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lr\OneDrive\Desktop\Online course\Project\"/>
    </mc:Choice>
  </mc:AlternateContent>
  <xr:revisionPtr revIDLastSave="0" documentId="8_{66A54306-DD3D-4A46-A9F5-BC36075C05C2}" xr6:coauthVersionLast="47" xr6:coauthVersionMax="47" xr10:uidLastSave="{00000000-0000-0000-0000-000000000000}"/>
  <bookViews>
    <workbookView xWindow="-108" yWindow="-108" windowWidth="23256" windowHeight="12456" xr2:uid="{74046FAC-7729-4522-8798-76154BCEFBF5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W10" i="1" l="1"/>
  <c r="BW9" i="1"/>
  <c r="BQ3" i="1"/>
  <c r="BQ4" i="1"/>
  <c r="BQ5" i="1"/>
  <c r="BQ6" i="1"/>
  <c r="BQ2" i="1"/>
  <c r="BT3" i="1"/>
  <c r="BT4" i="1"/>
  <c r="BT5" i="1"/>
  <c r="BT6" i="1"/>
  <c r="BT7" i="1"/>
  <c r="BT8" i="1"/>
  <c r="BT9" i="1"/>
  <c r="BT10" i="1"/>
  <c r="BT11" i="1"/>
  <c r="BT12" i="1"/>
  <c r="BT13" i="1"/>
  <c r="BT17" i="1" s="1"/>
  <c r="BT14" i="1"/>
  <c r="BT2" i="1"/>
  <c r="BW3" i="1"/>
  <c r="BW4" i="1"/>
  <c r="BW5" i="1"/>
  <c r="BW2" i="1"/>
  <c r="CF3" i="1"/>
  <c r="CF4" i="1"/>
  <c r="CF5" i="1"/>
  <c r="CF6" i="1"/>
  <c r="CF2" i="1"/>
  <c r="CC3" i="1"/>
  <c r="CC4" i="1"/>
  <c r="CC5" i="1"/>
  <c r="CC6" i="1"/>
  <c r="CC7" i="1"/>
  <c r="CC8" i="1"/>
  <c r="CC9" i="1"/>
  <c r="CC10" i="1"/>
  <c r="CC11" i="1"/>
  <c r="CC12" i="1"/>
  <c r="CC13" i="1"/>
  <c r="CC14" i="1"/>
  <c r="CC15" i="1"/>
  <c r="CC16" i="1"/>
  <c r="CC17" i="1"/>
  <c r="CC18" i="1"/>
  <c r="CC19" i="1"/>
  <c r="CC20" i="1"/>
  <c r="CC21" i="1"/>
  <c r="CC22" i="1"/>
  <c r="CC23" i="1"/>
  <c r="CC24" i="1"/>
  <c r="CC25" i="1"/>
  <c r="CC26" i="1"/>
  <c r="CC27" i="1"/>
  <c r="CC28" i="1"/>
  <c r="CC29" i="1"/>
  <c r="CC30" i="1"/>
  <c r="CC31" i="1"/>
  <c r="CC32" i="1"/>
  <c r="CC33" i="1"/>
  <c r="CC34" i="1"/>
  <c r="CC2" i="1"/>
  <c r="BZ3" i="1"/>
  <c r="BZ4" i="1"/>
  <c r="BZ5" i="1"/>
  <c r="BZ6" i="1"/>
  <c r="BZ7" i="1"/>
  <c r="BZ8" i="1"/>
  <c r="BZ9" i="1"/>
  <c r="BZ10" i="1"/>
  <c r="BZ11" i="1"/>
  <c r="BZ12" i="1"/>
  <c r="BZ13" i="1"/>
  <c r="BZ14" i="1"/>
  <c r="BZ15" i="1"/>
  <c r="BZ16" i="1"/>
  <c r="BZ17" i="1"/>
  <c r="BZ18" i="1"/>
  <c r="BZ19" i="1"/>
  <c r="BZ20" i="1"/>
  <c r="BZ21" i="1"/>
  <c r="BZ22" i="1"/>
  <c r="BZ23" i="1"/>
  <c r="BZ24" i="1"/>
  <c r="BZ25" i="1"/>
  <c r="BZ26" i="1"/>
  <c r="BZ27" i="1"/>
  <c r="BZ28" i="1"/>
  <c r="BZ29" i="1"/>
  <c r="BZ30" i="1"/>
  <c r="BZ31" i="1"/>
  <c r="BZ32" i="1"/>
  <c r="BZ33" i="1"/>
  <c r="BZ34" i="1"/>
  <c r="BZ35" i="1"/>
  <c r="BZ36" i="1"/>
  <c r="BZ37" i="1"/>
  <c r="BZ38" i="1"/>
  <c r="BZ39" i="1"/>
  <c r="BZ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O1003" i="1"/>
  <c r="AO1004" i="1"/>
  <c r="AO1005" i="1"/>
  <c r="AO1006" i="1"/>
  <c r="AO1007" i="1"/>
  <c r="AO1008" i="1"/>
  <c r="AO1009" i="1"/>
  <c r="AO1010" i="1"/>
  <c r="AO1011" i="1"/>
  <c r="AO1012" i="1"/>
  <c r="AO1013" i="1"/>
  <c r="AO1014" i="1"/>
  <c r="AO1015" i="1"/>
  <c r="AO1016" i="1"/>
  <c r="AO1017" i="1"/>
  <c r="AO1018" i="1"/>
  <c r="AO1019" i="1"/>
  <c r="AO1020" i="1"/>
  <c r="AO1021" i="1"/>
  <c r="AO1022" i="1"/>
  <c r="AO1023" i="1"/>
  <c r="AO1024" i="1"/>
  <c r="AO1025" i="1"/>
  <c r="AO1026" i="1"/>
  <c r="AO1027" i="1"/>
  <c r="AO1028" i="1"/>
  <c r="AO1029" i="1"/>
  <c r="AO1030" i="1"/>
  <c r="AO1031" i="1"/>
  <c r="AO1032" i="1"/>
  <c r="AO1033" i="1"/>
  <c r="AO1034" i="1"/>
  <c r="AO1035" i="1"/>
  <c r="AO1036" i="1"/>
  <c r="AO1037" i="1"/>
  <c r="AO1038" i="1"/>
  <c r="AO1039" i="1"/>
  <c r="AO1040" i="1"/>
  <c r="AO1041" i="1"/>
  <c r="AO1042" i="1"/>
  <c r="AO1043" i="1"/>
  <c r="AO1044" i="1"/>
  <c r="AO1045" i="1"/>
  <c r="AO1046" i="1"/>
  <c r="AO1047" i="1"/>
  <c r="AO1048" i="1"/>
  <c r="AO1049" i="1"/>
  <c r="AO1050" i="1"/>
  <c r="AO1051" i="1"/>
  <c r="AO1052" i="1"/>
  <c r="AO1053" i="1"/>
  <c r="AO1054" i="1"/>
  <c r="AO1055" i="1"/>
  <c r="AO1056" i="1"/>
  <c r="AO1057" i="1"/>
  <c r="AO1058" i="1"/>
  <c r="AO1059" i="1"/>
  <c r="AO1060" i="1"/>
  <c r="AO1061" i="1"/>
  <c r="AO1062" i="1"/>
  <c r="AO1063" i="1"/>
  <c r="AO1064" i="1"/>
  <c r="AO1065" i="1"/>
  <c r="AO1066" i="1"/>
  <c r="AO1067" i="1"/>
  <c r="AO1068" i="1"/>
  <c r="AO1069" i="1"/>
  <c r="AO1070" i="1"/>
  <c r="AO1071" i="1"/>
  <c r="AO1072" i="1"/>
  <c r="AO1073" i="1"/>
  <c r="AO1074" i="1"/>
  <c r="AO1075" i="1"/>
  <c r="AO1076" i="1"/>
  <c r="AO1077" i="1"/>
  <c r="AO1078" i="1"/>
  <c r="AO1079" i="1"/>
  <c r="AO1080" i="1"/>
  <c r="AO1081" i="1"/>
  <c r="AO1082" i="1"/>
  <c r="AO1083" i="1"/>
  <c r="AO1084" i="1"/>
  <c r="AO1085" i="1"/>
  <c r="AO1086" i="1"/>
  <c r="AO1087" i="1"/>
  <c r="AO1088" i="1"/>
  <c r="AO1089" i="1"/>
  <c r="AO1090" i="1"/>
  <c r="AO1091" i="1"/>
  <c r="AO1092" i="1"/>
  <c r="AO1093" i="1"/>
  <c r="AO1094" i="1"/>
  <c r="AO1095" i="1"/>
  <c r="AO1096" i="1"/>
  <c r="AO1097" i="1"/>
  <c r="AO1098" i="1"/>
  <c r="AO1099" i="1"/>
  <c r="AO1100" i="1"/>
  <c r="AO1101" i="1"/>
  <c r="AO1102" i="1"/>
  <c r="AO1103" i="1"/>
  <c r="AO1104" i="1"/>
  <c r="AO1105" i="1"/>
  <c r="AO1106" i="1"/>
  <c r="AO1107" i="1"/>
  <c r="AO1108" i="1"/>
  <c r="AO1109" i="1"/>
  <c r="AO1110" i="1"/>
  <c r="AO1111" i="1"/>
  <c r="AO1112" i="1"/>
  <c r="AO1113" i="1"/>
  <c r="AO1114" i="1"/>
  <c r="AO1115" i="1"/>
  <c r="AO1116" i="1"/>
  <c r="AO1117" i="1"/>
  <c r="AO1118" i="1"/>
  <c r="AO1119" i="1"/>
  <c r="AO1120" i="1"/>
  <c r="AO1121" i="1"/>
  <c r="AO1122" i="1"/>
  <c r="AO1123" i="1"/>
  <c r="AO1124" i="1"/>
  <c r="AO1125" i="1"/>
  <c r="AO1126" i="1"/>
  <c r="AO1127" i="1"/>
  <c r="AO1128" i="1"/>
  <c r="AO1129" i="1"/>
  <c r="AO1130" i="1"/>
  <c r="AO1131" i="1"/>
  <c r="AO1132" i="1"/>
  <c r="AO1133" i="1"/>
  <c r="AO1134" i="1"/>
  <c r="AO1135" i="1"/>
  <c r="AO1136" i="1"/>
  <c r="AO1137" i="1"/>
  <c r="AO1138" i="1"/>
  <c r="AO1139" i="1"/>
  <c r="AO1140" i="1"/>
  <c r="AO1141" i="1"/>
  <c r="AO1142" i="1"/>
  <c r="AO1143" i="1"/>
  <c r="AO1144" i="1"/>
  <c r="AO1145" i="1"/>
  <c r="AO1146" i="1"/>
  <c r="AO1147" i="1"/>
  <c r="AO1148" i="1"/>
  <c r="AO1149" i="1"/>
  <c r="AO1150" i="1"/>
  <c r="AO1151" i="1"/>
  <c r="AO1152" i="1"/>
  <c r="AO1153" i="1"/>
  <c r="AO1154" i="1"/>
  <c r="AO1155" i="1"/>
  <c r="AO1156" i="1"/>
  <c r="AO1157" i="1"/>
  <c r="AO1158" i="1"/>
  <c r="AO1159" i="1"/>
  <c r="AO1160" i="1"/>
  <c r="AO1161" i="1"/>
  <c r="AO1162" i="1"/>
  <c r="AO1163" i="1"/>
  <c r="AO1164" i="1"/>
  <c r="AO1165" i="1"/>
  <c r="AO1166" i="1"/>
  <c r="AO1167" i="1"/>
  <c r="AO1168" i="1"/>
  <c r="AO1169" i="1"/>
  <c r="AO1170" i="1"/>
  <c r="AO1171" i="1"/>
  <c r="AO1172" i="1"/>
  <c r="AO1173" i="1"/>
  <c r="AO1174" i="1"/>
  <c r="AO1175" i="1"/>
  <c r="AO1176" i="1"/>
  <c r="AO1177" i="1"/>
  <c r="AO1178" i="1"/>
  <c r="AO1179" i="1"/>
  <c r="AO1180" i="1"/>
  <c r="AO1181" i="1"/>
  <c r="AO1182" i="1"/>
  <c r="AO1183" i="1"/>
  <c r="AO1184" i="1"/>
  <c r="AO1185" i="1"/>
  <c r="AO1186" i="1"/>
  <c r="AO1187" i="1"/>
  <c r="AO1188" i="1"/>
  <c r="AO1189" i="1"/>
  <c r="AO1190" i="1"/>
  <c r="AO1191" i="1"/>
  <c r="AO1192" i="1"/>
  <c r="AO1193" i="1"/>
  <c r="AO1194" i="1"/>
  <c r="AO1195" i="1"/>
  <c r="AO1196" i="1"/>
  <c r="AO1197" i="1"/>
  <c r="AO1198" i="1"/>
  <c r="AO1199" i="1"/>
  <c r="AO1200" i="1"/>
  <c r="AO1201" i="1"/>
  <c r="AO1202" i="1"/>
  <c r="AO1203" i="1"/>
  <c r="AO1204" i="1"/>
  <c r="AO1205" i="1"/>
  <c r="AO1206" i="1"/>
  <c r="AO1207" i="1"/>
  <c r="AO1208" i="1"/>
  <c r="AO1209" i="1"/>
  <c r="AO1210" i="1"/>
  <c r="AO1211" i="1"/>
  <c r="AO1212" i="1"/>
  <c r="AO1213" i="1"/>
  <c r="AO1214" i="1"/>
  <c r="AO1215" i="1"/>
  <c r="AO1216" i="1"/>
  <c r="AO1217" i="1"/>
  <c r="AO1218" i="1"/>
  <c r="AO1219" i="1"/>
  <c r="AO1220" i="1"/>
  <c r="AO1221" i="1"/>
  <c r="AO1222" i="1"/>
  <c r="AO1223" i="1"/>
  <c r="AO1224" i="1"/>
  <c r="AO1225" i="1"/>
  <c r="AO1226" i="1"/>
  <c r="AO1227" i="1"/>
  <c r="AO1228" i="1"/>
  <c r="AO1229" i="1"/>
  <c r="AO1230" i="1"/>
  <c r="AO1231" i="1"/>
  <c r="AO1232" i="1"/>
  <c r="AO1233" i="1"/>
  <c r="AO1234" i="1"/>
  <c r="AO1235" i="1"/>
  <c r="AO1236" i="1"/>
  <c r="AO1237" i="1"/>
  <c r="AO1238" i="1"/>
  <c r="AO1239" i="1"/>
  <c r="AO1240" i="1"/>
  <c r="AO1241" i="1"/>
  <c r="AO1242" i="1"/>
  <c r="AO1243" i="1"/>
  <c r="AO1244" i="1"/>
  <c r="AO1245" i="1"/>
  <c r="AO1246" i="1"/>
  <c r="AO1247" i="1"/>
  <c r="AO1248" i="1"/>
  <c r="AO1249" i="1"/>
  <c r="AO1250" i="1"/>
  <c r="AO1251" i="1"/>
  <c r="AO1252" i="1"/>
  <c r="AO1253" i="1"/>
  <c r="AO1254" i="1"/>
  <c r="AO1255" i="1"/>
  <c r="AO1256" i="1"/>
  <c r="AO1257" i="1"/>
  <c r="AO1258" i="1"/>
  <c r="AO1259" i="1"/>
  <c r="AO1260" i="1"/>
  <c r="AO1261" i="1"/>
  <c r="AO1262" i="1"/>
  <c r="AO1263" i="1"/>
  <c r="AO1264" i="1"/>
  <c r="AO1265" i="1"/>
  <c r="AO1266" i="1"/>
  <c r="AO1267" i="1"/>
  <c r="AO1268" i="1"/>
  <c r="AO1269" i="1"/>
  <c r="AO1270" i="1"/>
  <c r="AO1271" i="1"/>
  <c r="AO1272" i="1"/>
  <c r="AO1273" i="1"/>
  <c r="AO1274" i="1"/>
  <c r="AO1275" i="1"/>
  <c r="AO1276" i="1"/>
  <c r="AO1277" i="1"/>
  <c r="AO1278" i="1"/>
  <c r="AO1279" i="1"/>
  <c r="AO1280" i="1"/>
  <c r="AO1281" i="1"/>
  <c r="AO1282" i="1"/>
  <c r="AO1283" i="1"/>
  <c r="AO1284" i="1"/>
  <c r="AO1285" i="1"/>
  <c r="AO1286" i="1"/>
  <c r="AO1287" i="1"/>
  <c r="AO1288" i="1"/>
  <c r="AO1289" i="1"/>
  <c r="AO1290" i="1"/>
  <c r="AO1291" i="1"/>
  <c r="AO1292" i="1"/>
  <c r="AO1293" i="1"/>
  <c r="AO1294" i="1"/>
  <c r="AO1295" i="1"/>
  <c r="AO1296" i="1"/>
  <c r="AO1297" i="1"/>
  <c r="AO1298" i="1"/>
  <c r="AO1299" i="1"/>
  <c r="AO1300" i="1"/>
  <c r="AO1301" i="1"/>
  <c r="AO1302" i="1"/>
  <c r="AO1303" i="1"/>
  <c r="AO1304" i="1"/>
  <c r="AO1305" i="1"/>
  <c r="AO1306" i="1"/>
  <c r="AO1307" i="1"/>
  <c r="AO1308" i="1"/>
  <c r="AO1309" i="1"/>
  <c r="AO1310" i="1"/>
  <c r="AO1311" i="1"/>
  <c r="AO1312" i="1"/>
  <c r="AO1313" i="1"/>
  <c r="AO1314" i="1"/>
  <c r="AO1315" i="1"/>
  <c r="AO1316" i="1"/>
  <c r="AO1317" i="1"/>
  <c r="AO1318" i="1"/>
  <c r="AO1319" i="1"/>
  <c r="AO1320" i="1"/>
  <c r="AO1321" i="1"/>
  <c r="AO1322" i="1"/>
  <c r="AO1323" i="1"/>
  <c r="AO1324" i="1"/>
  <c r="AO1325" i="1"/>
  <c r="AO1326" i="1"/>
  <c r="AO1327" i="1"/>
  <c r="AO1328" i="1"/>
  <c r="AO1329" i="1"/>
  <c r="AO1330" i="1"/>
  <c r="AO1331" i="1"/>
  <c r="AO1332" i="1"/>
  <c r="AO1333" i="1"/>
  <c r="AO1334" i="1"/>
  <c r="AO1335" i="1"/>
  <c r="AO1336" i="1"/>
  <c r="AO1337" i="1"/>
  <c r="AO1338" i="1"/>
  <c r="AO1339" i="1"/>
  <c r="AO1340" i="1"/>
  <c r="AO1341" i="1"/>
  <c r="AO1342" i="1"/>
  <c r="AO1343" i="1"/>
  <c r="AO1344" i="1"/>
  <c r="AO1345" i="1"/>
  <c r="AO1346" i="1"/>
  <c r="AO1347" i="1"/>
  <c r="AO1348" i="1"/>
  <c r="AO1349" i="1"/>
  <c r="AO1350" i="1"/>
  <c r="AO1351" i="1"/>
  <c r="AO1352" i="1"/>
  <c r="AO1353" i="1"/>
  <c r="AO1354" i="1"/>
  <c r="AO1355" i="1"/>
  <c r="AO1356" i="1"/>
  <c r="AO1357" i="1"/>
  <c r="AO1358" i="1"/>
  <c r="AO1359" i="1"/>
  <c r="AO1360" i="1"/>
  <c r="AO1361" i="1"/>
  <c r="AO1362" i="1"/>
  <c r="AO1363" i="1"/>
  <c r="AO1364" i="1"/>
  <c r="AO1365" i="1"/>
  <c r="AO1366" i="1"/>
  <c r="AO1367" i="1"/>
  <c r="AO1368" i="1"/>
  <c r="AO1369" i="1"/>
  <c r="AO1370" i="1"/>
  <c r="AO1371" i="1"/>
  <c r="AO1372" i="1"/>
  <c r="AO1373" i="1"/>
  <c r="AO1374" i="1"/>
  <c r="AO1375" i="1"/>
  <c r="AO1376" i="1"/>
  <c r="AO1377" i="1"/>
  <c r="AO1378" i="1"/>
  <c r="AO1379" i="1"/>
  <c r="AO1380" i="1"/>
  <c r="AO1381" i="1"/>
  <c r="AO1382" i="1"/>
  <c r="AO1383" i="1"/>
  <c r="AO1384" i="1"/>
  <c r="AO1385" i="1"/>
  <c r="AO1386" i="1"/>
  <c r="AO1387" i="1"/>
  <c r="AO1388" i="1"/>
  <c r="AO1389" i="1"/>
  <c r="AO1390" i="1"/>
  <c r="AO1391" i="1"/>
  <c r="AO1392" i="1"/>
  <c r="AO1393" i="1"/>
  <c r="AO1394" i="1"/>
  <c r="AO1395" i="1"/>
  <c r="AO1396" i="1"/>
  <c r="AO1397" i="1"/>
  <c r="AO1398" i="1"/>
  <c r="AO1399" i="1"/>
  <c r="AO1400" i="1"/>
  <c r="AO1401" i="1"/>
  <c r="AO1402" i="1"/>
  <c r="AO1403" i="1"/>
  <c r="AO1404" i="1"/>
  <c r="AO1405" i="1"/>
  <c r="AO1406" i="1"/>
  <c r="AO1407" i="1"/>
  <c r="AO1408" i="1"/>
  <c r="AO1409" i="1"/>
  <c r="AO1410" i="1"/>
  <c r="AO1411" i="1"/>
  <c r="AO1412" i="1"/>
  <c r="AO1413" i="1"/>
  <c r="AO1414" i="1"/>
  <c r="AO1415" i="1"/>
  <c r="AO1416" i="1"/>
  <c r="AO1417" i="1"/>
  <c r="AO1418" i="1"/>
  <c r="AO1419" i="1"/>
  <c r="AO1420" i="1"/>
  <c r="AO1421" i="1"/>
  <c r="AO1422" i="1"/>
  <c r="AO1423" i="1"/>
  <c r="AO1424" i="1"/>
  <c r="AO1425" i="1"/>
  <c r="AO1426" i="1"/>
  <c r="AO1427" i="1"/>
  <c r="AO1428" i="1"/>
  <c r="AO1429" i="1"/>
  <c r="AO1430" i="1"/>
  <c r="AO1431" i="1"/>
  <c r="AO1432" i="1"/>
  <c r="AO1433" i="1"/>
  <c r="AO1434" i="1"/>
  <c r="AO1435" i="1"/>
  <c r="AO1436" i="1"/>
  <c r="AO1437" i="1"/>
  <c r="AO1438" i="1"/>
  <c r="AO1439" i="1"/>
  <c r="AO1440" i="1"/>
  <c r="AO1441" i="1"/>
  <c r="AO1442" i="1"/>
  <c r="AO1443" i="1"/>
  <c r="AO1444" i="1"/>
  <c r="AO1445" i="1"/>
  <c r="AO1446" i="1"/>
  <c r="AO1447" i="1"/>
  <c r="AO1448" i="1"/>
  <c r="AO1449" i="1"/>
  <c r="AO1450" i="1"/>
  <c r="AO1451" i="1"/>
  <c r="AO1452" i="1"/>
  <c r="AO1453" i="1"/>
  <c r="AO1454" i="1"/>
  <c r="AO1455" i="1"/>
  <c r="AO1456" i="1"/>
  <c r="AO1457" i="1"/>
  <c r="AO1458" i="1"/>
  <c r="AO1459" i="1"/>
  <c r="AO1460" i="1"/>
  <c r="AO1461" i="1"/>
  <c r="AO1462" i="1"/>
  <c r="AO1463" i="1"/>
  <c r="AO1464" i="1"/>
  <c r="AO1465" i="1"/>
  <c r="AO1466" i="1"/>
  <c r="AO1467" i="1"/>
  <c r="AO1468" i="1"/>
  <c r="AO1469" i="1"/>
  <c r="AO1470" i="1"/>
  <c r="AO1471" i="1"/>
  <c r="AO1472" i="1"/>
  <c r="AO1473" i="1"/>
  <c r="AO1474" i="1"/>
  <c r="AO1475" i="1"/>
  <c r="AO1476" i="1"/>
  <c r="AO1477" i="1"/>
  <c r="AO1478" i="1"/>
  <c r="AO1479" i="1"/>
  <c r="AO1480" i="1"/>
  <c r="AO1481" i="1"/>
  <c r="AO1482" i="1"/>
  <c r="AO1483" i="1"/>
  <c r="AO1484" i="1"/>
  <c r="AO1485" i="1"/>
  <c r="AO1486" i="1"/>
  <c r="AO1487" i="1"/>
  <c r="AO1488" i="1"/>
  <c r="AO1489" i="1"/>
  <c r="AO1490" i="1"/>
  <c r="AO1491" i="1"/>
  <c r="AO1492" i="1"/>
  <c r="AO1493" i="1"/>
  <c r="AO1494" i="1"/>
  <c r="AO1495" i="1"/>
  <c r="AO1496" i="1"/>
  <c r="AO1497" i="1"/>
  <c r="AO1498" i="1"/>
  <c r="AO1499" i="1"/>
  <c r="AO1500" i="1"/>
  <c r="AO1501" i="1"/>
  <c r="AO1502" i="1"/>
  <c r="AO1503" i="1"/>
  <c r="AO1504" i="1"/>
  <c r="AO1505" i="1"/>
  <c r="AO1506" i="1"/>
  <c r="AO1507" i="1"/>
  <c r="AO1508" i="1"/>
  <c r="AO1509" i="1"/>
  <c r="AO1510" i="1"/>
  <c r="AO1511" i="1"/>
  <c r="AO1512" i="1"/>
  <c r="AO1513" i="1"/>
  <c r="AO1514" i="1"/>
  <c r="AO1515" i="1"/>
  <c r="AO1516" i="1"/>
  <c r="AO1517" i="1"/>
  <c r="AO1518" i="1"/>
  <c r="AO1519" i="1"/>
  <c r="AO1520" i="1"/>
  <c r="AO1521" i="1"/>
  <c r="AO1522" i="1"/>
  <c r="AO1523" i="1"/>
  <c r="AO1524" i="1"/>
  <c r="AO1525" i="1"/>
  <c r="AO1526" i="1"/>
  <c r="AO1527" i="1"/>
  <c r="AO1528" i="1"/>
  <c r="AO1529" i="1"/>
  <c r="AO1530" i="1"/>
  <c r="AO1531" i="1"/>
  <c r="AO1532" i="1"/>
  <c r="AO1533" i="1"/>
  <c r="AO1534" i="1"/>
  <c r="AO1535" i="1"/>
  <c r="AO1536" i="1"/>
  <c r="AO1537" i="1"/>
  <c r="AO1538" i="1"/>
  <c r="AO1539" i="1"/>
  <c r="AO1540" i="1"/>
  <c r="AO1541" i="1"/>
  <c r="AO1542" i="1"/>
  <c r="AO1543" i="1"/>
  <c r="AO1544" i="1"/>
  <c r="AO1545" i="1"/>
  <c r="AO1546" i="1"/>
  <c r="AO1547" i="1"/>
  <c r="AO1548" i="1"/>
  <c r="AO1549" i="1"/>
  <c r="AO1550" i="1"/>
  <c r="AO1551" i="1"/>
  <c r="AO1552" i="1"/>
  <c r="AO1553" i="1"/>
  <c r="AO1554" i="1"/>
  <c r="AO1555" i="1"/>
  <c r="AO1556" i="1"/>
  <c r="AO1557" i="1"/>
  <c r="AO1558" i="1"/>
  <c r="AO1559" i="1"/>
  <c r="AO1560" i="1"/>
  <c r="AO1561" i="1"/>
  <c r="AO1562" i="1"/>
  <c r="AO1563" i="1"/>
  <c r="AO1564" i="1"/>
  <c r="AO1565" i="1"/>
  <c r="AO1566" i="1"/>
  <c r="AO1567" i="1"/>
  <c r="AO1568" i="1"/>
  <c r="AO1569" i="1"/>
  <c r="AO1570" i="1"/>
  <c r="AO1571" i="1"/>
  <c r="AO1572" i="1"/>
  <c r="AO1573" i="1"/>
  <c r="AO1574" i="1"/>
  <c r="AO1575" i="1"/>
  <c r="AO1576" i="1"/>
  <c r="AO1577" i="1"/>
  <c r="AO1578" i="1"/>
  <c r="AO1579" i="1"/>
  <c r="AO1580" i="1"/>
  <c r="AO1581" i="1"/>
  <c r="AO1582" i="1"/>
  <c r="AO1583" i="1"/>
  <c r="AO1584" i="1"/>
  <c r="AO1585" i="1"/>
  <c r="AO1586" i="1"/>
  <c r="AO1587" i="1"/>
  <c r="AO1588" i="1"/>
  <c r="AO1589" i="1"/>
  <c r="AO1590" i="1"/>
  <c r="AO1591" i="1"/>
  <c r="AO1592" i="1"/>
  <c r="AO1593" i="1"/>
  <c r="AO1594" i="1"/>
  <c r="AO1595" i="1"/>
  <c r="AO1596" i="1"/>
  <c r="AO1597" i="1"/>
  <c r="AO1598" i="1"/>
  <c r="AO1599" i="1"/>
  <c r="AO1600" i="1"/>
  <c r="AO1601" i="1"/>
  <c r="AO1602" i="1"/>
  <c r="AO1603" i="1"/>
  <c r="AO1604" i="1"/>
  <c r="AO1605" i="1"/>
  <c r="AO1606" i="1"/>
  <c r="AO1607" i="1"/>
  <c r="AO1608" i="1"/>
  <c r="AO1609" i="1"/>
  <c r="AO1610" i="1"/>
  <c r="AO1611" i="1"/>
  <c r="AO1612" i="1"/>
  <c r="AO1613" i="1"/>
  <c r="AO1614" i="1"/>
  <c r="AO1615" i="1"/>
  <c r="AO1616" i="1"/>
  <c r="AO1617" i="1"/>
  <c r="AO1618" i="1"/>
  <c r="AO1619" i="1"/>
  <c r="AO1620" i="1"/>
  <c r="AO1621" i="1"/>
  <c r="AO1622" i="1"/>
  <c r="AO1623" i="1"/>
  <c r="AO1624" i="1"/>
  <c r="AO1625" i="1"/>
  <c r="AO1626" i="1"/>
  <c r="AO1627" i="1"/>
  <c r="AO1628" i="1"/>
  <c r="AO1629" i="1"/>
  <c r="AO1630" i="1"/>
  <c r="AO1631" i="1"/>
  <c r="AO1632" i="1"/>
  <c r="AO1633" i="1"/>
  <c r="AO1634" i="1"/>
  <c r="AO1635" i="1"/>
  <c r="AO1636" i="1"/>
  <c r="AO1637" i="1"/>
  <c r="AO1638" i="1"/>
  <c r="AO1639" i="1"/>
  <c r="AO1640" i="1"/>
  <c r="AO1641" i="1"/>
  <c r="AO1642" i="1"/>
  <c r="AO1643" i="1"/>
  <c r="AO1644" i="1"/>
  <c r="AO1645" i="1"/>
  <c r="AO1646" i="1"/>
  <c r="AO1647" i="1"/>
  <c r="AO1648" i="1"/>
  <c r="AO1649" i="1"/>
  <c r="AO1650" i="1"/>
  <c r="AO1651" i="1"/>
  <c r="AO1652" i="1"/>
  <c r="AO1653" i="1"/>
  <c r="AO1654" i="1"/>
  <c r="AO1655" i="1"/>
  <c r="AO1656" i="1"/>
  <c r="AO1657" i="1"/>
  <c r="AO1658" i="1"/>
  <c r="AO1659" i="1"/>
  <c r="AO1660" i="1"/>
  <c r="AO1661" i="1"/>
  <c r="AO1662" i="1"/>
  <c r="AO1663" i="1"/>
  <c r="AO1664" i="1"/>
  <c r="AO1665" i="1"/>
  <c r="AO1666" i="1"/>
  <c r="AO1667" i="1"/>
  <c r="AO1668" i="1"/>
  <c r="AO1669" i="1"/>
  <c r="AO1670" i="1"/>
  <c r="AO1671" i="1"/>
  <c r="AO1672" i="1"/>
  <c r="AO1673" i="1"/>
  <c r="AO1674" i="1"/>
  <c r="AO1675" i="1"/>
  <c r="AO1676" i="1"/>
  <c r="AO1677" i="1"/>
  <c r="AO1678" i="1"/>
  <c r="AO1679" i="1"/>
  <c r="AO1680" i="1"/>
  <c r="AO1681" i="1"/>
  <c r="AO1682" i="1"/>
  <c r="AO1683" i="1"/>
  <c r="AO1684" i="1"/>
  <c r="AO1685" i="1"/>
  <c r="AO1686" i="1"/>
  <c r="AO1687" i="1"/>
  <c r="AO1688" i="1"/>
  <c r="AO1689" i="1"/>
  <c r="AO1690" i="1"/>
  <c r="AO1691" i="1"/>
  <c r="AO1692" i="1"/>
  <c r="AO1693" i="1"/>
  <c r="AO1694" i="1"/>
  <c r="AO1695" i="1"/>
  <c r="AO1696" i="1"/>
  <c r="AO1697" i="1"/>
  <c r="AO1698" i="1"/>
  <c r="AO1699" i="1"/>
  <c r="AO1700" i="1"/>
  <c r="AO1701" i="1"/>
  <c r="AO1702" i="1"/>
  <c r="AO1703" i="1"/>
  <c r="AO1704" i="1"/>
  <c r="AO1705" i="1"/>
  <c r="AO1706" i="1"/>
  <c r="AO1707" i="1"/>
  <c r="AO1708" i="1"/>
  <c r="AO1709" i="1"/>
  <c r="AO1710" i="1"/>
  <c r="AO1711" i="1"/>
  <c r="AO1712" i="1"/>
  <c r="AO1713" i="1"/>
  <c r="AO1714" i="1"/>
  <c r="AO1715" i="1"/>
  <c r="AO1716" i="1"/>
  <c r="AO1717" i="1"/>
  <c r="AO1718" i="1"/>
  <c r="AO1719" i="1"/>
  <c r="AO1720" i="1"/>
  <c r="AO1721" i="1"/>
  <c r="AO1722" i="1"/>
  <c r="AO1723" i="1"/>
  <c r="AO1724" i="1"/>
  <c r="AO1725" i="1"/>
  <c r="AO1726" i="1"/>
  <c r="AO1727" i="1"/>
  <c r="AO1728" i="1"/>
  <c r="AO1729" i="1"/>
  <c r="AO1730" i="1"/>
  <c r="AO1731" i="1"/>
  <c r="AO1732" i="1"/>
  <c r="AO1733" i="1"/>
  <c r="AO1734" i="1"/>
  <c r="AO1735" i="1"/>
  <c r="AO1736" i="1"/>
  <c r="AO1737" i="1"/>
  <c r="AO1738" i="1"/>
  <c r="AO1739" i="1"/>
  <c r="AO1740" i="1"/>
  <c r="AO1741" i="1"/>
  <c r="AO1742" i="1"/>
  <c r="AO1743" i="1"/>
  <c r="AO1744" i="1"/>
  <c r="AO1745" i="1"/>
  <c r="AO1746" i="1"/>
  <c r="AO1747" i="1"/>
  <c r="AO1748" i="1"/>
  <c r="AO1749" i="1"/>
  <c r="AO1750" i="1"/>
  <c r="AO1751" i="1"/>
  <c r="AO1752" i="1"/>
  <c r="AO1753" i="1"/>
  <c r="AO1754" i="1"/>
  <c r="AO1755" i="1"/>
  <c r="AO1756" i="1"/>
  <c r="AO1757" i="1"/>
  <c r="AO1758" i="1"/>
  <c r="AO1759" i="1"/>
  <c r="AO1760" i="1"/>
  <c r="AO1761" i="1"/>
  <c r="AO1762" i="1"/>
  <c r="AO1763" i="1"/>
  <c r="AO1764" i="1"/>
  <c r="AO1765" i="1"/>
  <c r="AO1766" i="1"/>
  <c r="AO1767" i="1"/>
  <c r="AO1768" i="1"/>
  <c r="AO1769" i="1"/>
  <c r="AO1770" i="1"/>
  <c r="AO1771" i="1"/>
  <c r="AO1772" i="1"/>
  <c r="AO1773" i="1"/>
  <c r="AO1774" i="1"/>
  <c r="AO1775" i="1"/>
  <c r="AO1776" i="1"/>
  <c r="AO1777" i="1"/>
  <c r="AO1778" i="1"/>
  <c r="AO1779" i="1"/>
  <c r="AO1780" i="1"/>
  <c r="AO1781" i="1"/>
  <c r="AO1782" i="1"/>
  <c r="AO1783" i="1"/>
  <c r="AO1784" i="1"/>
  <c r="AO1785" i="1"/>
  <c r="AO1786" i="1"/>
  <c r="AO1787" i="1"/>
  <c r="AO1788" i="1"/>
  <c r="AO1789" i="1"/>
  <c r="AO1790" i="1"/>
  <c r="AO1791" i="1"/>
  <c r="AO1792" i="1"/>
  <c r="AO1793" i="1"/>
  <c r="AO1794" i="1"/>
  <c r="AO1795" i="1"/>
  <c r="AO1796" i="1"/>
  <c r="AO1797" i="1"/>
  <c r="AO1798" i="1"/>
  <c r="AO1799" i="1"/>
  <c r="AO1800" i="1"/>
  <c r="AO1801" i="1"/>
  <c r="AO1802" i="1"/>
  <c r="AO1803" i="1"/>
  <c r="AO1804" i="1"/>
  <c r="AO1805" i="1"/>
  <c r="AO1806" i="1"/>
  <c r="AO1807" i="1"/>
  <c r="AO1808" i="1"/>
  <c r="AO1809" i="1"/>
  <c r="AO1810" i="1"/>
  <c r="AO1811" i="1"/>
  <c r="AO1812" i="1"/>
  <c r="AO1813" i="1"/>
  <c r="AO1814" i="1"/>
  <c r="AO1815" i="1"/>
  <c r="AO1816" i="1"/>
  <c r="AO1817" i="1"/>
  <c r="AO1818" i="1"/>
  <c r="AO1819" i="1"/>
  <c r="AO1820" i="1"/>
  <c r="AO1821" i="1"/>
  <c r="AO1822" i="1"/>
  <c r="AO1823" i="1"/>
  <c r="AO1824" i="1"/>
  <c r="AO1825" i="1"/>
  <c r="AO1826" i="1"/>
  <c r="AO1827" i="1"/>
  <c r="AO1828" i="1"/>
  <c r="AO1829" i="1"/>
  <c r="AO1830" i="1"/>
  <c r="AO1831" i="1"/>
  <c r="AO1832" i="1"/>
  <c r="AO1833" i="1"/>
  <c r="AO1834" i="1"/>
  <c r="AO1835" i="1"/>
  <c r="AO1836" i="1"/>
  <c r="AO1837" i="1"/>
  <c r="AO1838" i="1"/>
  <c r="AO1839" i="1"/>
  <c r="AO1840" i="1"/>
  <c r="AO1841" i="1"/>
  <c r="AO1842" i="1"/>
  <c r="AO1843" i="1"/>
  <c r="AO1844" i="1"/>
  <c r="AO1845" i="1"/>
  <c r="AO1846" i="1"/>
  <c r="AO1847" i="1"/>
  <c r="AO1848" i="1"/>
  <c r="AO1849" i="1"/>
  <c r="AO1850" i="1"/>
  <c r="AO1851" i="1"/>
  <c r="AO1852" i="1"/>
  <c r="AO1853" i="1"/>
  <c r="AO1854" i="1"/>
  <c r="AO1855" i="1"/>
  <c r="AO1856" i="1"/>
  <c r="AO1857" i="1"/>
  <c r="AO1858" i="1"/>
  <c r="AO1859" i="1"/>
  <c r="AO1860" i="1"/>
  <c r="AO1861" i="1"/>
  <c r="AO1862" i="1"/>
  <c r="AO1863" i="1"/>
  <c r="AO1864" i="1"/>
  <c r="AO1865" i="1"/>
  <c r="AO1866" i="1"/>
  <c r="AO1867" i="1"/>
  <c r="AO1868" i="1"/>
  <c r="AO1869" i="1"/>
  <c r="AO1870" i="1"/>
  <c r="AO1871" i="1"/>
  <c r="AO1872" i="1"/>
  <c r="AO1873" i="1"/>
  <c r="AO1874" i="1"/>
  <c r="AO1875" i="1"/>
  <c r="AO1876" i="1"/>
  <c r="AO1877" i="1"/>
  <c r="AO1878" i="1"/>
  <c r="AO1879" i="1"/>
  <c r="AO1880" i="1"/>
  <c r="AO1881" i="1"/>
  <c r="AO1882" i="1"/>
  <c r="AO1883" i="1"/>
  <c r="AO1884" i="1"/>
  <c r="AO1885" i="1"/>
  <c r="AO1886" i="1"/>
  <c r="AO1887" i="1"/>
  <c r="AO1888" i="1"/>
  <c r="AO1889" i="1"/>
  <c r="AO1890" i="1"/>
  <c r="AO1891" i="1"/>
  <c r="AO1892" i="1"/>
  <c r="AO1893" i="1"/>
  <c r="AO1894" i="1"/>
  <c r="AO1895" i="1"/>
  <c r="AO1896" i="1"/>
  <c r="AO1897" i="1"/>
  <c r="AO1898" i="1"/>
  <c r="AO1899" i="1"/>
  <c r="AO1900" i="1"/>
  <c r="AO1901" i="1"/>
  <c r="AO1902" i="1"/>
  <c r="AO1903" i="1"/>
  <c r="AO1904" i="1"/>
  <c r="AO1905" i="1"/>
  <c r="AO1906" i="1"/>
  <c r="AO1907" i="1"/>
  <c r="AO1908" i="1"/>
  <c r="AO1909" i="1"/>
  <c r="AO1910" i="1"/>
  <c r="AO1911" i="1"/>
  <c r="AO1912" i="1"/>
  <c r="AO1913" i="1"/>
  <c r="AO1914" i="1"/>
  <c r="AO1915" i="1"/>
  <c r="AO1916" i="1"/>
  <c r="AO1917" i="1"/>
  <c r="AO1918" i="1"/>
  <c r="AO1919" i="1"/>
  <c r="AO1920" i="1"/>
  <c r="AO1921" i="1"/>
  <c r="AO1922" i="1"/>
  <c r="AO1923" i="1"/>
  <c r="AO1924" i="1"/>
  <c r="AO1925" i="1"/>
  <c r="AO1926" i="1"/>
  <c r="AO1927" i="1"/>
  <c r="AO1928" i="1"/>
  <c r="AO1929" i="1"/>
  <c r="AO1930" i="1"/>
  <c r="AO1931" i="1"/>
  <c r="AO1932" i="1"/>
  <c r="AO1933" i="1"/>
  <c r="AO1934" i="1"/>
  <c r="AO1935" i="1"/>
  <c r="AO1936" i="1"/>
  <c r="AO1937" i="1"/>
  <c r="AO1938" i="1"/>
  <c r="AO1939" i="1"/>
  <c r="AO1940" i="1"/>
  <c r="AO1941" i="1"/>
  <c r="AO1942" i="1"/>
  <c r="AO1943" i="1"/>
  <c r="AO1944" i="1"/>
  <c r="AO1945" i="1"/>
  <c r="AO1946" i="1"/>
  <c r="AO1947" i="1"/>
  <c r="AO1948" i="1"/>
  <c r="AO1949" i="1"/>
  <c r="AO1950" i="1"/>
  <c r="AO1951" i="1"/>
  <c r="AO1952" i="1"/>
  <c r="AO1953" i="1"/>
  <c r="AO1954" i="1"/>
  <c r="AO1955" i="1"/>
  <c r="AO1956" i="1"/>
  <c r="AO1957" i="1"/>
  <c r="AO1958" i="1"/>
  <c r="AO1959" i="1"/>
  <c r="AO1960" i="1"/>
  <c r="AO1961" i="1"/>
  <c r="AO1962" i="1"/>
  <c r="AO1963" i="1"/>
  <c r="AO1964" i="1"/>
  <c r="AO1965" i="1"/>
  <c r="AO1966" i="1"/>
  <c r="AO1967" i="1"/>
  <c r="AO1968" i="1"/>
  <c r="AO1969" i="1"/>
  <c r="AO1970" i="1"/>
  <c r="AO1971" i="1"/>
  <c r="AO1972" i="1"/>
  <c r="AO1973" i="1"/>
  <c r="AO1974" i="1"/>
  <c r="AO1975" i="1"/>
  <c r="AO1976" i="1"/>
  <c r="AO1977" i="1"/>
  <c r="AO1978" i="1"/>
  <c r="AO1979" i="1"/>
  <c r="AO1980" i="1"/>
  <c r="AO1981" i="1"/>
  <c r="AO1982" i="1"/>
  <c r="AO1983" i="1"/>
  <c r="AO1984" i="1"/>
  <c r="AO1985" i="1"/>
  <c r="AO1986" i="1"/>
  <c r="AO1987" i="1"/>
  <c r="AO1988" i="1"/>
  <c r="AO1989" i="1"/>
  <c r="AO1990" i="1"/>
  <c r="AO1991" i="1"/>
  <c r="AO1992" i="1"/>
  <c r="AO1993" i="1"/>
  <c r="AO1994" i="1"/>
  <c r="AO1995" i="1"/>
  <c r="AO1996" i="1"/>
  <c r="AO1997" i="1"/>
  <c r="AO1998" i="1"/>
  <c r="AO1999" i="1"/>
  <c r="AO2000" i="1"/>
  <c r="AO2001" i="1"/>
  <c r="AO2002" i="1"/>
  <c r="AO2003" i="1"/>
  <c r="AO2004" i="1"/>
  <c r="AO2005" i="1"/>
  <c r="AO2006" i="1"/>
  <c r="AO2007" i="1"/>
  <c r="AO2008" i="1"/>
  <c r="AO2009" i="1"/>
  <c r="AO2010" i="1"/>
  <c r="AO2011" i="1"/>
  <c r="AO2012" i="1"/>
  <c r="AO2013" i="1"/>
  <c r="AO2014" i="1"/>
  <c r="AO2015" i="1"/>
  <c r="AO2016" i="1"/>
  <c r="AO2017" i="1"/>
  <c r="AO2018" i="1"/>
  <c r="AO2019" i="1"/>
  <c r="AO2020" i="1"/>
  <c r="AO2021" i="1"/>
  <c r="AO2022" i="1"/>
  <c r="AO2023" i="1"/>
  <c r="AO2024" i="1"/>
  <c r="AO2025" i="1"/>
  <c r="AO2026" i="1"/>
  <c r="AO2027" i="1"/>
  <c r="AO2028" i="1"/>
  <c r="AO2029" i="1"/>
  <c r="AO2030" i="1"/>
  <c r="AO2031" i="1"/>
  <c r="AO2032" i="1"/>
  <c r="AO2033" i="1"/>
  <c r="AO2034" i="1"/>
  <c r="AO2035" i="1"/>
  <c r="AO2036" i="1"/>
  <c r="AO2037" i="1"/>
  <c r="AO2038" i="1"/>
  <c r="AO2039" i="1"/>
  <c r="AO2040" i="1"/>
  <c r="AO2041" i="1"/>
  <c r="AO2042" i="1"/>
  <c r="AO2043" i="1"/>
  <c r="AO2044" i="1"/>
  <c r="AO2045" i="1"/>
  <c r="AO2046" i="1"/>
  <c r="AO2047" i="1"/>
  <c r="AO2048" i="1"/>
  <c r="AO2049" i="1"/>
  <c r="AO2050" i="1"/>
  <c r="AO2051" i="1"/>
  <c r="AO2052" i="1"/>
  <c r="AO2053" i="1"/>
  <c r="AO2054" i="1"/>
  <c r="AO2055" i="1"/>
  <c r="AO2056" i="1"/>
  <c r="AO2057" i="1"/>
  <c r="AO2058" i="1"/>
  <c r="AO2059" i="1"/>
  <c r="AO2060" i="1"/>
  <c r="AO2061" i="1"/>
  <c r="AO2062" i="1"/>
  <c r="AO2063" i="1"/>
  <c r="AO2064" i="1"/>
  <c r="AO2065" i="1"/>
  <c r="AO2066" i="1"/>
  <c r="AO2067" i="1"/>
  <c r="AO2068" i="1"/>
  <c r="AO2069" i="1"/>
  <c r="AO2070" i="1"/>
  <c r="AO2071" i="1"/>
  <c r="AO2072" i="1"/>
  <c r="AO2073" i="1"/>
  <c r="AO2074" i="1"/>
  <c r="AO2075" i="1"/>
  <c r="AO2076" i="1"/>
  <c r="AO2077" i="1"/>
  <c r="AO2078" i="1"/>
  <c r="AO2079" i="1"/>
  <c r="AO2080" i="1"/>
  <c r="AO2081" i="1"/>
  <c r="AO2082" i="1"/>
  <c r="AO2083" i="1"/>
  <c r="AO2084" i="1"/>
  <c r="AO2085" i="1"/>
  <c r="AO2086" i="1"/>
  <c r="AO2087" i="1"/>
  <c r="AO2088" i="1"/>
  <c r="AO2089" i="1"/>
  <c r="AO2090" i="1"/>
  <c r="AO2091" i="1"/>
  <c r="AO2092" i="1"/>
  <c r="AO2093" i="1"/>
  <c r="AO2094" i="1"/>
  <c r="AO2095" i="1"/>
  <c r="AO2096" i="1"/>
  <c r="AO2097" i="1"/>
  <c r="AO2098" i="1"/>
  <c r="AO2099" i="1"/>
  <c r="AO2100" i="1"/>
  <c r="AO2101" i="1"/>
  <c r="AO2102" i="1"/>
  <c r="AO2103" i="1"/>
  <c r="AO2104" i="1"/>
  <c r="AO2105" i="1"/>
  <c r="AO2106" i="1"/>
  <c r="AO2107" i="1"/>
  <c r="AO2108" i="1"/>
  <c r="AO2109" i="1"/>
  <c r="AO2110" i="1"/>
  <c r="AO2111" i="1"/>
  <c r="AO2112" i="1"/>
  <c r="AO2113" i="1"/>
  <c r="AO2114" i="1"/>
  <c r="AO2115" i="1"/>
  <c r="AO2116" i="1"/>
  <c r="AO2117" i="1"/>
  <c r="AO2118" i="1"/>
  <c r="AO2119" i="1"/>
  <c r="AO2120" i="1"/>
  <c r="AO2121" i="1"/>
  <c r="AO2122" i="1"/>
  <c r="AO2123" i="1"/>
  <c r="AO2124" i="1"/>
  <c r="AO2125" i="1"/>
  <c r="AO2126" i="1"/>
  <c r="AO2127" i="1"/>
  <c r="AO2128" i="1"/>
  <c r="AO2129" i="1"/>
  <c r="AO2130" i="1"/>
  <c r="AO2131" i="1"/>
  <c r="AO2132" i="1"/>
  <c r="AO2133" i="1"/>
  <c r="AO2134" i="1"/>
  <c r="AO2135" i="1"/>
  <c r="AO2136" i="1"/>
  <c r="AO2137" i="1"/>
  <c r="AO2138" i="1"/>
  <c r="AO2139" i="1"/>
  <c r="AO2140" i="1"/>
  <c r="AO2141" i="1"/>
  <c r="AO2142" i="1"/>
  <c r="AO2143" i="1"/>
  <c r="AO2144" i="1"/>
  <c r="AO2145" i="1"/>
  <c r="AO2146" i="1"/>
  <c r="AO2147" i="1"/>
  <c r="AO2148" i="1"/>
  <c r="AO2149" i="1"/>
  <c r="AO2150" i="1"/>
  <c r="AO2151" i="1"/>
  <c r="AO2152" i="1"/>
  <c r="AO2153" i="1"/>
  <c r="AO2154" i="1"/>
  <c r="AO2155" i="1"/>
  <c r="AO2156" i="1"/>
  <c r="AO2157" i="1"/>
  <c r="AO2158" i="1"/>
  <c r="AO2159" i="1"/>
  <c r="AO2160" i="1"/>
  <c r="AO2161" i="1"/>
  <c r="AO2162" i="1"/>
  <c r="AO2163" i="1"/>
  <c r="AO2164" i="1"/>
  <c r="AO2165" i="1"/>
  <c r="AO2166" i="1"/>
  <c r="AO2167" i="1"/>
  <c r="AO2168" i="1"/>
  <c r="AO2169" i="1"/>
  <c r="AO2170" i="1"/>
  <c r="AO2171" i="1"/>
  <c r="AO2172" i="1"/>
  <c r="AO2173" i="1"/>
  <c r="AO2174" i="1"/>
  <c r="AO2175" i="1"/>
  <c r="AO2176" i="1"/>
  <c r="AO2177" i="1"/>
  <c r="AO2178" i="1"/>
  <c r="AO2179" i="1"/>
  <c r="AO2180" i="1"/>
  <c r="AO2181" i="1"/>
  <c r="AO2182" i="1"/>
  <c r="AO2183" i="1"/>
  <c r="AO2184" i="1"/>
  <c r="AO2185" i="1"/>
  <c r="AO2186" i="1"/>
  <c r="AO2187" i="1"/>
  <c r="AO2188" i="1"/>
  <c r="AO2189" i="1"/>
  <c r="AO2190" i="1"/>
  <c r="AO2191" i="1"/>
  <c r="AO2192" i="1"/>
  <c r="AO2193" i="1"/>
  <c r="AO2194" i="1"/>
  <c r="AO2195" i="1"/>
  <c r="AO2196" i="1"/>
  <c r="AO2197" i="1"/>
  <c r="AO2198" i="1"/>
  <c r="AO2199" i="1"/>
  <c r="AO2200" i="1"/>
  <c r="AO2201" i="1"/>
  <c r="AO2202" i="1"/>
  <c r="AO2203" i="1"/>
  <c r="AO2204" i="1"/>
  <c r="AO2205" i="1"/>
  <c r="AO2206" i="1"/>
  <c r="AO2207" i="1"/>
  <c r="AO2208" i="1"/>
  <c r="AO2209" i="1"/>
  <c r="AO2210" i="1"/>
  <c r="AO2211" i="1"/>
  <c r="AO2212" i="1"/>
  <c r="AO2213" i="1"/>
  <c r="AO2214" i="1"/>
  <c r="AO2215" i="1"/>
  <c r="AO2216" i="1"/>
  <c r="AO2217" i="1"/>
  <c r="AO2218" i="1"/>
  <c r="AO2219" i="1"/>
  <c r="AO2220" i="1"/>
  <c r="AO2221" i="1"/>
  <c r="AO2222" i="1"/>
  <c r="AO2223" i="1"/>
  <c r="AO2224" i="1"/>
  <c r="AO2225" i="1"/>
  <c r="AO2226" i="1"/>
  <c r="AO2227" i="1"/>
  <c r="AO2228" i="1"/>
  <c r="AO2229" i="1"/>
  <c r="AO2230" i="1"/>
  <c r="AO2231" i="1"/>
  <c r="AO2232" i="1"/>
  <c r="AO2233" i="1"/>
  <c r="AO2234" i="1"/>
  <c r="AO2235" i="1"/>
  <c r="AO2236" i="1"/>
  <c r="AO2237" i="1"/>
  <c r="AO2238" i="1"/>
  <c r="AO2239" i="1"/>
  <c r="AO2240" i="1"/>
  <c r="AO2241" i="1"/>
  <c r="AO2242" i="1"/>
  <c r="AO2243" i="1"/>
  <c r="AO2244" i="1"/>
  <c r="AO2245" i="1"/>
  <c r="AO2246" i="1"/>
  <c r="AO2247" i="1"/>
  <c r="AO2248" i="1"/>
  <c r="AO2249" i="1"/>
  <c r="AO2250" i="1"/>
  <c r="AO2251" i="1"/>
  <c r="AO2252" i="1"/>
  <c r="AO2253" i="1"/>
  <c r="AO2254" i="1"/>
  <c r="AO2255" i="1"/>
  <c r="AO2256" i="1"/>
  <c r="AO2257" i="1"/>
  <c r="AO2258" i="1"/>
  <c r="AO2259" i="1"/>
  <c r="AO2260" i="1"/>
  <c r="AO2261" i="1"/>
  <c r="AO2262" i="1"/>
  <c r="AO2263" i="1"/>
  <c r="AO2264" i="1"/>
  <c r="AO2265" i="1"/>
  <c r="AO2266" i="1"/>
  <c r="AO2267" i="1"/>
  <c r="AO2268" i="1"/>
  <c r="AO2269" i="1"/>
  <c r="AO2270" i="1"/>
  <c r="AO2271" i="1"/>
  <c r="AO2272" i="1"/>
  <c r="AO2273" i="1"/>
  <c r="AO2274" i="1"/>
  <c r="AO2275" i="1"/>
  <c r="AO2276" i="1"/>
  <c r="AO2277" i="1"/>
  <c r="AO2278" i="1"/>
  <c r="AO2279" i="1"/>
  <c r="AO2280" i="1"/>
  <c r="AO2281" i="1"/>
  <c r="AO2282" i="1"/>
  <c r="AO2283" i="1"/>
  <c r="AO2284" i="1"/>
  <c r="AO2285" i="1"/>
  <c r="AO2286" i="1"/>
  <c r="AO2287" i="1"/>
  <c r="AO2288" i="1"/>
  <c r="AO2289" i="1"/>
  <c r="AO2290" i="1"/>
  <c r="AO2291" i="1"/>
  <c r="AO2292" i="1"/>
  <c r="AO2293" i="1"/>
  <c r="AO2294" i="1"/>
  <c r="AO2295" i="1"/>
  <c r="AO2296" i="1"/>
  <c r="AO2297" i="1"/>
  <c r="AO2298" i="1"/>
  <c r="AO2299" i="1"/>
  <c r="AO2300" i="1"/>
  <c r="AO2301" i="1"/>
  <c r="AO2302" i="1"/>
  <c r="AO2303" i="1"/>
  <c r="AO2304" i="1"/>
  <c r="AO2305" i="1"/>
  <c r="AO2306" i="1"/>
  <c r="AO2307" i="1"/>
  <c r="AO2308" i="1"/>
  <c r="AO2309" i="1"/>
  <c r="AO2310" i="1"/>
  <c r="AO2311" i="1"/>
  <c r="AO2312" i="1"/>
  <c r="AO2313" i="1"/>
  <c r="AO2314" i="1"/>
  <c r="AO2315" i="1"/>
  <c r="AO2316" i="1"/>
  <c r="AO2317" i="1"/>
  <c r="AO2318" i="1"/>
  <c r="AO2319" i="1"/>
  <c r="AO2320" i="1"/>
  <c r="AO2321" i="1"/>
  <c r="AO2322" i="1"/>
  <c r="AO2323" i="1"/>
  <c r="AO2324" i="1"/>
  <c r="AO2325" i="1"/>
  <c r="AO2326" i="1"/>
  <c r="AO2327" i="1"/>
  <c r="AO2328" i="1"/>
  <c r="AO2329" i="1"/>
  <c r="AO2330" i="1"/>
  <c r="AO2331" i="1"/>
  <c r="AO2332" i="1"/>
  <c r="AO2333" i="1"/>
  <c r="AO2334" i="1"/>
  <c r="AO2335" i="1"/>
  <c r="AO2336" i="1"/>
  <c r="AO2337" i="1"/>
  <c r="AO2338" i="1"/>
  <c r="AO2339" i="1"/>
  <c r="AO2340" i="1"/>
  <c r="AO2341" i="1"/>
  <c r="AO2342" i="1"/>
  <c r="AO2343" i="1"/>
  <c r="AO2344" i="1"/>
  <c r="AO2345" i="1"/>
  <c r="AO2346" i="1"/>
  <c r="AO2347" i="1"/>
  <c r="AO2348" i="1"/>
  <c r="AO2349" i="1"/>
  <c r="AO2350" i="1"/>
  <c r="AO2351" i="1"/>
  <c r="AO2352" i="1"/>
  <c r="AO2353" i="1"/>
  <c r="AO2354" i="1"/>
  <c r="AO2355" i="1"/>
  <c r="AO2356" i="1"/>
  <c r="AO2357" i="1"/>
  <c r="AO2358" i="1"/>
  <c r="AO2359" i="1"/>
  <c r="AO2360" i="1"/>
  <c r="AO2361" i="1"/>
  <c r="AO2362" i="1"/>
  <c r="AO2363" i="1"/>
  <c r="AO2364" i="1"/>
  <c r="AO2365" i="1"/>
  <c r="AO2366" i="1"/>
  <c r="AO2367" i="1"/>
  <c r="AO2368" i="1"/>
  <c r="AO2369" i="1"/>
  <c r="AO2370" i="1"/>
  <c r="AO2371" i="1"/>
  <c r="AO2372" i="1"/>
  <c r="AO2373" i="1"/>
  <c r="AO2374" i="1"/>
  <c r="AO2375" i="1"/>
  <c r="AO2376" i="1"/>
  <c r="AO2377" i="1"/>
  <c r="AO2378" i="1"/>
  <c r="AO2379" i="1"/>
  <c r="AO2380" i="1"/>
  <c r="AO2381" i="1"/>
  <c r="AO2382" i="1"/>
  <c r="AO2383" i="1"/>
  <c r="AO2384" i="1"/>
  <c r="AO2385" i="1"/>
  <c r="AO2386" i="1"/>
  <c r="AO2387" i="1"/>
  <c r="AO2388" i="1"/>
  <c r="AO2389" i="1"/>
  <c r="AO2390" i="1"/>
  <c r="AO2391" i="1"/>
  <c r="AO2392" i="1"/>
  <c r="AO2393" i="1"/>
  <c r="AO2394" i="1"/>
  <c r="AO2395" i="1"/>
  <c r="AO2396" i="1"/>
  <c r="AO2397" i="1"/>
  <c r="AO2398" i="1"/>
  <c r="AO2399" i="1"/>
  <c r="AO2400" i="1"/>
  <c r="AO2401" i="1"/>
  <c r="AO2402" i="1"/>
  <c r="AO2403" i="1"/>
  <c r="AO2404" i="1"/>
  <c r="AO2405" i="1"/>
  <c r="AO2406" i="1"/>
  <c r="AO2407" i="1"/>
  <c r="AO2408" i="1"/>
  <c r="AO2409" i="1"/>
  <c r="AO2410" i="1"/>
  <c r="AO2411" i="1"/>
  <c r="AO2412" i="1"/>
  <c r="AO2413" i="1"/>
  <c r="AO2414" i="1"/>
  <c r="AO2415" i="1"/>
  <c r="AO2416" i="1"/>
  <c r="AO2417" i="1"/>
  <c r="AO2418" i="1"/>
  <c r="AO2419" i="1"/>
  <c r="AO2420" i="1"/>
  <c r="AO2421" i="1"/>
  <c r="AO2422" i="1"/>
  <c r="AO2423" i="1"/>
  <c r="AO2424" i="1"/>
  <c r="AO2425" i="1"/>
  <c r="AO2426" i="1"/>
  <c r="AO2427" i="1"/>
  <c r="AO2428" i="1"/>
  <c r="AO2429" i="1"/>
  <c r="AO2430" i="1"/>
  <c r="AO2431" i="1"/>
  <c r="AO2432" i="1"/>
  <c r="AO2433" i="1"/>
  <c r="AO2434" i="1"/>
  <c r="AO2435" i="1"/>
  <c r="AO2436" i="1"/>
  <c r="AO2437" i="1"/>
  <c r="AO2438" i="1"/>
  <c r="AO2439" i="1"/>
  <c r="AO2440" i="1"/>
  <c r="AO2441" i="1"/>
  <c r="AO2442" i="1"/>
  <c r="AO2443" i="1"/>
  <c r="AO2444" i="1"/>
  <c r="AO2445" i="1"/>
  <c r="AO2446" i="1"/>
  <c r="AO2447" i="1"/>
  <c r="AO2448" i="1"/>
  <c r="AO2449" i="1"/>
  <c r="AO2450" i="1"/>
  <c r="AO2451" i="1"/>
  <c r="AO2452" i="1"/>
  <c r="AO2453" i="1"/>
  <c r="AO2454" i="1"/>
  <c r="AO2455" i="1"/>
  <c r="AO2456" i="1"/>
  <c r="AO2457" i="1"/>
  <c r="AO2458" i="1"/>
  <c r="AO2459" i="1"/>
  <c r="AO2460" i="1"/>
  <c r="AO2461" i="1"/>
  <c r="AO2462" i="1"/>
  <c r="AO2463" i="1"/>
  <c r="AO2464" i="1"/>
  <c r="AO2465" i="1"/>
  <c r="AO2466" i="1"/>
  <c r="AO2467" i="1"/>
  <c r="AO2468" i="1"/>
  <c r="AO2469" i="1"/>
  <c r="AO2470" i="1"/>
  <c r="AO2471" i="1"/>
  <c r="AO2472" i="1"/>
  <c r="AO2473" i="1"/>
  <c r="AO2474" i="1"/>
  <c r="AO2475" i="1"/>
  <c r="AO2476" i="1"/>
  <c r="AO2477" i="1"/>
  <c r="AO2478" i="1"/>
  <c r="AO2479" i="1"/>
  <c r="AO2480" i="1"/>
  <c r="AO2481" i="1"/>
  <c r="AO2482" i="1"/>
  <c r="AO2483" i="1"/>
  <c r="AO2484" i="1"/>
  <c r="AO2485" i="1"/>
  <c r="AO2486" i="1"/>
  <c r="AO2487" i="1"/>
  <c r="AO2488" i="1"/>
  <c r="AO2489" i="1"/>
  <c r="AO2490" i="1"/>
  <c r="AO2491" i="1"/>
  <c r="AO2492" i="1"/>
  <c r="AO2493" i="1"/>
  <c r="AO2494" i="1"/>
  <c r="AO2495" i="1"/>
  <c r="AO2496" i="1"/>
  <c r="AO2497" i="1"/>
  <c r="AO2498" i="1"/>
  <c r="AO2499" i="1"/>
  <c r="AO2500" i="1"/>
  <c r="AO2501" i="1"/>
  <c r="AO2502" i="1"/>
  <c r="AO2503" i="1"/>
  <c r="AO2504" i="1"/>
  <c r="AO2505" i="1"/>
  <c r="AO2506" i="1"/>
  <c r="AO2507" i="1"/>
  <c r="AO2508" i="1"/>
  <c r="AO2509" i="1"/>
  <c r="AO2510" i="1"/>
  <c r="AO2511" i="1"/>
  <c r="AO2512" i="1"/>
  <c r="AO2513" i="1"/>
  <c r="AO2514" i="1"/>
  <c r="AO2515" i="1"/>
  <c r="AO2516" i="1"/>
  <c r="AO2517" i="1"/>
  <c r="AO2518" i="1"/>
  <c r="AO2519" i="1"/>
  <c r="AO2520" i="1"/>
  <c r="AO2521" i="1"/>
  <c r="AO2522" i="1"/>
  <c r="AO2523" i="1"/>
  <c r="AO2524" i="1"/>
  <c r="AO2525" i="1"/>
  <c r="AO2526" i="1"/>
  <c r="AO2527" i="1"/>
  <c r="AO2528" i="1"/>
  <c r="AO2529" i="1"/>
  <c r="AO2530" i="1"/>
  <c r="AO2531" i="1"/>
  <c r="AO2532" i="1"/>
  <c r="AO2533" i="1"/>
  <c r="AO2534" i="1"/>
  <c r="AO2535" i="1"/>
  <c r="AO2536" i="1"/>
  <c r="AO2537" i="1"/>
  <c r="AO2538" i="1"/>
  <c r="AO2539" i="1"/>
  <c r="AO2540" i="1"/>
  <c r="AO2541" i="1"/>
  <c r="AO2542" i="1"/>
  <c r="AO2543" i="1"/>
  <c r="AO2544" i="1"/>
  <c r="AO2545" i="1"/>
  <c r="AO2546" i="1"/>
  <c r="AO2547" i="1"/>
  <c r="AO2548" i="1"/>
  <c r="AO2549" i="1"/>
  <c r="AO2550" i="1"/>
  <c r="AO2551" i="1"/>
  <c r="AO2552" i="1"/>
  <c r="AO2553" i="1"/>
  <c r="AO2554" i="1"/>
  <c r="AO2555" i="1"/>
  <c r="AO2556" i="1"/>
  <c r="AO2557" i="1"/>
  <c r="AO2558" i="1"/>
  <c r="AO2559" i="1"/>
  <c r="AO2560" i="1"/>
  <c r="AO2561" i="1"/>
  <c r="AO2562" i="1"/>
  <c r="AO2563" i="1"/>
  <c r="AO2564" i="1"/>
  <c r="AO2565" i="1"/>
  <c r="AO2566" i="1"/>
  <c r="AO2567" i="1"/>
  <c r="AO2568" i="1"/>
  <c r="AO2569" i="1"/>
  <c r="AO2570" i="1"/>
  <c r="AO2571" i="1"/>
  <c r="AO2572" i="1"/>
  <c r="AO2573" i="1"/>
  <c r="AO2574" i="1"/>
  <c r="AO2575" i="1"/>
  <c r="AO2576" i="1"/>
  <c r="AO2577" i="1"/>
  <c r="AO2578" i="1"/>
  <c r="AO2579" i="1"/>
  <c r="AO2580" i="1"/>
  <c r="AO2581" i="1"/>
  <c r="AO2582" i="1"/>
  <c r="AO2583" i="1"/>
  <c r="AO2584" i="1"/>
  <c r="AO2585" i="1"/>
  <c r="AO2586" i="1"/>
  <c r="AO2587" i="1"/>
  <c r="AO2588" i="1"/>
  <c r="AO2589" i="1"/>
  <c r="AO2590" i="1"/>
  <c r="AO2591" i="1"/>
  <c r="AO2592" i="1"/>
  <c r="AO2593" i="1"/>
  <c r="AO2594" i="1"/>
  <c r="AO2595" i="1"/>
  <c r="AO2596" i="1"/>
  <c r="AO2597" i="1"/>
  <c r="AO2598" i="1"/>
  <c r="AO2599" i="1"/>
  <c r="AO2600" i="1"/>
  <c r="AO2601" i="1"/>
  <c r="AO2602" i="1"/>
  <c r="AO2603" i="1"/>
  <c r="AO2604" i="1"/>
  <c r="AO2605" i="1"/>
  <c r="AO2606" i="1"/>
  <c r="AO2607" i="1"/>
  <c r="AO2608" i="1"/>
  <c r="AO2609" i="1"/>
  <c r="AO2610" i="1"/>
  <c r="AO2611" i="1"/>
  <c r="AO2612" i="1"/>
  <c r="AO2613" i="1"/>
  <c r="AO2614" i="1"/>
  <c r="AO2615" i="1"/>
  <c r="AO2616" i="1"/>
  <c r="AO2617" i="1"/>
  <c r="AO2618" i="1"/>
  <c r="AO2619" i="1"/>
  <c r="AO2620" i="1"/>
  <c r="AO2621" i="1"/>
  <c r="AO2622" i="1"/>
  <c r="AO2623" i="1"/>
  <c r="AO2624" i="1"/>
  <c r="AO2625" i="1"/>
  <c r="AO2626" i="1"/>
  <c r="AO2627" i="1"/>
  <c r="AO2628" i="1"/>
  <c r="AO2629" i="1"/>
  <c r="AO2630" i="1"/>
  <c r="AO2631" i="1"/>
  <c r="AO2632" i="1"/>
  <c r="AO2633" i="1"/>
  <c r="AO2634" i="1"/>
  <c r="AO2635" i="1"/>
  <c r="AO2636" i="1"/>
  <c r="AO2637" i="1"/>
  <c r="AO2638" i="1"/>
  <c r="AO2639" i="1"/>
  <c r="AO2640" i="1"/>
  <c r="AO2641" i="1"/>
  <c r="AO2642" i="1"/>
  <c r="AO2643" i="1"/>
  <c r="AO2644" i="1"/>
  <c r="AO2645" i="1"/>
  <c r="AO2646" i="1"/>
  <c r="AO2647" i="1"/>
  <c r="AO2648" i="1"/>
  <c r="AO2649" i="1"/>
  <c r="AO2650" i="1"/>
  <c r="AO2651" i="1"/>
  <c r="AO2652" i="1"/>
  <c r="AO2653" i="1"/>
  <c r="AO2654" i="1"/>
  <c r="AO2655" i="1"/>
  <c r="AO2656" i="1"/>
  <c r="AO2657" i="1"/>
  <c r="AO2658" i="1"/>
  <c r="AO2659" i="1"/>
  <c r="AO2660" i="1"/>
  <c r="AO2661" i="1"/>
  <c r="AO2662" i="1"/>
  <c r="AO2663" i="1"/>
  <c r="AO2664" i="1"/>
  <c r="AO2665" i="1"/>
  <c r="AO2666" i="1"/>
  <c r="AO2667" i="1"/>
  <c r="AO2668" i="1"/>
  <c r="AO2669" i="1"/>
  <c r="AO2670" i="1"/>
  <c r="AO2671" i="1"/>
  <c r="AO2672" i="1"/>
  <c r="AO2673" i="1"/>
  <c r="AO2674" i="1"/>
  <c r="AO2675" i="1"/>
  <c r="AO2676" i="1"/>
  <c r="AO2677" i="1"/>
  <c r="AO2678" i="1"/>
  <c r="AO2679" i="1"/>
  <c r="AO2680" i="1"/>
  <c r="AO2681" i="1"/>
  <c r="AO2682" i="1"/>
  <c r="AO2683" i="1"/>
  <c r="AO2684" i="1"/>
  <c r="AO2685" i="1"/>
  <c r="AO2686" i="1"/>
  <c r="AO2687" i="1"/>
  <c r="AO2688" i="1"/>
  <c r="AO2689" i="1"/>
  <c r="AO2690" i="1"/>
  <c r="AO2691" i="1"/>
  <c r="AO2692" i="1"/>
  <c r="AO2693" i="1"/>
  <c r="AO2694" i="1"/>
  <c r="AO2695" i="1"/>
  <c r="AO2696" i="1"/>
  <c r="AO2697" i="1"/>
  <c r="AO2698" i="1"/>
  <c r="AO2699" i="1"/>
  <c r="AO2700" i="1"/>
  <c r="AO2701" i="1"/>
  <c r="AO2702" i="1"/>
  <c r="AO2703" i="1"/>
  <c r="AO2704" i="1"/>
  <c r="AO2705" i="1"/>
  <c r="AO2706" i="1"/>
  <c r="AO2707" i="1"/>
  <c r="AO2708" i="1"/>
  <c r="AO2709" i="1"/>
  <c r="AO2710" i="1"/>
  <c r="AO2711" i="1"/>
  <c r="AO2712" i="1"/>
  <c r="AO2713" i="1"/>
  <c r="AO2714" i="1"/>
  <c r="AO2715" i="1"/>
  <c r="AO2716" i="1"/>
  <c r="AO2717" i="1"/>
  <c r="AO2718" i="1"/>
  <c r="AO2719" i="1"/>
  <c r="AO2720" i="1"/>
  <c r="AO2721" i="1"/>
  <c r="AO2722" i="1"/>
  <c r="AO2723" i="1"/>
  <c r="AO2724" i="1"/>
  <c r="AO2725" i="1"/>
  <c r="AO2726" i="1"/>
  <c r="AO2727" i="1"/>
  <c r="AO2728" i="1"/>
  <c r="AO2729" i="1"/>
  <c r="AO2730" i="1"/>
  <c r="AO2731" i="1"/>
  <c r="AO2732" i="1"/>
  <c r="AO2733" i="1"/>
  <c r="AO2734" i="1"/>
  <c r="AO2735" i="1"/>
  <c r="AO2736" i="1"/>
  <c r="AO2737" i="1"/>
  <c r="AO2738" i="1"/>
  <c r="AO2739" i="1"/>
  <c r="AO2740" i="1"/>
  <c r="AO2741" i="1"/>
  <c r="AO2742" i="1"/>
  <c r="AO2743" i="1"/>
  <c r="AO2744" i="1"/>
  <c r="AO2745" i="1"/>
  <c r="AO2746" i="1"/>
  <c r="AO2747" i="1"/>
  <c r="AO2748" i="1"/>
  <c r="AO2749" i="1"/>
  <c r="AO2750" i="1"/>
  <c r="AO2751" i="1"/>
  <c r="AO2752" i="1"/>
  <c r="AO2753" i="1"/>
  <c r="AO2754" i="1"/>
  <c r="AO2755" i="1"/>
  <c r="AO2756" i="1"/>
  <c r="AO2757" i="1"/>
  <c r="AO2758" i="1"/>
  <c r="AO2759" i="1"/>
  <c r="AO2760" i="1"/>
  <c r="AO2761" i="1"/>
  <c r="AO2762" i="1"/>
  <c r="AO2763" i="1"/>
  <c r="AO2764" i="1"/>
  <c r="AO2765" i="1"/>
  <c r="AO2766" i="1"/>
  <c r="AO2767" i="1"/>
  <c r="AO2768" i="1"/>
  <c r="AO2769" i="1"/>
  <c r="AO2770" i="1"/>
  <c r="AO2771" i="1"/>
  <c r="AO2772" i="1"/>
  <c r="AO2773" i="1"/>
  <c r="AO2774" i="1"/>
  <c r="AO2775" i="1"/>
  <c r="AO2776" i="1"/>
  <c r="AO2777" i="1"/>
  <c r="AO2778" i="1"/>
  <c r="AO2779" i="1"/>
  <c r="AO2780" i="1"/>
  <c r="AO2781" i="1"/>
  <c r="AO2782" i="1"/>
  <c r="AO2783" i="1"/>
  <c r="AO2784" i="1"/>
  <c r="AO2785" i="1"/>
  <c r="AO2786" i="1"/>
  <c r="AO2787" i="1"/>
  <c r="AO2788" i="1"/>
  <c r="AO2789" i="1"/>
  <c r="AO2790" i="1"/>
  <c r="AO2791" i="1"/>
  <c r="AO2792" i="1"/>
  <c r="AO2793" i="1"/>
  <c r="AO2794" i="1"/>
  <c r="AO2795" i="1"/>
  <c r="AO2796" i="1"/>
  <c r="AO2797" i="1"/>
  <c r="AO2798" i="1"/>
  <c r="AO2799" i="1"/>
  <c r="AO2800" i="1"/>
  <c r="AO2801" i="1"/>
  <c r="AO2802" i="1"/>
  <c r="AO2803" i="1"/>
  <c r="AO2804" i="1"/>
  <c r="AO2805" i="1"/>
  <c r="AO2806" i="1"/>
  <c r="AO2807" i="1"/>
  <c r="AO2808" i="1"/>
  <c r="AO2809" i="1"/>
  <c r="AO2810" i="1"/>
  <c r="AO2811" i="1"/>
  <c r="AO2812" i="1"/>
  <c r="AO2813" i="1"/>
  <c r="AO2814" i="1"/>
  <c r="AO2815" i="1"/>
  <c r="AO2816" i="1"/>
  <c r="AO2817" i="1"/>
  <c r="AO2818" i="1"/>
  <c r="AO2819" i="1"/>
  <c r="AO2820" i="1"/>
  <c r="AO2821" i="1"/>
  <c r="AO2822" i="1"/>
  <c r="AO2823" i="1"/>
  <c r="AO2824" i="1"/>
  <c r="AO2825" i="1"/>
  <c r="AO2826" i="1"/>
  <c r="AO2827" i="1"/>
  <c r="AO2828" i="1"/>
  <c r="AO2829" i="1"/>
  <c r="AO2830" i="1"/>
  <c r="AO2831" i="1"/>
  <c r="AO2832" i="1"/>
  <c r="AO2833" i="1"/>
  <c r="AO2834" i="1"/>
  <c r="AO2835" i="1"/>
  <c r="AO2836" i="1"/>
  <c r="AO2837" i="1"/>
  <c r="AO2838" i="1"/>
  <c r="AO2839" i="1"/>
  <c r="AO2840" i="1"/>
  <c r="AO2841" i="1"/>
  <c r="AO2842" i="1"/>
  <c r="AO2843" i="1"/>
  <c r="AO2844" i="1"/>
  <c r="AO2845" i="1"/>
  <c r="AO2846" i="1"/>
  <c r="AO2847" i="1"/>
  <c r="AO2848" i="1"/>
  <c r="AO2849" i="1"/>
  <c r="AO2850" i="1"/>
  <c r="AO2851" i="1"/>
  <c r="AO2852" i="1"/>
  <c r="AO2853" i="1"/>
  <c r="AO2854" i="1"/>
  <c r="AO2855" i="1"/>
  <c r="AO2856" i="1"/>
  <c r="AO2857" i="1"/>
  <c r="AO2858" i="1"/>
  <c r="AO2859" i="1"/>
  <c r="AO2860" i="1"/>
  <c r="AO2861" i="1"/>
  <c r="AO2862" i="1"/>
  <c r="AO2863" i="1"/>
  <c r="AO2864" i="1"/>
  <c r="AO2865" i="1"/>
  <c r="AO2866" i="1"/>
  <c r="AO2867" i="1"/>
  <c r="AO2868" i="1"/>
  <c r="AO2869" i="1"/>
  <c r="AO2870" i="1"/>
  <c r="AO2871" i="1"/>
  <c r="AO2872" i="1"/>
  <c r="AO2873" i="1"/>
  <c r="AO2874" i="1"/>
  <c r="AO2875" i="1"/>
  <c r="AO2876" i="1"/>
  <c r="AO2877" i="1"/>
  <c r="AO2878" i="1"/>
  <c r="AO2879" i="1"/>
  <c r="AO2880" i="1"/>
  <c r="AO2881" i="1"/>
  <c r="AO2882" i="1"/>
  <c r="AO2883" i="1"/>
  <c r="AO2884" i="1"/>
  <c r="AO2885" i="1"/>
  <c r="AO2886" i="1"/>
  <c r="AO2887" i="1"/>
  <c r="AO2888" i="1"/>
  <c r="AO2889" i="1"/>
  <c r="AO2890" i="1"/>
  <c r="AO2891" i="1"/>
  <c r="AO2892" i="1"/>
  <c r="AO2893" i="1"/>
  <c r="AO2894" i="1"/>
  <c r="AO2895" i="1"/>
  <c r="AO2896" i="1"/>
  <c r="AO2897" i="1"/>
  <c r="AO2898" i="1"/>
  <c r="AO2899" i="1"/>
  <c r="AO2900" i="1"/>
  <c r="AO2901" i="1"/>
  <c r="AO2902" i="1"/>
  <c r="AO2903" i="1"/>
  <c r="AO2904" i="1"/>
  <c r="AO2905" i="1"/>
  <c r="AO2906" i="1"/>
  <c r="AO2907" i="1"/>
  <c r="AO2908" i="1"/>
  <c r="AO2909" i="1"/>
  <c r="AO2910" i="1"/>
  <c r="AO2911" i="1"/>
  <c r="AO2912" i="1"/>
  <c r="AO2913" i="1"/>
  <c r="AO2914" i="1"/>
  <c r="AO2915" i="1"/>
  <c r="AO2916" i="1"/>
  <c r="AO2917" i="1"/>
  <c r="AO2918" i="1"/>
  <c r="AO2919" i="1"/>
  <c r="AO2920" i="1"/>
  <c r="AO2921" i="1"/>
  <c r="AO2922" i="1"/>
  <c r="AO2923" i="1"/>
  <c r="AO2924" i="1"/>
  <c r="AO2925" i="1"/>
  <c r="AO2926" i="1"/>
  <c r="AO2927" i="1"/>
  <c r="AO2928" i="1"/>
  <c r="AO2929" i="1"/>
  <c r="AO2930" i="1"/>
  <c r="AO2931" i="1"/>
  <c r="AO2932" i="1"/>
  <c r="AO2933" i="1"/>
  <c r="AO2934" i="1"/>
  <c r="AO2935" i="1"/>
  <c r="AO2936" i="1"/>
  <c r="AO2937" i="1"/>
  <c r="AO2938" i="1"/>
  <c r="AO2939" i="1"/>
  <c r="AO2940" i="1"/>
  <c r="AO2941" i="1"/>
  <c r="AO2942" i="1"/>
  <c r="AO2943" i="1"/>
  <c r="AO2944" i="1"/>
  <c r="AO2945" i="1"/>
  <c r="AO2946" i="1"/>
  <c r="AO2947" i="1"/>
  <c r="AO2948" i="1"/>
  <c r="AO2949" i="1"/>
  <c r="AO2950" i="1"/>
  <c r="AO2951" i="1"/>
  <c r="AO2952" i="1"/>
  <c r="AO2953" i="1"/>
  <c r="AO2954" i="1"/>
  <c r="AO2955" i="1"/>
  <c r="AO2956" i="1"/>
  <c r="AO2957" i="1"/>
  <c r="AO2958" i="1"/>
  <c r="AO2959" i="1"/>
  <c r="AO2960" i="1"/>
  <c r="AO2961" i="1"/>
  <c r="AO2962" i="1"/>
  <c r="AO2963" i="1"/>
  <c r="AO2964" i="1"/>
  <c r="AO2965" i="1"/>
  <c r="AO2966" i="1"/>
  <c r="AO2967" i="1"/>
  <c r="AO2968" i="1"/>
  <c r="AO2969" i="1"/>
  <c r="AO2970" i="1"/>
  <c r="AO2971" i="1"/>
  <c r="AO2972" i="1"/>
  <c r="AO2973" i="1"/>
  <c r="AO2974" i="1"/>
  <c r="AO2975" i="1"/>
  <c r="AO2976" i="1"/>
  <c r="AO2977" i="1"/>
  <c r="AO2978" i="1"/>
  <c r="AO2979" i="1"/>
  <c r="AO2980" i="1"/>
  <c r="AO2981" i="1"/>
  <c r="AO2982" i="1"/>
  <c r="AO2983" i="1"/>
  <c r="AO2984" i="1"/>
  <c r="AO2985" i="1"/>
  <c r="AO2986" i="1"/>
  <c r="AO2987" i="1"/>
  <c r="AO2988" i="1"/>
  <c r="AO2989" i="1"/>
  <c r="AO2990" i="1"/>
  <c r="AO2991" i="1"/>
  <c r="AO2992" i="1"/>
  <c r="AO2993" i="1"/>
  <c r="AO2994" i="1"/>
  <c r="AO2995" i="1"/>
  <c r="AO2996" i="1"/>
  <c r="AO2997" i="1"/>
  <c r="AO2998" i="1"/>
  <c r="AO2999" i="1"/>
  <c r="AO3000" i="1"/>
  <c r="AO3001" i="1"/>
  <c r="AO3002" i="1"/>
  <c r="AO3003" i="1"/>
  <c r="AO3004" i="1"/>
  <c r="AO3005" i="1"/>
  <c r="AO3006" i="1"/>
  <c r="AO3007" i="1"/>
  <c r="AO3008" i="1"/>
  <c r="AO3009" i="1"/>
  <c r="AO3010" i="1"/>
  <c r="AO3011" i="1"/>
  <c r="AO3012" i="1"/>
  <c r="AO3013" i="1"/>
  <c r="AO3014" i="1"/>
  <c r="AO3015" i="1"/>
  <c r="AO3016" i="1"/>
  <c r="AO3017" i="1"/>
  <c r="AO3018" i="1"/>
  <c r="AO3019" i="1"/>
  <c r="AO3020" i="1"/>
  <c r="AO3021" i="1"/>
  <c r="AO3022" i="1"/>
  <c r="AO3023" i="1"/>
  <c r="AO3024" i="1"/>
  <c r="AO3025" i="1"/>
  <c r="AO3026" i="1"/>
  <c r="AO3027" i="1"/>
  <c r="AO3028" i="1"/>
  <c r="AO3029" i="1"/>
  <c r="AO3030" i="1"/>
  <c r="AO3031" i="1"/>
  <c r="AO3032" i="1"/>
  <c r="AO3033" i="1"/>
  <c r="AO3034" i="1"/>
  <c r="AO3035" i="1"/>
  <c r="AO3036" i="1"/>
  <c r="AO3037" i="1"/>
  <c r="AO3038" i="1"/>
  <c r="AO3039" i="1"/>
  <c r="AO3040" i="1"/>
  <c r="AO3041" i="1"/>
  <c r="AO3042" i="1"/>
  <c r="AO3043" i="1"/>
  <c r="AO3044" i="1"/>
  <c r="AO3045" i="1"/>
  <c r="AO3046" i="1"/>
  <c r="AO3047" i="1"/>
  <c r="AO3048" i="1"/>
  <c r="AO3049" i="1"/>
  <c r="AO3050" i="1"/>
  <c r="AO3051" i="1"/>
  <c r="AO3052" i="1"/>
  <c r="AO3053" i="1"/>
  <c r="AO3054" i="1"/>
  <c r="AO3055" i="1"/>
  <c r="AO3056" i="1"/>
  <c r="AO3057" i="1"/>
  <c r="AO3058" i="1"/>
  <c r="AO3059" i="1"/>
  <c r="AO3060" i="1"/>
  <c r="AO3061" i="1"/>
  <c r="AO3062" i="1"/>
  <c r="AO3063" i="1"/>
  <c r="AO3064" i="1"/>
  <c r="AO3065" i="1"/>
  <c r="AO3066" i="1"/>
  <c r="AO3067" i="1"/>
  <c r="AO3068" i="1"/>
  <c r="AO3069" i="1"/>
  <c r="AO3070" i="1"/>
  <c r="AO3071" i="1"/>
  <c r="AO3072" i="1"/>
  <c r="AO3073" i="1"/>
  <c r="AO3074" i="1"/>
  <c r="AO3075" i="1"/>
  <c r="AO3076" i="1"/>
  <c r="AO3077" i="1"/>
  <c r="AO3078" i="1"/>
  <c r="AO3079" i="1"/>
  <c r="AO3080" i="1"/>
  <c r="AO3081" i="1"/>
  <c r="AO3082" i="1"/>
  <c r="AO3083" i="1"/>
  <c r="AO3084" i="1"/>
  <c r="AO3085" i="1"/>
  <c r="AO3086" i="1"/>
  <c r="AO3087" i="1"/>
  <c r="AO3088" i="1"/>
  <c r="AO3089" i="1"/>
  <c r="AO3090" i="1"/>
  <c r="AO3091" i="1"/>
  <c r="AO3092" i="1"/>
  <c r="AO3093" i="1"/>
  <c r="AO3094" i="1"/>
  <c r="AO3095" i="1"/>
  <c r="AO3096" i="1"/>
  <c r="AO3097" i="1"/>
  <c r="AO3098" i="1"/>
  <c r="AO3099" i="1"/>
  <c r="AO3100" i="1"/>
  <c r="AO3101" i="1"/>
  <c r="AO3102" i="1"/>
  <c r="AO3103" i="1"/>
  <c r="AO3104" i="1"/>
  <c r="AO3105" i="1"/>
  <c r="AO3106" i="1"/>
  <c r="AO3107" i="1"/>
  <c r="AO3108" i="1"/>
  <c r="AO3109" i="1"/>
  <c r="AO3110" i="1"/>
  <c r="AO3111" i="1"/>
  <c r="AO3112" i="1"/>
  <c r="AO3113" i="1"/>
  <c r="AO3114" i="1"/>
  <c r="AO3115" i="1"/>
  <c r="AO3116" i="1"/>
  <c r="AO3117" i="1"/>
  <c r="AO3118" i="1"/>
  <c r="AO3119" i="1"/>
  <c r="AO3120" i="1"/>
  <c r="AO3121" i="1"/>
  <c r="AO3122" i="1"/>
  <c r="AO3123" i="1"/>
  <c r="AO3124" i="1"/>
  <c r="AO3125" i="1"/>
  <c r="AO3126" i="1"/>
  <c r="AO3127" i="1"/>
  <c r="AO3128" i="1"/>
  <c r="AO3129" i="1"/>
  <c r="AO3130" i="1"/>
  <c r="AO3131" i="1"/>
  <c r="AO3132" i="1"/>
  <c r="AO3133" i="1"/>
  <c r="AO3134" i="1"/>
  <c r="AO3135" i="1"/>
  <c r="AO3136" i="1"/>
  <c r="AO3137" i="1"/>
  <c r="AO3138" i="1"/>
  <c r="AO3139" i="1"/>
  <c r="AO3140" i="1"/>
  <c r="AO3141" i="1"/>
  <c r="AO3142" i="1"/>
  <c r="AO3143" i="1"/>
  <c r="AO3144" i="1"/>
  <c r="AO3145" i="1"/>
  <c r="AO3146" i="1"/>
  <c r="AO3147" i="1"/>
  <c r="AO3148" i="1"/>
  <c r="AO3149" i="1"/>
  <c r="AO3150" i="1"/>
  <c r="AO3151" i="1"/>
  <c r="AO3152" i="1"/>
  <c r="AO3153" i="1"/>
  <c r="AO3154" i="1"/>
  <c r="AO3155" i="1"/>
  <c r="AO3156" i="1"/>
  <c r="AO3157" i="1"/>
  <c r="AO3158" i="1"/>
  <c r="AO3159" i="1"/>
  <c r="AO3160" i="1"/>
  <c r="AO3161" i="1"/>
  <c r="AO3162" i="1"/>
  <c r="AO3163" i="1"/>
  <c r="AO3164" i="1"/>
  <c r="AO3165" i="1"/>
  <c r="AO3166" i="1"/>
  <c r="AO3167" i="1"/>
  <c r="AO3168" i="1"/>
  <c r="AO3169" i="1"/>
  <c r="AO3170" i="1"/>
  <c r="AO3171" i="1"/>
  <c r="AO3172" i="1"/>
  <c r="AO3173" i="1"/>
  <c r="AO3174" i="1"/>
  <c r="AO3175" i="1"/>
  <c r="AO3176" i="1"/>
  <c r="AO3177" i="1"/>
  <c r="AO3178" i="1"/>
  <c r="AO3179" i="1"/>
  <c r="AO3180" i="1"/>
  <c r="AO3181" i="1"/>
  <c r="AO3182" i="1"/>
  <c r="AO3183" i="1"/>
  <c r="AO3184" i="1"/>
  <c r="AO3185" i="1"/>
  <c r="AO3186" i="1"/>
  <c r="AO3187" i="1"/>
  <c r="AO3188" i="1"/>
  <c r="AO3189" i="1"/>
  <c r="AO3190" i="1"/>
  <c r="AO3191" i="1"/>
  <c r="AO3192" i="1"/>
  <c r="AO3193" i="1"/>
  <c r="AO3194" i="1"/>
  <c r="AO3195" i="1"/>
  <c r="AO3196" i="1"/>
  <c r="AO3197" i="1"/>
  <c r="AO3198" i="1"/>
  <c r="AO3199" i="1"/>
  <c r="AO3200" i="1"/>
  <c r="AO3201" i="1"/>
  <c r="AO3202" i="1"/>
  <c r="AO3203" i="1"/>
  <c r="AO3204" i="1"/>
  <c r="AO3205" i="1"/>
  <c r="AO3206" i="1"/>
  <c r="AO3207" i="1"/>
  <c r="AO3208" i="1"/>
  <c r="AO3209" i="1"/>
  <c r="AO3210" i="1"/>
  <c r="AO3211" i="1"/>
  <c r="AO3212" i="1"/>
  <c r="AO3213" i="1"/>
  <c r="AO3214" i="1"/>
  <c r="AO3215" i="1"/>
  <c r="AO3216" i="1"/>
  <c r="AO3217" i="1"/>
  <c r="AO3218" i="1"/>
  <c r="AO3219" i="1"/>
  <c r="AO3220" i="1"/>
  <c r="AO3221" i="1"/>
  <c r="AO3222" i="1"/>
  <c r="AO3223" i="1"/>
  <c r="AO3224" i="1"/>
  <c r="AO3225" i="1"/>
  <c r="AO3226" i="1"/>
  <c r="AO3227" i="1"/>
  <c r="AO3228" i="1"/>
  <c r="AO3229" i="1"/>
  <c r="AO3230" i="1"/>
  <c r="AO3231" i="1"/>
  <c r="AO3232" i="1"/>
  <c r="AO3233" i="1"/>
  <c r="AO3234" i="1"/>
  <c r="AO3235" i="1"/>
  <c r="AO3236" i="1"/>
  <c r="AO3237" i="1"/>
  <c r="AO3238" i="1"/>
  <c r="AO3239" i="1"/>
  <c r="AO3240" i="1"/>
  <c r="AO3241" i="1"/>
  <c r="AO3242" i="1"/>
  <c r="AO3243" i="1"/>
  <c r="AO3244" i="1"/>
  <c r="AO3245" i="1"/>
  <c r="AO3246" i="1"/>
  <c r="AO3247" i="1"/>
  <c r="AO3248" i="1"/>
  <c r="AO3249" i="1"/>
  <c r="AO3250" i="1"/>
  <c r="AO3251" i="1"/>
  <c r="AO3252" i="1"/>
  <c r="AO3253" i="1"/>
  <c r="AO3254" i="1"/>
  <c r="AO3255" i="1"/>
  <c r="AO3256" i="1"/>
  <c r="AO3257" i="1"/>
  <c r="AO3258" i="1"/>
  <c r="AO3259" i="1"/>
  <c r="AO3260" i="1"/>
  <c r="AO3261" i="1"/>
  <c r="AO3262" i="1"/>
  <c r="AO3263" i="1"/>
  <c r="AO3264" i="1"/>
  <c r="AO3265" i="1"/>
  <c r="AO3266" i="1"/>
  <c r="AO3267" i="1"/>
  <c r="AO3268" i="1"/>
  <c r="AO3269" i="1"/>
  <c r="AO3270" i="1"/>
  <c r="AO3271" i="1"/>
  <c r="AO3272" i="1"/>
  <c r="AO3273" i="1"/>
  <c r="AO3274" i="1"/>
  <c r="AO3275" i="1"/>
  <c r="AO3276" i="1"/>
  <c r="AO3277" i="1"/>
  <c r="AO3278" i="1"/>
  <c r="AO3279" i="1"/>
  <c r="AO3280" i="1"/>
  <c r="AO3281" i="1"/>
  <c r="AO3282" i="1"/>
  <c r="AO3283" i="1"/>
  <c r="AO3284" i="1"/>
  <c r="AO3285" i="1"/>
  <c r="AO3286" i="1"/>
  <c r="AO3287" i="1"/>
  <c r="AO3288" i="1"/>
  <c r="AO3289" i="1"/>
  <c r="AO3290" i="1"/>
  <c r="AO3291" i="1"/>
  <c r="AO3292" i="1"/>
  <c r="AO3293" i="1"/>
  <c r="AO3294" i="1"/>
  <c r="AO3295" i="1"/>
  <c r="AO3296" i="1"/>
  <c r="AO3297" i="1"/>
  <c r="AO3298" i="1"/>
  <c r="AO3299" i="1"/>
  <c r="AO3300" i="1"/>
  <c r="AO3301" i="1"/>
  <c r="AO3302" i="1"/>
  <c r="AO3303" i="1"/>
  <c r="AO3304" i="1"/>
  <c r="AO3305" i="1"/>
  <c r="AO3306" i="1"/>
  <c r="AO3307" i="1"/>
  <c r="AO3308" i="1"/>
  <c r="AO3309" i="1"/>
  <c r="AO3310" i="1"/>
  <c r="AO3311" i="1"/>
  <c r="AO3312" i="1"/>
  <c r="AO3313" i="1"/>
  <c r="AO3314" i="1"/>
  <c r="AO3315" i="1"/>
  <c r="AO3316" i="1"/>
  <c r="AO3317" i="1"/>
  <c r="AO3318" i="1"/>
  <c r="AO3319" i="1"/>
  <c r="AO3320" i="1"/>
  <c r="AO3321" i="1"/>
  <c r="AO3322" i="1"/>
  <c r="AO3323" i="1"/>
  <c r="AO3324" i="1"/>
  <c r="AO3325" i="1"/>
  <c r="AO3326" i="1"/>
  <c r="AO3327" i="1"/>
  <c r="AO3328" i="1"/>
  <c r="AO3329" i="1"/>
  <c r="AO3330" i="1"/>
  <c r="AO3331" i="1"/>
  <c r="AO3332" i="1"/>
  <c r="AO3333" i="1"/>
  <c r="AO3334" i="1"/>
  <c r="AO3335" i="1"/>
  <c r="AO3336" i="1"/>
  <c r="AO3337" i="1"/>
  <c r="AO3338" i="1"/>
  <c r="AO3339" i="1"/>
  <c r="AO3340" i="1"/>
  <c r="AO3341" i="1"/>
  <c r="AO3342" i="1"/>
  <c r="AO3343" i="1"/>
  <c r="AO3344" i="1"/>
  <c r="AO3345" i="1"/>
  <c r="AO3346" i="1"/>
  <c r="AO3347" i="1"/>
  <c r="AO3348" i="1"/>
  <c r="AO3349" i="1"/>
  <c r="AO3350" i="1"/>
  <c r="AO3351" i="1"/>
  <c r="AO3352" i="1"/>
  <c r="AO3353" i="1"/>
  <c r="AO3354" i="1"/>
  <c r="AO3355" i="1"/>
  <c r="AO3356" i="1"/>
  <c r="AO3357" i="1"/>
  <c r="AO3358" i="1"/>
  <c r="AO3359" i="1"/>
  <c r="AO3360" i="1"/>
  <c r="AO3361" i="1"/>
  <c r="AO3362" i="1"/>
  <c r="AO3363" i="1"/>
  <c r="AO3364" i="1"/>
  <c r="AO3365" i="1"/>
  <c r="AO3366" i="1"/>
  <c r="AO3367" i="1"/>
  <c r="AO3368" i="1"/>
  <c r="AO3369" i="1"/>
  <c r="AO3370" i="1"/>
  <c r="AO3371" i="1"/>
  <c r="AO3372" i="1"/>
  <c r="AO3373" i="1"/>
  <c r="AO3374" i="1"/>
  <c r="AO3375" i="1"/>
  <c r="AO3376" i="1"/>
  <c r="AO3377" i="1"/>
  <c r="AO3378" i="1"/>
  <c r="AO3379" i="1"/>
  <c r="AO3380" i="1"/>
  <c r="AO3381" i="1"/>
  <c r="AO3382" i="1"/>
  <c r="AO3383" i="1"/>
  <c r="AO3384" i="1"/>
  <c r="AO3385" i="1"/>
  <c r="AO3386" i="1"/>
  <c r="AO3387" i="1"/>
  <c r="AO3388" i="1"/>
  <c r="AO3389" i="1"/>
  <c r="AO3390" i="1"/>
  <c r="AO3391" i="1"/>
  <c r="AO3392" i="1"/>
  <c r="AO3393" i="1"/>
  <c r="AO3394" i="1"/>
  <c r="AO3395" i="1"/>
  <c r="AO3396" i="1"/>
  <c r="AO3397" i="1"/>
  <c r="AO3398" i="1"/>
  <c r="AO3399" i="1"/>
  <c r="AO3400" i="1"/>
  <c r="AO3401" i="1"/>
  <c r="AO3402" i="1"/>
  <c r="AO3403" i="1"/>
  <c r="AO3404" i="1"/>
  <c r="AO3405" i="1"/>
  <c r="AO3406" i="1"/>
  <c r="AO3407" i="1"/>
  <c r="AO3408" i="1"/>
  <c r="AO3409" i="1"/>
  <c r="AO3410" i="1"/>
  <c r="AO3411" i="1"/>
  <c r="AO3412" i="1"/>
  <c r="AO3413" i="1"/>
  <c r="AO3414" i="1"/>
  <c r="AO3415" i="1"/>
  <c r="AO3416" i="1"/>
  <c r="AO3417" i="1"/>
  <c r="AO3418" i="1"/>
  <c r="AO3419" i="1"/>
  <c r="AO3420" i="1"/>
  <c r="AO3421" i="1"/>
  <c r="AO3422" i="1"/>
  <c r="AO3423" i="1"/>
  <c r="AO3424" i="1"/>
  <c r="AO3425" i="1"/>
  <c r="AO3426" i="1"/>
  <c r="AO3427" i="1"/>
  <c r="AO3428" i="1"/>
  <c r="AO3429" i="1"/>
  <c r="AO3430" i="1"/>
  <c r="AO3431" i="1"/>
  <c r="AO3432" i="1"/>
  <c r="AO3433" i="1"/>
  <c r="AO3434" i="1"/>
  <c r="AO3435" i="1"/>
  <c r="AO3436" i="1"/>
  <c r="AO3437" i="1"/>
  <c r="AO3438" i="1"/>
  <c r="AO3439" i="1"/>
  <c r="AO3440" i="1"/>
  <c r="AO3441" i="1"/>
  <c r="AO3442" i="1"/>
  <c r="AO3443" i="1"/>
  <c r="AO3444" i="1"/>
  <c r="AO3445" i="1"/>
  <c r="AO3446" i="1"/>
  <c r="AO3447" i="1"/>
  <c r="AO3448" i="1"/>
  <c r="AO3449" i="1"/>
  <c r="AO3450" i="1"/>
  <c r="AO3451" i="1"/>
  <c r="AO3452" i="1"/>
  <c r="AO3453" i="1"/>
  <c r="AO3454" i="1"/>
  <c r="AO3455" i="1"/>
  <c r="AO3456" i="1"/>
  <c r="AO3457" i="1"/>
  <c r="AO3458" i="1"/>
  <c r="AO3459" i="1"/>
  <c r="AO3460" i="1"/>
  <c r="AO3461" i="1"/>
  <c r="AO3462" i="1"/>
  <c r="AO3463" i="1"/>
  <c r="AO3464" i="1"/>
  <c r="AO3465" i="1"/>
  <c r="AO3466" i="1"/>
  <c r="AO3467" i="1"/>
  <c r="AO3468" i="1"/>
  <c r="AO3469" i="1"/>
  <c r="AO3470" i="1"/>
  <c r="AO3471" i="1"/>
  <c r="AO3472" i="1"/>
  <c r="AO3473" i="1"/>
  <c r="AO3474" i="1"/>
  <c r="AO3475" i="1"/>
  <c r="AO3476" i="1"/>
  <c r="AO3477" i="1"/>
  <c r="AO3478" i="1"/>
  <c r="AO3479" i="1"/>
  <c r="AO3480" i="1"/>
  <c r="AO3481" i="1"/>
  <c r="AO3482" i="1"/>
  <c r="AO3483" i="1"/>
  <c r="AO3484" i="1"/>
  <c r="AO3485" i="1"/>
  <c r="AO3486" i="1"/>
  <c r="AO3487" i="1"/>
  <c r="AO3488" i="1"/>
  <c r="AO3489" i="1"/>
  <c r="AO3490" i="1"/>
  <c r="AO3491" i="1"/>
  <c r="AO3492" i="1"/>
  <c r="AO3493" i="1"/>
  <c r="AO3494" i="1"/>
  <c r="AO3495" i="1"/>
  <c r="AO3496" i="1"/>
  <c r="AO3497" i="1"/>
  <c r="AO3498" i="1"/>
  <c r="AO3499" i="1"/>
  <c r="AO3500" i="1"/>
  <c r="AO3501" i="1"/>
  <c r="AO3502" i="1"/>
  <c r="AO3503" i="1"/>
  <c r="AO3504" i="1"/>
  <c r="AO3505" i="1"/>
  <c r="AO3506" i="1"/>
  <c r="AO3507" i="1"/>
  <c r="AO3508" i="1"/>
  <c r="AO3509" i="1"/>
  <c r="AO3510" i="1"/>
  <c r="AO3511" i="1"/>
  <c r="AO3512" i="1"/>
  <c r="AO3513" i="1"/>
  <c r="AO3514" i="1"/>
  <c r="AO3515" i="1"/>
  <c r="AO3516" i="1"/>
  <c r="AO3517" i="1"/>
  <c r="AO3518" i="1"/>
  <c r="AO3519" i="1"/>
  <c r="AO3520" i="1"/>
  <c r="AO3521" i="1"/>
  <c r="AO3522" i="1"/>
  <c r="AO3523" i="1"/>
  <c r="AO3524" i="1"/>
  <c r="AO3525" i="1"/>
  <c r="AO3526" i="1"/>
  <c r="AO3527" i="1"/>
  <c r="AO3528" i="1"/>
  <c r="AO3529" i="1"/>
  <c r="AO3530" i="1"/>
  <c r="AO3531" i="1"/>
  <c r="AO3532" i="1"/>
  <c r="AO3533" i="1"/>
  <c r="AO3534" i="1"/>
  <c r="AO3535" i="1"/>
  <c r="AO3536" i="1"/>
  <c r="AO3537" i="1"/>
  <c r="AO3538" i="1"/>
  <c r="AO3539" i="1"/>
  <c r="AO3540" i="1"/>
  <c r="AO3541" i="1"/>
  <c r="AO3542" i="1"/>
  <c r="AO3543" i="1"/>
  <c r="AO3544" i="1"/>
  <c r="AO3545" i="1"/>
  <c r="AO3546" i="1"/>
  <c r="AO3547" i="1"/>
  <c r="AO3548" i="1"/>
  <c r="AO3549" i="1"/>
  <c r="AO3550" i="1"/>
  <c r="AO3551" i="1"/>
  <c r="AO3552" i="1"/>
  <c r="AO3553" i="1"/>
  <c r="AO3554" i="1"/>
  <c r="AO3555" i="1"/>
  <c r="AO3556" i="1"/>
  <c r="AO3557" i="1"/>
  <c r="AO3558" i="1"/>
  <c r="AO3559" i="1"/>
  <c r="AO3560" i="1"/>
  <c r="AO3561" i="1"/>
  <c r="AO3562" i="1"/>
  <c r="AO3563" i="1"/>
  <c r="AO3564" i="1"/>
  <c r="AO3565" i="1"/>
  <c r="AO3566" i="1"/>
  <c r="AO3567" i="1"/>
  <c r="AO3568" i="1"/>
  <c r="AO3569" i="1"/>
  <c r="AO3570" i="1"/>
  <c r="AO3571" i="1"/>
  <c r="AO3572" i="1"/>
  <c r="AO3573" i="1"/>
  <c r="AO3574" i="1"/>
  <c r="AO3575" i="1"/>
  <c r="AO3576" i="1"/>
  <c r="AO3577" i="1"/>
  <c r="AO3578" i="1"/>
  <c r="AO3579" i="1"/>
  <c r="AO3580" i="1"/>
  <c r="AO3581" i="1"/>
  <c r="AO3582" i="1"/>
  <c r="AO3583" i="1"/>
  <c r="AO3584" i="1"/>
  <c r="AO3585" i="1"/>
  <c r="AO3586" i="1"/>
  <c r="AO3587" i="1"/>
  <c r="AO3588" i="1"/>
  <c r="AO3589" i="1"/>
  <c r="AO3590" i="1"/>
  <c r="AO3591" i="1"/>
  <c r="AO3592" i="1"/>
  <c r="AO3593" i="1"/>
  <c r="AO3594" i="1"/>
  <c r="AO3595" i="1"/>
  <c r="AO3596" i="1"/>
  <c r="AO3597" i="1"/>
  <c r="AO3598" i="1"/>
  <c r="AO3599" i="1"/>
  <c r="AO3600" i="1"/>
  <c r="AO3601" i="1"/>
  <c r="AO3602" i="1"/>
  <c r="AO3603" i="1"/>
  <c r="AO3604" i="1"/>
  <c r="AO3605" i="1"/>
  <c r="AO3606" i="1"/>
  <c r="AO3607" i="1"/>
  <c r="AO3608" i="1"/>
  <c r="AO3609" i="1"/>
  <c r="AO3610" i="1"/>
  <c r="AO3611" i="1"/>
  <c r="AO3612" i="1"/>
  <c r="AO3613" i="1"/>
  <c r="AO3614" i="1"/>
  <c r="AO3615" i="1"/>
  <c r="AO3616" i="1"/>
  <c r="AO3617" i="1"/>
  <c r="AO3618" i="1"/>
  <c r="AO3619" i="1"/>
  <c r="AO3620" i="1"/>
  <c r="AO3621" i="1"/>
  <c r="AO3622" i="1"/>
  <c r="AO3623" i="1"/>
  <c r="AO3624" i="1"/>
  <c r="AO3625" i="1"/>
  <c r="AO3626" i="1"/>
  <c r="AO3627" i="1"/>
  <c r="AO3628" i="1"/>
  <c r="AO3629" i="1"/>
  <c r="AO3630" i="1"/>
  <c r="AO3631" i="1"/>
  <c r="AO3632" i="1"/>
  <c r="AO3633" i="1"/>
  <c r="AO3634" i="1"/>
  <c r="AO3635" i="1"/>
  <c r="AO3636" i="1"/>
  <c r="AO3637" i="1"/>
  <c r="AO3638" i="1"/>
  <c r="AO3639" i="1"/>
  <c r="AO3640" i="1"/>
  <c r="AO3641" i="1"/>
  <c r="AO3642" i="1"/>
  <c r="AO3643" i="1"/>
  <c r="AO3644" i="1"/>
  <c r="AO3645" i="1"/>
  <c r="AO3646" i="1"/>
  <c r="AO3647" i="1"/>
  <c r="AO3648" i="1"/>
  <c r="AO3649" i="1"/>
  <c r="AO3650" i="1"/>
  <c r="AO3651" i="1"/>
  <c r="AO3652" i="1"/>
  <c r="AO3653" i="1"/>
  <c r="AO3654" i="1"/>
  <c r="AO3655" i="1"/>
  <c r="AO3656" i="1"/>
  <c r="AO3657" i="1"/>
  <c r="AO3658" i="1"/>
  <c r="AO3659" i="1"/>
  <c r="AO3660" i="1"/>
  <c r="AO3661" i="1"/>
  <c r="AO3662" i="1"/>
  <c r="AO3663" i="1"/>
  <c r="AO3664" i="1"/>
  <c r="AO3665" i="1"/>
  <c r="AO3666" i="1"/>
  <c r="AO3667" i="1"/>
  <c r="AO3668" i="1"/>
  <c r="AO3669" i="1"/>
  <c r="AO3670" i="1"/>
  <c r="AO3671" i="1"/>
  <c r="AO3672" i="1"/>
  <c r="AO3673" i="1"/>
  <c r="AO3674" i="1"/>
  <c r="AO3675" i="1"/>
  <c r="AO3676" i="1"/>
  <c r="AO3677" i="1"/>
  <c r="AO3678" i="1"/>
  <c r="AO3679" i="1"/>
  <c r="AO3680" i="1"/>
  <c r="AO3681" i="1"/>
  <c r="AO3682" i="1"/>
  <c r="AO3683" i="1"/>
  <c r="AO3684" i="1"/>
  <c r="AO3685" i="1"/>
  <c r="AO3686" i="1"/>
  <c r="AO3687" i="1"/>
  <c r="AO3688" i="1"/>
  <c r="AO3689" i="1"/>
  <c r="AO3690" i="1"/>
  <c r="AO3691" i="1"/>
  <c r="AO3692" i="1"/>
  <c r="AO3693" i="1"/>
  <c r="AO3694" i="1"/>
  <c r="AO3695" i="1"/>
  <c r="AO3696" i="1"/>
  <c r="AO3697" i="1"/>
  <c r="AO3698" i="1"/>
  <c r="AO3699" i="1"/>
  <c r="AO3700" i="1"/>
  <c r="AO3701" i="1"/>
  <c r="AO3702" i="1"/>
  <c r="AO3703" i="1"/>
  <c r="AO3704" i="1"/>
  <c r="AO3705" i="1"/>
  <c r="AO3706" i="1"/>
  <c r="AO3707" i="1"/>
  <c r="AO3708" i="1"/>
  <c r="AO3709" i="1"/>
  <c r="AO3710" i="1"/>
  <c r="AO3711" i="1"/>
  <c r="AO3712" i="1"/>
  <c r="AO3713" i="1"/>
  <c r="AO3714" i="1"/>
  <c r="AO3715" i="1"/>
  <c r="AO3716" i="1"/>
  <c r="AO3717" i="1"/>
  <c r="AO3718" i="1"/>
  <c r="AO3719" i="1"/>
  <c r="AO3720" i="1"/>
  <c r="AO3721" i="1"/>
  <c r="AO3722" i="1"/>
  <c r="AO3723" i="1"/>
  <c r="AO3724" i="1"/>
  <c r="AO3725" i="1"/>
  <c r="AO3726" i="1"/>
  <c r="AO3727" i="1"/>
  <c r="AO3728" i="1"/>
  <c r="AO3729" i="1"/>
  <c r="AO3730" i="1"/>
  <c r="AO3731" i="1"/>
  <c r="AO3732" i="1"/>
  <c r="AO3733" i="1"/>
  <c r="AO3734" i="1"/>
  <c r="AO3735" i="1"/>
  <c r="AO3736" i="1"/>
  <c r="AO3737" i="1"/>
  <c r="AO3738" i="1"/>
  <c r="AO3739" i="1"/>
  <c r="AO3740" i="1"/>
  <c r="AO3741" i="1"/>
  <c r="AO3742" i="1"/>
  <c r="AO3743" i="1"/>
  <c r="AO3744" i="1"/>
  <c r="AO3745" i="1"/>
  <c r="AO3746" i="1"/>
  <c r="AO3747" i="1"/>
  <c r="AO3748" i="1"/>
  <c r="AO3749" i="1"/>
  <c r="AO3750" i="1"/>
  <c r="AO3751" i="1"/>
  <c r="AO3752" i="1"/>
  <c r="AO3753" i="1"/>
  <c r="AO3754" i="1"/>
  <c r="AO3755" i="1"/>
  <c r="AO3756" i="1"/>
  <c r="AO3757" i="1"/>
  <c r="AO3758" i="1"/>
  <c r="AO3759" i="1"/>
  <c r="AO3760" i="1"/>
  <c r="AO3761" i="1"/>
  <c r="AO3762" i="1"/>
  <c r="AO3763" i="1"/>
  <c r="AO3764" i="1"/>
  <c r="AO3765" i="1"/>
  <c r="AO3766" i="1"/>
  <c r="AO3767" i="1"/>
  <c r="AO3768" i="1"/>
  <c r="AO3769" i="1"/>
  <c r="AO3770" i="1"/>
  <c r="AO3771" i="1"/>
  <c r="AO3772" i="1"/>
  <c r="AO3773" i="1"/>
  <c r="AO3774" i="1"/>
  <c r="AO3775" i="1"/>
  <c r="AO3776" i="1"/>
  <c r="AO3777" i="1"/>
  <c r="AO3778" i="1"/>
  <c r="AO3779" i="1"/>
  <c r="AO3780" i="1"/>
  <c r="AO3781" i="1"/>
  <c r="AO3782" i="1"/>
  <c r="AO3783" i="1"/>
  <c r="AO3784" i="1"/>
  <c r="AO3785" i="1"/>
  <c r="AO3786" i="1"/>
  <c r="AO3787" i="1"/>
  <c r="AO3788" i="1"/>
  <c r="AO3789" i="1"/>
  <c r="AO3790" i="1"/>
  <c r="AO3791" i="1"/>
  <c r="AO3792" i="1"/>
  <c r="AO3793" i="1"/>
  <c r="AO3794" i="1"/>
  <c r="AO3795" i="1"/>
  <c r="AO3796" i="1"/>
  <c r="AO3797" i="1"/>
  <c r="AO3798" i="1"/>
  <c r="AO3799" i="1"/>
  <c r="AO3800" i="1"/>
  <c r="AO3801" i="1"/>
  <c r="AO3802" i="1"/>
  <c r="AO3803" i="1"/>
  <c r="AO3804" i="1"/>
  <c r="AO3805" i="1"/>
  <c r="AO3806" i="1"/>
  <c r="AO3807" i="1"/>
  <c r="AO3808" i="1"/>
  <c r="AO3809" i="1"/>
  <c r="AO3810" i="1"/>
  <c r="AO3811" i="1"/>
  <c r="AO3812" i="1"/>
  <c r="AO3813" i="1"/>
  <c r="AO3814" i="1"/>
  <c r="AO3815" i="1"/>
  <c r="AO3816" i="1"/>
  <c r="AO3817" i="1"/>
  <c r="AO3818" i="1"/>
  <c r="AO3819" i="1"/>
  <c r="AO3820" i="1"/>
  <c r="AO3821" i="1"/>
  <c r="AO3822" i="1"/>
  <c r="AO3823" i="1"/>
  <c r="AO3824" i="1"/>
  <c r="AO3825" i="1"/>
  <c r="AO3826" i="1"/>
  <c r="AO3827" i="1"/>
  <c r="AO3828" i="1"/>
  <c r="AO3829" i="1"/>
  <c r="AO3830" i="1"/>
  <c r="AO3831" i="1"/>
  <c r="AO3832" i="1"/>
  <c r="AO3833" i="1"/>
  <c r="AO3834" i="1"/>
  <c r="AO3835" i="1"/>
  <c r="AO3836" i="1"/>
  <c r="AO3837" i="1"/>
  <c r="AO3838" i="1"/>
  <c r="AO3839" i="1"/>
  <c r="AO3840" i="1"/>
  <c r="AO3841" i="1"/>
  <c r="AO3842" i="1"/>
  <c r="AO3843" i="1"/>
  <c r="AO3844" i="1"/>
  <c r="AO3845" i="1"/>
  <c r="AO3846" i="1"/>
  <c r="AO3847" i="1"/>
  <c r="AO3848" i="1"/>
  <c r="AO3849" i="1"/>
  <c r="AO3850" i="1"/>
  <c r="AO3851" i="1"/>
  <c r="AO3852" i="1"/>
  <c r="AO3853" i="1"/>
  <c r="AO3854" i="1"/>
  <c r="AO3855" i="1"/>
  <c r="AO3856" i="1"/>
  <c r="AO3857" i="1"/>
  <c r="AO3858" i="1"/>
  <c r="AO3859" i="1"/>
  <c r="AO3860" i="1"/>
  <c r="AO3861" i="1"/>
  <c r="AO3862" i="1"/>
  <c r="AO3863" i="1"/>
  <c r="AO3864" i="1"/>
  <c r="AO3865" i="1"/>
  <c r="AO3866" i="1"/>
  <c r="AO3867" i="1"/>
  <c r="AO3868" i="1"/>
  <c r="AO3869" i="1"/>
  <c r="AO3870" i="1"/>
  <c r="AO3871" i="1"/>
  <c r="AO3872" i="1"/>
  <c r="AO3873" i="1"/>
  <c r="AO3874" i="1"/>
  <c r="AO3875" i="1"/>
  <c r="AO3876" i="1"/>
  <c r="AO3877" i="1"/>
  <c r="AO3878" i="1"/>
  <c r="AO3879" i="1"/>
  <c r="AO3880" i="1"/>
  <c r="AO3881" i="1"/>
  <c r="AO3882" i="1"/>
  <c r="AO3883" i="1"/>
  <c r="AO3884" i="1"/>
  <c r="AO3885" i="1"/>
  <c r="AO3886" i="1"/>
  <c r="AO3887" i="1"/>
  <c r="AO3888" i="1"/>
  <c r="AO3889" i="1"/>
  <c r="AO3890" i="1"/>
  <c r="AO3891" i="1"/>
  <c r="AO3892" i="1"/>
  <c r="AO3893" i="1"/>
  <c r="AO3894" i="1"/>
  <c r="AO3895" i="1"/>
  <c r="AO3896" i="1"/>
  <c r="AO3897" i="1"/>
  <c r="AO3898" i="1"/>
  <c r="AO3899" i="1"/>
  <c r="AO3900" i="1"/>
  <c r="AO3901" i="1"/>
  <c r="AO3902" i="1"/>
  <c r="AO3903" i="1"/>
  <c r="AO3904" i="1"/>
  <c r="AO3905" i="1"/>
  <c r="AO3906" i="1"/>
  <c r="AO3907" i="1"/>
  <c r="AO3908" i="1"/>
  <c r="AO3909" i="1"/>
  <c r="AO3910" i="1"/>
  <c r="AO3911" i="1"/>
  <c r="AO3912" i="1"/>
  <c r="AO3913" i="1"/>
  <c r="AO3914" i="1"/>
  <c r="AO3915" i="1"/>
  <c r="AO3916" i="1"/>
  <c r="AO3917" i="1"/>
  <c r="AO3918" i="1"/>
  <c r="AO3919" i="1"/>
  <c r="AO3920" i="1"/>
  <c r="AO3921" i="1"/>
  <c r="AO3922" i="1"/>
  <c r="AO3923" i="1"/>
  <c r="AO3924" i="1"/>
  <c r="AO3925" i="1"/>
  <c r="AO3926" i="1"/>
  <c r="AO3927" i="1"/>
  <c r="AO3928" i="1"/>
  <c r="AO3929" i="1"/>
  <c r="AO3930" i="1"/>
  <c r="AO3931" i="1"/>
  <c r="AO3932" i="1"/>
  <c r="AO3933" i="1"/>
  <c r="AO3934" i="1"/>
  <c r="AO3935" i="1"/>
  <c r="AO3936" i="1"/>
  <c r="AO3937" i="1"/>
  <c r="AO3938" i="1"/>
  <c r="AO3939" i="1"/>
  <c r="AO3940" i="1"/>
  <c r="AO3941" i="1"/>
  <c r="AO3942" i="1"/>
  <c r="AO3943" i="1"/>
  <c r="AO3944" i="1"/>
  <c r="AO3945" i="1"/>
  <c r="AO3946" i="1"/>
  <c r="AO3947" i="1"/>
  <c r="AO3948" i="1"/>
  <c r="AO3949" i="1"/>
  <c r="AO3950" i="1"/>
  <c r="AO3951" i="1"/>
  <c r="AO3952" i="1"/>
  <c r="AO3953" i="1"/>
  <c r="AO3954" i="1"/>
  <c r="AO3955" i="1"/>
  <c r="AO3956" i="1"/>
  <c r="AO3957" i="1"/>
  <c r="AO3958" i="1"/>
  <c r="AO3959" i="1"/>
  <c r="AO3960" i="1"/>
  <c r="AO3961" i="1"/>
  <c r="AO3962" i="1"/>
  <c r="AO3963" i="1"/>
  <c r="AO3964" i="1"/>
  <c r="AO3965" i="1"/>
  <c r="AO3966" i="1"/>
  <c r="AO3967" i="1"/>
  <c r="AO3968" i="1"/>
  <c r="AO3969" i="1"/>
  <c r="AO3970" i="1"/>
  <c r="AO3971" i="1"/>
  <c r="AO3972" i="1"/>
  <c r="AO3973" i="1"/>
  <c r="AO3974" i="1"/>
  <c r="AO3975" i="1"/>
  <c r="AO3976" i="1"/>
  <c r="AO3977" i="1"/>
  <c r="AO3978" i="1"/>
  <c r="AO3979" i="1"/>
  <c r="AO3980" i="1"/>
  <c r="AO3981" i="1"/>
  <c r="AO3982" i="1"/>
  <c r="AO3983" i="1"/>
  <c r="AO3984" i="1"/>
  <c r="AO3985" i="1"/>
  <c r="AO3986" i="1"/>
  <c r="AO3987" i="1"/>
  <c r="AO3988" i="1"/>
  <c r="AO3989" i="1"/>
  <c r="AO3990" i="1"/>
  <c r="AO3991" i="1"/>
  <c r="AO3992" i="1"/>
  <c r="AO3993" i="1"/>
  <c r="AO3994" i="1"/>
  <c r="AO3995" i="1"/>
  <c r="AO3996" i="1"/>
  <c r="AO3997" i="1"/>
  <c r="AO3998" i="1"/>
  <c r="AO3999" i="1"/>
  <c r="AO4000" i="1"/>
  <c r="AO4001" i="1"/>
  <c r="AO4002" i="1"/>
  <c r="AO4003" i="1"/>
  <c r="AO4004" i="1"/>
  <c r="AO4005" i="1"/>
  <c r="AO4006" i="1"/>
  <c r="AO4007" i="1"/>
  <c r="AO4008" i="1"/>
  <c r="AO4009" i="1"/>
  <c r="AO4010" i="1"/>
  <c r="AO4011" i="1"/>
  <c r="AO4012" i="1"/>
  <c r="AO4013" i="1"/>
  <c r="AO4014" i="1"/>
  <c r="AO4015" i="1"/>
  <c r="AO4016" i="1"/>
  <c r="AO4017" i="1"/>
  <c r="AO4018" i="1"/>
  <c r="AO4019" i="1"/>
  <c r="AO4020" i="1"/>
  <c r="AO4021" i="1"/>
  <c r="AO4022" i="1"/>
  <c r="AO4023" i="1"/>
  <c r="AO4024" i="1"/>
  <c r="AO4025" i="1"/>
  <c r="AO4026" i="1"/>
  <c r="AO4027" i="1"/>
  <c r="AO4028" i="1"/>
  <c r="AO4029" i="1"/>
  <c r="AO4030" i="1"/>
  <c r="AO4031" i="1"/>
  <c r="AO4032" i="1"/>
  <c r="AO4033" i="1"/>
  <c r="AO4034" i="1"/>
  <c r="AO4035" i="1"/>
  <c r="AO4036" i="1"/>
  <c r="AO4037" i="1"/>
  <c r="AO4038" i="1"/>
  <c r="AO4039" i="1"/>
  <c r="AO4040" i="1"/>
  <c r="AO4041" i="1"/>
  <c r="AO4042" i="1"/>
  <c r="AO4043" i="1"/>
  <c r="AO4044" i="1"/>
  <c r="AO4045" i="1"/>
  <c r="AO4046" i="1"/>
  <c r="AO4047" i="1"/>
  <c r="AO4048" i="1"/>
  <c r="AO4049" i="1"/>
  <c r="AO4050" i="1"/>
  <c r="AO4051" i="1"/>
  <c r="AO4052" i="1"/>
  <c r="AO4053" i="1"/>
  <c r="AO4054" i="1"/>
  <c r="AO4055" i="1"/>
  <c r="AO4056" i="1"/>
  <c r="AO4057" i="1"/>
  <c r="AO4058" i="1"/>
  <c r="AO4059" i="1"/>
  <c r="AO4060" i="1"/>
  <c r="AO4061" i="1"/>
  <c r="AO4062" i="1"/>
  <c r="AO4063" i="1"/>
  <c r="AO4064" i="1"/>
  <c r="AO4065" i="1"/>
  <c r="AO4066" i="1"/>
  <c r="AO4067" i="1"/>
  <c r="AO4068" i="1"/>
  <c r="AO4069" i="1"/>
  <c r="AO4070" i="1"/>
  <c r="AO4071" i="1"/>
  <c r="AO4072" i="1"/>
  <c r="AO4073" i="1"/>
  <c r="AO4074" i="1"/>
  <c r="AO4075" i="1"/>
  <c r="AO4076" i="1"/>
  <c r="AO4077" i="1"/>
  <c r="AO4078" i="1"/>
  <c r="AO4079" i="1"/>
  <c r="AO4080" i="1"/>
  <c r="AO4081" i="1"/>
  <c r="AO4082" i="1"/>
  <c r="AO4083" i="1"/>
  <c r="AO4084" i="1"/>
  <c r="AO4085" i="1"/>
  <c r="AO4086" i="1"/>
  <c r="AO4087" i="1"/>
  <c r="AO4088" i="1"/>
  <c r="AO4089" i="1"/>
  <c r="AO4090" i="1"/>
  <c r="AO4091" i="1"/>
  <c r="AO4092" i="1"/>
  <c r="AO4093" i="1"/>
  <c r="AO4094" i="1"/>
  <c r="AO4095" i="1"/>
  <c r="AO4096" i="1"/>
  <c r="AO4097" i="1"/>
  <c r="AO4098" i="1"/>
  <c r="AO4099" i="1"/>
  <c r="AO4100" i="1"/>
  <c r="AO4101" i="1"/>
  <c r="AO4102" i="1"/>
  <c r="AO4103" i="1"/>
  <c r="AO4104" i="1"/>
  <c r="AO4105" i="1"/>
  <c r="AO4106" i="1"/>
  <c r="AO4107" i="1"/>
  <c r="AO4108" i="1"/>
  <c r="AO4109" i="1"/>
  <c r="AO4110" i="1"/>
  <c r="AO4111" i="1"/>
  <c r="AO4112" i="1"/>
  <c r="AO4113" i="1"/>
  <c r="AO4114" i="1"/>
  <c r="AO4115" i="1"/>
  <c r="AO4116" i="1"/>
  <c r="AO4117" i="1"/>
  <c r="AO4118" i="1"/>
  <c r="AO4119" i="1"/>
  <c r="AO4120" i="1"/>
  <c r="AO4121" i="1"/>
  <c r="AO4122" i="1"/>
  <c r="AO4123" i="1"/>
  <c r="AO4124" i="1"/>
  <c r="AO4125" i="1"/>
  <c r="AO4126" i="1"/>
  <c r="AO4127" i="1"/>
  <c r="AO4128" i="1"/>
  <c r="AO4129" i="1"/>
  <c r="AO4130" i="1"/>
  <c r="AO4131" i="1"/>
  <c r="AO4132" i="1"/>
  <c r="AO4133" i="1"/>
  <c r="AO4134" i="1"/>
  <c r="AO4135" i="1"/>
  <c r="AO4136" i="1"/>
  <c r="AO4137" i="1"/>
  <c r="AO4138" i="1"/>
  <c r="AO4139" i="1"/>
  <c r="AO4140" i="1"/>
  <c r="AO4141" i="1"/>
  <c r="AO4142" i="1"/>
  <c r="AO4143" i="1"/>
  <c r="AO4144" i="1"/>
  <c r="AO4145" i="1"/>
  <c r="AO4146" i="1"/>
  <c r="AO4147" i="1"/>
  <c r="AO4148" i="1"/>
  <c r="AO4149" i="1"/>
  <c r="AO4150" i="1"/>
  <c r="AO4151" i="1"/>
  <c r="AO4152" i="1"/>
  <c r="AO4153" i="1"/>
  <c r="AO4154" i="1"/>
  <c r="AO4155" i="1"/>
  <c r="AO4156" i="1"/>
  <c r="AO4157" i="1"/>
  <c r="AO4158" i="1"/>
  <c r="AO4159" i="1"/>
  <c r="AO4160" i="1"/>
  <c r="AO4161" i="1"/>
  <c r="AO4162" i="1"/>
  <c r="AO4163" i="1"/>
  <c r="AO4164" i="1"/>
  <c r="AO4165" i="1"/>
  <c r="AO4166" i="1"/>
  <c r="AO4167" i="1"/>
  <c r="AO4168" i="1"/>
  <c r="AO4169" i="1"/>
  <c r="AO4170" i="1"/>
  <c r="AO4171" i="1"/>
  <c r="AO4172" i="1"/>
  <c r="AO4173" i="1"/>
  <c r="AO4174" i="1"/>
  <c r="AO4175" i="1"/>
  <c r="AO4176" i="1"/>
  <c r="AO4177" i="1"/>
  <c r="AO4178" i="1"/>
  <c r="AO4179" i="1"/>
  <c r="AO4180" i="1"/>
  <c r="AO4181" i="1"/>
  <c r="AO4182" i="1"/>
  <c r="AO4183" i="1"/>
  <c r="AO4184" i="1"/>
  <c r="AO4185" i="1"/>
  <c r="AO4186" i="1"/>
  <c r="AO4187" i="1"/>
  <c r="AO4188" i="1"/>
  <c r="AO4189" i="1"/>
  <c r="AO4190" i="1"/>
  <c r="AO4191" i="1"/>
  <c r="AO4192" i="1"/>
  <c r="AO4193" i="1"/>
  <c r="AO4194" i="1"/>
  <c r="AO4195" i="1"/>
  <c r="AO4196" i="1"/>
  <c r="AO4197" i="1"/>
  <c r="AO4198" i="1"/>
  <c r="AO4199" i="1"/>
  <c r="AO4200" i="1"/>
  <c r="AO4201" i="1"/>
  <c r="AO4202" i="1"/>
  <c r="AO4203" i="1"/>
  <c r="AO4204" i="1"/>
  <c r="AO4205" i="1"/>
  <c r="AO4206" i="1"/>
  <c r="AO4207" i="1"/>
  <c r="AO4208" i="1"/>
  <c r="AO4209" i="1"/>
  <c r="AO4210" i="1"/>
  <c r="AO4211" i="1"/>
  <c r="AO4212" i="1"/>
  <c r="AO4213" i="1"/>
  <c r="AO4214" i="1"/>
  <c r="AO4215" i="1"/>
  <c r="AO4216" i="1"/>
  <c r="AO4217" i="1"/>
  <c r="AO4218" i="1"/>
  <c r="AO4219" i="1"/>
  <c r="AO4220" i="1"/>
  <c r="AO4221" i="1"/>
  <c r="AO4222" i="1"/>
  <c r="AO4223" i="1"/>
  <c r="AO4224" i="1"/>
  <c r="AO4225" i="1"/>
  <c r="AO4226" i="1"/>
  <c r="AO4227" i="1"/>
  <c r="AO4228" i="1"/>
  <c r="AO4229" i="1"/>
  <c r="AO4230" i="1"/>
  <c r="AO4231" i="1"/>
  <c r="AO4232" i="1"/>
  <c r="AO4233" i="1"/>
  <c r="AO4234" i="1"/>
  <c r="AO4235" i="1"/>
  <c r="AO4236" i="1"/>
  <c r="AO4237" i="1"/>
  <c r="AO4238" i="1"/>
  <c r="AO4239" i="1"/>
  <c r="AO4240" i="1"/>
  <c r="AO4241" i="1"/>
  <c r="AO4242" i="1"/>
  <c r="AO4243" i="1"/>
  <c r="AO4244" i="1"/>
  <c r="AO4245" i="1"/>
  <c r="AO4246" i="1"/>
  <c r="AO4247" i="1"/>
  <c r="AO4248" i="1"/>
  <c r="AO4249" i="1"/>
  <c r="AO4250" i="1"/>
  <c r="AO4251" i="1"/>
  <c r="AO4252" i="1"/>
  <c r="AO4253" i="1"/>
  <c r="AO4254" i="1"/>
  <c r="AO4255" i="1"/>
  <c r="AO4256" i="1"/>
  <c r="AO4257" i="1"/>
  <c r="AO4258" i="1"/>
  <c r="AO4259" i="1"/>
  <c r="AO4260" i="1"/>
  <c r="AO4261" i="1"/>
  <c r="AO4262" i="1"/>
  <c r="AO4263" i="1"/>
  <c r="AO4264" i="1"/>
  <c r="AO4265" i="1"/>
  <c r="AO4266" i="1"/>
  <c r="AO4267" i="1"/>
  <c r="AO4268" i="1"/>
  <c r="AO4269" i="1"/>
  <c r="AO4270" i="1"/>
  <c r="AO4271" i="1"/>
  <c r="AO4272" i="1"/>
  <c r="AO4273" i="1"/>
  <c r="AO4274" i="1"/>
  <c r="AO4275" i="1"/>
  <c r="AO4276" i="1"/>
  <c r="AO4277" i="1"/>
  <c r="AO4278" i="1"/>
  <c r="AO4279" i="1"/>
  <c r="AO4280" i="1"/>
  <c r="AO4281" i="1"/>
  <c r="AO4282" i="1"/>
  <c r="AO4283" i="1"/>
  <c r="AO4284" i="1"/>
  <c r="AO4285" i="1"/>
  <c r="AO4286" i="1"/>
  <c r="AO4287" i="1"/>
  <c r="AO4288" i="1"/>
  <c r="AO4289" i="1"/>
  <c r="AO4290" i="1"/>
  <c r="AO4291" i="1"/>
  <c r="AO4292" i="1"/>
  <c r="AO4293" i="1"/>
  <c r="AO4294" i="1"/>
  <c r="AO4295" i="1"/>
  <c r="AO4296" i="1"/>
  <c r="AO4297" i="1"/>
  <c r="AO4298" i="1"/>
  <c r="AO4299" i="1"/>
  <c r="AO4300" i="1"/>
  <c r="AO4301" i="1"/>
  <c r="AO4302" i="1"/>
  <c r="AO4303" i="1"/>
  <c r="AO4304" i="1"/>
  <c r="AO4305" i="1"/>
  <c r="AO4306" i="1"/>
  <c r="AO4307" i="1"/>
  <c r="AO4308" i="1"/>
  <c r="AO4309" i="1"/>
  <c r="AO4310" i="1"/>
  <c r="AO4311" i="1"/>
  <c r="AO4312" i="1"/>
  <c r="AO4313" i="1"/>
  <c r="AO4314" i="1"/>
  <c r="AO4315" i="1"/>
  <c r="AO4316" i="1"/>
  <c r="AO4317" i="1"/>
  <c r="AO4318" i="1"/>
  <c r="AO4319" i="1"/>
  <c r="AO4320" i="1"/>
  <c r="AO4321" i="1"/>
  <c r="AO4322" i="1"/>
  <c r="AO4323" i="1"/>
  <c r="AO4324" i="1"/>
  <c r="AO4325" i="1"/>
  <c r="AO4326" i="1"/>
  <c r="AO4327" i="1"/>
  <c r="AO4328" i="1"/>
  <c r="AO4329" i="1"/>
  <c r="AO4330" i="1"/>
  <c r="AO4331" i="1"/>
  <c r="AO4332" i="1"/>
  <c r="AO4333" i="1"/>
  <c r="AO4334" i="1"/>
  <c r="AO4335" i="1"/>
  <c r="AO4336" i="1"/>
  <c r="AO4337" i="1"/>
  <c r="AO4338" i="1"/>
  <c r="AO4339" i="1"/>
  <c r="AO4340" i="1"/>
  <c r="AO4341" i="1"/>
  <c r="AO4342" i="1"/>
  <c r="AO4343" i="1"/>
  <c r="AO4344" i="1"/>
  <c r="AO4345" i="1"/>
  <c r="AO4346" i="1"/>
  <c r="AO4347" i="1"/>
  <c r="AO4348" i="1"/>
  <c r="AO4349" i="1"/>
  <c r="AO4350" i="1"/>
  <c r="AO4351" i="1"/>
  <c r="AO4352" i="1"/>
  <c r="AO4353" i="1"/>
  <c r="AO4354" i="1"/>
  <c r="AO4355" i="1"/>
  <c r="AO4356" i="1"/>
  <c r="AO4357" i="1"/>
  <c r="AO4358" i="1"/>
  <c r="AO4359" i="1"/>
  <c r="AO4360" i="1"/>
  <c r="AO4361" i="1"/>
  <c r="AO4362" i="1"/>
  <c r="AO4363" i="1"/>
  <c r="AO4364" i="1"/>
  <c r="AO4365" i="1"/>
  <c r="AO4366" i="1"/>
  <c r="AO4367" i="1"/>
  <c r="AO4368" i="1"/>
  <c r="AO4369" i="1"/>
  <c r="AO4370" i="1"/>
  <c r="AO4371" i="1"/>
  <c r="AO4372" i="1"/>
  <c r="AO4373" i="1"/>
  <c r="AO4374" i="1"/>
  <c r="AO4375" i="1"/>
  <c r="AO4376" i="1"/>
  <c r="AO4377" i="1"/>
  <c r="AO4378" i="1"/>
  <c r="AO4379" i="1"/>
  <c r="AO4380" i="1"/>
  <c r="AO4381" i="1"/>
  <c r="AO4382" i="1"/>
  <c r="AO4383" i="1"/>
  <c r="AO4384" i="1"/>
  <c r="AO4385" i="1"/>
  <c r="AO4386" i="1"/>
  <c r="AO4387" i="1"/>
  <c r="AO4388" i="1"/>
  <c r="AO4389" i="1"/>
  <c r="AO4390" i="1"/>
  <c r="AO4391" i="1"/>
  <c r="AO4392" i="1"/>
  <c r="AO4393" i="1"/>
  <c r="AO4394" i="1"/>
  <c r="AO4395" i="1"/>
  <c r="AO4396" i="1"/>
  <c r="AO4397" i="1"/>
  <c r="AO4398" i="1"/>
  <c r="AO4399" i="1"/>
  <c r="AO4400" i="1"/>
  <c r="AO4401" i="1"/>
  <c r="AO4402" i="1"/>
  <c r="AO4403" i="1"/>
  <c r="AO4404" i="1"/>
  <c r="AO4405" i="1"/>
  <c r="AO4406" i="1"/>
  <c r="AO4407" i="1"/>
  <c r="AO4408" i="1"/>
  <c r="AO4409" i="1"/>
  <c r="AO4410" i="1"/>
  <c r="AO4411" i="1"/>
  <c r="AO4412" i="1"/>
  <c r="AO4413" i="1"/>
  <c r="AO4414" i="1"/>
  <c r="AO4415" i="1"/>
  <c r="AO4416" i="1"/>
  <c r="AO4417" i="1"/>
  <c r="AO4418" i="1"/>
  <c r="AO4419" i="1"/>
  <c r="AO4420" i="1"/>
  <c r="AO4421" i="1"/>
  <c r="AO4422" i="1"/>
  <c r="AO4423" i="1"/>
  <c r="AO4424" i="1"/>
  <c r="AO4425" i="1"/>
  <c r="AO4426" i="1"/>
  <c r="AO4427" i="1"/>
  <c r="AO4428" i="1"/>
  <c r="AO4429" i="1"/>
  <c r="AO4430" i="1"/>
  <c r="AO4431" i="1"/>
  <c r="AO4432" i="1"/>
  <c r="AO4433" i="1"/>
  <c r="AO4434" i="1"/>
  <c r="AO4435" i="1"/>
  <c r="AO4436" i="1"/>
  <c r="AO4437" i="1"/>
  <c r="AO4438" i="1"/>
  <c r="AO4439" i="1"/>
  <c r="AO4440" i="1"/>
  <c r="AO4441" i="1"/>
  <c r="AO4442" i="1"/>
  <c r="AO4443" i="1"/>
  <c r="AO4444" i="1"/>
  <c r="AO4445" i="1"/>
  <c r="AO4446" i="1"/>
  <c r="AO4447" i="1"/>
  <c r="AO4448" i="1"/>
  <c r="AO4449" i="1"/>
  <c r="AO4450" i="1"/>
  <c r="AO4451" i="1"/>
  <c r="AO4452" i="1"/>
  <c r="AO4453" i="1"/>
  <c r="AO4454" i="1"/>
  <c r="AO4455" i="1"/>
  <c r="AO4456" i="1"/>
  <c r="AO4457" i="1"/>
  <c r="AO4458" i="1"/>
  <c r="AO4459" i="1"/>
  <c r="AO4460" i="1"/>
  <c r="AO4461" i="1"/>
  <c r="AO4462" i="1"/>
  <c r="AO4463" i="1"/>
  <c r="AO4464" i="1"/>
  <c r="AO4465" i="1"/>
  <c r="AO4466" i="1"/>
  <c r="AO4467" i="1"/>
  <c r="AO4468" i="1"/>
  <c r="AO4469" i="1"/>
  <c r="AO4470" i="1"/>
  <c r="AO4471" i="1"/>
  <c r="AO4472" i="1"/>
  <c r="AO4473" i="1"/>
  <c r="AO4474" i="1"/>
  <c r="AO4475" i="1"/>
  <c r="AO4476" i="1"/>
  <c r="AO4477" i="1"/>
  <c r="AO4478" i="1"/>
  <c r="AO4479" i="1"/>
  <c r="AO4480" i="1"/>
  <c r="AO4481" i="1"/>
  <c r="AO4482" i="1"/>
  <c r="AO4483" i="1"/>
  <c r="AO4484" i="1"/>
  <c r="AO4485" i="1"/>
  <c r="AO4486" i="1"/>
  <c r="AO4487" i="1"/>
  <c r="AO4488" i="1"/>
  <c r="AO4489" i="1"/>
  <c r="AO4490" i="1"/>
  <c r="AO4491" i="1"/>
  <c r="AO4492" i="1"/>
  <c r="AO4493" i="1"/>
  <c r="AO4494" i="1"/>
  <c r="AO4495" i="1"/>
  <c r="AO4496" i="1"/>
  <c r="AO4497" i="1"/>
  <c r="AO4498" i="1"/>
  <c r="AO4499" i="1"/>
  <c r="AO4500" i="1"/>
  <c r="AO4501" i="1"/>
  <c r="AO4502" i="1"/>
  <c r="AO4503" i="1"/>
  <c r="AO4504" i="1"/>
  <c r="AO4505" i="1"/>
  <c r="AO4506" i="1"/>
  <c r="AO4507" i="1"/>
  <c r="AO4508" i="1"/>
  <c r="AO4509" i="1"/>
  <c r="AO4510" i="1"/>
  <c r="AO4511" i="1"/>
  <c r="AO4512" i="1"/>
  <c r="AO4513" i="1"/>
  <c r="AO4514" i="1"/>
  <c r="AO4515" i="1"/>
  <c r="AO4516" i="1"/>
  <c r="AO4517" i="1"/>
  <c r="AO4518" i="1"/>
  <c r="AO4519" i="1"/>
  <c r="AO4520" i="1"/>
  <c r="AO4521" i="1"/>
  <c r="AO4522" i="1"/>
  <c r="AO4523" i="1"/>
  <c r="AO4524" i="1"/>
  <c r="AO4525" i="1"/>
  <c r="AO4526" i="1"/>
  <c r="AO4527" i="1"/>
  <c r="AO4528" i="1"/>
  <c r="AO4529" i="1"/>
  <c r="AO4530" i="1"/>
  <c r="AO4531" i="1"/>
  <c r="AO4532" i="1"/>
  <c r="AO4533" i="1"/>
  <c r="AO4534" i="1"/>
  <c r="AO4535" i="1"/>
  <c r="AO4536" i="1"/>
  <c r="AO4537" i="1"/>
  <c r="AO4538" i="1"/>
  <c r="AO4539" i="1"/>
  <c r="AO4540" i="1"/>
  <c r="AO4541" i="1"/>
  <c r="AO4542" i="1"/>
  <c r="AO4543" i="1"/>
  <c r="AO4544" i="1"/>
  <c r="AO4545" i="1"/>
  <c r="AO4546" i="1"/>
  <c r="AO4547" i="1"/>
  <c r="AO4548" i="1"/>
  <c r="AO4549" i="1"/>
  <c r="AO4550" i="1"/>
  <c r="AO4551" i="1"/>
  <c r="AO4552" i="1"/>
  <c r="AO4553" i="1"/>
  <c r="AO4554" i="1"/>
  <c r="AO4555" i="1"/>
  <c r="AO4556" i="1"/>
  <c r="AO4557" i="1"/>
  <c r="AO4558" i="1"/>
  <c r="AO4559" i="1"/>
  <c r="AO4560" i="1"/>
  <c r="AO4561" i="1"/>
  <c r="AO4562" i="1"/>
  <c r="AO4563" i="1"/>
  <c r="AO4564" i="1"/>
  <c r="AO4565" i="1"/>
  <c r="AO4566" i="1"/>
  <c r="AO4567" i="1"/>
  <c r="AO4568" i="1"/>
  <c r="AO4569" i="1"/>
  <c r="AO4570" i="1"/>
  <c r="AO4571" i="1"/>
  <c r="AO4572" i="1"/>
  <c r="AO4573" i="1"/>
  <c r="AO4574" i="1"/>
  <c r="AO4575" i="1"/>
  <c r="AO4576" i="1"/>
  <c r="AO4577" i="1"/>
  <c r="AO4578" i="1"/>
  <c r="AO4579" i="1"/>
  <c r="AO4580" i="1"/>
  <c r="AO4581" i="1"/>
  <c r="AO4582" i="1"/>
  <c r="AO4583" i="1"/>
  <c r="AO4584" i="1"/>
  <c r="AO4585" i="1"/>
  <c r="AO4586" i="1"/>
  <c r="AO4587" i="1"/>
  <c r="AO4588" i="1"/>
  <c r="AO4589" i="1"/>
  <c r="AO4590" i="1"/>
  <c r="AO4591" i="1"/>
  <c r="AO4592" i="1"/>
  <c r="AO4593" i="1"/>
  <c r="AO4594" i="1"/>
  <c r="AO4595" i="1"/>
  <c r="AO4596" i="1"/>
  <c r="AO4597" i="1"/>
  <c r="AO4598" i="1"/>
  <c r="AO4599" i="1"/>
  <c r="AO4600" i="1"/>
  <c r="AO4601" i="1"/>
  <c r="AO4602" i="1"/>
  <c r="AO4603" i="1"/>
  <c r="AO4604" i="1"/>
  <c r="AO4605" i="1"/>
  <c r="AO4606" i="1"/>
  <c r="AO4607" i="1"/>
  <c r="AO4608" i="1"/>
  <c r="AO4609" i="1"/>
  <c r="AO4610" i="1"/>
  <c r="AO4611" i="1"/>
  <c r="AO4612" i="1"/>
  <c r="AO4613" i="1"/>
  <c r="AO4614" i="1"/>
  <c r="AO4615" i="1"/>
  <c r="AO4616" i="1"/>
  <c r="AO4617" i="1"/>
  <c r="AO4618" i="1"/>
  <c r="AO4619" i="1"/>
  <c r="AO4620" i="1"/>
  <c r="AO4621" i="1"/>
  <c r="AO4622" i="1"/>
  <c r="AO4623" i="1"/>
  <c r="AO4624" i="1"/>
  <c r="AO4625" i="1"/>
  <c r="AO4626" i="1"/>
  <c r="AO4627" i="1"/>
  <c r="AO4628" i="1"/>
  <c r="AO4629" i="1"/>
  <c r="AO4630" i="1"/>
  <c r="AO4631" i="1"/>
  <c r="AO4632" i="1"/>
  <c r="AO4633" i="1"/>
  <c r="AO4634" i="1"/>
  <c r="AO4635" i="1"/>
  <c r="AO4636" i="1"/>
  <c r="AO4637" i="1"/>
  <c r="AO4638" i="1"/>
  <c r="AO4639" i="1"/>
  <c r="AO4640" i="1"/>
  <c r="AO4641" i="1"/>
  <c r="AO4642" i="1"/>
  <c r="AO4643" i="1"/>
  <c r="AO4644" i="1"/>
  <c r="AO4645" i="1"/>
  <c r="AO4646" i="1"/>
  <c r="AO4647" i="1"/>
  <c r="AO4648" i="1"/>
  <c r="AO4649" i="1"/>
  <c r="AO4650" i="1"/>
  <c r="AO4651" i="1"/>
  <c r="AO4652" i="1"/>
  <c r="AO4653" i="1"/>
  <c r="AO4654" i="1"/>
  <c r="AO4655" i="1"/>
  <c r="AO4656" i="1"/>
  <c r="AO4657" i="1"/>
  <c r="AO4658" i="1"/>
  <c r="AO4659" i="1"/>
  <c r="AO4660" i="1"/>
  <c r="AO4661" i="1"/>
  <c r="AO4662" i="1"/>
  <c r="AO4663" i="1"/>
  <c r="AO4664" i="1"/>
  <c r="AO4665" i="1"/>
  <c r="AO4666" i="1"/>
  <c r="AO4667" i="1"/>
  <c r="AO4668" i="1"/>
  <c r="AO4669" i="1"/>
  <c r="AO4670" i="1"/>
  <c r="AO4671" i="1"/>
  <c r="AO4672" i="1"/>
  <c r="AO4673" i="1"/>
  <c r="AO4674" i="1"/>
  <c r="AO4675" i="1"/>
  <c r="AO4676" i="1"/>
  <c r="AO4677" i="1"/>
  <c r="AO4678" i="1"/>
  <c r="AO4679" i="1"/>
  <c r="AO4680" i="1"/>
  <c r="AO4681" i="1"/>
  <c r="AO4682" i="1"/>
  <c r="AO4683" i="1"/>
  <c r="AO4684" i="1"/>
  <c r="AO4685" i="1"/>
  <c r="AO4686" i="1"/>
  <c r="AO4687" i="1"/>
  <c r="AO4688" i="1"/>
  <c r="AO4689" i="1"/>
  <c r="AO4690" i="1"/>
  <c r="AO4691" i="1"/>
  <c r="AO4692" i="1"/>
  <c r="AO4693" i="1"/>
  <c r="AO4694" i="1"/>
  <c r="AO4695" i="1"/>
  <c r="AO4696" i="1"/>
  <c r="AO4697" i="1"/>
  <c r="AO4698" i="1"/>
  <c r="AO4699" i="1"/>
  <c r="AO4700" i="1"/>
  <c r="AO4701" i="1"/>
  <c r="AO4702" i="1"/>
  <c r="AO4703" i="1"/>
  <c r="AO4704" i="1"/>
  <c r="AO4705" i="1"/>
  <c r="AO4706" i="1"/>
  <c r="AO4707" i="1"/>
  <c r="AO4708" i="1"/>
  <c r="AO4709" i="1"/>
  <c r="AO4710" i="1"/>
  <c r="AO4711" i="1"/>
  <c r="AO4712" i="1"/>
  <c r="AO4713" i="1"/>
  <c r="AO4714" i="1"/>
  <c r="AO4715" i="1"/>
  <c r="AO4716" i="1"/>
  <c r="AO4717" i="1"/>
  <c r="AO4718" i="1"/>
  <c r="AO4719" i="1"/>
  <c r="AO4720" i="1"/>
  <c r="AO4721" i="1"/>
  <c r="AO4722" i="1"/>
  <c r="AO4723" i="1"/>
  <c r="AO4724" i="1"/>
  <c r="AO4725" i="1"/>
  <c r="AO4726" i="1"/>
  <c r="AO4727" i="1"/>
  <c r="AO4728" i="1"/>
  <c r="AO4729" i="1"/>
  <c r="AO4730" i="1"/>
  <c r="AO4731" i="1"/>
  <c r="AO4732" i="1"/>
  <c r="AO4733" i="1"/>
  <c r="AO4734" i="1"/>
  <c r="AO4735" i="1"/>
  <c r="AO4736" i="1"/>
  <c r="AO4737" i="1"/>
  <c r="AO4738" i="1"/>
  <c r="AO4739" i="1"/>
  <c r="AO4740" i="1"/>
  <c r="AO4741" i="1"/>
  <c r="AO4742" i="1"/>
  <c r="AO4743" i="1"/>
  <c r="AO4744" i="1"/>
  <c r="AO4745" i="1"/>
  <c r="AO4746" i="1"/>
  <c r="AO4747" i="1"/>
  <c r="AO4748" i="1"/>
  <c r="AO4749" i="1"/>
  <c r="AO4750" i="1"/>
  <c r="AO4751" i="1"/>
  <c r="AO4752" i="1"/>
  <c r="AO4753" i="1"/>
  <c r="AO4754" i="1"/>
  <c r="AO4755" i="1"/>
  <c r="AO4756" i="1"/>
  <c r="AO4757" i="1"/>
  <c r="AO4758" i="1"/>
  <c r="AO4759" i="1"/>
  <c r="AO4760" i="1"/>
  <c r="AO4761" i="1"/>
  <c r="AO4762" i="1"/>
  <c r="AO4763" i="1"/>
  <c r="AO4764" i="1"/>
  <c r="AO4765" i="1"/>
  <c r="AO4766" i="1"/>
  <c r="AO4767" i="1"/>
  <c r="AO4768" i="1"/>
  <c r="AO4769" i="1"/>
  <c r="AO4770" i="1"/>
  <c r="AO4771" i="1"/>
  <c r="AO4772" i="1"/>
  <c r="AO4773" i="1"/>
  <c r="AO4774" i="1"/>
  <c r="AO4775" i="1"/>
  <c r="AO4776" i="1"/>
  <c r="AO4777" i="1"/>
  <c r="AO4778" i="1"/>
  <c r="AO4779" i="1"/>
  <c r="AO4780" i="1"/>
  <c r="AO4781" i="1"/>
  <c r="AO4782" i="1"/>
  <c r="AO4783" i="1"/>
  <c r="AO4784" i="1"/>
  <c r="AO4785" i="1"/>
  <c r="AO4786" i="1"/>
  <c r="AO4787" i="1"/>
  <c r="AO4788" i="1"/>
  <c r="AO4789" i="1"/>
  <c r="AO4790" i="1"/>
  <c r="AO4791" i="1"/>
  <c r="AO4792" i="1"/>
  <c r="AO4793" i="1"/>
  <c r="AO4794" i="1"/>
  <c r="AO4795" i="1"/>
  <c r="AO4796" i="1"/>
  <c r="AO4797" i="1"/>
  <c r="AO4798" i="1"/>
  <c r="AO4799" i="1"/>
  <c r="AO4800" i="1"/>
  <c r="AO4801" i="1"/>
  <c r="AO4802" i="1"/>
  <c r="AO4803" i="1"/>
  <c r="AO4804" i="1"/>
  <c r="AO4805" i="1"/>
  <c r="AO4806" i="1"/>
  <c r="AO4807" i="1"/>
  <c r="AO4808" i="1"/>
  <c r="AO4809" i="1"/>
  <c r="AO4810" i="1"/>
  <c r="AO4811" i="1"/>
  <c r="AO4812" i="1"/>
  <c r="AO4813" i="1"/>
  <c r="AO4814" i="1"/>
  <c r="AO4815" i="1"/>
  <c r="AO4816" i="1"/>
  <c r="AO4817" i="1"/>
  <c r="AO4818" i="1"/>
  <c r="AO4819" i="1"/>
  <c r="AO4820" i="1"/>
  <c r="AO4821" i="1"/>
  <c r="AO4822" i="1"/>
  <c r="AO4823" i="1"/>
  <c r="AO4824" i="1"/>
  <c r="AO4825" i="1"/>
  <c r="AO4826" i="1"/>
  <c r="AO4827" i="1"/>
  <c r="AO4828" i="1"/>
  <c r="AO4829" i="1"/>
  <c r="AO4830" i="1"/>
  <c r="AO4831" i="1"/>
  <c r="AO4832" i="1"/>
  <c r="AO4833" i="1"/>
  <c r="AO4834" i="1"/>
  <c r="AO4835" i="1"/>
  <c r="AO4836" i="1"/>
  <c r="AO4837" i="1"/>
  <c r="AO4838" i="1"/>
  <c r="AO4839" i="1"/>
  <c r="AO4840" i="1"/>
  <c r="AO4841" i="1"/>
  <c r="AO4842" i="1"/>
  <c r="AO4843" i="1"/>
  <c r="AO4844" i="1"/>
  <c r="AO4845" i="1"/>
  <c r="AO4846" i="1"/>
  <c r="AO4847" i="1"/>
  <c r="AO4848" i="1"/>
  <c r="AO4849" i="1"/>
  <c r="AO4850" i="1"/>
  <c r="AO4851" i="1"/>
  <c r="AO4852" i="1"/>
  <c r="AO4853" i="1"/>
  <c r="AO4854" i="1"/>
  <c r="AO4855" i="1"/>
  <c r="AO4856" i="1"/>
  <c r="AO4857" i="1"/>
  <c r="AO4858" i="1"/>
  <c r="AO4859" i="1"/>
  <c r="AO4860" i="1"/>
  <c r="AO4861" i="1"/>
  <c r="AO4862" i="1"/>
  <c r="AO4863" i="1"/>
  <c r="AO4864" i="1"/>
  <c r="AO4865" i="1"/>
  <c r="AO4866" i="1"/>
  <c r="AO4867" i="1"/>
  <c r="AO4868" i="1"/>
  <c r="AO4869" i="1"/>
  <c r="AO4870" i="1"/>
  <c r="AO4871" i="1"/>
  <c r="AO4872" i="1"/>
  <c r="AO4873" i="1"/>
  <c r="AO4874" i="1"/>
  <c r="AO4875" i="1"/>
  <c r="AO4876" i="1"/>
  <c r="AO4877" i="1"/>
  <c r="AO4878" i="1"/>
  <c r="AO4879" i="1"/>
  <c r="AO4880" i="1"/>
  <c r="AO4881" i="1"/>
  <c r="AO4882" i="1"/>
  <c r="AO4883" i="1"/>
  <c r="AO4884" i="1"/>
  <c r="AO4885" i="1"/>
  <c r="AO4886" i="1"/>
  <c r="AO4887" i="1"/>
  <c r="AO4888" i="1"/>
  <c r="AO4889" i="1"/>
  <c r="AO4890" i="1"/>
  <c r="AO4891" i="1"/>
  <c r="AO4892" i="1"/>
  <c r="AO4893" i="1"/>
  <c r="AO4894" i="1"/>
  <c r="AO4895" i="1"/>
  <c r="AO4896" i="1"/>
  <c r="AO4897" i="1"/>
  <c r="AO4898" i="1"/>
  <c r="AO4899" i="1"/>
  <c r="AO4900" i="1"/>
  <c r="AO4901" i="1"/>
  <c r="AO4902" i="1"/>
  <c r="AO4903" i="1"/>
  <c r="AO4904" i="1"/>
  <c r="AO4905" i="1"/>
  <c r="AO4906" i="1"/>
  <c r="AO4907" i="1"/>
  <c r="AO4908" i="1"/>
  <c r="AO4909" i="1"/>
  <c r="AO4910" i="1"/>
  <c r="AO4911" i="1"/>
  <c r="AO4912" i="1"/>
  <c r="AO4913" i="1"/>
  <c r="AO4914" i="1"/>
  <c r="AO4915" i="1"/>
  <c r="AO4916" i="1"/>
  <c r="AO4917" i="1"/>
  <c r="AO4918" i="1"/>
  <c r="AO4919" i="1"/>
  <c r="AO4920" i="1"/>
  <c r="AO4921" i="1"/>
  <c r="AO4922" i="1"/>
  <c r="AO4923" i="1"/>
  <c r="AO4924" i="1"/>
  <c r="AO4925" i="1"/>
  <c r="AO4926" i="1"/>
  <c r="AO4927" i="1"/>
  <c r="AO4928" i="1"/>
  <c r="AO4929" i="1"/>
  <c r="AO4930" i="1"/>
  <c r="AO4931" i="1"/>
  <c r="AO4932" i="1"/>
  <c r="AO4933" i="1"/>
  <c r="AO4934" i="1"/>
  <c r="AO4935" i="1"/>
  <c r="AO4936" i="1"/>
  <c r="AO4937" i="1"/>
  <c r="AO4938" i="1"/>
  <c r="AO4939" i="1"/>
  <c r="AO4940" i="1"/>
  <c r="AO4941" i="1"/>
  <c r="AO4942" i="1"/>
  <c r="AO4943" i="1"/>
  <c r="AO4944" i="1"/>
  <c r="AO4945" i="1"/>
  <c r="AO4946" i="1"/>
  <c r="AO4947" i="1"/>
  <c r="AO4948" i="1"/>
  <c r="AO4949" i="1"/>
  <c r="AO4950" i="1"/>
  <c r="AO4951" i="1"/>
  <c r="AO4952" i="1"/>
  <c r="AO4953" i="1"/>
  <c r="AO4954" i="1"/>
  <c r="AO4955" i="1"/>
  <c r="AO4956" i="1"/>
  <c r="AO4957" i="1"/>
  <c r="AO4958" i="1"/>
  <c r="AO4959" i="1"/>
  <c r="AO4960" i="1"/>
  <c r="AO4961" i="1"/>
  <c r="AO4962" i="1"/>
  <c r="AO4963" i="1"/>
  <c r="AO4964" i="1"/>
  <c r="AO4965" i="1"/>
  <c r="AO4966" i="1"/>
  <c r="AO4967" i="1"/>
  <c r="AO4968" i="1"/>
  <c r="AO4969" i="1"/>
  <c r="AO4970" i="1"/>
  <c r="AO4971" i="1"/>
  <c r="AO4972" i="1"/>
  <c r="AO4973" i="1"/>
  <c r="AO4974" i="1"/>
  <c r="AO4975" i="1"/>
  <c r="AO4976" i="1"/>
  <c r="AO4977" i="1"/>
  <c r="AO4978" i="1"/>
  <c r="AO4979" i="1"/>
  <c r="AO4980" i="1"/>
  <c r="AO4981" i="1"/>
  <c r="AO4982" i="1"/>
  <c r="AO4983" i="1"/>
  <c r="AO4984" i="1"/>
  <c r="AO4985" i="1"/>
  <c r="AO4986" i="1"/>
  <c r="AO4987" i="1"/>
  <c r="AO4988" i="1"/>
  <c r="AO4989" i="1"/>
  <c r="AO4990" i="1"/>
  <c r="AO4991" i="1"/>
  <c r="AO4992" i="1"/>
  <c r="AO4993" i="1"/>
  <c r="AO4994" i="1"/>
  <c r="AO4995" i="1"/>
  <c r="AO4996" i="1"/>
  <c r="AO4997" i="1"/>
  <c r="AO4998" i="1"/>
  <c r="AO4999" i="1"/>
  <c r="AO5000" i="1"/>
  <c r="AO5001" i="1"/>
  <c r="AO5002" i="1"/>
  <c r="AO5003" i="1"/>
  <c r="AO5004" i="1"/>
  <c r="AO5005" i="1"/>
  <c r="AO5006" i="1"/>
  <c r="AO5007" i="1"/>
  <c r="AO5008" i="1"/>
  <c r="AO5009" i="1"/>
  <c r="AO5010" i="1"/>
  <c r="AO5011" i="1"/>
  <c r="AO5012" i="1"/>
  <c r="AO5013" i="1"/>
  <c r="AO5014" i="1"/>
  <c r="AO5015" i="1"/>
  <c r="AO5016" i="1"/>
  <c r="AO5017" i="1"/>
  <c r="AO5018" i="1"/>
  <c r="AO5019" i="1"/>
  <c r="AO5020" i="1"/>
  <c r="AO5021" i="1"/>
  <c r="AO5022" i="1"/>
  <c r="AO5023" i="1"/>
  <c r="AO5024" i="1"/>
  <c r="AO5025" i="1"/>
  <c r="AO5026" i="1"/>
  <c r="AO5027" i="1"/>
  <c r="AO5028" i="1"/>
  <c r="AO5029" i="1"/>
  <c r="AO5030" i="1"/>
  <c r="AO5031" i="1"/>
  <c r="AO5032" i="1"/>
  <c r="AO5033" i="1"/>
  <c r="AO5034" i="1"/>
  <c r="AO5035" i="1"/>
  <c r="AO5036" i="1"/>
  <c r="AO5037" i="1"/>
  <c r="AO5038" i="1"/>
  <c r="AO5039" i="1"/>
  <c r="AO5040" i="1"/>
  <c r="AO5041" i="1"/>
  <c r="AO5042" i="1"/>
  <c r="AO5043" i="1"/>
  <c r="AO5044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1202" i="1"/>
  <c r="AN1203" i="1"/>
  <c r="AN1204" i="1"/>
  <c r="AN1205" i="1"/>
  <c r="AN1206" i="1"/>
  <c r="AN1207" i="1"/>
  <c r="AN1208" i="1"/>
  <c r="AN1209" i="1"/>
  <c r="AN1210" i="1"/>
  <c r="AN1211" i="1"/>
  <c r="AN1212" i="1"/>
  <c r="AN1213" i="1"/>
  <c r="AN1214" i="1"/>
  <c r="AN1215" i="1"/>
  <c r="AN1216" i="1"/>
  <c r="AN1217" i="1"/>
  <c r="AN1218" i="1"/>
  <c r="AN1219" i="1"/>
  <c r="AN1220" i="1"/>
  <c r="AN1221" i="1"/>
  <c r="AN1222" i="1"/>
  <c r="AN1223" i="1"/>
  <c r="AN1224" i="1"/>
  <c r="AN1225" i="1"/>
  <c r="AN1226" i="1"/>
  <c r="AN1227" i="1"/>
  <c r="AN1228" i="1"/>
  <c r="AN1229" i="1"/>
  <c r="AN1230" i="1"/>
  <c r="AN1231" i="1"/>
  <c r="AN1232" i="1"/>
  <c r="AN1233" i="1"/>
  <c r="AN1234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AN1255" i="1"/>
  <c r="AN1256" i="1"/>
  <c r="AN1257" i="1"/>
  <c r="AN1258" i="1"/>
  <c r="AN1259" i="1"/>
  <c r="AN1260" i="1"/>
  <c r="AN1261" i="1"/>
  <c r="AN1262" i="1"/>
  <c r="AN1263" i="1"/>
  <c r="AN1264" i="1"/>
  <c r="AN1265" i="1"/>
  <c r="AN1266" i="1"/>
  <c r="AN1267" i="1"/>
  <c r="AN1268" i="1"/>
  <c r="AN1269" i="1"/>
  <c r="AN1270" i="1"/>
  <c r="AN1271" i="1"/>
  <c r="AN1272" i="1"/>
  <c r="AN1273" i="1"/>
  <c r="AN1274" i="1"/>
  <c r="AN1275" i="1"/>
  <c r="AN1276" i="1"/>
  <c r="AN1277" i="1"/>
  <c r="AN1278" i="1"/>
  <c r="AN1279" i="1"/>
  <c r="AN1280" i="1"/>
  <c r="AN1281" i="1"/>
  <c r="AN1282" i="1"/>
  <c r="AN1283" i="1"/>
  <c r="AN1284" i="1"/>
  <c r="AN1285" i="1"/>
  <c r="AN1286" i="1"/>
  <c r="AN1287" i="1"/>
  <c r="AN1288" i="1"/>
  <c r="AN1289" i="1"/>
  <c r="AN1290" i="1"/>
  <c r="AN1291" i="1"/>
  <c r="AN1292" i="1"/>
  <c r="AN1293" i="1"/>
  <c r="AN1294" i="1"/>
  <c r="AN1295" i="1"/>
  <c r="AN1296" i="1"/>
  <c r="AN1297" i="1"/>
  <c r="AN1298" i="1"/>
  <c r="AN1299" i="1"/>
  <c r="AN1300" i="1"/>
  <c r="AN1301" i="1"/>
  <c r="AN1302" i="1"/>
  <c r="AN1303" i="1"/>
  <c r="AN1304" i="1"/>
  <c r="AN1305" i="1"/>
  <c r="AN1306" i="1"/>
  <c r="AN1307" i="1"/>
  <c r="AN1308" i="1"/>
  <c r="AN1309" i="1"/>
  <c r="AN1310" i="1"/>
  <c r="AN1311" i="1"/>
  <c r="AN1312" i="1"/>
  <c r="AN1313" i="1"/>
  <c r="AN1314" i="1"/>
  <c r="AN1315" i="1"/>
  <c r="AN1316" i="1"/>
  <c r="AN1317" i="1"/>
  <c r="AN1318" i="1"/>
  <c r="AN1319" i="1"/>
  <c r="AN1320" i="1"/>
  <c r="AN1321" i="1"/>
  <c r="AN1322" i="1"/>
  <c r="AN1323" i="1"/>
  <c r="AN1324" i="1"/>
  <c r="AN1325" i="1"/>
  <c r="AN1326" i="1"/>
  <c r="AN1327" i="1"/>
  <c r="AN1328" i="1"/>
  <c r="AN1329" i="1"/>
  <c r="AN1330" i="1"/>
  <c r="AN1331" i="1"/>
  <c r="AN1332" i="1"/>
  <c r="AN1333" i="1"/>
  <c r="AN1334" i="1"/>
  <c r="AN1335" i="1"/>
  <c r="AN1336" i="1"/>
  <c r="AN1337" i="1"/>
  <c r="AN1338" i="1"/>
  <c r="AN1339" i="1"/>
  <c r="AN1340" i="1"/>
  <c r="AN1341" i="1"/>
  <c r="AN1342" i="1"/>
  <c r="AN1343" i="1"/>
  <c r="AN1344" i="1"/>
  <c r="AN1345" i="1"/>
  <c r="AN1346" i="1"/>
  <c r="AN1347" i="1"/>
  <c r="AN1348" i="1"/>
  <c r="AN1349" i="1"/>
  <c r="AN1350" i="1"/>
  <c r="AN1351" i="1"/>
  <c r="AN1352" i="1"/>
  <c r="AN1353" i="1"/>
  <c r="AN1354" i="1"/>
  <c r="AN1355" i="1"/>
  <c r="AN1356" i="1"/>
  <c r="AN1357" i="1"/>
  <c r="AN1358" i="1"/>
  <c r="AN1359" i="1"/>
  <c r="AN1360" i="1"/>
  <c r="AN1361" i="1"/>
  <c r="AN1362" i="1"/>
  <c r="AN1363" i="1"/>
  <c r="AN1364" i="1"/>
  <c r="AN1365" i="1"/>
  <c r="AN1366" i="1"/>
  <c r="AN1367" i="1"/>
  <c r="AN1368" i="1"/>
  <c r="AN1369" i="1"/>
  <c r="AN1370" i="1"/>
  <c r="AN1371" i="1"/>
  <c r="AN1372" i="1"/>
  <c r="AN1373" i="1"/>
  <c r="AN1374" i="1"/>
  <c r="AN1375" i="1"/>
  <c r="AN1376" i="1"/>
  <c r="AN1377" i="1"/>
  <c r="AN1378" i="1"/>
  <c r="AN1379" i="1"/>
  <c r="AN1380" i="1"/>
  <c r="AN1381" i="1"/>
  <c r="AN1382" i="1"/>
  <c r="AN1383" i="1"/>
  <c r="AN1384" i="1"/>
  <c r="AN1385" i="1"/>
  <c r="AN1386" i="1"/>
  <c r="AN1387" i="1"/>
  <c r="AN1388" i="1"/>
  <c r="AN1389" i="1"/>
  <c r="AN1390" i="1"/>
  <c r="AN1391" i="1"/>
  <c r="AN1392" i="1"/>
  <c r="AN1393" i="1"/>
  <c r="AN1394" i="1"/>
  <c r="AN1395" i="1"/>
  <c r="AN1396" i="1"/>
  <c r="AN1397" i="1"/>
  <c r="AN1398" i="1"/>
  <c r="AN1399" i="1"/>
  <c r="AN1400" i="1"/>
  <c r="AN1401" i="1"/>
  <c r="AN1402" i="1"/>
  <c r="AN1403" i="1"/>
  <c r="AN1404" i="1"/>
  <c r="AN1405" i="1"/>
  <c r="AN1406" i="1"/>
  <c r="AN1407" i="1"/>
  <c r="AN1408" i="1"/>
  <c r="AN1409" i="1"/>
  <c r="AN1410" i="1"/>
  <c r="AN1411" i="1"/>
  <c r="AN1412" i="1"/>
  <c r="AN1413" i="1"/>
  <c r="AN1414" i="1"/>
  <c r="AN1415" i="1"/>
  <c r="AN1416" i="1"/>
  <c r="AN1417" i="1"/>
  <c r="AN1418" i="1"/>
  <c r="AN1419" i="1"/>
  <c r="AN1420" i="1"/>
  <c r="AN1421" i="1"/>
  <c r="AN1422" i="1"/>
  <c r="AN1423" i="1"/>
  <c r="AN1424" i="1"/>
  <c r="AN1425" i="1"/>
  <c r="AN1426" i="1"/>
  <c r="AN1427" i="1"/>
  <c r="AN1428" i="1"/>
  <c r="AN1429" i="1"/>
  <c r="AN1430" i="1"/>
  <c r="AN1431" i="1"/>
  <c r="AN1432" i="1"/>
  <c r="AN1433" i="1"/>
  <c r="AN1434" i="1"/>
  <c r="AN1435" i="1"/>
  <c r="AN1436" i="1"/>
  <c r="AN1437" i="1"/>
  <c r="AN1438" i="1"/>
  <c r="AN1439" i="1"/>
  <c r="AN1440" i="1"/>
  <c r="AN1441" i="1"/>
  <c r="AN1442" i="1"/>
  <c r="AN1443" i="1"/>
  <c r="AN1444" i="1"/>
  <c r="AN1445" i="1"/>
  <c r="AN1446" i="1"/>
  <c r="AN1447" i="1"/>
  <c r="AN1448" i="1"/>
  <c r="AN1449" i="1"/>
  <c r="AN1450" i="1"/>
  <c r="AN1451" i="1"/>
  <c r="AN1452" i="1"/>
  <c r="AN1453" i="1"/>
  <c r="AN1454" i="1"/>
  <c r="AN1455" i="1"/>
  <c r="AN1456" i="1"/>
  <c r="AN1457" i="1"/>
  <c r="AN1458" i="1"/>
  <c r="AN1459" i="1"/>
  <c r="AN1460" i="1"/>
  <c r="AN1461" i="1"/>
  <c r="AN1462" i="1"/>
  <c r="AN1463" i="1"/>
  <c r="AN1464" i="1"/>
  <c r="AN1465" i="1"/>
  <c r="AN1466" i="1"/>
  <c r="AN1467" i="1"/>
  <c r="AN1468" i="1"/>
  <c r="AN1469" i="1"/>
  <c r="AN1470" i="1"/>
  <c r="AN1471" i="1"/>
  <c r="AN1472" i="1"/>
  <c r="AN1473" i="1"/>
  <c r="AN1474" i="1"/>
  <c r="AN1475" i="1"/>
  <c r="AN1476" i="1"/>
  <c r="AN1477" i="1"/>
  <c r="AN1478" i="1"/>
  <c r="AN1479" i="1"/>
  <c r="AN1480" i="1"/>
  <c r="AN1481" i="1"/>
  <c r="AN1482" i="1"/>
  <c r="AN1483" i="1"/>
  <c r="AN1484" i="1"/>
  <c r="AN1485" i="1"/>
  <c r="AN1486" i="1"/>
  <c r="AN1487" i="1"/>
  <c r="AN1488" i="1"/>
  <c r="AN1489" i="1"/>
  <c r="AN1490" i="1"/>
  <c r="AN1491" i="1"/>
  <c r="AN1492" i="1"/>
  <c r="AN1493" i="1"/>
  <c r="AN1494" i="1"/>
  <c r="AN1495" i="1"/>
  <c r="AN1496" i="1"/>
  <c r="AN1497" i="1"/>
  <c r="AN1498" i="1"/>
  <c r="AN1499" i="1"/>
  <c r="AN1500" i="1"/>
  <c r="AN1501" i="1"/>
  <c r="AN1502" i="1"/>
  <c r="AN1503" i="1"/>
  <c r="AN1504" i="1"/>
  <c r="AN1505" i="1"/>
  <c r="AN1506" i="1"/>
  <c r="AN1507" i="1"/>
  <c r="AN1508" i="1"/>
  <c r="AN1509" i="1"/>
  <c r="AN1510" i="1"/>
  <c r="AN1511" i="1"/>
  <c r="AN1512" i="1"/>
  <c r="AN1513" i="1"/>
  <c r="AN1514" i="1"/>
  <c r="AN1515" i="1"/>
  <c r="AN1516" i="1"/>
  <c r="AN1517" i="1"/>
  <c r="AN1518" i="1"/>
  <c r="AN1519" i="1"/>
  <c r="AN1520" i="1"/>
  <c r="AN1521" i="1"/>
  <c r="AN1522" i="1"/>
  <c r="AN1523" i="1"/>
  <c r="AN1524" i="1"/>
  <c r="AN1525" i="1"/>
  <c r="AN1526" i="1"/>
  <c r="AN1527" i="1"/>
  <c r="AN1528" i="1"/>
  <c r="AN1529" i="1"/>
  <c r="AN1530" i="1"/>
  <c r="AN1531" i="1"/>
  <c r="AN1532" i="1"/>
  <c r="AN1533" i="1"/>
  <c r="AN1534" i="1"/>
  <c r="AN1535" i="1"/>
  <c r="AN1536" i="1"/>
  <c r="AN1537" i="1"/>
  <c r="AN1538" i="1"/>
  <c r="AN1539" i="1"/>
  <c r="AN1540" i="1"/>
  <c r="AN1541" i="1"/>
  <c r="AN1542" i="1"/>
  <c r="AN1543" i="1"/>
  <c r="AN1544" i="1"/>
  <c r="AN1545" i="1"/>
  <c r="AN1546" i="1"/>
  <c r="AN1547" i="1"/>
  <c r="AN1548" i="1"/>
  <c r="AN1549" i="1"/>
  <c r="AN1550" i="1"/>
  <c r="AN1551" i="1"/>
  <c r="AN1552" i="1"/>
  <c r="AN1553" i="1"/>
  <c r="AN1554" i="1"/>
  <c r="AN1555" i="1"/>
  <c r="AN1556" i="1"/>
  <c r="AN1557" i="1"/>
  <c r="AN1558" i="1"/>
  <c r="AN1559" i="1"/>
  <c r="AN1560" i="1"/>
  <c r="AN1561" i="1"/>
  <c r="AN1562" i="1"/>
  <c r="AN1563" i="1"/>
  <c r="AN1564" i="1"/>
  <c r="AN1565" i="1"/>
  <c r="AN1566" i="1"/>
  <c r="AN1567" i="1"/>
  <c r="AN1568" i="1"/>
  <c r="AN1569" i="1"/>
  <c r="AN1570" i="1"/>
  <c r="AN1571" i="1"/>
  <c r="AN1572" i="1"/>
  <c r="AN1573" i="1"/>
  <c r="AN1574" i="1"/>
  <c r="AN1575" i="1"/>
  <c r="AN1576" i="1"/>
  <c r="AN1577" i="1"/>
  <c r="AN1578" i="1"/>
  <c r="AN1579" i="1"/>
  <c r="AN1580" i="1"/>
  <c r="AN1581" i="1"/>
  <c r="AN1582" i="1"/>
  <c r="AN1583" i="1"/>
  <c r="AN1584" i="1"/>
  <c r="AN1585" i="1"/>
  <c r="AN1586" i="1"/>
  <c r="AN1587" i="1"/>
  <c r="AN1588" i="1"/>
  <c r="AN1589" i="1"/>
  <c r="AN1590" i="1"/>
  <c r="AN1591" i="1"/>
  <c r="AN1592" i="1"/>
  <c r="AN1593" i="1"/>
  <c r="AN1594" i="1"/>
  <c r="AN1595" i="1"/>
  <c r="AN1596" i="1"/>
  <c r="AN1597" i="1"/>
  <c r="AN1598" i="1"/>
  <c r="AN1599" i="1"/>
  <c r="AN1600" i="1"/>
  <c r="AN1601" i="1"/>
  <c r="AN1602" i="1"/>
  <c r="AN1603" i="1"/>
  <c r="AN1604" i="1"/>
  <c r="AN1605" i="1"/>
  <c r="AN1606" i="1"/>
  <c r="AN1607" i="1"/>
  <c r="AN1608" i="1"/>
  <c r="AN1609" i="1"/>
  <c r="AN1610" i="1"/>
  <c r="AN1611" i="1"/>
  <c r="AN1612" i="1"/>
  <c r="AN1613" i="1"/>
  <c r="AN1614" i="1"/>
  <c r="AN1615" i="1"/>
  <c r="AN1616" i="1"/>
  <c r="AN1617" i="1"/>
  <c r="AN1618" i="1"/>
  <c r="AN1619" i="1"/>
  <c r="AN1620" i="1"/>
  <c r="AN1621" i="1"/>
  <c r="AN1622" i="1"/>
  <c r="AN1623" i="1"/>
  <c r="AN1624" i="1"/>
  <c r="AN1625" i="1"/>
  <c r="AN1626" i="1"/>
  <c r="AN1627" i="1"/>
  <c r="AN1628" i="1"/>
  <c r="AN1629" i="1"/>
  <c r="AN1630" i="1"/>
  <c r="AN1631" i="1"/>
  <c r="AN1632" i="1"/>
  <c r="AN1633" i="1"/>
  <c r="AN1634" i="1"/>
  <c r="AN1635" i="1"/>
  <c r="AN1636" i="1"/>
  <c r="AN1637" i="1"/>
  <c r="AN1638" i="1"/>
  <c r="AN1639" i="1"/>
  <c r="AN1640" i="1"/>
  <c r="AN1641" i="1"/>
  <c r="AN1642" i="1"/>
  <c r="AN1643" i="1"/>
  <c r="AN1644" i="1"/>
  <c r="AN1645" i="1"/>
  <c r="AN1646" i="1"/>
  <c r="AN1647" i="1"/>
  <c r="AN1648" i="1"/>
  <c r="AN1649" i="1"/>
  <c r="AN1650" i="1"/>
  <c r="AN1651" i="1"/>
  <c r="AN1652" i="1"/>
  <c r="AN1653" i="1"/>
  <c r="AN1654" i="1"/>
  <c r="AN1655" i="1"/>
  <c r="AN1656" i="1"/>
  <c r="AN1657" i="1"/>
  <c r="AN1658" i="1"/>
  <c r="AN1659" i="1"/>
  <c r="AN1660" i="1"/>
  <c r="AN1661" i="1"/>
  <c r="AN1662" i="1"/>
  <c r="AN1663" i="1"/>
  <c r="AN1664" i="1"/>
  <c r="AN1665" i="1"/>
  <c r="AN1666" i="1"/>
  <c r="AN1667" i="1"/>
  <c r="AN1668" i="1"/>
  <c r="AN1669" i="1"/>
  <c r="AN1670" i="1"/>
  <c r="AN1671" i="1"/>
  <c r="AN1672" i="1"/>
  <c r="AN1673" i="1"/>
  <c r="AN1674" i="1"/>
  <c r="AN1675" i="1"/>
  <c r="AN1676" i="1"/>
  <c r="AN1677" i="1"/>
  <c r="AN1678" i="1"/>
  <c r="AN1679" i="1"/>
  <c r="AN1680" i="1"/>
  <c r="AN1681" i="1"/>
  <c r="AN1682" i="1"/>
  <c r="AN1683" i="1"/>
  <c r="AN1684" i="1"/>
  <c r="AN1685" i="1"/>
  <c r="AN1686" i="1"/>
  <c r="AN1687" i="1"/>
  <c r="AN1688" i="1"/>
  <c r="AN1689" i="1"/>
  <c r="AN1690" i="1"/>
  <c r="AN1691" i="1"/>
  <c r="AN1692" i="1"/>
  <c r="AN1693" i="1"/>
  <c r="AN1694" i="1"/>
  <c r="AN1695" i="1"/>
  <c r="AN1696" i="1"/>
  <c r="AN1697" i="1"/>
  <c r="AN1698" i="1"/>
  <c r="AN1699" i="1"/>
  <c r="AN1700" i="1"/>
  <c r="AN1701" i="1"/>
  <c r="AN1702" i="1"/>
  <c r="AN1703" i="1"/>
  <c r="AN1704" i="1"/>
  <c r="AN1705" i="1"/>
  <c r="AN1706" i="1"/>
  <c r="AN1707" i="1"/>
  <c r="AN1708" i="1"/>
  <c r="AN1709" i="1"/>
  <c r="AN1710" i="1"/>
  <c r="AN1711" i="1"/>
  <c r="AN1712" i="1"/>
  <c r="AN1713" i="1"/>
  <c r="AN1714" i="1"/>
  <c r="AN1715" i="1"/>
  <c r="AN1716" i="1"/>
  <c r="AN1717" i="1"/>
  <c r="AN1718" i="1"/>
  <c r="AN1719" i="1"/>
  <c r="AN1720" i="1"/>
  <c r="AN1721" i="1"/>
  <c r="AN1722" i="1"/>
  <c r="AN1723" i="1"/>
  <c r="AN1724" i="1"/>
  <c r="AN1725" i="1"/>
  <c r="AN1726" i="1"/>
  <c r="AN1727" i="1"/>
  <c r="AN1728" i="1"/>
  <c r="AN1729" i="1"/>
  <c r="AN1730" i="1"/>
  <c r="AN1731" i="1"/>
  <c r="AN1732" i="1"/>
  <c r="AN1733" i="1"/>
  <c r="AN1734" i="1"/>
  <c r="AN1735" i="1"/>
  <c r="AN1736" i="1"/>
  <c r="AN1737" i="1"/>
  <c r="AN1738" i="1"/>
  <c r="AN1739" i="1"/>
  <c r="AN1740" i="1"/>
  <c r="AN1741" i="1"/>
  <c r="AN1742" i="1"/>
  <c r="AN1743" i="1"/>
  <c r="AN1744" i="1"/>
  <c r="AN1745" i="1"/>
  <c r="AN1746" i="1"/>
  <c r="AN1747" i="1"/>
  <c r="AN1748" i="1"/>
  <c r="AN1749" i="1"/>
  <c r="AN1750" i="1"/>
  <c r="AN1751" i="1"/>
  <c r="AN1752" i="1"/>
  <c r="AN1753" i="1"/>
  <c r="AN1754" i="1"/>
  <c r="AN1755" i="1"/>
  <c r="AN1756" i="1"/>
  <c r="AN1757" i="1"/>
  <c r="AN1758" i="1"/>
  <c r="AN1759" i="1"/>
  <c r="AN1760" i="1"/>
  <c r="AN1761" i="1"/>
  <c r="AN1762" i="1"/>
  <c r="AN1763" i="1"/>
  <c r="AN1764" i="1"/>
  <c r="AN1765" i="1"/>
  <c r="AN1766" i="1"/>
  <c r="AN1767" i="1"/>
  <c r="AN1768" i="1"/>
  <c r="AN1769" i="1"/>
  <c r="AN1770" i="1"/>
  <c r="AN1771" i="1"/>
  <c r="AN1772" i="1"/>
  <c r="AN1773" i="1"/>
  <c r="AN1774" i="1"/>
  <c r="AN1775" i="1"/>
  <c r="AN1776" i="1"/>
  <c r="AN1777" i="1"/>
  <c r="AN1778" i="1"/>
  <c r="AN1779" i="1"/>
  <c r="AN1780" i="1"/>
  <c r="AN1781" i="1"/>
  <c r="AN1782" i="1"/>
  <c r="AN1783" i="1"/>
  <c r="AN1784" i="1"/>
  <c r="AN1785" i="1"/>
  <c r="AN1786" i="1"/>
  <c r="AN1787" i="1"/>
  <c r="AN1788" i="1"/>
  <c r="AN1789" i="1"/>
  <c r="AN1790" i="1"/>
  <c r="AN1791" i="1"/>
  <c r="AN1792" i="1"/>
  <c r="AN1793" i="1"/>
  <c r="AN1794" i="1"/>
  <c r="AN1795" i="1"/>
  <c r="AN1796" i="1"/>
  <c r="AN1797" i="1"/>
  <c r="AN1798" i="1"/>
  <c r="AN1799" i="1"/>
  <c r="AN1800" i="1"/>
  <c r="AN1801" i="1"/>
  <c r="AN1802" i="1"/>
  <c r="AN1803" i="1"/>
  <c r="AN1804" i="1"/>
  <c r="AN1805" i="1"/>
  <c r="AN1806" i="1"/>
  <c r="AN1807" i="1"/>
  <c r="AN1808" i="1"/>
  <c r="AN1809" i="1"/>
  <c r="AN1810" i="1"/>
  <c r="AN1811" i="1"/>
  <c r="AN1812" i="1"/>
  <c r="AN1813" i="1"/>
  <c r="AN1814" i="1"/>
  <c r="AN1815" i="1"/>
  <c r="AN1816" i="1"/>
  <c r="AN1817" i="1"/>
  <c r="AN1818" i="1"/>
  <c r="AN1819" i="1"/>
  <c r="AN1820" i="1"/>
  <c r="AN1821" i="1"/>
  <c r="AN1822" i="1"/>
  <c r="AN1823" i="1"/>
  <c r="AN1824" i="1"/>
  <c r="AN1825" i="1"/>
  <c r="AN1826" i="1"/>
  <c r="AN1827" i="1"/>
  <c r="AN1828" i="1"/>
  <c r="AN1829" i="1"/>
  <c r="AN1830" i="1"/>
  <c r="AN1831" i="1"/>
  <c r="AN1832" i="1"/>
  <c r="AN1833" i="1"/>
  <c r="AN1834" i="1"/>
  <c r="AN1835" i="1"/>
  <c r="AN1836" i="1"/>
  <c r="AN1837" i="1"/>
  <c r="AN1838" i="1"/>
  <c r="AN1839" i="1"/>
  <c r="AN1840" i="1"/>
  <c r="AN1841" i="1"/>
  <c r="AN1842" i="1"/>
  <c r="AN1843" i="1"/>
  <c r="AN1844" i="1"/>
  <c r="AN1845" i="1"/>
  <c r="AN1846" i="1"/>
  <c r="AN1847" i="1"/>
  <c r="AN1848" i="1"/>
  <c r="AN1849" i="1"/>
  <c r="AN1850" i="1"/>
  <c r="AN1851" i="1"/>
  <c r="AN1852" i="1"/>
  <c r="AN1853" i="1"/>
  <c r="AN1854" i="1"/>
  <c r="AN1855" i="1"/>
  <c r="AN1856" i="1"/>
  <c r="AN1857" i="1"/>
  <c r="AN1858" i="1"/>
  <c r="AN1859" i="1"/>
  <c r="AN1860" i="1"/>
  <c r="AN1861" i="1"/>
  <c r="AN1862" i="1"/>
  <c r="AN1863" i="1"/>
  <c r="AN1864" i="1"/>
  <c r="AN1865" i="1"/>
  <c r="AN1866" i="1"/>
  <c r="AN1867" i="1"/>
  <c r="AN1868" i="1"/>
  <c r="AN1869" i="1"/>
  <c r="AN1870" i="1"/>
  <c r="AN1871" i="1"/>
  <c r="AN1872" i="1"/>
  <c r="AN1873" i="1"/>
  <c r="AN1874" i="1"/>
  <c r="AN1875" i="1"/>
  <c r="AN1876" i="1"/>
  <c r="AN1877" i="1"/>
  <c r="AN1878" i="1"/>
  <c r="AN1879" i="1"/>
  <c r="AN1880" i="1"/>
  <c r="AN1881" i="1"/>
  <c r="AN1882" i="1"/>
  <c r="AN1883" i="1"/>
  <c r="AN1884" i="1"/>
  <c r="AN1885" i="1"/>
  <c r="AN1886" i="1"/>
  <c r="AN1887" i="1"/>
  <c r="AN1888" i="1"/>
  <c r="AN1889" i="1"/>
  <c r="AN1890" i="1"/>
  <c r="AN1891" i="1"/>
  <c r="AN1892" i="1"/>
  <c r="AN1893" i="1"/>
  <c r="AN1894" i="1"/>
  <c r="AN1895" i="1"/>
  <c r="AN1896" i="1"/>
  <c r="AN1897" i="1"/>
  <c r="AN1898" i="1"/>
  <c r="AN1899" i="1"/>
  <c r="AN1900" i="1"/>
  <c r="AN1901" i="1"/>
  <c r="AN1902" i="1"/>
  <c r="AN1903" i="1"/>
  <c r="AN1904" i="1"/>
  <c r="AN1905" i="1"/>
  <c r="AN1906" i="1"/>
  <c r="AN1907" i="1"/>
  <c r="AN1908" i="1"/>
  <c r="AN1909" i="1"/>
  <c r="AN1910" i="1"/>
  <c r="AN1911" i="1"/>
  <c r="AN1912" i="1"/>
  <c r="AN1913" i="1"/>
  <c r="AN1914" i="1"/>
  <c r="AN1915" i="1"/>
  <c r="AN1916" i="1"/>
  <c r="AN1917" i="1"/>
  <c r="AN1918" i="1"/>
  <c r="AN1919" i="1"/>
  <c r="AN1920" i="1"/>
  <c r="AN1921" i="1"/>
  <c r="AN1922" i="1"/>
  <c r="AN1923" i="1"/>
  <c r="AN1924" i="1"/>
  <c r="AN1925" i="1"/>
  <c r="AN1926" i="1"/>
  <c r="AN1927" i="1"/>
  <c r="AN1928" i="1"/>
  <c r="AN1929" i="1"/>
  <c r="AN1930" i="1"/>
  <c r="AN1931" i="1"/>
  <c r="AN1932" i="1"/>
  <c r="AN1933" i="1"/>
  <c r="AN1934" i="1"/>
  <c r="AN1935" i="1"/>
  <c r="AN1936" i="1"/>
  <c r="AN1937" i="1"/>
  <c r="AN1938" i="1"/>
  <c r="AN1939" i="1"/>
  <c r="AN1940" i="1"/>
  <c r="AN1941" i="1"/>
  <c r="AN1942" i="1"/>
  <c r="AN1943" i="1"/>
  <c r="AN1944" i="1"/>
  <c r="AN1945" i="1"/>
  <c r="AN1946" i="1"/>
  <c r="AN1947" i="1"/>
  <c r="AN1948" i="1"/>
  <c r="AN1949" i="1"/>
  <c r="AN1950" i="1"/>
  <c r="AN1951" i="1"/>
  <c r="AN1952" i="1"/>
  <c r="AN1953" i="1"/>
  <c r="AN1954" i="1"/>
  <c r="AN1955" i="1"/>
  <c r="AN1956" i="1"/>
  <c r="AN1957" i="1"/>
  <c r="AN1958" i="1"/>
  <c r="AN1959" i="1"/>
  <c r="AN1960" i="1"/>
  <c r="AN1961" i="1"/>
  <c r="AN1962" i="1"/>
  <c r="AN1963" i="1"/>
  <c r="AN1964" i="1"/>
  <c r="AN1965" i="1"/>
  <c r="AN1966" i="1"/>
  <c r="AN1967" i="1"/>
  <c r="AN1968" i="1"/>
  <c r="AN1969" i="1"/>
  <c r="AN1970" i="1"/>
  <c r="AN1971" i="1"/>
  <c r="AN1972" i="1"/>
  <c r="AN1973" i="1"/>
  <c r="AN1974" i="1"/>
  <c r="AN1975" i="1"/>
  <c r="AN1976" i="1"/>
  <c r="AN1977" i="1"/>
  <c r="AN1978" i="1"/>
  <c r="AN1979" i="1"/>
  <c r="AN1980" i="1"/>
  <c r="AN1981" i="1"/>
  <c r="AN1982" i="1"/>
  <c r="AN1983" i="1"/>
  <c r="AN1984" i="1"/>
  <c r="AN1985" i="1"/>
  <c r="AN1986" i="1"/>
  <c r="AN1987" i="1"/>
  <c r="AN1988" i="1"/>
  <c r="AN1989" i="1"/>
  <c r="AN1990" i="1"/>
  <c r="AN1991" i="1"/>
  <c r="AN1992" i="1"/>
  <c r="AN1993" i="1"/>
  <c r="AN1994" i="1"/>
  <c r="AN1995" i="1"/>
  <c r="AN1996" i="1"/>
  <c r="AN1997" i="1"/>
  <c r="AN1998" i="1"/>
  <c r="AN1999" i="1"/>
  <c r="AN2000" i="1"/>
  <c r="AN2001" i="1"/>
  <c r="AN2002" i="1"/>
  <c r="AN2003" i="1"/>
  <c r="AN2004" i="1"/>
  <c r="AN2005" i="1"/>
  <c r="AN2006" i="1"/>
  <c r="AN2007" i="1"/>
  <c r="AN2008" i="1"/>
  <c r="AN2009" i="1"/>
  <c r="AN2010" i="1"/>
  <c r="AN2011" i="1"/>
  <c r="AN2012" i="1"/>
  <c r="AN2013" i="1"/>
  <c r="AN2014" i="1"/>
  <c r="AN2015" i="1"/>
  <c r="AN2016" i="1"/>
  <c r="AN2017" i="1"/>
  <c r="AN2018" i="1"/>
  <c r="AN2019" i="1"/>
  <c r="AN2020" i="1"/>
  <c r="AN2021" i="1"/>
  <c r="AN2022" i="1"/>
  <c r="AN2023" i="1"/>
  <c r="AN2024" i="1"/>
  <c r="AN2025" i="1"/>
  <c r="AN2026" i="1"/>
  <c r="AN2027" i="1"/>
  <c r="AN2028" i="1"/>
  <c r="AN2029" i="1"/>
  <c r="AN2030" i="1"/>
  <c r="AN2031" i="1"/>
  <c r="AN2032" i="1"/>
  <c r="AN2033" i="1"/>
  <c r="AN2034" i="1"/>
  <c r="AN2035" i="1"/>
  <c r="AN2036" i="1"/>
  <c r="AN2037" i="1"/>
  <c r="AN2038" i="1"/>
  <c r="AN2039" i="1"/>
  <c r="AN2040" i="1"/>
  <c r="AN2041" i="1"/>
  <c r="AN2042" i="1"/>
  <c r="AN2043" i="1"/>
  <c r="AN2044" i="1"/>
  <c r="AN2045" i="1"/>
  <c r="AN2046" i="1"/>
  <c r="AN2047" i="1"/>
  <c r="AN2048" i="1"/>
  <c r="AN2049" i="1"/>
  <c r="AN2050" i="1"/>
  <c r="AN2051" i="1"/>
  <c r="AN2052" i="1"/>
  <c r="AN2053" i="1"/>
  <c r="AN2054" i="1"/>
  <c r="AN2055" i="1"/>
  <c r="AN2056" i="1"/>
  <c r="AN2057" i="1"/>
  <c r="AN2058" i="1"/>
  <c r="AN2059" i="1"/>
  <c r="AN2060" i="1"/>
  <c r="AN2061" i="1"/>
  <c r="AN2062" i="1"/>
  <c r="AN2063" i="1"/>
  <c r="AN2064" i="1"/>
  <c r="AN2065" i="1"/>
  <c r="AN2066" i="1"/>
  <c r="AN2067" i="1"/>
  <c r="AN2068" i="1"/>
  <c r="AN2069" i="1"/>
  <c r="AN2070" i="1"/>
  <c r="AN2071" i="1"/>
  <c r="AN2072" i="1"/>
  <c r="AN2073" i="1"/>
  <c r="AN2074" i="1"/>
  <c r="AN2075" i="1"/>
  <c r="AN2076" i="1"/>
  <c r="AN2077" i="1"/>
  <c r="AN2078" i="1"/>
  <c r="AN2079" i="1"/>
  <c r="AN2080" i="1"/>
  <c r="AN2081" i="1"/>
  <c r="AN2082" i="1"/>
  <c r="AN2083" i="1"/>
  <c r="AN2084" i="1"/>
  <c r="AN2085" i="1"/>
  <c r="AN2086" i="1"/>
  <c r="AN2087" i="1"/>
  <c r="AN2088" i="1"/>
  <c r="AN2089" i="1"/>
  <c r="AN2090" i="1"/>
  <c r="AN2091" i="1"/>
  <c r="AN2092" i="1"/>
  <c r="AN2093" i="1"/>
  <c r="AN2094" i="1"/>
  <c r="AN2095" i="1"/>
  <c r="AN2096" i="1"/>
  <c r="AN2097" i="1"/>
  <c r="AN2098" i="1"/>
  <c r="AN2099" i="1"/>
  <c r="AN2100" i="1"/>
  <c r="AN2101" i="1"/>
  <c r="AN2102" i="1"/>
  <c r="AN2103" i="1"/>
  <c r="AN2104" i="1"/>
  <c r="AN2105" i="1"/>
  <c r="AN2106" i="1"/>
  <c r="AN2107" i="1"/>
  <c r="AN2108" i="1"/>
  <c r="AN2109" i="1"/>
  <c r="AN2110" i="1"/>
  <c r="AN2111" i="1"/>
  <c r="AN2112" i="1"/>
  <c r="AN2113" i="1"/>
  <c r="AN2114" i="1"/>
  <c r="AN2115" i="1"/>
  <c r="AN2116" i="1"/>
  <c r="AN2117" i="1"/>
  <c r="AN2118" i="1"/>
  <c r="AN2119" i="1"/>
  <c r="AN2120" i="1"/>
  <c r="AN2121" i="1"/>
  <c r="AN2122" i="1"/>
  <c r="AN2123" i="1"/>
  <c r="AN2124" i="1"/>
  <c r="AN2125" i="1"/>
  <c r="AN2126" i="1"/>
  <c r="AN2127" i="1"/>
  <c r="AN2128" i="1"/>
  <c r="AN2129" i="1"/>
  <c r="AN2130" i="1"/>
  <c r="AN2131" i="1"/>
  <c r="AN2132" i="1"/>
  <c r="AN2133" i="1"/>
  <c r="AN2134" i="1"/>
  <c r="AN2135" i="1"/>
  <c r="AN2136" i="1"/>
  <c r="AN2137" i="1"/>
  <c r="AN2138" i="1"/>
  <c r="AN2139" i="1"/>
  <c r="AN2140" i="1"/>
  <c r="AN2141" i="1"/>
  <c r="AN2142" i="1"/>
  <c r="AN2143" i="1"/>
  <c r="AN2144" i="1"/>
  <c r="AN2145" i="1"/>
  <c r="AN2146" i="1"/>
  <c r="AN2147" i="1"/>
  <c r="AN2148" i="1"/>
  <c r="AN2149" i="1"/>
  <c r="AN2150" i="1"/>
  <c r="AN2151" i="1"/>
  <c r="AN2152" i="1"/>
  <c r="AN2153" i="1"/>
  <c r="AN2154" i="1"/>
  <c r="AN2155" i="1"/>
  <c r="AN2156" i="1"/>
  <c r="AN2157" i="1"/>
  <c r="AN2158" i="1"/>
  <c r="AN2159" i="1"/>
  <c r="AN2160" i="1"/>
  <c r="AN2161" i="1"/>
  <c r="AN2162" i="1"/>
  <c r="AN2163" i="1"/>
  <c r="AN2164" i="1"/>
  <c r="AN2165" i="1"/>
  <c r="AN2166" i="1"/>
  <c r="AN2167" i="1"/>
  <c r="AN2168" i="1"/>
  <c r="AN2169" i="1"/>
  <c r="AN2170" i="1"/>
  <c r="AN2171" i="1"/>
  <c r="AN2172" i="1"/>
  <c r="AN2173" i="1"/>
  <c r="AN2174" i="1"/>
  <c r="AN2175" i="1"/>
  <c r="AN2176" i="1"/>
  <c r="AN2177" i="1"/>
  <c r="AN2178" i="1"/>
  <c r="AN2179" i="1"/>
  <c r="AN2180" i="1"/>
  <c r="AN2181" i="1"/>
  <c r="AN2182" i="1"/>
  <c r="AN2183" i="1"/>
  <c r="AN2184" i="1"/>
  <c r="AN2185" i="1"/>
  <c r="AN2186" i="1"/>
  <c r="AN2187" i="1"/>
  <c r="AN2188" i="1"/>
  <c r="AN2189" i="1"/>
  <c r="AN2190" i="1"/>
  <c r="AN2191" i="1"/>
  <c r="AN2192" i="1"/>
  <c r="AN2193" i="1"/>
  <c r="AN2194" i="1"/>
  <c r="AN2195" i="1"/>
  <c r="AN2196" i="1"/>
  <c r="AN2197" i="1"/>
  <c r="AN2198" i="1"/>
  <c r="AN2199" i="1"/>
  <c r="AN2200" i="1"/>
  <c r="AN2201" i="1"/>
  <c r="AN2202" i="1"/>
  <c r="AN2203" i="1"/>
  <c r="AN2204" i="1"/>
  <c r="AN2205" i="1"/>
  <c r="AN2206" i="1"/>
  <c r="AN2207" i="1"/>
  <c r="AN2208" i="1"/>
  <c r="AN2209" i="1"/>
  <c r="AN2210" i="1"/>
  <c r="AN2211" i="1"/>
  <c r="AN2212" i="1"/>
  <c r="AN2213" i="1"/>
  <c r="AN2214" i="1"/>
  <c r="AN2215" i="1"/>
  <c r="AN2216" i="1"/>
  <c r="AN2217" i="1"/>
  <c r="AN2218" i="1"/>
  <c r="AN2219" i="1"/>
  <c r="AN2220" i="1"/>
  <c r="AN2221" i="1"/>
  <c r="AN2222" i="1"/>
  <c r="AN2223" i="1"/>
  <c r="AN2224" i="1"/>
  <c r="AN2225" i="1"/>
  <c r="AN2226" i="1"/>
  <c r="AN2227" i="1"/>
  <c r="AN2228" i="1"/>
  <c r="AN2229" i="1"/>
  <c r="AN2230" i="1"/>
  <c r="AN2231" i="1"/>
  <c r="AN2232" i="1"/>
  <c r="AN2233" i="1"/>
  <c r="AN2234" i="1"/>
  <c r="AN2235" i="1"/>
  <c r="AN2236" i="1"/>
  <c r="AN2237" i="1"/>
  <c r="AN2238" i="1"/>
  <c r="AN2239" i="1"/>
  <c r="AN2240" i="1"/>
  <c r="AN2241" i="1"/>
  <c r="AN2242" i="1"/>
  <c r="AN2243" i="1"/>
  <c r="AN2244" i="1"/>
  <c r="AN2245" i="1"/>
  <c r="AN2246" i="1"/>
  <c r="AN2247" i="1"/>
  <c r="AN2248" i="1"/>
  <c r="AN2249" i="1"/>
  <c r="AN2250" i="1"/>
  <c r="AN2251" i="1"/>
  <c r="AN2252" i="1"/>
  <c r="AN2253" i="1"/>
  <c r="AN2254" i="1"/>
  <c r="AN2255" i="1"/>
  <c r="AN2256" i="1"/>
  <c r="AN2257" i="1"/>
  <c r="AN2258" i="1"/>
  <c r="AN2259" i="1"/>
  <c r="AN2260" i="1"/>
  <c r="AN2261" i="1"/>
  <c r="AN2262" i="1"/>
  <c r="AN2263" i="1"/>
  <c r="AN2264" i="1"/>
  <c r="AN2265" i="1"/>
  <c r="AN2266" i="1"/>
  <c r="AN2267" i="1"/>
  <c r="AN2268" i="1"/>
  <c r="AN2269" i="1"/>
  <c r="AN2270" i="1"/>
  <c r="AN2271" i="1"/>
  <c r="AN2272" i="1"/>
  <c r="AN2273" i="1"/>
  <c r="AN2274" i="1"/>
  <c r="AN2275" i="1"/>
  <c r="AN2276" i="1"/>
  <c r="AN2277" i="1"/>
  <c r="AN2278" i="1"/>
  <c r="AN2279" i="1"/>
  <c r="AN2280" i="1"/>
  <c r="AN2281" i="1"/>
  <c r="AN2282" i="1"/>
  <c r="AN2283" i="1"/>
  <c r="AN2284" i="1"/>
  <c r="AN2285" i="1"/>
  <c r="AN2286" i="1"/>
  <c r="AN2287" i="1"/>
  <c r="AN2288" i="1"/>
  <c r="AN2289" i="1"/>
  <c r="AN2290" i="1"/>
  <c r="AN2291" i="1"/>
  <c r="AN2292" i="1"/>
  <c r="AN2293" i="1"/>
  <c r="AN2294" i="1"/>
  <c r="AN2295" i="1"/>
  <c r="AN2296" i="1"/>
  <c r="AN2297" i="1"/>
  <c r="AN2298" i="1"/>
  <c r="AN2299" i="1"/>
  <c r="AN2300" i="1"/>
  <c r="AN2301" i="1"/>
  <c r="AN2302" i="1"/>
  <c r="AN2303" i="1"/>
  <c r="AN2304" i="1"/>
  <c r="AN2305" i="1"/>
  <c r="AN2306" i="1"/>
  <c r="AN2307" i="1"/>
  <c r="AN2308" i="1"/>
  <c r="AN2309" i="1"/>
  <c r="AN2310" i="1"/>
  <c r="AN2311" i="1"/>
  <c r="AN2312" i="1"/>
  <c r="AN2313" i="1"/>
  <c r="AN2314" i="1"/>
  <c r="AN2315" i="1"/>
  <c r="AN2316" i="1"/>
  <c r="AN2317" i="1"/>
  <c r="AN2318" i="1"/>
  <c r="AN2319" i="1"/>
  <c r="AN2320" i="1"/>
  <c r="AN2321" i="1"/>
  <c r="AN2322" i="1"/>
  <c r="AN2323" i="1"/>
  <c r="AN2324" i="1"/>
  <c r="AN2325" i="1"/>
  <c r="AN2326" i="1"/>
  <c r="AN2327" i="1"/>
  <c r="AN2328" i="1"/>
  <c r="AN2329" i="1"/>
  <c r="AN2330" i="1"/>
  <c r="AN2331" i="1"/>
  <c r="AN2332" i="1"/>
  <c r="AN2333" i="1"/>
  <c r="AN2334" i="1"/>
  <c r="AN2335" i="1"/>
  <c r="AN2336" i="1"/>
  <c r="AN2337" i="1"/>
  <c r="AN2338" i="1"/>
  <c r="AN2339" i="1"/>
  <c r="AN2340" i="1"/>
  <c r="AN2341" i="1"/>
  <c r="AN2342" i="1"/>
  <c r="AN2343" i="1"/>
  <c r="AN2344" i="1"/>
  <c r="AN2345" i="1"/>
  <c r="AN2346" i="1"/>
  <c r="AN2347" i="1"/>
  <c r="AN2348" i="1"/>
  <c r="AN2349" i="1"/>
  <c r="AN2350" i="1"/>
  <c r="AN2351" i="1"/>
  <c r="AN2352" i="1"/>
  <c r="AN2353" i="1"/>
  <c r="AN2354" i="1"/>
  <c r="AN2355" i="1"/>
  <c r="AN2356" i="1"/>
  <c r="AN2357" i="1"/>
  <c r="AN2358" i="1"/>
  <c r="AN2359" i="1"/>
  <c r="AN2360" i="1"/>
  <c r="AN2361" i="1"/>
  <c r="AN2362" i="1"/>
  <c r="AN2363" i="1"/>
  <c r="AN2364" i="1"/>
  <c r="AN2365" i="1"/>
  <c r="AN2366" i="1"/>
  <c r="AN2367" i="1"/>
  <c r="AN2368" i="1"/>
  <c r="AN2369" i="1"/>
  <c r="AN2370" i="1"/>
  <c r="AN2371" i="1"/>
  <c r="AN2372" i="1"/>
  <c r="AN2373" i="1"/>
  <c r="AN2374" i="1"/>
  <c r="AN2375" i="1"/>
  <c r="AN2376" i="1"/>
  <c r="AN2377" i="1"/>
  <c r="AN2378" i="1"/>
  <c r="AN2379" i="1"/>
  <c r="AN2380" i="1"/>
  <c r="AN2381" i="1"/>
  <c r="AN2382" i="1"/>
  <c r="AN2383" i="1"/>
  <c r="AN2384" i="1"/>
  <c r="AN2385" i="1"/>
  <c r="AN2386" i="1"/>
  <c r="AN2387" i="1"/>
  <c r="AN2388" i="1"/>
  <c r="AN2389" i="1"/>
  <c r="AN2390" i="1"/>
  <c r="AN2391" i="1"/>
  <c r="AN2392" i="1"/>
  <c r="AN2393" i="1"/>
  <c r="AN2394" i="1"/>
  <c r="AN2395" i="1"/>
  <c r="AN2396" i="1"/>
  <c r="AN2397" i="1"/>
  <c r="AN2398" i="1"/>
  <c r="AN2399" i="1"/>
  <c r="AN2400" i="1"/>
  <c r="AN2401" i="1"/>
  <c r="AN2402" i="1"/>
  <c r="AN2403" i="1"/>
  <c r="AN2404" i="1"/>
  <c r="AN2405" i="1"/>
  <c r="AN2406" i="1"/>
  <c r="AN2407" i="1"/>
  <c r="AN2408" i="1"/>
  <c r="AN2409" i="1"/>
  <c r="AN2410" i="1"/>
  <c r="AN2411" i="1"/>
  <c r="AN2412" i="1"/>
  <c r="AN2413" i="1"/>
  <c r="AN2414" i="1"/>
  <c r="AN2415" i="1"/>
  <c r="AN2416" i="1"/>
  <c r="AN2417" i="1"/>
  <c r="AN2418" i="1"/>
  <c r="AN2419" i="1"/>
  <c r="AN2420" i="1"/>
  <c r="AN2421" i="1"/>
  <c r="AN2422" i="1"/>
  <c r="AN2423" i="1"/>
  <c r="AN2424" i="1"/>
  <c r="AN2425" i="1"/>
  <c r="AN2426" i="1"/>
  <c r="AN2427" i="1"/>
  <c r="AN2428" i="1"/>
  <c r="AN2429" i="1"/>
  <c r="AN2430" i="1"/>
  <c r="AN2431" i="1"/>
  <c r="AN2432" i="1"/>
  <c r="AN2433" i="1"/>
  <c r="AN2434" i="1"/>
  <c r="AN2435" i="1"/>
  <c r="AN2436" i="1"/>
  <c r="AN2437" i="1"/>
  <c r="AN2438" i="1"/>
  <c r="AN2439" i="1"/>
  <c r="AN2440" i="1"/>
  <c r="AN2441" i="1"/>
  <c r="AN2442" i="1"/>
  <c r="AN2443" i="1"/>
  <c r="AN2444" i="1"/>
  <c r="AN2445" i="1"/>
  <c r="AN2446" i="1"/>
  <c r="AN2447" i="1"/>
  <c r="AN2448" i="1"/>
  <c r="AN2449" i="1"/>
  <c r="AN2450" i="1"/>
  <c r="AN2451" i="1"/>
  <c r="AN2452" i="1"/>
  <c r="AN2453" i="1"/>
  <c r="AN2454" i="1"/>
  <c r="AN2455" i="1"/>
  <c r="AN2456" i="1"/>
  <c r="AN2457" i="1"/>
  <c r="AN2458" i="1"/>
  <c r="AN2459" i="1"/>
  <c r="AN2460" i="1"/>
  <c r="AN2461" i="1"/>
  <c r="AN2462" i="1"/>
  <c r="AN2463" i="1"/>
  <c r="AN2464" i="1"/>
  <c r="AN2465" i="1"/>
  <c r="AN2466" i="1"/>
  <c r="AN2467" i="1"/>
  <c r="AN2468" i="1"/>
  <c r="AN2469" i="1"/>
  <c r="AN2470" i="1"/>
  <c r="AN2471" i="1"/>
  <c r="AN2472" i="1"/>
  <c r="AN2473" i="1"/>
  <c r="AN2474" i="1"/>
  <c r="AN2475" i="1"/>
  <c r="AN2476" i="1"/>
  <c r="AN2477" i="1"/>
  <c r="AN2478" i="1"/>
  <c r="AN2479" i="1"/>
  <c r="AN2480" i="1"/>
  <c r="AN2481" i="1"/>
  <c r="AN2482" i="1"/>
  <c r="AN2483" i="1"/>
  <c r="AN2484" i="1"/>
  <c r="AN2485" i="1"/>
  <c r="AN2486" i="1"/>
  <c r="AN2487" i="1"/>
  <c r="AN2488" i="1"/>
  <c r="AN2489" i="1"/>
  <c r="AN2490" i="1"/>
  <c r="AN2491" i="1"/>
  <c r="AN2492" i="1"/>
  <c r="AN2493" i="1"/>
  <c r="AN2494" i="1"/>
  <c r="AN2495" i="1"/>
  <c r="AN2496" i="1"/>
  <c r="AN2497" i="1"/>
  <c r="AN2498" i="1"/>
  <c r="AN2499" i="1"/>
  <c r="AN2500" i="1"/>
  <c r="AN2501" i="1"/>
  <c r="AN2502" i="1"/>
  <c r="AN2503" i="1"/>
  <c r="AN2504" i="1"/>
  <c r="AN2505" i="1"/>
  <c r="AN2506" i="1"/>
  <c r="AN2507" i="1"/>
  <c r="AN2508" i="1"/>
  <c r="AN2509" i="1"/>
  <c r="AN2510" i="1"/>
  <c r="AN2511" i="1"/>
  <c r="AN2512" i="1"/>
  <c r="AN2513" i="1"/>
  <c r="AN2514" i="1"/>
  <c r="AN2515" i="1"/>
  <c r="AN2516" i="1"/>
  <c r="AN2517" i="1"/>
  <c r="AN2518" i="1"/>
  <c r="AN2519" i="1"/>
  <c r="AN2520" i="1"/>
  <c r="AN2521" i="1"/>
  <c r="AN2522" i="1"/>
  <c r="AN2523" i="1"/>
  <c r="AN2524" i="1"/>
  <c r="AN2525" i="1"/>
  <c r="AN2526" i="1"/>
  <c r="AN2527" i="1"/>
  <c r="AN2528" i="1"/>
  <c r="AN2529" i="1"/>
  <c r="AN2530" i="1"/>
  <c r="AN2531" i="1"/>
  <c r="AN2532" i="1"/>
  <c r="AN2533" i="1"/>
  <c r="AN2534" i="1"/>
  <c r="AN2535" i="1"/>
  <c r="AN2536" i="1"/>
  <c r="AN2537" i="1"/>
  <c r="AN2538" i="1"/>
  <c r="AN2539" i="1"/>
  <c r="AN2540" i="1"/>
  <c r="AN2541" i="1"/>
  <c r="AN2542" i="1"/>
  <c r="AN2543" i="1"/>
  <c r="AN2544" i="1"/>
  <c r="AN2545" i="1"/>
  <c r="AN2546" i="1"/>
  <c r="AN2547" i="1"/>
  <c r="AN2548" i="1"/>
  <c r="AN2549" i="1"/>
  <c r="AN2550" i="1"/>
  <c r="AN2551" i="1"/>
  <c r="AN2552" i="1"/>
  <c r="AN2553" i="1"/>
  <c r="AN2554" i="1"/>
  <c r="AN2555" i="1"/>
  <c r="AN2556" i="1"/>
  <c r="AN2557" i="1"/>
  <c r="AN2558" i="1"/>
  <c r="AN2559" i="1"/>
  <c r="AN2560" i="1"/>
  <c r="AN2561" i="1"/>
  <c r="AN2562" i="1"/>
  <c r="AN2563" i="1"/>
  <c r="AN2564" i="1"/>
  <c r="AN2565" i="1"/>
  <c r="AN2566" i="1"/>
  <c r="AN2567" i="1"/>
  <c r="AN2568" i="1"/>
  <c r="AN2569" i="1"/>
  <c r="AN2570" i="1"/>
  <c r="AN2571" i="1"/>
  <c r="AN2572" i="1"/>
  <c r="AN2573" i="1"/>
  <c r="AN2574" i="1"/>
  <c r="AN2575" i="1"/>
  <c r="AN2576" i="1"/>
  <c r="AN2577" i="1"/>
  <c r="AN2578" i="1"/>
  <c r="AN2579" i="1"/>
  <c r="AN2580" i="1"/>
  <c r="AN2581" i="1"/>
  <c r="AN2582" i="1"/>
  <c r="AN2583" i="1"/>
  <c r="AN2584" i="1"/>
  <c r="AN2585" i="1"/>
  <c r="AN2586" i="1"/>
  <c r="AN2587" i="1"/>
  <c r="AN2588" i="1"/>
  <c r="AN2589" i="1"/>
  <c r="AN2590" i="1"/>
  <c r="AN2591" i="1"/>
  <c r="AN2592" i="1"/>
  <c r="AN2593" i="1"/>
  <c r="AN2594" i="1"/>
  <c r="AN2595" i="1"/>
  <c r="AN2596" i="1"/>
  <c r="AN2597" i="1"/>
  <c r="AN2598" i="1"/>
  <c r="AN2599" i="1"/>
  <c r="AN2600" i="1"/>
  <c r="AN2601" i="1"/>
  <c r="AN2602" i="1"/>
  <c r="AN2603" i="1"/>
  <c r="AN2604" i="1"/>
  <c r="AN2605" i="1"/>
  <c r="AN2606" i="1"/>
  <c r="AN2607" i="1"/>
  <c r="AN2608" i="1"/>
  <c r="AN2609" i="1"/>
  <c r="AN2610" i="1"/>
  <c r="AN2611" i="1"/>
  <c r="AN2612" i="1"/>
  <c r="AN2613" i="1"/>
  <c r="AN2614" i="1"/>
  <c r="AN2615" i="1"/>
  <c r="AN2616" i="1"/>
  <c r="AN2617" i="1"/>
  <c r="AN2618" i="1"/>
  <c r="AN2619" i="1"/>
  <c r="AN2620" i="1"/>
  <c r="AN2621" i="1"/>
  <c r="AN2622" i="1"/>
  <c r="AN2623" i="1"/>
  <c r="AN2624" i="1"/>
  <c r="AN2625" i="1"/>
  <c r="AN2626" i="1"/>
  <c r="AN2627" i="1"/>
  <c r="AN2628" i="1"/>
  <c r="AN2629" i="1"/>
  <c r="AN2630" i="1"/>
  <c r="AN2631" i="1"/>
  <c r="AN2632" i="1"/>
  <c r="AN2633" i="1"/>
  <c r="AN2634" i="1"/>
  <c r="AN2635" i="1"/>
  <c r="AN2636" i="1"/>
  <c r="AN2637" i="1"/>
  <c r="AN2638" i="1"/>
  <c r="AN2639" i="1"/>
  <c r="AN2640" i="1"/>
  <c r="AN2641" i="1"/>
  <c r="AN2642" i="1"/>
  <c r="AN2643" i="1"/>
  <c r="AN2644" i="1"/>
  <c r="AN2645" i="1"/>
  <c r="AN2646" i="1"/>
  <c r="AN2647" i="1"/>
  <c r="AN2648" i="1"/>
  <c r="AN2649" i="1"/>
  <c r="AN2650" i="1"/>
  <c r="AN2651" i="1"/>
  <c r="AN2652" i="1"/>
  <c r="AN2653" i="1"/>
  <c r="AN2654" i="1"/>
  <c r="AN2655" i="1"/>
  <c r="AN2656" i="1"/>
  <c r="AN2657" i="1"/>
  <c r="AN2658" i="1"/>
  <c r="AN2659" i="1"/>
  <c r="AN2660" i="1"/>
  <c r="AN2661" i="1"/>
  <c r="AN2662" i="1"/>
  <c r="AN2663" i="1"/>
  <c r="AN2664" i="1"/>
  <c r="AN2665" i="1"/>
  <c r="AN2666" i="1"/>
  <c r="AN2667" i="1"/>
  <c r="AN2668" i="1"/>
  <c r="AN2669" i="1"/>
  <c r="AN2670" i="1"/>
  <c r="AN2671" i="1"/>
  <c r="AN2672" i="1"/>
  <c r="AN2673" i="1"/>
  <c r="AN2674" i="1"/>
  <c r="AN2675" i="1"/>
  <c r="AN2676" i="1"/>
  <c r="AN2677" i="1"/>
  <c r="AN2678" i="1"/>
  <c r="AN2679" i="1"/>
  <c r="AN2680" i="1"/>
  <c r="AN2681" i="1"/>
  <c r="AN2682" i="1"/>
  <c r="AN2683" i="1"/>
  <c r="AN2684" i="1"/>
  <c r="AN2685" i="1"/>
  <c r="AN2686" i="1"/>
  <c r="AN2687" i="1"/>
  <c r="AN2688" i="1"/>
  <c r="AN2689" i="1"/>
  <c r="AN2690" i="1"/>
  <c r="AN2691" i="1"/>
  <c r="AN2692" i="1"/>
  <c r="AN2693" i="1"/>
  <c r="AN2694" i="1"/>
  <c r="AN2695" i="1"/>
  <c r="AN2696" i="1"/>
  <c r="AN2697" i="1"/>
  <c r="AN2698" i="1"/>
  <c r="AN2699" i="1"/>
  <c r="AN2700" i="1"/>
  <c r="AN2701" i="1"/>
  <c r="AN2702" i="1"/>
  <c r="AN2703" i="1"/>
  <c r="AN2704" i="1"/>
  <c r="AN2705" i="1"/>
  <c r="AN2706" i="1"/>
  <c r="AN2707" i="1"/>
  <c r="AN2708" i="1"/>
  <c r="AN2709" i="1"/>
  <c r="AN2710" i="1"/>
  <c r="AN2711" i="1"/>
  <c r="AN2712" i="1"/>
  <c r="AN2713" i="1"/>
  <c r="AN2714" i="1"/>
  <c r="AN2715" i="1"/>
  <c r="AN2716" i="1"/>
  <c r="AN2717" i="1"/>
  <c r="AN2718" i="1"/>
  <c r="AN2719" i="1"/>
  <c r="AN2720" i="1"/>
  <c r="AN2721" i="1"/>
  <c r="AN2722" i="1"/>
  <c r="AN2723" i="1"/>
  <c r="AN2724" i="1"/>
  <c r="AN2725" i="1"/>
  <c r="AN2726" i="1"/>
  <c r="AN2727" i="1"/>
  <c r="AN2728" i="1"/>
  <c r="AN2729" i="1"/>
  <c r="AN2730" i="1"/>
  <c r="AN2731" i="1"/>
  <c r="AN2732" i="1"/>
  <c r="AN2733" i="1"/>
  <c r="AN2734" i="1"/>
  <c r="AN2735" i="1"/>
  <c r="AN2736" i="1"/>
  <c r="AN2737" i="1"/>
  <c r="AN2738" i="1"/>
  <c r="AN2739" i="1"/>
  <c r="AN2740" i="1"/>
  <c r="AN2741" i="1"/>
  <c r="AN2742" i="1"/>
  <c r="AN2743" i="1"/>
  <c r="AN2744" i="1"/>
  <c r="AN2745" i="1"/>
  <c r="AN2746" i="1"/>
  <c r="AN2747" i="1"/>
  <c r="AN2748" i="1"/>
  <c r="AN2749" i="1"/>
  <c r="AN2750" i="1"/>
  <c r="AN2751" i="1"/>
  <c r="AN2752" i="1"/>
  <c r="AN2753" i="1"/>
  <c r="AN2754" i="1"/>
  <c r="AN2755" i="1"/>
  <c r="AN2756" i="1"/>
  <c r="AN2757" i="1"/>
  <c r="AN2758" i="1"/>
  <c r="AN2759" i="1"/>
  <c r="AN2760" i="1"/>
  <c r="AN2761" i="1"/>
  <c r="AN2762" i="1"/>
  <c r="AN2763" i="1"/>
  <c r="AN2764" i="1"/>
  <c r="AN2765" i="1"/>
  <c r="AN2766" i="1"/>
  <c r="AN2767" i="1"/>
  <c r="AN2768" i="1"/>
  <c r="AN2769" i="1"/>
  <c r="AN2770" i="1"/>
  <c r="AN2771" i="1"/>
  <c r="AN2772" i="1"/>
  <c r="AN2773" i="1"/>
  <c r="AN2774" i="1"/>
  <c r="AN2775" i="1"/>
  <c r="AN2776" i="1"/>
  <c r="AN2777" i="1"/>
  <c r="AN2778" i="1"/>
  <c r="AN2779" i="1"/>
  <c r="AN2780" i="1"/>
  <c r="AN2781" i="1"/>
  <c r="AN2782" i="1"/>
  <c r="AN2783" i="1"/>
  <c r="AN2784" i="1"/>
  <c r="AN2785" i="1"/>
  <c r="AN2786" i="1"/>
  <c r="AN2787" i="1"/>
  <c r="AN2788" i="1"/>
  <c r="AN2789" i="1"/>
  <c r="AN2790" i="1"/>
  <c r="AN2791" i="1"/>
  <c r="AN2792" i="1"/>
  <c r="AN2793" i="1"/>
  <c r="AN2794" i="1"/>
  <c r="AN2795" i="1"/>
  <c r="AN2796" i="1"/>
  <c r="AN2797" i="1"/>
  <c r="AN2798" i="1"/>
  <c r="AN2799" i="1"/>
  <c r="AN2800" i="1"/>
  <c r="AN2801" i="1"/>
  <c r="AN2802" i="1"/>
  <c r="AN2803" i="1"/>
  <c r="AN2804" i="1"/>
  <c r="AN2805" i="1"/>
  <c r="AN2806" i="1"/>
  <c r="AN2807" i="1"/>
  <c r="AN2808" i="1"/>
  <c r="AN2809" i="1"/>
  <c r="AN2810" i="1"/>
  <c r="AN2811" i="1"/>
  <c r="AN2812" i="1"/>
  <c r="AN2813" i="1"/>
  <c r="AN2814" i="1"/>
  <c r="AN2815" i="1"/>
  <c r="AN2816" i="1"/>
  <c r="AN2817" i="1"/>
  <c r="AN2818" i="1"/>
  <c r="AN2819" i="1"/>
  <c r="AN2820" i="1"/>
  <c r="AN2821" i="1"/>
  <c r="AN2822" i="1"/>
  <c r="AN2823" i="1"/>
  <c r="AN2824" i="1"/>
  <c r="AN2825" i="1"/>
  <c r="AN2826" i="1"/>
  <c r="AN2827" i="1"/>
  <c r="AN2828" i="1"/>
  <c r="AN2829" i="1"/>
  <c r="AN2830" i="1"/>
  <c r="AN2831" i="1"/>
  <c r="AN2832" i="1"/>
  <c r="AN2833" i="1"/>
  <c r="AN2834" i="1"/>
  <c r="AN2835" i="1"/>
  <c r="AN2836" i="1"/>
  <c r="AN2837" i="1"/>
  <c r="AN2838" i="1"/>
  <c r="AN2839" i="1"/>
  <c r="AN2840" i="1"/>
  <c r="AN2841" i="1"/>
  <c r="AN2842" i="1"/>
  <c r="AN2843" i="1"/>
  <c r="AN2844" i="1"/>
  <c r="AN2845" i="1"/>
  <c r="AN2846" i="1"/>
  <c r="AN2847" i="1"/>
  <c r="AN2848" i="1"/>
  <c r="AN2849" i="1"/>
  <c r="AN2850" i="1"/>
  <c r="AN2851" i="1"/>
  <c r="AN2852" i="1"/>
  <c r="AN2853" i="1"/>
  <c r="AN2854" i="1"/>
  <c r="AN2855" i="1"/>
  <c r="AN2856" i="1"/>
  <c r="AN2857" i="1"/>
  <c r="AN2858" i="1"/>
  <c r="AN2859" i="1"/>
  <c r="AN2860" i="1"/>
  <c r="AN2861" i="1"/>
  <c r="AN2862" i="1"/>
  <c r="AN2863" i="1"/>
  <c r="AN2864" i="1"/>
  <c r="AN2865" i="1"/>
  <c r="AN2866" i="1"/>
  <c r="AN2867" i="1"/>
  <c r="AN2868" i="1"/>
  <c r="AN2869" i="1"/>
  <c r="AN2870" i="1"/>
  <c r="AN2871" i="1"/>
  <c r="AN2872" i="1"/>
  <c r="AN2873" i="1"/>
  <c r="AN2874" i="1"/>
  <c r="AN2875" i="1"/>
  <c r="AN2876" i="1"/>
  <c r="AN2877" i="1"/>
  <c r="AN2878" i="1"/>
  <c r="AN2879" i="1"/>
  <c r="AN2880" i="1"/>
  <c r="AN2881" i="1"/>
  <c r="AN2882" i="1"/>
  <c r="AN2883" i="1"/>
  <c r="AN2884" i="1"/>
  <c r="AN2885" i="1"/>
  <c r="AN2886" i="1"/>
  <c r="AN2887" i="1"/>
  <c r="AN2888" i="1"/>
  <c r="AN2889" i="1"/>
  <c r="AN2890" i="1"/>
  <c r="AN2891" i="1"/>
  <c r="AN2892" i="1"/>
  <c r="AN2893" i="1"/>
  <c r="AN2894" i="1"/>
  <c r="AN2895" i="1"/>
  <c r="AN2896" i="1"/>
  <c r="AN2897" i="1"/>
  <c r="AN2898" i="1"/>
  <c r="AN2899" i="1"/>
  <c r="AN2900" i="1"/>
  <c r="AN2901" i="1"/>
  <c r="AN2902" i="1"/>
  <c r="AN2903" i="1"/>
  <c r="AN2904" i="1"/>
  <c r="AN2905" i="1"/>
  <c r="AN2906" i="1"/>
  <c r="AN2907" i="1"/>
  <c r="AN2908" i="1"/>
  <c r="AN2909" i="1"/>
  <c r="AN2910" i="1"/>
  <c r="AN2911" i="1"/>
  <c r="AN2912" i="1"/>
  <c r="AN2913" i="1"/>
  <c r="AN2914" i="1"/>
  <c r="AN2915" i="1"/>
  <c r="AN2916" i="1"/>
  <c r="AN2917" i="1"/>
  <c r="AN2918" i="1"/>
  <c r="AN2919" i="1"/>
  <c r="AN2920" i="1"/>
  <c r="AN2921" i="1"/>
  <c r="AN2922" i="1"/>
  <c r="AN2923" i="1"/>
  <c r="AN2924" i="1"/>
  <c r="AN2925" i="1"/>
  <c r="AN2926" i="1"/>
  <c r="AN2927" i="1"/>
  <c r="AN2928" i="1"/>
  <c r="AN2929" i="1"/>
  <c r="AN2930" i="1"/>
  <c r="AN2931" i="1"/>
  <c r="AN2932" i="1"/>
  <c r="AN2933" i="1"/>
  <c r="AN2934" i="1"/>
  <c r="AN2935" i="1"/>
  <c r="AN2936" i="1"/>
  <c r="AN2937" i="1"/>
  <c r="AN2938" i="1"/>
  <c r="AN2939" i="1"/>
  <c r="AN2940" i="1"/>
  <c r="AN2941" i="1"/>
  <c r="AN2942" i="1"/>
  <c r="AN2943" i="1"/>
  <c r="AN2944" i="1"/>
  <c r="AN2945" i="1"/>
  <c r="AN2946" i="1"/>
  <c r="AN2947" i="1"/>
  <c r="AN2948" i="1"/>
  <c r="AN2949" i="1"/>
  <c r="AN2950" i="1"/>
  <c r="AN2951" i="1"/>
  <c r="AN2952" i="1"/>
  <c r="AN2953" i="1"/>
  <c r="AN2954" i="1"/>
  <c r="AN2955" i="1"/>
  <c r="AN2956" i="1"/>
  <c r="AN2957" i="1"/>
  <c r="AN2958" i="1"/>
  <c r="AN2959" i="1"/>
  <c r="AN2960" i="1"/>
  <c r="AN2961" i="1"/>
  <c r="AN2962" i="1"/>
  <c r="AN2963" i="1"/>
  <c r="AN2964" i="1"/>
  <c r="AN2965" i="1"/>
  <c r="AN2966" i="1"/>
  <c r="AN2967" i="1"/>
  <c r="AN2968" i="1"/>
  <c r="AN2969" i="1"/>
  <c r="AN2970" i="1"/>
  <c r="AN2971" i="1"/>
  <c r="AN2972" i="1"/>
  <c r="AN2973" i="1"/>
  <c r="AN2974" i="1"/>
  <c r="AN2975" i="1"/>
  <c r="AN2976" i="1"/>
  <c r="AN2977" i="1"/>
  <c r="AN2978" i="1"/>
  <c r="AN2979" i="1"/>
  <c r="AN2980" i="1"/>
  <c r="AN2981" i="1"/>
  <c r="AN2982" i="1"/>
  <c r="AN2983" i="1"/>
  <c r="AN2984" i="1"/>
  <c r="AN2985" i="1"/>
  <c r="AN2986" i="1"/>
  <c r="AN2987" i="1"/>
  <c r="AN2988" i="1"/>
  <c r="AN2989" i="1"/>
  <c r="AN2990" i="1"/>
  <c r="AN2991" i="1"/>
  <c r="AN2992" i="1"/>
  <c r="AN2993" i="1"/>
  <c r="AN2994" i="1"/>
  <c r="AN2995" i="1"/>
  <c r="AN2996" i="1"/>
  <c r="AN2997" i="1"/>
  <c r="AN2998" i="1"/>
  <c r="AN2999" i="1"/>
  <c r="AN3000" i="1"/>
  <c r="AN3001" i="1"/>
  <c r="AN3002" i="1"/>
  <c r="AN3003" i="1"/>
  <c r="AN3004" i="1"/>
  <c r="AN3005" i="1"/>
  <c r="AN3006" i="1"/>
  <c r="AN3007" i="1"/>
  <c r="AN3008" i="1"/>
  <c r="AN3009" i="1"/>
  <c r="AN3010" i="1"/>
  <c r="AN3011" i="1"/>
  <c r="AN3012" i="1"/>
  <c r="AN3013" i="1"/>
  <c r="AN3014" i="1"/>
  <c r="AN3015" i="1"/>
  <c r="AN3016" i="1"/>
  <c r="AN3017" i="1"/>
  <c r="AN3018" i="1"/>
  <c r="AN3019" i="1"/>
  <c r="AN3020" i="1"/>
  <c r="AN3021" i="1"/>
  <c r="AN3022" i="1"/>
  <c r="AN3023" i="1"/>
  <c r="AN3024" i="1"/>
  <c r="AN3025" i="1"/>
  <c r="AN3026" i="1"/>
  <c r="AN3027" i="1"/>
  <c r="AN3028" i="1"/>
  <c r="AN3029" i="1"/>
  <c r="AN3030" i="1"/>
  <c r="AN3031" i="1"/>
  <c r="AN3032" i="1"/>
  <c r="AN3033" i="1"/>
  <c r="AN3034" i="1"/>
  <c r="AN3035" i="1"/>
  <c r="AN3036" i="1"/>
  <c r="AN3037" i="1"/>
  <c r="AN3038" i="1"/>
  <c r="AN3039" i="1"/>
  <c r="AN3040" i="1"/>
  <c r="AN3041" i="1"/>
  <c r="AN3042" i="1"/>
  <c r="AN3043" i="1"/>
  <c r="AN3044" i="1"/>
  <c r="AN3045" i="1"/>
  <c r="AN3046" i="1"/>
  <c r="AN3047" i="1"/>
  <c r="AN3048" i="1"/>
  <c r="AN3049" i="1"/>
  <c r="AN3050" i="1"/>
  <c r="AN3051" i="1"/>
  <c r="AN3052" i="1"/>
  <c r="AN3053" i="1"/>
  <c r="AN3054" i="1"/>
  <c r="AN3055" i="1"/>
  <c r="AN3056" i="1"/>
  <c r="AN3057" i="1"/>
  <c r="AN3058" i="1"/>
  <c r="AN3059" i="1"/>
  <c r="AN3060" i="1"/>
  <c r="AN3061" i="1"/>
  <c r="AN3062" i="1"/>
  <c r="AN3063" i="1"/>
  <c r="AN3064" i="1"/>
  <c r="AN3065" i="1"/>
  <c r="AN3066" i="1"/>
  <c r="AN3067" i="1"/>
  <c r="AN3068" i="1"/>
  <c r="AN3069" i="1"/>
  <c r="AN3070" i="1"/>
  <c r="AN3071" i="1"/>
  <c r="AN3072" i="1"/>
  <c r="AN3073" i="1"/>
  <c r="AN3074" i="1"/>
  <c r="AN3075" i="1"/>
  <c r="AN3076" i="1"/>
  <c r="AN3077" i="1"/>
  <c r="AN3078" i="1"/>
  <c r="AN3079" i="1"/>
  <c r="AN3080" i="1"/>
  <c r="AN3081" i="1"/>
  <c r="AN3082" i="1"/>
  <c r="AN3083" i="1"/>
  <c r="AN3084" i="1"/>
  <c r="AN3085" i="1"/>
  <c r="AN3086" i="1"/>
  <c r="AN3087" i="1"/>
  <c r="AN3088" i="1"/>
  <c r="AN3089" i="1"/>
  <c r="AN3090" i="1"/>
  <c r="AN3091" i="1"/>
  <c r="AN3092" i="1"/>
  <c r="AN3093" i="1"/>
  <c r="AN3094" i="1"/>
  <c r="AN3095" i="1"/>
  <c r="AN3096" i="1"/>
  <c r="AN3097" i="1"/>
  <c r="AN3098" i="1"/>
  <c r="AN3099" i="1"/>
  <c r="AN3100" i="1"/>
  <c r="AN3101" i="1"/>
  <c r="AN3102" i="1"/>
  <c r="AN3103" i="1"/>
  <c r="AN3104" i="1"/>
  <c r="AN3105" i="1"/>
  <c r="AN3106" i="1"/>
  <c r="AN3107" i="1"/>
  <c r="AN3108" i="1"/>
  <c r="AN3109" i="1"/>
  <c r="AN3110" i="1"/>
  <c r="AN3111" i="1"/>
  <c r="AN3112" i="1"/>
  <c r="AN3113" i="1"/>
  <c r="AN3114" i="1"/>
  <c r="AN3115" i="1"/>
  <c r="AN3116" i="1"/>
  <c r="AN3117" i="1"/>
  <c r="AN3118" i="1"/>
  <c r="AN3119" i="1"/>
  <c r="AN3120" i="1"/>
  <c r="AN3121" i="1"/>
  <c r="AN3122" i="1"/>
  <c r="AN3123" i="1"/>
  <c r="AN3124" i="1"/>
  <c r="AN3125" i="1"/>
  <c r="AN3126" i="1"/>
  <c r="AN3127" i="1"/>
  <c r="AN3128" i="1"/>
  <c r="AN3129" i="1"/>
  <c r="AN3130" i="1"/>
  <c r="AN3131" i="1"/>
  <c r="AN3132" i="1"/>
  <c r="AN3133" i="1"/>
  <c r="AN3134" i="1"/>
  <c r="AN3135" i="1"/>
  <c r="AN3136" i="1"/>
  <c r="AN3137" i="1"/>
  <c r="AN3138" i="1"/>
  <c r="AN3139" i="1"/>
  <c r="AN3140" i="1"/>
  <c r="AN3141" i="1"/>
  <c r="AN3142" i="1"/>
  <c r="AN3143" i="1"/>
  <c r="AN3144" i="1"/>
  <c r="AN3145" i="1"/>
  <c r="AN3146" i="1"/>
  <c r="AN3147" i="1"/>
  <c r="AN3148" i="1"/>
  <c r="AN3149" i="1"/>
  <c r="AN3150" i="1"/>
  <c r="AN3151" i="1"/>
  <c r="AN3152" i="1"/>
  <c r="AN3153" i="1"/>
  <c r="AN3154" i="1"/>
  <c r="AN3155" i="1"/>
  <c r="AN3156" i="1"/>
  <c r="AN3157" i="1"/>
  <c r="AN3158" i="1"/>
  <c r="AN3159" i="1"/>
  <c r="AN3160" i="1"/>
  <c r="AN3161" i="1"/>
  <c r="AN3162" i="1"/>
  <c r="AN3163" i="1"/>
  <c r="AN3164" i="1"/>
  <c r="AN3165" i="1"/>
  <c r="AN3166" i="1"/>
  <c r="AN3167" i="1"/>
  <c r="AN3168" i="1"/>
  <c r="AN3169" i="1"/>
  <c r="AN3170" i="1"/>
  <c r="AN3171" i="1"/>
  <c r="AN3172" i="1"/>
  <c r="AN3173" i="1"/>
  <c r="AN3174" i="1"/>
  <c r="AN3175" i="1"/>
  <c r="AN3176" i="1"/>
  <c r="AN3177" i="1"/>
  <c r="AN3178" i="1"/>
  <c r="AN3179" i="1"/>
  <c r="AN3180" i="1"/>
  <c r="AN3181" i="1"/>
  <c r="AN3182" i="1"/>
  <c r="AN3183" i="1"/>
  <c r="AN3184" i="1"/>
  <c r="AN3185" i="1"/>
  <c r="AN3186" i="1"/>
  <c r="AN3187" i="1"/>
  <c r="AN3188" i="1"/>
  <c r="AN3189" i="1"/>
  <c r="AN3190" i="1"/>
  <c r="AN3191" i="1"/>
  <c r="AN3192" i="1"/>
  <c r="AN3193" i="1"/>
  <c r="AN3194" i="1"/>
  <c r="AN3195" i="1"/>
  <c r="AN3196" i="1"/>
  <c r="AN3197" i="1"/>
  <c r="AN3198" i="1"/>
  <c r="AN3199" i="1"/>
  <c r="AN3200" i="1"/>
  <c r="AN3201" i="1"/>
  <c r="AN3202" i="1"/>
  <c r="AN3203" i="1"/>
  <c r="AN3204" i="1"/>
  <c r="AN3205" i="1"/>
  <c r="AN3206" i="1"/>
  <c r="AN3207" i="1"/>
  <c r="AN3208" i="1"/>
  <c r="AN3209" i="1"/>
  <c r="AN3210" i="1"/>
  <c r="AN3211" i="1"/>
  <c r="AN3212" i="1"/>
  <c r="AN3213" i="1"/>
  <c r="AN3214" i="1"/>
  <c r="AN3215" i="1"/>
  <c r="AN3216" i="1"/>
  <c r="AN3217" i="1"/>
  <c r="AN3218" i="1"/>
  <c r="AN3219" i="1"/>
  <c r="AN3220" i="1"/>
  <c r="AN3221" i="1"/>
  <c r="AN3222" i="1"/>
  <c r="AN3223" i="1"/>
  <c r="AN3224" i="1"/>
  <c r="AN3225" i="1"/>
  <c r="AN3226" i="1"/>
  <c r="AN3227" i="1"/>
  <c r="AN3228" i="1"/>
  <c r="AN3229" i="1"/>
  <c r="AN3230" i="1"/>
  <c r="AN3231" i="1"/>
  <c r="AN3232" i="1"/>
  <c r="AN3233" i="1"/>
  <c r="AN3234" i="1"/>
  <c r="AN3235" i="1"/>
  <c r="AN3236" i="1"/>
  <c r="AN3237" i="1"/>
  <c r="AN3238" i="1"/>
  <c r="AN3239" i="1"/>
  <c r="AN3240" i="1"/>
  <c r="AN3241" i="1"/>
  <c r="AN3242" i="1"/>
  <c r="AN3243" i="1"/>
  <c r="AN3244" i="1"/>
  <c r="AN3245" i="1"/>
  <c r="AN3246" i="1"/>
  <c r="AN3247" i="1"/>
  <c r="AN3248" i="1"/>
  <c r="AN3249" i="1"/>
  <c r="AN3250" i="1"/>
  <c r="AN3251" i="1"/>
  <c r="AN3252" i="1"/>
  <c r="AN3253" i="1"/>
  <c r="AN3254" i="1"/>
  <c r="AN3255" i="1"/>
  <c r="AN3256" i="1"/>
  <c r="AN3257" i="1"/>
  <c r="AN3258" i="1"/>
  <c r="AN3259" i="1"/>
  <c r="AN3260" i="1"/>
  <c r="AN3261" i="1"/>
  <c r="AN3262" i="1"/>
  <c r="AN3263" i="1"/>
  <c r="AN3264" i="1"/>
  <c r="AN3265" i="1"/>
  <c r="AN3266" i="1"/>
  <c r="AN3267" i="1"/>
  <c r="AN3268" i="1"/>
  <c r="AN3269" i="1"/>
  <c r="AN3270" i="1"/>
  <c r="AN3271" i="1"/>
  <c r="AN3272" i="1"/>
  <c r="AN3273" i="1"/>
  <c r="AN3274" i="1"/>
  <c r="AN3275" i="1"/>
  <c r="AN3276" i="1"/>
  <c r="AN3277" i="1"/>
  <c r="AN3278" i="1"/>
  <c r="AN3279" i="1"/>
  <c r="AN3280" i="1"/>
  <c r="AN3281" i="1"/>
  <c r="AN3282" i="1"/>
  <c r="AN3283" i="1"/>
  <c r="AN3284" i="1"/>
  <c r="AN3285" i="1"/>
  <c r="AN3286" i="1"/>
  <c r="AN3287" i="1"/>
  <c r="AN3288" i="1"/>
  <c r="AN3289" i="1"/>
  <c r="AN3290" i="1"/>
  <c r="AN3291" i="1"/>
  <c r="AN3292" i="1"/>
  <c r="AN3293" i="1"/>
  <c r="AN3294" i="1"/>
  <c r="AN3295" i="1"/>
  <c r="AN3296" i="1"/>
  <c r="AN3297" i="1"/>
  <c r="AN3298" i="1"/>
  <c r="AN3299" i="1"/>
  <c r="AN3300" i="1"/>
  <c r="AN3301" i="1"/>
  <c r="AN3302" i="1"/>
  <c r="AN3303" i="1"/>
  <c r="AN3304" i="1"/>
  <c r="AN3305" i="1"/>
  <c r="AN3306" i="1"/>
  <c r="AN3307" i="1"/>
  <c r="AN3308" i="1"/>
  <c r="AN3309" i="1"/>
  <c r="AN3310" i="1"/>
  <c r="AN3311" i="1"/>
  <c r="AN3312" i="1"/>
  <c r="AN3313" i="1"/>
  <c r="AN3314" i="1"/>
  <c r="AN3315" i="1"/>
  <c r="AN3316" i="1"/>
  <c r="AN3317" i="1"/>
  <c r="AN3318" i="1"/>
  <c r="AN3319" i="1"/>
  <c r="AN3320" i="1"/>
  <c r="AN3321" i="1"/>
  <c r="AN3322" i="1"/>
  <c r="AN3323" i="1"/>
  <c r="AN3324" i="1"/>
  <c r="AN3325" i="1"/>
  <c r="AN3326" i="1"/>
  <c r="AN3327" i="1"/>
  <c r="AN3328" i="1"/>
  <c r="AN3329" i="1"/>
  <c r="AN3330" i="1"/>
  <c r="AN3331" i="1"/>
  <c r="AN3332" i="1"/>
  <c r="AN3333" i="1"/>
  <c r="AN3334" i="1"/>
  <c r="AN3335" i="1"/>
  <c r="AN3336" i="1"/>
  <c r="AN3337" i="1"/>
  <c r="AN3338" i="1"/>
  <c r="AN3339" i="1"/>
  <c r="AN3340" i="1"/>
  <c r="AN3341" i="1"/>
  <c r="AN3342" i="1"/>
  <c r="AN3343" i="1"/>
  <c r="AN3344" i="1"/>
  <c r="AN3345" i="1"/>
  <c r="AN3346" i="1"/>
  <c r="AN3347" i="1"/>
  <c r="AN3348" i="1"/>
  <c r="AN3349" i="1"/>
  <c r="AN3350" i="1"/>
  <c r="AN3351" i="1"/>
  <c r="AN3352" i="1"/>
  <c r="AN3353" i="1"/>
  <c r="AN3354" i="1"/>
  <c r="AN3355" i="1"/>
  <c r="AN3356" i="1"/>
  <c r="AN3357" i="1"/>
  <c r="AN3358" i="1"/>
  <c r="AN3359" i="1"/>
  <c r="AN3360" i="1"/>
  <c r="AN3361" i="1"/>
  <c r="AN3362" i="1"/>
  <c r="AN3363" i="1"/>
  <c r="AN3364" i="1"/>
  <c r="AN3365" i="1"/>
  <c r="AN3366" i="1"/>
  <c r="AN3367" i="1"/>
  <c r="AN3368" i="1"/>
  <c r="AN3369" i="1"/>
  <c r="AN3370" i="1"/>
  <c r="AN3371" i="1"/>
  <c r="AN3372" i="1"/>
  <c r="AN3373" i="1"/>
  <c r="AN3374" i="1"/>
  <c r="AN3375" i="1"/>
  <c r="AN3376" i="1"/>
  <c r="AN3377" i="1"/>
  <c r="AN3378" i="1"/>
  <c r="AN3379" i="1"/>
  <c r="AN3380" i="1"/>
  <c r="AN3381" i="1"/>
  <c r="AN3382" i="1"/>
  <c r="AN3383" i="1"/>
  <c r="AN3384" i="1"/>
  <c r="AN3385" i="1"/>
  <c r="AN3386" i="1"/>
  <c r="AN3387" i="1"/>
  <c r="AN3388" i="1"/>
  <c r="AN3389" i="1"/>
  <c r="AN3390" i="1"/>
  <c r="AN3391" i="1"/>
  <c r="AN3392" i="1"/>
  <c r="AN3393" i="1"/>
  <c r="AN3394" i="1"/>
  <c r="AN3395" i="1"/>
  <c r="AN3396" i="1"/>
  <c r="AN3397" i="1"/>
  <c r="AN3398" i="1"/>
  <c r="AN3399" i="1"/>
  <c r="AN3400" i="1"/>
  <c r="AN3401" i="1"/>
  <c r="AN3402" i="1"/>
  <c r="AN3403" i="1"/>
  <c r="AN3404" i="1"/>
  <c r="AN3405" i="1"/>
  <c r="AN3406" i="1"/>
  <c r="AN3407" i="1"/>
  <c r="AN3408" i="1"/>
  <c r="AN3409" i="1"/>
  <c r="AN3410" i="1"/>
  <c r="AN3411" i="1"/>
  <c r="AN3412" i="1"/>
  <c r="AN3413" i="1"/>
  <c r="AN3414" i="1"/>
  <c r="AN3415" i="1"/>
  <c r="AN3416" i="1"/>
  <c r="AN3417" i="1"/>
  <c r="AN3418" i="1"/>
  <c r="AN3419" i="1"/>
  <c r="AN3420" i="1"/>
  <c r="AN3421" i="1"/>
  <c r="AN3422" i="1"/>
  <c r="AN3423" i="1"/>
  <c r="AN3424" i="1"/>
  <c r="AN3425" i="1"/>
  <c r="AN3426" i="1"/>
  <c r="AN3427" i="1"/>
  <c r="AN3428" i="1"/>
  <c r="AN3429" i="1"/>
  <c r="AN3430" i="1"/>
  <c r="AN3431" i="1"/>
  <c r="AN3432" i="1"/>
  <c r="AN3433" i="1"/>
  <c r="AN3434" i="1"/>
  <c r="AN3435" i="1"/>
  <c r="AN3436" i="1"/>
  <c r="AN3437" i="1"/>
  <c r="AN3438" i="1"/>
  <c r="AN3439" i="1"/>
  <c r="AN3440" i="1"/>
  <c r="AN3441" i="1"/>
  <c r="AN3442" i="1"/>
  <c r="AN3443" i="1"/>
  <c r="AN3444" i="1"/>
  <c r="AN3445" i="1"/>
  <c r="AN3446" i="1"/>
  <c r="AN3447" i="1"/>
  <c r="AN3448" i="1"/>
  <c r="AN3449" i="1"/>
  <c r="AN3450" i="1"/>
  <c r="AN3451" i="1"/>
  <c r="AN3452" i="1"/>
  <c r="AN3453" i="1"/>
  <c r="AN3454" i="1"/>
  <c r="AN3455" i="1"/>
  <c r="AN3456" i="1"/>
  <c r="AN3457" i="1"/>
  <c r="AN3458" i="1"/>
  <c r="AN3459" i="1"/>
  <c r="AN3460" i="1"/>
  <c r="AN3461" i="1"/>
  <c r="AN3462" i="1"/>
  <c r="AN3463" i="1"/>
  <c r="AN3464" i="1"/>
  <c r="AN3465" i="1"/>
  <c r="AN3466" i="1"/>
  <c r="AN3467" i="1"/>
  <c r="AN3468" i="1"/>
  <c r="AN3469" i="1"/>
  <c r="AN3470" i="1"/>
  <c r="AN3471" i="1"/>
  <c r="AN3472" i="1"/>
  <c r="AN3473" i="1"/>
  <c r="AN3474" i="1"/>
  <c r="AN3475" i="1"/>
  <c r="AN3476" i="1"/>
  <c r="AN3477" i="1"/>
  <c r="AN3478" i="1"/>
  <c r="AN3479" i="1"/>
  <c r="AN3480" i="1"/>
  <c r="AN3481" i="1"/>
  <c r="AN3482" i="1"/>
  <c r="AN3483" i="1"/>
  <c r="AN3484" i="1"/>
  <c r="AN3485" i="1"/>
  <c r="AN3486" i="1"/>
  <c r="AN3487" i="1"/>
  <c r="AN3488" i="1"/>
  <c r="AN3489" i="1"/>
  <c r="AN3490" i="1"/>
  <c r="AN3491" i="1"/>
  <c r="AN3492" i="1"/>
  <c r="AN3493" i="1"/>
  <c r="AN3494" i="1"/>
  <c r="AN3495" i="1"/>
  <c r="AN3496" i="1"/>
  <c r="AN3497" i="1"/>
  <c r="AN3498" i="1"/>
  <c r="AN3499" i="1"/>
  <c r="AN3500" i="1"/>
  <c r="AN3501" i="1"/>
  <c r="AN3502" i="1"/>
  <c r="AN3503" i="1"/>
  <c r="AN3504" i="1"/>
  <c r="AN3505" i="1"/>
  <c r="AN3506" i="1"/>
  <c r="AN3507" i="1"/>
  <c r="AN3508" i="1"/>
  <c r="AN3509" i="1"/>
  <c r="AN3510" i="1"/>
  <c r="AN3511" i="1"/>
  <c r="AN3512" i="1"/>
  <c r="AN3513" i="1"/>
  <c r="AN3514" i="1"/>
  <c r="AN3515" i="1"/>
  <c r="AN3516" i="1"/>
  <c r="AN3517" i="1"/>
  <c r="AN3518" i="1"/>
  <c r="AN3519" i="1"/>
  <c r="AN3520" i="1"/>
  <c r="AN3521" i="1"/>
  <c r="AN3522" i="1"/>
  <c r="AN3523" i="1"/>
  <c r="AN3524" i="1"/>
  <c r="AN3525" i="1"/>
  <c r="AN3526" i="1"/>
  <c r="AN3527" i="1"/>
  <c r="AN3528" i="1"/>
  <c r="AN3529" i="1"/>
  <c r="AN3530" i="1"/>
  <c r="AN3531" i="1"/>
  <c r="AN3532" i="1"/>
  <c r="AN3533" i="1"/>
  <c r="AN3534" i="1"/>
  <c r="AN3535" i="1"/>
  <c r="AN3536" i="1"/>
  <c r="AN3537" i="1"/>
  <c r="AN3538" i="1"/>
  <c r="AN3539" i="1"/>
  <c r="AN3540" i="1"/>
  <c r="AN3541" i="1"/>
  <c r="AN3542" i="1"/>
  <c r="AN3543" i="1"/>
  <c r="AN3544" i="1"/>
  <c r="AN3545" i="1"/>
  <c r="AN3546" i="1"/>
  <c r="AN3547" i="1"/>
  <c r="AN3548" i="1"/>
  <c r="AN3549" i="1"/>
  <c r="AN3550" i="1"/>
  <c r="AN3551" i="1"/>
  <c r="AN3552" i="1"/>
  <c r="AN3553" i="1"/>
  <c r="AN3554" i="1"/>
  <c r="AN3555" i="1"/>
  <c r="AN3556" i="1"/>
  <c r="AN3557" i="1"/>
  <c r="AN3558" i="1"/>
  <c r="AN3559" i="1"/>
  <c r="AN3560" i="1"/>
  <c r="AN3561" i="1"/>
  <c r="AN3562" i="1"/>
  <c r="AN3563" i="1"/>
  <c r="AN3564" i="1"/>
  <c r="AN3565" i="1"/>
  <c r="AN3566" i="1"/>
  <c r="AN3567" i="1"/>
  <c r="AN3568" i="1"/>
  <c r="AN3569" i="1"/>
  <c r="AN3570" i="1"/>
  <c r="AN3571" i="1"/>
  <c r="AN3572" i="1"/>
  <c r="AN3573" i="1"/>
  <c r="AN3574" i="1"/>
  <c r="AN3575" i="1"/>
  <c r="AN3576" i="1"/>
  <c r="AN3577" i="1"/>
  <c r="AN3578" i="1"/>
  <c r="AN3579" i="1"/>
  <c r="AN3580" i="1"/>
  <c r="AN3581" i="1"/>
  <c r="AN3582" i="1"/>
  <c r="AN3583" i="1"/>
  <c r="AN3584" i="1"/>
  <c r="AN3585" i="1"/>
  <c r="AN3586" i="1"/>
  <c r="AN3587" i="1"/>
  <c r="AN3588" i="1"/>
  <c r="AN3589" i="1"/>
  <c r="AN3590" i="1"/>
  <c r="AN3591" i="1"/>
  <c r="AN3592" i="1"/>
  <c r="AN3593" i="1"/>
  <c r="AN3594" i="1"/>
  <c r="AN3595" i="1"/>
  <c r="AN3596" i="1"/>
  <c r="AN3597" i="1"/>
  <c r="AN3598" i="1"/>
  <c r="AN3599" i="1"/>
  <c r="AN3600" i="1"/>
  <c r="AN3601" i="1"/>
  <c r="AN3602" i="1"/>
  <c r="AN3603" i="1"/>
  <c r="AN3604" i="1"/>
  <c r="AN3605" i="1"/>
  <c r="AN3606" i="1"/>
  <c r="AN3607" i="1"/>
  <c r="AN3608" i="1"/>
  <c r="AN3609" i="1"/>
  <c r="AN3610" i="1"/>
  <c r="AN3611" i="1"/>
  <c r="AN3612" i="1"/>
  <c r="AN3613" i="1"/>
  <c r="AN3614" i="1"/>
  <c r="AN3615" i="1"/>
  <c r="AN3616" i="1"/>
  <c r="AN3617" i="1"/>
  <c r="AN3618" i="1"/>
  <c r="AN3619" i="1"/>
  <c r="AN3620" i="1"/>
  <c r="AN3621" i="1"/>
  <c r="AN3622" i="1"/>
  <c r="AN3623" i="1"/>
  <c r="AN3624" i="1"/>
  <c r="AN3625" i="1"/>
  <c r="AN3626" i="1"/>
  <c r="AN3627" i="1"/>
  <c r="AN3628" i="1"/>
  <c r="AN3629" i="1"/>
  <c r="AN3630" i="1"/>
  <c r="AN3631" i="1"/>
  <c r="AN3632" i="1"/>
  <c r="AN3633" i="1"/>
  <c r="AN3634" i="1"/>
  <c r="AN3635" i="1"/>
  <c r="AN3636" i="1"/>
  <c r="AN3637" i="1"/>
  <c r="AN3638" i="1"/>
  <c r="AN3639" i="1"/>
  <c r="AN3640" i="1"/>
  <c r="AN3641" i="1"/>
  <c r="AN3642" i="1"/>
  <c r="AN3643" i="1"/>
  <c r="AN3644" i="1"/>
  <c r="AN3645" i="1"/>
  <c r="AN3646" i="1"/>
  <c r="AN3647" i="1"/>
  <c r="AN3648" i="1"/>
  <c r="AN3649" i="1"/>
  <c r="AN3650" i="1"/>
  <c r="AN3651" i="1"/>
  <c r="AN3652" i="1"/>
  <c r="AN3653" i="1"/>
  <c r="AN3654" i="1"/>
  <c r="AN3655" i="1"/>
  <c r="AN3656" i="1"/>
  <c r="AN3657" i="1"/>
  <c r="AN3658" i="1"/>
  <c r="AN3659" i="1"/>
  <c r="AN3660" i="1"/>
  <c r="AN3661" i="1"/>
  <c r="AN3662" i="1"/>
  <c r="AN3663" i="1"/>
  <c r="AN3664" i="1"/>
  <c r="AN3665" i="1"/>
  <c r="AN3666" i="1"/>
  <c r="AN3667" i="1"/>
  <c r="AN3668" i="1"/>
  <c r="AN3669" i="1"/>
  <c r="AN3670" i="1"/>
  <c r="AN3671" i="1"/>
  <c r="AN3672" i="1"/>
  <c r="AN3673" i="1"/>
  <c r="AN3674" i="1"/>
  <c r="AN3675" i="1"/>
  <c r="AN3676" i="1"/>
  <c r="AN3677" i="1"/>
  <c r="AN3678" i="1"/>
  <c r="AN3679" i="1"/>
  <c r="AN3680" i="1"/>
  <c r="AN3681" i="1"/>
  <c r="AN3682" i="1"/>
  <c r="AN3683" i="1"/>
  <c r="AN3684" i="1"/>
  <c r="AN3685" i="1"/>
  <c r="AN3686" i="1"/>
  <c r="AN3687" i="1"/>
  <c r="AN3688" i="1"/>
  <c r="AN3689" i="1"/>
  <c r="AN3690" i="1"/>
  <c r="AN3691" i="1"/>
  <c r="AN3692" i="1"/>
  <c r="AN3693" i="1"/>
  <c r="AN3694" i="1"/>
  <c r="AN3695" i="1"/>
  <c r="AN3696" i="1"/>
  <c r="AN3697" i="1"/>
  <c r="AN3698" i="1"/>
  <c r="AN3699" i="1"/>
  <c r="AN3700" i="1"/>
  <c r="AN3701" i="1"/>
  <c r="AN3702" i="1"/>
  <c r="AN3703" i="1"/>
  <c r="AN3704" i="1"/>
  <c r="AN3705" i="1"/>
  <c r="AN3706" i="1"/>
  <c r="AN3707" i="1"/>
  <c r="AN3708" i="1"/>
  <c r="AN3709" i="1"/>
  <c r="AN3710" i="1"/>
  <c r="AN3711" i="1"/>
  <c r="AN3712" i="1"/>
  <c r="AN3713" i="1"/>
  <c r="AN3714" i="1"/>
  <c r="AN3715" i="1"/>
  <c r="AN3716" i="1"/>
  <c r="AN3717" i="1"/>
  <c r="AN3718" i="1"/>
  <c r="AN3719" i="1"/>
  <c r="AN3720" i="1"/>
  <c r="AN3721" i="1"/>
  <c r="AN3722" i="1"/>
  <c r="AN3723" i="1"/>
  <c r="AN3724" i="1"/>
  <c r="AN3725" i="1"/>
  <c r="AN3726" i="1"/>
  <c r="AN3727" i="1"/>
  <c r="AN3728" i="1"/>
  <c r="AN3729" i="1"/>
  <c r="AN3730" i="1"/>
  <c r="AN3731" i="1"/>
  <c r="AN3732" i="1"/>
  <c r="AN3733" i="1"/>
  <c r="AN3734" i="1"/>
  <c r="AN3735" i="1"/>
  <c r="AN3736" i="1"/>
  <c r="AN3737" i="1"/>
  <c r="AN3738" i="1"/>
  <c r="AN3739" i="1"/>
  <c r="AN3740" i="1"/>
  <c r="AN3741" i="1"/>
  <c r="AN3742" i="1"/>
  <c r="AN3743" i="1"/>
  <c r="AN3744" i="1"/>
  <c r="AN3745" i="1"/>
  <c r="AN3746" i="1"/>
  <c r="AN3747" i="1"/>
  <c r="AN3748" i="1"/>
  <c r="AN3749" i="1"/>
  <c r="AN3750" i="1"/>
  <c r="AN3751" i="1"/>
  <c r="AN3752" i="1"/>
  <c r="AN3753" i="1"/>
  <c r="AN3754" i="1"/>
  <c r="AN3755" i="1"/>
  <c r="AN3756" i="1"/>
  <c r="AN3757" i="1"/>
  <c r="AN3758" i="1"/>
  <c r="AN3759" i="1"/>
  <c r="AN3760" i="1"/>
  <c r="AN3761" i="1"/>
  <c r="AN3762" i="1"/>
  <c r="AN3763" i="1"/>
  <c r="AN3764" i="1"/>
  <c r="AN3765" i="1"/>
  <c r="AN3766" i="1"/>
  <c r="AN3767" i="1"/>
  <c r="AN3768" i="1"/>
  <c r="AN3769" i="1"/>
  <c r="AN3770" i="1"/>
  <c r="AN3771" i="1"/>
  <c r="AN3772" i="1"/>
  <c r="AN3773" i="1"/>
  <c r="AN3774" i="1"/>
  <c r="AN3775" i="1"/>
  <c r="AN3776" i="1"/>
  <c r="AN3777" i="1"/>
  <c r="AN3778" i="1"/>
  <c r="AN3779" i="1"/>
  <c r="AN3780" i="1"/>
  <c r="AN3781" i="1"/>
  <c r="AN3782" i="1"/>
  <c r="AN3783" i="1"/>
  <c r="AN3784" i="1"/>
  <c r="AN3785" i="1"/>
  <c r="AN3786" i="1"/>
  <c r="AN3787" i="1"/>
  <c r="AN3788" i="1"/>
  <c r="AN3789" i="1"/>
  <c r="AN3790" i="1"/>
  <c r="AN3791" i="1"/>
  <c r="AN3792" i="1"/>
  <c r="AN3793" i="1"/>
  <c r="AN3794" i="1"/>
  <c r="AN3795" i="1"/>
  <c r="AN3796" i="1"/>
  <c r="AN3797" i="1"/>
  <c r="AN3798" i="1"/>
  <c r="AN3799" i="1"/>
  <c r="AN3800" i="1"/>
  <c r="AN3801" i="1"/>
  <c r="AN3802" i="1"/>
  <c r="AN3803" i="1"/>
  <c r="AN3804" i="1"/>
  <c r="AN3805" i="1"/>
  <c r="AN3806" i="1"/>
  <c r="AN3807" i="1"/>
  <c r="AN3808" i="1"/>
  <c r="AN3809" i="1"/>
  <c r="AN3810" i="1"/>
  <c r="AN3811" i="1"/>
  <c r="AN3812" i="1"/>
  <c r="AN3813" i="1"/>
  <c r="AN3814" i="1"/>
  <c r="AN3815" i="1"/>
  <c r="AN3816" i="1"/>
  <c r="AN3817" i="1"/>
  <c r="AN3818" i="1"/>
  <c r="AN3819" i="1"/>
  <c r="AN3820" i="1"/>
  <c r="AN3821" i="1"/>
  <c r="AN3822" i="1"/>
  <c r="AN3823" i="1"/>
  <c r="AN3824" i="1"/>
  <c r="AN3825" i="1"/>
  <c r="AN3826" i="1"/>
  <c r="AN3827" i="1"/>
  <c r="AN3828" i="1"/>
  <c r="AN3829" i="1"/>
  <c r="AN3830" i="1"/>
  <c r="AN3831" i="1"/>
  <c r="AN3832" i="1"/>
  <c r="AN3833" i="1"/>
  <c r="AN3834" i="1"/>
  <c r="AN3835" i="1"/>
  <c r="AN3836" i="1"/>
  <c r="AN3837" i="1"/>
  <c r="AN3838" i="1"/>
  <c r="AN3839" i="1"/>
  <c r="AN3840" i="1"/>
  <c r="AN3841" i="1"/>
  <c r="AN3842" i="1"/>
  <c r="AN3843" i="1"/>
  <c r="AN3844" i="1"/>
  <c r="AN3845" i="1"/>
  <c r="AN3846" i="1"/>
  <c r="AN3847" i="1"/>
  <c r="AN3848" i="1"/>
  <c r="AN3849" i="1"/>
  <c r="AN3850" i="1"/>
  <c r="AN3851" i="1"/>
  <c r="AN3852" i="1"/>
  <c r="AN3853" i="1"/>
  <c r="AN3854" i="1"/>
  <c r="AN3855" i="1"/>
  <c r="AN3856" i="1"/>
  <c r="AN3857" i="1"/>
  <c r="AN3858" i="1"/>
  <c r="AN3859" i="1"/>
  <c r="AN3860" i="1"/>
  <c r="AN3861" i="1"/>
  <c r="AN3862" i="1"/>
  <c r="AN3863" i="1"/>
  <c r="AN3864" i="1"/>
  <c r="AN3865" i="1"/>
  <c r="AN3866" i="1"/>
  <c r="AN3867" i="1"/>
  <c r="AN3868" i="1"/>
  <c r="AN3869" i="1"/>
  <c r="AN3870" i="1"/>
  <c r="AN3871" i="1"/>
  <c r="AN3872" i="1"/>
  <c r="AN3873" i="1"/>
  <c r="AN3874" i="1"/>
  <c r="AN3875" i="1"/>
  <c r="AN3876" i="1"/>
  <c r="AN3877" i="1"/>
  <c r="AN3878" i="1"/>
  <c r="AN3879" i="1"/>
  <c r="AN3880" i="1"/>
  <c r="AN3881" i="1"/>
  <c r="AN3882" i="1"/>
  <c r="AN3883" i="1"/>
  <c r="AN3884" i="1"/>
  <c r="AN3885" i="1"/>
  <c r="AN3886" i="1"/>
  <c r="AN3887" i="1"/>
  <c r="AN3888" i="1"/>
  <c r="AN3889" i="1"/>
  <c r="AN3890" i="1"/>
  <c r="AN3891" i="1"/>
  <c r="AN3892" i="1"/>
  <c r="AN3893" i="1"/>
  <c r="AN3894" i="1"/>
  <c r="AN3895" i="1"/>
  <c r="AN3896" i="1"/>
  <c r="AN3897" i="1"/>
  <c r="AN3898" i="1"/>
  <c r="AN3899" i="1"/>
  <c r="AN3900" i="1"/>
  <c r="AN3901" i="1"/>
  <c r="AN3902" i="1"/>
  <c r="AN3903" i="1"/>
  <c r="AN3904" i="1"/>
  <c r="AN3905" i="1"/>
  <c r="AN3906" i="1"/>
  <c r="AN3907" i="1"/>
  <c r="AN3908" i="1"/>
  <c r="AN3909" i="1"/>
  <c r="AN3910" i="1"/>
  <c r="AN3911" i="1"/>
  <c r="AN3912" i="1"/>
  <c r="AN3913" i="1"/>
  <c r="AN3914" i="1"/>
  <c r="AN3915" i="1"/>
  <c r="AN3916" i="1"/>
  <c r="AN3917" i="1"/>
  <c r="AN3918" i="1"/>
  <c r="AN3919" i="1"/>
  <c r="AN3920" i="1"/>
  <c r="AN3921" i="1"/>
  <c r="AN3922" i="1"/>
  <c r="AN3923" i="1"/>
  <c r="AN3924" i="1"/>
  <c r="AN3925" i="1"/>
  <c r="AN3926" i="1"/>
  <c r="AN3927" i="1"/>
  <c r="AN3928" i="1"/>
  <c r="AN3929" i="1"/>
  <c r="AN3930" i="1"/>
  <c r="AN3931" i="1"/>
  <c r="AN3932" i="1"/>
  <c r="AN3933" i="1"/>
  <c r="AN3934" i="1"/>
  <c r="AN3935" i="1"/>
  <c r="AN3936" i="1"/>
  <c r="AN3937" i="1"/>
  <c r="AN3938" i="1"/>
  <c r="AN3939" i="1"/>
  <c r="AN3940" i="1"/>
  <c r="AN3941" i="1"/>
  <c r="AN3942" i="1"/>
  <c r="AN3943" i="1"/>
  <c r="AN3944" i="1"/>
  <c r="AN3945" i="1"/>
  <c r="AN3946" i="1"/>
  <c r="AN3947" i="1"/>
  <c r="AN3948" i="1"/>
  <c r="AN3949" i="1"/>
  <c r="AN3950" i="1"/>
  <c r="AN3951" i="1"/>
  <c r="AN3952" i="1"/>
  <c r="AN3953" i="1"/>
  <c r="AN3954" i="1"/>
  <c r="AN3955" i="1"/>
  <c r="AN3956" i="1"/>
  <c r="AN3957" i="1"/>
  <c r="AN3958" i="1"/>
  <c r="AN3959" i="1"/>
  <c r="AN3960" i="1"/>
  <c r="AN3961" i="1"/>
  <c r="AN3962" i="1"/>
  <c r="AN3963" i="1"/>
  <c r="AN3964" i="1"/>
  <c r="AN3965" i="1"/>
  <c r="AN3966" i="1"/>
  <c r="AN3967" i="1"/>
  <c r="AN3968" i="1"/>
  <c r="AN3969" i="1"/>
  <c r="AN3970" i="1"/>
  <c r="AN3971" i="1"/>
  <c r="AN3972" i="1"/>
  <c r="AN3973" i="1"/>
  <c r="AN3974" i="1"/>
  <c r="AN3975" i="1"/>
  <c r="AN3976" i="1"/>
  <c r="AN3977" i="1"/>
  <c r="AN3978" i="1"/>
  <c r="AN3979" i="1"/>
  <c r="AN3980" i="1"/>
  <c r="AN3981" i="1"/>
  <c r="AN3982" i="1"/>
  <c r="AN3983" i="1"/>
  <c r="AN3984" i="1"/>
  <c r="AN3985" i="1"/>
  <c r="AN3986" i="1"/>
  <c r="AN3987" i="1"/>
  <c r="AN3988" i="1"/>
  <c r="AN3989" i="1"/>
  <c r="AN3990" i="1"/>
  <c r="AN3991" i="1"/>
  <c r="AN3992" i="1"/>
  <c r="AN3993" i="1"/>
  <c r="AN3994" i="1"/>
  <c r="AN3995" i="1"/>
  <c r="AN3996" i="1"/>
  <c r="AN3997" i="1"/>
  <c r="AN3998" i="1"/>
  <c r="AN3999" i="1"/>
  <c r="AN4000" i="1"/>
  <c r="AN4001" i="1"/>
  <c r="AN4002" i="1"/>
  <c r="AN4003" i="1"/>
  <c r="AN4004" i="1"/>
  <c r="AN4005" i="1"/>
  <c r="AN4006" i="1"/>
  <c r="AN4007" i="1"/>
  <c r="AN4008" i="1"/>
  <c r="AN4009" i="1"/>
  <c r="AN4010" i="1"/>
  <c r="AN4011" i="1"/>
  <c r="AN4012" i="1"/>
  <c r="AN4013" i="1"/>
  <c r="AN4014" i="1"/>
  <c r="AN4015" i="1"/>
  <c r="AN4016" i="1"/>
  <c r="AN4017" i="1"/>
  <c r="AN4018" i="1"/>
  <c r="AN4019" i="1"/>
  <c r="AN4020" i="1"/>
  <c r="AN4021" i="1"/>
  <c r="AN4022" i="1"/>
  <c r="AN4023" i="1"/>
  <c r="AN4024" i="1"/>
  <c r="AN4025" i="1"/>
  <c r="AN4026" i="1"/>
  <c r="AN4027" i="1"/>
  <c r="AN4028" i="1"/>
  <c r="AN4029" i="1"/>
  <c r="AN4030" i="1"/>
  <c r="AN4031" i="1"/>
  <c r="AN4032" i="1"/>
  <c r="AN4033" i="1"/>
  <c r="AN4034" i="1"/>
  <c r="AN4035" i="1"/>
  <c r="AN4036" i="1"/>
  <c r="AN4037" i="1"/>
  <c r="AN4038" i="1"/>
  <c r="AN4039" i="1"/>
  <c r="AN4040" i="1"/>
  <c r="AN4041" i="1"/>
  <c r="AN4042" i="1"/>
  <c r="AN4043" i="1"/>
  <c r="AN4044" i="1"/>
  <c r="AN4045" i="1"/>
  <c r="AN4046" i="1"/>
  <c r="AN4047" i="1"/>
  <c r="AN4048" i="1"/>
  <c r="AN4049" i="1"/>
  <c r="AN4050" i="1"/>
  <c r="AN4051" i="1"/>
  <c r="AN4052" i="1"/>
  <c r="AN4053" i="1"/>
  <c r="AN4054" i="1"/>
  <c r="AN4055" i="1"/>
  <c r="AN4056" i="1"/>
  <c r="AN4057" i="1"/>
  <c r="AN4058" i="1"/>
  <c r="AN4059" i="1"/>
  <c r="AN4060" i="1"/>
  <c r="AN4061" i="1"/>
  <c r="AN4062" i="1"/>
  <c r="AN4063" i="1"/>
  <c r="AN4064" i="1"/>
  <c r="AN4065" i="1"/>
  <c r="AN4066" i="1"/>
  <c r="AN4067" i="1"/>
  <c r="AN4068" i="1"/>
  <c r="AN4069" i="1"/>
  <c r="AN4070" i="1"/>
  <c r="AN4071" i="1"/>
  <c r="AN4072" i="1"/>
  <c r="AN4073" i="1"/>
  <c r="AN4074" i="1"/>
  <c r="AN4075" i="1"/>
  <c r="AN4076" i="1"/>
  <c r="AN4077" i="1"/>
  <c r="AN4078" i="1"/>
  <c r="AN4079" i="1"/>
  <c r="AN4080" i="1"/>
  <c r="AN4081" i="1"/>
  <c r="AN4082" i="1"/>
  <c r="AN4083" i="1"/>
  <c r="AN4084" i="1"/>
  <c r="AN4085" i="1"/>
  <c r="AN4086" i="1"/>
  <c r="AN4087" i="1"/>
  <c r="AN4088" i="1"/>
  <c r="AN4089" i="1"/>
  <c r="AN4090" i="1"/>
  <c r="AN4091" i="1"/>
  <c r="AN4092" i="1"/>
  <c r="AN4093" i="1"/>
  <c r="AN4094" i="1"/>
  <c r="AN4095" i="1"/>
  <c r="AN4096" i="1"/>
  <c r="AN4097" i="1"/>
  <c r="AN4098" i="1"/>
  <c r="AN4099" i="1"/>
  <c r="AN4100" i="1"/>
  <c r="AN4101" i="1"/>
  <c r="AN4102" i="1"/>
  <c r="AN4103" i="1"/>
  <c r="AN4104" i="1"/>
  <c r="AN4105" i="1"/>
  <c r="AN4106" i="1"/>
  <c r="AN4107" i="1"/>
  <c r="AN4108" i="1"/>
  <c r="AN4109" i="1"/>
  <c r="AN4110" i="1"/>
  <c r="AN4111" i="1"/>
  <c r="AN4112" i="1"/>
  <c r="AN4113" i="1"/>
  <c r="AN4114" i="1"/>
  <c r="AN4115" i="1"/>
  <c r="AN4116" i="1"/>
  <c r="AN4117" i="1"/>
  <c r="AN4118" i="1"/>
  <c r="AN4119" i="1"/>
  <c r="AN4120" i="1"/>
  <c r="AN4121" i="1"/>
  <c r="AN4122" i="1"/>
  <c r="AN4123" i="1"/>
  <c r="AN4124" i="1"/>
  <c r="AN4125" i="1"/>
  <c r="AN4126" i="1"/>
  <c r="AN4127" i="1"/>
  <c r="AN4128" i="1"/>
  <c r="AN4129" i="1"/>
  <c r="AN4130" i="1"/>
  <c r="AN4131" i="1"/>
  <c r="AN4132" i="1"/>
  <c r="AN4133" i="1"/>
  <c r="AN4134" i="1"/>
  <c r="AN4135" i="1"/>
  <c r="AN4136" i="1"/>
  <c r="AN4137" i="1"/>
  <c r="AN4138" i="1"/>
  <c r="AN4139" i="1"/>
  <c r="AN4140" i="1"/>
  <c r="AN4141" i="1"/>
  <c r="AN4142" i="1"/>
  <c r="AN4143" i="1"/>
  <c r="AN4144" i="1"/>
  <c r="AN4145" i="1"/>
  <c r="AN4146" i="1"/>
  <c r="AN4147" i="1"/>
  <c r="AN4148" i="1"/>
  <c r="AN4149" i="1"/>
  <c r="AN4150" i="1"/>
  <c r="AN4151" i="1"/>
  <c r="AN4152" i="1"/>
  <c r="AN4153" i="1"/>
  <c r="AN4154" i="1"/>
  <c r="AN4155" i="1"/>
  <c r="AN4156" i="1"/>
  <c r="AN4157" i="1"/>
  <c r="AN4158" i="1"/>
  <c r="AN4159" i="1"/>
  <c r="AN4160" i="1"/>
  <c r="AN4161" i="1"/>
  <c r="AN4162" i="1"/>
  <c r="AN4163" i="1"/>
  <c r="AN4164" i="1"/>
  <c r="AN4165" i="1"/>
  <c r="AN4166" i="1"/>
  <c r="AN4167" i="1"/>
  <c r="AN4168" i="1"/>
  <c r="AN4169" i="1"/>
  <c r="AN4170" i="1"/>
  <c r="AN4171" i="1"/>
  <c r="AN4172" i="1"/>
  <c r="AN4173" i="1"/>
  <c r="AN4174" i="1"/>
  <c r="AN4175" i="1"/>
  <c r="AN4176" i="1"/>
  <c r="AN4177" i="1"/>
  <c r="AN4178" i="1"/>
  <c r="AN4179" i="1"/>
  <c r="AN4180" i="1"/>
  <c r="AN4181" i="1"/>
  <c r="AN4182" i="1"/>
  <c r="AN4183" i="1"/>
  <c r="AN4184" i="1"/>
  <c r="AN4185" i="1"/>
  <c r="AN4186" i="1"/>
  <c r="AN4187" i="1"/>
  <c r="AN4188" i="1"/>
  <c r="AN4189" i="1"/>
  <c r="AN4190" i="1"/>
  <c r="AN4191" i="1"/>
  <c r="AN4192" i="1"/>
  <c r="AN4193" i="1"/>
  <c r="AN4194" i="1"/>
  <c r="AN4195" i="1"/>
  <c r="AN4196" i="1"/>
  <c r="AN4197" i="1"/>
  <c r="AN4198" i="1"/>
  <c r="AN4199" i="1"/>
  <c r="AN4200" i="1"/>
  <c r="AN4201" i="1"/>
  <c r="AN4202" i="1"/>
  <c r="AN4203" i="1"/>
  <c r="AN4204" i="1"/>
  <c r="AN4205" i="1"/>
  <c r="AN4206" i="1"/>
  <c r="AN4207" i="1"/>
  <c r="AN4208" i="1"/>
  <c r="AN4209" i="1"/>
  <c r="AN4210" i="1"/>
  <c r="AN4211" i="1"/>
  <c r="AN4212" i="1"/>
  <c r="AN4213" i="1"/>
  <c r="AN4214" i="1"/>
  <c r="AN4215" i="1"/>
  <c r="AN4216" i="1"/>
  <c r="AN4217" i="1"/>
  <c r="AN4218" i="1"/>
  <c r="AN4219" i="1"/>
  <c r="AN4220" i="1"/>
  <c r="AN4221" i="1"/>
  <c r="AN4222" i="1"/>
  <c r="AN4223" i="1"/>
  <c r="AN4224" i="1"/>
  <c r="AN4225" i="1"/>
  <c r="AN4226" i="1"/>
  <c r="AN4227" i="1"/>
  <c r="AN4228" i="1"/>
  <c r="AN4229" i="1"/>
  <c r="AN4230" i="1"/>
  <c r="AN4231" i="1"/>
  <c r="AN4232" i="1"/>
  <c r="AN4233" i="1"/>
  <c r="AN4234" i="1"/>
  <c r="AN4235" i="1"/>
  <c r="AN4236" i="1"/>
  <c r="AN4237" i="1"/>
  <c r="AN4238" i="1"/>
  <c r="AN4239" i="1"/>
  <c r="AN4240" i="1"/>
  <c r="AN4241" i="1"/>
  <c r="AN4242" i="1"/>
  <c r="AN4243" i="1"/>
  <c r="AN4244" i="1"/>
  <c r="AN4245" i="1"/>
  <c r="AN4246" i="1"/>
  <c r="AN4247" i="1"/>
  <c r="AN4248" i="1"/>
  <c r="AN4249" i="1"/>
  <c r="AN4250" i="1"/>
  <c r="AN4251" i="1"/>
  <c r="AN4252" i="1"/>
  <c r="AN4253" i="1"/>
  <c r="AN4254" i="1"/>
  <c r="AN4255" i="1"/>
  <c r="AN4256" i="1"/>
  <c r="AN4257" i="1"/>
  <c r="AN4258" i="1"/>
  <c r="AN4259" i="1"/>
  <c r="AN4260" i="1"/>
  <c r="AN4261" i="1"/>
  <c r="AN4262" i="1"/>
  <c r="AN4263" i="1"/>
  <c r="AN4264" i="1"/>
  <c r="AN4265" i="1"/>
  <c r="AN4266" i="1"/>
  <c r="AN4267" i="1"/>
  <c r="AN4268" i="1"/>
  <c r="AN4269" i="1"/>
  <c r="AN4270" i="1"/>
  <c r="AN4271" i="1"/>
  <c r="AN4272" i="1"/>
  <c r="AN4273" i="1"/>
  <c r="AN4274" i="1"/>
  <c r="AN4275" i="1"/>
  <c r="AN4276" i="1"/>
  <c r="AN4277" i="1"/>
  <c r="AN4278" i="1"/>
  <c r="AN4279" i="1"/>
  <c r="AN4280" i="1"/>
  <c r="AN4281" i="1"/>
  <c r="AN4282" i="1"/>
  <c r="AN4283" i="1"/>
  <c r="AN4284" i="1"/>
  <c r="AN4285" i="1"/>
  <c r="AN4286" i="1"/>
  <c r="AN4287" i="1"/>
  <c r="AN4288" i="1"/>
  <c r="AN4289" i="1"/>
  <c r="AN4290" i="1"/>
  <c r="AN4291" i="1"/>
  <c r="AN4292" i="1"/>
  <c r="AN4293" i="1"/>
  <c r="AN4294" i="1"/>
  <c r="AN4295" i="1"/>
  <c r="AN4296" i="1"/>
  <c r="AN4297" i="1"/>
  <c r="AN4298" i="1"/>
  <c r="AN4299" i="1"/>
  <c r="AN4300" i="1"/>
  <c r="AN4301" i="1"/>
  <c r="AN4302" i="1"/>
  <c r="AN4303" i="1"/>
  <c r="AN4304" i="1"/>
  <c r="AN4305" i="1"/>
  <c r="AN4306" i="1"/>
  <c r="AN4307" i="1"/>
  <c r="AN4308" i="1"/>
  <c r="AN4309" i="1"/>
  <c r="AN4310" i="1"/>
  <c r="AN4311" i="1"/>
  <c r="AN4312" i="1"/>
  <c r="AN4313" i="1"/>
  <c r="AN4314" i="1"/>
  <c r="AN4315" i="1"/>
  <c r="AN4316" i="1"/>
  <c r="AN4317" i="1"/>
  <c r="AN4318" i="1"/>
  <c r="AN4319" i="1"/>
  <c r="AN4320" i="1"/>
  <c r="AN4321" i="1"/>
  <c r="AN4322" i="1"/>
  <c r="AN4323" i="1"/>
  <c r="AN4324" i="1"/>
  <c r="AN4325" i="1"/>
  <c r="AN4326" i="1"/>
  <c r="AN4327" i="1"/>
  <c r="AN4328" i="1"/>
  <c r="AN4329" i="1"/>
  <c r="AN4330" i="1"/>
  <c r="AN4331" i="1"/>
  <c r="AN4332" i="1"/>
  <c r="AN4333" i="1"/>
  <c r="AN4334" i="1"/>
  <c r="AN4335" i="1"/>
  <c r="AN4336" i="1"/>
  <c r="AN4337" i="1"/>
  <c r="AN4338" i="1"/>
  <c r="AN4339" i="1"/>
  <c r="AN4340" i="1"/>
  <c r="AN4341" i="1"/>
  <c r="AN4342" i="1"/>
  <c r="AN4343" i="1"/>
  <c r="AN4344" i="1"/>
  <c r="AN4345" i="1"/>
  <c r="AN4346" i="1"/>
  <c r="AN4347" i="1"/>
  <c r="AN4348" i="1"/>
  <c r="AN4349" i="1"/>
  <c r="AN4350" i="1"/>
  <c r="AN4351" i="1"/>
  <c r="AN4352" i="1"/>
  <c r="AN4353" i="1"/>
  <c r="AN4354" i="1"/>
  <c r="AN4355" i="1"/>
  <c r="AN4356" i="1"/>
  <c r="AN4357" i="1"/>
  <c r="AN4358" i="1"/>
  <c r="AN4359" i="1"/>
  <c r="AN4360" i="1"/>
  <c r="AN4361" i="1"/>
  <c r="AN4362" i="1"/>
  <c r="AN4363" i="1"/>
  <c r="AN4364" i="1"/>
  <c r="AN4365" i="1"/>
  <c r="AN4366" i="1"/>
  <c r="AN4367" i="1"/>
  <c r="AN4368" i="1"/>
  <c r="AN4369" i="1"/>
  <c r="AN4370" i="1"/>
  <c r="AN4371" i="1"/>
  <c r="AN4372" i="1"/>
  <c r="AN4373" i="1"/>
  <c r="AN4374" i="1"/>
  <c r="AN4375" i="1"/>
  <c r="AN4376" i="1"/>
  <c r="AN4377" i="1"/>
  <c r="AN4378" i="1"/>
  <c r="AN4379" i="1"/>
  <c r="AN4380" i="1"/>
  <c r="AN4381" i="1"/>
  <c r="AN4382" i="1"/>
  <c r="AN4383" i="1"/>
  <c r="AN4384" i="1"/>
  <c r="AN4385" i="1"/>
  <c r="AN4386" i="1"/>
  <c r="AN4387" i="1"/>
  <c r="AN4388" i="1"/>
  <c r="AN4389" i="1"/>
  <c r="AN4390" i="1"/>
  <c r="AN4391" i="1"/>
  <c r="AN4392" i="1"/>
  <c r="AN4393" i="1"/>
  <c r="AN4394" i="1"/>
  <c r="AN4395" i="1"/>
  <c r="AN4396" i="1"/>
  <c r="AN4397" i="1"/>
  <c r="AN4398" i="1"/>
  <c r="AN4399" i="1"/>
  <c r="AN4400" i="1"/>
  <c r="AN4401" i="1"/>
  <c r="AN4402" i="1"/>
  <c r="AN4403" i="1"/>
  <c r="AN4404" i="1"/>
  <c r="AN4405" i="1"/>
  <c r="AN4406" i="1"/>
  <c r="AN4407" i="1"/>
  <c r="AN4408" i="1"/>
  <c r="AN4409" i="1"/>
  <c r="AN4410" i="1"/>
  <c r="AN4411" i="1"/>
  <c r="AN4412" i="1"/>
  <c r="AN4413" i="1"/>
  <c r="AN4414" i="1"/>
  <c r="AN4415" i="1"/>
  <c r="AN4416" i="1"/>
  <c r="AN4417" i="1"/>
  <c r="AN4418" i="1"/>
  <c r="AN4419" i="1"/>
  <c r="AN4420" i="1"/>
  <c r="AN4421" i="1"/>
  <c r="AN4422" i="1"/>
  <c r="AN4423" i="1"/>
  <c r="AN4424" i="1"/>
  <c r="AN4425" i="1"/>
  <c r="AN4426" i="1"/>
  <c r="AN4427" i="1"/>
  <c r="AN4428" i="1"/>
  <c r="AN4429" i="1"/>
  <c r="AN4430" i="1"/>
  <c r="AN4431" i="1"/>
  <c r="AN4432" i="1"/>
  <c r="AN4433" i="1"/>
  <c r="AN4434" i="1"/>
  <c r="AN4435" i="1"/>
  <c r="AN4436" i="1"/>
  <c r="AN4437" i="1"/>
  <c r="AN4438" i="1"/>
  <c r="AN4439" i="1"/>
  <c r="AN4440" i="1"/>
  <c r="AN4441" i="1"/>
  <c r="AN4442" i="1"/>
  <c r="AN4443" i="1"/>
  <c r="AN4444" i="1"/>
  <c r="AN4445" i="1"/>
  <c r="AN4446" i="1"/>
  <c r="AN4447" i="1"/>
  <c r="AN4448" i="1"/>
  <c r="AN4449" i="1"/>
  <c r="AN4450" i="1"/>
  <c r="AN4451" i="1"/>
  <c r="AN4452" i="1"/>
  <c r="AN4453" i="1"/>
  <c r="AN4454" i="1"/>
  <c r="AN4455" i="1"/>
  <c r="AN4456" i="1"/>
  <c r="AN4457" i="1"/>
  <c r="AN4458" i="1"/>
  <c r="AN4459" i="1"/>
  <c r="AN4460" i="1"/>
  <c r="AN4461" i="1"/>
  <c r="AN4462" i="1"/>
  <c r="AN4463" i="1"/>
  <c r="AN4464" i="1"/>
  <c r="AN4465" i="1"/>
  <c r="AN4466" i="1"/>
  <c r="AN4467" i="1"/>
  <c r="AN4468" i="1"/>
  <c r="AN4469" i="1"/>
  <c r="AN4470" i="1"/>
  <c r="AN4471" i="1"/>
  <c r="AN4472" i="1"/>
  <c r="AN4473" i="1"/>
  <c r="AN4474" i="1"/>
  <c r="AN4475" i="1"/>
  <c r="AN4476" i="1"/>
  <c r="AN4477" i="1"/>
  <c r="AN4478" i="1"/>
  <c r="AN4479" i="1"/>
  <c r="AN4480" i="1"/>
  <c r="AN4481" i="1"/>
  <c r="AN4482" i="1"/>
  <c r="AN4483" i="1"/>
  <c r="AN4484" i="1"/>
  <c r="AN4485" i="1"/>
  <c r="AN4486" i="1"/>
  <c r="AN4487" i="1"/>
  <c r="AN4488" i="1"/>
  <c r="AN4489" i="1"/>
  <c r="AN4490" i="1"/>
  <c r="AN4491" i="1"/>
  <c r="AN4492" i="1"/>
  <c r="AN4493" i="1"/>
  <c r="AN4494" i="1"/>
  <c r="AN4495" i="1"/>
  <c r="AN4496" i="1"/>
  <c r="AN4497" i="1"/>
  <c r="AN4498" i="1"/>
  <c r="AN4499" i="1"/>
  <c r="AN4500" i="1"/>
  <c r="AN4501" i="1"/>
  <c r="AN4502" i="1"/>
  <c r="AN4503" i="1"/>
  <c r="AN4504" i="1"/>
  <c r="AN4505" i="1"/>
  <c r="AN4506" i="1"/>
  <c r="AN4507" i="1"/>
  <c r="AN4508" i="1"/>
  <c r="AN4509" i="1"/>
  <c r="AN4510" i="1"/>
  <c r="AN4511" i="1"/>
  <c r="AN4512" i="1"/>
  <c r="AN4513" i="1"/>
  <c r="AN4514" i="1"/>
  <c r="AN4515" i="1"/>
  <c r="AN4516" i="1"/>
  <c r="AN4517" i="1"/>
  <c r="AN4518" i="1"/>
  <c r="AN4519" i="1"/>
  <c r="AN4520" i="1"/>
  <c r="AN4521" i="1"/>
  <c r="AN4522" i="1"/>
  <c r="AN4523" i="1"/>
  <c r="AN4524" i="1"/>
  <c r="AN4525" i="1"/>
  <c r="AN4526" i="1"/>
  <c r="AN4527" i="1"/>
  <c r="AN4528" i="1"/>
  <c r="AN4529" i="1"/>
  <c r="AN4530" i="1"/>
  <c r="AN4531" i="1"/>
  <c r="AN4532" i="1"/>
  <c r="AN4533" i="1"/>
  <c r="AN4534" i="1"/>
  <c r="AN4535" i="1"/>
  <c r="AN4536" i="1"/>
  <c r="AN4537" i="1"/>
  <c r="AN4538" i="1"/>
  <c r="AN4539" i="1"/>
  <c r="AN4540" i="1"/>
  <c r="AN4541" i="1"/>
  <c r="AN4542" i="1"/>
  <c r="AN4543" i="1"/>
  <c r="AN4544" i="1"/>
  <c r="AN4545" i="1"/>
  <c r="AN4546" i="1"/>
  <c r="AN4547" i="1"/>
  <c r="AN4548" i="1"/>
  <c r="AN4549" i="1"/>
  <c r="AN4550" i="1"/>
  <c r="AN4551" i="1"/>
  <c r="AN4552" i="1"/>
  <c r="AN4553" i="1"/>
  <c r="AN4554" i="1"/>
  <c r="AN4555" i="1"/>
  <c r="AN4556" i="1"/>
  <c r="AN4557" i="1"/>
  <c r="AN4558" i="1"/>
  <c r="AN4559" i="1"/>
  <c r="AN4560" i="1"/>
  <c r="AN4561" i="1"/>
  <c r="AN4562" i="1"/>
  <c r="AN4563" i="1"/>
  <c r="AN4564" i="1"/>
  <c r="AN4565" i="1"/>
  <c r="AN4566" i="1"/>
  <c r="AN4567" i="1"/>
  <c r="AN4568" i="1"/>
  <c r="AN4569" i="1"/>
  <c r="AN4570" i="1"/>
  <c r="AN4571" i="1"/>
  <c r="AN4572" i="1"/>
  <c r="AN4573" i="1"/>
  <c r="AN4574" i="1"/>
  <c r="AN4575" i="1"/>
  <c r="AN4576" i="1"/>
  <c r="AN4577" i="1"/>
  <c r="AN4578" i="1"/>
  <c r="AN4579" i="1"/>
  <c r="AN4580" i="1"/>
  <c r="AN4581" i="1"/>
  <c r="AN4582" i="1"/>
  <c r="AN4583" i="1"/>
  <c r="AN4584" i="1"/>
  <c r="AN4585" i="1"/>
  <c r="AN4586" i="1"/>
  <c r="AN4587" i="1"/>
  <c r="AN4588" i="1"/>
  <c r="AN4589" i="1"/>
  <c r="AN4590" i="1"/>
  <c r="AN4591" i="1"/>
  <c r="AN4592" i="1"/>
  <c r="AN4593" i="1"/>
  <c r="AN4594" i="1"/>
  <c r="AN4595" i="1"/>
  <c r="AN4596" i="1"/>
  <c r="AN4597" i="1"/>
  <c r="AN4598" i="1"/>
  <c r="AN4599" i="1"/>
  <c r="AN4600" i="1"/>
  <c r="AN4601" i="1"/>
  <c r="AN4602" i="1"/>
  <c r="AN4603" i="1"/>
  <c r="AN4604" i="1"/>
  <c r="AN4605" i="1"/>
  <c r="AN4606" i="1"/>
  <c r="AN4607" i="1"/>
  <c r="AN4608" i="1"/>
  <c r="AN4609" i="1"/>
  <c r="AN4610" i="1"/>
  <c r="AN4611" i="1"/>
  <c r="AN4612" i="1"/>
  <c r="AN4613" i="1"/>
  <c r="AN4614" i="1"/>
  <c r="AN4615" i="1"/>
  <c r="AN4616" i="1"/>
  <c r="AN4617" i="1"/>
  <c r="AN4618" i="1"/>
  <c r="AN4619" i="1"/>
  <c r="AN4620" i="1"/>
  <c r="AN4621" i="1"/>
  <c r="AN4622" i="1"/>
  <c r="AN4623" i="1"/>
  <c r="AN4624" i="1"/>
  <c r="AN4625" i="1"/>
  <c r="AN4626" i="1"/>
  <c r="AN4627" i="1"/>
  <c r="AN4628" i="1"/>
  <c r="AN4629" i="1"/>
  <c r="AN4630" i="1"/>
  <c r="AN4631" i="1"/>
  <c r="AN4632" i="1"/>
  <c r="AN4633" i="1"/>
  <c r="AN4634" i="1"/>
  <c r="AN4635" i="1"/>
  <c r="AN4636" i="1"/>
  <c r="AN4637" i="1"/>
  <c r="AN4638" i="1"/>
  <c r="AN4639" i="1"/>
  <c r="AN4640" i="1"/>
  <c r="AN4641" i="1"/>
  <c r="AN4642" i="1"/>
  <c r="AN4643" i="1"/>
  <c r="AN4644" i="1"/>
  <c r="AN4645" i="1"/>
  <c r="AN4646" i="1"/>
  <c r="AN4647" i="1"/>
  <c r="AN4648" i="1"/>
  <c r="AN4649" i="1"/>
  <c r="AN4650" i="1"/>
  <c r="AN4651" i="1"/>
  <c r="AN4652" i="1"/>
  <c r="AN4653" i="1"/>
  <c r="AN4654" i="1"/>
  <c r="AN4655" i="1"/>
  <c r="AN4656" i="1"/>
  <c r="AN4657" i="1"/>
  <c r="AN4658" i="1"/>
  <c r="AN4659" i="1"/>
  <c r="AN4660" i="1"/>
  <c r="AN4661" i="1"/>
  <c r="AN4662" i="1"/>
  <c r="AN4663" i="1"/>
  <c r="AN4664" i="1"/>
  <c r="AN4665" i="1"/>
  <c r="AN4666" i="1"/>
  <c r="AN4667" i="1"/>
  <c r="AN4668" i="1"/>
  <c r="AN4669" i="1"/>
  <c r="AN4670" i="1"/>
  <c r="AN4671" i="1"/>
  <c r="AN4672" i="1"/>
  <c r="AN4673" i="1"/>
  <c r="AN4674" i="1"/>
  <c r="AN4675" i="1"/>
  <c r="AN4676" i="1"/>
  <c r="AN4677" i="1"/>
  <c r="AN4678" i="1"/>
  <c r="AN4679" i="1"/>
  <c r="AN4680" i="1"/>
  <c r="AN4681" i="1"/>
  <c r="AN4682" i="1"/>
  <c r="AN4683" i="1"/>
  <c r="AN4684" i="1"/>
  <c r="AN4685" i="1"/>
  <c r="AN4686" i="1"/>
  <c r="AN4687" i="1"/>
  <c r="AN4688" i="1"/>
  <c r="AN4689" i="1"/>
  <c r="AN4690" i="1"/>
  <c r="AN4691" i="1"/>
  <c r="AN4692" i="1"/>
  <c r="AN4693" i="1"/>
  <c r="AN4694" i="1"/>
  <c r="AN4695" i="1"/>
  <c r="AN4696" i="1"/>
  <c r="AN4697" i="1"/>
  <c r="AN4698" i="1"/>
  <c r="AN4699" i="1"/>
  <c r="AN4700" i="1"/>
  <c r="AN4701" i="1"/>
  <c r="AN4702" i="1"/>
  <c r="AN4703" i="1"/>
  <c r="AN4704" i="1"/>
  <c r="AN4705" i="1"/>
  <c r="AN4706" i="1"/>
  <c r="AN4707" i="1"/>
  <c r="AN4708" i="1"/>
  <c r="AN4709" i="1"/>
  <c r="AN4710" i="1"/>
  <c r="AN4711" i="1"/>
  <c r="AN4712" i="1"/>
  <c r="AN4713" i="1"/>
  <c r="AN4714" i="1"/>
  <c r="AN4715" i="1"/>
  <c r="AN4716" i="1"/>
  <c r="AN4717" i="1"/>
  <c r="AN4718" i="1"/>
  <c r="AN4719" i="1"/>
  <c r="AN4720" i="1"/>
  <c r="AN4721" i="1"/>
  <c r="AN4722" i="1"/>
  <c r="AN4723" i="1"/>
  <c r="AN4724" i="1"/>
  <c r="AN4725" i="1"/>
  <c r="AN4726" i="1"/>
  <c r="AN4727" i="1"/>
  <c r="AN4728" i="1"/>
  <c r="AN4729" i="1"/>
  <c r="AN4730" i="1"/>
  <c r="AN4731" i="1"/>
  <c r="AN4732" i="1"/>
  <c r="AN4733" i="1"/>
  <c r="AN4734" i="1"/>
  <c r="AN4735" i="1"/>
  <c r="AN4736" i="1"/>
  <c r="AN4737" i="1"/>
  <c r="AN4738" i="1"/>
  <c r="AN4739" i="1"/>
  <c r="AN4740" i="1"/>
  <c r="AN4741" i="1"/>
  <c r="AN4742" i="1"/>
  <c r="AN4743" i="1"/>
  <c r="AN4744" i="1"/>
  <c r="AN4745" i="1"/>
  <c r="AN4746" i="1"/>
  <c r="AN4747" i="1"/>
  <c r="AN4748" i="1"/>
  <c r="AN4749" i="1"/>
  <c r="AN4750" i="1"/>
  <c r="AN4751" i="1"/>
  <c r="AN4752" i="1"/>
  <c r="AN4753" i="1"/>
  <c r="AN4754" i="1"/>
  <c r="AN4755" i="1"/>
  <c r="AN4756" i="1"/>
  <c r="AN4757" i="1"/>
  <c r="AN4758" i="1"/>
  <c r="AN4759" i="1"/>
  <c r="AN4760" i="1"/>
  <c r="AN4761" i="1"/>
  <c r="AN4762" i="1"/>
  <c r="AN4763" i="1"/>
  <c r="AN4764" i="1"/>
  <c r="AN4765" i="1"/>
  <c r="AN4766" i="1"/>
  <c r="AN4767" i="1"/>
  <c r="AN4768" i="1"/>
  <c r="AN4769" i="1"/>
  <c r="AN4770" i="1"/>
  <c r="AN4771" i="1"/>
  <c r="AN4772" i="1"/>
  <c r="AN4773" i="1"/>
  <c r="AN4774" i="1"/>
  <c r="AN4775" i="1"/>
  <c r="AN4776" i="1"/>
  <c r="AN4777" i="1"/>
  <c r="AN4778" i="1"/>
  <c r="AN4779" i="1"/>
  <c r="AN4780" i="1"/>
  <c r="AN4781" i="1"/>
  <c r="AN4782" i="1"/>
  <c r="AN4783" i="1"/>
  <c r="AN4784" i="1"/>
  <c r="AN4785" i="1"/>
  <c r="AN4786" i="1"/>
  <c r="AN4787" i="1"/>
  <c r="AN4788" i="1"/>
  <c r="AN4789" i="1"/>
  <c r="AN4790" i="1"/>
  <c r="AN4791" i="1"/>
  <c r="AN4792" i="1"/>
  <c r="AN4793" i="1"/>
  <c r="AN4794" i="1"/>
  <c r="AN4795" i="1"/>
  <c r="AN4796" i="1"/>
  <c r="AN4797" i="1"/>
  <c r="AN4798" i="1"/>
  <c r="AN4799" i="1"/>
  <c r="AN4800" i="1"/>
  <c r="AN4801" i="1"/>
  <c r="AN4802" i="1"/>
  <c r="AN4803" i="1"/>
  <c r="AN4804" i="1"/>
  <c r="AN4805" i="1"/>
  <c r="AN4806" i="1"/>
  <c r="AN4807" i="1"/>
  <c r="AN4808" i="1"/>
  <c r="AN4809" i="1"/>
  <c r="AN4810" i="1"/>
  <c r="AN4811" i="1"/>
  <c r="AN4812" i="1"/>
  <c r="AN4813" i="1"/>
  <c r="AN4814" i="1"/>
  <c r="AN4815" i="1"/>
  <c r="AN4816" i="1"/>
  <c r="AN4817" i="1"/>
  <c r="AN4818" i="1"/>
  <c r="AN4819" i="1"/>
  <c r="AN4820" i="1"/>
  <c r="AN4821" i="1"/>
  <c r="AN4822" i="1"/>
  <c r="AN4823" i="1"/>
  <c r="AN4824" i="1"/>
  <c r="AN4825" i="1"/>
  <c r="AN4826" i="1"/>
  <c r="AN4827" i="1"/>
  <c r="AN4828" i="1"/>
  <c r="AN4829" i="1"/>
  <c r="AN4830" i="1"/>
  <c r="AN4831" i="1"/>
  <c r="AN4832" i="1"/>
  <c r="AN4833" i="1"/>
  <c r="AN4834" i="1"/>
  <c r="AN4835" i="1"/>
  <c r="AN4836" i="1"/>
  <c r="AN4837" i="1"/>
  <c r="AN4838" i="1"/>
  <c r="AN4839" i="1"/>
  <c r="AN4840" i="1"/>
  <c r="AN4841" i="1"/>
  <c r="AN4842" i="1"/>
  <c r="AN4843" i="1"/>
  <c r="AN4844" i="1"/>
  <c r="AN4845" i="1"/>
  <c r="AN4846" i="1"/>
  <c r="AN4847" i="1"/>
  <c r="AN4848" i="1"/>
  <c r="AN4849" i="1"/>
  <c r="AN4850" i="1"/>
  <c r="AN4851" i="1"/>
  <c r="AN4852" i="1"/>
  <c r="AN4853" i="1"/>
  <c r="AN4854" i="1"/>
  <c r="AN4855" i="1"/>
  <c r="AN4856" i="1"/>
  <c r="AN4857" i="1"/>
  <c r="AN4858" i="1"/>
  <c r="AN4859" i="1"/>
  <c r="AN4860" i="1"/>
  <c r="AN4861" i="1"/>
  <c r="AN4862" i="1"/>
  <c r="AN4863" i="1"/>
  <c r="AN4864" i="1"/>
  <c r="AN4865" i="1"/>
  <c r="AN4866" i="1"/>
  <c r="AN4867" i="1"/>
  <c r="AN4868" i="1"/>
  <c r="AN4869" i="1"/>
  <c r="AN4870" i="1"/>
  <c r="AN4871" i="1"/>
  <c r="AN4872" i="1"/>
  <c r="AN4873" i="1"/>
  <c r="AN4874" i="1"/>
  <c r="AN4875" i="1"/>
  <c r="AN4876" i="1"/>
  <c r="AN4877" i="1"/>
  <c r="AN4878" i="1"/>
  <c r="AN4879" i="1"/>
  <c r="AN4880" i="1"/>
  <c r="AN4881" i="1"/>
  <c r="AN4882" i="1"/>
  <c r="AN4883" i="1"/>
  <c r="AN4884" i="1"/>
  <c r="AN4885" i="1"/>
  <c r="AN4886" i="1"/>
  <c r="AN4887" i="1"/>
  <c r="AN4888" i="1"/>
  <c r="AN4889" i="1"/>
  <c r="AN4890" i="1"/>
  <c r="AN4891" i="1"/>
  <c r="AN4892" i="1"/>
  <c r="AN4893" i="1"/>
  <c r="AN4894" i="1"/>
  <c r="AN4895" i="1"/>
  <c r="AN4896" i="1"/>
  <c r="AN4897" i="1"/>
  <c r="AN4898" i="1"/>
  <c r="AN4899" i="1"/>
  <c r="AN4900" i="1"/>
  <c r="AN4901" i="1"/>
  <c r="AN4902" i="1"/>
  <c r="AN4903" i="1"/>
  <c r="AN4904" i="1"/>
  <c r="AN4905" i="1"/>
  <c r="AN4906" i="1"/>
  <c r="AN4907" i="1"/>
  <c r="AN4908" i="1"/>
  <c r="AN4909" i="1"/>
  <c r="AN4910" i="1"/>
  <c r="AN4911" i="1"/>
  <c r="AN4912" i="1"/>
  <c r="AN4913" i="1"/>
  <c r="AN4914" i="1"/>
  <c r="AN4915" i="1"/>
  <c r="AN4916" i="1"/>
  <c r="AN4917" i="1"/>
  <c r="AN4918" i="1"/>
  <c r="AN4919" i="1"/>
  <c r="AN4920" i="1"/>
  <c r="AN4921" i="1"/>
  <c r="AN4922" i="1"/>
  <c r="AN4923" i="1"/>
  <c r="AN4924" i="1"/>
  <c r="AN4925" i="1"/>
  <c r="AN4926" i="1"/>
  <c r="AN4927" i="1"/>
  <c r="AN4928" i="1"/>
  <c r="AN4929" i="1"/>
  <c r="AN4930" i="1"/>
  <c r="AN4931" i="1"/>
  <c r="AN4932" i="1"/>
  <c r="AN4933" i="1"/>
  <c r="AN4934" i="1"/>
  <c r="AN4935" i="1"/>
  <c r="AN4936" i="1"/>
  <c r="AN4937" i="1"/>
  <c r="AN4938" i="1"/>
  <c r="AN4939" i="1"/>
  <c r="AN4940" i="1"/>
  <c r="AN4941" i="1"/>
  <c r="AN4942" i="1"/>
  <c r="AN4943" i="1"/>
  <c r="AN4944" i="1"/>
  <c r="AN4945" i="1"/>
  <c r="AN4946" i="1"/>
  <c r="AN4947" i="1"/>
  <c r="AN4948" i="1"/>
  <c r="AN4949" i="1"/>
  <c r="AN4950" i="1"/>
  <c r="AN4951" i="1"/>
  <c r="AN4952" i="1"/>
  <c r="AN4953" i="1"/>
  <c r="AN4954" i="1"/>
  <c r="AN4955" i="1"/>
  <c r="AN4956" i="1"/>
  <c r="AN4957" i="1"/>
  <c r="AN4958" i="1"/>
  <c r="AN4959" i="1"/>
  <c r="AN4960" i="1"/>
  <c r="AN4961" i="1"/>
  <c r="AN4962" i="1"/>
  <c r="AN4963" i="1"/>
  <c r="AN4964" i="1"/>
  <c r="AN4965" i="1"/>
  <c r="AN4966" i="1"/>
  <c r="AN4967" i="1"/>
  <c r="AN4968" i="1"/>
  <c r="AN4969" i="1"/>
  <c r="AN4970" i="1"/>
  <c r="AN4971" i="1"/>
  <c r="AN4972" i="1"/>
  <c r="AN4973" i="1"/>
  <c r="AN4974" i="1"/>
  <c r="AN4975" i="1"/>
  <c r="AN4976" i="1"/>
  <c r="AN4977" i="1"/>
  <c r="AN4978" i="1"/>
  <c r="AN4979" i="1"/>
  <c r="AN4980" i="1"/>
  <c r="AN4981" i="1"/>
  <c r="AN4982" i="1"/>
  <c r="AN4983" i="1"/>
  <c r="AN4984" i="1"/>
  <c r="AN4985" i="1"/>
  <c r="AN4986" i="1"/>
  <c r="AN4987" i="1"/>
  <c r="AN4988" i="1"/>
  <c r="AN4989" i="1"/>
  <c r="AN4990" i="1"/>
  <c r="AN4991" i="1"/>
  <c r="AN4992" i="1"/>
  <c r="AN4993" i="1"/>
  <c r="AN4994" i="1"/>
  <c r="AN4995" i="1"/>
  <c r="AN4996" i="1"/>
  <c r="AN4997" i="1"/>
  <c r="AN4998" i="1"/>
  <c r="AN4999" i="1"/>
  <c r="AN5000" i="1"/>
  <c r="AN5001" i="1"/>
  <c r="AN5002" i="1"/>
  <c r="AN5003" i="1"/>
  <c r="AN5004" i="1"/>
  <c r="AN5005" i="1"/>
  <c r="AN5006" i="1"/>
  <c r="AN5007" i="1"/>
  <c r="AN5008" i="1"/>
  <c r="AN5009" i="1"/>
  <c r="AN5010" i="1"/>
  <c r="AN5011" i="1"/>
  <c r="AN5012" i="1"/>
  <c r="AN5013" i="1"/>
  <c r="AN5014" i="1"/>
  <c r="AN5015" i="1"/>
  <c r="AN5016" i="1"/>
  <c r="AN5017" i="1"/>
  <c r="AN5018" i="1"/>
  <c r="AN5019" i="1"/>
  <c r="AN5020" i="1"/>
  <c r="AN5021" i="1"/>
  <c r="AN5022" i="1"/>
  <c r="AN5023" i="1"/>
  <c r="AN5024" i="1"/>
  <c r="AN5025" i="1"/>
  <c r="AN5026" i="1"/>
  <c r="AN5027" i="1"/>
  <c r="AN5028" i="1"/>
  <c r="AN5029" i="1"/>
  <c r="AN5030" i="1"/>
  <c r="AN5031" i="1"/>
  <c r="AN5032" i="1"/>
  <c r="AN5033" i="1"/>
  <c r="AN5034" i="1"/>
  <c r="AN5035" i="1"/>
  <c r="AN5036" i="1"/>
  <c r="AN5037" i="1"/>
  <c r="AN5038" i="1"/>
  <c r="AN5039" i="1"/>
  <c r="AN5040" i="1"/>
  <c r="AN5041" i="1"/>
  <c r="AN5042" i="1"/>
  <c r="AN5043" i="1"/>
  <c r="AN5044" i="1"/>
  <c r="AN2" i="1"/>
  <c r="BN14" i="1"/>
  <c r="BN11" i="1"/>
  <c r="BN6" i="1"/>
  <c r="BN5" i="1"/>
  <c r="BN4" i="1"/>
  <c r="BN3" i="1"/>
  <c r="BN2" i="1"/>
  <c r="AW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156" i="1"/>
  <c r="AW157" i="1"/>
  <c r="AW158" i="1"/>
  <c r="AW159" i="1"/>
  <c r="AW160" i="1"/>
  <c r="AW161" i="1"/>
  <c r="AW162" i="1"/>
  <c r="AW163" i="1"/>
  <c r="AW164" i="1"/>
  <c r="AW165" i="1"/>
  <c r="AW166" i="1"/>
  <c r="AW167" i="1"/>
  <c r="AW168" i="1"/>
  <c r="AW169" i="1"/>
  <c r="AW170" i="1"/>
  <c r="AW171" i="1"/>
  <c r="AW172" i="1"/>
  <c r="AW173" i="1"/>
  <c r="AW174" i="1"/>
  <c r="AW175" i="1"/>
  <c r="AW176" i="1"/>
  <c r="AW177" i="1"/>
  <c r="AW178" i="1"/>
  <c r="AW179" i="1"/>
  <c r="AW180" i="1"/>
  <c r="AW181" i="1"/>
  <c r="AW182" i="1"/>
  <c r="AW183" i="1"/>
  <c r="AW184" i="1"/>
  <c r="AW185" i="1"/>
  <c r="AW186" i="1"/>
  <c r="AW187" i="1"/>
  <c r="AW188" i="1"/>
  <c r="AW189" i="1"/>
  <c r="AW190" i="1"/>
  <c r="AW191" i="1"/>
  <c r="AW192" i="1"/>
  <c r="AW193" i="1"/>
  <c r="AW194" i="1"/>
  <c r="AW195" i="1"/>
  <c r="AW196" i="1"/>
  <c r="AW197" i="1"/>
  <c r="AW198" i="1"/>
  <c r="AW199" i="1"/>
  <c r="AW200" i="1"/>
  <c r="AW201" i="1"/>
  <c r="AW202" i="1"/>
  <c r="AW203" i="1"/>
  <c r="AW204" i="1"/>
  <c r="AW205" i="1"/>
  <c r="AW206" i="1"/>
  <c r="AW207" i="1"/>
  <c r="AW208" i="1"/>
  <c r="AW209" i="1"/>
  <c r="AW210" i="1"/>
  <c r="AW211" i="1"/>
  <c r="AW212" i="1"/>
  <c r="AW213" i="1"/>
  <c r="AW214" i="1"/>
  <c r="AW215" i="1"/>
  <c r="AW216" i="1"/>
  <c r="AW217" i="1"/>
  <c r="AW218" i="1"/>
  <c r="AW219" i="1"/>
  <c r="AW220" i="1"/>
  <c r="AW221" i="1"/>
  <c r="AW222" i="1"/>
  <c r="AW223" i="1"/>
  <c r="AW224" i="1"/>
  <c r="AW225" i="1"/>
  <c r="AW226" i="1"/>
  <c r="AW227" i="1"/>
  <c r="AW228" i="1"/>
  <c r="AW229" i="1"/>
  <c r="AW230" i="1"/>
  <c r="AW231" i="1"/>
  <c r="AW232" i="1"/>
  <c r="AW233" i="1"/>
  <c r="AW234" i="1"/>
  <c r="AW235" i="1"/>
  <c r="AW236" i="1"/>
  <c r="AW237" i="1"/>
  <c r="AW238" i="1"/>
  <c r="AW239" i="1"/>
  <c r="AW240" i="1"/>
  <c r="AW241" i="1"/>
  <c r="AW242" i="1"/>
  <c r="AW243" i="1"/>
  <c r="AW244" i="1"/>
  <c r="AW245" i="1"/>
  <c r="AW246" i="1"/>
  <c r="AW247" i="1"/>
  <c r="AW248" i="1"/>
  <c r="AW249" i="1"/>
  <c r="AW250" i="1"/>
  <c r="AW251" i="1"/>
  <c r="AW252" i="1"/>
  <c r="AW253" i="1"/>
  <c r="AW254" i="1"/>
  <c r="AW255" i="1"/>
  <c r="AW256" i="1"/>
  <c r="AW257" i="1"/>
  <c r="AW258" i="1"/>
  <c r="AW259" i="1"/>
  <c r="AW260" i="1"/>
  <c r="AW261" i="1"/>
  <c r="AW262" i="1"/>
  <c r="AW263" i="1"/>
  <c r="AW264" i="1"/>
  <c r="AW265" i="1"/>
  <c r="AW266" i="1"/>
  <c r="AW267" i="1"/>
  <c r="AW268" i="1"/>
  <c r="AW269" i="1"/>
  <c r="AW270" i="1"/>
  <c r="AW271" i="1"/>
  <c r="AW272" i="1"/>
  <c r="AW273" i="1"/>
  <c r="AW274" i="1"/>
  <c r="AW275" i="1"/>
  <c r="AW276" i="1"/>
  <c r="AW277" i="1"/>
  <c r="AW278" i="1"/>
  <c r="AW279" i="1"/>
  <c r="AW280" i="1"/>
  <c r="AW281" i="1"/>
  <c r="AW282" i="1"/>
  <c r="AW283" i="1"/>
  <c r="AW284" i="1"/>
  <c r="AW285" i="1"/>
  <c r="AW286" i="1"/>
  <c r="AW287" i="1"/>
  <c r="AW288" i="1"/>
  <c r="AW289" i="1"/>
  <c r="AW290" i="1"/>
  <c r="AW291" i="1"/>
  <c r="AW292" i="1"/>
  <c r="AW293" i="1"/>
  <c r="AW294" i="1"/>
  <c r="AW295" i="1"/>
  <c r="AW296" i="1"/>
  <c r="AW297" i="1"/>
  <c r="AW298" i="1"/>
  <c r="AW299" i="1"/>
  <c r="AW300" i="1"/>
  <c r="AW301" i="1"/>
  <c r="AW302" i="1"/>
  <c r="AW303" i="1"/>
  <c r="AW304" i="1"/>
  <c r="AW305" i="1"/>
  <c r="AW306" i="1"/>
  <c r="AW307" i="1"/>
  <c r="AW308" i="1"/>
  <c r="AW309" i="1"/>
  <c r="AW310" i="1"/>
  <c r="AW311" i="1"/>
  <c r="AW312" i="1"/>
  <c r="AW313" i="1"/>
  <c r="AW314" i="1"/>
  <c r="AW315" i="1"/>
  <c r="AW316" i="1"/>
  <c r="AW317" i="1"/>
  <c r="AW318" i="1"/>
  <c r="AW319" i="1"/>
  <c r="AW320" i="1"/>
  <c r="AW321" i="1"/>
  <c r="AW322" i="1"/>
  <c r="AW323" i="1"/>
  <c r="AW324" i="1"/>
  <c r="AW325" i="1"/>
  <c r="AW326" i="1"/>
  <c r="AW327" i="1"/>
  <c r="AW328" i="1"/>
  <c r="AW329" i="1"/>
  <c r="AW330" i="1"/>
  <c r="AW331" i="1"/>
  <c r="AW332" i="1"/>
  <c r="AW333" i="1"/>
  <c r="AW334" i="1"/>
  <c r="AW335" i="1"/>
  <c r="AW336" i="1"/>
  <c r="AW337" i="1"/>
  <c r="AW338" i="1"/>
  <c r="AW339" i="1"/>
  <c r="AW340" i="1"/>
  <c r="AW341" i="1"/>
  <c r="AW342" i="1"/>
  <c r="AW343" i="1"/>
  <c r="AW344" i="1"/>
  <c r="AW345" i="1"/>
  <c r="AW346" i="1"/>
  <c r="AW347" i="1"/>
  <c r="AW348" i="1"/>
  <c r="AW349" i="1"/>
  <c r="AW350" i="1"/>
  <c r="AW351" i="1"/>
  <c r="AW352" i="1"/>
  <c r="AW353" i="1"/>
  <c r="AW354" i="1"/>
  <c r="AW355" i="1"/>
  <c r="AW356" i="1"/>
  <c r="AW357" i="1"/>
  <c r="AW358" i="1"/>
  <c r="AW359" i="1"/>
  <c r="AW360" i="1"/>
  <c r="AW361" i="1"/>
  <c r="AW362" i="1"/>
  <c r="AW363" i="1"/>
  <c r="AW364" i="1"/>
  <c r="AW365" i="1"/>
  <c r="AW366" i="1"/>
  <c r="AW367" i="1"/>
  <c r="AW368" i="1"/>
  <c r="AW369" i="1"/>
  <c r="AW370" i="1"/>
  <c r="AW371" i="1"/>
  <c r="AW372" i="1"/>
  <c r="AW373" i="1"/>
  <c r="AW374" i="1"/>
  <c r="AW375" i="1"/>
  <c r="AW376" i="1"/>
  <c r="AW377" i="1"/>
  <c r="AW378" i="1"/>
  <c r="AW379" i="1"/>
  <c r="AW380" i="1"/>
  <c r="AW381" i="1"/>
  <c r="AW382" i="1"/>
  <c r="AW383" i="1"/>
  <c r="AW384" i="1"/>
  <c r="AW385" i="1"/>
  <c r="AW386" i="1"/>
  <c r="AW387" i="1"/>
  <c r="AW388" i="1"/>
  <c r="AW389" i="1"/>
  <c r="AW390" i="1"/>
  <c r="AW391" i="1"/>
  <c r="AW392" i="1"/>
  <c r="AW393" i="1"/>
  <c r="AW394" i="1"/>
  <c r="AW395" i="1"/>
  <c r="AW396" i="1"/>
  <c r="AW397" i="1"/>
  <c r="AW398" i="1"/>
  <c r="AW399" i="1"/>
  <c r="AW400" i="1"/>
  <c r="AW401" i="1"/>
  <c r="AW402" i="1"/>
  <c r="AW403" i="1"/>
  <c r="AW404" i="1"/>
  <c r="AW405" i="1"/>
  <c r="AW406" i="1"/>
  <c r="AW407" i="1"/>
  <c r="AW408" i="1"/>
  <c r="AW409" i="1"/>
  <c r="AW410" i="1"/>
  <c r="AW411" i="1"/>
  <c r="AW412" i="1"/>
  <c r="AW413" i="1"/>
  <c r="AW414" i="1"/>
  <c r="AW415" i="1"/>
  <c r="AW416" i="1"/>
  <c r="AW417" i="1"/>
  <c r="AW418" i="1"/>
  <c r="AW419" i="1"/>
  <c r="AW420" i="1"/>
  <c r="AW421" i="1"/>
  <c r="AW422" i="1"/>
  <c r="AW423" i="1"/>
  <c r="AW424" i="1"/>
  <c r="AW425" i="1"/>
  <c r="AW426" i="1"/>
  <c r="AW427" i="1"/>
  <c r="AW428" i="1"/>
  <c r="AW429" i="1"/>
  <c r="AW430" i="1"/>
  <c r="AW431" i="1"/>
  <c r="AW432" i="1"/>
  <c r="AW433" i="1"/>
  <c r="AW434" i="1"/>
  <c r="AW435" i="1"/>
  <c r="AW436" i="1"/>
  <c r="AW437" i="1"/>
  <c r="AW438" i="1"/>
  <c r="AW439" i="1"/>
  <c r="AW440" i="1"/>
  <c r="AW441" i="1"/>
  <c r="AW442" i="1"/>
  <c r="AW443" i="1"/>
  <c r="AW444" i="1"/>
  <c r="AW445" i="1"/>
  <c r="AW446" i="1"/>
  <c r="AW447" i="1"/>
  <c r="AW448" i="1"/>
  <c r="AW449" i="1"/>
  <c r="AW450" i="1"/>
  <c r="AW451" i="1"/>
  <c r="AW452" i="1"/>
  <c r="AW453" i="1"/>
  <c r="AW454" i="1"/>
  <c r="AW455" i="1"/>
  <c r="AW456" i="1"/>
  <c r="AW457" i="1"/>
  <c r="AW458" i="1"/>
  <c r="AW459" i="1"/>
  <c r="AW460" i="1"/>
  <c r="AW461" i="1"/>
  <c r="AW462" i="1"/>
  <c r="AW463" i="1"/>
  <c r="AW464" i="1"/>
  <c r="AW465" i="1"/>
  <c r="AW466" i="1"/>
  <c r="AW467" i="1"/>
  <c r="AW468" i="1"/>
  <c r="AW469" i="1"/>
  <c r="AW470" i="1"/>
  <c r="AW471" i="1"/>
  <c r="AW472" i="1"/>
  <c r="AW473" i="1"/>
  <c r="AW474" i="1"/>
  <c r="AW475" i="1"/>
  <c r="AW476" i="1"/>
  <c r="AW477" i="1"/>
  <c r="AW478" i="1"/>
  <c r="AW479" i="1"/>
  <c r="AW480" i="1"/>
  <c r="AW481" i="1"/>
  <c r="AW482" i="1"/>
  <c r="AW483" i="1"/>
  <c r="AW484" i="1"/>
  <c r="AW485" i="1"/>
  <c r="AW486" i="1"/>
  <c r="AW487" i="1"/>
  <c r="AW488" i="1"/>
  <c r="AW489" i="1"/>
  <c r="AW490" i="1"/>
  <c r="AW491" i="1"/>
  <c r="AW492" i="1"/>
  <c r="AW493" i="1"/>
  <c r="AW494" i="1"/>
  <c r="AW495" i="1"/>
  <c r="AW496" i="1"/>
  <c r="AW497" i="1"/>
  <c r="AW498" i="1"/>
  <c r="AW499" i="1"/>
  <c r="AW500" i="1"/>
  <c r="AW501" i="1"/>
  <c r="AW502" i="1"/>
  <c r="AW503" i="1"/>
  <c r="AW504" i="1"/>
  <c r="AW505" i="1"/>
  <c r="AW506" i="1"/>
  <c r="AW507" i="1"/>
  <c r="AW508" i="1"/>
  <c r="AW509" i="1"/>
  <c r="AW510" i="1"/>
  <c r="AW511" i="1"/>
  <c r="AW512" i="1"/>
  <c r="AW513" i="1"/>
  <c r="AW514" i="1"/>
  <c r="AW515" i="1"/>
  <c r="AW516" i="1"/>
  <c r="AW517" i="1"/>
  <c r="AW518" i="1"/>
  <c r="AW519" i="1"/>
  <c r="AW520" i="1"/>
  <c r="AW521" i="1"/>
  <c r="AW522" i="1"/>
  <c r="AW523" i="1"/>
  <c r="AW524" i="1"/>
  <c r="AW525" i="1"/>
  <c r="AW526" i="1"/>
  <c r="AW527" i="1"/>
  <c r="AW528" i="1"/>
  <c r="AW529" i="1"/>
  <c r="AW530" i="1"/>
  <c r="AW531" i="1"/>
  <c r="AW532" i="1"/>
  <c r="AW533" i="1"/>
  <c r="AW534" i="1"/>
  <c r="AW535" i="1"/>
  <c r="AW536" i="1"/>
  <c r="AW537" i="1"/>
  <c r="AW538" i="1"/>
  <c r="AW539" i="1"/>
  <c r="AW540" i="1"/>
  <c r="AW541" i="1"/>
  <c r="AW542" i="1"/>
  <c r="AW543" i="1"/>
  <c r="AW544" i="1"/>
  <c r="AW545" i="1"/>
  <c r="AW546" i="1"/>
  <c r="AW547" i="1"/>
  <c r="AW548" i="1"/>
  <c r="AW549" i="1"/>
  <c r="AW550" i="1"/>
  <c r="AW551" i="1"/>
  <c r="AW552" i="1"/>
  <c r="AW553" i="1"/>
  <c r="AW554" i="1"/>
  <c r="AW555" i="1"/>
  <c r="AW556" i="1"/>
  <c r="AW557" i="1"/>
  <c r="AW558" i="1"/>
  <c r="AW559" i="1"/>
  <c r="AW560" i="1"/>
  <c r="AW561" i="1"/>
  <c r="AW562" i="1"/>
  <c r="AW563" i="1"/>
  <c r="AW564" i="1"/>
  <c r="AW565" i="1"/>
  <c r="AW566" i="1"/>
  <c r="AW567" i="1"/>
  <c r="AW568" i="1"/>
  <c r="AW569" i="1"/>
  <c r="AW570" i="1"/>
  <c r="AW571" i="1"/>
  <c r="AW572" i="1"/>
  <c r="AW573" i="1"/>
  <c r="AW574" i="1"/>
  <c r="AW575" i="1"/>
  <c r="AW576" i="1"/>
  <c r="AW577" i="1"/>
  <c r="AW578" i="1"/>
  <c r="AW579" i="1"/>
  <c r="AW580" i="1"/>
  <c r="AW581" i="1"/>
  <c r="AW582" i="1"/>
  <c r="AW583" i="1"/>
  <c r="AW584" i="1"/>
  <c r="AW585" i="1"/>
  <c r="AW586" i="1"/>
  <c r="AW587" i="1"/>
  <c r="AW588" i="1"/>
  <c r="AW589" i="1"/>
  <c r="AW590" i="1"/>
  <c r="AW591" i="1"/>
  <c r="AW592" i="1"/>
  <c r="AW593" i="1"/>
  <c r="AW594" i="1"/>
  <c r="AW595" i="1"/>
  <c r="AW596" i="1"/>
  <c r="AW597" i="1"/>
  <c r="AW598" i="1"/>
  <c r="AW599" i="1"/>
  <c r="AW600" i="1"/>
  <c r="AW601" i="1"/>
  <c r="AW602" i="1"/>
  <c r="AW603" i="1"/>
  <c r="AW604" i="1"/>
  <c r="AW605" i="1"/>
  <c r="AW606" i="1"/>
  <c r="AW607" i="1"/>
  <c r="AW608" i="1"/>
  <c r="AW609" i="1"/>
  <c r="AW610" i="1"/>
  <c r="AW611" i="1"/>
  <c r="AW612" i="1"/>
  <c r="AW613" i="1"/>
  <c r="AW614" i="1"/>
  <c r="AW615" i="1"/>
  <c r="AW616" i="1"/>
  <c r="AW617" i="1"/>
  <c r="AW618" i="1"/>
  <c r="AW619" i="1"/>
  <c r="AW620" i="1"/>
  <c r="AW621" i="1"/>
  <c r="AW622" i="1"/>
  <c r="AW623" i="1"/>
  <c r="AW624" i="1"/>
  <c r="AW625" i="1"/>
  <c r="AW626" i="1"/>
  <c r="AW627" i="1"/>
  <c r="AW628" i="1"/>
  <c r="AW629" i="1"/>
  <c r="AW630" i="1"/>
  <c r="AW631" i="1"/>
  <c r="AW632" i="1"/>
  <c r="AW633" i="1"/>
  <c r="AW634" i="1"/>
  <c r="AW635" i="1"/>
  <c r="AW636" i="1"/>
  <c r="AW637" i="1"/>
  <c r="AW638" i="1"/>
  <c r="AW639" i="1"/>
  <c r="AW640" i="1"/>
  <c r="AW641" i="1"/>
  <c r="AW642" i="1"/>
  <c r="AW643" i="1"/>
  <c r="AW644" i="1"/>
  <c r="AW645" i="1"/>
  <c r="AW646" i="1"/>
  <c r="AW647" i="1"/>
  <c r="AW648" i="1"/>
  <c r="AW649" i="1"/>
  <c r="AW650" i="1"/>
  <c r="AW651" i="1"/>
  <c r="AW652" i="1"/>
  <c r="AW653" i="1"/>
  <c r="AW654" i="1"/>
  <c r="AW655" i="1"/>
  <c r="AW656" i="1"/>
  <c r="AW657" i="1"/>
  <c r="AW658" i="1"/>
  <c r="AW659" i="1"/>
  <c r="AW660" i="1"/>
  <c r="AW661" i="1"/>
  <c r="AW662" i="1"/>
  <c r="AW663" i="1"/>
  <c r="AW664" i="1"/>
  <c r="AW665" i="1"/>
  <c r="AW666" i="1"/>
  <c r="AW667" i="1"/>
  <c r="AW668" i="1"/>
  <c r="AW669" i="1"/>
  <c r="AW670" i="1"/>
  <c r="AW671" i="1"/>
  <c r="AW672" i="1"/>
  <c r="AW673" i="1"/>
  <c r="AW674" i="1"/>
  <c r="AW675" i="1"/>
  <c r="AW676" i="1"/>
  <c r="AW677" i="1"/>
  <c r="AW678" i="1"/>
  <c r="AW679" i="1"/>
  <c r="AW680" i="1"/>
  <c r="AW681" i="1"/>
  <c r="AW682" i="1"/>
  <c r="AW683" i="1"/>
  <c r="AW684" i="1"/>
  <c r="AW685" i="1"/>
  <c r="AW686" i="1"/>
  <c r="AW687" i="1"/>
  <c r="AW688" i="1"/>
  <c r="AW689" i="1"/>
  <c r="AW690" i="1"/>
  <c r="AW691" i="1"/>
  <c r="AW692" i="1"/>
  <c r="AW693" i="1"/>
  <c r="AW694" i="1"/>
  <c r="AW695" i="1"/>
  <c r="AW696" i="1"/>
  <c r="AW697" i="1"/>
  <c r="AW698" i="1"/>
  <c r="AW699" i="1"/>
  <c r="AW700" i="1"/>
  <c r="AW701" i="1"/>
  <c r="AW702" i="1"/>
  <c r="AW703" i="1"/>
  <c r="AW704" i="1"/>
  <c r="AW705" i="1"/>
  <c r="AW706" i="1"/>
  <c r="AW707" i="1"/>
  <c r="AW708" i="1"/>
  <c r="AW709" i="1"/>
  <c r="AW710" i="1"/>
  <c r="AW711" i="1"/>
  <c r="AW712" i="1"/>
  <c r="AW713" i="1"/>
  <c r="AW714" i="1"/>
  <c r="AW715" i="1"/>
  <c r="AW716" i="1"/>
  <c r="AW717" i="1"/>
  <c r="AW718" i="1"/>
  <c r="AW719" i="1"/>
  <c r="AW720" i="1"/>
  <c r="AW721" i="1"/>
  <c r="AW722" i="1"/>
  <c r="AW723" i="1"/>
  <c r="AW724" i="1"/>
  <c r="AW725" i="1"/>
  <c r="AW726" i="1"/>
  <c r="AW727" i="1"/>
  <c r="AW728" i="1"/>
  <c r="AW729" i="1"/>
  <c r="AW730" i="1"/>
  <c r="AW731" i="1"/>
  <c r="AW732" i="1"/>
  <c r="AW733" i="1"/>
  <c r="AW734" i="1"/>
  <c r="AW735" i="1"/>
  <c r="AW736" i="1"/>
  <c r="AW737" i="1"/>
  <c r="AW738" i="1"/>
  <c r="AW739" i="1"/>
  <c r="AW740" i="1"/>
  <c r="AW741" i="1"/>
  <c r="AW742" i="1"/>
  <c r="AW743" i="1"/>
  <c r="AW744" i="1"/>
  <c r="AW745" i="1"/>
  <c r="AW746" i="1"/>
  <c r="AW747" i="1"/>
  <c r="AW748" i="1"/>
  <c r="AW749" i="1"/>
  <c r="AW750" i="1"/>
  <c r="AW751" i="1"/>
  <c r="AW752" i="1"/>
  <c r="AW753" i="1"/>
  <c r="AW754" i="1"/>
  <c r="AW755" i="1"/>
  <c r="AW756" i="1"/>
  <c r="AW757" i="1"/>
  <c r="AW758" i="1"/>
  <c r="AW759" i="1"/>
  <c r="AW760" i="1"/>
  <c r="AW761" i="1"/>
  <c r="AW762" i="1"/>
  <c r="AW763" i="1"/>
  <c r="AW764" i="1"/>
  <c r="AW765" i="1"/>
  <c r="AW766" i="1"/>
  <c r="AW767" i="1"/>
  <c r="AW768" i="1"/>
  <c r="AW769" i="1"/>
  <c r="AW770" i="1"/>
  <c r="AW771" i="1"/>
  <c r="AW772" i="1"/>
  <c r="AW773" i="1"/>
  <c r="AW774" i="1"/>
  <c r="AW775" i="1"/>
  <c r="AW776" i="1"/>
  <c r="AW777" i="1"/>
  <c r="AW778" i="1"/>
  <c r="AW779" i="1"/>
  <c r="AW780" i="1"/>
  <c r="AW781" i="1"/>
  <c r="AW782" i="1"/>
  <c r="AW783" i="1"/>
  <c r="AW784" i="1"/>
  <c r="AW785" i="1"/>
  <c r="AW786" i="1"/>
  <c r="AW787" i="1"/>
  <c r="AW788" i="1"/>
  <c r="AW789" i="1"/>
  <c r="AW790" i="1"/>
  <c r="AW791" i="1"/>
  <c r="AW792" i="1"/>
  <c r="AW793" i="1"/>
  <c r="AW794" i="1"/>
  <c r="AW795" i="1"/>
  <c r="AW796" i="1"/>
  <c r="AW797" i="1"/>
  <c r="AW798" i="1"/>
  <c r="AW799" i="1"/>
  <c r="AW800" i="1"/>
  <c r="AW801" i="1"/>
  <c r="AW802" i="1"/>
  <c r="AW803" i="1"/>
  <c r="AW804" i="1"/>
  <c r="AW805" i="1"/>
  <c r="AW806" i="1"/>
  <c r="AW807" i="1"/>
  <c r="AW808" i="1"/>
  <c r="AW809" i="1"/>
  <c r="AW810" i="1"/>
  <c r="AW811" i="1"/>
  <c r="AW812" i="1"/>
  <c r="AW813" i="1"/>
  <c r="AW814" i="1"/>
  <c r="AW815" i="1"/>
  <c r="AW816" i="1"/>
  <c r="AW817" i="1"/>
  <c r="AW818" i="1"/>
  <c r="AW819" i="1"/>
  <c r="AW820" i="1"/>
  <c r="AW821" i="1"/>
  <c r="AW822" i="1"/>
  <c r="AW823" i="1"/>
  <c r="AW824" i="1"/>
  <c r="AW825" i="1"/>
  <c r="AW826" i="1"/>
  <c r="AW827" i="1"/>
  <c r="AW828" i="1"/>
  <c r="AW829" i="1"/>
  <c r="AW830" i="1"/>
  <c r="AW831" i="1"/>
  <c r="AW832" i="1"/>
  <c r="AW833" i="1"/>
  <c r="AW834" i="1"/>
  <c r="AW835" i="1"/>
  <c r="AW836" i="1"/>
  <c r="AW837" i="1"/>
  <c r="AW838" i="1"/>
  <c r="AW839" i="1"/>
  <c r="AW840" i="1"/>
  <c r="AW841" i="1"/>
  <c r="AW842" i="1"/>
  <c r="AW843" i="1"/>
  <c r="AW844" i="1"/>
  <c r="AW845" i="1"/>
  <c r="AW846" i="1"/>
  <c r="AW847" i="1"/>
  <c r="AW848" i="1"/>
  <c r="AW849" i="1"/>
  <c r="AW850" i="1"/>
  <c r="AW851" i="1"/>
  <c r="AW852" i="1"/>
  <c r="AW853" i="1"/>
  <c r="AW854" i="1"/>
  <c r="AW855" i="1"/>
  <c r="AW856" i="1"/>
  <c r="AW857" i="1"/>
  <c r="AW858" i="1"/>
  <c r="AW859" i="1"/>
  <c r="AW860" i="1"/>
  <c r="AW861" i="1"/>
  <c r="AW862" i="1"/>
  <c r="AW863" i="1"/>
  <c r="AW864" i="1"/>
  <c r="AW865" i="1"/>
  <c r="AW866" i="1"/>
  <c r="AW867" i="1"/>
  <c r="AW868" i="1"/>
  <c r="AW869" i="1"/>
  <c r="AW870" i="1"/>
  <c r="AW871" i="1"/>
  <c r="AW872" i="1"/>
  <c r="AW873" i="1"/>
  <c r="AW874" i="1"/>
  <c r="AW875" i="1"/>
  <c r="AW876" i="1"/>
  <c r="AW877" i="1"/>
  <c r="AW878" i="1"/>
  <c r="AW879" i="1"/>
  <c r="AW880" i="1"/>
  <c r="AW881" i="1"/>
  <c r="AW882" i="1"/>
  <c r="AW883" i="1"/>
  <c r="AW884" i="1"/>
  <c r="AW885" i="1"/>
  <c r="AW886" i="1"/>
  <c r="AW887" i="1"/>
  <c r="AW888" i="1"/>
  <c r="AW889" i="1"/>
  <c r="AW890" i="1"/>
  <c r="AW891" i="1"/>
  <c r="AW892" i="1"/>
  <c r="AW893" i="1"/>
  <c r="AW894" i="1"/>
  <c r="AW895" i="1"/>
  <c r="AW896" i="1"/>
  <c r="AW897" i="1"/>
  <c r="AW898" i="1"/>
  <c r="AW899" i="1"/>
  <c r="AW900" i="1"/>
  <c r="AW901" i="1"/>
  <c r="AW902" i="1"/>
  <c r="AW903" i="1"/>
  <c r="AW904" i="1"/>
  <c r="AW905" i="1"/>
  <c r="AW906" i="1"/>
  <c r="AW907" i="1"/>
  <c r="AW908" i="1"/>
  <c r="AW909" i="1"/>
  <c r="AW910" i="1"/>
  <c r="AW911" i="1"/>
  <c r="AW912" i="1"/>
  <c r="AW913" i="1"/>
  <c r="AW914" i="1"/>
  <c r="AW915" i="1"/>
  <c r="AW916" i="1"/>
  <c r="AW917" i="1"/>
  <c r="AW918" i="1"/>
  <c r="AW919" i="1"/>
  <c r="AW920" i="1"/>
  <c r="AW921" i="1"/>
  <c r="AW922" i="1"/>
  <c r="AW923" i="1"/>
  <c r="AW924" i="1"/>
  <c r="AW925" i="1"/>
  <c r="AW926" i="1"/>
  <c r="AW927" i="1"/>
  <c r="AW928" i="1"/>
  <c r="AW929" i="1"/>
  <c r="AW930" i="1"/>
  <c r="AW931" i="1"/>
  <c r="AW932" i="1"/>
  <c r="AW933" i="1"/>
  <c r="AW934" i="1"/>
  <c r="AW935" i="1"/>
  <c r="AW936" i="1"/>
  <c r="AW937" i="1"/>
  <c r="AW938" i="1"/>
  <c r="AW939" i="1"/>
  <c r="AW940" i="1"/>
  <c r="AW941" i="1"/>
  <c r="AW942" i="1"/>
  <c r="AW943" i="1"/>
  <c r="AW944" i="1"/>
  <c r="AW945" i="1"/>
  <c r="AW946" i="1"/>
  <c r="AW947" i="1"/>
  <c r="AW948" i="1"/>
  <c r="AW949" i="1"/>
  <c r="AW950" i="1"/>
  <c r="AW951" i="1"/>
  <c r="AW952" i="1"/>
  <c r="AW953" i="1"/>
  <c r="AW954" i="1"/>
  <c r="AW955" i="1"/>
  <c r="AW956" i="1"/>
  <c r="AW957" i="1"/>
  <c r="AW958" i="1"/>
  <c r="AW959" i="1"/>
  <c r="AW960" i="1"/>
  <c r="AW961" i="1"/>
  <c r="AW962" i="1"/>
  <c r="AW963" i="1"/>
  <c r="AW964" i="1"/>
  <c r="AW965" i="1"/>
  <c r="AW966" i="1"/>
  <c r="AW967" i="1"/>
  <c r="AW968" i="1"/>
  <c r="AW969" i="1"/>
  <c r="AW970" i="1"/>
  <c r="AW971" i="1"/>
  <c r="AW972" i="1"/>
  <c r="AW973" i="1"/>
  <c r="AW974" i="1"/>
  <c r="AW975" i="1"/>
  <c r="AW976" i="1"/>
  <c r="AW977" i="1"/>
  <c r="AW978" i="1"/>
  <c r="AW979" i="1"/>
  <c r="AW980" i="1"/>
  <c r="AW981" i="1"/>
  <c r="AW982" i="1"/>
  <c r="AW983" i="1"/>
  <c r="AW984" i="1"/>
  <c r="AW985" i="1"/>
  <c r="AW986" i="1"/>
  <c r="AW987" i="1"/>
  <c r="AW988" i="1"/>
  <c r="AW989" i="1"/>
  <c r="AW990" i="1"/>
  <c r="AW991" i="1"/>
  <c r="AW992" i="1"/>
  <c r="AW993" i="1"/>
  <c r="AW994" i="1"/>
  <c r="AW995" i="1"/>
  <c r="AW996" i="1"/>
  <c r="AW997" i="1"/>
  <c r="AW998" i="1"/>
  <c r="AW999" i="1"/>
  <c r="AW1000" i="1"/>
  <c r="AW1001" i="1"/>
  <c r="AW1002" i="1"/>
  <c r="AW1003" i="1"/>
  <c r="AW1004" i="1"/>
  <c r="AW1005" i="1"/>
  <c r="AW1006" i="1"/>
  <c r="AW1007" i="1"/>
  <c r="AW1008" i="1"/>
  <c r="AW1009" i="1"/>
  <c r="AW1010" i="1"/>
  <c r="AW1011" i="1"/>
  <c r="AW1012" i="1"/>
  <c r="AW1013" i="1"/>
  <c r="AW1014" i="1"/>
  <c r="AW1015" i="1"/>
  <c r="AW1016" i="1"/>
  <c r="AW1017" i="1"/>
  <c r="AW1018" i="1"/>
  <c r="AW1019" i="1"/>
  <c r="AW1020" i="1"/>
  <c r="AW1021" i="1"/>
  <c r="AW1022" i="1"/>
  <c r="AW1023" i="1"/>
  <c r="AW1024" i="1"/>
  <c r="AW1025" i="1"/>
  <c r="AW1026" i="1"/>
  <c r="AW1027" i="1"/>
  <c r="AW1028" i="1"/>
  <c r="AW1029" i="1"/>
  <c r="AW1030" i="1"/>
  <c r="AW1031" i="1"/>
  <c r="AW1032" i="1"/>
  <c r="AW1033" i="1"/>
  <c r="AW1034" i="1"/>
  <c r="AW1035" i="1"/>
  <c r="AW1036" i="1"/>
  <c r="AW1037" i="1"/>
  <c r="AW1038" i="1"/>
  <c r="AW1039" i="1"/>
  <c r="AW1040" i="1"/>
  <c r="AW1041" i="1"/>
  <c r="AW1042" i="1"/>
  <c r="AW1043" i="1"/>
  <c r="AW1044" i="1"/>
  <c r="AW1045" i="1"/>
  <c r="AW1046" i="1"/>
  <c r="AW1047" i="1"/>
  <c r="AW1048" i="1"/>
  <c r="AW1049" i="1"/>
  <c r="AW1050" i="1"/>
  <c r="AW1051" i="1"/>
  <c r="AW1052" i="1"/>
  <c r="AW1053" i="1"/>
  <c r="AW1054" i="1"/>
  <c r="AW1055" i="1"/>
  <c r="AW1056" i="1"/>
  <c r="AW1057" i="1"/>
  <c r="AW1058" i="1"/>
  <c r="AW1059" i="1"/>
  <c r="AW1060" i="1"/>
  <c r="AW1061" i="1"/>
  <c r="AW1062" i="1"/>
  <c r="AW1063" i="1"/>
  <c r="AW1064" i="1"/>
  <c r="AW1065" i="1"/>
  <c r="AW1066" i="1"/>
  <c r="AW1067" i="1"/>
  <c r="AW1068" i="1"/>
  <c r="AW1069" i="1"/>
  <c r="AW1070" i="1"/>
  <c r="AW1071" i="1"/>
  <c r="AW1072" i="1"/>
  <c r="AW1073" i="1"/>
  <c r="AW1074" i="1"/>
  <c r="AW1075" i="1"/>
  <c r="AW1076" i="1"/>
  <c r="AW1077" i="1"/>
  <c r="AW1078" i="1"/>
  <c r="AW1079" i="1"/>
  <c r="AW1080" i="1"/>
  <c r="AW1081" i="1"/>
  <c r="AW1082" i="1"/>
  <c r="AW1083" i="1"/>
  <c r="AW1084" i="1"/>
  <c r="AW1085" i="1"/>
  <c r="AW1086" i="1"/>
  <c r="AW1087" i="1"/>
  <c r="AW1088" i="1"/>
  <c r="AW1089" i="1"/>
  <c r="AW1090" i="1"/>
  <c r="AW1091" i="1"/>
  <c r="AW1092" i="1"/>
  <c r="AW1093" i="1"/>
  <c r="AW1094" i="1"/>
  <c r="AW1095" i="1"/>
  <c r="AW1096" i="1"/>
  <c r="AW1097" i="1"/>
  <c r="AW1098" i="1"/>
  <c r="AW1099" i="1"/>
  <c r="AW1100" i="1"/>
  <c r="AW1101" i="1"/>
  <c r="AW1102" i="1"/>
  <c r="AW1103" i="1"/>
  <c r="AW1104" i="1"/>
  <c r="AW1105" i="1"/>
  <c r="AW1106" i="1"/>
  <c r="AW1107" i="1"/>
  <c r="AW1108" i="1"/>
  <c r="AW1109" i="1"/>
  <c r="AW1110" i="1"/>
  <c r="AW1111" i="1"/>
  <c r="AW1112" i="1"/>
  <c r="AW1113" i="1"/>
  <c r="AW1114" i="1"/>
  <c r="AW1115" i="1"/>
  <c r="AW1116" i="1"/>
  <c r="AW1117" i="1"/>
  <c r="AW1118" i="1"/>
  <c r="AW1119" i="1"/>
  <c r="AW1120" i="1"/>
  <c r="AW1121" i="1"/>
  <c r="AW1122" i="1"/>
  <c r="AW1123" i="1"/>
  <c r="AW1124" i="1"/>
  <c r="AW1125" i="1"/>
  <c r="AW1126" i="1"/>
  <c r="AW1127" i="1"/>
  <c r="AW1128" i="1"/>
  <c r="AW1129" i="1"/>
  <c r="AW1130" i="1"/>
  <c r="AW1131" i="1"/>
  <c r="AW1132" i="1"/>
  <c r="AW1133" i="1"/>
  <c r="AW1134" i="1"/>
  <c r="AW1135" i="1"/>
  <c r="AW1136" i="1"/>
  <c r="AW1137" i="1"/>
  <c r="AW1138" i="1"/>
  <c r="AW1139" i="1"/>
  <c r="AW1140" i="1"/>
  <c r="AW1141" i="1"/>
  <c r="AW1142" i="1"/>
  <c r="AW1143" i="1"/>
  <c r="AW1144" i="1"/>
  <c r="AW1145" i="1"/>
  <c r="AW1146" i="1"/>
  <c r="AW1147" i="1"/>
  <c r="AW1148" i="1"/>
  <c r="AW1149" i="1"/>
  <c r="AW1150" i="1"/>
  <c r="AW1151" i="1"/>
  <c r="AW1152" i="1"/>
  <c r="AW1153" i="1"/>
  <c r="AW1154" i="1"/>
  <c r="AW1155" i="1"/>
  <c r="AW1156" i="1"/>
  <c r="AW1157" i="1"/>
  <c r="AW1158" i="1"/>
  <c r="AW1159" i="1"/>
  <c r="AW1160" i="1"/>
  <c r="AW1161" i="1"/>
  <c r="AW1162" i="1"/>
  <c r="AW1163" i="1"/>
  <c r="AW1164" i="1"/>
  <c r="AW1165" i="1"/>
  <c r="AW1166" i="1"/>
  <c r="AW1167" i="1"/>
  <c r="AW1168" i="1"/>
  <c r="AW1169" i="1"/>
  <c r="AW1170" i="1"/>
  <c r="AW1171" i="1"/>
  <c r="AW1172" i="1"/>
  <c r="AW1173" i="1"/>
  <c r="AW1174" i="1"/>
  <c r="AW1175" i="1"/>
  <c r="AW1176" i="1"/>
  <c r="AW1177" i="1"/>
  <c r="AW1178" i="1"/>
  <c r="AW1179" i="1"/>
  <c r="AW1180" i="1"/>
  <c r="AW1181" i="1"/>
  <c r="AW1182" i="1"/>
  <c r="AW1183" i="1"/>
  <c r="AW1184" i="1"/>
  <c r="AW1185" i="1"/>
  <c r="AW1186" i="1"/>
  <c r="AW1187" i="1"/>
  <c r="AW1188" i="1"/>
  <c r="AW1189" i="1"/>
  <c r="AW1190" i="1"/>
  <c r="AW1191" i="1"/>
  <c r="AW1192" i="1"/>
  <c r="AW1193" i="1"/>
  <c r="AW1194" i="1"/>
  <c r="AW1195" i="1"/>
  <c r="AW1196" i="1"/>
  <c r="AW1197" i="1"/>
  <c r="AW1198" i="1"/>
  <c r="AW1199" i="1"/>
  <c r="AW1200" i="1"/>
  <c r="AW1201" i="1"/>
  <c r="AW1202" i="1"/>
  <c r="AW1203" i="1"/>
  <c r="AW1204" i="1"/>
  <c r="AW1205" i="1"/>
  <c r="AW1206" i="1"/>
  <c r="AW1207" i="1"/>
  <c r="AW1208" i="1"/>
  <c r="AW1209" i="1"/>
  <c r="AW1210" i="1"/>
  <c r="AW1211" i="1"/>
  <c r="AW1212" i="1"/>
  <c r="AW1213" i="1"/>
  <c r="AW1214" i="1"/>
  <c r="AW1215" i="1"/>
  <c r="AW1216" i="1"/>
  <c r="AW1217" i="1"/>
  <c r="AW1218" i="1"/>
  <c r="AW1219" i="1"/>
  <c r="AW1220" i="1"/>
  <c r="AW1221" i="1"/>
  <c r="AW1222" i="1"/>
  <c r="AW1223" i="1"/>
  <c r="AW1224" i="1"/>
  <c r="AW1225" i="1"/>
  <c r="AW1226" i="1"/>
  <c r="AW1227" i="1"/>
  <c r="AW1228" i="1"/>
  <c r="AW1229" i="1"/>
  <c r="AW1230" i="1"/>
  <c r="AW1231" i="1"/>
  <c r="AW1232" i="1"/>
  <c r="AW1233" i="1"/>
  <c r="AW1234" i="1"/>
  <c r="AW1235" i="1"/>
  <c r="AW1236" i="1"/>
  <c r="AW1237" i="1"/>
  <c r="AW1238" i="1"/>
  <c r="AW1239" i="1"/>
  <c r="AW1240" i="1"/>
  <c r="AW1241" i="1"/>
  <c r="AW1242" i="1"/>
  <c r="AW1243" i="1"/>
  <c r="AW1244" i="1"/>
  <c r="AW1245" i="1"/>
  <c r="AW1246" i="1"/>
  <c r="AW1247" i="1"/>
  <c r="AW1248" i="1"/>
  <c r="AW1249" i="1"/>
  <c r="AW1250" i="1"/>
  <c r="AW1251" i="1"/>
  <c r="AW1252" i="1"/>
  <c r="AW1253" i="1"/>
  <c r="AW1254" i="1"/>
  <c r="AW1255" i="1"/>
  <c r="AW1256" i="1"/>
  <c r="AW1257" i="1"/>
  <c r="AW1258" i="1"/>
  <c r="AW1259" i="1"/>
  <c r="AW1260" i="1"/>
  <c r="AW1261" i="1"/>
  <c r="AW1262" i="1"/>
  <c r="AW1263" i="1"/>
  <c r="AW1264" i="1"/>
  <c r="AW1265" i="1"/>
  <c r="AW1266" i="1"/>
  <c r="AW1267" i="1"/>
  <c r="AW1268" i="1"/>
  <c r="AW1269" i="1"/>
  <c r="AW1270" i="1"/>
  <c r="AW1271" i="1"/>
  <c r="AW1272" i="1"/>
  <c r="AW1273" i="1"/>
  <c r="AW1274" i="1"/>
  <c r="AW1275" i="1"/>
  <c r="AW1276" i="1"/>
  <c r="AW1277" i="1"/>
  <c r="AW1278" i="1"/>
  <c r="AW1279" i="1"/>
  <c r="AW1280" i="1"/>
  <c r="AW1281" i="1"/>
  <c r="AW1282" i="1"/>
  <c r="AW1283" i="1"/>
  <c r="AW1284" i="1"/>
  <c r="AW1285" i="1"/>
  <c r="AW1286" i="1"/>
  <c r="AW1287" i="1"/>
  <c r="AW1288" i="1"/>
  <c r="AW1289" i="1"/>
  <c r="AW1290" i="1"/>
  <c r="AW1291" i="1"/>
  <c r="AW1292" i="1"/>
  <c r="AW1293" i="1"/>
  <c r="AW1294" i="1"/>
  <c r="AW1295" i="1"/>
  <c r="AW1296" i="1"/>
  <c r="AW1297" i="1"/>
  <c r="AW1298" i="1"/>
  <c r="AW1299" i="1"/>
  <c r="AW1300" i="1"/>
  <c r="AW1301" i="1"/>
  <c r="AW1302" i="1"/>
  <c r="AW1303" i="1"/>
  <c r="AW1304" i="1"/>
  <c r="AW1305" i="1"/>
  <c r="AW1306" i="1"/>
  <c r="AW1307" i="1"/>
  <c r="AW1308" i="1"/>
  <c r="AW1309" i="1"/>
  <c r="AW1310" i="1"/>
  <c r="AW1311" i="1"/>
  <c r="AW1312" i="1"/>
  <c r="AW1313" i="1"/>
  <c r="AW1314" i="1"/>
  <c r="AW1315" i="1"/>
  <c r="AW1316" i="1"/>
  <c r="AW1317" i="1"/>
  <c r="AW1318" i="1"/>
  <c r="AW1319" i="1"/>
  <c r="AW1320" i="1"/>
  <c r="AW1321" i="1"/>
  <c r="AW1322" i="1"/>
  <c r="AW1323" i="1"/>
  <c r="AW1324" i="1"/>
  <c r="AW1325" i="1"/>
  <c r="AW1326" i="1"/>
  <c r="AW1327" i="1"/>
  <c r="AW1328" i="1"/>
  <c r="AW1329" i="1"/>
  <c r="AW1330" i="1"/>
  <c r="AW1331" i="1"/>
  <c r="AW1332" i="1"/>
  <c r="AW1333" i="1"/>
  <c r="AW1334" i="1"/>
  <c r="AW1335" i="1"/>
  <c r="AW1336" i="1"/>
  <c r="AW1337" i="1"/>
  <c r="AW1338" i="1"/>
  <c r="AW1339" i="1"/>
  <c r="AW1340" i="1"/>
  <c r="AW1341" i="1"/>
  <c r="AW1342" i="1"/>
  <c r="AW1343" i="1"/>
  <c r="AW1344" i="1"/>
  <c r="AW1345" i="1"/>
  <c r="AW1346" i="1"/>
  <c r="AW1347" i="1"/>
  <c r="AW1348" i="1"/>
  <c r="AW1349" i="1"/>
  <c r="AW1350" i="1"/>
  <c r="AW1351" i="1"/>
  <c r="AW1352" i="1"/>
  <c r="AW1353" i="1"/>
  <c r="AW1354" i="1"/>
  <c r="AW1355" i="1"/>
  <c r="AW1356" i="1"/>
  <c r="AW1357" i="1"/>
  <c r="AW1358" i="1"/>
  <c r="AW1359" i="1"/>
  <c r="AW1360" i="1"/>
  <c r="AW1361" i="1"/>
  <c r="AW1362" i="1"/>
  <c r="AW1363" i="1"/>
  <c r="AW1364" i="1"/>
  <c r="AW1365" i="1"/>
  <c r="AW1366" i="1"/>
  <c r="AW1367" i="1"/>
  <c r="AW1368" i="1"/>
  <c r="AW1369" i="1"/>
  <c r="AW1370" i="1"/>
  <c r="AW1371" i="1"/>
  <c r="AW1372" i="1"/>
  <c r="AW1373" i="1"/>
  <c r="AW1374" i="1"/>
  <c r="AW1375" i="1"/>
  <c r="AW1376" i="1"/>
  <c r="AW1377" i="1"/>
  <c r="AW1378" i="1"/>
  <c r="AW1379" i="1"/>
  <c r="AW1380" i="1"/>
  <c r="AW1381" i="1"/>
  <c r="AW1382" i="1"/>
  <c r="AW1383" i="1"/>
  <c r="AW1384" i="1"/>
  <c r="AW1385" i="1"/>
  <c r="AW1386" i="1"/>
  <c r="AW1387" i="1"/>
  <c r="AW1388" i="1"/>
  <c r="AW1389" i="1"/>
  <c r="AW1390" i="1"/>
  <c r="AW1391" i="1"/>
  <c r="AW1392" i="1"/>
  <c r="AW1393" i="1"/>
  <c r="AW1394" i="1"/>
  <c r="AW1395" i="1"/>
  <c r="AW1396" i="1"/>
  <c r="AW1397" i="1"/>
  <c r="AW1398" i="1"/>
  <c r="AW1399" i="1"/>
  <c r="AW1400" i="1"/>
  <c r="AW1401" i="1"/>
  <c r="AW1402" i="1"/>
  <c r="AW1403" i="1"/>
  <c r="AW1404" i="1"/>
  <c r="AW1405" i="1"/>
  <c r="AW1406" i="1"/>
  <c r="AW1407" i="1"/>
  <c r="AW1408" i="1"/>
  <c r="AW1409" i="1"/>
  <c r="AW1410" i="1"/>
  <c r="AW1411" i="1"/>
  <c r="AW1412" i="1"/>
  <c r="AW1413" i="1"/>
  <c r="AW1414" i="1"/>
  <c r="AW1415" i="1"/>
  <c r="AW1416" i="1"/>
  <c r="AW1417" i="1"/>
  <c r="AW1418" i="1"/>
  <c r="AW1419" i="1"/>
  <c r="AW1420" i="1"/>
  <c r="AW1421" i="1"/>
  <c r="AW1422" i="1"/>
  <c r="AW1423" i="1"/>
  <c r="AW1424" i="1"/>
  <c r="AW1425" i="1"/>
  <c r="AW1426" i="1"/>
  <c r="AW1427" i="1"/>
  <c r="AW1428" i="1"/>
  <c r="AW1429" i="1"/>
  <c r="AW1430" i="1"/>
  <c r="AW1431" i="1"/>
  <c r="AW1432" i="1"/>
  <c r="AW1433" i="1"/>
  <c r="AW1434" i="1"/>
  <c r="AW1435" i="1"/>
  <c r="AW1436" i="1"/>
  <c r="AW1437" i="1"/>
  <c r="AW1438" i="1"/>
  <c r="AW1439" i="1"/>
  <c r="AW1440" i="1"/>
  <c r="AW1441" i="1"/>
  <c r="AW1442" i="1"/>
  <c r="AW1443" i="1"/>
  <c r="AW1444" i="1"/>
  <c r="AW1445" i="1"/>
  <c r="AW1446" i="1"/>
  <c r="AW1447" i="1"/>
  <c r="AW1448" i="1"/>
  <c r="AW1449" i="1"/>
  <c r="AW1450" i="1"/>
  <c r="AW1451" i="1"/>
  <c r="AW1452" i="1"/>
  <c r="AW1453" i="1"/>
  <c r="AW1454" i="1"/>
  <c r="AW1455" i="1"/>
  <c r="AW1456" i="1"/>
  <c r="AW1457" i="1"/>
  <c r="AW1458" i="1"/>
  <c r="AW1459" i="1"/>
  <c r="AW1460" i="1"/>
  <c r="AW1461" i="1"/>
  <c r="AW1462" i="1"/>
  <c r="AW1463" i="1"/>
  <c r="AW1464" i="1"/>
  <c r="AW1465" i="1"/>
  <c r="AW1466" i="1"/>
  <c r="AW1467" i="1"/>
  <c r="AW1468" i="1"/>
  <c r="AW1469" i="1"/>
  <c r="AW1470" i="1"/>
  <c r="AW1471" i="1"/>
  <c r="AW1472" i="1"/>
  <c r="AW1473" i="1"/>
  <c r="AW1474" i="1"/>
  <c r="AW1475" i="1"/>
  <c r="AW1476" i="1"/>
  <c r="AW1477" i="1"/>
  <c r="AW1478" i="1"/>
  <c r="AW1479" i="1"/>
  <c r="AW1480" i="1"/>
  <c r="AW1481" i="1"/>
  <c r="AW1482" i="1"/>
  <c r="AW1483" i="1"/>
  <c r="AW1484" i="1"/>
  <c r="AW1485" i="1"/>
  <c r="AW1486" i="1"/>
  <c r="AW1487" i="1"/>
  <c r="AW1488" i="1"/>
  <c r="AW1489" i="1"/>
  <c r="AW1490" i="1"/>
  <c r="AW1491" i="1"/>
  <c r="AW1492" i="1"/>
  <c r="AW1493" i="1"/>
  <c r="AW1494" i="1"/>
  <c r="AW1495" i="1"/>
  <c r="AW1496" i="1"/>
  <c r="AW1497" i="1"/>
  <c r="AW1498" i="1"/>
  <c r="AW1499" i="1"/>
  <c r="AW1500" i="1"/>
  <c r="AW1501" i="1"/>
  <c r="AW1502" i="1"/>
  <c r="AW1503" i="1"/>
  <c r="AW1504" i="1"/>
  <c r="AW1505" i="1"/>
  <c r="AW1506" i="1"/>
  <c r="AW1507" i="1"/>
  <c r="AW1508" i="1"/>
  <c r="AW1509" i="1"/>
  <c r="AW1510" i="1"/>
  <c r="AW1511" i="1"/>
  <c r="AW1512" i="1"/>
  <c r="AW1513" i="1"/>
  <c r="AW1514" i="1"/>
  <c r="AW1515" i="1"/>
  <c r="AW1516" i="1"/>
  <c r="AW1517" i="1"/>
  <c r="AW1518" i="1"/>
  <c r="AW1519" i="1"/>
  <c r="AW1520" i="1"/>
  <c r="AW1521" i="1"/>
  <c r="AW1522" i="1"/>
  <c r="AW1523" i="1"/>
  <c r="AW1524" i="1"/>
  <c r="AW1525" i="1"/>
  <c r="AW1526" i="1"/>
  <c r="AW1527" i="1"/>
  <c r="AW1528" i="1"/>
  <c r="AW1529" i="1"/>
  <c r="AW1530" i="1"/>
  <c r="AW1531" i="1"/>
  <c r="AW1532" i="1"/>
  <c r="AW1533" i="1"/>
  <c r="AW1534" i="1"/>
  <c r="AW1535" i="1"/>
  <c r="AW1536" i="1"/>
  <c r="AW1537" i="1"/>
  <c r="AW1538" i="1"/>
  <c r="AW1539" i="1"/>
  <c r="AW1540" i="1"/>
  <c r="AW1541" i="1"/>
  <c r="AW1542" i="1"/>
  <c r="AW1543" i="1"/>
  <c r="AW1544" i="1"/>
  <c r="AW1545" i="1"/>
  <c r="AW1546" i="1"/>
  <c r="AW1547" i="1"/>
  <c r="AW1548" i="1"/>
  <c r="AW1549" i="1"/>
  <c r="AW1550" i="1"/>
  <c r="AW1551" i="1"/>
  <c r="AW1552" i="1"/>
  <c r="AW1553" i="1"/>
  <c r="AW1554" i="1"/>
  <c r="AW1555" i="1"/>
  <c r="AW1556" i="1"/>
  <c r="AW1557" i="1"/>
  <c r="AW1558" i="1"/>
  <c r="AW1559" i="1"/>
  <c r="AW1560" i="1"/>
  <c r="AW1561" i="1"/>
  <c r="AW1562" i="1"/>
  <c r="AW1563" i="1"/>
  <c r="AW1564" i="1"/>
  <c r="AW1565" i="1"/>
  <c r="AW1566" i="1"/>
  <c r="AW1567" i="1"/>
  <c r="AW1568" i="1"/>
  <c r="AW1569" i="1"/>
  <c r="AW1570" i="1"/>
  <c r="AW1571" i="1"/>
  <c r="AW1572" i="1"/>
  <c r="AW1573" i="1"/>
  <c r="AW1574" i="1"/>
  <c r="AW1575" i="1"/>
  <c r="AW1576" i="1"/>
  <c r="AW1577" i="1"/>
  <c r="AW1578" i="1"/>
  <c r="AW1579" i="1"/>
  <c r="AW1580" i="1"/>
  <c r="AW1581" i="1"/>
  <c r="AW1582" i="1"/>
  <c r="AW1583" i="1"/>
  <c r="AW1584" i="1"/>
  <c r="AW1585" i="1"/>
  <c r="AW1586" i="1"/>
  <c r="AW1587" i="1"/>
  <c r="AW1588" i="1"/>
  <c r="AW1589" i="1"/>
  <c r="AW1590" i="1"/>
  <c r="AW1591" i="1"/>
  <c r="AW1592" i="1"/>
  <c r="AW1593" i="1"/>
  <c r="AW1594" i="1"/>
  <c r="AW1595" i="1"/>
  <c r="AW1596" i="1"/>
  <c r="AW1597" i="1"/>
  <c r="AW1598" i="1"/>
  <c r="AW1599" i="1"/>
  <c r="AW1600" i="1"/>
  <c r="AW1601" i="1"/>
  <c r="AW1602" i="1"/>
  <c r="AW1603" i="1"/>
  <c r="AW1604" i="1"/>
  <c r="AW1605" i="1"/>
  <c r="AW1606" i="1"/>
  <c r="AW1607" i="1"/>
  <c r="AW1608" i="1"/>
  <c r="AW1609" i="1"/>
  <c r="AW1610" i="1"/>
  <c r="AW1611" i="1"/>
  <c r="AW1612" i="1"/>
  <c r="AW1613" i="1"/>
  <c r="AW1614" i="1"/>
  <c r="AW1615" i="1"/>
  <c r="AW1616" i="1"/>
  <c r="AW1617" i="1"/>
  <c r="AW1618" i="1"/>
  <c r="AW1619" i="1"/>
  <c r="AW1620" i="1"/>
  <c r="AW1621" i="1"/>
  <c r="AW1622" i="1"/>
  <c r="AW1623" i="1"/>
  <c r="AW1624" i="1"/>
  <c r="AW1625" i="1"/>
  <c r="AW1626" i="1"/>
  <c r="AW1627" i="1"/>
  <c r="AW1628" i="1"/>
  <c r="AW1629" i="1"/>
  <c r="AW1630" i="1"/>
  <c r="AW1631" i="1"/>
  <c r="AW1632" i="1"/>
  <c r="AW1633" i="1"/>
  <c r="AW1634" i="1"/>
  <c r="AW1635" i="1"/>
  <c r="AW1636" i="1"/>
  <c r="AW1637" i="1"/>
  <c r="AW1638" i="1"/>
  <c r="AW1639" i="1"/>
  <c r="AW1640" i="1"/>
  <c r="AW1641" i="1"/>
  <c r="AW1642" i="1"/>
  <c r="AW1643" i="1"/>
  <c r="AW1644" i="1"/>
  <c r="AW1645" i="1"/>
  <c r="AW1646" i="1"/>
  <c r="AW1647" i="1"/>
  <c r="AW1648" i="1"/>
  <c r="AW1649" i="1"/>
  <c r="AW1650" i="1"/>
  <c r="AW1651" i="1"/>
  <c r="AW1652" i="1"/>
  <c r="AW1653" i="1"/>
  <c r="AW1654" i="1"/>
  <c r="AW1655" i="1"/>
  <c r="AW1656" i="1"/>
  <c r="AW1657" i="1"/>
  <c r="AW1658" i="1"/>
  <c r="AW1659" i="1"/>
  <c r="AW1660" i="1"/>
  <c r="AW1661" i="1"/>
  <c r="AW1662" i="1"/>
  <c r="AW1663" i="1"/>
  <c r="AW1664" i="1"/>
  <c r="AW1665" i="1"/>
  <c r="AW1666" i="1"/>
  <c r="AW1667" i="1"/>
  <c r="AW1668" i="1"/>
  <c r="AW1669" i="1"/>
  <c r="AW1670" i="1"/>
  <c r="AW1671" i="1"/>
  <c r="AW1672" i="1"/>
  <c r="AW1673" i="1"/>
  <c r="AW1674" i="1"/>
  <c r="AW1675" i="1"/>
  <c r="AW1676" i="1"/>
  <c r="AW1677" i="1"/>
  <c r="AW1678" i="1"/>
  <c r="AW1679" i="1"/>
  <c r="AW1680" i="1"/>
  <c r="AW1681" i="1"/>
  <c r="AW1682" i="1"/>
  <c r="AW1683" i="1"/>
  <c r="AW1684" i="1"/>
  <c r="AW1685" i="1"/>
  <c r="AW1686" i="1"/>
  <c r="AW1687" i="1"/>
  <c r="AW1688" i="1"/>
  <c r="AW1689" i="1"/>
  <c r="AW1690" i="1"/>
  <c r="AW1691" i="1"/>
  <c r="AW1692" i="1"/>
  <c r="AW1693" i="1"/>
  <c r="AW1694" i="1"/>
  <c r="AW1695" i="1"/>
  <c r="AW1696" i="1"/>
  <c r="AW1697" i="1"/>
  <c r="AW1698" i="1"/>
  <c r="AW1699" i="1"/>
  <c r="AW1700" i="1"/>
  <c r="AW1701" i="1"/>
  <c r="AW1702" i="1"/>
  <c r="AW1703" i="1"/>
  <c r="AW1704" i="1"/>
  <c r="AW1705" i="1"/>
  <c r="AW1706" i="1"/>
  <c r="AW1707" i="1"/>
  <c r="AW1708" i="1"/>
  <c r="AW1709" i="1"/>
  <c r="AW1710" i="1"/>
  <c r="AW1711" i="1"/>
  <c r="AW1712" i="1"/>
  <c r="AW1713" i="1"/>
  <c r="AW1714" i="1"/>
  <c r="AW1715" i="1"/>
  <c r="AW1716" i="1"/>
  <c r="AW1717" i="1"/>
  <c r="AW1718" i="1"/>
  <c r="AW1719" i="1"/>
  <c r="AW1720" i="1"/>
  <c r="AW1721" i="1"/>
  <c r="AW1722" i="1"/>
  <c r="AW1723" i="1"/>
  <c r="AW1724" i="1"/>
  <c r="AW1725" i="1"/>
  <c r="AW1726" i="1"/>
  <c r="AW1727" i="1"/>
  <c r="AW1728" i="1"/>
  <c r="AW1729" i="1"/>
  <c r="AW1730" i="1"/>
  <c r="AW1731" i="1"/>
  <c r="AW1732" i="1"/>
  <c r="AW1733" i="1"/>
  <c r="AW1734" i="1"/>
  <c r="AW1735" i="1"/>
  <c r="AW1736" i="1"/>
  <c r="AW1737" i="1"/>
  <c r="AW1738" i="1"/>
  <c r="AW1739" i="1"/>
  <c r="AW1740" i="1"/>
  <c r="AW1741" i="1"/>
  <c r="AW1742" i="1"/>
  <c r="AW1743" i="1"/>
  <c r="AW1744" i="1"/>
  <c r="AW1745" i="1"/>
  <c r="AW1746" i="1"/>
  <c r="AW1747" i="1"/>
  <c r="AW1748" i="1"/>
  <c r="AW1749" i="1"/>
  <c r="AW1750" i="1"/>
  <c r="AW1751" i="1"/>
  <c r="AW1752" i="1"/>
  <c r="AW1753" i="1"/>
  <c r="AW1754" i="1"/>
  <c r="AW1755" i="1"/>
  <c r="AW1756" i="1"/>
  <c r="AW1757" i="1"/>
  <c r="AW1758" i="1"/>
  <c r="AW1759" i="1"/>
  <c r="AW1760" i="1"/>
  <c r="AW1761" i="1"/>
  <c r="AW1762" i="1"/>
  <c r="AW1763" i="1"/>
  <c r="AW1764" i="1"/>
  <c r="AW1765" i="1"/>
  <c r="AW1766" i="1"/>
  <c r="AW1767" i="1"/>
  <c r="AW1768" i="1"/>
  <c r="AW1769" i="1"/>
  <c r="AW1770" i="1"/>
  <c r="AW1771" i="1"/>
  <c r="AW1772" i="1"/>
  <c r="AW1773" i="1"/>
  <c r="AW1774" i="1"/>
  <c r="AW1775" i="1"/>
  <c r="AW1776" i="1"/>
  <c r="AW1777" i="1"/>
  <c r="AW1778" i="1"/>
  <c r="AW1779" i="1"/>
  <c r="AW1780" i="1"/>
  <c r="AW1781" i="1"/>
  <c r="AW1782" i="1"/>
  <c r="AW1783" i="1"/>
  <c r="AW1784" i="1"/>
  <c r="AW1785" i="1"/>
  <c r="AW1786" i="1"/>
  <c r="AW1787" i="1"/>
  <c r="AW1788" i="1"/>
  <c r="AW1789" i="1"/>
  <c r="AW1790" i="1"/>
  <c r="AW1791" i="1"/>
  <c r="AW1792" i="1"/>
  <c r="AW1793" i="1"/>
  <c r="AW1794" i="1"/>
  <c r="AW1795" i="1"/>
  <c r="AW1796" i="1"/>
  <c r="AW1797" i="1"/>
  <c r="AW1798" i="1"/>
  <c r="AW1799" i="1"/>
  <c r="AW1800" i="1"/>
  <c r="AW1801" i="1"/>
  <c r="AW1802" i="1"/>
  <c r="AW1803" i="1"/>
  <c r="AW1804" i="1"/>
  <c r="AW1805" i="1"/>
  <c r="AW1806" i="1"/>
  <c r="AW1807" i="1"/>
  <c r="AW1808" i="1"/>
  <c r="AW1809" i="1"/>
  <c r="AW1810" i="1"/>
  <c r="AW1811" i="1"/>
  <c r="AW1812" i="1"/>
  <c r="AW1813" i="1"/>
  <c r="AW1814" i="1"/>
  <c r="AW1815" i="1"/>
  <c r="AW1816" i="1"/>
  <c r="AW1817" i="1"/>
  <c r="AW1818" i="1"/>
  <c r="AW1819" i="1"/>
  <c r="AW1820" i="1"/>
  <c r="AW1821" i="1"/>
  <c r="AW1822" i="1"/>
  <c r="AW1823" i="1"/>
  <c r="AW1824" i="1"/>
  <c r="AW1825" i="1"/>
  <c r="AW1826" i="1"/>
  <c r="AW1827" i="1"/>
  <c r="AW1828" i="1"/>
  <c r="AW1829" i="1"/>
  <c r="AW1830" i="1"/>
  <c r="AW1831" i="1"/>
  <c r="AW1832" i="1"/>
  <c r="AW1833" i="1"/>
  <c r="AW1834" i="1"/>
  <c r="AW1835" i="1"/>
  <c r="AW1836" i="1"/>
  <c r="AW1837" i="1"/>
  <c r="AW1838" i="1"/>
  <c r="AW1839" i="1"/>
  <c r="AW1840" i="1"/>
  <c r="AW1841" i="1"/>
  <c r="AW1842" i="1"/>
  <c r="AW1843" i="1"/>
  <c r="AW1844" i="1"/>
  <c r="AW1845" i="1"/>
  <c r="AW1846" i="1"/>
  <c r="AW1847" i="1"/>
  <c r="AW1848" i="1"/>
  <c r="AW1849" i="1"/>
  <c r="AW1850" i="1"/>
  <c r="AW1851" i="1"/>
  <c r="AW1852" i="1"/>
  <c r="AW1853" i="1"/>
  <c r="AW1854" i="1"/>
  <c r="AW1855" i="1"/>
  <c r="AW1856" i="1"/>
  <c r="AW1857" i="1"/>
  <c r="AW1858" i="1"/>
  <c r="AW1859" i="1"/>
  <c r="AW1860" i="1"/>
  <c r="AW1861" i="1"/>
  <c r="AW1862" i="1"/>
  <c r="AW1863" i="1"/>
  <c r="AW1864" i="1"/>
  <c r="AW1865" i="1"/>
  <c r="AW1866" i="1"/>
  <c r="AW1867" i="1"/>
  <c r="AW1868" i="1"/>
  <c r="AW1869" i="1"/>
  <c r="AW1870" i="1"/>
  <c r="AW1871" i="1"/>
  <c r="AW1872" i="1"/>
  <c r="AW1873" i="1"/>
  <c r="AW1874" i="1"/>
  <c r="AW1875" i="1"/>
  <c r="AW1876" i="1"/>
  <c r="AW1877" i="1"/>
  <c r="AW1878" i="1"/>
  <c r="AW1879" i="1"/>
  <c r="AW1880" i="1"/>
  <c r="AW1881" i="1"/>
  <c r="AW1882" i="1"/>
  <c r="AW1883" i="1"/>
  <c r="AW1884" i="1"/>
  <c r="AW1885" i="1"/>
  <c r="AW1886" i="1"/>
  <c r="AW1887" i="1"/>
  <c r="AW1888" i="1"/>
  <c r="AW1889" i="1"/>
  <c r="AW1890" i="1"/>
  <c r="AW1891" i="1"/>
  <c r="AW1892" i="1"/>
  <c r="AW1893" i="1"/>
  <c r="AW1894" i="1"/>
  <c r="AW1895" i="1"/>
  <c r="AW1896" i="1"/>
  <c r="AW1897" i="1"/>
  <c r="AW1898" i="1"/>
  <c r="AW1899" i="1"/>
  <c r="AW1900" i="1"/>
  <c r="AW1901" i="1"/>
  <c r="AW1902" i="1"/>
  <c r="AW1903" i="1"/>
  <c r="AW1904" i="1"/>
  <c r="AW1905" i="1"/>
  <c r="AW1906" i="1"/>
  <c r="AW1907" i="1"/>
  <c r="AW1908" i="1"/>
  <c r="AW1909" i="1"/>
  <c r="AW1910" i="1"/>
  <c r="AW1911" i="1"/>
  <c r="AW1912" i="1"/>
  <c r="AW1913" i="1"/>
  <c r="AW1914" i="1"/>
  <c r="AW1915" i="1"/>
  <c r="AW1916" i="1"/>
  <c r="AW1917" i="1"/>
  <c r="AW1918" i="1"/>
  <c r="AW1919" i="1"/>
  <c r="AW1920" i="1"/>
  <c r="AW1921" i="1"/>
  <c r="AW1922" i="1"/>
  <c r="AW1923" i="1"/>
  <c r="AW1924" i="1"/>
  <c r="AW1925" i="1"/>
  <c r="AW1926" i="1"/>
  <c r="AW1927" i="1"/>
  <c r="AW1928" i="1"/>
  <c r="AW1929" i="1"/>
  <c r="AW1930" i="1"/>
  <c r="AW1931" i="1"/>
  <c r="AW1932" i="1"/>
  <c r="AW1933" i="1"/>
  <c r="AW1934" i="1"/>
  <c r="AW1935" i="1"/>
  <c r="AW1936" i="1"/>
  <c r="AW1937" i="1"/>
  <c r="AW1938" i="1"/>
  <c r="AW1939" i="1"/>
  <c r="AW1940" i="1"/>
  <c r="AW1941" i="1"/>
  <c r="AW1942" i="1"/>
  <c r="AW1943" i="1"/>
  <c r="AW1944" i="1"/>
  <c r="AW1945" i="1"/>
  <c r="AW1946" i="1"/>
  <c r="AW1947" i="1"/>
  <c r="AW1948" i="1"/>
  <c r="AW1949" i="1"/>
  <c r="AW1950" i="1"/>
  <c r="AW1951" i="1"/>
  <c r="AW1952" i="1"/>
  <c r="AW1953" i="1"/>
  <c r="AW1954" i="1"/>
  <c r="AW1955" i="1"/>
  <c r="AW1956" i="1"/>
  <c r="AW1957" i="1"/>
  <c r="AW1958" i="1"/>
  <c r="AW1959" i="1"/>
  <c r="AW1960" i="1"/>
  <c r="AW1961" i="1"/>
  <c r="AW1962" i="1"/>
  <c r="AW1963" i="1"/>
  <c r="AW1964" i="1"/>
  <c r="AW1965" i="1"/>
  <c r="AW1966" i="1"/>
  <c r="AW1967" i="1"/>
  <c r="AW1968" i="1"/>
  <c r="AW1969" i="1"/>
  <c r="AW1970" i="1"/>
  <c r="AW1971" i="1"/>
  <c r="AW1972" i="1"/>
  <c r="AW1973" i="1"/>
  <c r="AW1974" i="1"/>
  <c r="AW1975" i="1"/>
  <c r="AW1976" i="1"/>
  <c r="AW1977" i="1"/>
  <c r="AW1978" i="1"/>
  <c r="AW1979" i="1"/>
  <c r="AW1980" i="1"/>
  <c r="AW1981" i="1"/>
  <c r="AW1982" i="1"/>
  <c r="AW1983" i="1"/>
  <c r="AW1984" i="1"/>
  <c r="AW1985" i="1"/>
  <c r="AW1986" i="1"/>
  <c r="AW1987" i="1"/>
  <c r="AW1988" i="1"/>
  <c r="AW1989" i="1"/>
  <c r="AW1990" i="1"/>
  <c r="AW1991" i="1"/>
  <c r="AW1992" i="1"/>
  <c r="AW1993" i="1"/>
  <c r="AW1994" i="1"/>
  <c r="AW1995" i="1"/>
  <c r="AW1996" i="1"/>
  <c r="AW1997" i="1"/>
  <c r="AW1998" i="1"/>
  <c r="AW1999" i="1"/>
  <c r="AW2000" i="1"/>
  <c r="AW2001" i="1"/>
  <c r="AW2002" i="1"/>
  <c r="AW2003" i="1"/>
  <c r="AW2004" i="1"/>
  <c r="AW2005" i="1"/>
  <c r="AW2006" i="1"/>
  <c r="AW2007" i="1"/>
  <c r="AW2008" i="1"/>
  <c r="AW2009" i="1"/>
  <c r="AW2010" i="1"/>
  <c r="AW2011" i="1"/>
  <c r="AW2012" i="1"/>
  <c r="AW2013" i="1"/>
  <c r="AW2014" i="1"/>
  <c r="AW2015" i="1"/>
  <c r="AW2016" i="1"/>
  <c r="AW2017" i="1"/>
  <c r="AW2018" i="1"/>
  <c r="AW2019" i="1"/>
  <c r="AW2020" i="1"/>
  <c r="AW2021" i="1"/>
  <c r="AW2022" i="1"/>
  <c r="AW2023" i="1"/>
  <c r="AW2024" i="1"/>
  <c r="AW2025" i="1"/>
  <c r="AW2026" i="1"/>
  <c r="AW2027" i="1"/>
  <c r="AW2028" i="1"/>
  <c r="AW2029" i="1"/>
  <c r="AW2030" i="1"/>
  <c r="AW2031" i="1"/>
  <c r="AW2032" i="1"/>
  <c r="AW2033" i="1"/>
  <c r="AW2034" i="1"/>
  <c r="AW2035" i="1"/>
  <c r="AW2036" i="1"/>
  <c r="AW2037" i="1"/>
  <c r="AW2038" i="1"/>
  <c r="AW2039" i="1"/>
  <c r="AW2040" i="1"/>
  <c r="AW2041" i="1"/>
  <c r="AW2042" i="1"/>
  <c r="AW2043" i="1"/>
  <c r="AW2044" i="1"/>
  <c r="AW2045" i="1"/>
  <c r="AW2046" i="1"/>
  <c r="AW2047" i="1"/>
  <c r="AW2048" i="1"/>
  <c r="AW2049" i="1"/>
  <c r="AW2050" i="1"/>
  <c r="AW2051" i="1"/>
  <c r="AW2052" i="1"/>
  <c r="AW2053" i="1"/>
  <c r="AW2054" i="1"/>
  <c r="AW2055" i="1"/>
  <c r="AW2056" i="1"/>
  <c r="AW2057" i="1"/>
  <c r="AW2058" i="1"/>
  <c r="AW2059" i="1"/>
  <c r="AW2060" i="1"/>
  <c r="AW2061" i="1"/>
  <c r="AW2062" i="1"/>
  <c r="AW2063" i="1"/>
  <c r="AW2064" i="1"/>
  <c r="AW2065" i="1"/>
  <c r="AW2066" i="1"/>
  <c r="AW2067" i="1"/>
  <c r="AW2068" i="1"/>
  <c r="AW2069" i="1"/>
  <c r="AW2070" i="1"/>
  <c r="AW2071" i="1"/>
  <c r="AW2072" i="1"/>
  <c r="AW2073" i="1"/>
  <c r="AW2074" i="1"/>
  <c r="AW2075" i="1"/>
  <c r="AW2076" i="1"/>
  <c r="AW2077" i="1"/>
  <c r="AW2078" i="1"/>
  <c r="AW2079" i="1"/>
  <c r="AW2080" i="1"/>
  <c r="AW2081" i="1"/>
  <c r="AW2082" i="1"/>
  <c r="AW2083" i="1"/>
  <c r="AW2084" i="1"/>
  <c r="AW2085" i="1"/>
  <c r="AW2086" i="1"/>
  <c r="AW2087" i="1"/>
  <c r="AW2088" i="1"/>
  <c r="AW2089" i="1"/>
  <c r="AW2090" i="1"/>
  <c r="AW2091" i="1"/>
  <c r="AW2092" i="1"/>
  <c r="AW2093" i="1"/>
  <c r="AW2094" i="1"/>
  <c r="AW2095" i="1"/>
  <c r="AW2096" i="1"/>
  <c r="AW2097" i="1"/>
  <c r="AW2098" i="1"/>
  <c r="AW2099" i="1"/>
  <c r="AW2100" i="1"/>
  <c r="AW2101" i="1"/>
  <c r="AW2102" i="1"/>
  <c r="AW2103" i="1"/>
  <c r="AW2104" i="1"/>
  <c r="AW2105" i="1"/>
  <c r="AW2106" i="1"/>
  <c r="AW2107" i="1"/>
  <c r="AW2108" i="1"/>
  <c r="AW2109" i="1"/>
  <c r="AW2110" i="1"/>
  <c r="AW2111" i="1"/>
  <c r="AW2112" i="1"/>
  <c r="AW2113" i="1"/>
  <c r="AW2114" i="1"/>
  <c r="AW2115" i="1"/>
  <c r="AW2116" i="1"/>
  <c r="AW2117" i="1"/>
  <c r="AW2118" i="1"/>
  <c r="AW2119" i="1"/>
  <c r="AW2120" i="1"/>
  <c r="AW2121" i="1"/>
  <c r="AW2122" i="1"/>
  <c r="AW2123" i="1"/>
  <c r="AW2124" i="1"/>
  <c r="AW2125" i="1"/>
  <c r="AW2126" i="1"/>
  <c r="AW2127" i="1"/>
  <c r="AW2128" i="1"/>
  <c r="AW2129" i="1"/>
  <c r="AW2130" i="1"/>
  <c r="AW2131" i="1"/>
  <c r="AW2132" i="1"/>
  <c r="AW2133" i="1"/>
  <c r="AW2134" i="1"/>
  <c r="AW2135" i="1"/>
  <c r="AW2136" i="1"/>
  <c r="AW2137" i="1"/>
  <c r="AW2138" i="1"/>
  <c r="AW2139" i="1"/>
  <c r="AW2140" i="1"/>
  <c r="AW2141" i="1"/>
  <c r="AW2142" i="1"/>
  <c r="AW2143" i="1"/>
  <c r="AW2144" i="1"/>
  <c r="AW2145" i="1"/>
  <c r="AW2146" i="1"/>
  <c r="AW2147" i="1"/>
  <c r="AW2148" i="1"/>
  <c r="AW2149" i="1"/>
  <c r="AW2150" i="1"/>
  <c r="AW2151" i="1"/>
  <c r="AW2152" i="1"/>
  <c r="AW2153" i="1"/>
  <c r="AW2154" i="1"/>
  <c r="AW2155" i="1"/>
  <c r="AW2156" i="1"/>
  <c r="AW2157" i="1"/>
  <c r="AW2158" i="1"/>
  <c r="AW2159" i="1"/>
  <c r="AW2160" i="1"/>
  <c r="AW2161" i="1"/>
  <c r="AW2162" i="1"/>
  <c r="AW2163" i="1"/>
  <c r="AW2164" i="1"/>
  <c r="AW2165" i="1"/>
  <c r="AW2166" i="1"/>
  <c r="AW2167" i="1"/>
  <c r="AW2168" i="1"/>
  <c r="AW2169" i="1"/>
  <c r="AW2170" i="1"/>
  <c r="AW2171" i="1"/>
  <c r="AW2172" i="1"/>
  <c r="AW2173" i="1"/>
  <c r="AW2174" i="1"/>
  <c r="AW2175" i="1"/>
  <c r="AW2176" i="1"/>
  <c r="AW2177" i="1"/>
  <c r="AW2178" i="1"/>
  <c r="AW2179" i="1"/>
  <c r="AW2180" i="1"/>
  <c r="AW2181" i="1"/>
  <c r="AW2182" i="1"/>
  <c r="AW2183" i="1"/>
  <c r="AW2184" i="1"/>
  <c r="AW2185" i="1"/>
  <c r="AW2186" i="1"/>
  <c r="AW2187" i="1"/>
  <c r="AW2188" i="1"/>
  <c r="AW2189" i="1"/>
  <c r="AW2190" i="1"/>
  <c r="AW2191" i="1"/>
  <c r="AW2192" i="1"/>
  <c r="AW2193" i="1"/>
  <c r="AW2194" i="1"/>
  <c r="AW2195" i="1"/>
  <c r="AW2196" i="1"/>
  <c r="AW2197" i="1"/>
  <c r="AW2198" i="1"/>
  <c r="AW2199" i="1"/>
  <c r="AW2200" i="1"/>
  <c r="AW2201" i="1"/>
  <c r="AW2202" i="1"/>
  <c r="AW2203" i="1"/>
  <c r="AW2204" i="1"/>
  <c r="AW2205" i="1"/>
  <c r="AW2206" i="1"/>
  <c r="AW2207" i="1"/>
  <c r="AW2208" i="1"/>
  <c r="AW2209" i="1"/>
  <c r="AW2210" i="1"/>
  <c r="AW2211" i="1"/>
  <c r="AW2212" i="1"/>
  <c r="AW2213" i="1"/>
  <c r="AW2214" i="1"/>
  <c r="AW2215" i="1"/>
  <c r="AW2216" i="1"/>
  <c r="AW2217" i="1"/>
  <c r="AW2218" i="1"/>
  <c r="AW2219" i="1"/>
  <c r="AW2220" i="1"/>
  <c r="AW2221" i="1"/>
  <c r="AW2222" i="1"/>
  <c r="AW2223" i="1"/>
  <c r="AW2224" i="1"/>
  <c r="AW2225" i="1"/>
  <c r="AW2226" i="1"/>
  <c r="AW2227" i="1"/>
  <c r="AW2228" i="1"/>
  <c r="AW2229" i="1"/>
  <c r="AW2230" i="1"/>
  <c r="AW2231" i="1"/>
  <c r="AW2232" i="1"/>
  <c r="AW2233" i="1"/>
  <c r="AW2234" i="1"/>
  <c r="AW2235" i="1"/>
  <c r="AW2236" i="1"/>
  <c r="AW2237" i="1"/>
  <c r="AW2238" i="1"/>
  <c r="AW2239" i="1"/>
  <c r="AW2240" i="1"/>
  <c r="AW2241" i="1"/>
  <c r="AW2242" i="1"/>
  <c r="AW2243" i="1"/>
  <c r="AW2244" i="1"/>
  <c r="AW2245" i="1"/>
  <c r="AW2246" i="1"/>
  <c r="AW2247" i="1"/>
  <c r="AW2248" i="1"/>
  <c r="AW2249" i="1"/>
  <c r="AW2250" i="1"/>
  <c r="AW2251" i="1"/>
  <c r="AW2252" i="1"/>
  <c r="AW2253" i="1"/>
  <c r="AW2254" i="1"/>
  <c r="AW2255" i="1"/>
  <c r="AW2256" i="1"/>
  <c r="AW2257" i="1"/>
  <c r="AW2258" i="1"/>
  <c r="AW2259" i="1"/>
  <c r="AW2260" i="1"/>
  <c r="AW2261" i="1"/>
  <c r="AW2262" i="1"/>
  <c r="AW2263" i="1"/>
  <c r="AW2264" i="1"/>
  <c r="AW2265" i="1"/>
  <c r="AW2266" i="1"/>
  <c r="AW2267" i="1"/>
  <c r="AW2268" i="1"/>
  <c r="AW2269" i="1"/>
  <c r="AW2270" i="1"/>
  <c r="AW2271" i="1"/>
  <c r="AW2272" i="1"/>
  <c r="AW2273" i="1"/>
  <c r="AW2274" i="1"/>
  <c r="AW2275" i="1"/>
  <c r="AW2276" i="1"/>
  <c r="AW2277" i="1"/>
  <c r="AW2278" i="1"/>
  <c r="AW2279" i="1"/>
  <c r="AW2280" i="1"/>
  <c r="AW2281" i="1"/>
  <c r="AW2282" i="1"/>
  <c r="AW2283" i="1"/>
  <c r="AW2284" i="1"/>
  <c r="AW2285" i="1"/>
  <c r="AW2286" i="1"/>
  <c r="AW2287" i="1"/>
  <c r="AW2288" i="1"/>
  <c r="AW2289" i="1"/>
  <c r="AW2290" i="1"/>
  <c r="AW2291" i="1"/>
  <c r="AW2292" i="1"/>
  <c r="AW2293" i="1"/>
  <c r="AW2294" i="1"/>
  <c r="AW2295" i="1"/>
  <c r="AW2296" i="1"/>
  <c r="AW2297" i="1"/>
  <c r="AW2298" i="1"/>
  <c r="AW2299" i="1"/>
  <c r="AW2300" i="1"/>
  <c r="AW2301" i="1"/>
  <c r="AW2302" i="1"/>
  <c r="AW2303" i="1"/>
  <c r="AW2304" i="1"/>
  <c r="AW2305" i="1"/>
  <c r="AW2306" i="1"/>
  <c r="AW2307" i="1"/>
  <c r="AW2308" i="1"/>
  <c r="AW2309" i="1"/>
  <c r="AW2310" i="1"/>
  <c r="AW2311" i="1"/>
  <c r="AW2312" i="1"/>
  <c r="AW2313" i="1"/>
  <c r="AW2314" i="1"/>
  <c r="AW2315" i="1"/>
  <c r="AW2316" i="1"/>
  <c r="AW2317" i="1"/>
  <c r="AW2318" i="1"/>
  <c r="AW2319" i="1"/>
  <c r="AW2320" i="1"/>
  <c r="AW2321" i="1"/>
  <c r="AW2322" i="1"/>
  <c r="AW2323" i="1"/>
  <c r="AW2324" i="1"/>
  <c r="AW2325" i="1"/>
  <c r="AW2326" i="1"/>
  <c r="AW2327" i="1"/>
  <c r="AW2328" i="1"/>
  <c r="AW2329" i="1"/>
  <c r="AW2330" i="1"/>
  <c r="AW2331" i="1"/>
  <c r="AW2332" i="1"/>
  <c r="AW2333" i="1"/>
  <c r="AW2334" i="1"/>
  <c r="AW2335" i="1"/>
  <c r="AW2336" i="1"/>
  <c r="AW2337" i="1"/>
  <c r="AW2338" i="1"/>
  <c r="AW2339" i="1"/>
  <c r="AW2340" i="1"/>
  <c r="AW2341" i="1"/>
  <c r="AW2342" i="1"/>
  <c r="AW2343" i="1"/>
  <c r="AW2344" i="1"/>
  <c r="AW2345" i="1"/>
  <c r="AW2346" i="1"/>
  <c r="AW2347" i="1"/>
  <c r="AW2348" i="1"/>
  <c r="AW2349" i="1"/>
  <c r="AW2350" i="1"/>
  <c r="AW2351" i="1"/>
  <c r="AW2352" i="1"/>
  <c r="AW2353" i="1"/>
  <c r="AW2354" i="1"/>
  <c r="AW2355" i="1"/>
  <c r="AW2356" i="1"/>
  <c r="AW2357" i="1"/>
  <c r="AW2358" i="1"/>
  <c r="AW2359" i="1"/>
  <c r="AW2360" i="1"/>
  <c r="AW2361" i="1"/>
  <c r="AW2362" i="1"/>
  <c r="AW2363" i="1"/>
  <c r="AW2364" i="1"/>
  <c r="AW2365" i="1"/>
  <c r="AW2366" i="1"/>
  <c r="AW2367" i="1"/>
  <c r="AW2368" i="1"/>
  <c r="AW2369" i="1"/>
  <c r="AW2370" i="1"/>
  <c r="AW2371" i="1"/>
  <c r="AW2372" i="1"/>
  <c r="AW2373" i="1"/>
  <c r="AW2374" i="1"/>
  <c r="AW2375" i="1"/>
  <c r="AW2376" i="1"/>
  <c r="AW2377" i="1"/>
  <c r="AW2378" i="1"/>
  <c r="AW2379" i="1"/>
  <c r="AW2380" i="1"/>
  <c r="AW2381" i="1"/>
  <c r="AW2382" i="1"/>
  <c r="AW2383" i="1"/>
  <c r="AW2384" i="1"/>
  <c r="AW2385" i="1"/>
  <c r="AW2386" i="1"/>
  <c r="AW2387" i="1"/>
  <c r="AW2388" i="1"/>
  <c r="AW2389" i="1"/>
  <c r="AW2390" i="1"/>
  <c r="AW2391" i="1"/>
  <c r="AW2392" i="1"/>
  <c r="AW2393" i="1"/>
  <c r="AW2394" i="1"/>
  <c r="AW2395" i="1"/>
  <c r="AW2396" i="1"/>
  <c r="AW2397" i="1"/>
  <c r="AW2398" i="1"/>
  <c r="AW2399" i="1"/>
  <c r="AW2400" i="1"/>
  <c r="AW2401" i="1"/>
  <c r="AW2402" i="1"/>
  <c r="AW2403" i="1"/>
  <c r="AW2404" i="1"/>
  <c r="AW2405" i="1"/>
  <c r="AW2406" i="1"/>
  <c r="AW2407" i="1"/>
  <c r="AW2408" i="1"/>
  <c r="AW2409" i="1"/>
  <c r="AW2410" i="1"/>
  <c r="AW2411" i="1"/>
  <c r="AW2412" i="1"/>
  <c r="AW2413" i="1"/>
  <c r="AW2414" i="1"/>
  <c r="AW2415" i="1"/>
  <c r="AW2416" i="1"/>
  <c r="AW2417" i="1"/>
  <c r="AW2418" i="1"/>
  <c r="AW2419" i="1"/>
  <c r="AW2420" i="1"/>
  <c r="AW2421" i="1"/>
  <c r="AW2422" i="1"/>
  <c r="AW2423" i="1"/>
  <c r="AW2424" i="1"/>
  <c r="AW2425" i="1"/>
  <c r="AW2426" i="1"/>
  <c r="AW2427" i="1"/>
  <c r="AW2428" i="1"/>
  <c r="AW2429" i="1"/>
  <c r="AW2430" i="1"/>
  <c r="AW2431" i="1"/>
  <c r="AW2432" i="1"/>
  <c r="AW2433" i="1"/>
  <c r="AW2434" i="1"/>
  <c r="AW2435" i="1"/>
  <c r="AW2436" i="1"/>
  <c r="AW2437" i="1"/>
  <c r="AW2438" i="1"/>
  <c r="AW2439" i="1"/>
  <c r="AW2440" i="1"/>
  <c r="AW2441" i="1"/>
  <c r="AW2442" i="1"/>
  <c r="AW2443" i="1"/>
  <c r="AW2444" i="1"/>
  <c r="AW2445" i="1"/>
  <c r="AW2446" i="1"/>
  <c r="AW2447" i="1"/>
  <c r="AW2448" i="1"/>
  <c r="AW2449" i="1"/>
  <c r="AW2450" i="1"/>
  <c r="AW2451" i="1"/>
  <c r="AW2452" i="1"/>
  <c r="AW2453" i="1"/>
  <c r="AW2454" i="1"/>
  <c r="AW2455" i="1"/>
  <c r="AW2456" i="1"/>
  <c r="AW2457" i="1"/>
  <c r="AW2458" i="1"/>
  <c r="AW2459" i="1"/>
  <c r="AW2460" i="1"/>
  <c r="AW2461" i="1"/>
  <c r="AW2462" i="1"/>
  <c r="AW2463" i="1"/>
  <c r="AW2464" i="1"/>
  <c r="AW2465" i="1"/>
  <c r="AW2466" i="1"/>
  <c r="AW2467" i="1"/>
  <c r="AW2468" i="1"/>
  <c r="AW2469" i="1"/>
  <c r="AW2470" i="1"/>
  <c r="AW2471" i="1"/>
  <c r="AW2472" i="1"/>
  <c r="AW2473" i="1"/>
  <c r="AW2474" i="1"/>
  <c r="AW2475" i="1"/>
  <c r="AW2476" i="1"/>
  <c r="AW2477" i="1"/>
  <c r="AW2478" i="1"/>
  <c r="AW2479" i="1"/>
  <c r="AW2480" i="1"/>
  <c r="AW2481" i="1"/>
  <c r="AW2482" i="1"/>
  <c r="AW2483" i="1"/>
  <c r="AW2484" i="1"/>
  <c r="AW2485" i="1"/>
  <c r="AW2486" i="1"/>
  <c r="AW2487" i="1"/>
  <c r="AW2488" i="1"/>
  <c r="AW2489" i="1"/>
  <c r="AW2490" i="1"/>
  <c r="AW2491" i="1"/>
  <c r="AW2492" i="1"/>
  <c r="AW2493" i="1"/>
  <c r="AW2494" i="1"/>
  <c r="AW2495" i="1"/>
  <c r="AW2496" i="1"/>
  <c r="AW2497" i="1"/>
  <c r="AW2498" i="1"/>
  <c r="AW2499" i="1"/>
  <c r="AW2500" i="1"/>
  <c r="AW2501" i="1"/>
  <c r="AW2502" i="1"/>
  <c r="AW2503" i="1"/>
  <c r="AW2504" i="1"/>
  <c r="AW2505" i="1"/>
  <c r="AW2506" i="1"/>
  <c r="AW2507" i="1"/>
  <c r="AW2508" i="1"/>
  <c r="AW2509" i="1"/>
  <c r="AW2510" i="1"/>
  <c r="AW2511" i="1"/>
  <c r="AW2512" i="1"/>
  <c r="AW2513" i="1"/>
  <c r="AW2514" i="1"/>
  <c r="AW2515" i="1"/>
  <c r="AW2516" i="1"/>
  <c r="AW2517" i="1"/>
  <c r="AW2518" i="1"/>
  <c r="AW2519" i="1"/>
  <c r="AW2520" i="1"/>
  <c r="AW2521" i="1"/>
  <c r="AW2522" i="1"/>
  <c r="AW2523" i="1"/>
  <c r="AW2524" i="1"/>
  <c r="AW2525" i="1"/>
  <c r="AW2526" i="1"/>
  <c r="AW2527" i="1"/>
  <c r="AW2528" i="1"/>
  <c r="AW2529" i="1"/>
  <c r="AW2530" i="1"/>
  <c r="AW2531" i="1"/>
  <c r="AW2532" i="1"/>
  <c r="AW2533" i="1"/>
  <c r="AW2534" i="1"/>
  <c r="AW2535" i="1"/>
  <c r="AW2536" i="1"/>
  <c r="AW2537" i="1"/>
  <c r="AW2538" i="1"/>
  <c r="AW2539" i="1"/>
  <c r="AW2540" i="1"/>
  <c r="AW2541" i="1"/>
  <c r="AW2542" i="1"/>
  <c r="AW2543" i="1"/>
  <c r="AW2544" i="1"/>
  <c r="AW2545" i="1"/>
  <c r="AW2546" i="1"/>
  <c r="AW2547" i="1"/>
  <c r="AW2548" i="1"/>
  <c r="AW2549" i="1"/>
  <c r="AW2550" i="1"/>
  <c r="AW2551" i="1"/>
  <c r="AW2552" i="1"/>
  <c r="AW2553" i="1"/>
  <c r="AW2554" i="1"/>
  <c r="AW2555" i="1"/>
  <c r="AW2556" i="1"/>
  <c r="AW2557" i="1"/>
  <c r="AW2558" i="1"/>
  <c r="AW2559" i="1"/>
  <c r="AW2560" i="1"/>
  <c r="AW2561" i="1"/>
  <c r="AW2562" i="1"/>
  <c r="AW2563" i="1"/>
  <c r="AW2564" i="1"/>
  <c r="AW2565" i="1"/>
  <c r="AW2566" i="1"/>
  <c r="AW2567" i="1"/>
  <c r="AW2568" i="1"/>
  <c r="AW2569" i="1"/>
  <c r="AW2570" i="1"/>
  <c r="AW2571" i="1"/>
  <c r="AW2572" i="1"/>
  <c r="AW2573" i="1"/>
  <c r="AW2574" i="1"/>
  <c r="AW2575" i="1"/>
  <c r="AW2576" i="1"/>
  <c r="AW2577" i="1"/>
  <c r="AW2578" i="1"/>
  <c r="AW2579" i="1"/>
  <c r="AW2580" i="1"/>
  <c r="AW2581" i="1"/>
  <c r="AW2582" i="1"/>
  <c r="AW2583" i="1"/>
  <c r="AW2584" i="1"/>
  <c r="AW2585" i="1"/>
  <c r="AW2586" i="1"/>
  <c r="AW2587" i="1"/>
  <c r="AW2588" i="1"/>
  <c r="AW2589" i="1"/>
  <c r="AW2590" i="1"/>
  <c r="AW2591" i="1"/>
  <c r="AW2592" i="1"/>
  <c r="AW2593" i="1"/>
  <c r="AW2594" i="1"/>
  <c r="AW2595" i="1"/>
  <c r="AW2596" i="1"/>
  <c r="AW2597" i="1"/>
  <c r="AW2598" i="1"/>
  <c r="AW2599" i="1"/>
  <c r="AW2600" i="1"/>
  <c r="AW2601" i="1"/>
  <c r="AW2602" i="1"/>
  <c r="AW2603" i="1"/>
  <c r="AW2604" i="1"/>
  <c r="AW2605" i="1"/>
  <c r="AW2606" i="1"/>
  <c r="AW2607" i="1"/>
  <c r="AW2608" i="1"/>
  <c r="AW2609" i="1"/>
  <c r="AW2610" i="1"/>
  <c r="AW2611" i="1"/>
  <c r="AW2612" i="1"/>
  <c r="AW2613" i="1"/>
  <c r="AW2614" i="1"/>
  <c r="AW2615" i="1"/>
  <c r="AW2616" i="1"/>
  <c r="AW2617" i="1"/>
  <c r="AW2618" i="1"/>
  <c r="AW2619" i="1"/>
  <c r="AW2620" i="1"/>
  <c r="AW2621" i="1"/>
  <c r="AW2622" i="1"/>
  <c r="AW2623" i="1"/>
  <c r="AW2624" i="1"/>
  <c r="AW2625" i="1"/>
  <c r="AW2626" i="1"/>
  <c r="AW2627" i="1"/>
  <c r="AW2628" i="1"/>
  <c r="AW2629" i="1"/>
  <c r="AW2630" i="1"/>
  <c r="AW2631" i="1"/>
  <c r="AW2632" i="1"/>
  <c r="AW2633" i="1"/>
  <c r="AW2634" i="1"/>
  <c r="AW2635" i="1"/>
  <c r="AW2636" i="1"/>
  <c r="AW2637" i="1"/>
  <c r="AW2638" i="1"/>
  <c r="AW2639" i="1"/>
  <c r="AW2640" i="1"/>
  <c r="AW2641" i="1"/>
  <c r="AW2642" i="1"/>
  <c r="AW2643" i="1"/>
  <c r="AW2644" i="1"/>
  <c r="AW2645" i="1"/>
  <c r="AW2646" i="1"/>
  <c r="AW2647" i="1"/>
  <c r="AW2648" i="1"/>
  <c r="AW2649" i="1"/>
  <c r="AW2650" i="1"/>
  <c r="AW2651" i="1"/>
  <c r="AW2652" i="1"/>
  <c r="AW2653" i="1"/>
  <c r="AW2654" i="1"/>
  <c r="AW2655" i="1"/>
  <c r="AW2656" i="1"/>
  <c r="AW2657" i="1"/>
  <c r="AW2658" i="1"/>
  <c r="AW2659" i="1"/>
  <c r="AW2660" i="1"/>
  <c r="AW2661" i="1"/>
  <c r="AW2662" i="1"/>
  <c r="AW2663" i="1"/>
  <c r="AW2664" i="1"/>
  <c r="AW2665" i="1"/>
  <c r="AW2666" i="1"/>
  <c r="AW2667" i="1"/>
  <c r="AW2668" i="1"/>
  <c r="AW2669" i="1"/>
  <c r="AW2670" i="1"/>
  <c r="AW2671" i="1"/>
  <c r="AW2672" i="1"/>
  <c r="AW2673" i="1"/>
  <c r="AW2674" i="1"/>
  <c r="AW2675" i="1"/>
  <c r="AW2676" i="1"/>
  <c r="AW2677" i="1"/>
  <c r="AW2678" i="1"/>
  <c r="AW2679" i="1"/>
  <c r="AW2680" i="1"/>
  <c r="AW2681" i="1"/>
  <c r="AW2682" i="1"/>
  <c r="AW2683" i="1"/>
  <c r="AW2684" i="1"/>
  <c r="AW2685" i="1"/>
  <c r="AW2686" i="1"/>
  <c r="AW2687" i="1"/>
  <c r="AW2688" i="1"/>
  <c r="AW2689" i="1"/>
  <c r="AW2690" i="1"/>
  <c r="AW2691" i="1"/>
  <c r="AW2692" i="1"/>
  <c r="AW2693" i="1"/>
  <c r="AW2694" i="1"/>
  <c r="AW2695" i="1"/>
  <c r="AW2696" i="1"/>
  <c r="AW2697" i="1"/>
  <c r="AW2698" i="1"/>
  <c r="AW2699" i="1"/>
  <c r="AW2700" i="1"/>
  <c r="AW2701" i="1"/>
  <c r="AW2702" i="1"/>
  <c r="AW2703" i="1"/>
  <c r="AW2704" i="1"/>
  <c r="AW2705" i="1"/>
  <c r="AW2706" i="1"/>
  <c r="AW2707" i="1"/>
  <c r="AW2708" i="1"/>
  <c r="AW2709" i="1"/>
  <c r="AW2710" i="1"/>
  <c r="AW2711" i="1"/>
  <c r="AW2712" i="1"/>
  <c r="AW2713" i="1"/>
  <c r="AW2714" i="1"/>
  <c r="AW2715" i="1"/>
  <c r="AW2716" i="1"/>
  <c r="AW2717" i="1"/>
  <c r="AW2718" i="1"/>
  <c r="AW2719" i="1"/>
  <c r="AW2720" i="1"/>
  <c r="AW2721" i="1"/>
  <c r="AW2722" i="1"/>
  <c r="AW2723" i="1"/>
  <c r="AW2724" i="1"/>
  <c r="AW2725" i="1"/>
  <c r="AW2726" i="1"/>
  <c r="AW2727" i="1"/>
  <c r="AW2728" i="1"/>
  <c r="AW2729" i="1"/>
  <c r="AW2730" i="1"/>
  <c r="AW2731" i="1"/>
  <c r="AW2732" i="1"/>
  <c r="AW2733" i="1"/>
  <c r="AW2734" i="1"/>
  <c r="AW2735" i="1"/>
  <c r="AW2736" i="1"/>
  <c r="AW2737" i="1"/>
  <c r="AW2738" i="1"/>
  <c r="AW2739" i="1"/>
  <c r="AW2740" i="1"/>
  <c r="AW2741" i="1"/>
  <c r="AW2742" i="1"/>
  <c r="AW2743" i="1"/>
  <c r="AW2744" i="1"/>
  <c r="AW2745" i="1"/>
  <c r="AW2746" i="1"/>
  <c r="AW2747" i="1"/>
  <c r="AW2748" i="1"/>
  <c r="AW2749" i="1"/>
  <c r="AW2750" i="1"/>
  <c r="AW2751" i="1"/>
  <c r="AW2752" i="1"/>
  <c r="AW2753" i="1"/>
  <c r="AW2754" i="1"/>
  <c r="AW2755" i="1"/>
  <c r="AW2756" i="1"/>
  <c r="AW2757" i="1"/>
  <c r="AW2758" i="1"/>
  <c r="AW2759" i="1"/>
  <c r="AW2760" i="1"/>
  <c r="AW2761" i="1"/>
  <c r="AW2762" i="1"/>
  <c r="AW2763" i="1"/>
  <c r="AW2764" i="1"/>
  <c r="AW2765" i="1"/>
  <c r="AW2766" i="1"/>
  <c r="AW2767" i="1"/>
  <c r="AW2768" i="1"/>
  <c r="AW2769" i="1"/>
  <c r="AW2770" i="1"/>
  <c r="AW2771" i="1"/>
  <c r="AW2772" i="1"/>
  <c r="AW2773" i="1"/>
  <c r="AW2774" i="1"/>
  <c r="AW2775" i="1"/>
  <c r="AW2776" i="1"/>
  <c r="AW2777" i="1"/>
  <c r="AW2778" i="1"/>
  <c r="AW2779" i="1"/>
  <c r="AW2780" i="1"/>
  <c r="AW2781" i="1"/>
  <c r="AW2782" i="1"/>
  <c r="AW2783" i="1"/>
  <c r="AW2784" i="1"/>
  <c r="AW2785" i="1"/>
  <c r="AW2786" i="1"/>
  <c r="AW2787" i="1"/>
  <c r="AW2788" i="1"/>
  <c r="AW2789" i="1"/>
  <c r="AW2790" i="1"/>
  <c r="AW2791" i="1"/>
  <c r="AW2792" i="1"/>
  <c r="AW2793" i="1"/>
  <c r="AW2794" i="1"/>
  <c r="AW2795" i="1"/>
  <c r="AW2796" i="1"/>
  <c r="AW2797" i="1"/>
  <c r="AW2798" i="1"/>
  <c r="AW2799" i="1"/>
  <c r="AW2800" i="1"/>
  <c r="AW2801" i="1"/>
  <c r="AW2802" i="1"/>
  <c r="AW2803" i="1"/>
  <c r="AW2804" i="1"/>
  <c r="AW2805" i="1"/>
  <c r="AW2806" i="1"/>
  <c r="AW2807" i="1"/>
  <c r="AW2808" i="1"/>
  <c r="AW2809" i="1"/>
  <c r="AW2810" i="1"/>
  <c r="AW2811" i="1"/>
  <c r="AW2812" i="1"/>
  <c r="AW2813" i="1"/>
  <c r="AW2814" i="1"/>
  <c r="AW2815" i="1"/>
  <c r="AW2816" i="1"/>
  <c r="AW2817" i="1"/>
  <c r="AW2818" i="1"/>
  <c r="AW2819" i="1"/>
  <c r="AW2820" i="1"/>
  <c r="AW2821" i="1"/>
  <c r="AW2822" i="1"/>
  <c r="AW2823" i="1"/>
  <c r="AW2824" i="1"/>
  <c r="AW2825" i="1"/>
  <c r="AW2826" i="1"/>
  <c r="AW2827" i="1"/>
  <c r="AW2828" i="1"/>
  <c r="AW2829" i="1"/>
  <c r="AW2830" i="1"/>
  <c r="AW2831" i="1"/>
  <c r="AW2832" i="1"/>
  <c r="AW2833" i="1"/>
  <c r="AW2834" i="1"/>
  <c r="AW2835" i="1"/>
  <c r="AW2836" i="1"/>
  <c r="AW2837" i="1"/>
  <c r="AW2838" i="1"/>
  <c r="AW2839" i="1"/>
  <c r="AW2840" i="1"/>
  <c r="AW2841" i="1"/>
  <c r="AW2842" i="1"/>
  <c r="AW2843" i="1"/>
  <c r="AW2844" i="1"/>
  <c r="AW2845" i="1"/>
  <c r="AW2846" i="1"/>
  <c r="AW2847" i="1"/>
  <c r="AW2848" i="1"/>
  <c r="AW2849" i="1"/>
  <c r="AW2850" i="1"/>
  <c r="AW2851" i="1"/>
  <c r="AW2852" i="1"/>
  <c r="AW2853" i="1"/>
  <c r="AW2854" i="1"/>
  <c r="AW2855" i="1"/>
  <c r="AW2856" i="1"/>
  <c r="AW2857" i="1"/>
  <c r="AW2858" i="1"/>
  <c r="AW2859" i="1"/>
  <c r="AW2860" i="1"/>
  <c r="AW2861" i="1"/>
  <c r="AW2862" i="1"/>
  <c r="AW2863" i="1"/>
  <c r="AW2864" i="1"/>
  <c r="AW2865" i="1"/>
  <c r="AW2866" i="1"/>
  <c r="AW2867" i="1"/>
  <c r="AW2868" i="1"/>
  <c r="AW2869" i="1"/>
  <c r="AW2870" i="1"/>
  <c r="AW2871" i="1"/>
  <c r="AW2872" i="1"/>
  <c r="AW2873" i="1"/>
  <c r="AW2874" i="1"/>
  <c r="AW2875" i="1"/>
  <c r="AW2876" i="1"/>
  <c r="AW2877" i="1"/>
  <c r="AW2878" i="1"/>
  <c r="AW2879" i="1"/>
  <c r="AW2880" i="1"/>
  <c r="AW2881" i="1"/>
  <c r="AW2882" i="1"/>
  <c r="AW2883" i="1"/>
  <c r="AW2884" i="1"/>
  <c r="AW2885" i="1"/>
  <c r="AW2886" i="1"/>
  <c r="AW2887" i="1"/>
  <c r="AW2888" i="1"/>
  <c r="AW2889" i="1"/>
  <c r="AW2890" i="1"/>
  <c r="AW2891" i="1"/>
  <c r="AW2892" i="1"/>
  <c r="AW2893" i="1"/>
  <c r="AW2894" i="1"/>
  <c r="AW2895" i="1"/>
  <c r="AW2896" i="1"/>
  <c r="AW2897" i="1"/>
  <c r="AW2898" i="1"/>
  <c r="AW2899" i="1"/>
  <c r="AW2900" i="1"/>
  <c r="AW2901" i="1"/>
  <c r="AW2902" i="1"/>
  <c r="AW2903" i="1"/>
  <c r="AW2904" i="1"/>
  <c r="AW2905" i="1"/>
  <c r="AW2906" i="1"/>
  <c r="AW2907" i="1"/>
  <c r="AW2908" i="1"/>
  <c r="AW2909" i="1"/>
  <c r="AW2910" i="1"/>
  <c r="AW2911" i="1"/>
  <c r="AW2912" i="1"/>
  <c r="AW2913" i="1"/>
  <c r="AW2914" i="1"/>
  <c r="AW2915" i="1"/>
  <c r="AW2916" i="1"/>
  <c r="AW2917" i="1"/>
  <c r="AW2918" i="1"/>
  <c r="AW2919" i="1"/>
  <c r="AW2920" i="1"/>
  <c r="AW2921" i="1"/>
  <c r="AW2922" i="1"/>
  <c r="AW2923" i="1"/>
  <c r="AW2924" i="1"/>
  <c r="AW2925" i="1"/>
  <c r="AW2926" i="1"/>
  <c r="AW2927" i="1"/>
  <c r="AW2928" i="1"/>
  <c r="AW2929" i="1"/>
  <c r="AW2930" i="1"/>
  <c r="AW2931" i="1"/>
  <c r="AW2932" i="1"/>
  <c r="AW2933" i="1"/>
  <c r="AW2934" i="1"/>
  <c r="AW2935" i="1"/>
  <c r="AW2936" i="1"/>
  <c r="AW2937" i="1"/>
  <c r="AW2938" i="1"/>
  <c r="AW2939" i="1"/>
  <c r="AW2940" i="1"/>
  <c r="AW2941" i="1"/>
  <c r="AW2942" i="1"/>
  <c r="AW2943" i="1"/>
  <c r="AW2944" i="1"/>
  <c r="AW2945" i="1"/>
  <c r="AW2946" i="1"/>
  <c r="AW2947" i="1"/>
  <c r="AW2948" i="1"/>
  <c r="AW2949" i="1"/>
  <c r="AW2950" i="1"/>
  <c r="AW2951" i="1"/>
  <c r="AW2952" i="1"/>
  <c r="AW2953" i="1"/>
  <c r="AW2954" i="1"/>
  <c r="AW2955" i="1"/>
  <c r="AW2956" i="1"/>
  <c r="AW2957" i="1"/>
  <c r="AW2958" i="1"/>
  <c r="AW2959" i="1"/>
  <c r="AW2960" i="1"/>
  <c r="AW2961" i="1"/>
  <c r="AW2962" i="1"/>
  <c r="AW2963" i="1"/>
  <c r="AW2964" i="1"/>
  <c r="AW2965" i="1"/>
  <c r="AW2966" i="1"/>
  <c r="AW2967" i="1"/>
  <c r="AW2968" i="1"/>
  <c r="AW2969" i="1"/>
  <c r="AW2970" i="1"/>
  <c r="AW2971" i="1"/>
  <c r="AW2972" i="1"/>
  <c r="AW2973" i="1"/>
  <c r="AW2974" i="1"/>
  <c r="AW2975" i="1"/>
  <c r="AW2976" i="1"/>
  <c r="AW2977" i="1"/>
  <c r="AW2978" i="1"/>
  <c r="AW2979" i="1"/>
  <c r="AW2980" i="1"/>
  <c r="AW2981" i="1"/>
  <c r="AW2982" i="1"/>
  <c r="AW2983" i="1"/>
  <c r="AW2984" i="1"/>
  <c r="AW2985" i="1"/>
  <c r="AW2986" i="1"/>
  <c r="AW2987" i="1"/>
  <c r="AW2988" i="1"/>
  <c r="AW2989" i="1"/>
  <c r="AW2990" i="1"/>
  <c r="AW2991" i="1"/>
  <c r="AW2992" i="1"/>
  <c r="AW2993" i="1"/>
  <c r="AW2994" i="1"/>
  <c r="AW2995" i="1"/>
  <c r="AW2996" i="1"/>
  <c r="AW2997" i="1"/>
  <c r="AW2998" i="1"/>
  <c r="AW2999" i="1"/>
  <c r="AW3000" i="1"/>
  <c r="AW3001" i="1"/>
  <c r="AW3002" i="1"/>
  <c r="AW3003" i="1"/>
  <c r="AW3004" i="1"/>
  <c r="AW3005" i="1"/>
  <c r="AW3006" i="1"/>
  <c r="AW3007" i="1"/>
  <c r="AW3008" i="1"/>
  <c r="AW3009" i="1"/>
  <c r="AW3010" i="1"/>
  <c r="AW3011" i="1"/>
  <c r="AW3012" i="1"/>
  <c r="AW3013" i="1"/>
  <c r="AW3014" i="1"/>
  <c r="AW3015" i="1"/>
  <c r="AW3016" i="1"/>
  <c r="AW3017" i="1"/>
  <c r="AW3018" i="1"/>
  <c r="AW3019" i="1"/>
  <c r="AW3020" i="1"/>
  <c r="AW3021" i="1"/>
  <c r="AW3022" i="1"/>
  <c r="AW3023" i="1"/>
  <c r="AW3024" i="1"/>
  <c r="AW3025" i="1"/>
  <c r="AW3026" i="1"/>
  <c r="AW3027" i="1"/>
  <c r="AW3028" i="1"/>
  <c r="AW3029" i="1"/>
  <c r="AW3030" i="1"/>
  <c r="AW3031" i="1"/>
  <c r="AW3032" i="1"/>
  <c r="AW3033" i="1"/>
  <c r="AW3034" i="1"/>
  <c r="AW3035" i="1"/>
  <c r="AW3036" i="1"/>
  <c r="AW3037" i="1"/>
  <c r="AW3038" i="1"/>
  <c r="AW3039" i="1"/>
  <c r="AW3040" i="1"/>
  <c r="AW3041" i="1"/>
  <c r="AW3042" i="1"/>
  <c r="AW3043" i="1"/>
  <c r="AW3044" i="1"/>
  <c r="AW3045" i="1"/>
  <c r="AW3046" i="1"/>
  <c r="AW3047" i="1"/>
  <c r="AW3048" i="1"/>
  <c r="AW3049" i="1"/>
  <c r="AW3050" i="1"/>
  <c r="AW3051" i="1"/>
  <c r="AW3052" i="1"/>
  <c r="AW3053" i="1"/>
  <c r="AW3054" i="1"/>
  <c r="AW3055" i="1"/>
  <c r="AW3056" i="1"/>
  <c r="AW3057" i="1"/>
  <c r="AW3058" i="1"/>
  <c r="AW3059" i="1"/>
  <c r="AW3060" i="1"/>
  <c r="AW3061" i="1"/>
  <c r="AW3062" i="1"/>
  <c r="AW3063" i="1"/>
  <c r="AW3064" i="1"/>
  <c r="AW3065" i="1"/>
  <c r="AW3066" i="1"/>
  <c r="AW3067" i="1"/>
  <c r="AW3068" i="1"/>
  <c r="AW3069" i="1"/>
  <c r="AW3070" i="1"/>
  <c r="AW3071" i="1"/>
  <c r="AW3072" i="1"/>
  <c r="AW3073" i="1"/>
  <c r="AW3074" i="1"/>
  <c r="AW3075" i="1"/>
  <c r="AW3076" i="1"/>
  <c r="AW3077" i="1"/>
  <c r="AW3078" i="1"/>
  <c r="AW3079" i="1"/>
  <c r="AW3080" i="1"/>
  <c r="AW3081" i="1"/>
  <c r="AW3082" i="1"/>
  <c r="AW3083" i="1"/>
  <c r="AW3084" i="1"/>
  <c r="AW3085" i="1"/>
  <c r="AW3086" i="1"/>
  <c r="AW3087" i="1"/>
  <c r="AW3088" i="1"/>
  <c r="AW3089" i="1"/>
  <c r="AW3090" i="1"/>
  <c r="AW3091" i="1"/>
  <c r="AW3092" i="1"/>
  <c r="AW3093" i="1"/>
  <c r="AW3094" i="1"/>
  <c r="AW3095" i="1"/>
  <c r="AW3096" i="1"/>
  <c r="AW3097" i="1"/>
  <c r="AW3098" i="1"/>
  <c r="AW3099" i="1"/>
  <c r="AW3100" i="1"/>
  <c r="AW3101" i="1"/>
  <c r="AW3102" i="1"/>
  <c r="AW3103" i="1"/>
  <c r="AW3104" i="1"/>
  <c r="AW3105" i="1"/>
  <c r="AW3106" i="1"/>
  <c r="AW3107" i="1"/>
  <c r="AW3108" i="1"/>
  <c r="AW3109" i="1"/>
  <c r="AW3110" i="1"/>
  <c r="AW3111" i="1"/>
  <c r="AW3112" i="1"/>
  <c r="AW3113" i="1"/>
  <c r="AW3114" i="1"/>
  <c r="AW3115" i="1"/>
  <c r="AW3116" i="1"/>
  <c r="AW3117" i="1"/>
  <c r="AW3118" i="1"/>
  <c r="AW3119" i="1"/>
  <c r="AW3120" i="1"/>
  <c r="AW3121" i="1"/>
  <c r="AW3122" i="1"/>
  <c r="AW3123" i="1"/>
  <c r="AW3124" i="1"/>
  <c r="AW3125" i="1"/>
  <c r="AW3126" i="1"/>
  <c r="AW3127" i="1"/>
  <c r="AW3128" i="1"/>
  <c r="AW3129" i="1"/>
  <c r="AW3130" i="1"/>
  <c r="AW3131" i="1"/>
  <c r="AW3132" i="1"/>
  <c r="AW3133" i="1"/>
  <c r="AW3134" i="1"/>
  <c r="AW3135" i="1"/>
  <c r="AW3136" i="1"/>
  <c r="AW3137" i="1"/>
  <c r="AW3138" i="1"/>
  <c r="AW3139" i="1"/>
  <c r="AW3140" i="1"/>
  <c r="AW3141" i="1"/>
  <c r="AW3142" i="1"/>
  <c r="AW3143" i="1"/>
  <c r="AW3144" i="1"/>
  <c r="AW3145" i="1"/>
  <c r="AW3146" i="1"/>
  <c r="AW3147" i="1"/>
  <c r="AW3148" i="1"/>
  <c r="AW3149" i="1"/>
  <c r="AW3150" i="1"/>
  <c r="AW3151" i="1"/>
  <c r="AW3152" i="1"/>
  <c r="AW3153" i="1"/>
  <c r="AW3154" i="1"/>
  <c r="AW3155" i="1"/>
  <c r="AW3156" i="1"/>
  <c r="AW3157" i="1"/>
  <c r="AW3158" i="1"/>
  <c r="AW3159" i="1"/>
  <c r="AW3160" i="1"/>
  <c r="AW3161" i="1"/>
  <c r="AW3162" i="1"/>
  <c r="AW3163" i="1"/>
  <c r="AW3164" i="1"/>
  <c r="AW3165" i="1"/>
  <c r="AW3166" i="1"/>
  <c r="AW3167" i="1"/>
  <c r="AW3168" i="1"/>
  <c r="AW3169" i="1"/>
  <c r="AW3170" i="1"/>
  <c r="AW3171" i="1"/>
  <c r="AW3172" i="1"/>
  <c r="AW3173" i="1"/>
  <c r="AW3174" i="1"/>
  <c r="AW3175" i="1"/>
  <c r="AW3176" i="1"/>
  <c r="AW3177" i="1"/>
  <c r="AW3178" i="1"/>
  <c r="AW3179" i="1"/>
  <c r="AW3180" i="1"/>
  <c r="AW3181" i="1"/>
  <c r="AW3182" i="1"/>
  <c r="AW3183" i="1"/>
  <c r="AW3184" i="1"/>
  <c r="AW3185" i="1"/>
  <c r="AW3186" i="1"/>
  <c r="AW3187" i="1"/>
  <c r="AW3188" i="1"/>
  <c r="AW3189" i="1"/>
  <c r="AW3190" i="1"/>
  <c r="AW3191" i="1"/>
  <c r="AW3192" i="1"/>
  <c r="AW3193" i="1"/>
  <c r="AW3194" i="1"/>
  <c r="AW3195" i="1"/>
  <c r="AW3196" i="1"/>
  <c r="AW3197" i="1"/>
  <c r="AW3198" i="1"/>
  <c r="AW3199" i="1"/>
  <c r="AW3200" i="1"/>
  <c r="AW3201" i="1"/>
  <c r="AW3202" i="1"/>
  <c r="AW3203" i="1"/>
  <c r="AW3204" i="1"/>
  <c r="AW3205" i="1"/>
  <c r="AW3206" i="1"/>
  <c r="AW3207" i="1"/>
  <c r="AW3208" i="1"/>
  <c r="AW3209" i="1"/>
  <c r="AW3210" i="1"/>
  <c r="AW3211" i="1"/>
  <c r="AW3212" i="1"/>
  <c r="AW3213" i="1"/>
  <c r="AW3214" i="1"/>
  <c r="AW3215" i="1"/>
  <c r="AW3216" i="1"/>
  <c r="AW3217" i="1"/>
  <c r="AW3218" i="1"/>
  <c r="AW3219" i="1"/>
  <c r="AW3220" i="1"/>
  <c r="AW3221" i="1"/>
  <c r="AW3222" i="1"/>
  <c r="AW3223" i="1"/>
  <c r="AW3224" i="1"/>
  <c r="AW3225" i="1"/>
  <c r="AW3226" i="1"/>
  <c r="AW3227" i="1"/>
  <c r="AW3228" i="1"/>
  <c r="AW3229" i="1"/>
  <c r="AW3230" i="1"/>
  <c r="AW3231" i="1"/>
  <c r="AW3232" i="1"/>
  <c r="AW3233" i="1"/>
  <c r="AW3234" i="1"/>
  <c r="AW3235" i="1"/>
  <c r="AW3236" i="1"/>
  <c r="AW3237" i="1"/>
  <c r="AW3238" i="1"/>
  <c r="AW3239" i="1"/>
  <c r="AW3240" i="1"/>
  <c r="AW3241" i="1"/>
  <c r="AW3242" i="1"/>
  <c r="AW3243" i="1"/>
  <c r="AW3244" i="1"/>
  <c r="AW3245" i="1"/>
  <c r="AW3246" i="1"/>
  <c r="AW3247" i="1"/>
  <c r="AW3248" i="1"/>
  <c r="AW3249" i="1"/>
  <c r="AW3250" i="1"/>
  <c r="AW3251" i="1"/>
  <c r="AW3252" i="1"/>
  <c r="AW3253" i="1"/>
  <c r="AW3254" i="1"/>
  <c r="AW3255" i="1"/>
  <c r="AW3256" i="1"/>
  <c r="AW3257" i="1"/>
  <c r="AW3258" i="1"/>
  <c r="AW3259" i="1"/>
  <c r="AW3260" i="1"/>
  <c r="AW3261" i="1"/>
  <c r="AW3262" i="1"/>
  <c r="AW3263" i="1"/>
  <c r="AW3264" i="1"/>
  <c r="AW3265" i="1"/>
  <c r="AW3266" i="1"/>
  <c r="AW3267" i="1"/>
  <c r="AW3268" i="1"/>
  <c r="AW3269" i="1"/>
  <c r="AW3270" i="1"/>
  <c r="AW3271" i="1"/>
  <c r="AW3272" i="1"/>
  <c r="AW3273" i="1"/>
  <c r="AW3274" i="1"/>
  <c r="AW3275" i="1"/>
  <c r="AW3276" i="1"/>
  <c r="AW3277" i="1"/>
  <c r="AW3278" i="1"/>
  <c r="AW3279" i="1"/>
  <c r="AW3280" i="1"/>
  <c r="AW3281" i="1"/>
  <c r="AW3282" i="1"/>
  <c r="AW3283" i="1"/>
  <c r="AW3284" i="1"/>
  <c r="AW3285" i="1"/>
  <c r="AW3286" i="1"/>
  <c r="AW3287" i="1"/>
  <c r="AW3288" i="1"/>
  <c r="AW3289" i="1"/>
  <c r="AW3290" i="1"/>
  <c r="AW3291" i="1"/>
  <c r="AW3292" i="1"/>
  <c r="AW3293" i="1"/>
  <c r="AW3294" i="1"/>
  <c r="AW3295" i="1"/>
  <c r="AW3296" i="1"/>
  <c r="AW3297" i="1"/>
  <c r="AW3298" i="1"/>
  <c r="AW3299" i="1"/>
  <c r="AW3300" i="1"/>
  <c r="AW3301" i="1"/>
  <c r="AW3302" i="1"/>
  <c r="AW3303" i="1"/>
  <c r="AW3304" i="1"/>
  <c r="AW3305" i="1"/>
  <c r="AW3306" i="1"/>
  <c r="AW3307" i="1"/>
  <c r="AW3308" i="1"/>
  <c r="AW3309" i="1"/>
  <c r="AW3310" i="1"/>
  <c r="AW3311" i="1"/>
  <c r="AW3312" i="1"/>
  <c r="AW3313" i="1"/>
  <c r="AW3314" i="1"/>
  <c r="AW3315" i="1"/>
  <c r="AW3316" i="1"/>
  <c r="AW3317" i="1"/>
  <c r="AW3318" i="1"/>
  <c r="AW3319" i="1"/>
  <c r="AW3320" i="1"/>
  <c r="AW3321" i="1"/>
  <c r="AW3322" i="1"/>
  <c r="AW3323" i="1"/>
  <c r="AW3324" i="1"/>
  <c r="AW3325" i="1"/>
  <c r="AW3326" i="1"/>
  <c r="AW3327" i="1"/>
  <c r="AW3328" i="1"/>
  <c r="AW3329" i="1"/>
  <c r="AW3330" i="1"/>
  <c r="AW3331" i="1"/>
  <c r="AW3332" i="1"/>
  <c r="AW3333" i="1"/>
  <c r="AW3334" i="1"/>
  <c r="AW3335" i="1"/>
  <c r="AW3336" i="1"/>
  <c r="AW3337" i="1"/>
  <c r="AW3338" i="1"/>
  <c r="AW3339" i="1"/>
  <c r="AW3340" i="1"/>
  <c r="AW3341" i="1"/>
  <c r="AW3342" i="1"/>
  <c r="AW3343" i="1"/>
  <c r="AW3344" i="1"/>
  <c r="AW3345" i="1"/>
  <c r="AW3346" i="1"/>
  <c r="AW3347" i="1"/>
  <c r="AW3348" i="1"/>
  <c r="AW3349" i="1"/>
  <c r="AW3350" i="1"/>
  <c r="AW3351" i="1"/>
  <c r="AW3352" i="1"/>
  <c r="AW3353" i="1"/>
  <c r="AW3354" i="1"/>
  <c r="AW3355" i="1"/>
  <c r="AW3356" i="1"/>
  <c r="AW3357" i="1"/>
  <c r="AW3358" i="1"/>
  <c r="AW3359" i="1"/>
  <c r="AW3360" i="1"/>
  <c r="AW3361" i="1"/>
  <c r="AW3362" i="1"/>
  <c r="AW3363" i="1"/>
  <c r="AW3364" i="1"/>
  <c r="AW3365" i="1"/>
  <c r="AW3366" i="1"/>
  <c r="AW3367" i="1"/>
  <c r="AW3368" i="1"/>
  <c r="AW3369" i="1"/>
  <c r="AW3370" i="1"/>
  <c r="AW3371" i="1"/>
  <c r="AW3372" i="1"/>
  <c r="AW3373" i="1"/>
  <c r="AW3374" i="1"/>
  <c r="AW3375" i="1"/>
  <c r="AW3376" i="1"/>
  <c r="AW3377" i="1"/>
  <c r="AW3378" i="1"/>
  <c r="AW3379" i="1"/>
  <c r="AW3380" i="1"/>
  <c r="AW3381" i="1"/>
  <c r="AW3382" i="1"/>
  <c r="AW3383" i="1"/>
  <c r="AW3384" i="1"/>
  <c r="AW3385" i="1"/>
  <c r="AW3386" i="1"/>
  <c r="AW3387" i="1"/>
  <c r="AW3388" i="1"/>
  <c r="AW3389" i="1"/>
  <c r="AW3390" i="1"/>
  <c r="AW3391" i="1"/>
  <c r="AW3392" i="1"/>
  <c r="AW3393" i="1"/>
  <c r="AW3394" i="1"/>
  <c r="AW3395" i="1"/>
  <c r="AW3396" i="1"/>
  <c r="AW3397" i="1"/>
  <c r="AW3398" i="1"/>
  <c r="AW3399" i="1"/>
  <c r="AW3400" i="1"/>
  <c r="AW3401" i="1"/>
  <c r="AW3402" i="1"/>
  <c r="AW3403" i="1"/>
  <c r="AW3404" i="1"/>
  <c r="AW3405" i="1"/>
  <c r="AW3406" i="1"/>
  <c r="AW3407" i="1"/>
  <c r="AW3408" i="1"/>
  <c r="AW3409" i="1"/>
  <c r="AW3410" i="1"/>
  <c r="AW3411" i="1"/>
  <c r="AW3412" i="1"/>
  <c r="AW3413" i="1"/>
  <c r="AW3414" i="1"/>
  <c r="AW3415" i="1"/>
  <c r="AW3416" i="1"/>
  <c r="AW3417" i="1"/>
  <c r="AW3418" i="1"/>
  <c r="AW3419" i="1"/>
  <c r="AW3420" i="1"/>
  <c r="AW3421" i="1"/>
  <c r="AW3422" i="1"/>
  <c r="AW3423" i="1"/>
  <c r="AW3424" i="1"/>
  <c r="AW3425" i="1"/>
  <c r="AW3426" i="1"/>
  <c r="AW3427" i="1"/>
  <c r="AW3428" i="1"/>
  <c r="AW3429" i="1"/>
  <c r="AW3430" i="1"/>
  <c r="AW3431" i="1"/>
  <c r="AW3432" i="1"/>
  <c r="AW3433" i="1"/>
  <c r="AW3434" i="1"/>
  <c r="AW3435" i="1"/>
  <c r="AW3436" i="1"/>
  <c r="AW3437" i="1"/>
  <c r="AW3438" i="1"/>
  <c r="AW3439" i="1"/>
  <c r="AW3440" i="1"/>
  <c r="AW3441" i="1"/>
  <c r="AW3442" i="1"/>
  <c r="AW3443" i="1"/>
  <c r="AW3444" i="1"/>
  <c r="AW3445" i="1"/>
  <c r="AW3446" i="1"/>
  <c r="AW3447" i="1"/>
  <c r="AW3448" i="1"/>
  <c r="AW3449" i="1"/>
  <c r="AW3450" i="1"/>
  <c r="AW3451" i="1"/>
  <c r="AW3452" i="1"/>
  <c r="AW3453" i="1"/>
  <c r="AW3454" i="1"/>
  <c r="AW3455" i="1"/>
  <c r="AW3456" i="1"/>
  <c r="AW3457" i="1"/>
  <c r="AW3458" i="1"/>
  <c r="AW3459" i="1"/>
  <c r="AW3460" i="1"/>
  <c r="AW3461" i="1"/>
  <c r="AW3462" i="1"/>
  <c r="AW3463" i="1"/>
  <c r="AW3464" i="1"/>
  <c r="AW3465" i="1"/>
  <c r="AW3466" i="1"/>
  <c r="AW3467" i="1"/>
  <c r="AW3468" i="1"/>
  <c r="AW3469" i="1"/>
  <c r="AW3470" i="1"/>
  <c r="AW3471" i="1"/>
  <c r="AW3472" i="1"/>
  <c r="AW3473" i="1"/>
  <c r="AW3474" i="1"/>
  <c r="AW3475" i="1"/>
  <c r="AW3476" i="1"/>
  <c r="AW3477" i="1"/>
  <c r="AW3478" i="1"/>
  <c r="AW3479" i="1"/>
  <c r="AW3480" i="1"/>
  <c r="AW3481" i="1"/>
  <c r="AW3482" i="1"/>
  <c r="AW3483" i="1"/>
  <c r="AW3484" i="1"/>
  <c r="AW3485" i="1"/>
  <c r="AW3486" i="1"/>
  <c r="AW3487" i="1"/>
  <c r="AW3488" i="1"/>
  <c r="AW3489" i="1"/>
  <c r="AW3490" i="1"/>
  <c r="AW3491" i="1"/>
  <c r="AW3492" i="1"/>
  <c r="AW3493" i="1"/>
  <c r="AW3494" i="1"/>
  <c r="AW3495" i="1"/>
  <c r="AW3496" i="1"/>
  <c r="AW3497" i="1"/>
  <c r="AW3498" i="1"/>
  <c r="AW3499" i="1"/>
  <c r="AW3500" i="1"/>
  <c r="AW3501" i="1"/>
  <c r="AW3502" i="1"/>
  <c r="AW3503" i="1"/>
  <c r="AW3504" i="1"/>
  <c r="AW3505" i="1"/>
  <c r="AW3506" i="1"/>
  <c r="AW3507" i="1"/>
  <c r="AW3508" i="1"/>
  <c r="AW3509" i="1"/>
  <c r="AW3510" i="1"/>
  <c r="AW3511" i="1"/>
  <c r="AW3512" i="1"/>
  <c r="AW3513" i="1"/>
  <c r="AW3514" i="1"/>
  <c r="AW3515" i="1"/>
  <c r="AW3516" i="1"/>
  <c r="AW3517" i="1"/>
  <c r="AW3518" i="1"/>
  <c r="AW3519" i="1"/>
  <c r="AW3520" i="1"/>
  <c r="AW3521" i="1"/>
  <c r="AW3522" i="1"/>
  <c r="AW3523" i="1"/>
  <c r="AW3524" i="1"/>
  <c r="AW3525" i="1"/>
  <c r="AW3526" i="1"/>
  <c r="AW3527" i="1"/>
  <c r="AW3528" i="1"/>
  <c r="AW3529" i="1"/>
  <c r="AW3530" i="1"/>
  <c r="AW3531" i="1"/>
  <c r="AW3532" i="1"/>
  <c r="AW3533" i="1"/>
  <c r="AW3534" i="1"/>
  <c r="AW3535" i="1"/>
  <c r="AW3536" i="1"/>
  <c r="AW3537" i="1"/>
  <c r="AW3538" i="1"/>
  <c r="AW3539" i="1"/>
  <c r="AW3540" i="1"/>
  <c r="AW3541" i="1"/>
  <c r="AW3542" i="1"/>
  <c r="AW3543" i="1"/>
  <c r="AW3544" i="1"/>
  <c r="AW3545" i="1"/>
  <c r="AW3546" i="1"/>
  <c r="AW3547" i="1"/>
  <c r="AW3548" i="1"/>
  <c r="AW3549" i="1"/>
  <c r="AW3550" i="1"/>
  <c r="AW3551" i="1"/>
  <c r="AW3552" i="1"/>
  <c r="AW3553" i="1"/>
  <c r="AW3554" i="1"/>
  <c r="AW3555" i="1"/>
  <c r="AW3556" i="1"/>
  <c r="AW3557" i="1"/>
  <c r="AW3558" i="1"/>
  <c r="AW3559" i="1"/>
  <c r="AW3560" i="1"/>
  <c r="AW3561" i="1"/>
  <c r="AW3562" i="1"/>
  <c r="AW3563" i="1"/>
  <c r="AW3564" i="1"/>
  <c r="AW3565" i="1"/>
  <c r="AW3566" i="1"/>
  <c r="AW3567" i="1"/>
  <c r="AW3568" i="1"/>
  <c r="AW3569" i="1"/>
  <c r="AW3570" i="1"/>
  <c r="AW3571" i="1"/>
  <c r="AW3572" i="1"/>
  <c r="AW3573" i="1"/>
  <c r="AW3574" i="1"/>
  <c r="AW3575" i="1"/>
  <c r="AW3576" i="1"/>
  <c r="AW3577" i="1"/>
  <c r="AW3578" i="1"/>
  <c r="AW3579" i="1"/>
  <c r="AW3580" i="1"/>
  <c r="AW3581" i="1"/>
  <c r="AW3582" i="1"/>
  <c r="AW3583" i="1"/>
  <c r="AW3584" i="1"/>
  <c r="AW3585" i="1"/>
  <c r="AW3586" i="1"/>
  <c r="AW3587" i="1"/>
  <c r="AW3588" i="1"/>
  <c r="AW3589" i="1"/>
  <c r="AW3590" i="1"/>
  <c r="AW3591" i="1"/>
  <c r="AW3592" i="1"/>
  <c r="AW3593" i="1"/>
  <c r="AW3594" i="1"/>
  <c r="AW3595" i="1"/>
  <c r="AW3596" i="1"/>
  <c r="AW3597" i="1"/>
  <c r="AW3598" i="1"/>
  <c r="AW3599" i="1"/>
  <c r="AW3600" i="1"/>
  <c r="AW3601" i="1"/>
  <c r="AW3602" i="1"/>
  <c r="AW3603" i="1"/>
  <c r="AW3604" i="1"/>
  <c r="AW3605" i="1"/>
  <c r="AW3606" i="1"/>
  <c r="AW3607" i="1"/>
  <c r="AW3608" i="1"/>
  <c r="AW3609" i="1"/>
  <c r="AW3610" i="1"/>
  <c r="AW3611" i="1"/>
  <c r="AW3612" i="1"/>
  <c r="AW3613" i="1"/>
  <c r="AW3614" i="1"/>
  <c r="AW3615" i="1"/>
  <c r="AW3616" i="1"/>
  <c r="AW3617" i="1"/>
  <c r="AW3618" i="1"/>
  <c r="AW3619" i="1"/>
  <c r="AW3620" i="1"/>
  <c r="AW3621" i="1"/>
  <c r="AW3622" i="1"/>
  <c r="AW3623" i="1"/>
  <c r="AW3624" i="1"/>
  <c r="AW3625" i="1"/>
  <c r="AW3626" i="1"/>
  <c r="AW3627" i="1"/>
  <c r="AW3628" i="1"/>
  <c r="AW3629" i="1"/>
  <c r="AW3630" i="1"/>
  <c r="AW3631" i="1"/>
  <c r="AW3632" i="1"/>
  <c r="AW3633" i="1"/>
  <c r="AW3634" i="1"/>
  <c r="AW3635" i="1"/>
  <c r="AW3636" i="1"/>
  <c r="AW3637" i="1"/>
  <c r="AW3638" i="1"/>
  <c r="AW3639" i="1"/>
  <c r="AW3640" i="1"/>
  <c r="AW3641" i="1"/>
  <c r="AW3642" i="1"/>
  <c r="AW3643" i="1"/>
  <c r="AW3644" i="1"/>
  <c r="AW3645" i="1"/>
  <c r="AW3646" i="1"/>
  <c r="AW3647" i="1"/>
  <c r="AW3648" i="1"/>
  <c r="AW3649" i="1"/>
  <c r="AW3650" i="1"/>
  <c r="AW3651" i="1"/>
  <c r="AW3652" i="1"/>
  <c r="AW3653" i="1"/>
  <c r="AW3654" i="1"/>
  <c r="AW3655" i="1"/>
  <c r="AW3656" i="1"/>
  <c r="AW3657" i="1"/>
  <c r="AW3658" i="1"/>
  <c r="AW3659" i="1"/>
  <c r="AW3660" i="1"/>
  <c r="AW3661" i="1"/>
  <c r="AW3662" i="1"/>
  <c r="AW3663" i="1"/>
  <c r="AW3664" i="1"/>
  <c r="AW3665" i="1"/>
  <c r="AW3666" i="1"/>
  <c r="AW3667" i="1"/>
  <c r="AW3668" i="1"/>
  <c r="AW3669" i="1"/>
  <c r="AW3670" i="1"/>
  <c r="AW3671" i="1"/>
  <c r="AW3672" i="1"/>
  <c r="AW3673" i="1"/>
  <c r="AW3674" i="1"/>
  <c r="AW3675" i="1"/>
  <c r="AW3676" i="1"/>
  <c r="AW3677" i="1"/>
  <c r="AW3678" i="1"/>
  <c r="AW3679" i="1"/>
  <c r="AW3680" i="1"/>
  <c r="AW3681" i="1"/>
  <c r="AW3682" i="1"/>
  <c r="AW3683" i="1"/>
  <c r="AW3684" i="1"/>
  <c r="AW3685" i="1"/>
  <c r="AW3686" i="1"/>
  <c r="AW3687" i="1"/>
  <c r="AW3688" i="1"/>
  <c r="AW3689" i="1"/>
  <c r="AW3690" i="1"/>
  <c r="AW3691" i="1"/>
  <c r="AW3692" i="1"/>
  <c r="AW3693" i="1"/>
  <c r="AW3694" i="1"/>
  <c r="AW3695" i="1"/>
  <c r="AW3696" i="1"/>
  <c r="AW3697" i="1"/>
  <c r="AW3698" i="1"/>
  <c r="AW3699" i="1"/>
  <c r="AW3700" i="1"/>
  <c r="AW3701" i="1"/>
  <c r="AW3702" i="1"/>
  <c r="AW3703" i="1"/>
  <c r="AW3704" i="1"/>
  <c r="AW3705" i="1"/>
  <c r="AW3706" i="1"/>
  <c r="AW3707" i="1"/>
  <c r="AW3708" i="1"/>
  <c r="AW3709" i="1"/>
  <c r="AW3710" i="1"/>
  <c r="AW3711" i="1"/>
  <c r="AW3712" i="1"/>
  <c r="AW3713" i="1"/>
  <c r="AW3714" i="1"/>
  <c r="AW3715" i="1"/>
  <c r="AW3716" i="1"/>
  <c r="AW3717" i="1"/>
  <c r="AW3718" i="1"/>
  <c r="AW3719" i="1"/>
  <c r="AW3720" i="1"/>
  <c r="AW3721" i="1"/>
  <c r="AW3722" i="1"/>
  <c r="AW3723" i="1"/>
  <c r="AW3724" i="1"/>
  <c r="AW3725" i="1"/>
  <c r="AW3726" i="1"/>
  <c r="AW3727" i="1"/>
  <c r="AW3728" i="1"/>
  <c r="AW3729" i="1"/>
  <c r="AW3730" i="1"/>
  <c r="AW3731" i="1"/>
  <c r="AW3732" i="1"/>
  <c r="AW3733" i="1"/>
  <c r="AW3734" i="1"/>
  <c r="AW3735" i="1"/>
  <c r="AW3736" i="1"/>
  <c r="AW3737" i="1"/>
  <c r="AW3738" i="1"/>
  <c r="AW3739" i="1"/>
  <c r="AW3740" i="1"/>
  <c r="AW3741" i="1"/>
  <c r="AW3742" i="1"/>
  <c r="AW3743" i="1"/>
  <c r="AW3744" i="1"/>
  <c r="AW3745" i="1"/>
  <c r="AW3746" i="1"/>
  <c r="AW3747" i="1"/>
  <c r="AW3748" i="1"/>
  <c r="AW3749" i="1"/>
  <c r="AW3750" i="1"/>
  <c r="AW3751" i="1"/>
  <c r="AW3752" i="1"/>
  <c r="AW3753" i="1"/>
  <c r="AW3754" i="1"/>
  <c r="AW3755" i="1"/>
  <c r="AW3756" i="1"/>
  <c r="AW3757" i="1"/>
  <c r="AW3758" i="1"/>
  <c r="AW3759" i="1"/>
  <c r="AW3760" i="1"/>
  <c r="AW3761" i="1"/>
  <c r="AW3762" i="1"/>
  <c r="AW3763" i="1"/>
  <c r="AW3764" i="1"/>
  <c r="AW3765" i="1"/>
  <c r="AW3766" i="1"/>
  <c r="AW3767" i="1"/>
  <c r="AW3768" i="1"/>
  <c r="AW3769" i="1"/>
  <c r="AW3770" i="1"/>
  <c r="AW3771" i="1"/>
  <c r="AW3772" i="1"/>
  <c r="AW3773" i="1"/>
  <c r="AW3774" i="1"/>
  <c r="AW3775" i="1"/>
  <c r="AW3776" i="1"/>
  <c r="AW3777" i="1"/>
  <c r="AW3778" i="1"/>
  <c r="AW3779" i="1"/>
  <c r="AW3780" i="1"/>
  <c r="AW3781" i="1"/>
  <c r="AW3782" i="1"/>
  <c r="AW3783" i="1"/>
  <c r="AW3784" i="1"/>
  <c r="AW3785" i="1"/>
  <c r="AW3786" i="1"/>
  <c r="AW3787" i="1"/>
  <c r="AW3788" i="1"/>
  <c r="AW3789" i="1"/>
  <c r="AW3790" i="1"/>
  <c r="AW3791" i="1"/>
  <c r="AW3792" i="1"/>
  <c r="AW3793" i="1"/>
  <c r="AW3794" i="1"/>
  <c r="AW3795" i="1"/>
  <c r="AW3796" i="1"/>
  <c r="AW3797" i="1"/>
  <c r="AW3798" i="1"/>
  <c r="AW3799" i="1"/>
  <c r="AW3800" i="1"/>
  <c r="AW3801" i="1"/>
  <c r="AW3802" i="1"/>
  <c r="AW3803" i="1"/>
  <c r="AW3804" i="1"/>
  <c r="AW3805" i="1"/>
  <c r="AW3806" i="1"/>
  <c r="AW3807" i="1"/>
  <c r="AW3808" i="1"/>
  <c r="AW3809" i="1"/>
  <c r="AW3810" i="1"/>
  <c r="AW3811" i="1"/>
  <c r="AW3812" i="1"/>
  <c r="AW3813" i="1"/>
  <c r="AW3814" i="1"/>
  <c r="AW3815" i="1"/>
  <c r="AW3816" i="1"/>
  <c r="AW3817" i="1"/>
  <c r="AW3818" i="1"/>
  <c r="AW3819" i="1"/>
  <c r="AW3820" i="1"/>
  <c r="AW3821" i="1"/>
  <c r="AW3822" i="1"/>
  <c r="AW3823" i="1"/>
  <c r="AW3824" i="1"/>
  <c r="AW3825" i="1"/>
  <c r="AW3826" i="1"/>
  <c r="AW3827" i="1"/>
  <c r="AW3828" i="1"/>
  <c r="AW3829" i="1"/>
  <c r="AW3830" i="1"/>
  <c r="AW3831" i="1"/>
  <c r="AW3832" i="1"/>
  <c r="AW3833" i="1"/>
  <c r="AW3834" i="1"/>
  <c r="AW3835" i="1"/>
  <c r="AW3836" i="1"/>
  <c r="AW3837" i="1"/>
  <c r="AW3838" i="1"/>
  <c r="AW3839" i="1"/>
  <c r="AW3840" i="1"/>
  <c r="AW3841" i="1"/>
  <c r="AW3842" i="1"/>
  <c r="AW3843" i="1"/>
  <c r="AW3844" i="1"/>
  <c r="AW3845" i="1"/>
  <c r="AW3846" i="1"/>
  <c r="AW3847" i="1"/>
  <c r="AW3848" i="1"/>
  <c r="AW3849" i="1"/>
  <c r="AW3850" i="1"/>
  <c r="AW3851" i="1"/>
  <c r="AW3852" i="1"/>
  <c r="AW3853" i="1"/>
  <c r="AW3854" i="1"/>
  <c r="AW3855" i="1"/>
  <c r="AW3856" i="1"/>
  <c r="AW3857" i="1"/>
  <c r="AW3858" i="1"/>
  <c r="AW3859" i="1"/>
  <c r="AW3860" i="1"/>
  <c r="AW3861" i="1"/>
  <c r="AW3862" i="1"/>
  <c r="AW3863" i="1"/>
  <c r="AW3864" i="1"/>
  <c r="AW3865" i="1"/>
  <c r="AW3866" i="1"/>
  <c r="AW3867" i="1"/>
  <c r="AW3868" i="1"/>
  <c r="AW3869" i="1"/>
  <c r="AW3870" i="1"/>
  <c r="AW3871" i="1"/>
  <c r="AW3872" i="1"/>
  <c r="AW3873" i="1"/>
  <c r="AW3874" i="1"/>
  <c r="AW3875" i="1"/>
  <c r="AW3876" i="1"/>
  <c r="AW3877" i="1"/>
  <c r="AW3878" i="1"/>
  <c r="AW3879" i="1"/>
  <c r="AW3880" i="1"/>
  <c r="AW3881" i="1"/>
  <c r="AW3882" i="1"/>
  <c r="AW3883" i="1"/>
  <c r="AW3884" i="1"/>
  <c r="AW3885" i="1"/>
  <c r="AW3886" i="1"/>
  <c r="AW3887" i="1"/>
  <c r="AW3888" i="1"/>
  <c r="AW3889" i="1"/>
  <c r="AW3890" i="1"/>
  <c r="AW3891" i="1"/>
  <c r="AW3892" i="1"/>
  <c r="AW3893" i="1"/>
  <c r="AW3894" i="1"/>
  <c r="AW3895" i="1"/>
  <c r="AW3896" i="1"/>
  <c r="AW3897" i="1"/>
  <c r="AW3898" i="1"/>
  <c r="AW3899" i="1"/>
  <c r="AW3900" i="1"/>
  <c r="AW3901" i="1"/>
  <c r="AW3902" i="1"/>
  <c r="AW3903" i="1"/>
  <c r="AW3904" i="1"/>
  <c r="AW3905" i="1"/>
  <c r="AW3906" i="1"/>
  <c r="AW3907" i="1"/>
  <c r="AW3908" i="1"/>
  <c r="AW3909" i="1"/>
  <c r="AW3910" i="1"/>
  <c r="AW3911" i="1"/>
  <c r="AW3912" i="1"/>
  <c r="AW3913" i="1"/>
  <c r="AW3914" i="1"/>
  <c r="AW3915" i="1"/>
  <c r="AW3916" i="1"/>
  <c r="AW3917" i="1"/>
  <c r="AW3918" i="1"/>
  <c r="AW3919" i="1"/>
  <c r="AW3920" i="1"/>
  <c r="AW3921" i="1"/>
  <c r="AW3922" i="1"/>
  <c r="AW3923" i="1"/>
  <c r="AW3924" i="1"/>
  <c r="AW3925" i="1"/>
  <c r="AW3926" i="1"/>
  <c r="AW3927" i="1"/>
  <c r="AW3928" i="1"/>
  <c r="AW3929" i="1"/>
  <c r="AW3930" i="1"/>
  <c r="AW3931" i="1"/>
  <c r="AW3932" i="1"/>
  <c r="AW3933" i="1"/>
  <c r="AW3934" i="1"/>
  <c r="AW3935" i="1"/>
  <c r="AW3936" i="1"/>
  <c r="AW3937" i="1"/>
  <c r="AW3938" i="1"/>
  <c r="AW3939" i="1"/>
  <c r="AW3940" i="1"/>
  <c r="AW3941" i="1"/>
  <c r="AW3942" i="1"/>
  <c r="AW3943" i="1"/>
  <c r="AW3944" i="1"/>
  <c r="AW3945" i="1"/>
  <c r="AW3946" i="1"/>
  <c r="AW3947" i="1"/>
  <c r="AW3948" i="1"/>
  <c r="AW3949" i="1"/>
  <c r="AW3950" i="1"/>
  <c r="AW3951" i="1"/>
  <c r="AW3952" i="1"/>
  <c r="AW3953" i="1"/>
  <c r="AW3954" i="1"/>
  <c r="AW3955" i="1"/>
  <c r="AW3956" i="1"/>
  <c r="AW3957" i="1"/>
  <c r="AW3958" i="1"/>
  <c r="AW3959" i="1"/>
  <c r="AW3960" i="1"/>
  <c r="AW3961" i="1"/>
  <c r="AW3962" i="1"/>
  <c r="AW3963" i="1"/>
  <c r="AW3964" i="1"/>
  <c r="AW3965" i="1"/>
  <c r="AW3966" i="1"/>
  <c r="AW3967" i="1"/>
  <c r="AW3968" i="1"/>
  <c r="AW3969" i="1"/>
  <c r="AW3970" i="1"/>
  <c r="AW3971" i="1"/>
  <c r="AW3972" i="1"/>
  <c r="AW3973" i="1"/>
  <c r="AW3974" i="1"/>
  <c r="AW3975" i="1"/>
  <c r="AW3976" i="1"/>
  <c r="AW3977" i="1"/>
  <c r="AW3978" i="1"/>
  <c r="AW3979" i="1"/>
  <c r="AW3980" i="1"/>
  <c r="AW3981" i="1"/>
  <c r="AW3982" i="1"/>
  <c r="AW3983" i="1"/>
  <c r="AW3984" i="1"/>
  <c r="AW3985" i="1"/>
  <c r="AW3986" i="1"/>
  <c r="AW3987" i="1"/>
  <c r="AW3988" i="1"/>
  <c r="AW3989" i="1"/>
  <c r="AW3990" i="1"/>
  <c r="AW3991" i="1"/>
  <c r="AW3992" i="1"/>
  <c r="AW3993" i="1"/>
  <c r="AW3994" i="1"/>
  <c r="AW3995" i="1"/>
  <c r="AW3996" i="1"/>
  <c r="AW3997" i="1"/>
  <c r="AW3998" i="1"/>
  <c r="AW3999" i="1"/>
  <c r="AW4000" i="1"/>
  <c r="AW4001" i="1"/>
  <c r="AW4002" i="1"/>
  <c r="AW4003" i="1"/>
  <c r="AW4004" i="1"/>
  <c r="AW4005" i="1"/>
  <c r="AW4006" i="1"/>
  <c r="AW4007" i="1"/>
  <c r="AW4008" i="1"/>
  <c r="AW4009" i="1"/>
  <c r="AW4010" i="1"/>
  <c r="AW4011" i="1"/>
  <c r="AW4012" i="1"/>
  <c r="AW4013" i="1"/>
  <c r="AW4014" i="1"/>
  <c r="AW4015" i="1"/>
  <c r="AW4016" i="1"/>
  <c r="AW4017" i="1"/>
  <c r="AW4018" i="1"/>
  <c r="AW4019" i="1"/>
  <c r="AW4020" i="1"/>
  <c r="AW4021" i="1"/>
  <c r="AW4022" i="1"/>
  <c r="AW4023" i="1"/>
  <c r="AW4024" i="1"/>
  <c r="AW4025" i="1"/>
  <c r="AW4026" i="1"/>
  <c r="AW4027" i="1"/>
  <c r="AW4028" i="1"/>
  <c r="AW4029" i="1"/>
  <c r="AW4030" i="1"/>
  <c r="AW4031" i="1"/>
  <c r="AW4032" i="1"/>
  <c r="AW4033" i="1"/>
  <c r="AW4034" i="1"/>
  <c r="AW4035" i="1"/>
  <c r="AW4036" i="1"/>
  <c r="AW4037" i="1"/>
  <c r="AW4038" i="1"/>
  <c r="AW4039" i="1"/>
  <c r="AW4040" i="1"/>
  <c r="AW4041" i="1"/>
  <c r="AW4042" i="1"/>
  <c r="AW4043" i="1"/>
  <c r="AW4044" i="1"/>
  <c r="AW4045" i="1"/>
  <c r="AW4046" i="1"/>
  <c r="AW4047" i="1"/>
  <c r="AW4048" i="1"/>
  <c r="AW4049" i="1"/>
  <c r="AW4050" i="1"/>
  <c r="AW4051" i="1"/>
  <c r="AW4052" i="1"/>
  <c r="AW4053" i="1"/>
  <c r="AW4054" i="1"/>
  <c r="AW4055" i="1"/>
  <c r="AW4056" i="1"/>
  <c r="AW4057" i="1"/>
  <c r="AW4058" i="1"/>
  <c r="AW4059" i="1"/>
  <c r="AW4060" i="1"/>
  <c r="AW4061" i="1"/>
  <c r="AW4062" i="1"/>
  <c r="AW4063" i="1"/>
  <c r="AW4064" i="1"/>
  <c r="AW4065" i="1"/>
  <c r="AW4066" i="1"/>
  <c r="AW4067" i="1"/>
  <c r="AW4068" i="1"/>
  <c r="AW4069" i="1"/>
  <c r="AW4070" i="1"/>
  <c r="AW4071" i="1"/>
  <c r="AW4072" i="1"/>
  <c r="AW4073" i="1"/>
  <c r="AW4074" i="1"/>
  <c r="AW4075" i="1"/>
  <c r="AW4076" i="1"/>
  <c r="AW4077" i="1"/>
  <c r="AW4078" i="1"/>
  <c r="AW4079" i="1"/>
  <c r="AW4080" i="1"/>
  <c r="AW4081" i="1"/>
  <c r="AW4082" i="1"/>
  <c r="AW4083" i="1"/>
  <c r="AW4084" i="1"/>
  <c r="AW4085" i="1"/>
  <c r="AW4086" i="1"/>
  <c r="AW4087" i="1"/>
  <c r="AW4088" i="1"/>
  <c r="AW4089" i="1"/>
  <c r="AW4090" i="1"/>
  <c r="AW4091" i="1"/>
  <c r="AW4092" i="1"/>
  <c r="AW4093" i="1"/>
  <c r="AW4094" i="1"/>
  <c r="AW4095" i="1"/>
  <c r="AW4096" i="1"/>
  <c r="AW4097" i="1"/>
  <c r="AW4098" i="1"/>
  <c r="AW4099" i="1"/>
  <c r="AW4100" i="1"/>
  <c r="AW4101" i="1"/>
  <c r="AW4102" i="1"/>
  <c r="AW4103" i="1"/>
  <c r="AW4104" i="1"/>
  <c r="AW4105" i="1"/>
  <c r="AW4106" i="1"/>
  <c r="AW4107" i="1"/>
  <c r="AW4108" i="1"/>
  <c r="AW4109" i="1"/>
  <c r="AW4110" i="1"/>
  <c r="AW4111" i="1"/>
  <c r="AW4112" i="1"/>
  <c r="AW4113" i="1"/>
  <c r="AW4114" i="1"/>
  <c r="AW4115" i="1"/>
  <c r="AW4116" i="1"/>
  <c r="AW4117" i="1"/>
  <c r="AW4118" i="1"/>
  <c r="AW4119" i="1"/>
  <c r="AW4120" i="1"/>
  <c r="AW4121" i="1"/>
  <c r="AW4122" i="1"/>
  <c r="AW4123" i="1"/>
  <c r="AW4124" i="1"/>
  <c r="AW4125" i="1"/>
  <c r="AW4126" i="1"/>
  <c r="AW4127" i="1"/>
  <c r="AW4128" i="1"/>
  <c r="AW4129" i="1"/>
  <c r="AW4130" i="1"/>
  <c r="AW4131" i="1"/>
  <c r="AW4132" i="1"/>
  <c r="AW4133" i="1"/>
  <c r="AW4134" i="1"/>
  <c r="AW4135" i="1"/>
  <c r="AW4136" i="1"/>
  <c r="AW4137" i="1"/>
  <c r="AW4138" i="1"/>
  <c r="AW4139" i="1"/>
  <c r="AW4140" i="1"/>
  <c r="AW4141" i="1"/>
  <c r="AW4142" i="1"/>
  <c r="AW4143" i="1"/>
  <c r="AW4144" i="1"/>
  <c r="AW4145" i="1"/>
  <c r="AW4146" i="1"/>
  <c r="AW4147" i="1"/>
  <c r="AW4148" i="1"/>
  <c r="AW4149" i="1"/>
  <c r="AW4150" i="1"/>
  <c r="AW4151" i="1"/>
  <c r="AW4152" i="1"/>
  <c r="AW4153" i="1"/>
  <c r="AW4154" i="1"/>
  <c r="AW4155" i="1"/>
  <c r="AW4156" i="1"/>
  <c r="AW4157" i="1"/>
  <c r="AW4158" i="1"/>
  <c r="AW4159" i="1"/>
  <c r="AW4160" i="1"/>
  <c r="AW4161" i="1"/>
  <c r="AW4162" i="1"/>
  <c r="AW4163" i="1"/>
  <c r="AW4164" i="1"/>
  <c r="AW4165" i="1"/>
  <c r="AW4166" i="1"/>
  <c r="AW4167" i="1"/>
  <c r="AW4168" i="1"/>
  <c r="AW4169" i="1"/>
  <c r="AW4170" i="1"/>
  <c r="AW4171" i="1"/>
  <c r="AW4172" i="1"/>
  <c r="AW4173" i="1"/>
  <c r="AW4174" i="1"/>
  <c r="AW4175" i="1"/>
  <c r="AW4176" i="1"/>
  <c r="AW4177" i="1"/>
  <c r="AW4178" i="1"/>
  <c r="AW4179" i="1"/>
  <c r="AW4180" i="1"/>
  <c r="AW4181" i="1"/>
  <c r="AW4182" i="1"/>
  <c r="AW4183" i="1"/>
  <c r="AW4184" i="1"/>
  <c r="AW4185" i="1"/>
  <c r="AW4186" i="1"/>
  <c r="AW4187" i="1"/>
  <c r="AW4188" i="1"/>
  <c r="AW4189" i="1"/>
  <c r="AW4190" i="1"/>
  <c r="AW4191" i="1"/>
  <c r="AW4192" i="1"/>
  <c r="AW4193" i="1"/>
  <c r="AW4194" i="1"/>
  <c r="AW4195" i="1"/>
  <c r="AW4196" i="1"/>
  <c r="AW4197" i="1"/>
  <c r="AW4198" i="1"/>
  <c r="AW4199" i="1"/>
  <c r="AW4200" i="1"/>
  <c r="AW4201" i="1"/>
  <c r="AW4202" i="1"/>
  <c r="AW4203" i="1"/>
  <c r="AW4204" i="1"/>
  <c r="AW4205" i="1"/>
  <c r="AW4206" i="1"/>
  <c r="AW4207" i="1"/>
  <c r="AW4208" i="1"/>
  <c r="AW4209" i="1"/>
  <c r="AW4210" i="1"/>
  <c r="AW4211" i="1"/>
  <c r="AW4212" i="1"/>
  <c r="AW4213" i="1"/>
  <c r="AW4214" i="1"/>
  <c r="AW4215" i="1"/>
  <c r="AW4216" i="1"/>
  <c r="AW4217" i="1"/>
  <c r="AW4218" i="1"/>
  <c r="AW4219" i="1"/>
  <c r="AW4220" i="1"/>
  <c r="AW4221" i="1"/>
  <c r="AW4222" i="1"/>
  <c r="AW4223" i="1"/>
  <c r="AW4224" i="1"/>
  <c r="AW4225" i="1"/>
  <c r="AW4226" i="1"/>
  <c r="AW4227" i="1"/>
  <c r="AW4228" i="1"/>
  <c r="AW4229" i="1"/>
  <c r="AW4230" i="1"/>
  <c r="AW4231" i="1"/>
  <c r="AW4232" i="1"/>
  <c r="AW4233" i="1"/>
  <c r="AW4234" i="1"/>
  <c r="AW4235" i="1"/>
  <c r="AW4236" i="1"/>
  <c r="AW4237" i="1"/>
  <c r="AW4238" i="1"/>
  <c r="AW4239" i="1"/>
  <c r="AW4240" i="1"/>
  <c r="AW4241" i="1"/>
  <c r="AW4242" i="1"/>
  <c r="AW4243" i="1"/>
  <c r="AW4244" i="1"/>
  <c r="AW4245" i="1"/>
  <c r="AW4246" i="1"/>
  <c r="AW4247" i="1"/>
  <c r="AW4248" i="1"/>
  <c r="AW4249" i="1"/>
  <c r="AW4250" i="1"/>
  <c r="AW4251" i="1"/>
  <c r="AW4252" i="1"/>
  <c r="AW4253" i="1"/>
  <c r="AW4254" i="1"/>
  <c r="AW4255" i="1"/>
  <c r="AW4256" i="1"/>
  <c r="AW4257" i="1"/>
  <c r="AW4258" i="1"/>
  <c r="AW4259" i="1"/>
  <c r="AW4260" i="1"/>
  <c r="AW4261" i="1"/>
  <c r="AW4262" i="1"/>
  <c r="AW4263" i="1"/>
  <c r="AW4264" i="1"/>
  <c r="AW4265" i="1"/>
  <c r="AW4266" i="1"/>
  <c r="AW4267" i="1"/>
  <c r="AW4268" i="1"/>
  <c r="AW4269" i="1"/>
  <c r="AW4270" i="1"/>
  <c r="AW4271" i="1"/>
  <c r="AW4272" i="1"/>
  <c r="AW4273" i="1"/>
  <c r="AW4274" i="1"/>
  <c r="AW4275" i="1"/>
  <c r="AW4276" i="1"/>
  <c r="AW4277" i="1"/>
  <c r="AW4278" i="1"/>
  <c r="AW4279" i="1"/>
  <c r="AW4280" i="1"/>
  <c r="AW4281" i="1"/>
  <c r="AW4282" i="1"/>
  <c r="AW4283" i="1"/>
  <c r="AW4284" i="1"/>
  <c r="AW4285" i="1"/>
  <c r="AW4286" i="1"/>
  <c r="AW4287" i="1"/>
  <c r="AW4288" i="1"/>
  <c r="AW4289" i="1"/>
  <c r="AW4290" i="1"/>
  <c r="AW4291" i="1"/>
  <c r="AW4292" i="1"/>
  <c r="AW4293" i="1"/>
  <c r="AW4294" i="1"/>
  <c r="AW4295" i="1"/>
  <c r="AW4296" i="1"/>
  <c r="AW4297" i="1"/>
  <c r="AW4298" i="1"/>
  <c r="AW4299" i="1"/>
  <c r="AW4300" i="1"/>
  <c r="AW4301" i="1"/>
  <c r="AW4302" i="1"/>
  <c r="AW4303" i="1"/>
  <c r="AW4304" i="1"/>
  <c r="AW4305" i="1"/>
  <c r="AW4306" i="1"/>
  <c r="AW4307" i="1"/>
  <c r="AW4308" i="1"/>
  <c r="AW4309" i="1"/>
  <c r="AW4310" i="1"/>
  <c r="AW4311" i="1"/>
  <c r="AW4312" i="1"/>
  <c r="AW4313" i="1"/>
  <c r="AW4314" i="1"/>
  <c r="AW4315" i="1"/>
  <c r="AW4316" i="1"/>
  <c r="AW4317" i="1"/>
  <c r="AW4318" i="1"/>
  <c r="AW4319" i="1"/>
  <c r="AW4320" i="1"/>
  <c r="AW4321" i="1"/>
  <c r="AW4322" i="1"/>
  <c r="AW4323" i="1"/>
  <c r="AW4324" i="1"/>
  <c r="AW4325" i="1"/>
  <c r="AW4326" i="1"/>
  <c r="AW4327" i="1"/>
  <c r="AW4328" i="1"/>
  <c r="AW4329" i="1"/>
  <c r="AW4330" i="1"/>
  <c r="AW4331" i="1"/>
  <c r="AW4332" i="1"/>
  <c r="AW4333" i="1"/>
  <c r="AW4334" i="1"/>
  <c r="AW4335" i="1"/>
  <c r="AW4336" i="1"/>
  <c r="AW4337" i="1"/>
  <c r="AW4338" i="1"/>
  <c r="AW4339" i="1"/>
  <c r="AW4340" i="1"/>
  <c r="AW4341" i="1"/>
  <c r="AW4342" i="1"/>
  <c r="AW4343" i="1"/>
  <c r="AW4344" i="1"/>
  <c r="AW4345" i="1"/>
  <c r="AW4346" i="1"/>
  <c r="AW4347" i="1"/>
  <c r="AW4348" i="1"/>
  <c r="AW4349" i="1"/>
  <c r="AW4350" i="1"/>
  <c r="AW4351" i="1"/>
  <c r="AW4352" i="1"/>
  <c r="AW4353" i="1"/>
  <c r="AW4354" i="1"/>
  <c r="AW4355" i="1"/>
  <c r="AW4356" i="1"/>
  <c r="AW4357" i="1"/>
  <c r="AW4358" i="1"/>
  <c r="AW4359" i="1"/>
  <c r="AW4360" i="1"/>
  <c r="AW4361" i="1"/>
  <c r="AW4362" i="1"/>
  <c r="AW4363" i="1"/>
  <c r="AW4364" i="1"/>
  <c r="AW4365" i="1"/>
  <c r="AW4366" i="1"/>
  <c r="AW4367" i="1"/>
  <c r="AW4368" i="1"/>
  <c r="AW4369" i="1"/>
  <c r="AW4370" i="1"/>
  <c r="AW4371" i="1"/>
  <c r="AW4372" i="1"/>
  <c r="AW4373" i="1"/>
  <c r="AW4374" i="1"/>
  <c r="AW4375" i="1"/>
  <c r="AW4376" i="1"/>
  <c r="AW4377" i="1"/>
  <c r="AW4378" i="1"/>
  <c r="AW4379" i="1"/>
  <c r="AW4380" i="1"/>
  <c r="AW4381" i="1"/>
  <c r="AW4382" i="1"/>
  <c r="AW4383" i="1"/>
  <c r="AW4384" i="1"/>
  <c r="AW4385" i="1"/>
  <c r="AW4386" i="1"/>
  <c r="AW4387" i="1"/>
  <c r="AW4388" i="1"/>
  <c r="AW4389" i="1"/>
  <c r="AW4390" i="1"/>
  <c r="AW4391" i="1"/>
  <c r="AW4392" i="1"/>
  <c r="AW4393" i="1"/>
  <c r="AW4394" i="1"/>
  <c r="AW4395" i="1"/>
  <c r="AW4396" i="1"/>
  <c r="AW4397" i="1"/>
  <c r="AW4398" i="1"/>
  <c r="AW4399" i="1"/>
  <c r="AW4400" i="1"/>
  <c r="AW4401" i="1"/>
  <c r="AW4402" i="1"/>
  <c r="AW4403" i="1"/>
  <c r="AW4404" i="1"/>
  <c r="AW4405" i="1"/>
  <c r="AW4406" i="1"/>
  <c r="AW4407" i="1"/>
  <c r="AW4408" i="1"/>
  <c r="AW4409" i="1"/>
  <c r="AW4410" i="1"/>
  <c r="AW4411" i="1"/>
  <c r="AW4412" i="1"/>
  <c r="AW4413" i="1"/>
  <c r="AW4414" i="1"/>
  <c r="AW4415" i="1"/>
  <c r="AW4416" i="1"/>
  <c r="AW4417" i="1"/>
  <c r="AW4418" i="1"/>
  <c r="AW4419" i="1"/>
  <c r="AW4420" i="1"/>
  <c r="AW4421" i="1"/>
  <c r="AW4422" i="1"/>
  <c r="AW4423" i="1"/>
  <c r="AW4424" i="1"/>
  <c r="AW4425" i="1"/>
  <c r="AW4426" i="1"/>
  <c r="AW4427" i="1"/>
  <c r="AW4428" i="1"/>
  <c r="AW4429" i="1"/>
  <c r="AW4430" i="1"/>
  <c r="AW4431" i="1"/>
  <c r="AW4432" i="1"/>
  <c r="AW4433" i="1"/>
  <c r="AW4434" i="1"/>
  <c r="AW4435" i="1"/>
  <c r="AW4436" i="1"/>
  <c r="AW4437" i="1"/>
  <c r="AW4438" i="1"/>
  <c r="AW4439" i="1"/>
  <c r="AW4440" i="1"/>
  <c r="AW4441" i="1"/>
  <c r="AW4442" i="1"/>
  <c r="AW4443" i="1"/>
  <c r="AW4444" i="1"/>
  <c r="AW4445" i="1"/>
  <c r="AW4446" i="1"/>
  <c r="AW4447" i="1"/>
  <c r="AW4448" i="1"/>
  <c r="AW4449" i="1"/>
  <c r="AW4450" i="1"/>
  <c r="AW4451" i="1"/>
  <c r="AW4452" i="1"/>
  <c r="AW4453" i="1"/>
  <c r="AW4454" i="1"/>
  <c r="AW4455" i="1"/>
  <c r="AW4456" i="1"/>
  <c r="AW4457" i="1"/>
  <c r="AW4458" i="1"/>
  <c r="AW4459" i="1"/>
  <c r="AW4460" i="1"/>
  <c r="AW4461" i="1"/>
  <c r="AW4462" i="1"/>
  <c r="AW4463" i="1"/>
  <c r="AW4464" i="1"/>
  <c r="AW4465" i="1"/>
  <c r="AW4466" i="1"/>
  <c r="AW4467" i="1"/>
  <c r="AW4468" i="1"/>
  <c r="AW4469" i="1"/>
  <c r="AW4470" i="1"/>
  <c r="AW4471" i="1"/>
  <c r="AW4472" i="1"/>
  <c r="AW4473" i="1"/>
  <c r="AW4474" i="1"/>
  <c r="AW4475" i="1"/>
  <c r="AW4476" i="1"/>
  <c r="AW4477" i="1"/>
  <c r="AW4478" i="1"/>
  <c r="AW4479" i="1"/>
  <c r="AW4480" i="1"/>
  <c r="AW4481" i="1"/>
  <c r="AW4482" i="1"/>
  <c r="AW4483" i="1"/>
  <c r="AW4484" i="1"/>
  <c r="AW4485" i="1"/>
  <c r="AW4486" i="1"/>
  <c r="AW4487" i="1"/>
  <c r="AW4488" i="1"/>
  <c r="AW4489" i="1"/>
  <c r="AW4490" i="1"/>
  <c r="AW4491" i="1"/>
  <c r="AW4492" i="1"/>
  <c r="AW4493" i="1"/>
  <c r="AW4494" i="1"/>
  <c r="AW4495" i="1"/>
  <c r="AW4496" i="1"/>
  <c r="AW4497" i="1"/>
  <c r="AW4498" i="1"/>
  <c r="AW4499" i="1"/>
  <c r="AW4500" i="1"/>
  <c r="AW4501" i="1"/>
  <c r="AW4502" i="1"/>
  <c r="AW4503" i="1"/>
  <c r="AW4504" i="1"/>
  <c r="AW4505" i="1"/>
  <c r="AW4506" i="1"/>
  <c r="AW4507" i="1"/>
  <c r="AW4508" i="1"/>
  <c r="AW4509" i="1"/>
  <c r="AW4510" i="1"/>
  <c r="AW4511" i="1"/>
  <c r="AW4512" i="1"/>
  <c r="AW4513" i="1"/>
  <c r="AW4514" i="1"/>
  <c r="AW4515" i="1"/>
  <c r="AW4516" i="1"/>
  <c r="AW4517" i="1"/>
  <c r="AW4518" i="1"/>
  <c r="AW4519" i="1"/>
  <c r="AW4520" i="1"/>
  <c r="AW4521" i="1"/>
  <c r="AW4522" i="1"/>
  <c r="AW4523" i="1"/>
  <c r="AW4524" i="1"/>
  <c r="AW4525" i="1"/>
  <c r="AW4526" i="1"/>
  <c r="AW4527" i="1"/>
  <c r="AW4528" i="1"/>
  <c r="AW4529" i="1"/>
  <c r="AW4530" i="1"/>
  <c r="AW4531" i="1"/>
  <c r="AW4532" i="1"/>
  <c r="AW4533" i="1"/>
  <c r="AW4534" i="1"/>
  <c r="AW4535" i="1"/>
  <c r="AW4536" i="1"/>
  <c r="AW4537" i="1"/>
  <c r="AW4538" i="1"/>
  <c r="AW4539" i="1"/>
  <c r="AW4540" i="1"/>
  <c r="AW4541" i="1"/>
  <c r="AW4542" i="1"/>
  <c r="AW4543" i="1"/>
  <c r="AW4544" i="1"/>
  <c r="AW4545" i="1"/>
  <c r="AW4546" i="1"/>
  <c r="AW4547" i="1"/>
  <c r="AW4548" i="1"/>
  <c r="AW4549" i="1"/>
  <c r="AW4550" i="1"/>
  <c r="AW4551" i="1"/>
  <c r="AW4552" i="1"/>
  <c r="AW4553" i="1"/>
  <c r="AW4554" i="1"/>
  <c r="AW4555" i="1"/>
  <c r="AW4556" i="1"/>
  <c r="AW4557" i="1"/>
  <c r="AW4558" i="1"/>
  <c r="AW4559" i="1"/>
  <c r="AW4560" i="1"/>
  <c r="AW4561" i="1"/>
  <c r="AW4562" i="1"/>
  <c r="AW4563" i="1"/>
  <c r="AW4564" i="1"/>
  <c r="AW4565" i="1"/>
  <c r="AW4566" i="1"/>
  <c r="AW4567" i="1"/>
  <c r="AW4568" i="1"/>
  <c r="AW4569" i="1"/>
  <c r="AW4570" i="1"/>
  <c r="AW4571" i="1"/>
  <c r="AW4572" i="1"/>
  <c r="AW4573" i="1"/>
  <c r="AW4574" i="1"/>
  <c r="AW4575" i="1"/>
  <c r="AW4576" i="1"/>
  <c r="AW4577" i="1"/>
  <c r="AW4578" i="1"/>
  <c r="AW4579" i="1"/>
  <c r="AW4580" i="1"/>
  <c r="AW4581" i="1"/>
  <c r="AW4582" i="1"/>
  <c r="AW4583" i="1"/>
  <c r="AW4584" i="1"/>
  <c r="AW4585" i="1"/>
  <c r="AW4586" i="1"/>
  <c r="AW4587" i="1"/>
  <c r="AW4588" i="1"/>
  <c r="AW4589" i="1"/>
  <c r="AW4590" i="1"/>
  <c r="AW4591" i="1"/>
  <c r="AW4592" i="1"/>
  <c r="AW4593" i="1"/>
  <c r="AW4594" i="1"/>
  <c r="AW4595" i="1"/>
  <c r="AW4596" i="1"/>
  <c r="AW4597" i="1"/>
  <c r="AW4598" i="1"/>
  <c r="AW4599" i="1"/>
  <c r="AW4600" i="1"/>
  <c r="AW4601" i="1"/>
  <c r="AW4602" i="1"/>
  <c r="AW4603" i="1"/>
  <c r="AW4604" i="1"/>
  <c r="AW4605" i="1"/>
  <c r="AW4606" i="1"/>
  <c r="AW4607" i="1"/>
  <c r="AW4608" i="1"/>
  <c r="AW4609" i="1"/>
  <c r="AW4610" i="1"/>
  <c r="AW4611" i="1"/>
  <c r="AW4612" i="1"/>
  <c r="AW4613" i="1"/>
  <c r="AW4614" i="1"/>
  <c r="AW4615" i="1"/>
  <c r="AW4616" i="1"/>
  <c r="AW4617" i="1"/>
  <c r="AW4618" i="1"/>
  <c r="AW4619" i="1"/>
  <c r="AW4620" i="1"/>
  <c r="AW4621" i="1"/>
  <c r="AW4622" i="1"/>
  <c r="AW4623" i="1"/>
  <c r="AW4624" i="1"/>
  <c r="AW4625" i="1"/>
  <c r="AW4626" i="1"/>
  <c r="AW4627" i="1"/>
  <c r="AW4628" i="1"/>
  <c r="AW4629" i="1"/>
  <c r="AW4630" i="1"/>
  <c r="AW4631" i="1"/>
  <c r="AW4632" i="1"/>
  <c r="AW4633" i="1"/>
  <c r="AW4634" i="1"/>
  <c r="AW4635" i="1"/>
  <c r="AW4636" i="1"/>
  <c r="AW4637" i="1"/>
  <c r="AW4638" i="1"/>
  <c r="AW4639" i="1"/>
  <c r="AW4640" i="1"/>
  <c r="AW4641" i="1"/>
  <c r="AW4642" i="1"/>
  <c r="AW4643" i="1"/>
  <c r="AW4644" i="1"/>
  <c r="AW4645" i="1"/>
  <c r="AW4646" i="1"/>
  <c r="AW4647" i="1"/>
  <c r="AW4648" i="1"/>
  <c r="AW4649" i="1"/>
  <c r="AW4650" i="1"/>
  <c r="AW4651" i="1"/>
  <c r="AW4652" i="1"/>
  <c r="AW4653" i="1"/>
  <c r="AW4654" i="1"/>
  <c r="AW4655" i="1"/>
  <c r="AW4656" i="1"/>
  <c r="AW4657" i="1"/>
  <c r="AW4658" i="1"/>
  <c r="AW4659" i="1"/>
  <c r="AW4660" i="1"/>
  <c r="AW4661" i="1"/>
  <c r="AW4662" i="1"/>
  <c r="AW4663" i="1"/>
  <c r="AW4664" i="1"/>
  <c r="AW4665" i="1"/>
  <c r="AW4666" i="1"/>
  <c r="AW4667" i="1"/>
  <c r="AW4668" i="1"/>
  <c r="AW4669" i="1"/>
  <c r="AW4670" i="1"/>
  <c r="AW4671" i="1"/>
  <c r="AW4672" i="1"/>
  <c r="AW4673" i="1"/>
  <c r="AW4674" i="1"/>
  <c r="AW4675" i="1"/>
  <c r="AW4676" i="1"/>
  <c r="AW4677" i="1"/>
  <c r="AW4678" i="1"/>
  <c r="AW4679" i="1"/>
  <c r="AW4680" i="1"/>
  <c r="AW4681" i="1"/>
  <c r="AW4682" i="1"/>
  <c r="AW4683" i="1"/>
  <c r="AW4684" i="1"/>
  <c r="AW4685" i="1"/>
  <c r="AW4686" i="1"/>
  <c r="AW4687" i="1"/>
  <c r="AW4688" i="1"/>
  <c r="AW4689" i="1"/>
  <c r="AW4690" i="1"/>
  <c r="AW4691" i="1"/>
  <c r="AW4692" i="1"/>
  <c r="AW4693" i="1"/>
  <c r="AW4694" i="1"/>
  <c r="AW4695" i="1"/>
  <c r="AW4696" i="1"/>
  <c r="AW4697" i="1"/>
  <c r="AW4698" i="1"/>
  <c r="AW4699" i="1"/>
  <c r="AW4700" i="1"/>
  <c r="AW4701" i="1"/>
  <c r="AW4702" i="1"/>
  <c r="AW4703" i="1"/>
  <c r="AW4704" i="1"/>
  <c r="AW4705" i="1"/>
  <c r="AW4706" i="1"/>
  <c r="AW4707" i="1"/>
  <c r="AW4708" i="1"/>
  <c r="AW4709" i="1"/>
  <c r="AW4710" i="1"/>
  <c r="AW4711" i="1"/>
  <c r="AW4712" i="1"/>
  <c r="AW4713" i="1"/>
  <c r="AW4714" i="1"/>
  <c r="AW4715" i="1"/>
  <c r="AW4716" i="1"/>
  <c r="AW4717" i="1"/>
  <c r="AW4718" i="1"/>
  <c r="AW4719" i="1"/>
  <c r="AW4720" i="1"/>
  <c r="AW4721" i="1"/>
  <c r="AW4722" i="1"/>
  <c r="AW4723" i="1"/>
  <c r="AW4724" i="1"/>
  <c r="AW4725" i="1"/>
  <c r="AW4726" i="1"/>
  <c r="AW4727" i="1"/>
  <c r="AW4728" i="1"/>
  <c r="AW4729" i="1"/>
  <c r="AW4730" i="1"/>
  <c r="AW4731" i="1"/>
  <c r="AW4732" i="1"/>
  <c r="AW4733" i="1"/>
  <c r="AW4734" i="1"/>
  <c r="AW4735" i="1"/>
  <c r="AW4736" i="1"/>
  <c r="AW4737" i="1"/>
  <c r="AW4738" i="1"/>
  <c r="AW4739" i="1"/>
  <c r="AW4740" i="1"/>
  <c r="AW4741" i="1"/>
  <c r="AW4742" i="1"/>
  <c r="AW4743" i="1"/>
  <c r="AW4744" i="1"/>
  <c r="AW4745" i="1"/>
  <c r="AW4746" i="1"/>
  <c r="AW4747" i="1"/>
  <c r="AW4748" i="1"/>
  <c r="AW4749" i="1"/>
  <c r="AW4750" i="1"/>
  <c r="AW4751" i="1"/>
  <c r="AW4752" i="1"/>
  <c r="AW4753" i="1"/>
  <c r="AW4754" i="1"/>
  <c r="AW4755" i="1"/>
  <c r="AW4756" i="1"/>
  <c r="AW4757" i="1"/>
  <c r="AW4758" i="1"/>
  <c r="AW4759" i="1"/>
  <c r="AW4760" i="1"/>
  <c r="AW4761" i="1"/>
  <c r="AW4762" i="1"/>
  <c r="AW4763" i="1"/>
  <c r="AW4764" i="1"/>
  <c r="AW4765" i="1"/>
  <c r="AW4766" i="1"/>
  <c r="AW4767" i="1"/>
  <c r="AW4768" i="1"/>
  <c r="AW4769" i="1"/>
  <c r="AW4770" i="1"/>
  <c r="AW4771" i="1"/>
  <c r="AW4772" i="1"/>
  <c r="AW4773" i="1"/>
  <c r="AW4774" i="1"/>
  <c r="AW4775" i="1"/>
  <c r="AW4776" i="1"/>
  <c r="AW4777" i="1"/>
  <c r="AW4778" i="1"/>
  <c r="AW4779" i="1"/>
  <c r="AW4780" i="1"/>
  <c r="AW4781" i="1"/>
  <c r="AW4782" i="1"/>
  <c r="AW4783" i="1"/>
  <c r="AW4784" i="1"/>
  <c r="AW4785" i="1"/>
  <c r="AW4786" i="1"/>
  <c r="AW4787" i="1"/>
  <c r="AW4788" i="1"/>
  <c r="AW4789" i="1"/>
  <c r="AW4790" i="1"/>
  <c r="AW4791" i="1"/>
  <c r="AW4792" i="1"/>
  <c r="AW4793" i="1"/>
  <c r="AW4794" i="1"/>
  <c r="AW4795" i="1"/>
  <c r="AW4796" i="1"/>
  <c r="AW4797" i="1"/>
  <c r="AW4798" i="1"/>
  <c r="AW4799" i="1"/>
  <c r="AW4800" i="1"/>
  <c r="AW4801" i="1"/>
  <c r="AW4802" i="1"/>
  <c r="AW4803" i="1"/>
  <c r="AW4804" i="1"/>
  <c r="AW4805" i="1"/>
  <c r="AW4806" i="1"/>
  <c r="AW4807" i="1"/>
  <c r="AW4808" i="1"/>
  <c r="AW4809" i="1"/>
  <c r="AW4810" i="1"/>
  <c r="AW4811" i="1"/>
  <c r="AW4812" i="1"/>
  <c r="AW4813" i="1"/>
  <c r="AW4814" i="1"/>
  <c r="AW4815" i="1"/>
  <c r="AW4816" i="1"/>
  <c r="AW4817" i="1"/>
  <c r="AW4818" i="1"/>
  <c r="AW4819" i="1"/>
  <c r="AW4820" i="1"/>
  <c r="AW4821" i="1"/>
  <c r="AW4822" i="1"/>
  <c r="AW4823" i="1"/>
  <c r="AW4824" i="1"/>
  <c r="AW4825" i="1"/>
  <c r="AW4826" i="1"/>
  <c r="AW4827" i="1"/>
  <c r="AW4828" i="1"/>
  <c r="AW4829" i="1"/>
  <c r="AW4830" i="1"/>
  <c r="AW4831" i="1"/>
  <c r="AW4832" i="1"/>
  <c r="AW4833" i="1"/>
  <c r="AW4834" i="1"/>
  <c r="AW4835" i="1"/>
  <c r="AW4836" i="1"/>
  <c r="AW4837" i="1"/>
  <c r="AW4838" i="1"/>
  <c r="AW4839" i="1"/>
  <c r="AW4840" i="1"/>
  <c r="AW4841" i="1"/>
  <c r="AW4842" i="1"/>
  <c r="AW4843" i="1"/>
  <c r="AW4844" i="1"/>
  <c r="AW4845" i="1"/>
  <c r="AW4846" i="1"/>
  <c r="AW4847" i="1"/>
  <c r="AW4848" i="1"/>
  <c r="AW4849" i="1"/>
  <c r="AW4850" i="1"/>
  <c r="AW4851" i="1"/>
  <c r="AW4852" i="1"/>
  <c r="AW4853" i="1"/>
  <c r="AW4854" i="1"/>
  <c r="AW4855" i="1"/>
  <c r="AW4856" i="1"/>
  <c r="AW4857" i="1"/>
  <c r="AW4858" i="1"/>
  <c r="AW4859" i="1"/>
  <c r="AW4860" i="1"/>
  <c r="AW4861" i="1"/>
  <c r="AW4862" i="1"/>
  <c r="AW4863" i="1"/>
  <c r="AW4864" i="1"/>
  <c r="AW4865" i="1"/>
  <c r="AW4866" i="1"/>
  <c r="AW4867" i="1"/>
  <c r="AW4868" i="1"/>
  <c r="AW4869" i="1"/>
  <c r="AW4870" i="1"/>
  <c r="AW4871" i="1"/>
  <c r="AW4872" i="1"/>
  <c r="AW4873" i="1"/>
  <c r="AW4874" i="1"/>
  <c r="AW4875" i="1"/>
  <c r="AW4876" i="1"/>
  <c r="AW4877" i="1"/>
  <c r="AW4878" i="1"/>
  <c r="AW4879" i="1"/>
  <c r="AW4880" i="1"/>
  <c r="AW4881" i="1"/>
  <c r="AW4882" i="1"/>
  <c r="AW4883" i="1"/>
  <c r="AW4884" i="1"/>
  <c r="AW4885" i="1"/>
  <c r="AW4886" i="1"/>
  <c r="AW4887" i="1"/>
  <c r="AW4888" i="1"/>
  <c r="AW4889" i="1"/>
  <c r="AW4890" i="1"/>
  <c r="AW4891" i="1"/>
  <c r="AW4892" i="1"/>
  <c r="AW4893" i="1"/>
  <c r="AW4894" i="1"/>
  <c r="AW4895" i="1"/>
  <c r="AW4896" i="1"/>
  <c r="AW4897" i="1"/>
  <c r="AW4898" i="1"/>
  <c r="AW4899" i="1"/>
  <c r="AW4900" i="1"/>
  <c r="AW4901" i="1"/>
  <c r="AW4902" i="1"/>
  <c r="AW4903" i="1"/>
  <c r="AW4904" i="1"/>
  <c r="AW4905" i="1"/>
  <c r="AW4906" i="1"/>
  <c r="AW4907" i="1"/>
  <c r="AW4908" i="1"/>
  <c r="AW4909" i="1"/>
  <c r="AW4910" i="1"/>
  <c r="AW4911" i="1"/>
  <c r="AW4912" i="1"/>
  <c r="AW4913" i="1"/>
  <c r="AW4914" i="1"/>
  <c r="AW4915" i="1"/>
  <c r="AW4916" i="1"/>
  <c r="AW4917" i="1"/>
  <c r="AW4918" i="1"/>
  <c r="AW4919" i="1"/>
  <c r="AW4920" i="1"/>
  <c r="AW4921" i="1"/>
  <c r="AW4922" i="1"/>
  <c r="AW4923" i="1"/>
  <c r="AW4924" i="1"/>
  <c r="AW4925" i="1"/>
  <c r="AW4926" i="1"/>
  <c r="AW4927" i="1"/>
  <c r="AW4928" i="1"/>
  <c r="AW4929" i="1"/>
  <c r="AW4930" i="1"/>
  <c r="AW4931" i="1"/>
  <c r="AW4932" i="1"/>
  <c r="AW4933" i="1"/>
  <c r="AW4934" i="1"/>
  <c r="AW4935" i="1"/>
  <c r="AW4936" i="1"/>
  <c r="AW4937" i="1"/>
  <c r="AW4938" i="1"/>
  <c r="AW4939" i="1"/>
  <c r="AW4940" i="1"/>
  <c r="AW4941" i="1"/>
  <c r="AW4942" i="1"/>
  <c r="AW4943" i="1"/>
  <c r="AW4944" i="1"/>
  <c r="AW4945" i="1"/>
  <c r="AW4946" i="1"/>
  <c r="AW4947" i="1"/>
  <c r="AW4948" i="1"/>
  <c r="AW4949" i="1"/>
  <c r="AW4950" i="1"/>
  <c r="AW4951" i="1"/>
  <c r="AW4952" i="1"/>
  <c r="AW4953" i="1"/>
  <c r="AW4954" i="1"/>
  <c r="AW4955" i="1"/>
  <c r="AW4956" i="1"/>
  <c r="AW4957" i="1"/>
  <c r="AW4958" i="1"/>
  <c r="AW4959" i="1"/>
  <c r="AW4960" i="1"/>
  <c r="AW4961" i="1"/>
  <c r="AW4962" i="1"/>
  <c r="AW4963" i="1"/>
  <c r="AW4964" i="1"/>
  <c r="AW4965" i="1"/>
  <c r="AW4966" i="1"/>
  <c r="AW4967" i="1"/>
  <c r="AW4968" i="1"/>
  <c r="AW4969" i="1"/>
  <c r="AW4970" i="1"/>
  <c r="AW4971" i="1"/>
  <c r="AW4972" i="1"/>
  <c r="AW4973" i="1"/>
  <c r="AW4974" i="1"/>
  <c r="AW4975" i="1"/>
  <c r="AW4976" i="1"/>
  <c r="AW4977" i="1"/>
  <c r="AW4978" i="1"/>
  <c r="AW4979" i="1"/>
  <c r="AW4980" i="1"/>
  <c r="AW4981" i="1"/>
  <c r="AW4982" i="1"/>
  <c r="AW4983" i="1"/>
  <c r="AW4984" i="1"/>
  <c r="AW4985" i="1"/>
  <c r="AW4986" i="1"/>
  <c r="AW4987" i="1"/>
  <c r="AW4988" i="1"/>
  <c r="AW4989" i="1"/>
  <c r="AW4990" i="1"/>
  <c r="AW4991" i="1"/>
  <c r="AW4992" i="1"/>
  <c r="AW4993" i="1"/>
  <c r="AW4994" i="1"/>
  <c r="AW4995" i="1"/>
  <c r="AW4996" i="1"/>
  <c r="AW4997" i="1"/>
  <c r="AW4998" i="1"/>
  <c r="AW4999" i="1"/>
  <c r="AW5000" i="1"/>
  <c r="AW5001" i="1"/>
  <c r="AW5002" i="1"/>
  <c r="AW5003" i="1"/>
  <c r="AW5004" i="1"/>
  <c r="AW5005" i="1"/>
  <c r="AW5006" i="1"/>
  <c r="AW5007" i="1"/>
  <c r="AW5008" i="1"/>
  <c r="AW5009" i="1"/>
  <c r="AW5010" i="1"/>
  <c r="AW5011" i="1"/>
  <c r="AW5012" i="1"/>
  <c r="AW5013" i="1"/>
  <c r="AW5014" i="1"/>
  <c r="AW5015" i="1"/>
  <c r="AW5016" i="1"/>
  <c r="AW5017" i="1"/>
  <c r="AW5018" i="1"/>
  <c r="AW5019" i="1"/>
  <c r="AW5020" i="1"/>
  <c r="AW5021" i="1"/>
  <c r="AW5022" i="1"/>
  <c r="AW5023" i="1"/>
  <c r="AW5024" i="1"/>
  <c r="AW5025" i="1"/>
  <c r="AW5026" i="1"/>
  <c r="AW5027" i="1"/>
  <c r="AW5028" i="1"/>
  <c r="AW5029" i="1"/>
  <c r="AW5030" i="1"/>
  <c r="AW5031" i="1"/>
  <c r="AW5032" i="1"/>
  <c r="AW5033" i="1"/>
  <c r="AW5034" i="1"/>
  <c r="AW5035" i="1"/>
  <c r="AW5036" i="1"/>
  <c r="AW5037" i="1"/>
  <c r="AW5038" i="1"/>
  <c r="AW5039" i="1"/>
  <c r="AW5040" i="1"/>
  <c r="AW5041" i="1"/>
  <c r="AW5042" i="1"/>
  <c r="AW5043" i="1"/>
  <c r="AW5044" i="1"/>
  <c r="AW2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2" i="1"/>
  <c r="AU203" i="1"/>
  <c r="AU204" i="1"/>
  <c r="AU205" i="1"/>
  <c r="AU206" i="1"/>
  <c r="AU207" i="1"/>
  <c r="AU209" i="1"/>
  <c r="AU210" i="1"/>
  <c r="AU211" i="1"/>
  <c r="AU212" i="1"/>
  <c r="AU213" i="1"/>
  <c r="AU214" i="1"/>
  <c r="AU215" i="1"/>
  <c r="AU216" i="1"/>
  <c r="AU217" i="1"/>
  <c r="AU218" i="1"/>
  <c r="AU219" i="1"/>
  <c r="AU220" i="1"/>
  <c r="AU221" i="1"/>
  <c r="AU222" i="1"/>
  <c r="AU223" i="1"/>
  <c r="AU224" i="1"/>
  <c r="AU225" i="1"/>
  <c r="AU226" i="1"/>
  <c r="AU227" i="1"/>
  <c r="AU228" i="1"/>
  <c r="AU229" i="1"/>
  <c r="AU230" i="1"/>
  <c r="AU231" i="1"/>
  <c r="AU232" i="1"/>
  <c r="AU233" i="1"/>
  <c r="AU234" i="1"/>
  <c r="AU235" i="1"/>
  <c r="AU236" i="1"/>
  <c r="AU237" i="1"/>
  <c r="AU238" i="1"/>
  <c r="AU239" i="1"/>
  <c r="AU240" i="1"/>
  <c r="AU241" i="1"/>
  <c r="AU242" i="1"/>
  <c r="AU243" i="1"/>
  <c r="AU244" i="1"/>
  <c r="AU245" i="1"/>
  <c r="AU246" i="1"/>
  <c r="AU247" i="1"/>
  <c r="AU248" i="1"/>
  <c r="AU249" i="1"/>
  <c r="AU250" i="1"/>
  <c r="AU251" i="1"/>
  <c r="AU252" i="1"/>
  <c r="AU253" i="1"/>
  <c r="AU254" i="1"/>
  <c r="AU255" i="1"/>
  <c r="AU256" i="1"/>
  <c r="AU257" i="1"/>
  <c r="AU258" i="1"/>
  <c r="AU259" i="1"/>
  <c r="AU260" i="1"/>
  <c r="AU261" i="1"/>
  <c r="AU262" i="1"/>
  <c r="AU263" i="1"/>
  <c r="AU264" i="1"/>
  <c r="AU265" i="1"/>
  <c r="AU266" i="1"/>
  <c r="AU267" i="1"/>
  <c r="AU268" i="1"/>
  <c r="AU269" i="1"/>
  <c r="AU270" i="1"/>
  <c r="AU271" i="1"/>
  <c r="AU272" i="1"/>
  <c r="AU273" i="1"/>
  <c r="AU274" i="1"/>
  <c r="AU275" i="1"/>
  <c r="AU276" i="1"/>
  <c r="AU277" i="1"/>
  <c r="AU278" i="1"/>
  <c r="AU279" i="1"/>
  <c r="AU280" i="1"/>
  <c r="AU282" i="1"/>
  <c r="AU283" i="1"/>
  <c r="AU284" i="1"/>
  <c r="AU285" i="1"/>
  <c r="AU286" i="1"/>
  <c r="AU287" i="1"/>
  <c r="AU288" i="1"/>
  <c r="AU289" i="1"/>
  <c r="AU290" i="1"/>
  <c r="AU291" i="1"/>
  <c r="AU292" i="1"/>
  <c r="AU293" i="1"/>
  <c r="AU294" i="1"/>
  <c r="AU295" i="1"/>
  <c r="AU296" i="1"/>
  <c r="AU297" i="1"/>
  <c r="AU298" i="1"/>
  <c r="AU299" i="1"/>
  <c r="AU300" i="1"/>
  <c r="AU301" i="1"/>
  <c r="AU302" i="1"/>
  <c r="AU303" i="1"/>
  <c r="AU304" i="1"/>
  <c r="AU305" i="1"/>
  <c r="AU306" i="1"/>
  <c r="AU307" i="1"/>
  <c r="AU308" i="1"/>
  <c r="AU309" i="1"/>
  <c r="AU310" i="1"/>
  <c r="AU311" i="1"/>
  <c r="AU312" i="1"/>
  <c r="AU313" i="1"/>
  <c r="AU314" i="1"/>
  <c r="AU315" i="1"/>
  <c r="AU316" i="1"/>
  <c r="AU317" i="1"/>
  <c r="AU318" i="1"/>
  <c r="AU319" i="1"/>
  <c r="AU320" i="1"/>
  <c r="AU321" i="1"/>
  <c r="AU322" i="1"/>
  <c r="AU323" i="1"/>
  <c r="AU324" i="1"/>
  <c r="AU325" i="1"/>
  <c r="AU326" i="1"/>
  <c r="AU327" i="1"/>
  <c r="AU328" i="1"/>
  <c r="AU329" i="1"/>
  <c r="AU330" i="1"/>
  <c r="AU331" i="1"/>
  <c r="AU332" i="1"/>
  <c r="AU333" i="1"/>
  <c r="AU334" i="1"/>
  <c r="AU335" i="1"/>
  <c r="AU336" i="1"/>
  <c r="AU337" i="1"/>
  <c r="AU338" i="1"/>
  <c r="AU339" i="1"/>
  <c r="AU340" i="1"/>
  <c r="AU341" i="1"/>
  <c r="AU342" i="1"/>
  <c r="AU343" i="1"/>
  <c r="AU344" i="1"/>
  <c r="AU345" i="1"/>
  <c r="AU346" i="1"/>
  <c r="AU347" i="1"/>
  <c r="AU348" i="1"/>
  <c r="AU349" i="1"/>
  <c r="AU350" i="1"/>
  <c r="AU351" i="1"/>
  <c r="AU352" i="1"/>
  <c r="AU353" i="1"/>
  <c r="AU354" i="1"/>
  <c r="AU355" i="1"/>
  <c r="AU356" i="1"/>
  <c r="AU357" i="1"/>
  <c r="AU358" i="1"/>
  <c r="AU359" i="1"/>
  <c r="AU360" i="1"/>
  <c r="AU361" i="1"/>
  <c r="AU362" i="1"/>
  <c r="AU363" i="1"/>
  <c r="AU364" i="1"/>
  <c r="AU365" i="1"/>
  <c r="AU366" i="1"/>
  <c r="AU367" i="1"/>
  <c r="AU368" i="1"/>
  <c r="AU369" i="1"/>
  <c r="AU370" i="1"/>
  <c r="AU371" i="1"/>
  <c r="AU372" i="1"/>
  <c r="AU373" i="1"/>
  <c r="AU374" i="1"/>
  <c r="AU375" i="1"/>
  <c r="AU376" i="1"/>
  <c r="AU377" i="1"/>
  <c r="AU378" i="1"/>
  <c r="AU379" i="1"/>
  <c r="AU380" i="1"/>
  <c r="AU381" i="1"/>
  <c r="AU382" i="1"/>
  <c r="AU383" i="1"/>
  <c r="AU384" i="1"/>
  <c r="AU385" i="1"/>
  <c r="AU386" i="1"/>
  <c r="AU387" i="1"/>
  <c r="AU388" i="1"/>
  <c r="AU389" i="1"/>
  <c r="AU390" i="1"/>
  <c r="AU391" i="1"/>
  <c r="AU392" i="1"/>
  <c r="AU393" i="1"/>
  <c r="AU394" i="1"/>
  <c r="AU395" i="1"/>
  <c r="AU396" i="1"/>
  <c r="AU397" i="1"/>
  <c r="AU398" i="1"/>
  <c r="AU399" i="1"/>
  <c r="AU400" i="1"/>
  <c r="AU401" i="1"/>
  <c r="AU402" i="1"/>
  <c r="AU403" i="1"/>
  <c r="AU404" i="1"/>
  <c r="AU405" i="1"/>
  <c r="AU406" i="1"/>
  <c r="AU407" i="1"/>
  <c r="AU408" i="1"/>
  <c r="AU409" i="1"/>
  <c r="AU410" i="1"/>
  <c r="AU411" i="1"/>
  <c r="AU412" i="1"/>
  <c r="AU413" i="1"/>
  <c r="AU414" i="1"/>
  <c r="AU415" i="1"/>
  <c r="AU416" i="1"/>
  <c r="AU417" i="1"/>
  <c r="AU418" i="1"/>
  <c r="AU419" i="1"/>
  <c r="AU420" i="1"/>
  <c r="AU421" i="1"/>
  <c r="AU422" i="1"/>
  <c r="AU423" i="1"/>
  <c r="AU424" i="1"/>
  <c r="AU425" i="1"/>
  <c r="AU426" i="1"/>
  <c r="AU427" i="1"/>
  <c r="AU428" i="1"/>
  <c r="AU429" i="1"/>
  <c r="AU430" i="1"/>
  <c r="AU431" i="1"/>
  <c r="AU432" i="1"/>
  <c r="AU433" i="1"/>
  <c r="AU434" i="1"/>
  <c r="AU435" i="1"/>
  <c r="AU436" i="1"/>
  <c r="AU437" i="1"/>
  <c r="AU438" i="1"/>
  <c r="AU439" i="1"/>
  <c r="AU440" i="1"/>
  <c r="AU441" i="1"/>
  <c r="AU442" i="1"/>
  <c r="AU443" i="1"/>
  <c r="AU444" i="1"/>
  <c r="AU445" i="1"/>
  <c r="AU446" i="1"/>
  <c r="AU447" i="1"/>
  <c r="AU448" i="1"/>
  <c r="AU449" i="1"/>
  <c r="AU450" i="1"/>
  <c r="AU451" i="1"/>
  <c r="AU452" i="1"/>
  <c r="AU453" i="1"/>
  <c r="AU454" i="1"/>
  <c r="AU455" i="1"/>
  <c r="AU456" i="1"/>
  <c r="AU457" i="1"/>
  <c r="AU458" i="1"/>
  <c r="AU459" i="1"/>
  <c r="AU460" i="1"/>
  <c r="AU461" i="1"/>
  <c r="AU462" i="1"/>
  <c r="AU463" i="1"/>
  <c r="AU464" i="1"/>
  <c r="AU465" i="1"/>
  <c r="AU466" i="1"/>
  <c r="AU467" i="1"/>
  <c r="AU468" i="1"/>
  <c r="AU469" i="1"/>
  <c r="AU470" i="1"/>
  <c r="AU471" i="1"/>
  <c r="AU472" i="1"/>
  <c r="AU473" i="1"/>
  <c r="AU474" i="1"/>
  <c r="AU475" i="1"/>
  <c r="AU476" i="1"/>
  <c r="AU477" i="1"/>
  <c r="AU478" i="1"/>
  <c r="AU479" i="1"/>
  <c r="AU480" i="1"/>
  <c r="AU481" i="1"/>
  <c r="AU482" i="1"/>
  <c r="AU483" i="1"/>
  <c r="AU484" i="1"/>
  <c r="AU485" i="1"/>
  <c r="AU486" i="1"/>
  <c r="AU487" i="1"/>
  <c r="AU488" i="1"/>
  <c r="AU489" i="1"/>
  <c r="AU490" i="1"/>
  <c r="AU491" i="1"/>
  <c r="AU492" i="1"/>
  <c r="AU493" i="1"/>
  <c r="AU494" i="1"/>
  <c r="AU495" i="1"/>
  <c r="AU496" i="1"/>
  <c r="AU497" i="1"/>
  <c r="AU498" i="1"/>
  <c r="AU499" i="1"/>
  <c r="AU500" i="1"/>
  <c r="AU501" i="1"/>
  <c r="AU502" i="1"/>
  <c r="AU503" i="1"/>
  <c r="AU504" i="1"/>
  <c r="AU505" i="1"/>
  <c r="AU506" i="1"/>
  <c r="AU507" i="1"/>
  <c r="AU508" i="1"/>
  <c r="AU510" i="1"/>
  <c r="AU511" i="1"/>
  <c r="AU512" i="1"/>
  <c r="AU513" i="1"/>
  <c r="AU514" i="1"/>
  <c r="AU515" i="1"/>
  <c r="AU516" i="1"/>
  <c r="AU517" i="1"/>
  <c r="AU518" i="1"/>
  <c r="AU519" i="1"/>
  <c r="AU520" i="1"/>
  <c r="AU521" i="1"/>
  <c r="AU522" i="1"/>
  <c r="AU523" i="1"/>
  <c r="AU524" i="1"/>
  <c r="AU525" i="1"/>
  <c r="AU526" i="1"/>
  <c r="AU527" i="1"/>
  <c r="AU528" i="1"/>
  <c r="AU529" i="1"/>
  <c r="AU530" i="1"/>
  <c r="AU531" i="1"/>
  <c r="AU532" i="1"/>
  <c r="AU533" i="1"/>
  <c r="AU534" i="1"/>
  <c r="AU535" i="1"/>
  <c r="AU536" i="1"/>
  <c r="AU537" i="1"/>
  <c r="AU538" i="1"/>
  <c r="AU539" i="1"/>
  <c r="AU540" i="1"/>
  <c r="AU541" i="1"/>
  <c r="AU542" i="1"/>
  <c r="AU543" i="1"/>
  <c r="AU544" i="1"/>
  <c r="AU546" i="1"/>
  <c r="AU547" i="1"/>
  <c r="AU548" i="1"/>
  <c r="AU549" i="1"/>
  <c r="AU550" i="1"/>
  <c r="AU551" i="1"/>
  <c r="AU552" i="1"/>
  <c r="AU553" i="1"/>
  <c r="AU554" i="1"/>
  <c r="AU555" i="1"/>
  <c r="AU556" i="1"/>
  <c r="AU557" i="1"/>
  <c r="AU558" i="1"/>
  <c r="AU559" i="1"/>
  <c r="AU560" i="1"/>
  <c r="AU561" i="1"/>
  <c r="AU562" i="1"/>
  <c r="AU563" i="1"/>
  <c r="AU564" i="1"/>
  <c r="AU565" i="1"/>
  <c r="AU566" i="1"/>
  <c r="AU567" i="1"/>
  <c r="AU568" i="1"/>
  <c r="AU569" i="1"/>
  <c r="AU570" i="1"/>
  <c r="AU571" i="1"/>
  <c r="AU572" i="1"/>
  <c r="AU573" i="1"/>
  <c r="AU574" i="1"/>
  <c r="AU575" i="1"/>
  <c r="AU576" i="1"/>
  <c r="AU577" i="1"/>
  <c r="AU578" i="1"/>
  <c r="AU579" i="1"/>
  <c r="AU580" i="1"/>
  <c r="AU581" i="1"/>
  <c r="AU582" i="1"/>
  <c r="AU583" i="1"/>
  <c r="AU584" i="1"/>
  <c r="AU585" i="1"/>
  <c r="AU586" i="1"/>
  <c r="AU587" i="1"/>
  <c r="AU588" i="1"/>
  <c r="AU589" i="1"/>
  <c r="AU590" i="1"/>
  <c r="AU591" i="1"/>
  <c r="AU592" i="1"/>
  <c r="AU593" i="1"/>
  <c r="AU594" i="1"/>
  <c r="AU595" i="1"/>
  <c r="AU596" i="1"/>
  <c r="AU597" i="1"/>
  <c r="AU598" i="1"/>
  <c r="AU599" i="1"/>
  <c r="AU600" i="1"/>
  <c r="AU601" i="1"/>
  <c r="AU602" i="1"/>
  <c r="AU603" i="1"/>
  <c r="AU604" i="1"/>
  <c r="AU605" i="1"/>
  <c r="AU606" i="1"/>
  <c r="AU607" i="1"/>
  <c r="AU608" i="1"/>
  <c r="AU609" i="1"/>
  <c r="AU610" i="1"/>
  <c r="AU611" i="1"/>
  <c r="AU612" i="1"/>
  <c r="AU613" i="1"/>
  <c r="AU614" i="1"/>
  <c r="AU615" i="1"/>
  <c r="AU616" i="1"/>
  <c r="AU617" i="1"/>
  <c r="AU618" i="1"/>
  <c r="AU619" i="1"/>
  <c r="AU620" i="1"/>
  <c r="AU621" i="1"/>
  <c r="AU622" i="1"/>
  <c r="AU623" i="1"/>
  <c r="AU624" i="1"/>
  <c r="AU625" i="1"/>
  <c r="AU627" i="1"/>
  <c r="AU628" i="1"/>
  <c r="AU629" i="1"/>
  <c r="AU630" i="1"/>
  <c r="AU631" i="1"/>
  <c r="AU632" i="1"/>
  <c r="AU633" i="1"/>
  <c r="AU634" i="1"/>
  <c r="AU635" i="1"/>
  <c r="AU636" i="1"/>
  <c r="AU637" i="1"/>
  <c r="AU638" i="1"/>
  <c r="AU639" i="1"/>
  <c r="AU640" i="1"/>
  <c r="AU641" i="1"/>
  <c r="AU642" i="1"/>
  <c r="AU643" i="1"/>
  <c r="AU644" i="1"/>
  <c r="AU645" i="1"/>
  <c r="AU646" i="1"/>
  <c r="AU647" i="1"/>
  <c r="AU648" i="1"/>
  <c r="AU649" i="1"/>
  <c r="AU650" i="1"/>
  <c r="AU651" i="1"/>
  <c r="AU652" i="1"/>
  <c r="AU653" i="1"/>
  <c r="AU654" i="1"/>
  <c r="AU655" i="1"/>
  <c r="AU656" i="1"/>
  <c r="AU657" i="1"/>
  <c r="AU658" i="1"/>
  <c r="AU659" i="1"/>
  <c r="AU660" i="1"/>
  <c r="AU661" i="1"/>
  <c r="AU662" i="1"/>
  <c r="AU663" i="1"/>
  <c r="AU664" i="1"/>
  <c r="AU665" i="1"/>
  <c r="AU666" i="1"/>
  <c r="AU667" i="1"/>
  <c r="AU668" i="1"/>
  <c r="AU669" i="1"/>
  <c r="AU670" i="1"/>
  <c r="AU671" i="1"/>
  <c r="AU672" i="1"/>
  <c r="AU673" i="1"/>
  <c r="AU674" i="1"/>
  <c r="AU675" i="1"/>
  <c r="AU676" i="1"/>
  <c r="AU677" i="1"/>
  <c r="AU678" i="1"/>
  <c r="AU679" i="1"/>
  <c r="AU680" i="1"/>
  <c r="AU681" i="1"/>
  <c r="AU682" i="1"/>
  <c r="AU683" i="1"/>
  <c r="AU684" i="1"/>
  <c r="AU685" i="1"/>
  <c r="AU686" i="1"/>
  <c r="AU688" i="1"/>
  <c r="AU689" i="1"/>
  <c r="AU690" i="1"/>
  <c r="AU691" i="1"/>
  <c r="AU692" i="1"/>
  <c r="AU693" i="1"/>
  <c r="AU694" i="1"/>
  <c r="AU695" i="1"/>
  <c r="AU696" i="1"/>
  <c r="AU697" i="1"/>
  <c r="AU698" i="1"/>
  <c r="AU699" i="1"/>
  <c r="AU700" i="1"/>
  <c r="AU701" i="1"/>
  <c r="AU702" i="1"/>
  <c r="AU703" i="1"/>
  <c r="AU704" i="1"/>
  <c r="AU705" i="1"/>
  <c r="AU706" i="1"/>
  <c r="AU707" i="1"/>
  <c r="AU708" i="1"/>
  <c r="AU709" i="1"/>
  <c r="AU710" i="1"/>
  <c r="AU711" i="1"/>
  <c r="AU712" i="1"/>
  <c r="AU713" i="1"/>
  <c r="AU714" i="1"/>
  <c r="AU715" i="1"/>
  <c r="AU716" i="1"/>
  <c r="AU717" i="1"/>
  <c r="AU718" i="1"/>
  <c r="AU719" i="1"/>
  <c r="AU720" i="1"/>
  <c r="AU721" i="1"/>
  <c r="AU722" i="1"/>
  <c r="AU723" i="1"/>
  <c r="AU724" i="1"/>
  <c r="AU725" i="1"/>
  <c r="AU726" i="1"/>
  <c r="AU727" i="1"/>
  <c r="AU728" i="1"/>
  <c r="AU729" i="1"/>
  <c r="AU730" i="1"/>
  <c r="AU731" i="1"/>
  <c r="AU732" i="1"/>
  <c r="AU733" i="1"/>
  <c r="AU734" i="1"/>
  <c r="AU735" i="1"/>
  <c r="AU736" i="1"/>
  <c r="AU737" i="1"/>
  <c r="AU738" i="1"/>
  <c r="AU739" i="1"/>
  <c r="AU740" i="1"/>
  <c r="AU741" i="1"/>
  <c r="AU742" i="1"/>
  <c r="AU743" i="1"/>
  <c r="AU744" i="1"/>
  <c r="AU745" i="1"/>
  <c r="AU746" i="1"/>
  <c r="AU747" i="1"/>
  <c r="AU748" i="1"/>
  <c r="AU749" i="1"/>
  <c r="AU750" i="1"/>
  <c r="AU751" i="1"/>
  <c r="AU752" i="1"/>
  <c r="AU753" i="1"/>
  <c r="AU754" i="1"/>
  <c r="AU755" i="1"/>
  <c r="AU756" i="1"/>
  <c r="AU757" i="1"/>
  <c r="AU758" i="1"/>
  <c r="AU759" i="1"/>
  <c r="AU760" i="1"/>
  <c r="AU761" i="1"/>
  <c r="AU762" i="1"/>
  <c r="AU763" i="1"/>
  <c r="AU764" i="1"/>
  <c r="AU765" i="1"/>
  <c r="AU766" i="1"/>
  <c r="AU767" i="1"/>
  <c r="AU768" i="1"/>
  <c r="AU769" i="1"/>
  <c r="AU770" i="1"/>
  <c r="AU771" i="1"/>
  <c r="AU772" i="1"/>
  <c r="AU773" i="1"/>
  <c r="AU774" i="1"/>
  <c r="AU775" i="1"/>
  <c r="AU776" i="1"/>
  <c r="AU777" i="1"/>
  <c r="AU778" i="1"/>
  <c r="AU779" i="1"/>
  <c r="AU780" i="1"/>
  <c r="AU781" i="1"/>
  <c r="AU782" i="1"/>
  <c r="AU783" i="1"/>
  <c r="AU784" i="1"/>
  <c r="AU785" i="1"/>
  <c r="AU786" i="1"/>
  <c r="AU787" i="1"/>
  <c r="AU788" i="1"/>
  <c r="AU789" i="1"/>
  <c r="AU790" i="1"/>
  <c r="AU791" i="1"/>
  <c r="AU792" i="1"/>
  <c r="AU793" i="1"/>
  <c r="AU794" i="1"/>
  <c r="AU795" i="1"/>
  <c r="AU796" i="1"/>
  <c r="AU797" i="1"/>
  <c r="AU798" i="1"/>
  <c r="AU799" i="1"/>
  <c r="AU800" i="1"/>
  <c r="AU801" i="1"/>
  <c r="AU802" i="1"/>
  <c r="AU803" i="1"/>
  <c r="AU804" i="1"/>
  <c r="AU805" i="1"/>
  <c r="AU806" i="1"/>
  <c r="AU807" i="1"/>
  <c r="AU808" i="1"/>
  <c r="AU809" i="1"/>
  <c r="AU810" i="1"/>
  <c r="AU811" i="1"/>
  <c r="AU812" i="1"/>
  <c r="AU813" i="1"/>
  <c r="AU814" i="1"/>
  <c r="AU815" i="1"/>
  <c r="AU816" i="1"/>
  <c r="AU817" i="1"/>
  <c r="AU818" i="1"/>
  <c r="AU819" i="1"/>
  <c r="AU820" i="1"/>
  <c r="AU821" i="1"/>
  <c r="AU822" i="1"/>
  <c r="AU823" i="1"/>
  <c r="AU824" i="1"/>
  <c r="AU825" i="1"/>
  <c r="AU826" i="1"/>
  <c r="AU827" i="1"/>
  <c r="AU828" i="1"/>
  <c r="AU829" i="1"/>
  <c r="AU830" i="1"/>
  <c r="AU831" i="1"/>
  <c r="AU832" i="1"/>
  <c r="AU833" i="1"/>
  <c r="AU834" i="1"/>
  <c r="AU835" i="1"/>
  <c r="AU836" i="1"/>
  <c r="AU837" i="1"/>
  <c r="AU838" i="1"/>
  <c r="AU839" i="1"/>
  <c r="AU840" i="1"/>
  <c r="AU841" i="1"/>
  <c r="AU842" i="1"/>
  <c r="AU843" i="1"/>
  <c r="AU844" i="1"/>
  <c r="AU845" i="1"/>
  <c r="AU846" i="1"/>
  <c r="AU847" i="1"/>
  <c r="AU848" i="1"/>
  <c r="AU849" i="1"/>
  <c r="AU850" i="1"/>
  <c r="AU851" i="1"/>
  <c r="AU852" i="1"/>
  <c r="AU853" i="1"/>
  <c r="AU854" i="1"/>
  <c r="AU855" i="1"/>
  <c r="AU856" i="1"/>
  <c r="AU857" i="1"/>
  <c r="AU858" i="1"/>
  <c r="AU859" i="1"/>
  <c r="AU860" i="1"/>
  <c r="AU861" i="1"/>
  <c r="AU862" i="1"/>
  <c r="AU863" i="1"/>
  <c r="AU864" i="1"/>
  <c r="AU865" i="1"/>
  <c r="AU866" i="1"/>
  <c r="AU867" i="1"/>
  <c r="AU868" i="1"/>
  <c r="AU869" i="1"/>
  <c r="AU870" i="1"/>
  <c r="AU871" i="1"/>
  <c r="AU872" i="1"/>
  <c r="AU873" i="1"/>
  <c r="AU874" i="1"/>
  <c r="AU875" i="1"/>
  <c r="AU876" i="1"/>
  <c r="AU877" i="1"/>
  <c r="AU878" i="1"/>
  <c r="AU879" i="1"/>
  <c r="AU880" i="1"/>
  <c r="AU881" i="1"/>
  <c r="AU882" i="1"/>
  <c r="AU883" i="1"/>
  <c r="AU884" i="1"/>
  <c r="AU885" i="1"/>
  <c r="AU886" i="1"/>
  <c r="AU887" i="1"/>
  <c r="AU888" i="1"/>
  <c r="AU889" i="1"/>
  <c r="AU890" i="1"/>
  <c r="AU891" i="1"/>
  <c r="AU892" i="1"/>
  <c r="AU893" i="1"/>
  <c r="AU894" i="1"/>
  <c r="AU895" i="1"/>
  <c r="AU896" i="1"/>
  <c r="AU897" i="1"/>
  <c r="AU898" i="1"/>
  <c r="AU899" i="1"/>
  <c r="AU900" i="1"/>
  <c r="AU901" i="1"/>
  <c r="AU902" i="1"/>
  <c r="AU903" i="1"/>
  <c r="AU904" i="1"/>
  <c r="AU905" i="1"/>
  <c r="AU906" i="1"/>
  <c r="AU907" i="1"/>
  <c r="AU908" i="1"/>
  <c r="AU909" i="1"/>
  <c r="AU910" i="1"/>
  <c r="AU911" i="1"/>
  <c r="AU912" i="1"/>
  <c r="AU913" i="1"/>
  <c r="AU914" i="1"/>
  <c r="AU915" i="1"/>
  <c r="AU916" i="1"/>
  <c r="AU917" i="1"/>
  <c r="AU918" i="1"/>
  <c r="AU919" i="1"/>
  <c r="AU920" i="1"/>
  <c r="AU921" i="1"/>
  <c r="AU922" i="1"/>
  <c r="AU923" i="1"/>
  <c r="AU924" i="1"/>
  <c r="AU925" i="1"/>
  <c r="AU926" i="1"/>
  <c r="AU927" i="1"/>
  <c r="AU928" i="1"/>
  <c r="AU929" i="1"/>
  <c r="AU930" i="1"/>
  <c r="AU931" i="1"/>
  <c r="AU932" i="1"/>
  <c r="AU933" i="1"/>
  <c r="AU934" i="1"/>
  <c r="AU935" i="1"/>
  <c r="AU936" i="1"/>
  <c r="AU937" i="1"/>
  <c r="AU938" i="1"/>
  <c r="AU939" i="1"/>
  <c r="AU940" i="1"/>
  <c r="AU941" i="1"/>
  <c r="AU942" i="1"/>
  <c r="AU943" i="1"/>
  <c r="AU944" i="1"/>
  <c r="AU945" i="1"/>
  <c r="AU946" i="1"/>
  <c r="AU947" i="1"/>
  <c r="AU948" i="1"/>
  <c r="AU949" i="1"/>
  <c r="AU950" i="1"/>
  <c r="AU951" i="1"/>
  <c r="AU952" i="1"/>
  <c r="AU953" i="1"/>
  <c r="AU954" i="1"/>
  <c r="AU955" i="1"/>
  <c r="AU956" i="1"/>
  <c r="AU957" i="1"/>
  <c r="AU958" i="1"/>
  <c r="AU959" i="1"/>
  <c r="AU960" i="1"/>
  <c r="AU961" i="1"/>
  <c r="AU962" i="1"/>
  <c r="AU963" i="1"/>
  <c r="AU965" i="1"/>
  <c r="AU966" i="1"/>
  <c r="AU967" i="1"/>
  <c r="AU968" i="1"/>
  <c r="AU969" i="1"/>
  <c r="AU970" i="1"/>
  <c r="AU971" i="1"/>
  <c r="AU972" i="1"/>
  <c r="AU973" i="1"/>
  <c r="AU974" i="1"/>
  <c r="AU975" i="1"/>
  <c r="AU976" i="1"/>
  <c r="AU977" i="1"/>
  <c r="AU978" i="1"/>
  <c r="AU979" i="1"/>
  <c r="AU980" i="1"/>
  <c r="AU981" i="1"/>
  <c r="AU982" i="1"/>
  <c r="AU983" i="1"/>
  <c r="AU984" i="1"/>
  <c r="AU985" i="1"/>
  <c r="AU986" i="1"/>
  <c r="AU987" i="1"/>
  <c r="AU988" i="1"/>
  <c r="AU989" i="1"/>
  <c r="AU990" i="1"/>
  <c r="AU991" i="1"/>
  <c r="AU992" i="1"/>
  <c r="AU993" i="1"/>
  <c r="AU994" i="1"/>
  <c r="AU995" i="1"/>
  <c r="AU996" i="1"/>
  <c r="AU997" i="1"/>
  <c r="AU998" i="1"/>
  <c r="AU999" i="1"/>
  <c r="AU1000" i="1"/>
  <c r="AU1001" i="1"/>
  <c r="AU1002" i="1"/>
  <c r="AU1003" i="1"/>
  <c r="AU1004" i="1"/>
  <c r="AU1005" i="1"/>
  <c r="AU1006" i="1"/>
  <c r="AU1007" i="1"/>
  <c r="AU1008" i="1"/>
  <c r="AU1009" i="1"/>
  <c r="AU1010" i="1"/>
  <c r="AU1011" i="1"/>
  <c r="AU1012" i="1"/>
  <c r="AU1013" i="1"/>
  <c r="AU1014" i="1"/>
  <c r="AU1015" i="1"/>
  <c r="AU1016" i="1"/>
  <c r="AU1017" i="1"/>
  <c r="AU1018" i="1"/>
  <c r="AU1019" i="1"/>
  <c r="AU1020" i="1"/>
  <c r="AU1021" i="1"/>
  <c r="AU1022" i="1"/>
  <c r="AU1023" i="1"/>
  <c r="AU1024" i="1"/>
  <c r="AU1025" i="1"/>
  <c r="AU1026" i="1"/>
  <c r="AU1027" i="1"/>
  <c r="AU1028" i="1"/>
  <c r="AU1029" i="1"/>
  <c r="AU1030" i="1"/>
  <c r="AU1031" i="1"/>
  <c r="AU1032" i="1"/>
  <c r="AU1033" i="1"/>
  <c r="AU1034" i="1"/>
  <c r="AU1035" i="1"/>
  <c r="AU1036" i="1"/>
  <c r="AU1037" i="1"/>
  <c r="AU1038" i="1"/>
  <c r="AU1039" i="1"/>
  <c r="AU1040" i="1"/>
  <c r="AU1041" i="1"/>
  <c r="AU1042" i="1"/>
  <c r="AU1043" i="1"/>
  <c r="AU1044" i="1"/>
  <c r="AU1045" i="1"/>
  <c r="AU1046" i="1"/>
  <c r="AU1047" i="1"/>
  <c r="AU1048" i="1"/>
  <c r="AU1049" i="1"/>
  <c r="AU1050" i="1"/>
  <c r="AU1051" i="1"/>
  <c r="AU1052" i="1"/>
  <c r="AU1053" i="1"/>
  <c r="AU1054" i="1"/>
  <c r="AU1055" i="1"/>
  <c r="AU1056" i="1"/>
  <c r="AU1057" i="1"/>
  <c r="AU1059" i="1"/>
  <c r="AU1060" i="1"/>
  <c r="AU1061" i="1"/>
  <c r="AU1062" i="1"/>
  <c r="AU1063" i="1"/>
  <c r="AU1064" i="1"/>
  <c r="AU1065" i="1"/>
  <c r="AU1066" i="1"/>
  <c r="AU1067" i="1"/>
  <c r="AU1068" i="1"/>
  <c r="AU1069" i="1"/>
  <c r="AU1070" i="1"/>
  <c r="AU1071" i="1"/>
  <c r="AU1072" i="1"/>
  <c r="AU1073" i="1"/>
  <c r="AU1074" i="1"/>
  <c r="AU1075" i="1"/>
  <c r="AU1076" i="1"/>
  <c r="AU1077" i="1"/>
  <c r="AU1078" i="1"/>
  <c r="AU1079" i="1"/>
  <c r="AU1080" i="1"/>
  <c r="AU1081" i="1"/>
  <c r="AU1082" i="1"/>
  <c r="AU1083" i="1"/>
  <c r="AU1084" i="1"/>
  <c r="AU1085" i="1"/>
  <c r="AU1086" i="1"/>
  <c r="AU1087" i="1"/>
  <c r="AU1088" i="1"/>
  <c r="AU1089" i="1"/>
  <c r="AU1090" i="1"/>
  <c r="AU1091" i="1"/>
  <c r="AU1092" i="1"/>
  <c r="AU1093" i="1"/>
  <c r="AU1094" i="1"/>
  <c r="AU1095" i="1"/>
  <c r="AU1096" i="1"/>
  <c r="AU1097" i="1"/>
  <c r="AU1098" i="1"/>
  <c r="AU1099" i="1"/>
  <c r="AU1100" i="1"/>
  <c r="AU1101" i="1"/>
  <c r="AU1102" i="1"/>
  <c r="AU1103" i="1"/>
  <c r="AU1104" i="1"/>
  <c r="AU1105" i="1"/>
  <c r="AU1106" i="1"/>
  <c r="AU1107" i="1"/>
  <c r="AU1108" i="1"/>
  <c r="AU1109" i="1"/>
  <c r="AU1110" i="1"/>
  <c r="AU1111" i="1"/>
  <c r="AU1112" i="1"/>
  <c r="AU1113" i="1"/>
  <c r="AU1114" i="1"/>
  <c r="AU1115" i="1"/>
  <c r="AU1116" i="1"/>
  <c r="AU1117" i="1"/>
  <c r="AU1118" i="1"/>
  <c r="AU1119" i="1"/>
  <c r="AU1120" i="1"/>
  <c r="AU1121" i="1"/>
  <c r="AU1122" i="1"/>
  <c r="AU1123" i="1"/>
  <c r="AU1124" i="1"/>
  <c r="AU1125" i="1"/>
  <c r="AU1126" i="1"/>
  <c r="AU1127" i="1"/>
  <c r="AU1128" i="1"/>
  <c r="AU1129" i="1"/>
  <c r="AU1130" i="1"/>
  <c r="AU1131" i="1"/>
  <c r="AU1132" i="1"/>
  <c r="AU1133" i="1"/>
  <c r="AU1134" i="1"/>
  <c r="AU1135" i="1"/>
  <c r="AU1136" i="1"/>
  <c r="AU1137" i="1"/>
  <c r="AU1139" i="1"/>
  <c r="AU1140" i="1"/>
  <c r="AU1141" i="1"/>
  <c r="AU1142" i="1"/>
  <c r="AU1143" i="1"/>
  <c r="AU1144" i="1"/>
  <c r="AU1145" i="1"/>
  <c r="AU1146" i="1"/>
  <c r="AU1147" i="1"/>
  <c r="AU1148" i="1"/>
  <c r="AU1149" i="1"/>
  <c r="AU1150" i="1"/>
  <c r="AU1151" i="1"/>
  <c r="AU1152" i="1"/>
  <c r="AU1153" i="1"/>
  <c r="AU1154" i="1"/>
  <c r="AU1155" i="1"/>
  <c r="AU1156" i="1"/>
  <c r="AU1157" i="1"/>
  <c r="AU1158" i="1"/>
  <c r="AU1159" i="1"/>
  <c r="AU1160" i="1"/>
  <c r="AU1161" i="1"/>
  <c r="AU1162" i="1"/>
  <c r="AU1163" i="1"/>
  <c r="AU1164" i="1"/>
  <c r="AU1165" i="1"/>
  <c r="AU1166" i="1"/>
  <c r="AU1167" i="1"/>
  <c r="AU1168" i="1"/>
  <c r="AU1169" i="1"/>
  <c r="AU1170" i="1"/>
  <c r="AU1171" i="1"/>
  <c r="AU1172" i="1"/>
  <c r="AU1173" i="1"/>
  <c r="AU1174" i="1"/>
  <c r="AU1175" i="1"/>
  <c r="AU1176" i="1"/>
  <c r="AU1177" i="1"/>
  <c r="AU1178" i="1"/>
  <c r="AU1179" i="1"/>
  <c r="AU1181" i="1"/>
  <c r="AU1182" i="1"/>
  <c r="AU1183" i="1"/>
  <c r="AU1184" i="1"/>
  <c r="AU1185" i="1"/>
  <c r="AU1186" i="1"/>
  <c r="AU1187" i="1"/>
  <c r="AU1188" i="1"/>
  <c r="AU1189" i="1"/>
  <c r="AU1190" i="1"/>
  <c r="AU1191" i="1"/>
  <c r="AU1192" i="1"/>
  <c r="AU1193" i="1"/>
  <c r="AU1194" i="1"/>
  <c r="AU1195" i="1"/>
  <c r="AU1196" i="1"/>
  <c r="AU1197" i="1"/>
  <c r="AU1198" i="1"/>
  <c r="AU1199" i="1"/>
  <c r="AU1200" i="1"/>
  <c r="AU1201" i="1"/>
  <c r="AU1202" i="1"/>
  <c r="AU1203" i="1"/>
  <c r="AU1204" i="1"/>
  <c r="AU1205" i="1"/>
  <c r="AU1206" i="1"/>
  <c r="AU1207" i="1"/>
  <c r="AU1208" i="1"/>
  <c r="AU1209" i="1"/>
  <c r="AU1210" i="1"/>
  <c r="AU1211" i="1"/>
  <c r="AU1212" i="1"/>
  <c r="AU1213" i="1"/>
  <c r="AU1214" i="1"/>
  <c r="AU1215" i="1"/>
  <c r="AU1216" i="1"/>
  <c r="AU1217" i="1"/>
  <c r="AU1218" i="1"/>
  <c r="AU1219" i="1"/>
  <c r="AU1220" i="1"/>
  <c r="AU1221" i="1"/>
  <c r="AU1222" i="1"/>
  <c r="AU1223" i="1"/>
  <c r="AU1224" i="1"/>
  <c r="AU1225" i="1"/>
  <c r="AU1226" i="1"/>
  <c r="AU1227" i="1"/>
  <c r="AU1228" i="1"/>
  <c r="AU1229" i="1"/>
  <c r="AU1230" i="1"/>
  <c r="AU1231" i="1"/>
  <c r="AU1232" i="1"/>
  <c r="AU1233" i="1"/>
  <c r="AU1234" i="1"/>
  <c r="AU1235" i="1"/>
  <c r="AU1236" i="1"/>
  <c r="AU1237" i="1"/>
  <c r="AU1238" i="1"/>
  <c r="AU1239" i="1"/>
  <c r="AU1240" i="1"/>
  <c r="AU1241" i="1"/>
  <c r="AU1242" i="1"/>
  <c r="AU1243" i="1"/>
  <c r="AU1244" i="1"/>
  <c r="AU1245" i="1"/>
  <c r="AU1246" i="1"/>
  <c r="AU1247" i="1"/>
  <c r="AU1248" i="1"/>
  <c r="AU1249" i="1"/>
  <c r="AU1250" i="1"/>
  <c r="AU1251" i="1"/>
  <c r="AU1252" i="1"/>
  <c r="AU1253" i="1"/>
  <c r="AU1254" i="1"/>
  <c r="AU1255" i="1"/>
  <c r="AU1256" i="1"/>
  <c r="AU1257" i="1"/>
  <c r="AU1258" i="1"/>
  <c r="AU1259" i="1"/>
  <c r="AU1260" i="1"/>
  <c r="AU1261" i="1"/>
  <c r="AU1262" i="1"/>
  <c r="AU1263" i="1"/>
  <c r="AU1264" i="1"/>
  <c r="AU1265" i="1"/>
  <c r="AU1266" i="1"/>
  <c r="AU1267" i="1"/>
  <c r="AU1268" i="1"/>
  <c r="AU1269" i="1"/>
  <c r="AU1270" i="1"/>
  <c r="AU1271" i="1"/>
  <c r="AU1272" i="1"/>
  <c r="AU1273" i="1"/>
  <c r="AU1274" i="1"/>
  <c r="AU1275" i="1"/>
  <c r="AU1276" i="1"/>
  <c r="AU1277" i="1"/>
  <c r="AU1278" i="1"/>
  <c r="AU1279" i="1"/>
  <c r="AU1280" i="1"/>
  <c r="AU1281" i="1"/>
  <c r="AU1282" i="1"/>
  <c r="AU1283" i="1"/>
  <c r="AU1284" i="1"/>
  <c r="AU1285" i="1"/>
  <c r="AU1286" i="1"/>
  <c r="AU1287" i="1"/>
  <c r="AU1288" i="1"/>
  <c r="AU1289" i="1"/>
  <c r="AU1290" i="1"/>
  <c r="AU1291" i="1"/>
  <c r="AU1292" i="1"/>
  <c r="AU1293" i="1"/>
  <c r="AU1294" i="1"/>
  <c r="AU1295" i="1"/>
  <c r="AU1296" i="1"/>
  <c r="AU1297" i="1"/>
  <c r="AU1298" i="1"/>
  <c r="AU1299" i="1"/>
  <c r="AU1300" i="1"/>
  <c r="AU1301" i="1"/>
  <c r="AU1302" i="1"/>
  <c r="AU1303" i="1"/>
  <c r="AU1304" i="1"/>
  <c r="AU1305" i="1"/>
  <c r="AU1306" i="1"/>
  <c r="AU1307" i="1"/>
  <c r="AU1308" i="1"/>
  <c r="AU1309" i="1"/>
  <c r="AU1310" i="1"/>
  <c r="AU1311" i="1"/>
  <c r="AU1312" i="1"/>
  <c r="AU1313" i="1"/>
  <c r="AU1314" i="1"/>
  <c r="AU1315" i="1"/>
  <c r="AU1316" i="1"/>
  <c r="AU1317" i="1"/>
  <c r="AU1318" i="1"/>
  <c r="AU1319" i="1"/>
  <c r="AU1320" i="1"/>
  <c r="AU1321" i="1"/>
  <c r="AU1322" i="1"/>
  <c r="AU1323" i="1"/>
  <c r="AU1324" i="1"/>
  <c r="AU1325" i="1"/>
  <c r="AU1326" i="1"/>
  <c r="AU1327" i="1"/>
  <c r="AU1328" i="1"/>
  <c r="AU1329" i="1"/>
  <c r="AU1330" i="1"/>
  <c r="AU1331" i="1"/>
  <c r="AU1332" i="1"/>
  <c r="AU1333" i="1"/>
  <c r="AU1334" i="1"/>
  <c r="AU1335" i="1"/>
  <c r="AU1336" i="1"/>
  <c r="AU1337" i="1"/>
  <c r="AU1338" i="1"/>
  <c r="AU1339" i="1"/>
  <c r="AU1340" i="1"/>
  <c r="AU1341" i="1"/>
  <c r="AU1342" i="1"/>
  <c r="AU1343" i="1"/>
  <c r="AU1344" i="1"/>
  <c r="AU1345" i="1"/>
  <c r="AU1346" i="1"/>
  <c r="AU1347" i="1"/>
  <c r="AU1348" i="1"/>
  <c r="AU1350" i="1"/>
  <c r="AU1351" i="1"/>
  <c r="AU1352" i="1"/>
  <c r="AU1353" i="1"/>
  <c r="AU1354" i="1"/>
  <c r="AU1355" i="1"/>
  <c r="AU1356" i="1"/>
  <c r="AU1357" i="1"/>
  <c r="AU1358" i="1"/>
  <c r="AU1359" i="1"/>
  <c r="AU1360" i="1"/>
  <c r="AU1361" i="1"/>
  <c r="AU1362" i="1"/>
  <c r="AU1363" i="1"/>
  <c r="AU1364" i="1"/>
  <c r="AU1365" i="1"/>
  <c r="AU1366" i="1"/>
  <c r="AU1367" i="1"/>
  <c r="AU1368" i="1"/>
  <c r="AU1369" i="1"/>
  <c r="AU1370" i="1"/>
  <c r="AU1371" i="1"/>
  <c r="AU1372" i="1"/>
  <c r="AU1373" i="1"/>
  <c r="AU1374" i="1"/>
  <c r="AU1375" i="1"/>
  <c r="AU1376" i="1"/>
  <c r="AU1377" i="1"/>
  <c r="AU1378" i="1"/>
  <c r="AU1379" i="1"/>
  <c r="AU1380" i="1"/>
  <c r="AU1381" i="1"/>
  <c r="AU1382" i="1"/>
  <c r="AU1383" i="1"/>
  <c r="AU1385" i="1"/>
  <c r="AU1386" i="1"/>
  <c r="AU1387" i="1"/>
  <c r="AU1388" i="1"/>
  <c r="AU1389" i="1"/>
  <c r="AU1390" i="1"/>
  <c r="AU1391" i="1"/>
  <c r="AU1392" i="1"/>
  <c r="AU1393" i="1"/>
  <c r="AU1394" i="1"/>
  <c r="AU1395" i="1"/>
  <c r="AU1396" i="1"/>
  <c r="AU1397" i="1"/>
  <c r="AU1398" i="1"/>
  <c r="AU1399" i="1"/>
  <c r="AU1400" i="1"/>
  <c r="AU1401" i="1"/>
  <c r="AU1402" i="1"/>
  <c r="AU1403" i="1"/>
  <c r="AU1404" i="1"/>
  <c r="AU1405" i="1"/>
  <c r="AU1406" i="1"/>
  <c r="AU1407" i="1"/>
  <c r="AU1408" i="1"/>
  <c r="AU1409" i="1"/>
  <c r="AU1410" i="1"/>
  <c r="AU1411" i="1"/>
  <c r="AU1412" i="1"/>
  <c r="AU1413" i="1"/>
  <c r="AU1414" i="1"/>
  <c r="AU1415" i="1"/>
  <c r="AU1416" i="1"/>
  <c r="AU1417" i="1"/>
  <c r="AU1418" i="1"/>
  <c r="AU1419" i="1"/>
  <c r="AU1420" i="1"/>
  <c r="AU1421" i="1"/>
  <c r="AU1422" i="1"/>
  <c r="AU1423" i="1"/>
  <c r="AU1424" i="1"/>
  <c r="AU1425" i="1"/>
  <c r="AU1426" i="1"/>
  <c r="AU1427" i="1"/>
  <c r="AU1428" i="1"/>
  <c r="AU1429" i="1"/>
  <c r="AU1430" i="1"/>
  <c r="AU1431" i="1"/>
  <c r="AU1432" i="1"/>
  <c r="AU1433" i="1"/>
  <c r="AU1434" i="1"/>
  <c r="AU1435" i="1"/>
  <c r="AU1436" i="1"/>
  <c r="AU1437" i="1"/>
  <c r="AU1438" i="1"/>
  <c r="AU1439" i="1"/>
  <c r="AU1440" i="1"/>
  <c r="AU1441" i="1"/>
  <c r="AU1442" i="1"/>
  <c r="AU1443" i="1"/>
  <c r="AU1444" i="1"/>
  <c r="AU1445" i="1"/>
  <c r="AU1447" i="1"/>
  <c r="AU1448" i="1"/>
  <c r="AU1449" i="1"/>
  <c r="AU1450" i="1"/>
  <c r="AU1451" i="1"/>
  <c r="AU1452" i="1"/>
  <c r="AU1453" i="1"/>
  <c r="AU1454" i="1"/>
  <c r="AU1455" i="1"/>
  <c r="AU1456" i="1"/>
  <c r="AU1457" i="1"/>
  <c r="AU1458" i="1"/>
  <c r="AU1459" i="1"/>
  <c r="AU1460" i="1"/>
  <c r="AU1461" i="1"/>
  <c r="AU1462" i="1"/>
  <c r="AU1463" i="1"/>
  <c r="AU1464" i="1"/>
  <c r="AU1465" i="1"/>
  <c r="AU1466" i="1"/>
  <c r="AU1467" i="1"/>
  <c r="AU1468" i="1"/>
  <c r="AU1469" i="1"/>
  <c r="AU1470" i="1"/>
  <c r="AU1471" i="1"/>
  <c r="AU1472" i="1"/>
  <c r="AU1473" i="1"/>
  <c r="AU1474" i="1"/>
  <c r="AU1475" i="1"/>
  <c r="AU1476" i="1"/>
  <c r="AU1477" i="1"/>
  <c r="AU1478" i="1"/>
  <c r="AU1479" i="1"/>
  <c r="AU1480" i="1"/>
  <c r="AU1481" i="1"/>
  <c r="AU1482" i="1"/>
  <c r="AU1483" i="1"/>
  <c r="AU1484" i="1"/>
  <c r="AU1485" i="1"/>
  <c r="AU1486" i="1"/>
  <c r="AU1487" i="1"/>
  <c r="AU1488" i="1"/>
  <c r="AU1489" i="1"/>
  <c r="AU1490" i="1"/>
  <c r="AU1491" i="1"/>
  <c r="AU1492" i="1"/>
  <c r="AU1493" i="1"/>
  <c r="AU1494" i="1"/>
  <c r="AU1495" i="1"/>
  <c r="AU1496" i="1"/>
  <c r="AU1497" i="1"/>
  <c r="AU1498" i="1"/>
  <c r="AU1499" i="1"/>
  <c r="AU1500" i="1"/>
  <c r="AU1501" i="1"/>
  <c r="AU1502" i="1"/>
  <c r="AU1503" i="1"/>
  <c r="AU1504" i="1"/>
  <c r="AU1505" i="1"/>
  <c r="AU1506" i="1"/>
  <c r="AU1507" i="1"/>
  <c r="AU1508" i="1"/>
  <c r="AU1509" i="1"/>
  <c r="AU1511" i="1"/>
  <c r="AU1513" i="1"/>
  <c r="AU1514" i="1"/>
  <c r="AU1515" i="1"/>
  <c r="AU1516" i="1"/>
  <c r="AU1517" i="1"/>
  <c r="AU1518" i="1"/>
  <c r="AU1519" i="1"/>
  <c r="AU1520" i="1"/>
  <c r="AU1521" i="1"/>
  <c r="AU1522" i="1"/>
  <c r="AU1523" i="1"/>
  <c r="AU1524" i="1"/>
  <c r="AU1525" i="1"/>
  <c r="AU1526" i="1"/>
  <c r="AU1527" i="1"/>
  <c r="AU1528" i="1"/>
  <c r="AU1529" i="1"/>
  <c r="AU1530" i="1"/>
  <c r="AU1531" i="1"/>
  <c r="AU1532" i="1"/>
  <c r="AU1533" i="1"/>
  <c r="AU1534" i="1"/>
  <c r="AU1535" i="1"/>
  <c r="AU1536" i="1"/>
  <c r="AU1537" i="1"/>
  <c r="AU1538" i="1"/>
  <c r="AU1539" i="1"/>
  <c r="AU1540" i="1"/>
  <c r="AU1541" i="1"/>
  <c r="AU1542" i="1"/>
  <c r="AU1543" i="1"/>
  <c r="AU1544" i="1"/>
  <c r="AU1545" i="1"/>
  <c r="AU1546" i="1"/>
  <c r="AU1547" i="1"/>
  <c r="AU1548" i="1"/>
  <c r="AU1549" i="1"/>
  <c r="AU1550" i="1"/>
  <c r="AU1551" i="1"/>
  <c r="AU1552" i="1"/>
  <c r="AU1553" i="1"/>
  <c r="AU1554" i="1"/>
  <c r="AU1555" i="1"/>
  <c r="AU1556" i="1"/>
  <c r="AU1557" i="1"/>
  <c r="AU1558" i="1"/>
  <c r="AU1559" i="1"/>
  <c r="AU1560" i="1"/>
  <c r="AU1561" i="1"/>
  <c r="AU1562" i="1"/>
  <c r="AU1563" i="1"/>
  <c r="AU1564" i="1"/>
  <c r="AU1565" i="1"/>
  <c r="AU1566" i="1"/>
  <c r="AU1567" i="1"/>
  <c r="AU1568" i="1"/>
  <c r="AU1569" i="1"/>
  <c r="AU1570" i="1"/>
  <c r="AU1571" i="1"/>
  <c r="AU1572" i="1"/>
  <c r="AU1573" i="1"/>
  <c r="AU1574" i="1"/>
  <c r="AU1575" i="1"/>
  <c r="AU1576" i="1"/>
  <c r="AU1577" i="1"/>
  <c r="AU1578" i="1"/>
  <c r="AU1579" i="1"/>
  <c r="AU1580" i="1"/>
  <c r="AU1581" i="1"/>
  <c r="AU1582" i="1"/>
  <c r="AU1583" i="1"/>
  <c r="AU1584" i="1"/>
  <c r="AU1585" i="1"/>
  <c r="AU1586" i="1"/>
  <c r="AU1587" i="1"/>
  <c r="AU1588" i="1"/>
  <c r="AU1589" i="1"/>
  <c r="AU1590" i="1"/>
  <c r="AU1591" i="1"/>
  <c r="AU1592" i="1"/>
  <c r="AU1593" i="1"/>
  <c r="AU1594" i="1"/>
  <c r="AU1595" i="1"/>
  <c r="AU1596" i="1"/>
  <c r="AU1597" i="1"/>
  <c r="AU1598" i="1"/>
  <c r="AU1599" i="1"/>
  <c r="AU1600" i="1"/>
  <c r="AU1601" i="1"/>
  <c r="AU1602" i="1"/>
  <c r="AU1603" i="1"/>
  <c r="AU1604" i="1"/>
  <c r="AU1605" i="1"/>
  <c r="AU1606" i="1"/>
  <c r="AU1607" i="1"/>
  <c r="AU1608" i="1"/>
  <c r="AU1609" i="1"/>
  <c r="AU1610" i="1"/>
  <c r="AU1611" i="1"/>
  <c r="AU1612" i="1"/>
  <c r="AU1613" i="1"/>
  <c r="AU1614" i="1"/>
  <c r="AU1615" i="1"/>
  <c r="AU1616" i="1"/>
  <c r="AU1617" i="1"/>
  <c r="AU1618" i="1"/>
  <c r="AU1619" i="1"/>
  <c r="AU1620" i="1"/>
  <c r="AU1621" i="1"/>
  <c r="AU1622" i="1"/>
  <c r="AU1623" i="1"/>
  <c r="AU1624" i="1"/>
  <c r="AU1625" i="1"/>
  <c r="AU1626" i="1"/>
  <c r="AU1627" i="1"/>
  <c r="AU1628" i="1"/>
  <c r="AU1629" i="1"/>
  <c r="AU1630" i="1"/>
  <c r="AU1631" i="1"/>
  <c r="AU1632" i="1"/>
  <c r="AU1633" i="1"/>
  <c r="AU1634" i="1"/>
  <c r="AU1635" i="1"/>
  <c r="AU1636" i="1"/>
  <c r="AU1637" i="1"/>
  <c r="AU1638" i="1"/>
  <c r="AU1639" i="1"/>
  <c r="AU1640" i="1"/>
  <c r="AU1641" i="1"/>
  <c r="AU1642" i="1"/>
  <c r="AU1643" i="1"/>
  <c r="AU1644" i="1"/>
  <c r="AU1645" i="1"/>
  <c r="AU1646" i="1"/>
  <c r="AU1647" i="1"/>
  <c r="AU1648" i="1"/>
  <c r="AU1649" i="1"/>
  <c r="AU1650" i="1"/>
  <c r="AU1651" i="1"/>
  <c r="AU1652" i="1"/>
  <c r="AU1653" i="1"/>
  <c r="AU1654" i="1"/>
  <c r="AU1655" i="1"/>
  <c r="AU1656" i="1"/>
  <c r="AU1657" i="1"/>
  <c r="AU1658" i="1"/>
  <c r="AU1659" i="1"/>
  <c r="AU1660" i="1"/>
  <c r="AU1661" i="1"/>
  <c r="AU1662" i="1"/>
  <c r="AU1663" i="1"/>
  <c r="AU1664" i="1"/>
  <c r="AU1665" i="1"/>
  <c r="AU1666" i="1"/>
  <c r="AU1667" i="1"/>
  <c r="AU1668" i="1"/>
  <c r="AU1669" i="1"/>
  <c r="AU1670" i="1"/>
  <c r="AU1671" i="1"/>
  <c r="AU1672" i="1"/>
  <c r="AU1673" i="1"/>
  <c r="AU1674" i="1"/>
  <c r="AU1675" i="1"/>
  <c r="AU1676" i="1"/>
  <c r="AU1677" i="1"/>
  <c r="AU1678" i="1"/>
  <c r="AU1679" i="1"/>
  <c r="AU1680" i="1"/>
  <c r="AU1681" i="1"/>
  <c r="AU1682" i="1"/>
  <c r="AU1683" i="1"/>
  <c r="AU1684" i="1"/>
  <c r="AU1685" i="1"/>
  <c r="AU1686" i="1"/>
  <c r="AU1687" i="1"/>
  <c r="AU1688" i="1"/>
  <c r="AU1689" i="1"/>
  <c r="AU1690" i="1"/>
  <c r="AU1691" i="1"/>
  <c r="AU1692" i="1"/>
  <c r="AU1693" i="1"/>
  <c r="AU1694" i="1"/>
  <c r="AU1695" i="1"/>
  <c r="AU1696" i="1"/>
  <c r="AU1697" i="1"/>
  <c r="AU1698" i="1"/>
  <c r="AU1699" i="1"/>
  <c r="AU1700" i="1"/>
  <c r="AU1701" i="1"/>
  <c r="AU1702" i="1"/>
  <c r="AU1703" i="1"/>
  <c r="AU1704" i="1"/>
  <c r="AU1705" i="1"/>
  <c r="AU1706" i="1"/>
  <c r="AU1707" i="1"/>
  <c r="AU1708" i="1"/>
  <c r="AU1709" i="1"/>
  <c r="AU1710" i="1"/>
  <c r="AU1711" i="1"/>
  <c r="AU1712" i="1"/>
  <c r="AU1713" i="1"/>
  <c r="AU1714" i="1"/>
  <c r="AU1715" i="1"/>
  <c r="AU1716" i="1"/>
  <c r="AU1717" i="1"/>
  <c r="AU1718" i="1"/>
  <c r="AU1719" i="1"/>
  <c r="AU1720" i="1"/>
  <c r="AU1721" i="1"/>
  <c r="AU1722" i="1"/>
  <c r="AU1723" i="1"/>
  <c r="AU1724" i="1"/>
  <c r="AU1725" i="1"/>
  <c r="AU1726" i="1"/>
  <c r="AU1727" i="1"/>
  <c r="AU1728" i="1"/>
  <c r="AU1729" i="1"/>
  <c r="AU1730" i="1"/>
  <c r="AU1731" i="1"/>
  <c r="AU1732" i="1"/>
  <c r="AU1734" i="1"/>
  <c r="AU1735" i="1"/>
  <c r="AU1736" i="1"/>
  <c r="AU1737" i="1"/>
  <c r="AU1738" i="1"/>
  <c r="AU1739" i="1"/>
  <c r="AU1740" i="1"/>
  <c r="AU1741" i="1"/>
  <c r="AU1742" i="1"/>
  <c r="AU1743" i="1"/>
  <c r="AU1744" i="1"/>
  <c r="AU1745" i="1"/>
  <c r="AU1746" i="1"/>
  <c r="AU1747" i="1"/>
  <c r="AU1748" i="1"/>
  <c r="AU1749" i="1"/>
  <c r="AU1750" i="1"/>
  <c r="AU1751" i="1"/>
  <c r="AU1752" i="1"/>
  <c r="AU1753" i="1"/>
  <c r="AU1754" i="1"/>
  <c r="AU1755" i="1"/>
  <c r="AU1756" i="1"/>
  <c r="AU1757" i="1"/>
  <c r="AU1758" i="1"/>
  <c r="AU1759" i="1"/>
  <c r="AU1760" i="1"/>
  <c r="AU1761" i="1"/>
  <c r="AU1762" i="1"/>
  <c r="AU1763" i="1"/>
  <c r="AU1764" i="1"/>
  <c r="AU1765" i="1"/>
  <c r="AU1766" i="1"/>
  <c r="AU1767" i="1"/>
  <c r="AU1768" i="1"/>
  <c r="AU1769" i="1"/>
  <c r="AU1770" i="1"/>
  <c r="AU1771" i="1"/>
  <c r="AU1772" i="1"/>
  <c r="AU1773" i="1"/>
  <c r="AU1774" i="1"/>
  <c r="AU1775" i="1"/>
  <c r="AU1776" i="1"/>
  <c r="AU1777" i="1"/>
  <c r="AU1778" i="1"/>
  <c r="AU1779" i="1"/>
  <c r="AU1780" i="1"/>
  <c r="AU1781" i="1"/>
  <c r="AU1782" i="1"/>
  <c r="AU1783" i="1"/>
  <c r="AU1784" i="1"/>
  <c r="AU1785" i="1"/>
  <c r="AU1786" i="1"/>
  <c r="AU1787" i="1"/>
  <c r="AU1788" i="1"/>
  <c r="AU1789" i="1"/>
  <c r="AU1790" i="1"/>
  <c r="AU1791" i="1"/>
  <c r="AU1792" i="1"/>
  <c r="AU1793" i="1"/>
  <c r="AU1794" i="1"/>
  <c r="AU1795" i="1"/>
  <c r="AU1796" i="1"/>
  <c r="AU1797" i="1"/>
  <c r="AU1798" i="1"/>
  <c r="AU1799" i="1"/>
  <c r="AU1800" i="1"/>
  <c r="AU1801" i="1"/>
  <c r="AU1802" i="1"/>
  <c r="AU1803" i="1"/>
  <c r="AU1804" i="1"/>
  <c r="AU1805" i="1"/>
  <c r="AU1806" i="1"/>
  <c r="AU1807" i="1"/>
  <c r="AU1808" i="1"/>
  <c r="AU1809" i="1"/>
  <c r="AU1810" i="1"/>
  <c r="AU1811" i="1"/>
  <c r="AU1812" i="1"/>
  <c r="AU1813" i="1"/>
  <c r="AU1814" i="1"/>
  <c r="AU1815" i="1"/>
  <c r="AU1816" i="1"/>
  <c r="AU1817" i="1"/>
  <c r="AU1818" i="1"/>
  <c r="AU1819" i="1"/>
  <c r="AU1820" i="1"/>
  <c r="AU1821" i="1"/>
  <c r="AU1822" i="1"/>
  <c r="AU1823" i="1"/>
  <c r="AU1824" i="1"/>
  <c r="AU1825" i="1"/>
  <c r="AU1826" i="1"/>
  <c r="AU1827" i="1"/>
  <c r="AU1828" i="1"/>
  <c r="AU1829" i="1"/>
  <c r="AU1830" i="1"/>
  <c r="AU1831" i="1"/>
  <c r="AU1832" i="1"/>
  <c r="AU1833" i="1"/>
  <c r="AU1834" i="1"/>
  <c r="AU1835" i="1"/>
  <c r="AU1836" i="1"/>
  <c r="AU1837" i="1"/>
  <c r="AU1838" i="1"/>
  <c r="AU1839" i="1"/>
  <c r="AU1840" i="1"/>
  <c r="AU1841" i="1"/>
  <c r="AU1842" i="1"/>
  <c r="AU1843" i="1"/>
  <c r="AU1844" i="1"/>
  <c r="AU1845" i="1"/>
  <c r="AU1846" i="1"/>
  <c r="AU1847" i="1"/>
  <c r="AU1848" i="1"/>
  <c r="AU1849" i="1"/>
  <c r="AU1850" i="1"/>
  <c r="AU1851" i="1"/>
  <c r="AU1852" i="1"/>
  <c r="AU1853" i="1"/>
  <c r="AU1854" i="1"/>
  <c r="AU1855" i="1"/>
  <c r="AU1856" i="1"/>
  <c r="AU1857" i="1"/>
  <c r="AU1858" i="1"/>
  <c r="AU1859" i="1"/>
  <c r="AU1860" i="1"/>
  <c r="AU1861" i="1"/>
  <c r="AU1862" i="1"/>
  <c r="AU1863" i="1"/>
  <c r="AU1864" i="1"/>
  <c r="AU1865" i="1"/>
  <c r="AU1866" i="1"/>
  <c r="AU1867" i="1"/>
  <c r="AU1868" i="1"/>
  <c r="AU1869" i="1"/>
  <c r="AU1870" i="1"/>
  <c r="AU1871" i="1"/>
  <c r="AU1872" i="1"/>
  <c r="AU1873" i="1"/>
  <c r="AU1874" i="1"/>
  <c r="AU1875" i="1"/>
  <c r="AU1876" i="1"/>
  <c r="AU1877" i="1"/>
  <c r="AU1878" i="1"/>
  <c r="AU1879" i="1"/>
  <c r="AU1880" i="1"/>
  <c r="AU1881" i="1"/>
  <c r="AU1882" i="1"/>
  <c r="AU1883" i="1"/>
  <c r="AU1884" i="1"/>
  <c r="AU1885" i="1"/>
  <c r="AU1886" i="1"/>
  <c r="AU1887" i="1"/>
  <c r="AU1888" i="1"/>
  <c r="AU1889" i="1"/>
  <c r="AU1890" i="1"/>
  <c r="AU1891" i="1"/>
  <c r="AU1892" i="1"/>
  <c r="AU1893" i="1"/>
  <c r="AU1894" i="1"/>
  <c r="AU1895" i="1"/>
  <c r="AU1896" i="1"/>
  <c r="AU1897" i="1"/>
  <c r="AU1898" i="1"/>
  <c r="AU1899" i="1"/>
  <c r="AU1900" i="1"/>
  <c r="AU1901" i="1"/>
  <c r="AU1902" i="1"/>
  <c r="AU1903" i="1"/>
  <c r="AU1904" i="1"/>
  <c r="AU1905" i="1"/>
  <c r="AU1906" i="1"/>
  <c r="AU1907" i="1"/>
  <c r="AU1908" i="1"/>
  <c r="AU1909" i="1"/>
  <c r="AU1910" i="1"/>
  <c r="AU1911" i="1"/>
  <c r="AU1912" i="1"/>
  <c r="AU1913" i="1"/>
  <c r="AU1914" i="1"/>
  <c r="AU1915" i="1"/>
  <c r="AU1916" i="1"/>
  <c r="AU1917" i="1"/>
  <c r="AU1918" i="1"/>
  <c r="AU1919" i="1"/>
  <c r="AU1920" i="1"/>
  <c r="AU1921" i="1"/>
  <c r="AU1922" i="1"/>
  <c r="AU1923" i="1"/>
  <c r="AU1924" i="1"/>
  <c r="AU1925" i="1"/>
  <c r="AU1926" i="1"/>
  <c r="AU1927" i="1"/>
  <c r="AU1928" i="1"/>
  <c r="AU1929" i="1"/>
  <c r="AU1930" i="1"/>
  <c r="AU1931" i="1"/>
  <c r="AU1932" i="1"/>
  <c r="AU1933" i="1"/>
  <c r="AU1934" i="1"/>
  <c r="AU1935" i="1"/>
  <c r="AU1936" i="1"/>
  <c r="AU1937" i="1"/>
  <c r="AU1938" i="1"/>
  <c r="AU1939" i="1"/>
  <c r="AU1940" i="1"/>
  <c r="AU1941" i="1"/>
  <c r="AU1942" i="1"/>
  <c r="AU1943" i="1"/>
  <c r="AU1944" i="1"/>
  <c r="AU1945" i="1"/>
  <c r="AU1946" i="1"/>
  <c r="AU1947" i="1"/>
  <c r="AU1948" i="1"/>
  <c r="AU1950" i="1"/>
  <c r="AU1951" i="1"/>
  <c r="AU1952" i="1"/>
  <c r="AU1953" i="1"/>
  <c r="AU1954" i="1"/>
  <c r="AU1955" i="1"/>
  <c r="AU1956" i="1"/>
  <c r="AU1957" i="1"/>
  <c r="AU1958" i="1"/>
  <c r="AU1959" i="1"/>
  <c r="AU1960" i="1"/>
  <c r="AU1961" i="1"/>
  <c r="AU1962" i="1"/>
  <c r="AU1963" i="1"/>
  <c r="AU1964" i="1"/>
  <c r="AU1965" i="1"/>
  <c r="AU1966" i="1"/>
  <c r="AU1967" i="1"/>
  <c r="AU1968" i="1"/>
  <c r="AU1969" i="1"/>
  <c r="AU1970" i="1"/>
  <c r="AU1971" i="1"/>
  <c r="AU1972" i="1"/>
  <c r="AU1973" i="1"/>
  <c r="AU1974" i="1"/>
  <c r="AU1975" i="1"/>
  <c r="AU1976" i="1"/>
  <c r="AU1977" i="1"/>
  <c r="AU1978" i="1"/>
  <c r="AU1979" i="1"/>
  <c r="AU1980" i="1"/>
  <c r="AU1981" i="1"/>
  <c r="AU1982" i="1"/>
  <c r="AU1983" i="1"/>
  <c r="AU1984" i="1"/>
  <c r="AU1985" i="1"/>
  <c r="AU1986" i="1"/>
  <c r="AU1987" i="1"/>
  <c r="AU1988" i="1"/>
  <c r="AU1989" i="1"/>
  <c r="AU1990" i="1"/>
  <c r="AU1991" i="1"/>
  <c r="AU1992" i="1"/>
  <c r="AU1993" i="1"/>
  <c r="AU1994" i="1"/>
  <c r="AU1995" i="1"/>
  <c r="AU1996" i="1"/>
  <c r="AU1997" i="1"/>
  <c r="AU1998" i="1"/>
  <c r="AU1999" i="1"/>
  <c r="AU2000" i="1"/>
  <c r="AU2001" i="1"/>
  <c r="AU2002" i="1"/>
  <c r="AU2004" i="1"/>
  <c r="AU2005" i="1"/>
  <c r="AU2006" i="1"/>
  <c r="AU2007" i="1"/>
  <c r="AU2008" i="1"/>
  <c r="AU2009" i="1"/>
  <c r="AU2010" i="1"/>
  <c r="AU2013" i="1"/>
  <c r="AU2014" i="1"/>
  <c r="AU2015" i="1"/>
  <c r="AU2016" i="1"/>
  <c r="AU2018" i="1"/>
  <c r="AU2019" i="1"/>
  <c r="AU2020" i="1"/>
  <c r="AU2021" i="1"/>
  <c r="AU2022" i="1"/>
  <c r="AU2023" i="1"/>
  <c r="AU2024" i="1"/>
  <c r="AU2025" i="1"/>
  <c r="AU2026" i="1"/>
  <c r="AU2027" i="1"/>
  <c r="AU2028" i="1"/>
  <c r="AU2029" i="1"/>
  <c r="AU2030" i="1"/>
  <c r="AU2031" i="1"/>
  <c r="AU2032" i="1"/>
  <c r="AU2033" i="1"/>
  <c r="AU2034" i="1"/>
  <c r="AU2035" i="1"/>
  <c r="AU2036" i="1"/>
  <c r="AU2037" i="1"/>
  <c r="AU2038" i="1"/>
  <c r="AU2039" i="1"/>
  <c r="AU2040" i="1"/>
  <c r="AU2041" i="1"/>
  <c r="AU2042" i="1"/>
  <c r="AU2043" i="1"/>
  <c r="AU2044" i="1"/>
  <c r="AU2046" i="1"/>
  <c r="AU2047" i="1"/>
  <c r="AU2048" i="1"/>
  <c r="AU2049" i="1"/>
  <c r="AU2050" i="1"/>
  <c r="AU2051" i="1"/>
  <c r="AU2052" i="1"/>
  <c r="AU2053" i="1"/>
  <c r="AU2054" i="1"/>
  <c r="AU2055" i="1"/>
  <c r="AU2056" i="1"/>
  <c r="AU2057" i="1"/>
  <c r="AU2058" i="1"/>
  <c r="AU2059" i="1"/>
  <c r="AU2060" i="1"/>
  <c r="AU2061" i="1"/>
  <c r="AU2062" i="1"/>
  <c r="AU2063" i="1"/>
  <c r="AU2064" i="1"/>
  <c r="AU2065" i="1"/>
  <c r="AU2066" i="1"/>
  <c r="AU2067" i="1"/>
  <c r="AU2068" i="1"/>
  <c r="AU2069" i="1"/>
  <c r="AU2070" i="1"/>
  <c r="AU2071" i="1"/>
  <c r="AU2072" i="1"/>
  <c r="AU2073" i="1"/>
  <c r="AU2074" i="1"/>
  <c r="AU2075" i="1"/>
  <c r="AU2076" i="1"/>
  <c r="AU2078" i="1"/>
  <c r="AU2079" i="1"/>
  <c r="AU2080" i="1"/>
  <c r="AU2081" i="1"/>
  <c r="AU2082" i="1"/>
  <c r="AU2083" i="1"/>
  <c r="AU2084" i="1"/>
  <c r="AU2085" i="1"/>
  <c r="AU2086" i="1"/>
  <c r="AU2087" i="1"/>
  <c r="AU2088" i="1"/>
  <c r="AU2089" i="1"/>
  <c r="AU2090" i="1"/>
  <c r="AU2091" i="1"/>
  <c r="AU2092" i="1"/>
  <c r="AU2093" i="1"/>
  <c r="AU2094" i="1"/>
  <c r="AU2095" i="1"/>
  <c r="AU2096" i="1"/>
  <c r="AU2097" i="1"/>
  <c r="AU2098" i="1"/>
  <c r="AU2099" i="1"/>
  <c r="AU2100" i="1"/>
  <c r="AU2101" i="1"/>
  <c r="AU2102" i="1"/>
  <c r="AU2103" i="1"/>
  <c r="AU2104" i="1"/>
  <c r="AU2105" i="1"/>
  <c r="AU2106" i="1"/>
  <c r="AU2107" i="1"/>
  <c r="AU2108" i="1"/>
  <c r="AU2109" i="1"/>
  <c r="AU2110" i="1"/>
  <c r="AU2111" i="1"/>
  <c r="AU2112" i="1"/>
  <c r="AU2113" i="1"/>
  <c r="AU2114" i="1"/>
  <c r="AU2115" i="1"/>
  <c r="AU2116" i="1"/>
  <c r="AU2117" i="1"/>
  <c r="AU2118" i="1"/>
  <c r="AU2119" i="1"/>
  <c r="AU2120" i="1"/>
  <c r="AU2121" i="1"/>
  <c r="AU2122" i="1"/>
  <c r="AU2123" i="1"/>
  <c r="AU2124" i="1"/>
  <c r="AU2125" i="1"/>
  <c r="AU2126" i="1"/>
  <c r="AU2127" i="1"/>
  <c r="AU2128" i="1"/>
  <c r="AU2129" i="1"/>
  <c r="AU2130" i="1"/>
  <c r="AU2131" i="1"/>
  <c r="AU2132" i="1"/>
  <c r="AU2133" i="1"/>
  <c r="AU2134" i="1"/>
  <c r="AU2135" i="1"/>
  <c r="AU2136" i="1"/>
  <c r="AU2137" i="1"/>
  <c r="AU2138" i="1"/>
  <c r="AU2139" i="1"/>
  <c r="AU2140" i="1"/>
  <c r="AU2141" i="1"/>
  <c r="AU2142" i="1"/>
  <c r="AU2143" i="1"/>
  <c r="AU2144" i="1"/>
  <c r="AU2146" i="1"/>
  <c r="AU2147" i="1"/>
  <c r="AU2148" i="1"/>
  <c r="AU2149" i="1"/>
  <c r="AU2150" i="1"/>
  <c r="AU2151" i="1"/>
  <c r="AU2152" i="1"/>
  <c r="AU2153" i="1"/>
  <c r="AU2154" i="1"/>
  <c r="AU2155" i="1"/>
  <c r="AU2156" i="1"/>
  <c r="AU2157" i="1"/>
  <c r="AU2158" i="1"/>
  <c r="AU2159" i="1"/>
  <c r="AU2160" i="1"/>
  <c r="AU2161" i="1"/>
  <c r="AU2162" i="1"/>
  <c r="AU2163" i="1"/>
  <c r="AU2164" i="1"/>
  <c r="AU2165" i="1"/>
  <c r="AU2166" i="1"/>
  <c r="AU2167" i="1"/>
  <c r="AU2168" i="1"/>
  <c r="AU2169" i="1"/>
  <c r="AU2170" i="1"/>
  <c r="AU2171" i="1"/>
  <c r="AU2172" i="1"/>
  <c r="AU2173" i="1"/>
  <c r="AU2174" i="1"/>
  <c r="AU2175" i="1"/>
  <c r="AU2176" i="1"/>
  <c r="AU2177" i="1"/>
  <c r="AU2178" i="1"/>
  <c r="AU2179" i="1"/>
  <c r="AU2180" i="1"/>
  <c r="AU2181" i="1"/>
  <c r="AU2182" i="1"/>
  <c r="AU2184" i="1"/>
  <c r="AU2185" i="1"/>
  <c r="AU2186" i="1"/>
  <c r="AU2187" i="1"/>
  <c r="AU2188" i="1"/>
  <c r="AU2189" i="1"/>
  <c r="AU2190" i="1"/>
  <c r="AU2191" i="1"/>
  <c r="AU2192" i="1"/>
  <c r="AU2193" i="1"/>
  <c r="AU2194" i="1"/>
  <c r="AU2195" i="1"/>
  <c r="AU2196" i="1"/>
  <c r="AU2197" i="1"/>
  <c r="AU2198" i="1"/>
  <c r="AU2199" i="1"/>
  <c r="AU2200" i="1"/>
  <c r="AU2201" i="1"/>
  <c r="AU2202" i="1"/>
  <c r="AU2203" i="1"/>
  <c r="AU2204" i="1"/>
  <c r="AU2205" i="1"/>
  <c r="AU2206" i="1"/>
  <c r="AU2207" i="1"/>
  <c r="AU2208" i="1"/>
  <c r="AU2209" i="1"/>
  <c r="AU2210" i="1"/>
  <c r="AU2211" i="1"/>
  <c r="AU2212" i="1"/>
  <c r="AU2213" i="1"/>
  <c r="AU2214" i="1"/>
  <c r="AU2215" i="1"/>
  <c r="AU2216" i="1"/>
  <c r="AU2217" i="1"/>
  <c r="AU2218" i="1"/>
  <c r="AU2219" i="1"/>
  <c r="AU2220" i="1"/>
  <c r="AU2221" i="1"/>
  <c r="AU2222" i="1"/>
  <c r="AU2223" i="1"/>
  <c r="AU2224" i="1"/>
  <c r="AU2225" i="1"/>
  <c r="AU2226" i="1"/>
  <c r="AU2227" i="1"/>
  <c r="AU2228" i="1"/>
  <c r="AU2229" i="1"/>
  <c r="AU2230" i="1"/>
  <c r="AU2231" i="1"/>
  <c r="AU2232" i="1"/>
  <c r="AU2233" i="1"/>
  <c r="AU2234" i="1"/>
  <c r="AU2235" i="1"/>
  <c r="AU2236" i="1"/>
  <c r="AU2237" i="1"/>
  <c r="AU2238" i="1"/>
  <c r="AU2239" i="1"/>
  <c r="AU2241" i="1"/>
  <c r="AU2242" i="1"/>
  <c r="AU2244" i="1"/>
  <c r="AU2245" i="1"/>
  <c r="AU2246" i="1"/>
  <c r="AU2247" i="1"/>
  <c r="AU2248" i="1"/>
  <c r="AU2249" i="1"/>
  <c r="AU2250" i="1"/>
  <c r="AU2251" i="1"/>
  <c r="AU2252" i="1"/>
  <c r="AU2253" i="1"/>
  <c r="AU2254" i="1"/>
  <c r="AU2255" i="1"/>
  <c r="AU2256" i="1"/>
  <c r="AU2257" i="1"/>
  <c r="AU2258" i="1"/>
  <c r="AU2259" i="1"/>
  <c r="AU2260" i="1"/>
  <c r="AU2261" i="1"/>
  <c r="AU2262" i="1"/>
  <c r="AU2263" i="1"/>
  <c r="AU2264" i="1"/>
  <c r="AU2265" i="1"/>
  <c r="AU2266" i="1"/>
  <c r="AU2267" i="1"/>
  <c r="AU2268" i="1"/>
  <c r="AU2269" i="1"/>
  <c r="AU2270" i="1"/>
  <c r="AU2271" i="1"/>
  <c r="AU2272" i="1"/>
  <c r="AU2273" i="1"/>
  <c r="AU2274" i="1"/>
  <c r="AU2275" i="1"/>
  <c r="AU2276" i="1"/>
  <c r="AU2277" i="1"/>
  <c r="AU2278" i="1"/>
  <c r="AU2279" i="1"/>
  <c r="AU2280" i="1"/>
  <c r="AU2281" i="1"/>
  <c r="AU2282" i="1"/>
  <c r="AU2283" i="1"/>
  <c r="AU2284" i="1"/>
  <c r="AU2285" i="1"/>
  <c r="AU2286" i="1"/>
  <c r="AU2287" i="1"/>
  <c r="AU2288" i="1"/>
  <c r="AU2289" i="1"/>
  <c r="AU2290" i="1"/>
  <c r="AU2291" i="1"/>
  <c r="AU2292" i="1"/>
  <c r="AU2293" i="1"/>
  <c r="AU2294" i="1"/>
  <c r="AU2295" i="1"/>
  <c r="AU2296" i="1"/>
  <c r="AU2297" i="1"/>
  <c r="AU2298" i="1"/>
  <c r="AU2299" i="1"/>
  <c r="AU2300" i="1"/>
  <c r="AU2301" i="1"/>
  <c r="AU2302" i="1"/>
  <c r="AU2303" i="1"/>
  <c r="AU2304" i="1"/>
  <c r="AU2305" i="1"/>
  <c r="AU2306" i="1"/>
  <c r="AU2307" i="1"/>
  <c r="AU2308" i="1"/>
  <c r="AU2309" i="1"/>
  <c r="AU2310" i="1"/>
  <c r="AU2311" i="1"/>
  <c r="AU2312" i="1"/>
  <c r="AU2313" i="1"/>
  <c r="AU2314" i="1"/>
  <c r="AU2315" i="1"/>
  <c r="AU2316" i="1"/>
  <c r="AU2317" i="1"/>
  <c r="AU2318" i="1"/>
  <c r="AU2319" i="1"/>
  <c r="AU2320" i="1"/>
  <c r="AU2321" i="1"/>
  <c r="AU2322" i="1"/>
  <c r="AU2323" i="1"/>
  <c r="AU2324" i="1"/>
  <c r="AU2325" i="1"/>
  <c r="AU2326" i="1"/>
  <c r="AU2327" i="1"/>
  <c r="AU2328" i="1"/>
  <c r="AU2329" i="1"/>
  <c r="AU2330" i="1"/>
  <c r="AU2331" i="1"/>
  <c r="AU2332" i="1"/>
  <c r="AU2333" i="1"/>
  <c r="AU2335" i="1"/>
  <c r="AU2336" i="1"/>
  <c r="AU2337" i="1"/>
  <c r="AU2338" i="1"/>
  <c r="AU2339" i="1"/>
  <c r="AU2340" i="1"/>
  <c r="AU2341" i="1"/>
  <c r="AU2342" i="1"/>
  <c r="AU2343" i="1"/>
  <c r="AU2345" i="1"/>
  <c r="AU2346" i="1"/>
  <c r="AU2347" i="1"/>
  <c r="AU2348" i="1"/>
  <c r="AU2349" i="1"/>
  <c r="AU2350" i="1"/>
  <c r="AU2351" i="1"/>
  <c r="AU2354" i="1"/>
  <c r="AU2355" i="1"/>
  <c r="AU2356" i="1"/>
  <c r="AU2357" i="1"/>
  <c r="AU2358" i="1"/>
  <c r="AU2359" i="1"/>
  <c r="AU2360" i="1"/>
  <c r="AU2361" i="1"/>
  <c r="AU2362" i="1"/>
  <c r="AU2363" i="1"/>
  <c r="AU2364" i="1"/>
  <c r="AU2365" i="1"/>
  <c r="AU2366" i="1"/>
  <c r="AU2367" i="1"/>
  <c r="AU2369" i="1"/>
  <c r="AU2370" i="1"/>
  <c r="AU2371" i="1"/>
  <c r="AU2372" i="1"/>
  <c r="AU2373" i="1"/>
  <c r="AU2374" i="1"/>
  <c r="AU2375" i="1"/>
  <c r="AU2376" i="1"/>
  <c r="AU2377" i="1"/>
  <c r="AU2378" i="1"/>
  <c r="AU2379" i="1"/>
  <c r="AU2380" i="1"/>
  <c r="AU2381" i="1"/>
  <c r="AU2382" i="1"/>
  <c r="AU2383" i="1"/>
  <c r="AU2384" i="1"/>
  <c r="AU2385" i="1"/>
  <c r="AU2386" i="1"/>
  <c r="AU2387" i="1"/>
  <c r="AU2388" i="1"/>
  <c r="AU2389" i="1"/>
  <c r="AU2390" i="1"/>
  <c r="AU2391" i="1"/>
  <c r="AU2392" i="1"/>
  <c r="AU2393" i="1"/>
  <c r="AU2394" i="1"/>
  <c r="AU2395" i="1"/>
  <c r="AU2396" i="1"/>
  <c r="AU2397" i="1"/>
  <c r="AU2398" i="1"/>
  <c r="AU2399" i="1"/>
  <c r="AU2400" i="1"/>
  <c r="AU2401" i="1"/>
  <c r="AU2402" i="1"/>
  <c r="AU2403" i="1"/>
  <c r="AU2404" i="1"/>
  <c r="AU2405" i="1"/>
  <c r="AU2406" i="1"/>
  <c r="AU2407" i="1"/>
  <c r="AU2408" i="1"/>
  <c r="AU2409" i="1"/>
  <c r="AU2410" i="1"/>
  <c r="AU2411" i="1"/>
  <c r="AU2412" i="1"/>
  <c r="AU2413" i="1"/>
  <c r="AU2414" i="1"/>
  <c r="AU2415" i="1"/>
  <c r="AU2416" i="1"/>
  <c r="AU2417" i="1"/>
  <c r="AU2418" i="1"/>
  <c r="AU2419" i="1"/>
  <c r="AU2420" i="1"/>
  <c r="AU2421" i="1"/>
  <c r="AU2422" i="1"/>
  <c r="AU2423" i="1"/>
  <c r="AU2424" i="1"/>
  <c r="AU2425" i="1"/>
  <c r="AU2426" i="1"/>
  <c r="AU2427" i="1"/>
  <c r="AU2428" i="1"/>
  <c r="AU2429" i="1"/>
  <c r="AU2430" i="1"/>
  <c r="AU2431" i="1"/>
  <c r="AU2432" i="1"/>
  <c r="AU2433" i="1"/>
  <c r="AU2434" i="1"/>
  <c r="AU2435" i="1"/>
  <c r="AU2436" i="1"/>
  <c r="AU2437" i="1"/>
  <c r="AU2438" i="1"/>
  <c r="AU2439" i="1"/>
  <c r="AU2440" i="1"/>
  <c r="AU2441" i="1"/>
  <c r="AU2442" i="1"/>
  <c r="AU2443" i="1"/>
  <c r="AU2444" i="1"/>
  <c r="AU2445" i="1"/>
  <c r="AU2446" i="1"/>
  <c r="AU2447" i="1"/>
  <c r="AU2448" i="1"/>
  <c r="AU2449" i="1"/>
  <c r="AU2450" i="1"/>
  <c r="AU2451" i="1"/>
  <c r="AU2452" i="1"/>
  <c r="AU2453" i="1"/>
  <c r="AU2454" i="1"/>
  <c r="AU2455" i="1"/>
  <c r="AU2456" i="1"/>
  <c r="AU2457" i="1"/>
  <c r="AU2458" i="1"/>
  <c r="AU2459" i="1"/>
  <c r="AU2460" i="1"/>
  <c r="AU2462" i="1"/>
  <c r="AU2464" i="1"/>
  <c r="AU2465" i="1"/>
  <c r="AU2466" i="1"/>
  <c r="AU2467" i="1"/>
  <c r="AU2468" i="1"/>
  <c r="AU2469" i="1"/>
  <c r="AU2470" i="1"/>
  <c r="AU2471" i="1"/>
  <c r="AU2473" i="1"/>
  <c r="AU2474" i="1"/>
  <c r="AU2475" i="1"/>
  <c r="AU2476" i="1"/>
  <c r="AU2477" i="1"/>
  <c r="AU2478" i="1"/>
  <c r="AU2479" i="1"/>
  <c r="AU2480" i="1"/>
  <c r="AU2481" i="1"/>
  <c r="AU2482" i="1"/>
  <c r="AU2483" i="1"/>
  <c r="AU2484" i="1"/>
  <c r="AU2485" i="1"/>
  <c r="AU2486" i="1"/>
  <c r="AU2487" i="1"/>
  <c r="AU2488" i="1"/>
  <c r="AU2489" i="1"/>
  <c r="AU2490" i="1"/>
  <c r="AU2491" i="1"/>
  <c r="AU2492" i="1"/>
  <c r="AU2493" i="1"/>
  <c r="AU2494" i="1"/>
  <c r="AU2495" i="1"/>
  <c r="AU2496" i="1"/>
  <c r="AU2497" i="1"/>
  <c r="AU2498" i="1"/>
  <c r="AU2499" i="1"/>
  <c r="AU2500" i="1"/>
  <c r="AU2501" i="1"/>
  <c r="AU2502" i="1"/>
  <c r="AU2503" i="1"/>
  <c r="AU2504" i="1"/>
  <c r="AU2505" i="1"/>
  <c r="AU2506" i="1"/>
  <c r="AU2507" i="1"/>
  <c r="AU2508" i="1"/>
  <c r="AU2509" i="1"/>
  <c r="AU2510" i="1"/>
  <c r="AU2511" i="1"/>
  <c r="AU2512" i="1"/>
  <c r="AU2513" i="1"/>
  <c r="AU2514" i="1"/>
  <c r="AU2515" i="1"/>
  <c r="AU2516" i="1"/>
  <c r="AU2517" i="1"/>
  <c r="AU2518" i="1"/>
  <c r="AU2519" i="1"/>
  <c r="AU2520" i="1"/>
  <c r="AU2521" i="1"/>
  <c r="AU2522" i="1"/>
  <c r="AU2523" i="1"/>
  <c r="AU2524" i="1"/>
  <c r="AU2525" i="1"/>
  <c r="AU2526" i="1"/>
  <c r="AU2527" i="1"/>
  <c r="AU2529" i="1"/>
  <c r="AU2531" i="1"/>
  <c r="AU2532" i="1"/>
  <c r="AU2533" i="1"/>
  <c r="AU2534" i="1"/>
  <c r="AU2535" i="1"/>
  <c r="AU2536" i="1"/>
  <c r="AU2537" i="1"/>
  <c r="AU2538" i="1"/>
  <c r="AU2539" i="1"/>
  <c r="AU2540" i="1"/>
  <c r="AU2541" i="1"/>
  <c r="AU2542" i="1"/>
  <c r="AU2543" i="1"/>
  <c r="AU2544" i="1"/>
  <c r="AU2545" i="1"/>
  <c r="AU2546" i="1"/>
  <c r="AU2547" i="1"/>
  <c r="AU2548" i="1"/>
  <c r="AU2549" i="1"/>
  <c r="AU2550" i="1"/>
  <c r="AU2551" i="1"/>
  <c r="AU2552" i="1"/>
  <c r="AU2553" i="1"/>
  <c r="AU2554" i="1"/>
  <c r="AU2555" i="1"/>
  <c r="AU2556" i="1"/>
  <c r="AU2557" i="1"/>
  <c r="AU2558" i="1"/>
  <c r="AU2559" i="1"/>
  <c r="AU2560" i="1"/>
  <c r="AU2561" i="1"/>
  <c r="AU2562" i="1"/>
  <c r="AU2563" i="1"/>
  <c r="AU2565" i="1"/>
  <c r="AU2566" i="1"/>
  <c r="AU2567" i="1"/>
  <c r="AU2568" i="1"/>
  <c r="AU2569" i="1"/>
  <c r="AU2570" i="1"/>
  <c r="AU2571" i="1"/>
  <c r="AU2572" i="1"/>
  <c r="AU2573" i="1"/>
  <c r="AU2574" i="1"/>
  <c r="AU2575" i="1"/>
  <c r="AU2576" i="1"/>
  <c r="AU2577" i="1"/>
  <c r="AU2578" i="1"/>
  <c r="AU2579" i="1"/>
  <c r="AU2580" i="1"/>
  <c r="AU2581" i="1"/>
  <c r="AU2582" i="1"/>
  <c r="AU2583" i="1"/>
  <c r="AU2584" i="1"/>
  <c r="AU2585" i="1"/>
  <c r="AU2586" i="1"/>
  <c r="AU2587" i="1"/>
  <c r="AU2588" i="1"/>
  <c r="AU2589" i="1"/>
  <c r="AU2590" i="1"/>
  <c r="AU2591" i="1"/>
  <c r="AU2592" i="1"/>
  <c r="AU2593" i="1"/>
  <c r="AU2594" i="1"/>
  <c r="AU2595" i="1"/>
  <c r="AU2596" i="1"/>
  <c r="AU2597" i="1"/>
  <c r="AU2598" i="1"/>
  <c r="AU2599" i="1"/>
  <c r="AU2600" i="1"/>
  <c r="AU2601" i="1"/>
  <c r="AU2602" i="1"/>
  <c r="AU2603" i="1"/>
  <c r="AU2604" i="1"/>
  <c r="AU2605" i="1"/>
  <c r="AU2606" i="1"/>
  <c r="AU2607" i="1"/>
  <c r="AU2608" i="1"/>
  <c r="AU2609" i="1"/>
  <c r="AU2610" i="1"/>
  <c r="AU2611" i="1"/>
  <c r="AU2612" i="1"/>
  <c r="AU2613" i="1"/>
  <c r="AU2614" i="1"/>
  <c r="AU2615" i="1"/>
  <c r="AU2616" i="1"/>
  <c r="AU2617" i="1"/>
  <c r="AU2618" i="1"/>
  <c r="AU2619" i="1"/>
  <c r="AU2620" i="1"/>
  <c r="AU2621" i="1"/>
  <c r="AU2622" i="1"/>
  <c r="AU2623" i="1"/>
  <c r="AU2624" i="1"/>
  <c r="AU2625" i="1"/>
  <c r="AU2626" i="1"/>
  <c r="AU2627" i="1"/>
  <c r="AU2628" i="1"/>
  <c r="AU2629" i="1"/>
  <c r="AU2630" i="1"/>
  <c r="AU2631" i="1"/>
  <c r="AU2632" i="1"/>
  <c r="AU2633" i="1"/>
  <c r="AU2634" i="1"/>
  <c r="AU2635" i="1"/>
  <c r="AU2636" i="1"/>
  <c r="AU2637" i="1"/>
  <c r="AU2638" i="1"/>
  <c r="AU2639" i="1"/>
  <c r="AU2640" i="1"/>
  <c r="AU2641" i="1"/>
  <c r="AU2642" i="1"/>
  <c r="AU2643" i="1"/>
  <c r="AU2644" i="1"/>
  <c r="AU2645" i="1"/>
  <c r="AU2646" i="1"/>
  <c r="AU2647" i="1"/>
  <c r="AU2648" i="1"/>
  <c r="AU2649" i="1"/>
  <c r="AU2650" i="1"/>
  <c r="AU2651" i="1"/>
  <c r="AU2652" i="1"/>
  <c r="AU2653" i="1"/>
  <c r="AU2654" i="1"/>
  <c r="AU2655" i="1"/>
  <c r="AU2656" i="1"/>
  <c r="AU2657" i="1"/>
  <c r="AU2658" i="1"/>
  <c r="AU2659" i="1"/>
  <c r="AU2660" i="1"/>
  <c r="AU2661" i="1"/>
  <c r="AU2662" i="1"/>
  <c r="AU2663" i="1"/>
  <c r="AU2664" i="1"/>
  <c r="AU2665" i="1"/>
  <c r="AU2666" i="1"/>
  <c r="AU2667" i="1"/>
  <c r="AU2668" i="1"/>
  <c r="AU2669" i="1"/>
  <c r="AU2670" i="1"/>
  <c r="AU2671" i="1"/>
  <c r="AU2672" i="1"/>
  <c r="AU2673" i="1"/>
  <c r="AU2674" i="1"/>
  <c r="AU2675" i="1"/>
  <c r="AU2676" i="1"/>
  <c r="AU2677" i="1"/>
  <c r="AU2678" i="1"/>
  <c r="AU2679" i="1"/>
  <c r="AU2680" i="1"/>
  <c r="AU2681" i="1"/>
  <c r="AU2682" i="1"/>
  <c r="AU2683" i="1"/>
  <c r="AU2684" i="1"/>
  <c r="AU2685" i="1"/>
  <c r="AU2686" i="1"/>
  <c r="AU2687" i="1"/>
  <c r="AU2688" i="1"/>
  <c r="AU2689" i="1"/>
  <c r="AU2690" i="1"/>
  <c r="AU2691" i="1"/>
  <c r="AU2692" i="1"/>
  <c r="AU2693" i="1"/>
  <c r="AU2694" i="1"/>
  <c r="AU2695" i="1"/>
  <c r="AU2696" i="1"/>
  <c r="AU2697" i="1"/>
  <c r="AU2698" i="1"/>
  <c r="AU2699" i="1"/>
  <c r="AU2700" i="1"/>
  <c r="AU2701" i="1"/>
  <c r="AU2702" i="1"/>
  <c r="AU2703" i="1"/>
  <c r="AU2705" i="1"/>
  <c r="AU2706" i="1"/>
  <c r="AU2707" i="1"/>
  <c r="AU2708" i="1"/>
  <c r="AU2709" i="1"/>
  <c r="AU2710" i="1"/>
  <c r="AU2711" i="1"/>
  <c r="AU2712" i="1"/>
  <c r="AU2713" i="1"/>
  <c r="AU2714" i="1"/>
  <c r="AU2715" i="1"/>
  <c r="AU2716" i="1"/>
  <c r="AU2717" i="1"/>
  <c r="AU2718" i="1"/>
  <c r="AU2719" i="1"/>
  <c r="AU2720" i="1"/>
  <c r="AU2721" i="1"/>
  <c r="AU2722" i="1"/>
  <c r="AU2723" i="1"/>
  <c r="AU2724" i="1"/>
  <c r="AU2725" i="1"/>
  <c r="AU2726" i="1"/>
  <c r="AU2727" i="1"/>
  <c r="AU2728" i="1"/>
  <c r="AU2729" i="1"/>
  <c r="AU2730" i="1"/>
  <c r="AU2731" i="1"/>
  <c r="AU2732" i="1"/>
  <c r="AU2733" i="1"/>
  <c r="AU2734" i="1"/>
  <c r="AU2735" i="1"/>
  <c r="AU2736" i="1"/>
  <c r="AU2737" i="1"/>
  <c r="AU2738" i="1"/>
  <c r="AU2739" i="1"/>
  <c r="AU2740" i="1"/>
  <c r="AU2741" i="1"/>
  <c r="AU2742" i="1"/>
  <c r="AU2743" i="1"/>
  <c r="AU2744" i="1"/>
  <c r="AU2745" i="1"/>
  <c r="AU2747" i="1"/>
  <c r="AU2748" i="1"/>
  <c r="AU2749" i="1"/>
  <c r="AU2750" i="1"/>
  <c r="AU2752" i="1"/>
  <c r="AU2753" i="1"/>
  <c r="AU2755" i="1"/>
  <c r="AU2757" i="1"/>
  <c r="AU2758" i="1"/>
  <c r="AU2759" i="1"/>
  <c r="AU2760" i="1"/>
  <c r="AU2762" i="1"/>
  <c r="AU2763" i="1"/>
  <c r="AU2764" i="1"/>
  <c r="AU2765" i="1"/>
  <c r="AU2766" i="1"/>
  <c r="AU2767" i="1"/>
  <c r="AU2768" i="1"/>
  <c r="AU2769" i="1"/>
  <c r="AU2770" i="1"/>
  <c r="AU2771" i="1"/>
  <c r="AU2772" i="1"/>
  <c r="AU2773" i="1"/>
  <c r="AU2774" i="1"/>
  <c r="AU2775" i="1"/>
  <c r="AU2776" i="1"/>
  <c r="AU2778" i="1"/>
  <c r="AU2779" i="1"/>
  <c r="AU2780" i="1"/>
  <c r="AU2781" i="1"/>
  <c r="AU2782" i="1"/>
  <c r="AU2783" i="1"/>
  <c r="AU2784" i="1"/>
  <c r="AU2785" i="1"/>
  <c r="AU2786" i="1"/>
  <c r="AU2787" i="1"/>
  <c r="AU2788" i="1"/>
  <c r="AU2789" i="1"/>
  <c r="AU2790" i="1"/>
  <c r="AU2791" i="1"/>
  <c r="AU2792" i="1"/>
  <c r="AU2793" i="1"/>
  <c r="AU2794" i="1"/>
  <c r="AU2795" i="1"/>
  <c r="AU2796" i="1"/>
  <c r="AU2797" i="1"/>
  <c r="AU2798" i="1"/>
  <c r="AU2799" i="1"/>
  <c r="AU2800" i="1"/>
  <c r="AU2801" i="1"/>
  <c r="AU2802" i="1"/>
  <c r="AU2803" i="1"/>
  <c r="AU2804" i="1"/>
  <c r="AU2805" i="1"/>
  <c r="AU2806" i="1"/>
  <c r="AU2807" i="1"/>
  <c r="AU2808" i="1"/>
  <c r="AU2809" i="1"/>
  <c r="AU2810" i="1"/>
  <c r="AU2811" i="1"/>
  <c r="AU2812" i="1"/>
  <c r="AU2813" i="1"/>
  <c r="AU2814" i="1"/>
  <c r="AU2815" i="1"/>
  <c r="AU2816" i="1"/>
  <c r="AU2817" i="1"/>
  <c r="AU2818" i="1"/>
  <c r="AU2819" i="1"/>
  <c r="AU2820" i="1"/>
  <c r="AU2821" i="1"/>
  <c r="AU2822" i="1"/>
  <c r="AU2823" i="1"/>
  <c r="AU2824" i="1"/>
  <c r="AU2825" i="1"/>
  <c r="AU2826" i="1"/>
  <c r="AU2827" i="1"/>
  <c r="AU2828" i="1"/>
  <c r="AU2829" i="1"/>
  <c r="AU2831" i="1"/>
  <c r="AU2832" i="1"/>
  <c r="AU2833" i="1"/>
  <c r="AU2834" i="1"/>
  <c r="AU2835" i="1"/>
  <c r="AU2836" i="1"/>
  <c r="AU2837" i="1"/>
  <c r="AU2838" i="1"/>
  <c r="AU2839" i="1"/>
  <c r="AU2840" i="1"/>
  <c r="AU2841" i="1"/>
  <c r="AU2842" i="1"/>
  <c r="AU2843" i="1"/>
  <c r="AU2844" i="1"/>
  <c r="AU2845" i="1"/>
  <c r="AU2846" i="1"/>
  <c r="AU2847" i="1"/>
  <c r="AU2848" i="1"/>
  <c r="AU2849" i="1"/>
  <c r="AU2850" i="1"/>
  <c r="AU2851" i="1"/>
  <c r="AU2852" i="1"/>
  <c r="AU2853" i="1"/>
  <c r="AU2854" i="1"/>
  <c r="AU2855" i="1"/>
  <c r="AU2856" i="1"/>
  <c r="AU2857" i="1"/>
  <c r="AU2858" i="1"/>
  <c r="AU2859" i="1"/>
  <c r="AU2860" i="1"/>
  <c r="AU2861" i="1"/>
  <c r="AU2862" i="1"/>
  <c r="AU2863" i="1"/>
  <c r="AU2864" i="1"/>
  <c r="AU2865" i="1"/>
  <c r="AU2866" i="1"/>
  <c r="AU2868" i="1"/>
  <c r="AU2869" i="1"/>
  <c r="AU2870" i="1"/>
  <c r="AU2871" i="1"/>
  <c r="AU2873" i="1"/>
  <c r="AU2874" i="1"/>
  <c r="AU2875" i="1"/>
  <c r="AU2876" i="1"/>
  <c r="AU2877" i="1"/>
  <c r="AU2878" i="1"/>
  <c r="AU2879" i="1"/>
  <c r="AU2880" i="1"/>
  <c r="AU2881" i="1"/>
  <c r="AU2882" i="1"/>
  <c r="AU2883" i="1"/>
  <c r="AU2884" i="1"/>
  <c r="AU2885" i="1"/>
  <c r="AU2886" i="1"/>
  <c r="AU2887" i="1"/>
  <c r="AU2888" i="1"/>
  <c r="AU2889" i="1"/>
  <c r="AU2890" i="1"/>
  <c r="AU2891" i="1"/>
  <c r="AU2892" i="1"/>
  <c r="AU2893" i="1"/>
  <c r="AU2895" i="1"/>
  <c r="AU2896" i="1"/>
  <c r="AU2897" i="1"/>
  <c r="AU2898" i="1"/>
  <c r="AU2899" i="1"/>
  <c r="AU2900" i="1"/>
  <c r="AU2901" i="1"/>
  <c r="AU2902" i="1"/>
  <c r="AU2903" i="1"/>
  <c r="AU2904" i="1"/>
  <c r="AU2905" i="1"/>
  <c r="AU2906" i="1"/>
  <c r="AU2907" i="1"/>
  <c r="AU2908" i="1"/>
  <c r="AU2909" i="1"/>
  <c r="AU2910" i="1"/>
  <c r="AU2911" i="1"/>
  <c r="AU2912" i="1"/>
  <c r="AU2913" i="1"/>
  <c r="AU2914" i="1"/>
  <c r="AU2915" i="1"/>
  <c r="AU2916" i="1"/>
  <c r="AU2917" i="1"/>
  <c r="AU2918" i="1"/>
  <c r="AU2919" i="1"/>
  <c r="AU2920" i="1"/>
  <c r="AU2921" i="1"/>
  <c r="AU2922" i="1"/>
  <c r="AU2923" i="1"/>
  <c r="AU2924" i="1"/>
  <c r="AU2925" i="1"/>
  <c r="AU2926" i="1"/>
  <c r="AU2927" i="1"/>
  <c r="AU2928" i="1"/>
  <c r="AU2929" i="1"/>
  <c r="AU2930" i="1"/>
  <c r="AU2931" i="1"/>
  <c r="AU2932" i="1"/>
  <c r="AU2933" i="1"/>
  <c r="AU2934" i="1"/>
  <c r="AU2935" i="1"/>
  <c r="AU2936" i="1"/>
  <c r="AU2937" i="1"/>
  <c r="AU2938" i="1"/>
  <c r="AU2939" i="1"/>
  <c r="AU2940" i="1"/>
  <c r="AU2941" i="1"/>
  <c r="AU2942" i="1"/>
  <c r="AU2943" i="1"/>
  <c r="AU2944" i="1"/>
  <c r="AU2945" i="1"/>
  <c r="AU2946" i="1"/>
  <c r="AU2947" i="1"/>
  <c r="AU2948" i="1"/>
  <c r="AU2949" i="1"/>
  <c r="AU2950" i="1"/>
  <c r="AU2951" i="1"/>
  <c r="AU2952" i="1"/>
  <c r="AU2953" i="1"/>
  <c r="AU2954" i="1"/>
  <c r="AU2955" i="1"/>
  <c r="AU2956" i="1"/>
  <c r="AU2957" i="1"/>
  <c r="AU2958" i="1"/>
  <c r="AU2959" i="1"/>
  <c r="AU2960" i="1"/>
  <c r="AU2961" i="1"/>
  <c r="AU2962" i="1"/>
  <c r="AU2963" i="1"/>
  <c r="AU2964" i="1"/>
  <c r="AU2965" i="1"/>
  <c r="AU2966" i="1"/>
  <c r="AU2967" i="1"/>
  <c r="AU2968" i="1"/>
  <c r="AU2969" i="1"/>
  <c r="AU2970" i="1"/>
  <c r="AU2971" i="1"/>
  <c r="AU2972" i="1"/>
  <c r="AU2973" i="1"/>
  <c r="AU2974" i="1"/>
  <c r="AU2975" i="1"/>
  <c r="AU2976" i="1"/>
  <c r="AU2977" i="1"/>
  <c r="AU2978" i="1"/>
  <c r="AU2979" i="1"/>
  <c r="AU2980" i="1"/>
  <c r="AU2981" i="1"/>
  <c r="AU2982" i="1"/>
  <c r="AU2983" i="1"/>
  <c r="AU2984" i="1"/>
  <c r="AU2985" i="1"/>
  <c r="AU2986" i="1"/>
  <c r="AU2987" i="1"/>
  <c r="AU2988" i="1"/>
  <c r="AU2989" i="1"/>
  <c r="AU2990" i="1"/>
  <c r="AU2991" i="1"/>
  <c r="AU2992" i="1"/>
  <c r="AU2993" i="1"/>
  <c r="AU2994" i="1"/>
  <c r="AU2995" i="1"/>
  <c r="AU2996" i="1"/>
  <c r="AU2997" i="1"/>
  <c r="AU2998" i="1"/>
  <c r="AU2999" i="1"/>
  <c r="AU3000" i="1"/>
  <c r="AU3001" i="1"/>
  <c r="AU3002" i="1"/>
  <c r="AU3003" i="1"/>
  <c r="AU3004" i="1"/>
  <c r="AU3005" i="1"/>
  <c r="AU3006" i="1"/>
  <c r="AU3007" i="1"/>
  <c r="AU3008" i="1"/>
  <c r="AU3009" i="1"/>
  <c r="AU3010" i="1"/>
  <c r="AU3011" i="1"/>
  <c r="AU3012" i="1"/>
  <c r="AU3014" i="1"/>
  <c r="AU3015" i="1"/>
  <c r="AU3016" i="1"/>
  <c r="AU3017" i="1"/>
  <c r="AU3018" i="1"/>
  <c r="AU3019" i="1"/>
  <c r="AU3021" i="1"/>
  <c r="AU3022" i="1"/>
  <c r="AU3023" i="1"/>
  <c r="AU3024" i="1"/>
  <c r="AU3025" i="1"/>
  <c r="AU3026" i="1"/>
  <c r="AU3027" i="1"/>
  <c r="AU3028" i="1"/>
  <c r="AU3029" i="1"/>
  <c r="AU3030" i="1"/>
  <c r="AU3031" i="1"/>
  <c r="AU3032" i="1"/>
  <c r="AU3033" i="1"/>
  <c r="AU3034" i="1"/>
  <c r="AU3036" i="1"/>
  <c r="AU3037" i="1"/>
  <c r="AU3038" i="1"/>
  <c r="AU3039" i="1"/>
  <c r="AU3040" i="1"/>
  <c r="AU3041" i="1"/>
  <c r="AU3042" i="1"/>
  <c r="AU3043" i="1"/>
  <c r="AU3044" i="1"/>
  <c r="AU3045" i="1"/>
  <c r="AU3046" i="1"/>
  <c r="AU3047" i="1"/>
  <c r="AU3048" i="1"/>
  <c r="AU3049" i="1"/>
  <c r="AU3050" i="1"/>
  <c r="AU3051" i="1"/>
  <c r="AU3052" i="1"/>
  <c r="AU3053" i="1"/>
  <c r="AU3054" i="1"/>
  <c r="AU3055" i="1"/>
  <c r="AU3056" i="1"/>
  <c r="AU3057" i="1"/>
  <c r="AU3058" i="1"/>
  <c r="AU3059" i="1"/>
  <c r="AU3060" i="1"/>
  <c r="AU3061" i="1"/>
  <c r="AU3062" i="1"/>
  <c r="AU3063" i="1"/>
  <c r="AU3064" i="1"/>
  <c r="AU3065" i="1"/>
  <c r="AU3066" i="1"/>
  <c r="AU3067" i="1"/>
  <c r="AU3068" i="1"/>
  <c r="AU3069" i="1"/>
  <c r="AU3070" i="1"/>
  <c r="AU3071" i="1"/>
  <c r="AU3072" i="1"/>
  <c r="AU3073" i="1"/>
  <c r="AU3074" i="1"/>
  <c r="AU3075" i="1"/>
  <c r="AU3076" i="1"/>
  <c r="AU3077" i="1"/>
  <c r="AU3078" i="1"/>
  <c r="AU3079" i="1"/>
  <c r="AU3080" i="1"/>
  <c r="AU3081" i="1"/>
  <c r="AU3082" i="1"/>
  <c r="AU3083" i="1"/>
  <c r="AU3084" i="1"/>
  <c r="AU3085" i="1"/>
  <c r="AU3088" i="1"/>
  <c r="AU3089" i="1"/>
  <c r="AU3090" i="1"/>
  <c r="AU3091" i="1"/>
  <c r="AU3092" i="1"/>
  <c r="AU3093" i="1"/>
  <c r="AU3094" i="1"/>
  <c r="AU3095" i="1"/>
  <c r="AU3096" i="1"/>
  <c r="AU3097" i="1"/>
  <c r="AU3098" i="1"/>
  <c r="AU3099" i="1"/>
  <c r="AU3100" i="1"/>
  <c r="AU3101" i="1"/>
  <c r="AU3102" i="1"/>
  <c r="AU3103" i="1"/>
  <c r="AU3104" i="1"/>
  <c r="AU3105" i="1"/>
  <c r="AU3106" i="1"/>
  <c r="AU3107" i="1"/>
  <c r="AU3108" i="1"/>
  <c r="AU3109" i="1"/>
  <c r="AU3110" i="1"/>
  <c r="AU3111" i="1"/>
  <c r="AU3112" i="1"/>
  <c r="AU3113" i="1"/>
  <c r="AU3114" i="1"/>
  <c r="AU3115" i="1"/>
  <c r="AU3116" i="1"/>
  <c r="AU3117" i="1"/>
  <c r="AU3118" i="1"/>
  <c r="AU3119" i="1"/>
  <c r="AU3120" i="1"/>
  <c r="AU3121" i="1"/>
  <c r="AU3122" i="1"/>
  <c r="AU3123" i="1"/>
  <c r="AU3124" i="1"/>
  <c r="AU3125" i="1"/>
  <c r="AU3126" i="1"/>
  <c r="AU3127" i="1"/>
  <c r="AU3128" i="1"/>
  <c r="AU3129" i="1"/>
  <c r="AU3130" i="1"/>
  <c r="AU3131" i="1"/>
  <c r="AU3132" i="1"/>
  <c r="AU3133" i="1"/>
  <c r="AU3134" i="1"/>
  <c r="AU3135" i="1"/>
  <c r="AU3136" i="1"/>
  <c r="AU3137" i="1"/>
  <c r="AU3138" i="1"/>
  <c r="AU3139" i="1"/>
  <c r="AU3140" i="1"/>
  <c r="AU3141" i="1"/>
  <c r="AU3142" i="1"/>
  <c r="AU3143" i="1"/>
  <c r="AU3144" i="1"/>
  <c r="AU3145" i="1"/>
  <c r="AU3146" i="1"/>
  <c r="AU3147" i="1"/>
  <c r="AU3148" i="1"/>
  <c r="AU3149" i="1"/>
  <c r="AU3150" i="1"/>
  <c r="AU3151" i="1"/>
  <c r="AU3152" i="1"/>
  <c r="AU3153" i="1"/>
  <c r="AU3154" i="1"/>
  <c r="AU3155" i="1"/>
  <c r="AU3156" i="1"/>
  <c r="AU3157" i="1"/>
  <c r="AU3158" i="1"/>
  <c r="AU3159" i="1"/>
  <c r="AU3160" i="1"/>
  <c r="AU3161" i="1"/>
  <c r="AU3162" i="1"/>
  <c r="AU3163" i="1"/>
  <c r="AU3164" i="1"/>
  <c r="AU3165" i="1"/>
  <c r="AU3166" i="1"/>
  <c r="AU3167" i="1"/>
  <c r="AU3168" i="1"/>
  <c r="AU3169" i="1"/>
  <c r="AU3170" i="1"/>
  <c r="AU3171" i="1"/>
  <c r="AU3172" i="1"/>
  <c r="AU3173" i="1"/>
  <c r="AU3174" i="1"/>
  <c r="AU3175" i="1"/>
  <c r="AU3176" i="1"/>
  <c r="AU3177" i="1"/>
  <c r="AU3178" i="1"/>
  <c r="AU3179" i="1"/>
  <c r="AU3180" i="1"/>
  <c r="AU3181" i="1"/>
  <c r="AU3182" i="1"/>
  <c r="AU3183" i="1"/>
  <c r="AU3184" i="1"/>
  <c r="AU3185" i="1"/>
  <c r="AU3186" i="1"/>
  <c r="AU3187" i="1"/>
  <c r="AU3188" i="1"/>
  <c r="AU3190" i="1"/>
  <c r="AU3191" i="1"/>
  <c r="AU3192" i="1"/>
  <c r="AU3193" i="1"/>
  <c r="AU3194" i="1"/>
  <c r="AU3195" i="1"/>
  <c r="AU3196" i="1"/>
  <c r="AU3197" i="1"/>
  <c r="AU3198" i="1"/>
  <c r="AU3199" i="1"/>
  <c r="AU3200" i="1"/>
  <c r="AU3201" i="1"/>
  <c r="AU3202" i="1"/>
  <c r="AU3203" i="1"/>
  <c r="AU3204" i="1"/>
  <c r="AU3205" i="1"/>
  <c r="AU3206" i="1"/>
  <c r="AU3207" i="1"/>
  <c r="AU3208" i="1"/>
  <c r="AU3209" i="1"/>
  <c r="AU3210" i="1"/>
  <c r="AU3211" i="1"/>
  <c r="AU3212" i="1"/>
  <c r="AU3213" i="1"/>
  <c r="AU3214" i="1"/>
  <c r="AU3215" i="1"/>
  <c r="AU3216" i="1"/>
  <c r="AU3217" i="1"/>
  <c r="AU3218" i="1"/>
  <c r="AU3219" i="1"/>
  <c r="AU3220" i="1"/>
  <c r="AU3221" i="1"/>
  <c r="AU3222" i="1"/>
  <c r="AU3223" i="1"/>
  <c r="AU3224" i="1"/>
  <c r="AU3225" i="1"/>
  <c r="AU3226" i="1"/>
  <c r="AU3227" i="1"/>
  <c r="AU3228" i="1"/>
  <c r="AU3229" i="1"/>
  <c r="AU3230" i="1"/>
  <c r="AU3231" i="1"/>
  <c r="AU3232" i="1"/>
  <c r="AU3233" i="1"/>
  <c r="AU3235" i="1"/>
  <c r="AU3236" i="1"/>
  <c r="AU3237" i="1"/>
  <c r="AU3238" i="1"/>
  <c r="AU3239" i="1"/>
  <c r="AU3240" i="1"/>
  <c r="AU3241" i="1"/>
  <c r="AU3242" i="1"/>
  <c r="AU3243" i="1"/>
  <c r="AU3244" i="1"/>
  <c r="AU3245" i="1"/>
  <c r="AU3246" i="1"/>
  <c r="AU3247" i="1"/>
  <c r="AU3248" i="1"/>
  <c r="AU3249" i="1"/>
  <c r="AU3251" i="1"/>
  <c r="AU3252" i="1"/>
  <c r="AU3253" i="1"/>
  <c r="AU3254" i="1"/>
  <c r="AU3255" i="1"/>
  <c r="AU3257" i="1"/>
  <c r="AU3258" i="1"/>
  <c r="AU3259" i="1"/>
  <c r="AU3260" i="1"/>
  <c r="AU3261" i="1"/>
  <c r="AU3262" i="1"/>
  <c r="AU3264" i="1"/>
  <c r="AU3266" i="1"/>
  <c r="AU3267" i="1"/>
  <c r="AU3268" i="1"/>
  <c r="AU3269" i="1"/>
  <c r="AU3270" i="1"/>
  <c r="AU3271" i="1"/>
  <c r="AU3273" i="1"/>
  <c r="AU3274" i="1"/>
  <c r="AU3276" i="1"/>
  <c r="AU3277" i="1"/>
  <c r="AU3278" i="1"/>
  <c r="AU3279" i="1"/>
  <c r="AU3280" i="1"/>
  <c r="AU3281" i="1"/>
  <c r="AU3282" i="1"/>
  <c r="AU3283" i="1"/>
  <c r="AU3284" i="1"/>
  <c r="AU3285" i="1"/>
  <c r="AU3286" i="1"/>
  <c r="AU3287" i="1"/>
  <c r="AU3288" i="1"/>
  <c r="AU3289" i="1"/>
  <c r="AU3290" i="1"/>
  <c r="AU3291" i="1"/>
  <c r="AU3292" i="1"/>
  <c r="AU3293" i="1"/>
  <c r="AU3294" i="1"/>
  <c r="AU3295" i="1"/>
  <c r="AU3296" i="1"/>
  <c r="AU3297" i="1"/>
  <c r="AU3298" i="1"/>
  <c r="AU3299" i="1"/>
  <c r="AU3300" i="1"/>
  <c r="AU3301" i="1"/>
  <c r="AU3302" i="1"/>
  <c r="AU3303" i="1"/>
  <c r="AU3304" i="1"/>
  <c r="AU3305" i="1"/>
  <c r="AU3306" i="1"/>
  <c r="AU3307" i="1"/>
  <c r="AU3308" i="1"/>
  <c r="AU3309" i="1"/>
  <c r="AU3310" i="1"/>
  <c r="AU3311" i="1"/>
  <c r="AU3312" i="1"/>
  <c r="AU3313" i="1"/>
  <c r="AU3314" i="1"/>
  <c r="AU3315" i="1"/>
  <c r="AU3316" i="1"/>
  <c r="AU3317" i="1"/>
  <c r="AU3318" i="1"/>
  <c r="AU3319" i="1"/>
  <c r="AU3320" i="1"/>
  <c r="AU3321" i="1"/>
  <c r="AU3322" i="1"/>
  <c r="AU3323" i="1"/>
  <c r="AU3324" i="1"/>
  <c r="AU3325" i="1"/>
  <c r="AU3326" i="1"/>
  <c r="AU3327" i="1"/>
  <c r="AU3328" i="1"/>
  <c r="AU3329" i="1"/>
  <c r="AU3330" i="1"/>
  <c r="AU3331" i="1"/>
  <c r="AU3332" i="1"/>
  <c r="AU3333" i="1"/>
  <c r="AU3334" i="1"/>
  <c r="AU3335" i="1"/>
  <c r="AU3336" i="1"/>
  <c r="AU3337" i="1"/>
  <c r="AU3338" i="1"/>
  <c r="AU3339" i="1"/>
  <c r="AU3340" i="1"/>
  <c r="AU3341" i="1"/>
  <c r="AU3342" i="1"/>
  <c r="AU3343" i="1"/>
  <c r="AU3344" i="1"/>
  <c r="AU3345" i="1"/>
  <c r="AU3346" i="1"/>
  <c r="AU3347" i="1"/>
  <c r="AU3348" i="1"/>
  <c r="AU3349" i="1"/>
  <c r="AU3351" i="1"/>
  <c r="AU3353" i="1"/>
  <c r="AU3354" i="1"/>
  <c r="AU3355" i="1"/>
  <c r="AU3356" i="1"/>
  <c r="AU3357" i="1"/>
  <c r="AU3358" i="1"/>
  <c r="AU3359" i="1"/>
  <c r="AU3360" i="1"/>
  <c r="AU3361" i="1"/>
  <c r="AU3362" i="1"/>
  <c r="AU3363" i="1"/>
  <c r="AU3364" i="1"/>
  <c r="AU3365" i="1"/>
  <c r="AU3366" i="1"/>
  <c r="AU3367" i="1"/>
  <c r="AU3368" i="1"/>
  <c r="AU3369" i="1"/>
  <c r="AU3370" i="1"/>
  <c r="AU3371" i="1"/>
  <c r="AU3372" i="1"/>
  <c r="AU3373" i="1"/>
  <c r="AU3374" i="1"/>
  <c r="AU3376" i="1"/>
  <c r="AU3377" i="1"/>
  <c r="AU3378" i="1"/>
  <c r="AU3379" i="1"/>
  <c r="AU3380" i="1"/>
  <c r="AU3381" i="1"/>
  <c r="AU3382" i="1"/>
  <c r="AU3383" i="1"/>
  <c r="AU3384" i="1"/>
  <c r="AU3385" i="1"/>
  <c r="AU3386" i="1"/>
  <c r="AU3387" i="1"/>
  <c r="AU3388" i="1"/>
  <c r="AU3389" i="1"/>
  <c r="AU3390" i="1"/>
  <c r="AU3391" i="1"/>
  <c r="AU3392" i="1"/>
  <c r="AU3393" i="1"/>
  <c r="AU3394" i="1"/>
  <c r="AU3395" i="1"/>
  <c r="AU3396" i="1"/>
  <c r="AU3397" i="1"/>
  <c r="AU3398" i="1"/>
  <c r="AU3399" i="1"/>
  <c r="AU3400" i="1"/>
  <c r="AU3401" i="1"/>
  <c r="AU3402" i="1"/>
  <c r="AU3403" i="1"/>
  <c r="AU3404" i="1"/>
  <c r="AU3405" i="1"/>
  <c r="AU3406" i="1"/>
  <c r="AU3407" i="1"/>
  <c r="AU3408" i="1"/>
  <c r="AU3409" i="1"/>
  <c r="AU3410" i="1"/>
  <c r="AU3411" i="1"/>
  <c r="AU3412" i="1"/>
  <c r="AU3413" i="1"/>
  <c r="AU3414" i="1"/>
  <c r="AU3415" i="1"/>
  <c r="AU3416" i="1"/>
  <c r="AU3417" i="1"/>
  <c r="AU3418" i="1"/>
  <c r="AU3419" i="1"/>
  <c r="AU3420" i="1"/>
  <c r="AU3422" i="1"/>
  <c r="AU3423" i="1"/>
  <c r="AU3424" i="1"/>
  <c r="AU3425" i="1"/>
  <c r="AU3426" i="1"/>
  <c r="AU3427" i="1"/>
  <c r="AU3429" i="1"/>
  <c r="AU3430" i="1"/>
  <c r="AU3431" i="1"/>
  <c r="AU3432" i="1"/>
  <c r="AU3433" i="1"/>
  <c r="AU3434" i="1"/>
  <c r="AU3436" i="1"/>
  <c r="AU3437" i="1"/>
  <c r="AU3438" i="1"/>
  <c r="AU3439" i="1"/>
  <c r="AU3440" i="1"/>
  <c r="AU3441" i="1"/>
  <c r="AU3442" i="1"/>
  <c r="AU3443" i="1"/>
  <c r="AU3444" i="1"/>
  <c r="AU3445" i="1"/>
  <c r="AU3446" i="1"/>
  <c r="AU3447" i="1"/>
  <c r="AU3449" i="1"/>
  <c r="AU3450" i="1"/>
  <c r="AU3452" i="1"/>
  <c r="AU3454" i="1"/>
  <c r="AU3455" i="1"/>
  <c r="AU3458" i="1"/>
  <c r="AU3459" i="1"/>
  <c r="AU3460" i="1"/>
  <c r="AU3461" i="1"/>
  <c r="AU3462" i="1"/>
  <c r="AU3463" i="1"/>
  <c r="AU3464" i="1"/>
  <c r="AU3465" i="1"/>
  <c r="AU3466" i="1"/>
  <c r="AU3467" i="1"/>
  <c r="AU3468" i="1"/>
  <c r="AU3469" i="1"/>
  <c r="AU3470" i="1"/>
  <c r="AU3471" i="1"/>
  <c r="AU3472" i="1"/>
  <c r="AU3473" i="1"/>
  <c r="AU3474" i="1"/>
  <c r="AU3475" i="1"/>
  <c r="AU3476" i="1"/>
  <c r="AU3477" i="1"/>
  <c r="AU3478" i="1"/>
  <c r="AU3479" i="1"/>
  <c r="AU3480" i="1"/>
  <c r="AU3481" i="1"/>
  <c r="AU3482" i="1"/>
  <c r="AU3483" i="1"/>
  <c r="AU3484" i="1"/>
  <c r="AU3485" i="1"/>
  <c r="AU3486" i="1"/>
  <c r="AU3487" i="1"/>
  <c r="AU3488" i="1"/>
  <c r="AU3489" i="1"/>
  <c r="AU3490" i="1"/>
  <c r="AU3491" i="1"/>
  <c r="AU3492" i="1"/>
  <c r="AU3493" i="1"/>
  <c r="AU3494" i="1"/>
  <c r="AU3495" i="1"/>
  <c r="AU3496" i="1"/>
  <c r="AU3498" i="1"/>
  <c r="AU3499" i="1"/>
  <c r="AU3500" i="1"/>
  <c r="AU3502" i="1"/>
  <c r="AU3503" i="1"/>
  <c r="AU3504" i="1"/>
  <c r="AU3505" i="1"/>
  <c r="AU3506" i="1"/>
  <c r="AU3507" i="1"/>
  <c r="AU3508" i="1"/>
  <c r="AU3509" i="1"/>
  <c r="AU3510" i="1"/>
  <c r="AU3511" i="1"/>
  <c r="AU3512" i="1"/>
  <c r="AU3513" i="1"/>
  <c r="AU3514" i="1"/>
  <c r="AU3515" i="1"/>
  <c r="AU3516" i="1"/>
  <c r="AU3517" i="1"/>
  <c r="AU3518" i="1"/>
  <c r="AU3520" i="1"/>
  <c r="AU3522" i="1"/>
  <c r="AU3523" i="1"/>
  <c r="AU3524" i="1"/>
  <c r="AU3525" i="1"/>
  <c r="AU3526" i="1"/>
  <c r="AU3527" i="1"/>
  <c r="AU3528" i="1"/>
  <c r="AU3529" i="1"/>
  <c r="AU3530" i="1"/>
  <c r="AU3531" i="1"/>
  <c r="AU3532" i="1"/>
  <c r="AU3533" i="1"/>
  <c r="AU3534" i="1"/>
  <c r="AU3535" i="1"/>
  <c r="AU3536" i="1"/>
  <c r="AU3537" i="1"/>
  <c r="AU3538" i="1"/>
  <c r="AU3539" i="1"/>
  <c r="AU3542" i="1"/>
  <c r="AU3543" i="1"/>
  <c r="AU3544" i="1"/>
  <c r="AU3545" i="1"/>
  <c r="AU3546" i="1"/>
  <c r="AU3547" i="1"/>
  <c r="AU3548" i="1"/>
  <c r="AU3549" i="1"/>
  <c r="AU3550" i="1"/>
  <c r="AU3551" i="1"/>
  <c r="AU3552" i="1"/>
  <c r="AU3553" i="1"/>
  <c r="AU3554" i="1"/>
  <c r="AU3555" i="1"/>
  <c r="AU3556" i="1"/>
  <c r="AU3557" i="1"/>
  <c r="AU3558" i="1"/>
  <c r="AU3559" i="1"/>
  <c r="AU3560" i="1"/>
  <c r="AU3561" i="1"/>
  <c r="AU3562" i="1"/>
  <c r="AU3563" i="1"/>
  <c r="AU3564" i="1"/>
  <c r="AU3565" i="1"/>
  <c r="AU3566" i="1"/>
  <c r="AU3567" i="1"/>
  <c r="AU3568" i="1"/>
  <c r="AU3569" i="1"/>
  <c r="AU3570" i="1"/>
  <c r="AU3571" i="1"/>
  <c r="AU3572" i="1"/>
  <c r="AU3573" i="1"/>
  <c r="AU3574" i="1"/>
  <c r="AU3575" i="1"/>
  <c r="AU3576" i="1"/>
  <c r="AU3577" i="1"/>
  <c r="AU3578" i="1"/>
  <c r="AU3579" i="1"/>
  <c r="AU3580" i="1"/>
  <c r="AU3581" i="1"/>
  <c r="AU3582" i="1"/>
  <c r="AU3583" i="1"/>
  <c r="AU3584" i="1"/>
  <c r="AU3585" i="1"/>
  <c r="AU3586" i="1"/>
  <c r="AU3587" i="1"/>
  <c r="AU3588" i="1"/>
  <c r="AU3589" i="1"/>
  <c r="AU3590" i="1"/>
  <c r="AU3591" i="1"/>
  <c r="AU3592" i="1"/>
  <c r="AU3593" i="1"/>
  <c r="AU3594" i="1"/>
  <c r="AU3595" i="1"/>
  <c r="AU3596" i="1"/>
  <c r="AU3597" i="1"/>
  <c r="AU3598" i="1"/>
  <c r="AU3599" i="1"/>
  <c r="AU3600" i="1"/>
  <c r="AU3601" i="1"/>
  <c r="AU3602" i="1"/>
  <c r="AU3603" i="1"/>
  <c r="AU3604" i="1"/>
  <c r="AU3605" i="1"/>
  <c r="AU3606" i="1"/>
  <c r="AU3607" i="1"/>
  <c r="AU3608" i="1"/>
  <c r="AU3609" i="1"/>
  <c r="AU3610" i="1"/>
  <c r="AU3611" i="1"/>
  <c r="AU3612" i="1"/>
  <c r="AU3613" i="1"/>
  <c r="AU3614" i="1"/>
  <c r="AU3615" i="1"/>
  <c r="AU3616" i="1"/>
  <c r="AU3617" i="1"/>
  <c r="AU3618" i="1"/>
  <c r="AU3619" i="1"/>
  <c r="AU3620" i="1"/>
  <c r="AU3621" i="1"/>
  <c r="AU3622" i="1"/>
  <c r="AU3623" i="1"/>
  <c r="AU3624" i="1"/>
  <c r="AU3625" i="1"/>
  <c r="AU3626" i="1"/>
  <c r="AU3627" i="1"/>
  <c r="AU3628" i="1"/>
  <c r="AU3629" i="1"/>
  <c r="AU3630" i="1"/>
  <c r="AU3631" i="1"/>
  <c r="AU3632" i="1"/>
  <c r="AU3633" i="1"/>
  <c r="AU3634" i="1"/>
  <c r="AU3635" i="1"/>
  <c r="AU3636" i="1"/>
  <c r="AU3637" i="1"/>
  <c r="AU3638" i="1"/>
  <c r="AU3639" i="1"/>
  <c r="AU3640" i="1"/>
  <c r="AU3641" i="1"/>
  <c r="AU3642" i="1"/>
  <c r="AU3643" i="1"/>
  <c r="AU3644" i="1"/>
  <c r="AU3646" i="1"/>
  <c r="AU3647" i="1"/>
  <c r="AU3648" i="1"/>
  <c r="AU3649" i="1"/>
  <c r="AU3650" i="1"/>
  <c r="AU3651" i="1"/>
  <c r="AU3652" i="1"/>
  <c r="AU3653" i="1"/>
  <c r="AU3654" i="1"/>
  <c r="AU3656" i="1"/>
  <c r="AU3657" i="1"/>
  <c r="AU3659" i="1"/>
  <c r="AU3660" i="1"/>
  <c r="AU3661" i="1"/>
  <c r="AU3662" i="1"/>
  <c r="AU3663" i="1"/>
  <c r="AU3664" i="1"/>
  <c r="AU3665" i="1"/>
  <c r="AU3666" i="1"/>
  <c r="AU3668" i="1"/>
  <c r="AU3670" i="1"/>
  <c r="AU3671" i="1"/>
  <c r="AU3672" i="1"/>
  <c r="AU3673" i="1"/>
  <c r="AU3674" i="1"/>
  <c r="AU3675" i="1"/>
  <c r="AU3676" i="1"/>
  <c r="AU3677" i="1"/>
  <c r="AU3678" i="1"/>
  <c r="AU3679" i="1"/>
  <c r="AU3680" i="1"/>
  <c r="AU3681" i="1"/>
  <c r="AU3682" i="1"/>
  <c r="AU3683" i="1"/>
  <c r="AU3684" i="1"/>
  <c r="AU3685" i="1"/>
  <c r="AU3686" i="1"/>
  <c r="AU3687" i="1"/>
  <c r="AU3688" i="1"/>
  <c r="AU3689" i="1"/>
  <c r="AU3690" i="1"/>
  <c r="AU3691" i="1"/>
  <c r="AU3692" i="1"/>
  <c r="AU3693" i="1"/>
  <c r="AU3694" i="1"/>
  <c r="AU3696" i="1"/>
  <c r="AU3698" i="1"/>
  <c r="AU3699" i="1"/>
  <c r="AU3700" i="1"/>
  <c r="AU3701" i="1"/>
  <c r="AU3702" i="1"/>
  <c r="AU3703" i="1"/>
  <c r="AU3704" i="1"/>
  <c r="AU3705" i="1"/>
  <c r="AU3706" i="1"/>
  <c r="AU3707" i="1"/>
  <c r="AU3708" i="1"/>
  <c r="AU3709" i="1"/>
  <c r="AU3710" i="1"/>
  <c r="AU3711" i="1"/>
  <c r="AU3712" i="1"/>
  <c r="AU3713" i="1"/>
  <c r="AU3714" i="1"/>
  <c r="AU3715" i="1"/>
  <c r="AU3716" i="1"/>
  <c r="AU3717" i="1"/>
  <c r="AU3718" i="1"/>
  <c r="AU3719" i="1"/>
  <c r="AU3720" i="1"/>
  <c r="AU3721" i="1"/>
  <c r="AU3722" i="1"/>
  <c r="AU3723" i="1"/>
  <c r="AU3724" i="1"/>
  <c r="AU3725" i="1"/>
  <c r="AU3726" i="1"/>
  <c r="AU3727" i="1"/>
  <c r="AU3728" i="1"/>
  <c r="AU3729" i="1"/>
  <c r="AU3730" i="1"/>
  <c r="AU3731" i="1"/>
  <c r="AU3732" i="1"/>
  <c r="AU3733" i="1"/>
  <c r="AU3734" i="1"/>
  <c r="AU3735" i="1"/>
  <c r="AU3736" i="1"/>
  <c r="AU3737" i="1"/>
  <c r="AU3738" i="1"/>
  <c r="AU3739" i="1"/>
  <c r="AU3740" i="1"/>
  <c r="AU3741" i="1"/>
  <c r="AU3742" i="1"/>
  <c r="AU3743" i="1"/>
  <c r="AU3744" i="1"/>
  <c r="AU3745" i="1"/>
  <c r="AU3746" i="1"/>
  <c r="AU3747" i="1"/>
  <c r="AU3748" i="1"/>
  <c r="AU3749" i="1"/>
  <c r="AU3750" i="1"/>
  <c r="AU3751" i="1"/>
  <c r="AU3752" i="1"/>
  <c r="AU3753" i="1"/>
  <c r="AU3754" i="1"/>
  <c r="AU3756" i="1"/>
  <c r="AU3757" i="1"/>
  <c r="AU3759" i="1"/>
  <c r="AU3760" i="1"/>
  <c r="AU3761" i="1"/>
  <c r="AU3762" i="1"/>
  <c r="AU3763" i="1"/>
  <c r="AU3764" i="1"/>
  <c r="AU3765" i="1"/>
  <c r="AU3766" i="1"/>
  <c r="AU3767" i="1"/>
  <c r="AU3768" i="1"/>
  <c r="AU3769" i="1"/>
  <c r="AU3770" i="1"/>
  <c r="AU3771" i="1"/>
  <c r="AU3772" i="1"/>
  <c r="AU3773" i="1"/>
  <c r="AU3774" i="1"/>
  <c r="AU3775" i="1"/>
  <c r="AU3777" i="1"/>
  <c r="AU3778" i="1"/>
  <c r="AU3779" i="1"/>
  <c r="AU3780" i="1"/>
  <c r="AU3781" i="1"/>
  <c r="AU3782" i="1"/>
  <c r="AU3783" i="1"/>
  <c r="AU3784" i="1"/>
  <c r="AU3785" i="1"/>
  <c r="AU3786" i="1"/>
  <c r="AU3787" i="1"/>
  <c r="AU3789" i="1"/>
  <c r="AU3790" i="1"/>
  <c r="AU3791" i="1"/>
  <c r="AU3792" i="1"/>
  <c r="AU3793" i="1"/>
  <c r="AU3794" i="1"/>
  <c r="AU3795" i="1"/>
  <c r="AU3796" i="1"/>
  <c r="AU3797" i="1"/>
  <c r="AU3798" i="1"/>
  <c r="AU3799" i="1"/>
  <c r="AU3800" i="1"/>
  <c r="AU3801" i="1"/>
  <c r="AU3802" i="1"/>
  <c r="AU3804" i="1"/>
  <c r="AU3805" i="1"/>
  <c r="AU3806" i="1"/>
  <c r="AU3807" i="1"/>
  <c r="AU3809" i="1"/>
  <c r="AU3813" i="1"/>
  <c r="AU3814" i="1"/>
  <c r="AU3815" i="1"/>
  <c r="AU3816" i="1"/>
  <c r="AU3821" i="1"/>
  <c r="AU3822" i="1"/>
  <c r="AU3823" i="1"/>
  <c r="AU3824" i="1"/>
  <c r="AU3825" i="1"/>
  <c r="AU3826" i="1"/>
  <c r="AU3827" i="1"/>
  <c r="AU3828" i="1"/>
  <c r="AU3829" i="1"/>
  <c r="AU3831" i="1"/>
  <c r="AU3832" i="1"/>
  <c r="AU3833" i="1"/>
  <c r="AU3837" i="1"/>
  <c r="AU3838" i="1"/>
  <c r="AU3839" i="1"/>
  <c r="AU3841" i="1"/>
  <c r="AU3842" i="1"/>
  <c r="AU3843" i="1"/>
  <c r="AU3844" i="1"/>
  <c r="AU3845" i="1"/>
  <c r="AU3846" i="1"/>
  <c r="AU3847" i="1"/>
  <c r="AU3848" i="1"/>
  <c r="AU3849" i="1"/>
  <c r="AU3850" i="1"/>
  <c r="AU3851" i="1"/>
  <c r="AU3852" i="1"/>
  <c r="AU3853" i="1"/>
  <c r="AU3854" i="1"/>
  <c r="AU3855" i="1"/>
  <c r="AU3856" i="1"/>
  <c r="AU3857" i="1"/>
  <c r="AU3858" i="1"/>
  <c r="AU3859" i="1"/>
  <c r="AU3860" i="1"/>
  <c r="AU3861" i="1"/>
  <c r="AU3862" i="1"/>
  <c r="AU3863" i="1"/>
  <c r="AU3864" i="1"/>
  <c r="AU3865" i="1"/>
  <c r="AU3866" i="1"/>
  <c r="AU3867" i="1"/>
  <c r="AU3869" i="1"/>
  <c r="AU3870" i="1"/>
  <c r="AU3871" i="1"/>
  <c r="AU3872" i="1"/>
  <c r="AU3873" i="1"/>
  <c r="AU3875" i="1"/>
  <c r="AU3876" i="1"/>
  <c r="AU3877" i="1"/>
  <c r="AU3878" i="1"/>
  <c r="AU3879" i="1"/>
  <c r="AU3880" i="1"/>
  <c r="AU3881" i="1"/>
  <c r="AU3882" i="1"/>
  <c r="AU3883" i="1"/>
  <c r="AU3884" i="1"/>
  <c r="AU3885" i="1"/>
  <c r="AU3886" i="1"/>
  <c r="AU3887" i="1"/>
  <c r="AU3888" i="1"/>
  <c r="AU3889" i="1"/>
  <c r="AU3890" i="1"/>
  <c r="AU3891" i="1"/>
  <c r="AU3892" i="1"/>
  <c r="AU3893" i="1"/>
  <c r="AU3894" i="1"/>
  <c r="AU3895" i="1"/>
  <c r="AU3896" i="1"/>
  <c r="AU3897" i="1"/>
  <c r="AU3898" i="1"/>
  <c r="AU3899" i="1"/>
  <c r="AU3900" i="1"/>
  <c r="AU3901" i="1"/>
  <c r="AU3902" i="1"/>
  <c r="AU3903" i="1"/>
  <c r="AU3904" i="1"/>
  <c r="AU3905" i="1"/>
  <c r="AU3906" i="1"/>
  <c r="AU3907" i="1"/>
  <c r="AU3908" i="1"/>
  <c r="AU3909" i="1"/>
  <c r="AU3910" i="1"/>
  <c r="AU3911" i="1"/>
  <c r="AU3912" i="1"/>
  <c r="AU3913" i="1"/>
  <c r="AU3914" i="1"/>
  <c r="AU3915" i="1"/>
  <c r="AU3916" i="1"/>
  <c r="AU3917" i="1"/>
  <c r="AU3918" i="1"/>
  <c r="AU3919" i="1"/>
  <c r="AU3920" i="1"/>
  <c r="AU3921" i="1"/>
  <c r="AU3922" i="1"/>
  <c r="AU3923" i="1"/>
  <c r="AU3924" i="1"/>
  <c r="AU3925" i="1"/>
  <c r="AU3926" i="1"/>
  <c r="AU3927" i="1"/>
  <c r="AU3928" i="1"/>
  <c r="AU3929" i="1"/>
  <c r="AU3930" i="1"/>
  <c r="AU3931" i="1"/>
  <c r="AU3932" i="1"/>
  <c r="AU3933" i="1"/>
  <c r="AU3934" i="1"/>
  <c r="AU3935" i="1"/>
  <c r="AU3936" i="1"/>
  <c r="AU3937" i="1"/>
  <c r="AU3938" i="1"/>
  <c r="AU3939" i="1"/>
  <c r="AU3940" i="1"/>
  <c r="AU3941" i="1"/>
  <c r="AU3942" i="1"/>
  <c r="AU3943" i="1"/>
  <c r="AU3944" i="1"/>
  <c r="AU3945" i="1"/>
  <c r="AU3946" i="1"/>
  <c r="AU3947" i="1"/>
  <c r="AU3949" i="1"/>
  <c r="AU3950" i="1"/>
  <c r="AU3951" i="1"/>
  <c r="AU3952" i="1"/>
  <c r="AU3953" i="1"/>
  <c r="AU3954" i="1"/>
  <c r="AU3955" i="1"/>
  <c r="AU3956" i="1"/>
  <c r="AU3957" i="1"/>
  <c r="AU3958" i="1"/>
  <c r="AU3960" i="1"/>
  <c r="AU3961" i="1"/>
  <c r="AU3962" i="1"/>
  <c r="AU3963" i="1"/>
  <c r="AU3964" i="1"/>
  <c r="AU3965" i="1"/>
  <c r="AU3967" i="1"/>
  <c r="AU3969" i="1"/>
  <c r="AU3970" i="1"/>
  <c r="AU3971" i="1"/>
  <c r="AU3972" i="1"/>
  <c r="AU3973" i="1"/>
  <c r="AU3974" i="1"/>
  <c r="AU3975" i="1"/>
  <c r="AU3976" i="1"/>
  <c r="AU3977" i="1"/>
  <c r="AU3978" i="1"/>
  <c r="AU3979" i="1"/>
  <c r="AU3980" i="1"/>
  <c r="AU3981" i="1"/>
  <c r="AU3982" i="1"/>
  <c r="AU3983" i="1"/>
  <c r="AU3984" i="1"/>
  <c r="AU3985" i="1"/>
  <c r="AU3986" i="1"/>
  <c r="AU3987" i="1"/>
  <c r="AU3988" i="1"/>
  <c r="AU3989" i="1"/>
  <c r="AU3990" i="1"/>
  <c r="AU3991" i="1"/>
  <c r="AU3992" i="1"/>
  <c r="AU3993" i="1"/>
  <c r="AU3994" i="1"/>
  <c r="AU3995" i="1"/>
  <c r="AU3996" i="1"/>
  <c r="AU3997" i="1"/>
  <c r="AU3998" i="1"/>
  <c r="AU3999" i="1"/>
  <c r="AU4000" i="1"/>
  <c r="AU4001" i="1"/>
  <c r="AU4002" i="1"/>
  <c r="AU4003" i="1"/>
  <c r="AU4004" i="1"/>
  <c r="AU4005" i="1"/>
  <c r="AU4006" i="1"/>
  <c r="AU4007" i="1"/>
  <c r="AU4008" i="1"/>
  <c r="AU4009" i="1"/>
  <c r="AU4010" i="1"/>
  <c r="AU4011" i="1"/>
  <c r="AU4012" i="1"/>
  <c r="AU4013" i="1"/>
  <c r="AU4014" i="1"/>
  <c r="AU4015" i="1"/>
  <c r="AU4016" i="1"/>
  <c r="AU4018" i="1"/>
  <c r="AU4021" i="1"/>
  <c r="AU4022" i="1"/>
  <c r="AU4023" i="1"/>
  <c r="AU4024" i="1"/>
  <c r="AU4025" i="1"/>
  <c r="AU4026" i="1"/>
  <c r="AU4027" i="1"/>
  <c r="AU4028" i="1"/>
  <c r="AU4029" i="1"/>
  <c r="AU4030" i="1"/>
  <c r="AU4031" i="1"/>
  <c r="AU4032" i="1"/>
  <c r="AU4034" i="1"/>
  <c r="AU4035" i="1"/>
  <c r="AU4036" i="1"/>
  <c r="AU4037" i="1"/>
  <c r="AU4038" i="1"/>
  <c r="AU4039" i="1"/>
  <c r="AU4041" i="1"/>
  <c r="AU4042" i="1"/>
  <c r="AU4043" i="1"/>
  <c r="AU4044" i="1"/>
  <c r="AU4045" i="1"/>
  <c r="AU4046" i="1"/>
  <c r="AU4047" i="1"/>
  <c r="AU4048" i="1"/>
  <c r="AU4049" i="1"/>
  <c r="AU4050" i="1"/>
  <c r="AU4051" i="1"/>
  <c r="AU4052" i="1"/>
  <c r="AU4053" i="1"/>
  <c r="AU4054" i="1"/>
  <c r="AU4055" i="1"/>
  <c r="AU4056" i="1"/>
  <c r="AU4057" i="1"/>
  <c r="AU4058" i="1"/>
  <c r="AU4059" i="1"/>
  <c r="AU4060" i="1"/>
  <c r="AU4061" i="1"/>
  <c r="AU4062" i="1"/>
  <c r="AU4063" i="1"/>
  <c r="AU4064" i="1"/>
  <c r="AU4065" i="1"/>
  <c r="AU4066" i="1"/>
  <c r="AU4067" i="1"/>
  <c r="AU4068" i="1"/>
  <c r="AU4069" i="1"/>
  <c r="AU4070" i="1"/>
  <c r="AU4071" i="1"/>
  <c r="AU4072" i="1"/>
  <c r="AU4073" i="1"/>
  <c r="AU4074" i="1"/>
  <c r="AU4075" i="1"/>
  <c r="AU4077" i="1"/>
  <c r="AU4078" i="1"/>
  <c r="AU4079" i="1"/>
  <c r="AU4080" i="1"/>
  <c r="AU4081" i="1"/>
  <c r="AU4082" i="1"/>
  <c r="AU4083" i="1"/>
  <c r="AU4084" i="1"/>
  <c r="AU4085" i="1"/>
  <c r="AU4086" i="1"/>
  <c r="AU4088" i="1"/>
  <c r="AU4090" i="1"/>
  <c r="AU4091" i="1"/>
  <c r="AU4092" i="1"/>
  <c r="AU4093" i="1"/>
  <c r="AU4094" i="1"/>
  <c r="AU4095" i="1"/>
  <c r="AU4096" i="1"/>
  <c r="AU4097" i="1"/>
  <c r="AU4098" i="1"/>
  <c r="AU4099" i="1"/>
  <c r="AU4100" i="1"/>
  <c r="AU4101" i="1"/>
  <c r="AU4102" i="1"/>
  <c r="AU4103" i="1"/>
  <c r="AU4104" i="1"/>
  <c r="AU4105" i="1"/>
  <c r="AU4106" i="1"/>
  <c r="AU4107" i="1"/>
  <c r="AU4108" i="1"/>
  <c r="AU4109" i="1"/>
  <c r="AU4111" i="1"/>
  <c r="AU4113" i="1"/>
  <c r="AU4114" i="1"/>
  <c r="AU4115" i="1"/>
  <c r="AU4116" i="1"/>
  <c r="AU4117" i="1"/>
  <c r="AU4119" i="1"/>
  <c r="AU4120" i="1"/>
  <c r="AU4121" i="1"/>
  <c r="AU4122" i="1"/>
  <c r="AU4124" i="1"/>
  <c r="AU4125" i="1"/>
  <c r="AU4126" i="1"/>
  <c r="AU4127" i="1"/>
  <c r="AU4129" i="1"/>
  <c r="AU4130" i="1"/>
  <c r="AU4131" i="1"/>
  <c r="AU4133" i="1"/>
  <c r="AU4134" i="1"/>
  <c r="AU4135" i="1"/>
  <c r="AU4136" i="1"/>
  <c r="AU4137" i="1"/>
  <c r="AU4139" i="1"/>
  <c r="AU4142" i="1"/>
  <c r="AU4143" i="1"/>
  <c r="AU4144" i="1"/>
  <c r="AU4145" i="1"/>
  <c r="AU4146" i="1"/>
  <c r="AU4147" i="1"/>
  <c r="AU4149" i="1"/>
  <c r="AU4152" i="1"/>
  <c r="AU4153" i="1"/>
  <c r="AU4154" i="1"/>
  <c r="AU4155" i="1"/>
  <c r="AU4156" i="1"/>
  <c r="AU4157" i="1"/>
  <c r="AU4158" i="1"/>
  <c r="AU4159" i="1"/>
  <c r="AU4160" i="1"/>
  <c r="AU4161" i="1"/>
  <c r="AU4162" i="1"/>
  <c r="AU4163" i="1"/>
  <c r="AU4164" i="1"/>
  <c r="AU4166" i="1"/>
  <c r="AU4167" i="1"/>
  <c r="AU4168" i="1"/>
  <c r="AU4169" i="1"/>
  <c r="AU4170" i="1"/>
  <c r="AU4171" i="1"/>
  <c r="AU4172" i="1"/>
  <c r="AU4173" i="1"/>
  <c r="AU4175" i="1"/>
  <c r="AU4177" i="1"/>
  <c r="AU4178" i="1"/>
  <c r="AU4179" i="1"/>
  <c r="AU4180" i="1"/>
  <c r="AU4182" i="1"/>
  <c r="AU4183" i="1"/>
  <c r="AU4184" i="1"/>
  <c r="AU4185" i="1"/>
  <c r="AU4186" i="1"/>
  <c r="AU4187" i="1"/>
  <c r="AU4188" i="1"/>
  <c r="AU4189" i="1"/>
  <c r="AU4190" i="1"/>
  <c r="AU4191" i="1"/>
  <c r="AU4192" i="1"/>
  <c r="AU4193" i="1"/>
  <c r="AU4194" i="1"/>
  <c r="AU4195" i="1"/>
  <c r="AU4196" i="1"/>
  <c r="AU4197" i="1"/>
  <c r="AU4198" i="1"/>
  <c r="AU4199" i="1"/>
  <c r="AU4201" i="1"/>
  <c r="AU4202" i="1"/>
  <c r="AU4203" i="1"/>
  <c r="AU4204" i="1"/>
  <c r="AU4205" i="1"/>
  <c r="AU4206" i="1"/>
  <c r="AU4207" i="1"/>
  <c r="AU4208" i="1"/>
  <c r="AU4209" i="1"/>
  <c r="AU4210" i="1"/>
  <c r="AU4212" i="1"/>
  <c r="AU4214" i="1"/>
  <c r="AU4215" i="1"/>
  <c r="AU4216" i="1"/>
  <c r="AU4218" i="1"/>
  <c r="AU4219" i="1"/>
  <c r="AU4220" i="1"/>
  <c r="AU4221" i="1"/>
  <c r="AU4222" i="1"/>
  <c r="AU4223" i="1"/>
  <c r="AU4224" i="1"/>
  <c r="AU4227" i="1"/>
  <c r="AU4228" i="1"/>
  <c r="AU4230" i="1"/>
  <c r="AU4231" i="1"/>
  <c r="AU4232" i="1"/>
  <c r="AU4235" i="1"/>
  <c r="AU4237" i="1"/>
  <c r="AU4239" i="1"/>
  <c r="AU4240" i="1"/>
  <c r="AU4241" i="1"/>
  <c r="AU4242" i="1"/>
  <c r="AU4243" i="1"/>
  <c r="AU4244" i="1"/>
  <c r="AU4245" i="1"/>
  <c r="AU4246" i="1"/>
  <c r="AU4248" i="1"/>
  <c r="AU4249" i="1"/>
  <c r="AU4250" i="1"/>
  <c r="AU4251" i="1"/>
  <c r="AU4252" i="1"/>
  <c r="AU4253" i="1"/>
  <c r="AU4254" i="1"/>
  <c r="AU4255" i="1"/>
  <c r="AU4256" i="1"/>
  <c r="AU4257" i="1"/>
  <c r="AU4258" i="1"/>
  <c r="AU4259" i="1"/>
  <c r="AU4260" i="1"/>
  <c r="AU4261" i="1"/>
  <c r="AU4262" i="1"/>
  <c r="AU4263" i="1"/>
  <c r="AU4264" i="1"/>
  <c r="AU4265" i="1"/>
  <c r="AU4266" i="1"/>
  <c r="AU4267" i="1"/>
  <c r="AU4268" i="1"/>
  <c r="AU4269" i="1"/>
  <c r="AU4270" i="1"/>
  <c r="AU4271" i="1"/>
  <c r="AU4272" i="1"/>
  <c r="AU4273" i="1"/>
  <c r="AU4274" i="1"/>
  <c r="AU4275" i="1"/>
  <c r="AU4276" i="1"/>
  <c r="AU4277" i="1"/>
  <c r="AU4278" i="1"/>
  <c r="AU4279" i="1"/>
  <c r="AU4280" i="1"/>
  <c r="AU4281" i="1"/>
  <c r="AU4282" i="1"/>
  <c r="AU4283" i="1"/>
  <c r="AU4284" i="1"/>
  <c r="AU4285" i="1"/>
  <c r="AU4286" i="1"/>
  <c r="AU4287" i="1"/>
  <c r="AU4288" i="1"/>
  <c r="AU4289" i="1"/>
  <c r="AU4290" i="1"/>
  <c r="AU4291" i="1"/>
  <c r="AU4292" i="1"/>
  <c r="AU4293" i="1"/>
  <c r="AU4294" i="1"/>
  <c r="AU4296" i="1"/>
  <c r="AU4297" i="1"/>
  <c r="AU4298" i="1"/>
  <c r="AU4299" i="1"/>
  <c r="AU4300" i="1"/>
  <c r="AU4302" i="1"/>
  <c r="AU4303" i="1"/>
  <c r="AU4304" i="1"/>
  <c r="AU4305" i="1"/>
  <c r="AU4306" i="1"/>
  <c r="AU4307" i="1"/>
  <c r="AU4308" i="1"/>
  <c r="AU4309" i="1"/>
  <c r="AU4310" i="1"/>
  <c r="AU4311" i="1"/>
  <c r="AU4312" i="1"/>
  <c r="AU4313" i="1"/>
  <c r="AU4314" i="1"/>
  <c r="AU4315" i="1"/>
  <c r="AU4317" i="1"/>
  <c r="AU4318" i="1"/>
  <c r="AU4319" i="1"/>
  <c r="AU4320" i="1"/>
  <c r="AU4321" i="1"/>
  <c r="AU4322" i="1"/>
  <c r="AU4323" i="1"/>
  <c r="AU4324" i="1"/>
  <c r="AU4326" i="1"/>
  <c r="AU4328" i="1"/>
  <c r="AU4329" i="1"/>
  <c r="AU4330" i="1"/>
  <c r="AU4331" i="1"/>
  <c r="AU4332" i="1"/>
  <c r="AU4333" i="1"/>
  <c r="AU4334" i="1"/>
  <c r="AU4335" i="1"/>
  <c r="AU4337" i="1"/>
  <c r="AU4339" i="1"/>
  <c r="AU4345" i="1"/>
  <c r="AU4346" i="1"/>
  <c r="AU4347" i="1"/>
  <c r="AU4348" i="1"/>
  <c r="AU4349" i="1"/>
  <c r="AU4350" i="1"/>
  <c r="AU4351" i="1"/>
  <c r="AU4352" i="1"/>
  <c r="AU4354" i="1"/>
  <c r="AU4355" i="1"/>
  <c r="AU4357" i="1"/>
  <c r="AU4358" i="1"/>
  <c r="AU4359" i="1"/>
  <c r="AU4360" i="1"/>
  <c r="AU4361" i="1"/>
  <c r="AU4362" i="1"/>
  <c r="AU4363" i="1"/>
  <c r="AU4364" i="1"/>
  <c r="AU4365" i="1"/>
  <c r="AU4366" i="1"/>
  <c r="AU4369" i="1"/>
  <c r="AU4370" i="1"/>
  <c r="AU4371" i="1"/>
  <c r="AU4372" i="1"/>
  <c r="AU4373" i="1"/>
  <c r="AU4376" i="1"/>
  <c r="AU4377" i="1"/>
  <c r="AU4378" i="1"/>
  <c r="AU4380" i="1"/>
  <c r="AU4381" i="1"/>
  <c r="AU4382" i="1"/>
  <c r="AU4383" i="1"/>
  <c r="AU4384" i="1"/>
  <c r="AU4385" i="1"/>
  <c r="AU4386" i="1"/>
  <c r="AU4387" i="1"/>
  <c r="AU4388" i="1"/>
  <c r="AU4389" i="1"/>
  <c r="AU4390" i="1"/>
  <c r="AU4391" i="1"/>
  <c r="AU4394" i="1"/>
  <c r="AU4395" i="1"/>
  <c r="AU4396" i="1"/>
  <c r="AU4398" i="1"/>
  <c r="AU4400" i="1"/>
  <c r="AU4401" i="1"/>
  <c r="AU4403" i="1"/>
  <c r="AU4404" i="1"/>
  <c r="AU4405" i="1"/>
  <c r="AU4406" i="1"/>
  <c r="AU4407" i="1"/>
  <c r="AU4408" i="1"/>
  <c r="AU4409" i="1"/>
  <c r="AU4410" i="1"/>
  <c r="AU4412" i="1"/>
  <c r="AU4413" i="1"/>
  <c r="AU4414" i="1"/>
  <c r="AU4415" i="1"/>
  <c r="AU4416" i="1"/>
  <c r="AU4417" i="1"/>
  <c r="AU4418" i="1"/>
  <c r="AU4419" i="1"/>
  <c r="AU4420" i="1"/>
  <c r="AU4421" i="1"/>
  <c r="AU4422" i="1"/>
  <c r="AU4423" i="1"/>
  <c r="AU4424" i="1"/>
  <c r="AU4425" i="1"/>
  <c r="AU4426" i="1"/>
  <c r="AU4428" i="1"/>
  <c r="AU4429" i="1"/>
  <c r="AU4430" i="1"/>
  <c r="AU4431" i="1"/>
  <c r="AU4432" i="1"/>
  <c r="AU4434" i="1"/>
  <c r="AU4436" i="1"/>
  <c r="AU4437" i="1"/>
  <c r="AU4439" i="1"/>
  <c r="AU4440" i="1"/>
  <c r="AU4441" i="1"/>
  <c r="AU4443" i="1"/>
  <c r="AU4444" i="1"/>
  <c r="AU4446" i="1"/>
  <c r="AU4447" i="1"/>
  <c r="AU4448" i="1"/>
  <c r="AU4451" i="1"/>
  <c r="AU4452" i="1"/>
  <c r="AU4453" i="1"/>
  <c r="AU4454" i="1"/>
  <c r="AU4455" i="1"/>
  <c r="AU4456" i="1"/>
  <c r="AU4457" i="1"/>
  <c r="AU4459" i="1"/>
  <c r="AU4460" i="1"/>
  <c r="AU4462" i="1"/>
  <c r="AU4463" i="1"/>
  <c r="AU4464" i="1"/>
  <c r="AU4465" i="1"/>
  <c r="AU4466" i="1"/>
  <c r="AU4468" i="1"/>
  <c r="AU4469" i="1"/>
  <c r="AU4470" i="1"/>
  <c r="AU4471" i="1"/>
  <c r="AU4472" i="1"/>
  <c r="AU4473" i="1"/>
  <c r="AU4474" i="1"/>
  <c r="AU4475" i="1"/>
  <c r="AU4476" i="1"/>
  <c r="AU4477" i="1"/>
  <c r="AU4478" i="1"/>
  <c r="AU4479" i="1"/>
  <c r="AU4480" i="1"/>
  <c r="AU4481" i="1"/>
  <c r="AU4482" i="1"/>
  <c r="AU4483" i="1"/>
  <c r="AU4485" i="1"/>
  <c r="AU4486" i="1"/>
  <c r="AU4487" i="1"/>
  <c r="AU4488" i="1"/>
  <c r="AU4489" i="1"/>
  <c r="AU4491" i="1"/>
  <c r="AU4492" i="1"/>
  <c r="AU4493" i="1"/>
  <c r="AU4494" i="1"/>
  <c r="AU4495" i="1"/>
  <c r="AU4496" i="1"/>
  <c r="AU4497" i="1"/>
  <c r="AU4498" i="1"/>
  <c r="AU4499" i="1"/>
  <c r="AU4500" i="1"/>
  <c r="AU4501" i="1"/>
  <c r="AU4502" i="1"/>
  <c r="AU4503" i="1"/>
  <c r="AU4506" i="1"/>
  <c r="AU4508" i="1"/>
  <c r="AU4509" i="1"/>
  <c r="AU4510" i="1"/>
  <c r="AU4513" i="1"/>
  <c r="AU4514" i="1"/>
  <c r="AU4517" i="1"/>
  <c r="AU4518" i="1"/>
  <c r="AU4519" i="1"/>
  <c r="AU4520" i="1"/>
  <c r="AU4521" i="1"/>
  <c r="AU4522" i="1"/>
  <c r="AU4523" i="1"/>
  <c r="AU4524" i="1"/>
  <c r="AU4525" i="1"/>
  <c r="AU4526" i="1"/>
  <c r="AU4527" i="1"/>
  <c r="AU4528" i="1"/>
  <c r="AU4529" i="1"/>
  <c r="AU4531" i="1"/>
  <c r="AU4532" i="1"/>
  <c r="AU4533" i="1"/>
  <c r="AU4534" i="1"/>
  <c r="AU4535" i="1"/>
  <c r="AU4536" i="1"/>
  <c r="AU4537" i="1"/>
  <c r="AU4538" i="1"/>
  <c r="AU4539" i="1"/>
  <c r="AU4540" i="1"/>
  <c r="AU4541" i="1"/>
  <c r="AU4542" i="1"/>
  <c r="AU4543" i="1"/>
  <c r="AU4544" i="1"/>
  <c r="AU4545" i="1"/>
  <c r="AU4546" i="1"/>
  <c r="AU4547" i="1"/>
  <c r="AU4548" i="1"/>
  <c r="AU4549" i="1"/>
  <c r="AU4550" i="1"/>
  <c r="AU4551" i="1"/>
  <c r="AU4552" i="1"/>
  <c r="AU4553" i="1"/>
  <c r="AU4554" i="1"/>
  <c r="AU4555" i="1"/>
  <c r="AU4556" i="1"/>
  <c r="AU4558" i="1"/>
  <c r="AU4559" i="1"/>
  <c r="AU4560" i="1"/>
  <c r="AU4561" i="1"/>
  <c r="AU4562" i="1"/>
  <c r="AU4563" i="1"/>
  <c r="AU4564" i="1"/>
  <c r="AU4565" i="1"/>
  <c r="AU4566" i="1"/>
  <c r="AU4567" i="1"/>
  <c r="AU4568" i="1"/>
  <c r="AU4569" i="1"/>
  <c r="AU4570" i="1"/>
  <c r="AU4571" i="1"/>
  <c r="AU4572" i="1"/>
  <c r="AU4573" i="1"/>
  <c r="AU4574" i="1"/>
  <c r="AU4575" i="1"/>
  <c r="AU4576" i="1"/>
  <c r="AU4577" i="1"/>
  <c r="AU4578" i="1"/>
  <c r="AU4579" i="1"/>
  <c r="AU4581" i="1"/>
  <c r="AU4582" i="1"/>
  <c r="AU4583" i="1"/>
  <c r="AU4584" i="1"/>
  <c r="AU4585" i="1"/>
  <c r="AU4586" i="1"/>
  <c r="AU4587" i="1"/>
  <c r="AU4588" i="1"/>
  <c r="AU4589" i="1"/>
  <c r="AU4592" i="1"/>
  <c r="AU4594" i="1"/>
  <c r="AU4596" i="1"/>
  <c r="AU4597" i="1"/>
  <c r="AU4598" i="1"/>
  <c r="AU4600" i="1"/>
  <c r="AU4601" i="1"/>
  <c r="AU4602" i="1"/>
  <c r="AU4603" i="1"/>
  <c r="AU4604" i="1"/>
  <c r="AU4605" i="1"/>
  <c r="AU4607" i="1"/>
  <c r="AU4608" i="1"/>
  <c r="AU4609" i="1"/>
  <c r="AU4610" i="1"/>
  <c r="AU4612" i="1"/>
  <c r="AU4613" i="1"/>
  <c r="AU4615" i="1"/>
  <c r="AU4616" i="1"/>
  <c r="AU4618" i="1"/>
  <c r="AU4620" i="1"/>
  <c r="AU4621" i="1"/>
  <c r="AU4622" i="1"/>
  <c r="AU4623" i="1"/>
  <c r="AU4625" i="1"/>
  <c r="AU4626" i="1"/>
  <c r="AU4627" i="1"/>
  <c r="AU4630" i="1"/>
  <c r="AU4631" i="1"/>
  <c r="AU4633" i="1"/>
  <c r="AU4634" i="1"/>
  <c r="AU4640" i="1"/>
  <c r="AU4641" i="1"/>
  <c r="AU4642" i="1"/>
  <c r="AU4644" i="1"/>
  <c r="AU4645" i="1"/>
  <c r="AU4646" i="1"/>
  <c r="AU4647" i="1"/>
  <c r="AU4648" i="1"/>
  <c r="AU4649" i="1"/>
  <c r="AU4651" i="1"/>
  <c r="AU4652" i="1"/>
  <c r="AU4653" i="1"/>
  <c r="AU4655" i="1"/>
  <c r="AU4656" i="1"/>
  <c r="AU4657" i="1"/>
  <c r="AU4658" i="1"/>
  <c r="AU4661" i="1"/>
  <c r="AU4663" i="1"/>
  <c r="AU4664" i="1"/>
  <c r="AU4665" i="1"/>
  <c r="AU4666" i="1"/>
  <c r="AU4667" i="1"/>
  <c r="AU4669" i="1"/>
  <c r="AU4673" i="1"/>
  <c r="AU4676" i="1"/>
  <c r="AU4677" i="1"/>
  <c r="AU4678" i="1"/>
  <c r="AU4679" i="1"/>
  <c r="AU4680" i="1"/>
  <c r="AU4681" i="1"/>
  <c r="AU4682" i="1"/>
  <c r="AU4683" i="1"/>
  <c r="AU4684" i="1"/>
  <c r="AU4685" i="1"/>
  <c r="AU4686" i="1"/>
  <c r="AU4687" i="1"/>
  <c r="AU4688" i="1"/>
  <c r="AU4689" i="1"/>
  <c r="AU4690" i="1"/>
  <c r="AU4691" i="1"/>
  <c r="AU4693" i="1"/>
  <c r="AU4694" i="1"/>
  <c r="AU4696" i="1"/>
  <c r="AU4697" i="1"/>
  <c r="AU4698" i="1"/>
  <c r="AU4701" i="1"/>
  <c r="AU4702" i="1"/>
  <c r="AU4705" i="1"/>
  <c r="AU4708" i="1"/>
  <c r="AU4709" i="1"/>
  <c r="AU4710" i="1"/>
  <c r="AU4711" i="1"/>
  <c r="AU4712" i="1"/>
  <c r="AU4713" i="1"/>
  <c r="AU4714" i="1"/>
  <c r="AU4721" i="1"/>
  <c r="AU4724" i="1"/>
  <c r="AU4725" i="1"/>
  <c r="AU4726" i="1"/>
  <c r="AU4727" i="1"/>
  <c r="AU4728" i="1"/>
  <c r="AU4730" i="1"/>
  <c r="AU4731" i="1"/>
  <c r="AU4732" i="1"/>
  <c r="AU4733" i="1"/>
  <c r="AU4734" i="1"/>
  <c r="AU4735" i="1"/>
  <c r="AU4737" i="1"/>
  <c r="AU4738" i="1"/>
  <c r="AU4739" i="1"/>
  <c r="AU4741" i="1"/>
  <c r="AU4742" i="1"/>
  <c r="AU4743" i="1"/>
  <c r="AU4744" i="1"/>
  <c r="AU4745" i="1"/>
  <c r="AU4746" i="1"/>
  <c r="AU4747" i="1"/>
  <c r="AU4749" i="1"/>
  <c r="AU4751" i="1"/>
  <c r="AU4752" i="1"/>
  <c r="AU4753" i="1"/>
  <c r="AU4754" i="1"/>
  <c r="AU4755" i="1"/>
  <c r="AU4756" i="1"/>
  <c r="AU4757" i="1"/>
  <c r="AU4758" i="1"/>
  <c r="AU4760" i="1"/>
  <c r="AU4761" i="1"/>
  <c r="AU4762" i="1"/>
  <c r="AU4763" i="1"/>
  <c r="AU4764" i="1"/>
  <c r="AU4765" i="1"/>
  <c r="AU4766" i="1"/>
  <c r="AU4767" i="1"/>
  <c r="AU4768" i="1"/>
  <c r="AU4771" i="1"/>
  <c r="AU4773" i="1"/>
  <c r="AU4775" i="1"/>
  <c r="AU4779" i="1"/>
  <c r="AU4780" i="1"/>
  <c r="AU4781" i="1"/>
  <c r="AU4782" i="1"/>
  <c r="AU4783" i="1"/>
  <c r="AU4785" i="1"/>
  <c r="AU4786" i="1"/>
  <c r="AU4788" i="1"/>
  <c r="AU4790" i="1"/>
  <c r="AU4791" i="1"/>
  <c r="AU4792" i="1"/>
  <c r="AU4793" i="1"/>
  <c r="AU4794" i="1"/>
  <c r="AU4795" i="1"/>
  <c r="AU4796" i="1"/>
  <c r="AU4797" i="1"/>
  <c r="AU4798" i="1"/>
  <c r="AU4799" i="1"/>
  <c r="AU4800" i="1"/>
  <c r="AU4801" i="1"/>
  <c r="AU4802" i="1"/>
  <c r="AU4804" i="1"/>
  <c r="AU4805" i="1"/>
  <c r="AU4806" i="1"/>
  <c r="AU4807" i="1"/>
  <c r="AU4808" i="1"/>
  <c r="AU4809" i="1"/>
  <c r="AU4810" i="1"/>
  <c r="AU4811" i="1"/>
  <c r="AU4812" i="1"/>
  <c r="AU4814" i="1"/>
  <c r="AU4815" i="1"/>
  <c r="AU4816" i="1"/>
  <c r="AU4817" i="1"/>
  <c r="AU4818" i="1"/>
  <c r="AU4819" i="1"/>
  <c r="AU4821" i="1"/>
  <c r="AU4822" i="1"/>
  <c r="AU4823" i="1"/>
  <c r="AU4824" i="1"/>
  <c r="AU4825" i="1"/>
  <c r="AU4826" i="1"/>
  <c r="AU4827" i="1"/>
  <c r="AU4828" i="1"/>
  <c r="AU4829" i="1"/>
  <c r="AU4830" i="1"/>
  <c r="AU4831" i="1"/>
  <c r="AU4832" i="1"/>
  <c r="AU4833" i="1"/>
  <c r="AU4834" i="1"/>
  <c r="AU4835" i="1"/>
  <c r="AU4837" i="1"/>
  <c r="AU4839" i="1"/>
  <c r="AU4842" i="1"/>
  <c r="AU4844" i="1"/>
  <c r="AU4846" i="1"/>
  <c r="AU4847" i="1"/>
  <c r="AU4850" i="1"/>
  <c r="AU4851" i="1"/>
  <c r="AU4852" i="1"/>
  <c r="AU4853" i="1"/>
  <c r="AU4854" i="1"/>
  <c r="AU4855" i="1"/>
  <c r="AU4856" i="1"/>
  <c r="AU4857" i="1"/>
  <c r="AU4858" i="1"/>
  <c r="AU4859" i="1"/>
  <c r="AU4860" i="1"/>
  <c r="AU4862" i="1"/>
  <c r="AU4864" i="1"/>
  <c r="AU4865" i="1"/>
  <c r="AU4866" i="1"/>
  <c r="AU4867" i="1"/>
  <c r="AU4869" i="1"/>
  <c r="AU4870" i="1"/>
  <c r="AU4871" i="1"/>
  <c r="AU4873" i="1"/>
  <c r="AU4874" i="1"/>
  <c r="AU4875" i="1"/>
  <c r="AU4876" i="1"/>
  <c r="AU4877" i="1"/>
  <c r="AU4878" i="1"/>
  <c r="AU4881" i="1"/>
  <c r="AU4884" i="1"/>
  <c r="AU4887" i="1"/>
  <c r="AU4889" i="1"/>
  <c r="AU4890" i="1"/>
  <c r="AU4892" i="1"/>
  <c r="AU4893" i="1"/>
  <c r="AU4894" i="1"/>
  <c r="AU4895" i="1"/>
  <c r="AU4896" i="1"/>
  <c r="AU4897" i="1"/>
  <c r="AU4898" i="1"/>
  <c r="AU4899" i="1"/>
  <c r="AU4900" i="1"/>
  <c r="AU4901" i="1"/>
  <c r="AU4903" i="1"/>
  <c r="AU4904" i="1"/>
  <c r="AU4907" i="1"/>
  <c r="AU4908" i="1"/>
  <c r="AU4910" i="1"/>
  <c r="AU4911" i="1"/>
  <c r="AU4913" i="1"/>
  <c r="AU4914" i="1"/>
  <c r="AU4915" i="1"/>
  <c r="AU4916" i="1"/>
  <c r="AU4917" i="1"/>
  <c r="AU4918" i="1"/>
  <c r="AU4919" i="1"/>
  <c r="AU4922" i="1"/>
  <c r="AU4923" i="1"/>
  <c r="AU4924" i="1"/>
  <c r="AU4925" i="1"/>
  <c r="AU4928" i="1"/>
  <c r="AU4930" i="1"/>
  <c r="AU4932" i="1"/>
  <c r="AU4933" i="1"/>
  <c r="AU4935" i="1"/>
  <c r="AU4936" i="1"/>
  <c r="AU4938" i="1"/>
  <c r="AU4939" i="1"/>
  <c r="AU4943" i="1"/>
  <c r="AU4944" i="1"/>
  <c r="AU4946" i="1"/>
  <c r="AU4948" i="1"/>
  <c r="AU4951" i="1"/>
  <c r="AU4952" i="1"/>
  <c r="AU4953" i="1"/>
  <c r="AU4954" i="1"/>
  <c r="AU4955" i="1"/>
  <c r="AU4957" i="1"/>
  <c r="AU4958" i="1"/>
  <c r="AU4959" i="1"/>
  <c r="AU4960" i="1"/>
  <c r="AU4961" i="1"/>
  <c r="AU4962" i="1"/>
  <c r="AU4963" i="1"/>
  <c r="AU4964" i="1"/>
  <c r="AU4965" i="1"/>
  <c r="AU4966" i="1"/>
  <c r="AU4967" i="1"/>
  <c r="AU4968" i="1"/>
  <c r="AU4969" i="1"/>
  <c r="AU4970" i="1"/>
  <c r="AU4972" i="1"/>
  <c r="AU4973" i="1"/>
  <c r="AU4975" i="1"/>
  <c r="AU4977" i="1"/>
  <c r="AU4979" i="1"/>
  <c r="AU4980" i="1"/>
  <c r="AU4981" i="1"/>
  <c r="AU4982" i="1"/>
  <c r="AU4983" i="1"/>
  <c r="AU4985" i="1"/>
  <c r="AU4986" i="1"/>
  <c r="AU4988" i="1"/>
  <c r="AU4989" i="1"/>
  <c r="AU4990" i="1"/>
  <c r="AU4992" i="1"/>
  <c r="AU4993" i="1"/>
  <c r="AU4994" i="1"/>
  <c r="AU4995" i="1"/>
  <c r="AU4997" i="1"/>
  <c r="AU4998" i="1"/>
  <c r="AU4999" i="1"/>
  <c r="AU5000" i="1"/>
  <c r="AU5002" i="1"/>
  <c r="AU5003" i="1"/>
  <c r="AU5004" i="1"/>
  <c r="AU5006" i="1"/>
  <c r="AU5007" i="1"/>
  <c r="AU5010" i="1"/>
  <c r="AU5011" i="1"/>
  <c r="AU5012" i="1"/>
  <c r="AU5013" i="1"/>
  <c r="AU5014" i="1"/>
  <c r="AU5015" i="1"/>
  <c r="AU5016" i="1"/>
  <c r="AU5017" i="1"/>
  <c r="AU5019" i="1"/>
  <c r="AU5020" i="1"/>
  <c r="AU5021" i="1"/>
  <c r="AU5025" i="1"/>
  <c r="AU5026" i="1"/>
  <c r="AU5027" i="1"/>
  <c r="AU5028" i="1"/>
  <c r="AU5029" i="1"/>
  <c r="AU5030" i="1"/>
  <c r="AU5031" i="1"/>
  <c r="AU5033" i="1"/>
  <c r="AU5035" i="1"/>
  <c r="AU5037" i="1"/>
  <c r="AU5041" i="1"/>
  <c r="AU5043" i="1"/>
  <c r="AU5044" i="1"/>
  <c r="AU3" i="1"/>
  <c r="AU4" i="1"/>
  <c r="AU5" i="1"/>
  <c r="AU2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AS221" i="1"/>
  <c r="AS222" i="1"/>
  <c r="AS223" i="1"/>
  <c r="AS224" i="1"/>
  <c r="AS225" i="1"/>
  <c r="AS226" i="1"/>
  <c r="AS227" i="1"/>
  <c r="AS228" i="1"/>
  <c r="AS229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52" i="1"/>
  <c r="AS253" i="1"/>
  <c r="AS254" i="1"/>
  <c r="AS255" i="1"/>
  <c r="AS256" i="1"/>
  <c r="AS257" i="1"/>
  <c r="AS258" i="1"/>
  <c r="AS259" i="1"/>
  <c r="AS260" i="1"/>
  <c r="AS261" i="1"/>
  <c r="AS262" i="1"/>
  <c r="AS263" i="1"/>
  <c r="AS264" i="1"/>
  <c r="AS265" i="1"/>
  <c r="AS266" i="1"/>
  <c r="AS267" i="1"/>
  <c r="AS268" i="1"/>
  <c r="AS269" i="1"/>
  <c r="AS270" i="1"/>
  <c r="AS271" i="1"/>
  <c r="AS272" i="1"/>
  <c r="AS273" i="1"/>
  <c r="AS274" i="1"/>
  <c r="AS275" i="1"/>
  <c r="AS276" i="1"/>
  <c r="AS277" i="1"/>
  <c r="AS278" i="1"/>
  <c r="AS279" i="1"/>
  <c r="AS280" i="1"/>
  <c r="AS281" i="1"/>
  <c r="AS282" i="1"/>
  <c r="AS283" i="1"/>
  <c r="AS284" i="1"/>
  <c r="AS285" i="1"/>
  <c r="AS286" i="1"/>
  <c r="AS287" i="1"/>
  <c r="AS288" i="1"/>
  <c r="AS289" i="1"/>
  <c r="AS290" i="1"/>
  <c r="AS291" i="1"/>
  <c r="AS292" i="1"/>
  <c r="AS293" i="1"/>
  <c r="AS294" i="1"/>
  <c r="AS295" i="1"/>
  <c r="AS296" i="1"/>
  <c r="AS297" i="1"/>
  <c r="AS298" i="1"/>
  <c r="AS299" i="1"/>
  <c r="AS300" i="1"/>
  <c r="AS301" i="1"/>
  <c r="AS302" i="1"/>
  <c r="AS303" i="1"/>
  <c r="AS304" i="1"/>
  <c r="AS305" i="1"/>
  <c r="AS306" i="1"/>
  <c r="AS307" i="1"/>
  <c r="AS308" i="1"/>
  <c r="AS309" i="1"/>
  <c r="AS310" i="1"/>
  <c r="AS311" i="1"/>
  <c r="AS312" i="1"/>
  <c r="AS313" i="1"/>
  <c r="AS314" i="1"/>
  <c r="AS315" i="1"/>
  <c r="AS316" i="1"/>
  <c r="AS317" i="1"/>
  <c r="AS318" i="1"/>
  <c r="AS319" i="1"/>
  <c r="AS320" i="1"/>
  <c r="AS321" i="1"/>
  <c r="AS322" i="1"/>
  <c r="AS323" i="1"/>
  <c r="AS324" i="1"/>
  <c r="AS325" i="1"/>
  <c r="AS326" i="1"/>
  <c r="AS327" i="1"/>
  <c r="AS328" i="1"/>
  <c r="AS329" i="1"/>
  <c r="AS330" i="1"/>
  <c r="AS331" i="1"/>
  <c r="AS332" i="1"/>
  <c r="AS333" i="1"/>
  <c r="AS334" i="1"/>
  <c r="AS335" i="1"/>
  <c r="AS336" i="1"/>
  <c r="AS337" i="1"/>
  <c r="AS338" i="1"/>
  <c r="AS339" i="1"/>
  <c r="AS340" i="1"/>
  <c r="AS341" i="1"/>
  <c r="AS342" i="1"/>
  <c r="AS343" i="1"/>
  <c r="AS344" i="1"/>
  <c r="AS345" i="1"/>
  <c r="AS346" i="1"/>
  <c r="AS347" i="1"/>
  <c r="AS348" i="1"/>
  <c r="AS349" i="1"/>
  <c r="AS350" i="1"/>
  <c r="AS351" i="1"/>
  <c r="AS352" i="1"/>
  <c r="AS353" i="1"/>
  <c r="AS354" i="1"/>
  <c r="AS355" i="1"/>
  <c r="AS356" i="1"/>
  <c r="AS357" i="1"/>
  <c r="AS358" i="1"/>
  <c r="AS359" i="1"/>
  <c r="AS360" i="1"/>
  <c r="AS361" i="1"/>
  <c r="AS362" i="1"/>
  <c r="AS363" i="1"/>
  <c r="AS364" i="1"/>
  <c r="AS365" i="1"/>
  <c r="AS366" i="1"/>
  <c r="AS367" i="1"/>
  <c r="AS368" i="1"/>
  <c r="AS369" i="1"/>
  <c r="AS370" i="1"/>
  <c r="AS371" i="1"/>
  <c r="AS372" i="1"/>
  <c r="AS373" i="1"/>
  <c r="AS374" i="1"/>
  <c r="AS375" i="1"/>
  <c r="AS376" i="1"/>
  <c r="AS377" i="1"/>
  <c r="AS378" i="1"/>
  <c r="AS379" i="1"/>
  <c r="AS380" i="1"/>
  <c r="AS381" i="1"/>
  <c r="AS382" i="1"/>
  <c r="AS383" i="1"/>
  <c r="AS384" i="1"/>
  <c r="AS385" i="1"/>
  <c r="AS386" i="1"/>
  <c r="AS387" i="1"/>
  <c r="AS388" i="1"/>
  <c r="AS389" i="1"/>
  <c r="AS390" i="1"/>
  <c r="AS391" i="1"/>
  <c r="AS392" i="1"/>
  <c r="AS393" i="1"/>
  <c r="AS394" i="1"/>
  <c r="AS395" i="1"/>
  <c r="AS396" i="1"/>
  <c r="AS397" i="1"/>
  <c r="AS398" i="1"/>
  <c r="AS399" i="1"/>
  <c r="AS400" i="1"/>
  <c r="AS401" i="1"/>
  <c r="AS402" i="1"/>
  <c r="AS403" i="1"/>
  <c r="AS404" i="1"/>
  <c r="AS405" i="1"/>
  <c r="AS406" i="1"/>
  <c r="AS407" i="1"/>
  <c r="AS408" i="1"/>
  <c r="AS409" i="1"/>
  <c r="AS410" i="1"/>
  <c r="AS411" i="1"/>
  <c r="AS412" i="1"/>
  <c r="AS413" i="1"/>
  <c r="AS414" i="1"/>
  <c r="AS415" i="1"/>
  <c r="AS416" i="1"/>
  <c r="AS417" i="1"/>
  <c r="AS418" i="1"/>
  <c r="AS419" i="1"/>
  <c r="AS420" i="1"/>
  <c r="AS421" i="1"/>
  <c r="AS422" i="1"/>
  <c r="AS423" i="1"/>
  <c r="AS424" i="1"/>
  <c r="AS425" i="1"/>
  <c r="AS426" i="1"/>
  <c r="AS427" i="1"/>
  <c r="AS428" i="1"/>
  <c r="AS429" i="1"/>
  <c r="AS430" i="1"/>
  <c r="AS431" i="1"/>
  <c r="AS432" i="1"/>
  <c r="AS433" i="1"/>
  <c r="AS434" i="1"/>
  <c r="AS435" i="1"/>
  <c r="AS436" i="1"/>
  <c r="AS437" i="1"/>
  <c r="AS438" i="1"/>
  <c r="AS439" i="1"/>
  <c r="AS440" i="1"/>
  <c r="AS441" i="1"/>
  <c r="AS442" i="1"/>
  <c r="AS443" i="1"/>
  <c r="AS444" i="1"/>
  <c r="AS445" i="1"/>
  <c r="AS446" i="1"/>
  <c r="AS447" i="1"/>
  <c r="AS448" i="1"/>
  <c r="AS449" i="1"/>
  <c r="AS450" i="1"/>
  <c r="AS451" i="1"/>
  <c r="AS452" i="1"/>
  <c r="AS453" i="1"/>
  <c r="AS454" i="1"/>
  <c r="AS455" i="1"/>
  <c r="AS456" i="1"/>
  <c r="AS457" i="1"/>
  <c r="AS458" i="1"/>
  <c r="AS459" i="1"/>
  <c r="AS460" i="1"/>
  <c r="AS461" i="1"/>
  <c r="AS462" i="1"/>
  <c r="AS463" i="1"/>
  <c r="AS464" i="1"/>
  <c r="AS465" i="1"/>
  <c r="AS466" i="1"/>
  <c r="AS467" i="1"/>
  <c r="AS468" i="1"/>
  <c r="AS469" i="1"/>
  <c r="AS470" i="1"/>
  <c r="AS471" i="1"/>
  <c r="AS472" i="1"/>
  <c r="AS473" i="1"/>
  <c r="AS474" i="1"/>
  <c r="AS475" i="1"/>
  <c r="AS476" i="1"/>
  <c r="AS477" i="1"/>
  <c r="AS478" i="1"/>
  <c r="AS479" i="1"/>
  <c r="AS480" i="1"/>
  <c r="AS481" i="1"/>
  <c r="AS482" i="1"/>
  <c r="AS483" i="1"/>
  <c r="AS484" i="1"/>
  <c r="AS485" i="1"/>
  <c r="AS486" i="1"/>
  <c r="AS487" i="1"/>
  <c r="AS488" i="1"/>
  <c r="AS489" i="1"/>
  <c r="AS490" i="1"/>
  <c r="AS491" i="1"/>
  <c r="AS492" i="1"/>
  <c r="AS493" i="1"/>
  <c r="AS494" i="1"/>
  <c r="AS495" i="1"/>
  <c r="AS496" i="1"/>
  <c r="AS497" i="1"/>
  <c r="AS498" i="1"/>
  <c r="AS499" i="1"/>
  <c r="AS500" i="1"/>
  <c r="AS501" i="1"/>
  <c r="AS502" i="1"/>
  <c r="AS503" i="1"/>
  <c r="AS504" i="1"/>
  <c r="AS505" i="1"/>
  <c r="AS506" i="1"/>
  <c r="AS507" i="1"/>
  <c r="AS508" i="1"/>
  <c r="AS509" i="1"/>
  <c r="AS510" i="1"/>
  <c r="AS511" i="1"/>
  <c r="AS512" i="1"/>
  <c r="AS513" i="1"/>
  <c r="AS514" i="1"/>
  <c r="AS515" i="1"/>
  <c r="AS516" i="1"/>
  <c r="AS517" i="1"/>
  <c r="AS518" i="1"/>
  <c r="AS519" i="1"/>
  <c r="AS520" i="1"/>
  <c r="AS521" i="1"/>
  <c r="AS522" i="1"/>
  <c r="AS523" i="1"/>
  <c r="AS524" i="1"/>
  <c r="AS525" i="1"/>
  <c r="AS526" i="1"/>
  <c r="AS527" i="1"/>
  <c r="AS528" i="1"/>
  <c r="AS529" i="1"/>
  <c r="AS530" i="1"/>
  <c r="AS531" i="1"/>
  <c r="AS532" i="1"/>
  <c r="AS533" i="1"/>
  <c r="AS534" i="1"/>
  <c r="AS535" i="1"/>
  <c r="AS536" i="1"/>
  <c r="AS537" i="1"/>
  <c r="AS538" i="1"/>
  <c r="AS539" i="1"/>
  <c r="AS540" i="1"/>
  <c r="AS541" i="1"/>
  <c r="AS542" i="1"/>
  <c r="AS543" i="1"/>
  <c r="AS544" i="1"/>
  <c r="AS545" i="1"/>
  <c r="AS546" i="1"/>
  <c r="AS547" i="1"/>
  <c r="AS548" i="1"/>
  <c r="AS549" i="1"/>
  <c r="AS550" i="1"/>
  <c r="AS551" i="1"/>
  <c r="AS552" i="1"/>
  <c r="AS553" i="1"/>
  <c r="AS554" i="1"/>
  <c r="AS555" i="1"/>
  <c r="AS556" i="1"/>
  <c r="AS557" i="1"/>
  <c r="AS558" i="1"/>
  <c r="AS559" i="1"/>
  <c r="AS560" i="1"/>
  <c r="AS561" i="1"/>
  <c r="AS562" i="1"/>
  <c r="AS563" i="1"/>
  <c r="AS564" i="1"/>
  <c r="AS565" i="1"/>
  <c r="AS566" i="1"/>
  <c r="AS567" i="1"/>
  <c r="AS568" i="1"/>
  <c r="AS569" i="1"/>
  <c r="AS570" i="1"/>
  <c r="AS571" i="1"/>
  <c r="AS572" i="1"/>
  <c r="AS573" i="1"/>
  <c r="AS574" i="1"/>
  <c r="AS575" i="1"/>
  <c r="AS576" i="1"/>
  <c r="AS577" i="1"/>
  <c r="AS578" i="1"/>
  <c r="AS579" i="1"/>
  <c r="AS580" i="1"/>
  <c r="AS581" i="1"/>
  <c r="AS582" i="1"/>
  <c r="AS583" i="1"/>
  <c r="AS584" i="1"/>
  <c r="AS585" i="1"/>
  <c r="AS586" i="1"/>
  <c r="AS587" i="1"/>
  <c r="AS588" i="1"/>
  <c r="AS589" i="1"/>
  <c r="AS590" i="1"/>
  <c r="AS591" i="1"/>
  <c r="AS592" i="1"/>
  <c r="AS593" i="1"/>
  <c r="AS594" i="1"/>
  <c r="AS595" i="1"/>
  <c r="AS596" i="1"/>
  <c r="AS597" i="1"/>
  <c r="AS598" i="1"/>
  <c r="AS599" i="1"/>
  <c r="AS600" i="1"/>
  <c r="AS601" i="1"/>
  <c r="AS602" i="1"/>
  <c r="AS603" i="1"/>
  <c r="AS604" i="1"/>
  <c r="AS605" i="1"/>
  <c r="AS606" i="1"/>
  <c r="AS607" i="1"/>
  <c r="AS608" i="1"/>
  <c r="AS609" i="1"/>
  <c r="AS610" i="1"/>
  <c r="AS611" i="1"/>
  <c r="AS612" i="1"/>
  <c r="AS613" i="1"/>
  <c r="AS614" i="1"/>
  <c r="AS615" i="1"/>
  <c r="AS616" i="1"/>
  <c r="AS617" i="1"/>
  <c r="AS618" i="1"/>
  <c r="AS619" i="1"/>
  <c r="AS620" i="1"/>
  <c r="AS621" i="1"/>
  <c r="AS622" i="1"/>
  <c r="AS623" i="1"/>
  <c r="AS624" i="1"/>
  <c r="AS625" i="1"/>
  <c r="AS626" i="1"/>
  <c r="AS627" i="1"/>
  <c r="AS628" i="1"/>
  <c r="AS629" i="1"/>
  <c r="AS630" i="1"/>
  <c r="AS631" i="1"/>
  <c r="AS632" i="1"/>
  <c r="AS633" i="1"/>
  <c r="AS634" i="1"/>
  <c r="AS635" i="1"/>
  <c r="AS636" i="1"/>
  <c r="AS637" i="1"/>
  <c r="AS638" i="1"/>
  <c r="AS639" i="1"/>
  <c r="AS640" i="1"/>
  <c r="AS641" i="1"/>
  <c r="AS642" i="1"/>
  <c r="AS643" i="1"/>
  <c r="AS644" i="1"/>
  <c r="AS645" i="1"/>
  <c r="AS646" i="1"/>
  <c r="AS647" i="1"/>
  <c r="AS648" i="1"/>
  <c r="AS649" i="1"/>
  <c r="AS650" i="1"/>
  <c r="AS651" i="1"/>
  <c r="AS652" i="1"/>
  <c r="AS653" i="1"/>
  <c r="AS654" i="1"/>
  <c r="AS655" i="1"/>
  <c r="AS656" i="1"/>
  <c r="AS657" i="1"/>
  <c r="AS658" i="1"/>
  <c r="AS659" i="1"/>
  <c r="AS660" i="1"/>
  <c r="AS661" i="1"/>
  <c r="AS662" i="1"/>
  <c r="AS663" i="1"/>
  <c r="AS664" i="1"/>
  <c r="AS665" i="1"/>
  <c r="AS666" i="1"/>
  <c r="AS667" i="1"/>
  <c r="AS668" i="1"/>
  <c r="AS669" i="1"/>
  <c r="AS670" i="1"/>
  <c r="AS671" i="1"/>
  <c r="AS672" i="1"/>
  <c r="AS673" i="1"/>
  <c r="AS674" i="1"/>
  <c r="AS675" i="1"/>
  <c r="AS676" i="1"/>
  <c r="AS677" i="1"/>
  <c r="AS678" i="1"/>
  <c r="AS679" i="1"/>
  <c r="AS680" i="1"/>
  <c r="AS681" i="1"/>
  <c r="AS682" i="1"/>
  <c r="AS683" i="1"/>
  <c r="AS684" i="1"/>
  <c r="AS685" i="1"/>
  <c r="AS686" i="1"/>
  <c r="AS687" i="1"/>
  <c r="AS688" i="1"/>
  <c r="AS689" i="1"/>
  <c r="AS690" i="1"/>
  <c r="AS691" i="1"/>
  <c r="AS692" i="1"/>
  <c r="AS693" i="1"/>
  <c r="AS694" i="1"/>
  <c r="AS695" i="1"/>
  <c r="AS696" i="1"/>
  <c r="AS697" i="1"/>
  <c r="AS698" i="1"/>
  <c r="AS699" i="1"/>
  <c r="AS700" i="1"/>
  <c r="AS701" i="1"/>
  <c r="AS702" i="1"/>
  <c r="AS703" i="1"/>
  <c r="AS704" i="1"/>
  <c r="AS705" i="1"/>
  <c r="AS706" i="1"/>
  <c r="AS707" i="1"/>
  <c r="AS708" i="1"/>
  <c r="AS709" i="1"/>
  <c r="AS710" i="1"/>
  <c r="AS711" i="1"/>
  <c r="AS712" i="1"/>
  <c r="AS713" i="1"/>
  <c r="AS714" i="1"/>
  <c r="AS715" i="1"/>
  <c r="AS716" i="1"/>
  <c r="AS717" i="1"/>
  <c r="AS718" i="1"/>
  <c r="AS719" i="1"/>
  <c r="AS720" i="1"/>
  <c r="AS721" i="1"/>
  <c r="AS722" i="1"/>
  <c r="AS723" i="1"/>
  <c r="AS724" i="1"/>
  <c r="AS725" i="1"/>
  <c r="AS726" i="1"/>
  <c r="AS727" i="1"/>
  <c r="AS728" i="1"/>
  <c r="AS729" i="1"/>
  <c r="AS730" i="1"/>
  <c r="AS731" i="1"/>
  <c r="AS732" i="1"/>
  <c r="AS733" i="1"/>
  <c r="AS734" i="1"/>
  <c r="AS735" i="1"/>
  <c r="AS736" i="1"/>
  <c r="AS737" i="1"/>
  <c r="AS738" i="1"/>
  <c r="AS739" i="1"/>
  <c r="AS740" i="1"/>
  <c r="AS741" i="1"/>
  <c r="AS742" i="1"/>
  <c r="AS743" i="1"/>
  <c r="AS744" i="1"/>
  <c r="AS745" i="1"/>
  <c r="AS746" i="1"/>
  <c r="AS747" i="1"/>
  <c r="AS748" i="1"/>
  <c r="AS749" i="1"/>
  <c r="AS750" i="1"/>
  <c r="AS751" i="1"/>
  <c r="AS752" i="1"/>
  <c r="AS753" i="1"/>
  <c r="AS754" i="1"/>
  <c r="AS755" i="1"/>
  <c r="AS756" i="1"/>
  <c r="AS757" i="1"/>
  <c r="AS758" i="1"/>
  <c r="AS759" i="1"/>
  <c r="AS760" i="1"/>
  <c r="AS761" i="1"/>
  <c r="AS762" i="1"/>
  <c r="AS763" i="1"/>
  <c r="AS764" i="1"/>
  <c r="AS765" i="1"/>
  <c r="AS766" i="1"/>
  <c r="AS767" i="1"/>
  <c r="AS768" i="1"/>
  <c r="AS769" i="1"/>
  <c r="AS770" i="1"/>
  <c r="AS771" i="1"/>
  <c r="AS772" i="1"/>
  <c r="AS773" i="1"/>
  <c r="AS774" i="1"/>
  <c r="AS775" i="1"/>
  <c r="AS776" i="1"/>
  <c r="AS777" i="1"/>
  <c r="AS778" i="1"/>
  <c r="AS779" i="1"/>
  <c r="AS780" i="1"/>
  <c r="AS781" i="1"/>
  <c r="AS782" i="1"/>
  <c r="AS783" i="1"/>
  <c r="AS784" i="1"/>
  <c r="AS785" i="1"/>
  <c r="AS786" i="1"/>
  <c r="AS787" i="1"/>
  <c r="AS788" i="1"/>
  <c r="AS789" i="1"/>
  <c r="AS790" i="1"/>
  <c r="AS791" i="1"/>
  <c r="AS792" i="1"/>
  <c r="AS793" i="1"/>
  <c r="AS794" i="1"/>
  <c r="AS795" i="1"/>
  <c r="AS796" i="1"/>
  <c r="AS797" i="1"/>
  <c r="AS798" i="1"/>
  <c r="AS799" i="1"/>
  <c r="AS800" i="1"/>
  <c r="AS801" i="1"/>
  <c r="AS802" i="1"/>
  <c r="AS803" i="1"/>
  <c r="AS804" i="1"/>
  <c r="AS805" i="1"/>
  <c r="AS806" i="1"/>
  <c r="AS807" i="1"/>
  <c r="AS808" i="1"/>
  <c r="AS809" i="1"/>
  <c r="AS810" i="1"/>
  <c r="AS811" i="1"/>
  <c r="AS812" i="1"/>
  <c r="AS813" i="1"/>
  <c r="AS814" i="1"/>
  <c r="AS815" i="1"/>
  <c r="AS816" i="1"/>
  <c r="AS817" i="1"/>
  <c r="AS818" i="1"/>
  <c r="AS819" i="1"/>
  <c r="AS820" i="1"/>
  <c r="AS821" i="1"/>
  <c r="AS822" i="1"/>
  <c r="AS823" i="1"/>
  <c r="AS824" i="1"/>
  <c r="AS825" i="1"/>
  <c r="AS826" i="1"/>
  <c r="AS827" i="1"/>
  <c r="AS828" i="1"/>
  <c r="AS829" i="1"/>
  <c r="AS830" i="1"/>
  <c r="AS831" i="1"/>
  <c r="AS832" i="1"/>
  <c r="AS833" i="1"/>
  <c r="AS834" i="1"/>
  <c r="AS835" i="1"/>
  <c r="AS836" i="1"/>
  <c r="AS837" i="1"/>
  <c r="AS838" i="1"/>
  <c r="AS839" i="1"/>
  <c r="AS840" i="1"/>
  <c r="AS841" i="1"/>
  <c r="AS842" i="1"/>
  <c r="AS843" i="1"/>
  <c r="AS844" i="1"/>
  <c r="AS845" i="1"/>
  <c r="AS846" i="1"/>
  <c r="AS847" i="1"/>
  <c r="AS848" i="1"/>
  <c r="AS849" i="1"/>
  <c r="AS850" i="1"/>
  <c r="AS851" i="1"/>
  <c r="AS852" i="1"/>
  <c r="AS853" i="1"/>
  <c r="AS854" i="1"/>
  <c r="AS855" i="1"/>
  <c r="AS856" i="1"/>
  <c r="AS857" i="1"/>
  <c r="AS858" i="1"/>
  <c r="AS859" i="1"/>
  <c r="AS860" i="1"/>
  <c r="AS861" i="1"/>
  <c r="AS862" i="1"/>
  <c r="AS863" i="1"/>
  <c r="AS864" i="1"/>
  <c r="AS865" i="1"/>
  <c r="AS866" i="1"/>
  <c r="AS867" i="1"/>
  <c r="AS868" i="1"/>
  <c r="AS869" i="1"/>
  <c r="AS870" i="1"/>
  <c r="AS871" i="1"/>
  <c r="AS872" i="1"/>
  <c r="AS873" i="1"/>
  <c r="AS874" i="1"/>
  <c r="AS875" i="1"/>
  <c r="AS876" i="1"/>
  <c r="AS877" i="1"/>
  <c r="AS878" i="1"/>
  <c r="AS879" i="1"/>
  <c r="AS880" i="1"/>
  <c r="AS881" i="1"/>
  <c r="AS882" i="1"/>
  <c r="AS883" i="1"/>
  <c r="AS884" i="1"/>
  <c r="AS885" i="1"/>
  <c r="AS886" i="1"/>
  <c r="AS887" i="1"/>
  <c r="AS888" i="1"/>
  <c r="AS889" i="1"/>
  <c r="AS890" i="1"/>
  <c r="AS891" i="1"/>
  <c r="AS892" i="1"/>
  <c r="AS893" i="1"/>
  <c r="AS894" i="1"/>
  <c r="AS895" i="1"/>
  <c r="AS896" i="1"/>
  <c r="AS897" i="1"/>
  <c r="AS898" i="1"/>
  <c r="AS899" i="1"/>
  <c r="AS900" i="1"/>
  <c r="AS901" i="1"/>
  <c r="AS902" i="1"/>
  <c r="AS903" i="1"/>
  <c r="AS904" i="1"/>
  <c r="AS905" i="1"/>
  <c r="AS906" i="1"/>
  <c r="AS907" i="1"/>
  <c r="AS908" i="1"/>
  <c r="AS909" i="1"/>
  <c r="AS910" i="1"/>
  <c r="AS911" i="1"/>
  <c r="AS912" i="1"/>
  <c r="AS913" i="1"/>
  <c r="AS914" i="1"/>
  <c r="AS915" i="1"/>
  <c r="AS916" i="1"/>
  <c r="AS917" i="1"/>
  <c r="AS918" i="1"/>
  <c r="AS919" i="1"/>
  <c r="AS920" i="1"/>
  <c r="AS921" i="1"/>
  <c r="AS922" i="1"/>
  <c r="AS923" i="1"/>
  <c r="AS924" i="1"/>
  <c r="AS925" i="1"/>
  <c r="AS926" i="1"/>
  <c r="AS927" i="1"/>
  <c r="AS928" i="1"/>
  <c r="AS929" i="1"/>
  <c r="AS930" i="1"/>
  <c r="AS931" i="1"/>
  <c r="AS932" i="1"/>
  <c r="AS933" i="1"/>
  <c r="AS934" i="1"/>
  <c r="AS935" i="1"/>
  <c r="AS936" i="1"/>
  <c r="AS937" i="1"/>
  <c r="AS938" i="1"/>
  <c r="AS939" i="1"/>
  <c r="AS940" i="1"/>
  <c r="AS941" i="1"/>
  <c r="AS942" i="1"/>
  <c r="AS943" i="1"/>
  <c r="AS944" i="1"/>
  <c r="AS945" i="1"/>
  <c r="AS946" i="1"/>
  <c r="AS947" i="1"/>
  <c r="AS948" i="1"/>
  <c r="AS949" i="1"/>
  <c r="AS950" i="1"/>
  <c r="AS951" i="1"/>
  <c r="AS952" i="1"/>
  <c r="AS953" i="1"/>
  <c r="AS954" i="1"/>
  <c r="AS955" i="1"/>
  <c r="AS956" i="1"/>
  <c r="AS957" i="1"/>
  <c r="AS958" i="1"/>
  <c r="AS959" i="1"/>
  <c r="AS960" i="1"/>
  <c r="AS961" i="1"/>
  <c r="AS962" i="1"/>
  <c r="AS963" i="1"/>
  <c r="AS964" i="1"/>
  <c r="AS965" i="1"/>
  <c r="AS966" i="1"/>
  <c r="AS967" i="1"/>
  <c r="AS968" i="1"/>
  <c r="AS969" i="1"/>
  <c r="AS970" i="1"/>
  <c r="AS971" i="1"/>
  <c r="AS972" i="1"/>
  <c r="AS973" i="1"/>
  <c r="AS974" i="1"/>
  <c r="AS975" i="1"/>
  <c r="AS976" i="1"/>
  <c r="AS977" i="1"/>
  <c r="AS978" i="1"/>
  <c r="AS979" i="1"/>
  <c r="AS980" i="1"/>
  <c r="AS981" i="1"/>
  <c r="AS982" i="1"/>
  <c r="AS983" i="1"/>
  <c r="AS984" i="1"/>
  <c r="AS985" i="1"/>
  <c r="AS986" i="1"/>
  <c r="AS987" i="1"/>
  <c r="AS988" i="1"/>
  <c r="AS989" i="1"/>
  <c r="AS990" i="1"/>
  <c r="AS991" i="1"/>
  <c r="AS992" i="1"/>
  <c r="AS993" i="1"/>
  <c r="AS994" i="1"/>
  <c r="AS995" i="1"/>
  <c r="AS996" i="1"/>
  <c r="AS997" i="1"/>
  <c r="AS998" i="1"/>
  <c r="AS999" i="1"/>
  <c r="AS1000" i="1"/>
  <c r="AS1001" i="1"/>
  <c r="AS1002" i="1"/>
  <c r="AS1003" i="1"/>
  <c r="AS1004" i="1"/>
  <c r="AS1005" i="1"/>
  <c r="AS1006" i="1"/>
  <c r="AS1007" i="1"/>
  <c r="AS1008" i="1"/>
  <c r="AS1009" i="1"/>
  <c r="AS1010" i="1"/>
  <c r="AS1011" i="1"/>
  <c r="AS1012" i="1"/>
  <c r="AS1013" i="1"/>
  <c r="AS1014" i="1"/>
  <c r="AS1015" i="1"/>
  <c r="AS1016" i="1"/>
  <c r="AS1017" i="1"/>
  <c r="AS1018" i="1"/>
  <c r="AS1019" i="1"/>
  <c r="AS1020" i="1"/>
  <c r="AS1021" i="1"/>
  <c r="AS1022" i="1"/>
  <c r="AS1023" i="1"/>
  <c r="AS1024" i="1"/>
  <c r="AS1025" i="1"/>
  <c r="AS1026" i="1"/>
  <c r="AS1027" i="1"/>
  <c r="AS1028" i="1"/>
  <c r="AS1029" i="1"/>
  <c r="AS1030" i="1"/>
  <c r="AS1031" i="1"/>
  <c r="AS1032" i="1"/>
  <c r="AS1033" i="1"/>
  <c r="AS1034" i="1"/>
  <c r="AS1035" i="1"/>
  <c r="AS1036" i="1"/>
  <c r="AS1037" i="1"/>
  <c r="AS1038" i="1"/>
  <c r="AS1039" i="1"/>
  <c r="AS1040" i="1"/>
  <c r="AS1041" i="1"/>
  <c r="AS1042" i="1"/>
  <c r="AS1043" i="1"/>
  <c r="AS1044" i="1"/>
  <c r="AS1045" i="1"/>
  <c r="AS1046" i="1"/>
  <c r="AS1047" i="1"/>
  <c r="AS1048" i="1"/>
  <c r="AS1049" i="1"/>
  <c r="AS1050" i="1"/>
  <c r="AS1051" i="1"/>
  <c r="AS1052" i="1"/>
  <c r="AS1053" i="1"/>
  <c r="AS1054" i="1"/>
  <c r="AS1055" i="1"/>
  <c r="AS1056" i="1"/>
  <c r="AS1057" i="1"/>
  <c r="AS1058" i="1"/>
  <c r="AS1059" i="1"/>
  <c r="AS1060" i="1"/>
  <c r="AS1061" i="1"/>
  <c r="AS1062" i="1"/>
  <c r="AS1063" i="1"/>
  <c r="AS1064" i="1"/>
  <c r="AS1065" i="1"/>
  <c r="AS1066" i="1"/>
  <c r="AS1067" i="1"/>
  <c r="AS1068" i="1"/>
  <c r="AS1069" i="1"/>
  <c r="AS1070" i="1"/>
  <c r="AS1071" i="1"/>
  <c r="AS1072" i="1"/>
  <c r="AS1073" i="1"/>
  <c r="AS1074" i="1"/>
  <c r="AS1075" i="1"/>
  <c r="AS1076" i="1"/>
  <c r="AS1077" i="1"/>
  <c r="AS1078" i="1"/>
  <c r="AS1079" i="1"/>
  <c r="AS1080" i="1"/>
  <c r="AS1081" i="1"/>
  <c r="AS1082" i="1"/>
  <c r="AS1083" i="1"/>
  <c r="AS1084" i="1"/>
  <c r="AS1085" i="1"/>
  <c r="AS1086" i="1"/>
  <c r="AS1087" i="1"/>
  <c r="AS1088" i="1"/>
  <c r="AS1089" i="1"/>
  <c r="AS1090" i="1"/>
  <c r="AS1091" i="1"/>
  <c r="AS1092" i="1"/>
  <c r="AS1093" i="1"/>
  <c r="AS1094" i="1"/>
  <c r="AS1095" i="1"/>
  <c r="AS1096" i="1"/>
  <c r="AS1097" i="1"/>
  <c r="AS1098" i="1"/>
  <c r="AS1099" i="1"/>
  <c r="AS1100" i="1"/>
  <c r="AS1101" i="1"/>
  <c r="AS1102" i="1"/>
  <c r="AS1103" i="1"/>
  <c r="AS1104" i="1"/>
  <c r="AS1105" i="1"/>
  <c r="AS1106" i="1"/>
  <c r="AS1107" i="1"/>
  <c r="AS1108" i="1"/>
  <c r="AS1109" i="1"/>
  <c r="AS1110" i="1"/>
  <c r="AS1111" i="1"/>
  <c r="AS1112" i="1"/>
  <c r="AS1113" i="1"/>
  <c r="AS1114" i="1"/>
  <c r="AS1115" i="1"/>
  <c r="AS1116" i="1"/>
  <c r="AS1117" i="1"/>
  <c r="AS1118" i="1"/>
  <c r="AS1119" i="1"/>
  <c r="AS1120" i="1"/>
  <c r="AS1121" i="1"/>
  <c r="AS1122" i="1"/>
  <c r="AS1123" i="1"/>
  <c r="AS1124" i="1"/>
  <c r="AS1125" i="1"/>
  <c r="AS1126" i="1"/>
  <c r="AS1127" i="1"/>
  <c r="AS1128" i="1"/>
  <c r="AS1129" i="1"/>
  <c r="AS1130" i="1"/>
  <c r="AS1131" i="1"/>
  <c r="AS1132" i="1"/>
  <c r="AS1133" i="1"/>
  <c r="AS1134" i="1"/>
  <c r="AS1135" i="1"/>
  <c r="AS1136" i="1"/>
  <c r="AS1137" i="1"/>
  <c r="AS1138" i="1"/>
  <c r="AS1139" i="1"/>
  <c r="AS1140" i="1"/>
  <c r="AS1141" i="1"/>
  <c r="AS1142" i="1"/>
  <c r="AS1143" i="1"/>
  <c r="AS1144" i="1"/>
  <c r="AS1145" i="1"/>
  <c r="AS1146" i="1"/>
  <c r="AS1147" i="1"/>
  <c r="AS1148" i="1"/>
  <c r="AS1149" i="1"/>
  <c r="AS1150" i="1"/>
  <c r="AS1151" i="1"/>
  <c r="AS1152" i="1"/>
  <c r="AS1153" i="1"/>
  <c r="AS1154" i="1"/>
  <c r="AS1155" i="1"/>
  <c r="AS1156" i="1"/>
  <c r="AS1157" i="1"/>
  <c r="AS1158" i="1"/>
  <c r="AS1159" i="1"/>
  <c r="AS1160" i="1"/>
  <c r="AS1161" i="1"/>
  <c r="AS1162" i="1"/>
  <c r="AS1163" i="1"/>
  <c r="AS1164" i="1"/>
  <c r="AS1165" i="1"/>
  <c r="AS1166" i="1"/>
  <c r="AS1167" i="1"/>
  <c r="AS1168" i="1"/>
  <c r="AS1169" i="1"/>
  <c r="AS1170" i="1"/>
  <c r="AS1171" i="1"/>
  <c r="AS1172" i="1"/>
  <c r="AS1173" i="1"/>
  <c r="AS1174" i="1"/>
  <c r="AS1175" i="1"/>
  <c r="AS1176" i="1"/>
  <c r="AS1177" i="1"/>
  <c r="AS1178" i="1"/>
  <c r="AS1179" i="1"/>
  <c r="AS1180" i="1"/>
  <c r="AS1181" i="1"/>
  <c r="AS1182" i="1"/>
  <c r="AS1183" i="1"/>
  <c r="AS1184" i="1"/>
  <c r="AS1185" i="1"/>
  <c r="AS1186" i="1"/>
  <c r="AS1187" i="1"/>
  <c r="AS1188" i="1"/>
  <c r="AS1189" i="1"/>
  <c r="AS1190" i="1"/>
  <c r="AS1191" i="1"/>
  <c r="AS1192" i="1"/>
  <c r="AS1193" i="1"/>
  <c r="AS1194" i="1"/>
  <c r="AS1195" i="1"/>
  <c r="AS1196" i="1"/>
  <c r="AS1197" i="1"/>
  <c r="AS1198" i="1"/>
  <c r="AS1199" i="1"/>
  <c r="AS1200" i="1"/>
  <c r="AS1201" i="1"/>
  <c r="AS1202" i="1"/>
  <c r="AS1203" i="1"/>
  <c r="AS1204" i="1"/>
  <c r="AS1205" i="1"/>
  <c r="AS1206" i="1"/>
  <c r="AS1207" i="1"/>
  <c r="AS1208" i="1"/>
  <c r="AS1209" i="1"/>
  <c r="AS1210" i="1"/>
  <c r="AS1211" i="1"/>
  <c r="AS1212" i="1"/>
  <c r="AS1213" i="1"/>
  <c r="AS1214" i="1"/>
  <c r="AS1215" i="1"/>
  <c r="AS1216" i="1"/>
  <c r="AS1217" i="1"/>
  <c r="AS1218" i="1"/>
  <c r="AS1219" i="1"/>
  <c r="AS1220" i="1"/>
  <c r="AS1221" i="1"/>
  <c r="AS1222" i="1"/>
  <c r="AS1223" i="1"/>
  <c r="AS1224" i="1"/>
  <c r="AS1225" i="1"/>
  <c r="AS1226" i="1"/>
  <c r="AS1227" i="1"/>
  <c r="AS1228" i="1"/>
  <c r="AS1229" i="1"/>
  <c r="AS1230" i="1"/>
  <c r="AS1231" i="1"/>
  <c r="AS1232" i="1"/>
  <c r="AS1233" i="1"/>
  <c r="AS1234" i="1"/>
  <c r="AS1235" i="1"/>
  <c r="AS1236" i="1"/>
  <c r="AS1237" i="1"/>
  <c r="AS1238" i="1"/>
  <c r="AS1239" i="1"/>
  <c r="AS1240" i="1"/>
  <c r="AS1241" i="1"/>
  <c r="AS1242" i="1"/>
  <c r="AS1243" i="1"/>
  <c r="AS1244" i="1"/>
  <c r="AS1245" i="1"/>
  <c r="AS1246" i="1"/>
  <c r="AS1247" i="1"/>
  <c r="AS1248" i="1"/>
  <c r="AS1249" i="1"/>
  <c r="AS1250" i="1"/>
  <c r="AS1251" i="1"/>
  <c r="AS1252" i="1"/>
  <c r="AS1253" i="1"/>
  <c r="AS1254" i="1"/>
  <c r="AS1255" i="1"/>
  <c r="AS1256" i="1"/>
  <c r="AS1257" i="1"/>
  <c r="AS1258" i="1"/>
  <c r="AS1259" i="1"/>
  <c r="AS1260" i="1"/>
  <c r="AS1261" i="1"/>
  <c r="AS1262" i="1"/>
  <c r="AS1263" i="1"/>
  <c r="AS1264" i="1"/>
  <c r="AS1265" i="1"/>
  <c r="AS1266" i="1"/>
  <c r="AS1267" i="1"/>
  <c r="AS1268" i="1"/>
  <c r="AS1269" i="1"/>
  <c r="AS1270" i="1"/>
  <c r="AS1271" i="1"/>
  <c r="AS1272" i="1"/>
  <c r="AS1273" i="1"/>
  <c r="AS1274" i="1"/>
  <c r="AS1275" i="1"/>
  <c r="AS1276" i="1"/>
  <c r="AS1277" i="1"/>
  <c r="AS1278" i="1"/>
  <c r="AS1279" i="1"/>
  <c r="AS1280" i="1"/>
  <c r="AS1281" i="1"/>
  <c r="AS1282" i="1"/>
  <c r="AS1283" i="1"/>
  <c r="AS1284" i="1"/>
  <c r="AS1285" i="1"/>
  <c r="AS1286" i="1"/>
  <c r="AS1287" i="1"/>
  <c r="AS1288" i="1"/>
  <c r="AS1289" i="1"/>
  <c r="AS1290" i="1"/>
  <c r="AS1291" i="1"/>
  <c r="AS1292" i="1"/>
  <c r="AS1293" i="1"/>
  <c r="AS1294" i="1"/>
  <c r="AS1295" i="1"/>
  <c r="AS1296" i="1"/>
  <c r="AS1297" i="1"/>
  <c r="AS1298" i="1"/>
  <c r="AS1299" i="1"/>
  <c r="AS1300" i="1"/>
  <c r="AS1301" i="1"/>
  <c r="AS1302" i="1"/>
  <c r="AS1303" i="1"/>
  <c r="AS1304" i="1"/>
  <c r="AS1305" i="1"/>
  <c r="AS1306" i="1"/>
  <c r="AS1307" i="1"/>
  <c r="AS1308" i="1"/>
  <c r="AS1309" i="1"/>
  <c r="AS1310" i="1"/>
  <c r="AS1311" i="1"/>
  <c r="AS1312" i="1"/>
  <c r="AS1313" i="1"/>
  <c r="AS1314" i="1"/>
  <c r="AS1315" i="1"/>
  <c r="AS1316" i="1"/>
  <c r="AS1317" i="1"/>
  <c r="AS1318" i="1"/>
  <c r="AS1319" i="1"/>
  <c r="AS1320" i="1"/>
  <c r="AS1321" i="1"/>
  <c r="AS1322" i="1"/>
  <c r="AS1323" i="1"/>
  <c r="AS1324" i="1"/>
  <c r="AS1325" i="1"/>
  <c r="AS1326" i="1"/>
  <c r="AS1327" i="1"/>
  <c r="AS1328" i="1"/>
  <c r="AS1329" i="1"/>
  <c r="AS1330" i="1"/>
  <c r="AS1331" i="1"/>
  <c r="AS1332" i="1"/>
  <c r="AS1333" i="1"/>
  <c r="AS1334" i="1"/>
  <c r="AS1335" i="1"/>
  <c r="AS1336" i="1"/>
  <c r="AS1337" i="1"/>
  <c r="AS1338" i="1"/>
  <c r="AS1339" i="1"/>
  <c r="AS1340" i="1"/>
  <c r="AS1341" i="1"/>
  <c r="AS1342" i="1"/>
  <c r="AS1343" i="1"/>
  <c r="AS1344" i="1"/>
  <c r="AS1345" i="1"/>
  <c r="AS1346" i="1"/>
  <c r="AS1347" i="1"/>
  <c r="AS1348" i="1"/>
  <c r="AS1349" i="1"/>
  <c r="AS1350" i="1"/>
  <c r="AS1351" i="1"/>
  <c r="AS1352" i="1"/>
  <c r="AS1353" i="1"/>
  <c r="AS1354" i="1"/>
  <c r="AS1355" i="1"/>
  <c r="AS1356" i="1"/>
  <c r="AS1357" i="1"/>
  <c r="AS1358" i="1"/>
  <c r="AS1359" i="1"/>
  <c r="AS1360" i="1"/>
  <c r="AS1361" i="1"/>
  <c r="AS1362" i="1"/>
  <c r="AS1363" i="1"/>
  <c r="AS1364" i="1"/>
  <c r="AS1365" i="1"/>
  <c r="AS1366" i="1"/>
  <c r="AS1367" i="1"/>
  <c r="AS1368" i="1"/>
  <c r="AS1369" i="1"/>
  <c r="AS1370" i="1"/>
  <c r="AS1371" i="1"/>
  <c r="AS1372" i="1"/>
  <c r="AS1373" i="1"/>
  <c r="AS1374" i="1"/>
  <c r="AS1375" i="1"/>
  <c r="AS1376" i="1"/>
  <c r="AS1377" i="1"/>
  <c r="AS1378" i="1"/>
  <c r="AS1379" i="1"/>
  <c r="AS1380" i="1"/>
  <c r="AS1381" i="1"/>
  <c r="AS1382" i="1"/>
  <c r="AS1383" i="1"/>
  <c r="AS1384" i="1"/>
  <c r="AS1385" i="1"/>
  <c r="AS1386" i="1"/>
  <c r="AS1387" i="1"/>
  <c r="AS1388" i="1"/>
  <c r="AS1389" i="1"/>
  <c r="AS1390" i="1"/>
  <c r="AS1391" i="1"/>
  <c r="AS1392" i="1"/>
  <c r="AS1393" i="1"/>
  <c r="AS1394" i="1"/>
  <c r="AS1395" i="1"/>
  <c r="AS1396" i="1"/>
  <c r="AS1397" i="1"/>
  <c r="AS1398" i="1"/>
  <c r="AS1399" i="1"/>
  <c r="AS1400" i="1"/>
  <c r="AS1401" i="1"/>
  <c r="AS1402" i="1"/>
  <c r="AS1403" i="1"/>
  <c r="AS1404" i="1"/>
  <c r="AS1405" i="1"/>
  <c r="AS1406" i="1"/>
  <c r="AS1407" i="1"/>
  <c r="AS1408" i="1"/>
  <c r="AS1409" i="1"/>
  <c r="AS1410" i="1"/>
  <c r="AS1411" i="1"/>
  <c r="AS1412" i="1"/>
  <c r="AS1413" i="1"/>
  <c r="AS1414" i="1"/>
  <c r="AS1415" i="1"/>
  <c r="AS1416" i="1"/>
  <c r="AS1417" i="1"/>
  <c r="AS1418" i="1"/>
  <c r="AS1419" i="1"/>
  <c r="AS1420" i="1"/>
  <c r="AS1421" i="1"/>
  <c r="AS1422" i="1"/>
  <c r="AS1423" i="1"/>
  <c r="AS1424" i="1"/>
  <c r="AS1425" i="1"/>
  <c r="AS1426" i="1"/>
  <c r="AS1427" i="1"/>
  <c r="AS1428" i="1"/>
  <c r="AS1429" i="1"/>
  <c r="AS1430" i="1"/>
  <c r="AS1431" i="1"/>
  <c r="AS1432" i="1"/>
  <c r="AS1433" i="1"/>
  <c r="AS1434" i="1"/>
  <c r="AS1435" i="1"/>
  <c r="AS1436" i="1"/>
  <c r="AS1437" i="1"/>
  <c r="AS1438" i="1"/>
  <c r="AS1439" i="1"/>
  <c r="AS1440" i="1"/>
  <c r="AS1441" i="1"/>
  <c r="AS1442" i="1"/>
  <c r="AS1443" i="1"/>
  <c r="AS1444" i="1"/>
  <c r="AS1445" i="1"/>
  <c r="AS1446" i="1"/>
  <c r="AS1447" i="1"/>
  <c r="AS1448" i="1"/>
  <c r="AS1449" i="1"/>
  <c r="AS1450" i="1"/>
  <c r="AS1451" i="1"/>
  <c r="AS1452" i="1"/>
  <c r="AS1453" i="1"/>
  <c r="AS1454" i="1"/>
  <c r="AS1455" i="1"/>
  <c r="AS1456" i="1"/>
  <c r="AS1457" i="1"/>
  <c r="AS1458" i="1"/>
  <c r="AS1459" i="1"/>
  <c r="AS1460" i="1"/>
  <c r="AS1461" i="1"/>
  <c r="AS1462" i="1"/>
  <c r="AS1463" i="1"/>
  <c r="AS1464" i="1"/>
  <c r="AS1465" i="1"/>
  <c r="AS1466" i="1"/>
  <c r="AS1467" i="1"/>
  <c r="AS1468" i="1"/>
  <c r="AS1469" i="1"/>
  <c r="AS1470" i="1"/>
  <c r="AS1471" i="1"/>
  <c r="AS1472" i="1"/>
  <c r="AS1473" i="1"/>
  <c r="AS1474" i="1"/>
  <c r="AS1475" i="1"/>
  <c r="AS1476" i="1"/>
  <c r="AS1477" i="1"/>
  <c r="AS1478" i="1"/>
  <c r="AS1479" i="1"/>
  <c r="AS1480" i="1"/>
  <c r="AS1481" i="1"/>
  <c r="AS1482" i="1"/>
  <c r="AS1483" i="1"/>
  <c r="AS1484" i="1"/>
  <c r="AS1485" i="1"/>
  <c r="AS1486" i="1"/>
  <c r="AS1487" i="1"/>
  <c r="AS1488" i="1"/>
  <c r="AS1489" i="1"/>
  <c r="AS1490" i="1"/>
  <c r="AS1491" i="1"/>
  <c r="AS1492" i="1"/>
  <c r="AS1493" i="1"/>
  <c r="AS1494" i="1"/>
  <c r="AS1495" i="1"/>
  <c r="AS1496" i="1"/>
  <c r="AS1497" i="1"/>
  <c r="AS1498" i="1"/>
  <c r="AS1499" i="1"/>
  <c r="AS1500" i="1"/>
  <c r="AS1501" i="1"/>
  <c r="AS1502" i="1"/>
  <c r="AS1503" i="1"/>
  <c r="AS1504" i="1"/>
  <c r="AS1505" i="1"/>
  <c r="AS1506" i="1"/>
  <c r="AS1507" i="1"/>
  <c r="AS1508" i="1"/>
  <c r="AS1509" i="1"/>
  <c r="AS1510" i="1"/>
  <c r="AS1511" i="1"/>
  <c r="AS1512" i="1"/>
  <c r="AS1513" i="1"/>
  <c r="AS1514" i="1"/>
  <c r="AS1515" i="1"/>
  <c r="AS1516" i="1"/>
  <c r="AS1517" i="1"/>
  <c r="AS1518" i="1"/>
  <c r="AS1519" i="1"/>
  <c r="AS1520" i="1"/>
  <c r="AS1521" i="1"/>
  <c r="AS1522" i="1"/>
  <c r="AS1523" i="1"/>
  <c r="AS1524" i="1"/>
  <c r="AS1525" i="1"/>
  <c r="AS1526" i="1"/>
  <c r="AS1527" i="1"/>
  <c r="AS1528" i="1"/>
  <c r="AS1529" i="1"/>
  <c r="AS1530" i="1"/>
  <c r="AS1531" i="1"/>
  <c r="AS1532" i="1"/>
  <c r="AS1533" i="1"/>
  <c r="AS1534" i="1"/>
  <c r="AS1535" i="1"/>
  <c r="AS1536" i="1"/>
  <c r="AS1537" i="1"/>
  <c r="AS1538" i="1"/>
  <c r="AS1539" i="1"/>
  <c r="AS1540" i="1"/>
  <c r="AS1541" i="1"/>
  <c r="AS1542" i="1"/>
  <c r="AS1543" i="1"/>
  <c r="AS1544" i="1"/>
  <c r="AS1545" i="1"/>
  <c r="AS1546" i="1"/>
  <c r="AS1547" i="1"/>
  <c r="AS1548" i="1"/>
  <c r="AS1549" i="1"/>
  <c r="AS1550" i="1"/>
  <c r="AS1551" i="1"/>
  <c r="AS1552" i="1"/>
  <c r="AS1553" i="1"/>
  <c r="AS1554" i="1"/>
  <c r="AS1555" i="1"/>
  <c r="AS1556" i="1"/>
  <c r="AS1557" i="1"/>
  <c r="AS1558" i="1"/>
  <c r="AS1559" i="1"/>
  <c r="AS1560" i="1"/>
  <c r="AS1561" i="1"/>
  <c r="AS1562" i="1"/>
  <c r="AS1563" i="1"/>
  <c r="AS1564" i="1"/>
  <c r="AS1565" i="1"/>
  <c r="AS1566" i="1"/>
  <c r="AS1567" i="1"/>
  <c r="AS1568" i="1"/>
  <c r="AS1569" i="1"/>
  <c r="AS1570" i="1"/>
  <c r="AS1571" i="1"/>
  <c r="AS1572" i="1"/>
  <c r="AS1573" i="1"/>
  <c r="AS1574" i="1"/>
  <c r="AS1575" i="1"/>
  <c r="AS1576" i="1"/>
  <c r="AS1577" i="1"/>
  <c r="AS1578" i="1"/>
  <c r="AS1579" i="1"/>
  <c r="AS1580" i="1"/>
  <c r="AS1581" i="1"/>
  <c r="AS1582" i="1"/>
  <c r="AS1583" i="1"/>
  <c r="AS1584" i="1"/>
  <c r="AS1585" i="1"/>
  <c r="AS1586" i="1"/>
  <c r="AS1587" i="1"/>
  <c r="AS1588" i="1"/>
  <c r="AS1589" i="1"/>
  <c r="AS1590" i="1"/>
  <c r="AS1591" i="1"/>
  <c r="AS1592" i="1"/>
  <c r="AS1593" i="1"/>
  <c r="AS1594" i="1"/>
  <c r="AS1595" i="1"/>
  <c r="AS1596" i="1"/>
  <c r="AS1597" i="1"/>
  <c r="AS1598" i="1"/>
  <c r="AS1599" i="1"/>
  <c r="AS1600" i="1"/>
  <c r="AS1601" i="1"/>
  <c r="AS1602" i="1"/>
  <c r="AS1603" i="1"/>
  <c r="AS1604" i="1"/>
  <c r="AS1605" i="1"/>
  <c r="AS1606" i="1"/>
  <c r="AS1607" i="1"/>
  <c r="AS1608" i="1"/>
  <c r="AS1609" i="1"/>
  <c r="AS1610" i="1"/>
  <c r="AS1611" i="1"/>
  <c r="AS1612" i="1"/>
  <c r="AS1613" i="1"/>
  <c r="AS1614" i="1"/>
  <c r="AS1615" i="1"/>
  <c r="AS1616" i="1"/>
  <c r="AS1617" i="1"/>
  <c r="AS1618" i="1"/>
  <c r="AS1619" i="1"/>
  <c r="AS1620" i="1"/>
  <c r="AS1621" i="1"/>
  <c r="AS1622" i="1"/>
  <c r="AS1623" i="1"/>
  <c r="AS1624" i="1"/>
  <c r="AS1625" i="1"/>
  <c r="AS1626" i="1"/>
  <c r="AS1627" i="1"/>
  <c r="AS1628" i="1"/>
  <c r="AS1629" i="1"/>
  <c r="AS1630" i="1"/>
  <c r="AS1631" i="1"/>
  <c r="AS1632" i="1"/>
  <c r="AS1633" i="1"/>
  <c r="AS1634" i="1"/>
  <c r="AS1635" i="1"/>
  <c r="AS1636" i="1"/>
  <c r="AS1637" i="1"/>
  <c r="AS1638" i="1"/>
  <c r="AS1639" i="1"/>
  <c r="AS1640" i="1"/>
  <c r="AS1641" i="1"/>
  <c r="AS1642" i="1"/>
  <c r="AS1643" i="1"/>
  <c r="AS1644" i="1"/>
  <c r="AS1645" i="1"/>
  <c r="AS1646" i="1"/>
  <c r="AS1647" i="1"/>
  <c r="AS1648" i="1"/>
  <c r="AS1649" i="1"/>
  <c r="AS1650" i="1"/>
  <c r="AS1651" i="1"/>
  <c r="AS1652" i="1"/>
  <c r="AS1653" i="1"/>
  <c r="AS1654" i="1"/>
  <c r="AS1655" i="1"/>
  <c r="AS1656" i="1"/>
  <c r="AS1657" i="1"/>
  <c r="AS1658" i="1"/>
  <c r="AS1659" i="1"/>
  <c r="AS1660" i="1"/>
  <c r="AS1661" i="1"/>
  <c r="AS1662" i="1"/>
  <c r="AS1663" i="1"/>
  <c r="AS1664" i="1"/>
  <c r="AS1665" i="1"/>
  <c r="AS1666" i="1"/>
  <c r="AS1667" i="1"/>
  <c r="AS1668" i="1"/>
  <c r="AS1669" i="1"/>
  <c r="AS1670" i="1"/>
  <c r="AS1671" i="1"/>
  <c r="AS1672" i="1"/>
  <c r="AS1673" i="1"/>
  <c r="AS1674" i="1"/>
  <c r="AS1675" i="1"/>
  <c r="AS1676" i="1"/>
  <c r="AS1677" i="1"/>
  <c r="AS1678" i="1"/>
  <c r="AS1679" i="1"/>
  <c r="AS1680" i="1"/>
  <c r="AS1681" i="1"/>
  <c r="AS1682" i="1"/>
  <c r="AS1683" i="1"/>
  <c r="AS1684" i="1"/>
  <c r="AS1685" i="1"/>
  <c r="AS1686" i="1"/>
  <c r="AS1687" i="1"/>
  <c r="AS1688" i="1"/>
  <c r="AS1689" i="1"/>
  <c r="AS1690" i="1"/>
  <c r="AS1691" i="1"/>
  <c r="AS1692" i="1"/>
  <c r="AS1693" i="1"/>
  <c r="AS1694" i="1"/>
  <c r="AS1695" i="1"/>
  <c r="AS1696" i="1"/>
  <c r="AS1697" i="1"/>
  <c r="AS1698" i="1"/>
  <c r="AS1699" i="1"/>
  <c r="AS1700" i="1"/>
  <c r="AS1701" i="1"/>
  <c r="AS1702" i="1"/>
  <c r="AS1703" i="1"/>
  <c r="AS1704" i="1"/>
  <c r="AS1705" i="1"/>
  <c r="AS1706" i="1"/>
  <c r="AS1707" i="1"/>
  <c r="AS1708" i="1"/>
  <c r="AS1709" i="1"/>
  <c r="AS1710" i="1"/>
  <c r="AS1711" i="1"/>
  <c r="AS1712" i="1"/>
  <c r="AS1713" i="1"/>
  <c r="AS1714" i="1"/>
  <c r="AS1715" i="1"/>
  <c r="AS1716" i="1"/>
  <c r="AS1717" i="1"/>
  <c r="AS1718" i="1"/>
  <c r="AS1719" i="1"/>
  <c r="AS1720" i="1"/>
  <c r="AS1721" i="1"/>
  <c r="AS1722" i="1"/>
  <c r="AS1723" i="1"/>
  <c r="AS1724" i="1"/>
  <c r="AS1725" i="1"/>
  <c r="AS1726" i="1"/>
  <c r="AS1727" i="1"/>
  <c r="AS1728" i="1"/>
  <c r="AS1729" i="1"/>
  <c r="AS1730" i="1"/>
  <c r="AS1731" i="1"/>
  <c r="AS1732" i="1"/>
  <c r="AS1733" i="1"/>
  <c r="AS1734" i="1"/>
  <c r="AS1735" i="1"/>
  <c r="AS1736" i="1"/>
  <c r="AS1737" i="1"/>
  <c r="AS1738" i="1"/>
  <c r="AS1739" i="1"/>
  <c r="AS1740" i="1"/>
  <c r="AS1741" i="1"/>
  <c r="AS1742" i="1"/>
  <c r="AS1743" i="1"/>
  <c r="AS1744" i="1"/>
  <c r="AS1745" i="1"/>
  <c r="AS1746" i="1"/>
  <c r="AS1747" i="1"/>
  <c r="AS1748" i="1"/>
  <c r="AS1749" i="1"/>
  <c r="AS1750" i="1"/>
  <c r="AS1751" i="1"/>
  <c r="AS1752" i="1"/>
  <c r="AS1753" i="1"/>
  <c r="AS1754" i="1"/>
  <c r="AS1755" i="1"/>
  <c r="AS1756" i="1"/>
  <c r="AS1757" i="1"/>
  <c r="AS1758" i="1"/>
  <c r="AS1759" i="1"/>
  <c r="AS1760" i="1"/>
  <c r="AS1761" i="1"/>
  <c r="AS1762" i="1"/>
  <c r="AS1763" i="1"/>
  <c r="AS1764" i="1"/>
  <c r="AS1765" i="1"/>
  <c r="AS1766" i="1"/>
  <c r="AS1767" i="1"/>
  <c r="AS1768" i="1"/>
  <c r="AS1769" i="1"/>
  <c r="AS1770" i="1"/>
  <c r="AS1771" i="1"/>
  <c r="AS1772" i="1"/>
  <c r="AS1773" i="1"/>
  <c r="AS1774" i="1"/>
  <c r="AS1775" i="1"/>
  <c r="AS1776" i="1"/>
  <c r="AS1777" i="1"/>
  <c r="AS1778" i="1"/>
  <c r="AS1779" i="1"/>
  <c r="AS1780" i="1"/>
  <c r="AS1781" i="1"/>
  <c r="AS1782" i="1"/>
  <c r="AS1783" i="1"/>
  <c r="AS1784" i="1"/>
  <c r="AS1785" i="1"/>
  <c r="AS1786" i="1"/>
  <c r="AS1787" i="1"/>
  <c r="AS1788" i="1"/>
  <c r="AS1789" i="1"/>
  <c r="AS1790" i="1"/>
  <c r="AS1791" i="1"/>
  <c r="AS1792" i="1"/>
  <c r="AS1793" i="1"/>
  <c r="AS1794" i="1"/>
  <c r="AS1795" i="1"/>
  <c r="AS1796" i="1"/>
  <c r="AS1797" i="1"/>
  <c r="AS1798" i="1"/>
  <c r="AS1799" i="1"/>
  <c r="AS1800" i="1"/>
  <c r="AS1801" i="1"/>
  <c r="AS1802" i="1"/>
  <c r="AS1803" i="1"/>
  <c r="AS1804" i="1"/>
  <c r="AS1805" i="1"/>
  <c r="AS1806" i="1"/>
  <c r="AS1807" i="1"/>
  <c r="AS1808" i="1"/>
  <c r="AS1809" i="1"/>
  <c r="AS1810" i="1"/>
  <c r="AS1811" i="1"/>
  <c r="AS1812" i="1"/>
  <c r="AS1813" i="1"/>
  <c r="AS1814" i="1"/>
  <c r="AS1815" i="1"/>
  <c r="AS1816" i="1"/>
  <c r="AS1817" i="1"/>
  <c r="AS1818" i="1"/>
  <c r="AS1819" i="1"/>
  <c r="AS1820" i="1"/>
  <c r="AS1821" i="1"/>
  <c r="AS1822" i="1"/>
  <c r="AS1823" i="1"/>
  <c r="AS1824" i="1"/>
  <c r="AS1825" i="1"/>
  <c r="AS1826" i="1"/>
  <c r="AS1827" i="1"/>
  <c r="AS1828" i="1"/>
  <c r="AS1829" i="1"/>
  <c r="AS1830" i="1"/>
  <c r="AS1831" i="1"/>
  <c r="AS1832" i="1"/>
  <c r="AS1833" i="1"/>
  <c r="AS1834" i="1"/>
  <c r="AS1835" i="1"/>
  <c r="AS1836" i="1"/>
  <c r="AS1837" i="1"/>
  <c r="AS1838" i="1"/>
  <c r="AS1839" i="1"/>
  <c r="AS1840" i="1"/>
  <c r="AS1841" i="1"/>
  <c r="AS1842" i="1"/>
  <c r="AS1843" i="1"/>
  <c r="AS1844" i="1"/>
  <c r="AS1845" i="1"/>
  <c r="AS1846" i="1"/>
  <c r="AS1847" i="1"/>
  <c r="AS1848" i="1"/>
  <c r="AS1849" i="1"/>
  <c r="AS1850" i="1"/>
  <c r="AS1851" i="1"/>
  <c r="AS1852" i="1"/>
  <c r="AS1853" i="1"/>
  <c r="AS1854" i="1"/>
  <c r="AS1855" i="1"/>
  <c r="AS1856" i="1"/>
  <c r="AS1857" i="1"/>
  <c r="AS1858" i="1"/>
  <c r="AS1859" i="1"/>
  <c r="AS1860" i="1"/>
  <c r="AS1861" i="1"/>
  <c r="AS1862" i="1"/>
  <c r="AS1863" i="1"/>
  <c r="AS1864" i="1"/>
  <c r="AS1865" i="1"/>
  <c r="AS1866" i="1"/>
  <c r="AS1867" i="1"/>
  <c r="AS1868" i="1"/>
  <c r="AS1869" i="1"/>
  <c r="AS1870" i="1"/>
  <c r="AS1871" i="1"/>
  <c r="AS1872" i="1"/>
  <c r="AS1873" i="1"/>
  <c r="AS1874" i="1"/>
  <c r="AS1875" i="1"/>
  <c r="AS1876" i="1"/>
  <c r="AS1877" i="1"/>
  <c r="AS1878" i="1"/>
  <c r="AS1879" i="1"/>
  <c r="AS1880" i="1"/>
  <c r="AS1881" i="1"/>
  <c r="AS1882" i="1"/>
  <c r="AS1883" i="1"/>
  <c r="AS1884" i="1"/>
  <c r="AS1885" i="1"/>
  <c r="AS1886" i="1"/>
  <c r="AS1887" i="1"/>
  <c r="AS1888" i="1"/>
  <c r="AS1889" i="1"/>
  <c r="AS1890" i="1"/>
  <c r="AS1891" i="1"/>
  <c r="AS1892" i="1"/>
  <c r="AS1893" i="1"/>
  <c r="AS1894" i="1"/>
  <c r="AS1895" i="1"/>
  <c r="AS1896" i="1"/>
  <c r="AS1897" i="1"/>
  <c r="AS1898" i="1"/>
  <c r="AS1899" i="1"/>
  <c r="AS1900" i="1"/>
  <c r="AS1901" i="1"/>
  <c r="AS1902" i="1"/>
  <c r="AS1903" i="1"/>
  <c r="AS1904" i="1"/>
  <c r="AS1905" i="1"/>
  <c r="AS1906" i="1"/>
  <c r="AS1907" i="1"/>
  <c r="AS1908" i="1"/>
  <c r="AS1909" i="1"/>
  <c r="AS1910" i="1"/>
  <c r="AS1911" i="1"/>
  <c r="AS1912" i="1"/>
  <c r="AS1913" i="1"/>
  <c r="AS1914" i="1"/>
  <c r="AS1915" i="1"/>
  <c r="AS1916" i="1"/>
  <c r="AS1917" i="1"/>
  <c r="AS1918" i="1"/>
  <c r="AS1919" i="1"/>
  <c r="AS1920" i="1"/>
  <c r="AS1921" i="1"/>
  <c r="AS1922" i="1"/>
  <c r="AS1923" i="1"/>
  <c r="AS1924" i="1"/>
  <c r="AS1925" i="1"/>
  <c r="AS1926" i="1"/>
  <c r="AS1927" i="1"/>
  <c r="AS1928" i="1"/>
  <c r="AS1929" i="1"/>
  <c r="AS1930" i="1"/>
  <c r="AS1931" i="1"/>
  <c r="AS1932" i="1"/>
  <c r="AS1933" i="1"/>
  <c r="AS1934" i="1"/>
  <c r="AS1935" i="1"/>
  <c r="AS1936" i="1"/>
  <c r="AS1937" i="1"/>
  <c r="AS1938" i="1"/>
  <c r="AS1939" i="1"/>
  <c r="AS1940" i="1"/>
  <c r="AS1941" i="1"/>
  <c r="AS1942" i="1"/>
  <c r="AS1943" i="1"/>
  <c r="AS1944" i="1"/>
  <c r="AS1945" i="1"/>
  <c r="AS1946" i="1"/>
  <c r="AS1947" i="1"/>
  <c r="AS1948" i="1"/>
  <c r="AS1949" i="1"/>
  <c r="AS1950" i="1"/>
  <c r="AS1951" i="1"/>
  <c r="AS1952" i="1"/>
  <c r="AS1953" i="1"/>
  <c r="AS1954" i="1"/>
  <c r="AS1955" i="1"/>
  <c r="AS1956" i="1"/>
  <c r="AS1957" i="1"/>
  <c r="AS1958" i="1"/>
  <c r="AS1959" i="1"/>
  <c r="AS1960" i="1"/>
  <c r="AS1961" i="1"/>
  <c r="AS1962" i="1"/>
  <c r="AS1963" i="1"/>
  <c r="AS1964" i="1"/>
  <c r="AS1965" i="1"/>
  <c r="AS1966" i="1"/>
  <c r="AS1967" i="1"/>
  <c r="AS1968" i="1"/>
  <c r="AS1969" i="1"/>
  <c r="AS1970" i="1"/>
  <c r="AS1971" i="1"/>
  <c r="AS1972" i="1"/>
  <c r="AS1973" i="1"/>
  <c r="AS1974" i="1"/>
  <c r="AS1975" i="1"/>
  <c r="AS1976" i="1"/>
  <c r="AS1977" i="1"/>
  <c r="AS1978" i="1"/>
  <c r="AS1979" i="1"/>
  <c r="AS1980" i="1"/>
  <c r="AS1981" i="1"/>
  <c r="AS1982" i="1"/>
  <c r="AS1983" i="1"/>
  <c r="AS1984" i="1"/>
  <c r="AS1985" i="1"/>
  <c r="AS1986" i="1"/>
  <c r="AS1987" i="1"/>
  <c r="AS1988" i="1"/>
  <c r="AS1989" i="1"/>
  <c r="AS1990" i="1"/>
  <c r="AS1991" i="1"/>
  <c r="AS1992" i="1"/>
  <c r="AS1993" i="1"/>
  <c r="AS1994" i="1"/>
  <c r="AS1995" i="1"/>
  <c r="AS1996" i="1"/>
  <c r="AS1997" i="1"/>
  <c r="AS1998" i="1"/>
  <c r="AS1999" i="1"/>
  <c r="AS2000" i="1"/>
  <c r="AS2001" i="1"/>
  <c r="AS2002" i="1"/>
  <c r="AS2003" i="1"/>
  <c r="AS2004" i="1"/>
  <c r="AS2005" i="1"/>
  <c r="AS2006" i="1"/>
  <c r="AS2007" i="1"/>
  <c r="AS2008" i="1"/>
  <c r="AS2009" i="1"/>
  <c r="AS2010" i="1"/>
  <c r="AS2011" i="1"/>
  <c r="AS2012" i="1"/>
  <c r="AS2013" i="1"/>
  <c r="AS2014" i="1"/>
  <c r="AS2015" i="1"/>
  <c r="AS2016" i="1"/>
  <c r="AS2017" i="1"/>
  <c r="AS2018" i="1"/>
  <c r="AS2019" i="1"/>
  <c r="AS2020" i="1"/>
  <c r="AS2021" i="1"/>
  <c r="AS2022" i="1"/>
  <c r="AS2023" i="1"/>
  <c r="AS2024" i="1"/>
  <c r="AS2025" i="1"/>
  <c r="AS2026" i="1"/>
  <c r="AS2027" i="1"/>
  <c r="AS2028" i="1"/>
  <c r="AS2029" i="1"/>
  <c r="AS2030" i="1"/>
  <c r="AS2031" i="1"/>
  <c r="AS2032" i="1"/>
  <c r="AS2033" i="1"/>
  <c r="AS2034" i="1"/>
  <c r="AS2035" i="1"/>
  <c r="AS2036" i="1"/>
  <c r="AS2037" i="1"/>
  <c r="AS2038" i="1"/>
  <c r="AS2039" i="1"/>
  <c r="AS2040" i="1"/>
  <c r="AS2041" i="1"/>
  <c r="AS2042" i="1"/>
  <c r="AS2043" i="1"/>
  <c r="AS2044" i="1"/>
  <c r="AS2045" i="1"/>
  <c r="AS2046" i="1"/>
  <c r="AS2047" i="1"/>
  <c r="AS2048" i="1"/>
  <c r="AS2049" i="1"/>
  <c r="AS2050" i="1"/>
  <c r="AS2051" i="1"/>
  <c r="AS2052" i="1"/>
  <c r="AS2053" i="1"/>
  <c r="AS2054" i="1"/>
  <c r="AS2055" i="1"/>
  <c r="AS2056" i="1"/>
  <c r="AS2057" i="1"/>
  <c r="AS2058" i="1"/>
  <c r="AS2059" i="1"/>
  <c r="AS2060" i="1"/>
  <c r="AS2061" i="1"/>
  <c r="AS2062" i="1"/>
  <c r="AS2063" i="1"/>
  <c r="AS2064" i="1"/>
  <c r="AS2065" i="1"/>
  <c r="AS2066" i="1"/>
  <c r="AS2067" i="1"/>
  <c r="AS2068" i="1"/>
  <c r="AS2069" i="1"/>
  <c r="AS2070" i="1"/>
  <c r="AS2071" i="1"/>
  <c r="AS2072" i="1"/>
  <c r="AS2073" i="1"/>
  <c r="AS2074" i="1"/>
  <c r="AS2075" i="1"/>
  <c r="AS2076" i="1"/>
  <c r="AS2077" i="1"/>
  <c r="AS2078" i="1"/>
  <c r="AS2079" i="1"/>
  <c r="AS2080" i="1"/>
  <c r="AS2081" i="1"/>
  <c r="AS2082" i="1"/>
  <c r="AS2083" i="1"/>
  <c r="AS2084" i="1"/>
  <c r="AS2085" i="1"/>
  <c r="AS2086" i="1"/>
  <c r="AS2087" i="1"/>
  <c r="AS2088" i="1"/>
  <c r="AS2089" i="1"/>
  <c r="AS2090" i="1"/>
  <c r="AS2091" i="1"/>
  <c r="AS2092" i="1"/>
  <c r="AS2093" i="1"/>
  <c r="AS2094" i="1"/>
  <c r="AS2095" i="1"/>
  <c r="AS2096" i="1"/>
  <c r="AS2097" i="1"/>
  <c r="AS2098" i="1"/>
  <c r="AS2099" i="1"/>
  <c r="AS2100" i="1"/>
  <c r="AS2101" i="1"/>
  <c r="AS2102" i="1"/>
  <c r="AS2103" i="1"/>
  <c r="AS2104" i="1"/>
  <c r="AS2105" i="1"/>
  <c r="AS2106" i="1"/>
  <c r="AS2107" i="1"/>
  <c r="AS2108" i="1"/>
  <c r="AS2109" i="1"/>
  <c r="AS2110" i="1"/>
  <c r="AS2111" i="1"/>
  <c r="AS2112" i="1"/>
  <c r="AS2113" i="1"/>
  <c r="AS2114" i="1"/>
  <c r="AS2115" i="1"/>
  <c r="AS2116" i="1"/>
  <c r="AS2117" i="1"/>
  <c r="AS2118" i="1"/>
  <c r="AS2119" i="1"/>
  <c r="AS2120" i="1"/>
  <c r="AS2121" i="1"/>
  <c r="AS2122" i="1"/>
  <c r="AS2123" i="1"/>
  <c r="AS2124" i="1"/>
  <c r="AS2125" i="1"/>
  <c r="AS2126" i="1"/>
  <c r="AS2127" i="1"/>
  <c r="AS2128" i="1"/>
  <c r="AS2129" i="1"/>
  <c r="AS2130" i="1"/>
  <c r="AS2131" i="1"/>
  <c r="AS2132" i="1"/>
  <c r="AS2133" i="1"/>
  <c r="AS2134" i="1"/>
  <c r="AS2135" i="1"/>
  <c r="AS2136" i="1"/>
  <c r="AS2137" i="1"/>
  <c r="AS2138" i="1"/>
  <c r="AS2139" i="1"/>
  <c r="AS2140" i="1"/>
  <c r="AS2141" i="1"/>
  <c r="AS2142" i="1"/>
  <c r="AS2143" i="1"/>
  <c r="AS2144" i="1"/>
  <c r="AS2145" i="1"/>
  <c r="AS2146" i="1"/>
  <c r="AS2147" i="1"/>
  <c r="AS2148" i="1"/>
  <c r="AS2149" i="1"/>
  <c r="AS2150" i="1"/>
  <c r="AS2151" i="1"/>
  <c r="AS2152" i="1"/>
  <c r="AS2153" i="1"/>
  <c r="AS2154" i="1"/>
  <c r="AS2155" i="1"/>
  <c r="AS2156" i="1"/>
  <c r="AS2157" i="1"/>
  <c r="AS2158" i="1"/>
  <c r="AS2159" i="1"/>
  <c r="AS2160" i="1"/>
  <c r="AS2161" i="1"/>
  <c r="AS2162" i="1"/>
  <c r="AS2163" i="1"/>
  <c r="AS2164" i="1"/>
  <c r="AS2165" i="1"/>
  <c r="AS2166" i="1"/>
  <c r="AS2167" i="1"/>
  <c r="AS2168" i="1"/>
  <c r="AS2169" i="1"/>
  <c r="AS2170" i="1"/>
  <c r="AS2171" i="1"/>
  <c r="AS2172" i="1"/>
  <c r="AS2173" i="1"/>
  <c r="AS2174" i="1"/>
  <c r="AS2175" i="1"/>
  <c r="AS2176" i="1"/>
  <c r="AS2177" i="1"/>
  <c r="AS2178" i="1"/>
  <c r="AS2179" i="1"/>
  <c r="AS2180" i="1"/>
  <c r="AS2181" i="1"/>
  <c r="AS2182" i="1"/>
  <c r="AS2183" i="1"/>
  <c r="AS2184" i="1"/>
  <c r="AS2185" i="1"/>
  <c r="AS2186" i="1"/>
  <c r="AS2187" i="1"/>
  <c r="AS2188" i="1"/>
  <c r="AS2189" i="1"/>
  <c r="AS2190" i="1"/>
  <c r="AS2191" i="1"/>
  <c r="AS2192" i="1"/>
  <c r="AS2193" i="1"/>
  <c r="AS2194" i="1"/>
  <c r="AS2195" i="1"/>
  <c r="AS2196" i="1"/>
  <c r="AS2197" i="1"/>
  <c r="AS2198" i="1"/>
  <c r="AS2199" i="1"/>
  <c r="AS2200" i="1"/>
  <c r="AS2201" i="1"/>
  <c r="AS2202" i="1"/>
  <c r="AS2203" i="1"/>
  <c r="AS2204" i="1"/>
  <c r="AS2205" i="1"/>
  <c r="AS2206" i="1"/>
  <c r="AS2207" i="1"/>
  <c r="AS2208" i="1"/>
  <c r="AS2209" i="1"/>
  <c r="AS2210" i="1"/>
  <c r="AS2211" i="1"/>
  <c r="AS2212" i="1"/>
  <c r="AS2213" i="1"/>
  <c r="AS2214" i="1"/>
  <c r="AS2215" i="1"/>
  <c r="AS2216" i="1"/>
  <c r="AS2217" i="1"/>
  <c r="AS2218" i="1"/>
  <c r="AS2219" i="1"/>
  <c r="AS2220" i="1"/>
  <c r="AS2221" i="1"/>
  <c r="AS2222" i="1"/>
  <c r="AS2223" i="1"/>
  <c r="AS2224" i="1"/>
  <c r="AS2225" i="1"/>
  <c r="AS2226" i="1"/>
  <c r="AS2227" i="1"/>
  <c r="AS2228" i="1"/>
  <c r="AS2229" i="1"/>
  <c r="AS2230" i="1"/>
  <c r="AS2231" i="1"/>
  <c r="AS2232" i="1"/>
  <c r="AS2233" i="1"/>
  <c r="AS2234" i="1"/>
  <c r="AS2235" i="1"/>
  <c r="AS2236" i="1"/>
  <c r="AS2237" i="1"/>
  <c r="AS2238" i="1"/>
  <c r="AS2239" i="1"/>
  <c r="AS2240" i="1"/>
  <c r="AS2241" i="1"/>
  <c r="AS2242" i="1"/>
  <c r="AS2243" i="1"/>
  <c r="AS2244" i="1"/>
  <c r="AS2245" i="1"/>
  <c r="AS2246" i="1"/>
  <c r="AS2247" i="1"/>
  <c r="AS2248" i="1"/>
  <c r="AS2249" i="1"/>
  <c r="AS2250" i="1"/>
  <c r="AS2251" i="1"/>
  <c r="AS2252" i="1"/>
  <c r="AS2253" i="1"/>
  <c r="AS2254" i="1"/>
  <c r="AS2255" i="1"/>
  <c r="AS2256" i="1"/>
  <c r="AS2257" i="1"/>
  <c r="AS2258" i="1"/>
  <c r="AS2259" i="1"/>
  <c r="AS2260" i="1"/>
  <c r="AS2261" i="1"/>
  <c r="AS2262" i="1"/>
  <c r="AS2263" i="1"/>
  <c r="AS2264" i="1"/>
  <c r="AS2265" i="1"/>
  <c r="AS2266" i="1"/>
  <c r="AS2267" i="1"/>
  <c r="AS2268" i="1"/>
  <c r="AS2269" i="1"/>
  <c r="AS2270" i="1"/>
  <c r="AS2271" i="1"/>
  <c r="AS2272" i="1"/>
  <c r="AS2273" i="1"/>
  <c r="AS2274" i="1"/>
  <c r="AS2275" i="1"/>
  <c r="AS2276" i="1"/>
  <c r="AS2277" i="1"/>
  <c r="AS2278" i="1"/>
  <c r="AS2279" i="1"/>
  <c r="AS2280" i="1"/>
  <c r="AS2281" i="1"/>
  <c r="AS2282" i="1"/>
  <c r="AS2283" i="1"/>
  <c r="AS2284" i="1"/>
  <c r="AS2285" i="1"/>
  <c r="AS2286" i="1"/>
  <c r="AS2287" i="1"/>
  <c r="AS2288" i="1"/>
  <c r="AS2289" i="1"/>
  <c r="AS2290" i="1"/>
  <c r="AS2291" i="1"/>
  <c r="AS2292" i="1"/>
  <c r="AS2293" i="1"/>
  <c r="AS2294" i="1"/>
  <c r="AS2295" i="1"/>
  <c r="AS2296" i="1"/>
  <c r="AS2297" i="1"/>
  <c r="AS2298" i="1"/>
  <c r="AS2299" i="1"/>
  <c r="AS2300" i="1"/>
  <c r="AS2301" i="1"/>
  <c r="AS2302" i="1"/>
  <c r="AS2303" i="1"/>
  <c r="AS2304" i="1"/>
  <c r="AS2305" i="1"/>
  <c r="AS2306" i="1"/>
  <c r="AS2307" i="1"/>
  <c r="AS2308" i="1"/>
  <c r="AS2309" i="1"/>
  <c r="AS2310" i="1"/>
  <c r="AS2311" i="1"/>
  <c r="AS2312" i="1"/>
  <c r="AS2313" i="1"/>
  <c r="AS2314" i="1"/>
  <c r="AS2315" i="1"/>
  <c r="AS2316" i="1"/>
  <c r="AS2317" i="1"/>
  <c r="AS2318" i="1"/>
  <c r="AS2319" i="1"/>
  <c r="AS2320" i="1"/>
  <c r="AS2321" i="1"/>
  <c r="AS2322" i="1"/>
  <c r="AS2323" i="1"/>
  <c r="AS2324" i="1"/>
  <c r="AS2325" i="1"/>
  <c r="AS2326" i="1"/>
  <c r="AS2327" i="1"/>
  <c r="AS2328" i="1"/>
  <c r="AS2329" i="1"/>
  <c r="AS2330" i="1"/>
  <c r="AS2331" i="1"/>
  <c r="AS2332" i="1"/>
  <c r="AS2333" i="1"/>
  <c r="AS2334" i="1"/>
  <c r="AS2335" i="1"/>
  <c r="AS2336" i="1"/>
  <c r="AS2337" i="1"/>
  <c r="AS2338" i="1"/>
  <c r="AS2339" i="1"/>
  <c r="AS2340" i="1"/>
  <c r="AS2341" i="1"/>
  <c r="AS2342" i="1"/>
  <c r="AS2343" i="1"/>
  <c r="AS2344" i="1"/>
  <c r="AS2345" i="1"/>
  <c r="AS2346" i="1"/>
  <c r="AS2347" i="1"/>
  <c r="AS2348" i="1"/>
  <c r="AS2349" i="1"/>
  <c r="AS2350" i="1"/>
  <c r="AS2351" i="1"/>
  <c r="AS2352" i="1"/>
  <c r="AS2353" i="1"/>
  <c r="AS2354" i="1"/>
  <c r="AS2355" i="1"/>
  <c r="AS2356" i="1"/>
  <c r="AS2357" i="1"/>
  <c r="AS2358" i="1"/>
  <c r="AS2359" i="1"/>
  <c r="AS2360" i="1"/>
  <c r="AS2361" i="1"/>
  <c r="AS2362" i="1"/>
  <c r="AS2363" i="1"/>
  <c r="AS2364" i="1"/>
  <c r="AS2365" i="1"/>
  <c r="AS2366" i="1"/>
  <c r="AS2367" i="1"/>
  <c r="AS2368" i="1"/>
  <c r="AS2369" i="1"/>
  <c r="AS2370" i="1"/>
  <c r="AS2371" i="1"/>
  <c r="AS2372" i="1"/>
  <c r="AS2373" i="1"/>
  <c r="AS2374" i="1"/>
  <c r="AS2375" i="1"/>
  <c r="AS2376" i="1"/>
  <c r="AS2377" i="1"/>
  <c r="AS2378" i="1"/>
  <c r="AS2379" i="1"/>
  <c r="AS2380" i="1"/>
  <c r="AS2381" i="1"/>
  <c r="AS2382" i="1"/>
  <c r="AS2383" i="1"/>
  <c r="AS2384" i="1"/>
  <c r="AS2385" i="1"/>
  <c r="AS2386" i="1"/>
  <c r="AS2387" i="1"/>
  <c r="AS2388" i="1"/>
  <c r="AS2389" i="1"/>
  <c r="AS2390" i="1"/>
  <c r="AS2391" i="1"/>
  <c r="AS2392" i="1"/>
  <c r="AS2393" i="1"/>
  <c r="AS2394" i="1"/>
  <c r="AS2395" i="1"/>
  <c r="AS2396" i="1"/>
  <c r="AS2397" i="1"/>
  <c r="AS2398" i="1"/>
  <c r="AS2399" i="1"/>
  <c r="AS2400" i="1"/>
  <c r="AS2401" i="1"/>
  <c r="AS2402" i="1"/>
  <c r="AS2403" i="1"/>
  <c r="AS2404" i="1"/>
  <c r="AS2405" i="1"/>
  <c r="AS2406" i="1"/>
  <c r="AS2407" i="1"/>
  <c r="AS2408" i="1"/>
  <c r="AS2409" i="1"/>
  <c r="AS2410" i="1"/>
  <c r="AS2411" i="1"/>
  <c r="AS2412" i="1"/>
  <c r="AS2413" i="1"/>
  <c r="AS2414" i="1"/>
  <c r="AS2415" i="1"/>
  <c r="AS2416" i="1"/>
  <c r="AS2417" i="1"/>
  <c r="AS2418" i="1"/>
  <c r="AS2419" i="1"/>
  <c r="AS2420" i="1"/>
  <c r="AS2421" i="1"/>
  <c r="AS2422" i="1"/>
  <c r="AS2423" i="1"/>
  <c r="AS2424" i="1"/>
  <c r="AS2425" i="1"/>
  <c r="AS2426" i="1"/>
  <c r="AS2427" i="1"/>
  <c r="AS2428" i="1"/>
  <c r="AS2429" i="1"/>
  <c r="AS2430" i="1"/>
  <c r="AS2431" i="1"/>
  <c r="AS2432" i="1"/>
  <c r="AS2433" i="1"/>
  <c r="AS2434" i="1"/>
  <c r="AS2435" i="1"/>
  <c r="AS2436" i="1"/>
  <c r="AS2437" i="1"/>
  <c r="AS2438" i="1"/>
  <c r="AS2439" i="1"/>
  <c r="AS2440" i="1"/>
  <c r="AS2441" i="1"/>
  <c r="AS2442" i="1"/>
  <c r="AS2443" i="1"/>
  <c r="AS2444" i="1"/>
  <c r="AS2445" i="1"/>
  <c r="AS2446" i="1"/>
  <c r="AS2447" i="1"/>
  <c r="AS2448" i="1"/>
  <c r="AS2449" i="1"/>
  <c r="AS2450" i="1"/>
  <c r="AS2451" i="1"/>
  <c r="AS2452" i="1"/>
  <c r="AS2453" i="1"/>
  <c r="AS2454" i="1"/>
  <c r="AS2455" i="1"/>
  <c r="AS2456" i="1"/>
  <c r="AS2457" i="1"/>
  <c r="AS2458" i="1"/>
  <c r="AS2459" i="1"/>
  <c r="AS2460" i="1"/>
  <c r="AS2461" i="1"/>
  <c r="AS2462" i="1"/>
  <c r="AS2463" i="1"/>
  <c r="AS2464" i="1"/>
  <c r="AS2465" i="1"/>
  <c r="AS2466" i="1"/>
  <c r="AS2467" i="1"/>
  <c r="AS2468" i="1"/>
  <c r="AS2469" i="1"/>
  <c r="AS2470" i="1"/>
  <c r="AS2471" i="1"/>
  <c r="AS2472" i="1"/>
  <c r="AS2473" i="1"/>
  <c r="AS2474" i="1"/>
  <c r="AS2475" i="1"/>
  <c r="AS2476" i="1"/>
  <c r="AS2477" i="1"/>
  <c r="AS2478" i="1"/>
  <c r="AS2479" i="1"/>
  <c r="AS2480" i="1"/>
  <c r="AS2481" i="1"/>
  <c r="AS2482" i="1"/>
  <c r="AS2483" i="1"/>
  <c r="AS2484" i="1"/>
  <c r="AS2485" i="1"/>
  <c r="AS2486" i="1"/>
  <c r="AS2487" i="1"/>
  <c r="AS2488" i="1"/>
  <c r="AS2489" i="1"/>
  <c r="AS2490" i="1"/>
  <c r="AS2491" i="1"/>
  <c r="AS2492" i="1"/>
  <c r="AS2493" i="1"/>
  <c r="AS2494" i="1"/>
  <c r="AS2495" i="1"/>
  <c r="AS2496" i="1"/>
  <c r="AS2497" i="1"/>
  <c r="AS2498" i="1"/>
  <c r="AS2499" i="1"/>
  <c r="AS2500" i="1"/>
  <c r="AS2501" i="1"/>
  <c r="AS2502" i="1"/>
  <c r="AS2503" i="1"/>
  <c r="AS2504" i="1"/>
  <c r="AS2505" i="1"/>
  <c r="AS2506" i="1"/>
  <c r="AS2507" i="1"/>
  <c r="AS2508" i="1"/>
  <c r="AS2509" i="1"/>
  <c r="AS2510" i="1"/>
  <c r="AS2511" i="1"/>
  <c r="AS2512" i="1"/>
  <c r="AS2513" i="1"/>
  <c r="AS2514" i="1"/>
  <c r="AS2515" i="1"/>
  <c r="AS2516" i="1"/>
  <c r="AS2517" i="1"/>
  <c r="AS2518" i="1"/>
  <c r="AS2519" i="1"/>
  <c r="AS2520" i="1"/>
  <c r="AS2521" i="1"/>
  <c r="AS2522" i="1"/>
  <c r="AS2523" i="1"/>
  <c r="AS2524" i="1"/>
  <c r="AS2525" i="1"/>
  <c r="AS2526" i="1"/>
  <c r="AS2527" i="1"/>
  <c r="AS2528" i="1"/>
  <c r="AS2529" i="1"/>
  <c r="AS2530" i="1"/>
  <c r="AS2531" i="1"/>
  <c r="AS2532" i="1"/>
  <c r="AS2533" i="1"/>
  <c r="AS2534" i="1"/>
  <c r="AS2535" i="1"/>
  <c r="AS2536" i="1"/>
  <c r="AS2537" i="1"/>
  <c r="AS2538" i="1"/>
  <c r="AS2539" i="1"/>
  <c r="AS2540" i="1"/>
  <c r="AS2541" i="1"/>
  <c r="AS2542" i="1"/>
  <c r="AS2543" i="1"/>
  <c r="AS2544" i="1"/>
  <c r="AS2545" i="1"/>
  <c r="AS2546" i="1"/>
  <c r="AS2547" i="1"/>
  <c r="AS2548" i="1"/>
  <c r="AS2549" i="1"/>
  <c r="AS2550" i="1"/>
  <c r="AS2551" i="1"/>
  <c r="AS2552" i="1"/>
  <c r="AS2553" i="1"/>
  <c r="AS2554" i="1"/>
  <c r="AS2555" i="1"/>
  <c r="AS2556" i="1"/>
  <c r="AS2557" i="1"/>
  <c r="AS2558" i="1"/>
  <c r="AS2559" i="1"/>
  <c r="AS2560" i="1"/>
  <c r="AS2561" i="1"/>
  <c r="AS2562" i="1"/>
  <c r="AS2563" i="1"/>
  <c r="AS2564" i="1"/>
  <c r="AS2565" i="1"/>
  <c r="AS2566" i="1"/>
  <c r="AS2567" i="1"/>
  <c r="AS2568" i="1"/>
  <c r="AS2569" i="1"/>
  <c r="AS2570" i="1"/>
  <c r="AS2571" i="1"/>
  <c r="AS2572" i="1"/>
  <c r="AS2573" i="1"/>
  <c r="AS2574" i="1"/>
  <c r="AS2575" i="1"/>
  <c r="AS2576" i="1"/>
  <c r="AS2577" i="1"/>
  <c r="AS2578" i="1"/>
  <c r="AS2579" i="1"/>
  <c r="AS2580" i="1"/>
  <c r="AS2581" i="1"/>
  <c r="AS2582" i="1"/>
  <c r="AS2583" i="1"/>
  <c r="AS2584" i="1"/>
  <c r="AS2585" i="1"/>
  <c r="AS2586" i="1"/>
  <c r="AS2587" i="1"/>
  <c r="AS2588" i="1"/>
  <c r="AS2589" i="1"/>
  <c r="AS2590" i="1"/>
  <c r="AS2591" i="1"/>
  <c r="AS2592" i="1"/>
  <c r="AS2593" i="1"/>
  <c r="AS2594" i="1"/>
  <c r="AS2595" i="1"/>
  <c r="AS2596" i="1"/>
  <c r="AS2597" i="1"/>
  <c r="AS2598" i="1"/>
  <c r="AS2599" i="1"/>
  <c r="AS2600" i="1"/>
  <c r="AS2601" i="1"/>
  <c r="AS2602" i="1"/>
  <c r="AS2603" i="1"/>
  <c r="AS2604" i="1"/>
  <c r="AS2605" i="1"/>
  <c r="AS2606" i="1"/>
  <c r="AS2607" i="1"/>
  <c r="AS2608" i="1"/>
  <c r="AS2609" i="1"/>
  <c r="AS2610" i="1"/>
  <c r="AS2611" i="1"/>
  <c r="AS2612" i="1"/>
  <c r="AS2613" i="1"/>
  <c r="AS2614" i="1"/>
  <c r="AS2615" i="1"/>
  <c r="AS2616" i="1"/>
  <c r="AS2617" i="1"/>
  <c r="AS2618" i="1"/>
  <c r="AS2619" i="1"/>
  <c r="AS2620" i="1"/>
  <c r="AS2621" i="1"/>
  <c r="AS2622" i="1"/>
  <c r="AS2623" i="1"/>
  <c r="AS2624" i="1"/>
  <c r="AS2625" i="1"/>
  <c r="AS2626" i="1"/>
  <c r="AS2627" i="1"/>
  <c r="AS2628" i="1"/>
  <c r="AS2629" i="1"/>
  <c r="AS2630" i="1"/>
  <c r="AS2631" i="1"/>
  <c r="AS2632" i="1"/>
  <c r="AS2633" i="1"/>
  <c r="AS2634" i="1"/>
  <c r="AS2635" i="1"/>
  <c r="AS2636" i="1"/>
  <c r="AS2637" i="1"/>
  <c r="AS2638" i="1"/>
  <c r="AS2639" i="1"/>
  <c r="AS2640" i="1"/>
  <c r="AS2641" i="1"/>
  <c r="AS2642" i="1"/>
  <c r="AS2643" i="1"/>
  <c r="AS2644" i="1"/>
  <c r="AS2645" i="1"/>
  <c r="AS2646" i="1"/>
  <c r="AS2647" i="1"/>
  <c r="AS2648" i="1"/>
  <c r="AS2649" i="1"/>
  <c r="AS2650" i="1"/>
  <c r="AS2651" i="1"/>
  <c r="AS2652" i="1"/>
  <c r="AS2653" i="1"/>
  <c r="AS2654" i="1"/>
  <c r="AS2655" i="1"/>
  <c r="AS2656" i="1"/>
  <c r="AS2657" i="1"/>
  <c r="AS2658" i="1"/>
  <c r="AS2659" i="1"/>
  <c r="AS2660" i="1"/>
  <c r="AS2661" i="1"/>
  <c r="AS2662" i="1"/>
  <c r="AS2663" i="1"/>
  <c r="AS2664" i="1"/>
  <c r="AS2665" i="1"/>
  <c r="AS2666" i="1"/>
  <c r="AS2667" i="1"/>
  <c r="AS2668" i="1"/>
  <c r="AS2669" i="1"/>
  <c r="AS2670" i="1"/>
  <c r="AS2671" i="1"/>
  <c r="AS2672" i="1"/>
  <c r="AS2673" i="1"/>
  <c r="AS2674" i="1"/>
  <c r="AS2675" i="1"/>
  <c r="AS2676" i="1"/>
  <c r="AS2677" i="1"/>
  <c r="AS2678" i="1"/>
  <c r="AS2679" i="1"/>
  <c r="AS2680" i="1"/>
  <c r="AS2681" i="1"/>
  <c r="AS2682" i="1"/>
  <c r="AS2683" i="1"/>
  <c r="AS2684" i="1"/>
  <c r="AS2685" i="1"/>
  <c r="AS2686" i="1"/>
  <c r="AS2687" i="1"/>
  <c r="AS2688" i="1"/>
  <c r="AS2689" i="1"/>
  <c r="AS2690" i="1"/>
  <c r="AS2691" i="1"/>
  <c r="AS2692" i="1"/>
  <c r="AS2693" i="1"/>
  <c r="AS2694" i="1"/>
  <c r="AS2695" i="1"/>
  <c r="AS2696" i="1"/>
  <c r="AS2697" i="1"/>
  <c r="AS2698" i="1"/>
  <c r="AS2699" i="1"/>
  <c r="AS2700" i="1"/>
  <c r="AS2701" i="1"/>
  <c r="AS2702" i="1"/>
  <c r="AS2703" i="1"/>
  <c r="AS2704" i="1"/>
  <c r="AS2705" i="1"/>
  <c r="AS2706" i="1"/>
  <c r="AS2707" i="1"/>
  <c r="AS2708" i="1"/>
  <c r="AS2709" i="1"/>
  <c r="AS2710" i="1"/>
  <c r="AS2711" i="1"/>
  <c r="AS2712" i="1"/>
  <c r="AS2713" i="1"/>
  <c r="AS2714" i="1"/>
  <c r="AS2715" i="1"/>
  <c r="AS2716" i="1"/>
  <c r="AS2717" i="1"/>
  <c r="AS2718" i="1"/>
  <c r="AS2719" i="1"/>
  <c r="AS2720" i="1"/>
  <c r="AS2721" i="1"/>
  <c r="AS2722" i="1"/>
  <c r="AS2723" i="1"/>
  <c r="AS2724" i="1"/>
  <c r="AS2725" i="1"/>
  <c r="AS2726" i="1"/>
  <c r="AS2727" i="1"/>
  <c r="AS2728" i="1"/>
  <c r="AS2729" i="1"/>
  <c r="AS2730" i="1"/>
  <c r="AS2731" i="1"/>
  <c r="AS2732" i="1"/>
  <c r="AS2733" i="1"/>
  <c r="AS2734" i="1"/>
  <c r="AS2735" i="1"/>
  <c r="AS2736" i="1"/>
  <c r="AS2737" i="1"/>
  <c r="AS2738" i="1"/>
  <c r="AS2739" i="1"/>
  <c r="AS2740" i="1"/>
  <c r="AS2741" i="1"/>
  <c r="AS2742" i="1"/>
  <c r="AS2743" i="1"/>
  <c r="AS2744" i="1"/>
  <c r="AS2745" i="1"/>
  <c r="AS2746" i="1"/>
  <c r="AS2747" i="1"/>
  <c r="AS2748" i="1"/>
  <c r="AS2749" i="1"/>
  <c r="AS2750" i="1"/>
  <c r="AS2751" i="1"/>
  <c r="AS2752" i="1"/>
  <c r="AS2753" i="1"/>
  <c r="AS2754" i="1"/>
  <c r="AS2755" i="1"/>
  <c r="AS2756" i="1"/>
  <c r="AS2757" i="1"/>
  <c r="AS2758" i="1"/>
  <c r="AS2759" i="1"/>
  <c r="AS2760" i="1"/>
  <c r="AS2761" i="1"/>
  <c r="AS2762" i="1"/>
  <c r="AS2763" i="1"/>
  <c r="AS2764" i="1"/>
  <c r="AS2765" i="1"/>
  <c r="AS2766" i="1"/>
  <c r="AS2767" i="1"/>
  <c r="AS2768" i="1"/>
  <c r="AS2769" i="1"/>
  <c r="AS2770" i="1"/>
  <c r="AS2771" i="1"/>
  <c r="AS2772" i="1"/>
  <c r="AS2773" i="1"/>
  <c r="AS2774" i="1"/>
  <c r="AS2775" i="1"/>
  <c r="AS2776" i="1"/>
  <c r="AS2777" i="1"/>
  <c r="AS2778" i="1"/>
  <c r="AS2779" i="1"/>
  <c r="AS2780" i="1"/>
  <c r="AS2781" i="1"/>
  <c r="AS2782" i="1"/>
  <c r="AS2783" i="1"/>
  <c r="AS2784" i="1"/>
  <c r="AS2785" i="1"/>
  <c r="AS2786" i="1"/>
  <c r="AS2787" i="1"/>
  <c r="AS2788" i="1"/>
  <c r="AS2789" i="1"/>
  <c r="AS2790" i="1"/>
  <c r="AS2791" i="1"/>
  <c r="AS2792" i="1"/>
  <c r="AS2793" i="1"/>
  <c r="AS2794" i="1"/>
  <c r="AS2795" i="1"/>
  <c r="AS2796" i="1"/>
  <c r="AS2797" i="1"/>
  <c r="AS2798" i="1"/>
  <c r="AS2799" i="1"/>
  <c r="AS2800" i="1"/>
  <c r="AS2801" i="1"/>
  <c r="AS2802" i="1"/>
  <c r="AS2803" i="1"/>
  <c r="AS2804" i="1"/>
  <c r="AS2805" i="1"/>
  <c r="AS2806" i="1"/>
  <c r="AS2807" i="1"/>
  <c r="AS2808" i="1"/>
  <c r="AS2809" i="1"/>
  <c r="AS2810" i="1"/>
  <c r="AS2811" i="1"/>
  <c r="AS2812" i="1"/>
  <c r="AS2813" i="1"/>
  <c r="AS2814" i="1"/>
  <c r="AS2815" i="1"/>
  <c r="AS2816" i="1"/>
  <c r="AS2817" i="1"/>
  <c r="AS2818" i="1"/>
  <c r="AS2819" i="1"/>
  <c r="AS2820" i="1"/>
  <c r="AS2821" i="1"/>
  <c r="AS2822" i="1"/>
  <c r="AS2823" i="1"/>
  <c r="AS2824" i="1"/>
  <c r="AS2825" i="1"/>
  <c r="AS2826" i="1"/>
  <c r="AS2827" i="1"/>
  <c r="AS2828" i="1"/>
  <c r="AS2829" i="1"/>
  <c r="AS2830" i="1"/>
  <c r="AS2831" i="1"/>
  <c r="AS2832" i="1"/>
  <c r="AS2833" i="1"/>
  <c r="AS2834" i="1"/>
  <c r="AS2835" i="1"/>
  <c r="AS2836" i="1"/>
  <c r="AS2837" i="1"/>
  <c r="AS2838" i="1"/>
  <c r="AS2839" i="1"/>
  <c r="AS2840" i="1"/>
  <c r="AS2841" i="1"/>
  <c r="AS2842" i="1"/>
  <c r="AS2843" i="1"/>
  <c r="AS2844" i="1"/>
  <c r="AS2845" i="1"/>
  <c r="AS2846" i="1"/>
  <c r="AS2847" i="1"/>
  <c r="AS2848" i="1"/>
  <c r="AS2849" i="1"/>
  <c r="AS2850" i="1"/>
  <c r="AS2851" i="1"/>
  <c r="AS2852" i="1"/>
  <c r="AS2853" i="1"/>
  <c r="AS2854" i="1"/>
  <c r="AS2855" i="1"/>
  <c r="AS2856" i="1"/>
  <c r="AS2857" i="1"/>
  <c r="AS2858" i="1"/>
  <c r="AS2859" i="1"/>
  <c r="AS2860" i="1"/>
  <c r="AS2861" i="1"/>
  <c r="AS2862" i="1"/>
  <c r="AS2863" i="1"/>
  <c r="AS2864" i="1"/>
  <c r="AS2865" i="1"/>
  <c r="AS2866" i="1"/>
  <c r="AS2867" i="1"/>
  <c r="AS2868" i="1"/>
  <c r="AS2869" i="1"/>
  <c r="AS2870" i="1"/>
  <c r="AS2871" i="1"/>
  <c r="AS2872" i="1"/>
  <c r="AS2873" i="1"/>
  <c r="AS2874" i="1"/>
  <c r="AS2875" i="1"/>
  <c r="AS2876" i="1"/>
  <c r="AS2877" i="1"/>
  <c r="AS2878" i="1"/>
  <c r="AS2879" i="1"/>
  <c r="AS2880" i="1"/>
  <c r="AS2881" i="1"/>
  <c r="AS2882" i="1"/>
  <c r="AS2883" i="1"/>
  <c r="AS2884" i="1"/>
  <c r="AS2885" i="1"/>
  <c r="AS2886" i="1"/>
  <c r="AS2887" i="1"/>
  <c r="AS2888" i="1"/>
  <c r="AS2889" i="1"/>
  <c r="AS2890" i="1"/>
  <c r="AS2891" i="1"/>
  <c r="AS2892" i="1"/>
  <c r="AS2893" i="1"/>
  <c r="AS2894" i="1"/>
  <c r="AS2895" i="1"/>
  <c r="AS2896" i="1"/>
  <c r="AS2897" i="1"/>
  <c r="AS2898" i="1"/>
  <c r="AS2899" i="1"/>
  <c r="AS2900" i="1"/>
  <c r="AS2901" i="1"/>
  <c r="AS2902" i="1"/>
  <c r="AS2903" i="1"/>
  <c r="AS2904" i="1"/>
  <c r="AS2905" i="1"/>
  <c r="AS2906" i="1"/>
  <c r="AS2907" i="1"/>
  <c r="AS2908" i="1"/>
  <c r="AS2909" i="1"/>
  <c r="AS2910" i="1"/>
  <c r="AS2911" i="1"/>
  <c r="AS2912" i="1"/>
  <c r="AS2913" i="1"/>
  <c r="AS2914" i="1"/>
  <c r="AS2915" i="1"/>
  <c r="AS2916" i="1"/>
  <c r="AS2917" i="1"/>
  <c r="AS2918" i="1"/>
  <c r="AS2919" i="1"/>
  <c r="AS2920" i="1"/>
  <c r="AS2921" i="1"/>
  <c r="AS2922" i="1"/>
  <c r="AS2923" i="1"/>
  <c r="AS2924" i="1"/>
  <c r="AS2925" i="1"/>
  <c r="AS2926" i="1"/>
  <c r="AS2927" i="1"/>
  <c r="AS2928" i="1"/>
  <c r="AS2929" i="1"/>
  <c r="AS2930" i="1"/>
  <c r="AS2931" i="1"/>
  <c r="AS2932" i="1"/>
  <c r="AS2933" i="1"/>
  <c r="AS2934" i="1"/>
  <c r="AS2935" i="1"/>
  <c r="AS2936" i="1"/>
  <c r="AS2937" i="1"/>
  <c r="AS2938" i="1"/>
  <c r="AS2939" i="1"/>
  <c r="AS2940" i="1"/>
  <c r="AS2941" i="1"/>
  <c r="AS2942" i="1"/>
  <c r="AS2943" i="1"/>
  <c r="AS2944" i="1"/>
  <c r="AS2945" i="1"/>
  <c r="AS2946" i="1"/>
  <c r="AS2947" i="1"/>
  <c r="AS2948" i="1"/>
  <c r="AS2949" i="1"/>
  <c r="AS2950" i="1"/>
  <c r="AS2951" i="1"/>
  <c r="AS2952" i="1"/>
  <c r="AS2953" i="1"/>
  <c r="AS2954" i="1"/>
  <c r="AS2955" i="1"/>
  <c r="AS2956" i="1"/>
  <c r="AS2957" i="1"/>
  <c r="AS2958" i="1"/>
  <c r="AS2959" i="1"/>
  <c r="AS2960" i="1"/>
  <c r="AS2961" i="1"/>
  <c r="AS2962" i="1"/>
  <c r="AS2963" i="1"/>
  <c r="AS2964" i="1"/>
  <c r="AS2965" i="1"/>
  <c r="AS2966" i="1"/>
  <c r="AS2967" i="1"/>
  <c r="AS2968" i="1"/>
  <c r="AS2969" i="1"/>
  <c r="AS2970" i="1"/>
  <c r="AS2971" i="1"/>
  <c r="AS2972" i="1"/>
  <c r="AS2973" i="1"/>
  <c r="AS2974" i="1"/>
  <c r="AS2975" i="1"/>
  <c r="AS2976" i="1"/>
  <c r="AS2977" i="1"/>
  <c r="AS2978" i="1"/>
  <c r="AS2979" i="1"/>
  <c r="AS2980" i="1"/>
  <c r="AS2981" i="1"/>
  <c r="AS2982" i="1"/>
  <c r="AS2983" i="1"/>
  <c r="AS2984" i="1"/>
  <c r="AS2985" i="1"/>
  <c r="AS2986" i="1"/>
  <c r="AS2987" i="1"/>
  <c r="AS2988" i="1"/>
  <c r="AS2989" i="1"/>
  <c r="AS2990" i="1"/>
  <c r="AS2991" i="1"/>
  <c r="AS2992" i="1"/>
  <c r="AS2993" i="1"/>
  <c r="AS2994" i="1"/>
  <c r="AS2995" i="1"/>
  <c r="AS2996" i="1"/>
  <c r="AS2997" i="1"/>
  <c r="AS2998" i="1"/>
  <c r="AS2999" i="1"/>
  <c r="AS3000" i="1"/>
  <c r="AS3001" i="1"/>
  <c r="AS3002" i="1"/>
  <c r="AS3003" i="1"/>
  <c r="AS3004" i="1"/>
  <c r="AS3005" i="1"/>
  <c r="AS3006" i="1"/>
  <c r="AS3007" i="1"/>
  <c r="AS3008" i="1"/>
  <c r="AS3009" i="1"/>
  <c r="AS3010" i="1"/>
  <c r="AS3011" i="1"/>
  <c r="AS3012" i="1"/>
  <c r="AS3013" i="1"/>
  <c r="AS3014" i="1"/>
  <c r="AS3015" i="1"/>
  <c r="AS3016" i="1"/>
  <c r="AS3017" i="1"/>
  <c r="AS3018" i="1"/>
  <c r="AS3019" i="1"/>
  <c r="AS3020" i="1"/>
  <c r="AS3021" i="1"/>
  <c r="AS3022" i="1"/>
  <c r="AS3023" i="1"/>
  <c r="AS3024" i="1"/>
  <c r="AS3025" i="1"/>
  <c r="AS3026" i="1"/>
  <c r="AS3027" i="1"/>
  <c r="AS3028" i="1"/>
  <c r="AS3029" i="1"/>
  <c r="AS3030" i="1"/>
  <c r="AS3031" i="1"/>
  <c r="AS3032" i="1"/>
  <c r="AS3033" i="1"/>
  <c r="AS3034" i="1"/>
  <c r="AS3035" i="1"/>
  <c r="AS3036" i="1"/>
  <c r="AS3037" i="1"/>
  <c r="AS3038" i="1"/>
  <c r="AS3039" i="1"/>
  <c r="AS3040" i="1"/>
  <c r="AS3041" i="1"/>
  <c r="AS3042" i="1"/>
  <c r="AS3043" i="1"/>
  <c r="AS3044" i="1"/>
  <c r="AS3045" i="1"/>
  <c r="AS3046" i="1"/>
  <c r="AS3047" i="1"/>
  <c r="AS3048" i="1"/>
  <c r="AS3049" i="1"/>
  <c r="AS3050" i="1"/>
  <c r="AS3051" i="1"/>
  <c r="AS3052" i="1"/>
  <c r="AS3053" i="1"/>
  <c r="AS3054" i="1"/>
  <c r="AS3055" i="1"/>
  <c r="AS3056" i="1"/>
  <c r="AS3057" i="1"/>
  <c r="AS3058" i="1"/>
  <c r="AS3059" i="1"/>
  <c r="AS3060" i="1"/>
  <c r="AS3061" i="1"/>
  <c r="AS3062" i="1"/>
  <c r="AS3063" i="1"/>
  <c r="AS3064" i="1"/>
  <c r="AS3065" i="1"/>
  <c r="AS3066" i="1"/>
  <c r="AS3067" i="1"/>
  <c r="AS3068" i="1"/>
  <c r="AS3069" i="1"/>
  <c r="AS3070" i="1"/>
  <c r="AS3071" i="1"/>
  <c r="AS3072" i="1"/>
  <c r="AS3073" i="1"/>
  <c r="AS3074" i="1"/>
  <c r="AS3075" i="1"/>
  <c r="AS3076" i="1"/>
  <c r="AS3077" i="1"/>
  <c r="AS3078" i="1"/>
  <c r="AS3079" i="1"/>
  <c r="AS3080" i="1"/>
  <c r="AS3081" i="1"/>
  <c r="AS3082" i="1"/>
  <c r="AS3083" i="1"/>
  <c r="AS3084" i="1"/>
  <c r="AS3085" i="1"/>
  <c r="AS3086" i="1"/>
  <c r="AS3087" i="1"/>
  <c r="AS3088" i="1"/>
  <c r="AS3089" i="1"/>
  <c r="AS3090" i="1"/>
  <c r="AS3091" i="1"/>
  <c r="AS3092" i="1"/>
  <c r="AS3093" i="1"/>
  <c r="AS3094" i="1"/>
  <c r="AS3095" i="1"/>
  <c r="AS3096" i="1"/>
  <c r="AS3097" i="1"/>
  <c r="AS3098" i="1"/>
  <c r="AS3099" i="1"/>
  <c r="AS3100" i="1"/>
  <c r="AS3101" i="1"/>
  <c r="AS3102" i="1"/>
  <c r="AS3103" i="1"/>
  <c r="AS3104" i="1"/>
  <c r="AS3105" i="1"/>
  <c r="AS3106" i="1"/>
  <c r="AS3107" i="1"/>
  <c r="AS3108" i="1"/>
  <c r="AS3109" i="1"/>
  <c r="AS3110" i="1"/>
  <c r="AS3111" i="1"/>
  <c r="AS3112" i="1"/>
  <c r="AS3113" i="1"/>
  <c r="AS3114" i="1"/>
  <c r="AS3115" i="1"/>
  <c r="AS3116" i="1"/>
  <c r="AS3117" i="1"/>
  <c r="AS3118" i="1"/>
  <c r="AS3119" i="1"/>
  <c r="AS3120" i="1"/>
  <c r="AS3121" i="1"/>
  <c r="AS3122" i="1"/>
  <c r="AS3123" i="1"/>
  <c r="AS3124" i="1"/>
  <c r="AS3125" i="1"/>
  <c r="AS3126" i="1"/>
  <c r="AS3127" i="1"/>
  <c r="AS3128" i="1"/>
  <c r="AS3129" i="1"/>
  <c r="AS3130" i="1"/>
  <c r="AS3131" i="1"/>
  <c r="AS3132" i="1"/>
  <c r="AS3133" i="1"/>
  <c r="AS3134" i="1"/>
  <c r="AS3135" i="1"/>
  <c r="AS3136" i="1"/>
  <c r="AS3137" i="1"/>
  <c r="AS3138" i="1"/>
  <c r="AS3139" i="1"/>
  <c r="AS3140" i="1"/>
  <c r="AS3141" i="1"/>
  <c r="AS3142" i="1"/>
  <c r="AS3143" i="1"/>
  <c r="AS3144" i="1"/>
  <c r="AS3145" i="1"/>
  <c r="AS3146" i="1"/>
  <c r="AS3147" i="1"/>
  <c r="AS3148" i="1"/>
  <c r="AS3149" i="1"/>
  <c r="AS3150" i="1"/>
  <c r="AS3151" i="1"/>
  <c r="AS3152" i="1"/>
  <c r="AS3153" i="1"/>
  <c r="AS3154" i="1"/>
  <c r="AS3155" i="1"/>
  <c r="AS3156" i="1"/>
  <c r="AS3157" i="1"/>
  <c r="AS3158" i="1"/>
  <c r="AS3159" i="1"/>
  <c r="AS3160" i="1"/>
  <c r="AS3161" i="1"/>
  <c r="AS3162" i="1"/>
  <c r="AS3163" i="1"/>
  <c r="AS3164" i="1"/>
  <c r="AS3165" i="1"/>
  <c r="AS3166" i="1"/>
  <c r="AS3167" i="1"/>
  <c r="AS3168" i="1"/>
  <c r="AS3169" i="1"/>
  <c r="AS3170" i="1"/>
  <c r="AS3171" i="1"/>
  <c r="AS3172" i="1"/>
  <c r="AS3173" i="1"/>
  <c r="AS3174" i="1"/>
  <c r="AS3175" i="1"/>
  <c r="AS3176" i="1"/>
  <c r="AS3177" i="1"/>
  <c r="AS3178" i="1"/>
  <c r="AS3179" i="1"/>
  <c r="AS3180" i="1"/>
  <c r="AS3181" i="1"/>
  <c r="AS3182" i="1"/>
  <c r="AS3183" i="1"/>
  <c r="AS3184" i="1"/>
  <c r="AS3185" i="1"/>
  <c r="AS3186" i="1"/>
  <c r="AS3187" i="1"/>
  <c r="AS3188" i="1"/>
  <c r="AS3189" i="1"/>
  <c r="AS3190" i="1"/>
  <c r="AS3191" i="1"/>
  <c r="AS3192" i="1"/>
  <c r="AS3193" i="1"/>
  <c r="AS3194" i="1"/>
  <c r="AS3195" i="1"/>
  <c r="AS3196" i="1"/>
  <c r="AS3197" i="1"/>
  <c r="AS3198" i="1"/>
  <c r="AS3199" i="1"/>
  <c r="AS3200" i="1"/>
  <c r="AS3201" i="1"/>
  <c r="AS3202" i="1"/>
  <c r="AS3203" i="1"/>
  <c r="AS3204" i="1"/>
  <c r="AS3205" i="1"/>
  <c r="AS3206" i="1"/>
  <c r="AS3207" i="1"/>
  <c r="AS3208" i="1"/>
  <c r="AS3209" i="1"/>
  <c r="AS3210" i="1"/>
  <c r="AS3211" i="1"/>
  <c r="AS3212" i="1"/>
  <c r="AS3213" i="1"/>
  <c r="AS3214" i="1"/>
  <c r="AS3215" i="1"/>
  <c r="AS3216" i="1"/>
  <c r="AS3217" i="1"/>
  <c r="AS3218" i="1"/>
  <c r="AS3219" i="1"/>
  <c r="AS3220" i="1"/>
  <c r="AS3221" i="1"/>
  <c r="AS3222" i="1"/>
  <c r="AS3223" i="1"/>
  <c r="AS3224" i="1"/>
  <c r="AS3225" i="1"/>
  <c r="AS3226" i="1"/>
  <c r="AS3227" i="1"/>
  <c r="AS3228" i="1"/>
  <c r="AS3229" i="1"/>
  <c r="AS3230" i="1"/>
  <c r="AS3231" i="1"/>
  <c r="AS3232" i="1"/>
  <c r="AS3233" i="1"/>
  <c r="AS3234" i="1"/>
  <c r="AS3235" i="1"/>
  <c r="AS3236" i="1"/>
  <c r="AS3237" i="1"/>
  <c r="AS3238" i="1"/>
  <c r="AS3239" i="1"/>
  <c r="AS3240" i="1"/>
  <c r="AS3241" i="1"/>
  <c r="AS3242" i="1"/>
  <c r="AS3243" i="1"/>
  <c r="AS3244" i="1"/>
  <c r="AS3245" i="1"/>
  <c r="AS3246" i="1"/>
  <c r="AS3247" i="1"/>
  <c r="AS3248" i="1"/>
  <c r="AS3249" i="1"/>
  <c r="AS3250" i="1"/>
  <c r="AS3251" i="1"/>
  <c r="AS3252" i="1"/>
  <c r="AS3253" i="1"/>
  <c r="AS3254" i="1"/>
  <c r="AS3255" i="1"/>
  <c r="AS3256" i="1"/>
  <c r="AS3257" i="1"/>
  <c r="AS3258" i="1"/>
  <c r="AS3259" i="1"/>
  <c r="AS3260" i="1"/>
  <c r="AS3261" i="1"/>
  <c r="AS3262" i="1"/>
  <c r="AS3263" i="1"/>
  <c r="AS3264" i="1"/>
  <c r="AS3265" i="1"/>
  <c r="AS3266" i="1"/>
  <c r="AS3267" i="1"/>
  <c r="AS3268" i="1"/>
  <c r="AS3269" i="1"/>
  <c r="AS3270" i="1"/>
  <c r="AS3271" i="1"/>
  <c r="AS3272" i="1"/>
  <c r="AS3273" i="1"/>
  <c r="AS3274" i="1"/>
  <c r="AS3275" i="1"/>
  <c r="AS3276" i="1"/>
  <c r="AS3277" i="1"/>
  <c r="AS3278" i="1"/>
  <c r="AS3279" i="1"/>
  <c r="AS3280" i="1"/>
  <c r="AS3281" i="1"/>
  <c r="AS3282" i="1"/>
  <c r="AS3283" i="1"/>
  <c r="AS3284" i="1"/>
  <c r="AS3285" i="1"/>
  <c r="AS3286" i="1"/>
  <c r="AS3287" i="1"/>
  <c r="AS3288" i="1"/>
  <c r="AS3289" i="1"/>
  <c r="AS3290" i="1"/>
  <c r="AS3291" i="1"/>
  <c r="AS3292" i="1"/>
  <c r="AS3293" i="1"/>
  <c r="AS3294" i="1"/>
  <c r="AS3295" i="1"/>
  <c r="AS3296" i="1"/>
  <c r="AS3297" i="1"/>
  <c r="AS3298" i="1"/>
  <c r="AS3299" i="1"/>
  <c r="AS3300" i="1"/>
  <c r="AS3301" i="1"/>
  <c r="AS3302" i="1"/>
  <c r="AS3303" i="1"/>
  <c r="AS3304" i="1"/>
  <c r="AS3305" i="1"/>
  <c r="AS3306" i="1"/>
  <c r="AS3307" i="1"/>
  <c r="AS3308" i="1"/>
  <c r="AS3309" i="1"/>
  <c r="AS3310" i="1"/>
  <c r="AS3311" i="1"/>
  <c r="AS3312" i="1"/>
  <c r="AS3313" i="1"/>
  <c r="AS3314" i="1"/>
  <c r="AS3315" i="1"/>
  <c r="AS3316" i="1"/>
  <c r="AS3317" i="1"/>
  <c r="AS3318" i="1"/>
  <c r="AS3319" i="1"/>
  <c r="AS3320" i="1"/>
  <c r="AS3321" i="1"/>
  <c r="AS3322" i="1"/>
  <c r="AS3323" i="1"/>
  <c r="AS3324" i="1"/>
  <c r="AS3325" i="1"/>
  <c r="AS3326" i="1"/>
  <c r="AS3327" i="1"/>
  <c r="AS3328" i="1"/>
  <c r="AS3329" i="1"/>
  <c r="AS3330" i="1"/>
  <c r="AS3331" i="1"/>
  <c r="AS3332" i="1"/>
  <c r="AS3333" i="1"/>
  <c r="AS3334" i="1"/>
  <c r="AS3335" i="1"/>
  <c r="AS3336" i="1"/>
  <c r="AS3337" i="1"/>
  <c r="AS3338" i="1"/>
  <c r="AS3339" i="1"/>
  <c r="AS3340" i="1"/>
  <c r="AS3341" i="1"/>
  <c r="AS3342" i="1"/>
  <c r="AS3343" i="1"/>
  <c r="AS3344" i="1"/>
  <c r="AS3345" i="1"/>
  <c r="AS3346" i="1"/>
  <c r="AS3347" i="1"/>
  <c r="AS3348" i="1"/>
  <c r="AS3349" i="1"/>
  <c r="AS3350" i="1"/>
  <c r="AS3351" i="1"/>
  <c r="AS3352" i="1"/>
  <c r="AS3353" i="1"/>
  <c r="AS3354" i="1"/>
  <c r="AS3355" i="1"/>
  <c r="AS3356" i="1"/>
  <c r="AS3357" i="1"/>
  <c r="AS3358" i="1"/>
  <c r="AS3359" i="1"/>
  <c r="AS3360" i="1"/>
  <c r="AS3361" i="1"/>
  <c r="AS3362" i="1"/>
  <c r="AS3363" i="1"/>
  <c r="AS3364" i="1"/>
  <c r="AS3365" i="1"/>
  <c r="AS3366" i="1"/>
  <c r="AS3367" i="1"/>
  <c r="AS3368" i="1"/>
  <c r="AS3369" i="1"/>
  <c r="AS3370" i="1"/>
  <c r="AS3371" i="1"/>
  <c r="AS3372" i="1"/>
  <c r="AS3373" i="1"/>
  <c r="AS3374" i="1"/>
  <c r="AS3375" i="1"/>
  <c r="AS3376" i="1"/>
  <c r="AS3377" i="1"/>
  <c r="AS3378" i="1"/>
  <c r="AS3379" i="1"/>
  <c r="AS3380" i="1"/>
  <c r="AS3381" i="1"/>
  <c r="AS3382" i="1"/>
  <c r="AS3383" i="1"/>
  <c r="AS3384" i="1"/>
  <c r="AS3385" i="1"/>
  <c r="AS3386" i="1"/>
  <c r="AS3387" i="1"/>
  <c r="AS3388" i="1"/>
  <c r="AS3389" i="1"/>
  <c r="AS3390" i="1"/>
  <c r="AS3391" i="1"/>
  <c r="AS3392" i="1"/>
  <c r="AS3393" i="1"/>
  <c r="AS3394" i="1"/>
  <c r="AS3395" i="1"/>
  <c r="AS3396" i="1"/>
  <c r="AS3397" i="1"/>
  <c r="AS3398" i="1"/>
  <c r="AS3399" i="1"/>
  <c r="AS3400" i="1"/>
  <c r="AS3401" i="1"/>
  <c r="AS3402" i="1"/>
  <c r="AS3403" i="1"/>
  <c r="AS3404" i="1"/>
  <c r="AS3405" i="1"/>
  <c r="AS3406" i="1"/>
  <c r="AS3407" i="1"/>
  <c r="AS3408" i="1"/>
  <c r="AS3409" i="1"/>
  <c r="AS3410" i="1"/>
  <c r="AS3411" i="1"/>
  <c r="AS3412" i="1"/>
  <c r="AS3413" i="1"/>
  <c r="AS3414" i="1"/>
  <c r="AS3415" i="1"/>
  <c r="AS3416" i="1"/>
  <c r="AS3417" i="1"/>
  <c r="AS3418" i="1"/>
  <c r="AS3419" i="1"/>
  <c r="AS3420" i="1"/>
  <c r="AS3421" i="1"/>
  <c r="AS3422" i="1"/>
  <c r="AS3423" i="1"/>
  <c r="AS3424" i="1"/>
  <c r="AS3425" i="1"/>
  <c r="AS3426" i="1"/>
  <c r="AS3427" i="1"/>
  <c r="AS3428" i="1"/>
  <c r="AS3429" i="1"/>
  <c r="AS3430" i="1"/>
  <c r="AS3431" i="1"/>
  <c r="AS3432" i="1"/>
  <c r="AS3433" i="1"/>
  <c r="AS3434" i="1"/>
  <c r="AS3435" i="1"/>
  <c r="AS3436" i="1"/>
  <c r="AS3437" i="1"/>
  <c r="AS3438" i="1"/>
  <c r="AS3439" i="1"/>
  <c r="AS3440" i="1"/>
  <c r="AS3441" i="1"/>
  <c r="AS3442" i="1"/>
  <c r="AS3443" i="1"/>
  <c r="AS3444" i="1"/>
  <c r="AS3445" i="1"/>
  <c r="AS3446" i="1"/>
  <c r="AS3447" i="1"/>
  <c r="AS3448" i="1"/>
  <c r="AS3449" i="1"/>
  <c r="AS3450" i="1"/>
  <c r="AS3451" i="1"/>
  <c r="AS3452" i="1"/>
  <c r="AS3453" i="1"/>
  <c r="AS3454" i="1"/>
  <c r="AS3455" i="1"/>
  <c r="AS3456" i="1"/>
  <c r="AS3457" i="1"/>
  <c r="AS3458" i="1"/>
  <c r="AS3459" i="1"/>
  <c r="AS3460" i="1"/>
  <c r="AS3461" i="1"/>
  <c r="AS3462" i="1"/>
  <c r="AS3463" i="1"/>
  <c r="AS3464" i="1"/>
  <c r="AS3465" i="1"/>
  <c r="AS3466" i="1"/>
  <c r="AS3467" i="1"/>
  <c r="AS3468" i="1"/>
  <c r="AS3469" i="1"/>
  <c r="AS3470" i="1"/>
  <c r="AS3471" i="1"/>
  <c r="AS3472" i="1"/>
  <c r="AS3473" i="1"/>
  <c r="AS3474" i="1"/>
  <c r="AS3475" i="1"/>
  <c r="AS3476" i="1"/>
  <c r="AS3477" i="1"/>
  <c r="AS3478" i="1"/>
  <c r="AS3479" i="1"/>
  <c r="AS3480" i="1"/>
  <c r="AS3481" i="1"/>
  <c r="AS3482" i="1"/>
  <c r="AS3483" i="1"/>
  <c r="AS3484" i="1"/>
  <c r="AS3485" i="1"/>
  <c r="AS3486" i="1"/>
  <c r="AS3487" i="1"/>
  <c r="AS3488" i="1"/>
  <c r="AS3489" i="1"/>
  <c r="AS3490" i="1"/>
  <c r="AS3491" i="1"/>
  <c r="AS3492" i="1"/>
  <c r="AS3493" i="1"/>
  <c r="AS3494" i="1"/>
  <c r="AS3495" i="1"/>
  <c r="AS3496" i="1"/>
  <c r="AS3497" i="1"/>
  <c r="AS3498" i="1"/>
  <c r="AS3499" i="1"/>
  <c r="AS3500" i="1"/>
  <c r="AS3501" i="1"/>
  <c r="AS3502" i="1"/>
  <c r="AS3503" i="1"/>
  <c r="AS3504" i="1"/>
  <c r="AS3505" i="1"/>
  <c r="AS3506" i="1"/>
  <c r="AS3507" i="1"/>
  <c r="AS3508" i="1"/>
  <c r="AS3509" i="1"/>
  <c r="AS3510" i="1"/>
  <c r="AS3511" i="1"/>
  <c r="AS3512" i="1"/>
  <c r="AS3513" i="1"/>
  <c r="AS3514" i="1"/>
  <c r="AS3515" i="1"/>
  <c r="AS3516" i="1"/>
  <c r="AS3517" i="1"/>
  <c r="AS3518" i="1"/>
  <c r="AS3519" i="1"/>
  <c r="AS3520" i="1"/>
  <c r="AS3521" i="1"/>
  <c r="AS3522" i="1"/>
  <c r="AS3523" i="1"/>
  <c r="AS3524" i="1"/>
  <c r="AS3525" i="1"/>
  <c r="AS3526" i="1"/>
  <c r="AS3527" i="1"/>
  <c r="AS3528" i="1"/>
  <c r="AS3529" i="1"/>
  <c r="AS3530" i="1"/>
  <c r="AS3531" i="1"/>
  <c r="AS3532" i="1"/>
  <c r="AS3533" i="1"/>
  <c r="AS3534" i="1"/>
  <c r="AS3535" i="1"/>
  <c r="AS3536" i="1"/>
  <c r="AS3537" i="1"/>
  <c r="AS3538" i="1"/>
  <c r="AS3539" i="1"/>
  <c r="AS3540" i="1"/>
  <c r="AS3541" i="1"/>
  <c r="AS3542" i="1"/>
  <c r="AS3543" i="1"/>
  <c r="AS3544" i="1"/>
  <c r="AS3545" i="1"/>
  <c r="AS3546" i="1"/>
  <c r="AS3547" i="1"/>
  <c r="AS3548" i="1"/>
  <c r="AS3549" i="1"/>
  <c r="AS3550" i="1"/>
  <c r="AS3551" i="1"/>
  <c r="AS3552" i="1"/>
  <c r="AS3553" i="1"/>
  <c r="AS3554" i="1"/>
  <c r="AS3555" i="1"/>
  <c r="AS3556" i="1"/>
  <c r="AS3557" i="1"/>
  <c r="AS3558" i="1"/>
  <c r="AS3559" i="1"/>
  <c r="AS3560" i="1"/>
  <c r="AS3561" i="1"/>
  <c r="AS3562" i="1"/>
  <c r="AS3563" i="1"/>
  <c r="AS3564" i="1"/>
  <c r="AS3565" i="1"/>
  <c r="AS3566" i="1"/>
  <c r="AS3567" i="1"/>
  <c r="AS3568" i="1"/>
  <c r="AS3569" i="1"/>
  <c r="AS3570" i="1"/>
  <c r="AS3571" i="1"/>
  <c r="AS3572" i="1"/>
  <c r="AS3573" i="1"/>
  <c r="AS3574" i="1"/>
  <c r="AS3575" i="1"/>
  <c r="AS3576" i="1"/>
  <c r="AS3577" i="1"/>
  <c r="AS3578" i="1"/>
  <c r="AS3579" i="1"/>
  <c r="AS3580" i="1"/>
  <c r="AS3581" i="1"/>
  <c r="AS3582" i="1"/>
  <c r="AS3583" i="1"/>
  <c r="AS3584" i="1"/>
  <c r="AS3585" i="1"/>
  <c r="AS3586" i="1"/>
  <c r="AS3587" i="1"/>
  <c r="AS3588" i="1"/>
  <c r="AS3589" i="1"/>
  <c r="AS3590" i="1"/>
  <c r="AS3591" i="1"/>
  <c r="AS3592" i="1"/>
  <c r="AS3593" i="1"/>
  <c r="AS3594" i="1"/>
  <c r="AS3595" i="1"/>
  <c r="AS3596" i="1"/>
  <c r="AS3597" i="1"/>
  <c r="AS3598" i="1"/>
  <c r="AS3599" i="1"/>
  <c r="AS3600" i="1"/>
  <c r="AS3601" i="1"/>
  <c r="AS3602" i="1"/>
  <c r="AS3603" i="1"/>
  <c r="AS3604" i="1"/>
  <c r="AS3605" i="1"/>
  <c r="AS3606" i="1"/>
  <c r="AS3607" i="1"/>
  <c r="AS3608" i="1"/>
  <c r="AS3609" i="1"/>
  <c r="AS3610" i="1"/>
  <c r="AS3611" i="1"/>
  <c r="AS3612" i="1"/>
  <c r="AS3613" i="1"/>
  <c r="AS3614" i="1"/>
  <c r="AS3615" i="1"/>
  <c r="AS3616" i="1"/>
  <c r="AS3617" i="1"/>
  <c r="AS3618" i="1"/>
  <c r="AS3619" i="1"/>
  <c r="AS3620" i="1"/>
  <c r="AS3621" i="1"/>
  <c r="AS3622" i="1"/>
  <c r="AS3623" i="1"/>
  <c r="AS3624" i="1"/>
  <c r="AS3625" i="1"/>
  <c r="AS3626" i="1"/>
  <c r="AS3627" i="1"/>
  <c r="AS3628" i="1"/>
  <c r="AS3629" i="1"/>
  <c r="AS3630" i="1"/>
  <c r="AS3631" i="1"/>
  <c r="AS3632" i="1"/>
  <c r="AS3633" i="1"/>
  <c r="AS3634" i="1"/>
  <c r="AS3635" i="1"/>
  <c r="AS3636" i="1"/>
  <c r="AS3637" i="1"/>
  <c r="AS3638" i="1"/>
  <c r="AS3639" i="1"/>
  <c r="AS3640" i="1"/>
  <c r="AS3641" i="1"/>
  <c r="AS3642" i="1"/>
  <c r="AS3643" i="1"/>
  <c r="AS3644" i="1"/>
  <c r="AS3645" i="1"/>
  <c r="AS3646" i="1"/>
  <c r="AS3647" i="1"/>
  <c r="AS3648" i="1"/>
  <c r="AS3649" i="1"/>
  <c r="AS3650" i="1"/>
  <c r="AS3651" i="1"/>
  <c r="AS3652" i="1"/>
  <c r="AS3653" i="1"/>
  <c r="AS3654" i="1"/>
  <c r="AS3655" i="1"/>
  <c r="AS3656" i="1"/>
  <c r="AS3657" i="1"/>
  <c r="AS3658" i="1"/>
  <c r="AS3659" i="1"/>
  <c r="AS3660" i="1"/>
  <c r="AS3661" i="1"/>
  <c r="AS3662" i="1"/>
  <c r="AS3663" i="1"/>
  <c r="AS3664" i="1"/>
  <c r="AS3665" i="1"/>
  <c r="AS3666" i="1"/>
  <c r="AS3667" i="1"/>
  <c r="AS3668" i="1"/>
  <c r="AS3669" i="1"/>
  <c r="AS3670" i="1"/>
  <c r="AS3671" i="1"/>
  <c r="AS3672" i="1"/>
  <c r="AS3673" i="1"/>
  <c r="AS3674" i="1"/>
  <c r="AS3675" i="1"/>
  <c r="AS3676" i="1"/>
  <c r="AS3677" i="1"/>
  <c r="AS3678" i="1"/>
  <c r="AS3679" i="1"/>
  <c r="AS3680" i="1"/>
  <c r="AS3681" i="1"/>
  <c r="AS3682" i="1"/>
  <c r="AS3683" i="1"/>
  <c r="AS3684" i="1"/>
  <c r="AS3685" i="1"/>
  <c r="AS3686" i="1"/>
  <c r="AS3687" i="1"/>
  <c r="AS3688" i="1"/>
  <c r="AS3689" i="1"/>
  <c r="AS3690" i="1"/>
  <c r="AS3691" i="1"/>
  <c r="AS3692" i="1"/>
  <c r="AS3693" i="1"/>
  <c r="AS3694" i="1"/>
  <c r="AS3695" i="1"/>
  <c r="AS3696" i="1"/>
  <c r="AS3697" i="1"/>
  <c r="AS3698" i="1"/>
  <c r="AS3699" i="1"/>
  <c r="AS3700" i="1"/>
  <c r="AS3701" i="1"/>
  <c r="AS3702" i="1"/>
  <c r="AS3703" i="1"/>
  <c r="AS3704" i="1"/>
  <c r="AS3705" i="1"/>
  <c r="AS3706" i="1"/>
  <c r="AS3707" i="1"/>
  <c r="AS3708" i="1"/>
  <c r="AS3709" i="1"/>
  <c r="AS3710" i="1"/>
  <c r="AS3711" i="1"/>
  <c r="AS3712" i="1"/>
  <c r="AS3713" i="1"/>
  <c r="AS3714" i="1"/>
  <c r="AS3715" i="1"/>
  <c r="AS3716" i="1"/>
  <c r="AS3717" i="1"/>
  <c r="AS3718" i="1"/>
  <c r="AS3719" i="1"/>
  <c r="AS3720" i="1"/>
  <c r="AS3721" i="1"/>
  <c r="AS3722" i="1"/>
  <c r="AS3723" i="1"/>
  <c r="AS3724" i="1"/>
  <c r="AS3725" i="1"/>
  <c r="AS3726" i="1"/>
  <c r="AS3727" i="1"/>
  <c r="AS3728" i="1"/>
  <c r="AS3729" i="1"/>
  <c r="AS3730" i="1"/>
  <c r="AS3731" i="1"/>
  <c r="AS3732" i="1"/>
  <c r="AS3733" i="1"/>
  <c r="AS3734" i="1"/>
  <c r="AS3735" i="1"/>
  <c r="AS3736" i="1"/>
  <c r="AS3737" i="1"/>
  <c r="AS3738" i="1"/>
  <c r="AS3739" i="1"/>
  <c r="AS3740" i="1"/>
  <c r="AS3741" i="1"/>
  <c r="AS3742" i="1"/>
  <c r="AS3743" i="1"/>
  <c r="AS3744" i="1"/>
  <c r="AS3745" i="1"/>
  <c r="AS3746" i="1"/>
  <c r="AS3747" i="1"/>
  <c r="AS3748" i="1"/>
  <c r="AS3749" i="1"/>
  <c r="AS3750" i="1"/>
  <c r="AS3751" i="1"/>
  <c r="AS3752" i="1"/>
  <c r="AS3753" i="1"/>
  <c r="AS3754" i="1"/>
  <c r="AS3755" i="1"/>
  <c r="AS3756" i="1"/>
  <c r="AS3757" i="1"/>
  <c r="AS3758" i="1"/>
  <c r="AS3759" i="1"/>
  <c r="AS3760" i="1"/>
  <c r="AS3761" i="1"/>
  <c r="AS3762" i="1"/>
  <c r="AS3763" i="1"/>
  <c r="AS3764" i="1"/>
  <c r="AS3765" i="1"/>
  <c r="AS3766" i="1"/>
  <c r="AS3767" i="1"/>
  <c r="AS3768" i="1"/>
  <c r="AS3769" i="1"/>
  <c r="AS3770" i="1"/>
  <c r="AS3771" i="1"/>
  <c r="AS3772" i="1"/>
  <c r="AS3773" i="1"/>
  <c r="AS3774" i="1"/>
  <c r="AS3775" i="1"/>
  <c r="AS3776" i="1"/>
  <c r="AS3777" i="1"/>
  <c r="AS3778" i="1"/>
  <c r="AS3779" i="1"/>
  <c r="AS3780" i="1"/>
  <c r="AS3781" i="1"/>
  <c r="AS3782" i="1"/>
  <c r="AS3783" i="1"/>
  <c r="AS3784" i="1"/>
  <c r="AS3785" i="1"/>
  <c r="AS3786" i="1"/>
  <c r="AS3787" i="1"/>
  <c r="AS3788" i="1"/>
  <c r="AS3789" i="1"/>
  <c r="AS3790" i="1"/>
  <c r="AS3791" i="1"/>
  <c r="AS3792" i="1"/>
  <c r="AS3793" i="1"/>
  <c r="AS3794" i="1"/>
  <c r="AS3795" i="1"/>
  <c r="AS3796" i="1"/>
  <c r="AS3797" i="1"/>
  <c r="AS3798" i="1"/>
  <c r="AS3799" i="1"/>
  <c r="AS3800" i="1"/>
  <c r="AS3801" i="1"/>
  <c r="AS3802" i="1"/>
  <c r="AS3803" i="1"/>
  <c r="AS3804" i="1"/>
  <c r="AS3805" i="1"/>
  <c r="AS3806" i="1"/>
  <c r="AS3807" i="1"/>
  <c r="AS3808" i="1"/>
  <c r="AS3809" i="1"/>
  <c r="AS3810" i="1"/>
  <c r="AS3811" i="1"/>
  <c r="AS3812" i="1"/>
  <c r="AS3813" i="1"/>
  <c r="AS3814" i="1"/>
  <c r="AS3815" i="1"/>
  <c r="AS3816" i="1"/>
  <c r="AS3817" i="1"/>
  <c r="AS3818" i="1"/>
  <c r="AS3819" i="1"/>
  <c r="AS3820" i="1"/>
  <c r="AS3821" i="1"/>
  <c r="AS3822" i="1"/>
  <c r="AS3823" i="1"/>
  <c r="AS3824" i="1"/>
  <c r="AS3825" i="1"/>
  <c r="AS3826" i="1"/>
  <c r="AS3827" i="1"/>
  <c r="AS3828" i="1"/>
  <c r="AS3829" i="1"/>
  <c r="AS3830" i="1"/>
  <c r="AS3831" i="1"/>
  <c r="AS3832" i="1"/>
  <c r="AS3833" i="1"/>
  <c r="AS3834" i="1"/>
  <c r="AS3835" i="1"/>
  <c r="AS3836" i="1"/>
  <c r="AS3837" i="1"/>
  <c r="AS3838" i="1"/>
  <c r="AS3839" i="1"/>
  <c r="AS3840" i="1"/>
  <c r="AS3841" i="1"/>
  <c r="AS3842" i="1"/>
  <c r="AS3843" i="1"/>
  <c r="AS3844" i="1"/>
  <c r="AS3845" i="1"/>
  <c r="AS3846" i="1"/>
  <c r="AS3847" i="1"/>
  <c r="AS3848" i="1"/>
  <c r="AS3849" i="1"/>
  <c r="AS3850" i="1"/>
  <c r="AS3851" i="1"/>
  <c r="AS3852" i="1"/>
  <c r="AS3853" i="1"/>
  <c r="AS3854" i="1"/>
  <c r="AS3855" i="1"/>
  <c r="AS3856" i="1"/>
  <c r="AS3857" i="1"/>
  <c r="AS3858" i="1"/>
  <c r="AS3859" i="1"/>
  <c r="AS3860" i="1"/>
  <c r="AS3861" i="1"/>
  <c r="AS3862" i="1"/>
  <c r="AS3863" i="1"/>
  <c r="AS3864" i="1"/>
  <c r="AS3865" i="1"/>
  <c r="AS3866" i="1"/>
  <c r="AS3867" i="1"/>
  <c r="AS3868" i="1"/>
  <c r="AS3869" i="1"/>
  <c r="AS3870" i="1"/>
  <c r="AS3871" i="1"/>
  <c r="AS3872" i="1"/>
  <c r="AS3873" i="1"/>
  <c r="AS3874" i="1"/>
  <c r="AS3875" i="1"/>
  <c r="AS3876" i="1"/>
  <c r="AS3877" i="1"/>
  <c r="AS3878" i="1"/>
  <c r="AS3879" i="1"/>
  <c r="AS3880" i="1"/>
  <c r="AS3881" i="1"/>
  <c r="AS3882" i="1"/>
  <c r="AS3883" i="1"/>
  <c r="AS3884" i="1"/>
  <c r="AS3885" i="1"/>
  <c r="AS3886" i="1"/>
  <c r="AS3887" i="1"/>
  <c r="AS3888" i="1"/>
  <c r="AS3889" i="1"/>
  <c r="AS3890" i="1"/>
  <c r="AS3891" i="1"/>
  <c r="AS3892" i="1"/>
  <c r="AS3893" i="1"/>
  <c r="AS3894" i="1"/>
  <c r="AS3895" i="1"/>
  <c r="AS3896" i="1"/>
  <c r="AS3897" i="1"/>
  <c r="AS3898" i="1"/>
  <c r="AS3899" i="1"/>
  <c r="AS3900" i="1"/>
  <c r="AS3901" i="1"/>
  <c r="AS3902" i="1"/>
  <c r="AS3903" i="1"/>
  <c r="AS3904" i="1"/>
  <c r="AS3905" i="1"/>
  <c r="AS3906" i="1"/>
  <c r="AS3907" i="1"/>
  <c r="AS3908" i="1"/>
  <c r="AS3909" i="1"/>
  <c r="AS3910" i="1"/>
  <c r="AS3911" i="1"/>
  <c r="AS3912" i="1"/>
  <c r="AS3913" i="1"/>
  <c r="AS3914" i="1"/>
  <c r="AS3915" i="1"/>
  <c r="AS3916" i="1"/>
  <c r="AS3917" i="1"/>
  <c r="AS3918" i="1"/>
  <c r="AS3919" i="1"/>
  <c r="AS3920" i="1"/>
  <c r="AS3921" i="1"/>
  <c r="AS3922" i="1"/>
  <c r="AS3923" i="1"/>
  <c r="AS3924" i="1"/>
  <c r="AS3925" i="1"/>
  <c r="AS3926" i="1"/>
  <c r="AS3927" i="1"/>
  <c r="AS3928" i="1"/>
  <c r="AS3929" i="1"/>
  <c r="AS3930" i="1"/>
  <c r="AS3931" i="1"/>
  <c r="AS3932" i="1"/>
  <c r="AS3933" i="1"/>
  <c r="AS3934" i="1"/>
  <c r="AS3935" i="1"/>
  <c r="AS3936" i="1"/>
  <c r="AS3937" i="1"/>
  <c r="AS3938" i="1"/>
  <c r="AS3939" i="1"/>
  <c r="AS3940" i="1"/>
  <c r="AS3941" i="1"/>
  <c r="AS3942" i="1"/>
  <c r="AS3943" i="1"/>
  <c r="AS3944" i="1"/>
  <c r="AS3945" i="1"/>
  <c r="AS3946" i="1"/>
  <c r="AS3947" i="1"/>
  <c r="AS3948" i="1"/>
  <c r="AS3949" i="1"/>
  <c r="AS3950" i="1"/>
  <c r="AS3951" i="1"/>
  <c r="AS3952" i="1"/>
  <c r="AS3953" i="1"/>
  <c r="AS3954" i="1"/>
  <c r="AS3955" i="1"/>
  <c r="AS3956" i="1"/>
  <c r="AS3957" i="1"/>
  <c r="AS3958" i="1"/>
  <c r="AS3959" i="1"/>
  <c r="AS3960" i="1"/>
  <c r="AS3961" i="1"/>
  <c r="AS3962" i="1"/>
  <c r="AS3963" i="1"/>
  <c r="AS3964" i="1"/>
  <c r="AS3965" i="1"/>
  <c r="AS3966" i="1"/>
  <c r="AS3967" i="1"/>
  <c r="AS3968" i="1"/>
  <c r="AS3969" i="1"/>
  <c r="AS3970" i="1"/>
  <c r="AS3971" i="1"/>
  <c r="AS3972" i="1"/>
  <c r="AS3973" i="1"/>
  <c r="AS3974" i="1"/>
  <c r="AS3975" i="1"/>
  <c r="AS3976" i="1"/>
  <c r="AS3977" i="1"/>
  <c r="AS3978" i="1"/>
  <c r="AS3979" i="1"/>
  <c r="AS3980" i="1"/>
  <c r="AS3981" i="1"/>
  <c r="AS3982" i="1"/>
  <c r="AS3983" i="1"/>
  <c r="AS3984" i="1"/>
  <c r="AS3985" i="1"/>
  <c r="AS3986" i="1"/>
  <c r="AS3987" i="1"/>
  <c r="AS3988" i="1"/>
  <c r="AS3989" i="1"/>
  <c r="AS3990" i="1"/>
  <c r="AS3991" i="1"/>
  <c r="AS3992" i="1"/>
  <c r="AS3993" i="1"/>
  <c r="AS3994" i="1"/>
  <c r="AS3995" i="1"/>
  <c r="AS3996" i="1"/>
  <c r="AS3997" i="1"/>
  <c r="AS3998" i="1"/>
  <c r="AS3999" i="1"/>
  <c r="AS4000" i="1"/>
  <c r="AS4001" i="1"/>
  <c r="AS4002" i="1"/>
  <c r="AS4003" i="1"/>
  <c r="AS4004" i="1"/>
  <c r="AS4005" i="1"/>
  <c r="AS4006" i="1"/>
  <c r="AS4007" i="1"/>
  <c r="AS4008" i="1"/>
  <c r="AS4009" i="1"/>
  <c r="AS4010" i="1"/>
  <c r="AS4011" i="1"/>
  <c r="AS4012" i="1"/>
  <c r="AS4013" i="1"/>
  <c r="AS4014" i="1"/>
  <c r="AS4015" i="1"/>
  <c r="AS4016" i="1"/>
  <c r="AS4017" i="1"/>
  <c r="AS4018" i="1"/>
  <c r="AS4019" i="1"/>
  <c r="AS4020" i="1"/>
  <c r="AS4021" i="1"/>
  <c r="AS4022" i="1"/>
  <c r="AS4023" i="1"/>
  <c r="AS4024" i="1"/>
  <c r="AS4025" i="1"/>
  <c r="AS4026" i="1"/>
  <c r="AS4027" i="1"/>
  <c r="AS4028" i="1"/>
  <c r="AS4029" i="1"/>
  <c r="AS4030" i="1"/>
  <c r="AS4031" i="1"/>
  <c r="AS4032" i="1"/>
  <c r="AS4033" i="1"/>
  <c r="AS4034" i="1"/>
  <c r="AS4035" i="1"/>
  <c r="AS4036" i="1"/>
  <c r="AS4037" i="1"/>
  <c r="AS4038" i="1"/>
  <c r="AS4039" i="1"/>
  <c r="AS4040" i="1"/>
  <c r="AS4041" i="1"/>
  <c r="AS4042" i="1"/>
  <c r="AS4043" i="1"/>
  <c r="AS4044" i="1"/>
  <c r="AS4045" i="1"/>
  <c r="AS4046" i="1"/>
  <c r="AS4047" i="1"/>
  <c r="AS4048" i="1"/>
  <c r="AS4049" i="1"/>
  <c r="AS4050" i="1"/>
  <c r="AS4051" i="1"/>
  <c r="AS4052" i="1"/>
  <c r="AS4053" i="1"/>
  <c r="AS4054" i="1"/>
  <c r="AS4055" i="1"/>
  <c r="AS4056" i="1"/>
  <c r="AS4057" i="1"/>
  <c r="AS4058" i="1"/>
  <c r="AS4059" i="1"/>
  <c r="AS4060" i="1"/>
  <c r="AS4061" i="1"/>
  <c r="AS4062" i="1"/>
  <c r="AS4063" i="1"/>
  <c r="AS4064" i="1"/>
  <c r="AS4065" i="1"/>
  <c r="AS4066" i="1"/>
  <c r="AS4067" i="1"/>
  <c r="AS4068" i="1"/>
  <c r="AS4069" i="1"/>
  <c r="AS4070" i="1"/>
  <c r="AS4071" i="1"/>
  <c r="AS4072" i="1"/>
  <c r="AS4073" i="1"/>
  <c r="AS4074" i="1"/>
  <c r="AS4075" i="1"/>
  <c r="AS4076" i="1"/>
  <c r="AS4077" i="1"/>
  <c r="AS4078" i="1"/>
  <c r="AS4079" i="1"/>
  <c r="AS4080" i="1"/>
  <c r="AS4081" i="1"/>
  <c r="AS4082" i="1"/>
  <c r="AS4083" i="1"/>
  <c r="AS4084" i="1"/>
  <c r="AS4085" i="1"/>
  <c r="AS4086" i="1"/>
  <c r="AS4087" i="1"/>
  <c r="AS4088" i="1"/>
  <c r="AS4089" i="1"/>
  <c r="AS4090" i="1"/>
  <c r="AS4091" i="1"/>
  <c r="AS4092" i="1"/>
  <c r="AS4093" i="1"/>
  <c r="AS4094" i="1"/>
  <c r="AS4095" i="1"/>
  <c r="AS4096" i="1"/>
  <c r="AS4097" i="1"/>
  <c r="AS4098" i="1"/>
  <c r="AS4099" i="1"/>
  <c r="AS4100" i="1"/>
  <c r="AS4101" i="1"/>
  <c r="AS4102" i="1"/>
  <c r="AS4103" i="1"/>
  <c r="AS4104" i="1"/>
  <c r="AS4105" i="1"/>
  <c r="AS4106" i="1"/>
  <c r="AS4107" i="1"/>
  <c r="AS4108" i="1"/>
  <c r="AS4109" i="1"/>
  <c r="AS4110" i="1"/>
  <c r="AS4111" i="1"/>
  <c r="AS4112" i="1"/>
  <c r="AS4113" i="1"/>
  <c r="AS4114" i="1"/>
  <c r="AS4115" i="1"/>
  <c r="AS4116" i="1"/>
  <c r="AS4117" i="1"/>
  <c r="AS4118" i="1"/>
  <c r="AS4119" i="1"/>
  <c r="AS4120" i="1"/>
  <c r="AS4121" i="1"/>
  <c r="AS4122" i="1"/>
  <c r="AS4123" i="1"/>
  <c r="AS4124" i="1"/>
  <c r="AS4125" i="1"/>
  <c r="AS4126" i="1"/>
  <c r="AS4127" i="1"/>
  <c r="AS4128" i="1"/>
  <c r="AS4129" i="1"/>
  <c r="AS4130" i="1"/>
  <c r="AS4131" i="1"/>
  <c r="AS4132" i="1"/>
  <c r="AS4133" i="1"/>
  <c r="AS4134" i="1"/>
  <c r="AS4135" i="1"/>
  <c r="AS4136" i="1"/>
  <c r="AS4137" i="1"/>
  <c r="AS4138" i="1"/>
  <c r="AS4139" i="1"/>
  <c r="AS4140" i="1"/>
  <c r="AS4141" i="1"/>
  <c r="AS4142" i="1"/>
  <c r="AS4143" i="1"/>
  <c r="AS4144" i="1"/>
  <c r="AS4145" i="1"/>
  <c r="AS4146" i="1"/>
  <c r="AS4147" i="1"/>
  <c r="AS4148" i="1"/>
  <c r="AS4149" i="1"/>
  <c r="AS4150" i="1"/>
  <c r="AS4151" i="1"/>
  <c r="AS4152" i="1"/>
  <c r="AS4153" i="1"/>
  <c r="AS4154" i="1"/>
  <c r="AS4155" i="1"/>
  <c r="AS4156" i="1"/>
  <c r="AS4157" i="1"/>
  <c r="AS4158" i="1"/>
  <c r="AS4159" i="1"/>
  <c r="AS4160" i="1"/>
  <c r="AS4161" i="1"/>
  <c r="AS4162" i="1"/>
  <c r="AS4163" i="1"/>
  <c r="AS4164" i="1"/>
  <c r="AS4165" i="1"/>
  <c r="AS4166" i="1"/>
  <c r="AS4167" i="1"/>
  <c r="AS4168" i="1"/>
  <c r="AS4169" i="1"/>
  <c r="AS4170" i="1"/>
  <c r="AS4171" i="1"/>
  <c r="AS4172" i="1"/>
  <c r="AS4173" i="1"/>
  <c r="AS4174" i="1"/>
  <c r="AS4175" i="1"/>
  <c r="AS4176" i="1"/>
  <c r="AS4177" i="1"/>
  <c r="AS4178" i="1"/>
  <c r="AS4179" i="1"/>
  <c r="AS4180" i="1"/>
  <c r="AS4181" i="1"/>
  <c r="AS4182" i="1"/>
  <c r="AS4183" i="1"/>
  <c r="AS4184" i="1"/>
  <c r="AS4185" i="1"/>
  <c r="AS4186" i="1"/>
  <c r="AS4187" i="1"/>
  <c r="AS4188" i="1"/>
  <c r="AS4189" i="1"/>
  <c r="AS4190" i="1"/>
  <c r="AS4191" i="1"/>
  <c r="AS4192" i="1"/>
  <c r="AS4193" i="1"/>
  <c r="AS4194" i="1"/>
  <c r="AS4195" i="1"/>
  <c r="AS4196" i="1"/>
  <c r="AS4197" i="1"/>
  <c r="AS4198" i="1"/>
  <c r="AS4199" i="1"/>
  <c r="AS4200" i="1"/>
  <c r="AS4201" i="1"/>
  <c r="AS4202" i="1"/>
  <c r="AS4203" i="1"/>
  <c r="AS4204" i="1"/>
  <c r="AS4205" i="1"/>
  <c r="AS4206" i="1"/>
  <c r="AS4207" i="1"/>
  <c r="AS4208" i="1"/>
  <c r="AS4209" i="1"/>
  <c r="AS4210" i="1"/>
  <c r="AS4211" i="1"/>
  <c r="AS4212" i="1"/>
  <c r="AS4213" i="1"/>
  <c r="AS4214" i="1"/>
  <c r="AS4215" i="1"/>
  <c r="AS4216" i="1"/>
  <c r="AS4217" i="1"/>
  <c r="AS4218" i="1"/>
  <c r="AS4219" i="1"/>
  <c r="AS4220" i="1"/>
  <c r="AS4221" i="1"/>
  <c r="AS4222" i="1"/>
  <c r="AS4223" i="1"/>
  <c r="AS4224" i="1"/>
  <c r="AS4225" i="1"/>
  <c r="AS4226" i="1"/>
  <c r="AS4227" i="1"/>
  <c r="AS4228" i="1"/>
  <c r="AS4229" i="1"/>
  <c r="AS4230" i="1"/>
  <c r="AS4231" i="1"/>
  <c r="AS4232" i="1"/>
  <c r="AS4233" i="1"/>
  <c r="AS4234" i="1"/>
  <c r="AS4235" i="1"/>
  <c r="AS4236" i="1"/>
  <c r="AS4237" i="1"/>
  <c r="AS4238" i="1"/>
  <c r="AS4239" i="1"/>
  <c r="AS4240" i="1"/>
  <c r="AS4241" i="1"/>
  <c r="AS4242" i="1"/>
  <c r="AS4243" i="1"/>
  <c r="AS4244" i="1"/>
  <c r="AS4245" i="1"/>
  <c r="AS4246" i="1"/>
  <c r="AS4247" i="1"/>
  <c r="AS4248" i="1"/>
  <c r="AS4249" i="1"/>
  <c r="AS4250" i="1"/>
  <c r="AS4251" i="1"/>
  <c r="AS4252" i="1"/>
  <c r="AS4253" i="1"/>
  <c r="AS4254" i="1"/>
  <c r="AS4255" i="1"/>
  <c r="AS4256" i="1"/>
  <c r="AS4257" i="1"/>
  <c r="AS4258" i="1"/>
  <c r="AS4259" i="1"/>
  <c r="AS4260" i="1"/>
  <c r="AS4261" i="1"/>
  <c r="AS4262" i="1"/>
  <c r="AS4263" i="1"/>
  <c r="AS4264" i="1"/>
  <c r="AS4265" i="1"/>
  <c r="AS4266" i="1"/>
  <c r="AS4267" i="1"/>
  <c r="AS4268" i="1"/>
  <c r="AS4269" i="1"/>
  <c r="AS4270" i="1"/>
  <c r="AS4271" i="1"/>
  <c r="AS4272" i="1"/>
  <c r="AS4273" i="1"/>
  <c r="AS4274" i="1"/>
  <c r="AS4275" i="1"/>
  <c r="AS4276" i="1"/>
  <c r="AS4277" i="1"/>
  <c r="AS4278" i="1"/>
  <c r="AS4279" i="1"/>
  <c r="AS4280" i="1"/>
  <c r="AS4281" i="1"/>
  <c r="AS4282" i="1"/>
  <c r="AS4283" i="1"/>
  <c r="AS4284" i="1"/>
  <c r="AS4285" i="1"/>
  <c r="AS4286" i="1"/>
  <c r="AS4287" i="1"/>
  <c r="AS4288" i="1"/>
  <c r="AS4289" i="1"/>
  <c r="AS4290" i="1"/>
  <c r="AS4291" i="1"/>
  <c r="AS4292" i="1"/>
  <c r="AS4293" i="1"/>
  <c r="AS4294" i="1"/>
  <c r="AS4295" i="1"/>
  <c r="AS4296" i="1"/>
  <c r="AS4297" i="1"/>
  <c r="AS4298" i="1"/>
  <c r="AS4299" i="1"/>
  <c r="AS4300" i="1"/>
  <c r="AS4301" i="1"/>
  <c r="AS4302" i="1"/>
  <c r="AS4303" i="1"/>
  <c r="AS4304" i="1"/>
  <c r="AS4305" i="1"/>
  <c r="AS4306" i="1"/>
  <c r="AS4307" i="1"/>
  <c r="AS4308" i="1"/>
  <c r="AS4309" i="1"/>
  <c r="AS4310" i="1"/>
  <c r="AS4311" i="1"/>
  <c r="AS4312" i="1"/>
  <c r="AS4313" i="1"/>
  <c r="AS4314" i="1"/>
  <c r="AS4315" i="1"/>
  <c r="AS4316" i="1"/>
  <c r="AS4317" i="1"/>
  <c r="AS4318" i="1"/>
  <c r="AS4319" i="1"/>
  <c r="AS4320" i="1"/>
  <c r="AS4321" i="1"/>
  <c r="AS4322" i="1"/>
  <c r="AS4323" i="1"/>
  <c r="AS4324" i="1"/>
  <c r="AS4325" i="1"/>
  <c r="AS4326" i="1"/>
  <c r="AS4327" i="1"/>
  <c r="AS4328" i="1"/>
  <c r="AS4329" i="1"/>
  <c r="AS4330" i="1"/>
  <c r="AS4331" i="1"/>
  <c r="AS4332" i="1"/>
  <c r="AS4333" i="1"/>
  <c r="AS4334" i="1"/>
  <c r="AS4335" i="1"/>
  <c r="AS4336" i="1"/>
  <c r="AS4337" i="1"/>
  <c r="AS4338" i="1"/>
  <c r="AS4339" i="1"/>
  <c r="AS4340" i="1"/>
  <c r="AS4341" i="1"/>
  <c r="AS4342" i="1"/>
  <c r="AS4343" i="1"/>
  <c r="AS4344" i="1"/>
  <c r="AS4345" i="1"/>
  <c r="AS4346" i="1"/>
  <c r="AS4347" i="1"/>
  <c r="AS4348" i="1"/>
  <c r="AS4349" i="1"/>
  <c r="AS4350" i="1"/>
  <c r="AS4351" i="1"/>
  <c r="AS4352" i="1"/>
  <c r="AS4353" i="1"/>
  <c r="AS4354" i="1"/>
  <c r="AS4355" i="1"/>
  <c r="AS4356" i="1"/>
  <c r="AS4357" i="1"/>
  <c r="AS4358" i="1"/>
  <c r="AS4359" i="1"/>
  <c r="AS4360" i="1"/>
  <c r="AS4361" i="1"/>
  <c r="AS4362" i="1"/>
  <c r="AS4363" i="1"/>
  <c r="AS4364" i="1"/>
  <c r="AS4365" i="1"/>
  <c r="AS4366" i="1"/>
  <c r="AS4367" i="1"/>
  <c r="AS4368" i="1"/>
  <c r="AS4369" i="1"/>
  <c r="AS4370" i="1"/>
  <c r="AS4371" i="1"/>
  <c r="AS4372" i="1"/>
  <c r="AS4373" i="1"/>
  <c r="AS4374" i="1"/>
  <c r="AS4375" i="1"/>
  <c r="AS4376" i="1"/>
  <c r="AS4377" i="1"/>
  <c r="AS4378" i="1"/>
  <c r="AS4379" i="1"/>
  <c r="AS4380" i="1"/>
  <c r="AS4381" i="1"/>
  <c r="AS4382" i="1"/>
  <c r="AS4383" i="1"/>
  <c r="AS4384" i="1"/>
  <c r="AS4385" i="1"/>
  <c r="AS4386" i="1"/>
  <c r="AS4387" i="1"/>
  <c r="AS4388" i="1"/>
  <c r="AS4389" i="1"/>
  <c r="AS4390" i="1"/>
  <c r="AS4391" i="1"/>
  <c r="AS4392" i="1"/>
  <c r="AS4393" i="1"/>
  <c r="AS4394" i="1"/>
  <c r="AS4395" i="1"/>
  <c r="AS4396" i="1"/>
  <c r="AS4397" i="1"/>
  <c r="AS4398" i="1"/>
  <c r="AS4399" i="1"/>
  <c r="AS4400" i="1"/>
  <c r="AS4401" i="1"/>
  <c r="AS4402" i="1"/>
  <c r="AS4403" i="1"/>
  <c r="AS4404" i="1"/>
  <c r="AS4405" i="1"/>
  <c r="AS4406" i="1"/>
  <c r="AS4407" i="1"/>
  <c r="AS4408" i="1"/>
  <c r="AS4409" i="1"/>
  <c r="AS4410" i="1"/>
  <c r="AS4411" i="1"/>
  <c r="AS4412" i="1"/>
  <c r="AS4413" i="1"/>
  <c r="AS4414" i="1"/>
  <c r="AS4415" i="1"/>
  <c r="AS4416" i="1"/>
  <c r="AS4417" i="1"/>
  <c r="AS4418" i="1"/>
  <c r="AS4419" i="1"/>
  <c r="AS4420" i="1"/>
  <c r="AS4421" i="1"/>
  <c r="AS4422" i="1"/>
  <c r="AS4423" i="1"/>
  <c r="AS4424" i="1"/>
  <c r="AS4425" i="1"/>
  <c r="AS4426" i="1"/>
  <c r="AS4427" i="1"/>
  <c r="AS4428" i="1"/>
  <c r="AS4429" i="1"/>
  <c r="AS4430" i="1"/>
  <c r="AS4431" i="1"/>
  <c r="AS4432" i="1"/>
  <c r="AS4433" i="1"/>
  <c r="AS4434" i="1"/>
  <c r="AS4435" i="1"/>
  <c r="AS4436" i="1"/>
  <c r="AS4437" i="1"/>
  <c r="AS4438" i="1"/>
  <c r="AS4439" i="1"/>
  <c r="AS4440" i="1"/>
  <c r="AS4441" i="1"/>
  <c r="AS4442" i="1"/>
  <c r="AS4443" i="1"/>
  <c r="AS4444" i="1"/>
  <c r="AS4445" i="1"/>
  <c r="AS4446" i="1"/>
  <c r="AS4447" i="1"/>
  <c r="AS4448" i="1"/>
  <c r="AS4449" i="1"/>
  <c r="AS4450" i="1"/>
  <c r="AS4451" i="1"/>
  <c r="AS4452" i="1"/>
  <c r="AS4453" i="1"/>
  <c r="AS4454" i="1"/>
  <c r="AS4455" i="1"/>
  <c r="AS4456" i="1"/>
  <c r="AS4457" i="1"/>
  <c r="AS4458" i="1"/>
  <c r="AS4459" i="1"/>
  <c r="AS4460" i="1"/>
  <c r="AS4461" i="1"/>
  <c r="AS4462" i="1"/>
  <c r="AS4463" i="1"/>
  <c r="AS4464" i="1"/>
  <c r="AS4465" i="1"/>
  <c r="AS4466" i="1"/>
  <c r="AS4467" i="1"/>
  <c r="AS4468" i="1"/>
  <c r="AS4469" i="1"/>
  <c r="AS4470" i="1"/>
  <c r="AS4471" i="1"/>
  <c r="AS4472" i="1"/>
  <c r="AS4473" i="1"/>
  <c r="AS4474" i="1"/>
  <c r="AS4475" i="1"/>
  <c r="AS4476" i="1"/>
  <c r="AS4477" i="1"/>
  <c r="AS4478" i="1"/>
  <c r="AS4479" i="1"/>
  <c r="AS4480" i="1"/>
  <c r="AS4481" i="1"/>
  <c r="AS4482" i="1"/>
  <c r="AS4483" i="1"/>
  <c r="AS4484" i="1"/>
  <c r="AS4485" i="1"/>
  <c r="AS4486" i="1"/>
  <c r="AS4487" i="1"/>
  <c r="AS4488" i="1"/>
  <c r="AS4489" i="1"/>
  <c r="AS4490" i="1"/>
  <c r="AS4491" i="1"/>
  <c r="AS4492" i="1"/>
  <c r="AS4493" i="1"/>
  <c r="AS4494" i="1"/>
  <c r="AS4495" i="1"/>
  <c r="AS4496" i="1"/>
  <c r="AS4497" i="1"/>
  <c r="AS4498" i="1"/>
  <c r="AS4499" i="1"/>
  <c r="AS4500" i="1"/>
  <c r="AS4501" i="1"/>
  <c r="AS4502" i="1"/>
  <c r="AS4503" i="1"/>
  <c r="AS4504" i="1"/>
  <c r="AS4505" i="1"/>
  <c r="AS4506" i="1"/>
  <c r="AS4507" i="1"/>
  <c r="AS4508" i="1"/>
  <c r="AS4509" i="1"/>
  <c r="AS4510" i="1"/>
  <c r="AS4511" i="1"/>
  <c r="AS4512" i="1"/>
  <c r="AS4513" i="1"/>
  <c r="AS4514" i="1"/>
  <c r="AS4515" i="1"/>
  <c r="AS4516" i="1"/>
  <c r="AS4517" i="1"/>
  <c r="AS4518" i="1"/>
  <c r="AS4519" i="1"/>
  <c r="AS4520" i="1"/>
  <c r="AS4521" i="1"/>
  <c r="AS4522" i="1"/>
  <c r="AS4523" i="1"/>
  <c r="AS4524" i="1"/>
  <c r="AS4525" i="1"/>
  <c r="AS4526" i="1"/>
  <c r="AS4527" i="1"/>
  <c r="AS4528" i="1"/>
  <c r="AS4529" i="1"/>
  <c r="AS4530" i="1"/>
  <c r="AS4531" i="1"/>
  <c r="AS4532" i="1"/>
  <c r="AS4533" i="1"/>
  <c r="AS4534" i="1"/>
  <c r="AS4535" i="1"/>
  <c r="AS4536" i="1"/>
  <c r="AS4537" i="1"/>
  <c r="AS4538" i="1"/>
  <c r="AS4539" i="1"/>
  <c r="AS4540" i="1"/>
  <c r="AS4541" i="1"/>
  <c r="AS4542" i="1"/>
  <c r="AS4543" i="1"/>
  <c r="AS4544" i="1"/>
  <c r="AS4545" i="1"/>
  <c r="AS4546" i="1"/>
  <c r="AS4547" i="1"/>
  <c r="AS4548" i="1"/>
  <c r="AS4549" i="1"/>
  <c r="AS4550" i="1"/>
  <c r="AS4551" i="1"/>
  <c r="AS4552" i="1"/>
  <c r="AS4553" i="1"/>
  <c r="AS4554" i="1"/>
  <c r="AS4555" i="1"/>
  <c r="AS4556" i="1"/>
  <c r="AS4557" i="1"/>
  <c r="AS4558" i="1"/>
  <c r="AS4559" i="1"/>
  <c r="AS4560" i="1"/>
  <c r="AS4561" i="1"/>
  <c r="AS4562" i="1"/>
  <c r="AS4563" i="1"/>
  <c r="AS4564" i="1"/>
  <c r="AS4565" i="1"/>
  <c r="AS4566" i="1"/>
  <c r="AS4567" i="1"/>
  <c r="AS4568" i="1"/>
  <c r="AS4569" i="1"/>
  <c r="AS4570" i="1"/>
  <c r="AS4571" i="1"/>
  <c r="AS4572" i="1"/>
  <c r="AS4573" i="1"/>
  <c r="AS4574" i="1"/>
  <c r="AS4575" i="1"/>
  <c r="AS4576" i="1"/>
  <c r="AS4577" i="1"/>
  <c r="AS4578" i="1"/>
  <c r="AS4579" i="1"/>
  <c r="AS4580" i="1"/>
  <c r="AS4581" i="1"/>
  <c r="AS4582" i="1"/>
  <c r="AS4583" i="1"/>
  <c r="AS4584" i="1"/>
  <c r="AS4585" i="1"/>
  <c r="AS4586" i="1"/>
  <c r="AS4587" i="1"/>
  <c r="AS4588" i="1"/>
  <c r="AS4589" i="1"/>
  <c r="AS4590" i="1"/>
  <c r="AS4591" i="1"/>
  <c r="AS4592" i="1"/>
  <c r="AS4593" i="1"/>
  <c r="AS4594" i="1"/>
  <c r="AS4595" i="1"/>
  <c r="AS4596" i="1"/>
  <c r="AS4597" i="1"/>
  <c r="AS4598" i="1"/>
  <c r="AS4599" i="1"/>
  <c r="AS4600" i="1"/>
  <c r="AS4601" i="1"/>
  <c r="AS4602" i="1"/>
  <c r="AS4603" i="1"/>
  <c r="AS4604" i="1"/>
  <c r="AS4605" i="1"/>
  <c r="AS4606" i="1"/>
  <c r="AS4607" i="1"/>
  <c r="AS4608" i="1"/>
  <c r="AS4609" i="1"/>
  <c r="AS4610" i="1"/>
  <c r="AS4611" i="1"/>
  <c r="AS4612" i="1"/>
  <c r="AS4613" i="1"/>
  <c r="AS4614" i="1"/>
  <c r="AS4615" i="1"/>
  <c r="AS4616" i="1"/>
  <c r="AS4617" i="1"/>
  <c r="AS4618" i="1"/>
  <c r="AS4619" i="1"/>
  <c r="AS4620" i="1"/>
  <c r="AS4621" i="1"/>
  <c r="AS4622" i="1"/>
  <c r="AS4623" i="1"/>
  <c r="AS4624" i="1"/>
  <c r="AS4625" i="1"/>
  <c r="AS4626" i="1"/>
  <c r="AS4627" i="1"/>
  <c r="AS4628" i="1"/>
  <c r="AS4629" i="1"/>
  <c r="AS4630" i="1"/>
  <c r="AS4631" i="1"/>
  <c r="AS4632" i="1"/>
  <c r="AS4633" i="1"/>
  <c r="AS4634" i="1"/>
  <c r="AS4635" i="1"/>
  <c r="AS4636" i="1"/>
  <c r="AS4637" i="1"/>
  <c r="AS4638" i="1"/>
  <c r="AS4639" i="1"/>
  <c r="AS4640" i="1"/>
  <c r="AS4641" i="1"/>
  <c r="AS4642" i="1"/>
  <c r="AS4643" i="1"/>
  <c r="AS4644" i="1"/>
  <c r="AS4645" i="1"/>
  <c r="AS4646" i="1"/>
  <c r="AS4647" i="1"/>
  <c r="AS4648" i="1"/>
  <c r="AS4649" i="1"/>
  <c r="AS4650" i="1"/>
  <c r="AS4651" i="1"/>
  <c r="AS4652" i="1"/>
  <c r="AS4653" i="1"/>
  <c r="AS4654" i="1"/>
  <c r="AS4655" i="1"/>
  <c r="AS4656" i="1"/>
  <c r="AS4657" i="1"/>
  <c r="AS4658" i="1"/>
  <c r="AS4659" i="1"/>
  <c r="AS4660" i="1"/>
  <c r="AS4661" i="1"/>
  <c r="AS4662" i="1"/>
  <c r="AS4663" i="1"/>
  <c r="AS4664" i="1"/>
  <c r="AS4665" i="1"/>
  <c r="AS4666" i="1"/>
  <c r="AS4667" i="1"/>
  <c r="AS4668" i="1"/>
  <c r="AS4669" i="1"/>
  <c r="AS4670" i="1"/>
  <c r="AS4671" i="1"/>
  <c r="AS4672" i="1"/>
  <c r="AS4673" i="1"/>
  <c r="AS4674" i="1"/>
  <c r="AS4675" i="1"/>
  <c r="AS4676" i="1"/>
  <c r="AS4677" i="1"/>
  <c r="AS4678" i="1"/>
  <c r="AS4679" i="1"/>
  <c r="AS4680" i="1"/>
  <c r="AS4681" i="1"/>
  <c r="AS4682" i="1"/>
  <c r="AS4683" i="1"/>
  <c r="AS4684" i="1"/>
  <c r="AS4685" i="1"/>
  <c r="AS4686" i="1"/>
  <c r="AS4687" i="1"/>
  <c r="AS4688" i="1"/>
  <c r="AS4689" i="1"/>
  <c r="AS4690" i="1"/>
  <c r="AS4691" i="1"/>
  <c r="AS4692" i="1"/>
  <c r="AS4693" i="1"/>
  <c r="AS4694" i="1"/>
  <c r="AS4695" i="1"/>
  <c r="AS4696" i="1"/>
  <c r="AS4697" i="1"/>
  <c r="AS4698" i="1"/>
  <c r="AS4699" i="1"/>
  <c r="AS4700" i="1"/>
  <c r="AS4701" i="1"/>
  <c r="AS4702" i="1"/>
  <c r="AS4703" i="1"/>
  <c r="AS4704" i="1"/>
  <c r="AS4705" i="1"/>
  <c r="AS4706" i="1"/>
  <c r="AS4707" i="1"/>
  <c r="AS4708" i="1"/>
  <c r="AS4709" i="1"/>
  <c r="AS4710" i="1"/>
  <c r="AS4711" i="1"/>
  <c r="AS4712" i="1"/>
  <c r="AS4713" i="1"/>
  <c r="AS4714" i="1"/>
  <c r="AS4715" i="1"/>
  <c r="AS4716" i="1"/>
  <c r="AS4717" i="1"/>
  <c r="AS4718" i="1"/>
  <c r="AS4719" i="1"/>
  <c r="AS4720" i="1"/>
  <c r="AS4721" i="1"/>
  <c r="AS4722" i="1"/>
  <c r="AS4723" i="1"/>
  <c r="AS4724" i="1"/>
  <c r="AS4725" i="1"/>
  <c r="AS4726" i="1"/>
  <c r="AS4727" i="1"/>
  <c r="AS4728" i="1"/>
  <c r="AS4729" i="1"/>
  <c r="AS4730" i="1"/>
  <c r="AS4731" i="1"/>
  <c r="AS4732" i="1"/>
  <c r="AS4733" i="1"/>
  <c r="AS4734" i="1"/>
  <c r="AS4735" i="1"/>
  <c r="AS4736" i="1"/>
  <c r="AS4737" i="1"/>
  <c r="AS4738" i="1"/>
  <c r="AS4739" i="1"/>
  <c r="AS4740" i="1"/>
  <c r="AS4741" i="1"/>
  <c r="AS4742" i="1"/>
  <c r="AS4743" i="1"/>
  <c r="AS4744" i="1"/>
  <c r="AS4745" i="1"/>
  <c r="AS4746" i="1"/>
  <c r="AS4747" i="1"/>
  <c r="AS4748" i="1"/>
  <c r="AS4749" i="1"/>
  <c r="AS4750" i="1"/>
  <c r="AS4751" i="1"/>
  <c r="AS4752" i="1"/>
  <c r="AS4753" i="1"/>
  <c r="AS4754" i="1"/>
  <c r="AS4755" i="1"/>
  <c r="AS4756" i="1"/>
  <c r="AS4757" i="1"/>
  <c r="AS4758" i="1"/>
  <c r="AS4759" i="1"/>
  <c r="AS4760" i="1"/>
  <c r="AS4761" i="1"/>
  <c r="AS4762" i="1"/>
  <c r="AS4763" i="1"/>
  <c r="AS4764" i="1"/>
  <c r="AS4765" i="1"/>
  <c r="AS4766" i="1"/>
  <c r="AS4767" i="1"/>
  <c r="AS4768" i="1"/>
  <c r="AS4769" i="1"/>
  <c r="AS4770" i="1"/>
  <c r="AS4771" i="1"/>
  <c r="AS4772" i="1"/>
  <c r="AS4773" i="1"/>
  <c r="AS4774" i="1"/>
  <c r="AS4775" i="1"/>
  <c r="AS4776" i="1"/>
  <c r="AS4777" i="1"/>
  <c r="AS4778" i="1"/>
  <c r="AS4779" i="1"/>
  <c r="AS4780" i="1"/>
  <c r="AS4781" i="1"/>
  <c r="AS4782" i="1"/>
  <c r="AS4783" i="1"/>
  <c r="AS4784" i="1"/>
  <c r="AS4785" i="1"/>
  <c r="AS4786" i="1"/>
  <c r="AS4787" i="1"/>
  <c r="AS4788" i="1"/>
  <c r="AS4789" i="1"/>
  <c r="AS4790" i="1"/>
  <c r="AS4791" i="1"/>
  <c r="AS4792" i="1"/>
  <c r="AS4793" i="1"/>
  <c r="AS4794" i="1"/>
  <c r="AS4795" i="1"/>
  <c r="AS4796" i="1"/>
  <c r="AS4797" i="1"/>
  <c r="AS4798" i="1"/>
  <c r="AS4799" i="1"/>
  <c r="AS4800" i="1"/>
  <c r="AS4801" i="1"/>
  <c r="AS4802" i="1"/>
  <c r="AS4803" i="1"/>
  <c r="AS4804" i="1"/>
  <c r="AS4805" i="1"/>
  <c r="AS4806" i="1"/>
  <c r="AS4807" i="1"/>
  <c r="AS4808" i="1"/>
  <c r="AS4809" i="1"/>
  <c r="AS4810" i="1"/>
  <c r="AS4811" i="1"/>
  <c r="AS4812" i="1"/>
  <c r="AS4813" i="1"/>
  <c r="AS4814" i="1"/>
  <c r="AS4815" i="1"/>
  <c r="AS4816" i="1"/>
  <c r="AS4817" i="1"/>
  <c r="AS4818" i="1"/>
  <c r="AS4819" i="1"/>
  <c r="AS4820" i="1"/>
  <c r="AS4821" i="1"/>
  <c r="AS4822" i="1"/>
  <c r="AS4823" i="1"/>
  <c r="AS4824" i="1"/>
  <c r="AS4825" i="1"/>
  <c r="AS4826" i="1"/>
  <c r="AS4827" i="1"/>
  <c r="AS4828" i="1"/>
  <c r="AS4829" i="1"/>
  <c r="AS4830" i="1"/>
  <c r="AS4831" i="1"/>
  <c r="AS4832" i="1"/>
  <c r="AS4833" i="1"/>
  <c r="AS4834" i="1"/>
  <c r="AS4835" i="1"/>
  <c r="AS4836" i="1"/>
  <c r="AS4837" i="1"/>
  <c r="AS4838" i="1"/>
  <c r="AS4839" i="1"/>
  <c r="AS4840" i="1"/>
  <c r="AS4841" i="1"/>
  <c r="AS4842" i="1"/>
  <c r="AS4843" i="1"/>
  <c r="AS4844" i="1"/>
  <c r="AS4845" i="1"/>
  <c r="AS4846" i="1"/>
  <c r="AS4847" i="1"/>
  <c r="AS4848" i="1"/>
  <c r="AS4849" i="1"/>
  <c r="AS4850" i="1"/>
  <c r="AS4851" i="1"/>
  <c r="AS4852" i="1"/>
  <c r="AS4853" i="1"/>
  <c r="AS4854" i="1"/>
  <c r="AS4855" i="1"/>
  <c r="AS4856" i="1"/>
  <c r="AS4857" i="1"/>
  <c r="AS4858" i="1"/>
  <c r="AS4859" i="1"/>
  <c r="AS4860" i="1"/>
  <c r="AS4861" i="1"/>
  <c r="AS4862" i="1"/>
  <c r="AS4863" i="1"/>
  <c r="AS4864" i="1"/>
  <c r="AS4865" i="1"/>
  <c r="AS4866" i="1"/>
  <c r="AS4867" i="1"/>
  <c r="AS4868" i="1"/>
  <c r="AS4869" i="1"/>
  <c r="AS4870" i="1"/>
  <c r="AS4871" i="1"/>
  <c r="AS4872" i="1"/>
  <c r="AS4873" i="1"/>
  <c r="AS4874" i="1"/>
  <c r="AS4875" i="1"/>
  <c r="AS4876" i="1"/>
  <c r="AS4877" i="1"/>
  <c r="AS4878" i="1"/>
  <c r="AS4879" i="1"/>
  <c r="AS4880" i="1"/>
  <c r="AS4881" i="1"/>
  <c r="AS4882" i="1"/>
  <c r="AS4883" i="1"/>
  <c r="AS4884" i="1"/>
  <c r="AS4885" i="1"/>
  <c r="AS4886" i="1"/>
  <c r="AS4887" i="1"/>
  <c r="AS4888" i="1"/>
  <c r="AS4889" i="1"/>
  <c r="AS4890" i="1"/>
  <c r="AS4891" i="1"/>
  <c r="AS4892" i="1"/>
  <c r="AS4893" i="1"/>
  <c r="AS4894" i="1"/>
  <c r="AS4895" i="1"/>
  <c r="AS4896" i="1"/>
  <c r="AS4897" i="1"/>
  <c r="AS4898" i="1"/>
  <c r="AS4899" i="1"/>
  <c r="AS4900" i="1"/>
  <c r="AS4901" i="1"/>
  <c r="AS4902" i="1"/>
  <c r="AS4903" i="1"/>
  <c r="AS4904" i="1"/>
  <c r="AS4905" i="1"/>
  <c r="AS4906" i="1"/>
  <c r="AS4907" i="1"/>
  <c r="AS4908" i="1"/>
  <c r="AS4909" i="1"/>
  <c r="AS4910" i="1"/>
  <c r="AS4911" i="1"/>
  <c r="AS4912" i="1"/>
  <c r="AS4913" i="1"/>
  <c r="AS4914" i="1"/>
  <c r="AS4915" i="1"/>
  <c r="AS4916" i="1"/>
  <c r="AS4917" i="1"/>
  <c r="AS4918" i="1"/>
  <c r="AS4919" i="1"/>
  <c r="AS4920" i="1"/>
  <c r="AS4921" i="1"/>
  <c r="AS4922" i="1"/>
  <c r="AS4923" i="1"/>
  <c r="AS4924" i="1"/>
  <c r="AS4925" i="1"/>
  <c r="AS4926" i="1"/>
  <c r="AS4927" i="1"/>
  <c r="AS4928" i="1"/>
  <c r="AS4929" i="1"/>
  <c r="AS4930" i="1"/>
  <c r="AS4931" i="1"/>
  <c r="AS4932" i="1"/>
  <c r="AS4933" i="1"/>
  <c r="AS4934" i="1"/>
  <c r="AS4935" i="1"/>
  <c r="AS4936" i="1"/>
  <c r="AS4937" i="1"/>
  <c r="AS4938" i="1"/>
  <c r="AS4939" i="1"/>
  <c r="AS4940" i="1"/>
  <c r="AS4941" i="1"/>
  <c r="AS4942" i="1"/>
  <c r="AS4943" i="1"/>
  <c r="AS4944" i="1"/>
  <c r="AS4945" i="1"/>
  <c r="AS4946" i="1"/>
  <c r="AS4947" i="1"/>
  <c r="AS4948" i="1"/>
  <c r="AS4949" i="1"/>
  <c r="AS4950" i="1"/>
  <c r="AS4951" i="1"/>
  <c r="AS4952" i="1"/>
  <c r="AS4953" i="1"/>
  <c r="AS4954" i="1"/>
  <c r="AS4955" i="1"/>
  <c r="AS4956" i="1"/>
  <c r="AS4957" i="1"/>
  <c r="AS4958" i="1"/>
  <c r="AS4959" i="1"/>
  <c r="AS4960" i="1"/>
  <c r="AS4961" i="1"/>
  <c r="AS4962" i="1"/>
  <c r="AS4963" i="1"/>
  <c r="AS4964" i="1"/>
  <c r="AS4965" i="1"/>
  <c r="AS4966" i="1"/>
  <c r="AS4967" i="1"/>
  <c r="AS4968" i="1"/>
  <c r="AS4969" i="1"/>
  <c r="AS4970" i="1"/>
  <c r="AS4971" i="1"/>
  <c r="AS4972" i="1"/>
  <c r="AS4973" i="1"/>
  <c r="AS4974" i="1"/>
  <c r="AS4975" i="1"/>
  <c r="AS4976" i="1"/>
  <c r="AS4977" i="1"/>
  <c r="AS4978" i="1"/>
  <c r="AS4979" i="1"/>
  <c r="AS4980" i="1"/>
  <c r="AS4981" i="1"/>
  <c r="AS4982" i="1"/>
  <c r="AS4983" i="1"/>
  <c r="AS4984" i="1"/>
  <c r="AS4985" i="1"/>
  <c r="AS4986" i="1"/>
  <c r="AS4987" i="1"/>
  <c r="AS4988" i="1"/>
  <c r="AS4989" i="1"/>
  <c r="AS4990" i="1"/>
  <c r="AS4991" i="1"/>
  <c r="AS4992" i="1"/>
  <c r="AS4993" i="1"/>
  <c r="AS4994" i="1"/>
  <c r="AS4995" i="1"/>
  <c r="AS4996" i="1"/>
  <c r="AS4997" i="1"/>
  <c r="AS4998" i="1"/>
  <c r="AS4999" i="1"/>
  <c r="AS5000" i="1"/>
  <c r="AS5001" i="1"/>
  <c r="AS5002" i="1"/>
  <c r="AS5003" i="1"/>
  <c r="AS5004" i="1"/>
  <c r="AS5005" i="1"/>
  <c r="AS5006" i="1"/>
  <c r="AS5007" i="1"/>
  <c r="AS5008" i="1"/>
  <c r="AS5009" i="1"/>
  <c r="AS5010" i="1"/>
  <c r="AS5011" i="1"/>
  <c r="AS5012" i="1"/>
  <c r="AS5013" i="1"/>
  <c r="AS5014" i="1"/>
  <c r="AS5015" i="1"/>
  <c r="AS5016" i="1"/>
  <c r="AS5017" i="1"/>
  <c r="AS5018" i="1"/>
  <c r="AS5019" i="1"/>
  <c r="AS5020" i="1"/>
  <c r="AS5021" i="1"/>
  <c r="AS5022" i="1"/>
  <c r="AS5023" i="1"/>
  <c r="AS5024" i="1"/>
  <c r="AS5025" i="1"/>
  <c r="AS5026" i="1"/>
  <c r="AS5027" i="1"/>
  <c r="AS5028" i="1"/>
  <c r="AS5029" i="1"/>
  <c r="AS5030" i="1"/>
  <c r="AS5031" i="1"/>
  <c r="AS5032" i="1"/>
  <c r="AS5033" i="1"/>
  <c r="AS5034" i="1"/>
  <c r="AS5035" i="1"/>
  <c r="AS5036" i="1"/>
  <c r="AS5037" i="1"/>
  <c r="AS5038" i="1"/>
  <c r="AS5039" i="1"/>
  <c r="AS5040" i="1"/>
  <c r="AS5041" i="1"/>
  <c r="AS5042" i="1"/>
  <c r="AS5043" i="1"/>
  <c r="AS5044" i="1"/>
  <c r="AS2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5" i="1"/>
  <c r="AQ306" i="1"/>
  <c r="AQ307" i="1"/>
  <c r="AQ308" i="1"/>
  <c r="AQ309" i="1"/>
  <c r="AQ310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Q332" i="1"/>
  <c r="AQ333" i="1"/>
  <c r="AQ334" i="1"/>
  <c r="AQ335" i="1"/>
  <c r="AQ336" i="1"/>
  <c r="AQ337" i="1"/>
  <c r="AQ338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Q351" i="1"/>
  <c r="AQ352" i="1"/>
  <c r="AQ353" i="1"/>
  <c r="AQ354" i="1"/>
  <c r="AQ355" i="1"/>
  <c r="AQ356" i="1"/>
  <c r="AQ357" i="1"/>
  <c r="AQ358" i="1"/>
  <c r="AQ359" i="1"/>
  <c r="AQ360" i="1"/>
  <c r="AQ361" i="1"/>
  <c r="AQ362" i="1"/>
  <c r="AQ363" i="1"/>
  <c r="AQ364" i="1"/>
  <c r="AQ365" i="1"/>
  <c r="AQ366" i="1"/>
  <c r="AQ367" i="1"/>
  <c r="AQ368" i="1"/>
  <c r="AQ369" i="1"/>
  <c r="AQ370" i="1"/>
  <c r="AQ371" i="1"/>
  <c r="AQ372" i="1"/>
  <c r="AQ373" i="1"/>
  <c r="AQ374" i="1"/>
  <c r="AQ375" i="1"/>
  <c r="AQ376" i="1"/>
  <c r="AQ377" i="1"/>
  <c r="AQ378" i="1"/>
  <c r="AQ379" i="1"/>
  <c r="AQ380" i="1"/>
  <c r="AQ381" i="1"/>
  <c r="AQ382" i="1"/>
  <c r="AQ383" i="1"/>
  <c r="AQ384" i="1"/>
  <c r="AQ385" i="1"/>
  <c r="AQ386" i="1"/>
  <c r="AQ387" i="1"/>
  <c r="AQ388" i="1"/>
  <c r="AQ389" i="1"/>
  <c r="AQ390" i="1"/>
  <c r="AQ391" i="1"/>
  <c r="AQ392" i="1"/>
  <c r="AQ393" i="1"/>
  <c r="AQ394" i="1"/>
  <c r="AQ395" i="1"/>
  <c r="AQ396" i="1"/>
  <c r="AQ397" i="1"/>
  <c r="AQ398" i="1"/>
  <c r="AQ399" i="1"/>
  <c r="AQ400" i="1"/>
  <c r="AQ401" i="1"/>
  <c r="AQ402" i="1"/>
  <c r="AQ403" i="1"/>
  <c r="AQ404" i="1"/>
  <c r="AQ405" i="1"/>
  <c r="AQ406" i="1"/>
  <c r="AQ407" i="1"/>
  <c r="AQ408" i="1"/>
  <c r="AQ409" i="1"/>
  <c r="AQ410" i="1"/>
  <c r="AQ411" i="1"/>
  <c r="AQ412" i="1"/>
  <c r="AQ413" i="1"/>
  <c r="AQ414" i="1"/>
  <c r="AQ415" i="1"/>
  <c r="AQ416" i="1"/>
  <c r="AQ417" i="1"/>
  <c r="AQ418" i="1"/>
  <c r="AQ419" i="1"/>
  <c r="AQ420" i="1"/>
  <c r="AQ421" i="1"/>
  <c r="AQ422" i="1"/>
  <c r="AQ423" i="1"/>
  <c r="AQ424" i="1"/>
  <c r="AQ425" i="1"/>
  <c r="AQ426" i="1"/>
  <c r="AQ427" i="1"/>
  <c r="AQ428" i="1"/>
  <c r="AQ429" i="1"/>
  <c r="AQ430" i="1"/>
  <c r="AQ431" i="1"/>
  <c r="AQ432" i="1"/>
  <c r="AQ433" i="1"/>
  <c r="AQ434" i="1"/>
  <c r="AQ435" i="1"/>
  <c r="AQ436" i="1"/>
  <c r="AQ437" i="1"/>
  <c r="AQ438" i="1"/>
  <c r="AQ439" i="1"/>
  <c r="AQ440" i="1"/>
  <c r="AQ441" i="1"/>
  <c r="AQ442" i="1"/>
  <c r="AQ443" i="1"/>
  <c r="AQ444" i="1"/>
  <c r="AQ445" i="1"/>
  <c r="AQ446" i="1"/>
  <c r="AQ447" i="1"/>
  <c r="AQ448" i="1"/>
  <c r="AQ449" i="1"/>
  <c r="AQ450" i="1"/>
  <c r="AQ451" i="1"/>
  <c r="AQ452" i="1"/>
  <c r="AQ453" i="1"/>
  <c r="AQ454" i="1"/>
  <c r="AQ455" i="1"/>
  <c r="AQ456" i="1"/>
  <c r="AQ457" i="1"/>
  <c r="AQ458" i="1"/>
  <c r="AQ459" i="1"/>
  <c r="AQ460" i="1"/>
  <c r="AQ461" i="1"/>
  <c r="AQ462" i="1"/>
  <c r="AQ463" i="1"/>
  <c r="AQ464" i="1"/>
  <c r="AQ465" i="1"/>
  <c r="AQ466" i="1"/>
  <c r="AQ467" i="1"/>
  <c r="AQ468" i="1"/>
  <c r="AQ469" i="1"/>
  <c r="AQ470" i="1"/>
  <c r="AQ471" i="1"/>
  <c r="AQ472" i="1"/>
  <c r="AQ473" i="1"/>
  <c r="AQ474" i="1"/>
  <c r="AQ475" i="1"/>
  <c r="AQ476" i="1"/>
  <c r="AQ477" i="1"/>
  <c r="AQ478" i="1"/>
  <c r="AQ479" i="1"/>
  <c r="AQ480" i="1"/>
  <c r="AQ481" i="1"/>
  <c r="AQ482" i="1"/>
  <c r="AQ483" i="1"/>
  <c r="AQ484" i="1"/>
  <c r="AQ485" i="1"/>
  <c r="AQ486" i="1"/>
  <c r="AQ487" i="1"/>
  <c r="AQ488" i="1"/>
  <c r="AQ489" i="1"/>
  <c r="AQ490" i="1"/>
  <c r="AQ491" i="1"/>
  <c r="AQ492" i="1"/>
  <c r="AQ493" i="1"/>
  <c r="AQ494" i="1"/>
  <c r="AQ495" i="1"/>
  <c r="AQ496" i="1"/>
  <c r="AQ497" i="1"/>
  <c r="AQ498" i="1"/>
  <c r="AQ499" i="1"/>
  <c r="AQ500" i="1"/>
  <c r="AQ501" i="1"/>
  <c r="AQ502" i="1"/>
  <c r="AQ503" i="1"/>
  <c r="AQ504" i="1"/>
  <c r="AQ505" i="1"/>
  <c r="AQ506" i="1"/>
  <c r="AQ507" i="1"/>
  <c r="AQ508" i="1"/>
  <c r="AQ509" i="1"/>
  <c r="AQ510" i="1"/>
  <c r="AQ511" i="1"/>
  <c r="AQ512" i="1"/>
  <c r="AQ513" i="1"/>
  <c r="AQ514" i="1"/>
  <c r="AQ515" i="1"/>
  <c r="AQ516" i="1"/>
  <c r="AQ517" i="1"/>
  <c r="AQ518" i="1"/>
  <c r="AQ519" i="1"/>
  <c r="AQ520" i="1"/>
  <c r="AQ521" i="1"/>
  <c r="AQ522" i="1"/>
  <c r="AQ523" i="1"/>
  <c r="AQ524" i="1"/>
  <c r="AQ525" i="1"/>
  <c r="AQ526" i="1"/>
  <c r="AQ527" i="1"/>
  <c r="AQ528" i="1"/>
  <c r="AQ529" i="1"/>
  <c r="AQ530" i="1"/>
  <c r="AQ531" i="1"/>
  <c r="AQ532" i="1"/>
  <c r="AQ533" i="1"/>
  <c r="AQ534" i="1"/>
  <c r="AQ535" i="1"/>
  <c r="AQ536" i="1"/>
  <c r="AQ537" i="1"/>
  <c r="AQ538" i="1"/>
  <c r="AQ539" i="1"/>
  <c r="AQ540" i="1"/>
  <c r="AQ541" i="1"/>
  <c r="AQ542" i="1"/>
  <c r="AQ543" i="1"/>
  <c r="AQ544" i="1"/>
  <c r="AQ545" i="1"/>
  <c r="AQ546" i="1"/>
  <c r="AQ547" i="1"/>
  <c r="AQ548" i="1"/>
  <c r="AQ549" i="1"/>
  <c r="AQ550" i="1"/>
  <c r="AQ551" i="1"/>
  <c r="AQ552" i="1"/>
  <c r="AQ553" i="1"/>
  <c r="AQ554" i="1"/>
  <c r="AQ555" i="1"/>
  <c r="AQ556" i="1"/>
  <c r="AQ557" i="1"/>
  <c r="AQ558" i="1"/>
  <c r="AQ559" i="1"/>
  <c r="AQ560" i="1"/>
  <c r="AQ561" i="1"/>
  <c r="AQ562" i="1"/>
  <c r="AQ563" i="1"/>
  <c r="AQ564" i="1"/>
  <c r="AQ565" i="1"/>
  <c r="AQ566" i="1"/>
  <c r="AQ567" i="1"/>
  <c r="AQ568" i="1"/>
  <c r="AQ569" i="1"/>
  <c r="AQ570" i="1"/>
  <c r="AQ571" i="1"/>
  <c r="AQ572" i="1"/>
  <c r="AQ573" i="1"/>
  <c r="AQ574" i="1"/>
  <c r="AQ575" i="1"/>
  <c r="AQ576" i="1"/>
  <c r="AQ577" i="1"/>
  <c r="AQ578" i="1"/>
  <c r="AQ579" i="1"/>
  <c r="AQ580" i="1"/>
  <c r="AQ581" i="1"/>
  <c r="AQ582" i="1"/>
  <c r="AQ583" i="1"/>
  <c r="AQ584" i="1"/>
  <c r="AQ585" i="1"/>
  <c r="AQ586" i="1"/>
  <c r="AQ587" i="1"/>
  <c r="AQ588" i="1"/>
  <c r="AQ589" i="1"/>
  <c r="AQ590" i="1"/>
  <c r="AQ591" i="1"/>
  <c r="AQ592" i="1"/>
  <c r="AQ593" i="1"/>
  <c r="AQ594" i="1"/>
  <c r="AQ595" i="1"/>
  <c r="AQ596" i="1"/>
  <c r="AQ597" i="1"/>
  <c r="AQ598" i="1"/>
  <c r="AQ599" i="1"/>
  <c r="AQ600" i="1"/>
  <c r="AQ601" i="1"/>
  <c r="AQ602" i="1"/>
  <c r="AQ603" i="1"/>
  <c r="AQ604" i="1"/>
  <c r="AQ605" i="1"/>
  <c r="AQ606" i="1"/>
  <c r="AQ607" i="1"/>
  <c r="AQ608" i="1"/>
  <c r="AQ609" i="1"/>
  <c r="AQ610" i="1"/>
  <c r="AQ611" i="1"/>
  <c r="AQ612" i="1"/>
  <c r="AQ613" i="1"/>
  <c r="AQ614" i="1"/>
  <c r="AQ615" i="1"/>
  <c r="AQ616" i="1"/>
  <c r="AQ617" i="1"/>
  <c r="AQ618" i="1"/>
  <c r="AQ619" i="1"/>
  <c r="AQ620" i="1"/>
  <c r="AQ621" i="1"/>
  <c r="AQ622" i="1"/>
  <c r="AQ623" i="1"/>
  <c r="AQ624" i="1"/>
  <c r="AQ625" i="1"/>
  <c r="AQ626" i="1"/>
  <c r="AQ627" i="1"/>
  <c r="AQ628" i="1"/>
  <c r="AQ629" i="1"/>
  <c r="AQ630" i="1"/>
  <c r="AQ631" i="1"/>
  <c r="AQ632" i="1"/>
  <c r="AQ633" i="1"/>
  <c r="AQ634" i="1"/>
  <c r="AQ635" i="1"/>
  <c r="AQ636" i="1"/>
  <c r="AQ637" i="1"/>
  <c r="AQ638" i="1"/>
  <c r="AQ639" i="1"/>
  <c r="AQ640" i="1"/>
  <c r="AQ641" i="1"/>
  <c r="AQ642" i="1"/>
  <c r="AQ643" i="1"/>
  <c r="AQ644" i="1"/>
  <c r="AQ645" i="1"/>
  <c r="AQ646" i="1"/>
  <c r="AQ647" i="1"/>
  <c r="AQ648" i="1"/>
  <c r="AQ649" i="1"/>
  <c r="AQ650" i="1"/>
  <c r="AQ651" i="1"/>
  <c r="AQ652" i="1"/>
  <c r="AQ653" i="1"/>
  <c r="AQ654" i="1"/>
  <c r="AQ655" i="1"/>
  <c r="AQ656" i="1"/>
  <c r="AQ657" i="1"/>
  <c r="AQ658" i="1"/>
  <c r="AQ659" i="1"/>
  <c r="AQ660" i="1"/>
  <c r="AQ661" i="1"/>
  <c r="AQ662" i="1"/>
  <c r="AQ663" i="1"/>
  <c r="AQ664" i="1"/>
  <c r="AQ665" i="1"/>
  <c r="AQ666" i="1"/>
  <c r="AQ667" i="1"/>
  <c r="AQ668" i="1"/>
  <c r="AQ669" i="1"/>
  <c r="AQ670" i="1"/>
  <c r="AQ671" i="1"/>
  <c r="AQ672" i="1"/>
  <c r="AQ673" i="1"/>
  <c r="AQ674" i="1"/>
  <c r="AQ675" i="1"/>
  <c r="AQ676" i="1"/>
  <c r="AQ677" i="1"/>
  <c r="AQ678" i="1"/>
  <c r="AQ679" i="1"/>
  <c r="AQ680" i="1"/>
  <c r="AQ681" i="1"/>
  <c r="AQ682" i="1"/>
  <c r="AQ683" i="1"/>
  <c r="AQ684" i="1"/>
  <c r="AQ685" i="1"/>
  <c r="AQ686" i="1"/>
  <c r="AQ687" i="1"/>
  <c r="AQ688" i="1"/>
  <c r="AQ689" i="1"/>
  <c r="AQ690" i="1"/>
  <c r="AQ691" i="1"/>
  <c r="AQ692" i="1"/>
  <c r="AQ693" i="1"/>
  <c r="AQ694" i="1"/>
  <c r="AQ695" i="1"/>
  <c r="AQ696" i="1"/>
  <c r="AQ697" i="1"/>
  <c r="AQ698" i="1"/>
  <c r="AQ699" i="1"/>
  <c r="AQ700" i="1"/>
  <c r="AQ701" i="1"/>
  <c r="AQ702" i="1"/>
  <c r="AQ703" i="1"/>
  <c r="AQ704" i="1"/>
  <c r="AQ705" i="1"/>
  <c r="AQ706" i="1"/>
  <c r="AQ707" i="1"/>
  <c r="AQ708" i="1"/>
  <c r="AQ709" i="1"/>
  <c r="AQ710" i="1"/>
  <c r="AQ711" i="1"/>
  <c r="AQ712" i="1"/>
  <c r="AQ713" i="1"/>
  <c r="AQ714" i="1"/>
  <c r="AQ715" i="1"/>
  <c r="AQ716" i="1"/>
  <c r="AQ717" i="1"/>
  <c r="AQ718" i="1"/>
  <c r="AQ719" i="1"/>
  <c r="AQ720" i="1"/>
  <c r="AQ721" i="1"/>
  <c r="AQ722" i="1"/>
  <c r="AQ723" i="1"/>
  <c r="AQ724" i="1"/>
  <c r="AQ725" i="1"/>
  <c r="AQ726" i="1"/>
  <c r="AQ727" i="1"/>
  <c r="AQ728" i="1"/>
  <c r="AQ729" i="1"/>
  <c r="AQ730" i="1"/>
  <c r="AQ731" i="1"/>
  <c r="AQ732" i="1"/>
  <c r="AQ733" i="1"/>
  <c r="AQ734" i="1"/>
  <c r="AQ735" i="1"/>
  <c r="AQ736" i="1"/>
  <c r="AQ737" i="1"/>
  <c r="AQ738" i="1"/>
  <c r="AQ739" i="1"/>
  <c r="AQ740" i="1"/>
  <c r="AQ741" i="1"/>
  <c r="AQ742" i="1"/>
  <c r="AQ743" i="1"/>
  <c r="AQ744" i="1"/>
  <c r="AQ745" i="1"/>
  <c r="AQ746" i="1"/>
  <c r="AQ747" i="1"/>
  <c r="AQ748" i="1"/>
  <c r="AQ749" i="1"/>
  <c r="AQ750" i="1"/>
  <c r="AQ751" i="1"/>
  <c r="AQ752" i="1"/>
  <c r="AQ753" i="1"/>
  <c r="AQ754" i="1"/>
  <c r="AQ755" i="1"/>
  <c r="AQ756" i="1"/>
  <c r="AQ757" i="1"/>
  <c r="AQ758" i="1"/>
  <c r="AQ759" i="1"/>
  <c r="AQ760" i="1"/>
  <c r="AQ761" i="1"/>
  <c r="AQ762" i="1"/>
  <c r="AQ763" i="1"/>
  <c r="AQ764" i="1"/>
  <c r="AQ765" i="1"/>
  <c r="AQ766" i="1"/>
  <c r="AQ767" i="1"/>
  <c r="AQ768" i="1"/>
  <c r="AQ769" i="1"/>
  <c r="AQ770" i="1"/>
  <c r="AQ771" i="1"/>
  <c r="AQ772" i="1"/>
  <c r="AQ773" i="1"/>
  <c r="AQ774" i="1"/>
  <c r="AQ775" i="1"/>
  <c r="AQ776" i="1"/>
  <c r="AQ777" i="1"/>
  <c r="AQ778" i="1"/>
  <c r="AQ779" i="1"/>
  <c r="AQ780" i="1"/>
  <c r="AQ781" i="1"/>
  <c r="AQ782" i="1"/>
  <c r="AQ783" i="1"/>
  <c r="AQ784" i="1"/>
  <c r="AQ785" i="1"/>
  <c r="AQ786" i="1"/>
  <c r="AQ787" i="1"/>
  <c r="AQ788" i="1"/>
  <c r="AQ789" i="1"/>
  <c r="AQ790" i="1"/>
  <c r="AQ791" i="1"/>
  <c r="AQ792" i="1"/>
  <c r="AQ793" i="1"/>
  <c r="AQ794" i="1"/>
  <c r="AQ795" i="1"/>
  <c r="AQ796" i="1"/>
  <c r="AQ797" i="1"/>
  <c r="AQ798" i="1"/>
  <c r="AQ799" i="1"/>
  <c r="AQ800" i="1"/>
  <c r="AQ801" i="1"/>
  <c r="AQ802" i="1"/>
  <c r="AQ803" i="1"/>
  <c r="AQ804" i="1"/>
  <c r="AQ805" i="1"/>
  <c r="AQ806" i="1"/>
  <c r="AQ807" i="1"/>
  <c r="AQ808" i="1"/>
  <c r="AQ809" i="1"/>
  <c r="AQ810" i="1"/>
  <c r="AQ811" i="1"/>
  <c r="AQ812" i="1"/>
  <c r="AQ813" i="1"/>
  <c r="AQ814" i="1"/>
  <c r="AQ815" i="1"/>
  <c r="AQ816" i="1"/>
  <c r="AQ817" i="1"/>
  <c r="AQ818" i="1"/>
  <c r="AQ819" i="1"/>
  <c r="AQ820" i="1"/>
  <c r="AQ821" i="1"/>
  <c r="AQ822" i="1"/>
  <c r="AQ823" i="1"/>
  <c r="AQ824" i="1"/>
  <c r="AQ825" i="1"/>
  <c r="AQ826" i="1"/>
  <c r="AQ827" i="1"/>
  <c r="AQ828" i="1"/>
  <c r="AQ829" i="1"/>
  <c r="AQ830" i="1"/>
  <c r="AQ831" i="1"/>
  <c r="AQ832" i="1"/>
  <c r="AQ833" i="1"/>
  <c r="AQ834" i="1"/>
  <c r="AQ835" i="1"/>
  <c r="AQ836" i="1"/>
  <c r="AQ837" i="1"/>
  <c r="AQ838" i="1"/>
  <c r="AQ839" i="1"/>
  <c r="AQ840" i="1"/>
  <c r="AQ841" i="1"/>
  <c r="AQ842" i="1"/>
  <c r="AQ843" i="1"/>
  <c r="AQ844" i="1"/>
  <c r="AQ845" i="1"/>
  <c r="AQ846" i="1"/>
  <c r="AQ847" i="1"/>
  <c r="AQ848" i="1"/>
  <c r="AQ849" i="1"/>
  <c r="AQ850" i="1"/>
  <c r="AQ851" i="1"/>
  <c r="AQ852" i="1"/>
  <c r="AQ853" i="1"/>
  <c r="AQ854" i="1"/>
  <c r="AQ855" i="1"/>
  <c r="AQ856" i="1"/>
  <c r="AQ857" i="1"/>
  <c r="AQ858" i="1"/>
  <c r="AQ859" i="1"/>
  <c r="AQ860" i="1"/>
  <c r="AQ861" i="1"/>
  <c r="AQ862" i="1"/>
  <c r="AQ863" i="1"/>
  <c r="AQ864" i="1"/>
  <c r="AQ865" i="1"/>
  <c r="AQ866" i="1"/>
  <c r="AQ867" i="1"/>
  <c r="AQ868" i="1"/>
  <c r="AQ869" i="1"/>
  <c r="AQ870" i="1"/>
  <c r="AQ871" i="1"/>
  <c r="AQ872" i="1"/>
  <c r="AQ873" i="1"/>
  <c r="AQ874" i="1"/>
  <c r="AQ875" i="1"/>
  <c r="AQ876" i="1"/>
  <c r="AQ877" i="1"/>
  <c r="AQ878" i="1"/>
  <c r="AQ879" i="1"/>
  <c r="AQ880" i="1"/>
  <c r="AQ881" i="1"/>
  <c r="AQ882" i="1"/>
  <c r="AQ883" i="1"/>
  <c r="AQ884" i="1"/>
  <c r="AQ885" i="1"/>
  <c r="AQ886" i="1"/>
  <c r="AQ887" i="1"/>
  <c r="AQ888" i="1"/>
  <c r="AQ889" i="1"/>
  <c r="AQ890" i="1"/>
  <c r="AQ891" i="1"/>
  <c r="AQ892" i="1"/>
  <c r="AQ893" i="1"/>
  <c r="AQ894" i="1"/>
  <c r="AQ895" i="1"/>
  <c r="AQ896" i="1"/>
  <c r="AQ897" i="1"/>
  <c r="AQ898" i="1"/>
  <c r="AQ899" i="1"/>
  <c r="AQ900" i="1"/>
  <c r="AQ901" i="1"/>
  <c r="AQ902" i="1"/>
  <c r="AQ903" i="1"/>
  <c r="AQ904" i="1"/>
  <c r="AQ905" i="1"/>
  <c r="AQ906" i="1"/>
  <c r="AQ907" i="1"/>
  <c r="AQ908" i="1"/>
  <c r="AQ909" i="1"/>
  <c r="AQ910" i="1"/>
  <c r="AQ911" i="1"/>
  <c r="AQ912" i="1"/>
  <c r="AQ913" i="1"/>
  <c r="AQ914" i="1"/>
  <c r="AQ915" i="1"/>
  <c r="AQ916" i="1"/>
  <c r="AQ917" i="1"/>
  <c r="AQ918" i="1"/>
  <c r="AQ919" i="1"/>
  <c r="AQ920" i="1"/>
  <c r="AQ921" i="1"/>
  <c r="AQ922" i="1"/>
  <c r="AQ923" i="1"/>
  <c r="AQ924" i="1"/>
  <c r="AQ925" i="1"/>
  <c r="AQ926" i="1"/>
  <c r="AQ927" i="1"/>
  <c r="AQ928" i="1"/>
  <c r="AQ929" i="1"/>
  <c r="AQ930" i="1"/>
  <c r="AQ931" i="1"/>
  <c r="AQ932" i="1"/>
  <c r="AQ933" i="1"/>
  <c r="AQ934" i="1"/>
  <c r="AQ935" i="1"/>
  <c r="AQ936" i="1"/>
  <c r="AQ937" i="1"/>
  <c r="AQ938" i="1"/>
  <c r="AQ939" i="1"/>
  <c r="AQ940" i="1"/>
  <c r="AQ941" i="1"/>
  <c r="AQ942" i="1"/>
  <c r="AQ943" i="1"/>
  <c r="AQ944" i="1"/>
  <c r="AQ945" i="1"/>
  <c r="AQ946" i="1"/>
  <c r="AQ947" i="1"/>
  <c r="AQ948" i="1"/>
  <c r="AQ949" i="1"/>
  <c r="AQ950" i="1"/>
  <c r="AQ951" i="1"/>
  <c r="AQ952" i="1"/>
  <c r="AQ953" i="1"/>
  <c r="AQ954" i="1"/>
  <c r="AQ955" i="1"/>
  <c r="AQ956" i="1"/>
  <c r="AQ957" i="1"/>
  <c r="AQ958" i="1"/>
  <c r="AQ959" i="1"/>
  <c r="AQ960" i="1"/>
  <c r="AQ961" i="1"/>
  <c r="AQ962" i="1"/>
  <c r="AQ963" i="1"/>
  <c r="AQ964" i="1"/>
  <c r="AQ965" i="1"/>
  <c r="AQ966" i="1"/>
  <c r="AQ967" i="1"/>
  <c r="AQ968" i="1"/>
  <c r="AQ969" i="1"/>
  <c r="AQ970" i="1"/>
  <c r="AQ971" i="1"/>
  <c r="AQ972" i="1"/>
  <c r="AQ973" i="1"/>
  <c r="AQ974" i="1"/>
  <c r="AQ975" i="1"/>
  <c r="AQ976" i="1"/>
  <c r="AQ977" i="1"/>
  <c r="AQ978" i="1"/>
  <c r="AQ979" i="1"/>
  <c r="AQ980" i="1"/>
  <c r="AQ981" i="1"/>
  <c r="AQ982" i="1"/>
  <c r="AQ983" i="1"/>
  <c r="AQ984" i="1"/>
  <c r="AQ985" i="1"/>
  <c r="AQ986" i="1"/>
  <c r="AQ987" i="1"/>
  <c r="AQ988" i="1"/>
  <c r="AQ989" i="1"/>
  <c r="AQ990" i="1"/>
  <c r="AQ991" i="1"/>
  <c r="AQ992" i="1"/>
  <c r="AQ993" i="1"/>
  <c r="AQ994" i="1"/>
  <c r="AQ995" i="1"/>
  <c r="AQ996" i="1"/>
  <c r="AQ997" i="1"/>
  <c r="AQ998" i="1"/>
  <c r="AQ999" i="1"/>
  <c r="AQ1000" i="1"/>
  <c r="AQ1001" i="1"/>
  <c r="AQ1002" i="1"/>
  <c r="AQ1003" i="1"/>
  <c r="AQ1004" i="1"/>
  <c r="AQ1005" i="1"/>
  <c r="AQ1006" i="1"/>
  <c r="AQ1007" i="1"/>
  <c r="AQ1008" i="1"/>
  <c r="AQ1009" i="1"/>
  <c r="AQ1010" i="1"/>
  <c r="AQ1011" i="1"/>
  <c r="AQ1012" i="1"/>
  <c r="AQ1013" i="1"/>
  <c r="AQ1014" i="1"/>
  <c r="AQ1015" i="1"/>
  <c r="AQ1016" i="1"/>
  <c r="AQ1017" i="1"/>
  <c r="AQ1018" i="1"/>
  <c r="AQ1019" i="1"/>
  <c r="AQ1020" i="1"/>
  <c r="AQ1021" i="1"/>
  <c r="AQ1022" i="1"/>
  <c r="AQ1023" i="1"/>
  <c r="AQ1024" i="1"/>
  <c r="AQ1025" i="1"/>
  <c r="AQ1026" i="1"/>
  <c r="AQ1027" i="1"/>
  <c r="AQ1028" i="1"/>
  <c r="AQ1029" i="1"/>
  <c r="AQ1030" i="1"/>
  <c r="AQ1031" i="1"/>
  <c r="AQ1032" i="1"/>
  <c r="AQ1033" i="1"/>
  <c r="AQ1034" i="1"/>
  <c r="AQ1035" i="1"/>
  <c r="AQ1036" i="1"/>
  <c r="AQ1037" i="1"/>
  <c r="AQ1038" i="1"/>
  <c r="AQ1039" i="1"/>
  <c r="AQ1040" i="1"/>
  <c r="AQ1041" i="1"/>
  <c r="AQ1042" i="1"/>
  <c r="AQ1043" i="1"/>
  <c r="AQ1044" i="1"/>
  <c r="AQ1045" i="1"/>
  <c r="AQ1046" i="1"/>
  <c r="AQ1047" i="1"/>
  <c r="AQ1048" i="1"/>
  <c r="AQ1049" i="1"/>
  <c r="AQ1050" i="1"/>
  <c r="AQ1051" i="1"/>
  <c r="AQ1052" i="1"/>
  <c r="AQ1053" i="1"/>
  <c r="AQ1054" i="1"/>
  <c r="AQ1055" i="1"/>
  <c r="AQ1056" i="1"/>
  <c r="AQ1057" i="1"/>
  <c r="AQ1058" i="1"/>
  <c r="AQ1059" i="1"/>
  <c r="AQ1060" i="1"/>
  <c r="AQ1061" i="1"/>
  <c r="AQ1062" i="1"/>
  <c r="AQ1063" i="1"/>
  <c r="AQ1064" i="1"/>
  <c r="AQ1065" i="1"/>
  <c r="AQ1066" i="1"/>
  <c r="AQ1067" i="1"/>
  <c r="AQ1068" i="1"/>
  <c r="AQ1069" i="1"/>
  <c r="AQ1070" i="1"/>
  <c r="AQ1071" i="1"/>
  <c r="AQ1072" i="1"/>
  <c r="AQ1073" i="1"/>
  <c r="AQ1074" i="1"/>
  <c r="AQ1075" i="1"/>
  <c r="AQ1076" i="1"/>
  <c r="AQ1077" i="1"/>
  <c r="AQ1078" i="1"/>
  <c r="AQ1079" i="1"/>
  <c r="AQ1080" i="1"/>
  <c r="AQ1081" i="1"/>
  <c r="AQ1082" i="1"/>
  <c r="AQ1083" i="1"/>
  <c r="AQ1084" i="1"/>
  <c r="AQ1085" i="1"/>
  <c r="AQ1086" i="1"/>
  <c r="AQ1087" i="1"/>
  <c r="AQ1088" i="1"/>
  <c r="AQ1089" i="1"/>
  <c r="AQ1090" i="1"/>
  <c r="AQ1091" i="1"/>
  <c r="AQ1092" i="1"/>
  <c r="AQ1093" i="1"/>
  <c r="AQ1094" i="1"/>
  <c r="AQ1095" i="1"/>
  <c r="AQ1096" i="1"/>
  <c r="AQ1097" i="1"/>
  <c r="AQ1098" i="1"/>
  <c r="AQ1099" i="1"/>
  <c r="AQ1100" i="1"/>
  <c r="AQ1101" i="1"/>
  <c r="AQ1102" i="1"/>
  <c r="AQ1103" i="1"/>
  <c r="AQ1104" i="1"/>
  <c r="AQ1105" i="1"/>
  <c r="AQ1106" i="1"/>
  <c r="AQ1107" i="1"/>
  <c r="AQ1108" i="1"/>
  <c r="AQ1109" i="1"/>
  <c r="AQ1110" i="1"/>
  <c r="AQ1111" i="1"/>
  <c r="AQ1112" i="1"/>
  <c r="AQ1113" i="1"/>
  <c r="AQ1114" i="1"/>
  <c r="AQ1115" i="1"/>
  <c r="AQ1116" i="1"/>
  <c r="AQ1117" i="1"/>
  <c r="AQ1118" i="1"/>
  <c r="AQ1119" i="1"/>
  <c r="AQ1120" i="1"/>
  <c r="AQ1121" i="1"/>
  <c r="AQ1122" i="1"/>
  <c r="AQ1123" i="1"/>
  <c r="AQ1124" i="1"/>
  <c r="AQ1125" i="1"/>
  <c r="AQ1126" i="1"/>
  <c r="AQ1127" i="1"/>
  <c r="AQ1128" i="1"/>
  <c r="AQ1129" i="1"/>
  <c r="AQ1130" i="1"/>
  <c r="AQ1131" i="1"/>
  <c r="AQ1132" i="1"/>
  <c r="AQ1133" i="1"/>
  <c r="AQ1134" i="1"/>
  <c r="AQ1135" i="1"/>
  <c r="AQ1136" i="1"/>
  <c r="AQ1137" i="1"/>
  <c r="AQ1138" i="1"/>
  <c r="AQ1139" i="1"/>
  <c r="AQ1140" i="1"/>
  <c r="AQ1141" i="1"/>
  <c r="AQ1142" i="1"/>
  <c r="AQ1143" i="1"/>
  <c r="AQ1144" i="1"/>
  <c r="AQ1145" i="1"/>
  <c r="AQ1146" i="1"/>
  <c r="AQ1147" i="1"/>
  <c r="AQ1148" i="1"/>
  <c r="AQ1149" i="1"/>
  <c r="AQ1150" i="1"/>
  <c r="AQ1151" i="1"/>
  <c r="AQ1152" i="1"/>
  <c r="AQ1153" i="1"/>
  <c r="AQ1154" i="1"/>
  <c r="AQ1155" i="1"/>
  <c r="AQ1156" i="1"/>
  <c r="AQ1157" i="1"/>
  <c r="AQ1158" i="1"/>
  <c r="AQ1159" i="1"/>
  <c r="AQ1160" i="1"/>
  <c r="AQ1161" i="1"/>
  <c r="AQ1162" i="1"/>
  <c r="AQ1163" i="1"/>
  <c r="AQ1164" i="1"/>
  <c r="AQ1165" i="1"/>
  <c r="AQ1166" i="1"/>
  <c r="AQ1167" i="1"/>
  <c r="AQ1168" i="1"/>
  <c r="AQ1169" i="1"/>
  <c r="AQ1170" i="1"/>
  <c r="AQ1171" i="1"/>
  <c r="AQ1172" i="1"/>
  <c r="AQ1173" i="1"/>
  <c r="AQ1174" i="1"/>
  <c r="AQ1175" i="1"/>
  <c r="AQ1176" i="1"/>
  <c r="AQ1177" i="1"/>
  <c r="AQ1178" i="1"/>
  <c r="AQ1179" i="1"/>
  <c r="AQ1180" i="1"/>
  <c r="AQ1181" i="1"/>
  <c r="AQ1182" i="1"/>
  <c r="AQ1183" i="1"/>
  <c r="AQ1184" i="1"/>
  <c r="AQ1185" i="1"/>
  <c r="AQ1186" i="1"/>
  <c r="AQ1187" i="1"/>
  <c r="AQ1188" i="1"/>
  <c r="AQ1189" i="1"/>
  <c r="AQ1190" i="1"/>
  <c r="AQ1191" i="1"/>
  <c r="AQ1192" i="1"/>
  <c r="AQ1193" i="1"/>
  <c r="AQ1194" i="1"/>
  <c r="AQ1195" i="1"/>
  <c r="AQ1196" i="1"/>
  <c r="AQ1197" i="1"/>
  <c r="AQ1198" i="1"/>
  <c r="AQ1199" i="1"/>
  <c r="AQ1200" i="1"/>
  <c r="AQ1201" i="1"/>
  <c r="AQ1202" i="1"/>
  <c r="AQ1203" i="1"/>
  <c r="AQ1204" i="1"/>
  <c r="AQ1205" i="1"/>
  <c r="AQ1206" i="1"/>
  <c r="AQ1207" i="1"/>
  <c r="AQ1208" i="1"/>
  <c r="AQ1209" i="1"/>
  <c r="AQ1210" i="1"/>
  <c r="AQ1211" i="1"/>
  <c r="AQ1212" i="1"/>
  <c r="AQ1213" i="1"/>
  <c r="AQ1214" i="1"/>
  <c r="AQ1215" i="1"/>
  <c r="AQ1216" i="1"/>
  <c r="AQ1217" i="1"/>
  <c r="AQ1218" i="1"/>
  <c r="AQ1219" i="1"/>
  <c r="AQ1220" i="1"/>
  <c r="AQ1221" i="1"/>
  <c r="AQ1222" i="1"/>
  <c r="AQ1223" i="1"/>
  <c r="AQ1224" i="1"/>
  <c r="AQ1225" i="1"/>
  <c r="AQ1226" i="1"/>
  <c r="AQ1227" i="1"/>
  <c r="AQ1228" i="1"/>
  <c r="AQ1229" i="1"/>
  <c r="AQ1230" i="1"/>
  <c r="AQ1231" i="1"/>
  <c r="AQ1232" i="1"/>
  <c r="AQ1233" i="1"/>
  <c r="AQ1234" i="1"/>
  <c r="AQ1235" i="1"/>
  <c r="AQ1236" i="1"/>
  <c r="AQ1237" i="1"/>
  <c r="AQ1238" i="1"/>
  <c r="AQ1239" i="1"/>
  <c r="AQ1240" i="1"/>
  <c r="AQ1241" i="1"/>
  <c r="AQ1242" i="1"/>
  <c r="AQ1243" i="1"/>
  <c r="AQ1244" i="1"/>
  <c r="AQ1245" i="1"/>
  <c r="AQ1246" i="1"/>
  <c r="AQ1247" i="1"/>
  <c r="AQ1248" i="1"/>
  <c r="AQ1249" i="1"/>
  <c r="AQ1250" i="1"/>
  <c r="AQ1251" i="1"/>
  <c r="AQ1252" i="1"/>
  <c r="AQ1253" i="1"/>
  <c r="AQ1254" i="1"/>
  <c r="AQ1255" i="1"/>
  <c r="AQ1256" i="1"/>
  <c r="AQ1257" i="1"/>
  <c r="AQ1258" i="1"/>
  <c r="AQ1259" i="1"/>
  <c r="AQ1260" i="1"/>
  <c r="AQ1261" i="1"/>
  <c r="AQ1262" i="1"/>
  <c r="AQ1263" i="1"/>
  <c r="AQ1264" i="1"/>
  <c r="AQ1265" i="1"/>
  <c r="AQ1266" i="1"/>
  <c r="AQ1267" i="1"/>
  <c r="AQ1268" i="1"/>
  <c r="AQ1269" i="1"/>
  <c r="AQ1270" i="1"/>
  <c r="AQ1271" i="1"/>
  <c r="AQ1272" i="1"/>
  <c r="AQ1273" i="1"/>
  <c r="AQ1274" i="1"/>
  <c r="AQ1275" i="1"/>
  <c r="AQ1276" i="1"/>
  <c r="AQ1277" i="1"/>
  <c r="AQ1278" i="1"/>
  <c r="AQ1279" i="1"/>
  <c r="AQ1280" i="1"/>
  <c r="AQ1281" i="1"/>
  <c r="AQ1282" i="1"/>
  <c r="AQ1283" i="1"/>
  <c r="AQ1284" i="1"/>
  <c r="AQ1285" i="1"/>
  <c r="AQ1286" i="1"/>
  <c r="AQ1287" i="1"/>
  <c r="AQ1288" i="1"/>
  <c r="AQ1289" i="1"/>
  <c r="AQ1290" i="1"/>
  <c r="AQ1291" i="1"/>
  <c r="AQ1292" i="1"/>
  <c r="AQ1293" i="1"/>
  <c r="AQ1294" i="1"/>
  <c r="AQ1295" i="1"/>
  <c r="AQ1296" i="1"/>
  <c r="AQ1297" i="1"/>
  <c r="AQ1298" i="1"/>
  <c r="AQ1299" i="1"/>
  <c r="AQ1300" i="1"/>
  <c r="AQ1301" i="1"/>
  <c r="AQ1302" i="1"/>
  <c r="AQ1303" i="1"/>
  <c r="AQ1304" i="1"/>
  <c r="AQ1305" i="1"/>
  <c r="AQ1306" i="1"/>
  <c r="AQ1307" i="1"/>
  <c r="AQ1308" i="1"/>
  <c r="AQ1309" i="1"/>
  <c r="AQ1310" i="1"/>
  <c r="AQ1311" i="1"/>
  <c r="AQ1312" i="1"/>
  <c r="AQ1313" i="1"/>
  <c r="AQ1314" i="1"/>
  <c r="AQ1315" i="1"/>
  <c r="AQ1316" i="1"/>
  <c r="AQ1317" i="1"/>
  <c r="AQ1318" i="1"/>
  <c r="AQ1319" i="1"/>
  <c r="AQ1320" i="1"/>
  <c r="AQ1321" i="1"/>
  <c r="AQ1322" i="1"/>
  <c r="AQ1323" i="1"/>
  <c r="AQ1324" i="1"/>
  <c r="AQ1325" i="1"/>
  <c r="AQ1326" i="1"/>
  <c r="AQ1327" i="1"/>
  <c r="AQ1328" i="1"/>
  <c r="AQ1329" i="1"/>
  <c r="AQ1330" i="1"/>
  <c r="AQ1331" i="1"/>
  <c r="AQ1332" i="1"/>
  <c r="AQ1333" i="1"/>
  <c r="AQ1334" i="1"/>
  <c r="AQ1335" i="1"/>
  <c r="AQ1336" i="1"/>
  <c r="AQ1337" i="1"/>
  <c r="AQ1338" i="1"/>
  <c r="AQ1339" i="1"/>
  <c r="AQ1340" i="1"/>
  <c r="AQ1341" i="1"/>
  <c r="AQ1342" i="1"/>
  <c r="AQ1343" i="1"/>
  <c r="AQ1344" i="1"/>
  <c r="AQ1345" i="1"/>
  <c r="AQ1346" i="1"/>
  <c r="AQ1347" i="1"/>
  <c r="AQ1348" i="1"/>
  <c r="AQ1349" i="1"/>
  <c r="AQ1350" i="1"/>
  <c r="AQ1351" i="1"/>
  <c r="AQ1352" i="1"/>
  <c r="AQ1353" i="1"/>
  <c r="AQ1354" i="1"/>
  <c r="AQ1355" i="1"/>
  <c r="AQ1356" i="1"/>
  <c r="AQ1357" i="1"/>
  <c r="AQ1358" i="1"/>
  <c r="AQ1359" i="1"/>
  <c r="AQ1360" i="1"/>
  <c r="AQ1361" i="1"/>
  <c r="AQ1362" i="1"/>
  <c r="AQ1363" i="1"/>
  <c r="AQ1364" i="1"/>
  <c r="AQ1365" i="1"/>
  <c r="AQ1366" i="1"/>
  <c r="AQ1367" i="1"/>
  <c r="AQ1368" i="1"/>
  <c r="AQ1369" i="1"/>
  <c r="AQ1370" i="1"/>
  <c r="AQ1371" i="1"/>
  <c r="AQ1372" i="1"/>
  <c r="AQ1373" i="1"/>
  <c r="AQ1374" i="1"/>
  <c r="AQ1375" i="1"/>
  <c r="AQ1376" i="1"/>
  <c r="AQ1377" i="1"/>
  <c r="AQ1378" i="1"/>
  <c r="AQ1379" i="1"/>
  <c r="AQ1380" i="1"/>
  <c r="AQ1381" i="1"/>
  <c r="AQ1382" i="1"/>
  <c r="AQ1383" i="1"/>
  <c r="AQ1384" i="1"/>
  <c r="AQ1385" i="1"/>
  <c r="AQ1386" i="1"/>
  <c r="AQ1387" i="1"/>
  <c r="AQ1388" i="1"/>
  <c r="AQ1389" i="1"/>
  <c r="AQ1390" i="1"/>
  <c r="AQ1391" i="1"/>
  <c r="AQ1392" i="1"/>
  <c r="AQ1393" i="1"/>
  <c r="AQ1394" i="1"/>
  <c r="AQ1395" i="1"/>
  <c r="AQ1396" i="1"/>
  <c r="AQ1397" i="1"/>
  <c r="AQ1398" i="1"/>
  <c r="AQ1399" i="1"/>
  <c r="AQ1400" i="1"/>
  <c r="AQ1401" i="1"/>
  <c r="AQ1402" i="1"/>
  <c r="AQ1403" i="1"/>
  <c r="AQ1404" i="1"/>
  <c r="AQ1405" i="1"/>
  <c r="AQ1406" i="1"/>
  <c r="AQ1407" i="1"/>
  <c r="AQ1408" i="1"/>
  <c r="AQ1409" i="1"/>
  <c r="AQ1410" i="1"/>
  <c r="AQ1411" i="1"/>
  <c r="AQ1412" i="1"/>
  <c r="AQ1413" i="1"/>
  <c r="AQ1414" i="1"/>
  <c r="AQ1415" i="1"/>
  <c r="AQ1416" i="1"/>
  <c r="AQ1417" i="1"/>
  <c r="AQ1418" i="1"/>
  <c r="AQ1419" i="1"/>
  <c r="AQ1420" i="1"/>
  <c r="AQ1421" i="1"/>
  <c r="AQ1422" i="1"/>
  <c r="AQ1423" i="1"/>
  <c r="AQ1424" i="1"/>
  <c r="AQ1425" i="1"/>
  <c r="AQ1426" i="1"/>
  <c r="AQ1427" i="1"/>
  <c r="AQ1428" i="1"/>
  <c r="AQ1429" i="1"/>
  <c r="AQ1430" i="1"/>
  <c r="AQ1431" i="1"/>
  <c r="AQ1432" i="1"/>
  <c r="AQ1433" i="1"/>
  <c r="AQ1434" i="1"/>
  <c r="AQ1435" i="1"/>
  <c r="AQ1436" i="1"/>
  <c r="AQ1437" i="1"/>
  <c r="AQ1438" i="1"/>
  <c r="AQ1439" i="1"/>
  <c r="AQ1440" i="1"/>
  <c r="AQ1441" i="1"/>
  <c r="AQ1442" i="1"/>
  <c r="AQ1443" i="1"/>
  <c r="AQ1444" i="1"/>
  <c r="AQ1445" i="1"/>
  <c r="AQ1446" i="1"/>
  <c r="AQ1447" i="1"/>
  <c r="AQ1448" i="1"/>
  <c r="AQ1449" i="1"/>
  <c r="AQ1450" i="1"/>
  <c r="AQ1451" i="1"/>
  <c r="AQ1452" i="1"/>
  <c r="AQ1453" i="1"/>
  <c r="AQ1454" i="1"/>
  <c r="AQ1455" i="1"/>
  <c r="AQ1456" i="1"/>
  <c r="AQ1457" i="1"/>
  <c r="AQ1458" i="1"/>
  <c r="AQ1459" i="1"/>
  <c r="AQ1460" i="1"/>
  <c r="AQ1461" i="1"/>
  <c r="AQ1462" i="1"/>
  <c r="AQ1463" i="1"/>
  <c r="AQ1464" i="1"/>
  <c r="AQ1465" i="1"/>
  <c r="AQ1466" i="1"/>
  <c r="AQ1467" i="1"/>
  <c r="AQ1468" i="1"/>
  <c r="AQ1469" i="1"/>
  <c r="AQ1470" i="1"/>
  <c r="AQ1471" i="1"/>
  <c r="AQ1472" i="1"/>
  <c r="AQ1473" i="1"/>
  <c r="AQ1474" i="1"/>
  <c r="AQ1475" i="1"/>
  <c r="AQ1476" i="1"/>
  <c r="AQ1477" i="1"/>
  <c r="AQ1478" i="1"/>
  <c r="AQ1479" i="1"/>
  <c r="AQ1480" i="1"/>
  <c r="AQ1481" i="1"/>
  <c r="AQ1482" i="1"/>
  <c r="AQ1483" i="1"/>
  <c r="AQ1484" i="1"/>
  <c r="AQ1485" i="1"/>
  <c r="AQ1486" i="1"/>
  <c r="AQ1487" i="1"/>
  <c r="AQ1488" i="1"/>
  <c r="AQ1489" i="1"/>
  <c r="AQ1490" i="1"/>
  <c r="AQ1491" i="1"/>
  <c r="AQ1492" i="1"/>
  <c r="AQ1493" i="1"/>
  <c r="AQ1494" i="1"/>
  <c r="AQ1495" i="1"/>
  <c r="AQ1496" i="1"/>
  <c r="AQ1497" i="1"/>
  <c r="AQ1498" i="1"/>
  <c r="AQ1499" i="1"/>
  <c r="AQ1500" i="1"/>
  <c r="AQ1501" i="1"/>
  <c r="AQ1502" i="1"/>
  <c r="AQ1503" i="1"/>
  <c r="AQ1504" i="1"/>
  <c r="AQ1505" i="1"/>
  <c r="AQ1506" i="1"/>
  <c r="AQ1507" i="1"/>
  <c r="AQ1508" i="1"/>
  <c r="AQ1509" i="1"/>
  <c r="AQ1510" i="1"/>
  <c r="AQ1511" i="1"/>
  <c r="AQ1512" i="1"/>
  <c r="AQ1513" i="1"/>
  <c r="AQ1514" i="1"/>
  <c r="AQ1515" i="1"/>
  <c r="AQ1516" i="1"/>
  <c r="AQ1517" i="1"/>
  <c r="AQ1518" i="1"/>
  <c r="AQ1519" i="1"/>
  <c r="AQ1520" i="1"/>
  <c r="AQ1521" i="1"/>
  <c r="AQ1522" i="1"/>
  <c r="AQ1523" i="1"/>
  <c r="AQ1524" i="1"/>
  <c r="AQ1525" i="1"/>
  <c r="AQ1526" i="1"/>
  <c r="AQ1527" i="1"/>
  <c r="AQ1528" i="1"/>
  <c r="AQ1529" i="1"/>
  <c r="AQ1530" i="1"/>
  <c r="AQ1531" i="1"/>
  <c r="AQ1532" i="1"/>
  <c r="AQ1533" i="1"/>
  <c r="AQ1534" i="1"/>
  <c r="AQ1535" i="1"/>
  <c r="AQ1536" i="1"/>
  <c r="AQ1537" i="1"/>
  <c r="AQ1538" i="1"/>
  <c r="AQ1539" i="1"/>
  <c r="AQ1540" i="1"/>
  <c r="AQ1541" i="1"/>
  <c r="AQ1542" i="1"/>
  <c r="AQ1543" i="1"/>
  <c r="AQ1544" i="1"/>
  <c r="AQ1545" i="1"/>
  <c r="AQ1546" i="1"/>
  <c r="AQ1547" i="1"/>
  <c r="AQ1548" i="1"/>
  <c r="AQ1549" i="1"/>
  <c r="AQ1550" i="1"/>
  <c r="AQ1551" i="1"/>
  <c r="AQ1552" i="1"/>
  <c r="AQ1553" i="1"/>
  <c r="AQ1554" i="1"/>
  <c r="AQ1555" i="1"/>
  <c r="AQ1556" i="1"/>
  <c r="AQ1557" i="1"/>
  <c r="AQ1558" i="1"/>
  <c r="AQ1559" i="1"/>
  <c r="AQ1560" i="1"/>
  <c r="AQ1561" i="1"/>
  <c r="AQ1562" i="1"/>
  <c r="AQ1563" i="1"/>
  <c r="AQ1564" i="1"/>
  <c r="AQ1565" i="1"/>
  <c r="AQ1566" i="1"/>
  <c r="AQ1567" i="1"/>
  <c r="AQ1568" i="1"/>
  <c r="AQ1569" i="1"/>
  <c r="AQ1570" i="1"/>
  <c r="AQ1571" i="1"/>
  <c r="AQ1572" i="1"/>
  <c r="AQ1573" i="1"/>
  <c r="AQ1574" i="1"/>
  <c r="AQ1575" i="1"/>
  <c r="AQ1576" i="1"/>
  <c r="AQ1577" i="1"/>
  <c r="AQ1578" i="1"/>
  <c r="AQ1579" i="1"/>
  <c r="AQ1580" i="1"/>
  <c r="AQ1581" i="1"/>
  <c r="AQ1582" i="1"/>
  <c r="AQ1583" i="1"/>
  <c r="AQ1584" i="1"/>
  <c r="AQ1585" i="1"/>
  <c r="AQ1586" i="1"/>
  <c r="AQ1587" i="1"/>
  <c r="AQ1588" i="1"/>
  <c r="AQ1589" i="1"/>
  <c r="AQ1590" i="1"/>
  <c r="AQ1591" i="1"/>
  <c r="AQ1592" i="1"/>
  <c r="AQ1593" i="1"/>
  <c r="AQ1594" i="1"/>
  <c r="AQ1595" i="1"/>
  <c r="AQ1596" i="1"/>
  <c r="AQ1597" i="1"/>
  <c r="AQ1598" i="1"/>
  <c r="AQ1599" i="1"/>
  <c r="AQ1600" i="1"/>
  <c r="AQ1601" i="1"/>
  <c r="AQ1602" i="1"/>
  <c r="AQ1603" i="1"/>
  <c r="AQ1604" i="1"/>
  <c r="AQ1605" i="1"/>
  <c r="AQ1606" i="1"/>
  <c r="AQ1607" i="1"/>
  <c r="AQ1608" i="1"/>
  <c r="AQ1609" i="1"/>
  <c r="AQ1610" i="1"/>
  <c r="AQ1611" i="1"/>
  <c r="AQ1612" i="1"/>
  <c r="AQ1613" i="1"/>
  <c r="AQ1614" i="1"/>
  <c r="AQ1615" i="1"/>
  <c r="AQ1616" i="1"/>
  <c r="AQ1617" i="1"/>
  <c r="AQ1618" i="1"/>
  <c r="AQ1619" i="1"/>
  <c r="AQ1620" i="1"/>
  <c r="AQ1621" i="1"/>
  <c r="AQ1622" i="1"/>
  <c r="AQ1623" i="1"/>
  <c r="AQ1624" i="1"/>
  <c r="AQ1625" i="1"/>
  <c r="AQ1626" i="1"/>
  <c r="AQ1627" i="1"/>
  <c r="AQ1628" i="1"/>
  <c r="AQ1629" i="1"/>
  <c r="AQ1630" i="1"/>
  <c r="AQ1631" i="1"/>
  <c r="AQ1632" i="1"/>
  <c r="AQ1633" i="1"/>
  <c r="AQ1634" i="1"/>
  <c r="AQ1635" i="1"/>
  <c r="AQ1636" i="1"/>
  <c r="AQ1637" i="1"/>
  <c r="AQ1638" i="1"/>
  <c r="AQ1639" i="1"/>
  <c r="AQ1640" i="1"/>
  <c r="AQ1641" i="1"/>
  <c r="AQ1642" i="1"/>
  <c r="AQ1643" i="1"/>
  <c r="AQ1644" i="1"/>
  <c r="AQ1645" i="1"/>
  <c r="AQ1646" i="1"/>
  <c r="AQ1647" i="1"/>
  <c r="AQ1648" i="1"/>
  <c r="AQ1649" i="1"/>
  <c r="AQ1650" i="1"/>
  <c r="AQ1651" i="1"/>
  <c r="AQ1652" i="1"/>
  <c r="AQ1653" i="1"/>
  <c r="AQ1654" i="1"/>
  <c r="AQ1655" i="1"/>
  <c r="AQ1656" i="1"/>
  <c r="AQ1657" i="1"/>
  <c r="AQ1658" i="1"/>
  <c r="AQ1659" i="1"/>
  <c r="AQ1660" i="1"/>
  <c r="AQ1661" i="1"/>
  <c r="AQ1662" i="1"/>
  <c r="AQ1663" i="1"/>
  <c r="AQ1664" i="1"/>
  <c r="AQ1665" i="1"/>
  <c r="AQ1666" i="1"/>
  <c r="AQ1667" i="1"/>
  <c r="AQ1668" i="1"/>
  <c r="AQ1669" i="1"/>
  <c r="AQ1670" i="1"/>
  <c r="AQ1671" i="1"/>
  <c r="AQ1672" i="1"/>
  <c r="AQ1673" i="1"/>
  <c r="AQ1674" i="1"/>
  <c r="AQ1675" i="1"/>
  <c r="AQ1676" i="1"/>
  <c r="AQ1677" i="1"/>
  <c r="AQ1678" i="1"/>
  <c r="AQ1679" i="1"/>
  <c r="AQ1680" i="1"/>
  <c r="AQ1681" i="1"/>
  <c r="AQ1682" i="1"/>
  <c r="AQ1683" i="1"/>
  <c r="AQ1684" i="1"/>
  <c r="AQ1685" i="1"/>
  <c r="AQ1686" i="1"/>
  <c r="AQ1687" i="1"/>
  <c r="AQ1688" i="1"/>
  <c r="AQ1689" i="1"/>
  <c r="AQ1690" i="1"/>
  <c r="AQ1691" i="1"/>
  <c r="AQ1692" i="1"/>
  <c r="AQ1693" i="1"/>
  <c r="AQ1694" i="1"/>
  <c r="AQ1695" i="1"/>
  <c r="AQ1696" i="1"/>
  <c r="AQ1697" i="1"/>
  <c r="AQ1698" i="1"/>
  <c r="AQ1699" i="1"/>
  <c r="AQ1700" i="1"/>
  <c r="AQ1701" i="1"/>
  <c r="AQ1702" i="1"/>
  <c r="AQ1703" i="1"/>
  <c r="AQ1704" i="1"/>
  <c r="AQ1705" i="1"/>
  <c r="AQ1706" i="1"/>
  <c r="AQ1707" i="1"/>
  <c r="AQ1708" i="1"/>
  <c r="AQ1709" i="1"/>
  <c r="AQ1710" i="1"/>
  <c r="AQ1711" i="1"/>
  <c r="AQ1712" i="1"/>
  <c r="AQ1713" i="1"/>
  <c r="AQ1714" i="1"/>
  <c r="AQ1715" i="1"/>
  <c r="AQ1716" i="1"/>
  <c r="AQ1717" i="1"/>
  <c r="AQ1718" i="1"/>
  <c r="AQ1719" i="1"/>
  <c r="AQ1720" i="1"/>
  <c r="AQ1721" i="1"/>
  <c r="AQ1722" i="1"/>
  <c r="AQ1723" i="1"/>
  <c r="AQ1724" i="1"/>
  <c r="AQ1725" i="1"/>
  <c r="AQ1726" i="1"/>
  <c r="AQ1727" i="1"/>
  <c r="AQ1728" i="1"/>
  <c r="AQ1729" i="1"/>
  <c r="AQ1730" i="1"/>
  <c r="AQ1731" i="1"/>
  <c r="AQ1732" i="1"/>
  <c r="AQ1733" i="1"/>
  <c r="AQ1734" i="1"/>
  <c r="AQ1735" i="1"/>
  <c r="AQ1736" i="1"/>
  <c r="AQ1737" i="1"/>
  <c r="AQ1738" i="1"/>
  <c r="AQ1739" i="1"/>
  <c r="AQ1740" i="1"/>
  <c r="AQ1741" i="1"/>
  <c r="AQ1742" i="1"/>
  <c r="AQ1743" i="1"/>
  <c r="AQ1744" i="1"/>
  <c r="AQ1745" i="1"/>
  <c r="AQ1746" i="1"/>
  <c r="AQ1747" i="1"/>
  <c r="AQ1748" i="1"/>
  <c r="AQ1749" i="1"/>
  <c r="AQ1750" i="1"/>
  <c r="AQ1751" i="1"/>
  <c r="AQ1752" i="1"/>
  <c r="AQ1753" i="1"/>
  <c r="AQ1754" i="1"/>
  <c r="AQ1755" i="1"/>
  <c r="AQ1756" i="1"/>
  <c r="AQ1757" i="1"/>
  <c r="AQ1758" i="1"/>
  <c r="AQ1759" i="1"/>
  <c r="AQ1760" i="1"/>
  <c r="AQ1761" i="1"/>
  <c r="AQ1762" i="1"/>
  <c r="AQ1763" i="1"/>
  <c r="AQ1764" i="1"/>
  <c r="AQ1765" i="1"/>
  <c r="AQ1766" i="1"/>
  <c r="AQ1767" i="1"/>
  <c r="AQ1768" i="1"/>
  <c r="AQ1769" i="1"/>
  <c r="AQ1770" i="1"/>
  <c r="AQ1771" i="1"/>
  <c r="AQ1772" i="1"/>
  <c r="AQ1773" i="1"/>
  <c r="AQ1774" i="1"/>
  <c r="AQ1775" i="1"/>
  <c r="AQ1776" i="1"/>
  <c r="AQ1777" i="1"/>
  <c r="AQ1778" i="1"/>
  <c r="AQ1779" i="1"/>
  <c r="AQ1780" i="1"/>
  <c r="AQ1781" i="1"/>
  <c r="AQ1782" i="1"/>
  <c r="AQ1783" i="1"/>
  <c r="AQ1784" i="1"/>
  <c r="AQ1785" i="1"/>
  <c r="AQ1786" i="1"/>
  <c r="AQ1787" i="1"/>
  <c r="AQ1788" i="1"/>
  <c r="AQ1789" i="1"/>
  <c r="AQ1790" i="1"/>
  <c r="AQ1791" i="1"/>
  <c r="AQ1792" i="1"/>
  <c r="AQ1793" i="1"/>
  <c r="AQ1794" i="1"/>
  <c r="AQ1795" i="1"/>
  <c r="AQ1796" i="1"/>
  <c r="AQ1797" i="1"/>
  <c r="AQ1798" i="1"/>
  <c r="AQ1799" i="1"/>
  <c r="AQ1800" i="1"/>
  <c r="AQ1801" i="1"/>
  <c r="AQ1802" i="1"/>
  <c r="AQ1803" i="1"/>
  <c r="AQ1804" i="1"/>
  <c r="AQ1805" i="1"/>
  <c r="AQ1806" i="1"/>
  <c r="AQ1807" i="1"/>
  <c r="AQ1808" i="1"/>
  <c r="AQ1809" i="1"/>
  <c r="AQ1810" i="1"/>
  <c r="AQ1811" i="1"/>
  <c r="AQ1812" i="1"/>
  <c r="AQ1813" i="1"/>
  <c r="AQ1814" i="1"/>
  <c r="AQ1815" i="1"/>
  <c r="AQ1816" i="1"/>
  <c r="AQ1817" i="1"/>
  <c r="AQ1818" i="1"/>
  <c r="AQ1819" i="1"/>
  <c r="AQ1820" i="1"/>
  <c r="AQ1821" i="1"/>
  <c r="AQ1822" i="1"/>
  <c r="AQ1823" i="1"/>
  <c r="AQ1824" i="1"/>
  <c r="AQ1825" i="1"/>
  <c r="AQ1826" i="1"/>
  <c r="AQ1827" i="1"/>
  <c r="AQ1828" i="1"/>
  <c r="AQ1829" i="1"/>
  <c r="AQ1830" i="1"/>
  <c r="AQ1831" i="1"/>
  <c r="AQ1832" i="1"/>
  <c r="AQ1833" i="1"/>
  <c r="AQ1834" i="1"/>
  <c r="AQ1835" i="1"/>
  <c r="AQ1836" i="1"/>
  <c r="AQ1837" i="1"/>
  <c r="AQ1838" i="1"/>
  <c r="AQ1839" i="1"/>
  <c r="AQ1840" i="1"/>
  <c r="AQ1841" i="1"/>
  <c r="AQ1842" i="1"/>
  <c r="AQ1843" i="1"/>
  <c r="AQ1844" i="1"/>
  <c r="AQ1845" i="1"/>
  <c r="AQ1846" i="1"/>
  <c r="AQ1847" i="1"/>
  <c r="AQ1848" i="1"/>
  <c r="AQ1849" i="1"/>
  <c r="AQ1850" i="1"/>
  <c r="AQ1851" i="1"/>
  <c r="AQ1852" i="1"/>
  <c r="AQ1853" i="1"/>
  <c r="AQ1854" i="1"/>
  <c r="AQ1855" i="1"/>
  <c r="AQ1856" i="1"/>
  <c r="AQ1857" i="1"/>
  <c r="AQ1858" i="1"/>
  <c r="AQ1859" i="1"/>
  <c r="AQ1860" i="1"/>
  <c r="AQ1861" i="1"/>
  <c r="AQ1862" i="1"/>
  <c r="AQ1863" i="1"/>
  <c r="AQ1864" i="1"/>
  <c r="AQ1865" i="1"/>
  <c r="AQ1866" i="1"/>
  <c r="AQ1867" i="1"/>
  <c r="AQ1868" i="1"/>
  <c r="AQ1869" i="1"/>
  <c r="AQ1870" i="1"/>
  <c r="AQ1871" i="1"/>
  <c r="AQ1872" i="1"/>
  <c r="AQ1873" i="1"/>
  <c r="AQ1874" i="1"/>
  <c r="AQ1875" i="1"/>
  <c r="AQ1876" i="1"/>
  <c r="AQ1877" i="1"/>
  <c r="AQ1878" i="1"/>
  <c r="AQ1879" i="1"/>
  <c r="AQ1880" i="1"/>
  <c r="AQ1881" i="1"/>
  <c r="AQ1882" i="1"/>
  <c r="AQ1883" i="1"/>
  <c r="AQ1884" i="1"/>
  <c r="AQ1885" i="1"/>
  <c r="AQ1886" i="1"/>
  <c r="AQ1887" i="1"/>
  <c r="AQ1888" i="1"/>
  <c r="AQ1889" i="1"/>
  <c r="AQ1890" i="1"/>
  <c r="AQ1891" i="1"/>
  <c r="AQ1892" i="1"/>
  <c r="AQ1893" i="1"/>
  <c r="AQ1894" i="1"/>
  <c r="AQ1895" i="1"/>
  <c r="AQ1896" i="1"/>
  <c r="AQ1897" i="1"/>
  <c r="AQ1898" i="1"/>
  <c r="AQ1899" i="1"/>
  <c r="AQ1900" i="1"/>
  <c r="AQ1901" i="1"/>
  <c r="AQ1902" i="1"/>
  <c r="AQ1903" i="1"/>
  <c r="AQ1904" i="1"/>
  <c r="AQ1905" i="1"/>
  <c r="AQ1906" i="1"/>
  <c r="AQ1907" i="1"/>
  <c r="AQ1908" i="1"/>
  <c r="AQ1909" i="1"/>
  <c r="AQ1910" i="1"/>
  <c r="AQ1911" i="1"/>
  <c r="AQ1912" i="1"/>
  <c r="AQ1913" i="1"/>
  <c r="AQ1914" i="1"/>
  <c r="AQ1915" i="1"/>
  <c r="AQ1916" i="1"/>
  <c r="AQ1917" i="1"/>
  <c r="AQ1918" i="1"/>
  <c r="AQ1919" i="1"/>
  <c r="AQ1920" i="1"/>
  <c r="AQ1921" i="1"/>
  <c r="AQ1922" i="1"/>
  <c r="AQ1923" i="1"/>
  <c r="AQ1924" i="1"/>
  <c r="AQ1925" i="1"/>
  <c r="AQ1926" i="1"/>
  <c r="AQ1927" i="1"/>
  <c r="AQ1928" i="1"/>
  <c r="AQ1929" i="1"/>
  <c r="AQ1930" i="1"/>
  <c r="AQ1931" i="1"/>
  <c r="AQ1932" i="1"/>
  <c r="AQ1933" i="1"/>
  <c r="AQ1934" i="1"/>
  <c r="AQ1935" i="1"/>
  <c r="AQ1936" i="1"/>
  <c r="AQ1937" i="1"/>
  <c r="AQ1938" i="1"/>
  <c r="AQ1939" i="1"/>
  <c r="AQ1940" i="1"/>
  <c r="AQ1941" i="1"/>
  <c r="AQ1942" i="1"/>
  <c r="AQ1943" i="1"/>
  <c r="AQ1944" i="1"/>
  <c r="AQ1945" i="1"/>
  <c r="AQ1946" i="1"/>
  <c r="AQ1947" i="1"/>
  <c r="AQ1948" i="1"/>
  <c r="AQ1949" i="1"/>
  <c r="AQ1950" i="1"/>
  <c r="AQ1951" i="1"/>
  <c r="AQ1952" i="1"/>
  <c r="AQ1953" i="1"/>
  <c r="AQ1954" i="1"/>
  <c r="AQ1955" i="1"/>
  <c r="AQ1956" i="1"/>
  <c r="AQ1957" i="1"/>
  <c r="AQ1958" i="1"/>
  <c r="AQ1959" i="1"/>
  <c r="AQ1960" i="1"/>
  <c r="AQ1961" i="1"/>
  <c r="AQ1962" i="1"/>
  <c r="AQ1963" i="1"/>
  <c r="AQ1964" i="1"/>
  <c r="AQ1965" i="1"/>
  <c r="AQ1966" i="1"/>
  <c r="AQ1967" i="1"/>
  <c r="AQ1968" i="1"/>
  <c r="AQ1969" i="1"/>
  <c r="AQ1970" i="1"/>
  <c r="AQ1971" i="1"/>
  <c r="AQ1972" i="1"/>
  <c r="AQ1973" i="1"/>
  <c r="AQ1974" i="1"/>
  <c r="AQ1975" i="1"/>
  <c r="AQ1976" i="1"/>
  <c r="AQ1977" i="1"/>
  <c r="AQ1978" i="1"/>
  <c r="AQ1979" i="1"/>
  <c r="AQ1980" i="1"/>
  <c r="AQ1981" i="1"/>
  <c r="AQ1982" i="1"/>
  <c r="AQ1983" i="1"/>
  <c r="AQ1984" i="1"/>
  <c r="AQ1985" i="1"/>
  <c r="AQ1986" i="1"/>
  <c r="AQ1987" i="1"/>
  <c r="AQ1988" i="1"/>
  <c r="AQ1989" i="1"/>
  <c r="AQ1990" i="1"/>
  <c r="AQ1991" i="1"/>
  <c r="AQ1992" i="1"/>
  <c r="AQ1993" i="1"/>
  <c r="AQ1994" i="1"/>
  <c r="AQ1995" i="1"/>
  <c r="AQ1996" i="1"/>
  <c r="AQ1997" i="1"/>
  <c r="AQ1998" i="1"/>
  <c r="AQ1999" i="1"/>
  <c r="AQ2000" i="1"/>
  <c r="AQ2001" i="1"/>
  <c r="AQ2002" i="1"/>
  <c r="AQ2003" i="1"/>
  <c r="AQ2004" i="1"/>
  <c r="AQ2005" i="1"/>
  <c r="AQ2006" i="1"/>
  <c r="AQ2007" i="1"/>
  <c r="AQ2008" i="1"/>
  <c r="AQ2009" i="1"/>
  <c r="AQ2010" i="1"/>
  <c r="AQ2011" i="1"/>
  <c r="AQ2012" i="1"/>
  <c r="AQ2013" i="1"/>
  <c r="AQ2014" i="1"/>
  <c r="AQ2015" i="1"/>
  <c r="AQ2016" i="1"/>
  <c r="AQ2017" i="1"/>
  <c r="AQ2018" i="1"/>
  <c r="AQ2019" i="1"/>
  <c r="AQ2020" i="1"/>
  <c r="AQ2021" i="1"/>
  <c r="AQ2022" i="1"/>
  <c r="AQ2023" i="1"/>
  <c r="AQ2024" i="1"/>
  <c r="AQ2025" i="1"/>
  <c r="AQ2026" i="1"/>
  <c r="AQ2027" i="1"/>
  <c r="AQ2028" i="1"/>
  <c r="AQ2029" i="1"/>
  <c r="AQ2030" i="1"/>
  <c r="AQ2031" i="1"/>
  <c r="AQ2032" i="1"/>
  <c r="AQ2033" i="1"/>
  <c r="AQ2034" i="1"/>
  <c r="AQ2035" i="1"/>
  <c r="AQ2036" i="1"/>
  <c r="AQ2037" i="1"/>
  <c r="AQ2038" i="1"/>
  <c r="AQ2039" i="1"/>
  <c r="AQ2040" i="1"/>
  <c r="AQ2041" i="1"/>
  <c r="AQ2042" i="1"/>
  <c r="AQ2043" i="1"/>
  <c r="AQ2044" i="1"/>
  <c r="AQ2045" i="1"/>
  <c r="AQ2046" i="1"/>
  <c r="AQ2047" i="1"/>
  <c r="AQ2048" i="1"/>
  <c r="AQ2049" i="1"/>
  <c r="AQ2050" i="1"/>
  <c r="AQ2051" i="1"/>
  <c r="AQ2052" i="1"/>
  <c r="AQ2053" i="1"/>
  <c r="AQ2054" i="1"/>
  <c r="AQ2055" i="1"/>
  <c r="AQ2056" i="1"/>
  <c r="AQ2057" i="1"/>
  <c r="AQ2058" i="1"/>
  <c r="AQ2059" i="1"/>
  <c r="AQ2060" i="1"/>
  <c r="AQ2061" i="1"/>
  <c r="AQ2062" i="1"/>
  <c r="AQ2063" i="1"/>
  <c r="AQ2064" i="1"/>
  <c r="AQ2065" i="1"/>
  <c r="AQ2066" i="1"/>
  <c r="AQ2067" i="1"/>
  <c r="AQ2068" i="1"/>
  <c r="AQ2069" i="1"/>
  <c r="AQ2070" i="1"/>
  <c r="AQ2071" i="1"/>
  <c r="AQ2072" i="1"/>
  <c r="AQ2073" i="1"/>
  <c r="AQ2074" i="1"/>
  <c r="AQ2075" i="1"/>
  <c r="AQ2076" i="1"/>
  <c r="AQ2077" i="1"/>
  <c r="AQ2078" i="1"/>
  <c r="AQ2079" i="1"/>
  <c r="AQ2080" i="1"/>
  <c r="AQ2081" i="1"/>
  <c r="AQ2082" i="1"/>
  <c r="AQ2083" i="1"/>
  <c r="AQ2084" i="1"/>
  <c r="AQ2085" i="1"/>
  <c r="AQ2086" i="1"/>
  <c r="AQ2087" i="1"/>
  <c r="AQ2088" i="1"/>
  <c r="AQ2089" i="1"/>
  <c r="AQ2090" i="1"/>
  <c r="AQ2091" i="1"/>
  <c r="AQ2092" i="1"/>
  <c r="AQ2093" i="1"/>
  <c r="AQ2094" i="1"/>
  <c r="AQ2095" i="1"/>
  <c r="AQ2096" i="1"/>
  <c r="AQ2097" i="1"/>
  <c r="AQ2098" i="1"/>
  <c r="AQ2099" i="1"/>
  <c r="AQ2100" i="1"/>
  <c r="AQ2101" i="1"/>
  <c r="AQ2102" i="1"/>
  <c r="AQ2103" i="1"/>
  <c r="AQ2104" i="1"/>
  <c r="AQ2105" i="1"/>
  <c r="AQ2106" i="1"/>
  <c r="AQ2107" i="1"/>
  <c r="AQ2108" i="1"/>
  <c r="AQ2109" i="1"/>
  <c r="AQ2110" i="1"/>
  <c r="AQ2111" i="1"/>
  <c r="AQ2112" i="1"/>
  <c r="AQ2113" i="1"/>
  <c r="AQ2114" i="1"/>
  <c r="AQ2115" i="1"/>
  <c r="AQ2116" i="1"/>
  <c r="AQ2117" i="1"/>
  <c r="AQ2118" i="1"/>
  <c r="AQ2119" i="1"/>
  <c r="AQ2120" i="1"/>
  <c r="AQ2121" i="1"/>
  <c r="AQ2122" i="1"/>
  <c r="AQ2123" i="1"/>
  <c r="AQ2124" i="1"/>
  <c r="AQ2125" i="1"/>
  <c r="AQ2126" i="1"/>
  <c r="AQ2127" i="1"/>
  <c r="AQ2128" i="1"/>
  <c r="AQ2129" i="1"/>
  <c r="AQ2130" i="1"/>
  <c r="AQ2131" i="1"/>
  <c r="AQ2132" i="1"/>
  <c r="AQ2133" i="1"/>
  <c r="AQ2134" i="1"/>
  <c r="AQ2135" i="1"/>
  <c r="AQ2136" i="1"/>
  <c r="AQ2137" i="1"/>
  <c r="AQ2138" i="1"/>
  <c r="AQ2139" i="1"/>
  <c r="AQ2140" i="1"/>
  <c r="AQ2141" i="1"/>
  <c r="AQ2142" i="1"/>
  <c r="AQ2143" i="1"/>
  <c r="AQ2144" i="1"/>
  <c r="AQ2146" i="1"/>
  <c r="AQ2147" i="1"/>
  <c r="AQ2148" i="1"/>
  <c r="AQ2149" i="1"/>
  <c r="AQ2150" i="1"/>
  <c r="AQ2151" i="1"/>
  <c r="AQ2152" i="1"/>
  <c r="AQ2153" i="1"/>
  <c r="AQ2154" i="1"/>
  <c r="AQ2155" i="1"/>
  <c r="AQ2156" i="1"/>
  <c r="AQ2157" i="1"/>
  <c r="AQ2158" i="1"/>
  <c r="AQ2159" i="1"/>
  <c r="AQ2160" i="1"/>
  <c r="AQ2161" i="1"/>
  <c r="AQ2162" i="1"/>
  <c r="AQ2163" i="1"/>
  <c r="AQ2164" i="1"/>
  <c r="AQ2165" i="1"/>
  <c r="AQ2166" i="1"/>
  <c r="AQ2167" i="1"/>
  <c r="AQ2168" i="1"/>
  <c r="AQ2169" i="1"/>
  <c r="AQ2170" i="1"/>
  <c r="AQ2171" i="1"/>
  <c r="AQ2172" i="1"/>
  <c r="AQ2173" i="1"/>
  <c r="AQ2174" i="1"/>
  <c r="AQ2175" i="1"/>
  <c r="AQ2176" i="1"/>
  <c r="AQ2177" i="1"/>
  <c r="AQ2178" i="1"/>
  <c r="AQ2179" i="1"/>
  <c r="AQ2180" i="1"/>
  <c r="AQ2181" i="1"/>
  <c r="AQ2182" i="1"/>
  <c r="AQ2183" i="1"/>
  <c r="AQ2184" i="1"/>
  <c r="AQ2185" i="1"/>
  <c r="AQ2186" i="1"/>
  <c r="AQ2187" i="1"/>
  <c r="AQ2188" i="1"/>
  <c r="AQ2189" i="1"/>
  <c r="AQ2190" i="1"/>
  <c r="AQ2191" i="1"/>
  <c r="AQ2192" i="1"/>
  <c r="AQ2193" i="1"/>
  <c r="AQ2194" i="1"/>
  <c r="AQ2195" i="1"/>
  <c r="AQ2196" i="1"/>
  <c r="AQ2197" i="1"/>
  <c r="AQ2198" i="1"/>
  <c r="AQ2199" i="1"/>
  <c r="AQ2200" i="1"/>
  <c r="AQ2201" i="1"/>
  <c r="AQ2202" i="1"/>
  <c r="AQ2203" i="1"/>
  <c r="AQ2204" i="1"/>
  <c r="AQ2205" i="1"/>
  <c r="AQ2206" i="1"/>
  <c r="AQ2207" i="1"/>
  <c r="AQ2208" i="1"/>
  <c r="AQ2209" i="1"/>
  <c r="AQ2210" i="1"/>
  <c r="AQ2211" i="1"/>
  <c r="AQ2212" i="1"/>
  <c r="AQ2213" i="1"/>
  <c r="AQ2214" i="1"/>
  <c r="AQ2215" i="1"/>
  <c r="AQ2216" i="1"/>
  <c r="AQ2217" i="1"/>
  <c r="AQ2218" i="1"/>
  <c r="AQ2219" i="1"/>
  <c r="AQ2220" i="1"/>
  <c r="AQ2221" i="1"/>
  <c r="AQ2222" i="1"/>
  <c r="AQ2223" i="1"/>
  <c r="AQ2224" i="1"/>
  <c r="AQ2225" i="1"/>
  <c r="AQ2226" i="1"/>
  <c r="AQ2227" i="1"/>
  <c r="AQ2228" i="1"/>
  <c r="AQ2229" i="1"/>
  <c r="AQ2230" i="1"/>
  <c r="AQ2231" i="1"/>
  <c r="AQ2232" i="1"/>
  <c r="AQ2233" i="1"/>
  <c r="AQ2234" i="1"/>
  <c r="AQ2235" i="1"/>
  <c r="AQ2236" i="1"/>
  <c r="AQ2237" i="1"/>
  <c r="AQ2238" i="1"/>
  <c r="AQ2239" i="1"/>
  <c r="AQ2240" i="1"/>
  <c r="AQ2241" i="1"/>
  <c r="AQ2242" i="1"/>
  <c r="AQ2244" i="1"/>
  <c r="AQ2245" i="1"/>
  <c r="AQ2246" i="1"/>
  <c r="AQ2247" i="1"/>
  <c r="AQ2248" i="1"/>
  <c r="AQ2249" i="1"/>
  <c r="AQ2250" i="1"/>
  <c r="AQ2251" i="1"/>
  <c r="AQ2252" i="1"/>
  <c r="AQ2253" i="1"/>
  <c r="AQ2254" i="1"/>
  <c r="AQ2255" i="1"/>
  <c r="AQ2256" i="1"/>
  <c r="AQ2257" i="1"/>
  <c r="AQ2258" i="1"/>
  <c r="AQ2259" i="1"/>
  <c r="AQ2260" i="1"/>
  <c r="AQ2261" i="1"/>
  <c r="AQ2262" i="1"/>
  <c r="AQ2263" i="1"/>
  <c r="AQ2264" i="1"/>
  <c r="AQ2265" i="1"/>
  <c r="AQ2266" i="1"/>
  <c r="AQ2267" i="1"/>
  <c r="AQ2268" i="1"/>
  <c r="AQ2269" i="1"/>
  <c r="AQ2270" i="1"/>
  <c r="AQ2271" i="1"/>
  <c r="AQ2272" i="1"/>
  <c r="AQ2273" i="1"/>
  <c r="AQ2274" i="1"/>
  <c r="AQ2275" i="1"/>
  <c r="AQ2276" i="1"/>
  <c r="AQ2277" i="1"/>
  <c r="AQ2278" i="1"/>
  <c r="AQ2279" i="1"/>
  <c r="AQ2280" i="1"/>
  <c r="AQ2281" i="1"/>
  <c r="AQ2282" i="1"/>
  <c r="AQ2283" i="1"/>
  <c r="AQ2284" i="1"/>
  <c r="AQ2285" i="1"/>
  <c r="AQ2286" i="1"/>
  <c r="AQ2287" i="1"/>
  <c r="AQ2288" i="1"/>
  <c r="AQ2289" i="1"/>
  <c r="AQ2290" i="1"/>
  <c r="AQ2291" i="1"/>
  <c r="AQ2292" i="1"/>
  <c r="AQ2293" i="1"/>
  <c r="AQ2294" i="1"/>
  <c r="AQ2295" i="1"/>
  <c r="AQ2296" i="1"/>
  <c r="AQ2297" i="1"/>
  <c r="AQ2298" i="1"/>
  <c r="AQ2299" i="1"/>
  <c r="AQ2300" i="1"/>
  <c r="AQ2301" i="1"/>
  <c r="AQ2302" i="1"/>
  <c r="AQ2303" i="1"/>
  <c r="AQ2304" i="1"/>
  <c r="AQ2305" i="1"/>
  <c r="AQ2306" i="1"/>
  <c r="AQ2307" i="1"/>
  <c r="AQ2308" i="1"/>
  <c r="AQ2309" i="1"/>
  <c r="AQ2310" i="1"/>
  <c r="AQ2311" i="1"/>
  <c r="AQ2312" i="1"/>
  <c r="AQ2313" i="1"/>
  <c r="AQ2314" i="1"/>
  <c r="AQ2315" i="1"/>
  <c r="AQ2316" i="1"/>
  <c r="AQ2317" i="1"/>
  <c r="AQ2318" i="1"/>
  <c r="AQ2319" i="1"/>
  <c r="AQ2320" i="1"/>
  <c r="AQ2321" i="1"/>
  <c r="AQ2322" i="1"/>
  <c r="AQ2323" i="1"/>
  <c r="AQ2324" i="1"/>
  <c r="AQ2325" i="1"/>
  <c r="AQ2326" i="1"/>
  <c r="AQ2327" i="1"/>
  <c r="AQ2328" i="1"/>
  <c r="AQ2329" i="1"/>
  <c r="AQ2330" i="1"/>
  <c r="AQ2331" i="1"/>
  <c r="AQ2332" i="1"/>
  <c r="AQ2333" i="1"/>
  <c r="AQ2334" i="1"/>
  <c r="AQ2335" i="1"/>
  <c r="AQ2336" i="1"/>
  <c r="AQ2337" i="1"/>
  <c r="AQ2338" i="1"/>
  <c r="AQ2339" i="1"/>
  <c r="AQ2340" i="1"/>
  <c r="AQ2341" i="1"/>
  <c r="AQ2342" i="1"/>
  <c r="AQ2343" i="1"/>
  <c r="AQ2344" i="1"/>
  <c r="AQ2345" i="1"/>
  <c r="AQ2346" i="1"/>
  <c r="AQ2347" i="1"/>
  <c r="AQ2348" i="1"/>
  <c r="AQ2349" i="1"/>
  <c r="AQ2350" i="1"/>
  <c r="AQ2351" i="1"/>
  <c r="AQ2352" i="1"/>
  <c r="AQ2353" i="1"/>
  <c r="AQ2354" i="1"/>
  <c r="AQ2355" i="1"/>
  <c r="AQ2356" i="1"/>
  <c r="AQ2357" i="1"/>
  <c r="AQ2358" i="1"/>
  <c r="AQ2359" i="1"/>
  <c r="AQ2360" i="1"/>
  <c r="AQ2361" i="1"/>
  <c r="AQ2362" i="1"/>
  <c r="AQ2363" i="1"/>
  <c r="AQ2364" i="1"/>
  <c r="AQ2365" i="1"/>
  <c r="AQ2366" i="1"/>
  <c r="AQ2367" i="1"/>
  <c r="AQ2368" i="1"/>
  <c r="AQ2369" i="1"/>
  <c r="AQ2370" i="1"/>
  <c r="AQ2371" i="1"/>
  <c r="AQ2372" i="1"/>
  <c r="AQ2373" i="1"/>
  <c r="AQ2374" i="1"/>
  <c r="AQ2375" i="1"/>
  <c r="AQ2376" i="1"/>
  <c r="AQ2377" i="1"/>
  <c r="AQ2378" i="1"/>
  <c r="AQ2379" i="1"/>
  <c r="AQ2380" i="1"/>
  <c r="AQ2381" i="1"/>
  <c r="AQ2382" i="1"/>
  <c r="AQ2383" i="1"/>
  <c r="AQ2384" i="1"/>
  <c r="AQ2385" i="1"/>
  <c r="AQ2386" i="1"/>
  <c r="AQ2387" i="1"/>
  <c r="AQ2388" i="1"/>
  <c r="AQ2389" i="1"/>
  <c r="AQ2390" i="1"/>
  <c r="AQ2391" i="1"/>
  <c r="AQ2392" i="1"/>
  <c r="AQ2393" i="1"/>
  <c r="AQ2394" i="1"/>
  <c r="AQ2395" i="1"/>
  <c r="AQ2396" i="1"/>
  <c r="AQ2397" i="1"/>
  <c r="AQ2398" i="1"/>
  <c r="AQ2399" i="1"/>
  <c r="AQ2400" i="1"/>
  <c r="AQ2401" i="1"/>
  <c r="AQ2402" i="1"/>
  <c r="AQ2403" i="1"/>
  <c r="AQ2404" i="1"/>
  <c r="AQ2405" i="1"/>
  <c r="AQ2406" i="1"/>
  <c r="AQ2407" i="1"/>
  <c r="AQ2408" i="1"/>
  <c r="AQ2409" i="1"/>
  <c r="AQ2410" i="1"/>
  <c r="AQ2411" i="1"/>
  <c r="AQ2412" i="1"/>
  <c r="AQ2413" i="1"/>
  <c r="AQ2414" i="1"/>
  <c r="AQ2415" i="1"/>
  <c r="AQ2416" i="1"/>
  <c r="AQ2417" i="1"/>
  <c r="AQ2418" i="1"/>
  <c r="AQ2419" i="1"/>
  <c r="AQ2420" i="1"/>
  <c r="AQ2421" i="1"/>
  <c r="AQ2422" i="1"/>
  <c r="AQ2423" i="1"/>
  <c r="AQ2424" i="1"/>
  <c r="AQ2425" i="1"/>
  <c r="AQ2426" i="1"/>
  <c r="AQ2427" i="1"/>
  <c r="AQ2428" i="1"/>
  <c r="AQ2429" i="1"/>
  <c r="AQ2430" i="1"/>
  <c r="AQ2431" i="1"/>
  <c r="AQ2432" i="1"/>
  <c r="AQ2433" i="1"/>
  <c r="AQ2434" i="1"/>
  <c r="AQ2435" i="1"/>
  <c r="AQ2436" i="1"/>
  <c r="AQ2437" i="1"/>
  <c r="AQ2438" i="1"/>
  <c r="AQ2439" i="1"/>
  <c r="AQ2440" i="1"/>
  <c r="AQ2441" i="1"/>
  <c r="AQ2442" i="1"/>
  <c r="AQ2443" i="1"/>
  <c r="AQ2444" i="1"/>
  <c r="AQ2445" i="1"/>
  <c r="AQ2446" i="1"/>
  <c r="AQ2447" i="1"/>
  <c r="AQ2448" i="1"/>
  <c r="AQ2449" i="1"/>
  <c r="AQ2450" i="1"/>
  <c r="AQ2451" i="1"/>
  <c r="AQ2452" i="1"/>
  <c r="AQ2453" i="1"/>
  <c r="AQ2454" i="1"/>
  <c r="AQ2455" i="1"/>
  <c r="AQ2456" i="1"/>
  <c r="AQ2457" i="1"/>
  <c r="AQ2458" i="1"/>
  <c r="AQ2459" i="1"/>
  <c r="AQ2460" i="1"/>
  <c r="AQ2461" i="1"/>
  <c r="AQ2462" i="1"/>
  <c r="AQ2463" i="1"/>
  <c r="AQ2464" i="1"/>
  <c r="AQ2465" i="1"/>
  <c r="AQ2466" i="1"/>
  <c r="AQ2467" i="1"/>
  <c r="AQ2468" i="1"/>
  <c r="AQ2469" i="1"/>
  <c r="AQ2470" i="1"/>
  <c r="AQ2471" i="1"/>
  <c r="AQ2472" i="1"/>
  <c r="AQ2473" i="1"/>
  <c r="AQ2474" i="1"/>
  <c r="AQ2475" i="1"/>
  <c r="AQ2476" i="1"/>
  <c r="AQ2477" i="1"/>
  <c r="AQ2478" i="1"/>
  <c r="AQ2479" i="1"/>
  <c r="AQ2480" i="1"/>
  <c r="AQ2481" i="1"/>
  <c r="AQ2482" i="1"/>
  <c r="AQ2483" i="1"/>
  <c r="AQ2484" i="1"/>
  <c r="AQ2485" i="1"/>
  <c r="AQ2486" i="1"/>
  <c r="AQ2487" i="1"/>
  <c r="AQ2488" i="1"/>
  <c r="AQ2489" i="1"/>
  <c r="AQ2490" i="1"/>
  <c r="AQ2491" i="1"/>
  <c r="AQ2492" i="1"/>
  <c r="AQ2493" i="1"/>
  <c r="AQ2494" i="1"/>
  <c r="AQ2495" i="1"/>
  <c r="AQ2496" i="1"/>
  <c r="AQ2497" i="1"/>
  <c r="AQ2498" i="1"/>
  <c r="AQ2499" i="1"/>
  <c r="AQ2500" i="1"/>
  <c r="AQ2501" i="1"/>
  <c r="AQ2502" i="1"/>
  <c r="AQ2503" i="1"/>
  <c r="AQ2504" i="1"/>
  <c r="AQ2505" i="1"/>
  <c r="AQ2506" i="1"/>
  <c r="AQ2507" i="1"/>
  <c r="AQ2508" i="1"/>
  <c r="AQ2509" i="1"/>
  <c r="AQ2510" i="1"/>
  <c r="AQ2511" i="1"/>
  <c r="AQ2512" i="1"/>
  <c r="AQ2513" i="1"/>
  <c r="AQ2514" i="1"/>
  <c r="AQ2515" i="1"/>
  <c r="AQ2516" i="1"/>
  <c r="AQ2517" i="1"/>
  <c r="AQ2518" i="1"/>
  <c r="AQ2519" i="1"/>
  <c r="AQ2520" i="1"/>
  <c r="AQ2521" i="1"/>
  <c r="AQ2522" i="1"/>
  <c r="AQ2523" i="1"/>
  <c r="AQ2524" i="1"/>
  <c r="AQ2525" i="1"/>
  <c r="AQ2526" i="1"/>
  <c r="AQ2527" i="1"/>
  <c r="AQ2528" i="1"/>
  <c r="AQ2529" i="1"/>
  <c r="AQ2530" i="1"/>
  <c r="AQ2531" i="1"/>
  <c r="AQ2532" i="1"/>
  <c r="AQ2533" i="1"/>
  <c r="AQ2534" i="1"/>
  <c r="AQ2535" i="1"/>
  <c r="AQ2536" i="1"/>
  <c r="AQ2537" i="1"/>
  <c r="AQ2538" i="1"/>
  <c r="AQ2539" i="1"/>
  <c r="AQ2540" i="1"/>
  <c r="AQ2541" i="1"/>
  <c r="AQ2542" i="1"/>
  <c r="AQ2543" i="1"/>
  <c r="AQ2544" i="1"/>
  <c r="AQ2545" i="1"/>
  <c r="AQ2546" i="1"/>
  <c r="AQ2547" i="1"/>
  <c r="AQ2548" i="1"/>
  <c r="AQ2549" i="1"/>
  <c r="AQ2550" i="1"/>
  <c r="AQ2551" i="1"/>
  <c r="AQ2552" i="1"/>
  <c r="AQ2553" i="1"/>
  <c r="AQ2554" i="1"/>
  <c r="AQ2555" i="1"/>
  <c r="AQ2556" i="1"/>
  <c r="AQ2557" i="1"/>
  <c r="AQ2558" i="1"/>
  <c r="AQ2559" i="1"/>
  <c r="AQ2560" i="1"/>
  <c r="AQ2561" i="1"/>
  <c r="AQ2562" i="1"/>
  <c r="AQ2563" i="1"/>
  <c r="AQ2564" i="1"/>
  <c r="AQ2565" i="1"/>
  <c r="AQ2566" i="1"/>
  <c r="AQ2567" i="1"/>
  <c r="AQ2568" i="1"/>
  <c r="AQ2569" i="1"/>
  <c r="AQ2570" i="1"/>
  <c r="AQ2571" i="1"/>
  <c r="AQ2572" i="1"/>
  <c r="AQ2573" i="1"/>
  <c r="AQ2574" i="1"/>
  <c r="AQ2575" i="1"/>
  <c r="AQ2576" i="1"/>
  <c r="AQ2577" i="1"/>
  <c r="AQ2578" i="1"/>
  <c r="AQ2579" i="1"/>
  <c r="AQ2580" i="1"/>
  <c r="AQ2581" i="1"/>
  <c r="AQ2582" i="1"/>
  <c r="AQ2583" i="1"/>
  <c r="AQ2584" i="1"/>
  <c r="AQ2585" i="1"/>
  <c r="AQ2586" i="1"/>
  <c r="AQ2587" i="1"/>
  <c r="AQ2588" i="1"/>
  <c r="AQ2589" i="1"/>
  <c r="AQ2590" i="1"/>
  <c r="AQ2591" i="1"/>
  <c r="AQ2592" i="1"/>
  <c r="AQ2593" i="1"/>
  <c r="AQ2594" i="1"/>
  <c r="AQ2595" i="1"/>
  <c r="AQ2596" i="1"/>
  <c r="AQ2597" i="1"/>
  <c r="AQ2598" i="1"/>
  <c r="AQ2599" i="1"/>
  <c r="AQ2600" i="1"/>
  <c r="AQ2601" i="1"/>
  <c r="AQ2602" i="1"/>
  <c r="AQ2603" i="1"/>
  <c r="AQ2604" i="1"/>
  <c r="AQ2605" i="1"/>
  <c r="AQ2606" i="1"/>
  <c r="AQ2607" i="1"/>
  <c r="AQ2608" i="1"/>
  <c r="AQ2609" i="1"/>
  <c r="AQ2610" i="1"/>
  <c r="AQ2611" i="1"/>
  <c r="AQ2612" i="1"/>
  <c r="AQ2613" i="1"/>
  <c r="AQ2614" i="1"/>
  <c r="AQ2615" i="1"/>
  <c r="AQ2616" i="1"/>
  <c r="AQ2617" i="1"/>
  <c r="AQ2618" i="1"/>
  <c r="AQ2619" i="1"/>
  <c r="AQ2620" i="1"/>
  <c r="AQ2621" i="1"/>
  <c r="AQ2622" i="1"/>
  <c r="AQ2623" i="1"/>
  <c r="AQ2624" i="1"/>
  <c r="AQ2625" i="1"/>
  <c r="AQ2626" i="1"/>
  <c r="AQ2627" i="1"/>
  <c r="AQ2628" i="1"/>
  <c r="AQ2629" i="1"/>
  <c r="AQ2630" i="1"/>
  <c r="AQ2631" i="1"/>
  <c r="AQ2632" i="1"/>
  <c r="AQ2633" i="1"/>
  <c r="AQ2634" i="1"/>
  <c r="AQ2635" i="1"/>
  <c r="AQ2636" i="1"/>
  <c r="AQ2637" i="1"/>
  <c r="AQ2638" i="1"/>
  <c r="AQ2639" i="1"/>
  <c r="AQ2640" i="1"/>
  <c r="AQ2641" i="1"/>
  <c r="AQ2642" i="1"/>
  <c r="AQ2643" i="1"/>
  <c r="AQ2644" i="1"/>
  <c r="AQ2645" i="1"/>
  <c r="AQ2646" i="1"/>
  <c r="AQ2647" i="1"/>
  <c r="AQ2648" i="1"/>
  <c r="AQ2649" i="1"/>
  <c r="AQ2650" i="1"/>
  <c r="AQ2651" i="1"/>
  <c r="AQ2652" i="1"/>
  <c r="AQ2653" i="1"/>
  <c r="AQ2654" i="1"/>
  <c r="AQ2655" i="1"/>
  <c r="AQ2656" i="1"/>
  <c r="AQ2657" i="1"/>
  <c r="AQ2658" i="1"/>
  <c r="AQ2659" i="1"/>
  <c r="AQ2660" i="1"/>
  <c r="AQ2661" i="1"/>
  <c r="AQ2662" i="1"/>
  <c r="AQ2663" i="1"/>
  <c r="AQ2664" i="1"/>
  <c r="AQ2665" i="1"/>
  <c r="AQ2666" i="1"/>
  <c r="AQ2667" i="1"/>
  <c r="AQ2668" i="1"/>
  <c r="AQ2669" i="1"/>
  <c r="AQ2670" i="1"/>
  <c r="AQ2671" i="1"/>
  <c r="AQ2672" i="1"/>
  <c r="AQ2673" i="1"/>
  <c r="AQ2674" i="1"/>
  <c r="AQ2675" i="1"/>
  <c r="AQ2676" i="1"/>
  <c r="AQ2677" i="1"/>
  <c r="AQ2678" i="1"/>
  <c r="AQ2679" i="1"/>
  <c r="AQ2680" i="1"/>
  <c r="AQ2681" i="1"/>
  <c r="AQ2682" i="1"/>
  <c r="AQ2683" i="1"/>
  <c r="AQ2684" i="1"/>
  <c r="AQ2685" i="1"/>
  <c r="AQ2686" i="1"/>
  <c r="AQ2687" i="1"/>
  <c r="AQ2688" i="1"/>
  <c r="AQ2689" i="1"/>
  <c r="AQ2690" i="1"/>
  <c r="AQ2691" i="1"/>
  <c r="AQ2692" i="1"/>
  <c r="AQ2693" i="1"/>
  <c r="AQ2694" i="1"/>
  <c r="AQ2695" i="1"/>
  <c r="AQ2696" i="1"/>
  <c r="AQ2697" i="1"/>
  <c r="AQ2698" i="1"/>
  <c r="AQ2699" i="1"/>
  <c r="AQ2700" i="1"/>
  <c r="AQ2701" i="1"/>
  <c r="AQ2702" i="1"/>
  <c r="AQ2703" i="1"/>
  <c r="AQ2704" i="1"/>
  <c r="AQ2705" i="1"/>
  <c r="AQ2706" i="1"/>
  <c r="AQ2707" i="1"/>
  <c r="AQ2708" i="1"/>
  <c r="AQ2709" i="1"/>
  <c r="AQ2710" i="1"/>
  <c r="AQ2711" i="1"/>
  <c r="AQ2712" i="1"/>
  <c r="AQ2713" i="1"/>
  <c r="AQ2714" i="1"/>
  <c r="AQ2715" i="1"/>
  <c r="AQ2716" i="1"/>
  <c r="AQ2717" i="1"/>
  <c r="AQ2718" i="1"/>
  <c r="AQ2719" i="1"/>
  <c r="AQ2720" i="1"/>
  <c r="AQ2721" i="1"/>
  <c r="AQ2722" i="1"/>
  <c r="AQ2723" i="1"/>
  <c r="AQ2724" i="1"/>
  <c r="AQ2725" i="1"/>
  <c r="AQ2726" i="1"/>
  <c r="AQ2727" i="1"/>
  <c r="AQ2728" i="1"/>
  <c r="AQ2729" i="1"/>
  <c r="AQ2730" i="1"/>
  <c r="AQ2731" i="1"/>
  <c r="AQ2732" i="1"/>
  <c r="AQ2733" i="1"/>
  <c r="AQ2734" i="1"/>
  <c r="AQ2735" i="1"/>
  <c r="AQ2736" i="1"/>
  <c r="AQ2737" i="1"/>
  <c r="AQ2738" i="1"/>
  <c r="AQ2739" i="1"/>
  <c r="AQ2740" i="1"/>
  <c r="AQ2741" i="1"/>
  <c r="AQ2742" i="1"/>
  <c r="AQ2743" i="1"/>
  <c r="AQ2744" i="1"/>
  <c r="AQ2745" i="1"/>
  <c r="AQ2746" i="1"/>
  <c r="AQ2747" i="1"/>
  <c r="AQ2748" i="1"/>
  <c r="AQ2749" i="1"/>
  <c r="AQ2750" i="1"/>
  <c r="AQ2751" i="1"/>
  <c r="AQ2752" i="1"/>
  <c r="AQ2753" i="1"/>
  <c r="AQ2754" i="1"/>
  <c r="AQ2755" i="1"/>
  <c r="AQ2756" i="1"/>
  <c r="AQ2757" i="1"/>
  <c r="AQ2758" i="1"/>
  <c r="AQ2759" i="1"/>
  <c r="AQ2760" i="1"/>
  <c r="AQ2761" i="1"/>
  <c r="AQ2762" i="1"/>
  <c r="AQ2763" i="1"/>
  <c r="AQ2764" i="1"/>
  <c r="AQ2765" i="1"/>
  <c r="AQ2766" i="1"/>
  <c r="AQ2767" i="1"/>
  <c r="AQ2768" i="1"/>
  <c r="AQ2769" i="1"/>
  <c r="AQ2770" i="1"/>
  <c r="AQ2771" i="1"/>
  <c r="AQ2772" i="1"/>
  <c r="AQ2773" i="1"/>
  <c r="AQ2774" i="1"/>
  <c r="AQ2775" i="1"/>
  <c r="AQ2776" i="1"/>
  <c r="AQ2777" i="1"/>
  <c r="AQ2778" i="1"/>
  <c r="AQ2779" i="1"/>
  <c r="AQ2780" i="1"/>
  <c r="AQ2781" i="1"/>
  <c r="AQ2782" i="1"/>
  <c r="AQ2783" i="1"/>
  <c r="AQ2784" i="1"/>
  <c r="AQ2785" i="1"/>
  <c r="AQ2786" i="1"/>
  <c r="AQ2787" i="1"/>
  <c r="AQ2788" i="1"/>
  <c r="AQ2789" i="1"/>
  <c r="AQ2790" i="1"/>
  <c r="AQ2791" i="1"/>
  <c r="AQ2792" i="1"/>
  <c r="AQ2793" i="1"/>
  <c r="AQ2794" i="1"/>
  <c r="AQ2795" i="1"/>
  <c r="AQ2796" i="1"/>
  <c r="AQ2797" i="1"/>
  <c r="AQ2798" i="1"/>
  <c r="AQ2799" i="1"/>
  <c r="AQ2800" i="1"/>
  <c r="AQ2801" i="1"/>
  <c r="AQ2802" i="1"/>
  <c r="AQ2803" i="1"/>
  <c r="AQ2804" i="1"/>
  <c r="AQ2805" i="1"/>
  <c r="AQ2806" i="1"/>
  <c r="AQ2807" i="1"/>
  <c r="AQ2808" i="1"/>
  <c r="AQ2809" i="1"/>
  <c r="AQ2810" i="1"/>
  <c r="AQ2811" i="1"/>
  <c r="AQ2812" i="1"/>
  <c r="AQ2813" i="1"/>
  <c r="AQ2814" i="1"/>
  <c r="AQ2815" i="1"/>
  <c r="AQ2816" i="1"/>
  <c r="AQ2817" i="1"/>
  <c r="AQ2818" i="1"/>
  <c r="AQ2819" i="1"/>
  <c r="AQ2820" i="1"/>
  <c r="AQ2821" i="1"/>
  <c r="AQ2822" i="1"/>
  <c r="AQ2823" i="1"/>
  <c r="AQ2824" i="1"/>
  <c r="AQ2825" i="1"/>
  <c r="AQ2826" i="1"/>
  <c r="AQ2827" i="1"/>
  <c r="AQ2828" i="1"/>
  <c r="AQ2829" i="1"/>
  <c r="AQ2830" i="1"/>
  <c r="AQ2831" i="1"/>
  <c r="AQ2832" i="1"/>
  <c r="AQ2833" i="1"/>
  <c r="AQ2834" i="1"/>
  <c r="AQ2835" i="1"/>
  <c r="AQ2836" i="1"/>
  <c r="AQ2837" i="1"/>
  <c r="AQ2838" i="1"/>
  <c r="AQ2839" i="1"/>
  <c r="AQ2840" i="1"/>
  <c r="AQ2841" i="1"/>
  <c r="AQ2842" i="1"/>
  <c r="AQ2843" i="1"/>
  <c r="AQ2844" i="1"/>
  <c r="AQ2845" i="1"/>
  <c r="AQ2846" i="1"/>
  <c r="AQ2847" i="1"/>
  <c r="AQ2848" i="1"/>
  <c r="AQ2849" i="1"/>
  <c r="AQ2850" i="1"/>
  <c r="AQ2851" i="1"/>
  <c r="AQ2852" i="1"/>
  <c r="AQ2853" i="1"/>
  <c r="AQ2854" i="1"/>
  <c r="AQ2855" i="1"/>
  <c r="AQ2856" i="1"/>
  <c r="AQ2857" i="1"/>
  <c r="AQ2858" i="1"/>
  <c r="AQ2859" i="1"/>
  <c r="AQ2860" i="1"/>
  <c r="AQ2861" i="1"/>
  <c r="AQ2862" i="1"/>
  <c r="AQ2863" i="1"/>
  <c r="AQ2864" i="1"/>
  <c r="AQ2865" i="1"/>
  <c r="AQ2866" i="1"/>
  <c r="AQ2867" i="1"/>
  <c r="AQ2868" i="1"/>
  <c r="AQ2869" i="1"/>
  <c r="AQ2870" i="1"/>
  <c r="AQ2871" i="1"/>
  <c r="AQ2872" i="1"/>
  <c r="AQ2873" i="1"/>
  <c r="AQ2874" i="1"/>
  <c r="AQ2875" i="1"/>
  <c r="AQ2876" i="1"/>
  <c r="AQ2877" i="1"/>
  <c r="AQ2878" i="1"/>
  <c r="AQ2879" i="1"/>
  <c r="AQ2880" i="1"/>
  <c r="AQ2881" i="1"/>
  <c r="AQ2882" i="1"/>
  <c r="AQ2883" i="1"/>
  <c r="AQ2884" i="1"/>
  <c r="AQ2885" i="1"/>
  <c r="AQ2886" i="1"/>
  <c r="AQ2887" i="1"/>
  <c r="AQ2888" i="1"/>
  <c r="AQ2889" i="1"/>
  <c r="AQ2890" i="1"/>
  <c r="AQ2891" i="1"/>
  <c r="AQ2892" i="1"/>
  <c r="AQ2893" i="1"/>
  <c r="AQ2894" i="1"/>
  <c r="AQ2895" i="1"/>
  <c r="AQ2896" i="1"/>
  <c r="AQ2897" i="1"/>
  <c r="AQ2898" i="1"/>
  <c r="AQ2899" i="1"/>
  <c r="AQ2900" i="1"/>
  <c r="AQ2901" i="1"/>
  <c r="AQ2902" i="1"/>
  <c r="AQ2903" i="1"/>
  <c r="AQ2904" i="1"/>
  <c r="AQ2905" i="1"/>
  <c r="AQ2906" i="1"/>
  <c r="AQ2907" i="1"/>
  <c r="AQ2908" i="1"/>
  <c r="AQ2909" i="1"/>
  <c r="AQ2910" i="1"/>
  <c r="AQ2911" i="1"/>
  <c r="AQ2912" i="1"/>
  <c r="AQ2913" i="1"/>
  <c r="AQ2914" i="1"/>
  <c r="AQ2915" i="1"/>
  <c r="AQ2916" i="1"/>
  <c r="AQ2917" i="1"/>
  <c r="AQ2918" i="1"/>
  <c r="AQ2919" i="1"/>
  <c r="AQ2920" i="1"/>
  <c r="AQ2921" i="1"/>
  <c r="AQ2922" i="1"/>
  <c r="AQ2923" i="1"/>
  <c r="AQ2924" i="1"/>
  <c r="AQ2925" i="1"/>
  <c r="AQ2926" i="1"/>
  <c r="AQ2927" i="1"/>
  <c r="AQ2928" i="1"/>
  <c r="AQ2929" i="1"/>
  <c r="AQ2930" i="1"/>
  <c r="AQ2931" i="1"/>
  <c r="AQ2932" i="1"/>
  <c r="AQ2933" i="1"/>
  <c r="AQ2934" i="1"/>
  <c r="AQ2935" i="1"/>
  <c r="AQ2936" i="1"/>
  <c r="AQ2937" i="1"/>
  <c r="AQ2938" i="1"/>
  <c r="AQ2939" i="1"/>
  <c r="AQ2940" i="1"/>
  <c r="AQ2941" i="1"/>
  <c r="AQ2942" i="1"/>
  <c r="AQ2943" i="1"/>
  <c r="AQ2944" i="1"/>
  <c r="AQ2945" i="1"/>
  <c r="AQ2946" i="1"/>
  <c r="AQ2947" i="1"/>
  <c r="AQ2948" i="1"/>
  <c r="AQ2949" i="1"/>
  <c r="AQ2950" i="1"/>
  <c r="AQ2951" i="1"/>
  <c r="AQ2952" i="1"/>
  <c r="AQ2953" i="1"/>
  <c r="AQ2954" i="1"/>
  <c r="AQ2955" i="1"/>
  <c r="AQ2956" i="1"/>
  <c r="AQ2957" i="1"/>
  <c r="AQ2958" i="1"/>
  <c r="AQ2959" i="1"/>
  <c r="AQ2960" i="1"/>
  <c r="AQ2961" i="1"/>
  <c r="AQ2962" i="1"/>
  <c r="AQ2963" i="1"/>
  <c r="AQ2964" i="1"/>
  <c r="AQ2965" i="1"/>
  <c r="AQ2966" i="1"/>
  <c r="AQ2967" i="1"/>
  <c r="AQ2968" i="1"/>
  <c r="AQ2969" i="1"/>
  <c r="AQ2970" i="1"/>
  <c r="AQ2971" i="1"/>
  <c r="AQ2972" i="1"/>
  <c r="AQ2973" i="1"/>
  <c r="AQ2974" i="1"/>
  <c r="AQ2975" i="1"/>
  <c r="AQ2976" i="1"/>
  <c r="AQ2977" i="1"/>
  <c r="AQ2978" i="1"/>
  <c r="AQ2979" i="1"/>
  <c r="AQ2980" i="1"/>
  <c r="AQ2981" i="1"/>
  <c r="AQ2982" i="1"/>
  <c r="AQ2983" i="1"/>
  <c r="AQ2984" i="1"/>
  <c r="AQ2985" i="1"/>
  <c r="AQ2986" i="1"/>
  <c r="AQ2987" i="1"/>
  <c r="AQ2988" i="1"/>
  <c r="AQ2989" i="1"/>
  <c r="AQ2990" i="1"/>
  <c r="AQ2991" i="1"/>
  <c r="AQ2992" i="1"/>
  <c r="AQ2993" i="1"/>
  <c r="AQ2994" i="1"/>
  <c r="AQ2995" i="1"/>
  <c r="AQ2996" i="1"/>
  <c r="AQ2997" i="1"/>
  <c r="AQ2998" i="1"/>
  <c r="AQ2999" i="1"/>
  <c r="AQ3000" i="1"/>
  <c r="AQ3001" i="1"/>
  <c r="AQ3002" i="1"/>
  <c r="AQ3003" i="1"/>
  <c r="AQ3004" i="1"/>
  <c r="AQ3005" i="1"/>
  <c r="AQ3006" i="1"/>
  <c r="AQ3007" i="1"/>
  <c r="AQ3008" i="1"/>
  <c r="AQ3009" i="1"/>
  <c r="AQ3010" i="1"/>
  <c r="AQ3011" i="1"/>
  <c r="AQ3012" i="1"/>
  <c r="AQ3013" i="1"/>
  <c r="AQ3014" i="1"/>
  <c r="AQ3015" i="1"/>
  <c r="AQ3016" i="1"/>
  <c r="AQ3017" i="1"/>
  <c r="AQ3018" i="1"/>
  <c r="AQ3019" i="1"/>
  <c r="AQ3020" i="1"/>
  <c r="AQ3021" i="1"/>
  <c r="AQ3022" i="1"/>
  <c r="AQ3023" i="1"/>
  <c r="AQ3024" i="1"/>
  <c r="AQ3025" i="1"/>
  <c r="AQ3026" i="1"/>
  <c r="AQ3027" i="1"/>
  <c r="AQ3028" i="1"/>
  <c r="AQ3029" i="1"/>
  <c r="AQ3030" i="1"/>
  <c r="AQ3031" i="1"/>
  <c r="AQ3032" i="1"/>
  <c r="AQ3033" i="1"/>
  <c r="AQ3034" i="1"/>
  <c r="AQ3035" i="1"/>
  <c r="AQ3036" i="1"/>
  <c r="AQ3037" i="1"/>
  <c r="AQ3038" i="1"/>
  <c r="AQ3039" i="1"/>
  <c r="AQ3040" i="1"/>
  <c r="AQ3041" i="1"/>
  <c r="AQ3042" i="1"/>
  <c r="AQ3043" i="1"/>
  <c r="AQ3044" i="1"/>
  <c r="AQ3045" i="1"/>
  <c r="AQ3046" i="1"/>
  <c r="AQ3047" i="1"/>
  <c r="AQ3048" i="1"/>
  <c r="AQ3049" i="1"/>
  <c r="AQ3050" i="1"/>
  <c r="AQ3051" i="1"/>
  <c r="AQ3052" i="1"/>
  <c r="AQ3053" i="1"/>
  <c r="AQ3054" i="1"/>
  <c r="AQ3055" i="1"/>
  <c r="AQ3056" i="1"/>
  <c r="AQ3057" i="1"/>
  <c r="AQ3058" i="1"/>
  <c r="AQ3059" i="1"/>
  <c r="AQ3060" i="1"/>
  <c r="AQ3061" i="1"/>
  <c r="AQ3062" i="1"/>
  <c r="AQ3063" i="1"/>
  <c r="AQ3064" i="1"/>
  <c r="AQ3065" i="1"/>
  <c r="AQ3066" i="1"/>
  <c r="AQ3067" i="1"/>
  <c r="AQ3068" i="1"/>
  <c r="AQ3069" i="1"/>
  <c r="AQ3070" i="1"/>
  <c r="AQ3071" i="1"/>
  <c r="AQ3072" i="1"/>
  <c r="AQ3073" i="1"/>
  <c r="AQ3074" i="1"/>
  <c r="AQ3075" i="1"/>
  <c r="AQ3076" i="1"/>
  <c r="AQ3077" i="1"/>
  <c r="AQ3078" i="1"/>
  <c r="AQ3079" i="1"/>
  <c r="AQ3080" i="1"/>
  <c r="AQ3081" i="1"/>
  <c r="AQ3082" i="1"/>
  <c r="AQ3083" i="1"/>
  <c r="AQ3084" i="1"/>
  <c r="AQ3085" i="1"/>
  <c r="AQ3086" i="1"/>
  <c r="AQ3087" i="1"/>
  <c r="AQ3088" i="1"/>
  <c r="AQ3089" i="1"/>
  <c r="AQ3090" i="1"/>
  <c r="AQ3091" i="1"/>
  <c r="AQ3092" i="1"/>
  <c r="AQ3093" i="1"/>
  <c r="AQ3094" i="1"/>
  <c r="AQ3095" i="1"/>
  <c r="AQ3096" i="1"/>
  <c r="AQ3097" i="1"/>
  <c r="AQ3098" i="1"/>
  <c r="AQ3099" i="1"/>
  <c r="AQ3100" i="1"/>
  <c r="AQ3101" i="1"/>
  <c r="AQ3102" i="1"/>
  <c r="AQ3103" i="1"/>
  <c r="AQ3104" i="1"/>
  <c r="AQ3105" i="1"/>
  <c r="AQ3106" i="1"/>
  <c r="AQ3107" i="1"/>
  <c r="AQ3108" i="1"/>
  <c r="AQ3109" i="1"/>
  <c r="AQ3110" i="1"/>
  <c r="AQ3111" i="1"/>
  <c r="AQ3112" i="1"/>
  <c r="AQ3113" i="1"/>
  <c r="AQ3114" i="1"/>
  <c r="AQ3115" i="1"/>
  <c r="AQ3116" i="1"/>
  <c r="AQ3117" i="1"/>
  <c r="AQ3118" i="1"/>
  <c r="AQ3119" i="1"/>
  <c r="AQ3120" i="1"/>
  <c r="AQ3121" i="1"/>
  <c r="AQ3122" i="1"/>
  <c r="AQ3123" i="1"/>
  <c r="AQ3124" i="1"/>
  <c r="AQ3125" i="1"/>
  <c r="AQ3126" i="1"/>
  <c r="AQ3127" i="1"/>
  <c r="AQ3128" i="1"/>
  <c r="AQ3129" i="1"/>
  <c r="AQ3130" i="1"/>
  <c r="AQ3131" i="1"/>
  <c r="AQ3132" i="1"/>
  <c r="AQ3133" i="1"/>
  <c r="AQ3134" i="1"/>
  <c r="AQ3135" i="1"/>
  <c r="AQ3136" i="1"/>
  <c r="AQ3137" i="1"/>
  <c r="AQ3138" i="1"/>
  <c r="AQ3139" i="1"/>
  <c r="AQ3140" i="1"/>
  <c r="AQ3141" i="1"/>
  <c r="AQ3142" i="1"/>
  <c r="AQ3143" i="1"/>
  <c r="AQ3144" i="1"/>
  <c r="AQ3145" i="1"/>
  <c r="AQ3146" i="1"/>
  <c r="AQ3147" i="1"/>
  <c r="AQ3148" i="1"/>
  <c r="AQ3149" i="1"/>
  <c r="AQ3150" i="1"/>
  <c r="AQ3151" i="1"/>
  <c r="AQ3152" i="1"/>
  <c r="AQ3153" i="1"/>
  <c r="AQ3154" i="1"/>
  <c r="AQ3155" i="1"/>
  <c r="AQ3156" i="1"/>
  <c r="AQ3157" i="1"/>
  <c r="AQ3158" i="1"/>
  <c r="AQ3159" i="1"/>
  <c r="AQ3160" i="1"/>
  <c r="AQ3161" i="1"/>
  <c r="AQ3162" i="1"/>
  <c r="AQ3163" i="1"/>
  <c r="AQ3164" i="1"/>
  <c r="AQ3165" i="1"/>
  <c r="AQ3166" i="1"/>
  <c r="AQ3167" i="1"/>
  <c r="AQ3168" i="1"/>
  <c r="AQ3169" i="1"/>
  <c r="AQ3170" i="1"/>
  <c r="AQ3171" i="1"/>
  <c r="AQ3172" i="1"/>
  <c r="AQ3173" i="1"/>
  <c r="AQ3174" i="1"/>
  <c r="AQ3175" i="1"/>
  <c r="AQ3176" i="1"/>
  <c r="AQ3177" i="1"/>
  <c r="AQ3178" i="1"/>
  <c r="AQ3179" i="1"/>
  <c r="AQ3180" i="1"/>
  <c r="AQ3181" i="1"/>
  <c r="AQ3182" i="1"/>
  <c r="AQ3183" i="1"/>
  <c r="AQ3184" i="1"/>
  <c r="AQ3185" i="1"/>
  <c r="AQ3186" i="1"/>
  <c r="AQ3187" i="1"/>
  <c r="AQ3188" i="1"/>
  <c r="AQ3189" i="1"/>
  <c r="AQ3190" i="1"/>
  <c r="AQ3191" i="1"/>
  <c r="AQ3192" i="1"/>
  <c r="AQ3193" i="1"/>
  <c r="AQ3194" i="1"/>
  <c r="AQ3195" i="1"/>
  <c r="AQ3196" i="1"/>
  <c r="AQ3197" i="1"/>
  <c r="AQ3198" i="1"/>
  <c r="AQ3199" i="1"/>
  <c r="AQ3200" i="1"/>
  <c r="AQ3201" i="1"/>
  <c r="AQ3202" i="1"/>
  <c r="AQ3203" i="1"/>
  <c r="AQ3204" i="1"/>
  <c r="AQ3205" i="1"/>
  <c r="AQ3206" i="1"/>
  <c r="AQ3207" i="1"/>
  <c r="AQ3208" i="1"/>
  <c r="AQ3209" i="1"/>
  <c r="AQ3210" i="1"/>
  <c r="AQ3211" i="1"/>
  <c r="AQ3212" i="1"/>
  <c r="AQ3213" i="1"/>
  <c r="AQ3214" i="1"/>
  <c r="AQ3215" i="1"/>
  <c r="AQ3216" i="1"/>
  <c r="AQ3217" i="1"/>
  <c r="AQ3218" i="1"/>
  <c r="AQ3219" i="1"/>
  <c r="AQ3220" i="1"/>
  <c r="AQ3221" i="1"/>
  <c r="AQ3222" i="1"/>
  <c r="AQ3223" i="1"/>
  <c r="AQ3224" i="1"/>
  <c r="AQ3225" i="1"/>
  <c r="AQ3226" i="1"/>
  <c r="AQ3227" i="1"/>
  <c r="AQ3228" i="1"/>
  <c r="AQ3229" i="1"/>
  <c r="AQ3230" i="1"/>
  <c r="AQ3231" i="1"/>
  <c r="AQ3232" i="1"/>
  <c r="AQ3233" i="1"/>
  <c r="AQ3234" i="1"/>
  <c r="AQ3235" i="1"/>
  <c r="AQ3236" i="1"/>
  <c r="AQ3237" i="1"/>
  <c r="AQ3238" i="1"/>
  <c r="AQ3239" i="1"/>
  <c r="AQ3240" i="1"/>
  <c r="AQ3241" i="1"/>
  <c r="AQ3242" i="1"/>
  <c r="AQ3243" i="1"/>
  <c r="AQ3244" i="1"/>
  <c r="AQ3245" i="1"/>
  <c r="AQ3246" i="1"/>
  <c r="AQ3247" i="1"/>
  <c r="AQ3248" i="1"/>
  <c r="AQ3249" i="1"/>
  <c r="AQ3250" i="1"/>
  <c r="AQ3251" i="1"/>
  <c r="AQ3252" i="1"/>
  <c r="AQ3253" i="1"/>
  <c r="AQ3254" i="1"/>
  <c r="AQ3255" i="1"/>
  <c r="AQ3256" i="1"/>
  <c r="AQ3257" i="1"/>
  <c r="AQ3258" i="1"/>
  <c r="AQ3259" i="1"/>
  <c r="AQ3260" i="1"/>
  <c r="AQ3261" i="1"/>
  <c r="AQ3262" i="1"/>
  <c r="AQ3263" i="1"/>
  <c r="AQ3264" i="1"/>
  <c r="AQ3265" i="1"/>
  <c r="AQ3266" i="1"/>
  <c r="AQ3267" i="1"/>
  <c r="AQ3268" i="1"/>
  <c r="AQ3269" i="1"/>
  <c r="AQ3270" i="1"/>
  <c r="AQ3271" i="1"/>
  <c r="AQ3272" i="1"/>
  <c r="AQ3273" i="1"/>
  <c r="AQ3274" i="1"/>
  <c r="AQ3275" i="1"/>
  <c r="AQ3276" i="1"/>
  <c r="AQ3277" i="1"/>
  <c r="AQ3278" i="1"/>
  <c r="AQ3279" i="1"/>
  <c r="AQ3280" i="1"/>
  <c r="AQ3281" i="1"/>
  <c r="AQ3282" i="1"/>
  <c r="AQ3283" i="1"/>
  <c r="AQ3284" i="1"/>
  <c r="AQ3285" i="1"/>
  <c r="AQ3286" i="1"/>
  <c r="AQ3287" i="1"/>
  <c r="AQ3288" i="1"/>
  <c r="AQ3289" i="1"/>
  <c r="AQ3290" i="1"/>
  <c r="AQ3291" i="1"/>
  <c r="AQ3292" i="1"/>
  <c r="AQ3293" i="1"/>
  <c r="AQ3294" i="1"/>
  <c r="AQ3295" i="1"/>
  <c r="AQ3296" i="1"/>
  <c r="AQ3297" i="1"/>
  <c r="AQ3298" i="1"/>
  <c r="AQ3299" i="1"/>
  <c r="AQ3300" i="1"/>
  <c r="AQ3301" i="1"/>
  <c r="AQ3302" i="1"/>
  <c r="AQ3303" i="1"/>
  <c r="AQ3304" i="1"/>
  <c r="AQ3305" i="1"/>
  <c r="AQ3306" i="1"/>
  <c r="AQ3307" i="1"/>
  <c r="AQ3308" i="1"/>
  <c r="AQ3309" i="1"/>
  <c r="AQ3310" i="1"/>
  <c r="AQ3311" i="1"/>
  <c r="AQ3312" i="1"/>
  <c r="AQ3313" i="1"/>
  <c r="AQ3314" i="1"/>
  <c r="AQ3315" i="1"/>
  <c r="AQ3316" i="1"/>
  <c r="AQ3317" i="1"/>
  <c r="AQ3318" i="1"/>
  <c r="AQ3319" i="1"/>
  <c r="AQ3320" i="1"/>
  <c r="AQ3321" i="1"/>
  <c r="AQ3322" i="1"/>
  <c r="AQ3323" i="1"/>
  <c r="AQ3324" i="1"/>
  <c r="AQ3325" i="1"/>
  <c r="AQ3326" i="1"/>
  <c r="AQ3327" i="1"/>
  <c r="AQ3328" i="1"/>
  <c r="AQ3329" i="1"/>
  <c r="AQ3330" i="1"/>
  <c r="AQ3331" i="1"/>
  <c r="AQ3332" i="1"/>
  <c r="AQ3333" i="1"/>
  <c r="AQ3334" i="1"/>
  <c r="AQ3335" i="1"/>
  <c r="AQ3336" i="1"/>
  <c r="AQ3337" i="1"/>
  <c r="AQ3338" i="1"/>
  <c r="AQ3339" i="1"/>
  <c r="AQ3340" i="1"/>
  <c r="AQ3341" i="1"/>
  <c r="AQ3342" i="1"/>
  <c r="AQ3343" i="1"/>
  <c r="AQ3344" i="1"/>
  <c r="AQ3345" i="1"/>
  <c r="AQ3346" i="1"/>
  <c r="AQ3347" i="1"/>
  <c r="AQ3349" i="1"/>
  <c r="AQ3350" i="1"/>
  <c r="AQ3351" i="1"/>
  <c r="AQ3352" i="1"/>
  <c r="AQ3353" i="1"/>
  <c r="AQ3354" i="1"/>
  <c r="AQ3355" i="1"/>
  <c r="AQ3356" i="1"/>
  <c r="AQ3357" i="1"/>
  <c r="AQ3358" i="1"/>
  <c r="AQ3359" i="1"/>
  <c r="AQ3360" i="1"/>
  <c r="AQ3361" i="1"/>
  <c r="AQ3362" i="1"/>
  <c r="AQ3363" i="1"/>
  <c r="AQ3364" i="1"/>
  <c r="AQ3365" i="1"/>
  <c r="AQ3366" i="1"/>
  <c r="AQ3367" i="1"/>
  <c r="AQ3368" i="1"/>
  <c r="AQ3369" i="1"/>
  <c r="AQ3370" i="1"/>
  <c r="AQ3371" i="1"/>
  <c r="AQ3372" i="1"/>
  <c r="AQ3373" i="1"/>
  <c r="AQ3374" i="1"/>
  <c r="AQ3375" i="1"/>
  <c r="AQ3376" i="1"/>
  <c r="AQ3377" i="1"/>
  <c r="AQ3378" i="1"/>
  <c r="AQ3379" i="1"/>
  <c r="AQ3380" i="1"/>
  <c r="AQ3381" i="1"/>
  <c r="AQ3382" i="1"/>
  <c r="AQ3383" i="1"/>
  <c r="AQ3384" i="1"/>
  <c r="AQ3385" i="1"/>
  <c r="AQ3386" i="1"/>
  <c r="AQ3387" i="1"/>
  <c r="AQ3388" i="1"/>
  <c r="AQ3389" i="1"/>
  <c r="AQ3390" i="1"/>
  <c r="AQ3391" i="1"/>
  <c r="AQ3392" i="1"/>
  <c r="AQ3393" i="1"/>
  <c r="AQ3394" i="1"/>
  <c r="AQ3395" i="1"/>
  <c r="AQ3396" i="1"/>
  <c r="AQ3397" i="1"/>
  <c r="AQ3398" i="1"/>
  <c r="AQ3399" i="1"/>
  <c r="AQ3400" i="1"/>
  <c r="AQ3401" i="1"/>
  <c r="AQ3402" i="1"/>
  <c r="AQ3403" i="1"/>
  <c r="AQ3404" i="1"/>
  <c r="AQ3405" i="1"/>
  <c r="AQ3406" i="1"/>
  <c r="AQ3407" i="1"/>
  <c r="AQ3408" i="1"/>
  <c r="AQ3409" i="1"/>
  <c r="AQ3410" i="1"/>
  <c r="AQ3411" i="1"/>
  <c r="AQ3412" i="1"/>
  <c r="AQ3413" i="1"/>
  <c r="AQ3414" i="1"/>
  <c r="AQ3415" i="1"/>
  <c r="AQ3416" i="1"/>
  <c r="AQ3417" i="1"/>
  <c r="AQ3418" i="1"/>
  <c r="AQ3419" i="1"/>
  <c r="AQ3420" i="1"/>
  <c r="AQ3421" i="1"/>
  <c r="AQ3422" i="1"/>
  <c r="AQ3423" i="1"/>
  <c r="AQ3424" i="1"/>
  <c r="AQ3425" i="1"/>
  <c r="AQ3426" i="1"/>
  <c r="AQ3427" i="1"/>
  <c r="AQ3428" i="1"/>
  <c r="AQ3429" i="1"/>
  <c r="AQ3430" i="1"/>
  <c r="AQ3431" i="1"/>
  <c r="AQ3432" i="1"/>
  <c r="AQ3433" i="1"/>
  <c r="AQ3434" i="1"/>
  <c r="AQ3435" i="1"/>
  <c r="AQ3436" i="1"/>
  <c r="AQ3437" i="1"/>
  <c r="AQ3438" i="1"/>
  <c r="AQ3439" i="1"/>
  <c r="AQ3440" i="1"/>
  <c r="AQ3441" i="1"/>
  <c r="AQ3442" i="1"/>
  <c r="AQ3443" i="1"/>
  <c r="AQ3444" i="1"/>
  <c r="AQ3445" i="1"/>
  <c r="AQ3446" i="1"/>
  <c r="AQ3447" i="1"/>
  <c r="AQ3448" i="1"/>
  <c r="AQ3449" i="1"/>
  <c r="AQ3450" i="1"/>
  <c r="AQ3451" i="1"/>
  <c r="AQ3452" i="1"/>
  <c r="AQ3453" i="1"/>
  <c r="AQ3454" i="1"/>
  <c r="AQ3455" i="1"/>
  <c r="AQ3456" i="1"/>
  <c r="AQ3457" i="1"/>
  <c r="AQ3458" i="1"/>
  <c r="AQ3459" i="1"/>
  <c r="AQ3460" i="1"/>
  <c r="AQ3461" i="1"/>
  <c r="AQ3462" i="1"/>
  <c r="AQ3463" i="1"/>
  <c r="AQ3464" i="1"/>
  <c r="AQ3465" i="1"/>
  <c r="AQ3466" i="1"/>
  <c r="AQ3467" i="1"/>
  <c r="AQ3468" i="1"/>
  <c r="AQ3469" i="1"/>
  <c r="AQ3470" i="1"/>
  <c r="AQ3471" i="1"/>
  <c r="AQ3472" i="1"/>
  <c r="AQ3473" i="1"/>
  <c r="AQ3474" i="1"/>
  <c r="AQ3475" i="1"/>
  <c r="AQ3476" i="1"/>
  <c r="AQ3477" i="1"/>
  <c r="AQ3478" i="1"/>
  <c r="AQ3479" i="1"/>
  <c r="AQ3480" i="1"/>
  <c r="AQ3481" i="1"/>
  <c r="AQ3482" i="1"/>
  <c r="AQ3483" i="1"/>
  <c r="AQ3484" i="1"/>
  <c r="AQ3485" i="1"/>
  <c r="AQ3486" i="1"/>
  <c r="AQ3487" i="1"/>
  <c r="AQ3488" i="1"/>
  <c r="AQ3489" i="1"/>
  <c r="AQ3490" i="1"/>
  <c r="AQ3491" i="1"/>
  <c r="AQ3492" i="1"/>
  <c r="AQ3493" i="1"/>
  <c r="AQ3494" i="1"/>
  <c r="AQ3495" i="1"/>
  <c r="AQ3496" i="1"/>
  <c r="AQ3497" i="1"/>
  <c r="AQ3498" i="1"/>
  <c r="AQ3499" i="1"/>
  <c r="AQ3500" i="1"/>
  <c r="AQ3501" i="1"/>
  <c r="AQ3502" i="1"/>
  <c r="AQ3503" i="1"/>
  <c r="AQ3504" i="1"/>
  <c r="AQ3505" i="1"/>
  <c r="AQ3506" i="1"/>
  <c r="AQ3507" i="1"/>
  <c r="AQ3508" i="1"/>
  <c r="AQ3509" i="1"/>
  <c r="AQ3510" i="1"/>
  <c r="AQ3511" i="1"/>
  <c r="AQ3512" i="1"/>
  <c r="AQ3513" i="1"/>
  <c r="AQ3514" i="1"/>
  <c r="AQ3515" i="1"/>
  <c r="AQ3516" i="1"/>
  <c r="AQ3517" i="1"/>
  <c r="AQ3518" i="1"/>
  <c r="AQ3519" i="1"/>
  <c r="AQ3520" i="1"/>
  <c r="AQ3521" i="1"/>
  <c r="AQ3522" i="1"/>
  <c r="AQ3523" i="1"/>
  <c r="AQ3524" i="1"/>
  <c r="AQ3525" i="1"/>
  <c r="AQ3526" i="1"/>
  <c r="AQ3527" i="1"/>
  <c r="AQ3528" i="1"/>
  <c r="AQ3529" i="1"/>
  <c r="AQ3530" i="1"/>
  <c r="AQ3531" i="1"/>
  <c r="AQ3532" i="1"/>
  <c r="AQ3533" i="1"/>
  <c r="AQ3534" i="1"/>
  <c r="AQ3535" i="1"/>
  <c r="AQ3536" i="1"/>
  <c r="AQ3537" i="1"/>
  <c r="AQ3538" i="1"/>
  <c r="AQ3539" i="1"/>
  <c r="AQ3540" i="1"/>
  <c r="AQ3541" i="1"/>
  <c r="AQ3542" i="1"/>
  <c r="AQ3543" i="1"/>
  <c r="AQ3544" i="1"/>
  <c r="AQ3545" i="1"/>
  <c r="AQ3546" i="1"/>
  <c r="AQ3547" i="1"/>
  <c r="AQ3548" i="1"/>
  <c r="AQ3549" i="1"/>
  <c r="AQ3550" i="1"/>
  <c r="AQ3551" i="1"/>
  <c r="AQ3552" i="1"/>
  <c r="AQ3553" i="1"/>
  <c r="AQ3554" i="1"/>
  <c r="AQ3555" i="1"/>
  <c r="AQ3556" i="1"/>
  <c r="AQ3557" i="1"/>
  <c r="AQ3558" i="1"/>
  <c r="AQ3559" i="1"/>
  <c r="AQ3560" i="1"/>
  <c r="AQ3561" i="1"/>
  <c r="AQ3562" i="1"/>
  <c r="AQ3563" i="1"/>
  <c r="AQ3564" i="1"/>
  <c r="AQ3565" i="1"/>
  <c r="AQ3566" i="1"/>
  <c r="AQ3567" i="1"/>
  <c r="AQ3568" i="1"/>
  <c r="AQ3569" i="1"/>
  <c r="AQ3570" i="1"/>
  <c r="AQ3571" i="1"/>
  <c r="AQ3572" i="1"/>
  <c r="AQ3573" i="1"/>
  <c r="AQ3574" i="1"/>
  <c r="AQ3575" i="1"/>
  <c r="AQ3576" i="1"/>
  <c r="AQ3577" i="1"/>
  <c r="AQ3578" i="1"/>
  <c r="AQ3579" i="1"/>
  <c r="AQ3580" i="1"/>
  <c r="AQ3581" i="1"/>
  <c r="AQ3582" i="1"/>
  <c r="AQ3583" i="1"/>
  <c r="AQ3584" i="1"/>
  <c r="AQ3585" i="1"/>
  <c r="AQ3586" i="1"/>
  <c r="AQ3587" i="1"/>
  <c r="AQ3588" i="1"/>
  <c r="AQ3589" i="1"/>
  <c r="AQ3590" i="1"/>
  <c r="AQ3591" i="1"/>
  <c r="AQ3592" i="1"/>
  <c r="AQ3593" i="1"/>
  <c r="AQ3594" i="1"/>
  <c r="AQ3595" i="1"/>
  <c r="AQ3596" i="1"/>
  <c r="AQ3597" i="1"/>
  <c r="AQ3598" i="1"/>
  <c r="AQ3599" i="1"/>
  <c r="AQ3600" i="1"/>
  <c r="AQ3601" i="1"/>
  <c r="AQ3602" i="1"/>
  <c r="AQ3603" i="1"/>
  <c r="AQ3604" i="1"/>
  <c r="AQ3605" i="1"/>
  <c r="AQ3606" i="1"/>
  <c r="AQ3607" i="1"/>
  <c r="AQ3608" i="1"/>
  <c r="AQ3609" i="1"/>
  <c r="AQ3610" i="1"/>
  <c r="AQ3611" i="1"/>
  <c r="AQ3612" i="1"/>
  <c r="AQ3613" i="1"/>
  <c r="AQ3614" i="1"/>
  <c r="AQ3615" i="1"/>
  <c r="AQ3616" i="1"/>
  <c r="AQ3617" i="1"/>
  <c r="AQ3618" i="1"/>
  <c r="AQ3619" i="1"/>
  <c r="AQ3620" i="1"/>
  <c r="AQ3621" i="1"/>
  <c r="AQ3622" i="1"/>
  <c r="AQ3623" i="1"/>
  <c r="AQ3624" i="1"/>
  <c r="AQ3625" i="1"/>
  <c r="AQ3626" i="1"/>
  <c r="AQ3627" i="1"/>
  <c r="AQ3628" i="1"/>
  <c r="AQ3629" i="1"/>
  <c r="AQ3630" i="1"/>
  <c r="AQ3631" i="1"/>
  <c r="AQ3632" i="1"/>
  <c r="AQ3633" i="1"/>
  <c r="AQ3634" i="1"/>
  <c r="AQ3635" i="1"/>
  <c r="AQ3636" i="1"/>
  <c r="AQ3637" i="1"/>
  <c r="AQ3638" i="1"/>
  <c r="AQ3639" i="1"/>
  <c r="AQ3640" i="1"/>
  <c r="AQ3641" i="1"/>
  <c r="AQ3642" i="1"/>
  <c r="AQ3643" i="1"/>
  <c r="AQ3644" i="1"/>
  <c r="AQ3645" i="1"/>
  <c r="AQ3646" i="1"/>
  <c r="AQ3647" i="1"/>
  <c r="AQ3648" i="1"/>
  <c r="AQ3649" i="1"/>
  <c r="AQ3650" i="1"/>
  <c r="AQ3651" i="1"/>
  <c r="AQ3652" i="1"/>
  <c r="AQ3653" i="1"/>
  <c r="AQ3654" i="1"/>
  <c r="AQ3655" i="1"/>
  <c r="AQ3656" i="1"/>
  <c r="AQ3657" i="1"/>
  <c r="AQ3658" i="1"/>
  <c r="AQ3659" i="1"/>
  <c r="AQ3660" i="1"/>
  <c r="AQ3661" i="1"/>
  <c r="AQ3662" i="1"/>
  <c r="AQ3663" i="1"/>
  <c r="AQ3664" i="1"/>
  <c r="AQ3665" i="1"/>
  <c r="AQ3666" i="1"/>
  <c r="AQ3667" i="1"/>
  <c r="AQ3668" i="1"/>
  <c r="AQ3669" i="1"/>
  <c r="AQ3670" i="1"/>
  <c r="AQ3671" i="1"/>
  <c r="AQ3672" i="1"/>
  <c r="AQ3673" i="1"/>
  <c r="AQ3674" i="1"/>
  <c r="AQ3675" i="1"/>
  <c r="AQ3676" i="1"/>
  <c r="AQ3677" i="1"/>
  <c r="AQ3678" i="1"/>
  <c r="AQ3679" i="1"/>
  <c r="AQ3680" i="1"/>
  <c r="AQ3681" i="1"/>
  <c r="AQ3682" i="1"/>
  <c r="AQ3683" i="1"/>
  <c r="AQ3684" i="1"/>
  <c r="AQ3685" i="1"/>
  <c r="AQ3686" i="1"/>
  <c r="AQ3687" i="1"/>
  <c r="AQ3688" i="1"/>
  <c r="AQ3689" i="1"/>
  <c r="AQ3690" i="1"/>
  <c r="AQ3691" i="1"/>
  <c r="AQ3692" i="1"/>
  <c r="AQ3693" i="1"/>
  <c r="AQ3694" i="1"/>
  <c r="AQ3695" i="1"/>
  <c r="AQ3696" i="1"/>
  <c r="AQ3697" i="1"/>
  <c r="AQ3698" i="1"/>
  <c r="AQ3699" i="1"/>
  <c r="AQ3700" i="1"/>
  <c r="AQ3701" i="1"/>
  <c r="AQ3702" i="1"/>
  <c r="AQ3703" i="1"/>
  <c r="AQ3704" i="1"/>
  <c r="AQ3705" i="1"/>
  <c r="AQ3706" i="1"/>
  <c r="AQ3707" i="1"/>
  <c r="AQ3708" i="1"/>
  <c r="AQ3709" i="1"/>
  <c r="AQ3710" i="1"/>
  <c r="AQ3711" i="1"/>
  <c r="AQ3712" i="1"/>
  <c r="AQ3713" i="1"/>
  <c r="AQ3714" i="1"/>
  <c r="AQ3715" i="1"/>
  <c r="AQ3716" i="1"/>
  <c r="AQ3717" i="1"/>
  <c r="AQ3718" i="1"/>
  <c r="AQ3719" i="1"/>
  <c r="AQ3720" i="1"/>
  <c r="AQ3721" i="1"/>
  <c r="AQ3722" i="1"/>
  <c r="AQ3723" i="1"/>
  <c r="AQ3724" i="1"/>
  <c r="AQ3725" i="1"/>
  <c r="AQ3726" i="1"/>
  <c r="AQ3727" i="1"/>
  <c r="AQ3728" i="1"/>
  <c r="AQ3729" i="1"/>
  <c r="AQ3730" i="1"/>
  <c r="AQ3731" i="1"/>
  <c r="AQ3732" i="1"/>
  <c r="AQ3733" i="1"/>
  <c r="AQ3734" i="1"/>
  <c r="AQ3735" i="1"/>
  <c r="AQ3736" i="1"/>
  <c r="AQ3737" i="1"/>
  <c r="AQ3738" i="1"/>
  <c r="AQ3739" i="1"/>
  <c r="AQ3740" i="1"/>
  <c r="AQ3741" i="1"/>
  <c r="AQ3742" i="1"/>
  <c r="AQ3743" i="1"/>
  <c r="AQ3744" i="1"/>
  <c r="AQ3745" i="1"/>
  <c r="AQ3746" i="1"/>
  <c r="AQ3747" i="1"/>
  <c r="AQ3748" i="1"/>
  <c r="AQ3749" i="1"/>
  <c r="AQ3750" i="1"/>
  <c r="AQ3751" i="1"/>
  <c r="AQ3752" i="1"/>
  <c r="AQ3753" i="1"/>
  <c r="AQ3754" i="1"/>
  <c r="AQ3755" i="1"/>
  <c r="AQ3756" i="1"/>
  <c r="AQ3757" i="1"/>
  <c r="AQ3758" i="1"/>
  <c r="AQ3759" i="1"/>
  <c r="AQ3760" i="1"/>
  <c r="AQ3761" i="1"/>
  <c r="AQ3762" i="1"/>
  <c r="AQ3763" i="1"/>
  <c r="AQ3764" i="1"/>
  <c r="AQ3765" i="1"/>
  <c r="AQ3766" i="1"/>
  <c r="AQ3767" i="1"/>
  <c r="AQ3768" i="1"/>
  <c r="AQ3769" i="1"/>
  <c r="AQ3770" i="1"/>
  <c r="AQ3771" i="1"/>
  <c r="AQ3772" i="1"/>
  <c r="AQ3773" i="1"/>
  <c r="AQ3774" i="1"/>
  <c r="AQ3775" i="1"/>
  <c r="AQ3776" i="1"/>
  <c r="AQ3777" i="1"/>
  <c r="AQ3778" i="1"/>
  <c r="AQ3779" i="1"/>
  <c r="AQ3780" i="1"/>
  <c r="AQ3781" i="1"/>
  <c r="AQ3782" i="1"/>
  <c r="AQ3783" i="1"/>
  <c r="AQ3784" i="1"/>
  <c r="AQ3785" i="1"/>
  <c r="AQ3786" i="1"/>
  <c r="AQ3787" i="1"/>
  <c r="AQ3788" i="1"/>
  <c r="AQ3789" i="1"/>
  <c r="AQ3790" i="1"/>
  <c r="AQ3791" i="1"/>
  <c r="AQ3792" i="1"/>
  <c r="AQ3793" i="1"/>
  <c r="AQ3794" i="1"/>
  <c r="AQ3795" i="1"/>
  <c r="AQ3796" i="1"/>
  <c r="AQ3797" i="1"/>
  <c r="AQ3798" i="1"/>
  <c r="AQ3799" i="1"/>
  <c r="AQ3800" i="1"/>
  <c r="AQ3801" i="1"/>
  <c r="AQ3802" i="1"/>
  <c r="AQ3803" i="1"/>
  <c r="AQ3804" i="1"/>
  <c r="AQ3805" i="1"/>
  <c r="AQ3806" i="1"/>
  <c r="AQ3807" i="1"/>
  <c r="AQ3808" i="1"/>
  <c r="AQ3809" i="1"/>
  <c r="AQ3810" i="1"/>
  <c r="AQ3811" i="1"/>
  <c r="AQ3812" i="1"/>
  <c r="AQ3813" i="1"/>
  <c r="AQ3814" i="1"/>
  <c r="AQ3815" i="1"/>
  <c r="AQ3816" i="1"/>
  <c r="AQ3817" i="1"/>
  <c r="AQ3818" i="1"/>
  <c r="AQ3819" i="1"/>
  <c r="AQ3820" i="1"/>
  <c r="AQ3821" i="1"/>
  <c r="AQ3822" i="1"/>
  <c r="AQ3823" i="1"/>
  <c r="AQ3824" i="1"/>
  <c r="AQ3825" i="1"/>
  <c r="AQ3826" i="1"/>
  <c r="AQ3827" i="1"/>
  <c r="AQ3828" i="1"/>
  <c r="AQ3829" i="1"/>
  <c r="AQ3830" i="1"/>
  <c r="AQ3831" i="1"/>
  <c r="AQ3832" i="1"/>
  <c r="AQ3833" i="1"/>
  <c r="AQ3834" i="1"/>
  <c r="AQ3835" i="1"/>
  <c r="AQ3836" i="1"/>
  <c r="AQ3837" i="1"/>
  <c r="AQ3838" i="1"/>
  <c r="AQ3839" i="1"/>
  <c r="AQ3840" i="1"/>
  <c r="AQ3841" i="1"/>
  <c r="AQ3842" i="1"/>
  <c r="AQ3843" i="1"/>
  <c r="AQ3844" i="1"/>
  <c r="AQ3845" i="1"/>
  <c r="AQ3846" i="1"/>
  <c r="AQ3847" i="1"/>
  <c r="AQ3848" i="1"/>
  <c r="AQ3849" i="1"/>
  <c r="AQ3850" i="1"/>
  <c r="AQ3851" i="1"/>
  <c r="AQ3852" i="1"/>
  <c r="AQ3853" i="1"/>
  <c r="AQ3854" i="1"/>
  <c r="AQ3855" i="1"/>
  <c r="AQ3856" i="1"/>
  <c r="AQ3857" i="1"/>
  <c r="AQ3858" i="1"/>
  <c r="AQ3859" i="1"/>
  <c r="AQ3860" i="1"/>
  <c r="AQ3861" i="1"/>
  <c r="AQ3862" i="1"/>
  <c r="AQ3863" i="1"/>
  <c r="AQ3864" i="1"/>
  <c r="AQ3865" i="1"/>
  <c r="AQ3866" i="1"/>
  <c r="AQ3867" i="1"/>
  <c r="AQ3868" i="1"/>
  <c r="AQ3869" i="1"/>
  <c r="AQ3870" i="1"/>
  <c r="AQ3871" i="1"/>
  <c r="AQ3872" i="1"/>
  <c r="AQ3873" i="1"/>
  <c r="AQ3874" i="1"/>
  <c r="AQ3875" i="1"/>
  <c r="AQ3876" i="1"/>
  <c r="AQ3877" i="1"/>
  <c r="AQ3878" i="1"/>
  <c r="AQ3879" i="1"/>
  <c r="AQ3880" i="1"/>
  <c r="AQ3881" i="1"/>
  <c r="AQ3882" i="1"/>
  <c r="AQ3883" i="1"/>
  <c r="AQ3884" i="1"/>
  <c r="AQ3885" i="1"/>
  <c r="AQ3886" i="1"/>
  <c r="AQ3887" i="1"/>
  <c r="AQ3888" i="1"/>
  <c r="AQ3889" i="1"/>
  <c r="AQ3890" i="1"/>
  <c r="AQ3891" i="1"/>
  <c r="AQ3892" i="1"/>
  <c r="AQ3893" i="1"/>
  <c r="AQ3894" i="1"/>
  <c r="AQ3895" i="1"/>
  <c r="AQ3896" i="1"/>
  <c r="AQ3897" i="1"/>
  <c r="AQ3898" i="1"/>
  <c r="AQ3899" i="1"/>
  <c r="AQ3900" i="1"/>
  <c r="AQ3901" i="1"/>
  <c r="AQ3902" i="1"/>
  <c r="AQ3903" i="1"/>
  <c r="AQ3904" i="1"/>
  <c r="AQ3905" i="1"/>
  <c r="AQ3906" i="1"/>
  <c r="AQ3907" i="1"/>
  <c r="AQ3908" i="1"/>
  <c r="AQ3909" i="1"/>
  <c r="AQ3910" i="1"/>
  <c r="AQ3911" i="1"/>
  <c r="AQ3912" i="1"/>
  <c r="AQ3913" i="1"/>
  <c r="AQ3914" i="1"/>
  <c r="AQ3915" i="1"/>
  <c r="AQ3916" i="1"/>
  <c r="AQ3917" i="1"/>
  <c r="AQ3918" i="1"/>
  <c r="AQ3919" i="1"/>
  <c r="AQ3920" i="1"/>
  <c r="AQ3921" i="1"/>
  <c r="AQ3922" i="1"/>
  <c r="AQ3923" i="1"/>
  <c r="AQ3924" i="1"/>
  <c r="AQ3925" i="1"/>
  <c r="AQ3926" i="1"/>
  <c r="AQ3927" i="1"/>
  <c r="AQ3928" i="1"/>
  <c r="AQ3929" i="1"/>
  <c r="AQ3930" i="1"/>
  <c r="AQ3931" i="1"/>
  <c r="AQ3932" i="1"/>
  <c r="AQ3933" i="1"/>
  <c r="AQ3934" i="1"/>
  <c r="AQ3935" i="1"/>
  <c r="AQ3936" i="1"/>
  <c r="AQ3937" i="1"/>
  <c r="AQ3938" i="1"/>
  <c r="AQ3939" i="1"/>
  <c r="AQ3940" i="1"/>
  <c r="AQ3941" i="1"/>
  <c r="AQ3942" i="1"/>
  <c r="AQ3943" i="1"/>
  <c r="AQ3944" i="1"/>
  <c r="AQ3945" i="1"/>
  <c r="AQ3946" i="1"/>
  <c r="AQ3947" i="1"/>
  <c r="AQ3948" i="1"/>
  <c r="AQ3949" i="1"/>
  <c r="AQ3950" i="1"/>
  <c r="AQ3951" i="1"/>
  <c r="AQ3952" i="1"/>
  <c r="AQ3953" i="1"/>
  <c r="AQ3954" i="1"/>
  <c r="AQ3955" i="1"/>
  <c r="AQ3956" i="1"/>
  <c r="AQ3957" i="1"/>
  <c r="AQ3958" i="1"/>
  <c r="AQ3959" i="1"/>
  <c r="AQ3960" i="1"/>
  <c r="AQ3961" i="1"/>
  <c r="AQ3962" i="1"/>
  <c r="AQ3963" i="1"/>
  <c r="AQ3964" i="1"/>
  <c r="AQ3965" i="1"/>
  <c r="AQ3966" i="1"/>
  <c r="AQ3967" i="1"/>
  <c r="AQ3968" i="1"/>
  <c r="AQ3969" i="1"/>
  <c r="AQ3970" i="1"/>
  <c r="AQ3971" i="1"/>
  <c r="AQ3972" i="1"/>
  <c r="AQ3973" i="1"/>
  <c r="AQ3974" i="1"/>
  <c r="AQ3975" i="1"/>
  <c r="AQ3976" i="1"/>
  <c r="AQ3977" i="1"/>
  <c r="AQ3978" i="1"/>
  <c r="AQ3979" i="1"/>
  <c r="AQ3980" i="1"/>
  <c r="AQ3981" i="1"/>
  <c r="AQ3982" i="1"/>
  <c r="AQ3983" i="1"/>
  <c r="AQ3984" i="1"/>
  <c r="AQ3985" i="1"/>
  <c r="AQ3986" i="1"/>
  <c r="AQ3987" i="1"/>
  <c r="AQ3988" i="1"/>
  <c r="AQ3989" i="1"/>
  <c r="AQ3990" i="1"/>
  <c r="AQ3991" i="1"/>
  <c r="AQ3992" i="1"/>
  <c r="AQ3993" i="1"/>
  <c r="AQ3994" i="1"/>
  <c r="AQ3995" i="1"/>
  <c r="AQ3996" i="1"/>
  <c r="AQ3997" i="1"/>
  <c r="AQ3998" i="1"/>
  <c r="AQ3999" i="1"/>
  <c r="AQ4000" i="1"/>
  <c r="AQ4001" i="1"/>
  <c r="AQ4002" i="1"/>
  <c r="AQ4003" i="1"/>
  <c r="AQ4004" i="1"/>
  <c r="AQ4005" i="1"/>
  <c r="AQ4006" i="1"/>
  <c r="AQ4007" i="1"/>
  <c r="AQ4008" i="1"/>
  <c r="AQ4009" i="1"/>
  <c r="AQ4010" i="1"/>
  <c r="AQ4011" i="1"/>
  <c r="AQ4012" i="1"/>
  <c r="AQ4013" i="1"/>
  <c r="AQ4014" i="1"/>
  <c r="AQ4015" i="1"/>
  <c r="AQ4016" i="1"/>
  <c r="AQ4017" i="1"/>
  <c r="AQ4018" i="1"/>
  <c r="AQ4019" i="1"/>
  <c r="AQ4020" i="1"/>
  <c r="AQ4021" i="1"/>
  <c r="AQ4022" i="1"/>
  <c r="AQ4023" i="1"/>
  <c r="AQ4024" i="1"/>
  <c r="AQ4025" i="1"/>
  <c r="AQ4026" i="1"/>
  <c r="AQ4027" i="1"/>
  <c r="AQ4028" i="1"/>
  <c r="AQ4029" i="1"/>
  <c r="AQ4030" i="1"/>
  <c r="AQ4031" i="1"/>
  <c r="AQ4032" i="1"/>
  <c r="AQ4033" i="1"/>
  <c r="AQ4034" i="1"/>
  <c r="AQ4035" i="1"/>
  <c r="AQ4036" i="1"/>
  <c r="AQ4037" i="1"/>
  <c r="AQ4038" i="1"/>
  <c r="AQ4039" i="1"/>
  <c r="AQ4040" i="1"/>
  <c r="AQ4041" i="1"/>
  <c r="AQ4042" i="1"/>
  <c r="AQ4043" i="1"/>
  <c r="AQ4044" i="1"/>
  <c r="AQ4045" i="1"/>
  <c r="AQ4046" i="1"/>
  <c r="AQ4047" i="1"/>
  <c r="AQ4048" i="1"/>
  <c r="AQ4049" i="1"/>
  <c r="AQ4050" i="1"/>
  <c r="AQ4051" i="1"/>
  <c r="AQ4052" i="1"/>
  <c r="AQ4053" i="1"/>
  <c r="AQ4054" i="1"/>
  <c r="AQ4055" i="1"/>
  <c r="AQ4056" i="1"/>
  <c r="AQ4057" i="1"/>
  <c r="AQ4058" i="1"/>
  <c r="AQ4059" i="1"/>
  <c r="AQ4060" i="1"/>
  <c r="AQ4061" i="1"/>
  <c r="AQ4062" i="1"/>
  <c r="AQ4063" i="1"/>
  <c r="AQ4064" i="1"/>
  <c r="AQ4065" i="1"/>
  <c r="AQ4066" i="1"/>
  <c r="AQ4067" i="1"/>
  <c r="AQ4068" i="1"/>
  <c r="AQ4069" i="1"/>
  <c r="AQ4070" i="1"/>
  <c r="AQ4071" i="1"/>
  <c r="AQ4072" i="1"/>
  <c r="AQ4073" i="1"/>
  <c r="AQ4074" i="1"/>
  <c r="AQ4075" i="1"/>
  <c r="AQ4076" i="1"/>
  <c r="AQ4077" i="1"/>
  <c r="AQ4078" i="1"/>
  <c r="AQ4079" i="1"/>
  <c r="AQ4080" i="1"/>
  <c r="AQ4081" i="1"/>
  <c r="AQ4082" i="1"/>
  <c r="AQ4083" i="1"/>
  <c r="AQ4084" i="1"/>
  <c r="AQ4085" i="1"/>
  <c r="AQ4086" i="1"/>
  <c r="AQ4087" i="1"/>
  <c r="AQ4088" i="1"/>
  <c r="AQ4089" i="1"/>
  <c r="AQ4090" i="1"/>
  <c r="AQ4091" i="1"/>
  <c r="AQ4092" i="1"/>
  <c r="AQ4093" i="1"/>
  <c r="AQ4094" i="1"/>
  <c r="AQ4095" i="1"/>
  <c r="AQ4096" i="1"/>
  <c r="AQ4097" i="1"/>
  <c r="AQ4098" i="1"/>
  <c r="AQ4099" i="1"/>
  <c r="AQ4100" i="1"/>
  <c r="AQ4101" i="1"/>
  <c r="AQ4102" i="1"/>
  <c r="AQ4103" i="1"/>
  <c r="AQ4104" i="1"/>
  <c r="AQ4105" i="1"/>
  <c r="AQ4106" i="1"/>
  <c r="AQ4107" i="1"/>
  <c r="AQ4108" i="1"/>
  <c r="AQ4109" i="1"/>
  <c r="AQ4110" i="1"/>
  <c r="AQ4111" i="1"/>
  <c r="AQ4112" i="1"/>
  <c r="AQ4113" i="1"/>
  <c r="AQ4114" i="1"/>
  <c r="AQ4115" i="1"/>
  <c r="AQ4116" i="1"/>
  <c r="AQ4117" i="1"/>
  <c r="AQ4118" i="1"/>
  <c r="AQ4119" i="1"/>
  <c r="AQ4120" i="1"/>
  <c r="AQ4121" i="1"/>
  <c r="AQ4122" i="1"/>
  <c r="AQ4123" i="1"/>
  <c r="AQ4124" i="1"/>
  <c r="AQ4125" i="1"/>
  <c r="AQ4126" i="1"/>
  <c r="AQ4127" i="1"/>
  <c r="AQ4128" i="1"/>
  <c r="AQ4129" i="1"/>
  <c r="AQ4130" i="1"/>
  <c r="AQ4131" i="1"/>
  <c r="AQ4132" i="1"/>
  <c r="AQ4133" i="1"/>
  <c r="AQ4134" i="1"/>
  <c r="AQ4135" i="1"/>
  <c r="AQ4136" i="1"/>
  <c r="AQ4137" i="1"/>
  <c r="AQ4138" i="1"/>
  <c r="AQ4139" i="1"/>
  <c r="AQ4140" i="1"/>
  <c r="AQ4141" i="1"/>
  <c r="AQ4142" i="1"/>
  <c r="AQ4143" i="1"/>
  <c r="AQ4144" i="1"/>
  <c r="AQ4145" i="1"/>
  <c r="AQ4146" i="1"/>
  <c r="AQ4147" i="1"/>
  <c r="AQ4148" i="1"/>
  <c r="AQ4149" i="1"/>
  <c r="AQ4150" i="1"/>
  <c r="AQ4151" i="1"/>
  <c r="AQ4152" i="1"/>
  <c r="AQ4153" i="1"/>
  <c r="AQ4154" i="1"/>
  <c r="AQ4155" i="1"/>
  <c r="AQ4156" i="1"/>
  <c r="AQ4157" i="1"/>
  <c r="AQ4158" i="1"/>
  <c r="AQ4159" i="1"/>
  <c r="AQ4160" i="1"/>
  <c r="AQ4161" i="1"/>
  <c r="AQ4162" i="1"/>
  <c r="AQ4163" i="1"/>
  <c r="AQ4164" i="1"/>
  <c r="AQ4165" i="1"/>
  <c r="AQ4166" i="1"/>
  <c r="AQ4167" i="1"/>
  <c r="AQ4168" i="1"/>
  <c r="AQ4169" i="1"/>
  <c r="AQ4170" i="1"/>
  <c r="AQ4171" i="1"/>
  <c r="AQ4172" i="1"/>
  <c r="AQ4173" i="1"/>
  <c r="AQ4174" i="1"/>
  <c r="AQ4175" i="1"/>
  <c r="AQ4176" i="1"/>
  <c r="AQ4177" i="1"/>
  <c r="AQ4178" i="1"/>
  <c r="AQ4179" i="1"/>
  <c r="AQ4180" i="1"/>
  <c r="AQ4181" i="1"/>
  <c r="AQ4182" i="1"/>
  <c r="AQ4183" i="1"/>
  <c r="AQ4184" i="1"/>
  <c r="AQ4185" i="1"/>
  <c r="AQ4186" i="1"/>
  <c r="AQ4187" i="1"/>
  <c r="AQ4188" i="1"/>
  <c r="AQ4189" i="1"/>
  <c r="AQ4190" i="1"/>
  <c r="AQ4191" i="1"/>
  <c r="AQ4192" i="1"/>
  <c r="AQ4193" i="1"/>
  <c r="AQ4194" i="1"/>
  <c r="AQ4195" i="1"/>
  <c r="AQ4196" i="1"/>
  <c r="AQ4197" i="1"/>
  <c r="AQ4198" i="1"/>
  <c r="AQ4199" i="1"/>
  <c r="AQ4200" i="1"/>
  <c r="AQ4201" i="1"/>
  <c r="AQ4202" i="1"/>
  <c r="AQ4203" i="1"/>
  <c r="AQ4204" i="1"/>
  <c r="AQ4205" i="1"/>
  <c r="AQ4206" i="1"/>
  <c r="AQ4207" i="1"/>
  <c r="AQ4208" i="1"/>
  <c r="AQ4209" i="1"/>
  <c r="AQ4210" i="1"/>
  <c r="AQ4211" i="1"/>
  <c r="AQ4212" i="1"/>
  <c r="AQ4213" i="1"/>
  <c r="AQ4214" i="1"/>
  <c r="AQ4215" i="1"/>
  <c r="AQ4216" i="1"/>
  <c r="AQ4217" i="1"/>
  <c r="AQ4218" i="1"/>
  <c r="AQ4219" i="1"/>
  <c r="AQ4220" i="1"/>
  <c r="AQ4221" i="1"/>
  <c r="AQ4222" i="1"/>
  <c r="AQ4223" i="1"/>
  <c r="AQ4224" i="1"/>
  <c r="AQ4225" i="1"/>
  <c r="AQ4226" i="1"/>
  <c r="AQ4227" i="1"/>
  <c r="AQ4228" i="1"/>
  <c r="AQ4229" i="1"/>
  <c r="AQ4230" i="1"/>
  <c r="AQ4231" i="1"/>
  <c r="AQ4232" i="1"/>
  <c r="AQ4233" i="1"/>
  <c r="AQ4234" i="1"/>
  <c r="AQ4235" i="1"/>
  <c r="AQ4236" i="1"/>
  <c r="AQ4237" i="1"/>
  <c r="AQ4238" i="1"/>
  <c r="AQ4239" i="1"/>
  <c r="AQ4240" i="1"/>
  <c r="AQ4241" i="1"/>
  <c r="AQ4242" i="1"/>
  <c r="AQ4243" i="1"/>
  <c r="AQ4244" i="1"/>
  <c r="AQ4245" i="1"/>
  <c r="AQ4246" i="1"/>
  <c r="AQ4247" i="1"/>
  <c r="AQ4248" i="1"/>
  <c r="AQ4249" i="1"/>
  <c r="AQ4250" i="1"/>
  <c r="AQ4251" i="1"/>
  <c r="AQ4252" i="1"/>
  <c r="AQ4253" i="1"/>
  <c r="AQ4254" i="1"/>
  <c r="AQ4255" i="1"/>
  <c r="AQ4256" i="1"/>
  <c r="AQ4257" i="1"/>
  <c r="AQ4258" i="1"/>
  <c r="AQ4259" i="1"/>
  <c r="AQ4260" i="1"/>
  <c r="AQ4261" i="1"/>
  <c r="AQ4262" i="1"/>
  <c r="AQ4263" i="1"/>
  <c r="AQ4264" i="1"/>
  <c r="AQ4265" i="1"/>
  <c r="AQ4266" i="1"/>
  <c r="AQ4267" i="1"/>
  <c r="AQ4268" i="1"/>
  <c r="AQ4269" i="1"/>
  <c r="AQ4270" i="1"/>
  <c r="AQ4271" i="1"/>
  <c r="AQ4272" i="1"/>
  <c r="AQ4273" i="1"/>
  <c r="AQ4274" i="1"/>
  <c r="AQ4275" i="1"/>
  <c r="AQ4276" i="1"/>
  <c r="AQ4277" i="1"/>
  <c r="AQ4278" i="1"/>
  <c r="AQ4279" i="1"/>
  <c r="AQ4280" i="1"/>
  <c r="AQ4281" i="1"/>
  <c r="AQ4282" i="1"/>
  <c r="AQ4283" i="1"/>
  <c r="AQ4284" i="1"/>
  <c r="AQ4285" i="1"/>
  <c r="AQ4286" i="1"/>
  <c r="AQ4287" i="1"/>
  <c r="AQ4288" i="1"/>
  <c r="AQ4289" i="1"/>
  <c r="AQ4290" i="1"/>
  <c r="AQ4291" i="1"/>
  <c r="AQ4292" i="1"/>
  <c r="AQ4293" i="1"/>
  <c r="AQ4294" i="1"/>
  <c r="AQ4295" i="1"/>
  <c r="AQ4296" i="1"/>
  <c r="AQ4297" i="1"/>
  <c r="AQ4298" i="1"/>
  <c r="AQ4299" i="1"/>
  <c r="AQ4300" i="1"/>
  <c r="AQ4301" i="1"/>
  <c r="AQ4302" i="1"/>
  <c r="AQ4303" i="1"/>
  <c r="AQ4304" i="1"/>
  <c r="AQ4305" i="1"/>
  <c r="AQ4306" i="1"/>
  <c r="AQ4307" i="1"/>
  <c r="AQ4308" i="1"/>
  <c r="AQ4309" i="1"/>
  <c r="AQ4310" i="1"/>
  <c r="AQ4311" i="1"/>
  <c r="AQ4312" i="1"/>
  <c r="AQ4313" i="1"/>
  <c r="AQ4314" i="1"/>
  <c r="AQ4315" i="1"/>
  <c r="AQ4316" i="1"/>
  <c r="AQ4317" i="1"/>
  <c r="AQ4318" i="1"/>
  <c r="AQ4319" i="1"/>
  <c r="AQ4320" i="1"/>
  <c r="AQ4321" i="1"/>
  <c r="AQ4322" i="1"/>
  <c r="AQ4323" i="1"/>
  <c r="AQ4324" i="1"/>
  <c r="AQ4325" i="1"/>
  <c r="AQ4326" i="1"/>
  <c r="AQ4327" i="1"/>
  <c r="AQ4328" i="1"/>
  <c r="AQ4329" i="1"/>
  <c r="AQ4330" i="1"/>
  <c r="AQ4331" i="1"/>
  <c r="AQ4332" i="1"/>
  <c r="AQ4333" i="1"/>
  <c r="AQ4334" i="1"/>
  <c r="AQ4335" i="1"/>
  <c r="AQ4336" i="1"/>
  <c r="AQ4337" i="1"/>
  <c r="AQ4338" i="1"/>
  <c r="AQ4339" i="1"/>
  <c r="AQ4340" i="1"/>
  <c r="AQ4341" i="1"/>
  <c r="AQ4342" i="1"/>
  <c r="AQ4343" i="1"/>
  <c r="AQ4344" i="1"/>
  <c r="AQ4345" i="1"/>
  <c r="AQ4346" i="1"/>
  <c r="AQ4347" i="1"/>
  <c r="AQ4348" i="1"/>
  <c r="AQ4349" i="1"/>
  <c r="AQ4350" i="1"/>
  <c r="AQ4351" i="1"/>
  <c r="AQ4352" i="1"/>
  <c r="AQ4353" i="1"/>
  <c r="AQ4354" i="1"/>
  <c r="AQ4355" i="1"/>
  <c r="AQ4356" i="1"/>
  <c r="AQ4357" i="1"/>
  <c r="AQ4358" i="1"/>
  <c r="AQ4359" i="1"/>
  <c r="AQ4360" i="1"/>
  <c r="AQ4361" i="1"/>
  <c r="AQ4362" i="1"/>
  <c r="AQ4363" i="1"/>
  <c r="AQ4364" i="1"/>
  <c r="AQ4365" i="1"/>
  <c r="AQ4366" i="1"/>
  <c r="AQ4367" i="1"/>
  <c r="AQ4368" i="1"/>
  <c r="AQ4369" i="1"/>
  <c r="AQ4370" i="1"/>
  <c r="AQ4371" i="1"/>
  <c r="AQ4372" i="1"/>
  <c r="AQ4373" i="1"/>
  <c r="AQ4374" i="1"/>
  <c r="AQ4375" i="1"/>
  <c r="AQ4376" i="1"/>
  <c r="AQ4377" i="1"/>
  <c r="AQ4378" i="1"/>
  <c r="AQ4379" i="1"/>
  <c r="AQ4380" i="1"/>
  <c r="AQ4381" i="1"/>
  <c r="AQ4382" i="1"/>
  <c r="AQ4383" i="1"/>
  <c r="AQ4384" i="1"/>
  <c r="AQ4385" i="1"/>
  <c r="AQ4386" i="1"/>
  <c r="AQ4387" i="1"/>
  <c r="AQ4388" i="1"/>
  <c r="AQ4389" i="1"/>
  <c r="AQ4390" i="1"/>
  <c r="AQ4391" i="1"/>
  <c r="AQ4392" i="1"/>
  <c r="AQ4393" i="1"/>
  <c r="AQ4394" i="1"/>
  <c r="AQ4395" i="1"/>
  <c r="AQ4396" i="1"/>
  <c r="AQ4397" i="1"/>
  <c r="AQ4398" i="1"/>
  <c r="AQ4399" i="1"/>
  <c r="AQ4400" i="1"/>
  <c r="AQ4401" i="1"/>
  <c r="AQ4402" i="1"/>
  <c r="AQ4403" i="1"/>
  <c r="AQ4404" i="1"/>
  <c r="AQ4405" i="1"/>
  <c r="AQ4406" i="1"/>
  <c r="AQ4407" i="1"/>
  <c r="AQ4408" i="1"/>
  <c r="AQ4409" i="1"/>
  <c r="AQ4410" i="1"/>
  <c r="AQ4411" i="1"/>
  <c r="AQ4412" i="1"/>
  <c r="AQ4413" i="1"/>
  <c r="AQ4414" i="1"/>
  <c r="AQ4415" i="1"/>
  <c r="AQ4416" i="1"/>
  <c r="AQ4417" i="1"/>
  <c r="AQ4418" i="1"/>
  <c r="AQ4419" i="1"/>
  <c r="AQ4420" i="1"/>
  <c r="AQ4421" i="1"/>
  <c r="AQ4422" i="1"/>
  <c r="AQ4423" i="1"/>
  <c r="AQ4424" i="1"/>
  <c r="AQ4425" i="1"/>
  <c r="AQ4426" i="1"/>
  <c r="AQ4427" i="1"/>
  <c r="AQ4428" i="1"/>
  <c r="AQ4429" i="1"/>
  <c r="AQ4430" i="1"/>
  <c r="AQ4431" i="1"/>
  <c r="AQ4432" i="1"/>
  <c r="AQ4433" i="1"/>
  <c r="AQ4434" i="1"/>
  <c r="AQ4435" i="1"/>
  <c r="AQ4436" i="1"/>
  <c r="AQ4437" i="1"/>
  <c r="AQ4438" i="1"/>
  <c r="AQ4439" i="1"/>
  <c r="AQ4440" i="1"/>
  <c r="AQ4441" i="1"/>
  <c r="AQ4442" i="1"/>
  <c r="AQ4443" i="1"/>
  <c r="AQ4444" i="1"/>
  <c r="AQ4445" i="1"/>
  <c r="AQ4446" i="1"/>
  <c r="AQ4447" i="1"/>
  <c r="AQ4448" i="1"/>
  <c r="AQ4449" i="1"/>
  <c r="AQ4450" i="1"/>
  <c r="AQ4451" i="1"/>
  <c r="AQ4452" i="1"/>
  <c r="AQ4453" i="1"/>
  <c r="AQ4454" i="1"/>
  <c r="AQ4455" i="1"/>
  <c r="AQ4456" i="1"/>
  <c r="AQ4457" i="1"/>
  <c r="AQ4458" i="1"/>
  <c r="AQ4459" i="1"/>
  <c r="AQ4460" i="1"/>
  <c r="AQ4461" i="1"/>
  <c r="AQ4462" i="1"/>
  <c r="AQ4463" i="1"/>
  <c r="AQ4464" i="1"/>
  <c r="AQ4465" i="1"/>
  <c r="AQ4466" i="1"/>
  <c r="AQ4467" i="1"/>
  <c r="AQ4468" i="1"/>
  <c r="AQ4469" i="1"/>
  <c r="AQ4470" i="1"/>
  <c r="AQ4471" i="1"/>
  <c r="AQ4472" i="1"/>
  <c r="AQ4473" i="1"/>
  <c r="AQ4474" i="1"/>
  <c r="AQ4475" i="1"/>
  <c r="AQ4476" i="1"/>
  <c r="AQ4477" i="1"/>
  <c r="AQ4478" i="1"/>
  <c r="AQ4479" i="1"/>
  <c r="AQ4480" i="1"/>
  <c r="AQ4481" i="1"/>
  <c r="AQ4482" i="1"/>
  <c r="AQ4483" i="1"/>
  <c r="AQ4484" i="1"/>
  <c r="AQ4485" i="1"/>
  <c r="AQ4486" i="1"/>
  <c r="AQ4487" i="1"/>
  <c r="AQ4488" i="1"/>
  <c r="AQ4489" i="1"/>
  <c r="AQ4490" i="1"/>
  <c r="AQ4491" i="1"/>
  <c r="AQ4492" i="1"/>
  <c r="AQ4493" i="1"/>
  <c r="AQ4494" i="1"/>
  <c r="AQ4495" i="1"/>
  <c r="AQ4496" i="1"/>
  <c r="AQ4497" i="1"/>
  <c r="AQ4498" i="1"/>
  <c r="AQ4499" i="1"/>
  <c r="AQ4500" i="1"/>
  <c r="AQ4501" i="1"/>
  <c r="AQ4502" i="1"/>
  <c r="AQ4503" i="1"/>
  <c r="AQ4505" i="1"/>
  <c r="AQ4506" i="1"/>
  <c r="AQ4507" i="1"/>
  <c r="AQ4508" i="1"/>
  <c r="AQ4509" i="1"/>
  <c r="AQ4510" i="1"/>
  <c r="AQ4511" i="1"/>
  <c r="AQ4512" i="1"/>
  <c r="AQ4513" i="1"/>
  <c r="AQ4514" i="1"/>
  <c r="AQ4515" i="1"/>
  <c r="AQ4516" i="1"/>
  <c r="AQ4517" i="1"/>
  <c r="AQ4518" i="1"/>
  <c r="AQ4519" i="1"/>
  <c r="AQ4520" i="1"/>
  <c r="AQ4522" i="1"/>
  <c r="AQ4523" i="1"/>
  <c r="AQ4524" i="1"/>
  <c r="AQ4525" i="1"/>
  <c r="AQ4526" i="1"/>
  <c r="AQ4527" i="1"/>
  <c r="AQ4528" i="1"/>
  <c r="AQ4529" i="1"/>
  <c r="AQ4530" i="1"/>
  <c r="AQ4531" i="1"/>
  <c r="AQ4532" i="1"/>
  <c r="AQ4533" i="1"/>
  <c r="AQ4534" i="1"/>
  <c r="AQ4535" i="1"/>
  <c r="AQ4536" i="1"/>
  <c r="AQ4537" i="1"/>
  <c r="AQ4538" i="1"/>
  <c r="AQ4539" i="1"/>
  <c r="AQ4540" i="1"/>
  <c r="AQ4541" i="1"/>
  <c r="AQ4542" i="1"/>
  <c r="AQ4543" i="1"/>
  <c r="AQ4544" i="1"/>
  <c r="AQ4545" i="1"/>
  <c r="AQ4546" i="1"/>
  <c r="AQ4547" i="1"/>
  <c r="AQ4548" i="1"/>
  <c r="AQ4549" i="1"/>
  <c r="AQ4550" i="1"/>
  <c r="AQ4551" i="1"/>
  <c r="AQ4552" i="1"/>
  <c r="AQ4553" i="1"/>
  <c r="AQ4554" i="1"/>
  <c r="AQ4555" i="1"/>
  <c r="AQ4556" i="1"/>
  <c r="AQ4557" i="1"/>
  <c r="AQ4558" i="1"/>
  <c r="AQ4559" i="1"/>
  <c r="AQ4560" i="1"/>
  <c r="AQ4561" i="1"/>
  <c r="AQ4562" i="1"/>
  <c r="AQ4563" i="1"/>
  <c r="AQ4564" i="1"/>
  <c r="AQ4565" i="1"/>
  <c r="AQ4566" i="1"/>
  <c r="AQ4567" i="1"/>
  <c r="AQ4568" i="1"/>
  <c r="AQ4569" i="1"/>
  <c r="AQ4570" i="1"/>
  <c r="AQ4571" i="1"/>
  <c r="AQ4572" i="1"/>
  <c r="AQ4573" i="1"/>
  <c r="AQ4574" i="1"/>
  <c r="AQ4575" i="1"/>
  <c r="AQ4576" i="1"/>
  <c r="AQ4577" i="1"/>
  <c r="AQ4578" i="1"/>
  <c r="AQ4579" i="1"/>
  <c r="AQ4580" i="1"/>
  <c r="AQ4581" i="1"/>
  <c r="AQ4582" i="1"/>
  <c r="AQ4583" i="1"/>
  <c r="AQ4584" i="1"/>
  <c r="AQ4585" i="1"/>
  <c r="AQ4586" i="1"/>
  <c r="AQ4587" i="1"/>
  <c r="AQ4588" i="1"/>
  <c r="AQ4589" i="1"/>
  <c r="AQ4590" i="1"/>
  <c r="AQ4591" i="1"/>
  <c r="AQ4592" i="1"/>
  <c r="AQ4593" i="1"/>
  <c r="AQ4594" i="1"/>
  <c r="AQ4595" i="1"/>
  <c r="AQ4596" i="1"/>
  <c r="AQ4597" i="1"/>
  <c r="AQ4598" i="1"/>
  <c r="AQ4599" i="1"/>
  <c r="AQ4600" i="1"/>
  <c r="AQ4601" i="1"/>
  <c r="AQ4602" i="1"/>
  <c r="AQ4603" i="1"/>
  <c r="AQ4604" i="1"/>
  <c r="AQ4605" i="1"/>
  <c r="AQ4606" i="1"/>
  <c r="AQ4607" i="1"/>
  <c r="AQ4608" i="1"/>
  <c r="AQ4609" i="1"/>
  <c r="AQ4610" i="1"/>
  <c r="AQ4611" i="1"/>
  <c r="AQ4612" i="1"/>
  <c r="AQ4613" i="1"/>
  <c r="AQ4614" i="1"/>
  <c r="AQ4615" i="1"/>
  <c r="AQ4616" i="1"/>
  <c r="AQ4617" i="1"/>
  <c r="AQ4618" i="1"/>
  <c r="AQ4619" i="1"/>
  <c r="AQ4620" i="1"/>
  <c r="AQ4621" i="1"/>
  <c r="AQ4622" i="1"/>
  <c r="AQ4623" i="1"/>
  <c r="AQ4624" i="1"/>
  <c r="AQ4625" i="1"/>
  <c r="AQ4626" i="1"/>
  <c r="AQ4627" i="1"/>
  <c r="AQ4628" i="1"/>
  <c r="AQ4629" i="1"/>
  <c r="AQ4630" i="1"/>
  <c r="AQ4631" i="1"/>
  <c r="AQ4632" i="1"/>
  <c r="AQ4633" i="1"/>
  <c r="AQ4634" i="1"/>
  <c r="AQ4635" i="1"/>
  <c r="AQ4636" i="1"/>
  <c r="AQ4637" i="1"/>
  <c r="AQ4638" i="1"/>
  <c r="AQ4639" i="1"/>
  <c r="AQ4640" i="1"/>
  <c r="AQ4641" i="1"/>
  <c r="AQ4642" i="1"/>
  <c r="AQ4643" i="1"/>
  <c r="AQ4644" i="1"/>
  <c r="AQ4645" i="1"/>
  <c r="AQ4646" i="1"/>
  <c r="AQ4647" i="1"/>
  <c r="AQ4648" i="1"/>
  <c r="AQ4649" i="1"/>
  <c r="AQ4650" i="1"/>
  <c r="AQ4651" i="1"/>
  <c r="AQ4652" i="1"/>
  <c r="AQ4653" i="1"/>
  <c r="AQ4654" i="1"/>
  <c r="AQ4655" i="1"/>
  <c r="AQ4656" i="1"/>
  <c r="AQ4657" i="1"/>
  <c r="AQ4658" i="1"/>
  <c r="AQ4659" i="1"/>
  <c r="AQ4660" i="1"/>
  <c r="AQ4661" i="1"/>
  <c r="AQ4662" i="1"/>
  <c r="AQ4663" i="1"/>
  <c r="AQ4664" i="1"/>
  <c r="AQ4665" i="1"/>
  <c r="AQ4666" i="1"/>
  <c r="AQ4667" i="1"/>
  <c r="AQ4668" i="1"/>
  <c r="AQ4669" i="1"/>
  <c r="AQ4670" i="1"/>
  <c r="AQ4671" i="1"/>
  <c r="AQ4672" i="1"/>
  <c r="AQ4673" i="1"/>
  <c r="AQ4674" i="1"/>
  <c r="AQ4675" i="1"/>
  <c r="AQ4676" i="1"/>
  <c r="AQ4677" i="1"/>
  <c r="AQ4678" i="1"/>
  <c r="AQ4679" i="1"/>
  <c r="AQ4680" i="1"/>
  <c r="AQ4681" i="1"/>
  <c r="AQ4682" i="1"/>
  <c r="AQ4683" i="1"/>
  <c r="AQ4684" i="1"/>
  <c r="AQ4685" i="1"/>
  <c r="AQ4686" i="1"/>
  <c r="AQ4687" i="1"/>
  <c r="AQ4688" i="1"/>
  <c r="AQ4689" i="1"/>
  <c r="AQ4690" i="1"/>
  <c r="AQ4691" i="1"/>
  <c r="AQ4692" i="1"/>
  <c r="AQ4693" i="1"/>
  <c r="AQ4694" i="1"/>
  <c r="AQ4695" i="1"/>
  <c r="AQ4696" i="1"/>
  <c r="AQ4697" i="1"/>
  <c r="AQ4698" i="1"/>
  <c r="AQ4699" i="1"/>
  <c r="AQ4700" i="1"/>
  <c r="AQ4701" i="1"/>
  <c r="AQ4702" i="1"/>
  <c r="AQ4703" i="1"/>
  <c r="AQ4704" i="1"/>
  <c r="AQ4705" i="1"/>
  <c r="AQ4706" i="1"/>
  <c r="AQ4707" i="1"/>
  <c r="AQ4708" i="1"/>
  <c r="AQ4709" i="1"/>
  <c r="AQ4710" i="1"/>
  <c r="AQ4711" i="1"/>
  <c r="AQ4712" i="1"/>
  <c r="AQ4713" i="1"/>
  <c r="AQ4714" i="1"/>
  <c r="AQ4715" i="1"/>
  <c r="AQ4716" i="1"/>
  <c r="AQ4717" i="1"/>
  <c r="AQ4718" i="1"/>
  <c r="AQ4719" i="1"/>
  <c r="AQ4720" i="1"/>
  <c r="AQ4721" i="1"/>
  <c r="AQ4723" i="1"/>
  <c r="AQ4724" i="1"/>
  <c r="AQ4725" i="1"/>
  <c r="AQ4726" i="1"/>
  <c r="AQ4727" i="1"/>
  <c r="AQ4728" i="1"/>
  <c r="AQ4729" i="1"/>
  <c r="AQ4730" i="1"/>
  <c r="AQ4731" i="1"/>
  <c r="AQ4732" i="1"/>
  <c r="AQ4733" i="1"/>
  <c r="AQ4734" i="1"/>
  <c r="AQ4735" i="1"/>
  <c r="AQ4736" i="1"/>
  <c r="AQ4737" i="1"/>
  <c r="AQ4738" i="1"/>
  <c r="AQ4739" i="1"/>
  <c r="AQ4740" i="1"/>
  <c r="AQ4741" i="1"/>
  <c r="AQ4742" i="1"/>
  <c r="AQ4743" i="1"/>
  <c r="AQ4744" i="1"/>
  <c r="AQ4745" i="1"/>
  <c r="AQ4746" i="1"/>
  <c r="AQ4747" i="1"/>
  <c r="AQ4748" i="1"/>
  <c r="AQ4749" i="1"/>
  <c r="AQ4750" i="1"/>
  <c r="AQ4751" i="1"/>
  <c r="AQ4752" i="1"/>
  <c r="AQ4753" i="1"/>
  <c r="AQ4754" i="1"/>
  <c r="AQ4755" i="1"/>
  <c r="AQ4756" i="1"/>
  <c r="AQ4757" i="1"/>
  <c r="AQ4758" i="1"/>
  <c r="AQ4759" i="1"/>
  <c r="AQ4760" i="1"/>
  <c r="AQ4761" i="1"/>
  <c r="AQ4762" i="1"/>
  <c r="AQ4763" i="1"/>
  <c r="AQ4764" i="1"/>
  <c r="AQ4765" i="1"/>
  <c r="AQ4766" i="1"/>
  <c r="AQ4767" i="1"/>
  <c r="AQ4768" i="1"/>
  <c r="AQ4769" i="1"/>
  <c r="AQ4770" i="1"/>
  <c r="AQ4771" i="1"/>
  <c r="AQ4772" i="1"/>
  <c r="AQ4773" i="1"/>
  <c r="AQ4774" i="1"/>
  <c r="AQ4775" i="1"/>
  <c r="AQ4776" i="1"/>
  <c r="AQ4777" i="1"/>
  <c r="AQ4778" i="1"/>
  <c r="AQ4779" i="1"/>
  <c r="AQ4780" i="1"/>
  <c r="AQ4781" i="1"/>
  <c r="AQ4782" i="1"/>
  <c r="AQ4783" i="1"/>
  <c r="AQ4784" i="1"/>
  <c r="AQ4785" i="1"/>
  <c r="AQ4786" i="1"/>
  <c r="AQ4787" i="1"/>
  <c r="AQ4788" i="1"/>
  <c r="AQ4789" i="1"/>
  <c r="AQ4790" i="1"/>
  <c r="AQ4791" i="1"/>
  <c r="AQ4792" i="1"/>
  <c r="AQ4793" i="1"/>
  <c r="AQ4794" i="1"/>
  <c r="AQ4795" i="1"/>
  <c r="AQ4796" i="1"/>
  <c r="AQ4797" i="1"/>
  <c r="AQ4798" i="1"/>
  <c r="AQ4799" i="1"/>
  <c r="AQ4800" i="1"/>
  <c r="AQ4801" i="1"/>
  <c r="AQ4802" i="1"/>
  <c r="AQ4803" i="1"/>
  <c r="AQ4804" i="1"/>
  <c r="AQ4805" i="1"/>
  <c r="AQ4806" i="1"/>
  <c r="AQ4807" i="1"/>
  <c r="AQ4808" i="1"/>
  <c r="AQ4809" i="1"/>
  <c r="AQ4810" i="1"/>
  <c r="AQ4811" i="1"/>
  <c r="AQ4812" i="1"/>
  <c r="AQ4813" i="1"/>
  <c r="AQ4814" i="1"/>
  <c r="AQ4815" i="1"/>
  <c r="AQ4816" i="1"/>
  <c r="AQ4818" i="1"/>
  <c r="AQ4819" i="1"/>
  <c r="AQ4820" i="1"/>
  <c r="AQ4821" i="1"/>
  <c r="AQ4822" i="1"/>
  <c r="AQ4823" i="1"/>
  <c r="AQ4824" i="1"/>
  <c r="AQ4825" i="1"/>
  <c r="AQ4826" i="1"/>
  <c r="AQ4827" i="1"/>
  <c r="AQ4828" i="1"/>
  <c r="AQ4829" i="1"/>
  <c r="AQ4830" i="1"/>
  <c r="AQ4831" i="1"/>
  <c r="AQ4832" i="1"/>
  <c r="AQ4833" i="1"/>
  <c r="AQ4834" i="1"/>
  <c r="AQ4835" i="1"/>
  <c r="AQ4836" i="1"/>
  <c r="AQ4837" i="1"/>
  <c r="AQ4838" i="1"/>
  <c r="AQ4840" i="1"/>
  <c r="AQ4841" i="1"/>
  <c r="AQ4842" i="1"/>
  <c r="AQ4843" i="1"/>
  <c r="AQ4844" i="1"/>
  <c r="AQ4845" i="1"/>
  <c r="AQ4846" i="1"/>
  <c r="AQ4847" i="1"/>
  <c r="AQ4848" i="1"/>
  <c r="AQ4849" i="1"/>
  <c r="AQ4850" i="1"/>
  <c r="AQ4851" i="1"/>
  <c r="AQ4852" i="1"/>
  <c r="AQ4853" i="1"/>
  <c r="AQ4854" i="1"/>
  <c r="AQ4855" i="1"/>
  <c r="AQ4856" i="1"/>
  <c r="AQ4857" i="1"/>
  <c r="AQ4858" i="1"/>
  <c r="AQ4859" i="1"/>
  <c r="AQ4860" i="1"/>
  <c r="AQ4861" i="1"/>
  <c r="AQ4862" i="1"/>
  <c r="AQ4863" i="1"/>
  <c r="AQ4864" i="1"/>
  <c r="AQ4865" i="1"/>
  <c r="AQ4866" i="1"/>
  <c r="AQ4867" i="1"/>
  <c r="AQ4868" i="1"/>
  <c r="AQ4869" i="1"/>
  <c r="AQ4870" i="1"/>
  <c r="AQ4871" i="1"/>
  <c r="AQ4872" i="1"/>
  <c r="AQ4873" i="1"/>
  <c r="AQ4874" i="1"/>
  <c r="AQ4875" i="1"/>
  <c r="AQ4876" i="1"/>
  <c r="AQ4877" i="1"/>
  <c r="AQ4878" i="1"/>
  <c r="AQ4879" i="1"/>
  <c r="AQ4880" i="1"/>
  <c r="AQ4881" i="1"/>
  <c r="AQ4882" i="1"/>
  <c r="AQ4883" i="1"/>
  <c r="AQ4884" i="1"/>
  <c r="AQ4885" i="1"/>
  <c r="AQ4886" i="1"/>
  <c r="AQ4887" i="1"/>
  <c r="AQ4888" i="1"/>
  <c r="AQ4889" i="1"/>
  <c r="AQ4890" i="1"/>
  <c r="AQ4891" i="1"/>
  <c r="AQ4892" i="1"/>
  <c r="AQ4893" i="1"/>
  <c r="AQ4894" i="1"/>
  <c r="AQ4895" i="1"/>
  <c r="AQ4896" i="1"/>
  <c r="AQ4897" i="1"/>
  <c r="AQ4898" i="1"/>
  <c r="AQ4899" i="1"/>
  <c r="AQ4900" i="1"/>
  <c r="AQ4901" i="1"/>
  <c r="AQ4902" i="1"/>
  <c r="AQ4903" i="1"/>
  <c r="AQ4904" i="1"/>
  <c r="AQ4905" i="1"/>
  <c r="AQ4906" i="1"/>
  <c r="AQ4907" i="1"/>
  <c r="AQ4908" i="1"/>
  <c r="AQ4909" i="1"/>
  <c r="AQ4910" i="1"/>
  <c r="AQ4911" i="1"/>
  <c r="AQ4912" i="1"/>
  <c r="AQ4913" i="1"/>
  <c r="AQ4914" i="1"/>
  <c r="AQ4915" i="1"/>
  <c r="AQ4916" i="1"/>
  <c r="AQ4917" i="1"/>
  <c r="AQ4918" i="1"/>
  <c r="AQ4919" i="1"/>
  <c r="AQ4920" i="1"/>
  <c r="AQ4921" i="1"/>
  <c r="AQ4922" i="1"/>
  <c r="AQ4923" i="1"/>
  <c r="AQ4924" i="1"/>
  <c r="AQ4925" i="1"/>
  <c r="AQ4926" i="1"/>
  <c r="AQ4927" i="1"/>
  <c r="AQ4928" i="1"/>
  <c r="AQ4929" i="1"/>
  <c r="AQ4930" i="1"/>
  <c r="AQ4931" i="1"/>
  <c r="AQ4932" i="1"/>
  <c r="AQ4933" i="1"/>
  <c r="AQ4934" i="1"/>
  <c r="AQ4935" i="1"/>
  <c r="AQ4936" i="1"/>
  <c r="AQ4937" i="1"/>
  <c r="AQ4938" i="1"/>
  <c r="AQ4939" i="1"/>
  <c r="AQ4940" i="1"/>
  <c r="AQ4941" i="1"/>
  <c r="AQ4942" i="1"/>
  <c r="AQ4943" i="1"/>
  <c r="AQ4944" i="1"/>
  <c r="AQ4945" i="1"/>
  <c r="AQ4946" i="1"/>
  <c r="AQ4949" i="1"/>
  <c r="AQ4950" i="1"/>
  <c r="AQ4951" i="1"/>
  <c r="AQ4952" i="1"/>
  <c r="AQ4953" i="1"/>
  <c r="AQ4954" i="1"/>
  <c r="AQ4955" i="1"/>
  <c r="AQ4956" i="1"/>
  <c r="AQ4957" i="1"/>
  <c r="AQ4958" i="1"/>
  <c r="AQ4959" i="1"/>
  <c r="AQ4960" i="1"/>
  <c r="AQ4961" i="1"/>
  <c r="AQ4962" i="1"/>
  <c r="AQ4963" i="1"/>
  <c r="AQ4964" i="1"/>
  <c r="AQ4965" i="1"/>
  <c r="AQ4966" i="1"/>
  <c r="AQ4967" i="1"/>
  <c r="AQ4968" i="1"/>
  <c r="AQ4969" i="1"/>
  <c r="AQ4970" i="1"/>
  <c r="AQ4971" i="1"/>
  <c r="AQ4972" i="1"/>
  <c r="AQ4973" i="1"/>
  <c r="AQ4974" i="1"/>
  <c r="AQ4975" i="1"/>
  <c r="AQ4976" i="1"/>
  <c r="AQ4977" i="1"/>
  <c r="AQ4978" i="1"/>
  <c r="AQ4979" i="1"/>
  <c r="AQ4980" i="1"/>
  <c r="AQ4981" i="1"/>
  <c r="AQ4982" i="1"/>
  <c r="AQ4983" i="1"/>
  <c r="AQ4984" i="1"/>
  <c r="AQ4985" i="1"/>
  <c r="AQ4986" i="1"/>
  <c r="AQ4987" i="1"/>
  <c r="AQ4988" i="1"/>
  <c r="AQ4989" i="1"/>
  <c r="AQ4990" i="1"/>
  <c r="AQ4991" i="1"/>
  <c r="AQ4993" i="1"/>
  <c r="AQ4995" i="1"/>
  <c r="AQ4996" i="1"/>
  <c r="AQ4997" i="1"/>
  <c r="AQ4998" i="1"/>
  <c r="AQ4999" i="1"/>
  <c r="AQ5000" i="1"/>
  <c r="AQ5001" i="1"/>
  <c r="AQ5002" i="1"/>
  <c r="AQ5003" i="1"/>
  <c r="AQ5004" i="1"/>
  <c r="AQ5005" i="1"/>
  <c r="AQ5006" i="1"/>
  <c r="AQ5007" i="1"/>
  <c r="AQ5008" i="1"/>
  <c r="AQ5009" i="1"/>
  <c r="AQ5010" i="1"/>
  <c r="AQ5011" i="1"/>
  <c r="AQ5012" i="1"/>
  <c r="AQ5013" i="1"/>
  <c r="AQ5014" i="1"/>
  <c r="AQ5015" i="1"/>
  <c r="AQ5016" i="1"/>
  <c r="AQ5017" i="1"/>
  <c r="AQ5018" i="1"/>
  <c r="AQ5019" i="1"/>
  <c r="AQ5020" i="1"/>
  <c r="AQ5021" i="1"/>
  <c r="AQ5022" i="1"/>
  <c r="AQ5023" i="1"/>
  <c r="AQ5024" i="1"/>
  <c r="AQ5025" i="1"/>
  <c r="AQ5026" i="1"/>
  <c r="AQ5027" i="1"/>
  <c r="AQ5028" i="1"/>
  <c r="AQ5029" i="1"/>
  <c r="AQ5030" i="1"/>
  <c r="AQ5031" i="1"/>
  <c r="AQ5032" i="1"/>
  <c r="AQ5033" i="1"/>
  <c r="AQ5034" i="1"/>
  <c r="AQ5035" i="1"/>
  <c r="AQ5036" i="1"/>
  <c r="AQ5037" i="1"/>
  <c r="AQ5038" i="1"/>
  <c r="AQ5039" i="1"/>
  <c r="AQ5040" i="1"/>
  <c r="AQ5041" i="1"/>
  <c r="AQ5042" i="1"/>
  <c r="AQ5043" i="1"/>
  <c r="AQ5044" i="1"/>
  <c r="AQ2" i="1"/>
  <c r="AO2" i="1"/>
  <c r="AL3" i="1"/>
  <c r="AL4" i="1"/>
  <c r="AL5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2" i="1"/>
  <c r="AL203" i="1"/>
  <c r="AL204" i="1"/>
  <c r="AL205" i="1"/>
  <c r="AL207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80" i="1"/>
  <c r="AL482" i="1"/>
  <c r="AL483" i="1"/>
  <c r="AL484" i="1"/>
  <c r="AL485" i="1"/>
  <c r="AL486" i="1"/>
  <c r="AL487" i="1"/>
  <c r="AL488" i="1"/>
  <c r="AL489" i="1"/>
  <c r="AL490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40" i="1"/>
  <c r="AL541" i="1"/>
  <c r="AL542" i="1"/>
  <c r="AL543" i="1"/>
  <c r="AL544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3" i="1"/>
  <c r="AL645" i="1"/>
  <c r="AL646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6" i="1"/>
  <c r="AL777" i="1"/>
  <c r="AL778" i="1"/>
  <c r="AL779" i="1"/>
  <c r="AL780" i="1"/>
  <c r="AL781" i="1"/>
  <c r="AL783" i="1"/>
  <c r="AL784" i="1"/>
  <c r="AL785" i="1"/>
  <c r="AL786" i="1"/>
  <c r="AL787" i="1"/>
  <c r="AL788" i="1"/>
  <c r="AL789" i="1"/>
  <c r="AL790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4" i="1"/>
  <c r="AL825" i="1"/>
  <c r="AL826" i="1"/>
  <c r="AL827" i="1"/>
  <c r="AL829" i="1"/>
  <c r="AL830" i="1"/>
  <c r="AL831" i="1"/>
  <c r="AL832" i="1"/>
  <c r="AL833" i="1"/>
  <c r="AL834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2" i="1"/>
  <c r="AL953" i="1"/>
  <c r="AL955" i="1"/>
  <c r="AL956" i="1"/>
  <c r="AL957" i="1"/>
  <c r="AL958" i="1"/>
  <c r="AL959" i="1"/>
  <c r="AL960" i="1"/>
  <c r="AL961" i="1"/>
  <c r="AL962" i="1"/>
  <c r="AL963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8" i="1"/>
  <c r="AL1040" i="1"/>
  <c r="AL1041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8" i="1"/>
  <c r="AL1179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30" i="1"/>
  <c r="AL1331" i="1"/>
  <c r="AL1332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7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L1472" i="1"/>
  <c r="AL1473" i="1"/>
  <c r="AL1474" i="1"/>
  <c r="AL1475" i="1"/>
  <c r="AL1476" i="1"/>
  <c r="AL1477" i="1"/>
  <c r="AL1478" i="1"/>
  <c r="AL1479" i="1"/>
  <c r="AL1480" i="1"/>
  <c r="AL1481" i="1"/>
  <c r="AL1482" i="1"/>
  <c r="AL1483" i="1"/>
  <c r="AL1484" i="1"/>
  <c r="AL1485" i="1"/>
  <c r="AL1486" i="1"/>
  <c r="AL1487" i="1"/>
  <c r="AL1488" i="1"/>
  <c r="AL1489" i="1"/>
  <c r="AL1490" i="1"/>
  <c r="AL1491" i="1"/>
  <c r="AL1492" i="1"/>
  <c r="AL1493" i="1"/>
  <c r="AL1494" i="1"/>
  <c r="AL1495" i="1"/>
  <c r="AL1496" i="1"/>
  <c r="AL1497" i="1"/>
  <c r="AL1498" i="1"/>
  <c r="AL1499" i="1"/>
  <c r="AL1500" i="1"/>
  <c r="AL1502" i="1"/>
  <c r="AL1503" i="1"/>
  <c r="AL1504" i="1"/>
  <c r="AL1505" i="1"/>
  <c r="AL1506" i="1"/>
  <c r="AL1508" i="1"/>
  <c r="AL1511" i="1"/>
  <c r="AL1512" i="1"/>
  <c r="AL1513" i="1"/>
  <c r="AL1514" i="1"/>
  <c r="AL1515" i="1"/>
  <c r="AL1516" i="1"/>
  <c r="AL1517" i="1"/>
  <c r="AL1518" i="1"/>
  <c r="AL1519" i="1"/>
  <c r="AL1520" i="1"/>
  <c r="AL1521" i="1"/>
  <c r="AL1522" i="1"/>
  <c r="AL1523" i="1"/>
  <c r="AL1524" i="1"/>
  <c r="AL1525" i="1"/>
  <c r="AL1526" i="1"/>
  <c r="AL1527" i="1"/>
  <c r="AL1528" i="1"/>
  <c r="AL1529" i="1"/>
  <c r="AL1530" i="1"/>
  <c r="AL1531" i="1"/>
  <c r="AL1532" i="1"/>
  <c r="AL1533" i="1"/>
  <c r="AL1534" i="1"/>
  <c r="AL1535" i="1"/>
  <c r="AL1536" i="1"/>
  <c r="AL1537" i="1"/>
  <c r="AL1538" i="1"/>
  <c r="AL1539" i="1"/>
  <c r="AL1540" i="1"/>
  <c r="AL1542" i="1"/>
  <c r="AL1543" i="1"/>
  <c r="AL1544" i="1"/>
  <c r="AL1545" i="1"/>
  <c r="AL1546" i="1"/>
  <c r="AL1547" i="1"/>
  <c r="AL1548" i="1"/>
  <c r="AL1549" i="1"/>
  <c r="AL1550" i="1"/>
  <c r="AL1551" i="1"/>
  <c r="AL1552" i="1"/>
  <c r="AL1553" i="1"/>
  <c r="AL1554" i="1"/>
  <c r="AL1555" i="1"/>
  <c r="AL1556" i="1"/>
  <c r="AL1557" i="1"/>
  <c r="AL1558" i="1"/>
  <c r="AL1559" i="1"/>
  <c r="AL1560" i="1"/>
  <c r="AL1561" i="1"/>
  <c r="AL1562" i="1"/>
  <c r="AL1563" i="1"/>
  <c r="AL1564" i="1"/>
  <c r="AL1565" i="1"/>
  <c r="AL1566" i="1"/>
  <c r="AL1567" i="1"/>
  <c r="AL1568" i="1"/>
  <c r="AL1569" i="1"/>
  <c r="AL1570" i="1"/>
  <c r="AL1571" i="1"/>
  <c r="AL1572" i="1"/>
  <c r="AL1573" i="1"/>
  <c r="AL1574" i="1"/>
  <c r="AL1575" i="1"/>
  <c r="AL1576" i="1"/>
  <c r="AL1577" i="1"/>
  <c r="AL1578" i="1"/>
  <c r="AL1579" i="1"/>
  <c r="AL1580" i="1"/>
  <c r="AL1581" i="1"/>
  <c r="AL1582" i="1"/>
  <c r="AL1583" i="1"/>
  <c r="AL1584" i="1"/>
  <c r="AL1585" i="1"/>
  <c r="AL1586" i="1"/>
  <c r="AL1587" i="1"/>
  <c r="AL1588" i="1"/>
  <c r="AL1589" i="1"/>
  <c r="AL1590" i="1"/>
  <c r="AL1591" i="1"/>
  <c r="AL1592" i="1"/>
  <c r="AL1593" i="1"/>
  <c r="AL1594" i="1"/>
  <c r="AL1595" i="1"/>
  <c r="AL1596" i="1"/>
  <c r="AL1597" i="1"/>
  <c r="AL1598" i="1"/>
  <c r="AL1599" i="1"/>
  <c r="AL1600" i="1"/>
  <c r="AL1601" i="1"/>
  <c r="AL1602" i="1"/>
  <c r="AL1603" i="1"/>
  <c r="AL1604" i="1"/>
  <c r="AL1605" i="1"/>
  <c r="AL1606" i="1"/>
  <c r="AL1607" i="1"/>
  <c r="AL1608" i="1"/>
  <c r="AL1609" i="1"/>
  <c r="AL1610" i="1"/>
  <c r="AL1611" i="1"/>
  <c r="AL1612" i="1"/>
  <c r="AL1613" i="1"/>
  <c r="AL1614" i="1"/>
  <c r="AL1615" i="1"/>
  <c r="AL1616" i="1"/>
  <c r="AL1617" i="1"/>
  <c r="AL1618" i="1"/>
  <c r="AL1619" i="1"/>
  <c r="AL1620" i="1"/>
  <c r="AL1621" i="1"/>
  <c r="AL1623" i="1"/>
  <c r="AL1624" i="1"/>
  <c r="AL1625" i="1"/>
  <c r="AL1626" i="1"/>
  <c r="AL1627" i="1"/>
  <c r="AL1628" i="1"/>
  <c r="AL1629" i="1"/>
  <c r="AL1630" i="1"/>
  <c r="AL1631" i="1"/>
  <c r="AL1632" i="1"/>
  <c r="AL1633" i="1"/>
  <c r="AL1634" i="1"/>
  <c r="AL1635" i="1"/>
  <c r="AL1636" i="1"/>
  <c r="AL1637" i="1"/>
  <c r="AL1638" i="1"/>
  <c r="AL1640" i="1"/>
  <c r="AL1641" i="1"/>
  <c r="AL1642" i="1"/>
  <c r="AL1644" i="1"/>
  <c r="AL1646" i="1"/>
  <c r="AL1647" i="1"/>
  <c r="AL1648" i="1"/>
  <c r="AL1649" i="1"/>
  <c r="AL1650" i="1"/>
  <c r="AL1651" i="1"/>
  <c r="AL1652" i="1"/>
  <c r="AL1653" i="1"/>
  <c r="AL1654" i="1"/>
  <c r="AL1655" i="1"/>
  <c r="AL1656" i="1"/>
  <c r="AL1657" i="1"/>
  <c r="AL1658" i="1"/>
  <c r="AL1659" i="1"/>
  <c r="AL1660" i="1"/>
  <c r="AL1662" i="1"/>
  <c r="AL1663" i="1"/>
  <c r="AL1664" i="1"/>
  <c r="AL1665" i="1"/>
  <c r="AL1667" i="1"/>
  <c r="AL1668" i="1"/>
  <c r="AL1669" i="1"/>
  <c r="AL1670" i="1"/>
  <c r="AL1672" i="1"/>
  <c r="AL1673" i="1"/>
  <c r="AL1674" i="1"/>
  <c r="AL1675" i="1"/>
  <c r="AL1676" i="1"/>
  <c r="AL1677" i="1"/>
  <c r="AL1678" i="1"/>
  <c r="AL1679" i="1"/>
  <c r="AL1680" i="1"/>
  <c r="AL1681" i="1"/>
  <c r="AL1682" i="1"/>
  <c r="AL1683" i="1"/>
  <c r="AL1684" i="1"/>
  <c r="AL1685" i="1"/>
  <c r="AL1686" i="1"/>
  <c r="AL1687" i="1"/>
  <c r="AL1688" i="1"/>
  <c r="AL1689" i="1"/>
  <c r="AL1690" i="1"/>
  <c r="AL1691" i="1"/>
  <c r="AL1692" i="1"/>
  <c r="AL1693" i="1"/>
  <c r="AL1694" i="1"/>
  <c r="AL1695" i="1"/>
  <c r="AL1696" i="1"/>
  <c r="AL1697" i="1"/>
  <c r="AL1698" i="1"/>
  <c r="AL1699" i="1"/>
  <c r="AL1700" i="1"/>
  <c r="AL1701" i="1"/>
  <c r="AL1702" i="1"/>
  <c r="AL1703" i="1"/>
  <c r="AL1704" i="1"/>
  <c r="AL1705" i="1"/>
  <c r="AL1706" i="1"/>
  <c r="AL1707" i="1"/>
  <c r="AL1708" i="1"/>
  <c r="AL1709" i="1"/>
  <c r="AL1710" i="1"/>
  <c r="AL1713" i="1"/>
  <c r="AL1714" i="1"/>
  <c r="AL1715" i="1"/>
  <c r="AL1716" i="1"/>
  <c r="AL1717" i="1"/>
  <c r="AL1718" i="1"/>
  <c r="AL1719" i="1"/>
  <c r="AL1721" i="1"/>
  <c r="AL1722" i="1"/>
  <c r="AL1723" i="1"/>
  <c r="AL1724" i="1"/>
  <c r="AL1725" i="1"/>
  <c r="AL1727" i="1"/>
  <c r="AL1728" i="1"/>
  <c r="AL1730" i="1"/>
  <c r="AL1731" i="1"/>
  <c r="AL1732" i="1"/>
  <c r="AL1733" i="1"/>
  <c r="AL1734" i="1"/>
  <c r="AL1735" i="1"/>
  <c r="AL1736" i="1"/>
  <c r="AL1737" i="1"/>
  <c r="AL1739" i="1"/>
  <c r="AL1740" i="1"/>
  <c r="AL1741" i="1"/>
  <c r="AL1742" i="1"/>
  <c r="AL1743" i="1"/>
  <c r="AL1744" i="1"/>
  <c r="AL1745" i="1"/>
  <c r="AL1746" i="1"/>
  <c r="AL1747" i="1"/>
  <c r="AL1748" i="1"/>
  <c r="AL1749" i="1"/>
  <c r="AL1750" i="1"/>
  <c r="AL1751" i="1"/>
  <c r="AL1752" i="1"/>
  <c r="AL1753" i="1"/>
  <c r="AL1754" i="1"/>
  <c r="AL1755" i="1"/>
  <c r="AL1756" i="1"/>
  <c r="AL1757" i="1"/>
  <c r="AL1758" i="1"/>
  <c r="AL1759" i="1"/>
  <c r="AL1760" i="1"/>
  <c r="AL1761" i="1"/>
  <c r="AL1762" i="1"/>
  <c r="AL1763" i="1"/>
  <c r="AL1764" i="1"/>
  <c r="AL1765" i="1"/>
  <c r="AL1766" i="1"/>
  <c r="AL1767" i="1"/>
  <c r="AL1768" i="1"/>
  <c r="AL1769" i="1"/>
  <c r="AL1770" i="1"/>
  <c r="AL1771" i="1"/>
  <c r="AL1772" i="1"/>
  <c r="AL1773" i="1"/>
  <c r="AL1774" i="1"/>
  <c r="AL1775" i="1"/>
  <c r="AL1776" i="1"/>
  <c r="AL1777" i="1"/>
  <c r="AL1778" i="1"/>
  <c r="AL1779" i="1"/>
  <c r="AL1780" i="1"/>
  <c r="AL1781" i="1"/>
  <c r="AL1782" i="1"/>
  <c r="AL1783" i="1"/>
  <c r="AL1784" i="1"/>
  <c r="AL1785" i="1"/>
  <c r="AL1786" i="1"/>
  <c r="AL1787" i="1"/>
  <c r="AL1788" i="1"/>
  <c r="AL1789" i="1"/>
  <c r="AL1790" i="1"/>
  <c r="AL1791" i="1"/>
  <c r="AL1792" i="1"/>
  <c r="AL1793" i="1"/>
  <c r="AL1794" i="1"/>
  <c r="AL1795" i="1"/>
  <c r="AL1796" i="1"/>
  <c r="AL1797" i="1"/>
  <c r="AL1798" i="1"/>
  <c r="AL1799" i="1"/>
  <c r="AL1800" i="1"/>
  <c r="AL1801" i="1"/>
  <c r="AL1802" i="1"/>
  <c r="AL1803" i="1"/>
  <c r="AL1805" i="1"/>
  <c r="AL1806" i="1"/>
  <c r="AL1807" i="1"/>
  <c r="AL1808" i="1"/>
  <c r="AL1809" i="1"/>
  <c r="AL1811" i="1"/>
  <c r="AL1812" i="1"/>
  <c r="AL1813" i="1"/>
  <c r="AL1814" i="1"/>
  <c r="AL1815" i="1"/>
  <c r="AL1816" i="1"/>
  <c r="AL1817" i="1"/>
  <c r="AL1818" i="1"/>
  <c r="AL1819" i="1"/>
  <c r="AL1821" i="1"/>
  <c r="AL1822" i="1"/>
  <c r="AL1823" i="1"/>
  <c r="AL1824" i="1"/>
  <c r="AL1825" i="1"/>
  <c r="AL1826" i="1"/>
  <c r="AL1827" i="1"/>
  <c r="AL1828" i="1"/>
  <c r="AL1829" i="1"/>
  <c r="AL1830" i="1"/>
  <c r="AL1831" i="1"/>
  <c r="AL1832" i="1"/>
  <c r="AL1833" i="1"/>
  <c r="AL1834" i="1"/>
  <c r="AL1835" i="1"/>
  <c r="AL1836" i="1"/>
  <c r="AL1837" i="1"/>
  <c r="AL1838" i="1"/>
  <c r="AL1839" i="1"/>
  <c r="AL1840" i="1"/>
  <c r="AL1841" i="1"/>
  <c r="AL1842" i="1"/>
  <c r="AL1843" i="1"/>
  <c r="AL1845" i="1"/>
  <c r="AL1846" i="1"/>
  <c r="AL1847" i="1"/>
  <c r="AL1848" i="1"/>
  <c r="AL1849" i="1"/>
  <c r="AL1850" i="1"/>
  <c r="AL1851" i="1"/>
  <c r="AL1852" i="1"/>
  <c r="AL1853" i="1"/>
  <c r="AL1854" i="1"/>
  <c r="AL1855" i="1"/>
  <c r="AL1856" i="1"/>
  <c r="AL1857" i="1"/>
  <c r="AL1858" i="1"/>
  <c r="AL1859" i="1"/>
  <c r="AL1860" i="1"/>
  <c r="AL1861" i="1"/>
  <c r="AL1862" i="1"/>
  <c r="AL1863" i="1"/>
  <c r="AL1864" i="1"/>
  <c r="AL1865" i="1"/>
  <c r="AL1866" i="1"/>
  <c r="AL1867" i="1"/>
  <c r="AL1868" i="1"/>
  <c r="AL1869" i="1"/>
  <c r="AL1870" i="1"/>
  <c r="AL1871" i="1"/>
  <c r="AL1872" i="1"/>
  <c r="AL1873" i="1"/>
  <c r="AL1874" i="1"/>
  <c r="AL1875" i="1"/>
  <c r="AL1876" i="1"/>
  <c r="AL1877" i="1"/>
  <c r="AL1878" i="1"/>
  <c r="AL1879" i="1"/>
  <c r="AL1880" i="1"/>
  <c r="AL1881" i="1"/>
  <c r="AL1883" i="1"/>
  <c r="AL1884" i="1"/>
  <c r="AL1885" i="1"/>
  <c r="AL1886" i="1"/>
  <c r="AL1887" i="1"/>
  <c r="AL1888" i="1"/>
  <c r="AL1889" i="1"/>
  <c r="AL1890" i="1"/>
  <c r="AL1891" i="1"/>
  <c r="AL1892" i="1"/>
  <c r="AL1893" i="1"/>
  <c r="AL1894" i="1"/>
  <c r="AL1895" i="1"/>
  <c r="AL1896" i="1"/>
  <c r="AL1897" i="1"/>
  <c r="AL1898" i="1"/>
  <c r="AL1899" i="1"/>
  <c r="AL1900" i="1"/>
  <c r="AL1901" i="1"/>
  <c r="AL1902" i="1"/>
  <c r="AL1903" i="1"/>
  <c r="AL1904" i="1"/>
  <c r="AL1905" i="1"/>
  <c r="AL1906" i="1"/>
  <c r="AL1907" i="1"/>
  <c r="AL1908" i="1"/>
  <c r="AL1909" i="1"/>
  <c r="AL1910" i="1"/>
  <c r="AL1911" i="1"/>
  <c r="AL1912" i="1"/>
  <c r="AL1913" i="1"/>
  <c r="AL1914" i="1"/>
  <c r="AL1915" i="1"/>
  <c r="AL1916" i="1"/>
  <c r="AL1917" i="1"/>
  <c r="AL1918" i="1"/>
  <c r="AL1919" i="1"/>
  <c r="AL1921" i="1"/>
  <c r="AL1922" i="1"/>
  <c r="AL1923" i="1"/>
  <c r="AL1924" i="1"/>
  <c r="AL1925" i="1"/>
  <c r="AL1926" i="1"/>
  <c r="AL1927" i="1"/>
  <c r="AL1928" i="1"/>
  <c r="AL1929" i="1"/>
  <c r="AL1930" i="1"/>
  <c r="AL1931" i="1"/>
  <c r="AL1932" i="1"/>
  <c r="AL1933" i="1"/>
  <c r="AL1934" i="1"/>
  <c r="AL1935" i="1"/>
  <c r="AL1936" i="1"/>
  <c r="AL1938" i="1"/>
  <c r="AL1939" i="1"/>
  <c r="AL1940" i="1"/>
  <c r="AL1941" i="1"/>
  <c r="AL1942" i="1"/>
  <c r="AL1943" i="1"/>
  <c r="AL1945" i="1"/>
  <c r="AL1946" i="1"/>
  <c r="AL1947" i="1"/>
  <c r="AL1948" i="1"/>
  <c r="AL1950" i="1"/>
  <c r="AL1951" i="1"/>
  <c r="AL1952" i="1"/>
  <c r="AL1953" i="1"/>
  <c r="AL1954" i="1"/>
  <c r="AL1955" i="1"/>
  <c r="AL1956" i="1"/>
  <c r="AL1957" i="1"/>
  <c r="AL1958" i="1"/>
  <c r="AL1959" i="1"/>
  <c r="AL1961" i="1"/>
  <c r="AL1962" i="1"/>
  <c r="AL1963" i="1"/>
  <c r="AL1964" i="1"/>
  <c r="AL1965" i="1"/>
  <c r="AL1966" i="1"/>
  <c r="AL1967" i="1"/>
  <c r="AL1968" i="1"/>
  <c r="AL1970" i="1"/>
  <c r="AL1971" i="1"/>
  <c r="AL1972" i="1"/>
  <c r="AL1973" i="1"/>
  <c r="AL1975" i="1"/>
  <c r="AL1976" i="1"/>
  <c r="AL1977" i="1"/>
  <c r="AL1978" i="1"/>
  <c r="AL1979" i="1"/>
  <c r="AL1980" i="1"/>
  <c r="AL1981" i="1"/>
  <c r="AL1982" i="1"/>
  <c r="AL1983" i="1"/>
  <c r="AL1984" i="1"/>
  <c r="AL1985" i="1"/>
  <c r="AL1986" i="1"/>
  <c r="AL1987" i="1"/>
  <c r="AL1988" i="1"/>
  <c r="AL1989" i="1"/>
  <c r="AL1990" i="1"/>
  <c r="AL1991" i="1"/>
  <c r="AL1992" i="1"/>
  <c r="AL1993" i="1"/>
  <c r="AL1994" i="1"/>
  <c r="AL1995" i="1"/>
  <c r="AL1996" i="1"/>
  <c r="AL1997" i="1"/>
  <c r="AL1998" i="1"/>
  <c r="AL1999" i="1"/>
  <c r="AL2000" i="1"/>
  <c r="AL2001" i="1"/>
  <c r="AL2002" i="1"/>
  <c r="AL2004" i="1"/>
  <c r="AL2005" i="1"/>
  <c r="AL2006" i="1"/>
  <c r="AL2007" i="1"/>
  <c r="AL2009" i="1"/>
  <c r="AL2010" i="1"/>
  <c r="AL2011" i="1"/>
  <c r="AL2012" i="1"/>
  <c r="AL2013" i="1"/>
  <c r="AL2014" i="1"/>
  <c r="AL2015" i="1"/>
  <c r="AL2016" i="1"/>
  <c r="AL2017" i="1"/>
  <c r="AL2018" i="1"/>
  <c r="AL2019" i="1"/>
  <c r="AL2020" i="1"/>
  <c r="AL2021" i="1"/>
  <c r="AL2022" i="1"/>
  <c r="AL2023" i="1"/>
  <c r="AL2024" i="1"/>
  <c r="AL2025" i="1"/>
  <c r="AL2026" i="1"/>
  <c r="AL2027" i="1"/>
  <c r="AL2028" i="1"/>
  <c r="AL2029" i="1"/>
  <c r="AL2030" i="1"/>
  <c r="AL2031" i="1"/>
  <c r="AL2032" i="1"/>
  <c r="AL2033" i="1"/>
  <c r="AL2034" i="1"/>
  <c r="AL2035" i="1"/>
  <c r="AL2036" i="1"/>
  <c r="AL2037" i="1"/>
  <c r="AL2038" i="1"/>
  <c r="AL2039" i="1"/>
  <c r="AL2040" i="1"/>
  <c r="AL2041" i="1"/>
  <c r="AL2042" i="1"/>
  <c r="AL2043" i="1"/>
  <c r="AL2044" i="1"/>
  <c r="AL2045" i="1"/>
  <c r="AL2046" i="1"/>
  <c r="AL2047" i="1"/>
  <c r="AL2048" i="1"/>
  <c r="AL2049" i="1"/>
  <c r="AL2050" i="1"/>
  <c r="AL2051" i="1"/>
  <c r="AL2052" i="1"/>
  <c r="AL2053" i="1"/>
  <c r="AL2054" i="1"/>
  <c r="AL2055" i="1"/>
  <c r="AL2056" i="1"/>
  <c r="AL2057" i="1"/>
  <c r="AL2058" i="1"/>
  <c r="AL2059" i="1"/>
  <c r="AL2060" i="1"/>
  <c r="AL2061" i="1"/>
  <c r="AL2062" i="1"/>
  <c r="AL2063" i="1"/>
  <c r="AL2064" i="1"/>
  <c r="AL2065" i="1"/>
  <c r="AL2066" i="1"/>
  <c r="AL2067" i="1"/>
  <c r="AL2068" i="1"/>
  <c r="AL2069" i="1"/>
  <c r="AL2070" i="1"/>
  <c r="AL2071" i="1"/>
  <c r="AL2072" i="1"/>
  <c r="AL2074" i="1"/>
  <c r="AL2075" i="1"/>
  <c r="AL2076" i="1"/>
  <c r="AL2078" i="1"/>
  <c r="AL2079" i="1"/>
  <c r="AL2080" i="1"/>
  <c r="AL2081" i="1"/>
  <c r="AL2082" i="1"/>
  <c r="AL2083" i="1"/>
  <c r="AL2084" i="1"/>
  <c r="AL2085" i="1"/>
  <c r="AL2086" i="1"/>
  <c r="AL2087" i="1"/>
  <c r="AL2088" i="1"/>
  <c r="AL2089" i="1"/>
  <c r="AL2090" i="1"/>
  <c r="AL2091" i="1"/>
  <c r="AL2092" i="1"/>
  <c r="AL2093" i="1"/>
  <c r="AL2094" i="1"/>
  <c r="AL2095" i="1"/>
  <c r="AL2096" i="1"/>
  <c r="AL2097" i="1"/>
  <c r="AL2098" i="1"/>
  <c r="AL2099" i="1"/>
  <c r="AL2100" i="1"/>
  <c r="AL2101" i="1"/>
  <c r="AL2103" i="1"/>
  <c r="AL2104" i="1"/>
  <c r="AL2105" i="1"/>
  <c r="AL2106" i="1"/>
  <c r="AL2107" i="1"/>
  <c r="AL2108" i="1"/>
  <c r="AL2109" i="1"/>
  <c r="AL2110" i="1"/>
  <c r="AL2111" i="1"/>
  <c r="AL2112" i="1"/>
  <c r="AL2113" i="1"/>
  <c r="AL2114" i="1"/>
  <c r="AL2115" i="1"/>
  <c r="AL2116" i="1"/>
  <c r="AL2117" i="1"/>
  <c r="AL2118" i="1"/>
  <c r="AL2120" i="1"/>
  <c r="AL2121" i="1"/>
  <c r="AL2122" i="1"/>
  <c r="AL2123" i="1"/>
  <c r="AL2124" i="1"/>
  <c r="AL2125" i="1"/>
  <c r="AL2126" i="1"/>
  <c r="AL2127" i="1"/>
  <c r="AL2128" i="1"/>
  <c r="AL2129" i="1"/>
  <c r="AL2130" i="1"/>
  <c r="AL2131" i="1"/>
  <c r="AL2132" i="1"/>
  <c r="AL2133" i="1"/>
  <c r="AL2134" i="1"/>
  <c r="AL2135" i="1"/>
  <c r="AL2136" i="1"/>
  <c r="AL2137" i="1"/>
  <c r="AL2138" i="1"/>
  <c r="AL2139" i="1"/>
  <c r="AL2140" i="1"/>
  <c r="AL2142" i="1"/>
  <c r="AL2143" i="1"/>
  <c r="AL2144" i="1"/>
  <c r="AL2145" i="1"/>
  <c r="AL2146" i="1"/>
  <c r="AL2147" i="1"/>
  <c r="AL2148" i="1"/>
  <c r="AL2149" i="1"/>
  <c r="AL2150" i="1"/>
  <c r="AL2151" i="1"/>
  <c r="AL2152" i="1"/>
  <c r="AL2153" i="1"/>
  <c r="AL2154" i="1"/>
  <c r="AL2155" i="1"/>
  <c r="AL2156" i="1"/>
  <c r="AL2157" i="1"/>
  <c r="AL2158" i="1"/>
  <c r="AL2159" i="1"/>
  <c r="AL2160" i="1"/>
  <c r="AL2161" i="1"/>
  <c r="AL2162" i="1"/>
  <c r="AL2163" i="1"/>
  <c r="AL2164" i="1"/>
  <c r="AL2165" i="1"/>
  <c r="AL2166" i="1"/>
  <c r="AL2167" i="1"/>
  <c r="AL2168" i="1"/>
  <c r="AL2169" i="1"/>
  <c r="AL2170" i="1"/>
  <c r="AL2171" i="1"/>
  <c r="AL2172" i="1"/>
  <c r="AL2173" i="1"/>
  <c r="AL2174" i="1"/>
  <c r="AL2175" i="1"/>
  <c r="AL2176" i="1"/>
  <c r="AL2177" i="1"/>
  <c r="AL2178" i="1"/>
  <c r="AL2179" i="1"/>
  <c r="AL2180" i="1"/>
  <c r="AL2181" i="1"/>
  <c r="AL2182" i="1"/>
  <c r="AL2183" i="1"/>
  <c r="AL2184" i="1"/>
  <c r="AL2185" i="1"/>
  <c r="AL2186" i="1"/>
  <c r="AL2187" i="1"/>
  <c r="AL2188" i="1"/>
  <c r="AL2189" i="1"/>
  <c r="AL2190" i="1"/>
  <c r="AL2192" i="1"/>
  <c r="AL2194" i="1"/>
  <c r="AL2195" i="1"/>
  <c r="AL2196" i="1"/>
  <c r="AL2197" i="1"/>
  <c r="AL2198" i="1"/>
  <c r="AL2199" i="1"/>
  <c r="AL2200" i="1"/>
  <c r="AL2201" i="1"/>
  <c r="AL2202" i="1"/>
  <c r="AL2203" i="1"/>
  <c r="AL2204" i="1"/>
  <c r="AL2205" i="1"/>
  <c r="AL2206" i="1"/>
  <c r="AL2207" i="1"/>
  <c r="AL2208" i="1"/>
  <c r="AL2209" i="1"/>
  <c r="AL2210" i="1"/>
  <c r="AL2211" i="1"/>
  <c r="AL2212" i="1"/>
  <c r="AL2213" i="1"/>
  <c r="AL2214" i="1"/>
  <c r="AL2215" i="1"/>
  <c r="AL2216" i="1"/>
  <c r="AL2217" i="1"/>
  <c r="AL2218" i="1"/>
  <c r="AL2220" i="1"/>
  <c r="AL2221" i="1"/>
  <c r="AL2222" i="1"/>
  <c r="AL2223" i="1"/>
  <c r="AL2224" i="1"/>
  <c r="AL2225" i="1"/>
  <c r="AL2226" i="1"/>
  <c r="AL2227" i="1"/>
  <c r="AL2228" i="1"/>
  <c r="AL2229" i="1"/>
  <c r="AL2230" i="1"/>
  <c r="AL2231" i="1"/>
  <c r="AL2232" i="1"/>
  <c r="AL2233" i="1"/>
  <c r="AL2234" i="1"/>
  <c r="AL2235" i="1"/>
  <c r="AL2236" i="1"/>
  <c r="AL2238" i="1"/>
  <c r="AL2239" i="1"/>
  <c r="AL2240" i="1"/>
  <c r="AL2242" i="1"/>
  <c r="AL2244" i="1"/>
  <c r="AL2245" i="1"/>
  <c r="AL2246" i="1"/>
  <c r="AL2247" i="1"/>
  <c r="AL2248" i="1"/>
  <c r="AL2249" i="1"/>
  <c r="AL2250" i="1"/>
  <c r="AL2251" i="1"/>
  <c r="AL2252" i="1"/>
  <c r="AL2253" i="1"/>
  <c r="AL2254" i="1"/>
  <c r="AL2255" i="1"/>
  <c r="AL2256" i="1"/>
  <c r="AL2257" i="1"/>
  <c r="AL2258" i="1"/>
  <c r="AL2260" i="1"/>
  <c r="AL2261" i="1"/>
  <c r="AL2262" i="1"/>
  <c r="AL2263" i="1"/>
  <c r="AL2264" i="1"/>
  <c r="AL2265" i="1"/>
  <c r="AL2266" i="1"/>
  <c r="AL2268" i="1"/>
  <c r="AL2269" i="1"/>
  <c r="AL2270" i="1"/>
  <c r="AL2271" i="1"/>
  <c r="AL2272" i="1"/>
  <c r="AL2273" i="1"/>
  <c r="AL2274" i="1"/>
  <c r="AL2275" i="1"/>
  <c r="AL2276" i="1"/>
  <c r="AL2277" i="1"/>
  <c r="AL2278" i="1"/>
  <c r="AL2279" i="1"/>
  <c r="AL2280" i="1"/>
  <c r="AL2281" i="1"/>
  <c r="AL2282" i="1"/>
  <c r="AL2283" i="1"/>
  <c r="AL2284" i="1"/>
  <c r="AL2285" i="1"/>
  <c r="AL2286" i="1"/>
  <c r="AL2287" i="1"/>
  <c r="AL2288" i="1"/>
  <c r="AL2289" i="1"/>
  <c r="AL2290" i="1"/>
  <c r="AL2291" i="1"/>
  <c r="AL2292" i="1"/>
  <c r="AL2293" i="1"/>
  <c r="AL2294" i="1"/>
  <c r="AL2295" i="1"/>
  <c r="AL2296" i="1"/>
  <c r="AL2297" i="1"/>
  <c r="AL2298" i="1"/>
  <c r="AL2299" i="1"/>
  <c r="AL2300" i="1"/>
  <c r="AL2301" i="1"/>
  <c r="AL2302" i="1"/>
  <c r="AL2303" i="1"/>
  <c r="AL2304" i="1"/>
  <c r="AL2306" i="1"/>
  <c r="AL2307" i="1"/>
  <c r="AL2308" i="1"/>
  <c r="AL2309" i="1"/>
  <c r="AL2310" i="1"/>
  <c r="AL2311" i="1"/>
  <c r="AL2312" i="1"/>
  <c r="AL2313" i="1"/>
  <c r="AL2314" i="1"/>
  <c r="AL2315" i="1"/>
  <c r="AL2316" i="1"/>
  <c r="AL2317" i="1"/>
  <c r="AL2318" i="1"/>
  <c r="AL2319" i="1"/>
  <c r="AL2320" i="1"/>
  <c r="AL2321" i="1"/>
  <c r="AL2322" i="1"/>
  <c r="AL2323" i="1"/>
  <c r="AL2324" i="1"/>
  <c r="AL2325" i="1"/>
  <c r="AL2326" i="1"/>
  <c r="AL2327" i="1"/>
  <c r="AL2328" i="1"/>
  <c r="AL2329" i="1"/>
  <c r="AL2330" i="1"/>
  <c r="AL2331" i="1"/>
  <c r="AL2332" i="1"/>
  <c r="AL2333" i="1"/>
  <c r="AL2334" i="1"/>
  <c r="AL2335" i="1"/>
  <c r="AL2336" i="1"/>
  <c r="AL2337" i="1"/>
  <c r="AL2339" i="1"/>
  <c r="AL2341" i="1"/>
  <c r="AL2342" i="1"/>
  <c r="AL2343" i="1"/>
  <c r="AL2345" i="1"/>
  <c r="AL2347" i="1"/>
  <c r="AL2348" i="1"/>
  <c r="AL2349" i="1"/>
  <c r="AL2350" i="1"/>
  <c r="AL2352" i="1"/>
  <c r="AL2353" i="1"/>
  <c r="AL2354" i="1"/>
  <c r="AL2355" i="1"/>
  <c r="AL2356" i="1"/>
  <c r="AL2357" i="1"/>
  <c r="AL2358" i="1"/>
  <c r="AL2359" i="1"/>
  <c r="AL2360" i="1"/>
  <c r="AL2361" i="1"/>
  <c r="AL2362" i="1"/>
  <c r="AL2363" i="1"/>
  <c r="AL2364" i="1"/>
  <c r="AL2365" i="1"/>
  <c r="AL2366" i="1"/>
  <c r="AL2367" i="1"/>
  <c r="AL2368" i="1"/>
  <c r="AL2369" i="1"/>
  <c r="AL2370" i="1"/>
  <c r="AL2371" i="1"/>
  <c r="AL2373" i="1"/>
  <c r="AL2374" i="1"/>
  <c r="AL2375" i="1"/>
  <c r="AL2377" i="1"/>
  <c r="AL2378" i="1"/>
  <c r="AL2379" i="1"/>
  <c r="AL2380" i="1"/>
  <c r="AL2381" i="1"/>
  <c r="AL2382" i="1"/>
  <c r="AL2384" i="1"/>
  <c r="AL2385" i="1"/>
  <c r="AL2387" i="1"/>
  <c r="AL2388" i="1"/>
  <c r="AL2389" i="1"/>
  <c r="AL2391" i="1"/>
  <c r="AL2392" i="1"/>
  <c r="AL2393" i="1"/>
  <c r="AL2394" i="1"/>
  <c r="AL2395" i="1"/>
  <c r="AL2396" i="1"/>
  <c r="AL2397" i="1"/>
  <c r="AL2398" i="1"/>
  <c r="AL2399" i="1"/>
  <c r="AL2400" i="1"/>
  <c r="AL2401" i="1"/>
  <c r="AL2402" i="1"/>
  <c r="AL2403" i="1"/>
  <c r="AL2404" i="1"/>
  <c r="AL2405" i="1"/>
  <c r="AL2406" i="1"/>
  <c r="AL2407" i="1"/>
  <c r="AL2408" i="1"/>
  <c r="AL2409" i="1"/>
  <c r="AL2410" i="1"/>
  <c r="AL2411" i="1"/>
  <c r="AL2412" i="1"/>
  <c r="AL2413" i="1"/>
  <c r="AL2415" i="1"/>
  <c r="AL2416" i="1"/>
  <c r="AL2417" i="1"/>
  <c r="AL2418" i="1"/>
  <c r="AL2419" i="1"/>
  <c r="AL2420" i="1"/>
  <c r="AL2421" i="1"/>
  <c r="AL2422" i="1"/>
  <c r="AL2423" i="1"/>
  <c r="AL2424" i="1"/>
  <c r="AL2425" i="1"/>
  <c r="AL2426" i="1"/>
  <c r="AL2427" i="1"/>
  <c r="AL2428" i="1"/>
  <c r="AL2429" i="1"/>
  <c r="AL2430" i="1"/>
  <c r="AL2431" i="1"/>
  <c r="AL2432" i="1"/>
  <c r="AL2433" i="1"/>
  <c r="AL2434" i="1"/>
  <c r="AL2435" i="1"/>
  <c r="AL2436" i="1"/>
  <c r="AL2437" i="1"/>
  <c r="AL2438" i="1"/>
  <c r="AL2439" i="1"/>
  <c r="AL2440" i="1"/>
  <c r="AL2441" i="1"/>
  <c r="AL2442" i="1"/>
  <c r="AL2443" i="1"/>
  <c r="AL2444" i="1"/>
  <c r="AL2445" i="1"/>
  <c r="AL2446" i="1"/>
  <c r="AL2447" i="1"/>
  <c r="AL2448" i="1"/>
  <c r="AL2449" i="1"/>
  <c r="AL2450" i="1"/>
  <c r="AL2451" i="1"/>
  <c r="AL2452" i="1"/>
  <c r="AL2453" i="1"/>
  <c r="AL2454" i="1"/>
  <c r="AL2455" i="1"/>
  <c r="AL2456" i="1"/>
  <c r="AL2458" i="1"/>
  <c r="AL2459" i="1"/>
  <c r="AL2460" i="1"/>
  <c r="AL2462" i="1"/>
  <c r="AL2464" i="1"/>
  <c r="AL2465" i="1"/>
  <c r="AL2467" i="1"/>
  <c r="AL2469" i="1"/>
  <c r="AL2470" i="1"/>
  <c r="AL2471" i="1"/>
  <c r="AL2472" i="1"/>
  <c r="AL2473" i="1"/>
  <c r="AL2474" i="1"/>
  <c r="AL2475" i="1"/>
  <c r="AL2476" i="1"/>
  <c r="AL2477" i="1"/>
  <c r="AL2479" i="1"/>
  <c r="AL2480" i="1"/>
  <c r="AL2481" i="1"/>
  <c r="AL2482" i="1"/>
  <c r="AL2483" i="1"/>
  <c r="AL2484" i="1"/>
  <c r="AL2485" i="1"/>
  <c r="AL2486" i="1"/>
  <c r="AL2487" i="1"/>
  <c r="AL2488" i="1"/>
  <c r="AL2489" i="1"/>
  <c r="AL2490" i="1"/>
  <c r="AL2491" i="1"/>
  <c r="AL2492" i="1"/>
  <c r="AL2493" i="1"/>
  <c r="AL2494" i="1"/>
  <c r="AL2495" i="1"/>
  <c r="AL2496" i="1"/>
  <c r="AL2497" i="1"/>
  <c r="AL2498" i="1"/>
  <c r="AL2499" i="1"/>
  <c r="AL2500" i="1"/>
  <c r="AL2501" i="1"/>
  <c r="AL2502" i="1"/>
  <c r="AL2503" i="1"/>
  <c r="AL2504" i="1"/>
  <c r="AL2505" i="1"/>
  <c r="AL2506" i="1"/>
  <c r="AL2509" i="1"/>
  <c r="AL2510" i="1"/>
  <c r="AL2511" i="1"/>
  <c r="AL2512" i="1"/>
  <c r="AL2513" i="1"/>
  <c r="AL2514" i="1"/>
  <c r="AL2515" i="1"/>
  <c r="AL2516" i="1"/>
  <c r="AL2517" i="1"/>
  <c r="AL2518" i="1"/>
  <c r="AL2519" i="1"/>
  <c r="AL2520" i="1"/>
  <c r="AL2522" i="1"/>
  <c r="AL2524" i="1"/>
  <c r="AL2525" i="1"/>
  <c r="AL2526" i="1"/>
  <c r="AL2527" i="1"/>
  <c r="AL2528" i="1"/>
  <c r="AL2529" i="1"/>
  <c r="AL2530" i="1"/>
  <c r="AL2531" i="1"/>
  <c r="AL2532" i="1"/>
  <c r="AL2533" i="1"/>
  <c r="AL2534" i="1"/>
  <c r="AL2535" i="1"/>
  <c r="AL2536" i="1"/>
  <c r="AL2537" i="1"/>
  <c r="AL2538" i="1"/>
  <c r="AL2539" i="1"/>
  <c r="AL2540" i="1"/>
  <c r="AL2541" i="1"/>
  <c r="AL2542" i="1"/>
  <c r="AL2543" i="1"/>
  <c r="AL2544" i="1"/>
  <c r="AL2545" i="1"/>
  <c r="AL2546" i="1"/>
  <c r="AL2547" i="1"/>
  <c r="AL2548" i="1"/>
  <c r="AL2549" i="1"/>
  <c r="AL2550" i="1"/>
  <c r="AL2551" i="1"/>
  <c r="AL2552" i="1"/>
  <c r="AL2553" i="1"/>
  <c r="AL2555" i="1"/>
  <c r="AL2556" i="1"/>
  <c r="AL2557" i="1"/>
  <c r="AL2558" i="1"/>
  <c r="AL2559" i="1"/>
  <c r="AL2560" i="1"/>
  <c r="AL2561" i="1"/>
  <c r="AL2562" i="1"/>
  <c r="AL2563" i="1"/>
  <c r="AL2564" i="1"/>
  <c r="AL2565" i="1"/>
  <c r="AL2566" i="1"/>
  <c r="AL2567" i="1"/>
  <c r="AL2568" i="1"/>
  <c r="AL2569" i="1"/>
  <c r="AL2570" i="1"/>
  <c r="AL2571" i="1"/>
  <c r="AL2572" i="1"/>
  <c r="AL2573" i="1"/>
  <c r="AL2574" i="1"/>
  <c r="AL2575" i="1"/>
  <c r="AL2577" i="1"/>
  <c r="AL2578" i="1"/>
  <c r="AL2579" i="1"/>
  <c r="AL2580" i="1"/>
  <c r="AL2581" i="1"/>
  <c r="AL2582" i="1"/>
  <c r="AL2583" i="1"/>
  <c r="AL2584" i="1"/>
  <c r="AL2585" i="1"/>
  <c r="AL2586" i="1"/>
  <c r="AL2587" i="1"/>
  <c r="AL2588" i="1"/>
  <c r="AL2589" i="1"/>
  <c r="AL2590" i="1"/>
  <c r="AL2591" i="1"/>
  <c r="AL2592" i="1"/>
  <c r="AL2593" i="1"/>
  <c r="AL2594" i="1"/>
  <c r="AL2595" i="1"/>
  <c r="AL2596" i="1"/>
  <c r="AL2599" i="1"/>
  <c r="AL2600" i="1"/>
  <c r="AL2601" i="1"/>
  <c r="AL2602" i="1"/>
  <c r="AL2603" i="1"/>
  <c r="AL2604" i="1"/>
  <c r="AL2605" i="1"/>
  <c r="AL2606" i="1"/>
  <c r="AL2607" i="1"/>
  <c r="AL2608" i="1"/>
  <c r="AL2609" i="1"/>
  <c r="AL2610" i="1"/>
  <c r="AL2612" i="1"/>
  <c r="AL2613" i="1"/>
  <c r="AL2615" i="1"/>
  <c r="AL2616" i="1"/>
  <c r="AL2617" i="1"/>
  <c r="AL2619" i="1"/>
  <c r="AL2620" i="1"/>
  <c r="AL2621" i="1"/>
  <c r="AL2622" i="1"/>
  <c r="AL2623" i="1"/>
  <c r="AL2624" i="1"/>
  <c r="AL2625" i="1"/>
  <c r="AL2626" i="1"/>
  <c r="AL2627" i="1"/>
  <c r="AL2628" i="1"/>
  <c r="AL2629" i="1"/>
  <c r="AL2630" i="1"/>
  <c r="AL2631" i="1"/>
  <c r="AL2632" i="1"/>
  <c r="AL2633" i="1"/>
  <c r="AL2634" i="1"/>
  <c r="AL2635" i="1"/>
  <c r="AL2636" i="1"/>
  <c r="AL2638" i="1"/>
  <c r="AL2639" i="1"/>
  <c r="AL2640" i="1"/>
  <c r="AL2641" i="1"/>
  <c r="AL2642" i="1"/>
  <c r="AL2643" i="1"/>
  <c r="AL2644" i="1"/>
  <c r="AL2645" i="1"/>
  <c r="AL2646" i="1"/>
  <c r="AL2647" i="1"/>
  <c r="AL2648" i="1"/>
  <c r="AL2649" i="1"/>
  <c r="AL2650" i="1"/>
  <c r="AL2651" i="1"/>
  <c r="AL2652" i="1"/>
  <c r="AL2653" i="1"/>
  <c r="AL2654" i="1"/>
  <c r="AL2655" i="1"/>
  <c r="AL2656" i="1"/>
  <c r="AL2657" i="1"/>
  <c r="AL2658" i="1"/>
  <c r="AL2659" i="1"/>
  <c r="AL2660" i="1"/>
  <c r="AL2661" i="1"/>
  <c r="AL2662" i="1"/>
  <c r="AL2663" i="1"/>
  <c r="AL2664" i="1"/>
  <c r="AL2665" i="1"/>
  <c r="AL2666" i="1"/>
  <c r="AL2667" i="1"/>
  <c r="AL2668" i="1"/>
  <c r="AL2669" i="1"/>
  <c r="AL2670" i="1"/>
  <c r="AL2671" i="1"/>
  <c r="AL2672" i="1"/>
  <c r="AL2673" i="1"/>
  <c r="AL2674" i="1"/>
  <c r="AL2675" i="1"/>
  <c r="AL2676" i="1"/>
  <c r="AL2677" i="1"/>
  <c r="AL2678" i="1"/>
  <c r="AL2679" i="1"/>
  <c r="AL2680" i="1"/>
  <c r="AL2681" i="1"/>
  <c r="AL2682" i="1"/>
  <c r="AL2683" i="1"/>
  <c r="AL2684" i="1"/>
  <c r="AL2685" i="1"/>
  <c r="AL2686" i="1"/>
  <c r="AL2687" i="1"/>
  <c r="AL2689" i="1"/>
  <c r="AL2690" i="1"/>
  <c r="AL2691" i="1"/>
  <c r="AL2692" i="1"/>
  <c r="AL2694" i="1"/>
  <c r="AL2695" i="1"/>
  <c r="AL2696" i="1"/>
  <c r="AL2697" i="1"/>
  <c r="AL2698" i="1"/>
  <c r="AL2699" i="1"/>
  <c r="AL2700" i="1"/>
  <c r="AL2701" i="1"/>
  <c r="AL2702" i="1"/>
  <c r="AL2703" i="1"/>
  <c r="AL2705" i="1"/>
  <c r="AL2706" i="1"/>
  <c r="AL2707" i="1"/>
  <c r="AL2708" i="1"/>
  <c r="AL2709" i="1"/>
  <c r="AL2710" i="1"/>
  <c r="AL2711" i="1"/>
  <c r="AL2713" i="1"/>
  <c r="AL2714" i="1"/>
  <c r="AL2715" i="1"/>
  <c r="AL2716" i="1"/>
  <c r="AL2717" i="1"/>
  <c r="AL2718" i="1"/>
  <c r="AL2719" i="1"/>
  <c r="AL2720" i="1"/>
  <c r="AL2721" i="1"/>
  <c r="AL2722" i="1"/>
  <c r="AL2723" i="1"/>
  <c r="AL2724" i="1"/>
  <c r="AL2725" i="1"/>
  <c r="AL2727" i="1"/>
  <c r="AL2728" i="1"/>
  <c r="AL2730" i="1"/>
  <c r="AL2731" i="1"/>
  <c r="AL2732" i="1"/>
  <c r="AL2733" i="1"/>
  <c r="AL2736" i="1"/>
  <c r="AL2737" i="1"/>
  <c r="AL2738" i="1"/>
  <c r="AL2739" i="1"/>
  <c r="AL2740" i="1"/>
  <c r="AL2742" i="1"/>
  <c r="AL2744" i="1"/>
  <c r="AL2745" i="1"/>
  <c r="AL2746" i="1"/>
  <c r="AL2747" i="1"/>
  <c r="AL2748" i="1"/>
  <c r="AL2749" i="1"/>
  <c r="AL2751" i="1"/>
  <c r="AL2752" i="1"/>
  <c r="AL2753" i="1"/>
  <c r="AL2754" i="1"/>
  <c r="AL2755" i="1"/>
  <c r="AL2756" i="1"/>
  <c r="AL2757" i="1"/>
  <c r="AL2758" i="1"/>
  <c r="AL2759" i="1"/>
  <c r="AL2760" i="1"/>
  <c r="AL2761" i="1"/>
  <c r="AL2762" i="1"/>
  <c r="AL2763" i="1"/>
  <c r="AL2764" i="1"/>
  <c r="AL2765" i="1"/>
  <c r="AL2766" i="1"/>
  <c r="AL2768" i="1"/>
  <c r="AL2769" i="1"/>
  <c r="AL2770" i="1"/>
  <c r="AL2771" i="1"/>
  <c r="AL2772" i="1"/>
  <c r="AL2773" i="1"/>
  <c r="AL2774" i="1"/>
  <c r="AL2775" i="1"/>
  <c r="AL2776" i="1"/>
  <c r="AL2778" i="1"/>
  <c r="AL2779" i="1"/>
  <c r="AL2781" i="1"/>
  <c r="AL2782" i="1"/>
  <c r="AL2783" i="1"/>
  <c r="AL2784" i="1"/>
  <c r="AL2785" i="1"/>
  <c r="AL2786" i="1"/>
  <c r="AL2787" i="1"/>
  <c r="AL2788" i="1"/>
  <c r="AL2789" i="1"/>
  <c r="AL2790" i="1"/>
  <c r="AL2791" i="1"/>
  <c r="AL2792" i="1"/>
  <c r="AL2793" i="1"/>
  <c r="AL2794" i="1"/>
  <c r="AL2795" i="1"/>
  <c r="AL2796" i="1"/>
  <c r="AL2797" i="1"/>
  <c r="AL2799" i="1"/>
  <c r="AL2800" i="1"/>
  <c r="AL2801" i="1"/>
  <c r="AL2802" i="1"/>
  <c r="AL2803" i="1"/>
  <c r="AL2805" i="1"/>
  <c r="AL2806" i="1"/>
  <c r="AL2807" i="1"/>
  <c r="AL2808" i="1"/>
  <c r="AL2809" i="1"/>
  <c r="AL2810" i="1"/>
  <c r="AL2812" i="1"/>
  <c r="AL2813" i="1"/>
  <c r="AL2815" i="1"/>
  <c r="AL2816" i="1"/>
  <c r="AL2817" i="1"/>
  <c r="AL2818" i="1"/>
  <c r="AL2820" i="1"/>
  <c r="AL2821" i="1"/>
  <c r="AL2822" i="1"/>
  <c r="AL2823" i="1"/>
  <c r="AL2824" i="1"/>
  <c r="AL2825" i="1"/>
  <c r="AL2827" i="1"/>
  <c r="AL2828" i="1"/>
  <c r="AL2831" i="1"/>
  <c r="AL2832" i="1"/>
  <c r="AL2834" i="1"/>
  <c r="AL2835" i="1"/>
  <c r="AL2836" i="1"/>
  <c r="AL2837" i="1"/>
  <c r="AL2838" i="1"/>
  <c r="AL2839" i="1"/>
  <c r="AL2840" i="1"/>
  <c r="AL2841" i="1"/>
  <c r="AL2842" i="1"/>
  <c r="AL2843" i="1"/>
  <c r="AL2844" i="1"/>
  <c r="AL2845" i="1"/>
  <c r="AL2846" i="1"/>
  <c r="AL2847" i="1"/>
  <c r="AL2848" i="1"/>
  <c r="AL2849" i="1"/>
  <c r="AL2850" i="1"/>
  <c r="AL2851" i="1"/>
  <c r="AL2852" i="1"/>
  <c r="AL2853" i="1"/>
  <c r="AL2854" i="1"/>
  <c r="AL2855" i="1"/>
  <c r="AL2856" i="1"/>
  <c r="AL2857" i="1"/>
  <c r="AL2858" i="1"/>
  <c r="AL2859" i="1"/>
  <c r="AL2860" i="1"/>
  <c r="AL2861" i="1"/>
  <c r="AL2862" i="1"/>
  <c r="AL2863" i="1"/>
  <c r="AL2864" i="1"/>
  <c r="AL2865" i="1"/>
  <c r="AL2866" i="1"/>
  <c r="AL2867" i="1"/>
  <c r="AL2868" i="1"/>
  <c r="AL2869" i="1"/>
  <c r="AL2870" i="1"/>
  <c r="AL2871" i="1"/>
  <c r="AL2873" i="1"/>
  <c r="AL2874" i="1"/>
  <c r="AL2875" i="1"/>
  <c r="AL2876" i="1"/>
  <c r="AL2877" i="1"/>
  <c r="AL2878" i="1"/>
  <c r="AL2879" i="1"/>
  <c r="AL2880" i="1"/>
  <c r="AL2881" i="1"/>
  <c r="AL2882" i="1"/>
  <c r="AL2883" i="1"/>
  <c r="AL2884" i="1"/>
  <c r="AL2885" i="1"/>
  <c r="AL2886" i="1"/>
  <c r="AL2887" i="1"/>
  <c r="AL2888" i="1"/>
  <c r="AL2889" i="1"/>
  <c r="AL2890" i="1"/>
  <c r="AL2891" i="1"/>
  <c r="AL2892" i="1"/>
  <c r="AL2893" i="1"/>
  <c r="AL2894" i="1"/>
  <c r="AL2895" i="1"/>
  <c r="AL2896" i="1"/>
  <c r="AL2897" i="1"/>
  <c r="AL2898" i="1"/>
  <c r="AL2899" i="1"/>
  <c r="AL2900" i="1"/>
  <c r="AL2901" i="1"/>
  <c r="AL2902" i="1"/>
  <c r="AL2903" i="1"/>
  <c r="AL2904" i="1"/>
  <c r="AL2905" i="1"/>
  <c r="AL2907" i="1"/>
  <c r="AL2908" i="1"/>
  <c r="AL2909" i="1"/>
  <c r="AL2910" i="1"/>
  <c r="AL2911" i="1"/>
  <c r="AL2912" i="1"/>
  <c r="AL2913" i="1"/>
  <c r="AL2914" i="1"/>
  <c r="AL2915" i="1"/>
  <c r="AL2916" i="1"/>
  <c r="AL2917" i="1"/>
  <c r="AL2918" i="1"/>
  <c r="AL2919" i="1"/>
  <c r="AL2920" i="1"/>
  <c r="AL2921" i="1"/>
  <c r="AL2922" i="1"/>
  <c r="AL2923" i="1"/>
  <c r="AL2924" i="1"/>
  <c r="AL2925" i="1"/>
  <c r="AL2926" i="1"/>
  <c r="AL2927" i="1"/>
  <c r="AL2928" i="1"/>
  <c r="AL2929" i="1"/>
  <c r="AL2930" i="1"/>
  <c r="AL2931" i="1"/>
  <c r="AL2932" i="1"/>
  <c r="AL2933" i="1"/>
  <c r="AL2934" i="1"/>
  <c r="AL2935" i="1"/>
  <c r="AL2936" i="1"/>
  <c r="AL2937" i="1"/>
  <c r="AL2938" i="1"/>
  <c r="AL2939" i="1"/>
  <c r="AL2940" i="1"/>
  <c r="AL2941" i="1"/>
  <c r="AL2942" i="1"/>
  <c r="AL2943" i="1"/>
  <c r="AL2944" i="1"/>
  <c r="AL2945" i="1"/>
  <c r="AL2946" i="1"/>
  <c r="AL2947" i="1"/>
  <c r="AL2948" i="1"/>
  <c r="AL2949" i="1"/>
  <c r="AL2950" i="1"/>
  <c r="AL2951" i="1"/>
  <c r="AL2952" i="1"/>
  <c r="AL2953" i="1"/>
  <c r="AL2955" i="1"/>
  <c r="AL2956" i="1"/>
  <c r="AL2957" i="1"/>
  <c r="AL2958" i="1"/>
  <c r="AL2959" i="1"/>
  <c r="AL2961" i="1"/>
  <c r="AL2962" i="1"/>
  <c r="AL2963" i="1"/>
  <c r="AL2964" i="1"/>
  <c r="AL2965" i="1"/>
  <c r="AL2967" i="1"/>
  <c r="AL2970" i="1"/>
  <c r="AL2972" i="1"/>
  <c r="AL2973" i="1"/>
  <c r="AL2974" i="1"/>
  <c r="AL2975" i="1"/>
  <c r="AL2976" i="1"/>
  <c r="AL2977" i="1"/>
  <c r="AL2978" i="1"/>
  <c r="AL2979" i="1"/>
  <c r="AL2980" i="1"/>
  <c r="AL2981" i="1"/>
  <c r="AL2982" i="1"/>
  <c r="AL2983" i="1"/>
  <c r="AL2984" i="1"/>
  <c r="AL2985" i="1"/>
  <c r="AL2986" i="1"/>
  <c r="AL2987" i="1"/>
  <c r="AL2988" i="1"/>
  <c r="AL2989" i="1"/>
  <c r="AL2990" i="1"/>
  <c r="AL2991" i="1"/>
  <c r="AL2992" i="1"/>
  <c r="AL2993" i="1"/>
  <c r="AL2994" i="1"/>
  <c r="AL2995" i="1"/>
  <c r="AL2996" i="1"/>
  <c r="AL2997" i="1"/>
  <c r="AL2998" i="1"/>
  <c r="AL2999" i="1"/>
  <c r="AL3000" i="1"/>
  <c r="AL3001" i="1"/>
  <c r="AL3002" i="1"/>
  <c r="AL3003" i="1"/>
  <c r="AL3004" i="1"/>
  <c r="AL3006" i="1"/>
  <c r="AL3007" i="1"/>
  <c r="AL3008" i="1"/>
  <c r="AL3010" i="1"/>
  <c r="AL3011" i="1"/>
  <c r="AL3012" i="1"/>
  <c r="AL3014" i="1"/>
  <c r="AL3015" i="1"/>
  <c r="AL3016" i="1"/>
  <c r="AL3017" i="1"/>
  <c r="AL3018" i="1"/>
  <c r="AL3019" i="1"/>
  <c r="AL3020" i="1"/>
  <c r="AL3021" i="1"/>
  <c r="AL3022" i="1"/>
  <c r="AL3023" i="1"/>
  <c r="AL3024" i="1"/>
  <c r="AL3025" i="1"/>
  <c r="AL3026" i="1"/>
  <c r="AL3027" i="1"/>
  <c r="AL3028" i="1"/>
  <c r="AL3030" i="1"/>
  <c r="AL3031" i="1"/>
  <c r="AL3033" i="1"/>
  <c r="AL3034" i="1"/>
  <c r="AL3035" i="1"/>
  <c r="AL3036" i="1"/>
  <c r="AL3037" i="1"/>
  <c r="AL3038" i="1"/>
  <c r="AL3039" i="1"/>
  <c r="AL3040" i="1"/>
  <c r="AL3041" i="1"/>
  <c r="AL3042" i="1"/>
  <c r="AL3043" i="1"/>
  <c r="AL3044" i="1"/>
  <c r="AL3045" i="1"/>
  <c r="AL3046" i="1"/>
  <c r="AL3047" i="1"/>
  <c r="AL3048" i="1"/>
  <c r="AL3049" i="1"/>
  <c r="AL3050" i="1"/>
  <c r="AL3051" i="1"/>
  <c r="AL3052" i="1"/>
  <c r="AL3053" i="1"/>
  <c r="AL3054" i="1"/>
  <c r="AL3055" i="1"/>
  <c r="AL3056" i="1"/>
  <c r="AL3057" i="1"/>
  <c r="AL3058" i="1"/>
  <c r="AL3059" i="1"/>
  <c r="AL3060" i="1"/>
  <c r="AL3061" i="1"/>
  <c r="AL3062" i="1"/>
  <c r="AL3063" i="1"/>
  <c r="AL3064" i="1"/>
  <c r="AL3065" i="1"/>
  <c r="AL3066" i="1"/>
  <c r="AL3067" i="1"/>
  <c r="AL3068" i="1"/>
  <c r="AL3070" i="1"/>
  <c r="AL3071" i="1"/>
  <c r="AL3072" i="1"/>
  <c r="AL3073" i="1"/>
  <c r="AL3075" i="1"/>
  <c r="AL3076" i="1"/>
  <c r="AL3077" i="1"/>
  <c r="AL3078" i="1"/>
  <c r="AL3079" i="1"/>
  <c r="AL3080" i="1"/>
  <c r="AL3081" i="1"/>
  <c r="AL3082" i="1"/>
  <c r="AL3083" i="1"/>
  <c r="AL3084" i="1"/>
  <c r="AL3085" i="1"/>
  <c r="AL3088" i="1"/>
  <c r="AL3089" i="1"/>
  <c r="AL3090" i="1"/>
  <c r="AL3091" i="1"/>
  <c r="AL3092" i="1"/>
  <c r="AL3093" i="1"/>
  <c r="AL3094" i="1"/>
  <c r="AL3095" i="1"/>
  <c r="AL3096" i="1"/>
  <c r="AL3097" i="1"/>
  <c r="AL3098" i="1"/>
  <c r="AL3099" i="1"/>
  <c r="AL3100" i="1"/>
  <c r="AL3101" i="1"/>
  <c r="AL3102" i="1"/>
  <c r="AL3103" i="1"/>
  <c r="AL3104" i="1"/>
  <c r="AL3105" i="1"/>
  <c r="AL3106" i="1"/>
  <c r="AL3107" i="1"/>
  <c r="AL3108" i="1"/>
  <c r="AL3109" i="1"/>
  <c r="AL3110" i="1"/>
  <c r="AL3111" i="1"/>
  <c r="AL3112" i="1"/>
  <c r="AL3113" i="1"/>
  <c r="AL3114" i="1"/>
  <c r="AL3115" i="1"/>
  <c r="AL3116" i="1"/>
  <c r="AL3117" i="1"/>
  <c r="AL3118" i="1"/>
  <c r="AL3119" i="1"/>
  <c r="AL3120" i="1"/>
  <c r="AL3121" i="1"/>
  <c r="AL3122" i="1"/>
  <c r="AL3123" i="1"/>
  <c r="AL3124" i="1"/>
  <c r="AL3125" i="1"/>
  <c r="AL3126" i="1"/>
  <c r="AL3127" i="1"/>
  <c r="AL3128" i="1"/>
  <c r="AL3129" i="1"/>
  <c r="AL3130" i="1"/>
  <c r="AL3131" i="1"/>
  <c r="AL3132" i="1"/>
  <c r="AL3133" i="1"/>
  <c r="AL3134" i="1"/>
  <c r="AL3135" i="1"/>
  <c r="AL3136" i="1"/>
  <c r="AL3137" i="1"/>
  <c r="AL3138" i="1"/>
  <c r="AL3139" i="1"/>
  <c r="AL3141" i="1"/>
  <c r="AL3142" i="1"/>
  <c r="AL3143" i="1"/>
  <c r="AL3144" i="1"/>
  <c r="AL3145" i="1"/>
  <c r="AL3146" i="1"/>
  <c r="AL3147" i="1"/>
  <c r="AL3148" i="1"/>
  <c r="AL3149" i="1"/>
  <c r="AL3150" i="1"/>
  <c r="AL3151" i="1"/>
  <c r="AL3152" i="1"/>
  <c r="AL3153" i="1"/>
  <c r="AL3154" i="1"/>
  <c r="AL3156" i="1"/>
  <c r="AL3157" i="1"/>
  <c r="AL3158" i="1"/>
  <c r="AL3159" i="1"/>
  <c r="AL3160" i="1"/>
  <c r="AL3161" i="1"/>
  <c r="AL3162" i="1"/>
  <c r="AL3163" i="1"/>
  <c r="AL3164" i="1"/>
  <c r="AL3165" i="1"/>
  <c r="AL3166" i="1"/>
  <c r="AL3167" i="1"/>
  <c r="AL3168" i="1"/>
  <c r="AL3169" i="1"/>
  <c r="AL3170" i="1"/>
  <c r="AL3171" i="1"/>
  <c r="AL3172" i="1"/>
  <c r="AL3173" i="1"/>
  <c r="AL3174" i="1"/>
  <c r="AL3177" i="1"/>
  <c r="AL3178" i="1"/>
  <c r="AL3179" i="1"/>
  <c r="AL3180" i="1"/>
  <c r="AL3181" i="1"/>
  <c r="AL3182" i="1"/>
  <c r="AL3183" i="1"/>
  <c r="AL3185" i="1"/>
  <c r="AL3186" i="1"/>
  <c r="AL3187" i="1"/>
  <c r="AL3188" i="1"/>
  <c r="AL3189" i="1"/>
  <c r="AL3190" i="1"/>
  <c r="AL3191" i="1"/>
  <c r="AL3192" i="1"/>
  <c r="AL3193" i="1"/>
  <c r="AL3194" i="1"/>
  <c r="AL3195" i="1"/>
  <c r="AL3196" i="1"/>
  <c r="AL3197" i="1"/>
  <c r="AL3198" i="1"/>
  <c r="AL3199" i="1"/>
  <c r="AL3200" i="1"/>
  <c r="AL3201" i="1"/>
  <c r="AL3202" i="1"/>
  <c r="AL3203" i="1"/>
  <c r="AL3204" i="1"/>
  <c r="AL3205" i="1"/>
  <c r="AL3206" i="1"/>
  <c r="AL3207" i="1"/>
  <c r="AL3208" i="1"/>
  <c r="AL3210" i="1"/>
  <c r="AL3211" i="1"/>
  <c r="AL3212" i="1"/>
  <c r="AL3213" i="1"/>
  <c r="AL3214" i="1"/>
  <c r="AL3215" i="1"/>
  <c r="AL3216" i="1"/>
  <c r="AL3218" i="1"/>
  <c r="AL3219" i="1"/>
  <c r="AL3220" i="1"/>
  <c r="AL3221" i="1"/>
  <c r="AL3222" i="1"/>
  <c r="AL3223" i="1"/>
  <c r="AL3226" i="1"/>
  <c r="AL3227" i="1"/>
  <c r="AL3229" i="1"/>
  <c r="AL3230" i="1"/>
  <c r="AL3232" i="1"/>
  <c r="AL3234" i="1"/>
  <c r="AL3235" i="1"/>
  <c r="AL3236" i="1"/>
  <c r="AL3237" i="1"/>
  <c r="AL3238" i="1"/>
  <c r="AL3239" i="1"/>
  <c r="AL3241" i="1"/>
  <c r="AL3243" i="1"/>
  <c r="AL3244" i="1"/>
  <c r="AL3246" i="1"/>
  <c r="AL3247" i="1"/>
  <c r="AL3248" i="1"/>
  <c r="AL3249" i="1"/>
  <c r="AL3250" i="1"/>
  <c r="AL3251" i="1"/>
  <c r="AL3252" i="1"/>
  <c r="AL3253" i="1"/>
  <c r="AL3254" i="1"/>
  <c r="AL3255" i="1"/>
  <c r="AL3256" i="1"/>
  <c r="AL3257" i="1"/>
  <c r="AL3258" i="1"/>
  <c r="AL3259" i="1"/>
  <c r="AL3261" i="1"/>
  <c r="AL3262" i="1"/>
  <c r="AL3263" i="1"/>
  <c r="AL3264" i="1"/>
  <c r="AL3265" i="1"/>
  <c r="AL3266" i="1"/>
  <c r="AL3267" i="1"/>
  <c r="AL3268" i="1"/>
  <c r="AL3269" i="1"/>
  <c r="AL3271" i="1"/>
  <c r="AL3273" i="1"/>
  <c r="AL3274" i="1"/>
  <c r="AL3275" i="1"/>
  <c r="AL3276" i="1"/>
  <c r="AL3277" i="1"/>
  <c r="AL3278" i="1"/>
  <c r="AL3279" i="1"/>
  <c r="AL3280" i="1"/>
  <c r="AL3281" i="1"/>
  <c r="AL3282" i="1"/>
  <c r="AL3283" i="1"/>
  <c r="AL3284" i="1"/>
  <c r="AL3286" i="1"/>
  <c r="AL3287" i="1"/>
  <c r="AL3288" i="1"/>
  <c r="AL3289" i="1"/>
  <c r="AL3290" i="1"/>
  <c r="AL3291" i="1"/>
  <c r="AL3292" i="1"/>
  <c r="AL3293" i="1"/>
  <c r="AL3294" i="1"/>
  <c r="AL3296" i="1"/>
  <c r="AL3298" i="1"/>
  <c r="AL3301" i="1"/>
  <c r="AL3302" i="1"/>
  <c r="AL3303" i="1"/>
  <c r="AL3306" i="1"/>
  <c r="AL3307" i="1"/>
  <c r="AL3308" i="1"/>
  <c r="AL3309" i="1"/>
  <c r="AL3312" i="1"/>
  <c r="AL3313" i="1"/>
  <c r="AL3314" i="1"/>
  <c r="AL3316" i="1"/>
  <c r="AL3317" i="1"/>
  <c r="AL3318" i="1"/>
  <c r="AL3319" i="1"/>
  <c r="AL3320" i="1"/>
  <c r="AL3321" i="1"/>
  <c r="AL3324" i="1"/>
  <c r="AL3325" i="1"/>
  <c r="AL3327" i="1"/>
  <c r="AL3328" i="1"/>
  <c r="AL3330" i="1"/>
  <c r="AL3332" i="1"/>
  <c r="AL3334" i="1"/>
  <c r="AL3335" i="1"/>
  <c r="AL3336" i="1"/>
  <c r="AL3337" i="1"/>
  <c r="AL3338" i="1"/>
  <c r="AL3339" i="1"/>
  <c r="AL3341" i="1"/>
  <c r="AL3342" i="1"/>
  <c r="AL3343" i="1"/>
  <c r="AL3344" i="1"/>
  <c r="AL3345" i="1"/>
  <c r="AL3346" i="1"/>
  <c r="AL3347" i="1"/>
  <c r="AL3348" i="1"/>
  <c r="AL3349" i="1"/>
  <c r="AL3353" i="1"/>
  <c r="AL3354" i="1"/>
  <c r="AL3355" i="1"/>
  <c r="AL3356" i="1"/>
  <c r="AL3357" i="1"/>
  <c r="AL3359" i="1"/>
  <c r="AL3360" i="1"/>
  <c r="AL3361" i="1"/>
  <c r="AL3362" i="1"/>
  <c r="AL3363" i="1"/>
  <c r="AL3364" i="1"/>
  <c r="AL3365" i="1"/>
  <c r="AL3366" i="1"/>
  <c r="AL3367" i="1"/>
  <c r="AL3368" i="1"/>
  <c r="AL3369" i="1"/>
  <c r="AL3370" i="1"/>
  <c r="AL3371" i="1"/>
  <c r="AL3372" i="1"/>
  <c r="AL3373" i="1"/>
  <c r="AL3374" i="1"/>
  <c r="AL3376" i="1"/>
  <c r="AL3377" i="1"/>
  <c r="AL3379" i="1"/>
  <c r="AL3380" i="1"/>
  <c r="AL3382" i="1"/>
  <c r="AL3383" i="1"/>
  <c r="AL3384" i="1"/>
  <c r="AL3385" i="1"/>
  <c r="AL3386" i="1"/>
  <c r="AL3387" i="1"/>
  <c r="AL3388" i="1"/>
  <c r="AL3389" i="1"/>
  <c r="AL3390" i="1"/>
  <c r="AL3391" i="1"/>
  <c r="AL3393" i="1"/>
  <c r="AL3394" i="1"/>
  <c r="AL3395" i="1"/>
  <c r="AL3396" i="1"/>
  <c r="AL3397" i="1"/>
  <c r="AL3400" i="1"/>
  <c r="AL3401" i="1"/>
  <c r="AL3402" i="1"/>
  <c r="AL3403" i="1"/>
  <c r="AL3404" i="1"/>
  <c r="AL3405" i="1"/>
  <c r="AL3406" i="1"/>
  <c r="AL3407" i="1"/>
  <c r="AL3408" i="1"/>
  <c r="AL3409" i="1"/>
  <c r="AL3410" i="1"/>
  <c r="AL3411" i="1"/>
  <c r="AL3412" i="1"/>
  <c r="AL3413" i="1"/>
  <c r="AL3415" i="1"/>
  <c r="AL3417" i="1"/>
  <c r="AL3418" i="1"/>
  <c r="AL3419" i="1"/>
  <c r="AL3420" i="1"/>
  <c r="AL3422" i="1"/>
  <c r="AL3423" i="1"/>
  <c r="AL3424" i="1"/>
  <c r="AL3425" i="1"/>
  <c r="AL3426" i="1"/>
  <c r="AL3427" i="1"/>
  <c r="AL3428" i="1"/>
  <c r="AL3430" i="1"/>
  <c r="AL3431" i="1"/>
  <c r="AL3434" i="1"/>
  <c r="AL3435" i="1"/>
  <c r="AL3436" i="1"/>
  <c r="AL3437" i="1"/>
  <c r="AL3438" i="1"/>
  <c r="AL3439" i="1"/>
  <c r="AL3440" i="1"/>
  <c r="AL3441" i="1"/>
  <c r="AL3442" i="1"/>
  <c r="AL3444" i="1"/>
  <c r="AL3445" i="1"/>
  <c r="AL3446" i="1"/>
  <c r="AL3447" i="1"/>
  <c r="AL3448" i="1"/>
  <c r="AL3449" i="1"/>
  <c r="AL3451" i="1"/>
  <c r="AL3452" i="1"/>
  <c r="AL3453" i="1"/>
  <c r="AL3454" i="1"/>
  <c r="AL3455" i="1"/>
  <c r="AL3456" i="1"/>
  <c r="AL3457" i="1"/>
  <c r="AL3458" i="1"/>
  <c r="AL3459" i="1"/>
  <c r="AL3460" i="1"/>
  <c r="AL3461" i="1"/>
  <c r="AL3462" i="1"/>
  <c r="AL3463" i="1"/>
  <c r="AL3464" i="1"/>
  <c r="AL3465" i="1"/>
  <c r="AL3466" i="1"/>
  <c r="AL3467" i="1"/>
  <c r="AL3468" i="1"/>
  <c r="AL3469" i="1"/>
  <c r="AL3470" i="1"/>
  <c r="AL3471" i="1"/>
  <c r="AL3472" i="1"/>
  <c r="AL3473" i="1"/>
  <c r="AL3474" i="1"/>
  <c r="AL3475" i="1"/>
  <c r="AL3477" i="1"/>
  <c r="AL3478" i="1"/>
  <c r="AL3479" i="1"/>
  <c r="AL3480" i="1"/>
  <c r="AL3481" i="1"/>
  <c r="AL3482" i="1"/>
  <c r="AL3484" i="1"/>
  <c r="AL3485" i="1"/>
  <c r="AL3486" i="1"/>
  <c r="AL3487" i="1"/>
  <c r="AL3489" i="1"/>
  <c r="AL3490" i="1"/>
  <c r="AL3491" i="1"/>
  <c r="AL3492" i="1"/>
  <c r="AL3493" i="1"/>
  <c r="AL3494" i="1"/>
  <c r="AL3495" i="1"/>
  <c r="AL3496" i="1"/>
  <c r="AL3497" i="1"/>
  <c r="AL3498" i="1"/>
  <c r="AL3499" i="1"/>
  <c r="AL3500" i="1"/>
  <c r="AL3501" i="1"/>
  <c r="AL3502" i="1"/>
  <c r="AL3503" i="1"/>
  <c r="AL3504" i="1"/>
  <c r="AL3505" i="1"/>
  <c r="AL3506" i="1"/>
  <c r="AL3507" i="1"/>
  <c r="AL3508" i="1"/>
  <c r="AL3510" i="1"/>
  <c r="AL3512" i="1"/>
  <c r="AL3513" i="1"/>
  <c r="AL3514" i="1"/>
  <c r="AL3515" i="1"/>
  <c r="AL3516" i="1"/>
  <c r="AL3517" i="1"/>
  <c r="AL3518" i="1"/>
  <c r="AL3520" i="1"/>
  <c r="AL3521" i="1"/>
  <c r="AL3522" i="1"/>
  <c r="AL3523" i="1"/>
  <c r="AL3524" i="1"/>
  <c r="AL3525" i="1"/>
  <c r="AL3527" i="1"/>
  <c r="AL3528" i="1"/>
  <c r="AL3530" i="1"/>
  <c r="AL3531" i="1"/>
  <c r="AL3532" i="1"/>
  <c r="AL3533" i="1"/>
  <c r="AL3534" i="1"/>
  <c r="AL3535" i="1"/>
  <c r="AL3536" i="1"/>
  <c r="AL3537" i="1"/>
  <c r="AL3538" i="1"/>
  <c r="AL3539" i="1"/>
  <c r="AL3540" i="1"/>
  <c r="AL3541" i="1"/>
  <c r="AL3542" i="1"/>
  <c r="AL3544" i="1"/>
  <c r="AL3545" i="1"/>
  <c r="AL3546" i="1"/>
  <c r="AL3547" i="1"/>
  <c r="AL3548" i="1"/>
  <c r="AL3549" i="1"/>
  <c r="AL3550" i="1"/>
  <c r="AL3551" i="1"/>
  <c r="AL3552" i="1"/>
  <c r="AL3553" i="1"/>
  <c r="AL3555" i="1"/>
  <c r="AL3556" i="1"/>
  <c r="AL3557" i="1"/>
  <c r="AL3558" i="1"/>
  <c r="AL3559" i="1"/>
  <c r="AL3561" i="1"/>
  <c r="AL3562" i="1"/>
  <c r="AL3563" i="1"/>
  <c r="AL3564" i="1"/>
  <c r="AL3565" i="1"/>
  <c r="AL3566" i="1"/>
  <c r="AL3567" i="1"/>
  <c r="AL3568" i="1"/>
  <c r="AL3569" i="1"/>
  <c r="AL3570" i="1"/>
  <c r="AL3571" i="1"/>
  <c r="AL3572" i="1"/>
  <c r="AL3573" i="1"/>
  <c r="AL3574" i="1"/>
  <c r="AL3575" i="1"/>
  <c r="AL3576" i="1"/>
  <c r="AL3577" i="1"/>
  <c r="AL3578" i="1"/>
  <c r="AL3579" i="1"/>
  <c r="AL3580" i="1"/>
  <c r="AL3582" i="1"/>
  <c r="AL3583" i="1"/>
  <c r="AL3584" i="1"/>
  <c r="AL3585" i="1"/>
  <c r="AL3586" i="1"/>
  <c r="AL3587" i="1"/>
  <c r="AL3588" i="1"/>
  <c r="AL3589" i="1"/>
  <c r="AL3590" i="1"/>
  <c r="AL3591" i="1"/>
  <c r="AL3592" i="1"/>
  <c r="AL3593" i="1"/>
  <c r="AL3594" i="1"/>
  <c r="AL3595" i="1"/>
  <c r="AL3596" i="1"/>
  <c r="AL3597" i="1"/>
  <c r="AL3598" i="1"/>
  <c r="AL3599" i="1"/>
  <c r="AL3600" i="1"/>
  <c r="AL3601" i="1"/>
  <c r="AL3602" i="1"/>
  <c r="AL3605" i="1"/>
  <c r="AL3607" i="1"/>
  <c r="AL3608" i="1"/>
  <c r="AL3609" i="1"/>
  <c r="AL3610" i="1"/>
  <c r="AL3611" i="1"/>
  <c r="AL3612" i="1"/>
  <c r="AL3613" i="1"/>
  <c r="AL3614" i="1"/>
  <c r="AL3615" i="1"/>
  <c r="AL3616" i="1"/>
  <c r="AL3617" i="1"/>
  <c r="AL3618" i="1"/>
  <c r="AL3619" i="1"/>
  <c r="AL3620" i="1"/>
  <c r="AL3622" i="1"/>
  <c r="AL3623" i="1"/>
  <c r="AL3624" i="1"/>
  <c r="AL3626" i="1"/>
  <c r="AL3627" i="1"/>
  <c r="AL3629" i="1"/>
  <c r="AL3630" i="1"/>
  <c r="AL3632" i="1"/>
  <c r="AL3633" i="1"/>
  <c r="AL3634" i="1"/>
  <c r="AL3636" i="1"/>
  <c r="AL3637" i="1"/>
  <c r="AL3639" i="1"/>
  <c r="AL3640" i="1"/>
  <c r="AL3641" i="1"/>
  <c r="AL3642" i="1"/>
  <c r="AL3643" i="1"/>
  <c r="AL3644" i="1"/>
  <c r="AL3646" i="1"/>
  <c r="AL3647" i="1"/>
  <c r="AL3649" i="1"/>
  <c r="AL3650" i="1"/>
  <c r="AL3651" i="1"/>
  <c r="AL3653" i="1"/>
  <c r="AL3654" i="1"/>
  <c r="AL3655" i="1"/>
  <c r="AL3656" i="1"/>
  <c r="AL3657" i="1"/>
  <c r="AL3658" i="1"/>
  <c r="AL3659" i="1"/>
  <c r="AL3661" i="1"/>
  <c r="AL3664" i="1"/>
  <c r="AL3665" i="1"/>
  <c r="AL3666" i="1"/>
  <c r="AL3668" i="1"/>
  <c r="AL3670" i="1"/>
  <c r="AL3671" i="1"/>
  <c r="AL3672" i="1"/>
  <c r="AL3673" i="1"/>
  <c r="AL3674" i="1"/>
  <c r="AL3675" i="1"/>
  <c r="AL3676" i="1"/>
  <c r="AL3677" i="1"/>
  <c r="AL3679" i="1"/>
  <c r="AL3680" i="1"/>
  <c r="AL3681" i="1"/>
  <c r="AL3682" i="1"/>
  <c r="AL3683" i="1"/>
  <c r="AL3684" i="1"/>
  <c r="AL3686" i="1"/>
  <c r="AL3689" i="1"/>
  <c r="AL3690" i="1"/>
  <c r="AL3692" i="1"/>
  <c r="AL3693" i="1"/>
  <c r="AL3694" i="1"/>
  <c r="AL3695" i="1"/>
  <c r="AL3696" i="1"/>
  <c r="AL3698" i="1"/>
  <c r="AL3699" i="1"/>
  <c r="AL3700" i="1"/>
  <c r="AL3701" i="1"/>
  <c r="AL3702" i="1"/>
  <c r="AL3703" i="1"/>
  <c r="AL3704" i="1"/>
  <c r="AL3705" i="1"/>
  <c r="AL3706" i="1"/>
  <c r="AL3707" i="1"/>
  <c r="AL3708" i="1"/>
  <c r="AL3709" i="1"/>
  <c r="AL3710" i="1"/>
  <c r="AL3711" i="1"/>
  <c r="AL3712" i="1"/>
  <c r="AL3713" i="1"/>
  <c r="AL3714" i="1"/>
  <c r="AL3715" i="1"/>
  <c r="AL3716" i="1"/>
  <c r="AL3717" i="1"/>
  <c r="AL3718" i="1"/>
  <c r="AL3719" i="1"/>
  <c r="AL3720" i="1"/>
  <c r="AL3721" i="1"/>
  <c r="AL3722" i="1"/>
  <c r="AL3723" i="1"/>
  <c r="AL3724" i="1"/>
  <c r="AL3725" i="1"/>
  <c r="AL3726" i="1"/>
  <c r="AL3727" i="1"/>
  <c r="AL3728" i="1"/>
  <c r="AL3730" i="1"/>
  <c r="AL3731" i="1"/>
  <c r="AL3732" i="1"/>
  <c r="AL3733" i="1"/>
  <c r="AL3734" i="1"/>
  <c r="AL3735" i="1"/>
  <c r="AL3736" i="1"/>
  <c r="AL3737" i="1"/>
  <c r="AL3738" i="1"/>
  <c r="AL3739" i="1"/>
  <c r="AL3740" i="1"/>
  <c r="AL3741" i="1"/>
  <c r="AL3742" i="1"/>
  <c r="AL3743" i="1"/>
  <c r="AL3744" i="1"/>
  <c r="AL3745" i="1"/>
  <c r="AL3746" i="1"/>
  <c r="AL3747" i="1"/>
  <c r="AL3748" i="1"/>
  <c r="AL3749" i="1"/>
  <c r="AL3750" i="1"/>
  <c r="AL3751" i="1"/>
  <c r="AL3752" i="1"/>
  <c r="AL3753" i="1"/>
  <c r="AL3754" i="1"/>
  <c r="AL3755" i="1"/>
  <c r="AL3756" i="1"/>
  <c r="AL3757" i="1"/>
  <c r="AL3758" i="1"/>
  <c r="AL3759" i="1"/>
  <c r="AL3760" i="1"/>
  <c r="AL3761" i="1"/>
  <c r="AL3762" i="1"/>
  <c r="AL3763" i="1"/>
  <c r="AL3764" i="1"/>
  <c r="AL3765" i="1"/>
  <c r="AL3767" i="1"/>
  <c r="AL3768" i="1"/>
  <c r="AL3769" i="1"/>
  <c r="AL3770" i="1"/>
  <c r="AL3772" i="1"/>
  <c r="AL3773" i="1"/>
  <c r="AL3774" i="1"/>
  <c r="AL3775" i="1"/>
  <c r="AL3776" i="1"/>
  <c r="AL3777" i="1"/>
  <c r="AL3778" i="1"/>
  <c r="AL3779" i="1"/>
  <c r="AL3780" i="1"/>
  <c r="AL3781" i="1"/>
  <c r="AL3782" i="1"/>
  <c r="AL3783" i="1"/>
  <c r="AL3784" i="1"/>
  <c r="AL3785" i="1"/>
  <c r="AL3786" i="1"/>
  <c r="AL3787" i="1"/>
  <c r="AL3788" i="1"/>
  <c r="AL3789" i="1"/>
  <c r="AL3790" i="1"/>
  <c r="AL3793" i="1"/>
  <c r="AL3795" i="1"/>
  <c r="AL3796" i="1"/>
  <c r="AL3797" i="1"/>
  <c r="AL3798" i="1"/>
  <c r="AL3799" i="1"/>
  <c r="AL3800" i="1"/>
  <c r="AL3801" i="1"/>
  <c r="AL3803" i="1"/>
  <c r="AL3804" i="1"/>
  <c r="AL3805" i="1"/>
  <c r="AL3806" i="1"/>
  <c r="AL3810" i="1"/>
  <c r="AL3811" i="1"/>
  <c r="AL3813" i="1"/>
  <c r="AL3814" i="1"/>
  <c r="AL3815" i="1"/>
  <c r="AL3816" i="1"/>
  <c r="AL3817" i="1"/>
  <c r="AL3818" i="1"/>
  <c r="AL3819" i="1"/>
  <c r="AL3821" i="1"/>
  <c r="AL3822" i="1"/>
  <c r="AL3823" i="1"/>
  <c r="AL3824" i="1"/>
  <c r="AL3825" i="1"/>
  <c r="AL3826" i="1"/>
  <c r="AL3827" i="1"/>
  <c r="AL3828" i="1"/>
  <c r="AL3830" i="1"/>
  <c r="AL3831" i="1"/>
  <c r="AL3832" i="1"/>
  <c r="AL3833" i="1"/>
  <c r="AL3835" i="1"/>
  <c r="AL3838" i="1"/>
  <c r="AL3839" i="1"/>
  <c r="AL3840" i="1"/>
  <c r="AL3841" i="1"/>
  <c r="AL3843" i="1"/>
  <c r="AL3844" i="1"/>
  <c r="AL3845" i="1"/>
  <c r="AL3846" i="1"/>
  <c r="AL3847" i="1"/>
  <c r="AL3848" i="1"/>
  <c r="AL3850" i="1"/>
  <c r="AL3851" i="1"/>
  <c r="AL3853" i="1"/>
  <c r="AL3854" i="1"/>
  <c r="AL3855" i="1"/>
  <c r="AL3856" i="1"/>
  <c r="AL3858" i="1"/>
  <c r="AL3859" i="1"/>
  <c r="AL3861" i="1"/>
  <c r="AL3863" i="1"/>
  <c r="AL3864" i="1"/>
  <c r="AL3867" i="1"/>
  <c r="AL3869" i="1"/>
  <c r="AL3870" i="1"/>
  <c r="AL3871" i="1"/>
  <c r="AL3872" i="1"/>
  <c r="AL3874" i="1"/>
  <c r="AL3875" i="1"/>
  <c r="AL3878" i="1"/>
  <c r="AL3879" i="1"/>
  <c r="AL3880" i="1"/>
  <c r="AL3881" i="1"/>
  <c r="AL3882" i="1"/>
  <c r="AL3885" i="1"/>
  <c r="AL3886" i="1"/>
  <c r="AL3887" i="1"/>
  <c r="AL3888" i="1"/>
  <c r="AL3889" i="1"/>
  <c r="AL3890" i="1"/>
  <c r="AL3891" i="1"/>
  <c r="AL3892" i="1"/>
  <c r="AL3893" i="1"/>
  <c r="AL3894" i="1"/>
  <c r="AL3895" i="1"/>
  <c r="AL3896" i="1"/>
  <c r="AL3897" i="1"/>
  <c r="AL3898" i="1"/>
  <c r="AL3899" i="1"/>
  <c r="AL3900" i="1"/>
  <c r="AL3901" i="1"/>
  <c r="AL3903" i="1"/>
  <c r="AL3904" i="1"/>
  <c r="AL3905" i="1"/>
  <c r="AL3907" i="1"/>
  <c r="AL3908" i="1"/>
  <c r="AL3909" i="1"/>
  <c r="AL3910" i="1"/>
  <c r="AL3911" i="1"/>
  <c r="AL3912" i="1"/>
  <c r="AL3913" i="1"/>
  <c r="AL3914" i="1"/>
  <c r="AL3915" i="1"/>
  <c r="AL3917" i="1"/>
  <c r="AL3918" i="1"/>
  <c r="AL3919" i="1"/>
  <c r="AL3920" i="1"/>
  <c r="AL3921" i="1"/>
  <c r="AL3923" i="1"/>
  <c r="AL3924" i="1"/>
  <c r="AL3925" i="1"/>
  <c r="AL3926" i="1"/>
  <c r="AL3927" i="1"/>
  <c r="AL3928" i="1"/>
  <c r="AL3929" i="1"/>
  <c r="AL3930" i="1"/>
  <c r="AL3931" i="1"/>
  <c r="AL3932" i="1"/>
  <c r="AL3933" i="1"/>
  <c r="AL3934" i="1"/>
  <c r="AL3936" i="1"/>
  <c r="AL3937" i="1"/>
  <c r="AL3938" i="1"/>
  <c r="AL3940" i="1"/>
  <c r="AL3941" i="1"/>
  <c r="AL3942" i="1"/>
  <c r="AL3943" i="1"/>
  <c r="AL3944" i="1"/>
  <c r="AL3945" i="1"/>
  <c r="AL3946" i="1"/>
  <c r="AL3947" i="1"/>
  <c r="AL3948" i="1"/>
  <c r="AL3949" i="1"/>
  <c r="AL3950" i="1"/>
  <c r="AL3951" i="1"/>
  <c r="AL3952" i="1"/>
  <c r="AL3954" i="1"/>
  <c r="AL3955" i="1"/>
  <c r="AL3956" i="1"/>
  <c r="AL3957" i="1"/>
  <c r="AL3959" i="1"/>
  <c r="AL3960" i="1"/>
  <c r="AL3961" i="1"/>
  <c r="AL3962" i="1"/>
  <c r="AL3963" i="1"/>
  <c r="AL3964" i="1"/>
  <c r="AL3966" i="1"/>
  <c r="AL3967" i="1"/>
  <c r="AL3968" i="1"/>
  <c r="AL3969" i="1"/>
  <c r="AL3970" i="1"/>
  <c r="AL3971" i="1"/>
  <c r="AL3972" i="1"/>
  <c r="AL3973" i="1"/>
  <c r="AL3974" i="1"/>
  <c r="AL3976" i="1"/>
  <c r="AL3978" i="1"/>
  <c r="AL3979" i="1"/>
  <c r="AL3980" i="1"/>
  <c r="AL3981" i="1"/>
  <c r="AL3982" i="1"/>
  <c r="AL3983" i="1"/>
  <c r="AL3985" i="1"/>
  <c r="AL3986" i="1"/>
  <c r="AL3987" i="1"/>
  <c r="AL3988" i="1"/>
  <c r="AL3989" i="1"/>
  <c r="AL3990" i="1"/>
  <c r="AL3992" i="1"/>
  <c r="AL3993" i="1"/>
  <c r="AL3994" i="1"/>
  <c r="AL3995" i="1"/>
  <c r="AL3996" i="1"/>
  <c r="AL3997" i="1"/>
  <c r="AL3998" i="1"/>
  <c r="AL3999" i="1"/>
  <c r="AL4000" i="1"/>
  <c r="AL4001" i="1"/>
  <c r="AL4002" i="1"/>
  <c r="AL4003" i="1"/>
  <c r="AL4005" i="1"/>
  <c r="AL4006" i="1"/>
  <c r="AL4007" i="1"/>
  <c r="AL4008" i="1"/>
  <c r="AL4009" i="1"/>
  <c r="AL4010" i="1"/>
  <c r="AL4011" i="1"/>
  <c r="AL4012" i="1"/>
  <c r="AL4013" i="1"/>
  <c r="AL4014" i="1"/>
  <c r="AL4015" i="1"/>
  <c r="AL4016" i="1"/>
  <c r="AL4018" i="1"/>
  <c r="AL4019" i="1"/>
  <c r="AL4020" i="1"/>
  <c r="AL4021" i="1"/>
  <c r="AL4022" i="1"/>
  <c r="AL4023" i="1"/>
  <c r="AL4024" i="1"/>
  <c r="AL4025" i="1"/>
  <c r="AL4026" i="1"/>
  <c r="AL4027" i="1"/>
  <c r="AL4029" i="1"/>
  <c r="AL4030" i="1"/>
  <c r="AL4031" i="1"/>
  <c r="AL4032" i="1"/>
  <c r="AL4033" i="1"/>
  <c r="AL4035" i="1"/>
  <c r="AL4036" i="1"/>
  <c r="AL4037" i="1"/>
  <c r="AL4038" i="1"/>
  <c r="AL4039" i="1"/>
  <c r="AL4040" i="1"/>
  <c r="AL4042" i="1"/>
  <c r="AL4043" i="1"/>
  <c r="AL4045" i="1"/>
  <c r="AL4046" i="1"/>
  <c r="AL4047" i="1"/>
  <c r="AL4048" i="1"/>
  <c r="AL4049" i="1"/>
  <c r="AL4050" i="1"/>
  <c r="AL4051" i="1"/>
  <c r="AL4052" i="1"/>
  <c r="AL4053" i="1"/>
  <c r="AL4054" i="1"/>
  <c r="AL4055" i="1"/>
  <c r="AL4056" i="1"/>
  <c r="AL4058" i="1"/>
  <c r="AL4059" i="1"/>
  <c r="AL4060" i="1"/>
  <c r="AL4061" i="1"/>
  <c r="AL4062" i="1"/>
  <c r="AL4063" i="1"/>
  <c r="AL4064" i="1"/>
  <c r="AL4065" i="1"/>
  <c r="AL4066" i="1"/>
  <c r="AL4067" i="1"/>
  <c r="AL4068" i="1"/>
  <c r="AL4069" i="1"/>
  <c r="AL4070" i="1"/>
  <c r="AL4071" i="1"/>
  <c r="AL4072" i="1"/>
  <c r="AL4073" i="1"/>
  <c r="AL4074" i="1"/>
  <c r="AL4076" i="1"/>
  <c r="AL4077" i="1"/>
  <c r="AL4078" i="1"/>
  <c r="AL4079" i="1"/>
  <c r="AL4082" i="1"/>
  <c r="AL4083" i="1"/>
  <c r="AL4084" i="1"/>
  <c r="AL4085" i="1"/>
  <c r="AL4086" i="1"/>
  <c r="AL4088" i="1"/>
  <c r="AL4089" i="1"/>
  <c r="AL4091" i="1"/>
  <c r="AL4092" i="1"/>
  <c r="AL4093" i="1"/>
  <c r="AL4095" i="1"/>
  <c r="AL4096" i="1"/>
  <c r="AL4097" i="1"/>
  <c r="AL4098" i="1"/>
  <c r="AL4099" i="1"/>
  <c r="AL4100" i="1"/>
  <c r="AL4101" i="1"/>
  <c r="AL4103" i="1"/>
  <c r="AL4104" i="1"/>
  <c r="AL4105" i="1"/>
  <c r="AL4106" i="1"/>
  <c r="AL4107" i="1"/>
  <c r="AL4108" i="1"/>
  <c r="AL4109" i="1"/>
  <c r="AL4110" i="1"/>
  <c r="AL4111" i="1"/>
  <c r="AL4112" i="1"/>
  <c r="AL4116" i="1"/>
  <c r="AL4119" i="1"/>
  <c r="AL4120" i="1"/>
  <c r="AL4122" i="1"/>
  <c r="AL4123" i="1"/>
  <c r="AL4124" i="1"/>
  <c r="AL4125" i="1"/>
  <c r="AL4126" i="1"/>
  <c r="AL4128" i="1"/>
  <c r="AL4129" i="1"/>
  <c r="AL4130" i="1"/>
  <c r="AL4131" i="1"/>
  <c r="AL4132" i="1"/>
  <c r="AL4133" i="1"/>
  <c r="AL4135" i="1"/>
  <c r="AL4136" i="1"/>
  <c r="AL4137" i="1"/>
  <c r="AL4138" i="1"/>
  <c r="AL4139" i="1"/>
  <c r="AL4140" i="1"/>
  <c r="AL4141" i="1"/>
  <c r="AL4142" i="1"/>
  <c r="AL4143" i="1"/>
  <c r="AL4144" i="1"/>
  <c r="AL4146" i="1"/>
  <c r="AL4147" i="1"/>
  <c r="AL4148" i="1"/>
  <c r="AL4149" i="1"/>
  <c r="AL4150" i="1"/>
  <c r="AL4151" i="1"/>
  <c r="AL4152" i="1"/>
  <c r="AL4153" i="1"/>
  <c r="AL4155" i="1"/>
  <c r="AL4156" i="1"/>
  <c r="AL4157" i="1"/>
  <c r="AL4158" i="1"/>
  <c r="AL4159" i="1"/>
  <c r="AL4160" i="1"/>
  <c r="AL4161" i="1"/>
  <c r="AL4162" i="1"/>
  <c r="AL4163" i="1"/>
  <c r="AL4164" i="1"/>
  <c r="AL4165" i="1"/>
  <c r="AL4167" i="1"/>
  <c r="AL4168" i="1"/>
  <c r="AL4169" i="1"/>
  <c r="AL4170" i="1"/>
  <c r="AL4171" i="1"/>
  <c r="AL4173" i="1"/>
  <c r="AL4174" i="1"/>
  <c r="AL4175" i="1"/>
  <c r="AL4177" i="1"/>
  <c r="AL4178" i="1"/>
  <c r="AL4179" i="1"/>
  <c r="AL4180" i="1"/>
  <c r="AL4181" i="1"/>
  <c r="AL4182" i="1"/>
  <c r="AL4183" i="1"/>
  <c r="AL4184" i="1"/>
  <c r="AL4185" i="1"/>
  <c r="AL4186" i="1"/>
  <c r="AL4187" i="1"/>
  <c r="AL4188" i="1"/>
  <c r="AL4189" i="1"/>
  <c r="AL4190" i="1"/>
  <c r="AL4191" i="1"/>
  <c r="AL4192" i="1"/>
  <c r="AL4193" i="1"/>
  <c r="AL4194" i="1"/>
  <c r="AL4197" i="1"/>
  <c r="AL4198" i="1"/>
  <c r="AL4199" i="1"/>
  <c r="AL4200" i="1"/>
  <c r="AL4201" i="1"/>
  <c r="AL4202" i="1"/>
  <c r="AL4203" i="1"/>
  <c r="AL4204" i="1"/>
  <c r="AL4205" i="1"/>
  <c r="AL4206" i="1"/>
  <c r="AL4207" i="1"/>
  <c r="AL4208" i="1"/>
  <c r="AL4209" i="1"/>
  <c r="AL4210" i="1"/>
  <c r="AL4211" i="1"/>
  <c r="AL4212" i="1"/>
  <c r="AL4213" i="1"/>
  <c r="AL4214" i="1"/>
  <c r="AL4215" i="1"/>
  <c r="AL4217" i="1"/>
  <c r="AL4218" i="1"/>
  <c r="AL4219" i="1"/>
  <c r="AL4220" i="1"/>
  <c r="AL4221" i="1"/>
  <c r="AL4223" i="1"/>
  <c r="AL4226" i="1"/>
  <c r="AL4227" i="1"/>
  <c r="AL4228" i="1"/>
  <c r="AL4229" i="1"/>
  <c r="AL4230" i="1"/>
  <c r="AL4231" i="1"/>
  <c r="AL4232" i="1"/>
  <c r="AL4233" i="1"/>
  <c r="AL4234" i="1"/>
  <c r="AL4235" i="1"/>
  <c r="AL4237" i="1"/>
  <c r="AL4238" i="1"/>
  <c r="AL4239" i="1"/>
  <c r="AL4240" i="1"/>
  <c r="AL4242" i="1"/>
  <c r="AL4243" i="1"/>
  <c r="AL4244" i="1"/>
  <c r="AL4245" i="1"/>
  <c r="AL4246" i="1"/>
  <c r="AL4248" i="1"/>
  <c r="AL4249" i="1"/>
  <c r="AL4250" i="1"/>
  <c r="AL4252" i="1"/>
  <c r="AL4253" i="1"/>
  <c r="AL4254" i="1"/>
  <c r="AL4255" i="1"/>
  <c r="AL4256" i="1"/>
  <c r="AL4257" i="1"/>
  <c r="AL4258" i="1"/>
  <c r="AL4259" i="1"/>
  <c r="AL4260" i="1"/>
  <c r="AL4261" i="1"/>
  <c r="AL4262" i="1"/>
  <c r="AL4263" i="1"/>
  <c r="AL4264" i="1"/>
  <c r="AL4265" i="1"/>
  <c r="AL4266" i="1"/>
  <c r="AL4268" i="1"/>
  <c r="AL4269" i="1"/>
  <c r="AL4270" i="1"/>
  <c r="AL4271" i="1"/>
  <c r="AL4272" i="1"/>
  <c r="AL4274" i="1"/>
  <c r="AL4275" i="1"/>
  <c r="AL4277" i="1"/>
  <c r="AL4279" i="1"/>
  <c r="AL4280" i="1"/>
  <c r="AL4281" i="1"/>
  <c r="AL4282" i="1"/>
  <c r="AL4284" i="1"/>
  <c r="AL4285" i="1"/>
  <c r="AL4286" i="1"/>
  <c r="AL4287" i="1"/>
  <c r="AL4288" i="1"/>
  <c r="AL4289" i="1"/>
  <c r="AL4291" i="1"/>
  <c r="AL4293" i="1"/>
  <c r="AL4296" i="1"/>
  <c r="AL4297" i="1"/>
  <c r="AL4298" i="1"/>
  <c r="AL4300" i="1"/>
  <c r="AL4303" i="1"/>
  <c r="AL4305" i="1"/>
  <c r="AL4311" i="1"/>
  <c r="AL4312" i="1"/>
  <c r="AL4313" i="1"/>
  <c r="AL4314" i="1"/>
  <c r="AL4315" i="1"/>
  <c r="AL4320" i="1"/>
  <c r="AL4321" i="1"/>
  <c r="AL4322" i="1"/>
  <c r="AL4324" i="1"/>
  <c r="AL4325" i="1"/>
  <c r="AL4326" i="1"/>
  <c r="AL4328" i="1"/>
  <c r="AL4330" i="1"/>
  <c r="AL4331" i="1"/>
  <c r="AL4332" i="1"/>
  <c r="AL4333" i="1"/>
  <c r="AL4334" i="1"/>
  <c r="AL4335" i="1"/>
  <c r="AL4338" i="1"/>
  <c r="AL4339" i="1"/>
  <c r="AL4340" i="1"/>
  <c r="AL4341" i="1"/>
  <c r="AL4342" i="1"/>
  <c r="AL4343" i="1"/>
  <c r="AL4344" i="1"/>
  <c r="AL4345" i="1"/>
  <c r="AL4346" i="1"/>
  <c r="AL4347" i="1"/>
  <c r="AL4348" i="1"/>
  <c r="AL4350" i="1"/>
  <c r="AL4351" i="1"/>
  <c r="AL4352" i="1"/>
  <c r="AL4354" i="1"/>
  <c r="AL4355" i="1"/>
  <c r="AL4357" i="1"/>
  <c r="AL4358" i="1"/>
  <c r="AL4360" i="1"/>
  <c r="AL4361" i="1"/>
  <c r="AL4362" i="1"/>
  <c r="AL4363" i="1"/>
  <c r="AL4364" i="1"/>
  <c r="AL4365" i="1"/>
  <c r="AL4367" i="1"/>
  <c r="AL4368" i="1"/>
  <c r="AL4369" i="1"/>
  <c r="AL4370" i="1"/>
  <c r="AL4371" i="1"/>
  <c r="AL4373" i="1"/>
  <c r="AL4375" i="1"/>
  <c r="AL4376" i="1"/>
  <c r="AL4377" i="1"/>
  <c r="AL4378" i="1"/>
  <c r="AL4379" i="1"/>
  <c r="AL4380" i="1"/>
  <c r="AL4382" i="1"/>
  <c r="AL4383" i="1"/>
  <c r="AL4384" i="1"/>
  <c r="AL4385" i="1"/>
  <c r="AL4386" i="1"/>
  <c r="AL4387" i="1"/>
  <c r="AL4388" i="1"/>
  <c r="AL4389" i="1"/>
  <c r="AL4390" i="1"/>
  <c r="AL4391" i="1"/>
  <c r="AL4393" i="1"/>
  <c r="AL4395" i="1"/>
  <c r="AL4397" i="1"/>
  <c r="AL4398" i="1"/>
  <c r="AL4399" i="1"/>
  <c r="AL4400" i="1"/>
  <c r="AL4401" i="1"/>
  <c r="AL4403" i="1"/>
  <c r="AL4404" i="1"/>
  <c r="AL4405" i="1"/>
  <c r="AL4406" i="1"/>
  <c r="AL4407" i="1"/>
  <c r="AL4408" i="1"/>
  <c r="AL4409" i="1"/>
  <c r="AL4411" i="1"/>
  <c r="AL4412" i="1"/>
  <c r="AL4413" i="1"/>
  <c r="AL4414" i="1"/>
  <c r="AL4415" i="1"/>
  <c r="AL4416" i="1"/>
  <c r="AL4417" i="1"/>
  <c r="AL4419" i="1"/>
  <c r="AL4420" i="1"/>
  <c r="AL4421" i="1"/>
  <c r="AL4422" i="1"/>
  <c r="AL4424" i="1"/>
  <c r="AL4425" i="1"/>
  <c r="AL4426" i="1"/>
  <c r="AL4428" i="1"/>
  <c r="AL4429" i="1"/>
  <c r="AL4430" i="1"/>
  <c r="AL4431" i="1"/>
  <c r="AL4432" i="1"/>
  <c r="AL4433" i="1"/>
  <c r="AL4434" i="1"/>
  <c r="AL4435" i="1"/>
  <c r="AL4436" i="1"/>
  <c r="AL4437" i="1"/>
  <c r="AL4438" i="1"/>
  <c r="AL4439" i="1"/>
  <c r="AL4440" i="1"/>
  <c r="AL4441" i="1"/>
  <c r="AL4442" i="1"/>
  <c r="AL4443" i="1"/>
  <c r="AL4444" i="1"/>
  <c r="AL4445" i="1"/>
  <c r="AL4446" i="1"/>
  <c r="AL4447" i="1"/>
  <c r="AL4448" i="1"/>
  <c r="AL4449" i="1"/>
  <c r="AL4450" i="1"/>
  <c r="AL4451" i="1"/>
  <c r="AL4452" i="1"/>
  <c r="AL4453" i="1"/>
  <c r="AL4454" i="1"/>
  <c r="AL4455" i="1"/>
  <c r="AL4456" i="1"/>
  <c r="AL4458" i="1"/>
  <c r="AL4459" i="1"/>
  <c r="AL4460" i="1"/>
  <c r="AL4461" i="1"/>
  <c r="AL4463" i="1"/>
  <c r="AL4464" i="1"/>
  <c r="AL4465" i="1"/>
  <c r="AL4466" i="1"/>
  <c r="AL4467" i="1"/>
  <c r="AL4468" i="1"/>
  <c r="AL4469" i="1"/>
  <c r="AL4470" i="1"/>
  <c r="AL4471" i="1"/>
  <c r="AL4472" i="1"/>
  <c r="AL4473" i="1"/>
  <c r="AL4474" i="1"/>
  <c r="AL4475" i="1"/>
  <c r="AL4476" i="1"/>
  <c r="AL4477" i="1"/>
  <c r="AL4478" i="1"/>
  <c r="AL4479" i="1"/>
  <c r="AL4480" i="1"/>
  <c r="AL4481" i="1"/>
  <c r="AL4482" i="1"/>
  <c r="AL4483" i="1"/>
  <c r="AL4485" i="1"/>
  <c r="AL4486" i="1"/>
  <c r="AL4487" i="1"/>
  <c r="AL4488" i="1"/>
  <c r="AL4489" i="1"/>
  <c r="AL4490" i="1"/>
  <c r="AL4491" i="1"/>
  <c r="AL4492" i="1"/>
  <c r="AL4493" i="1"/>
  <c r="AL4494" i="1"/>
  <c r="AL4495" i="1"/>
  <c r="AL4496" i="1"/>
  <c r="AL4497" i="1"/>
  <c r="AL4498" i="1"/>
  <c r="AL4500" i="1"/>
  <c r="AL4501" i="1"/>
  <c r="AL4502" i="1"/>
  <c r="AL4503" i="1"/>
  <c r="AL4504" i="1"/>
  <c r="AL4505" i="1"/>
  <c r="AL4506" i="1"/>
  <c r="AL4507" i="1"/>
  <c r="AL4510" i="1"/>
  <c r="AL4511" i="1"/>
  <c r="AL4512" i="1"/>
  <c r="AL4513" i="1"/>
  <c r="AL4514" i="1"/>
  <c r="AL4515" i="1"/>
  <c r="AL4516" i="1"/>
  <c r="AL4517" i="1"/>
  <c r="AL4518" i="1"/>
  <c r="AL4520" i="1"/>
  <c r="AL4522" i="1"/>
  <c r="AL4523" i="1"/>
  <c r="AL4524" i="1"/>
  <c r="AL4525" i="1"/>
  <c r="AL4526" i="1"/>
  <c r="AL4527" i="1"/>
  <c r="AL4528" i="1"/>
  <c r="AL4529" i="1"/>
  <c r="AL4531" i="1"/>
  <c r="AL4532" i="1"/>
  <c r="AL4533" i="1"/>
  <c r="AL4534" i="1"/>
  <c r="AL4535" i="1"/>
  <c r="AL4536" i="1"/>
  <c r="AL4537" i="1"/>
  <c r="AL4538" i="1"/>
  <c r="AL4539" i="1"/>
  <c r="AL4540" i="1"/>
  <c r="AL4541" i="1"/>
  <c r="AL4542" i="1"/>
  <c r="AL4543" i="1"/>
  <c r="AL4544" i="1"/>
  <c r="AL4545" i="1"/>
  <c r="AL4546" i="1"/>
  <c r="AL4547" i="1"/>
  <c r="AL4548" i="1"/>
  <c r="AL4549" i="1"/>
  <c r="AL4551" i="1"/>
  <c r="AL4553" i="1"/>
  <c r="AL4554" i="1"/>
  <c r="AL4555" i="1"/>
  <c r="AL4558" i="1"/>
  <c r="AL4559" i="1"/>
  <c r="AL4563" i="1"/>
  <c r="AL4564" i="1"/>
  <c r="AL4565" i="1"/>
  <c r="AL4566" i="1"/>
  <c r="AL4567" i="1"/>
  <c r="AL4568" i="1"/>
  <c r="AL4569" i="1"/>
  <c r="AL4570" i="1"/>
  <c r="AL4571" i="1"/>
  <c r="AL4572" i="1"/>
  <c r="AL4573" i="1"/>
  <c r="AL4574" i="1"/>
  <c r="AL4575" i="1"/>
  <c r="AL4576" i="1"/>
  <c r="AL4577" i="1"/>
  <c r="AL4578" i="1"/>
  <c r="AL4579" i="1"/>
  <c r="AL4580" i="1"/>
  <c r="AL4583" i="1"/>
  <c r="AL4585" i="1"/>
  <c r="AL4586" i="1"/>
  <c r="AL4587" i="1"/>
  <c r="AL4588" i="1"/>
  <c r="AL4589" i="1"/>
  <c r="AL4592" i="1"/>
  <c r="AL4593" i="1"/>
  <c r="AL4594" i="1"/>
  <c r="AL4595" i="1"/>
  <c r="AL4596" i="1"/>
  <c r="AL4597" i="1"/>
  <c r="AL4598" i="1"/>
  <c r="AL4599" i="1"/>
  <c r="AL4601" i="1"/>
  <c r="AL4602" i="1"/>
  <c r="AL4603" i="1"/>
  <c r="AL4604" i="1"/>
  <c r="AL4605" i="1"/>
  <c r="AL4607" i="1"/>
  <c r="AL4608" i="1"/>
  <c r="AL4609" i="1"/>
  <c r="AL4610" i="1"/>
  <c r="AL4611" i="1"/>
  <c r="AL4612" i="1"/>
  <c r="AL4613" i="1"/>
  <c r="AL4614" i="1"/>
  <c r="AL4615" i="1"/>
  <c r="AL4617" i="1"/>
  <c r="AL4619" i="1"/>
  <c r="AL4620" i="1"/>
  <c r="AL4621" i="1"/>
  <c r="AL4623" i="1"/>
  <c r="AL4624" i="1"/>
  <c r="AL4625" i="1"/>
  <c r="AL4627" i="1"/>
  <c r="AL4628" i="1"/>
  <c r="AL4629" i="1"/>
  <c r="AL4630" i="1"/>
  <c r="AL4631" i="1"/>
  <c r="AL4632" i="1"/>
  <c r="AL4633" i="1"/>
  <c r="AL4635" i="1"/>
  <c r="AL4637" i="1"/>
  <c r="AL4638" i="1"/>
  <c r="AL4639" i="1"/>
  <c r="AL4640" i="1"/>
  <c r="AL4641" i="1"/>
  <c r="AL4642" i="1"/>
  <c r="AL4643" i="1"/>
  <c r="AL4644" i="1"/>
  <c r="AL4645" i="1"/>
  <c r="AL4647" i="1"/>
  <c r="AL4648" i="1"/>
  <c r="AL4650" i="1"/>
  <c r="AL4651" i="1"/>
  <c r="AL4652" i="1"/>
  <c r="AL4653" i="1"/>
  <c r="AL4654" i="1"/>
  <c r="AL4655" i="1"/>
  <c r="AL4657" i="1"/>
  <c r="AL4658" i="1"/>
  <c r="AL4659" i="1"/>
  <c r="AL4660" i="1"/>
  <c r="AL4661" i="1"/>
  <c r="AL4663" i="1"/>
  <c r="AL4664" i="1"/>
  <c r="AL4665" i="1"/>
  <c r="AL4667" i="1"/>
  <c r="AL4668" i="1"/>
  <c r="AL4669" i="1"/>
  <c r="AL4670" i="1"/>
  <c r="AL4672" i="1"/>
  <c r="AL4673" i="1"/>
  <c r="AL4674" i="1"/>
  <c r="AL4676" i="1"/>
  <c r="AL4677" i="1"/>
  <c r="AL4678" i="1"/>
  <c r="AL4679" i="1"/>
  <c r="AL4681" i="1"/>
  <c r="AL4682" i="1"/>
  <c r="AL4683" i="1"/>
  <c r="AL4684" i="1"/>
  <c r="AL4685" i="1"/>
  <c r="AL4686" i="1"/>
  <c r="AL4687" i="1"/>
  <c r="AL4688" i="1"/>
  <c r="AL4689" i="1"/>
  <c r="AL4690" i="1"/>
  <c r="AL4693" i="1"/>
  <c r="AL4694" i="1"/>
  <c r="AL4696" i="1"/>
  <c r="AL4697" i="1"/>
  <c r="AL4698" i="1"/>
  <c r="AL4699" i="1"/>
  <c r="AL4700" i="1"/>
  <c r="AL4701" i="1"/>
  <c r="AL4703" i="1"/>
  <c r="AL4704" i="1"/>
  <c r="AL4705" i="1"/>
  <c r="AL4706" i="1"/>
  <c r="AL4707" i="1"/>
  <c r="AL4708" i="1"/>
  <c r="AL4709" i="1"/>
  <c r="AL4710" i="1"/>
  <c r="AL4711" i="1"/>
  <c r="AL4712" i="1"/>
  <c r="AL4713" i="1"/>
  <c r="AL4714" i="1"/>
  <c r="AL4716" i="1"/>
  <c r="AL4717" i="1"/>
  <c r="AL4718" i="1"/>
  <c r="AL4720" i="1"/>
  <c r="AL4721" i="1"/>
  <c r="AL4722" i="1"/>
  <c r="AL4723" i="1"/>
  <c r="AL4724" i="1"/>
  <c r="AL4725" i="1"/>
  <c r="AL4726" i="1"/>
  <c r="AL4727" i="1"/>
  <c r="AL4728" i="1"/>
  <c r="AL4730" i="1"/>
  <c r="AL4732" i="1"/>
  <c r="AL4733" i="1"/>
  <c r="AL4735" i="1"/>
  <c r="AL4736" i="1"/>
  <c r="AL4737" i="1"/>
  <c r="AL4738" i="1"/>
  <c r="AL4739" i="1"/>
  <c r="AL4740" i="1"/>
  <c r="AL4741" i="1"/>
  <c r="AL4742" i="1"/>
  <c r="AL4743" i="1"/>
  <c r="AL4744" i="1"/>
  <c r="AL4745" i="1"/>
  <c r="AL4746" i="1"/>
  <c r="AL4748" i="1"/>
  <c r="AL4749" i="1"/>
  <c r="AL4750" i="1"/>
  <c r="AL4751" i="1"/>
  <c r="AL4752" i="1"/>
  <c r="AL4753" i="1"/>
  <c r="AL4754" i="1"/>
  <c r="AL4755" i="1"/>
  <c r="AL4756" i="1"/>
  <c r="AL4757" i="1"/>
  <c r="AL4759" i="1"/>
  <c r="AL4760" i="1"/>
  <c r="AL4761" i="1"/>
  <c r="AL4762" i="1"/>
  <c r="AL4763" i="1"/>
  <c r="AL4765" i="1"/>
  <c r="AL4766" i="1"/>
  <c r="AL4768" i="1"/>
  <c r="AL4771" i="1"/>
  <c r="AL4772" i="1"/>
  <c r="AL4773" i="1"/>
  <c r="AL4774" i="1"/>
  <c r="AL4775" i="1"/>
  <c r="AL4777" i="1"/>
  <c r="AL4778" i="1"/>
  <c r="AL4779" i="1"/>
  <c r="AL4780" i="1"/>
  <c r="AL4781" i="1"/>
  <c r="AL4782" i="1"/>
  <c r="AL4783" i="1"/>
  <c r="AL4784" i="1"/>
  <c r="AL4785" i="1"/>
  <c r="AL4786" i="1"/>
  <c r="AL4787" i="1"/>
  <c r="AL4788" i="1"/>
  <c r="AL4789" i="1"/>
  <c r="AL4790" i="1"/>
  <c r="AL4791" i="1"/>
  <c r="AL4793" i="1"/>
  <c r="AL4794" i="1"/>
  <c r="AL4795" i="1"/>
  <c r="AL4797" i="1"/>
  <c r="AL4798" i="1"/>
  <c r="AL4799" i="1"/>
  <c r="AL4801" i="1"/>
  <c r="AL4802" i="1"/>
  <c r="AL4803" i="1"/>
  <c r="AL4804" i="1"/>
  <c r="AL4806" i="1"/>
  <c r="AL4807" i="1"/>
  <c r="AL4808" i="1"/>
  <c r="AL4810" i="1"/>
  <c r="AL4811" i="1"/>
  <c r="AL4812" i="1"/>
  <c r="AL4813" i="1"/>
  <c r="AL4814" i="1"/>
  <c r="AL4815" i="1"/>
  <c r="AL4816" i="1"/>
  <c r="AL4817" i="1"/>
  <c r="AL4818" i="1"/>
  <c r="AL4819" i="1"/>
  <c r="AL4822" i="1"/>
  <c r="AL4823" i="1"/>
  <c r="AL4824" i="1"/>
  <c r="AL4826" i="1"/>
  <c r="AL4829" i="1"/>
  <c r="AL4830" i="1"/>
  <c r="AL4831" i="1"/>
  <c r="AL4832" i="1"/>
  <c r="AL4834" i="1"/>
  <c r="AL4835" i="1"/>
  <c r="AL4836" i="1"/>
  <c r="AL4837" i="1"/>
  <c r="AL4839" i="1"/>
  <c r="AL4840" i="1"/>
  <c r="AL4841" i="1"/>
  <c r="AL4842" i="1"/>
  <c r="AL4843" i="1"/>
  <c r="AL4844" i="1"/>
  <c r="AL4846" i="1"/>
  <c r="AL4847" i="1"/>
  <c r="AL4849" i="1"/>
  <c r="AL4850" i="1"/>
  <c r="AL4851" i="1"/>
  <c r="AL4852" i="1"/>
  <c r="AL4853" i="1"/>
  <c r="AL4854" i="1"/>
  <c r="AL4855" i="1"/>
  <c r="AL4856" i="1"/>
  <c r="AL4857" i="1"/>
  <c r="AL4858" i="1"/>
  <c r="AL4859" i="1"/>
  <c r="AL4860" i="1"/>
  <c r="AL4861" i="1"/>
  <c r="AL4862" i="1"/>
  <c r="AL4863" i="1"/>
  <c r="AL4864" i="1"/>
  <c r="AL4865" i="1"/>
  <c r="AL4866" i="1"/>
  <c r="AL4867" i="1"/>
  <c r="AL4868" i="1"/>
  <c r="AL4870" i="1"/>
  <c r="AL4875" i="1"/>
  <c r="AL4877" i="1"/>
  <c r="AL4879" i="1"/>
  <c r="AL4882" i="1"/>
  <c r="AL4883" i="1"/>
  <c r="AL4885" i="1"/>
  <c r="AL4886" i="1"/>
  <c r="AL4887" i="1"/>
  <c r="AL4888" i="1"/>
  <c r="AL4889" i="1"/>
  <c r="AL4891" i="1"/>
  <c r="AL4892" i="1"/>
  <c r="AL4893" i="1"/>
  <c r="AL4894" i="1"/>
  <c r="AL4895" i="1"/>
  <c r="AL4896" i="1"/>
  <c r="AL4897" i="1"/>
  <c r="AL4898" i="1"/>
  <c r="AL4899" i="1"/>
  <c r="AL4900" i="1"/>
  <c r="AL4901" i="1"/>
  <c r="AL4902" i="1"/>
  <c r="AL4903" i="1"/>
  <c r="AL4905" i="1"/>
  <c r="AL4906" i="1"/>
  <c r="AL4907" i="1"/>
  <c r="AL4908" i="1"/>
  <c r="AL4909" i="1"/>
  <c r="AL4910" i="1"/>
  <c r="AL4913" i="1"/>
  <c r="AL4916" i="1"/>
  <c r="AL4917" i="1"/>
  <c r="AL4918" i="1"/>
  <c r="AL4919" i="1"/>
  <c r="AL4920" i="1"/>
  <c r="AL4922" i="1"/>
  <c r="AL4923" i="1"/>
  <c r="AL4924" i="1"/>
  <c r="AL4925" i="1"/>
  <c r="AL4926" i="1"/>
  <c r="AL4927" i="1"/>
  <c r="AL4928" i="1"/>
  <c r="AL4930" i="1"/>
  <c r="AL4931" i="1"/>
  <c r="AL4932" i="1"/>
  <c r="AL4933" i="1"/>
  <c r="AL4934" i="1"/>
  <c r="AL4935" i="1"/>
  <c r="AL4938" i="1"/>
  <c r="AL4939" i="1"/>
  <c r="AL4940" i="1"/>
  <c r="AL4941" i="1"/>
  <c r="AL4942" i="1"/>
  <c r="AL4943" i="1"/>
  <c r="AL4944" i="1"/>
  <c r="AL4945" i="1"/>
  <c r="AL4947" i="1"/>
  <c r="AL4948" i="1"/>
  <c r="AL4949" i="1"/>
  <c r="AL4950" i="1"/>
  <c r="AL4951" i="1"/>
  <c r="AL4952" i="1"/>
  <c r="AL4953" i="1"/>
  <c r="AL4954" i="1"/>
  <c r="AL4955" i="1"/>
  <c r="AL4956" i="1"/>
  <c r="AL4957" i="1"/>
  <c r="AL4958" i="1"/>
  <c r="AL4959" i="1"/>
  <c r="AL4960" i="1"/>
  <c r="AL4961" i="1"/>
  <c r="AL4963" i="1"/>
  <c r="AL4964" i="1"/>
  <c r="AL4965" i="1"/>
  <c r="AL4966" i="1"/>
  <c r="AL4967" i="1"/>
  <c r="AL4968" i="1"/>
  <c r="AL4970" i="1"/>
  <c r="AL4972" i="1"/>
  <c r="AL4973" i="1"/>
  <c r="AL4974" i="1"/>
  <c r="AL4975" i="1"/>
  <c r="AL4977" i="1"/>
  <c r="AL4978" i="1"/>
  <c r="AL4979" i="1"/>
  <c r="AL4980" i="1"/>
  <c r="AL4981" i="1"/>
  <c r="AL4982" i="1"/>
  <c r="AL4983" i="1"/>
  <c r="AL4985" i="1"/>
  <c r="AL4986" i="1"/>
  <c r="AL4989" i="1"/>
  <c r="AL4990" i="1"/>
  <c r="AL4992" i="1"/>
  <c r="AL4993" i="1"/>
  <c r="AL4994" i="1"/>
  <c r="AL4995" i="1"/>
  <c r="AL4996" i="1"/>
  <c r="AL4997" i="1"/>
  <c r="AL4998" i="1"/>
  <c r="AL4999" i="1"/>
  <c r="AL5000" i="1"/>
  <c r="AL5001" i="1"/>
  <c r="AL5002" i="1"/>
  <c r="AL5004" i="1"/>
  <c r="AL5006" i="1"/>
  <c r="AL5008" i="1"/>
  <c r="AL5010" i="1"/>
  <c r="AL5011" i="1"/>
  <c r="AL5013" i="1"/>
  <c r="AL5014" i="1"/>
  <c r="AL5015" i="1"/>
  <c r="AL5017" i="1"/>
  <c r="AL5018" i="1"/>
  <c r="AL5019" i="1"/>
  <c r="AL5020" i="1"/>
  <c r="AL5022" i="1"/>
  <c r="AL5023" i="1"/>
  <c r="AL5024" i="1"/>
  <c r="AL5025" i="1"/>
  <c r="AL5026" i="1"/>
  <c r="AL5027" i="1"/>
  <c r="AL5028" i="1"/>
  <c r="AL5029" i="1"/>
  <c r="AL5030" i="1"/>
  <c r="AL5031" i="1"/>
  <c r="AL5033" i="1"/>
  <c r="AL5035" i="1"/>
  <c r="AL5036" i="1"/>
  <c r="AL5037" i="1"/>
  <c r="AL5038" i="1"/>
  <c r="AL5039" i="1"/>
  <c r="AL5042" i="1"/>
  <c r="AL5044" i="1"/>
  <c r="AL2" i="1"/>
  <c r="AJ3" i="1"/>
  <c r="AJ4" i="1"/>
  <c r="AJ5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2" i="1"/>
  <c r="AJ203" i="1"/>
  <c r="AJ204" i="1"/>
  <c r="AJ205" i="1"/>
  <c r="AJ207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1472" i="1"/>
  <c r="AJ1473" i="1"/>
  <c r="AJ1474" i="1"/>
  <c r="AJ1475" i="1"/>
  <c r="AJ1476" i="1"/>
  <c r="AJ1477" i="1"/>
  <c r="AJ1478" i="1"/>
  <c r="AJ1479" i="1"/>
  <c r="AJ1480" i="1"/>
  <c r="AJ1481" i="1"/>
  <c r="AJ1482" i="1"/>
  <c r="AJ1483" i="1"/>
  <c r="AJ1484" i="1"/>
  <c r="AJ1485" i="1"/>
  <c r="AJ1486" i="1"/>
  <c r="AJ1487" i="1"/>
  <c r="AJ1488" i="1"/>
  <c r="AJ1489" i="1"/>
  <c r="AJ1490" i="1"/>
  <c r="AJ1491" i="1"/>
  <c r="AJ1492" i="1"/>
  <c r="AJ1493" i="1"/>
  <c r="AJ1494" i="1"/>
  <c r="AJ1495" i="1"/>
  <c r="AJ1496" i="1"/>
  <c r="AJ1497" i="1"/>
  <c r="AJ1498" i="1"/>
  <c r="AJ1499" i="1"/>
  <c r="AJ1500" i="1"/>
  <c r="AJ1501" i="1"/>
  <c r="AJ1502" i="1"/>
  <c r="AJ1503" i="1"/>
  <c r="AJ1504" i="1"/>
  <c r="AJ1505" i="1"/>
  <c r="AJ1506" i="1"/>
  <c r="AJ1507" i="1"/>
  <c r="AJ1508" i="1"/>
  <c r="AJ1509" i="1"/>
  <c r="AJ1510" i="1"/>
  <c r="AJ1511" i="1"/>
  <c r="AJ1513" i="1"/>
  <c r="AJ1514" i="1"/>
  <c r="AJ1515" i="1"/>
  <c r="AJ1516" i="1"/>
  <c r="AJ1517" i="1"/>
  <c r="AJ1518" i="1"/>
  <c r="AJ1519" i="1"/>
  <c r="AJ1520" i="1"/>
  <c r="AJ1521" i="1"/>
  <c r="AJ1522" i="1"/>
  <c r="AJ1523" i="1"/>
  <c r="AJ1524" i="1"/>
  <c r="AJ1525" i="1"/>
  <c r="AJ1526" i="1"/>
  <c r="AJ1527" i="1"/>
  <c r="AJ1528" i="1"/>
  <c r="AJ1530" i="1"/>
  <c r="AJ1531" i="1"/>
  <c r="AJ1532" i="1"/>
  <c r="AJ1533" i="1"/>
  <c r="AJ1534" i="1"/>
  <c r="AJ1535" i="1"/>
  <c r="AJ1536" i="1"/>
  <c r="AJ1537" i="1"/>
  <c r="AJ1538" i="1"/>
  <c r="AJ1539" i="1"/>
  <c r="AJ1540" i="1"/>
  <c r="AJ1541" i="1"/>
  <c r="AJ1542" i="1"/>
  <c r="AJ1543" i="1"/>
  <c r="AJ1544" i="1"/>
  <c r="AJ1545" i="1"/>
  <c r="AJ1546" i="1"/>
  <c r="AJ1547" i="1"/>
  <c r="AJ1548" i="1"/>
  <c r="AJ1549" i="1"/>
  <c r="AJ1550" i="1"/>
  <c r="AJ1551" i="1"/>
  <c r="AJ1552" i="1"/>
  <c r="AJ1553" i="1"/>
  <c r="AJ1554" i="1"/>
  <c r="AJ1555" i="1"/>
  <c r="AJ1556" i="1"/>
  <c r="AJ1557" i="1"/>
  <c r="AJ1558" i="1"/>
  <c r="AJ1559" i="1"/>
  <c r="AJ1560" i="1"/>
  <c r="AJ1561" i="1"/>
  <c r="AJ1562" i="1"/>
  <c r="AJ1563" i="1"/>
  <c r="AJ1564" i="1"/>
  <c r="AJ1565" i="1"/>
  <c r="AJ1566" i="1"/>
  <c r="AJ1567" i="1"/>
  <c r="AJ1568" i="1"/>
  <c r="AJ1569" i="1"/>
  <c r="AJ1570" i="1"/>
  <c r="AJ1571" i="1"/>
  <c r="AJ1572" i="1"/>
  <c r="AJ1573" i="1"/>
  <c r="AJ1574" i="1"/>
  <c r="AJ1575" i="1"/>
  <c r="AJ1576" i="1"/>
  <c r="AJ1577" i="1"/>
  <c r="AJ1578" i="1"/>
  <c r="AJ1579" i="1"/>
  <c r="AJ1580" i="1"/>
  <c r="AJ1581" i="1"/>
  <c r="AJ1582" i="1"/>
  <c r="AJ1583" i="1"/>
  <c r="AJ1584" i="1"/>
  <c r="AJ1585" i="1"/>
  <c r="AJ1586" i="1"/>
  <c r="AJ1587" i="1"/>
  <c r="AJ1588" i="1"/>
  <c r="AJ1589" i="1"/>
  <c r="AJ1590" i="1"/>
  <c r="AJ1591" i="1"/>
  <c r="AJ1592" i="1"/>
  <c r="AJ1593" i="1"/>
  <c r="AJ1594" i="1"/>
  <c r="AJ1595" i="1"/>
  <c r="AJ1596" i="1"/>
  <c r="AJ1597" i="1"/>
  <c r="AJ1598" i="1"/>
  <c r="AJ1599" i="1"/>
  <c r="AJ1600" i="1"/>
  <c r="AJ1601" i="1"/>
  <c r="AJ1602" i="1"/>
  <c r="AJ1603" i="1"/>
  <c r="AJ1604" i="1"/>
  <c r="AJ1605" i="1"/>
  <c r="AJ1606" i="1"/>
  <c r="AJ1607" i="1"/>
  <c r="AJ1608" i="1"/>
  <c r="AJ1609" i="1"/>
  <c r="AJ1610" i="1"/>
  <c r="AJ1611" i="1"/>
  <c r="AJ1612" i="1"/>
  <c r="AJ1613" i="1"/>
  <c r="AJ1614" i="1"/>
  <c r="AJ1615" i="1"/>
  <c r="AJ1616" i="1"/>
  <c r="AJ1617" i="1"/>
  <c r="AJ1618" i="1"/>
  <c r="AJ1619" i="1"/>
  <c r="AJ1620" i="1"/>
  <c r="AJ1621" i="1"/>
  <c r="AJ1622" i="1"/>
  <c r="AJ1623" i="1"/>
  <c r="AJ1624" i="1"/>
  <c r="AJ1625" i="1"/>
  <c r="AJ1626" i="1"/>
  <c r="AJ1627" i="1"/>
  <c r="AJ1628" i="1"/>
  <c r="AJ1629" i="1"/>
  <c r="AJ1630" i="1"/>
  <c r="AJ1631" i="1"/>
  <c r="AJ1632" i="1"/>
  <c r="AJ1633" i="1"/>
  <c r="AJ1634" i="1"/>
  <c r="AJ1635" i="1"/>
  <c r="AJ1636" i="1"/>
  <c r="AJ1637" i="1"/>
  <c r="AJ1638" i="1"/>
  <c r="AJ1639" i="1"/>
  <c r="AJ1640" i="1"/>
  <c r="AJ1641" i="1"/>
  <c r="AJ1642" i="1"/>
  <c r="AJ1643" i="1"/>
  <c r="AJ1644" i="1"/>
  <c r="AJ1645" i="1"/>
  <c r="AJ1646" i="1"/>
  <c r="AJ1647" i="1"/>
  <c r="AJ1648" i="1"/>
  <c r="AJ1649" i="1"/>
  <c r="AJ1650" i="1"/>
  <c r="AJ1651" i="1"/>
  <c r="AJ1652" i="1"/>
  <c r="AJ1653" i="1"/>
  <c r="AJ1654" i="1"/>
  <c r="AJ1655" i="1"/>
  <c r="AJ1656" i="1"/>
  <c r="AJ1657" i="1"/>
  <c r="AJ1658" i="1"/>
  <c r="AJ1659" i="1"/>
  <c r="AJ1660" i="1"/>
  <c r="AJ1661" i="1"/>
  <c r="AJ1662" i="1"/>
  <c r="AJ1663" i="1"/>
  <c r="AJ1664" i="1"/>
  <c r="AJ1665" i="1"/>
  <c r="AJ1666" i="1"/>
  <c r="AJ1667" i="1"/>
  <c r="AJ1668" i="1"/>
  <c r="AJ1669" i="1"/>
  <c r="AJ1670" i="1"/>
  <c r="AJ1671" i="1"/>
  <c r="AJ1672" i="1"/>
  <c r="AJ1673" i="1"/>
  <c r="AJ1674" i="1"/>
  <c r="AJ1675" i="1"/>
  <c r="AJ1676" i="1"/>
  <c r="AJ1677" i="1"/>
  <c r="AJ1678" i="1"/>
  <c r="AJ1679" i="1"/>
  <c r="AJ1680" i="1"/>
  <c r="AJ1681" i="1"/>
  <c r="AJ1682" i="1"/>
  <c r="AJ1683" i="1"/>
  <c r="AJ1684" i="1"/>
  <c r="AJ1685" i="1"/>
  <c r="AJ1686" i="1"/>
  <c r="AJ1687" i="1"/>
  <c r="AJ1688" i="1"/>
  <c r="AJ1689" i="1"/>
  <c r="AJ1690" i="1"/>
  <c r="AJ1691" i="1"/>
  <c r="AJ1692" i="1"/>
  <c r="AJ1693" i="1"/>
  <c r="AJ1694" i="1"/>
  <c r="AJ1695" i="1"/>
  <c r="AJ1696" i="1"/>
  <c r="AJ1697" i="1"/>
  <c r="AJ1698" i="1"/>
  <c r="AJ1699" i="1"/>
  <c r="AJ1700" i="1"/>
  <c r="AJ1701" i="1"/>
  <c r="AJ1702" i="1"/>
  <c r="AJ1703" i="1"/>
  <c r="AJ1704" i="1"/>
  <c r="AJ1705" i="1"/>
  <c r="AJ1706" i="1"/>
  <c r="AJ1707" i="1"/>
  <c r="AJ1708" i="1"/>
  <c r="AJ1709" i="1"/>
  <c r="AJ1710" i="1"/>
  <c r="AJ1711" i="1"/>
  <c r="AJ1713" i="1"/>
  <c r="AJ1714" i="1"/>
  <c r="AJ1715" i="1"/>
  <c r="AJ1716" i="1"/>
  <c r="AJ1717" i="1"/>
  <c r="AJ1718" i="1"/>
  <c r="AJ1719" i="1"/>
  <c r="AJ1720" i="1"/>
  <c r="AJ1721" i="1"/>
  <c r="AJ1722" i="1"/>
  <c r="AJ1723" i="1"/>
  <c r="AJ1724" i="1"/>
  <c r="AJ1725" i="1"/>
  <c r="AJ1727" i="1"/>
  <c r="AJ1728" i="1"/>
  <c r="AJ1729" i="1"/>
  <c r="AJ1730" i="1"/>
  <c r="AJ1731" i="1"/>
  <c r="AJ1734" i="1"/>
  <c r="AJ1735" i="1"/>
  <c r="AJ1736" i="1"/>
  <c r="AJ1737" i="1"/>
  <c r="AJ1738" i="1"/>
  <c r="AJ1739" i="1"/>
  <c r="AJ1740" i="1"/>
  <c r="AJ1741" i="1"/>
  <c r="AJ1742" i="1"/>
  <c r="AJ1743" i="1"/>
  <c r="AJ1744" i="1"/>
  <c r="AJ1745" i="1"/>
  <c r="AJ1746" i="1"/>
  <c r="AJ1747" i="1"/>
  <c r="AJ1748" i="1"/>
  <c r="AJ1749" i="1"/>
  <c r="AJ1750" i="1"/>
  <c r="AJ1751" i="1"/>
  <c r="AJ1752" i="1"/>
  <c r="AJ1753" i="1"/>
  <c r="AJ1754" i="1"/>
  <c r="AJ1755" i="1"/>
  <c r="AJ1756" i="1"/>
  <c r="AJ1757" i="1"/>
  <c r="AJ1758" i="1"/>
  <c r="AJ1759" i="1"/>
  <c r="AJ1760" i="1"/>
  <c r="AJ1761" i="1"/>
  <c r="AJ1762" i="1"/>
  <c r="AJ1763" i="1"/>
  <c r="AJ1764" i="1"/>
  <c r="AJ1765" i="1"/>
  <c r="AJ1766" i="1"/>
  <c r="AJ1767" i="1"/>
  <c r="AJ1768" i="1"/>
  <c r="AJ1769" i="1"/>
  <c r="AJ1770" i="1"/>
  <c r="AJ1771" i="1"/>
  <c r="AJ1772" i="1"/>
  <c r="AJ1773" i="1"/>
  <c r="AJ1774" i="1"/>
  <c r="AJ1775" i="1"/>
  <c r="AJ1776" i="1"/>
  <c r="AJ1777" i="1"/>
  <c r="AJ1778" i="1"/>
  <c r="AJ1779" i="1"/>
  <c r="AJ1780" i="1"/>
  <c r="AJ1781" i="1"/>
  <c r="AJ1782" i="1"/>
  <c r="AJ1783" i="1"/>
  <c r="AJ1784" i="1"/>
  <c r="AJ1785" i="1"/>
  <c r="AJ1786" i="1"/>
  <c r="AJ1787" i="1"/>
  <c r="AJ1788" i="1"/>
  <c r="AJ1789" i="1"/>
  <c r="AJ1790" i="1"/>
  <c r="AJ1791" i="1"/>
  <c r="AJ1792" i="1"/>
  <c r="AJ1793" i="1"/>
  <c r="AJ1794" i="1"/>
  <c r="AJ1796" i="1"/>
  <c r="AJ1797" i="1"/>
  <c r="AJ1798" i="1"/>
  <c r="AJ1799" i="1"/>
  <c r="AJ1800" i="1"/>
  <c r="AJ1801" i="1"/>
  <c r="AJ1802" i="1"/>
  <c r="AJ1803" i="1"/>
  <c r="AJ1804" i="1"/>
  <c r="AJ1805" i="1"/>
  <c r="AJ1806" i="1"/>
  <c r="AJ1807" i="1"/>
  <c r="AJ1808" i="1"/>
  <c r="AJ1809" i="1"/>
  <c r="AJ1810" i="1"/>
  <c r="AJ1811" i="1"/>
  <c r="AJ1812" i="1"/>
  <c r="AJ1813" i="1"/>
  <c r="AJ1814" i="1"/>
  <c r="AJ1815" i="1"/>
  <c r="AJ1816" i="1"/>
  <c r="AJ1817" i="1"/>
  <c r="AJ1818" i="1"/>
  <c r="AJ1819" i="1"/>
  <c r="AJ1821" i="1"/>
  <c r="AJ1822" i="1"/>
  <c r="AJ1823" i="1"/>
  <c r="AJ1824" i="1"/>
  <c r="AJ1825" i="1"/>
  <c r="AJ1826" i="1"/>
  <c r="AJ1827" i="1"/>
  <c r="AJ1828" i="1"/>
  <c r="AJ1829" i="1"/>
  <c r="AJ1830" i="1"/>
  <c r="AJ1831" i="1"/>
  <c r="AJ1832" i="1"/>
  <c r="AJ1834" i="1"/>
  <c r="AJ1835" i="1"/>
  <c r="AJ1836" i="1"/>
  <c r="AJ1837" i="1"/>
  <c r="AJ1838" i="1"/>
  <c r="AJ1839" i="1"/>
  <c r="AJ1840" i="1"/>
  <c r="AJ1841" i="1"/>
  <c r="AJ1842" i="1"/>
  <c r="AJ1843" i="1"/>
  <c r="AJ1844" i="1"/>
  <c r="AJ1845" i="1"/>
  <c r="AJ1846" i="1"/>
  <c r="AJ1847" i="1"/>
  <c r="AJ1848" i="1"/>
  <c r="AJ1849" i="1"/>
  <c r="AJ1850" i="1"/>
  <c r="AJ1851" i="1"/>
  <c r="AJ1852" i="1"/>
  <c r="AJ1853" i="1"/>
  <c r="AJ1854" i="1"/>
  <c r="AJ1855" i="1"/>
  <c r="AJ1856" i="1"/>
  <c r="AJ1857" i="1"/>
  <c r="AJ1858" i="1"/>
  <c r="AJ1859" i="1"/>
  <c r="AJ1860" i="1"/>
  <c r="AJ1861" i="1"/>
  <c r="AJ1862" i="1"/>
  <c r="AJ1863" i="1"/>
  <c r="AJ1864" i="1"/>
  <c r="AJ1865" i="1"/>
  <c r="AJ1866" i="1"/>
  <c r="AJ1867" i="1"/>
  <c r="AJ1868" i="1"/>
  <c r="AJ1869" i="1"/>
  <c r="AJ1870" i="1"/>
  <c r="AJ1871" i="1"/>
  <c r="AJ1872" i="1"/>
  <c r="AJ1873" i="1"/>
  <c r="AJ1874" i="1"/>
  <c r="AJ1875" i="1"/>
  <c r="AJ1876" i="1"/>
  <c r="AJ1877" i="1"/>
  <c r="AJ1878" i="1"/>
  <c r="AJ1879" i="1"/>
  <c r="AJ1881" i="1"/>
  <c r="AJ1882" i="1"/>
  <c r="AJ1883" i="1"/>
  <c r="AJ1884" i="1"/>
  <c r="AJ1885" i="1"/>
  <c r="AJ1886" i="1"/>
  <c r="AJ1887" i="1"/>
  <c r="AJ1888" i="1"/>
  <c r="AJ1889" i="1"/>
  <c r="AJ1890" i="1"/>
  <c r="AJ1891" i="1"/>
  <c r="AJ1892" i="1"/>
  <c r="AJ1893" i="1"/>
  <c r="AJ1894" i="1"/>
  <c r="AJ1895" i="1"/>
  <c r="AJ1896" i="1"/>
  <c r="AJ1897" i="1"/>
  <c r="AJ1898" i="1"/>
  <c r="AJ1899" i="1"/>
  <c r="AJ1900" i="1"/>
  <c r="AJ1901" i="1"/>
  <c r="AJ1902" i="1"/>
  <c r="AJ1903" i="1"/>
  <c r="AJ1904" i="1"/>
  <c r="AJ1905" i="1"/>
  <c r="AJ1906" i="1"/>
  <c r="AJ1907" i="1"/>
  <c r="AJ1908" i="1"/>
  <c r="AJ1909" i="1"/>
  <c r="AJ1910" i="1"/>
  <c r="AJ1911" i="1"/>
  <c r="AJ1912" i="1"/>
  <c r="AJ1913" i="1"/>
  <c r="AJ1914" i="1"/>
  <c r="AJ1915" i="1"/>
  <c r="AJ1916" i="1"/>
  <c r="AJ1917" i="1"/>
  <c r="AJ1918" i="1"/>
  <c r="AJ1919" i="1"/>
  <c r="AJ1920" i="1"/>
  <c r="AJ1921" i="1"/>
  <c r="AJ1922" i="1"/>
  <c r="AJ1923" i="1"/>
  <c r="AJ1924" i="1"/>
  <c r="AJ1925" i="1"/>
  <c r="AJ1926" i="1"/>
  <c r="AJ1927" i="1"/>
  <c r="AJ1928" i="1"/>
  <c r="AJ1929" i="1"/>
  <c r="AJ1930" i="1"/>
  <c r="AJ1931" i="1"/>
  <c r="AJ1932" i="1"/>
  <c r="AJ1933" i="1"/>
  <c r="AJ1934" i="1"/>
  <c r="AJ1935" i="1"/>
  <c r="AJ1936" i="1"/>
  <c r="AJ1937" i="1"/>
  <c r="AJ1938" i="1"/>
  <c r="AJ1939" i="1"/>
  <c r="AJ1940" i="1"/>
  <c r="AJ1941" i="1"/>
  <c r="AJ1942" i="1"/>
  <c r="AJ1943" i="1"/>
  <c r="AJ1944" i="1"/>
  <c r="AJ1945" i="1"/>
  <c r="AJ1946" i="1"/>
  <c r="AJ1947" i="1"/>
  <c r="AJ1948" i="1"/>
  <c r="AJ1949" i="1"/>
  <c r="AJ1950" i="1"/>
  <c r="AJ1951" i="1"/>
  <c r="AJ1952" i="1"/>
  <c r="AJ1953" i="1"/>
  <c r="AJ1954" i="1"/>
  <c r="AJ1955" i="1"/>
  <c r="AJ1956" i="1"/>
  <c r="AJ1957" i="1"/>
  <c r="AJ1958" i="1"/>
  <c r="AJ1959" i="1"/>
  <c r="AJ1960" i="1"/>
  <c r="AJ1961" i="1"/>
  <c r="AJ1962" i="1"/>
  <c r="AJ1963" i="1"/>
  <c r="AJ1964" i="1"/>
  <c r="AJ1965" i="1"/>
  <c r="AJ1966" i="1"/>
  <c r="AJ1967" i="1"/>
  <c r="AJ1968" i="1"/>
  <c r="AJ1969" i="1"/>
  <c r="AJ1970" i="1"/>
  <c r="AJ1971" i="1"/>
  <c r="AJ1972" i="1"/>
  <c r="AJ1973" i="1"/>
  <c r="AJ1974" i="1"/>
  <c r="AJ1975" i="1"/>
  <c r="AJ1976" i="1"/>
  <c r="AJ1977" i="1"/>
  <c r="AJ1978" i="1"/>
  <c r="AJ1980" i="1"/>
  <c r="AJ1981" i="1"/>
  <c r="AJ1982" i="1"/>
  <c r="AJ1983" i="1"/>
  <c r="AJ1984" i="1"/>
  <c r="AJ1985" i="1"/>
  <c r="AJ1986" i="1"/>
  <c r="AJ1987" i="1"/>
  <c r="AJ1988" i="1"/>
  <c r="AJ1989" i="1"/>
  <c r="AJ1990" i="1"/>
  <c r="AJ1991" i="1"/>
  <c r="AJ1992" i="1"/>
  <c r="AJ1993" i="1"/>
  <c r="AJ1994" i="1"/>
  <c r="AJ1995" i="1"/>
  <c r="AJ1996" i="1"/>
  <c r="AJ1997" i="1"/>
  <c r="AJ1998" i="1"/>
  <c r="AJ1999" i="1"/>
  <c r="AJ2000" i="1"/>
  <c r="AJ2001" i="1"/>
  <c r="AJ2002" i="1"/>
  <c r="AJ2003" i="1"/>
  <c r="AJ2004" i="1"/>
  <c r="AJ2005" i="1"/>
  <c r="AJ2006" i="1"/>
  <c r="AJ2007" i="1"/>
  <c r="AJ2008" i="1"/>
  <c r="AJ2009" i="1"/>
  <c r="AJ2010" i="1"/>
  <c r="AJ2011" i="1"/>
  <c r="AJ2012" i="1"/>
  <c r="AJ2013" i="1"/>
  <c r="AJ2014" i="1"/>
  <c r="AJ2015" i="1"/>
  <c r="AJ2017" i="1"/>
  <c r="AJ2018" i="1"/>
  <c r="AJ2019" i="1"/>
  <c r="AJ2020" i="1"/>
  <c r="AJ2021" i="1"/>
  <c r="AJ2022" i="1"/>
  <c r="AJ2023" i="1"/>
  <c r="AJ2024" i="1"/>
  <c r="AJ2025" i="1"/>
  <c r="AJ2026" i="1"/>
  <c r="AJ2027" i="1"/>
  <c r="AJ2028" i="1"/>
  <c r="AJ2029" i="1"/>
  <c r="AJ2030" i="1"/>
  <c r="AJ2031" i="1"/>
  <c r="AJ2032" i="1"/>
  <c r="AJ2033" i="1"/>
  <c r="AJ2034" i="1"/>
  <c r="AJ2035" i="1"/>
  <c r="AJ2036" i="1"/>
  <c r="AJ2037" i="1"/>
  <c r="AJ2038" i="1"/>
  <c r="AJ2039" i="1"/>
  <c r="AJ2040" i="1"/>
  <c r="AJ2041" i="1"/>
  <c r="AJ2042" i="1"/>
  <c r="AJ2043" i="1"/>
  <c r="AJ2044" i="1"/>
  <c r="AJ2045" i="1"/>
  <c r="AJ2046" i="1"/>
  <c r="AJ2047" i="1"/>
  <c r="AJ2048" i="1"/>
  <c r="AJ2049" i="1"/>
  <c r="AJ2050" i="1"/>
  <c r="AJ2051" i="1"/>
  <c r="AJ2052" i="1"/>
  <c r="AJ2053" i="1"/>
  <c r="AJ2054" i="1"/>
  <c r="AJ2055" i="1"/>
  <c r="AJ2056" i="1"/>
  <c r="AJ2057" i="1"/>
  <c r="AJ2058" i="1"/>
  <c r="AJ2059" i="1"/>
  <c r="AJ2060" i="1"/>
  <c r="AJ2061" i="1"/>
  <c r="AJ2062" i="1"/>
  <c r="AJ2063" i="1"/>
  <c r="AJ2064" i="1"/>
  <c r="AJ2065" i="1"/>
  <c r="AJ2066" i="1"/>
  <c r="AJ2067" i="1"/>
  <c r="AJ2068" i="1"/>
  <c r="AJ2069" i="1"/>
  <c r="AJ2070" i="1"/>
  <c r="AJ2071" i="1"/>
  <c r="AJ2072" i="1"/>
  <c r="AJ2073" i="1"/>
  <c r="AJ2074" i="1"/>
  <c r="AJ2075" i="1"/>
  <c r="AJ2076" i="1"/>
  <c r="AJ2078" i="1"/>
  <c r="AJ2080" i="1"/>
  <c r="AJ2081" i="1"/>
  <c r="AJ2082" i="1"/>
  <c r="AJ2083" i="1"/>
  <c r="AJ2084" i="1"/>
  <c r="AJ2085" i="1"/>
  <c r="AJ2086" i="1"/>
  <c r="AJ2087" i="1"/>
  <c r="AJ2088" i="1"/>
  <c r="AJ2089" i="1"/>
  <c r="AJ2090" i="1"/>
  <c r="AJ2091" i="1"/>
  <c r="AJ2092" i="1"/>
  <c r="AJ2093" i="1"/>
  <c r="AJ2094" i="1"/>
  <c r="AJ2095" i="1"/>
  <c r="AJ2096" i="1"/>
  <c r="AJ2097" i="1"/>
  <c r="AJ2098" i="1"/>
  <c r="AJ2099" i="1"/>
  <c r="AJ2100" i="1"/>
  <c r="AJ2101" i="1"/>
  <c r="AJ2102" i="1"/>
  <c r="AJ2103" i="1"/>
  <c r="AJ2104" i="1"/>
  <c r="AJ2105" i="1"/>
  <c r="AJ2106" i="1"/>
  <c r="AJ2107" i="1"/>
  <c r="AJ2108" i="1"/>
  <c r="AJ2109" i="1"/>
  <c r="AJ2110" i="1"/>
  <c r="AJ2111" i="1"/>
  <c r="AJ2112" i="1"/>
  <c r="AJ2113" i="1"/>
  <c r="AJ2114" i="1"/>
  <c r="AJ2115" i="1"/>
  <c r="AJ2116" i="1"/>
  <c r="AJ2117" i="1"/>
  <c r="AJ2118" i="1"/>
  <c r="AJ2119" i="1"/>
  <c r="AJ2120" i="1"/>
  <c r="AJ2121" i="1"/>
  <c r="AJ2122" i="1"/>
  <c r="AJ2123" i="1"/>
  <c r="AJ2124" i="1"/>
  <c r="AJ2125" i="1"/>
  <c r="AJ2126" i="1"/>
  <c r="AJ2127" i="1"/>
  <c r="AJ2128" i="1"/>
  <c r="AJ2129" i="1"/>
  <c r="AJ2130" i="1"/>
  <c r="AJ2131" i="1"/>
  <c r="AJ2132" i="1"/>
  <c r="AJ2133" i="1"/>
  <c r="AJ2134" i="1"/>
  <c r="AJ2135" i="1"/>
  <c r="AJ2136" i="1"/>
  <c r="AJ2137" i="1"/>
  <c r="AJ2138" i="1"/>
  <c r="AJ2139" i="1"/>
  <c r="AJ2140" i="1"/>
  <c r="AJ2141" i="1"/>
  <c r="AJ2142" i="1"/>
  <c r="AJ2143" i="1"/>
  <c r="AJ2144" i="1"/>
  <c r="AJ2146" i="1"/>
  <c r="AJ2147" i="1"/>
  <c r="AJ2148" i="1"/>
  <c r="AJ2149" i="1"/>
  <c r="AJ2150" i="1"/>
  <c r="AJ2151" i="1"/>
  <c r="AJ2152" i="1"/>
  <c r="AJ2153" i="1"/>
  <c r="AJ2154" i="1"/>
  <c r="AJ2155" i="1"/>
  <c r="AJ2156" i="1"/>
  <c r="AJ2157" i="1"/>
  <c r="AJ2158" i="1"/>
  <c r="AJ2159" i="1"/>
  <c r="AJ2160" i="1"/>
  <c r="AJ2161" i="1"/>
  <c r="AJ2162" i="1"/>
  <c r="AJ2163" i="1"/>
  <c r="AJ2164" i="1"/>
  <c r="AJ2165" i="1"/>
  <c r="AJ2166" i="1"/>
  <c r="AJ2167" i="1"/>
  <c r="AJ2168" i="1"/>
  <c r="AJ2169" i="1"/>
  <c r="AJ2170" i="1"/>
  <c r="AJ2171" i="1"/>
  <c r="AJ2172" i="1"/>
  <c r="AJ2173" i="1"/>
  <c r="AJ2174" i="1"/>
  <c r="AJ2175" i="1"/>
  <c r="AJ2176" i="1"/>
  <c r="AJ2177" i="1"/>
  <c r="AJ2178" i="1"/>
  <c r="AJ2179" i="1"/>
  <c r="AJ2180" i="1"/>
  <c r="AJ2181" i="1"/>
  <c r="AJ2182" i="1"/>
  <c r="AJ2183" i="1"/>
  <c r="AJ2184" i="1"/>
  <c r="AJ2185" i="1"/>
  <c r="AJ2186" i="1"/>
  <c r="AJ2187" i="1"/>
  <c r="AJ2188" i="1"/>
  <c r="AJ2189" i="1"/>
  <c r="AJ2190" i="1"/>
  <c r="AJ2191" i="1"/>
  <c r="AJ2192" i="1"/>
  <c r="AJ2194" i="1"/>
  <c r="AJ2195" i="1"/>
  <c r="AJ2196" i="1"/>
  <c r="AJ2197" i="1"/>
  <c r="AJ2198" i="1"/>
  <c r="AJ2199" i="1"/>
  <c r="AJ2200" i="1"/>
  <c r="AJ2201" i="1"/>
  <c r="AJ2202" i="1"/>
  <c r="AJ2203" i="1"/>
  <c r="AJ2204" i="1"/>
  <c r="AJ2205" i="1"/>
  <c r="AJ2206" i="1"/>
  <c r="AJ2207" i="1"/>
  <c r="AJ2208" i="1"/>
  <c r="AJ2209" i="1"/>
  <c r="AJ2210" i="1"/>
  <c r="AJ2211" i="1"/>
  <c r="AJ2212" i="1"/>
  <c r="AJ2213" i="1"/>
  <c r="AJ2214" i="1"/>
  <c r="AJ2215" i="1"/>
  <c r="AJ2216" i="1"/>
  <c r="AJ2217" i="1"/>
  <c r="AJ2218" i="1"/>
  <c r="AJ2219" i="1"/>
  <c r="AJ2220" i="1"/>
  <c r="AJ2221" i="1"/>
  <c r="AJ2222" i="1"/>
  <c r="AJ2223" i="1"/>
  <c r="AJ2224" i="1"/>
  <c r="AJ2225" i="1"/>
  <c r="AJ2226" i="1"/>
  <c r="AJ2227" i="1"/>
  <c r="AJ2228" i="1"/>
  <c r="AJ2229" i="1"/>
  <c r="AJ2230" i="1"/>
  <c r="AJ2231" i="1"/>
  <c r="AJ2232" i="1"/>
  <c r="AJ2233" i="1"/>
  <c r="AJ2234" i="1"/>
  <c r="AJ2235" i="1"/>
  <c r="AJ2236" i="1"/>
  <c r="AJ2237" i="1"/>
  <c r="AJ2238" i="1"/>
  <c r="AJ2239" i="1"/>
  <c r="AJ2240" i="1"/>
  <c r="AJ2241" i="1"/>
  <c r="AJ2242" i="1"/>
  <c r="AJ2244" i="1"/>
  <c r="AJ2245" i="1"/>
  <c r="AJ2246" i="1"/>
  <c r="AJ2247" i="1"/>
  <c r="AJ2248" i="1"/>
  <c r="AJ2249" i="1"/>
  <c r="AJ2250" i="1"/>
  <c r="AJ2251" i="1"/>
  <c r="AJ2252" i="1"/>
  <c r="AJ2253" i="1"/>
  <c r="AJ2254" i="1"/>
  <c r="AJ2255" i="1"/>
  <c r="AJ2256" i="1"/>
  <c r="AJ2257" i="1"/>
  <c r="AJ2258" i="1"/>
  <c r="AJ2260" i="1"/>
  <c r="AJ2261" i="1"/>
  <c r="AJ2262" i="1"/>
  <c r="AJ2263" i="1"/>
  <c r="AJ2264" i="1"/>
  <c r="AJ2265" i="1"/>
  <c r="AJ2266" i="1"/>
  <c r="AJ2267" i="1"/>
  <c r="AJ2268" i="1"/>
  <c r="AJ2269" i="1"/>
  <c r="AJ2270" i="1"/>
  <c r="AJ2271" i="1"/>
  <c r="AJ2272" i="1"/>
  <c r="AJ2273" i="1"/>
  <c r="AJ2274" i="1"/>
  <c r="AJ2275" i="1"/>
  <c r="AJ2276" i="1"/>
  <c r="AJ2277" i="1"/>
  <c r="AJ2278" i="1"/>
  <c r="AJ2279" i="1"/>
  <c r="AJ2280" i="1"/>
  <c r="AJ2281" i="1"/>
  <c r="AJ2282" i="1"/>
  <c r="AJ2283" i="1"/>
  <c r="AJ2284" i="1"/>
  <c r="AJ2285" i="1"/>
  <c r="AJ2286" i="1"/>
  <c r="AJ2287" i="1"/>
  <c r="AJ2288" i="1"/>
  <c r="AJ2289" i="1"/>
  <c r="AJ2290" i="1"/>
  <c r="AJ2291" i="1"/>
  <c r="AJ2292" i="1"/>
  <c r="AJ2293" i="1"/>
  <c r="AJ2294" i="1"/>
  <c r="AJ2295" i="1"/>
  <c r="AJ2296" i="1"/>
  <c r="AJ2297" i="1"/>
  <c r="AJ2298" i="1"/>
  <c r="AJ2299" i="1"/>
  <c r="AJ2300" i="1"/>
  <c r="AJ2301" i="1"/>
  <c r="AJ2302" i="1"/>
  <c r="AJ2303" i="1"/>
  <c r="AJ2304" i="1"/>
  <c r="AJ2305" i="1"/>
  <c r="AJ2306" i="1"/>
  <c r="AJ2307" i="1"/>
  <c r="AJ2308" i="1"/>
  <c r="AJ2309" i="1"/>
  <c r="AJ2310" i="1"/>
  <c r="AJ2311" i="1"/>
  <c r="AJ2312" i="1"/>
  <c r="AJ2313" i="1"/>
  <c r="AJ2314" i="1"/>
  <c r="AJ2315" i="1"/>
  <c r="AJ2316" i="1"/>
  <c r="AJ2317" i="1"/>
  <c r="AJ2318" i="1"/>
  <c r="AJ2319" i="1"/>
  <c r="AJ2320" i="1"/>
  <c r="AJ2321" i="1"/>
  <c r="AJ2322" i="1"/>
  <c r="AJ2323" i="1"/>
  <c r="AJ2324" i="1"/>
  <c r="AJ2325" i="1"/>
  <c r="AJ2326" i="1"/>
  <c r="AJ2327" i="1"/>
  <c r="AJ2328" i="1"/>
  <c r="AJ2329" i="1"/>
  <c r="AJ2330" i="1"/>
  <c r="AJ2331" i="1"/>
  <c r="AJ2332" i="1"/>
  <c r="AJ2333" i="1"/>
  <c r="AJ2334" i="1"/>
  <c r="AJ2335" i="1"/>
  <c r="AJ2336" i="1"/>
  <c r="AJ2337" i="1"/>
  <c r="AJ2338" i="1"/>
  <c r="AJ2339" i="1"/>
  <c r="AJ2340" i="1"/>
  <c r="AJ2342" i="1"/>
  <c r="AJ2343" i="1"/>
  <c r="AJ2345" i="1"/>
  <c r="AJ2346" i="1"/>
  <c r="AJ2348" i="1"/>
  <c r="AJ2349" i="1"/>
  <c r="AJ2350" i="1"/>
  <c r="AJ2352" i="1"/>
  <c r="AJ2353" i="1"/>
  <c r="AJ2354" i="1"/>
  <c r="AJ2355" i="1"/>
  <c r="AJ2356" i="1"/>
  <c r="AJ2357" i="1"/>
  <c r="AJ2358" i="1"/>
  <c r="AJ2359" i="1"/>
  <c r="AJ2360" i="1"/>
  <c r="AJ2361" i="1"/>
  <c r="AJ2362" i="1"/>
  <c r="AJ2363" i="1"/>
  <c r="AJ2364" i="1"/>
  <c r="AJ2365" i="1"/>
  <c r="AJ2366" i="1"/>
  <c r="AJ2367" i="1"/>
  <c r="AJ2369" i="1"/>
  <c r="AJ2370" i="1"/>
  <c r="AJ2371" i="1"/>
  <c r="AJ2372" i="1"/>
  <c r="AJ2373" i="1"/>
  <c r="AJ2374" i="1"/>
  <c r="AJ2375" i="1"/>
  <c r="AJ2377" i="1"/>
  <c r="AJ2378" i="1"/>
  <c r="AJ2379" i="1"/>
  <c r="AJ2380" i="1"/>
  <c r="AJ2381" i="1"/>
  <c r="AJ2382" i="1"/>
  <c r="AJ2383" i="1"/>
  <c r="AJ2384" i="1"/>
  <c r="AJ2385" i="1"/>
  <c r="AJ2386" i="1"/>
  <c r="AJ2387" i="1"/>
  <c r="AJ2388" i="1"/>
  <c r="AJ2389" i="1"/>
  <c r="AJ2390" i="1"/>
  <c r="AJ2391" i="1"/>
  <c r="AJ2392" i="1"/>
  <c r="AJ2393" i="1"/>
  <c r="AJ2394" i="1"/>
  <c r="AJ2395" i="1"/>
  <c r="AJ2396" i="1"/>
  <c r="AJ2397" i="1"/>
  <c r="AJ2398" i="1"/>
  <c r="AJ2399" i="1"/>
  <c r="AJ2400" i="1"/>
  <c r="AJ2401" i="1"/>
  <c r="AJ2402" i="1"/>
  <c r="AJ2403" i="1"/>
  <c r="AJ2404" i="1"/>
  <c r="AJ2405" i="1"/>
  <c r="AJ2406" i="1"/>
  <c r="AJ2407" i="1"/>
  <c r="AJ2408" i="1"/>
  <c r="AJ2409" i="1"/>
  <c r="AJ2410" i="1"/>
  <c r="AJ2411" i="1"/>
  <c r="AJ2412" i="1"/>
  <c r="AJ2413" i="1"/>
  <c r="AJ2414" i="1"/>
  <c r="AJ2415" i="1"/>
  <c r="AJ2416" i="1"/>
  <c r="AJ2417" i="1"/>
  <c r="AJ2418" i="1"/>
  <c r="AJ2419" i="1"/>
  <c r="AJ2420" i="1"/>
  <c r="AJ2421" i="1"/>
  <c r="AJ2422" i="1"/>
  <c r="AJ2423" i="1"/>
  <c r="AJ2424" i="1"/>
  <c r="AJ2425" i="1"/>
  <c r="AJ2426" i="1"/>
  <c r="AJ2427" i="1"/>
  <c r="AJ2428" i="1"/>
  <c r="AJ2429" i="1"/>
  <c r="AJ2430" i="1"/>
  <c r="AJ2431" i="1"/>
  <c r="AJ2432" i="1"/>
  <c r="AJ2433" i="1"/>
  <c r="AJ2434" i="1"/>
  <c r="AJ2435" i="1"/>
  <c r="AJ2436" i="1"/>
  <c r="AJ2437" i="1"/>
  <c r="AJ2438" i="1"/>
  <c r="AJ2439" i="1"/>
  <c r="AJ2440" i="1"/>
  <c r="AJ2441" i="1"/>
  <c r="AJ2442" i="1"/>
  <c r="AJ2443" i="1"/>
  <c r="AJ2444" i="1"/>
  <c r="AJ2445" i="1"/>
  <c r="AJ2446" i="1"/>
  <c r="AJ2447" i="1"/>
  <c r="AJ2448" i="1"/>
  <c r="AJ2449" i="1"/>
  <c r="AJ2450" i="1"/>
  <c r="AJ2451" i="1"/>
  <c r="AJ2452" i="1"/>
  <c r="AJ2453" i="1"/>
  <c r="AJ2454" i="1"/>
  <c r="AJ2455" i="1"/>
  <c r="AJ2456" i="1"/>
  <c r="AJ2457" i="1"/>
  <c r="AJ2458" i="1"/>
  <c r="AJ2459" i="1"/>
  <c r="AJ2460" i="1"/>
  <c r="AJ2462" i="1"/>
  <c r="AJ2464" i="1"/>
  <c r="AJ2465" i="1"/>
  <c r="AJ2466" i="1"/>
  <c r="AJ2467" i="1"/>
  <c r="AJ2468" i="1"/>
  <c r="AJ2469" i="1"/>
  <c r="AJ2470" i="1"/>
  <c r="AJ2471" i="1"/>
  <c r="AJ2472" i="1"/>
  <c r="AJ2473" i="1"/>
  <c r="AJ2474" i="1"/>
  <c r="AJ2475" i="1"/>
  <c r="AJ2476" i="1"/>
  <c r="AJ2477" i="1"/>
  <c r="AJ2478" i="1"/>
  <c r="AJ2479" i="1"/>
  <c r="AJ2480" i="1"/>
  <c r="AJ2481" i="1"/>
  <c r="AJ2482" i="1"/>
  <c r="AJ2483" i="1"/>
  <c r="AJ2484" i="1"/>
  <c r="AJ2485" i="1"/>
  <c r="AJ2486" i="1"/>
  <c r="AJ2487" i="1"/>
  <c r="AJ2488" i="1"/>
  <c r="AJ2489" i="1"/>
  <c r="AJ2490" i="1"/>
  <c r="AJ2491" i="1"/>
  <c r="AJ2492" i="1"/>
  <c r="AJ2493" i="1"/>
  <c r="AJ2494" i="1"/>
  <c r="AJ2495" i="1"/>
  <c r="AJ2496" i="1"/>
  <c r="AJ2497" i="1"/>
  <c r="AJ2498" i="1"/>
  <c r="AJ2499" i="1"/>
  <c r="AJ2500" i="1"/>
  <c r="AJ2501" i="1"/>
  <c r="AJ2502" i="1"/>
  <c r="AJ2503" i="1"/>
  <c r="AJ2504" i="1"/>
  <c r="AJ2505" i="1"/>
  <c r="AJ2506" i="1"/>
  <c r="AJ2507" i="1"/>
  <c r="AJ2508" i="1"/>
  <c r="AJ2509" i="1"/>
  <c r="AJ2510" i="1"/>
  <c r="AJ2511" i="1"/>
  <c r="AJ2512" i="1"/>
  <c r="AJ2513" i="1"/>
  <c r="AJ2514" i="1"/>
  <c r="AJ2515" i="1"/>
  <c r="AJ2516" i="1"/>
  <c r="AJ2517" i="1"/>
  <c r="AJ2518" i="1"/>
  <c r="AJ2519" i="1"/>
  <c r="AJ2520" i="1"/>
  <c r="AJ2521" i="1"/>
  <c r="AJ2522" i="1"/>
  <c r="AJ2523" i="1"/>
  <c r="AJ2524" i="1"/>
  <c r="AJ2525" i="1"/>
  <c r="AJ2526" i="1"/>
  <c r="AJ2527" i="1"/>
  <c r="AJ2528" i="1"/>
  <c r="AJ2529" i="1"/>
  <c r="AJ2530" i="1"/>
  <c r="AJ2531" i="1"/>
  <c r="AJ2532" i="1"/>
  <c r="AJ2533" i="1"/>
  <c r="AJ2534" i="1"/>
  <c r="AJ2535" i="1"/>
  <c r="AJ2536" i="1"/>
  <c r="AJ2537" i="1"/>
  <c r="AJ2538" i="1"/>
  <c r="AJ2539" i="1"/>
  <c r="AJ2540" i="1"/>
  <c r="AJ2541" i="1"/>
  <c r="AJ2542" i="1"/>
  <c r="AJ2543" i="1"/>
  <c r="AJ2544" i="1"/>
  <c r="AJ2545" i="1"/>
  <c r="AJ2546" i="1"/>
  <c r="AJ2547" i="1"/>
  <c r="AJ2548" i="1"/>
  <c r="AJ2549" i="1"/>
  <c r="AJ2550" i="1"/>
  <c r="AJ2551" i="1"/>
  <c r="AJ2552" i="1"/>
  <c r="AJ2553" i="1"/>
  <c r="AJ2555" i="1"/>
  <c r="AJ2556" i="1"/>
  <c r="AJ2557" i="1"/>
  <c r="AJ2558" i="1"/>
  <c r="AJ2559" i="1"/>
  <c r="AJ2560" i="1"/>
  <c r="AJ2561" i="1"/>
  <c r="AJ2562" i="1"/>
  <c r="AJ2564" i="1"/>
  <c r="AJ2565" i="1"/>
  <c r="AJ2566" i="1"/>
  <c r="AJ2567" i="1"/>
  <c r="AJ2568" i="1"/>
  <c r="AJ2569" i="1"/>
  <c r="AJ2570" i="1"/>
  <c r="AJ2571" i="1"/>
  <c r="AJ2572" i="1"/>
  <c r="AJ2573" i="1"/>
  <c r="AJ2574" i="1"/>
  <c r="AJ2575" i="1"/>
  <c r="AJ2576" i="1"/>
  <c r="AJ2577" i="1"/>
  <c r="AJ2578" i="1"/>
  <c r="AJ2579" i="1"/>
  <c r="AJ2580" i="1"/>
  <c r="AJ2581" i="1"/>
  <c r="AJ2582" i="1"/>
  <c r="AJ2583" i="1"/>
  <c r="AJ2584" i="1"/>
  <c r="AJ2585" i="1"/>
  <c r="AJ2586" i="1"/>
  <c r="AJ2587" i="1"/>
  <c r="AJ2589" i="1"/>
  <c r="AJ2590" i="1"/>
  <c r="AJ2591" i="1"/>
  <c r="AJ2592" i="1"/>
  <c r="AJ2593" i="1"/>
  <c r="AJ2594" i="1"/>
  <c r="AJ2595" i="1"/>
  <c r="AJ2596" i="1"/>
  <c r="AJ2597" i="1"/>
  <c r="AJ2598" i="1"/>
  <c r="AJ2599" i="1"/>
  <c r="AJ2600" i="1"/>
  <c r="AJ2601" i="1"/>
  <c r="AJ2602" i="1"/>
  <c r="AJ2603" i="1"/>
  <c r="AJ2604" i="1"/>
  <c r="AJ2605" i="1"/>
  <c r="AJ2606" i="1"/>
  <c r="AJ2607" i="1"/>
  <c r="AJ2608" i="1"/>
  <c r="AJ2609" i="1"/>
  <c r="AJ2610" i="1"/>
  <c r="AJ2611" i="1"/>
  <c r="AJ2612" i="1"/>
  <c r="AJ2613" i="1"/>
  <c r="AJ2614" i="1"/>
  <c r="AJ2615" i="1"/>
  <c r="AJ2616" i="1"/>
  <c r="AJ2617" i="1"/>
  <c r="AJ2618" i="1"/>
  <c r="AJ2619" i="1"/>
  <c r="AJ2620" i="1"/>
  <c r="AJ2621" i="1"/>
  <c r="AJ2622" i="1"/>
  <c r="AJ2623" i="1"/>
  <c r="AJ2624" i="1"/>
  <c r="AJ2625" i="1"/>
  <c r="AJ2626" i="1"/>
  <c r="AJ2627" i="1"/>
  <c r="AJ2628" i="1"/>
  <c r="AJ2629" i="1"/>
  <c r="AJ2630" i="1"/>
  <c r="AJ2631" i="1"/>
  <c r="AJ2632" i="1"/>
  <c r="AJ2633" i="1"/>
  <c r="AJ2634" i="1"/>
  <c r="AJ2635" i="1"/>
  <c r="AJ2636" i="1"/>
  <c r="AJ2637" i="1"/>
  <c r="AJ2638" i="1"/>
  <c r="AJ2639" i="1"/>
  <c r="AJ2640" i="1"/>
  <c r="AJ2641" i="1"/>
  <c r="AJ2642" i="1"/>
  <c r="AJ2643" i="1"/>
  <c r="AJ2644" i="1"/>
  <c r="AJ2645" i="1"/>
  <c r="AJ2646" i="1"/>
  <c r="AJ2647" i="1"/>
  <c r="AJ2648" i="1"/>
  <c r="AJ2649" i="1"/>
  <c r="AJ2650" i="1"/>
  <c r="AJ2651" i="1"/>
  <c r="AJ2652" i="1"/>
  <c r="AJ2653" i="1"/>
  <c r="AJ2654" i="1"/>
  <c r="AJ2655" i="1"/>
  <c r="AJ2656" i="1"/>
  <c r="AJ2657" i="1"/>
  <c r="AJ2658" i="1"/>
  <c r="AJ2659" i="1"/>
  <c r="AJ2660" i="1"/>
  <c r="AJ2661" i="1"/>
  <c r="AJ2662" i="1"/>
  <c r="AJ2663" i="1"/>
  <c r="AJ2664" i="1"/>
  <c r="AJ2665" i="1"/>
  <c r="AJ2666" i="1"/>
  <c r="AJ2667" i="1"/>
  <c r="AJ2668" i="1"/>
  <c r="AJ2669" i="1"/>
  <c r="AJ2670" i="1"/>
  <c r="AJ2671" i="1"/>
  <c r="AJ2672" i="1"/>
  <c r="AJ2673" i="1"/>
  <c r="AJ2674" i="1"/>
  <c r="AJ2675" i="1"/>
  <c r="AJ2676" i="1"/>
  <c r="AJ2677" i="1"/>
  <c r="AJ2678" i="1"/>
  <c r="AJ2679" i="1"/>
  <c r="AJ2680" i="1"/>
  <c r="AJ2681" i="1"/>
  <c r="AJ2682" i="1"/>
  <c r="AJ2683" i="1"/>
  <c r="AJ2684" i="1"/>
  <c r="AJ2685" i="1"/>
  <c r="AJ2686" i="1"/>
  <c r="AJ2687" i="1"/>
  <c r="AJ2688" i="1"/>
  <c r="AJ2689" i="1"/>
  <c r="AJ2690" i="1"/>
  <c r="AJ2691" i="1"/>
  <c r="AJ2692" i="1"/>
  <c r="AJ2693" i="1"/>
  <c r="AJ2694" i="1"/>
  <c r="AJ2695" i="1"/>
  <c r="AJ2696" i="1"/>
  <c r="AJ2697" i="1"/>
  <c r="AJ2698" i="1"/>
  <c r="AJ2699" i="1"/>
  <c r="AJ2700" i="1"/>
  <c r="AJ2701" i="1"/>
  <c r="AJ2702" i="1"/>
  <c r="AJ2703" i="1"/>
  <c r="AJ2704" i="1"/>
  <c r="AJ2705" i="1"/>
  <c r="AJ2706" i="1"/>
  <c r="AJ2707" i="1"/>
  <c r="AJ2708" i="1"/>
  <c r="AJ2709" i="1"/>
  <c r="AJ2710" i="1"/>
  <c r="AJ2711" i="1"/>
  <c r="AJ2712" i="1"/>
  <c r="AJ2713" i="1"/>
  <c r="AJ2714" i="1"/>
  <c r="AJ2715" i="1"/>
  <c r="AJ2716" i="1"/>
  <c r="AJ2717" i="1"/>
  <c r="AJ2718" i="1"/>
  <c r="AJ2719" i="1"/>
  <c r="AJ2720" i="1"/>
  <c r="AJ2721" i="1"/>
  <c r="AJ2722" i="1"/>
  <c r="AJ2723" i="1"/>
  <c r="AJ2724" i="1"/>
  <c r="AJ2725" i="1"/>
  <c r="AJ2726" i="1"/>
  <c r="AJ2727" i="1"/>
  <c r="AJ2728" i="1"/>
  <c r="AJ2730" i="1"/>
  <c r="AJ2731" i="1"/>
  <c r="AJ2732" i="1"/>
  <c r="AJ2733" i="1"/>
  <c r="AJ2735" i="1"/>
  <c r="AJ2736" i="1"/>
  <c r="AJ2737" i="1"/>
  <c r="AJ2738" i="1"/>
  <c r="AJ2739" i="1"/>
  <c r="AJ2740" i="1"/>
  <c r="AJ2741" i="1"/>
  <c r="AJ2742" i="1"/>
  <c r="AJ2743" i="1"/>
  <c r="AJ2744" i="1"/>
  <c r="AJ2745" i="1"/>
  <c r="AJ2746" i="1"/>
  <c r="AJ2747" i="1"/>
  <c r="AJ2748" i="1"/>
  <c r="AJ2749" i="1"/>
  <c r="AJ2750" i="1"/>
  <c r="AJ2751" i="1"/>
  <c r="AJ2752" i="1"/>
  <c r="AJ2753" i="1"/>
  <c r="AJ2755" i="1"/>
  <c r="AJ2756" i="1"/>
  <c r="AJ2757" i="1"/>
  <c r="AJ2758" i="1"/>
  <c r="AJ2759" i="1"/>
  <c r="AJ2760" i="1"/>
  <c r="AJ2761" i="1"/>
  <c r="AJ2762" i="1"/>
  <c r="AJ2763" i="1"/>
  <c r="AJ2764" i="1"/>
  <c r="AJ2765" i="1"/>
  <c r="AJ2766" i="1"/>
  <c r="AJ2768" i="1"/>
  <c r="AJ2769" i="1"/>
  <c r="AJ2770" i="1"/>
  <c r="AJ2771" i="1"/>
  <c r="AJ2772" i="1"/>
  <c r="AJ2773" i="1"/>
  <c r="AJ2774" i="1"/>
  <c r="AJ2775" i="1"/>
  <c r="AJ2776" i="1"/>
  <c r="AJ2778" i="1"/>
  <c r="AJ2779" i="1"/>
  <c r="AJ2780" i="1"/>
  <c r="AJ2781" i="1"/>
  <c r="AJ2782" i="1"/>
  <c r="AJ2783" i="1"/>
  <c r="AJ2784" i="1"/>
  <c r="AJ2785" i="1"/>
  <c r="AJ2786" i="1"/>
  <c r="AJ2787" i="1"/>
  <c r="AJ2788" i="1"/>
  <c r="AJ2789" i="1"/>
  <c r="AJ2790" i="1"/>
  <c r="AJ2791" i="1"/>
  <c r="AJ2792" i="1"/>
  <c r="AJ2793" i="1"/>
  <c r="AJ2794" i="1"/>
  <c r="AJ2795" i="1"/>
  <c r="AJ2796" i="1"/>
  <c r="AJ2797" i="1"/>
  <c r="AJ2798" i="1"/>
  <c r="AJ2799" i="1"/>
  <c r="AJ2800" i="1"/>
  <c r="AJ2801" i="1"/>
  <c r="AJ2802" i="1"/>
  <c r="AJ2803" i="1"/>
  <c r="AJ2804" i="1"/>
  <c r="AJ2805" i="1"/>
  <c r="AJ2806" i="1"/>
  <c r="AJ2807" i="1"/>
  <c r="AJ2808" i="1"/>
  <c r="AJ2809" i="1"/>
  <c r="AJ2810" i="1"/>
  <c r="AJ2811" i="1"/>
  <c r="AJ2812" i="1"/>
  <c r="AJ2813" i="1"/>
  <c r="AJ2814" i="1"/>
  <c r="AJ2815" i="1"/>
  <c r="AJ2816" i="1"/>
  <c r="AJ2817" i="1"/>
  <c r="AJ2818" i="1"/>
  <c r="AJ2819" i="1"/>
  <c r="AJ2820" i="1"/>
  <c r="AJ2821" i="1"/>
  <c r="AJ2822" i="1"/>
  <c r="AJ2823" i="1"/>
  <c r="AJ2824" i="1"/>
  <c r="AJ2825" i="1"/>
  <c r="AJ2826" i="1"/>
  <c r="AJ2827" i="1"/>
  <c r="AJ2828" i="1"/>
  <c r="AJ2829" i="1"/>
  <c r="AJ2831" i="1"/>
  <c r="AJ2832" i="1"/>
  <c r="AJ2833" i="1"/>
  <c r="AJ2834" i="1"/>
  <c r="AJ2835" i="1"/>
  <c r="AJ2836" i="1"/>
  <c r="AJ2837" i="1"/>
  <c r="AJ2838" i="1"/>
  <c r="AJ2839" i="1"/>
  <c r="AJ2840" i="1"/>
  <c r="AJ2841" i="1"/>
  <c r="AJ2842" i="1"/>
  <c r="AJ2843" i="1"/>
  <c r="AJ2844" i="1"/>
  <c r="AJ2845" i="1"/>
  <c r="AJ2846" i="1"/>
  <c r="AJ2847" i="1"/>
  <c r="AJ2848" i="1"/>
  <c r="AJ2849" i="1"/>
  <c r="AJ2850" i="1"/>
  <c r="AJ2851" i="1"/>
  <c r="AJ2852" i="1"/>
  <c r="AJ2853" i="1"/>
  <c r="AJ2854" i="1"/>
  <c r="AJ2855" i="1"/>
  <c r="AJ2856" i="1"/>
  <c r="AJ2857" i="1"/>
  <c r="AJ2858" i="1"/>
  <c r="AJ2859" i="1"/>
  <c r="AJ2860" i="1"/>
  <c r="AJ2861" i="1"/>
  <c r="AJ2862" i="1"/>
  <c r="AJ2863" i="1"/>
  <c r="AJ2864" i="1"/>
  <c r="AJ2865" i="1"/>
  <c r="AJ2866" i="1"/>
  <c r="AJ2867" i="1"/>
  <c r="AJ2868" i="1"/>
  <c r="AJ2869" i="1"/>
  <c r="AJ2870" i="1"/>
  <c r="AJ2871" i="1"/>
  <c r="AJ2873" i="1"/>
  <c r="AJ2874" i="1"/>
  <c r="AJ2875" i="1"/>
  <c r="AJ2876" i="1"/>
  <c r="AJ2877" i="1"/>
  <c r="AJ2878" i="1"/>
  <c r="AJ2879" i="1"/>
  <c r="AJ2880" i="1"/>
  <c r="AJ2881" i="1"/>
  <c r="AJ2882" i="1"/>
  <c r="AJ2883" i="1"/>
  <c r="AJ2884" i="1"/>
  <c r="AJ2885" i="1"/>
  <c r="AJ2886" i="1"/>
  <c r="AJ2887" i="1"/>
  <c r="AJ2888" i="1"/>
  <c r="AJ2889" i="1"/>
  <c r="AJ2890" i="1"/>
  <c r="AJ2891" i="1"/>
  <c r="AJ2892" i="1"/>
  <c r="AJ2893" i="1"/>
  <c r="AJ2895" i="1"/>
  <c r="AJ2896" i="1"/>
  <c r="AJ2897" i="1"/>
  <c r="AJ2898" i="1"/>
  <c r="AJ2899" i="1"/>
  <c r="AJ2900" i="1"/>
  <c r="AJ2901" i="1"/>
  <c r="AJ2902" i="1"/>
  <c r="AJ2903" i="1"/>
  <c r="AJ2904" i="1"/>
  <c r="AJ2905" i="1"/>
  <c r="AJ2906" i="1"/>
  <c r="AJ2907" i="1"/>
  <c r="AJ2908" i="1"/>
  <c r="AJ2909" i="1"/>
  <c r="AJ2910" i="1"/>
  <c r="AJ2911" i="1"/>
  <c r="AJ2912" i="1"/>
  <c r="AJ2913" i="1"/>
  <c r="AJ2914" i="1"/>
  <c r="AJ2915" i="1"/>
  <c r="AJ2916" i="1"/>
  <c r="AJ2917" i="1"/>
  <c r="AJ2918" i="1"/>
  <c r="AJ2919" i="1"/>
  <c r="AJ2920" i="1"/>
  <c r="AJ2921" i="1"/>
  <c r="AJ2922" i="1"/>
  <c r="AJ2923" i="1"/>
  <c r="AJ2924" i="1"/>
  <c r="AJ2925" i="1"/>
  <c r="AJ2926" i="1"/>
  <c r="AJ2927" i="1"/>
  <c r="AJ2928" i="1"/>
  <c r="AJ2929" i="1"/>
  <c r="AJ2930" i="1"/>
  <c r="AJ2931" i="1"/>
  <c r="AJ2932" i="1"/>
  <c r="AJ2933" i="1"/>
  <c r="AJ2934" i="1"/>
  <c r="AJ2935" i="1"/>
  <c r="AJ2936" i="1"/>
  <c r="AJ2937" i="1"/>
  <c r="AJ2938" i="1"/>
  <c r="AJ2939" i="1"/>
  <c r="AJ2940" i="1"/>
  <c r="AJ2941" i="1"/>
  <c r="AJ2942" i="1"/>
  <c r="AJ2943" i="1"/>
  <c r="AJ2944" i="1"/>
  <c r="AJ2945" i="1"/>
  <c r="AJ2946" i="1"/>
  <c r="AJ2947" i="1"/>
  <c r="AJ2948" i="1"/>
  <c r="AJ2949" i="1"/>
  <c r="AJ2950" i="1"/>
  <c r="AJ2951" i="1"/>
  <c r="AJ2952" i="1"/>
  <c r="AJ2953" i="1"/>
  <c r="AJ2954" i="1"/>
  <c r="AJ2955" i="1"/>
  <c r="AJ2956" i="1"/>
  <c r="AJ2957" i="1"/>
  <c r="AJ2958" i="1"/>
  <c r="AJ2959" i="1"/>
  <c r="AJ2960" i="1"/>
  <c r="AJ2961" i="1"/>
  <c r="AJ2962" i="1"/>
  <c r="AJ2963" i="1"/>
  <c r="AJ2964" i="1"/>
  <c r="AJ2965" i="1"/>
  <c r="AJ2966" i="1"/>
  <c r="AJ2967" i="1"/>
  <c r="AJ2968" i="1"/>
  <c r="AJ2969" i="1"/>
  <c r="AJ2970" i="1"/>
  <c r="AJ2971" i="1"/>
  <c r="AJ2972" i="1"/>
  <c r="AJ2973" i="1"/>
  <c r="AJ2974" i="1"/>
  <c r="AJ2975" i="1"/>
  <c r="AJ2976" i="1"/>
  <c r="AJ2977" i="1"/>
  <c r="AJ2978" i="1"/>
  <c r="AJ2979" i="1"/>
  <c r="AJ2980" i="1"/>
  <c r="AJ2981" i="1"/>
  <c r="AJ2982" i="1"/>
  <c r="AJ2983" i="1"/>
  <c r="AJ2984" i="1"/>
  <c r="AJ2985" i="1"/>
  <c r="AJ2986" i="1"/>
  <c r="AJ2987" i="1"/>
  <c r="AJ2988" i="1"/>
  <c r="AJ2989" i="1"/>
  <c r="AJ2990" i="1"/>
  <c r="AJ2991" i="1"/>
  <c r="AJ2992" i="1"/>
  <c r="AJ2993" i="1"/>
  <c r="AJ2994" i="1"/>
  <c r="AJ2995" i="1"/>
  <c r="AJ2996" i="1"/>
  <c r="AJ2997" i="1"/>
  <c r="AJ2998" i="1"/>
  <c r="AJ2999" i="1"/>
  <c r="AJ3000" i="1"/>
  <c r="AJ3001" i="1"/>
  <c r="AJ3002" i="1"/>
  <c r="AJ3003" i="1"/>
  <c r="AJ3004" i="1"/>
  <c r="AJ3005" i="1"/>
  <c r="AJ3006" i="1"/>
  <c r="AJ3007" i="1"/>
  <c r="AJ3008" i="1"/>
  <c r="AJ3009" i="1"/>
  <c r="AJ3010" i="1"/>
  <c r="AJ3011" i="1"/>
  <c r="AJ3012" i="1"/>
  <c r="AJ3013" i="1"/>
  <c r="AJ3014" i="1"/>
  <c r="AJ3015" i="1"/>
  <c r="AJ3016" i="1"/>
  <c r="AJ3017" i="1"/>
  <c r="AJ3018" i="1"/>
  <c r="AJ3019" i="1"/>
  <c r="AJ3020" i="1"/>
  <c r="AJ3021" i="1"/>
  <c r="AJ3023" i="1"/>
  <c r="AJ3025" i="1"/>
  <c r="AJ3026" i="1"/>
  <c r="AJ3027" i="1"/>
  <c r="AJ3028" i="1"/>
  <c r="AJ3029" i="1"/>
  <c r="AJ3030" i="1"/>
  <c r="AJ3031" i="1"/>
  <c r="AJ3032" i="1"/>
  <c r="AJ3033" i="1"/>
  <c r="AJ3034" i="1"/>
  <c r="AJ3035" i="1"/>
  <c r="AJ3036" i="1"/>
  <c r="AJ3037" i="1"/>
  <c r="AJ3038" i="1"/>
  <c r="AJ3039" i="1"/>
  <c r="AJ3040" i="1"/>
  <c r="AJ3041" i="1"/>
  <c r="AJ3042" i="1"/>
  <c r="AJ3043" i="1"/>
  <c r="AJ3044" i="1"/>
  <c r="AJ3045" i="1"/>
  <c r="AJ3046" i="1"/>
  <c r="AJ3047" i="1"/>
  <c r="AJ3048" i="1"/>
  <c r="AJ3049" i="1"/>
  <c r="AJ3050" i="1"/>
  <c r="AJ3051" i="1"/>
  <c r="AJ3052" i="1"/>
  <c r="AJ3053" i="1"/>
  <c r="AJ3054" i="1"/>
  <c r="AJ3055" i="1"/>
  <c r="AJ3056" i="1"/>
  <c r="AJ3057" i="1"/>
  <c r="AJ3058" i="1"/>
  <c r="AJ3059" i="1"/>
  <c r="AJ3060" i="1"/>
  <c r="AJ3061" i="1"/>
  <c r="AJ3062" i="1"/>
  <c r="AJ3063" i="1"/>
  <c r="AJ3064" i="1"/>
  <c r="AJ3065" i="1"/>
  <c r="AJ3066" i="1"/>
  <c r="AJ3067" i="1"/>
  <c r="AJ3068" i="1"/>
  <c r="AJ3069" i="1"/>
  <c r="AJ3070" i="1"/>
  <c r="AJ3071" i="1"/>
  <c r="AJ3072" i="1"/>
  <c r="AJ3073" i="1"/>
  <c r="AJ3074" i="1"/>
  <c r="AJ3075" i="1"/>
  <c r="AJ3076" i="1"/>
  <c r="AJ3077" i="1"/>
  <c r="AJ3078" i="1"/>
  <c r="AJ3079" i="1"/>
  <c r="AJ3080" i="1"/>
  <c r="AJ3081" i="1"/>
  <c r="AJ3082" i="1"/>
  <c r="AJ3083" i="1"/>
  <c r="AJ3084" i="1"/>
  <c r="AJ3085" i="1"/>
  <c r="AJ3088" i="1"/>
  <c r="AJ3089" i="1"/>
  <c r="AJ3091" i="1"/>
  <c r="AJ3092" i="1"/>
  <c r="AJ3093" i="1"/>
  <c r="AJ3094" i="1"/>
  <c r="AJ3095" i="1"/>
  <c r="AJ3096" i="1"/>
  <c r="AJ3097" i="1"/>
  <c r="AJ3098" i="1"/>
  <c r="AJ3099" i="1"/>
  <c r="AJ3100" i="1"/>
  <c r="AJ3101" i="1"/>
  <c r="AJ3102" i="1"/>
  <c r="AJ3103" i="1"/>
  <c r="AJ3104" i="1"/>
  <c r="AJ3105" i="1"/>
  <c r="AJ3106" i="1"/>
  <c r="AJ3107" i="1"/>
  <c r="AJ3108" i="1"/>
  <c r="AJ3109" i="1"/>
  <c r="AJ3110" i="1"/>
  <c r="AJ3111" i="1"/>
  <c r="AJ3112" i="1"/>
  <c r="AJ3113" i="1"/>
  <c r="AJ3114" i="1"/>
  <c r="AJ3115" i="1"/>
  <c r="AJ3116" i="1"/>
  <c r="AJ3117" i="1"/>
  <c r="AJ3118" i="1"/>
  <c r="AJ3119" i="1"/>
  <c r="AJ3120" i="1"/>
  <c r="AJ3121" i="1"/>
  <c r="AJ3122" i="1"/>
  <c r="AJ3123" i="1"/>
  <c r="AJ3124" i="1"/>
  <c r="AJ3125" i="1"/>
  <c r="AJ3126" i="1"/>
  <c r="AJ3127" i="1"/>
  <c r="AJ3128" i="1"/>
  <c r="AJ3129" i="1"/>
  <c r="AJ3130" i="1"/>
  <c r="AJ3131" i="1"/>
  <c r="AJ3132" i="1"/>
  <c r="AJ3133" i="1"/>
  <c r="AJ3134" i="1"/>
  <c r="AJ3135" i="1"/>
  <c r="AJ3136" i="1"/>
  <c r="AJ3137" i="1"/>
  <c r="AJ3138" i="1"/>
  <c r="AJ3139" i="1"/>
  <c r="AJ3140" i="1"/>
  <c r="AJ3141" i="1"/>
  <c r="AJ3142" i="1"/>
  <c r="AJ3143" i="1"/>
  <c r="AJ3144" i="1"/>
  <c r="AJ3145" i="1"/>
  <c r="AJ3146" i="1"/>
  <c r="AJ3147" i="1"/>
  <c r="AJ3148" i="1"/>
  <c r="AJ3149" i="1"/>
  <c r="AJ3150" i="1"/>
  <c r="AJ3151" i="1"/>
  <c r="AJ3152" i="1"/>
  <c r="AJ3153" i="1"/>
  <c r="AJ3154" i="1"/>
  <c r="AJ3155" i="1"/>
  <c r="AJ3156" i="1"/>
  <c r="AJ3157" i="1"/>
  <c r="AJ3158" i="1"/>
  <c r="AJ3159" i="1"/>
  <c r="AJ3160" i="1"/>
  <c r="AJ3161" i="1"/>
  <c r="AJ3162" i="1"/>
  <c r="AJ3163" i="1"/>
  <c r="AJ3164" i="1"/>
  <c r="AJ3165" i="1"/>
  <c r="AJ3166" i="1"/>
  <c r="AJ3167" i="1"/>
  <c r="AJ3168" i="1"/>
  <c r="AJ3169" i="1"/>
  <c r="AJ3170" i="1"/>
  <c r="AJ3171" i="1"/>
  <c r="AJ3172" i="1"/>
  <c r="AJ3173" i="1"/>
  <c r="AJ3174" i="1"/>
  <c r="AJ3175" i="1"/>
  <c r="AJ3176" i="1"/>
  <c r="AJ3177" i="1"/>
  <c r="AJ3178" i="1"/>
  <c r="AJ3179" i="1"/>
  <c r="AJ3180" i="1"/>
  <c r="AJ3181" i="1"/>
  <c r="AJ3182" i="1"/>
  <c r="AJ3183" i="1"/>
  <c r="AJ3184" i="1"/>
  <c r="AJ3185" i="1"/>
  <c r="AJ3186" i="1"/>
  <c r="AJ3187" i="1"/>
  <c r="AJ3188" i="1"/>
  <c r="AJ3189" i="1"/>
  <c r="AJ3190" i="1"/>
  <c r="AJ3191" i="1"/>
  <c r="AJ3192" i="1"/>
  <c r="AJ3193" i="1"/>
  <c r="AJ3194" i="1"/>
  <c r="AJ3195" i="1"/>
  <c r="AJ3196" i="1"/>
  <c r="AJ3197" i="1"/>
  <c r="AJ3198" i="1"/>
  <c r="AJ3199" i="1"/>
  <c r="AJ3200" i="1"/>
  <c r="AJ3201" i="1"/>
  <c r="AJ3202" i="1"/>
  <c r="AJ3203" i="1"/>
  <c r="AJ3204" i="1"/>
  <c r="AJ3205" i="1"/>
  <c r="AJ3206" i="1"/>
  <c r="AJ3207" i="1"/>
  <c r="AJ3208" i="1"/>
  <c r="AJ3209" i="1"/>
  <c r="AJ3210" i="1"/>
  <c r="AJ3211" i="1"/>
  <c r="AJ3212" i="1"/>
  <c r="AJ3213" i="1"/>
  <c r="AJ3214" i="1"/>
  <c r="AJ3215" i="1"/>
  <c r="AJ3216" i="1"/>
  <c r="AJ3217" i="1"/>
  <c r="AJ3218" i="1"/>
  <c r="AJ3219" i="1"/>
  <c r="AJ3220" i="1"/>
  <c r="AJ3221" i="1"/>
  <c r="AJ3223" i="1"/>
  <c r="AJ3225" i="1"/>
  <c r="AJ3226" i="1"/>
  <c r="AJ3227" i="1"/>
  <c r="AJ3228" i="1"/>
  <c r="AJ3229" i="1"/>
  <c r="AJ3230" i="1"/>
  <c r="AJ3231" i="1"/>
  <c r="AJ3232" i="1"/>
  <c r="AJ3233" i="1"/>
  <c r="AJ3234" i="1"/>
  <c r="AJ3235" i="1"/>
  <c r="AJ3236" i="1"/>
  <c r="AJ3237" i="1"/>
  <c r="AJ3238" i="1"/>
  <c r="AJ3239" i="1"/>
  <c r="AJ3240" i="1"/>
  <c r="AJ3241" i="1"/>
  <c r="AJ3242" i="1"/>
  <c r="AJ3243" i="1"/>
  <c r="AJ3244" i="1"/>
  <c r="AJ3245" i="1"/>
  <c r="AJ3246" i="1"/>
  <c r="AJ3247" i="1"/>
  <c r="AJ3248" i="1"/>
  <c r="AJ3249" i="1"/>
  <c r="AJ3251" i="1"/>
  <c r="AJ3253" i="1"/>
  <c r="AJ3254" i="1"/>
  <c r="AJ3255" i="1"/>
  <c r="AJ3256" i="1"/>
  <c r="AJ3257" i="1"/>
  <c r="AJ3258" i="1"/>
  <c r="AJ3260" i="1"/>
  <c r="AJ3261" i="1"/>
  <c r="AJ3262" i="1"/>
  <c r="AJ3263" i="1"/>
  <c r="AJ3264" i="1"/>
  <c r="AJ3265" i="1"/>
  <c r="AJ3266" i="1"/>
  <c r="AJ3267" i="1"/>
  <c r="AJ3268" i="1"/>
  <c r="AJ3269" i="1"/>
  <c r="AJ3270" i="1"/>
  <c r="AJ3271" i="1"/>
  <c r="AJ3272" i="1"/>
  <c r="AJ3273" i="1"/>
  <c r="AJ3274" i="1"/>
  <c r="AJ3276" i="1"/>
  <c r="AJ3277" i="1"/>
  <c r="AJ3278" i="1"/>
  <c r="AJ3279" i="1"/>
  <c r="AJ3280" i="1"/>
  <c r="AJ3281" i="1"/>
  <c r="AJ3282" i="1"/>
  <c r="AJ3283" i="1"/>
  <c r="AJ3284" i="1"/>
  <c r="AJ3286" i="1"/>
  <c r="AJ3287" i="1"/>
  <c r="AJ3288" i="1"/>
  <c r="AJ3289" i="1"/>
  <c r="AJ3290" i="1"/>
  <c r="AJ3291" i="1"/>
  <c r="AJ3292" i="1"/>
  <c r="AJ3293" i="1"/>
  <c r="AJ3294" i="1"/>
  <c r="AJ3295" i="1"/>
  <c r="AJ3296" i="1"/>
  <c r="AJ3297" i="1"/>
  <c r="AJ3298" i="1"/>
  <c r="AJ3299" i="1"/>
  <c r="AJ3300" i="1"/>
  <c r="AJ3301" i="1"/>
  <c r="AJ3302" i="1"/>
  <c r="AJ3303" i="1"/>
  <c r="AJ3304" i="1"/>
  <c r="AJ3305" i="1"/>
  <c r="AJ3306" i="1"/>
  <c r="AJ3307" i="1"/>
  <c r="AJ3308" i="1"/>
  <c r="AJ3309" i="1"/>
  <c r="AJ3310" i="1"/>
  <c r="AJ3311" i="1"/>
  <c r="AJ3312" i="1"/>
  <c r="AJ3313" i="1"/>
  <c r="AJ3314" i="1"/>
  <c r="AJ3316" i="1"/>
  <c r="AJ3317" i="1"/>
  <c r="AJ3318" i="1"/>
  <c r="AJ3319" i="1"/>
  <c r="AJ3320" i="1"/>
  <c r="AJ3321" i="1"/>
  <c r="AJ3322" i="1"/>
  <c r="AJ3323" i="1"/>
  <c r="AJ3324" i="1"/>
  <c r="AJ3325" i="1"/>
  <c r="AJ3326" i="1"/>
  <c r="AJ3327" i="1"/>
  <c r="AJ3328" i="1"/>
  <c r="AJ3329" i="1"/>
  <c r="AJ3330" i="1"/>
  <c r="AJ3331" i="1"/>
  <c r="AJ3332" i="1"/>
  <c r="AJ3333" i="1"/>
  <c r="AJ3334" i="1"/>
  <c r="AJ3335" i="1"/>
  <c r="AJ3336" i="1"/>
  <c r="AJ3337" i="1"/>
  <c r="AJ3338" i="1"/>
  <c r="AJ3339" i="1"/>
  <c r="AJ3340" i="1"/>
  <c r="AJ3341" i="1"/>
  <c r="AJ3342" i="1"/>
  <c r="AJ3343" i="1"/>
  <c r="AJ3345" i="1"/>
  <c r="AJ3346" i="1"/>
  <c r="AJ3347" i="1"/>
  <c r="AJ3348" i="1"/>
  <c r="AJ3349" i="1"/>
  <c r="AJ3351" i="1"/>
  <c r="AJ3352" i="1"/>
  <c r="AJ3353" i="1"/>
  <c r="AJ3354" i="1"/>
  <c r="AJ3355" i="1"/>
  <c r="AJ3357" i="1"/>
  <c r="AJ3358" i="1"/>
  <c r="AJ3359" i="1"/>
  <c r="AJ3360" i="1"/>
  <c r="AJ3361" i="1"/>
  <c r="AJ3362" i="1"/>
  <c r="AJ3363" i="1"/>
  <c r="AJ3364" i="1"/>
  <c r="AJ3365" i="1"/>
  <c r="AJ3366" i="1"/>
  <c r="AJ3367" i="1"/>
  <c r="AJ3368" i="1"/>
  <c r="AJ3369" i="1"/>
  <c r="AJ3370" i="1"/>
  <c r="AJ3371" i="1"/>
  <c r="AJ3372" i="1"/>
  <c r="AJ3373" i="1"/>
  <c r="AJ3374" i="1"/>
  <c r="AJ3375" i="1"/>
  <c r="AJ3376" i="1"/>
  <c r="AJ3377" i="1"/>
  <c r="AJ3378" i="1"/>
  <c r="AJ3379" i="1"/>
  <c r="AJ3380" i="1"/>
  <c r="AJ3381" i="1"/>
  <c r="AJ3382" i="1"/>
  <c r="AJ3383" i="1"/>
  <c r="AJ3384" i="1"/>
  <c r="AJ3385" i="1"/>
  <c r="AJ3386" i="1"/>
  <c r="AJ3387" i="1"/>
  <c r="AJ3388" i="1"/>
  <c r="AJ3389" i="1"/>
  <c r="AJ3390" i="1"/>
  <c r="AJ3391" i="1"/>
  <c r="AJ3392" i="1"/>
  <c r="AJ3393" i="1"/>
  <c r="AJ3394" i="1"/>
  <c r="AJ3395" i="1"/>
  <c r="AJ3396" i="1"/>
  <c r="AJ3397" i="1"/>
  <c r="AJ3398" i="1"/>
  <c r="AJ3399" i="1"/>
  <c r="AJ3400" i="1"/>
  <c r="AJ3401" i="1"/>
  <c r="AJ3402" i="1"/>
  <c r="AJ3403" i="1"/>
  <c r="AJ3404" i="1"/>
  <c r="AJ3405" i="1"/>
  <c r="AJ3406" i="1"/>
  <c r="AJ3407" i="1"/>
  <c r="AJ3408" i="1"/>
  <c r="AJ3409" i="1"/>
  <c r="AJ3410" i="1"/>
  <c r="AJ3411" i="1"/>
  <c r="AJ3412" i="1"/>
  <c r="AJ3413" i="1"/>
  <c r="AJ3415" i="1"/>
  <c r="AJ3416" i="1"/>
  <c r="AJ3417" i="1"/>
  <c r="AJ3418" i="1"/>
  <c r="AJ3419" i="1"/>
  <c r="AJ3420" i="1"/>
  <c r="AJ3422" i="1"/>
  <c r="AJ3423" i="1"/>
  <c r="AJ3424" i="1"/>
  <c r="AJ3425" i="1"/>
  <c r="AJ3426" i="1"/>
  <c r="AJ3427" i="1"/>
  <c r="AJ3428" i="1"/>
  <c r="AJ3430" i="1"/>
  <c r="AJ3431" i="1"/>
  <c r="AJ3432" i="1"/>
  <c r="AJ3433" i="1"/>
  <c r="AJ3434" i="1"/>
  <c r="AJ3435" i="1"/>
  <c r="AJ3436" i="1"/>
  <c r="AJ3437" i="1"/>
  <c r="AJ3438" i="1"/>
  <c r="AJ3440" i="1"/>
  <c r="AJ3441" i="1"/>
  <c r="AJ3442" i="1"/>
  <c r="AJ3443" i="1"/>
  <c r="AJ3444" i="1"/>
  <c r="AJ3445" i="1"/>
  <c r="AJ3446" i="1"/>
  <c r="AJ3447" i="1"/>
  <c r="AJ3448" i="1"/>
  <c r="AJ3449" i="1"/>
  <c r="AJ3450" i="1"/>
  <c r="AJ3452" i="1"/>
  <c r="AJ3454" i="1"/>
  <c r="AJ3455" i="1"/>
  <c r="AJ3458" i="1"/>
  <c r="AJ3459" i="1"/>
  <c r="AJ3461" i="1"/>
  <c r="AJ3462" i="1"/>
  <c r="AJ3463" i="1"/>
  <c r="AJ3464" i="1"/>
  <c r="AJ3465" i="1"/>
  <c r="AJ3466" i="1"/>
  <c r="AJ3467" i="1"/>
  <c r="AJ3468" i="1"/>
  <c r="AJ3469" i="1"/>
  <c r="AJ3470" i="1"/>
  <c r="AJ3471" i="1"/>
  <c r="AJ3472" i="1"/>
  <c r="AJ3473" i="1"/>
  <c r="AJ3474" i="1"/>
  <c r="AJ3475" i="1"/>
  <c r="AJ3476" i="1"/>
  <c r="AJ3477" i="1"/>
  <c r="AJ3478" i="1"/>
  <c r="AJ3479" i="1"/>
  <c r="AJ3480" i="1"/>
  <c r="AJ3481" i="1"/>
  <c r="AJ3482" i="1"/>
  <c r="AJ3483" i="1"/>
  <c r="AJ3484" i="1"/>
  <c r="AJ3485" i="1"/>
  <c r="AJ3486" i="1"/>
  <c r="AJ3487" i="1"/>
  <c r="AJ3489" i="1"/>
  <c r="AJ3490" i="1"/>
  <c r="AJ3491" i="1"/>
  <c r="AJ3492" i="1"/>
  <c r="AJ3493" i="1"/>
  <c r="AJ3494" i="1"/>
  <c r="AJ3495" i="1"/>
  <c r="AJ3496" i="1"/>
  <c r="AJ3497" i="1"/>
  <c r="AJ3498" i="1"/>
  <c r="AJ3499" i="1"/>
  <c r="AJ3500" i="1"/>
  <c r="AJ3501" i="1"/>
  <c r="AJ3502" i="1"/>
  <c r="AJ3503" i="1"/>
  <c r="AJ3504" i="1"/>
  <c r="AJ3505" i="1"/>
  <c r="AJ3506" i="1"/>
  <c r="AJ3507" i="1"/>
  <c r="AJ3508" i="1"/>
  <c r="AJ3510" i="1"/>
  <c r="AJ3511" i="1"/>
  <c r="AJ3513" i="1"/>
  <c r="AJ3514" i="1"/>
  <c r="AJ3515" i="1"/>
  <c r="AJ3516" i="1"/>
  <c r="AJ3517" i="1"/>
  <c r="AJ3518" i="1"/>
  <c r="AJ3519" i="1"/>
  <c r="AJ3520" i="1"/>
  <c r="AJ3521" i="1"/>
  <c r="AJ3522" i="1"/>
  <c r="AJ3523" i="1"/>
  <c r="AJ3524" i="1"/>
  <c r="AJ3525" i="1"/>
  <c r="AJ3526" i="1"/>
  <c r="AJ3527" i="1"/>
  <c r="AJ3528" i="1"/>
  <c r="AJ3529" i="1"/>
  <c r="AJ3530" i="1"/>
  <c r="AJ3531" i="1"/>
  <c r="AJ3532" i="1"/>
  <c r="AJ3533" i="1"/>
  <c r="AJ3534" i="1"/>
  <c r="AJ3535" i="1"/>
  <c r="AJ3536" i="1"/>
  <c r="AJ3537" i="1"/>
  <c r="AJ3539" i="1"/>
  <c r="AJ3540" i="1"/>
  <c r="AJ3542" i="1"/>
  <c r="AJ3544" i="1"/>
  <c r="AJ3545" i="1"/>
  <c r="AJ3549" i="1"/>
  <c r="AJ3550" i="1"/>
  <c r="AJ3551" i="1"/>
  <c r="AJ3552" i="1"/>
  <c r="AJ3553" i="1"/>
  <c r="AJ3554" i="1"/>
  <c r="AJ3555" i="1"/>
  <c r="AJ3556" i="1"/>
  <c r="AJ3557" i="1"/>
  <c r="AJ3558" i="1"/>
  <c r="AJ3559" i="1"/>
  <c r="AJ3560" i="1"/>
  <c r="AJ3561" i="1"/>
  <c r="AJ3562" i="1"/>
  <c r="AJ3563" i="1"/>
  <c r="AJ3564" i="1"/>
  <c r="AJ3565" i="1"/>
  <c r="AJ3566" i="1"/>
  <c r="AJ3567" i="1"/>
  <c r="AJ3568" i="1"/>
  <c r="AJ3569" i="1"/>
  <c r="AJ3570" i="1"/>
  <c r="AJ3571" i="1"/>
  <c r="AJ3572" i="1"/>
  <c r="AJ3574" i="1"/>
  <c r="AJ3575" i="1"/>
  <c r="AJ3576" i="1"/>
  <c r="AJ3577" i="1"/>
  <c r="AJ3578" i="1"/>
  <c r="AJ3579" i="1"/>
  <c r="AJ3580" i="1"/>
  <c r="AJ3581" i="1"/>
  <c r="AJ3582" i="1"/>
  <c r="AJ3583" i="1"/>
  <c r="AJ3584" i="1"/>
  <c r="AJ3585" i="1"/>
  <c r="AJ3586" i="1"/>
  <c r="AJ3587" i="1"/>
  <c r="AJ3588" i="1"/>
  <c r="AJ3589" i="1"/>
  <c r="AJ3590" i="1"/>
  <c r="AJ3591" i="1"/>
  <c r="AJ3592" i="1"/>
  <c r="AJ3593" i="1"/>
  <c r="AJ3594" i="1"/>
  <c r="AJ3595" i="1"/>
  <c r="AJ3596" i="1"/>
  <c r="AJ3597" i="1"/>
  <c r="AJ3598" i="1"/>
  <c r="AJ3599" i="1"/>
  <c r="AJ3600" i="1"/>
  <c r="AJ3601" i="1"/>
  <c r="AJ3602" i="1"/>
  <c r="AJ3603" i="1"/>
  <c r="AJ3604" i="1"/>
  <c r="AJ3605" i="1"/>
  <c r="AJ3606" i="1"/>
  <c r="AJ3607" i="1"/>
  <c r="AJ3608" i="1"/>
  <c r="AJ3609" i="1"/>
  <c r="AJ3610" i="1"/>
  <c r="AJ3611" i="1"/>
  <c r="AJ3613" i="1"/>
  <c r="AJ3614" i="1"/>
  <c r="AJ3615" i="1"/>
  <c r="AJ3616" i="1"/>
  <c r="AJ3617" i="1"/>
  <c r="AJ3618" i="1"/>
  <c r="AJ3619" i="1"/>
  <c r="AJ3620" i="1"/>
  <c r="AJ3621" i="1"/>
  <c r="AJ3622" i="1"/>
  <c r="AJ3623" i="1"/>
  <c r="AJ3624" i="1"/>
  <c r="AJ3625" i="1"/>
  <c r="AJ3626" i="1"/>
  <c r="AJ3627" i="1"/>
  <c r="AJ3629" i="1"/>
  <c r="AJ3630" i="1"/>
  <c r="AJ3631" i="1"/>
  <c r="AJ3632" i="1"/>
  <c r="AJ3633" i="1"/>
  <c r="AJ3634" i="1"/>
  <c r="AJ3635" i="1"/>
  <c r="AJ3636" i="1"/>
  <c r="AJ3637" i="1"/>
  <c r="AJ3638" i="1"/>
  <c r="AJ3639" i="1"/>
  <c r="AJ3640" i="1"/>
  <c r="AJ3641" i="1"/>
  <c r="AJ3642" i="1"/>
  <c r="AJ3643" i="1"/>
  <c r="AJ3644" i="1"/>
  <c r="AJ3645" i="1"/>
  <c r="AJ3646" i="1"/>
  <c r="AJ3647" i="1"/>
  <c r="AJ3648" i="1"/>
  <c r="AJ3649" i="1"/>
  <c r="AJ3650" i="1"/>
  <c r="AJ3651" i="1"/>
  <c r="AJ3653" i="1"/>
  <c r="AJ3654" i="1"/>
  <c r="AJ3655" i="1"/>
  <c r="AJ3656" i="1"/>
  <c r="AJ3657" i="1"/>
  <c r="AJ3658" i="1"/>
  <c r="AJ3659" i="1"/>
  <c r="AJ3660" i="1"/>
  <c r="AJ3661" i="1"/>
  <c r="AJ3662" i="1"/>
  <c r="AJ3663" i="1"/>
  <c r="AJ3664" i="1"/>
  <c r="AJ3665" i="1"/>
  <c r="AJ3666" i="1"/>
  <c r="AJ3667" i="1"/>
  <c r="AJ3668" i="1"/>
  <c r="AJ3669" i="1"/>
  <c r="AJ3670" i="1"/>
  <c r="AJ3671" i="1"/>
  <c r="AJ3672" i="1"/>
  <c r="AJ3673" i="1"/>
  <c r="AJ3674" i="1"/>
  <c r="AJ3675" i="1"/>
  <c r="AJ3676" i="1"/>
  <c r="AJ3677" i="1"/>
  <c r="AJ3678" i="1"/>
  <c r="AJ3679" i="1"/>
  <c r="AJ3680" i="1"/>
  <c r="AJ3681" i="1"/>
  <c r="AJ3682" i="1"/>
  <c r="AJ3683" i="1"/>
  <c r="AJ3684" i="1"/>
  <c r="AJ3685" i="1"/>
  <c r="AJ3686" i="1"/>
  <c r="AJ3687" i="1"/>
  <c r="AJ3689" i="1"/>
  <c r="AJ3690" i="1"/>
  <c r="AJ3691" i="1"/>
  <c r="AJ3692" i="1"/>
  <c r="AJ3693" i="1"/>
  <c r="AJ3694" i="1"/>
  <c r="AJ3695" i="1"/>
  <c r="AJ3696" i="1"/>
  <c r="AJ3697" i="1"/>
  <c r="AJ3698" i="1"/>
  <c r="AJ3699" i="1"/>
  <c r="AJ3700" i="1"/>
  <c r="AJ3701" i="1"/>
  <c r="AJ3702" i="1"/>
  <c r="AJ3703" i="1"/>
  <c r="AJ3704" i="1"/>
  <c r="AJ3705" i="1"/>
  <c r="AJ3706" i="1"/>
  <c r="AJ3707" i="1"/>
  <c r="AJ3708" i="1"/>
  <c r="AJ3709" i="1"/>
  <c r="AJ3710" i="1"/>
  <c r="AJ3711" i="1"/>
  <c r="AJ3712" i="1"/>
  <c r="AJ3713" i="1"/>
  <c r="AJ3714" i="1"/>
  <c r="AJ3715" i="1"/>
  <c r="AJ3716" i="1"/>
  <c r="AJ3717" i="1"/>
  <c r="AJ3718" i="1"/>
  <c r="AJ3719" i="1"/>
  <c r="AJ3720" i="1"/>
  <c r="AJ3721" i="1"/>
  <c r="AJ3722" i="1"/>
  <c r="AJ3723" i="1"/>
  <c r="AJ3724" i="1"/>
  <c r="AJ3725" i="1"/>
  <c r="AJ3726" i="1"/>
  <c r="AJ3727" i="1"/>
  <c r="AJ3728" i="1"/>
  <c r="AJ3729" i="1"/>
  <c r="AJ3730" i="1"/>
  <c r="AJ3731" i="1"/>
  <c r="AJ3732" i="1"/>
  <c r="AJ3733" i="1"/>
  <c r="AJ3734" i="1"/>
  <c r="AJ3735" i="1"/>
  <c r="AJ3736" i="1"/>
  <c r="AJ3737" i="1"/>
  <c r="AJ3738" i="1"/>
  <c r="AJ3739" i="1"/>
  <c r="AJ3740" i="1"/>
  <c r="AJ3741" i="1"/>
  <c r="AJ3742" i="1"/>
  <c r="AJ3743" i="1"/>
  <c r="AJ3744" i="1"/>
  <c r="AJ3745" i="1"/>
  <c r="AJ3746" i="1"/>
  <c r="AJ3747" i="1"/>
  <c r="AJ3748" i="1"/>
  <c r="AJ3749" i="1"/>
  <c r="AJ3750" i="1"/>
  <c r="AJ3751" i="1"/>
  <c r="AJ3752" i="1"/>
  <c r="AJ3753" i="1"/>
  <c r="AJ3755" i="1"/>
  <c r="AJ3756" i="1"/>
  <c r="AJ3757" i="1"/>
  <c r="AJ3758" i="1"/>
  <c r="AJ3759" i="1"/>
  <c r="AJ3760" i="1"/>
  <c r="AJ3761" i="1"/>
  <c r="AJ3762" i="1"/>
  <c r="AJ3763" i="1"/>
  <c r="AJ3764" i="1"/>
  <c r="AJ3765" i="1"/>
  <c r="AJ3766" i="1"/>
  <c r="AJ3767" i="1"/>
  <c r="AJ3768" i="1"/>
  <c r="AJ3769" i="1"/>
  <c r="AJ3770" i="1"/>
  <c r="AJ3771" i="1"/>
  <c r="AJ3773" i="1"/>
  <c r="AJ3774" i="1"/>
  <c r="AJ3775" i="1"/>
  <c r="AJ3776" i="1"/>
  <c r="AJ3777" i="1"/>
  <c r="AJ3778" i="1"/>
  <c r="AJ3779" i="1"/>
  <c r="AJ3780" i="1"/>
  <c r="AJ3781" i="1"/>
  <c r="AJ3782" i="1"/>
  <c r="AJ3783" i="1"/>
  <c r="AJ3784" i="1"/>
  <c r="AJ3785" i="1"/>
  <c r="AJ3786" i="1"/>
  <c r="AJ3787" i="1"/>
  <c r="AJ3788" i="1"/>
  <c r="AJ3789" i="1"/>
  <c r="AJ3790" i="1"/>
  <c r="AJ3792" i="1"/>
  <c r="AJ3793" i="1"/>
  <c r="AJ3794" i="1"/>
  <c r="AJ3795" i="1"/>
  <c r="AJ3796" i="1"/>
  <c r="AJ3797" i="1"/>
  <c r="AJ3798" i="1"/>
  <c r="AJ3799" i="1"/>
  <c r="AJ3800" i="1"/>
  <c r="AJ3801" i="1"/>
  <c r="AJ3802" i="1"/>
  <c r="AJ3803" i="1"/>
  <c r="AJ3804" i="1"/>
  <c r="AJ3805" i="1"/>
  <c r="AJ3806" i="1"/>
  <c r="AJ3807" i="1"/>
  <c r="AJ3808" i="1"/>
  <c r="AJ3809" i="1"/>
  <c r="AJ3810" i="1"/>
  <c r="AJ3811" i="1"/>
  <c r="AJ3812" i="1"/>
  <c r="AJ3813" i="1"/>
  <c r="AJ3814" i="1"/>
  <c r="AJ3815" i="1"/>
  <c r="AJ3816" i="1"/>
  <c r="AJ3819" i="1"/>
  <c r="AJ3821" i="1"/>
  <c r="AJ3823" i="1"/>
  <c r="AJ3824" i="1"/>
  <c r="AJ3825" i="1"/>
  <c r="AJ3826" i="1"/>
  <c r="AJ3827" i="1"/>
  <c r="AJ3828" i="1"/>
  <c r="AJ3829" i="1"/>
  <c r="AJ3830" i="1"/>
  <c r="AJ3831" i="1"/>
  <c r="AJ3832" i="1"/>
  <c r="AJ3833" i="1"/>
  <c r="AJ3835" i="1"/>
  <c r="AJ3837" i="1"/>
  <c r="AJ3838" i="1"/>
  <c r="AJ3839" i="1"/>
  <c r="AJ3841" i="1"/>
  <c r="AJ3843" i="1"/>
  <c r="AJ3844" i="1"/>
  <c r="AJ3845" i="1"/>
  <c r="AJ3846" i="1"/>
  <c r="AJ3847" i="1"/>
  <c r="AJ3848" i="1"/>
  <c r="AJ3850" i="1"/>
  <c r="AJ3851" i="1"/>
  <c r="AJ3852" i="1"/>
  <c r="AJ3853" i="1"/>
  <c r="AJ3854" i="1"/>
  <c r="AJ3855" i="1"/>
  <c r="AJ3856" i="1"/>
  <c r="AJ3857" i="1"/>
  <c r="AJ3858" i="1"/>
  <c r="AJ3859" i="1"/>
  <c r="AJ3860" i="1"/>
  <c r="AJ3861" i="1"/>
  <c r="AJ3863" i="1"/>
  <c r="AJ3864" i="1"/>
  <c r="AJ3865" i="1"/>
  <c r="AJ3866" i="1"/>
  <c r="AJ3867" i="1"/>
  <c r="AJ3869" i="1"/>
  <c r="AJ3870" i="1"/>
  <c r="AJ3871" i="1"/>
  <c r="AJ3873" i="1"/>
  <c r="AJ3874" i="1"/>
  <c r="AJ3875" i="1"/>
  <c r="AJ3876" i="1"/>
  <c r="AJ3877" i="1"/>
  <c r="AJ3878" i="1"/>
  <c r="AJ3881" i="1"/>
  <c r="AJ3882" i="1"/>
  <c r="AJ3884" i="1"/>
  <c r="AJ3885" i="1"/>
  <c r="AJ3886" i="1"/>
  <c r="AJ3887" i="1"/>
  <c r="AJ3888" i="1"/>
  <c r="AJ3889" i="1"/>
  <c r="AJ3890" i="1"/>
  <c r="AJ3891" i="1"/>
  <c r="AJ3892" i="1"/>
  <c r="AJ3893" i="1"/>
  <c r="AJ3894" i="1"/>
  <c r="AJ3895" i="1"/>
  <c r="AJ3896" i="1"/>
  <c r="AJ3898" i="1"/>
  <c r="AJ3899" i="1"/>
  <c r="AJ3900" i="1"/>
  <c r="AJ3901" i="1"/>
  <c r="AJ3902" i="1"/>
  <c r="AJ3903" i="1"/>
  <c r="AJ3904" i="1"/>
  <c r="AJ3905" i="1"/>
  <c r="AJ3906" i="1"/>
  <c r="AJ3907" i="1"/>
  <c r="AJ3908" i="1"/>
  <c r="AJ3909" i="1"/>
  <c r="AJ3910" i="1"/>
  <c r="AJ3911" i="1"/>
  <c r="AJ3912" i="1"/>
  <c r="AJ3913" i="1"/>
  <c r="AJ3914" i="1"/>
  <c r="AJ3915" i="1"/>
  <c r="AJ3916" i="1"/>
  <c r="AJ3917" i="1"/>
  <c r="AJ3918" i="1"/>
  <c r="AJ3919" i="1"/>
  <c r="AJ3920" i="1"/>
  <c r="AJ3921" i="1"/>
  <c r="AJ3922" i="1"/>
  <c r="AJ3923" i="1"/>
  <c r="AJ3924" i="1"/>
  <c r="AJ3925" i="1"/>
  <c r="AJ3926" i="1"/>
  <c r="AJ3927" i="1"/>
  <c r="AJ3928" i="1"/>
  <c r="AJ3929" i="1"/>
  <c r="AJ3930" i="1"/>
  <c r="AJ3931" i="1"/>
  <c r="AJ3932" i="1"/>
  <c r="AJ3933" i="1"/>
  <c r="AJ3934" i="1"/>
  <c r="AJ3935" i="1"/>
  <c r="AJ3936" i="1"/>
  <c r="AJ3937" i="1"/>
  <c r="AJ3938" i="1"/>
  <c r="AJ3939" i="1"/>
  <c r="AJ3940" i="1"/>
  <c r="AJ3941" i="1"/>
  <c r="AJ3942" i="1"/>
  <c r="AJ3943" i="1"/>
  <c r="AJ3944" i="1"/>
  <c r="AJ3945" i="1"/>
  <c r="AJ3946" i="1"/>
  <c r="AJ3947" i="1"/>
  <c r="AJ3948" i="1"/>
  <c r="AJ3949" i="1"/>
  <c r="AJ3950" i="1"/>
  <c r="AJ3951" i="1"/>
  <c r="AJ3952" i="1"/>
  <c r="AJ3953" i="1"/>
  <c r="AJ3954" i="1"/>
  <c r="AJ3955" i="1"/>
  <c r="AJ3956" i="1"/>
  <c r="AJ3957" i="1"/>
  <c r="AJ3958" i="1"/>
  <c r="AJ3960" i="1"/>
  <c r="AJ3961" i="1"/>
  <c r="AJ3962" i="1"/>
  <c r="AJ3964" i="1"/>
  <c r="AJ3965" i="1"/>
  <c r="AJ3966" i="1"/>
  <c r="AJ3967" i="1"/>
  <c r="AJ3968" i="1"/>
  <c r="AJ3969" i="1"/>
  <c r="AJ3970" i="1"/>
  <c r="AJ3971" i="1"/>
  <c r="AJ3972" i="1"/>
  <c r="AJ3973" i="1"/>
  <c r="AJ3974" i="1"/>
  <c r="AJ3975" i="1"/>
  <c r="AJ3976" i="1"/>
  <c r="AJ3977" i="1"/>
  <c r="AJ3978" i="1"/>
  <c r="AJ3979" i="1"/>
  <c r="AJ3980" i="1"/>
  <c r="AJ3981" i="1"/>
  <c r="AJ3982" i="1"/>
  <c r="AJ3983" i="1"/>
  <c r="AJ3984" i="1"/>
  <c r="AJ3985" i="1"/>
  <c r="AJ3986" i="1"/>
  <c r="AJ3987" i="1"/>
  <c r="AJ3988" i="1"/>
  <c r="AJ3989" i="1"/>
  <c r="AJ3990" i="1"/>
  <c r="AJ3991" i="1"/>
  <c r="AJ3992" i="1"/>
  <c r="AJ3993" i="1"/>
  <c r="AJ3994" i="1"/>
  <c r="AJ3995" i="1"/>
  <c r="AJ3996" i="1"/>
  <c r="AJ3997" i="1"/>
  <c r="AJ3998" i="1"/>
  <c r="AJ3999" i="1"/>
  <c r="AJ4000" i="1"/>
  <c r="AJ4001" i="1"/>
  <c r="AJ4002" i="1"/>
  <c r="AJ4003" i="1"/>
  <c r="AJ4004" i="1"/>
  <c r="AJ4005" i="1"/>
  <c r="AJ4006" i="1"/>
  <c r="AJ4007" i="1"/>
  <c r="AJ4008" i="1"/>
  <c r="AJ4009" i="1"/>
  <c r="AJ4010" i="1"/>
  <c r="AJ4011" i="1"/>
  <c r="AJ4012" i="1"/>
  <c r="AJ4013" i="1"/>
  <c r="AJ4014" i="1"/>
  <c r="AJ4016" i="1"/>
  <c r="AJ4019" i="1"/>
  <c r="AJ4021" i="1"/>
  <c r="AJ4022" i="1"/>
  <c r="AJ4024" i="1"/>
  <c r="AJ4025" i="1"/>
  <c r="AJ4026" i="1"/>
  <c r="AJ4027" i="1"/>
  <c r="AJ4028" i="1"/>
  <c r="AJ4029" i="1"/>
  <c r="AJ4030" i="1"/>
  <c r="AJ4031" i="1"/>
  <c r="AJ4032" i="1"/>
  <c r="AJ4033" i="1"/>
  <c r="AJ4034" i="1"/>
  <c r="AJ4035" i="1"/>
  <c r="AJ4036" i="1"/>
  <c r="AJ4037" i="1"/>
  <c r="AJ4038" i="1"/>
  <c r="AJ4040" i="1"/>
  <c r="AJ4041" i="1"/>
  <c r="AJ4042" i="1"/>
  <c r="AJ4043" i="1"/>
  <c r="AJ4044" i="1"/>
  <c r="AJ4045" i="1"/>
  <c r="AJ4046" i="1"/>
  <c r="AJ4047" i="1"/>
  <c r="AJ4048" i="1"/>
  <c r="AJ4049" i="1"/>
  <c r="AJ4050" i="1"/>
  <c r="AJ4051" i="1"/>
  <c r="AJ4052" i="1"/>
  <c r="AJ4053" i="1"/>
  <c r="AJ4054" i="1"/>
  <c r="AJ4055" i="1"/>
  <c r="AJ4056" i="1"/>
  <c r="AJ4057" i="1"/>
  <c r="AJ4058" i="1"/>
  <c r="AJ4059" i="1"/>
  <c r="AJ4060" i="1"/>
  <c r="AJ4061" i="1"/>
  <c r="AJ4062" i="1"/>
  <c r="AJ4063" i="1"/>
  <c r="AJ4064" i="1"/>
  <c r="AJ4065" i="1"/>
  <c r="AJ4066" i="1"/>
  <c r="AJ4067" i="1"/>
  <c r="AJ4068" i="1"/>
  <c r="AJ4069" i="1"/>
  <c r="AJ4070" i="1"/>
  <c r="AJ4071" i="1"/>
  <c r="AJ4072" i="1"/>
  <c r="AJ4073" i="1"/>
  <c r="AJ4074" i="1"/>
  <c r="AJ4075" i="1"/>
  <c r="AJ4076" i="1"/>
  <c r="AJ4077" i="1"/>
  <c r="AJ4078" i="1"/>
  <c r="AJ4079" i="1"/>
  <c r="AJ4080" i="1"/>
  <c r="AJ4081" i="1"/>
  <c r="AJ4082" i="1"/>
  <c r="AJ4083" i="1"/>
  <c r="AJ4084" i="1"/>
  <c r="AJ4085" i="1"/>
  <c r="AJ4086" i="1"/>
  <c r="AJ4087" i="1"/>
  <c r="AJ4088" i="1"/>
  <c r="AJ4090" i="1"/>
  <c r="AJ4091" i="1"/>
  <c r="AJ4092" i="1"/>
  <c r="AJ4093" i="1"/>
  <c r="AJ4094" i="1"/>
  <c r="AJ4095" i="1"/>
  <c r="AJ4096" i="1"/>
  <c r="AJ4097" i="1"/>
  <c r="AJ4098" i="1"/>
  <c r="AJ4099" i="1"/>
  <c r="AJ4100" i="1"/>
  <c r="AJ4101" i="1"/>
  <c r="AJ4102" i="1"/>
  <c r="AJ4103" i="1"/>
  <c r="AJ4105" i="1"/>
  <c r="AJ4106" i="1"/>
  <c r="AJ4107" i="1"/>
  <c r="AJ4108" i="1"/>
  <c r="AJ4109" i="1"/>
  <c r="AJ4110" i="1"/>
  <c r="AJ4111" i="1"/>
  <c r="AJ4112" i="1"/>
  <c r="AJ4113" i="1"/>
  <c r="AJ4114" i="1"/>
  <c r="AJ4116" i="1"/>
  <c r="AJ4118" i="1"/>
  <c r="AJ4119" i="1"/>
  <c r="AJ4120" i="1"/>
  <c r="AJ4122" i="1"/>
  <c r="AJ4123" i="1"/>
  <c r="AJ4124" i="1"/>
  <c r="AJ4125" i="1"/>
  <c r="AJ4126" i="1"/>
  <c r="AJ4127" i="1"/>
  <c r="AJ4128" i="1"/>
  <c r="AJ4129" i="1"/>
  <c r="AJ4130" i="1"/>
  <c r="AJ4131" i="1"/>
  <c r="AJ4132" i="1"/>
  <c r="AJ4134" i="1"/>
  <c r="AJ4135" i="1"/>
  <c r="AJ4136" i="1"/>
  <c r="AJ4137" i="1"/>
  <c r="AJ4140" i="1"/>
  <c r="AJ4141" i="1"/>
  <c r="AJ4143" i="1"/>
  <c r="AJ4144" i="1"/>
  <c r="AJ4145" i="1"/>
  <c r="AJ4146" i="1"/>
  <c r="AJ4147" i="1"/>
  <c r="AJ4149" i="1"/>
  <c r="AJ4151" i="1"/>
  <c r="AJ4152" i="1"/>
  <c r="AJ4153" i="1"/>
  <c r="AJ4154" i="1"/>
  <c r="AJ4155" i="1"/>
  <c r="AJ4156" i="1"/>
  <c r="AJ4157" i="1"/>
  <c r="AJ4158" i="1"/>
  <c r="AJ4159" i="1"/>
  <c r="AJ4160" i="1"/>
  <c r="AJ4161" i="1"/>
  <c r="AJ4162" i="1"/>
  <c r="AJ4163" i="1"/>
  <c r="AJ4164" i="1"/>
  <c r="AJ4166" i="1"/>
  <c r="AJ4167" i="1"/>
  <c r="AJ4169" i="1"/>
  <c r="AJ4170" i="1"/>
  <c r="AJ4171" i="1"/>
  <c r="AJ4172" i="1"/>
  <c r="AJ4173" i="1"/>
  <c r="AJ4174" i="1"/>
  <c r="AJ4175" i="1"/>
  <c r="AJ4176" i="1"/>
  <c r="AJ4177" i="1"/>
  <c r="AJ4179" i="1"/>
  <c r="AJ4180" i="1"/>
  <c r="AJ4182" i="1"/>
  <c r="AJ4183" i="1"/>
  <c r="AJ4184" i="1"/>
  <c r="AJ4185" i="1"/>
  <c r="AJ4186" i="1"/>
  <c r="AJ4187" i="1"/>
  <c r="AJ4188" i="1"/>
  <c r="AJ4189" i="1"/>
  <c r="AJ4190" i="1"/>
  <c r="AJ4191" i="1"/>
  <c r="AJ4192" i="1"/>
  <c r="AJ4194" i="1"/>
  <c r="AJ4195" i="1"/>
  <c r="AJ4196" i="1"/>
  <c r="AJ4197" i="1"/>
  <c r="AJ4198" i="1"/>
  <c r="AJ4199" i="1"/>
  <c r="AJ4201" i="1"/>
  <c r="AJ4202" i="1"/>
  <c r="AJ4204" i="1"/>
  <c r="AJ4205" i="1"/>
  <c r="AJ4206" i="1"/>
  <c r="AJ4207" i="1"/>
  <c r="AJ4208" i="1"/>
  <c r="AJ4209" i="1"/>
  <c r="AJ4210" i="1"/>
  <c r="AJ4211" i="1"/>
  <c r="AJ4212" i="1"/>
  <c r="AJ4214" i="1"/>
  <c r="AJ4215" i="1"/>
  <c r="AJ4216" i="1"/>
  <c r="AJ4217" i="1"/>
  <c r="AJ4218" i="1"/>
  <c r="AJ4219" i="1"/>
  <c r="AJ4220" i="1"/>
  <c r="AJ4221" i="1"/>
  <c r="AJ4222" i="1"/>
  <c r="AJ4223" i="1"/>
  <c r="AJ4224" i="1"/>
  <c r="AJ4225" i="1"/>
  <c r="AJ4226" i="1"/>
  <c r="AJ4227" i="1"/>
  <c r="AJ4228" i="1"/>
  <c r="AJ4229" i="1"/>
  <c r="AJ4230" i="1"/>
  <c r="AJ4231" i="1"/>
  <c r="AJ4232" i="1"/>
  <c r="AJ4233" i="1"/>
  <c r="AJ4234" i="1"/>
  <c r="AJ4235" i="1"/>
  <c r="AJ4236" i="1"/>
  <c r="AJ4239" i="1"/>
  <c r="AJ4240" i="1"/>
  <c r="AJ4241" i="1"/>
  <c r="AJ4242" i="1"/>
  <c r="AJ4243" i="1"/>
  <c r="AJ4244" i="1"/>
  <c r="AJ4245" i="1"/>
  <c r="AJ4249" i="1"/>
  <c r="AJ4250" i="1"/>
  <c r="AJ4252" i="1"/>
  <c r="AJ4253" i="1"/>
  <c r="AJ4254" i="1"/>
  <c r="AJ4255" i="1"/>
  <c r="AJ4256" i="1"/>
  <c r="AJ4257" i="1"/>
  <c r="AJ4258" i="1"/>
  <c r="AJ4259" i="1"/>
  <c r="AJ4260" i="1"/>
  <c r="AJ4261" i="1"/>
  <c r="AJ4262" i="1"/>
  <c r="AJ4263" i="1"/>
  <c r="AJ4264" i="1"/>
  <c r="AJ4265" i="1"/>
  <c r="AJ4266" i="1"/>
  <c r="AJ4267" i="1"/>
  <c r="AJ4268" i="1"/>
  <c r="AJ4269" i="1"/>
  <c r="AJ4270" i="1"/>
  <c r="AJ4271" i="1"/>
  <c r="AJ4272" i="1"/>
  <c r="AJ4273" i="1"/>
  <c r="AJ4274" i="1"/>
  <c r="AJ4275" i="1"/>
  <c r="AJ4276" i="1"/>
  <c r="AJ4277" i="1"/>
  <c r="AJ4278" i="1"/>
  <c r="AJ4279" i="1"/>
  <c r="AJ4280" i="1"/>
  <c r="AJ4281" i="1"/>
  <c r="AJ4282" i="1"/>
  <c r="AJ4283" i="1"/>
  <c r="AJ4284" i="1"/>
  <c r="AJ4285" i="1"/>
  <c r="AJ4286" i="1"/>
  <c r="AJ4287" i="1"/>
  <c r="AJ4289" i="1"/>
  <c r="AJ4291" i="1"/>
  <c r="AJ4292" i="1"/>
  <c r="AJ4293" i="1"/>
  <c r="AJ4294" i="1"/>
  <c r="AJ4295" i="1"/>
  <c r="AJ4296" i="1"/>
  <c r="AJ4297" i="1"/>
  <c r="AJ4298" i="1"/>
  <c r="AJ4299" i="1"/>
  <c r="AJ4300" i="1"/>
  <c r="AJ4302" i="1"/>
  <c r="AJ4303" i="1"/>
  <c r="AJ4304" i="1"/>
  <c r="AJ4305" i="1"/>
  <c r="AJ4306" i="1"/>
  <c r="AJ4307" i="1"/>
  <c r="AJ4308" i="1"/>
  <c r="AJ4309" i="1"/>
  <c r="AJ4310" i="1"/>
  <c r="AJ4312" i="1"/>
  <c r="AJ4313" i="1"/>
  <c r="AJ4314" i="1"/>
  <c r="AJ4315" i="1"/>
  <c r="AJ4316" i="1"/>
  <c r="AJ4317" i="1"/>
  <c r="AJ4318" i="1"/>
  <c r="AJ4319" i="1"/>
  <c r="AJ4320" i="1"/>
  <c r="AJ4321" i="1"/>
  <c r="AJ4322" i="1"/>
  <c r="AJ4323" i="1"/>
  <c r="AJ4324" i="1"/>
  <c r="AJ4326" i="1"/>
  <c r="AJ4327" i="1"/>
  <c r="AJ4328" i="1"/>
  <c r="AJ4330" i="1"/>
  <c r="AJ4331" i="1"/>
  <c r="AJ4332" i="1"/>
  <c r="AJ4333" i="1"/>
  <c r="AJ4335" i="1"/>
  <c r="AJ4336" i="1"/>
  <c r="AJ4337" i="1"/>
  <c r="AJ4338" i="1"/>
  <c r="AJ4339" i="1"/>
  <c r="AJ4341" i="1"/>
  <c r="AJ4342" i="1"/>
  <c r="AJ4344" i="1"/>
  <c r="AJ4345" i="1"/>
  <c r="AJ4346" i="1"/>
  <c r="AJ4347" i="1"/>
  <c r="AJ4348" i="1"/>
  <c r="AJ4349" i="1"/>
  <c r="AJ4350" i="1"/>
  <c r="AJ4351" i="1"/>
  <c r="AJ4352" i="1"/>
  <c r="AJ4353" i="1"/>
  <c r="AJ4354" i="1"/>
  <c r="AJ4355" i="1"/>
  <c r="AJ4357" i="1"/>
  <c r="AJ4358" i="1"/>
  <c r="AJ4359" i="1"/>
  <c r="AJ4360" i="1"/>
  <c r="AJ4361" i="1"/>
  <c r="AJ4362" i="1"/>
  <c r="AJ4363" i="1"/>
  <c r="AJ4364" i="1"/>
  <c r="AJ4365" i="1"/>
  <c r="AJ4366" i="1"/>
  <c r="AJ4368" i="1"/>
  <c r="AJ4369" i="1"/>
  <c r="AJ4371" i="1"/>
  <c r="AJ4373" i="1"/>
  <c r="AJ4375" i="1"/>
  <c r="AJ4376" i="1"/>
  <c r="AJ4377" i="1"/>
  <c r="AJ4378" i="1"/>
  <c r="AJ4379" i="1"/>
  <c r="AJ4380" i="1"/>
  <c r="AJ4381" i="1"/>
  <c r="AJ4382" i="1"/>
  <c r="AJ4383" i="1"/>
  <c r="AJ4384" i="1"/>
  <c r="AJ4385" i="1"/>
  <c r="AJ4386" i="1"/>
  <c r="AJ4387" i="1"/>
  <c r="AJ4388" i="1"/>
  <c r="AJ4389" i="1"/>
  <c r="AJ4390" i="1"/>
  <c r="AJ4391" i="1"/>
  <c r="AJ4392" i="1"/>
  <c r="AJ4393" i="1"/>
  <c r="AJ4394" i="1"/>
  <c r="AJ4395" i="1"/>
  <c r="AJ4396" i="1"/>
  <c r="AJ4397" i="1"/>
  <c r="AJ4398" i="1"/>
  <c r="AJ4400" i="1"/>
  <c r="AJ4401" i="1"/>
  <c r="AJ4402" i="1"/>
  <c r="AJ4403" i="1"/>
  <c r="AJ4404" i="1"/>
  <c r="AJ4405" i="1"/>
  <c r="AJ4406" i="1"/>
  <c r="AJ4408" i="1"/>
  <c r="AJ4409" i="1"/>
  <c r="AJ4410" i="1"/>
  <c r="AJ4412" i="1"/>
  <c r="AJ4413" i="1"/>
  <c r="AJ4414" i="1"/>
  <c r="AJ4415" i="1"/>
  <c r="AJ4416" i="1"/>
  <c r="AJ4417" i="1"/>
  <c r="AJ4418" i="1"/>
  <c r="AJ4419" i="1"/>
  <c r="AJ4420" i="1"/>
  <c r="AJ4421" i="1"/>
  <c r="AJ4422" i="1"/>
  <c r="AJ4423" i="1"/>
  <c r="AJ4424" i="1"/>
  <c r="AJ4425" i="1"/>
  <c r="AJ4426" i="1"/>
  <c r="AJ4427" i="1"/>
  <c r="AJ4428" i="1"/>
  <c r="AJ4429" i="1"/>
  <c r="AJ4430" i="1"/>
  <c r="AJ4431" i="1"/>
  <c r="AJ4432" i="1"/>
  <c r="AJ4434" i="1"/>
  <c r="AJ4435" i="1"/>
  <c r="AJ4436" i="1"/>
  <c r="AJ4437" i="1"/>
  <c r="AJ4439" i="1"/>
  <c r="AJ4440" i="1"/>
  <c r="AJ4441" i="1"/>
  <c r="AJ4443" i="1"/>
  <c r="AJ4444" i="1"/>
  <c r="AJ4446" i="1"/>
  <c r="AJ4448" i="1"/>
  <c r="AJ4449" i="1"/>
  <c r="AJ4450" i="1"/>
  <c r="AJ4451" i="1"/>
  <c r="AJ4452" i="1"/>
  <c r="AJ4453" i="1"/>
  <c r="AJ4454" i="1"/>
  <c r="AJ4455" i="1"/>
  <c r="AJ4457" i="1"/>
  <c r="AJ4458" i="1"/>
  <c r="AJ4459" i="1"/>
  <c r="AJ4460" i="1"/>
  <c r="AJ4463" i="1"/>
  <c r="AJ4464" i="1"/>
  <c r="AJ4465" i="1"/>
  <c r="AJ4466" i="1"/>
  <c r="AJ4467" i="1"/>
  <c r="AJ4468" i="1"/>
  <c r="AJ4470" i="1"/>
  <c r="AJ4471" i="1"/>
  <c r="AJ4472" i="1"/>
  <c r="AJ4474" i="1"/>
  <c r="AJ4475" i="1"/>
  <c r="AJ4476" i="1"/>
  <c r="AJ4477" i="1"/>
  <c r="AJ4478" i="1"/>
  <c r="AJ4479" i="1"/>
  <c r="AJ4480" i="1"/>
  <c r="AJ4481" i="1"/>
  <c r="AJ4482" i="1"/>
  <c r="AJ4483" i="1"/>
  <c r="AJ4484" i="1"/>
  <c r="AJ4486" i="1"/>
  <c r="AJ4487" i="1"/>
  <c r="AJ4488" i="1"/>
  <c r="AJ4491" i="1"/>
  <c r="AJ4492" i="1"/>
  <c r="AJ4493" i="1"/>
  <c r="AJ4494" i="1"/>
  <c r="AJ4495" i="1"/>
  <c r="AJ4496" i="1"/>
  <c r="AJ4497" i="1"/>
  <c r="AJ4498" i="1"/>
  <c r="AJ4499" i="1"/>
  <c r="AJ4500" i="1"/>
  <c r="AJ4501" i="1"/>
  <c r="AJ4502" i="1"/>
  <c r="AJ4503" i="1"/>
  <c r="AJ4504" i="1"/>
  <c r="AJ4508" i="1"/>
  <c r="AJ4509" i="1"/>
  <c r="AJ4510" i="1"/>
  <c r="AJ4511" i="1"/>
  <c r="AJ4512" i="1"/>
  <c r="AJ4513" i="1"/>
  <c r="AJ4514" i="1"/>
  <c r="AJ4515" i="1"/>
  <c r="AJ4517" i="1"/>
  <c r="AJ4520" i="1"/>
  <c r="AJ4523" i="1"/>
  <c r="AJ4524" i="1"/>
  <c r="AJ4525" i="1"/>
  <c r="AJ4526" i="1"/>
  <c r="AJ4527" i="1"/>
  <c r="AJ4528" i="1"/>
  <c r="AJ4529" i="1"/>
  <c r="AJ4531" i="1"/>
  <c r="AJ4532" i="1"/>
  <c r="AJ4533" i="1"/>
  <c r="AJ4534" i="1"/>
  <c r="AJ4535" i="1"/>
  <c r="AJ4536" i="1"/>
  <c r="AJ4537" i="1"/>
  <c r="AJ4538" i="1"/>
  <c r="AJ4539" i="1"/>
  <c r="AJ4540" i="1"/>
  <c r="AJ4541" i="1"/>
  <c r="AJ4542" i="1"/>
  <c r="AJ4543" i="1"/>
  <c r="AJ4544" i="1"/>
  <c r="AJ4545" i="1"/>
  <c r="AJ4546" i="1"/>
  <c r="AJ4547" i="1"/>
  <c r="AJ4548" i="1"/>
  <c r="AJ4550" i="1"/>
  <c r="AJ4551" i="1"/>
  <c r="AJ4552" i="1"/>
  <c r="AJ4553" i="1"/>
  <c r="AJ4555" i="1"/>
  <c r="AJ4556" i="1"/>
  <c r="AJ4557" i="1"/>
  <c r="AJ4558" i="1"/>
  <c r="AJ4559" i="1"/>
  <c r="AJ4560" i="1"/>
  <c r="AJ4561" i="1"/>
  <c r="AJ4562" i="1"/>
  <c r="AJ4563" i="1"/>
  <c r="AJ4564" i="1"/>
  <c r="AJ4565" i="1"/>
  <c r="AJ4566" i="1"/>
  <c r="AJ4567" i="1"/>
  <c r="AJ4568" i="1"/>
  <c r="AJ4569" i="1"/>
  <c r="AJ4570" i="1"/>
  <c r="AJ4571" i="1"/>
  <c r="AJ4572" i="1"/>
  <c r="AJ4573" i="1"/>
  <c r="AJ4575" i="1"/>
  <c r="AJ4576" i="1"/>
  <c r="AJ4577" i="1"/>
  <c r="AJ4578" i="1"/>
  <c r="AJ4579" i="1"/>
  <c r="AJ4580" i="1"/>
  <c r="AJ4581" i="1"/>
  <c r="AJ4583" i="1"/>
  <c r="AJ4584" i="1"/>
  <c r="AJ4585" i="1"/>
  <c r="AJ4586" i="1"/>
  <c r="AJ4587" i="1"/>
  <c r="AJ4588" i="1"/>
  <c r="AJ4589" i="1"/>
  <c r="AJ4590" i="1"/>
  <c r="AJ4591" i="1"/>
  <c r="AJ4592" i="1"/>
  <c r="AJ4593" i="1"/>
  <c r="AJ4594" i="1"/>
  <c r="AJ4596" i="1"/>
  <c r="AJ4597" i="1"/>
  <c r="AJ4598" i="1"/>
  <c r="AJ4599" i="1"/>
  <c r="AJ4600" i="1"/>
  <c r="AJ4601" i="1"/>
  <c r="AJ4603" i="1"/>
  <c r="AJ4604" i="1"/>
  <c r="AJ4605" i="1"/>
  <c r="AJ4606" i="1"/>
  <c r="AJ4607" i="1"/>
  <c r="AJ4608" i="1"/>
  <c r="AJ4609" i="1"/>
  <c r="AJ4610" i="1"/>
  <c r="AJ4612" i="1"/>
  <c r="AJ4614" i="1"/>
  <c r="AJ4615" i="1"/>
  <c r="AJ4617" i="1"/>
  <c r="AJ4618" i="1"/>
  <c r="AJ4619" i="1"/>
  <c r="AJ4620" i="1"/>
  <c r="AJ4621" i="1"/>
  <c r="AJ4622" i="1"/>
  <c r="AJ4624" i="1"/>
  <c r="AJ4625" i="1"/>
  <c r="AJ4626" i="1"/>
  <c r="AJ4627" i="1"/>
  <c r="AJ4630" i="1"/>
  <c r="AJ4631" i="1"/>
  <c r="AJ4632" i="1"/>
  <c r="AJ4633" i="1"/>
  <c r="AJ4634" i="1"/>
  <c r="AJ4635" i="1"/>
  <c r="AJ4637" i="1"/>
  <c r="AJ4640" i="1"/>
  <c r="AJ4641" i="1"/>
  <c r="AJ4642" i="1"/>
  <c r="AJ4644" i="1"/>
  <c r="AJ4645" i="1"/>
  <c r="AJ4646" i="1"/>
  <c r="AJ4647" i="1"/>
  <c r="AJ4648" i="1"/>
  <c r="AJ4649" i="1"/>
  <c r="AJ4650" i="1"/>
  <c r="AJ4651" i="1"/>
  <c r="AJ4652" i="1"/>
  <c r="AJ4654" i="1"/>
  <c r="AJ4655" i="1"/>
  <c r="AJ4656" i="1"/>
  <c r="AJ4657" i="1"/>
  <c r="AJ4658" i="1"/>
  <c r="AJ4661" i="1"/>
  <c r="AJ4663" i="1"/>
  <c r="AJ4664" i="1"/>
  <c r="AJ4665" i="1"/>
  <c r="AJ4666" i="1"/>
  <c r="AJ4668" i="1"/>
  <c r="AJ4669" i="1"/>
  <c r="AJ4670" i="1"/>
  <c r="AJ4671" i="1"/>
  <c r="AJ4672" i="1"/>
  <c r="AJ4673" i="1"/>
  <c r="AJ4674" i="1"/>
  <c r="AJ4676" i="1"/>
  <c r="AJ4678" i="1"/>
  <c r="AJ4679" i="1"/>
  <c r="AJ4680" i="1"/>
  <c r="AJ4681" i="1"/>
  <c r="AJ4682" i="1"/>
  <c r="AJ4683" i="1"/>
  <c r="AJ4684" i="1"/>
  <c r="AJ4685" i="1"/>
  <c r="AJ4686" i="1"/>
  <c r="AJ4687" i="1"/>
  <c r="AJ4688" i="1"/>
  <c r="AJ4689" i="1"/>
  <c r="AJ4690" i="1"/>
  <c r="AJ4691" i="1"/>
  <c r="AJ4693" i="1"/>
  <c r="AJ4694" i="1"/>
  <c r="AJ4695" i="1"/>
  <c r="AJ4696" i="1"/>
  <c r="AJ4697" i="1"/>
  <c r="AJ4698" i="1"/>
  <c r="AJ4699" i="1"/>
  <c r="AJ4700" i="1"/>
  <c r="AJ4702" i="1"/>
  <c r="AJ4705" i="1"/>
  <c r="AJ4708" i="1"/>
  <c r="AJ4709" i="1"/>
  <c r="AJ4710" i="1"/>
  <c r="AJ4711" i="1"/>
  <c r="AJ4712" i="1"/>
  <c r="AJ4713" i="1"/>
  <c r="AJ4714" i="1"/>
  <c r="AJ4715" i="1"/>
  <c r="AJ4718" i="1"/>
  <c r="AJ4721" i="1"/>
  <c r="AJ4723" i="1"/>
  <c r="AJ4725" i="1"/>
  <c r="AJ4727" i="1"/>
  <c r="AJ4728" i="1"/>
  <c r="AJ4729" i="1"/>
  <c r="AJ4730" i="1"/>
  <c r="AJ4731" i="1"/>
  <c r="AJ4732" i="1"/>
  <c r="AJ4733" i="1"/>
  <c r="AJ4734" i="1"/>
  <c r="AJ4735" i="1"/>
  <c r="AJ4736" i="1"/>
  <c r="AJ4737" i="1"/>
  <c r="AJ4738" i="1"/>
  <c r="AJ4739" i="1"/>
  <c r="AJ4740" i="1"/>
  <c r="AJ4741" i="1"/>
  <c r="AJ4742" i="1"/>
  <c r="AJ4743" i="1"/>
  <c r="AJ4744" i="1"/>
  <c r="AJ4745" i="1"/>
  <c r="AJ4746" i="1"/>
  <c r="AJ4747" i="1"/>
  <c r="AJ4749" i="1"/>
  <c r="AJ4750" i="1"/>
  <c r="AJ4751" i="1"/>
  <c r="AJ4752" i="1"/>
  <c r="AJ4753" i="1"/>
  <c r="AJ4754" i="1"/>
  <c r="AJ4755" i="1"/>
  <c r="AJ4756" i="1"/>
  <c r="AJ4757" i="1"/>
  <c r="AJ4758" i="1"/>
  <c r="AJ4759" i="1"/>
  <c r="AJ4760" i="1"/>
  <c r="AJ4763" i="1"/>
  <c r="AJ4764" i="1"/>
  <c r="AJ4767" i="1"/>
  <c r="AJ4768" i="1"/>
  <c r="AJ4770" i="1"/>
  <c r="AJ4771" i="1"/>
  <c r="AJ4772" i="1"/>
  <c r="AJ4773" i="1"/>
  <c r="AJ4774" i="1"/>
  <c r="AJ4776" i="1"/>
  <c r="AJ4777" i="1"/>
  <c r="AJ4780" i="1"/>
  <c r="AJ4781" i="1"/>
  <c r="AJ4782" i="1"/>
  <c r="AJ4783" i="1"/>
  <c r="AJ4784" i="1"/>
  <c r="AJ4785" i="1"/>
  <c r="AJ4786" i="1"/>
  <c r="AJ4788" i="1"/>
  <c r="AJ4789" i="1"/>
  <c r="AJ4790" i="1"/>
  <c r="AJ4793" i="1"/>
  <c r="AJ4794" i="1"/>
  <c r="AJ4795" i="1"/>
  <c r="AJ4796" i="1"/>
  <c r="AJ4797" i="1"/>
  <c r="AJ4798" i="1"/>
  <c r="AJ4800" i="1"/>
  <c r="AJ4801" i="1"/>
  <c r="AJ4802" i="1"/>
  <c r="AJ4804" i="1"/>
  <c r="AJ4805" i="1"/>
  <c r="AJ4806" i="1"/>
  <c r="AJ4807" i="1"/>
  <c r="AJ4808" i="1"/>
  <c r="AJ4809" i="1"/>
  <c r="AJ4810" i="1"/>
  <c r="AJ4811" i="1"/>
  <c r="AJ4812" i="1"/>
  <c r="AJ4813" i="1"/>
  <c r="AJ4814" i="1"/>
  <c r="AJ4815" i="1"/>
  <c r="AJ4816" i="1"/>
  <c r="AJ4818" i="1"/>
  <c r="AJ4819" i="1"/>
  <c r="AJ4820" i="1"/>
  <c r="AJ4821" i="1"/>
  <c r="AJ4823" i="1"/>
  <c r="AJ4824" i="1"/>
  <c r="AJ4826" i="1"/>
  <c r="AJ4827" i="1"/>
  <c r="AJ4828" i="1"/>
  <c r="AJ4829" i="1"/>
  <c r="AJ4830" i="1"/>
  <c r="AJ4831" i="1"/>
  <c r="AJ4832" i="1"/>
  <c r="AJ4834" i="1"/>
  <c r="AJ4835" i="1"/>
  <c r="AJ4836" i="1"/>
  <c r="AJ4837" i="1"/>
  <c r="AJ4838" i="1"/>
  <c r="AJ4840" i="1"/>
  <c r="AJ4841" i="1"/>
  <c r="AJ4842" i="1"/>
  <c r="AJ4843" i="1"/>
  <c r="AJ4844" i="1"/>
  <c r="AJ4846" i="1"/>
  <c r="AJ4847" i="1"/>
  <c r="AJ4848" i="1"/>
  <c r="AJ4849" i="1"/>
  <c r="AJ4850" i="1"/>
  <c r="AJ4851" i="1"/>
  <c r="AJ4852" i="1"/>
  <c r="AJ4853" i="1"/>
  <c r="AJ4854" i="1"/>
  <c r="AJ4855" i="1"/>
  <c r="AJ4856" i="1"/>
  <c r="AJ4857" i="1"/>
  <c r="AJ4858" i="1"/>
  <c r="AJ4859" i="1"/>
  <c r="AJ4860" i="1"/>
  <c r="AJ4862" i="1"/>
  <c r="AJ4863" i="1"/>
  <c r="AJ4864" i="1"/>
  <c r="AJ4865" i="1"/>
  <c r="AJ4866" i="1"/>
  <c r="AJ4868" i="1"/>
  <c r="AJ4870" i="1"/>
  <c r="AJ4871" i="1"/>
  <c r="AJ4872" i="1"/>
  <c r="AJ4873" i="1"/>
  <c r="AJ4874" i="1"/>
  <c r="AJ4876" i="1"/>
  <c r="AJ4877" i="1"/>
  <c r="AJ4879" i="1"/>
  <c r="AJ4881" i="1"/>
  <c r="AJ4882" i="1"/>
  <c r="AJ4883" i="1"/>
  <c r="AJ4884" i="1"/>
  <c r="AJ4885" i="1"/>
  <c r="AJ4887" i="1"/>
  <c r="AJ4890" i="1"/>
  <c r="AJ4892" i="1"/>
  <c r="AJ4893" i="1"/>
  <c r="AJ4894" i="1"/>
  <c r="AJ4895" i="1"/>
  <c r="AJ4896" i="1"/>
  <c r="AJ4897" i="1"/>
  <c r="AJ4898" i="1"/>
  <c r="AJ4899" i="1"/>
  <c r="AJ4900" i="1"/>
  <c r="AJ4901" i="1"/>
  <c r="AJ4902" i="1"/>
  <c r="AJ4903" i="1"/>
  <c r="AJ4904" i="1"/>
  <c r="AJ4906" i="1"/>
  <c r="AJ4907" i="1"/>
  <c r="AJ4908" i="1"/>
  <c r="AJ4910" i="1"/>
  <c r="AJ4911" i="1"/>
  <c r="AJ4914" i="1"/>
  <c r="AJ4915" i="1"/>
  <c r="AJ4916" i="1"/>
  <c r="AJ4917" i="1"/>
  <c r="AJ4919" i="1"/>
  <c r="AJ4923" i="1"/>
  <c r="AJ4924" i="1"/>
  <c r="AJ4925" i="1"/>
  <c r="AJ4928" i="1"/>
  <c r="AJ4929" i="1"/>
  <c r="AJ4930" i="1"/>
  <c r="AJ4932" i="1"/>
  <c r="AJ4933" i="1"/>
  <c r="AJ4935" i="1"/>
  <c r="AJ4937" i="1"/>
  <c r="AJ4938" i="1"/>
  <c r="AJ4939" i="1"/>
  <c r="AJ4943" i="1"/>
  <c r="AJ4944" i="1"/>
  <c r="AJ4945" i="1"/>
  <c r="AJ4946" i="1"/>
  <c r="AJ4949" i="1"/>
  <c r="AJ4950" i="1"/>
  <c r="AJ4953" i="1"/>
  <c r="AJ4955" i="1"/>
  <c r="AJ4957" i="1"/>
  <c r="AJ4958" i="1"/>
  <c r="AJ4959" i="1"/>
  <c r="AJ4961" i="1"/>
  <c r="AJ4962" i="1"/>
  <c r="AJ4963" i="1"/>
  <c r="AJ4964" i="1"/>
  <c r="AJ4965" i="1"/>
  <c r="AJ4966" i="1"/>
  <c r="AJ4967" i="1"/>
  <c r="AJ4968" i="1"/>
  <c r="AJ4969" i="1"/>
  <c r="AJ4971" i="1"/>
  <c r="AJ4972" i="1"/>
  <c r="AJ4973" i="1"/>
  <c r="AJ4975" i="1"/>
  <c r="AJ4976" i="1"/>
  <c r="AJ4977" i="1"/>
  <c r="AJ4979" i="1"/>
  <c r="AJ4980" i="1"/>
  <c r="AJ4981" i="1"/>
  <c r="AJ4982" i="1"/>
  <c r="AJ4983" i="1"/>
  <c r="AJ4984" i="1"/>
  <c r="AJ4985" i="1"/>
  <c r="AJ4986" i="1"/>
  <c r="AJ4987" i="1"/>
  <c r="AJ4988" i="1"/>
  <c r="AJ4989" i="1"/>
  <c r="AJ4990" i="1"/>
  <c r="AJ4995" i="1"/>
  <c r="AJ4997" i="1"/>
  <c r="AJ4999" i="1"/>
  <c r="AJ5000" i="1"/>
  <c r="AJ5002" i="1"/>
  <c r="AJ5003" i="1"/>
  <c r="AJ5005" i="1"/>
  <c r="AJ5006" i="1"/>
  <c r="AJ5007" i="1"/>
  <c r="AJ5008" i="1"/>
  <c r="AJ5009" i="1"/>
  <c r="AJ5010" i="1"/>
  <c r="AJ5011" i="1"/>
  <c r="AJ5013" i="1"/>
  <c r="AJ5014" i="1"/>
  <c r="AJ5016" i="1"/>
  <c r="AJ5017" i="1"/>
  <c r="AJ5021" i="1"/>
  <c r="AJ5023" i="1"/>
  <c r="AJ5026" i="1"/>
  <c r="AJ5027" i="1"/>
  <c r="AJ5028" i="1"/>
  <c r="AJ5029" i="1"/>
  <c r="AJ5035" i="1"/>
  <c r="AJ5036" i="1"/>
  <c r="AJ5037" i="1"/>
  <c r="AJ5038" i="1"/>
  <c r="AJ5039" i="1"/>
  <c r="AJ5041" i="1"/>
  <c r="AJ5043" i="1"/>
  <c r="AJ5044" i="1"/>
  <c r="AJ2" i="1"/>
  <c r="AF3" i="1"/>
  <c r="AF4" i="1"/>
  <c r="AF5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AF2002" i="1"/>
  <c r="AF2003" i="1"/>
  <c r="AF2004" i="1"/>
  <c r="AF2005" i="1"/>
  <c r="AF2006" i="1"/>
  <c r="AF2007" i="1"/>
  <c r="AF2008" i="1"/>
  <c r="AF2009" i="1"/>
  <c r="AF2010" i="1"/>
  <c r="AF2011" i="1"/>
  <c r="AF2012" i="1"/>
  <c r="AF2013" i="1"/>
  <c r="AF2014" i="1"/>
  <c r="AF2015" i="1"/>
  <c r="AF2016" i="1"/>
  <c r="AF2017" i="1"/>
  <c r="AF2018" i="1"/>
  <c r="AF2019" i="1"/>
  <c r="AF2020" i="1"/>
  <c r="AF2021" i="1"/>
  <c r="AF2022" i="1"/>
  <c r="AF2023" i="1"/>
  <c r="AF2024" i="1"/>
  <c r="AF2025" i="1"/>
  <c r="AF2026" i="1"/>
  <c r="AF2027" i="1"/>
  <c r="AF2028" i="1"/>
  <c r="AF2029" i="1"/>
  <c r="AF2030" i="1"/>
  <c r="AF2031" i="1"/>
  <c r="AF2032" i="1"/>
  <c r="AF2033" i="1"/>
  <c r="AF2034" i="1"/>
  <c r="AF2035" i="1"/>
  <c r="AF2036" i="1"/>
  <c r="AF2037" i="1"/>
  <c r="AF2038" i="1"/>
  <c r="AF2039" i="1"/>
  <c r="AF2040" i="1"/>
  <c r="AF2041" i="1"/>
  <c r="AF2042" i="1"/>
  <c r="AF2043" i="1"/>
  <c r="AF2044" i="1"/>
  <c r="AF2045" i="1"/>
  <c r="AF2046" i="1"/>
  <c r="AF2047" i="1"/>
  <c r="AF2048" i="1"/>
  <c r="AF2049" i="1"/>
  <c r="AF2050" i="1"/>
  <c r="AF2051" i="1"/>
  <c r="AF2052" i="1"/>
  <c r="AF2053" i="1"/>
  <c r="AF2054" i="1"/>
  <c r="AF2055" i="1"/>
  <c r="AF2056" i="1"/>
  <c r="AF2057" i="1"/>
  <c r="AF2058" i="1"/>
  <c r="AF2059" i="1"/>
  <c r="AF2060" i="1"/>
  <c r="AF2061" i="1"/>
  <c r="AF2062" i="1"/>
  <c r="AF2063" i="1"/>
  <c r="AF2064" i="1"/>
  <c r="AF2065" i="1"/>
  <c r="AF2066" i="1"/>
  <c r="AF2067" i="1"/>
  <c r="AF2068" i="1"/>
  <c r="AF2069" i="1"/>
  <c r="AF2070" i="1"/>
  <c r="AF2071" i="1"/>
  <c r="AF2072" i="1"/>
  <c r="AF2073" i="1"/>
  <c r="AF2074" i="1"/>
  <c r="AF2075" i="1"/>
  <c r="AF2076" i="1"/>
  <c r="AF2077" i="1"/>
  <c r="AF2078" i="1"/>
  <c r="AF2079" i="1"/>
  <c r="AF2080" i="1"/>
  <c r="AF2081" i="1"/>
  <c r="AF2082" i="1"/>
  <c r="AF2083" i="1"/>
  <c r="AF2084" i="1"/>
  <c r="AF2085" i="1"/>
  <c r="AF2086" i="1"/>
  <c r="AF2087" i="1"/>
  <c r="AF2088" i="1"/>
  <c r="AF2089" i="1"/>
  <c r="AF2090" i="1"/>
  <c r="AF2091" i="1"/>
  <c r="AF2092" i="1"/>
  <c r="AF2093" i="1"/>
  <c r="AF2094" i="1"/>
  <c r="AF2095" i="1"/>
  <c r="AF2096" i="1"/>
  <c r="AF2097" i="1"/>
  <c r="AF2098" i="1"/>
  <c r="AF2099" i="1"/>
  <c r="AF2100" i="1"/>
  <c r="AF2101" i="1"/>
  <c r="AF2102" i="1"/>
  <c r="AF2103" i="1"/>
  <c r="AF2104" i="1"/>
  <c r="AF2105" i="1"/>
  <c r="AF2106" i="1"/>
  <c r="AF2107" i="1"/>
  <c r="AF2108" i="1"/>
  <c r="AF2109" i="1"/>
  <c r="AF2110" i="1"/>
  <c r="AF2111" i="1"/>
  <c r="AF2112" i="1"/>
  <c r="AF2113" i="1"/>
  <c r="AF2114" i="1"/>
  <c r="AF2115" i="1"/>
  <c r="AF2116" i="1"/>
  <c r="AF2117" i="1"/>
  <c r="AF2118" i="1"/>
  <c r="AF2119" i="1"/>
  <c r="AF2120" i="1"/>
  <c r="AF2121" i="1"/>
  <c r="AF2122" i="1"/>
  <c r="AF2123" i="1"/>
  <c r="AF2124" i="1"/>
  <c r="AF2125" i="1"/>
  <c r="AF2126" i="1"/>
  <c r="AF2127" i="1"/>
  <c r="AF2128" i="1"/>
  <c r="AF2129" i="1"/>
  <c r="AF2130" i="1"/>
  <c r="AF2131" i="1"/>
  <c r="AF2132" i="1"/>
  <c r="AF2133" i="1"/>
  <c r="AF2134" i="1"/>
  <c r="AF2135" i="1"/>
  <c r="AF2136" i="1"/>
  <c r="AF2137" i="1"/>
  <c r="AF2138" i="1"/>
  <c r="AF2139" i="1"/>
  <c r="AF2140" i="1"/>
  <c r="AF2141" i="1"/>
  <c r="AF2142" i="1"/>
  <c r="AF2143" i="1"/>
  <c r="AF2144" i="1"/>
  <c r="AF2145" i="1"/>
  <c r="AF2146" i="1"/>
  <c r="AF2147" i="1"/>
  <c r="AF2148" i="1"/>
  <c r="AF2149" i="1"/>
  <c r="AF2150" i="1"/>
  <c r="AF2151" i="1"/>
  <c r="AF2152" i="1"/>
  <c r="AF2153" i="1"/>
  <c r="AF2154" i="1"/>
  <c r="AF2155" i="1"/>
  <c r="AF2156" i="1"/>
  <c r="AF2157" i="1"/>
  <c r="AF2158" i="1"/>
  <c r="AF2159" i="1"/>
  <c r="AF2160" i="1"/>
  <c r="AF2161" i="1"/>
  <c r="AF2162" i="1"/>
  <c r="AF2163" i="1"/>
  <c r="AF2164" i="1"/>
  <c r="AF2165" i="1"/>
  <c r="AF2166" i="1"/>
  <c r="AF2167" i="1"/>
  <c r="AF2168" i="1"/>
  <c r="AF2169" i="1"/>
  <c r="AF2170" i="1"/>
  <c r="AF2171" i="1"/>
  <c r="AF2172" i="1"/>
  <c r="AF2173" i="1"/>
  <c r="AF2174" i="1"/>
  <c r="AF2175" i="1"/>
  <c r="AF2176" i="1"/>
  <c r="AF2177" i="1"/>
  <c r="AF2178" i="1"/>
  <c r="AF2179" i="1"/>
  <c r="AF2180" i="1"/>
  <c r="AF2181" i="1"/>
  <c r="AF2182" i="1"/>
  <c r="AF2183" i="1"/>
  <c r="AF2184" i="1"/>
  <c r="AF2185" i="1"/>
  <c r="AF2186" i="1"/>
  <c r="AF2187" i="1"/>
  <c r="AF2188" i="1"/>
  <c r="AF2189" i="1"/>
  <c r="AF2190" i="1"/>
  <c r="AF2191" i="1"/>
  <c r="AF2192" i="1"/>
  <c r="AF2193" i="1"/>
  <c r="AF2194" i="1"/>
  <c r="AF2195" i="1"/>
  <c r="AF2196" i="1"/>
  <c r="AF2197" i="1"/>
  <c r="AF2198" i="1"/>
  <c r="AF2199" i="1"/>
  <c r="AF2200" i="1"/>
  <c r="AF2201" i="1"/>
  <c r="AF2202" i="1"/>
  <c r="AF2203" i="1"/>
  <c r="AF2204" i="1"/>
  <c r="AF2205" i="1"/>
  <c r="AF2206" i="1"/>
  <c r="AF2207" i="1"/>
  <c r="AF2208" i="1"/>
  <c r="AF2209" i="1"/>
  <c r="AF2210" i="1"/>
  <c r="AF2211" i="1"/>
  <c r="AF2212" i="1"/>
  <c r="AF2213" i="1"/>
  <c r="AF2214" i="1"/>
  <c r="AF2215" i="1"/>
  <c r="AF2216" i="1"/>
  <c r="AF2217" i="1"/>
  <c r="AF2218" i="1"/>
  <c r="AF2219" i="1"/>
  <c r="AF2220" i="1"/>
  <c r="AF2221" i="1"/>
  <c r="AF2222" i="1"/>
  <c r="AF2223" i="1"/>
  <c r="AF2224" i="1"/>
  <c r="AF2225" i="1"/>
  <c r="AF2226" i="1"/>
  <c r="AF2227" i="1"/>
  <c r="AF2228" i="1"/>
  <c r="AF2229" i="1"/>
  <c r="AF2230" i="1"/>
  <c r="AF2231" i="1"/>
  <c r="AF2232" i="1"/>
  <c r="AF2233" i="1"/>
  <c r="AF2234" i="1"/>
  <c r="AF2235" i="1"/>
  <c r="AF2236" i="1"/>
  <c r="AF2237" i="1"/>
  <c r="AF2238" i="1"/>
  <c r="AF2239" i="1"/>
  <c r="AF2240" i="1"/>
  <c r="AF2241" i="1"/>
  <c r="AF2242" i="1"/>
  <c r="AF2243" i="1"/>
  <c r="AF2244" i="1"/>
  <c r="AF2245" i="1"/>
  <c r="AF2246" i="1"/>
  <c r="AF2247" i="1"/>
  <c r="AF2248" i="1"/>
  <c r="AF2249" i="1"/>
  <c r="AF2250" i="1"/>
  <c r="AF2251" i="1"/>
  <c r="AF2252" i="1"/>
  <c r="AF2253" i="1"/>
  <c r="AF2254" i="1"/>
  <c r="AF2255" i="1"/>
  <c r="AF2256" i="1"/>
  <c r="AF2257" i="1"/>
  <c r="AF2258" i="1"/>
  <c r="AF2259" i="1"/>
  <c r="AF2260" i="1"/>
  <c r="AF2261" i="1"/>
  <c r="AF2262" i="1"/>
  <c r="AF2263" i="1"/>
  <c r="AF2264" i="1"/>
  <c r="AF2265" i="1"/>
  <c r="AF2266" i="1"/>
  <c r="AF2267" i="1"/>
  <c r="AF2268" i="1"/>
  <c r="AF2269" i="1"/>
  <c r="AF2270" i="1"/>
  <c r="AF2271" i="1"/>
  <c r="AF2272" i="1"/>
  <c r="AF2273" i="1"/>
  <c r="AF2274" i="1"/>
  <c r="AF2275" i="1"/>
  <c r="AF2276" i="1"/>
  <c r="AF2277" i="1"/>
  <c r="AF2278" i="1"/>
  <c r="AF2279" i="1"/>
  <c r="AF2280" i="1"/>
  <c r="AF2281" i="1"/>
  <c r="AF2282" i="1"/>
  <c r="AF2283" i="1"/>
  <c r="AF2284" i="1"/>
  <c r="AF2285" i="1"/>
  <c r="AF2286" i="1"/>
  <c r="AF2287" i="1"/>
  <c r="AF2288" i="1"/>
  <c r="AF2289" i="1"/>
  <c r="AF2290" i="1"/>
  <c r="AF2291" i="1"/>
  <c r="AF2292" i="1"/>
  <c r="AF2293" i="1"/>
  <c r="AF2294" i="1"/>
  <c r="AF2295" i="1"/>
  <c r="AF2296" i="1"/>
  <c r="AF2297" i="1"/>
  <c r="AF2298" i="1"/>
  <c r="AF2299" i="1"/>
  <c r="AF2300" i="1"/>
  <c r="AF2301" i="1"/>
  <c r="AF2302" i="1"/>
  <c r="AF2303" i="1"/>
  <c r="AF2304" i="1"/>
  <c r="AF2305" i="1"/>
  <c r="AF2306" i="1"/>
  <c r="AF2307" i="1"/>
  <c r="AF2308" i="1"/>
  <c r="AF2309" i="1"/>
  <c r="AF2310" i="1"/>
  <c r="AF2311" i="1"/>
  <c r="AF2312" i="1"/>
  <c r="AF2313" i="1"/>
  <c r="AF2314" i="1"/>
  <c r="AF2315" i="1"/>
  <c r="AF2316" i="1"/>
  <c r="AF2317" i="1"/>
  <c r="AF2318" i="1"/>
  <c r="AF2319" i="1"/>
  <c r="AF2320" i="1"/>
  <c r="AF2321" i="1"/>
  <c r="AF2322" i="1"/>
  <c r="AF2323" i="1"/>
  <c r="AF2324" i="1"/>
  <c r="AF2325" i="1"/>
  <c r="AF2326" i="1"/>
  <c r="AF2327" i="1"/>
  <c r="AF2328" i="1"/>
  <c r="AF2329" i="1"/>
  <c r="AF2330" i="1"/>
  <c r="AF2331" i="1"/>
  <c r="AF2332" i="1"/>
  <c r="AF2333" i="1"/>
  <c r="AF2334" i="1"/>
  <c r="AF2335" i="1"/>
  <c r="AF2336" i="1"/>
  <c r="AF2337" i="1"/>
  <c r="AF2338" i="1"/>
  <c r="AF2339" i="1"/>
  <c r="AF2340" i="1"/>
  <c r="AF2341" i="1"/>
  <c r="AF2342" i="1"/>
  <c r="AF2343" i="1"/>
  <c r="AF2345" i="1"/>
  <c r="AF2346" i="1"/>
  <c r="AF2348" i="1"/>
  <c r="AF2349" i="1"/>
  <c r="AF2350" i="1"/>
  <c r="AF2351" i="1"/>
  <c r="AF2352" i="1"/>
  <c r="AF2353" i="1"/>
  <c r="AF2354" i="1"/>
  <c r="AF2355" i="1"/>
  <c r="AF2356" i="1"/>
  <c r="AF2357" i="1"/>
  <c r="AF2358" i="1"/>
  <c r="AF2359" i="1"/>
  <c r="AF2360" i="1"/>
  <c r="AF2361" i="1"/>
  <c r="AF2362" i="1"/>
  <c r="AF2363" i="1"/>
  <c r="AF2364" i="1"/>
  <c r="AF2365" i="1"/>
  <c r="AF2366" i="1"/>
  <c r="AF2367" i="1"/>
  <c r="AF2368" i="1"/>
  <c r="AF2369" i="1"/>
  <c r="AF2370" i="1"/>
  <c r="AF2371" i="1"/>
  <c r="AF2373" i="1"/>
  <c r="AF2374" i="1"/>
  <c r="AF2375" i="1"/>
  <c r="AF2376" i="1"/>
  <c r="AF2377" i="1"/>
  <c r="AF2378" i="1"/>
  <c r="AF2379" i="1"/>
  <c r="AF2380" i="1"/>
  <c r="AF2381" i="1"/>
  <c r="AF2382" i="1"/>
  <c r="AF2383" i="1"/>
  <c r="AF2384" i="1"/>
  <c r="AF2385" i="1"/>
  <c r="AF2386" i="1"/>
  <c r="AF2387" i="1"/>
  <c r="AF2388" i="1"/>
  <c r="AF2389" i="1"/>
  <c r="AF2390" i="1"/>
  <c r="AF2391" i="1"/>
  <c r="AF2392" i="1"/>
  <c r="AF2393" i="1"/>
  <c r="AF2394" i="1"/>
  <c r="AF2395" i="1"/>
  <c r="AF2396" i="1"/>
  <c r="AF2397" i="1"/>
  <c r="AF2398" i="1"/>
  <c r="AF2399" i="1"/>
  <c r="AF2400" i="1"/>
  <c r="AF2401" i="1"/>
  <c r="AF2402" i="1"/>
  <c r="AF2403" i="1"/>
  <c r="AF2404" i="1"/>
  <c r="AF2405" i="1"/>
  <c r="AF2406" i="1"/>
  <c r="AF2407" i="1"/>
  <c r="AF2408" i="1"/>
  <c r="AF2409" i="1"/>
  <c r="AF2410" i="1"/>
  <c r="AF2411" i="1"/>
  <c r="AF2412" i="1"/>
  <c r="AF2413" i="1"/>
  <c r="AF2414" i="1"/>
  <c r="AF2415" i="1"/>
  <c r="AF2416" i="1"/>
  <c r="AF2417" i="1"/>
  <c r="AF2418" i="1"/>
  <c r="AF2419" i="1"/>
  <c r="AF2420" i="1"/>
  <c r="AF2421" i="1"/>
  <c r="AF2422" i="1"/>
  <c r="AF2423" i="1"/>
  <c r="AF2424" i="1"/>
  <c r="AF2425" i="1"/>
  <c r="AF2426" i="1"/>
  <c r="AF2427" i="1"/>
  <c r="AF2428" i="1"/>
  <c r="AF2429" i="1"/>
  <c r="AF2430" i="1"/>
  <c r="AF2431" i="1"/>
  <c r="AF2432" i="1"/>
  <c r="AF2433" i="1"/>
  <c r="AF2434" i="1"/>
  <c r="AF2435" i="1"/>
  <c r="AF2436" i="1"/>
  <c r="AF2437" i="1"/>
  <c r="AF2438" i="1"/>
  <c r="AF2439" i="1"/>
  <c r="AF2440" i="1"/>
  <c r="AF2441" i="1"/>
  <c r="AF2442" i="1"/>
  <c r="AF2443" i="1"/>
  <c r="AF2444" i="1"/>
  <c r="AF2445" i="1"/>
  <c r="AF2446" i="1"/>
  <c r="AF2447" i="1"/>
  <c r="AF2448" i="1"/>
  <c r="AF2449" i="1"/>
  <c r="AF2450" i="1"/>
  <c r="AF2451" i="1"/>
  <c r="AF2452" i="1"/>
  <c r="AF2453" i="1"/>
  <c r="AF2454" i="1"/>
  <c r="AF2455" i="1"/>
  <c r="AF2456" i="1"/>
  <c r="AF2457" i="1"/>
  <c r="AF2458" i="1"/>
  <c r="AF2459" i="1"/>
  <c r="AF2460" i="1"/>
  <c r="AF2461" i="1"/>
  <c r="AF2462" i="1"/>
  <c r="AF2463" i="1"/>
  <c r="AF2464" i="1"/>
  <c r="AF2465" i="1"/>
  <c r="AF2466" i="1"/>
  <c r="AF2467" i="1"/>
  <c r="AF2468" i="1"/>
  <c r="AF2469" i="1"/>
  <c r="AF2470" i="1"/>
  <c r="AF2471" i="1"/>
  <c r="AF2472" i="1"/>
  <c r="AF2473" i="1"/>
  <c r="AF2474" i="1"/>
  <c r="AF2475" i="1"/>
  <c r="AF2476" i="1"/>
  <c r="AF2477" i="1"/>
  <c r="AF2478" i="1"/>
  <c r="AF2479" i="1"/>
  <c r="AF2480" i="1"/>
  <c r="AF2481" i="1"/>
  <c r="AF2482" i="1"/>
  <c r="AF2483" i="1"/>
  <c r="AF2484" i="1"/>
  <c r="AF2485" i="1"/>
  <c r="AF2486" i="1"/>
  <c r="AF2487" i="1"/>
  <c r="AF2488" i="1"/>
  <c r="AF2489" i="1"/>
  <c r="AF2490" i="1"/>
  <c r="AF2491" i="1"/>
  <c r="AF2492" i="1"/>
  <c r="AF2493" i="1"/>
  <c r="AF2494" i="1"/>
  <c r="AF2495" i="1"/>
  <c r="AF2496" i="1"/>
  <c r="AF2497" i="1"/>
  <c r="AF2498" i="1"/>
  <c r="AF2499" i="1"/>
  <c r="AF2500" i="1"/>
  <c r="AF2501" i="1"/>
  <c r="AF2502" i="1"/>
  <c r="AF2503" i="1"/>
  <c r="AF2504" i="1"/>
  <c r="AF2505" i="1"/>
  <c r="AF2506" i="1"/>
  <c r="AF2507" i="1"/>
  <c r="AF2508" i="1"/>
  <c r="AF2509" i="1"/>
  <c r="AF2510" i="1"/>
  <c r="AF2511" i="1"/>
  <c r="AF2512" i="1"/>
  <c r="AF2513" i="1"/>
  <c r="AF2514" i="1"/>
  <c r="AF2515" i="1"/>
  <c r="AF2516" i="1"/>
  <c r="AF2517" i="1"/>
  <c r="AF2518" i="1"/>
  <c r="AF2519" i="1"/>
  <c r="AF2520" i="1"/>
  <c r="AF2521" i="1"/>
  <c r="AF2522" i="1"/>
  <c r="AF2523" i="1"/>
  <c r="AF2524" i="1"/>
  <c r="AF2525" i="1"/>
  <c r="AF2526" i="1"/>
  <c r="AF2527" i="1"/>
  <c r="AF2528" i="1"/>
  <c r="AF2529" i="1"/>
  <c r="AF2530" i="1"/>
  <c r="AF2531" i="1"/>
  <c r="AF2532" i="1"/>
  <c r="AF2533" i="1"/>
  <c r="AF2534" i="1"/>
  <c r="AF2535" i="1"/>
  <c r="AF2536" i="1"/>
  <c r="AF2537" i="1"/>
  <c r="AF2538" i="1"/>
  <c r="AF2539" i="1"/>
  <c r="AF2540" i="1"/>
  <c r="AF2541" i="1"/>
  <c r="AF2542" i="1"/>
  <c r="AF2543" i="1"/>
  <c r="AF2544" i="1"/>
  <c r="AF2545" i="1"/>
  <c r="AF2546" i="1"/>
  <c r="AF2547" i="1"/>
  <c r="AF2548" i="1"/>
  <c r="AF2549" i="1"/>
  <c r="AF2550" i="1"/>
  <c r="AF2551" i="1"/>
  <c r="AF2552" i="1"/>
  <c r="AF2553" i="1"/>
  <c r="AF2554" i="1"/>
  <c r="AF2555" i="1"/>
  <c r="AF2556" i="1"/>
  <c r="AF2557" i="1"/>
  <c r="AF2558" i="1"/>
  <c r="AF2559" i="1"/>
  <c r="AF2560" i="1"/>
  <c r="AF2561" i="1"/>
  <c r="AF2562" i="1"/>
  <c r="AF2563" i="1"/>
  <c r="AF2564" i="1"/>
  <c r="AF2565" i="1"/>
  <c r="AF2566" i="1"/>
  <c r="AF2567" i="1"/>
  <c r="AF2568" i="1"/>
  <c r="AF2569" i="1"/>
  <c r="AF2570" i="1"/>
  <c r="AF2571" i="1"/>
  <c r="AF2572" i="1"/>
  <c r="AF2573" i="1"/>
  <c r="AF2574" i="1"/>
  <c r="AF2575" i="1"/>
  <c r="AF2576" i="1"/>
  <c r="AF2577" i="1"/>
  <c r="AF2578" i="1"/>
  <c r="AF2579" i="1"/>
  <c r="AF2580" i="1"/>
  <c r="AF2581" i="1"/>
  <c r="AF2582" i="1"/>
  <c r="AF2583" i="1"/>
  <c r="AF2584" i="1"/>
  <c r="AF2585" i="1"/>
  <c r="AF2586" i="1"/>
  <c r="AF2587" i="1"/>
  <c r="AF2588" i="1"/>
  <c r="AF2589" i="1"/>
  <c r="AF2590" i="1"/>
  <c r="AF2591" i="1"/>
  <c r="AF2592" i="1"/>
  <c r="AF2593" i="1"/>
  <c r="AF2594" i="1"/>
  <c r="AF2595" i="1"/>
  <c r="AF2596" i="1"/>
  <c r="AF2597" i="1"/>
  <c r="AF2598" i="1"/>
  <c r="AF2599" i="1"/>
  <c r="AF2600" i="1"/>
  <c r="AF2601" i="1"/>
  <c r="AF2602" i="1"/>
  <c r="AF2603" i="1"/>
  <c r="AF2604" i="1"/>
  <c r="AF2605" i="1"/>
  <c r="AF2606" i="1"/>
  <c r="AF2607" i="1"/>
  <c r="AF2608" i="1"/>
  <c r="AF2609" i="1"/>
  <c r="AF2610" i="1"/>
  <c r="AF2611" i="1"/>
  <c r="AF2612" i="1"/>
  <c r="AF2613" i="1"/>
  <c r="AF2614" i="1"/>
  <c r="AF2615" i="1"/>
  <c r="AF2616" i="1"/>
  <c r="AF2617" i="1"/>
  <c r="AF2618" i="1"/>
  <c r="AF2619" i="1"/>
  <c r="AF2620" i="1"/>
  <c r="AF2621" i="1"/>
  <c r="AF2622" i="1"/>
  <c r="AF2623" i="1"/>
  <c r="AF2624" i="1"/>
  <c r="AF2625" i="1"/>
  <c r="AF2626" i="1"/>
  <c r="AF2627" i="1"/>
  <c r="AF2628" i="1"/>
  <c r="AF2629" i="1"/>
  <c r="AF2630" i="1"/>
  <c r="AF2631" i="1"/>
  <c r="AF2632" i="1"/>
  <c r="AF2633" i="1"/>
  <c r="AF2634" i="1"/>
  <c r="AF2635" i="1"/>
  <c r="AF2636" i="1"/>
  <c r="AF2637" i="1"/>
  <c r="AF2638" i="1"/>
  <c r="AF2639" i="1"/>
  <c r="AF2640" i="1"/>
  <c r="AF2641" i="1"/>
  <c r="AF2642" i="1"/>
  <c r="AF2643" i="1"/>
  <c r="AF2644" i="1"/>
  <c r="AF2645" i="1"/>
  <c r="AF2646" i="1"/>
  <c r="AF2647" i="1"/>
  <c r="AF2648" i="1"/>
  <c r="AF2649" i="1"/>
  <c r="AF2650" i="1"/>
  <c r="AF2651" i="1"/>
  <c r="AF2652" i="1"/>
  <c r="AF2653" i="1"/>
  <c r="AF2654" i="1"/>
  <c r="AF2655" i="1"/>
  <c r="AF2656" i="1"/>
  <c r="AF2657" i="1"/>
  <c r="AF2658" i="1"/>
  <c r="AF2659" i="1"/>
  <c r="AF2660" i="1"/>
  <c r="AF2661" i="1"/>
  <c r="AF2662" i="1"/>
  <c r="AF2663" i="1"/>
  <c r="AF2664" i="1"/>
  <c r="AF2665" i="1"/>
  <c r="AF2666" i="1"/>
  <c r="AF2667" i="1"/>
  <c r="AF2668" i="1"/>
  <c r="AF2669" i="1"/>
  <c r="AF2670" i="1"/>
  <c r="AF2671" i="1"/>
  <c r="AF2672" i="1"/>
  <c r="AF2673" i="1"/>
  <c r="AF2674" i="1"/>
  <c r="AF2675" i="1"/>
  <c r="AF2676" i="1"/>
  <c r="AF2677" i="1"/>
  <c r="AF2678" i="1"/>
  <c r="AF2679" i="1"/>
  <c r="AF2680" i="1"/>
  <c r="AF2681" i="1"/>
  <c r="AF2682" i="1"/>
  <c r="AF2683" i="1"/>
  <c r="AF2684" i="1"/>
  <c r="AF2685" i="1"/>
  <c r="AF2686" i="1"/>
  <c r="AF2687" i="1"/>
  <c r="AF2688" i="1"/>
  <c r="AF2689" i="1"/>
  <c r="AF2690" i="1"/>
  <c r="AF2691" i="1"/>
  <c r="AF2692" i="1"/>
  <c r="AF2693" i="1"/>
  <c r="AF2694" i="1"/>
  <c r="AF2695" i="1"/>
  <c r="AF2696" i="1"/>
  <c r="AF2697" i="1"/>
  <c r="AF2698" i="1"/>
  <c r="AF2699" i="1"/>
  <c r="AF2700" i="1"/>
  <c r="AF2701" i="1"/>
  <c r="AF2702" i="1"/>
  <c r="AF2703" i="1"/>
  <c r="AF2704" i="1"/>
  <c r="AF2705" i="1"/>
  <c r="AF2706" i="1"/>
  <c r="AF2707" i="1"/>
  <c r="AF2708" i="1"/>
  <c r="AF2709" i="1"/>
  <c r="AF2710" i="1"/>
  <c r="AF2711" i="1"/>
  <c r="AF2712" i="1"/>
  <c r="AF2713" i="1"/>
  <c r="AF2714" i="1"/>
  <c r="AF2715" i="1"/>
  <c r="AF2716" i="1"/>
  <c r="AF2717" i="1"/>
  <c r="AF2718" i="1"/>
  <c r="AF2719" i="1"/>
  <c r="AF2720" i="1"/>
  <c r="AF2721" i="1"/>
  <c r="AF2722" i="1"/>
  <c r="AF2723" i="1"/>
  <c r="AF2724" i="1"/>
  <c r="AF2725" i="1"/>
  <c r="AF2726" i="1"/>
  <c r="AF2727" i="1"/>
  <c r="AF2728" i="1"/>
  <c r="AF2729" i="1"/>
  <c r="AF2730" i="1"/>
  <c r="AF2731" i="1"/>
  <c r="AF2732" i="1"/>
  <c r="AF2733" i="1"/>
  <c r="AF2734" i="1"/>
  <c r="AF2735" i="1"/>
  <c r="AF2736" i="1"/>
  <c r="AF2737" i="1"/>
  <c r="AF2738" i="1"/>
  <c r="AF2739" i="1"/>
  <c r="AF2740" i="1"/>
  <c r="AF2741" i="1"/>
  <c r="AF2742" i="1"/>
  <c r="AF2743" i="1"/>
  <c r="AF2744" i="1"/>
  <c r="AF2745" i="1"/>
  <c r="AF2746" i="1"/>
  <c r="AF2747" i="1"/>
  <c r="AF2748" i="1"/>
  <c r="AF2749" i="1"/>
  <c r="AF2750" i="1"/>
  <c r="AF2751" i="1"/>
  <c r="AF2752" i="1"/>
  <c r="AF2753" i="1"/>
  <c r="AF2754" i="1"/>
  <c r="AF2755" i="1"/>
  <c r="AF2756" i="1"/>
  <c r="AF2757" i="1"/>
  <c r="AF2758" i="1"/>
  <c r="AF2759" i="1"/>
  <c r="AF2760" i="1"/>
  <c r="AF2761" i="1"/>
  <c r="AF2762" i="1"/>
  <c r="AF2763" i="1"/>
  <c r="AF2764" i="1"/>
  <c r="AF2765" i="1"/>
  <c r="AF2766" i="1"/>
  <c r="AF2768" i="1"/>
  <c r="AF2769" i="1"/>
  <c r="AF2770" i="1"/>
  <c r="AF2771" i="1"/>
  <c r="AF2772" i="1"/>
  <c r="AF2773" i="1"/>
  <c r="AF2774" i="1"/>
  <c r="AF2775" i="1"/>
  <c r="AF2776" i="1"/>
  <c r="AF2777" i="1"/>
  <c r="AF2778" i="1"/>
  <c r="AF2779" i="1"/>
  <c r="AF2780" i="1"/>
  <c r="AF2781" i="1"/>
  <c r="AF2782" i="1"/>
  <c r="AF2783" i="1"/>
  <c r="AF2784" i="1"/>
  <c r="AF2785" i="1"/>
  <c r="AF2786" i="1"/>
  <c r="AF2787" i="1"/>
  <c r="AF2788" i="1"/>
  <c r="AF2789" i="1"/>
  <c r="AF2790" i="1"/>
  <c r="AF2791" i="1"/>
  <c r="AF2792" i="1"/>
  <c r="AF2793" i="1"/>
  <c r="AF2794" i="1"/>
  <c r="AF2795" i="1"/>
  <c r="AF2796" i="1"/>
  <c r="AF2797" i="1"/>
  <c r="AF2798" i="1"/>
  <c r="AF2799" i="1"/>
  <c r="AF2800" i="1"/>
  <c r="AF2801" i="1"/>
  <c r="AF2802" i="1"/>
  <c r="AF2803" i="1"/>
  <c r="AF2804" i="1"/>
  <c r="AF2805" i="1"/>
  <c r="AF2806" i="1"/>
  <c r="AF2807" i="1"/>
  <c r="AF2808" i="1"/>
  <c r="AF2809" i="1"/>
  <c r="AF2810" i="1"/>
  <c r="AF2811" i="1"/>
  <c r="AF2812" i="1"/>
  <c r="AF2813" i="1"/>
  <c r="AF2814" i="1"/>
  <c r="AF2815" i="1"/>
  <c r="AF2816" i="1"/>
  <c r="AF2817" i="1"/>
  <c r="AF2818" i="1"/>
  <c r="AF2819" i="1"/>
  <c r="AF2820" i="1"/>
  <c r="AF2821" i="1"/>
  <c r="AF2822" i="1"/>
  <c r="AF2823" i="1"/>
  <c r="AF2824" i="1"/>
  <c r="AF2825" i="1"/>
  <c r="AF2826" i="1"/>
  <c r="AF2827" i="1"/>
  <c r="AF2828" i="1"/>
  <c r="AF2829" i="1"/>
  <c r="AF2830" i="1"/>
  <c r="AF2831" i="1"/>
  <c r="AF2832" i="1"/>
  <c r="AF2833" i="1"/>
  <c r="AF2834" i="1"/>
  <c r="AF2835" i="1"/>
  <c r="AF2836" i="1"/>
  <c r="AF2837" i="1"/>
  <c r="AF2838" i="1"/>
  <c r="AF2839" i="1"/>
  <c r="AF2840" i="1"/>
  <c r="AF2841" i="1"/>
  <c r="AF2842" i="1"/>
  <c r="AF2843" i="1"/>
  <c r="AF2844" i="1"/>
  <c r="AF2845" i="1"/>
  <c r="AF2846" i="1"/>
  <c r="AF2847" i="1"/>
  <c r="AF2848" i="1"/>
  <c r="AF2849" i="1"/>
  <c r="AF2850" i="1"/>
  <c r="AF2851" i="1"/>
  <c r="AF2852" i="1"/>
  <c r="AF2853" i="1"/>
  <c r="AF2854" i="1"/>
  <c r="AF2855" i="1"/>
  <c r="AF2856" i="1"/>
  <c r="AF2857" i="1"/>
  <c r="AF2858" i="1"/>
  <c r="AF2859" i="1"/>
  <c r="AF2860" i="1"/>
  <c r="AF2861" i="1"/>
  <c r="AF2862" i="1"/>
  <c r="AF2863" i="1"/>
  <c r="AF2864" i="1"/>
  <c r="AF2865" i="1"/>
  <c r="AF2866" i="1"/>
  <c r="AF2867" i="1"/>
  <c r="AF2868" i="1"/>
  <c r="AF2869" i="1"/>
  <c r="AF2870" i="1"/>
  <c r="AF2871" i="1"/>
  <c r="AF2873" i="1"/>
  <c r="AF2874" i="1"/>
  <c r="AF2875" i="1"/>
  <c r="AF2876" i="1"/>
  <c r="AF2877" i="1"/>
  <c r="AF2878" i="1"/>
  <c r="AF2879" i="1"/>
  <c r="AF2880" i="1"/>
  <c r="AF2881" i="1"/>
  <c r="AF2882" i="1"/>
  <c r="AF2883" i="1"/>
  <c r="AF2884" i="1"/>
  <c r="AF2885" i="1"/>
  <c r="AF2886" i="1"/>
  <c r="AF2887" i="1"/>
  <c r="AF2888" i="1"/>
  <c r="AF2889" i="1"/>
  <c r="AF2890" i="1"/>
  <c r="AF2891" i="1"/>
  <c r="AF2892" i="1"/>
  <c r="AF2893" i="1"/>
  <c r="AF2894" i="1"/>
  <c r="AF2895" i="1"/>
  <c r="AF2896" i="1"/>
  <c r="AF2897" i="1"/>
  <c r="AF2898" i="1"/>
  <c r="AF2899" i="1"/>
  <c r="AF2900" i="1"/>
  <c r="AF2901" i="1"/>
  <c r="AF2902" i="1"/>
  <c r="AF2903" i="1"/>
  <c r="AF2904" i="1"/>
  <c r="AF2905" i="1"/>
  <c r="AF2906" i="1"/>
  <c r="AF2907" i="1"/>
  <c r="AF2908" i="1"/>
  <c r="AF2909" i="1"/>
  <c r="AF2910" i="1"/>
  <c r="AF2911" i="1"/>
  <c r="AF2912" i="1"/>
  <c r="AF2913" i="1"/>
  <c r="AF2914" i="1"/>
  <c r="AF2915" i="1"/>
  <c r="AF2916" i="1"/>
  <c r="AF2917" i="1"/>
  <c r="AF2918" i="1"/>
  <c r="AF2919" i="1"/>
  <c r="AF2920" i="1"/>
  <c r="AF2921" i="1"/>
  <c r="AF2922" i="1"/>
  <c r="AF2923" i="1"/>
  <c r="AF2924" i="1"/>
  <c r="AF2925" i="1"/>
  <c r="AF2926" i="1"/>
  <c r="AF2927" i="1"/>
  <c r="AF2928" i="1"/>
  <c r="AF2929" i="1"/>
  <c r="AF2930" i="1"/>
  <c r="AF2931" i="1"/>
  <c r="AF2932" i="1"/>
  <c r="AF2933" i="1"/>
  <c r="AF2934" i="1"/>
  <c r="AF2935" i="1"/>
  <c r="AF2936" i="1"/>
  <c r="AF2937" i="1"/>
  <c r="AF2938" i="1"/>
  <c r="AF2939" i="1"/>
  <c r="AF2940" i="1"/>
  <c r="AF2941" i="1"/>
  <c r="AF2942" i="1"/>
  <c r="AF2943" i="1"/>
  <c r="AF2944" i="1"/>
  <c r="AF2945" i="1"/>
  <c r="AF2946" i="1"/>
  <c r="AF2947" i="1"/>
  <c r="AF2948" i="1"/>
  <c r="AF2949" i="1"/>
  <c r="AF2950" i="1"/>
  <c r="AF2951" i="1"/>
  <c r="AF2952" i="1"/>
  <c r="AF2953" i="1"/>
  <c r="AF2954" i="1"/>
  <c r="AF2955" i="1"/>
  <c r="AF2956" i="1"/>
  <c r="AF2957" i="1"/>
  <c r="AF2958" i="1"/>
  <c r="AF2959" i="1"/>
  <c r="AF2960" i="1"/>
  <c r="AF2961" i="1"/>
  <c r="AF2962" i="1"/>
  <c r="AF2963" i="1"/>
  <c r="AF2964" i="1"/>
  <c r="AF2965" i="1"/>
  <c r="AF2966" i="1"/>
  <c r="AF2967" i="1"/>
  <c r="AF2968" i="1"/>
  <c r="AF2969" i="1"/>
  <c r="AF2970" i="1"/>
  <c r="AF2971" i="1"/>
  <c r="AF2972" i="1"/>
  <c r="AF2973" i="1"/>
  <c r="AF2974" i="1"/>
  <c r="AF2975" i="1"/>
  <c r="AF2976" i="1"/>
  <c r="AF2977" i="1"/>
  <c r="AF2978" i="1"/>
  <c r="AF2979" i="1"/>
  <c r="AF2980" i="1"/>
  <c r="AF2981" i="1"/>
  <c r="AF2982" i="1"/>
  <c r="AF2983" i="1"/>
  <c r="AF2984" i="1"/>
  <c r="AF2985" i="1"/>
  <c r="AF2986" i="1"/>
  <c r="AF2987" i="1"/>
  <c r="AF2988" i="1"/>
  <c r="AF2989" i="1"/>
  <c r="AF2990" i="1"/>
  <c r="AF2991" i="1"/>
  <c r="AF2992" i="1"/>
  <c r="AF2993" i="1"/>
  <c r="AF2994" i="1"/>
  <c r="AF2995" i="1"/>
  <c r="AF2996" i="1"/>
  <c r="AF2997" i="1"/>
  <c r="AF2998" i="1"/>
  <c r="AF2999" i="1"/>
  <c r="AF3000" i="1"/>
  <c r="AF3001" i="1"/>
  <c r="AF3002" i="1"/>
  <c r="AF3003" i="1"/>
  <c r="AF3004" i="1"/>
  <c r="AF3005" i="1"/>
  <c r="AF3006" i="1"/>
  <c r="AF3007" i="1"/>
  <c r="AF3008" i="1"/>
  <c r="AF3009" i="1"/>
  <c r="AF3010" i="1"/>
  <c r="AF3011" i="1"/>
  <c r="AF3012" i="1"/>
  <c r="AF3013" i="1"/>
  <c r="AF3014" i="1"/>
  <c r="AF3015" i="1"/>
  <c r="AF3016" i="1"/>
  <c r="AF3017" i="1"/>
  <c r="AF3018" i="1"/>
  <c r="AF3019" i="1"/>
  <c r="AF3020" i="1"/>
  <c r="AF3021" i="1"/>
  <c r="AF3022" i="1"/>
  <c r="AF3023" i="1"/>
  <c r="AF3024" i="1"/>
  <c r="AF3025" i="1"/>
  <c r="AF3026" i="1"/>
  <c r="AF3027" i="1"/>
  <c r="AF3028" i="1"/>
  <c r="AF3029" i="1"/>
  <c r="AF3030" i="1"/>
  <c r="AF3031" i="1"/>
  <c r="AF3032" i="1"/>
  <c r="AF3033" i="1"/>
  <c r="AF3034" i="1"/>
  <c r="AF3035" i="1"/>
  <c r="AF3036" i="1"/>
  <c r="AF3037" i="1"/>
  <c r="AF3038" i="1"/>
  <c r="AF3039" i="1"/>
  <c r="AF3040" i="1"/>
  <c r="AF3041" i="1"/>
  <c r="AF3042" i="1"/>
  <c r="AF3043" i="1"/>
  <c r="AF3044" i="1"/>
  <c r="AF3045" i="1"/>
  <c r="AF3046" i="1"/>
  <c r="AF3047" i="1"/>
  <c r="AF3048" i="1"/>
  <c r="AF3049" i="1"/>
  <c r="AF3050" i="1"/>
  <c r="AF3051" i="1"/>
  <c r="AF3052" i="1"/>
  <c r="AF3053" i="1"/>
  <c r="AF3054" i="1"/>
  <c r="AF3055" i="1"/>
  <c r="AF3056" i="1"/>
  <c r="AF3057" i="1"/>
  <c r="AF3058" i="1"/>
  <c r="AF3059" i="1"/>
  <c r="AF3060" i="1"/>
  <c r="AF3061" i="1"/>
  <c r="AF3062" i="1"/>
  <c r="AF3063" i="1"/>
  <c r="AF3064" i="1"/>
  <c r="AF3065" i="1"/>
  <c r="AF3066" i="1"/>
  <c r="AF3067" i="1"/>
  <c r="AF3068" i="1"/>
  <c r="AF3069" i="1"/>
  <c r="AF3070" i="1"/>
  <c r="AF3071" i="1"/>
  <c r="AF3072" i="1"/>
  <c r="AF3073" i="1"/>
  <c r="AF3074" i="1"/>
  <c r="AF3075" i="1"/>
  <c r="AF3076" i="1"/>
  <c r="AF3077" i="1"/>
  <c r="AF3078" i="1"/>
  <c r="AF3079" i="1"/>
  <c r="AF3080" i="1"/>
  <c r="AF3081" i="1"/>
  <c r="AF3082" i="1"/>
  <c r="AF3083" i="1"/>
  <c r="AF3084" i="1"/>
  <c r="AF3085" i="1"/>
  <c r="AF3086" i="1"/>
  <c r="AF3087" i="1"/>
  <c r="AF3088" i="1"/>
  <c r="AF3089" i="1"/>
  <c r="AF3090" i="1"/>
  <c r="AF3091" i="1"/>
  <c r="AF3092" i="1"/>
  <c r="AF3093" i="1"/>
  <c r="AF3094" i="1"/>
  <c r="AF3095" i="1"/>
  <c r="AF3096" i="1"/>
  <c r="AF3097" i="1"/>
  <c r="AF3098" i="1"/>
  <c r="AF3099" i="1"/>
  <c r="AF3100" i="1"/>
  <c r="AF3101" i="1"/>
  <c r="AF3102" i="1"/>
  <c r="AF3103" i="1"/>
  <c r="AF3104" i="1"/>
  <c r="AF3105" i="1"/>
  <c r="AF3106" i="1"/>
  <c r="AF3107" i="1"/>
  <c r="AF3108" i="1"/>
  <c r="AF3109" i="1"/>
  <c r="AF3110" i="1"/>
  <c r="AF3111" i="1"/>
  <c r="AF3112" i="1"/>
  <c r="AF3113" i="1"/>
  <c r="AF3114" i="1"/>
  <c r="AF3115" i="1"/>
  <c r="AF3116" i="1"/>
  <c r="AF3117" i="1"/>
  <c r="AF3118" i="1"/>
  <c r="AF3119" i="1"/>
  <c r="AF3120" i="1"/>
  <c r="AF3121" i="1"/>
  <c r="AF3122" i="1"/>
  <c r="AF3123" i="1"/>
  <c r="AF3124" i="1"/>
  <c r="AF3125" i="1"/>
  <c r="AF3126" i="1"/>
  <c r="AF3127" i="1"/>
  <c r="AF3128" i="1"/>
  <c r="AF3129" i="1"/>
  <c r="AF3130" i="1"/>
  <c r="AF3131" i="1"/>
  <c r="AF3132" i="1"/>
  <c r="AF3133" i="1"/>
  <c r="AF3134" i="1"/>
  <c r="AF3135" i="1"/>
  <c r="AF3136" i="1"/>
  <c r="AF3137" i="1"/>
  <c r="AF3138" i="1"/>
  <c r="AF3139" i="1"/>
  <c r="AF3140" i="1"/>
  <c r="AF3141" i="1"/>
  <c r="AF3142" i="1"/>
  <c r="AF3143" i="1"/>
  <c r="AF3144" i="1"/>
  <c r="AF3145" i="1"/>
  <c r="AF3146" i="1"/>
  <c r="AF3147" i="1"/>
  <c r="AF3148" i="1"/>
  <c r="AF3149" i="1"/>
  <c r="AF3150" i="1"/>
  <c r="AF3151" i="1"/>
  <c r="AF3152" i="1"/>
  <c r="AF3153" i="1"/>
  <c r="AF3154" i="1"/>
  <c r="AF3155" i="1"/>
  <c r="AF3156" i="1"/>
  <c r="AF3157" i="1"/>
  <c r="AF3158" i="1"/>
  <c r="AF3159" i="1"/>
  <c r="AF3160" i="1"/>
  <c r="AF3161" i="1"/>
  <c r="AF3162" i="1"/>
  <c r="AF3163" i="1"/>
  <c r="AF3164" i="1"/>
  <c r="AF3165" i="1"/>
  <c r="AF3166" i="1"/>
  <c r="AF3167" i="1"/>
  <c r="AF3168" i="1"/>
  <c r="AF3169" i="1"/>
  <c r="AF3170" i="1"/>
  <c r="AF3171" i="1"/>
  <c r="AF3172" i="1"/>
  <c r="AF3173" i="1"/>
  <c r="AF3174" i="1"/>
  <c r="AF3175" i="1"/>
  <c r="AF3176" i="1"/>
  <c r="AF3177" i="1"/>
  <c r="AF3178" i="1"/>
  <c r="AF3179" i="1"/>
  <c r="AF3180" i="1"/>
  <c r="AF3181" i="1"/>
  <c r="AF3182" i="1"/>
  <c r="AF3183" i="1"/>
  <c r="AF3184" i="1"/>
  <c r="AF3185" i="1"/>
  <c r="AF3186" i="1"/>
  <c r="AF3187" i="1"/>
  <c r="AF3188" i="1"/>
  <c r="AF3189" i="1"/>
  <c r="AF3190" i="1"/>
  <c r="AF3191" i="1"/>
  <c r="AF3192" i="1"/>
  <c r="AF3193" i="1"/>
  <c r="AF3194" i="1"/>
  <c r="AF3195" i="1"/>
  <c r="AF3196" i="1"/>
  <c r="AF3197" i="1"/>
  <c r="AF3198" i="1"/>
  <c r="AF3199" i="1"/>
  <c r="AF3200" i="1"/>
  <c r="AF3201" i="1"/>
  <c r="AF3202" i="1"/>
  <c r="AF3203" i="1"/>
  <c r="AF3204" i="1"/>
  <c r="AF3205" i="1"/>
  <c r="AF3206" i="1"/>
  <c r="AF3207" i="1"/>
  <c r="AF3208" i="1"/>
  <c r="AF3209" i="1"/>
  <c r="AF3210" i="1"/>
  <c r="AF3211" i="1"/>
  <c r="AF3212" i="1"/>
  <c r="AF3213" i="1"/>
  <c r="AF3214" i="1"/>
  <c r="AF3215" i="1"/>
  <c r="AF3216" i="1"/>
  <c r="AF3217" i="1"/>
  <c r="AF3218" i="1"/>
  <c r="AF3219" i="1"/>
  <c r="AF3220" i="1"/>
  <c r="AF3221" i="1"/>
  <c r="AF3222" i="1"/>
  <c r="AF3223" i="1"/>
  <c r="AF3224" i="1"/>
  <c r="AF3225" i="1"/>
  <c r="AF3226" i="1"/>
  <c r="AF3227" i="1"/>
  <c r="AF3228" i="1"/>
  <c r="AF3229" i="1"/>
  <c r="AF3230" i="1"/>
  <c r="AF3231" i="1"/>
  <c r="AF3232" i="1"/>
  <c r="AF3233" i="1"/>
  <c r="AF3234" i="1"/>
  <c r="AF3235" i="1"/>
  <c r="AF3236" i="1"/>
  <c r="AF3237" i="1"/>
  <c r="AF3238" i="1"/>
  <c r="AF3239" i="1"/>
  <c r="AF3240" i="1"/>
  <c r="AF3241" i="1"/>
  <c r="AF3242" i="1"/>
  <c r="AF3243" i="1"/>
  <c r="AF3244" i="1"/>
  <c r="AF3245" i="1"/>
  <c r="AF3246" i="1"/>
  <c r="AF3247" i="1"/>
  <c r="AF3248" i="1"/>
  <c r="AF3249" i="1"/>
  <c r="AF3250" i="1"/>
  <c r="AF3251" i="1"/>
  <c r="AF3252" i="1"/>
  <c r="AF3253" i="1"/>
  <c r="AF3254" i="1"/>
  <c r="AF3255" i="1"/>
  <c r="AF3256" i="1"/>
  <c r="AF3257" i="1"/>
  <c r="AF3258" i="1"/>
  <c r="AF3259" i="1"/>
  <c r="AF3260" i="1"/>
  <c r="AF3261" i="1"/>
  <c r="AF3262" i="1"/>
  <c r="AF3263" i="1"/>
  <c r="AF3264" i="1"/>
  <c r="AF3265" i="1"/>
  <c r="AF3266" i="1"/>
  <c r="AF3267" i="1"/>
  <c r="AF3268" i="1"/>
  <c r="AF3269" i="1"/>
  <c r="AF3270" i="1"/>
  <c r="AF3271" i="1"/>
  <c r="AF3272" i="1"/>
  <c r="AF3273" i="1"/>
  <c r="AF3274" i="1"/>
  <c r="AF3275" i="1"/>
  <c r="AF3276" i="1"/>
  <c r="AF3277" i="1"/>
  <c r="AF3278" i="1"/>
  <c r="AF3279" i="1"/>
  <c r="AF3280" i="1"/>
  <c r="AF3281" i="1"/>
  <c r="AF3282" i="1"/>
  <c r="AF3283" i="1"/>
  <c r="AF3284" i="1"/>
  <c r="AF3285" i="1"/>
  <c r="AF3286" i="1"/>
  <c r="AF3287" i="1"/>
  <c r="AF3288" i="1"/>
  <c r="AF3289" i="1"/>
  <c r="AF3290" i="1"/>
  <c r="AF3291" i="1"/>
  <c r="AF3292" i="1"/>
  <c r="AF3293" i="1"/>
  <c r="AF3294" i="1"/>
  <c r="AF3295" i="1"/>
  <c r="AF3296" i="1"/>
  <c r="AF3297" i="1"/>
  <c r="AF3298" i="1"/>
  <c r="AF3299" i="1"/>
  <c r="AF3300" i="1"/>
  <c r="AF3301" i="1"/>
  <c r="AF3302" i="1"/>
  <c r="AF3303" i="1"/>
  <c r="AF3304" i="1"/>
  <c r="AF3305" i="1"/>
  <c r="AF3306" i="1"/>
  <c r="AF3307" i="1"/>
  <c r="AF3308" i="1"/>
  <c r="AF3309" i="1"/>
  <c r="AF3310" i="1"/>
  <c r="AF3311" i="1"/>
  <c r="AF3312" i="1"/>
  <c r="AF3313" i="1"/>
  <c r="AF3314" i="1"/>
  <c r="AF3315" i="1"/>
  <c r="AF3316" i="1"/>
  <c r="AF3317" i="1"/>
  <c r="AF3318" i="1"/>
  <c r="AF3319" i="1"/>
  <c r="AF3320" i="1"/>
  <c r="AF3321" i="1"/>
  <c r="AF3322" i="1"/>
  <c r="AF3323" i="1"/>
  <c r="AF3324" i="1"/>
  <c r="AF3325" i="1"/>
  <c r="AF3326" i="1"/>
  <c r="AF3327" i="1"/>
  <c r="AF3328" i="1"/>
  <c r="AF3329" i="1"/>
  <c r="AF3330" i="1"/>
  <c r="AF3331" i="1"/>
  <c r="AF3332" i="1"/>
  <c r="AF3333" i="1"/>
  <c r="AF3334" i="1"/>
  <c r="AF3335" i="1"/>
  <c r="AF3336" i="1"/>
  <c r="AF3337" i="1"/>
  <c r="AF3338" i="1"/>
  <c r="AF3339" i="1"/>
  <c r="AF3340" i="1"/>
  <c r="AF3341" i="1"/>
  <c r="AF3342" i="1"/>
  <c r="AF3343" i="1"/>
  <c r="AF3344" i="1"/>
  <c r="AF3345" i="1"/>
  <c r="AF3346" i="1"/>
  <c r="AF3347" i="1"/>
  <c r="AF3348" i="1"/>
  <c r="AF3349" i="1"/>
  <c r="AF3350" i="1"/>
  <c r="AF3351" i="1"/>
  <c r="AF3352" i="1"/>
  <c r="AF3353" i="1"/>
  <c r="AF3354" i="1"/>
  <c r="AF3355" i="1"/>
  <c r="AF3356" i="1"/>
  <c r="AF3357" i="1"/>
  <c r="AF3358" i="1"/>
  <c r="AF3359" i="1"/>
  <c r="AF3360" i="1"/>
  <c r="AF3361" i="1"/>
  <c r="AF3362" i="1"/>
  <c r="AF3363" i="1"/>
  <c r="AF3364" i="1"/>
  <c r="AF3365" i="1"/>
  <c r="AF3366" i="1"/>
  <c r="AF3367" i="1"/>
  <c r="AF3368" i="1"/>
  <c r="AF3369" i="1"/>
  <c r="AF3370" i="1"/>
  <c r="AF3371" i="1"/>
  <c r="AF3372" i="1"/>
  <c r="AF3373" i="1"/>
  <c r="AF3374" i="1"/>
  <c r="AF3375" i="1"/>
  <c r="AF3376" i="1"/>
  <c r="AF3377" i="1"/>
  <c r="AF3378" i="1"/>
  <c r="AF3379" i="1"/>
  <c r="AF3380" i="1"/>
  <c r="AF3381" i="1"/>
  <c r="AF3382" i="1"/>
  <c r="AF3383" i="1"/>
  <c r="AF3384" i="1"/>
  <c r="AF3385" i="1"/>
  <c r="AF3386" i="1"/>
  <c r="AF3387" i="1"/>
  <c r="AF3388" i="1"/>
  <c r="AF3389" i="1"/>
  <c r="AF3390" i="1"/>
  <c r="AF3391" i="1"/>
  <c r="AF3392" i="1"/>
  <c r="AF3393" i="1"/>
  <c r="AF3394" i="1"/>
  <c r="AF3395" i="1"/>
  <c r="AF3396" i="1"/>
  <c r="AF3397" i="1"/>
  <c r="AF3398" i="1"/>
  <c r="AF3399" i="1"/>
  <c r="AF3400" i="1"/>
  <c r="AF3401" i="1"/>
  <c r="AF3402" i="1"/>
  <c r="AF3403" i="1"/>
  <c r="AF3404" i="1"/>
  <c r="AF3405" i="1"/>
  <c r="AF3406" i="1"/>
  <c r="AF3407" i="1"/>
  <c r="AF3408" i="1"/>
  <c r="AF3409" i="1"/>
  <c r="AF3410" i="1"/>
  <c r="AF3411" i="1"/>
  <c r="AF3412" i="1"/>
  <c r="AF3413" i="1"/>
  <c r="AF3414" i="1"/>
  <c r="AF3415" i="1"/>
  <c r="AF3416" i="1"/>
  <c r="AF3417" i="1"/>
  <c r="AF3418" i="1"/>
  <c r="AF3419" i="1"/>
  <c r="AF3420" i="1"/>
  <c r="AF3421" i="1"/>
  <c r="AF3422" i="1"/>
  <c r="AF3423" i="1"/>
  <c r="AF3424" i="1"/>
  <c r="AF3425" i="1"/>
  <c r="AF3426" i="1"/>
  <c r="AF3427" i="1"/>
  <c r="AF3428" i="1"/>
  <c r="AF3429" i="1"/>
  <c r="AF3430" i="1"/>
  <c r="AF3431" i="1"/>
  <c r="AF3432" i="1"/>
  <c r="AF3433" i="1"/>
  <c r="AF3434" i="1"/>
  <c r="AF3435" i="1"/>
  <c r="AF3436" i="1"/>
  <c r="AF3437" i="1"/>
  <c r="AF3438" i="1"/>
  <c r="AF3439" i="1"/>
  <c r="AF3440" i="1"/>
  <c r="AF3441" i="1"/>
  <c r="AF3442" i="1"/>
  <c r="AF3443" i="1"/>
  <c r="AF3444" i="1"/>
  <c r="AF3445" i="1"/>
  <c r="AF3446" i="1"/>
  <c r="AF3447" i="1"/>
  <c r="AF3448" i="1"/>
  <c r="AF3449" i="1"/>
  <c r="AF3450" i="1"/>
  <c r="AF3451" i="1"/>
  <c r="AF3452" i="1"/>
  <c r="AF3453" i="1"/>
  <c r="AF3454" i="1"/>
  <c r="AF3455" i="1"/>
  <c r="AF3456" i="1"/>
  <c r="AF3457" i="1"/>
  <c r="AF3458" i="1"/>
  <c r="AF3459" i="1"/>
  <c r="AF3460" i="1"/>
  <c r="AF3461" i="1"/>
  <c r="AF3462" i="1"/>
  <c r="AF3463" i="1"/>
  <c r="AF3464" i="1"/>
  <c r="AF3465" i="1"/>
  <c r="AF3466" i="1"/>
  <c r="AF3467" i="1"/>
  <c r="AF3468" i="1"/>
  <c r="AF3469" i="1"/>
  <c r="AF3470" i="1"/>
  <c r="AF3471" i="1"/>
  <c r="AF3472" i="1"/>
  <c r="AF3473" i="1"/>
  <c r="AF3474" i="1"/>
  <c r="AF3475" i="1"/>
  <c r="AF3476" i="1"/>
  <c r="AF3477" i="1"/>
  <c r="AF3478" i="1"/>
  <c r="AF3479" i="1"/>
  <c r="AF3480" i="1"/>
  <c r="AF3481" i="1"/>
  <c r="AF3482" i="1"/>
  <c r="AF3483" i="1"/>
  <c r="AF3484" i="1"/>
  <c r="AF3485" i="1"/>
  <c r="AF3486" i="1"/>
  <c r="AF3487" i="1"/>
  <c r="AF3488" i="1"/>
  <c r="AF3489" i="1"/>
  <c r="AF3490" i="1"/>
  <c r="AF3491" i="1"/>
  <c r="AF3492" i="1"/>
  <c r="AF3493" i="1"/>
  <c r="AF3494" i="1"/>
  <c r="AF3495" i="1"/>
  <c r="AF3496" i="1"/>
  <c r="AF3497" i="1"/>
  <c r="AF3498" i="1"/>
  <c r="AF3499" i="1"/>
  <c r="AF3500" i="1"/>
  <c r="AF3501" i="1"/>
  <c r="AF3502" i="1"/>
  <c r="AF3503" i="1"/>
  <c r="AF3504" i="1"/>
  <c r="AF3505" i="1"/>
  <c r="AF3506" i="1"/>
  <c r="AF3507" i="1"/>
  <c r="AF3508" i="1"/>
  <c r="AF3509" i="1"/>
  <c r="AF3510" i="1"/>
  <c r="AF3511" i="1"/>
  <c r="AF3512" i="1"/>
  <c r="AF3513" i="1"/>
  <c r="AF3514" i="1"/>
  <c r="AF3515" i="1"/>
  <c r="AF3516" i="1"/>
  <c r="AF3517" i="1"/>
  <c r="AF3518" i="1"/>
  <c r="AF3519" i="1"/>
  <c r="AF3520" i="1"/>
  <c r="AF3521" i="1"/>
  <c r="AF3522" i="1"/>
  <c r="AF3523" i="1"/>
  <c r="AF3524" i="1"/>
  <c r="AF3525" i="1"/>
  <c r="AF3526" i="1"/>
  <c r="AF3527" i="1"/>
  <c r="AF3528" i="1"/>
  <c r="AF3529" i="1"/>
  <c r="AF3530" i="1"/>
  <c r="AF3531" i="1"/>
  <c r="AF3532" i="1"/>
  <c r="AF3533" i="1"/>
  <c r="AF3534" i="1"/>
  <c r="AF3535" i="1"/>
  <c r="AF3536" i="1"/>
  <c r="AF3537" i="1"/>
  <c r="AF3538" i="1"/>
  <c r="AF3539" i="1"/>
  <c r="AF3540" i="1"/>
  <c r="AF3541" i="1"/>
  <c r="AF3542" i="1"/>
  <c r="AF3543" i="1"/>
  <c r="AF3544" i="1"/>
  <c r="AF3545" i="1"/>
  <c r="AF3546" i="1"/>
  <c r="AF3547" i="1"/>
  <c r="AF3548" i="1"/>
  <c r="AF3549" i="1"/>
  <c r="AF3550" i="1"/>
  <c r="AF3551" i="1"/>
  <c r="AF3552" i="1"/>
  <c r="AF3553" i="1"/>
  <c r="AF3554" i="1"/>
  <c r="AF3555" i="1"/>
  <c r="AF3556" i="1"/>
  <c r="AF3557" i="1"/>
  <c r="AF3558" i="1"/>
  <c r="AF3559" i="1"/>
  <c r="AF3560" i="1"/>
  <c r="AF3561" i="1"/>
  <c r="AF3562" i="1"/>
  <c r="AF3563" i="1"/>
  <c r="AF3564" i="1"/>
  <c r="AF3565" i="1"/>
  <c r="AF3566" i="1"/>
  <c r="AF3567" i="1"/>
  <c r="AF3568" i="1"/>
  <c r="AF3569" i="1"/>
  <c r="AF3570" i="1"/>
  <c r="AF3571" i="1"/>
  <c r="AF3572" i="1"/>
  <c r="AF3573" i="1"/>
  <c r="AF3574" i="1"/>
  <c r="AF3575" i="1"/>
  <c r="AF3576" i="1"/>
  <c r="AF3577" i="1"/>
  <c r="AF3578" i="1"/>
  <c r="AF3579" i="1"/>
  <c r="AF3580" i="1"/>
  <c r="AF3581" i="1"/>
  <c r="AF3582" i="1"/>
  <c r="AF3583" i="1"/>
  <c r="AF3584" i="1"/>
  <c r="AF3585" i="1"/>
  <c r="AF3586" i="1"/>
  <c r="AF3587" i="1"/>
  <c r="AF3588" i="1"/>
  <c r="AF3589" i="1"/>
  <c r="AF3590" i="1"/>
  <c r="AF3591" i="1"/>
  <c r="AF3592" i="1"/>
  <c r="AF3593" i="1"/>
  <c r="AF3594" i="1"/>
  <c r="AF3595" i="1"/>
  <c r="AF3596" i="1"/>
  <c r="AF3597" i="1"/>
  <c r="AF3598" i="1"/>
  <c r="AF3599" i="1"/>
  <c r="AF3600" i="1"/>
  <c r="AF3601" i="1"/>
  <c r="AF3602" i="1"/>
  <c r="AF3603" i="1"/>
  <c r="AF3604" i="1"/>
  <c r="AF3605" i="1"/>
  <c r="AF3606" i="1"/>
  <c r="AF3607" i="1"/>
  <c r="AF3608" i="1"/>
  <c r="AF3609" i="1"/>
  <c r="AF3610" i="1"/>
  <c r="AF3611" i="1"/>
  <c r="AF3612" i="1"/>
  <c r="AF3613" i="1"/>
  <c r="AF3614" i="1"/>
  <c r="AF3615" i="1"/>
  <c r="AF3616" i="1"/>
  <c r="AF3617" i="1"/>
  <c r="AF3618" i="1"/>
  <c r="AF3619" i="1"/>
  <c r="AF3620" i="1"/>
  <c r="AF3621" i="1"/>
  <c r="AF3622" i="1"/>
  <c r="AF3623" i="1"/>
  <c r="AF3624" i="1"/>
  <c r="AF3625" i="1"/>
  <c r="AF3626" i="1"/>
  <c r="AF3627" i="1"/>
  <c r="AF3628" i="1"/>
  <c r="AF3629" i="1"/>
  <c r="AF3630" i="1"/>
  <c r="AF3631" i="1"/>
  <c r="AF3632" i="1"/>
  <c r="AF3633" i="1"/>
  <c r="AF3634" i="1"/>
  <c r="AF3635" i="1"/>
  <c r="AF3636" i="1"/>
  <c r="AF3637" i="1"/>
  <c r="AF3638" i="1"/>
  <c r="AF3639" i="1"/>
  <c r="AF3640" i="1"/>
  <c r="AF3641" i="1"/>
  <c r="AF3642" i="1"/>
  <c r="AF3643" i="1"/>
  <c r="AF3644" i="1"/>
  <c r="AF3645" i="1"/>
  <c r="AF3646" i="1"/>
  <c r="AF3647" i="1"/>
  <c r="AF3648" i="1"/>
  <c r="AF3649" i="1"/>
  <c r="AF3650" i="1"/>
  <c r="AF3651" i="1"/>
  <c r="AF3652" i="1"/>
  <c r="AF3653" i="1"/>
  <c r="AF3654" i="1"/>
  <c r="AF3655" i="1"/>
  <c r="AF3656" i="1"/>
  <c r="AF3657" i="1"/>
  <c r="AF3658" i="1"/>
  <c r="AF3659" i="1"/>
  <c r="AF3660" i="1"/>
  <c r="AF3661" i="1"/>
  <c r="AF3662" i="1"/>
  <c r="AF3663" i="1"/>
  <c r="AF3664" i="1"/>
  <c r="AF3665" i="1"/>
  <c r="AF3666" i="1"/>
  <c r="AF3667" i="1"/>
  <c r="AF3668" i="1"/>
  <c r="AF3669" i="1"/>
  <c r="AF3670" i="1"/>
  <c r="AF3671" i="1"/>
  <c r="AF3672" i="1"/>
  <c r="AF3673" i="1"/>
  <c r="AF3674" i="1"/>
  <c r="AF3675" i="1"/>
  <c r="AF3676" i="1"/>
  <c r="AF3677" i="1"/>
  <c r="AF3678" i="1"/>
  <c r="AF3679" i="1"/>
  <c r="AF3680" i="1"/>
  <c r="AF3681" i="1"/>
  <c r="AF3682" i="1"/>
  <c r="AF3683" i="1"/>
  <c r="AF3684" i="1"/>
  <c r="AF3685" i="1"/>
  <c r="AF3686" i="1"/>
  <c r="AF3687" i="1"/>
  <c r="AF3688" i="1"/>
  <c r="AF3689" i="1"/>
  <c r="AF3690" i="1"/>
  <c r="AF3691" i="1"/>
  <c r="AF3692" i="1"/>
  <c r="AF3693" i="1"/>
  <c r="AF3694" i="1"/>
  <c r="AF3695" i="1"/>
  <c r="AF3696" i="1"/>
  <c r="AF3697" i="1"/>
  <c r="AF3698" i="1"/>
  <c r="AF3699" i="1"/>
  <c r="AF3700" i="1"/>
  <c r="AF3701" i="1"/>
  <c r="AF3702" i="1"/>
  <c r="AF3703" i="1"/>
  <c r="AF3704" i="1"/>
  <c r="AF3705" i="1"/>
  <c r="AF3706" i="1"/>
  <c r="AF3707" i="1"/>
  <c r="AF3708" i="1"/>
  <c r="AF3709" i="1"/>
  <c r="AF3710" i="1"/>
  <c r="AF3711" i="1"/>
  <c r="AF3712" i="1"/>
  <c r="AF3713" i="1"/>
  <c r="AF3714" i="1"/>
  <c r="AF3715" i="1"/>
  <c r="AF3716" i="1"/>
  <c r="AF3717" i="1"/>
  <c r="AF3718" i="1"/>
  <c r="AF3719" i="1"/>
  <c r="AF3720" i="1"/>
  <c r="AF3721" i="1"/>
  <c r="AF3722" i="1"/>
  <c r="AF3723" i="1"/>
  <c r="AF3724" i="1"/>
  <c r="AF3725" i="1"/>
  <c r="AF3726" i="1"/>
  <c r="AF3727" i="1"/>
  <c r="AF3728" i="1"/>
  <c r="AF3729" i="1"/>
  <c r="AF3730" i="1"/>
  <c r="AF3731" i="1"/>
  <c r="AF3732" i="1"/>
  <c r="AF3733" i="1"/>
  <c r="AF3734" i="1"/>
  <c r="AF3735" i="1"/>
  <c r="AF3736" i="1"/>
  <c r="AF3737" i="1"/>
  <c r="AF3738" i="1"/>
  <c r="AF3739" i="1"/>
  <c r="AF3740" i="1"/>
  <c r="AF3741" i="1"/>
  <c r="AF3742" i="1"/>
  <c r="AF3743" i="1"/>
  <c r="AF3744" i="1"/>
  <c r="AF3745" i="1"/>
  <c r="AF3746" i="1"/>
  <c r="AF3747" i="1"/>
  <c r="AF3748" i="1"/>
  <c r="AF3749" i="1"/>
  <c r="AF3750" i="1"/>
  <c r="AF3751" i="1"/>
  <c r="AF3752" i="1"/>
  <c r="AF3753" i="1"/>
  <c r="AF3754" i="1"/>
  <c r="AF3755" i="1"/>
  <c r="AF3756" i="1"/>
  <c r="AF3757" i="1"/>
  <c r="AF3758" i="1"/>
  <c r="AF3759" i="1"/>
  <c r="AF3760" i="1"/>
  <c r="AF3761" i="1"/>
  <c r="AF3762" i="1"/>
  <c r="AF3763" i="1"/>
  <c r="AF3764" i="1"/>
  <c r="AF3765" i="1"/>
  <c r="AF3766" i="1"/>
  <c r="AF3767" i="1"/>
  <c r="AF3768" i="1"/>
  <c r="AF3769" i="1"/>
  <c r="AF3770" i="1"/>
  <c r="AF3771" i="1"/>
  <c r="AF3772" i="1"/>
  <c r="AF3773" i="1"/>
  <c r="AF3774" i="1"/>
  <c r="AF3775" i="1"/>
  <c r="AF3776" i="1"/>
  <c r="AF3777" i="1"/>
  <c r="AF3778" i="1"/>
  <c r="AF3779" i="1"/>
  <c r="AF3780" i="1"/>
  <c r="AF3781" i="1"/>
  <c r="AF3782" i="1"/>
  <c r="AF3783" i="1"/>
  <c r="AF3784" i="1"/>
  <c r="AF3785" i="1"/>
  <c r="AF3786" i="1"/>
  <c r="AF3787" i="1"/>
  <c r="AF3788" i="1"/>
  <c r="AF3789" i="1"/>
  <c r="AF3790" i="1"/>
  <c r="AF3791" i="1"/>
  <c r="AF3792" i="1"/>
  <c r="AF3793" i="1"/>
  <c r="AF3794" i="1"/>
  <c r="AF3795" i="1"/>
  <c r="AF3796" i="1"/>
  <c r="AF3797" i="1"/>
  <c r="AF3798" i="1"/>
  <c r="AF3799" i="1"/>
  <c r="AF3800" i="1"/>
  <c r="AF3801" i="1"/>
  <c r="AF3802" i="1"/>
  <c r="AF3803" i="1"/>
  <c r="AF3804" i="1"/>
  <c r="AF3805" i="1"/>
  <c r="AF3806" i="1"/>
  <c r="AF3807" i="1"/>
  <c r="AF3808" i="1"/>
  <c r="AF3809" i="1"/>
  <c r="AF3810" i="1"/>
  <c r="AF3811" i="1"/>
  <c r="AF3812" i="1"/>
  <c r="AF3813" i="1"/>
  <c r="AF3814" i="1"/>
  <c r="AF3815" i="1"/>
  <c r="AF3816" i="1"/>
  <c r="AF3817" i="1"/>
  <c r="AF3819" i="1"/>
  <c r="AF3820" i="1"/>
  <c r="AF3821" i="1"/>
  <c r="AF3822" i="1"/>
  <c r="AF3823" i="1"/>
  <c r="AF3824" i="1"/>
  <c r="AF3825" i="1"/>
  <c r="AF3826" i="1"/>
  <c r="AF3827" i="1"/>
  <c r="AF3828" i="1"/>
  <c r="AF3829" i="1"/>
  <c r="AF3830" i="1"/>
  <c r="AF3831" i="1"/>
  <c r="AF3832" i="1"/>
  <c r="AF3833" i="1"/>
  <c r="AF3834" i="1"/>
  <c r="AF3835" i="1"/>
  <c r="AF3836" i="1"/>
  <c r="AF3837" i="1"/>
  <c r="AF3838" i="1"/>
  <c r="AF3839" i="1"/>
  <c r="AF3840" i="1"/>
  <c r="AF3841" i="1"/>
  <c r="AF3842" i="1"/>
  <c r="AF3843" i="1"/>
  <c r="AF3844" i="1"/>
  <c r="AF3845" i="1"/>
  <c r="AF3846" i="1"/>
  <c r="AF3847" i="1"/>
  <c r="AF3848" i="1"/>
  <c r="AF3849" i="1"/>
  <c r="AF3850" i="1"/>
  <c r="AF3851" i="1"/>
  <c r="AF3852" i="1"/>
  <c r="AF3853" i="1"/>
  <c r="AF3854" i="1"/>
  <c r="AF3855" i="1"/>
  <c r="AF3856" i="1"/>
  <c r="AF3857" i="1"/>
  <c r="AF3858" i="1"/>
  <c r="AF3859" i="1"/>
  <c r="AF3860" i="1"/>
  <c r="AF3861" i="1"/>
  <c r="AF3862" i="1"/>
  <c r="AF3863" i="1"/>
  <c r="AF3864" i="1"/>
  <c r="AF3865" i="1"/>
  <c r="AF3866" i="1"/>
  <c r="AF3867" i="1"/>
  <c r="AF3868" i="1"/>
  <c r="AF3869" i="1"/>
  <c r="AF3870" i="1"/>
  <c r="AF3871" i="1"/>
  <c r="AF3872" i="1"/>
  <c r="AF3873" i="1"/>
  <c r="AF3874" i="1"/>
  <c r="AF3875" i="1"/>
  <c r="AF3876" i="1"/>
  <c r="AF3877" i="1"/>
  <c r="AF3878" i="1"/>
  <c r="AF3879" i="1"/>
  <c r="AF3880" i="1"/>
  <c r="AF3881" i="1"/>
  <c r="AF3882" i="1"/>
  <c r="AF3883" i="1"/>
  <c r="AF3884" i="1"/>
  <c r="AF3885" i="1"/>
  <c r="AF3886" i="1"/>
  <c r="AF3887" i="1"/>
  <c r="AF3888" i="1"/>
  <c r="AF3889" i="1"/>
  <c r="AF3890" i="1"/>
  <c r="AF3891" i="1"/>
  <c r="AF3892" i="1"/>
  <c r="AF3893" i="1"/>
  <c r="AF3894" i="1"/>
  <c r="AF3895" i="1"/>
  <c r="AF3896" i="1"/>
  <c r="AF3897" i="1"/>
  <c r="AF3898" i="1"/>
  <c r="AF3899" i="1"/>
  <c r="AF3900" i="1"/>
  <c r="AF3901" i="1"/>
  <c r="AF3902" i="1"/>
  <c r="AF3903" i="1"/>
  <c r="AF3904" i="1"/>
  <c r="AF3905" i="1"/>
  <c r="AF3906" i="1"/>
  <c r="AF3907" i="1"/>
  <c r="AF3908" i="1"/>
  <c r="AF3909" i="1"/>
  <c r="AF3910" i="1"/>
  <c r="AF3911" i="1"/>
  <c r="AF3912" i="1"/>
  <c r="AF3913" i="1"/>
  <c r="AF3914" i="1"/>
  <c r="AF3915" i="1"/>
  <c r="AF3916" i="1"/>
  <c r="AF3917" i="1"/>
  <c r="AF3918" i="1"/>
  <c r="AF3919" i="1"/>
  <c r="AF3920" i="1"/>
  <c r="AF3921" i="1"/>
  <c r="AF3922" i="1"/>
  <c r="AF3923" i="1"/>
  <c r="AF3924" i="1"/>
  <c r="AF3925" i="1"/>
  <c r="AF3926" i="1"/>
  <c r="AF3927" i="1"/>
  <c r="AF3928" i="1"/>
  <c r="AF3929" i="1"/>
  <c r="AF3930" i="1"/>
  <c r="AF3931" i="1"/>
  <c r="AF3932" i="1"/>
  <c r="AF3933" i="1"/>
  <c r="AF3934" i="1"/>
  <c r="AF3935" i="1"/>
  <c r="AF3936" i="1"/>
  <c r="AF3937" i="1"/>
  <c r="AF3938" i="1"/>
  <c r="AF3939" i="1"/>
  <c r="AF3940" i="1"/>
  <c r="AF3941" i="1"/>
  <c r="AF3942" i="1"/>
  <c r="AF3943" i="1"/>
  <c r="AF3944" i="1"/>
  <c r="AF3945" i="1"/>
  <c r="AF3946" i="1"/>
  <c r="AF3947" i="1"/>
  <c r="AF3948" i="1"/>
  <c r="AF3949" i="1"/>
  <c r="AF3950" i="1"/>
  <c r="AF3951" i="1"/>
  <c r="AF3952" i="1"/>
  <c r="AF3953" i="1"/>
  <c r="AF3954" i="1"/>
  <c r="AF3955" i="1"/>
  <c r="AF3956" i="1"/>
  <c r="AF3957" i="1"/>
  <c r="AF3958" i="1"/>
  <c r="AF3959" i="1"/>
  <c r="AF3960" i="1"/>
  <c r="AF3961" i="1"/>
  <c r="AF3962" i="1"/>
  <c r="AF3963" i="1"/>
  <c r="AF3964" i="1"/>
  <c r="AF3965" i="1"/>
  <c r="AF3966" i="1"/>
  <c r="AF3967" i="1"/>
  <c r="AF3968" i="1"/>
  <c r="AF3969" i="1"/>
  <c r="AF3970" i="1"/>
  <c r="AF3971" i="1"/>
  <c r="AF3972" i="1"/>
  <c r="AF3973" i="1"/>
  <c r="AF3974" i="1"/>
  <c r="AF3975" i="1"/>
  <c r="AF3976" i="1"/>
  <c r="AF3977" i="1"/>
  <c r="AF3978" i="1"/>
  <c r="AF3979" i="1"/>
  <c r="AF3980" i="1"/>
  <c r="AF3981" i="1"/>
  <c r="AF3982" i="1"/>
  <c r="AF3983" i="1"/>
  <c r="AF3984" i="1"/>
  <c r="AF3985" i="1"/>
  <c r="AF3986" i="1"/>
  <c r="AF3987" i="1"/>
  <c r="AF3988" i="1"/>
  <c r="AF3989" i="1"/>
  <c r="AF3990" i="1"/>
  <c r="AF3991" i="1"/>
  <c r="AF3992" i="1"/>
  <c r="AF3993" i="1"/>
  <c r="AF3994" i="1"/>
  <c r="AF3995" i="1"/>
  <c r="AF3996" i="1"/>
  <c r="AF3997" i="1"/>
  <c r="AF3998" i="1"/>
  <c r="AF3999" i="1"/>
  <c r="AF4000" i="1"/>
  <c r="AF4001" i="1"/>
  <c r="AF4002" i="1"/>
  <c r="AF4003" i="1"/>
  <c r="AF4004" i="1"/>
  <c r="AF4005" i="1"/>
  <c r="AF4006" i="1"/>
  <c r="AF4007" i="1"/>
  <c r="AF4008" i="1"/>
  <c r="AF4009" i="1"/>
  <c r="AF4010" i="1"/>
  <c r="AF4011" i="1"/>
  <c r="AF4012" i="1"/>
  <c r="AF4013" i="1"/>
  <c r="AF4014" i="1"/>
  <c r="AF4015" i="1"/>
  <c r="AF4016" i="1"/>
  <c r="AF4017" i="1"/>
  <c r="AF4018" i="1"/>
  <c r="AF4019" i="1"/>
  <c r="AF4020" i="1"/>
  <c r="AF4021" i="1"/>
  <c r="AF4022" i="1"/>
  <c r="AF4023" i="1"/>
  <c r="AF4024" i="1"/>
  <c r="AF4025" i="1"/>
  <c r="AF4026" i="1"/>
  <c r="AF4027" i="1"/>
  <c r="AF4028" i="1"/>
  <c r="AF4029" i="1"/>
  <c r="AF4030" i="1"/>
  <c r="AF4031" i="1"/>
  <c r="AF4032" i="1"/>
  <c r="AF4033" i="1"/>
  <c r="AF4034" i="1"/>
  <c r="AF4035" i="1"/>
  <c r="AF4036" i="1"/>
  <c r="AF4037" i="1"/>
  <c r="AF4038" i="1"/>
  <c r="AF4039" i="1"/>
  <c r="AF4040" i="1"/>
  <c r="AF4041" i="1"/>
  <c r="AF4042" i="1"/>
  <c r="AF4043" i="1"/>
  <c r="AF4044" i="1"/>
  <c r="AF4045" i="1"/>
  <c r="AF4046" i="1"/>
  <c r="AF4047" i="1"/>
  <c r="AF4048" i="1"/>
  <c r="AF4049" i="1"/>
  <c r="AF4050" i="1"/>
  <c r="AF4051" i="1"/>
  <c r="AF4052" i="1"/>
  <c r="AF4053" i="1"/>
  <c r="AF4054" i="1"/>
  <c r="AF4055" i="1"/>
  <c r="AF4056" i="1"/>
  <c r="AF4057" i="1"/>
  <c r="AF4058" i="1"/>
  <c r="AF4059" i="1"/>
  <c r="AF4060" i="1"/>
  <c r="AF4061" i="1"/>
  <c r="AF4062" i="1"/>
  <c r="AF4063" i="1"/>
  <c r="AF4064" i="1"/>
  <c r="AF4065" i="1"/>
  <c r="AF4066" i="1"/>
  <c r="AF4067" i="1"/>
  <c r="AF4068" i="1"/>
  <c r="AF4069" i="1"/>
  <c r="AF4070" i="1"/>
  <c r="AF4071" i="1"/>
  <c r="AF4072" i="1"/>
  <c r="AF4073" i="1"/>
  <c r="AF4074" i="1"/>
  <c r="AF4075" i="1"/>
  <c r="AF4076" i="1"/>
  <c r="AF4077" i="1"/>
  <c r="AF4078" i="1"/>
  <c r="AF4079" i="1"/>
  <c r="AF4080" i="1"/>
  <c r="AF4081" i="1"/>
  <c r="AF4082" i="1"/>
  <c r="AF4083" i="1"/>
  <c r="AF4084" i="1"/>
  <c r="AF4085" i="1"/>
  <c r="AF4086" i="1"/>
  <c r="AF4087" i="1"/>
  <c r="AF4088" i="1"/>
  <c r="AF4089" i="1"/>
  <c r="AF4090" i="1"/>
  <c r="AF4091" i="1"/>
  <c r="AF4092" i="1"/>
  <c r="AF4093" i="1"/>
  <c r="AF4094" i="1"/>
  <c r="AF4095" i="1"/>
  <c r="AF4096" i="1"/>
  <c r="AF4097" i="1"/>
  <c r="AF4098" i="1"/>
  <c r="AF4099" i="1"/>
  <c r="AF4100" i="1"/>
  <c r="AF4101" i="1"/>
  <c r="AF4102" i="1"/>
  <c r="AF4103" i="1"/>
  <c r="AF4104" i="1"/>
  <c r="AF4105" i="1"/>
  <c r="AF4106" i="1"/>
  <c r="AF4107" i="1"/>
  <c r="AF4108" i="1"/>
  <c r="AF4109" i="1"/>
  <c r="AF4110" i="1"/>
  <c r="AF4111" i="1"/>
  <c r="AF4112" i="1"/>
  <c r="AF4113" i="1"/>
  <c r="AF4114" i="1"/>
  <c r="AF4115" i="1"/>
  <c r="AF4116" i="1"/>
  <c r="AF4117" i="1"/>
  <c r="AF4118" i="1"/>
  <c r="AF4119" i="1"/>
  <c r="AF4120" i="1"/>
  <c r="AF4121" i="1"/>
  <c r="AF4122" i="1"/>
  <c r="AF4123" i="1"/>
  <c r="AF4124" i="1"/>
  <c r="AF4125" i="1"/>
  <c r="AF4126" i="1"/>
  <c r="AF4127" i="1"/>
  <c r="AF4128" i="1"/>
  <c r="AF4129" i="1"/>
  <c r="AF4130" i="1"/>
  <c r="AF4131" i="1"/>
  <c r="AF4132" i="1"/>
  <c r="AF4133" i="1"/>
  <c r="AF4134" i="1"/>
  <c r="AF4135" i="1"/>
  <c r="AF4136" i="1"/>
  <c r="AF4137" i="1"/>
  <c r="AF4138" i="1"/>
  <c r="AF4139" i="1"/>
  <c r="AF4140" i="1"/>
  <c r="AF4141" i="1"/>
  <c r="AF4142" i="1"/>
  <c r="AF4143" i="1"/>
  <c r="AF4144" i="1"/>
  <c r="AF4145" i="1"/>
  <c r="AF4146" i="1"/>
  <c r="AF4147" i="1"/>
  <c r="AF4148" i="1"/>
  <c r="AF4149" i="1"/>
  <c r="AF4150" i="1"/>
  <c r="AF4151" i="1"/>
  <c r="AF4152" i="1"/>
  <c r="AF4153" i="1"/>
  <c r="AF4154" i="1"/>
  <c r="AF4155" i="1"/>
  <c r="AF4156" i="1"/>
  <c r="AF4157" i="1"/>
  <c r="AF4158" i="1"/>
  <c r="AF4159" i="1"/>
  <c r="AF4160" i="1"/>
  <c r="AF4161" i="1"/>
  <c r="AF4162" i="1"/>
  <c r="AF4163" i="1"/>
  <c r="AF4164" i="1"/>
  <c r="AF4165" i="1"/>
  <c r="AF4166" i="1"/>
  <c r="AF4167" i="1"/>
  <c r="AF4168" i="1"/>
  <c r="AF4169" i="1"/>
  <c r="AF4170" i="1"/>
  <c r="AF4171" i="1"/>
  <c r="AF4172" i="1"/>
  <c r="AF4173" i="1"/>
  <c r="AF4174" i="1"/>
  <c r="AF4175" i="1"/>
  <c r="AF4176" i="1"/>
  <c r="AF4177" i="1"/>
  <c r="AF4178" i="1"/>
  <c r="AF4179" i="1"/>
  <c r="AF4180" i="1"/>
  <c r="AF4181" i="1"/>
  <c r="AF4182" i="1"/>
  <c r="AF4183" i="1"/>
  <c r="AF4184" i="1"/>
  <c r="AF4185" i="1"/>
  <c r="AF4186" i="1"/>
  <c r="AF4187" i="1"/>
  <c r="AF4188" i="1"/>
  <c r="AF4189" i="1"/>
  <c r="AF4190" i="1"/>
  <c r="AF4191" i="1"/>
  <c r="AF4192" i="1"/>
  <c r="AF4193" i="1"/>
  <c r="AF4194" i="1"/>
  <c r="AF4195" i="1"/>
  <c r="AF4196" i="1"/>
  <c r="AF4197" i="1"/>
  <c r="AF4198" i="1"/>
  <c r="AF4199" i="1"/>
  <c r="AF4200" i="1"/>
  <c r="AF4201" i="1"/>
  <c r="AF4202" i="1"/>
  <c r="AF4203" i="1"/>
  <c r="AF4204" i="1"/>
  <c r="AF4205" i="1"/>
  <c r="AF4206" i="1"/>
  <c r="AF4207" i="1"/>
  <c r="AF4208" i="1"/>
  <c r="AF4209" i="1"/>
  <c r="AF4210" i="1"/>
  <c r="AF4211" i="1"/>
  <c r="AF4212" i="1"/>
  <c r="AF4213" i="1"/>
  <c r="AF4214" i="1"/>
  <c r="AF4215" i="1"/>
  <c r="AF4216" i="1"/>
  <c r="AF4217" i="1"/>
  <c r="AF4218" i="1"/>
  <c r="AF4219" i="1"/>
  <c r="AF4220" i="1"/>
  <c r="AF4221" i="1"/>
  <c r="AF4222" i="1"/>
  <c r="AF4223" i="1"/>
  <c r="AF4224" i="1"/>
  <c r="AF4225" i="1"/>
  <c r="AF4226" i="1"/>
  <c r="AF4227" i="1"/>
  <c r="AF4228" i="1"/>
  <c r="AF4229" i="1"/>
  <c r="AF4230" i="1"/>
  <c r="AF4231" i="1"/>
  <c r="AF4232" i="1"/>
  <c r="AF4233" i="1"/>
  <c r="AF4234" i="1"/>
  <c r="AF4235" i="1"/>
  <c r="AF4236" i="1"/>
  <c r="AF4237" i="1"/>
  <c r="AF4238" i="1"/>
  <c r="AF4239" i="1"/>
  <c r="AF4240" i="1"/>
  <c r="AF4241" i="1"/>
  <c r="AF4242" i="1"/>
  <c r="AF4243" i="1"/>
  <c r="AF4244" i="1"/>
  <c r="AF4245" i="1"/>
  <c r="AF4246" i="1"/>
  <c r="AF4247" i="1"/>
  <c r="AF4248" i="1"/>
  <c r="AF4249" i="1"/>
  <c r="AF4250" i="1"/>
  <c r="AF4251" i="1"/>
  <c r="AF4252" i="1"/>
  <c r="AF4253" i="1"/>
  <c r="AF4254" i="1"/>
  <c r="AF4255" i="1"/>
  <c r="AF4256" i="1"/>
  <c r="AF4257" i="1"/>
  <c r="AF4258" i="1"/>
  <c r="AF4259" i="1"/>
  <c r="AF4260" i="1"/>
  <c r="AF4261" i="1"/>
  <c r="AF4262" i="1"/>
  <c r="AF4263" i="1"/>
  <c r="AF4264" i="1"/>
  <c r="AF4265" i="1"/>
  <c r="AF4266" i="1"/>
  <c r="AF4267" i="1"/>
  <c r="AF4268" i="1"/>
  <c r="AF4269" i="1"/>
  <c r="AF4270" i="1"/>
  <c r="AF4271" i="1"/>
  <c r="AF4272" i="1"/>
  <c r="AF4273" i="1"/>
  <c r="AF4274" i="1"/>
  <c r="AF4275" i="1"/>
  <c r="AF4276" i="1"/>
  <c r="AF4277" i="1"/>
  <c r="AF4278" i="1"/>
  <c r="AF4279" i="1"/>
  <c r="AF4280" i="1"/>
  <c r="AF4281" i="1"/>
  <c r="AF4282" i="1"/>
  <c r="AF4283" i="1"/>
  <c r="AF4284" i="1"/>
  <c r="AF4285" i="1"/>
  <c r="AF4286" i="1"/>
  <c r="AF4287" i="1"/>
  <c r="AF4288" i="1"/>
  <c r="AF4289" i="1"/>
  <c r="AF4290" i="1"/>
  <c r="AF4291" i="1"/>
  <c r="AF4292" i="1"/>
  <c r="AF4293" i="1"/>
  <c r="AF4294" i="1"/>
  <c r="AF4295" i="1"/>
  <c r="AF4296" i="1"/>
  <c r="AF4297" i="1"/>
  <c r="AF4298" i="1"/>
  <c r="AF4299" i="1"/>
  <c r="AF4300" i="1"/>
  <c r="AF4301" i="1"/>
  <c r="AF4302" i="1"/>
  <c r="AF4303" i="1"/>
  <c r="AF4304" i="1"/>
  <c r="AF4305" i="1"/>
  <c r="AF4306" i="1"/>
  <c r="AF4307" i="1"/>
  <c r="AF4308" i="1"/>
  <c r="AF4309" i="1"/>
  <c r="AF4310" i="1"/>
  <c r="AF4311" i="1"/>
  <c r="AF4312" i="1"/>
  <c r="AF4313" i="1"/>
  <c r="AF4314" i="1"/>
  <c r="AF4315" i="1"/>
  <c r="AF4316" i="1"/>
  <c r="AF4317" i="1"/>
  <c r="AF4318" i="1"/>
  <c r="AF4319" i="1"/>
  <c r="AF4320" i="1"/>
  <c r="AF4321" i="1"/>
  <c r="AF4322" i="1"/>
  <c r="AF4323" i="1"/>
  <c r="AF4324" i="1"/>
  <c r="AF4326" i="1"/>
  <c r="AF4327" i="1"/>
  <c r="AF4328" i="1"/>
  <c r="AF4329" i="1"/>
  <c r="AF4330" i="1"/>
  <c r="AF4331" i="1"/>
  <c r="AF4332" i="1"/>
  <c r="AF4333" i="1"/>
  <c r="AF4334" i="1"/>
  <c r="AF4335" i="1"/>
  <c r="AF4336" i="1"/>
  <c r="AF4337" i="1"/>
  <c r="AF4338" i="1"/>
  <c r="AF4339" i="1"/>
  <c r="AF4340" i="1"/>
  <c r="AF4341" i="1"/>
  <c r="AF4342" i="1"/>
  <c r="AF4343" i="1"/>
  <c r="AF4344" i="1"/>
  <c r="AF4345" i="1"/>
  <c r="AF4346" i="1"/>
  <c r="AF4347" i="1"/>
  <c r="AF4348" i="1"/>
  <c r="AF4349" i="1"/>
  <c r="AF4350" i="1"/>
  <c r="AF4351" i="1"/>
  <c r="AF4352" i="1"/>
  <c r="AF4353" i="1"/>
  <c r="AF4354" i="1"/>
  <c r="AF4355" i="1"/>
  <c r="AF4356" i="1"/>
  <c r="AF4357" i="1"/>
  <c r="AF4358" i="1"/>
  <c r="AF4359" i="1"/>
  <c r="AF4360" i="1"/>
  <c r="AF4361" i="1"/>
  <c r="AF4362" i="1"/>
  <c r="AF4363" i="1"/>
  <c r="AF4364" i="1"/>
  <c r="AF4365" i="1"/>
  <c r="AF4366" i="1"/>
  <c r="AF4367" i="1"/>
  <c r="AF4368" i="1"/>
  <c r="AF4369" i="1"/>
  <c r="AF4370" i="1"/>
  <c r="AF4371" i="1"/>
  <c r="AF4372" i="1"/>
  <c r="AF4373" i="1"/>
  <c r="AF4375" i="1"/>
  <c r="AF4376" i="1"/>
  <c r="AF4377" i="1"/>
  <c r="AF4378" i="1"/>
  <c r="AF4379" i="1"/>
  <c r="AF4380" i="1"/>
  <c r="AF4381" i="1"/>
  <c r="AF4382" i="1"/>
  <c r="AF4383" i="1"/>
  <c r="AF4384" i="1"/>
  <c r="AF4385" i="1"/>
  <c r="AF4386" i="1"/>
  <c r="AF4387" i="1"/>
  <c r="AF4388" i="1"/>
  <c r="AF4389" i="1"/>
  <c r="AF4390" i="1"/>
  <c r="AF4391" i="1"/>
  <c r="AF4392" i="1"/>
  <c r="AF4393" i="1"/>
  <c r="AF4394" i="1"/>
  <c r="AF4395" i="1"/>
  <c r="AF4396" i="1"/>
  <c r="AF4397" i="1"/>
  <c r="AF4398" i="1"/>
  <c r="AF4399" i="1"/>
  <c r="AF4400" i="1"/>
  <c r="AF4401" i="1"/>
  <c r="AF4402" i="1"/>
  <c r="AF4403" i="1"/>
  <c r="AF4404" i="1"/>
  <c r="AF4405" i="1"/>
  <c r="AF4406" i="1"/>
  <c r="AF4407" i="1"/>
  <c r="AF4408" i="1"/>
  <c r="AF4409" i="1"/>
  <c r="AF4410" i="1"/>
  <c r="AF4411" i="1"/>
  <c r="AF4412" i="1"/>
  <c r="AF4413" i="1"/>
  <c r="AF4414" i="1"/>
  <c r="AF4415" i="1"/>
  <c r="AF4416" i="1"/>
  <c r="AF4417" i="1"/>
  <c r="AF4418" i="1"/>
  <c r="AF4419" i="1"/>
  <c r="AF4420" i="1"/>
  <c r="AF4421" i="1"/>
  <c r="AF4422" i="1"/>
  <c r="AF4423" i="1"/>
  <c r="AF4424" i="1"/>
  <c r="AF4425" i="1"/>
  <c r="AF4426" i="1"/>
  <c r="AF4427" i="1"/>
  <c r="AF4428" i="1"/>
  <c r="AF4429" i="1"/>
  <c r="AF4430" i="1"/>
  <c r="AF4431" i="1"/>
  <c r="AF4432" i="1"/>
  <c r="AF4433" i="1"/>
  <c r="AF4434" i="1"/>
  <c r="AF4435" i="1"/>
  <c r="AF4436" i="1"/>
  <c r="AF4437" i="1"/>
  <c r="AF4439" i="1"/>
  <c r="AF4440" i="1"/>
  <c r="AF4441" i="1"/>
  <c r="AF4442" i="1"/>
  <c r="AF4443" i="1"/>
  <c r="AF4444" i="1"/>
  <c r="AF4445" i="1"/>
  <c r="AF4446" i="1"/>
  <c r="AF4447" i="1"/>
  <c r="AF4448" i="1"/>
  <c r="AF4449" i="1"/>
  <c r="AF4450" i="1"/>
  <c r="AF4451" i="1"/>
  <c r="AF4452" i="1"/>
  <c r="AF4453" i="1"/>
  <c r="AF4454" i="1"/>
  <c r="AF4455" i="1"/>
  <c r="AF4456" i="1"/>
  <c r="AF4457" i="1"/>
  <c r="AF4458" i="1"/>
  <c r="AF4459" i="1"/>
  <c r="AF4460" i="1"/>
  <c r="AF4461" i="1"/>
  <c r="AF4462" i="1"/>
  <c r="AF4463" i="1"/>
  <c r="AF4464" i="1"/>
  <c r="AF4465" i="1"/>
  <c r="AF4466" i="1"/>
  <c r="AF4467" i="1"/>
  <c r="AF4468" i="1"/>
  <c r="AF4469" i="1"/>
  <c r="AF4470" i="1"/>
  <c r="AF4471" i="1"/>
  <c r="AF4472" i="1"/>
  <c r="AF4473" i="1"/>
  <c r="AF4474" i="1"/>
  <c r="AF4475" i="1"/>
  <c r="AF4476" i="1"/>
  <c r="AF4477" i="1"/>
  <c r="AF4478" i="1"/>
  <c r="AF4479" i="1"/>
  <c r="AF4480" i="1"/>
  <c r="AF4481" i="1"/>
  <c r="AF4482" i="1"/>
  <c r="AF4483" i="1"/>
  <c r="AF4484" i="1"/>
  <c r="AF4485" i="1"/>
  <c r="AF4486" i="1"/>
  <c r="AF4487" i="1"/>
  <c r="AF4488" i="1"/>
  <c r="AF4489" i="1"/>
  <c r="AF4490" i="1"/>
  <c r="AF4491" i="1"/>
  <c r="AF4492" i="1"/>
  <c r="AF4493" i="1"/>
  <c r="AF4494" i="1"/>
  <c r="AF4495" i="1"/>
  <c r="AF4496" i="1"/>
  <c r="AF4497" i="1"/>
  <c r="AF4498" i="1"/>
  <c r="AF4499" i="1"/>
  <c r="AF4500" i="1"/>
  <c r="AF4501" i="1"/>
  <c r="AF4502" i="1"/>
  <c r="AF4503" i="1"/>
  <c r="AF4504" i="1"/>
  <c r="AF4505" i="1"/>
  <c r="AF4506" i="1"/>
  <c r="AF4507" i="1"/>
  <c r="AF4508" i="1"/>
  <c r="AF4509" i="1"/>
  <c r="AF4510" i="1"/>
  <c r="AF4511" i="1"/>
  <c r="AF4512" i="1"/>
  <c r="AF4513" i="1"/>
  <c r="AF4514" i="1"/>
  <c r="AF4515" i="1"/>
  <c r="AF4516" i="1"/>
  <c r="AF4517" i="1"/>
  <c r="AF4518" i="1"/>
  <c r="AF4519" i="1"/>
  <c r="AF4520" i="1"/>
  <c r="AF4521" i="1"/>
  <c r="AF4522" i="1"/>
  <c r="AF4523" i="1"/>
  <c r="AF4524" i="1"/>
  <c r="AF4525" i="1"/>
  <c r="AF4526" i="1"/>
  <c r="AF4527" i="1"/>
  <c r="AF4528" i="1"/>
  <c r="AF4529" i="1"/>
  <c r="AF4530" i="1"/>
  <c r="AF4531" i="1"/>
  <c r="AF4532" i="1"/>
  <c r="AF4533" i="1"/>
  <c r="AF4534" i="1"/>
  <c r="AF4535" i="1"/>
  <c r="AF4536" i="1"/>
  <c r="AF4537" i="1"/>
  <c r="AF4538" i="1"/>
  <c r="AF4539" i="1"/>
  <c r="AF4540" i="1"/>
  <c r="AF4541" i="1"/>
  <c r="AF4542" i="1"/>
  <c r="AF4543" i="1"/>
  <c r="AF4544" i="1"/>
  <c r="AF4545" i="1"/>
  <c r="AF4546" i="1"/>
  <c r="AF4547" i="1"/>
  <c r="AF4548" i="1"/>
  <c r="AF4549" i="1"/>
  <c r="AF4550" i="1"/>
  <c r="AF4551" i="1"/>
  <c r="AF4552" i="1"/>
  <c r="AF4553" i="1"/>
  <c r="AF4554" i="1"/>
  <c r="AF4555" i="1"/>
  <c r="AF4556" i="1"/>
  <c r="AF4557" i="1"/>
  <c r="AF4558" i="1"/>
  <c r="AF4559" i="1"/>
  <c r="AF4560" i="1"/>
  <c r="AF4561" i="1"/>
  <c r="AF4562" i="1"/>
  <c r="AF4563" i="1"/>
  <c r="AF4564" i="1"/>
  <c r="AF4565" i="1"/>
  <c r="AF4566" i="1"/>
  <c r="AF4567" i="1"/>
  <c r="AF4568" i="1"/>
  <c r="AF4569" i="1"/>
  <c r="AF4570" i="1"/>
  <c r="AF4571" i="1"/>
  <c r="AF4572" i="1"/>
  <c r="AF4573" i="1"/>
  <c r="AF4574" i="1"/>
  <c r="AF4575" i="1"/>
  <c r="AF4576" i="1"/>
  <c r="AF4577" i="1"/>
  <c r="AF4578" i="1"/>
  <c r="AF4579" i="1"/>
  <c r="AF4580" i="1"/>
  <c r="AF4581" i="1"/>
  <c r="AF4582" i="1"/>
  <c r="AF4583" i="1"/>
  <c r="AF4584" i="1"/>
  <c r="AF4585" i="1"/>
  <c r="AF4586" i="1"/>
  <c r="AF4587" i="1"/>
  <c r="AF4588" i="1"/>
  <c r="AF4589" i="1"/>
  <c r="AF4590" i="1"/>
  <c r="AF4591" i="1"/>
  <c r="AF4592" i="1"/>
  <c r="AF4593" i="1"/>
  <c r="AF4594" i="1"/>
  <c r="AF4595" i="1"/>
  <c r="AF4596" i="1"/>
  <c r="AF4597" i="1"/>
  <c r="AF4598" i="1"/>
  <c r="AF4599" i="1"/>
  <c r="AF4600" i="1"/>
  <c r="AF4601" i="1"/>
  <c r="AF4602" i="1"/>
  <c r="AF4603" i="1"/>
  <c r="AF4604" i="1"/>
  <c r="AF4605" i="1"/>
  <c r="AF4606" i="1"/>
  <c r="AF4607" i="1"/>
  <c r="AF4608" i="1"/>
  <c r="AF4609" i="1"/>
  <c r="AF4610" i="1"/>
  <c r="AF4611" i="1"/>
  <c r="AF4612" i="1"/>
  <c r="AF4613" i="1"/>
  <c r="AF4614" i="1"/>
  <c r="AF4615" i="1"/>
  <c r="AF4616" i="1"/>
  <c r="AF4617" i="1"/>
  <c r="AF4618" i="1"/>
  <c r="AF4620" i="1"/>
  <c r="AF4621" i="1"/>
  <c r="AF4622" i="1"/>
  <c r="AF4623" i="1"/>
  <c r="AF4624" i="1"/>
  <c r="AF4625" i="1"/>
  <c r="AF4626" i="1"/>
  <c r="AF4627" i="1"/>
  <c r="AF4628" i="1"/>
  <c r="AF4629" i="1"/>
  <c r="AF4630" i="1"/>
  <c r="AF4631" i="1"/>
  <c r="AF4632" i="1"/>
  <c r="AF4633" i="1"/>
  <c r="AF4634" i="1"/>
  <c r="AF4635" i="1"/>
  <c r="AF4636" i="1"/>
  <c r="AF4637" i="1"/>
  <c r="AF4638" i="1"/>
  <c r="AF4639" i="1"/>
  <c r="AF4640" i="1"/>
  <c r="AF4641" i="1"/>
  <c r="AF4642" i="1"/>
  <c r="AF4643" i="1"/>
  <c r="AF4644" i="1"/>
  <c r="AF4645" i="1"/>
  <c r="AF4646" i="1"/>
  <c r="AF4647" i="1"/>
  <c r="AF4648" i="1"/>
  <c r="AF4649" i="1"/>
  <c r="AF4650" i="1"/>
  <c r="AF4651" i="1"/>
  <c r="AF4652" i="1"/>
  <c r="AF4653" i="1"/>
  <c r="AF4654" i="1"/>
  <c r="AF4655" i="1"/>
  <c r="AF4656" i="1"/>
  <c r="AF4657" i="1"/>
  <c r="AF4658" i="1"/>
  <c r="AF4659" i="1"/>
  <c r="AF4660" i="1"/>
  <c r="AF4661" i="1"/>
  <c r="AF4662" i="1"/>
  <c r="AF4663" i="1"/>
  <c r="AF4664" i="1"/>
  <c r="AF4665" i="1"/>
  <c r="AF4666" i="1"/>
  <c r="AF4667" i="1"/>
  <c r="AF4668" i="1"/>
  <c r="AF4669" i="1"/>
  <c r="AF4670" i="1"/>
  <c r="AF4671" i="1"/>
  <c r="AF4672" i="1"/>
  <c r="AF4673" i="1"/>
  <c r="AF4674" i="1"/>
  <c r="AF4675" i="1"/>
  <c r="AF4676" i="1"/>
  <c r="AF4677" i="1"/>
  <c r="AF4678" i="1"/>
  <c r="AF4679" i="1"/>
  <c r="AF4680" i="1"/>
  <c r="AF4681" i="1"/>
  <c r="AF4682" i="1"/>
  <c r="AF4683" i="1"/>
  <c r="AF4684" i="1"/>
  <c r="AF4685" i="1"/>
  <c r="AF4686" i="1"/>
  <c r="AF4687" i="1"/>
  <c r="AF4688" i="1"/>
  <c r="AF4689" i="1"/>
  <c r="AF4690" i="1"/>
  <c r="AF4691" i="1"/>
  <c r="AF4692" i="1"/>
  <c r="AF4693" i="1"/>
  <c r="AF4694" i="1"/>
  <c r="AF4695" i="1"/>
  <c r="AF4696" i="1"/>
  <c r="AF4697" i="1"/>
  <c r="AF4698" i="1"/>
  <c r="AF4699" i="1"/>
  <c r="AF4700" i="1"/>
  <c r="AF4701" i="1"/>
  <c r="AF4702" i="1"/>
  <c r="AF4703" i="1"/>
  <c r="AF4704" i="1"/>
  <c r="AF4705" i="1"/>
  <c r="AF4706" i="1"/>
  <c r="AF4707" i="1"/>
  <c r="AF4708" i="1"/>
  <c r="AF4709" i="1"/>
  <c r="AF4710" i="1"/>
  <c r="AF4711" i="1"/>
  <c r="AF4712" i="1"/>
  <c r="AF4713" i="1"/>
  <c r="AF4714" i="1"/>
  <c r="AF4716" i="1"/>
  <c r="AF4717" i="1"/>
  <c r="AF4718" i="1"/>
  <c r="AF4719" i="1"/>
  <c r="AF4720" i="1"/>
  <c r="AF4721" i="1"/>
  <c r="AF4722" i="1"/>
  <c r="AF4723" i="1"/>
  <c r="AF4724" i="1"/>
  <c r="AF4725" i="1"/>
  <c r="AF4726" i="1"/>
  <c r="AF4727" i="1"/>
  <c r="AF4728" i="1"/>
  <c r="AF4729" i="1"/>
  <c r="AF4730" i="1"/>
  <c r="AF4731" i="1"/>
  <c r="AF4732" i="1"/>
  <c r="AF4733" i="1"/>
  <c r="AF4734" i="1"/>
  <c r="AF4735" i="1"/>
  <c r="AF4736" i="1"/>
  <c r="AF4737" i="1"/>
  <c r="AF4738" i="1"/>
  <c r="AF4739" i="1"/>
  <c r="AF4740" i="1"/>
  <c r="AF4741" i="1"/>
  <c r="AF4742" i="1"/>
  <c r="AF4743" i="1"/>
  <c r="AF4744" i="1"/>
  <c r="AF4745" i="1"/>
  <c r="AF4746" i="1"/>
  <c r="AF4747" i="1"/>
  <c r="AF4748" i="1"/>
  <c r="AF4749" i="1"/>
  <c r="AF4750" i="1"/>
  <c r="AF4751" i="1"/>
  <c r="AF4752" i="1"/>
  <c r="AF4753" i="1"/>
  <c r="AF4754" i="1"/>
  <c r="AF4755" i="1"/>
  <c r="AF4756" i="1"/>
  <c r="AF4757" i="1"/>
  <c r="AF4758" i="1"/>
  <c r="AF4759" i="1"/>
  <c r="AF4760" i="1"/>
  <c r="AF4761" i="1"/>
  <c r="AF4762" i="1"/>
  <c r="AF4763" i="1"/>
  <c r="AF4764" i="1"/>
  <c r="AF4765" i="1"/>
  <c r="AF4766" i="1"/>
  <c r="AF4767" i="1"/>
  <c r="AF4768" i="1"/>
  <c r="AF4770" i="1"/>
  <c r="AF4771" i="1"/>
  <c r="AF4772" i="1"/>
  <c r="AF4773" i="1"/>
  <c r="AF4774" i="1"/>
  <c r="AF4775" i="1"/>
  <c r="AF4776" i="1"/>
  <c r="AF4777" i="1"/>
  <c r="AF4778" i="1"/>
  <c r="AF4779" i="1"/>
  <c r="AF4780" i="1"/>
  <c r="AF4781" i="1"/>
  <c r="AF4782" i="1"/>
  <c r="AF4783" i="1"/>
  <c r="AF4784" i="1"/>
  <c r="AF4785" i="1"/>
  <c r="AF4786" i="1"/>
  <c r="AF4787" i="1"/>
  <c r="AF4788" i="1"/>
  <c r="AF4789" i="1"/>
  <c r="AF4790" i="1"/>
  <c r="AF4791" i="1"/>
  <c r="AF4792" i="1"/>
  <c r="AF4793" i="1"/>
  <c r="AF4794" i="1"/>
  <c r="AF4795" i="1"/>
  <c r="AF4796" i="1"/>
  <c r="AF4797" i="1"/>
  <c r="AF4798" i="1"/>
  <c r="AF4799" i="1"/>
  <c r="AF4800" i="1"/>
  <c r="AF4801" i="1"/>
  <c r="AF4802" i="1"/>
  <c r="AF4803" i="1"/>
  <c r="AF4804" i="1"/>
  <c r="AF4805" i="1"/>
  <c r="AF4806" i="1"/>
  <c r="AF4807" i="1"/>
  <c r="AF4808" i="1"/>
  <c r="AF4809" i="1"/>
  <c r="AF4810" i="1"/>
  <c r="AF4811" i="1"/>
  <c r="AF4812" i="1"/>
  <c r="AF4813" i="1"/>
  <c r="AF4814" i="1"/>
  <c r="AF4815" i="1"/>
  <c r="AF4816" i="1"/>
  <c r="AF4817" i="1"/>
  <c r="AF4818" i="1"/>
  <c r="AF4819" i="1"/>
  <c r="AF4820" i="1"/>
  <c r="AF4821" i="1"/>
  <c r="AF4822" i="1"/>
  <c r="AF4823" i="1"/>
  <c r="AF4824" i="1"/>
  <c r="AF4825" i="1"/>
  <c r="AF4826" i="1"/>
  <c r="AF4827" i="1"/>
  <c r="AF4828" i="1"/>
  <c r="AF4829" i="1"/>
  <c r="AF4830" i="1"/>
  <c r="AF4831" i="1"/>
  <c r="AF4832" i="1"/>
  <c r="AF4833" i="1"/>
  <c r="AF4834" i="1"/>
  <c r="AF4835" i="1"/>
  <c r="AF4836" i="1"/>
  <c r="AF4837" i="1"/>
  <c r="AF4838" i="1"/>
  <c r="AF4839" i="1"/>
  <c r="AF4840" i="1"/>
  <c r="AF4841" i="1"/>
  <c r="AF4842" i="1"/>
  <c r="AF4843" i="1"/>
  <c r="AF4844" i="1"/>
  <c r="AF4845" i="1"/>
  <c r="AF4846" i="1"/>
  <c r="AF4847" i="1"/>
  <c r="AF4848" i="1"/>
  <c r="AF4849" i="1"/>
  <c r="AF4850" i="1"/>
  <c r="AF4851" i="1"/>
  <c r="AF4852" i="1"/>
  <c r="AF4853" i="1"/>
  <c r="AF4854" i="1"/>
  <c r="AF4855" i="1"/>
  <c r="AF4857" i="1"/>
  <c r="AF4858" i="1"/>
  <c r="AF4859" i="1"/>
  <c r="AF4860" i="1"/>
  <c r="AF4862" i="1"/>
  <c r="AF4863" i="1"/>
  <c r="AF4864" i="1"/>
  <c r="AF4865" i="1"/>
  <c r="AF4866" i="1"/>
  <c r="AF4867" i="1"/>
  <c r="AF4868" i="1"/>
  <c r="AF4869" i="1"/>
  <c r="AF4870" i="1"/>
  <c r="AF4871" i="1"/>
  <c r="AF4872" i="1"/>
  <c r="AF4873" i="1"/>
  <c r="AF4874" i="1"/>
  <c r="AF4875" i="1"/>
  <c r="AF4876" i="1"/>
  <c r="AF4877" i="1"/>
  <c r="AF4878" i="1"/>
  <c r="AF4879" i="1"/>
  <c r="AF4881" i="1"/>
  <c r="AF4882" i="1"/>
  <c r="AF4883" i="1"/>
  <c r="AF4884" i="1"/>
  <c r="AF4885" i="1"/>
  <c r="AF4886" i="1"/>
  <c r="AF4887" i="1"/>
  <c r="AF4888" i="1"/>
  <c r="AF4889" i="1"/>
  <c r="AF4890" i="1"/>
  <c r="AF4891" i="1"/>
  <c r="AF4892" i="1"/>
  <c r="AF4893" i="1"/>
  <c r="AF4894" i="1"/>
  <c r="AF4895" i="1"/>
  <c r="AF4896" i="1"/>
  <c r="AF4897" i="1"/>
  <c r="AF4898" i="1"/>
  <c r="AF4899" i="1"/>
  <c r="AF4900" i="1"/>
  <c r="AF4901" i="1"/>
  <c r="AF4902" i="1"/>
  <c r="AF4903" i="1"/>
  <c r="AF4904" i="1"/>
  <c r="AF4905" i="1"/>
  <c r="AF4906" i="1"/>
  <c r="AF4907" i="1"/>
  <c r="AF4908" i="1"/>
  <c r="AF4909" i="1"/>
  <c r="AF4910" i="1"/>
  <c r="AF4911" i="1"/>
  <c r="AF4912" i="1"/>
  <c r="AF4913" i="1"/>
  <c r="AF4914" i="1"/>
  <c r="AF4915" i="1"/>
  <c r="AF4916" i="1"/>
  <c r="AF4917" i="1"/>
  <c r="AF4918" i="1"/>
  <c r="AF4919" i="1"/>
  <c r="AF4920" i="1"/>
  <c r="AF4921" i="1"/>
  <c r="AF4922" i="1"/>
  <c r="AF4923" i="1"/>
  <c r="AF4924" i="1"/>
  <c r="AF4925" i="1"/>
  <c r="AF4926" i="1"/>
  <c r="AF4927" i="1"/>
  <c r="AF4928" i="1"/>
  <c r="AF4929" i="1"/>
  <c r="AF4930" i="1"/>
  <c r="AF4932" i="1"/>
  <c r="AF4933" i="1"/>
  <c r="AF4934" i="1"/>
  <c r="AF4935" i="1"/>
  <c r="AF4936" i="1"/>
  <c r="AF4937" i="1"/>
  <c r="AF4938" i="1"/>
  <c r="AF4939" i="1"/>
  <c r="AF4940" i="1"/>
  <c r="AF4941" i="1"/>
  <c r="AF4942" i="1"/>
  <c r="AF4943" i="1"/>
  <c r="AF4944" i="1"/>
  <c r="AF4945" i="1"/>
  <c r="AF4946" i="1"/>
  <c r="AF4948" i="1"/>
  <c r="AF4949" i="1"/>
  <c r="AF4951" i="1"/>
  <c r="AF4952" i="1"/>
  <c r="AF4953" i="1"/>
  <c r="AF4954" i="1"/>
  <c r="AF4955" i="1"/>
  <c r="AF4956" i="1"/>
  <c r="AF4957" i="1"/>
  <c r="AF4958" i="1"/>
  <c r="AF4959" i="1"/>
  <c r="AF4960" i="1"/>
  <c r="AF4961" i="1"/>
  <c r="AF4962" i="1"/>
  <c r="AF4963" i="1"/>
  <c r="AF4964" i="1"/>
  <c r="AF4965" i="1"/>
  <c r="AF4966" i="1"/>
  <c r="AF4967" i="1"/>
  <c r="AF4968" i="1"/>
  <c r="AF4969" i="1"/>
  <c r="AF4970" i="1"/>
  <c r="AF4971" i="1"/>
  <c r="AF4972" i="1"/>
  <c r="AF4973" i="1"/>
  <c r="AF4974" i="1"/>
  <c r="AF4975" i="1"/>
  <c r="AF4976" i="1"/>
  <c r="AF4977" i="1"/>
  <c r="AF4978" i="1"/>
  <c r="AF4979" i="1"/>
  <c r="AF4980" i="1"/>
  <c r="AF4981" i="1"/>
  <c r="AF4982" i="1"/>
  <c r="AF4983" i="1"/>
  <c r="AF4984" i="1"/>
  <c r="AF4985" i="1"/>
  <c r="AF4986" i="1"/>
  <c r="AF4987" i="1"/>
  <c r="AF4988" i="1"/>
  <c r="AF4989" i="1"/>
  <c r="AF4990" i="1"/>
  <c r="AF4991" i="1"/>
  <c r="AF4992" i="1"/>
  <c r="AF4993" i="1"/>
  <c r="AF4994" i="1"/>
  <c r="AF4995" i="1"/>
  <c r="AF4996" i="1"/>
  <c r="AF4997" i="1"/>
  <c r="AF4998" i="1"/>
  <c r="AF4999" i="1"/>
  <c r="AF5000" i="1"/>
  <c r="AF5001" i="1"/>
  <c r="AF5002" i="1"/>
  <c r="AF5003" i="1"/>
  <c r="AF5004" i="1"/>
  <c r="AF5005" i="1"/>
  <c r="AF5006" i="1"/>
  <c r="AF5007" i="1"/>
  <c r="AF5008" i="1"/>
  <c r="AF5009" i="1"/>
  <c r="AF5010" i="1"/>
  <c r="AF5011" i="1"/>
  <c r="AF5012" i="1"/>
  <c r="AF5013" i="1"/>
  <c r="AF5014" i="1"/>
  <c r="AF5015" i="1"/>
  <c r="AF5016" i="1"/>
  <c r="AF5017" i="1"/>
  <c r="AF5018" i="1"/>
  <c r="AF5019" i="1"/>
  <c r="AF5020" i="1"/>
  <c r="AF5021" i="1"/>
  <c r="AF5022" i="1"/>
  <c r="AF5023" i="1"/>
  <c r="AF5024" i="1"/>
  <c r="AF5025" i="1"/>
  <c r="AF5026" i="1"/>
  <c r="AF5027" i="1"/>
  <c r="AF5028" i="1"/>
  <c r="AF5029" i="1"/>
  <c r="AF5030" i="1"/>
  <c r="AF5031" i="1"/>
  <c r="AF5032" i="1"/>
  <c r="AF5033" i="1"/>
  <c r="AF5034" i="1"/>
  <c r="AF5035" i="1"/>
  <c r="AF5036" i="1"/>
  <c r="AF5037" i="1"/>
  <c r="AF5038" i="1"/>
  <c r="AF5039" i="1"/>
  <c r="AF5040" i="1"/>
  <c r="AF5041" i="1"/>
  <c r="AF5042" i="1"/>
  <c r="AF5043" i="1"/>
  <c r="AF5044" i="1"/>
  <c r="AF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AB2462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7" i="1"/>
  <c r="AB2508" i="1"/>
  <c r="AB2509" i="1"/>
  <c r="AB2510" i="1"/>
  <c r="AB2511" i="1"/>
  <c r="AB2512" i="1"/>
  <c r="AB2513" i="1"/>
  <c r="AB2514" i="1"/>
  <c r="AB2515" i="1"/>
  <c r="AB2516" i="1"/>
  <c r="AB2517" i="1"/>
  <c r="AB2518" i="1"/>
  <c r="AB2519" i="1"/>
  <c r="AB2520" i="1"/>
  <c r="AB2521" i="1"/>
  <c r="AB2522" i="1"/>
  <c r="AB2523" i="1"/>
  <c r="AB2524" i="1"/>
  <c r="AB2525" i="1"/>
  <c r="AB2526" i="1"/>
  <c r="AB2527" i="1"/>
  <c r="AB2528" i="1"/>
  <c r="AB2529" i="1"/>
  <c r="AB2530" i="1"/>
  <c r="AB2531" i="1"/>
  <c r="AB2532" i="1"/>
  <c r="AB2533" i="1"/>
  <c r="AB2534" i="1"/>
  <c r="AB2535" i="1"/>
  <c r="AB2536" i="1"/>
  <c r="AB2537" i="1"/>
  <c r="AB2538" i="1"/>
  <c r="AB2539" i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B2558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B2574" i="1"/>
  <c r="AB2575" i="1"/>
  <c r="AB2576" i="1"/>
  <c r="AB2577" i="1"/>
  <c r="AB2578" i="1"/>
  <c r="AB2579" i="1"/>
  <c r="AB2580" i="1"/>
  <c r="AB2581" i="1"/>
  <c r="AB2582" i="1"/>
  <c r="AB2583" i="1"/>
  <c r="AB2584" i="1"/>
  <c r="AB2585" i="1"/>
  <c r="AB2586" i="1"/>
  <c r="AB2587" i="1"/>
  <c r="AB2588" i="1"/>
  <c r="AB2589" i="1"/>
  <c r="AB2590" i="1"/>
  <c r="AB2591" i="1"/>
  <c r="AB2592" i="1"/>
  <c r="AB2593" i="1"/>
  <c r="AB2594" i="1"/>
  <c r="AB2595" i="1"/>
  <c r="AB2596" i="1"/>
  <c r="AB2597" i="1"/>
  <c r="AB2598" i="1"/>
  <c r="AB2599" i="1"/>
  <c r="AB2600" i="1"/>
  <c r="AB2601" i="1"/>
  <c r="AB2602" i="1"/>
  <c r="AB2603" i="1"/>
  <c r="AB2604" i="1"/>
  <c r="AB2605" i="1"/>
  <c r="AB2606" i="1"/>
  <c r="AB2607" i="1"/>
  <c r="AB2608" i="1"/>
  <c r="AB2609" i="1"/>
  <c r="AB2610" i="1"/>
  <c r="AB2611" i="1"/>
  <c r="AB2612" i="1"/>
  <c r="AB2613" i="1"/>
  <c r="AB2614" i="1"/>
  <c r="AB2615" i="1"/>
  <c r="AB2616" i="1"/>
  <c r="AB2617" i="1"/>
  <c r="AB2618" i="1"/>
  <c r="AB2619" i="1"/>
  <c r="AB2620" i="1"/>
  <c r="AB2621" i="1"/>
  <c r="AB2622" i="1"/>
  <c r="AB2623" i="1"/>
  <c r="AB2624" i="1"/>
  <c r="AB2625" i="1"/>
  <c r="AB2626" i="1"/>
  <c r="AB2627" i="1"/>
  <c r="AB2628" i="1"/>
  <c r="AB2629" i="1"/>
  <c r="AB2630" i="1"/>
  <c r="AB2631" i="1"/>
  <c r="AB2632" i="1"/>
  <c r="AB2633" i="1"/>
  <c r="AB2634" i="1"/>
  <c r="AB2635" i="1"/>
  <c r="AB2636" i="1"/>
  <c r="AB2637" i="1"/>
  <c r="AB2638" i="1"/>
  <c r="AB2639" i="1"/>
  <c r="AB2640" i="1"/>
  <c r="AB2641" i="1"/>
  <c r="AB2642" i="1"/>
  <c r="AB2643" i="1"/>
  <c r="AB2644" i="1"/>
  <c r="AB2645" i="1"/>
  <c r="AB2646" i="1"/>
  <c r="AB2647" i="1"/>
  <c r="AB2648" i="1"/>
  <c r="AB2649" i="1"/>
  <c r="AB2650" i="1"/>
  <c r="AB2651" i="1"/>
  <c r="AB2652" i="1"/>
  <c r="AB2653" i="1"/>
  <c r="AB2654" i="1"/>
  <c r="AB2655" i="1"/>
  <c r="AB2656" i="1"/>
  <c r="AB2657" i="1"/>
  <c r="AB2658" i="1"/>
  <c r="AB2659" i="1"/>
  <c r="AB2660" i="1"/>
  <c r="AB2661" i="1"/>
  <c r="AB2662" i="1"/>
  <c r="AB2663" i="1"/>
  <c r="AB2664" i="1"/>
  <c r="AB2665" i="1"/>
  <c r="AB2666" i="1"/>
  <c r="AB2667" i="1"/>
  <c r="AB2668" i="1"/>
  <c r="AB2669" i="1"/>
  <c r="AB2670" i="1"/>
  <c r="AB2671" i="1"/>
  <c r="AB2672" i="1"/>
  <c r="AB2673" i="1"/>
  <c r="AB2674" i="1"/>
  <c r="AB2675" i="1"/>
  <c r="AB2676" i="1"/>
  <c r="AB2677" i="1"/>
  <c r="AB2678" i="1"/>
  <c r="AB2679" i="1"/>
  <c r="AB2680" i="1"/>
  <c r="AB2681" i="1"/>
  <c r="AB2682" i="1"/>
  <c r="AB2683" i="1"/>
  <c r="AB2684" i="1"/>
  <c r="AB2685" i="1"/>
  <c r="AB2686" i="1"/>
  <c r="AB2687" i="1"/>
  <c r="AB2688" i="1"/>
  <c r="AB2689" i="1"/>
  <c r="AB2690" i="1"/>
  <c r="AB2691" i="1"/>
  <c r="AB2692" i="1"/>
  <c r="AB2693" i="1"/>
  <c r="AB2694" i="1"/>
  <c r="AB2695" i="1"/>
  <c r="AB2696" i="1"/>
  <c r="AB2697" i="1"/>
  <c r="AB2698" i="1"/>
  <c r="AB2699" i="1"/>
  <c r="AB2700" i="1"/>
  <c r="AB2701" i="1"/>
  <c r="AB2702" i="1"/>
  <c r="AB2703" i="1"/>
  <c r="AB2704" i="1"/>
  <c r="AB2705" i="1"/>
  <c r="AB2706" i="1"/>
  <c r="AB2707" i="1"/>
  <c r="AB2708" i="1"/>
  <c r="AB2709" i="1"/>
  <c r="AB2710" i="1"/>
  <c r="AB2711" i="1"/>
  <c r="AB2712" i="1"/>
  <c r="AB2713" i="1"/>
  <c r="AB2714" i="1"/>
  <c r="AB2715" i="1"/>
  <c r="AB2716" i="1"/>
  <c r="AB2717" i="1"/>
  <c r="AB2718" i="1"/>
  <c r="AB2719" i="1"/>
  <c r="AB2720" i="1"/>
  <c r="AB2721" i="1"/>
  <c r="AB2722" i="1"/>
  <c r="AB2723" i="1"/>
  <c r="AB2724" i="1"/>
  <c r="AB2725" i="1"/>
  <c r="AB2726" i="1"/>
  <c r="AB2727" i="1"/>
  <c r="AB2728" i="1"/>
  <c r="AB2729" i="1"/>
  <c r="AB2730" i="1"/>
  <c r="AB2731" i="1"/>
  <c r="AB2732" i="1"/>
  <c r="AB2733" i="1"/>
  <c r="AB2734" i="1"/>
  <c r="AB2735" i="1"/>
  <c r="AB2736" i="1"/>
  <c r="AB2737" i="1"/>
  <c r="AB2738" i="1"/>
  <c r="AB2739" i="1"/>
  <c r="AB2740" i="1"/>
  <c r="AB2741" i="1"/>
  <c r="AB2742" i="1"/>
  <c r="AB2743" i="1"/>
  <c r="AB2744" i="1"/>
  <c r="AB2745" i="1"/>
  <c r="AB2746" i="1"/>
  <c r="AB2747" i="1"/>
  <c r="AB2748" i="1"/>
  <c r="AB2749" i="1"/>
  <c r="AB2750" i="1"/>
  <c r="AB2751" i="1"/>
  <c r="AB2752" i="1"/>
  <c r="AB2753" i="1"/>
  <c r="AB2754" i="1"/>
  <c r="AB2755" i="1"/>
  <c r="AB2756" i="1"/>
  <c r="AB2757" i="1"/>
  <c r="AB2758" i="1"/>
  <c r="AB2759" i="1"/>
  <c r="AB2760" i="1"/>
  <c r="AB2761" i="1"/>
  <c r="AB2762" i="1"/>
  <c r="AB2763" i="1"/>
  <c r="AB2764" i="1"/>
  <c r="AB2765" i="1"/>
  <c r="AB2766" i="1"/>
  <c r="AB2767" i="1"/>
  <c r="AB2768" i="1"/>
  <c r="AB2769" i="1"/>
  <c r="AB2770" i="1"/>
  <c r="AB2771" i="1"/>
  <c r="AB2772" i="1"/>
  <c r="AB2773" i="1"/>
  <c r="AB2774" i="1"/>
  <c r="AB2775" i="1"/>
  <c r="AB2776" i="1"/>
  <c r="AB2777" i="1"/>
  <c r="AB2778" i="1"/>
  <c r="AB2779" i="1"/>
  <c r="AB2780" i="1"/>
  <c r="AB2781" i="1"/>
  <c r="AB2782" i="1"/>
  <c r="AB2783" i="1"/>
  <c r="AB2784" i="1"/>
  <c r="AB2785" i="1"/>
  <c r="AB2786" i="1"/>
  <c r="AB2787" i="1"/>
  <c r="AB2788" i="1"/>
  <c r="AB2789" i="1"/>
  <c r="AB2790" i="1"/>
  <c r="AB2791" i="1"/>
  <c r="AB2792" i="1"/>
  <c r="AB2793" i="1"/>
  <c r="AB2794" i="1"/>
  <c r="AB2795" i="1"/>
  <c r="AB2796" i="1"/>
  <c r="AB2797" i="1"/>
  <c r="AB2798" i="1"/>
  <c r="AB2799" i="1"/>
  <c r="AB2800" i="1"/>
  <c r="AB2801" i="1"/>
  <c r="AB2802" i="1"/>
  <c r="AB2803" i="1"/>
  <c r="AB2804" i="1"/>
  <c r="AB2805" i="1"/>
  <c r="AB2806" i="1"/>
  <c r="AB2807" i="1"/>
  <c r="AB2808" i="1"/>
  <c r="AB2809" i="1"/>
  <c r="AB2810" i="1"/>
  <c r="AB2811" i="1"/>
  <c r="AB2812" i="1"/>
  <c r="AB2813" i="1"/>
  <c r="AB2814" i="1"/>
  <c r="AB2815" i="1"/>
  <c r="AB2816" i="1"/>
  <c r="AB2817" i="1"/>
  <c r="AB2818" i="1"/>
  <c r="AB2819" i="1"/>
  <c r="AB2820" i="1"/>
  <c r="AB2821" i="1"/>
  <c r="AB2822" i="1"/>
  <c r="AB2823" i="1"/>
  <c r="AB2824" i="1"/>
  <c r="AB2825" i="1"/>
  <c r="AB2826" i="1"/>
  <c r="AB2827" i="1"/>
  <c r="AB2828" i="1"/>
  <c r="AB2829" i="1"/>
  <c r="AB2830" i="1"/>
  <c r="AB2831" i="1"/>
  <c r="AB2832" i="1"/>
  <c r="AB2833" i="1"/>
  <c r="AB2834" i="1"/>
  <c r="AB2835" i="1"/>
  <c r="AB2836" i="1"/>
  <c r="AB2837" i="1"/>
  <c r="AB2838" i="1"/>
  <c r="AB2839" i="1"/>
  <c r="AB2840" i="1"/>
  <c r="AB2841" i="1"/>
  <c r="AB2842" i="1"/>
  <c r="AB2843" i="1"/>
  <c r="AB2844" i="1"/>
  <c r="AB2845" i="1"/>
  <c r="AB2846" i="1"/>
  <c r="AB2847" i="1"/>
  <c r="AB2848" i="1"/>
  <c r="AB2849" i="1"/>
  <c r="AB2850" i="1"/>
  <c r="AB2851" i="1"/>
  <c r="AB2852" i="1"/>
  <c r="AB2853" i="1"/>
  <c r="AB2854" i="1"/>
  <c r="AB2855" i="1"/>
  <c r="AB2856" i="1"/>
  <c r="AB2857" i="1"/>
  <c r="AB2858" i="1"/>
  <c r="AB2859" i="1"/>
  <c r="AB2860" i="1"/>
  <c r="AB2861" i="1"/>
  <c r="AB2862" i="1"/>
  <c r="AB2863" i="1"/>
  <c r="AB2864" i="1"/>
  <c r="AB2865" i="1"/>
  <c r="AB2866" i="1"/>
  <c r="AB2867" i="1"/>
  <c r="AB2868" i="1"/>
  <c r="AB2869" i="1"/>
  <c r="AB2870" i="1"/>
  <c r="AB2871" i="1"/>
  <c r="AB2872" i="1"/>
  <c r="AB2873" i="1"/>
  <c r="AB2874" i="1"/>
  <c r="AB2875" i="1"/>
  <c r="AB2876" i="1"/>
  <c r="AB2877" i="1"/>
  <c r="AB2878" i="1"/>
  <c r="AB2879" i="1"/>
  <c r="AB2880" i="1"/>
  <c r="AB2881" i="1"/>
  <c r="AB2882" i="1"/>
  <c r="AB2883" i="1"/>
  <c r="AB2884" i="1"/>
  <c r="AB2885" i="1"/>
  <c r="AB2886" i="1"/>
  <c r="AB2887" i="1"/>
  <c r="AB2888" i="1"/>
  <c r="AB2889" i="1"/>
  <c r="AB2890" i="1"/>
  <c r="AB2891" i="1"/>
  <c r="AB2892" i="1"/>
  <c r="AB2893" i="1"/>
  <c r="AB2894" i="1"/>
  <c r="AB2895" i="1"/>
  <c r="AB2896" i="1"/>
  <c r="AB2897" i="1"/>
  <c r="AB2898" i="1"/>
  <c r="AB2899" i="1"/>
  <c r="AB2900" i="1"/>
  <c r="AB2901" i="1"/>
  <c r="AB2902" i="1"/>
  <c r="AB2903" i="1"/>
  <c r="AB2904" i="1"/>
  <c r="AB2905" i="1"/>
  <c r="AB2906" i="1"/>
  <c r="AB2907" i="1"/>
  <c r="AB2908" i="1"/>
  <c r="AB2909" i="1"/>
  <c r="AB2910" i="1"/>
  <c r="AB2911" i="1"/>
  <c r="AB2912" i="1"/>
  <c r="AB2913" i="1"/>
  <c r="AB2914" i="1"/>
  <c r="AB2915" i="1"/>
  <c r="AB2916" i="1"/>
  <c r="AB2917" i="1"/>
  <c r="AB2918" i="1"/>
  <c r="AB2919" i="1"/>
  <c r="AB2920" i="1"/>
  <c r="AB2921" i="1"/>
  <c r="AB2922" i="1"/>
  <c r="AB2923" i="1"/>
  <c r="AB2924" i="1"/>
  <c r="AB2925" i="1"/>
  <c r="AB2926" i="1"/>
  <c r="AB2927" i="1"/>
  <c r="AB2928" i="1"/>
  <c r="AB2929" i="1"/>
  <c r="AB2930" i="1"/>
  <c r="AB2931" i="1"/>
  <c r="AB2932" i="1"/>
  <c r="AB2933" i="1"/>
  <c r="AB2934" i="1"/>
  <c r="AB2935" i="1"/>
  <c r="AB2936" i="1"/>
  <c r="AB2937" i="1"/>
  <c r="AB2938" i="1"/>
  <c r="AB2939" i="1"/>
  <c r="AB2940" i="1"/>
  <c r="AB2941" i="1"/>
  <c r="AB2942" i="1"/>
  <c r="AB2943" i="1"/>
  <c r="AB2944" i="1"/>
  <c r="AB2945" i="1"/>
  <c r="AB2946" i="1"/>
  <c r="AB2947" i="1"/>
  <c r="AB2948" i="1"/>
  <c r="AB2949" i="1"/>
  <c r="AB2950" i="1"/>
  <c r="AB2951" i="1"/>
  <c r="AB2952" i="1"/>
  <c r="AB2953" i="1"/>
  <c r="AB2954" i="1"/>
  <c r="AB2955" i="1"/>
  <c r="AB2956" i="1"/>
  <c r="AB2957" i="1"/>
  <c r="AB2958" i="1"/>
  <c r="AB2959" i="1"/>
  <c r="AB2960" i="1"/>
  <c r="AB2961" i="1"/>
  <c r="AB2962" i="1"/>
  <c r="AB2963" i="1"/>
  <c r="AB2964" i="1"/>
  <c r="AB2965" i="1"/>
  <c r="AB2966" i="1"/>
  <c r="AB2967" i="1"/>
  <c r="AB2968" i="1"/>
  <c r="AB2969" i="1"/>
  <c r="AB2970" i="1"/>
  <c r="AB2971" i="1"/>
  <c r="AB2972" i="1"/>
  <c r="AB2973" i="1"/>
  <c r="AB2974" i="1"/>
  <c r="AB2975" i="1"/>
  <c r="AB2976" i="1"/>
  <c r="AB2977" i="1"/>
  <c r="AB2978" i="1"/>
  <c r="AB2979" i="1"/>
  <c r="AB2980" i="1"/>
  <c r="AB2981" i="1"/>
  <c r="AB2982" i="1"/>
  <c r="AB2983" i="1"/>
  <c r="AB2984" i="1"/>
  <c r="AB2985" i="1"/>
  <c r="AB2986" i="1"/>
  <c r="AB2987" i="1"/>
  <c r="AB2988" i="1"/>
  <c r="AB2989" i="1"/>
  <c r="AB2990" i="1"/>
  <c r="AB2991" i="1"/>
  <c r="AB2992" i="1"/>
  <c r="AB2993" i="1"/>
  <c r="AB2994" i="1"/>
  <c r="AB2995" i="1"/>
  <c r="AB2996" i="1"/>
  <c r="AB2997" i="1"/>
  <c r="AB2998" i="1"/>
  <c r="AB2999" i="1"/>
  <c r="AB3000" i="1"/>
  <c r="AB3001" i="1"/>
  <c r="AB3002" i="1"/>
  <c r="AB3003" i="1"/>
  <c r="AB3004" i="1"/>
  <c r="AB3005" i="1"/>
  <c r="AB3006" i="1"/>
  <c r="AB3007" i="1"/>
  <c r="AB3008" i="1"/>
  <c r="AB3009" i="1"/>
  <c r="AB3010" i="1"/>
  <c r="AB3011" i="1"/>
  <c r="AB3012" i="1"/>
  <c r="AB3013" i="1"/>
  <c r="AB3014" i="1"/>
  <c r="AB3015" i="1"/>
  <c r="AB3016" i="1"/>
  <c r="AB3017" i="1"/>
  <c r="AB3019" i="1"/>
  <c r="AB3020" i="1"/>
  <c r="AB3021" i="1"/>
  <c r="AB3022" i="1"/>
  <c r="AB3023" i="1"/>
  <c r="AB3024" i="1"/>
  <c r="AB3025" i="1"/>
  <c r="AB3026" i="1"/>
  <c r="AB3027" i="1"/>
  <c r="AB3028" i="1"/>
  <c r="AB3029" i="1"/>
  <c r="AB3030" i="1"/>
  <c r="AB3031" i="1"/>
  <c r="AB3032" i="1"/>
  <c r="AB3033" i="1"/>
  <c r="AB3034" i="1"/>
  <c r="AB3035" i="1"/>
  <c r="AB3036" i="1"/>
  <c r="AB3037" i="1"/>
  <c r="AB3038" i="1"/>
  <c r="AB3039" i="1"/>
  <c r="AB3040" i="1"/>
  <c r="AB3041" i="1"/>
  <c r="AB3042" i="1"/>
  <c r="AB3043" i="1"/>
  <c r="AB3044" i="1"/>
  <c r="AB3045" i="1"/>
  <c r="AB3046" i="1"/>
  <c r="AB3047" i="1"/>
  <c r="AB3048" i="1"/>
  <c r="AB3049" i="1"/>
  <c r="AB3050" i="1"/>
  <c r="AB3051" i="1"/>
  <c r="AB3052" i="1"/>
  <c r="AB3053" i="1"/>
  <c r="AB3054" i="1"/>
  <c r="AB3055" i="1"/>
  <c r="AB3056" i="1"/>
  <c r="AB3057" i="1"/>
  <c r="AB3058" i="1"/>
  <c r="AB3059" i="1"/>
  <c r="AB3060" i="1"/>
  <c r="AB3061" i="1"/>
  <c r="AB3062" i="1"/>
  <c r="AB3063" i="1"/>
  <c r="AB3064" i="1"/>
  <c r="AB3065" i="1"/>
  <c r="AB3066" i="1"/>
  <c r="AB3067" i="1"/>
  <c r="AB3068" i="1"/>
  <c r="AB3069" i="1"/>
  <c r="AB3070" i="1"/>
  <c r="AB3071" i="1"/>
  <c r="AB3072" i="1"/>
  <c r="AB3073" i="1"/>
  <c r="AB3074" i="1"/>
  <c r="AB3075" i="1"/>
  <c r="AB3076" i="1"/>
  <c r="AB3077" i="1"/>
  <c r="AB3078" i="1"/>
  <c r="AB3079" i="1"/>
  <c r="AB3080" i="1"/>
  <c r="AB3081" i="1"/>
  <c r="AB3082" i="1"/>
  <c r="AB3083" i="1"/>
  <c r="AB3084" i="1"/>
  <c r="AB3085" i="1"/>
  <c r="AB3086" i="1"/>
  <c r="AB3087" i="1"/>
  <c r="AB3088" i="1"/>
  <c r="AB3089" i="1"/>
  <c r="AB3090" i="1"/>
  <c r="AB3091" i="1"/>
  <c r="AB3092" i="1"/>
  <c r="AB3093" i="1"/>
  <c r="AB3094" i="1"/>
  <c r="AB3095" i="1"/>
  <c r="AB3096" i="1"/>
  <c r="AB3097" i="1"/>
  <c r="AB3098" i="1"/>
  <c r="AB3099" i="1"/>
  <c r="AB3100" i="1"/>
  <c r="AB3101" i="1"/>
  <c r="AB3102" i="1"/>
  <c r="AB3103" i="1"/>
  <c r="AB3104" i="1"/>
  <c r="AB3105" i="1"/>
  <c r="AB3106" i="1"/>
  <c r="AB3107" i="1"/>
  <c r="AB3108" i="1"/>
  <c r="AB3109" i="1"/>
  <c r="AB3110" i="1"/>
  <c r="AB3111" i="1"/>
  <c r="AB3112" i="1"/>
  <c r="AB3113" i="1"/>
  <c r="AB3114" i="1"/>
  <c r="AB3115" i="1"/>
  <c r="AB3116" i="1"/>
  <c r="AB3117" i="1"/>
  <c r="AB3118" i="1"/>
  <c r="AB3119" i="1"/>
  <c r="AB3120" i="1"/>
  <c r="AB3121" i="1"/>
  <c r="AB3122" i="1"/>
  <c r="AB3123" i="1"/>
  <c r="AB3124" i="1"/>
  <c r="AB3125" i="1"/>
  <c r="AB3126" i="1"/>
  <c r="AB3127" i="1"/>
  <c r="AB3128" i="1"/>
  <c r="AB3129" i="1"/>
  <c r="AB3130" i="1"/>
  <c r="AB3131" i="1"/>
  <c r="AB3132" i="1"/>
  <c r="AB3133" i="1"/>
  <c r="AB3134" i="1"/>
  <c r="AB3135" i="1"/>
  <c r="AB3136" i="1"/>
  <c r="AB3137" i="1"/>
  <c r="AB3138" i="1"/>
  <c r="AB3139" i="1"/>
  <c r="AB3140" i="1"/>
  <c r="AB3141" i="1"/>
  <c r="AB3142" i="1"/>
  <c r="AB3143" i="1"/>
  <c r="AB3144" i="1"/>
  <c r="AB3145" i="1"/>
  <c r="AB3146" i="1"/>
  <c r="AB3147" i="1"/>
  <c r="AB3148" i="1"/>
  <c r="AB3149" i="1"/>
  <c r="AB3150" i="1"/>
  <c r="AB3151" i="1"/>
  <c r="AB3152" i="1"/>
  <c r="AB3153" i="1"/>
  <c r="AB3154" i="1"/>
  <c r="AB3155" i="1"/>
  <c r="AB3156" i="1"/>
  <c r="AB3157" i="1"/>
  <c r="AB3158" i="1"/>
  <c r="AB3159" i="1"/>
  <c r="AB3160" i="1"/>
  <c r="AB3161" i="1"/>
  <c r="AB3162" i="1"/>
  <c r="AB3163" i="1"/>
  <c r="AB3164" i="1"/>
  <c r="AB3165" i="1"/>
  <c r="AB3166" i="1"/>
  <c r="AB3167" i="1"/>
  <c r="AB3168" i="1"/>
  <c r="AB3169" i="1"/>
  <c r="AB3170" i="1"/>
  <c r="AB3171" i="1"/>
  <c r="AB3172" i="1"/>
  <c r="AB3173" i="1"/>
  <c r="AB3174" i="1"/>
  <c r="AB3175" i="1"/>
  <c r="AB3176" i="1"/>
  <c r="AB3177" i="1"/>
  <c r="AB3178" i="1"/>
  <c r="AB3179" i="1"/>
  <c r="AB3180" i="1"/>
  <c r="AB3181" i="1"/>
  <c r="AB3182" i="1"/>
  <c r="AB3183" i="1"/>
  <c r="AB3184" i="1"/>
  <c r="AB3185" i="1"/>
  <c r="AB3186" i="1"/>
  <c r="AB3187" i="1"/>
  <c r="AB3188" i="1"/>
  <c r="AB3189" i="1"/>
  <c r="AB3190" i="1"/>
  <c r="AB3191" i="1"/>
  <c r="AB3192" i="1"/>
  <c r="AB3193" i="1"/>
  <c r="AB3194" i="1"/>
  <c r="AB3195" i="1"/>
  <c r="AB3196" i="1"/>
  <c r="AB3197" i="1"/>
  <c r="AB3198" i="1"/>
  <c r="AB3199" i="1"/>
  <c r="AB3200" i="1"/>
  <c r="AB3201" i="1"/>
  <c r="AB3202" i="1"/>
  <c r="AB3203" i="1"/>
  <c r="AB3204" i="1"/>
  <c r="AB3205" i="1"/>
  <c r="AB3206" i="1"/>
  <c r="AB3207" i="1"/>
  <c r="AB3208" i="1"/>
  <c r="AB3209" i="1"/>
  <c r="AB3210" i="1"/>
  <c r="AB3211" i="1"/>
  <c r="AB3212" i="1"/>
  <c r="AB3213" i="1"/>
  <c r="AB3214" i="1"/>
  <c r="AB3215" i="1"/>
  <c r="AB3216" i="1"/>
  <c r="AB3217" i="1"/>
  <c r="AB3218" i="1"/>
  <c r="AB3219" i="1"/>
  <c r="AB3220" i="1"/>
  <c r="AB3221" i="1"/>
  <c r="AB3222" i="1"/>
  <c r="AB3223" i="1"/>
  <c r="AB3224" i="1"/>
  <c r="AB3225" i="1"/>
  <c r="AB3226" i="1"/>
  <c r="AB3227" i="1"/>
  <c r="AB3228" i="1"/>
  <c r="AB3229" i="1"/>
  <c r="AB3230" i="1"/>
  <c r="AB3231" i="1"/>
  <c r="AB3232" i="1"/>
  <c r="AB3233" i="1"/>
  <c r="AB3234" i="1"/>
  <c r="AB3235" i="1"/>
  <c r="AB3236" i="1"/>
  <c r="AB3237" i="1"/>
  <c r="AB3238" i="1"/>
  <c r="AB3239" i="1"/>
  <c r="AB3240" i="1"/>
  <c r="AB3241" i="1"/>
  <c r="AB3242" i="1"/>
  <c r="AB3243" i="1"/>
  <c r="AB3244" i="1"/>
  <c r="AB3245" i="1"/>
  <c r="AB3246" i="1"/>
  <c r="AB3247" i="1"/>
  <c r="AB3248" i="1"/>
  <c r="AB3249" i="1"/>
  <c r="AB3250" i="1"/>
  <c r="AB3251" i="1"/>
  <c r="AB3252" i="1"/>
  <c r="AB3253" i="1"/>
  <c r="AB3254" i="1"/>
  <c r="AB3255" i="1"/>
  <c r="AB3256" i="1"/>
  <c r="AB3257" i="1"/>
  <c r="AB3258" i="1"/>
  <c r="AB3259" i="1"/>
  <c r="AB3260" i="1"/>
  <c r="AB3261" i="1"/>
  <c r="AB3262" i="1"/>
  <c r="AB3263" i="1"/>
  <c r="AB3264" i="1"/>
  <c r="AB3265" i="1"/>
  <c r="AB3266" i="1"/>
  <c r="AB3267" i="1"/>
  <c r="AB3268" i="1"/>
  <c r="AB3269" i="1"/>
  <c r="AB3270" i="1"/>
  <c r="AB3271" i="1"/>
  <c r="AB3272" i="1"/>
  <c r="AB3273" i="1"/>
  <c r="AB3274" i="1"/>
  <c r="AB3275" i="1"/>
  <c r="AB3276" i="1"/>
  <c r="AB3277" i="1"/>
  <c r="AB3278" i="1"/>
  <c r="AB3279" i="1"/>
  <c r="AB3280" i="1"/>
  <c r="AB3281" i="1"/>
  <c r="AB3282" i="1"/>
  <c r="AB3283" i="1"/>
  <c r="AB3284" i="1"/>
  <c r="AB3285" i="1"/>
  <c r="AB3286" i="1"/>
  <c r="AB3287" i="1"/>
  <c r="AB3288" i="1"/>
  <c r="AB3289" i="1"/>
  <c r="AB3290" i="1"/>
  <c r="AB3291" i="1"/>
  <c r="AB3292" i="1"/>
  <c r="AB3293" i="1"/>
  <c r="AB3294" i="1"/>
  <c r="AB3295" i="1"/>
  <c r="AB3296" i="1"/>
  <c r="AB3297" i="1"/>
  <c r="AB3298" i="1"/>
  <c r="AB3299" i="1"/>
  <c r="AB3300" i="1"/>
  <c r="AB3301" i="1"/>
  <c r="AB3302" i="1"/>
  <c r="AB3303" i="1"/>
  <c r="AB3304" i="1"/>
  <c r="AB3305" i="1"/>
  <c r="AB3306" i="1"/>
  <c r="AB3307" i="1"/>
  <c r="AB3308" i="1"/>
  <c r="AB3309" i="1"/>
  <c r="AB3310" i="1"/>
  <c r="AB3311" i="1"/>
  <c r="AB3312" i="1"/>
  <c r="AB3313" i="1"/>
  <c r="AB3314" i="1"/>
  <c r="AB3315" i="1"/>
  <c r="AB3316" i="1"/>
  <c r="AB3317" i="1"/>
  <c r="AB3318" i="1"/>
  <c r="AB3319" i="1"/>
  <c r="AB3320" i="1"/>
  <c r="AB3321" i="1"/>
  <c r="AB3322" i="1"/>
  <c r="AB3323" i="1"/>
  <c r="AB3324" i="1"/>
  <c r="AB3325" i="1"/>
  <c r="AB3326" i="1"/>
  <c r="AB3327" i="1"/>
  <c r="AB3328" i="1"/>
  <c r="AB3329" i="1"/>
  <c r="AB3330" i="1"/>
  <c r="AB3331" i="1"/>
  <c r="AB3332" i="1"/>
  <c r="AB3333" i="1"/>
  <c r="AB3334" i="1"/>
  <c r="AB3335" i="1"/>
  <c r="AB3336" i="1"/>
  <c r="AB3337" i="1"/>
  <c r="AB3338" i="1"/>
  <c r="AB3339" i="1"/>
  <c r="AB3340" i="1"/>
  <c r="AB3341" i="1"/>
  <c r="AB3342" i="1"/>
  <c r="AB3343" i="1"/>
  <c r="AB3344" i="1"/>
  <c r="AB3345" i="1"/>
  <c r="AB3346" i="1"/>
  <c r="AB3347" i="1"/>
  <c r="AB3348" i="1"/>
  <c r="AB3349" i="1"/>
  <c r="AB3350" i="1"/>
  <c r="AB3351" i="1"/>
  <c r="AB3352" i="1"/>
  <c r="AB3353" i="1"/>
  <c r="AB3354" i="1"/>
  <c r="AB3355" i="1"/>
  <c r="AB3356" i="1"/>
  <c r="AB3357" i="1"/>
  <c r="AB3358" i="1"/>
  <c r="AB3359" i="1"/>
  <c r="AB3360" i="1"/>
  <c r="AB3361" i="1"/>
  <c r="AB3362" i="1"/>
  <c r="AB3363" i="1"/>
  <c r="AB3364" i="1"/>
  <c r="AB3365" i="1"/>
  <c r="AB3366" i="1"/>
  <c r="AB3367" i="1"/>
  <c r="AB3368" i="1"/>
  <c r="AB3369" i="1"/>
  <c r="AB3370" i="1"/>
  <c r="AB3371" i="1"/>
  <c r="AB3372" i="1"/>
  <c r="AB3373" i="1"/>
  <c r="AB3374" i="1"/>
  <c r="AB3376" i="1"/>
  <c r="AB3377" i="1"/>
  <c r="AB3378" i="1"/>
  <c r="AB3379" i="1"/>
  <c r="AB3380" i="1"/>
  <c r="AB3381" i="1"/>
  <c r="AB3382" i="1"/>
  <c r="AB3383" i="1"/>
  <c r="AB3384" i="1"/>
  <c r="AB3385" i="1"/>
  <c r="AB3386" i="1"/>
  <c r="AB3387" i="1"/>
  <c r="AB3388" i="1"/>
  <c r="AB3389" i="1"/>
  <c r="AB3390" i="1"/>
  <c r="AB3391" i="1"/>
  <c r="AB3392" i="1"/>
  <c r="AB3393" i="1"/>
  <c r="AB3394" i="1"/>
  <c r="AB3395" i="1"/>
  <c r="AB3396" i="1"/>
  <c r="AB3397" i="1"/>
  <c r="AB3398" i="1"/>
  <c r="AB3399" i="1"/>
  <c r="AB3400" i="1"/>
  <c r="AB3401" i="1"/>
  <c r="AB3402" i="1"/>
  <c r="AB3403" i="1"/>
  <c r="AB3404" i="1"/>
  <c r="AB3405" i="1"/>
  <c r="AB3406" i="1"/>
  <c r="AB3407" i="1"/>
  <c r="AB3408" i="1"/>
  <c r="AB3409" i="1"/>
  <c r="AB3410" i="1"/>
  <c r="AB3411" i="1"/>
  <c r="AB3412" i="1"/>
  <c r="AB3413" i="1"/>
  <c r="AB3414" i="1"/>
  <c r="AB3415" i="1"/>
  <c r="AB3416" i="1"/>
  <c r="AB3417" i="1"/>
  <c r="AB3418" i="1"/>
  <c r="AB3419" i="1"/>
  <c r="AB3420" i="1"/>
  <c r="AB3421" i="1"/>
  <c r="AB3422" i="1"/>
  <c r="AB3423" i="1"/>
  <c r="AB3424" i="1"/>
  <c r="AB3425" i="1"/>
  <c r="AB3426" i="1"/>
  <c r="AB3427" i="1"/>
  <c r="AB3428" i="1"/>
  <c r="AB3429" i="1"/>
  <c r="AB3430" i="1"/>
  <c r="AB3431" i="1"/>
  <c r="AB3432" i="1"/>
  <c r="AB3433" i="1"/>
  <c r="AB3434" i="1"/>
  <c r="AB3435" i="1"/>
  <c r="AB3436" i="1"/>
  <c r="AB3437" i="1"/>
  <c r="AB3438" i="1"/>
  <c r="AB3439" i="1"/>
  <c r="AB3440" i="1"/>
  <c r="AB3441" i="1"/>
  <c r="AB3442" i="1"/>
  <c r="AB3443" i="1"/>
  <c r="AB3444" i="1"/>
  <c r="AB3445" i="1"/>
  <c r="AB3446" i="1"/>
  <c r="AB3447" i="1"/>
  <c r="AB3448" i="1"/>
  <c r="AB3449" i="1"/>
  <c r="AB3450" i="1"/>
  <c r="AB3451" i="1"/>
  <c r="AB3452" i="1"/>
  <c r="AB3453" i="1"/>
  <c r="AB3454" i="1"/>
  <c r="AB3455" i="1"/>
  <c r="AB3456" i="1"/>
  <c r="AB3457" i="1"/>
  <c r="AB3458" i="1"/>
  <c r="AB3459" i="1"/>
  <c r="AB3460" i="1"/>
  <c r="AB3461" i="1"/>
  <c r="AB3462" i="1"/>
  <c r="AB3463" i="1"/>
  <c r="AB3464" i="1"/>
  <c r="AB3465" i="1"/>
  <c r="AB3466" i="1"/>
  <c r="AB3467" i="1"/>
  <c r="AB3468" i="1"/>
  <c r="AB3469" i="1"/>
  <c r="AB3470" i="1"/>
  <c r="AB3471" i="1"/>
  <c r="AB3472" i="1"/>
  <c r="AB3473" i="1"/>
  <c r="AB3474" i="1"/>
  <c r="AB3475" i="1"/>
  <c r="AB3476" i="1"/>
  <c r="AB3477" i="1"/>
  <c r="AB3478" i="1"/>
  <c r="AB3479" i="1"/>
  <c r="AB3480" i="1"/>
  <c r="AB3481" i="1"/>
  <c r="AB3482" i="1"/>
  <c r="AB3483" i="1"/>
  <c r="AB3484" i="1"/>
  <c r="AB3485" i="1"/>
  <c r="AB3486" i="1"/>
  <c r="AB3487" i="1"/>
  <c r="AB3488" i="1"/>
  <c r="AB3489" i="1"/>
  <c r="AB3490" i="1"/>
  <c r="AB3491" i="1"/>
  <c r="AB3492" i="1"/>
  <c r="AB3493" i="1"/>
  <c r="AB3494" i="1"/>
  <c r="AB3495" i="1"/>
  <c r="AB3496" i="1"/>
  <c r="AB3497" i="1"/>
  <c r="AB3498" i="1"/>
  <c r="AB3499" i="1"/>
  <c r="AB3500" i="1"/>
  <c r="AB3501" i="1"/>
  <c r="AB3502" i="1"/>
  <c r="AB3503" i="1"/>
  <c r="AB3504" i="1"/>
  <c r="AB3505" i="1"/>
  <c r="AB3506" i="1"/>
  <c r="AB3507" i="1"/>
  <c r="AB3508" i="1"/>
  <c r="AB3509" i="1"/>
  <c r="AB3510" i="1"/>
  <c r="AB3511" i="1"/>
  <c r="AB3512" i="1"/>
  <c r="AB3513" i="1"/>
  <c r="AB3514" i="1"/>
  <c r="AB3515" i="1"/>
  <c r="AB3516" i="1"/>
  <c r="AB3517" i="1"/>
  <c r="AB3518" i="1"/>
  <c r="AB3519" i="1"/>
  <c r="AB3520" i="1"/>
  <c r="AB3521" i="1"/>
  <c r="AB3522" i="1"/>
  <c r="AB3523" i="1"/>
  <c r="AB3524" i="1"/>
  <c r="AB3525" i="1"/>
  <c r="AB3526" i="1"/>
  <c r="AB3527" i="1"/>
  <c r="AB3528" i="1"/>
  <c r="AB3529" i="1"/>
  <c r="AB3530" i="1"/>
  <c r="AB3531" i="1"/>
  <c r="AB3532" i="1"/>
  <c r="AB3533" i="1"/>
  <c r="AB3534" i="1"/>
  <c r="AB3535" i="1"/>
  <c r="AB3536" i="1"/>
  <c r="AB3537" i="1"/>
  <c r="AB3538" i="1"/>
  <c r="AB3539" i="1"/>
  <c r="AB3540" i="1"/>
  <c r="AB3541" i="1"/>
  <c r="AB3542" i="1"/>
  <c r="AB3543" i="1"/>
  <c r="AB3544" i="1"/>
  <c r="AB3545" i="1"/>
  <c r="AB3546" i="1"/>
  <c r="AB3547" i="1"/>
  <c r="AB3548" i="1"/>
  <c r="AB3549" i="1"/>
  <c r="AB3550" i="1"/>
  <c r="AB3551" i="1"/>
  <c r="AB3552" i="1"/>
  <c r="AB3553" i="1"/>
  <c r="AB3554" i="1"/>
  <c r="AB3555" i="1"/>
  <c r="AB3556" i="1"/>
  <c r="AB3557" i="1"/>
  <c r="AB3558" i="1"/>
  <c r="AB3559" i="1"/>
  <c r="AB3560" i="1"/>
  <c r="AB3561" i="1"/>
  <c r="AB3562" i="1"/>
  <c r="AB3563" i="1"/>
  <c r="AB3564" i="1"/>
  <c r="AB3565" i="1"/>
  <c r="AB3566" i="1"/>
  <c r="AB3567" i="1"/>
  <c r="AB3568" i="1"/>
  <c r="AB3569" i="1"/>
  <c r="AB3570" i="1"/>
  <c r="AB3571" i="1"/>
  <c r="AB3572" i="1"/>
  <c r="AB3573" i="1"/>
  <c r="AB3574" i="1"/>
  <c r="AB3575" i="1"/>
  <c r="AB3576" i="1"/>
  <c r="AB3577" i="1"/>
  <c r="AB3578" i="1"/>
  <c r="AB3579" i="1"/>
  <c r="AB3580" i="1"/>
  <c r="AB3581" i="1"/>
  <c r="AB3582" i="1"/>
  <c r="AB3583" i="1"/>
  <c r="AB3584" i="1"/>
  <c r="AB3585" i="1"/>
  <c r="AB3586" i="1"/>
  <c r="AB3587" i="1"/>
  <c r="AB3588" i="1"/>
  <c r="AB3589" i="1"/>
  <c r="AB3590" i="1"/>
  <c r="AB3591" i="1"/>
  <c r="AB3592" i="1"/>
  <c r="AB3593" i="1"/>
  <c r="AB3594" i="1"/>
  <c r="AB3595" i="1"/>
  <c r="AB3596" i="1"/>
  <c r="AB3597" i="1"/>
  <c r="AB3598" i="1"/>
  <c r="AB3599" i="1"/>
  <c r="AB3600" i="1"/>
  <c r="AB3601" i="1"/>
  <c r="AB3602" i="1"/>
  <c r="AB3603" i="1"/>
  <c r="AB3604" i="1"/>
  <c r="AB3605" i="1"/>
  <c r="AB3606" i="1"/>
  <c r="AB3607" i="1"/>
  <c r="AB3608" i="1"/>
  <c r="AB3609" i="1"/>
  <c r="AB3610" i="1"/>
  <c r="AB3611" i="1"/>
  <c r="AB3612" i="1"/>
  <c r="AB3613" i="1"/>
  <c r="AB3614" i="1"/>
  <c r="AB3615" i="1"/>
  <c r="AB3616" i="1"/>
  <c r="AB3617" i="1"/>
  <c r="AB3618" i="1"/>
  <c r="AB3619" i="1"/>
  <c r="AB3620" i="1"/>
  <c r="AB3621" i="1"/>
  <c r="AB3622" i="1"/>
  <c r="AB3623" i="1"/>
  <c r="AB3624" i="1"/>
  <c r="AB3625" i="1"/>
  <c r="AB3626" i="1"/>
  <c r="AB3627" i="1"/>
  <c r="AB3628" i="1"/>
  <c r="AB3629" i="1"/>
  <c r="AB3630" i="1"/>
  <c r="AB3631" i="1"/>
  <c r="AB3632" i="1"/>
  <c r="AB3633" i="1"/>
  <c r="AB3634" i="1"/>
  <c r="AB3635" i="1"/>
  <c r="AB3636" i="1"/>
  <c r="AB3637" i="1"/>
  <c r="AB3638" i="1"/>
  <c r="AB3639" i="1"/>
  <c r="AB3640" i="1"/>
  <c r="AB3641" i="1"/>
  <c r="AB3642" i="1"/>
  <c r="AB3643" i="1"/>
  <c r="AB3644" i="1"/>
  <c r="AB3645" i="1"/>
  <c r="AB3646" i="1"/>
  <c r="AB3647" i="1"/>
  <c r="AB3648" i="1"/>
  <c r="AB3649" i="1"/>
  <c r="AB3650" i="1"/>
  <c r="AB3651" i="1"/>
  <c r="AB3652" i="1"/>
  <c r="AB3653" i="1"/>
  <c r="AB3654" i="1"/>
  <c r="AB3655" i="1"/>
  <c r="AB3656" i="1"/>
  <c r="AB3657" i="1"/>
  <c r="AB3658" i="1"/>
  <c r="AB3659" i="1"/>
  <c r="AB3660" i="1"/>
  <c r="AB3661" i="1"/>
  <c r="AB3662" i="1"/>
  <c r="AB3663" i="1"/>
  <c r="AB3664" i="1"/>
  <c r="AB3665" i="1"/>
  <c r="AB3666" i="1"/>
  <c r="AB3667" i="1"/>
  <c r="AB3668" i="1"/>
  <c r="AB3669" i="1"/>
  <c r="AB3670" i="1"/>
  <c r="AB3671" i="1"/>
  <c r="AB3672" i="1"/>
  <c r="AB3673" i="1"/>
  <c r="AB3674" i="1"/>
  <c r="AB3675" i="1"/>
  <c r="AB3676" i="1"/>
  <c r="AB3677" i="1"/>
  <c r="AB3678" i="1"/>
  <c r="AB3679" i="1"/>
  <c r="AB3680" i="1"/>
  <c r="AB3681" i="1"/>
  <c r="AB3682" i="1"/>
  <c r="AB3683" i="1"/>
  <c r="AB3684" i="1"/>
  <c r="AB3685" i="1"/>
  <c r="AB3686" i="1"/>
  <c r="AB3687" i="1"/>
  <c r="AB3688" i="1"/>
  <c r="AB3689" i="1"/>
  <c r="AB3690" i="1"/>
  <c r="AB3691" i="1"/>
  <c r="AB3692" i="1"/>
  <c r="AB3693" i="1"/>
  <c r="AB3694" i="1"/>
  <c r="AB3695" i="1"/>
  <c r="AB3696" i="1"/>
  <c r="AB3697" i="1"/>
  <c r="AB3698" i="1"/>
  <c r="AB3699" i="1"/>
  <c r="AB3700" i="1"/>
  <c r="AB3701" i="1"/>
  <c r="AB3702" i="1"/>
  <c r="AB3703" i="1"/>
  <c r="AB3704" i="1"/>
  <c r="AB3705" i="1"/>
  <c r="AB3706" i="1"/>
  <c r="AB3707" i="1"/>
  <c r="AB3708" i="1"/>
  <c r="AB3709" i="1"/>
  <c r="AB3710" i="1"/>
  <c r="AB3711" i="1"/>
  <c r="AB3712" i="1"/>
  <c r="AB3713" i="1"/>
  <c r="AB3714" i="1"/>
  <c r="AB3715" i="1"/>
  <c r="AB3716" i="1"/>
  <c r="AB3717" i="1"/>
  <c r="AB3718" i="1"/>
  <c r="AB3719" i="1"/>
  <c r="AB3720" i="1"/>
  <c r="AB3721" i="1"/>
  <c r="AB3722" i="1"/>
  <c r="AB3723" i="1"/>
  <c r="AB3724" i="1"/>
  <c r="AB3725" i="1"/>
  <c r="AB3726" i="1"/>
  <c r="AB3727" i="1"/>
  <c r="AB3728" i="1"/>
  <c r="AB3729" i="1"/>
  <c r="AB3730" i="1"/>
  <c r="AB3731" i="1"/>
  <c r="AB3732" i="1"/>
  <c r="AB3733" i="1"/>
  <c r="AB3734" i="1"/>
  <c r="AB3735" i="1"/>
  <c r="AB3736" i="1"/>
  <c r="AB3737" i="1"/>
  <c r="AB3738" i="1"/>
  <c r="AB3739" i="1"/>
  <c r="AB3740" i="1"/>
  <c r="AB3741" i="1"/>
  <c r="AB3742" i="1"/>
  <c r="AB3743" i="1"/>
  <c r="AB3744" i="1"/>
  <c r="AB3745" i="1"/>
  <c r="AB3746" i="1"/>
  <c r="AB3747" i="1"/>
  <c r="AB3748" i="1"/>
  <c r="AB3749" i="1"/>
  <c r="AB3750" i="1"/>
  <c r="AB3751" i="1"/>
  <c r="AB3752" i="1"/>
  <c r="AB3753" i="1"/>
  <c r="AB3754" i="1"/>
  <c r="AB3755" i="1"/>
  <c r="AB3756" i="1"/>
  <c r="AB3757" i="1"/>
  <c r="AB3758" i="1"/>
  <c r="AB3759" i="1"/>
  <c r="AB3760" i="1"/>
  <c r="AB3761" i="1"/>
  <c r="AB3762" i="1"/>
  <c r="AB3763" i="1"/>
  <c r="AB3764" i="1"/>
  <c r="AB3765" i="1"/>
  <c r="AB3766" i="1"/>
  <c r="AB3767" i="1"/>
  <c r="AB3768" i="1"/>
  <c r="AB3769" i="1"/>
  <c r="AB3770" i="1"/>
  <c r="AB3771" i="1"/>
  <c r="AB3772" i="1"/>
  <c r="AB3773" i="1"/>
  <c r="AB3774" i="1"/>
  <c r="AB3775" i="1"/>
  <c r="AB3776" i="1"/>
  <c r="AB3777" i="1"/>
  <c r="AB3778" i="1"/>
  <c r="AB3779" i="1"/>
  <c r="AB3780" i="1"/>
  <c r="AB3781" i="1"/>
  <c r="AB3782" i="1"/>
  <c r="AB3783" i="1"/>
  <c r="AB3784" i="1"/>
  <c r="AB3785" i="1"/>
  <c r="AB3786" i="1"/>
  <c r="AB3787" i="1"/>
  <c r="AB3788" i="1"/>
  <c r="AB3789" i="1"/>
  <c r="AB3790" i="1"/>
  <c r="AB3791" i="1"/>
  <c r="AB3792" i="1"/>
  <c r="AB3793" i="1"/>
  <c r="AB3794" i="1"/>
  <c r="AB3795" i="1"/>
  <c r="AB3796" i="1"/>
  <c r="AB3797" i="1"/>
  <c r="AB3798" i="1"/>
  <c r="AB3800" i="1"/>
  <c r="AB3801" i="1"/>
  <c r="AB3802" i="1"/>
  <c r="AB3803" i="1"/>
  <c r="AB3804" i="1"/>
  <c r="AB3805" i="1"/>
  <c r="AB3806" i="1"/>
  <c r="AB3807" i="1"/>
  <c r="AB3808" i="1"/>
  <c r="AB3809" i="1"/>
  <c r="AB3810" i="1"/>
  <c r="AB3811" i="1"/>
  <c r="AB3812" i="1"/>
  <c r="AB3813" i="1"/>
  <c r="AB3814" i="1"/>
  <c r="AB3815" i="1"/>
  <c r="AB3816" i="1"/>
  <c r="AB3817" i="1"/>
  <c r="AB3818" i="1"/>
  <c r="AB3819" i="1"/>
  <c r="AB3820" i="1"/>
  <c r="AB3821" i="1"/>
  <c r="AB3822" i="1"/>
  <c r="AB3823" i="1"/>
  <c r="AB3824" i="1"/>
  <c r="AB3825" i="1"/>
  <c r="AB3826" i="1"/>
  <c r="AB3827" i="1"/>
  <c r="AB3828" i="1"/>
  <c r="AB3829" i="1"/>
  <c r="AB3830" i="1"/>
  <c r="AB3831" i="1"/>
  <c r="AB3832" i="1"/>
  <c r="AB3833" i="1"/>
  <c r="AB3834" i="1"/>
  <c r="AB3835" i="1"/>
  <c r="AB3836" i="1"/>
  <c r="AB3837" i="1"/>
  <c r="AB3838" i="1"/>
  <c r="AB3839" i="1"/>
  <c r="AB3840" i="1"/>
  <c r="AB3841" i="1"/>
  <c r="AB3842" i="1"/>
  <c r="AB3843" i="1"/>
  <c r="AB3844" i="1"/>
  <c r="AB3845" i="1"/>
  <c r="AB3846" i="1"/>
  <c r="AB3847" i="1"/>
  <c r="AB3848" i="1"/>
  <c r="AB3849" i="1"/>
  <c r="AB3850" i="1"/>
  <c r="AB3851" i="1"/>
  <c r="AB3852" i="1"/>
  <c r="AB3853" i="1"/>
  <c r="AB3854" i="1"/>
  <c r="AB3856" i="1"/>
  <c r="AB3857" i="1"/>
  <c r="AB3858" i="1"/>
  <c r="AB3859" i="1"/>
  <c r="AB3860" i="1"/>
  <c r="AB3861" i="1"/>
  <c r="AB3862" i="1"/>
  <c r="AB3863" i="1"/>
  <c r="AB3864" i="1"/>
  <c r="AB3865" i="1"/>
  <c r="AB3866" i="1"/>
  <c r="AB3867" i="1"/>
  <c r="AB3868" i="1"/>
  <c r="AB3869" i="1"/>
  <c r="AB3870" i="1"/>
  <c r="AB3871" i="1"/>
  <c r="AB3872" i="1"/>
  <c r="AB3873" i="1"/>
  <c r="AB3874" i="1"/>
  <c r="AB3875" i="1"/>
  <c r="AB3876" i="1"/>
  <c r="AB3877" i="1"/>
  <c r="AB3878" i="1"/>
  <c r="AB3879" i="1"/>
  <c r="AB3880" i="1"/>
  <c r="AB3881" i="1"/>
  <c r="AB3882" i="1"/>
  <c r="AB3883" i="1"/>
  <c r="AB3884" i="1"/>
  <c r="AB3885" i="1"/>
  <c r="AB3886" i="1"/>
  <c r="AB3887" i="1"/>
  <c r="AB3888" i="1"/>
  <c r="AB3889" i="1"/>
  <c r="AB3890" i="1"/>
  <c r="AB3891" i="1"/>
  <c r="AB3892" i="1"/>
  <c r="AB3893" i="1"/>
  <c r="AB3894" i="1"/>
  <c r="AB3895" i="1"/>
  <c r="AB3896" i="1"/>
  <c r="AB3897" i="1"/>
  <c r="AB3898" i="1"/>
  <c r="AB3899" i="1"/>
  <c r="AB3900" i="1"/>
  <c r="AB3901" i="1"/>
  <c r="AB3902" i="1"/>
  <c r="AB3903" i="1"/>
  <c r="AB3904" i="1"/>
  <c r="AB3905" i="1"/>
  <c r="AB3906" i="1"/>
  <c r="AB3907" i="1"/>
  <c r="AB3908" i="1"/>
  <c r="AB3909" i="1"/>
  <c r="AB3910" i="1"/>
  <c r="AB3911" i="1"/>
  <c r="AB3912" i="1"/>
  <c r="AB3913" i="1"/>
  <c r="AB3914" i="1"/>
  <c r="AB3915" i="1"/>
  <c r="AB3916" i="1"/>
  <c r="AB3917" i="1"/>
  <c r="AB3918" i="1"/>
  <c r="AB3919" i="1"/>
  <c r="AB3920" i="1"/>
  <c r="AB3921" i="1"/>
  <c r="AB3922" i="1"/>
  <c r="AB3923" i="1"/>
  <c r="AB3924" i="1"/>
  <c r="AB3925" i="1"/>
  <c r="AB3926" i="1"/>
  <c r="AB3927" i="1"/>
  <c r="AB3928" i="1"/>
  <c r="AB3929" i="1"/>
  <c r="AB3930" i="1"/>
  <c r="AB3931" i="1"/>
  <c r="AB3932" i="1"/>
  <c r="AB3933" i="1"/>
  <c r="AB3934" i="1"/>
  <c r="AB3935" i="1"/>
  <c r="AB3936" i="1"/>
  <c r="AB3937" i="1"/>
  <c r="AB3938" i="1"/>
  <c r="AB3939" i="1"/>
  <c r="AB3940" i="1"/>
  <c r="AB3941" i="1"/>
  <c r="AB3942" i="1"/>
  <c r="AB3943" i="1"/>
  <c r="AB3944" i="1"/>
  <c r="AB3945" i="1"/>
  <c r="AB3946" i="1"/>
  <c r="AB3947" i="1"/>
  <c r="AB3948" i="1"/>
  <c r="AB3949" i="1"/>
  <c r="AB3950" i="1"/>
  <c r="AB3951" i="1"/>
  <c r="AB3952" i="1"/>
  <c r="AB3953" i="1"/>
  <c r="AB3954" i="1"/>
  <c r="AB3955" i="1"/>
  <c r="AB3956" i="1"/>
  <c r="AB3957" i="1"/>
  <c r="AB3958" i="1"/>
  <c r="AB3959" i="1"/>
  <c r="AB3960" i="1"/>
  <c r="AB3961" i="1"/>
  <c r="AB3962" i="1"/>
  <c r="AB3963" i="1"/>
  <c r="AB3964" i="1"/>
  <c r="AB3965" i="1"/>
  <c r="AB3966" i="1"/>
  <c r="AB3967" i="1"/>
  <c r="AB3968" i="1"/>
  <c r="AB3969" i="1"/>
  <c r="AB3970" i="1"/>
  <c r="AB3971" i="1"/>
  <c r="AB3972" i="1"/>
  <c r="AB3973" i="1"/>
  <c r="AB3974" i="1"/>
  <c r="AB3975" i="1"/>
  <c r="AB3976" i="1"/>
  <c r="AB3977" i="1"/>
  <c r="AB3978" i="1"/>
  <c r="AB3979" i="1"/>
  <c r="AB3980" i="1"/>
  <c r="AB3981" i="1"/>
  <c r="AB3982" i="1"/>
  <c r="AB3983" i="1"/>
  <c r="AB3984" i="1"/>
  <c r="AB3985" i="1"/>
  <c r="AB3986" i="1"/>
  <c r="AB3987" i="1"/>
  <c r="AB3988" i="1"/>
  <c r="AB3989" i="1"/>
  <c r="AB3990" i="1"/>
  <c r="AB3991" i="1"/>
  <c r="AB3992" i="1"/>
  <c r="AB3993" i="1"/>
  <c r="AB3994" i="1"/>
  <c r="AB3995" i="1"/>
  <c r="AB3996" i="1"/>
  <c r="AB3997" i="1"/>
  <c r="AB3998" i="1"/>
  <c r="AB3999" i="1"/>
  <c r="AB4000" i="1"/>
  <c r="AB4001" i="1"/>
  <c r="AB4002" i="1"/>
  <c r="AB4003" i="1"/>
  <c r="AB4004" i="1"/>
  <c r="AB4005" i="1"/>
  <c r="AB4006" i="1"/>
  <c r="AB4007" i="1"/>
  <c r="AB4008" i="1"/>
  <c r="AB4009" i="1"/>
  <c r="AB4010" i="1"/>
  <c r="AB4011" i="1"/>
  <c r="AB4012" i="1"/>
  <c r="AB4013" i="1"/>
  <c r="AB4014" i="1"/>
  <c r="AB4015" i="1"/>
  <c r="AB4016" i="1"/>
  <c r="AB4017" i="1"/>
  <c r="AB4018" i="1"/>
  <c r="AB4019" i="1"/>
  <c r="AB4020" i="1"/>
  <c r="AB4021" i="1"/>
  <c r="AB4022" i="1"/>
  <c r="AB4023" i="1"/>
  <c r="AB4024" i="1"/>
  <c r="AB4025" i="1"/>
  <c r="AB4026" i="1"/>
  <c r="AB4027" i="1"/>
  <c r="AB4028" i="1"/>
  <c r="AB4029" i="1"/>
  <c r="AB4030" i="1"/>
  <c r="AB4031" i="1"/>
  <c r="AB4032" i="1"/>
  <c r="AB4033" i="1"/>
  <c r="AB4034" i="1"/>
  <c r="AB4035" i="1"/>
  <c r="AB4036" i="1"/>
  <c r="AB4037" i="1"/>
  <c r="AB4038" i="1"/>
  <c r="AB4039" i="1"/>
  <c r="AB4040" i="1"/>
  <c r="AB4041" i="1"/>
  <c r="AB4042" i="1"/>
  <c r="AB4043" i="1"/>
  <c r="AB4044" i="1"/>
  <c r="AB4045" i="1"/>
  <c r="AB4046" i="1"/>
  <c r="AB4047" i="1"/>
  <c r="AB4048" i="1"/>
  <c r="AB4049" i="1"/>
  <c r="AB4050" i="1"/>
  <c r="AB4051" i="1"/>
  <c r="AB4052" i="1"/>
  <c r="AB4053" i="1"/>
  <c r="AB4054" i="1"/>
  <c r="AB4055" i="1"/>
  <c r="AB4056" i="1"/>
  <c r="AB4057" i="1"/>
  <c r="AB4058" i="1"/>
  <c r="AB4059" i="1"/>
  <c r="AB4060" i="1"/>
  <c r="AB4061" i="1"/>
  <c r="AB4062" i="1"/>
  <c r="AB4063" i="1"/>
  <c r="AB4064" i="1"/>
  <c r="AB4065" i="1"/>
  <c r="AB4066" i="1"/>
  <c r="AB4067" i="1"/>
  <c r="AB4068" i="1"/>
  <c r="AB4069" i="1"/>
  <c r="AB4070" i="1"/>
  <c r="AB4071" i="1"/>
  <c r="AB4072" i="1"/>
  <c r="AB4073" i="1"/>
  <c r="AB4074" i="1"/>
  <c r="AB4075" i="1"/>
  <c r="AB4076" i="1"/>
  <c r="AB4077" i="1"/>
  <c r="AB4078" i="1"/>
  <c r="AB4079" i="1"/>
  <c r="AB4080" i="1"/>
  <c r="AB4081" i="1"/>
  <c r="AB4082" i="1"/>
  <c r="AB4083" i="1"/>
  <c r="AB4084" i="1"/>
  <c r="AB4085" i="1"/>
  <c r="AB4086" i="1"/>
  <c r="AB4087" i="1"/>
  <c r="AB4088" i="1"/>
  <c r="AB4089" i="1"/>
  <c r="AB4090" i="1"/>
  <c r="AB4091" i="1"/>
  <c r="AB4092" i="1"/>
  <c r="AB4093" i="1"/>
  <c r="AB4094" i="1"/>
  <c r="AB4095" i="1"/>
  <c r="AB4096" i="1"/>
  <c r="AB4097" i="1"/>
  <c r="AB4098" i="1"/>
  <c r="AB4099" i="1"/>
  <c r="AB4100" i="1"/>
  <c r="AB4101" i="1"/>
  <c r="AB4102" i="1"/>
  <c r="AB4103" i="1"/>
  <c r="AB4104" i="1"/>
  <c r="AB4105" i="1"/>
  <c r="AB4106" i="1"/>
  <c r="AB4107" i="1"/>
  <c r="AB4108" i="1"/>
  <c r="AB4109" i="1"/>
  <c r="AB4110" i="1"/>
  <c r="AB4111" i="1"/>
  <c r="AB4112" i="1"/>
  <c r="AB4113" i="1"/>
  <c r="AB4114" i="1"/>
  <c r="AB4115" i="1"/>
  <c r="AB4116" i="1"/>
  <c r="AB4117" i="1"/>
  <c r="AB4118" i="1"/>
  <c r="AB4119" i="1"/>
  <c r="AB4120" i="1"/>
  <c r="AB4121" i="1"/>
  <c r="AB4122" i="1"/>
  <c r="AB4123" i="1"/>
  <c r="AB4124" i="1"/>
  <c r="AB4125" i="1"/>
  <c r="AB4126" i="1"/>
  <c r="AB4127" i="1"/>
  <c r="AB4128" i="1"/>
  <c r="AB4129" i="1"/>
  <c r="AB4130" i="1"/>
  <c r="AB4131" i="1"/>
  <c r="AB4132" i="1"/>
  <c r="AB4133" i="1"/>
  <c r="AB4134" i="1"/>
  <c r="AB4135" i="1"/>
  <c r="AB4136" i="1"/>
  <c r="AB4137" i="1"/>
  <c r="AB4138" i="1"/>
  <c r="AB4139" i="1"/>
  <c r="AB4140" i="1"/>
  <c r="AB4141" i="1"/>
  <c r="AB4142" i="1"/>
  <c r="AB4143" i="1"/>
  <c r="AB4144" i="1"/>
  <c r="AB4145" i="1"/>
  <c r="AB4146" i="1"/>
  <c r="AB4147" i="1"/>
  <c r="AB4148" i="1"/>
  <c r="AB4149" i="1"/>
  <c r="AB4150" i="1"/>
  <c r="AB4151" i="1"/>
  <c r="AB4152" i="1"/>
  <c r="AB4153" i="1"/>
  <c r="AB4154" i="1"/>
  <c r="AB4155" i="1"/>
  <c r="AB4156" i="1"/>
  <c r="AB4157" i="1"/>
  <c r="AB4158" i="1"/>
  <c r="AB4159" i="1"/>
  <c r="AB4160" i="1"/>
  <c r="AB4161" i="1"/>
  <c r="AB4162" i="1"/>
  <c r="AB4163" i="1"/>
  <c r="AB4164" i="1"/>
  <c r="AB4165" i="1"/>
  <c r="AB4166" i="1"/>
  <c r="AB4167" i="1"/>
  <c r="AB4168" i="1"/>
  <c r="AB4169" i="1"/>
  <c r="AB4170" i="1"/>
  <c r="AB4171" i="1"/>
  <c r="AB4172" i="1"/>
  <c r="AB4173" i="1"/>
  <c r="AB4174" i="1"/>
  <c r="AB4175" i="1"/>
  <c r="AB4176" i="1"/>
  <c r="AB4177" i="1"/>
  <c r="AB4178" i="1"/>
  <c r="AB4179" i="1"/>
  <c r="AB4180" i="1"/>
  <c r="AB4181" i="1"/>
  <c r="AB4182" i="1"/>
  <c r="AB4183" i="1"/>
  <c r="AB4184" i="1"/>
  <c r="AB4185" i="1"/>
  <c r="AB4186" i="1"/>
  <c r="AB4187" i="1"/>
  <c r="AB4188" i="1"/>
  <c r="AB4189" i="1"/>
  <c r="AB4190" i="1"/>
  <c r="AB4191" i="1"/>
  <c r="AB4192" i="1"/>
  <c r="AB4193" i="1"/>
  <c r="AB4194" i="1"/>
  <c r="AB4195" i="1"/>
  <c r="AB4196" i="1"/>
  <c r="AB4197" i="1"/>
  <c r="AB4198" i="1"/>
  <c r="AB4199" i="1"/>
  <c r="AB4200" i="1"/>
  <c r="AB4201" i="1"/>
  <c r="AB4202" i="1"/>
  <c r="AB4203" i="1"/>
  <c r="AB4204" i="1"/>
  <c r="AB4205" i="1"/>
  <c r="AB4206" i="1"/>
  <c r="AB4207" i="1"/>
  <c r="AB4208" i="1"/>
  <c r="AB4209" i="1"/>
  <c r="AB4210" i="1"/>
  <c r="AB4211" i="1"/>
  <c r="AB4212" i="1"/>
  <c r="AB4213" i="1"/>
  <c r="AB4214" i="1"/>
  <c r="AB4215" i="1"/>
  <c r="AB4216" i="1"/>
  <c r="AB4217" i="1"/>
  <c r="AB4218" i="1"/>
  <c r="AB4219" i="1"/>
  <c r="AB4220" i="1"/>
  <c r="AB4221" i="1"/>
  <c r="AB4222" i="1"/>
  <c r="AB4223" i="1"/>
  <c r="AB4224" i="1"/>
  <c r="AB4225" i="1"/>
  <c r="AB4226" i="1"/>
  <c r="AB4227" i="1"/>
  <c r="AB4228" i="1"/>
  <c r="AB4229" i="1"/>
  <c r="AB4230" i="1"/>
  <c r="AB4231" i="1"/>
  <c r="AB4232" i="1"/>
  <c r="AB4233" i="1"/>
  <c r="AB4234" i="1"/>
  <c r="AB4235" i="1"/>
  <c r="AB4236" i="1"/>
  <c r="AB4237" i="1"/>
  <c r="AB4238" i="1"/>
  <c r="AB4239" i="1"/>
  <c r="AB4240" i="1"/>
  <c r="AB4241" i="1"/>
  <c r="AB4242" i="1"/>
  <c r="AB4243" i="1"/>
  <c r="AB4244" i="1"/>
  <c r="AB4245" i="1"/>
  <c r="AB4246" i="1"/>
  <c r="AB4247" i="1"/>
  <c r="AB4248" i="1"/>
  <c r="AB4249" i="1"/>
  <c r="AB4250" i="1"/>
  <c r="AB4251" i="1"/>
  <c r="AB4252" i="1"/>
  <c r="AB4253" i="1"/>
  <c r="AB4254" i="1"/>
  <c r="AB4255" i="1"/>
  <c r="AB4256" i="1"/>
  <c r="AB4257" i="1"/>
  <c r="AB4258" i="1"/>
  <c r="AB4259" i="1"/>
  <c r="AB4260" i="1"/>
  <c r="AB4261" i="1"/>
  <c r="AB4262" i="1"/>
  <c r="AB4263" i="1"/>
  <c r="AB4264" i="1"/>
  <c r="AB4265" i="1"/>
  <c r="AB4266" i="1"/>
  <c r="AB4267" i="1"/>
  <c r="AB4268" i="1"/>
  <c r="AB4269" i="1"/>
  <c r="AB4270" i="1"/>
  <c r="AB4271" i="1"/>
  <c r="AB4272" i="1"/>
  <c r="AB4273" i="1"/>
  <c r="AB4274" i="1"/>
  <c r="AB4275" i="1"/>
  <c r="AB4276" i="1"/>
  <c r="AB4277" i="1"/>
  <c r="AB4278" i="1"/>
  <c r="AB4279" i="1"/>
  <c r="AB4280" i="1"/>
  <c r="AB4281" i="1"/>
  <c r="AB4282" i="1"/>
  <c r="AB4283" i="1"/>
  <c r="AB4284" i="1"/>
  <c r="AB4285" i="1"/>
  <c r="AB4286" i="1"/>
  <c r="AB4287" i="1"/>
  <c r="AB4288" i="1"/>
  <c r="AB4289" i="1"/>
  <c r="AB4290" i="1"/>
  <c r="AB4291" i="1"/>
  <c r="AB4292" i="1"/>
  <c r="AB4293" i="1"/>
  <c r="AB4294" i="1"/>
  <c r="AB4295" i="1"/>
  <c r="AB4296" i="1"/>
  <c r="AB4297" i="1"/>
  <c r="AB4298" i="1"/>
  <c r="AB4299" i="1"/>
  <c r="AB4300" i="1"/>
  <c r="AB4301" i="1"/>
  <c r="AB4302" i="1"/>
  <c r="AB4303" i="1"/>
  <c r="AB4304" i="1"/>
  <c r="AB4305" i="1"/>
  <c r="AB4306" i="1"/>
  <c r="AB4307" i="1"/>
  <c r="AB4308" i="1"/>
  <c r="AB4310" i="1"/>
  <c r="AB4311" i="1"/>
  <c r="AB4312" i="1"/>
  <c r="AB4313" i="1"/>
  <c r="AB4314" i="1"/>
  <c r="AB4315" i="1"/>
  <c r="AB4316" i="1"/>
  <c r="AB4317" i="1"/>
  <c r="AB4318" i="1"/>
  <c r="AB4319" i="1"/>
  <c r="AB4320" i="1"/>
  <c r="AB4321" i="1"/>
  <c r="AB4322" i="1"/>
  <c r="AB4323" i="1"/>
  <c r="AB4324" i="1"/>
  <c r="AB4325" i="1"/>
  <c r="AB4326" i="1"/>
  <c r="AB4327" i="1"/>
  <c r="AB4328" i="1"/>
  <c r="AB4329" i="1"/>
  <c r="AB4330" i="1"/>
  <c r="AB4331" i="1"/>
  <c r="AB4332" i="1"/>
  <c r="AB4333" i="1"/>
  <c r="AB4334" i="1"/>
  <c r="AB4335" i="1"/>
  <c r="AB4336" i="1"/>
  <c r="AB4337" i="1"/>
  <c r="AB4338" i="1"/>
  <c r="AB4339" i="1"/>
  <c r="AB4340" i="1"/>
  <c r="AB4341" i="1"/>
  <c r="AB4342" i="1"/>
  <c r="AB4343" i="1"/>
  <c r="AB4344" i="1"/>
  <c r="AB4345" i="1"/>
  <c r="AB4346" i="1"/>
  <c r="AB4347" i="1"/>
  <c r="AB4348" i="1"/>
  <c r="AB4349" i="1"/>
  <c r="AB4350" i="1"/>
  <c r="AB4351" i="1"/>
  <c r="AB4352" i="1"/>
  <c r="AB4353" i="1"/>
  <c r="AB4354" i="1"/>
  <c r="AB4355" i="1"/>
  <c r="AB4356" i="1"/>
  <c r="AB4357" i="1"/>
  <c r="AB4358" i="1"/>
  <c r="AB4359" i="1"/>
  <c r="AB4360" i="1"/>
  <c r="AB4361" i="1"/>
  <c r="AB4362" i="1"/>
  <c r="AB4363" i="1"/>
  <c r="AB4364" i="1"/>
  <c r="AB4365" i="1"/>
  <c r="AB4366" i="1"/>
  <c r="AB4367" i="1"/>
  <c r="AB4368" i="1"/>
  <c r="AB4369" i="1"/>
  <c r="AB4370" i="1"/>
  <c r="AB4371" i="1"/>
  <c r="AB4372" i="1"/>
  <c r="AB4373" i="1"/>
  <c r="AB4374" i="1"/>
  <c r="AB4375" i="1"/>
  <c r="AB4376" i="1"/>
  <c r="AB4377" i="1"/>
  <c r="AB4378" i="1"/>
  <c r="AB4379" i="1"/>
  <c r="AB4380" i="1"/>
  <c r="AB4381" i="1"/>
  <c r="AB4382" i="1"/>
  <c r="AB4383" i="1"/>
  <c r="AB4384" i="1"/>
  <c r="AB4385" i="1"/>
  <c r="AB4386" i="1"/>
  <c r="AB4387" i="1"/>
  <c r="AB4388" i="1"/>
  <c r="AB4389" i="1"/>
  <c r="AB4390" i="1"/>
  <c r="AB4391" i="1"/>
  <c r="AB4392" i="1"/>
  <c r="AB4393" i="1"/>
  <c r="AB4394" i="1"/>
  <c r="AB4395" i="1"/>
  <c r="AB4396" i="1"/>
  <c r="AB4397" i="1"/>
  <c r="AB4398" i="1"/>
  <c r="AB4399" i="1"/>
  <c r="AB4400" i="1"/>
  <c r="AB4401" i="1"/>
  <c r="AB4402" i="1"/>
  <c r="AB4403" i="1"/>
  <c r="AB4404" i="1"/>
  <c r="AB4405" i="1"/>
  <c r="AB4406" i="1"/>
  <c r="AB4407" i="1"/>
  <c r="AB4408" i="1"/>
  <c r="AB4409" i="1"/>
  <c r="AB4410" i="1"/>
  <c r="AB4411" i="1"/>
  <c r="AB4412" i="1"/>
  <c r="AB4413" i="1"/>
  <c r="AB4414" i="1"/>
  <c r="AB4415" i="1"/>
  <c r="AB4416" i="1"/>
  <c r="AB4417" i="1"/>
  <c r="AB4418" i="1"/>
  <c r="AB4419" i="1"/>
  <c r="AB4420" i="1"/>
  <c r="AB4421" i="1"/>
  <c r="AB4422" i="1"/>
  <c r="AB4423" i="1"/>
  <c r="AB4424" i="1"/>
  <c r="AB4425" i="1"/>
  <c r="AB4426" i="1"/>
  <c r="AB4427" i="1"/>
  <c r="AB4428" i="1"/>
  <c r="AB4429" i="1"/>
  <c r="AB4430" i="1"/>
  <c r="AB4431" i="1"/>
  <c r="AB4432" i="1"/>
  <c r="AB4433" i="1"/>
  <c r="AB4434" i="1"/>
  <c r="AB4435" i="1"/>
  <c r="AB4436" i="1"/>
  <c r="AB4437" i="1"/>
  <c r="AB4438" i="1"/>
  <c r="AB4439" i="1"/>
  <c r="AB4440" i="1"/>
  <c r="AB4441" i="1"/>
  <c r="AB4442" i="1"/>
  <c r="AB4443" i="1"/>
  <c r="AB4444" i="1"/>
  <c r="AB4445" i="1"/>
  <c r="AB4447" i="1"/>
  <c r="AB4448" i="1"/>
  <c r="AB4449" i="1"/>
  <c r="AB4451" i="1"/>
  <c r="AB4452" i="1"/>
  <c r="AB4453" i="1"/>
  <c r="AB4454" i="1"/>
  <c r="AB4456" i="1"/>
  <c r="AB4457" i="1"/>
  <c r="AB4458" i="1"/>
  <c r="AB4459" i="1"/>
  <c r="AB4460" i="1"/>
  <c r="AB4461" i="1"/>
  <c r="AB4462" i="1"/>
  <c r="AB4463" i="1"/>
  <c r="AB4464" i="1"/>
  <c r="AB4465" i="1"/>
  <c r="AB4466" i="1"/>
  <c r="AB4467" i="1"/>
  <c r="AB4468" i="1"/>
  <c r="AB4469" i="1"/>
  <c r="AB4470" i="1"/>
  <c r="AB4471" i="1"/>
  <c r="AB4472" i="1"/>
  <c r="AB4473" i="1"/>
  <c r="AB4474" i="1"/>
  <c r="AB4475" i="1"/>
  <c r="AB4476" i="1"/>
  <c r="AB4477" i="1"/>
  <c r="AB4478" i="1"/>
  <c r="AB4479" i="1"/>
  <c r="AB4480" i="1"/>
  <c r="AB4481" i="1"/>
  <c r="AB4482" i="1"/>
  <c r="AB4483" i="1"/>
  <c r="AB4484" i="1"/>
  <c r="AB4485" i="1"/>
  <c r="AB4486" i="1"/>
  <c r="AB4487" i="1"/>
  <c r="AB4488" i="1"/>
  <c r="AB4489" i="1"/>
  <c r="AB4490" i="1"/>
  <c r="AB4491" i="1"/>
  <c r="AB4492" i="1"/>
  <c r="AB4493" i="1"/>
  <c r="AB4494" i="1"/>
  <c r="AB4495" i="1"/>
  <c r="AB4496" i="1"/>
  <c r="AB4497" i="1"/>
  <c r="AB4498" i="1"/>
  <c r="AB4499" i="1"/>
  <c r="AB4500" i="1"/>
  <c r="AB4501" i="1"/>
  <c r="AB4502" i="1"/>
  <c r="AB4503" i="1"/>
  <c r="AB4504" i="1"/>
  <c r="AB4505" i="1"/>
  <c r="AB4506" i="1"/>
  <c r="AB4507" i="1"/>
  <c r="AB4508" i="1"/>
  <c r="AB4509" i="1"/>
  <c r="AB4510" i="1"/>
  <c r="AB4511" i="1"/>
  <c r="AB4512" i="1"/>
  <c r="AB4513" i="1"/>
  <c r="AB4514" i="1"/>
  <c r="AB4515" i="1"/>
  <c r="AB4516" i="1"/>
  <c r="AB4517" i="1"/>
  <c r="AB4518" i="1"/>
  <c r="AB4519" i="1"/>
  <c r="AB4520" i="1"/>
  <c r="AB4521" i="1"/>
  <c r="AB4522" i="1"/>
  <c r="AB4523" i="1"/>
  <c r="AB4524" i="1"/>
  <c r="AB4525" i="1"/>
  <c r="AB4526" i="1"/>
  <c r="AB4527" i="1"/>
  <c r="AB4528" i="1"/>
  <c r="AB4529" i="1"/>
  <c r="AB4530" i="1"/>
  <c r="AB4531" i="1"/>
  <c r="AB4532" i="1"/>
  <c r="AB4533" i="1"/>
  <c r="AB4534" i="1"/>
  <c r="AB4535" i="1"/>
  <c r="AB4536" i="1"/>
  <c r="AB4537" i="1"/>
  <c r="AB4538" i="1"/>
  <c r="AB4539" i="1"/>
  <c r="AB4540" i="1"/>
  <c r="AB4541" i="1"/>
  <c r="AB4542" i="1"/>
  <c r="AB4543" i="1"/>
  <c r="AB4544" i="1"/>
  <c r="AB4545" i="1"/>
  <c r="AB4546" i="1"/>
  <c r="AB4547" i="1"/>
  <c r="AB4548" i="1"/>
  <c r="AB4549" i="1"/>
  <c r="AB4550" i="1"/>
  <c r="AB4551" i="1"/>
  <c r="AB4552" i="1"/>
  <c r="AB4553" i="1"/>
  <c r="AB4554" i="1"/>
  <c r="AB4555" i="1"/>
  <c r="AB4556" i="1"/>
  <c r="AB4557" i="1"/>
  <c r="AB4558" i="1"/>
  <c r="AB4559" i="1"/>
  <c r="AB4560" i="1"/>
  <c r="AB4561" i="1"/>
  <c r="AB4562" i="1"/>
  <c r="AB4563" i="1"/>
  <c r="AB4564" i="1"/>
  <c r="AB4565" i="1"/>
  <c r="AB4566" i="1"/>
  <c r="AB4567" i="1"/>
  <c r="AB4568" i="1"/>
  <c r="AB4569" i="1"/>
  <c r="AB4570" i="1"/>
  <c r="AB4571" i="1"/>
  <c r="AB4572" i="1"/>
  <c r="AB4573" i="1"/>
  <c r="AB4574" i="1"/>
  <c r="AB4575" i="1"/>
  <c r="AB4576" i="1"/>
  <c r="AB4577" i="1"/>
  <c r="AB4578" i="1"/>
  <c r="AB4579" i="1"/>
  <c r="AB4580" i="1"/>
  <c r="AB4581" i="1"/>
  <c r="AB4582" i="1"/>
  <c r="AB4583" i="1"/>
  <c r="AB4584" i="1"/>
  <c r="AB4585" i="1"/>
  <c r="AB4586" i="1"/>
  <c r="AB4587" i="1"/>
  <c r="AB4588" i="1"/>
  <c r="AB4589" i="1"/>
  <c r="AB4590" i="1"/>
  <c r="AB4591" i="1"/>
  <c r="AB4592" i="1"/>
  <c r="AB4593" i="1"/>
  <c r="AB4594" i="1"/>
  <c r="AB4595" i="1"/>
  <c r="AB4596" i="1"/>
  <c r="AB4597" i="1"/>
  <c r="AB4598" i="1"/>
  <c r="AB4599" i="1"/>
  <c r="AB4600" i="1"/>
  <c r="AB4601" i="1"/>
  <c r="AB4602" i="1"/>
  <c r="AB4603" i="1"/>
  <c r="AB4604" i="1"/>
  <c r="AB4605" i="1"/>
  <c r="AB4606" i="1"/>
  <c r="AB4607" i="1"/>
  <c r="AB4608" i="1"/>
  <c r="AB4609" i="1"/>
  <c r="AB4610" i="1"/>
  <c r="AB4611" i="1"/>
  <c r="AB4612" i="1"/>
  <c r="AB4613" i="1"/>
  <c r="AB4614" i="1"/>
  <c r="AB4615" i="1"/>
  <c r="AB4616" i="1"/>
  <c r="AB4617" i="1"/>
  <c r="AB4618" i="1"/>
  <c r="AB4619" i="1"/>
  <c r="AB4620" i="1"/>
  <c r="AB4621" i="1"/>
  <c r="AB4622" i="1"/>
  <c r="AB4623" i="1"/>
  <c r="AB4624" i="1"/>
  <c r="AB4625" i="1"/>
  <c r="AB4626" i="1"/>
  <c r="AB4627" i="1"/>
  <c r="AB4628" i="1"/>
  <c r="AB4629" i="1"/>
  <c r="AB4630" i="1"/>
  <c r="AB4631" i="1"/>
  <c r="AB4632" i="1"/>
  <c r="AB4633" i="1"/>
  <c r="AB4634" i="1"/>
  <c r="AB4635" i="1"/>
  <c r="AB4636" i="1"/>
  <c r="AB4637" i="1"/>
  <c r="AB4638" i="1"/>
  <c r="AB4639" i="1"/>
  <c r="AB4640" i="1"/>
  <c r="AB4641" i="1"/>
  <c r="AB4642" i="1"/>
  <c r="AB4643" i="1"/>
  <c r="AB4644" i="1"/>
  <c r="AB4645" i="1"/>
  <c r="AB4646" i="1"/>
  <c r="AB4647" i="1"/>
  <c r="AB4648" i="1"/>
  <c r="AB4649" i="1"/>
  <c r="AB4650" i="1"/>
  <c r="AB4651" i="1"/>
  <c r="AB4652" i="1"/>
  <c r="AB4653" i="1"/>
  <c r="AB4654" i="1"/>
  <c r="AB4655" i="1"/>
  <c r="AB4656" i="1"/>
  <c r="AB4657" i="1"/>
  <c r="AB4658" i="1"/>
  <c r="AB4659" i="1"/>
  <c r="AB4660" i="1"/>
  <c r="AB4661" i="1"/>
  <c r="AB4662" i="1"/>
  <c r="AB4663" i="1"/>
  <c r="AB4664" i="1"/>
  <c r="AB4665" i="1"/>
  <c r="AB4666" i="1"/>
  <c r="AB4667" i="1"/>
  <c r="AB4668" i="1"/>
  <c r="AB4669" i="1"/>
  <c r="AB4670" i="1"/>
  <c r="AB4671" i="1"/>
  <c r="AB4672" i="1"/>
  <c r="AB4673" i="1"/>
  <c r="AB4674" i="1"/>
  <c r="AB4675" i="1"/>
  <c r="AB4676" i="1"/>
  <c r="AB4677" i="1"/>
  <c r="AB4678" i="1"/>
  <c r="AB4679" i="1"/>
  <c r="AB4680" i="1"/>
  <c r="AB4681" i="1"/>
  <c r="AB4682" i="1"/>
  <c r="AB4683" i="1"/>
  <c r="AB4684" i="1"/>
  <c r="AB4685" i="1"/>
  <c r="AB4686" i="1"/>
  <c r="AB4687" i="1"/>
  <c r="AB4688" i="1"/>
  <c r="AB4689" i="1"/>
  <c r="AB4690" i="1"/>
  <c r="AB4691" i="1"/>
  <c r="AB4692" i="1"/>
  <c r="AB4693" i="1"/>
  <c r="AB4695" i="1"/>
  <c r="AB4696" i="1"/>
  <c r="AB4697" i="1"/>
  <c r="AB4698" i="1"/>
  <c r="AB4699" i="1"/>
  <c r="AB4700" i="1"/>
  <c r="AB4701" i="1"/>
  <c r="AB4702" i="1"/>
  <c r="AB4703" i="1"/>
  <c r="AB4704" i="1"/>
  <c r="AB4705" i="1"/>
  <c r="AB4706" i="1"/>
  <c r="AB4707" i="1"/>
  <c r="AB4708" i="1"/>
  <c r="AB4709" i="1"/>
  <c r="AB4710" i="1"/>
  <c r="AB4711" i="1"/>
  <c r="AB4712" i="1"/>
  <c r="AB4713" i="1"/>
  <c r="AB4714" i="1"/>
  <c r="AB4715" i="1"/>
  <c r="AB4716" i="1"/>
  <c r="AB4717" i="1"/>
  <c r="AB4718" i="1"/>
  <c r="AB4719" i="1"/>
  <c r="AB4720" i="1"/>
  <c r="AB4721" i="1"/>
  <c r="AB4722" i="1"/>
  <c r="AB4723" i="1"/>
  <c r="AB4724" i="1"/>
  <c r="AB4725" i="1"/>
  <c r="AB4726" i="1"/>
  <c r="AB4727" i="1"/>
  <c r="AB4728" i="1"/>
  <c r="AB4729" i="1"/>
  <c r="AB4730" i="1"/>
  <c r="AB4731" i="1"/>
  <c r="AB4732" i="1"/>
  <c r="AB4733" i="1"/>
  <c r="AB4734" i="1"/>
  <c r="AB4735" i="1"/>
  <c r="AB4736" i="1"/>
  <c r="AB4737" i="1"/>
  <c r="AB4738" i="1"/>
  <c r="AB4739" i="1"/>
  <c r="AB4740" i="1"/>
  <c r="AB4741" i="1"/>
  <c r="AB4742" i="1"/>
  <c r="AB4743" i="1"/>
  <c r="AB4744" i="1"/>
  <c r="AB4745" i="1"/>
  <c r="AB4746" i="1"/>
  <c r="AB4747" i="1"/>
  <c r="AB4748" i="1"/>
  <c r="AB4749" i="1"/>
  <c r="AB4750" i="1"/>
  <c r="AB4751" i="1"/>
  <c r="AB4752" i="1"/>
  <c r="AB4753" i="1"/>
  <c r="AB4754" i="1"/>
  <c r="AB4755" i="1"/>
  <c r="AB4756" i="1"/>
  <c r="AB4757" i="1"/>
  <c r="AB4758" i="1"/>
  <c r="AB4759" i="1"/>
  <c r="AB4760" i="1"/>
  <c r="AB4761" i="1"/>
  <c r="AB4762" i="1"/>
  <c r="AB4763" i="1"/>
  <c r="AB4764" i="1"/>
  <c r="AB4765" i="1"/>
  <c r="AB4766" i="1"/>
  <c r="AB4767" i="1"/>
  <c r="AB4768" i="1"/>
  <c r="AB4769" i="1"/>
  <c r="AB4770" i="1"/>
  <c r="AB4771" i="1"/>
  <c r="AB4772" i="1"/>
  <c r="AB4773" i="1"/>
  <c r="AB4774" i="1"/>
  <c r="AB4775" i="1"/>
  <c r="AB4776" i="1"/>
  <c r="AB4777" i="1"/>
  <c r="AB4778" i="1"/>
  <c r="AB4779" i="1"/>
  <c r="AB4780" i="1"/>
  <c r="AB4781" i="1"/>
  <c r="AB4782" i="1"/>
  <c r="AB4783" i="1"/>
  <c r="AB4784" i="1"/>
  <c r="AB4785" i="1"/>
  <c r="AB4786" i="1"/>
  <c r="AB4787" i="1"/>
  <c r="AB4788" i="1"/>
  <c r="AB4789" i="1"/>
  <c r="AB4790" i="1"/>
  <c r="AB4791" i="1"/>
  <c r="AB4792" i="1"/>
  <c r="AB4793" i="1"/>
  <c r="AB4794" i="1"/>
  <c r="AB4795" i="1"/>
  <c r="AB4796" i="1"/>
  <c r="AB4797" i="1"/>
  <c r="AB4798" i="1"/>
  <c r="AB4799" i="1"/>
  <c r="AB4800" i="1"/>
  <c r="AB4801" i="1"/>
  <c r="AB4802" i="1"/>
  <c r="AB4803" i="1"/>
  <c r="AB4804" i="1"/>
  <c r="AB4805" i="1"/>
  <c r="AB4806" i="1"/>
  <c r="AB4807" i="1"/>
  <c r="AB4808" i="1"/>
  <c r="AB4809" i="1"/>
  <c r="AB4810" i="1"/>
  <c r="AB4811" i="1"/>
  <c r="AB4812" i="1"/>
  <c r="AB4813" i="1"/>
  <c r="AB4814" i="1"/>
  <c r="AB4815" i="1"/>
  <c r="AB4816" i="1"/>
  <c r="AB4817" i="1"/>
  <c r="AB4818" i="1"/>
  <c r="AB4819" i="1"/>
  <c r="AB4820" i="1"/>
  <c r="AB4821" i="1"/>
  <c r="AB4822" i="1"/>
  <c r="AB4823" i="1"/>
  <c r="AB4824" i="1"/>
  <c r="AB4825" i="1"/>
  <c r="AB4826" i="1"/>
  <c r="AB4827" i="1"/>
  <c r="AB4828" i="1"/>
  <c r="AB4829" i="1"/>
  <c r="AB4830" i="1"/>
  <c r="AB4831" i="1"/>
  <c r="AB4832" i="1"/>
  <c r="AB4833" i="1"/>
  <c r="AB4834" i="1"/>
  <c r="AB4835" i="1"/>
  <c r="AB4836" i="1"/>
  <c r="AB4837" i="1"/>
  <c r="AB4838" i="1"/>
  <c r="AB4839" i="1"/>
  <c r="AB4840" i="1"/>
  <c r="AB4841" i="1"/>
  <c r="AB4842" i="1"/>
  <c r="AB4843" i="1"/>
  <c r="AB4844" i="1"/>
  <c r="AB4845" i="1"/>
  <c r="AB4846" i="1"/>
  <c r="AB4847" i="1"/>
  <c r="AB4848" i="1"/>
  <c r="AB4849" i="1"/>
  <c r="AB4850" i="1"/>
  <c r="AB4851" i="1"/>
  <c r="AB4852" i="1"/>
  <c r="AB4853" i="1"/>
  <c r="AB4854" i="1"/>
  <c r="AB4855" i="1"/>
  <c r="AB4856" i="1"/>
  <c r="AB4857" i="1"/>
  <c r="AB4858" i="1"/>
  <c r="AB4859" i="1"/>
  <c r="AB4860" i="1"/>
  <c r="AB4861" i="1"/>
  <c r="AB4862" i="1"/>
  <c r="AB4863" i="1"/>
  <c r="AB4864" i="1"/>
  <c r="AB4865" i="1"/>
  <c r="AB4866" i="1"/>
  <c r="AB4867" i="1"/>
  <c r="AB4868" i="1"/>
  <c r="AB4869" i="1"/>
  <c r="AB4870" i="1"/>
  <c r="AB4871" i="1"/>
  <c r="AB4872" i="1"/>
  <c r="AB4873" i="1"/>
  <c r="AB4874" i="1"/>
  <c r="AB4875" i="1"/>
  <c r="AB4876" i="1"/>
  <c r="AB4877" i="1"/>
  <c r="AB4878" i="1"/>
  <c r="AB4879" i="1"/>
  <c r="AB4880" i="1"/>
  <c r="AB4881" i="1"/>
  <c r="AB4882" i="1"/>
  <c r="AB4883" i="1"/>
  <c r="AB4884" i="1"/>
  <c r="AB4885" i="1"/>
  <c r="AB4886" i="1"/>
  <c r="AB4887" i="1"/>
  <c r="AB4888" i="1"/>
  <c r="AB4889" i="1"/>
  <c r="AB4890" i="1"/>
  <c r="AB4891" i="1"/>
  <c r="AB4892" i="1"/>
  <c r="AB4893" i="1"/>
  <c r="AB4894" i="1"/>
  <c r="AB4895" i="1"/>
  <c r="AB4896" i="1"/>
  <c r="AB4897" i="1"/>
  <c r="AB4898" i="1"/>
  <c r="AB4899" i="1"/>
  <c r="AB4900" i="1"/>
  <c r="AB4901" i="1"/>
  <c r="AB4902" i="1"/>
  <c r="AB4903" i="1"/>
  <c r="AB4904" i="1"/>
  <c r="AB4905" i="1"/>
  <c r="AB4906" i="1"/>
  <c r="AB4907" i="1"/>
  <c r="AB4908" i="1"/>
  <c r="AB4909" i="1"/>
  <c r="AB4910" i="1"/>
  <c r="AB4911" i="1"/>
  <c r="AB4912" i="1"/>
  <c r="AB4913" i="1"/>
  <c r="AB4914" i="1"/>
  <c r="AB4915" i="1"/>
  <c r="AB4916" i="1"/>
  <c r="AB4917" i="1"/>
  <c r="AB4918" i="1"/>
  <c r="AB4919" i="1"/>
  <c r="AB4920" i="1"/>
  <c r="AB4921" i="1"/>
  <c r="AB4922" i="1"/>
  <c r="AB4923" i="1"/>
  <c r="AB4924" i="1"/>
  <c r="AB4925" i="1"/>
  <c r="AB4926" i="1"/>
  <c r="AB4927" i="1"/>
  <c r="AB4928" i="1"/>
  <c r="AB4929" i="1"/>
  <c r="AB4930" i="1"/>
  <c r="AB4931" i="1"/>
  <c r="AB4932" i="1"/>
  <c r="AB4933" i="1"/>
  <c r="AB4934" i="1"/>
  <c r="AB4935" i="1"/>
  <c r="AB4936" i="1"/>
  <c r="AB4937" i="1"/>
  <c r="AB4938" i="1"/>
  <c r="AB4939" i="1"/>
  <c r="AB4940" i="1"/>
  <c r="AB4941" i="1"/>
  <c r="AB4942" i="1"/>
  <c r="AB4943" i="1"/>
  <c r="AB4944" i="1"/>
  <c r="AB4945" i="1"/>
  <c r="AB4946" i="1"/>
  <c r="AB4947" i="1"/>
  <c r="AB4948" i="1"/>
  <c r="AB4949" i="1"/>
  <c r="AB4950" i="1"/>
  <c r="AB4951" i="1"/>
  <c r="AB4952" i="1"/>
  <c r="AB4953" i="1"/>
  <c r="AB4954" i="1"/>
  <c r="AB4955" i="1"/>
  <c r="AB4956" i="1"/>
  <c r="AB4957" i="1"/>
  <c r="AB4958" i="1"/>
  <c r="AB4959" i="1"/>
  <c r="AB4960" i="1"/>
  <c r="AB4961" i="1"/>
  <c r="AB4962" i="1"/>
  <c r="AB4963" i="1"/>
  <c r="AB4964" i="1"/>
  <c r="AB4965" i="1"/>
  <c r="AB4966" i="1"/>
  <c r="AB4967" i="1"/>
  <c r="AB4968" i="1"/>
  <c r="AB4969" i="1"/>
  <c r="AB4970" i="1"/>
  <c r="AB4971" i="1"/>
  <c r="AB4972" i="1"/>
  <c r="AB4973" i="1"/>
  <c r="AB4974" i="1"/>
  <c r="AB4975" i="1"/>
  <c r="AB4976" i="1"/>
  <c r="AB4977" i="1"/>
  <c r="AB4978" i="1"/>
  <c r="AB4979" i="1"/>
  <c r="AB4980" i="1"/>
  <c r="AB4981" i="1"/>
  <c r="AB4982" i="1"/>
  <c r="AB4983" i="1"/>
  <c r="AB4984" i="1"/>
  <c r="AB4985" i="1"/>
  <c r="AB4986" i="1"/>
  <c r="AB4987" i="1"/>
  <c r="AB4988" i="1"/>
  <c r="AB4989" i="1"/>
  <c r="AB4990" i="1"/>
  <c r="AB4991" i="1"/>
  <c r="AB4992" i="1"/>
  <c r="AB4993" i="1"/>
  <c r="AB4994" i="1"/>
  <c r="AB4995" i="1"/>
  <c r="AB4996" i="1"/>
  <c r="AB4997" i="1"/>
  <c r="AB4998" i="1"/>
  <c r="AB4999" i="1"/>
  <c r="AB5000" i="1"/>
  <c r="AB5001" i="1"/>
  <c r="AB5002" i="1"/>
  <c r="AB5003" i="1"/>
  <c r="AB5004" i="1"/>
  <c r="AB5005" i="1"/>
  <c r="AB5006" i="1"/>
  <c r="AB5007" i="1"/>
  <c r="AB5008" i="1"/>
  <c r="AB5009" i="1"/>
  <c r="AB5010" i="1"/>
  <c r="AB5011" i="1"/>
  <c r="AB5012" i="1"/>
  <c r="AB5013" i="1"/>
  <c r="AB5014" i="1"/>
  <c r="AB5015" i="1"/>
  <c r="AB5016" i="1"/>
  <c r="AB5017" i="1"/>
  <c r="AB5018" i="1"/>
  <c r="AB5019" i="1"/>
  <c r="AB5020" i="1"/>
  <c r="AB5021" i="1"/>
  <c r="AB5022" i="1"/>
  <c r="AB5023" i="1"/>
  <c r="AB5024" i="1"/>
  <c r="AB5025" i="1"/>
  <c r="AB5026" i="1"/>
  <c r="AB5027" i="1"/>
  <c r="AB5028" i="1"/>
  <c r="AB5029" i="1"/>
  <c r="AB5030" i="1"/>
  <c r="AB5031" i="1"/>
  <c r="AB5032" i="1"/>
  <c r="AB5034" i="1"/>
  <c r="AB5035" i="1"/>
  <c r="AB5036" i="1"/>
  <c r="AB5037" i="1"/>
  <c r="AB5038" i="1"/>
  <c r="AB5039" i="1"/>
  <c r="AB5040" i="1"/>
  <c r="AB5041" i="1"/>
  <c r="AB5042" i="1"/>
  <c r="AB5043" i="1"/>
  <c r="AB5044" i="1"/>
  <c r="AB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2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3" i="1"/>
  <c r="R4" i="1"/>
  <c r="R5" i="1"/>
  <c r="R6" i="1"/>
  <c r="R7" i="1"/>
  <c r="R8" i="1"/>
  <c r="R9" i="1"/>
  <c r="R10" i="1"/>
  <c r="R11" i="1"/>
  <c r="R12" i="1"/>
  <c r="R13" i="1"/>
  <c r="R2" i="1"/>
  <c r="P3" i="1"/>
  <c r="P4" i="1"/>
  <c r="P5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2" i="1"/>
  <c r="P203" i="1"/>
  <c r="P204" i="1"/>
  <c r="P205" i="1"/>
  <c r="P207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5" i="1"/>
  <c r="P426" i="1"/>
  <c r="P427" i="1"/>
  <c r="P428" i="1"/>
  <c r="P429" i="1"/>
  <c r="P430" i="1"/>
  <c r="P431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2" i="1"/>
  <c r="P483" i="1"/>
  <c r="P484" i="1"/>
  <c r="P485" i="1"/>
  <c r="P486" i="1"/>
  <c r="P487" i="1"/>
  <c r="P488" i="1"/>
  <c r="P489" i="1"/>
  <c r="P490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40" i="1"/>
  <c r="P541" i="1"/>
  <c r="P542" i="1"/>
  <c r="P543" i="1"/>
  <c r="P544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9" i="1"/>
  <c r="P680" i="1"/>
  <c r="P681" i="1"/>
  <c r="P682" i="1"/>
  <c r="P683" i="1"/>
  <c r="P684" i="1"/>
  <c r="P685" i="1"/>
  <c r="P686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3" i="1"/>
  <c r="P814" i="1"/>
  <c r="P815" i="1"/>
  <c r="P816" i="1"/>
  <c r="P817" i="1"/>
  <c r="P819" i="1"/>
  <c r="P820" i="1"/>
  <c r="P821" i="1"/>
  <c r="P822" i="1"/>
  <c r="P824" i="1"/>
  <c r="P825" i="1"/>
  <c r="P826" i="1"/>
  <c r="P827" i="1"/>
  <c r="P829" i="1"/>
  <c r="P830" i="1"/>
  <c r="P831" i="1"/>
  <c r="P832" i="1"/>
  <c r="P833" i="1"/>
  <c r="P834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6" i="1"/>
  <c r="P1027" i="1"/>
  <c r="P1028" i="1"/>
  <c r="P1029" i="1"/>
  <c r="P1030" i="1"/>
  <c r="P1031" i="1"/>
  <c r="P1032" i="1"/>
  <c r="P1033" i="1"/>
  <c r="P1034" i="1"/>
  <c r="P1035" i="1"/>
  <c r="P1036" i="1"/>
  <c r="P1038" i="1"/>
  <c r="P1039" i="1"/>
  <c r="P1040" i="1"/>
  <c r="P1041" i="1"/>
  <c r="P1042" i="1"/>
  <c r="P1043" i="1"/>
  <c r="P1044" i="1"/>
  <c r="P1045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4" i="1"/>
  <c r="P1065" i="1"/>
  <c r="P1066" i="1"/>
  <c r="P1067" i="1"/>
  <c r="P1068" i="1"/>
  <c r="P1069" i="1"/>
  <c r="P1070" i="1"/>
  <c r="P1071" i="1"/>
  <c r="P1072" i="1"/>
  <c r="P1073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6" i="1"/>
  <c r="P1137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8" i="1"/>
  <c r="P1179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7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2" i="1"/>
  <c r="P1463" i="1"/>
  <c r="P1464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2" i="1"/>
  <c r="P1503" i="1"/>
  <c r="P1504" i="1"/>
  <c r="P1505" i="1"/>
  <c r="P1507" i="1"/>
  <c r="P1508" i="1"/>
  <c r="P1509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2" i="1"/>
  <c r="P1663" i="1"/>
  <c r="P1664" i="1"/>
  <c r="P1665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8" i="1"/>
  <c r="P1736" i="1"/>
  <c r="P1737" i="1"/>
  <c r="P1739" i="1"/>
  <c r="P1740" i="1"/>
  <c r="P1741" i="1"/>
  <c r="P1743" i="1"/>
  <c r="P1744" i="1"/>
  <c r="P1745" i="1"/>
  <c r="P1746" i="1"/>
  <c r="P1747" i="1"/>
  <c r="P1748" i="1"/>
  <c r="P1749" i="1"/>
  <c r="P1750" i="1"/>
  <c r="P1751" i="1"/>
  <c r="P1752" i="1"/>
  <c r="P1753" i="1"/>
  <c r="P1755" i="1"/>
  <c r="P1756" i="1"/>
  <c r="P1757" i="1"/>
  <c r="P1758" i="1"/>
  <c r="P1759" i="1"/>
  <c r="P1760" i="1"/>
  <c r="P1761" i="1"/>
  <c r="P1762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6" i="1"/>
  <c r="P1797" i="1"/>
  <c r="P1798" i="1"/>
  <c r="P1799" i="1"/>
  <c r="P1800" i="1"/>
  <c r="P1801" i="1"/>
  <c r="P1802" i="1"/>
  <c r="P1803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8" i="1"/>
  <c r="P1819" i="1"/>
  <c r="P1822" i="1"/>
  <c r="P1823" i="1"/>
  <c r="P1824" i="1"/>
  <c r="P1825" i="1"/>
  <c r="P1826" i="1"/>
  <c r="P1827" i="1"/>
  <c r="P1828" i="1"/>
  <c r="P1829" i="1"/>
  <c r="P1830" i="1"/>
  <c r="P1831" i="1"/>
  <c r="P1832" i="1"/>
  <c r="P1834" i="1"/>
  <c r="P1835" i="1"/>
  <c r="P1836" i="1"/>
  <c r="P1837" i="1"/>
  <c r="P1838" i="1"/>
  <c r="P1839" i="1"/>
  <c r="P1840" i="1"/>
  <c r="P1841" i="1"/>
  <c r="P1842" i="1"/>
  <c r="P1843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3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1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5" i="1"/>
  <c r="P1976" i="1"/>
  <c r="P1977" i="1"/>
  <c r="P1978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3" i="1"/>
  <c r="P1994" i="1"/>
  <c r="P1995" i="1"/>
  <c r="P1996" i="1"/>
  <c r="P1997" i="1"/>
  <c r="P1998" i="1"/>
  <c r="P1999" i="1"/>
  <c r="P2000" i="1"/>
  <c r="P2002" i="1"/>
  <c r="P2003" i="1"/>
  <c r="P2004" i="1"/>
  <c r="P2005" i="1"/>
  <c r="P2006" i="1"/>
  <c r="P2007" i="1"/>
  <c r="P2009" i="1"/>
  <c r="P2010" i="1"/>
  <c r="P2013" i="1"/>
  <c r="P2016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6" i="1"/>
  <c r="P2078" i="1"/>
  <c r="P2080" i="1"/>
  <c r="P2081" i="1"/>
  <c r="P2082" i="1"/>
  <c r="P2083" i="1"/>
  <c r="P2084" i="1"/>
  <c r="P2085" i="1"/>
  <c r="P2086" i="1"/>
  <c r="P2087" i="1"/>
  <c r="P2088" i="1"/>
  <c r="P2089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6" i="1"/>
  <c r="P2127" i="1"/>
  <c r="P2128" i="1"/>
  <c r="P2129" i="1"/>
  <c r="P2130" i="1"/>
  <c r="P2131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3" i="1"/>
  <c r="P2184" i="1"/>
  <c r="P2185" i="1"/>
  <c r="P2186" i="1"/>
  <c r="P2187" i="1"/>
  <c r="P2188" i="1"/>
  <c r="P2189" i="1"/>
  <c r="P2190" i="1"/>
  <c r="P2191" i="1"/>
  <c r="P2192" i="1"/>
  <c r="P2194" i="1"/>
  <c r="P2195" i="1"/>
  <c r="P2196" i="1"/>
  <c r="P2197" i="1"/>
  <c r="P2198" i="1"/>
  <c r="P2199" i="1"/>
  <c r="P2200" i="1"/>
  <c r="P2201" i="1"/>
  <c r="P2203" i="1"/>
  <c r="P2204" i="1"/>
  <c r="P2205" i="1"/>
  <c r="P2206" i="1"/>
  <c r="P2207" i="1"/>
  <c r="P2208" i="1"/>
  <c r="P2209" i="1"/>
  <c r="P2210" i="1"/>
  <c r="P2211" i="1"/>
  <c r="P2212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4" i="1"/>
  <c r="P2245" i="1"/>
  <c r="P2246" i="1"/>
  <c r="P2247" i="1"/>
  <c r="P2248" i="1"/>
  <c r="P2250" i="1"/>
  <c r="P2251" i="1"/>
  <c r="P2252" i="1"/>
  <c r="P2253" i="1"/>
  <c r="P2254" i="1"/>
  <c r="P2255" i="1"/>
  <c r="P2256" i="1"/>
  <c r="P2257" i="1"/>
  <c r="P2258" i="1"/>
  <c r="P2260" i="1"/>
  <c r="P2261" i="1"/>
  <c r="P2262" i="1"/>
  <c r="P2263" i="1"/>
  <c r="P2264" i="1"/>
  <c r="P2265" i="1"/>
  <c r="P2266" i="1"/>
  <c r="P2267" i="1"/>
  <c r="P2268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2" i="1"/>
  <c r="P2303" i="1"/>
  <c r="P2304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5" i="1"/>
  <c r="P2346" i="1"/>
  <c r="P2356" i="1"/>
  <c r="P2357" i="1"/>
  <c r="P2358" i="1"/>
  <c r="P2359" i="1"/>
  <c r="P2360" i="1"/>
  <c r="P2361" i="1"/>
  <c r="P2362" i="1"/>
  <c r="P2363" i="1"/>
  <c r="P2365" i="1"/>
  <c r="P2366" i="1"/>
  <c r="P2367" i="1"/>
  <c r="P2369" i="1"/>
  <c r="P2370" i="1"/>
  <c r="P2371" i="1"/>
  <c r="P2373" i="1"/>
  <c r="P2374" i="1"/>
  <c r="P2375" i="1"/>
  <c r="P2377" i="1"/>
  <c r="P2378" i="1"/>
  <c r="P2379" i="1"/>
  <c r="P2380" i="1"/>
  <c r="P2382" i="1"/>
  <c r="P2383" i="1"/>
  <c r="P2384" i="1"/>
  <c r="P2385" i="1"/>
  <c r="P2386" i="1"/>
  <c r="P2387" i="1"/>
  <c r="P2388" i="1"/>
  <c r="P2389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5" i="1"/>
  <c r="P2416" i="1"/>
  <c r="P2417" i="1"/>
  <c r="P2418" i="1"/>
  <c r="P2419" i="1"/>
  <c r="P2420" i="1"/>
  <c r="P2421" i="1"/>
  <c r="P2422" i="1"/>
  <c r="P2423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2" i="1"/>
  <c r="P2464" i="1"/>
  <c r="P2465" i="1"/>
  <c r="P2466" i="1"/>
  <c r="P2468" i="1"/>
  <c r="P2470" i="1"/>
  <c r="P2473" i="1"/>
  <c r="P2477" i="1"/>
  <c r="P2478" i="1"/>
  <c r="P2480" i="1"/>
  <c r="P2481" i="1"/>
  <c r="P2482" i="1"/>
  <c r="P2483" i="1"/>
  <c r="P2484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5" i="1"/>
  <c r="P2556" i="1"/>
  <c r="P2557" i="1"/>
  <c r="P2558" i="1"/>
  <c r="P2559" i="1"/>
  <c r="P2560" i="1"/>
  <c r="P2561" i="1"/>
  <c r="P2562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8" i="1"/>
  <c r="P2579" i="1"/>
  <c r="P2580" i="1"/>
  <c r="P2581" i="1"/>
  <c r="P2582" i="1"/>
  <c r="P2583" i="1"/>
  <c r="P2584" i="1"/>
  <c r="P2585" i="1"/>
  <c r="P2586" i="1"/>
  <c r="P2587" i="1"/>
  <c r="P2589" i="1"/>
  <c r="P2590" i="1"/>
  <c r="P2591" i="1"/>
  <c r="P2594" i="1"/>
  <c r="P2595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2" i="1"/>
  <c r="P2613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5" i="1"/>
  <c r="P2706" i="1"/>
  <c r="P2707" i="1"/>
  <c r="P2708" i="1"/>
  <c r="P2709" i="1"/>
  <c r="P2710" i="1"/>
  <c r="P2711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30" i="1"/>
  <c r="P2731" i="1"/>
  <c r="P2732" i="1"/>
  <c r="P2733" i="1"/>
  <c r="P2735" i="1"/>
  <c r="P2736" i="1"/>
  <c r="P2737" i="1"/>
  <c r="P2738" i="1"/>
  <c r="P2739" i="1"/>
  <c r="P2740" i="1"/>
  <c r="P2741" i="1"/>
  <c r="P2742" i="1"/>
  <c r="P2743" i="1"/>
  <c r="P2745" i="1"/>
  <c r="P2747" i="1"/>
  <c r="P2748" i="1"/>
  <c r="P2749" i="1"/>
  <c r="P2757" i="1"/>
  <c r="P2758" i="1"/>
  <c r="P2759" i="1"/>
  <c r="P2760" i="1"/>
  <c r="P2762" i="1"/>
  <c r="P2763" i="1"/>
  <c r="P2764" i="1"/>
  <c r="P2765" i="1"/>
  <c r="P2766" i="1"/>
  <c r="P2768" i="1"/>
  <c r="P2770" i="1"/>
  <c r="P2771" i="1"/>
  <c r="P2772" i="1"/>
  <c r="P2773" i="1"/>
  <c r="P2775" i="1"/>
  <c r="P2776" i="1"/>
  <c r="P2778" i="1"/>
  <c r="P2779" i="1"/>
  <c r="P2780" i="1"/>
  <c r="P2781" i="1"/>
  <c r="P2782" i="1"/>
  <c r="P2783" i="1"/>
  <c r="P2784" i="1"/>
  <c r="P2785" i="1"/>
  <c r="P2786" i="1"/>
  <c r="P2787" i="1"/>
  <c r="P2789" i="1"/>
  <c r="P2790" i="1"/>
  <c r="P2791" i="1"/>
  <c r="P2792" i="1"/>
  <c r="P2793" i="1"/>
  <c r="P2794" i="1"/>
  <c r="P2795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7" i="1"/>
  <c r="P2818" i="1"/>
  <c r="P2820" i="1"/>
  <c r="P2821" i="1"/>
  <c r="P2822" i="1"/>
  <c r="P2823" i="1"/>
  <c r="P2824" i="1"/>
  <c r="P2825" i="1"/>
  <c r="P2826" i="1"/>
  <c r="P2827" i="1"/>
  <c r="P2828" i="1"/>
  <c r="P2829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8" i="1"/>
  <c r="P2899" i="1"/>
  <c r="P2900" i="1"/>
  <c r="P2902" i="1"/>
  <c r="P2903" i="1"/>
  <c r="P2905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3" i="1"/>
  <c r="P2955" i="1"/>
  <c r="P2956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1" i="1"/>
  <c r="P3012" i="1"/>
  <c r="P3015" i="1"/>
  <c r="P3017" i="1"/>
  <c r="P3018" i="1"/>
  <c r="P3019" i="1"/>
  <c r="P3021" i="1"/>
  <c r="P3022" i="1"/>
  <c r="P3025" i="1"/>
  <c r="P3026" i="1"/>
  <c r="P3027" i="1"/>
  <c r="P3028" i="1"/>
  <c r="P3029" i="1"/>
  <c r="P3030" i="1"/>
  <c r="P3031" i="1"/>
  <c r="P3032" i="1"/>
  <c r="P3033" i="1"/>
  <c r="P3034" i="1"/>
  <c r="P3036" i="1"/>
  <c r="P3038" i="1"/>
  <c r="P3039" i="1"/>
  <c r="P3040" i="1"/>
  <c r="P3041" i="1"/>
  <c r="P3042" i="1"/>
  <c r="P3044" i="1"/>
  <c r="P3045" i="1"/>
  <c r="P3046" i="1"/>
  <c r="P3048" i="1"/>
  <c r="P3049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9" i="1"/>
  <c r="P3070" i="1"/>
  <c r="P3071" i="1"/>
  <c r="P3073" i="1"/>
  <c r="P3076" i="1"/>
  <c r="P3077" i="1"/>
  <c r="P3078" i="1"/>
  <c r="P3079" i="1"/>
  <c r="P3080" i="1"/>
  <c r="P3081" i="1"/>
  <c r="P3082" i="1"/>
  <c r="P3083" i="1"/>
  <c r="P3085" i="1"/>
  <c r="P3087" i="1"/>
  <c r="P3088" i="1"/>
  <c r="P3089" i="1"/>
  <c r="P3091" i="1"/>
  <c r="P3093" i="1"/>
  <c r="P3094" i="1"/>
  <c r="P3095" i="1"/>
  <c r="P3096" i="1"/>
  <c r="P3097" i="1"/>
  <c r="P3098" i="1"/>
  <c r="P3099" i="1"/>
  <c r="P3100" i="1"/>
  <c r="P3101" i="1"/>
  <c r="P3102" i="1"/>
  <c r="P3104" i="1"/>
  <c r="P3105" i="1"/>
  <c r="P3106" i="1"/>
  <c r="P3107" i="1"/>
  <c r="P3108" i="1"/>
  <c r="P3109" i="1"/>
  <c r="P3110" i="1"/>
  <c r="P3111" i="1"/>
  <c r="P3112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3" i="1"/>
  <c r="P3134" i="1"/>
  <c r="P3135" i="1"/>
  <c r="P3136" i="1"/>
  <c r="P3137" i="1"/>
  <c r="P3138" i="1"/>
  <c r="P3140" i="1"/>
  <c r="P3141" i="1"/>
  <c r="P3142" i="1"/>
  <c r="P3143" i="1"/>
  <c r="P3144" i="1"/>
  <c r="P3145" i="1"/>
  <c r="P3146" i="1"/>
  <c r="P3147" i="1"/>
  <c r="P3148" i="1"/>
  <c r="P3149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9" i="1"/>
  <c r="P3170" i="1"/>
  <c r="P3171" i="1"/>
  <c r="P3172" i="1"/>
  <c r="P3173" i="1"/>
  <c r="P3174" i="1"/>
  <c r="P3175" i="1"/>
  <c r="P3177" i="1"/>
  <c r="P3178" i="1"/>
  <c r="P3179" i="1"/>
  <c r="P3180" i="1"/>
  <c r="P3181" i="1"/>
  <c r="P3182" i="1"/>
  <c r="P3183" i="1"/>
  <c r="P3184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6" i="1"/>
  <c r="P3237" i="1"/>
  <c r="P3238" i="1"/>
  <c r="P3239" i="1"/>
  <c r="P3240" i="1"/>
  <c r="P3243" i="1"/>
  <c r="P3244" i="1"/>
  <c r="P3246" i="1"/>
  <c r="P3252" i="1"/>
  <c r="P3257" i="1"/>
  <c r="P3260" i="1"/>
  <c r="P3261" i="1"/>
  <c r="P3262" i="1"/>
  <c r="P3264" i="1"/>
  <c r="P3266" i="1"/>
  <c r="P3267" i="1"/>
  <c r="P3269" i="1"/>
  <c r="P3270" i="1"/>
  <c r="P3272" i="1"/>
  <c r="P3273" i="1"/>
  <c r="P3275" i="1"/>
  <c r="P3276" i="1"/>
  <c r="P3278" i="1"/>
  <c r="P3279" i="1"/>
  <c r="P3280" i="1"/>
  <c r="P3281" i="1"/>
  <c r="P3282" i="1"/>
  <c r="P3283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7" i="1"/>
  <c r="P3308" i="1"/>
  <c r="P3309" i="1"/>
  <c r="P3310" i="1"/>
  <c r="P3311" i="1"/>
  <c r="P3312" i="1"/>
  <c r="P3313" i="1"/>
  <c r="P3314" i="1"/>
  <c r="P3316" i="1"/>
  <c r="P3317" i="1"/>
  <c r="P3318" i="1"/>
  <c r="P3320" i="1"/>
  <c r="P3321" i="1"/>
  <c r="P3323" i="1"/>
  <c r="P3325" i="1"/>
  <c r="P3329" i="1"/>
  <c r="P3330" i="1"/>
  <c r="P3332" i="1"/>
  <c r="P3333" i="1"/>
  <c r="P3334" i="1"/>
  <c r="P3335" i="1"/>
  <c r="P3336" i="1"/>
  <c r="P3339" i="1"/>
  <c r="P3340" i="1"/>
  <c r="P3341" i="1"/>
  <c r="P3342" i="1"/>
  <c r="P3345" i="1"/>
  <c r="P3346" i="1"/>
  <c r="P3347" i="1"/>
  <c r="P3348" i="1"/>
  <c r="P3349" i="1"/>
  <c r="P3350" i="1"/>
  <c r="P3351" i="1"/>
  <c r="P3352" i="1"/>
  <c r="P3353" i="1"/>
  <c r="P3355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3" i="1"/>
  <c r="P3376" i="1"/>
  <c r="P3377" i="1"/>
  <c r="P3379" i="1"/>
  <c r="P3380" i="1"/>
  <c r="P3381" i="1"/>
  <c r="P3382" i="1"/>
  <c r="P3383" i="1"/>
  <c r="P3384" i="1"/>
  <c r="P3385" i="1"/>
  <c r="P3386" i="1"/>
  <c r="P3388" i="1"/>
  <c r="P3390" i="1"/>
  <c r="P3391" i="1"/>
  <c r="P3392" i="1"/>
  <c r="P3393" i="1"/>
  <c r="P3394" i="1"/>
  <c r="P3396" i="1"/>
  <c r="P3397" i="1"/>
  <c r="P3398" i="1"/>
  <c r="P3400" i="1"/>
  <c r="P3401" i="1"/>
  <c r="P3402" i="1"/>
  <c r="P3403" i="1"/>
  <c r="P3404" i="1"/>
  <c r="P3405" i="1"/>
  <c r="P3406" i="1"/>
  <c r="P3407" i="1"/>
  <c r="P3408" i="1"/>
  <c r="P3410" i="1"/>
  <c r="P3411" i="1"/>
  <c r="P3412" i="1"/>
  <c r="P3413" i="1"/>
  <c r="P3415" i="1"/>
  <c r="P3416" i="1"/>
  <c r="P3417" i="1"/>
  <c r="P3418" i="1"/>
  <c r="P3419" i="1"/>
  <c r="P3420" i="1"/>
  <c r="P3422" i="1"/>
  <c r="P3423" i="1"/>
  <c r="P3424" i="1"/>
  <c r="P3425" i="1"/>
  <c r="P3429" i="1"/>
  <c r="P3430" i="1"/>
  <c r="P3432" i="1"/>
  <c r="P3434" i="1"/>
  <c r="P3436" i="1"/>
  <c r="P3437" i="1"/>
  <c r="P3438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4" i="1"/>
  <c r="P3455" i="1"/>
  <c r="P3457" i="1"/>
  <c r="P3458" i="1"/>
  <c r="P3461" i="1"/>
  <c r="P3462" i="1"/>
  <c r="P3463" i="1"/>
  <c r="P3464" i="1"/>
  <c r="P3465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4" i="1"/>
  <c r="P3485" i="1"/>
  <c r="P3486" i="1"/>
  <c r="P3487" i="1"/>
  <c r="P3488" i="1"/>
  <c r="P3489" i="1"/>
  <c r="P3490" i="1"/>
  <c r="P3491" i="1"/>
  <c r="P3493" i="1"/>
  <c r="P3494" i="1"/>
  <c r="P3495" i="1"/>
  <c r="P3496" i="1"/>
  <c r="P3498" i="1"/>
  <c r="P3499" i="1"/>
  <c r="P3500" i="1"/>
  <c r="P3501" i="1"/>
  <c r="P3502" i="1"/>
  <c r="P3503" i="1"/>
  <c r="P3504" i="1"/>
  <c r="P3505" i="1"/>
  <c r="P3506" i="1"/>
  <c r="P3507" i="1"/>
  <c r="P3508" i="1"/>
  <c r="P3510" i="1"/>
  <c r="P3512" i="1"/>
  <c r="P3513" i="1"/>
  <c r="P3514" i="1"/>
  <c r="P3515" i="1"/>
  <c r="P3516" i="1"/>
  <c r="P3517" i="1"/>
  <c r="P3518" i="1"/>
  <c r="P3519" i="1"/>
  <c r="P3520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5" i="1"/>
  <c r="P3536" i="1"/>
  <c r="P3542" i="1"/>
  <c r="P3544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1" i="1"/>
  <c r="P3562" i="1"/>
  <c r="P3563" i="1"/>
  <c r="P3564" i="1"/>
  <c r="P3566" i="1"/>
  <c r="P3567" i="1"/>
  <c r="P3568" i="1"/>
  <c r="P3569" i="1"/>
  <c r="P3570" i="1"/>
  <c r="P3571" i="1"/>
  <c r="P3572" i="1"/>
  <c r="P3573" i="1"/>
  <c r="P3574" i="1"/>
  <c r="P3576" i="1"/>
  <c r="P3577" i="1"/>
  <c r="P3578" i="1"/>
  <c r="P3579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6" i="1"/>
  <c r="P3627" i="1"/>
  <c r="P3629" i="1"/>
  <c r="P3630" i="1"/>
  <c r="P3631" i="1"/>
  <c r="P3633" i="1"/>
  <c r="P3635" i="1"/>
  <c r="P3636" i="1"/>
  <c r="P3637" i="1"/>
  <c r="P3638" i="1"/>
  <c r="P3639" i="1"/>
  <c r="P3640" i="1"/>
  <c r="P3641" i="1"/>
  <c r="P3642" i="1"/>
  <c r="P3644" i="1"/>
  <c r="P3645" i="1"/>
  <c r="P3649" i="1"/>
  <c r="P3654" i="1"/>
  <c r="P3655" i="1"/>
  <c r="P3656" i="1"/>
  <c r="P3657" i="1"/>
  <c r="P3660" i="1"/>
  <c r="P3661" i="1"/>
  <c r="P3662" i="1"/>
  <c r="P3664" i="1"/>
  <c r="P3665" i="1"/>
  <c r="P3666" i="1"/>
  <c r="P3667" i="1"/>
  <c r="P3668" i="1"/>
  <c r="P3669" i="1"/>
  <c r="P3670" i="1"/>
  <c r="P3671" i="1"/>
  <c r="P3672" i="1"/>
  <c r="P3673" i="1"/>
  <c r="P3674" i="1"/>
  <c r="P3676" i="1"/>
  <c r="P3677" i="1"/>
  <c r="P3679" i="1"/>
  <c r="P3680" i="1"/>
  <c r="P3681" i="1"/>
  <c r="P3682" i="1"/>
  <c r="P3683" i="1"/>
  <c r="P3684" i="1"/>
  <c r="P3685" i="1"/>
  <c r="P3686" i="1"/>
  <c r="P3687" i="1"/>
  <c r="P3689" i="1"/>
  <c r="P3690" i="1"/>
  <c r="P3691" i="1"/>
  <c r="P3692" i="1"/>
  <c r="P3694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1" i="1"/>
  <c r="P3712" i="1"/>
  <c r="P3714" i="1"/>
  <c r="P3716" i="1"/>
  <c r="P3717" i="1"/>
  <c r="P3718" i="1"/>
  <c r="P3719" i="1"/>
  <c r="P3720" i="1"/>
  <c r="P3721" i="1"/>
  <c r="P3722" i="1"/>
  <c r="P3723" i="1"/>
  <c r="P3725" i="1"/>
  <c r="P3726" i="1"/>
  <c r="P3728" i="1"/>
  <c r="P3729" i="1"/>
  <c r="P3730" i="1"/>
  <c r="P3731" i="1"/>
  <c r="P3732" i="1"/>
  <c r="P3733" i="1"/>
  <c r="P3734" i="1"/>
  <c r="P3735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5" i="1"/>
  <c r="P3756" i="1"/>
  <c r="P3758" i="1"/>
  <c r="P3759" i="1"/>
  <c r="P3760" i="1"/>
  <c r="P3761" i="1"/>
  <c r="P3763" i="1"/>
  <c r="P3765" i="1"/>
  <c r="P3766" i="1"/>
  <c r="P3767" i="1"/>
  <c r="P3769" i="1"/>
  <c r="P3770" i="1"/>
  <c r="P3771" i="1"/>
  <c r="P3772" i="1"/>
  <c r="P3773" i="1"/>
  <c r="P3774" i="1"/>
  <c r="P3775" i="1"/>
  <c r="P3777" i="1"/>
  <c r="P3778" i="1"/>
  <c r="P3779" i="1"/>
  <c r="P3780" i="1"/>
  <c r="P3781" i="1"/>
  <c r="P3782" i="1"/>
  <c r="P3783" i="1"/>
  <c r="P3784" i="1"/>
  <c r="P3785" i="1"/>
  <c r="P3786" i="1"/>
  <c r="P3788" i="1"/>
  <c r="P3789" i="1"/>
  <c r="P3790" i="1"/>
  <c r="P3791" i="1"/>
  <c r="P3792" i="1"/>
  <c r="P3794" i="1"/>
  <c r="P3795" i="1"/>
  <c r="P3797" i="1"/>
  <c r="P3799" i="1"/>
  <c r="P3800" i="1"/>
  <c r="P3801" i="1"/>
  <c r="P3810" i="1"/>
  <c r="P3821" i="1"/>
  <c r="P3822" i="1"/>
  <c r="P3823" i="1"/>
  <c r="P3825" i="1"/>
  <c r="P3826" i="1"/>
  <c r="P3827" i="1"/>
  <c r="P3828" i="1"/>
  <c r="P3829" i="1"/>
  <c r="P3831" i="1"/>
  <c r="P3833" i="1"/>
  <c r="P3837" i="1"/>
  <c r="P3839" i="1"/>
  <c r="P3841" i="1"/>
  <c r="P3842" i="1"/>
  <c r="P3843" i="1"/>
  <c r="P3845" i="1"/>
  <c r="P3848" i="1"/>
  <c r="P3850" i="1"/>
  <c r="P3851" i="1"/>
  <c r="P3853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9" i="1"/>
  <c r="P3874" i="1"/>
  <c r="P3875" i="1"/>
  <c r="P3876" i="1"/>
  <c r="P3877" i="1"/>
  <c r="P3878" i="1"/>
  <c r="P3879" i="1"/>
  <c r="P3881" i="1"/>
  <c r="P3884" i="1"/>
  <c r="P3885" i="1"/>
  <c r="P3886" i="1"/>
  <c r="P3887" i="1"/>
  <c r="P3888" i="1"/>
  <c r="P3890" i="1"/>
  <c r="P3891" i="1"/>
  <c r="P3892" i="1"/>
  <c r="P3893" i="1"/>
  <c r="P3894" i="1"/>
  <c r="P3895" i="1"/>
  <c r="P3896" i="1"/>
  <c r="P3900" i="1"/>
  <c r="P3903" i="1"/>
  <c r="P3904" i="1"/>
  <c r="P3906" i="1"/>
  <c r="P3907" i="1"/>
  <c r="P3908" i="1"/>
  <c r="P3909" i="1"/>
  <c r="P3910" i="1"/>
  <c r="P3911" i="1"/>
  <c r="P3912" i="1"/>
  <c r="P3913" i="1"/>
  <c r="P3915" i="1"/>
  <c r="P3916" i="1"/>
  <c r="P3917" i="1"/>
  <c r="P3918" i="1"/>
  <c r="P3919" i="1"/>
  <c r="P3920" i="1"/>
  <c r="P3922" i="1"/>
  <c r="P3923" i="1"/>
  <c r="P3924" i="1"/>
  <c r="P3925" i="1"/>
  <c r="P3926" i="1"/>
  <c r="P3927" i="1"/>
  <c r="P3928" i="1"/>
  <c r="P3929" i="1"/>
  <c r="P3930" i="1"/>
  <c r="P3932" i="1"/>
  <c r="P3933" i="1"/>
  <c r="P3934" i="1"/>
  <c r="P3935" i="1"/>
  <c r="P3937" i="1"/>
  <c r="P3938" i="1"/>
  <c r="P3940" i="1"/>
  <c r="P3941" i="1"/>
  <c r="P3942" i="1"/>
  <c r="P3943" i="1"/>
  <c r="P3944" i="1"/>
  <c r="P3945" i="1"/>
  <c r="P3946" i="1"/>
  <c r="P3947" i="1"/>
  <c r="P3948" i="1"/>
  <c r="P3949" i="1"/>
  <c r="P3951" i="1"/>
  <c r="P3952" i="1"/>
  <c r="P3954" i="1"/>
  <c r="P3955" i="1"/>
  <c r="P3961" i="1"/>
  <c r="P3972" i="1"/>
  <c r="P3973" i="1"/>
  <c r="P3974" i="1"/>
  <c r="P3976" i="1"/>
  <c r="P3977" i="1"/>
  <c r="P3979" i="1"/>
  <c r="P3980" i="1"/>
  <c r="P3981" i="1"/>
  <c r="P3982" i="1"/>
  <c r="P3983" i="1"/>
  <c r="P3986" i="1"/>
  <c r="P3987" i="1"/>
  <c r="P3989" i="1"/>
  <c r="P3990" i="1"/>
  <c r="P3992" i="1"/>
  <c r="P3998" i="1"/>
  <c r="P3999" i="1"/>
  <c r="P4000" i="1"/>
  <c r="P4001" i="1"/>
  <c r="P4002" i="1"/>
  <c r="P4005" i="1"/>
  <c r="P4006" i="1"/>
  <c r="P4008" i="1"/>
  <c r="P4009" i="1"/>
  <c r="P4010" i="1"/>
  <c r="P4011" i="1"/>
  <c r="P4012" i="1"/>
  <c r="P4013" i="1"/>
  <c r="P4014" i="1"/>
  <c r="P4020" i="1"/>
  <c r="P4026" i="1"/>
  <c r="P4027" i="1"/>
  <c r="P4029" i="1"/>
  <c r="P4030" i="1"/>
  <c r="P4031" i="1"/>
  <c r="P4032" i="1"/>
  <c r="P4034" i="1"/>
  <c r="P4035" i="1"/>
  <c r="P4037" i="1"/>
  <c r="P4040" i="1"/>
  <c r="P4041" i="1"/>
  <c r="P4044" i="1"/>
  <c r="P4045" i="1"/>
  <c r="P4046" i="1"/>
  <c r="P4048" i="1"/>
  <c r="P4049" i="1"/>
  <c r="P4052" i="1"/>
  <c r="P4053" i="1"/>
  <c r="P4054" i="1"/>
  <c r="P4055" i="1"/>
  <c r="P4056" i="1"/>
  <c r="P4057" i="1"/>
  <c r="P4058" i="1"/>
  <c r="P4059" i="1"/>
  <c r="P4060" i="1"/>
  <c r="P4061" i="1"/>
  <c r="P4062" i="1"/>
  <c r="P4065" i="1"/>
  <c r="P4067" i="1"/>
  <c r="P4068" i="1"/>
  <c r="P4069" i="1"/>
  <c r="P4072" i="1"/>
  <c r="P4074" i="1"/>
  <c r="P4075" i="1"/>
  <c r="P4077" i="1"/>
  <c r="P4080" i="1"/>
  <c r="P4083" i="1"/>
  <c r="P4084" i="1"/>
  <c r="P4085" i="1"/>
  <c r="P4086" i="1"/>
  <c r="P4087" i="1"/>
  <c r="P4088" i="1"/>
  <c r="P4090" i="1"/>
  <c r="P4091" i="1"/>
  <c r="P4092" i="1"/>
  <c r="P4093" i="1"/>
  <c r="P4094" i="1"/>
  <c r="P4096" i="1"/>
  <c r="P4097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2" i="1"/>
  <c r="P4113" i="1"/>
  <c r="P4114" i="1"/>
  <c r="P4116" i="1"/>
  <c r="P4119" i="1"/>
  <c r="P4120" i="1"/>
  <c r="P4122" i="1"/>
  <c r="P4123" i="1"/>
  <c r="P4124" i="1"/>
  <c r="P4125" i="1"/>
  <c r="P4126" i="1"/>
  <c r="P4127" i="1"/>
  <c r="P4130" i="1"/>
  <c r="P4132" i="1"/>
  <c r="P4143" i="1"/>
  <c r="P4146" i="1"/>
  <c r="P4149" i="1"/>
  <c r="P4151" i="1"/>
  <c r="P4153" i="1"/>
  <c r="P4156" i="1"/>
  <c r="P4157" i="1"/>
  <c r="P4158" i="1"/>
  <c r="P4159" i="1"/>
  <c r="P4160" i="1"/>
  <c r="P4161" i="1"/>
  <c r="P4163" i="1"/>
  <c r="P4170" i="1"/>
  <c r="P4171" i="1"/>
  <c r="P4172" i="1"/>
  <c r="P4173" i="1"/>
  <c r="P4174" i="1"/>
  <c r="P4175" i="1"/>
  <c r="P4176" i="1"/>
  <c r="P4177" i="1"/>
  <c r="P4182" i="1"/>
  <c r="P4183" i="1"/>
  <c r="P4184" i="1"/>
  <c r="P4185" i="1"/>
  <c r="P4186" i="1"/>
  <c r="P4189" i="1"/>
  <c r="P4190" i="1"/>
  <c r="P4191" i="1"/>
  <c r="P4192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4" i="1"/>
  <c r="P4215" i="1"/>
  <c r="P4216" i="1"/>
  <c r="P4218" i="1"/>
  <c r="P4221" i="1"/>
  <c r="P4222" i="1"/>
  <c r="P4224" i="1"/>
  <c r="P4227" i="1"/>
  <c r="P4230" i="1"/>
  <c r="P4231" i="1"/>
  <c r="P4232" i="1"/>
  <c r="P4233" i="1"/>
  <c r="P4240" i="1"/>
  <c r="P4241" i="1"/>
  <c r="P4242" i="1"/>
  <c r="P4243" i="1"/>
  <c r="P4249" i="1"/>
  <c r="P4250" i="1"/>
  <c r="P4253" i="1"/>
  <c r="P4256" i="1"/>
  <c r="P4257" i="1"/>
  <c r="P4259" i="1"/>
  <c r="P4260" i="1"/>
  <c r="P4261" i="1"/>
  <c r="P4262" i="1"/>
  <c r="P4265" i="1"/>
  <c r="P4266" i="1"/>
  <c r="P4267" i="1"/>
  <c r="P4268" i="1"/>
  <c r="P4269" i="1"/>
  <c r="P4270" i="1"/>
  <c r="P4272" i="1"/>
  <c r="P4273" i="1"/>
  <c r="P4275" i="1"/>
  <c r="P4276" i="1"/>
  <c r="P4277" i="1"/>
  <c r="P4278" i="1"/>
  <c r="P4279" i="1"/>
  <c r="P4280" i="1"/>
  <c r="P4281" i="1"/>
  <c r="P4282" i="1"/>
  <c r="P4284" i="1"/>
  <c r="P4285" i="1"/>
  <c r="P4286" i="1"/>
  <c r="P4287" i="1"/>
  <c r="P4288" i="1"/>
  <c r="P4289" i="1"/>
  <c r="P4291" i="1"/>
  <c r="P4292" i="1"/>
  <c r="P4293" i="1"/>
  <c r="P4294" i="1"/>
  <c r="P4295" i="1"/>
  <c r="P4296" i="1"/>
  <c r="P4298" i="1"/>
  <c r="P4299" i="1"/>
  <c r="P4300" i="1"/>
  <c r="P4302" i="1"/>
  <c r="P4303" i="1"/>
  <c r="P4305" i="1"/>
  <c r="P4307" i="1"/>
  <c r="P4309" i="1"/>
  <c r="P4310" i="1"/>
  <c r="P4311" i="1"/>
  <c r="P4313" i="1"/>
  <c r="P4314" i="1"/>
  <c r="P4315" i="1"/>
  <c r="P4317" i="1"/>
  <c r="P4318" i="1"/>
  <c r="P4320" i="1"/>
  <c r="P4327" i="1"/>
  <c r="P4330" i="1"/>
  <c r="P4335" i="1"/>
  <c r="P4336" i="1"/>
  <c r="P4345" i="1"/>
  <c r="P4346" i="1"/>
  <c r="P4348" i="1"/>
  <c r="P4349" i="1"/>
  <c r="P4351" i="1"/>
  <c r="P4352" i="1"/>
  <c r="P4353" i="1"/>
  <c r="P4354" i="1"/>
  <c r="P4355" i="1"/>
  <c r="P4357" i="1"/>
  <c r="P4358" i="1"/>
  <c r="P4359" i="1"/>
  <c r="P4362" i="1"/>
  <c r="P4363" i="1"/>
  <c r="P4365" i="1"/>
  <c r="P4366" i="1"/>
  <c r="P4368" i="1"/>
  <c r="P4370" i="1"/>
  <c r="P4377" i="1"/>
  <c r="P4378" i="1"/>
  <c r="P4381" i="1"/>
  <c r="P4383" i="1"/>
  <c r="P4384" i="1"/>
  <c r="P4385" i="1"/>
  <c r="P4386" i="1"/>
  <c r="P4387" i="1"/>
  <c r="P4388" i="1"/>
  <c r="P4392" i="1"/>
  <c r="P4393" i="1"/>
  <c r="P4394" i="1"/>
  <c r="P4395" i="1"/>
  <c r="P4397" i="1"/>
  <c r="P4399" i="1"/>
  <c r="P4400" i="1"/>
  <c r="P4401" i="1"/>
  <c r="P4403" i="1"/>
  <c r="P4404" i="1"/>
  <c r="P4405" i="1"/>
  <c r="P4407" i="1"/>
  <c r="P4408" i="1"/>
  <c r="P4409" i="1"/>
  <c r="P4410" i="1"/>
  <c r="P4413" i="1"/>
  <c r="P4414" i="1"/>
  <c r="P4415" i="1"/>
  <c r="P4417" i="1"/>
  <c r="P4418" i="1"/>
  <c r="P4419" i="1"/>
  <c r="P4420" i="1"/>
  <c r="P4421" i="1"/>
  <c r="P4422" i="1"/>
  <c r="P4423" i="1"/>
  <c r="P4425" i="1"/>
  <c r="P4426" i="1"/>
  <c r="P4429" i="1"/>
  <c r="P4430" i="1"/>
  <c r="P4431" i="1"/>
  <c r="P4432" i="1"/>
  <c r="P4433" i="1"/>
  <c r="P4435" i="1"/>
  <c r="P4436" i="1"/>
  <c r="P4437" i="1"/>
  <c r="P4439" i="1"/>
  <c r="P4448" i="1"/>
  <c r="P4451" i="1"/>
  <c r="P4452" i="1"/>
  <c r="P4454" i="1"/>
  <c r="P4457" i="1"/>
  <c r="P4460" i="1"/>
  <c r="P4463" i="1"/>
  <c r="P4464" i="1"/>
  <c r="P4465" i="1"/>
  <c r="P4466" i="1"/>
  <c r="P4467" i="1"/>
  <c r="P4468" i="1"/>
  <c r="P4472" i="1"/>
  <c r="P4473" i="1"/>
  <c r="P4477" i="1"/>
  <c r="P4480" i="1"/>
  <c r="P4486" i="1"/>
  <c r="P4487" i="1"/>
  <c r="P4488" i="1"/>
  <c r="P4490" i="1"/>
  <c r="P4491" i="1"/>
  <c r="P4492" i="1"/>
  <c r="P4493" i="1"/>
  <c r="P4495" i="1"/>
  <c r="P4496" i="1"/>
  <c r="P4497" i="1"/>
  <c r="P4498" i="1"/>
  <c r="P4500" i="1"/>
  <c r="P4501" i="1"/>
  <c r="P4502" i="1"/>
  <c r="P4503" i="1"/>
  <c r="P4504" i="1"/>
  <c r="P4505" i="1"/>
  <c r="P4507" i="1"/>
  <c r="P4513" i="1"/>
  <c r="P4517" i="1"/>
  <c r="P4518" i="1"/>
  <c r="P4520" i="1"/>
  <c r="P4521" i="1"/>
  <c r="P4522" i="1"/>
  <c r="P4524" i="1"/>
  <c r="P4525" i="1"/>
  <c r="P4532" i="1"/>
  <c r="P4534" i="1"/>
  <c r="P4536" i="1"/>
  <c r="P4538" i="1"/>
  <c r="P4539" i="1"/>
  <c r="P4540" i="1"/>
  <c r="P4541" i="1"/>
  <c r="P4542" i="1"/>
  <c r="P4543" i="1"/>
  <c r="P4544" i="1"/>
  <c r="P4545" i="1"/>
  <c r="P4546" i="1"/>
  <c r="P4547" i="1"/>
  <c r="P4548" i="1"/>
  <c r="P4550" i="1"/>
  <c r="P4552" i="1"/>
  <c r="P4553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1" i="1"/>
  <c r="P4572" i="1"/>
  <c r="P4573" i="1"/>
  <c r="P4574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600" i="1"/>
  <c r="P4601" i="1"/>
  <c r="P4603" i="1"/>
  <c r="P4604" i="1"/>
  <c r="P4605" i="1"/>
  <c r="P4606" i="1"/>
  <c r="P4608" i="1"/>
  <c r="P4609" i="1"/>
  <c r="P4633" i="1"/>
  <c r="P4640" i="1"/>
  <c r="P4641" i="1"/>
  <c r="P4642" i="1"/>
  <c r="P4644" i="1"/>
  <c r="P4645" i="1"/>
  <c r="P4646" i="1"/>
  <c r="P4647" i="1"/>
  <c r="P4648" i="1"/>
  <c r="P4649" i="1"/>
  <c r="P4650" i="1"/>
  <c r="P4651" i="1"/>
  <c r="P4652" i="1"/>
  <c r="P4655" i="1"/>
  <c r="P4656" i="1"/>
  <c r="P4657" i="1"/>
  <c r="P4661" i="1"/>
  <c r="P4663" i="1"/>
  <c r="P4664" i="1"/>
  <c r="P4665" i="1"/>
  <c r="P4666" i="1"/>
  <c r="P4669" i="1"/>
  <c r="P4671" i="1"/>
  <c r="P4672" i="1"/>
  <c r="P4673" i="1"/>
  <c r="P4674" i="1"/>
  <c r="P4676" i="1"/>
  <c r="P4678" i="1"/>
  <c r="P4679" i="1"/>
  <c r="P4680" i="1"/>
  <c r="P4681" i="1"/>
  <c r="P4682" i="1"/>
  <c r="P4683" i="1"/>
  <c r="P4685" i="1"/>
  <c r="P4686" i="1"/>
  <c r="P4690" i="1"/>
  <c r="P4691" i="1"/>
  <c r="P4693" i="1"/>
  <c r="P4696" i="1"/>
  <c r="P4697" i="1"/>
  <c r="P4698" i="1"/>
  <c r="P4699" i="1"/>
  <c r="P4700" i="1"/>
  <c r="P4702" i="1"/>
  <c r="P4708" i="1"/>
  <c r="P4709" i="1"/>
  <c r="P4710" i="1"/>
  <c r="P4712" i="1"/>
  <c r="P4713" i="1"/>
  <c r="P4714" i="1"/>
  <c r="P4715" i="1"/>
  <c r="P4721" i="1"/>
  <c r="P4722" i="1"/>
  <c r="P4725" i="1"/>
  <c r="P4727" i="1"/>
  <c r="P4728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2" i="1"/>
  <c r="P4753" i="1"/>
  <c r="P4754" i="1"/>
  <c r="P4755" i="1"/>
  <c r="P4756" i="1"/>
  <c r="P4757" i="1"/>
  <c r="P4759" i="1"/>
  <c r="P4760" i="1"/>
  <c r="P4764" i="1"/>
  <c r="P4771" i="1"/>
  <c r="P4778" i="1"/>
  <c r="P4780" i="1"/>
  <c r="P4782" i="1"/>
  <c r="P4783" i="1"/>
  <c r="P4785" i="1"/>
  <c r="P4786" i="1"/>
  <c r="P4788" i="1"/>
  <c r="P4790" i="1"/>
  <c r="P4791" i="1"/>
  <c r="P4793" i="1"/>
  <c r="P4794" i="1"/>
  <c r="P4795" i="1"/>
  <c r="P4796" i="1"/>
  <c r="P4797" i="1"/>
  <c r="P4798" i="1"/>
  <c r="P4799" i="1"/>
  <c r="P4801" i="1"/>
  <c r="P4802" i="1"/>
  <c r="P4804" i="1"/>
  <c r="P4806" i="1"/>
  <c r="P4809" i="1"/>
  <c r="P4813" i="1"/>
  <c r="P4814" i="1"/>
  <c r="P4816" i="1"/>
  <c r="P4817" i="1"/>
  <c r="P4818" i="1"/>
  <c r="P4819" i="1"/>
  <c r="P4820" i="1"/>
  <c r="P4823" i="1"/>
  <c r="P4825" i="1"/>
  <c r="P4827" i="1"/>
  <c r="P4828" i="1"/>
  <c r="P4829" i="1"/>
  <c r="P4830" i="1"/>
  <c r="P4831" i="1"/>
  <c r="P4832" i="1"/>
  <c r="P4834" i="1"/>
  <c r="P4835" i="1"/>
  <c r="P4838" i="1"/>
  <c r="P4839" i="1"/>
  <c r="P4840" i="1"/>
  <c r="P4841" i="1"/>
  <c r="P4842" i="1"/>
  <c r="P4844" i="1"/>
  <c r="P4845" i="1"/>
  <c r="P4847" i="1"/>
  <c r="P4853" i="1"/>
  <c r="P4854" i="1"/>
  <c r="P4855" i="1"/>
  <c r="P4857" i="1"/>
  <c r="P4858" i="1"/>
  <c r="P4859" i="1"/>
  <c r="P4860" i="1"/>
  <c r="P4862" i="1"/>
  <c r="P4863" i="1"/>
  <c r="P4864" i="1"/>
  <c r="P4865" i="1"/>
  <c r="P4866" i="1"/>
  <c r="P4868" i="1"/>
  <c r="P4869" i="1"/>
  <c r="P4870" i="1"/>
  <c r="P4873" i="1"/>
  <c r="P4875" i="1"/>
  <c r="P4890" i="1"/>
  <c r="P4892" i="1"/>
  <c r="P4893" i="1"/>
  <c r="P4895" i="1"/>
  <c r="P4898" i="1"/>
  <c r="P4899" i="1"/>
  <c r="P4901" i="1"/>
  <c r="P4902" i="1"/>
  <c r="P4903" i="1"/>
  <c r="P4904" i="1"/>
  <c r="P4905" i="1"/>
  <c r="P4906" i="1"/>
  <c r="P4907" i="1"/>
  <c r="P4911" i="1"/>
  <c r="P4915" i="1"/>
  <c r="P4917" i="1"/>
  <c r="P4923" i="1"/>
  <c r="P4924" i="1"/>
  <c r="P4925" i="1"/>
  <c r="P4928" i="1"/>
  <c r="P4930" i="1"/>
  <c r="P4932" i="1"/>
  <c r="P4933" i="1"/>
  <c r="P4934" i="1"/>
  <c r="P4935" i="1"/>
  <c r="P4938" i="1"/>
  <c r="P4940" i="1"/>
  <c r="P4942" i="1"/>
  <c r="P4943" i="1"/>
  <c r="P4946" i="1"/>
  <c r="P4949" i="1"/>
  <c r="P4957" i="1"/>
  <c r="P4958" i="1"/>
  <c r="P4960" i="1"/>
  <c r="P4961" i="1"/>
  <c r="P4962" i="1"/>
  <c r="P4964" i="1"/>
  <c r="P4966" i="1"/>
  <c r="P4973" i="1"/>
  <c r="P4975" i="1"/>
  <c r="P4976" i="1"/>
  <c r="P4977" i="1"/>
  <c r="P4979" i="1"/>
  <c r="P4980" i="1"/>
  <c r="P4981" i="1"/>
  <c r="P4986" i="1"/>
  <c r="P4989" i="1"/>
  <c r="P4999" i="1"/>
  <c r="P5000" i="1"/>
  <c r="P5003" i="1"/>
  <c r="P5005" i="1"/>
  <c r="P5006" i="1"/>
  <c r="P5009" i="1"/>
  <c r="P5010" i="1"/>
  <c r="P5011" i="1"/>
  <c r="P5013" i="1"/>
  <c r="P5014" i="1"/>
  <c r="P5017" i="1"/>
  <c r="P5023" i="1"/>
  <c r="P5025" i="1"/>
  <c r="P5027" i="1"/>
  <c r="P5028" i="1"/>
  <c r="P5029" i="1"/>
  <c r="P5031" i="1"/>
  <c r="P5035" i="1"/>
  <c r="P5036" i="1"/>
  <c r="P5037" i="1"/>
  <c r="P5039" i="1"/>
  <c r="P5043" i="1"/>
  <c r="P5044" i="1"/>
  <c r="P2" i="1"/>
  <c r="N3" i="1"/>
  <c r="N4" i="1"/>
  <c r="N5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40" i="1"/>
  <c r="N4841" i="1"/>
  <c r="N4842" i="1"/>
  <c r="N4843" i="1"/>
  <c r="N4844" i="1"/>
  <c r="N4845" i="1"/>
  <c r="N4846" i="1"/>
  <c r="N4847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2" i="1"/>
  <c r="K3" i="1"/>
  <c r="K4" i="1"/>
  <c r="K5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9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3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40" i="1"/>
  <c r="I541" i="1"/>
  <c r="I542" i="1"/>
  <c r="I543" i="1"/>
  <c r="I544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9" i="1"/>
  <c r="I820" i="1"/>
  <c r="I821" i="1"/>
  <c r="I822" i="1"/>
  <c r="I823" i="1"/>
  <c r="I824" i="1"/>
  <c r="I825" i="1"/>
  <c r="I826" i="1"/>
  <c r="I827" i="1"/>
  <c r="I829" i="1"/>
  <c r="I830" i="1"/>
  <c r="I831" i="1"/>
  <c r="I832" i="1"/>
  <c r="I833" i="1"/>
  <c r="I834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6" i="1"/>
  <c r="I1027" i="1"/>
  <c r="I1028" i="1"/>
  <c r="I1029" i="1"/>
  <c r="I1030" i="1"/>
  <c r="I1031" i="1"/>
  <c r="I1032" i="1"/>
  <c r="I1033" i="1"/>
  <c r="I1034" i="1"/>
  <c r="I1035" i="1"/>
  <c r="I1036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2" i="1"/>
  <c r="I1663" i="1"/>
  <c r="I1664" i="1"/>
  <c r="I1665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2" i="1"/>
  <c r="I2463" i="1"/>
  <c r="I2464" i="1"/>
  <c r="I2465" i="1"/>
  <c r="I2466" i="1"/>
  <c r="I2467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7" i="1"/>
  <c r="I2828" i="1"/>
  <c r="I2829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4" i="1"/>
  <c r="I3485" i="1"/>
  <c r="I3486" i="1"/>
  <c r="I3487" i="1"/>
  <c r="I3488" i="1"/>
  <c r="I3489" i="1"/>
  <c r="I3490" i="1"/>
  <c r="I3491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10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3" i="1"/>
  <c r="I3654" i="1"/>
  <c r="I3655" i="1"/>
  <c r="I3656" i="1"/>
  <c r="I3657" i="1"/>
  <c r="I3658" i="1"/>
  <c r="I3659" i="1"/>
  <c r="I3660" i="1"/>
  <c r="I3661" i="1"/>
  <c r="I3662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3" i="1"/>
  <c r="I3804" i="1"/>
  <c r="I3805" i="1"/>
  <c r="I3806" i="1"/>
  <c r="I3807" i="1"/>
  <c r="I3808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4" i="1"/>
  <c r="I3875" i="1"/>
  <c r="I3876" i="1"/>
  <c r="I3877" i="1"/>
  <c r="I3878" i="1"/>
  <c r="I3879" i="1"/>
  <c r="I3880" i="1"/>
  <c r="I3881" i="1"/>
  <c r="I3882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5" i="1"/>
  <c r="I3986" i="1"/>
  <c r="I3987" i="1"/>
  <c r="I3988" i="1"/>
  <c r="I3989" i="1"/>
  <c r="I3990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2" i="1"/>
  <c r="I4083" i="1"/>
  <c r="I4084" i="1"/>
  <c r="I4085" i="1"/>
  <c r="I4086" i="1"/>
  <c r="I4087" i="1"/>
  <c r="I4088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6" i="1"/>
  <c r="I4118" i="1"/>
  <c r="I4119" i="1"/>
  <c r="I4120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4" i="1"/>
  <c r="I4285" i="1"/>
  <c r="I4286" i="1"/>
  <c r="I4287" i="1"/>
  <c r="I4288" i="1"/>
  <c r="I4289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3" i="1"/>
  <c r="I4464" i="1"/>
  <c r="I4465" i="1"/>
  <c r="I4466" i="1"/>
  <c r="I4467" i="1"/>
  <c r="I4468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1" i="1"/>
  <c r="I4802" i="1"/>
  <c r="I4803" i="1"/>
  <c r="I4804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2" i="1"/>
  <c r="I5043" i="1"/>
  <c r="I5044" i="1"/>
  <c r="I2" i="1"/>
  <c r="G3" i="1"/>
  <c r="G4" i="1"/>
  <c r="G5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2" i="1"/>
  <c r="G203" i="1"/>
  <c r="G204" i="1"/>
  <c r="G205" i="1"/>
  <c r="G206" i="1"/>
  <c r="G207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5" i="1"/>
  <c r="G4396" i="1"/>
  <c r="G4397" i="1"/>
  <c r="G4398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2" i="1"/>
  <c r="F3" i="1"/>
  <c r="F4" i="1"/>
  <c r="F5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2" i="1"/>
  <c r="F203" i="1"/>
  <c r="F204" i="1"/>
  <c r="F205" i="1"/>
  <c r="F206" i="1"/>
  <c r="F207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5" i="1"/>
  <c r="F4396" i="1"/>
  <c r="F4397" i="1"/>
  <c r="F4398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2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5" i="1"/>
  <c r="D2346" i="1"/>
  <c r="D2348" i="1"/>
  <c r="D2349" i="1"/>
  <c r="D2350" i="1"/>
  <c r="D2351" i="1"/>
  <c r="D2352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9" i="1"/>
  <c r="D3810" i="1"/>
  <c r="D3811" i="1"/>
  <c r="D3812" i="1"/>
  <c r="D3814" i="1"/>
  <c r="D3815" i="1"/>
  <c r="D3816" i="1"/>
  <c r="D3817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9" i="1"/>
  <c r="D4440" i="1"/>
  <c r="D4441" i="1"/>
  <c r="D4442" i="1"/>
  <c r="D4443" i="1"/>
  <c r="D4444" i="1"/>
  <c r="D4445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20" i="1"/>
  <c r="D4621" i="1"/>
  <c r="D4622" i="1"/>
  <c r="D4623" i="1"/>
  <c r="D4625" i="1"/>
  <c r="D4626" i="1"/>
  <c r="D4627" i="1"/>
  <c r="D4628" i="1"/>
  <c r="D4629" i="1"/>
  <c r="D4630" i="1"/>
  <c r="D4631" i="1"/>
  <c r="D4632" i="1"/>
  <c r="D4633" i="1"/>
  <c r="D4634" i="1"/>
  <c r="D4635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4" i="1"/>
  <c r="D4716" i="1"/>
  <c r="D4717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6" i="1"/>
  <c r="D4767" i="1"/>
  <c r="D4768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7" i="1"/>
  <c r="D4858" i="1"/>
  <c r="D4859" i="1"/>
  <c r="D4860" i="1"/>
  <c r="D4862" i="1"/>
  <c r="D4863" i="1"/>
  <c r="D4864" i="1"/>
  <c r="D4865" i="1"/>
  <c r="D4866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1" i="1"/>
  <c r="D4882" i="1"/>
  <c r="D4883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7" i="1"/>
  <c r="D4928" i="1"/>
  <c r="D4929" i="1"/>
  <c r="D4930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8" i="1"/>
  <c r="D4949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2" i="1"/>
  <c r="D4993" i="1"/>
  <c r="D4994" i="1"/>
  <c r="D4995" i="1"/>
  <c r="D4996" i="1"/>
  <c r="D4997" i="1"/>
  <c r="D4999" i="1"/>
  <c r="D5000" i="1"/>
  <c r="D5001" i="1"/>
  <c r="D5002" i="1"/>
  <c r="D5003" i="1"/>
  <c r="D5004" i="1"/>
  <c r="D5005" i="1"/>
  <c r="D5006" i="1"/>
  <c r="D5007" i="1"/>
  <c r="D5009" i="1"/>
  <c r="D5010" i="1"/>
  <c r="D5011" i="1"/>
  <c r="D5012" i="1"/>
  <c r="D5013" i="1"/>
  <c r="D5014" i="1"/>
  <c r="D5015" i="1"/>
  <c r="D5016" i="1"/>
  <c r="D5017" i="1"/>
  <c r="D5019" i="1"/>
  <c r="D5020" i="1"/>
  <c r="D5021" i="1"/>
  <c r="D5023" i="1"/>
  <c r="D5024" i="1"/>
  <c r="D5025" i="1"/>
  <c r="D5026" i="1"/>
  <c r="D5027" i="1"/>
  <c r="D5028" i="1"/>
  <c r="D5029" i="1"/>
  <c r="D5030" i="1"/>
  <c r="D5031" i="1"/>
  <c r="D5033" i="1"/>
  <c r="D5034" i="1"/>
  <c r="D5035" i="1"/>
  <c r="D5036" i="1"/>
  <c r="D5037" i="1"/>
  <c r="D5039" i="1"/>
  <c r="D5040" i="1"/>
  <c r="D5041" i="1"/>
  <c r="D5042" i="1"/>
  <c r="D5043" i="1"/>
  <c r="D5044" i="1"/>
  <c r="D3" i="1"/>
  <c r="D4" i="1"/>
  <c r="D5" i="1"/>
  <c r="D2" i="1"/>
  <c r="A6" i="1"/>
  <c r="N6" i="1" s="1"/>
  <c r="C6" i="1"/>
  <c r="D6" i="1" s="1"/>
  <c r="E6" i="1"/>
  <c r="F6" i="1" s="1"/>
  <c r="J6" i="1"/>
  <c r="K6" i="1" s="1"/>
  <c r="O6" i="1"/>
  <c r="P6" i="1" s="1"/>
  <c r="Z6" i="1"/>
  <c r="AC6" i="1"/>
  <c r="AE6" i="1"/>
  <c r="AF6" i="1" s="1"/>
  <c r="AG6" i="1"/>
  <c r="AH6" i="1"/>
  <c r="AI6" i="1"/>
  <c r="AJ6" i="1" s="1"/>
  <c r="AK6" i="1"/>
  <c r="AL6" i="1" s="1"/>
  <c r="AM6" i="1"/>
  <c r="AT6" i="1"/>
  <c r="AU6" i="1" s="1"/>
  <c r="AK57" i="1"/>
  <c r="AL57" i="1" s="1"/>
  <c r="O86" i="1"/>
  <c r="P86" i="1" s="1"/>
  <c r="AK86" i="1"/>
  <c r="AL86" i="1" s="1"/>
  <c r="AT86" i="1"/>
  <c r="AU86" i="1" s="1"/>
  <c r="O100" i="1"/>
  <c r="P100" i="1" s="1"/>
  <c r="AI100" i="1"/>
  <c r="AJ100" i="1" s="1"/>
  <c r="AK100" i="1"/>
  <c r="AL100" i="1" s="1"/>
  <c r="AA101" i="1"/>
  <c r="AB101" i="1" s="1"/>
  <c r="B179" i="1"/>
  <c r="H179" i="1"/>
  <c r="I179" i="1" s="1"/>
  <c r="O179" i="1"/>
  <c r="P179" i="1" s="1"/>
  <c r="AM179" i="1"/>
  <c r="E201" i="1"/>
  <c r="F201" i="1" s="1"/>
  <c r="O201" i="1"/>
  <c r="P201" i="1" s="1"/>
  <c r="AC201" i="1"/>
  <c r="AI201" i="1"/>
  <c r="AJ201" i="1" s="1"/>
  <c r="AK201" i="1"/>
  <c r="AL201" i="1" s="1"/>
  <c r="AT201" i="1"/>
  <c r="AU201" i="1" s="1"/>
  <c r="O206" i="1"/>
  <c r="P206" i="1" s="1"/>
  <c r="AI206" i="1"/>
  <c r="AJ206" i="1" s="1"/>
  <c r="AK206" i="1"/>
  <c r="AL206" i="1" s="1"/>
  <c r="E208" i="1"/>
  <c r="F208" i="1" s="1"/>
  <c r="O208" i="1"/>
  <c r="P208" i="1" s="1"/>
  <c r="AC208" i="1"/>
  <c r="AI208" i="1"/>
  <c r="AJ208" i="1" s="1"/>
  <c r="AK208" i="1"/>
  <c r="AL208" i="1" s="1"/>
  <c r="AT208" i="1"/>
  <c r="AU208" i="1" s="1"/>
  <c r="O244" i="1"/>
  <c r="P244" i="1" s="1"/>
  <c r="AI244" i="1"/>
  <c r="AJ244" i="1" s="1"/>
  <c r="AA250" i="1"/>
  <c r="AB250" i="1" s="1"/>
  <c r="B262" i="1"/>
  <c r="H262" i="1"/>
  <c r="I262" i="1" s="1"/>
  <c r="O262" i="1"/>
  <c r="P262" i="1" s="1"/>
  <c r="AK262" i="1"/>
  <c r="AL262" i="1" s="1"/>
  <c r="AM262" i="1"/>
  <c r="A281" i="1"/>
  <c r="N281" i="1" s="1"/>
  <c r="C281" i="1"/>
  <c r="D281" i="1" s="1"/>
  <c r="J281" i="1"/>
  <c r="K281" i="1" s="1"/>
  <c r="L281" i="1"/>
  <c r="O281" i="1"/>
  <c r="P281" i="1" s="1"/>
  <c r="Z281" i="1"/>
  <c r="AC281" i="1"/>
  <c r="AE281" i="1"/>
  <c r="AF281" i="1" s="1"/>
  <c r="AG281" i="1"/>
  <c r="AH281" i="1"/>
  <c r="AI281" i="1"/>
  <c r="AJ281" i="1" s="1"/>
  <c r="AK281" i="1"/>
  <c r="AL281" i="1" s="1"/>
  <c r="AM281" i="1"/>
  <c r="AP281" i="1"/>
  <c r="AQ281" i="1" s="1"/>
  <c r="AT281" i="1"/>
  <c r="AU281" i="1" s="1"/>
  <c r="O369" i="1"/>
  <c r="P369" i="1" s="1"/>
  <c r="AC369" i="1"/>
  <c r="AK369" i="1"/>
  <c r="AL369" i="1" s="1"/>
  <c r="B406" i="1"/>
  <c r="H406" i="1"/>
  <c r="I406" i="1" s="1"/>
  <c r="O406" i="1"/>
  <c r="P406" i="1" s="1"/>
  <c r="AK406" i="1"/>
  <c r="AL406" i="1" s="1"/>
  <c r="AM406" i="1"/>
  <c r="O424" i="1"/>
  <c r="P424" i="1" s="1"/>
  <c r="AK424" i="1"/>
  <c r="AL424" i="1" s="1"/>
  <c r="O432" i="1"/>
  <c r="P432" i="1" s="1"/>
  <c r="AK446" i="1"/>
  <c r="AL446" i="1" s="1"/>
  <c r="A461" i="1"/>
  <c r="N461" i="1" s="1"/>
  <c r="B461" i="1"/>
  <c r="H461" i="1"/>
  <c r="I461" i="1" s="1"/>
  <c r="O461" i="1"/>
  <c r="P461" i="1" s="1"/>
  <c r="AK461" i="1"/>
  <c r="AL461" i="1" s="1"/>
  <c r="AM461" i="1"/>
  <c r="AK479" i="1"/>
  <c r="AL479" i="1" s="1"/>
  <c r="B481" i="1"/>
  <c r="H481" i="1"/>
  <c r="I481" i="1" s="1"/>
  <c r="O481" i="1"/>
  <c r="P481" i="1" s="1"/>
  <c r="AK481" i="1"/>
  <c r="AL481" i="1" s="1"/>
  <c r="AM481" i="1"/>
  <c r="O491" i="1"/>
  <c r="P491" i="1" s="1"/>
  <c r="AI491" i="1"/>
  <c r="AJ491" i="1" s="1"/>
  <c r="AK491" i="1"/>
  <c r="AK492" i="1" s="1"/>
  <c r="AL492" i="1" s="1"/>
  <c r="O509" i="1"/>
  <c r="P509" i="1" s="1"/>
  <c r="AC509" i="1"/>
  <c r="AT509" i="1"/>
  <c r="AU509" i="1" s="1"/>
  <c r="B539" i="1"/>
  <c r="H539" i="1"/>
  <c r="I539" i="1" s="1"/>
  <c r="O539" i="1"/>
  <c r="P539" i="1" s="1"/>
  <c r="AK539" i="1"/>
  <c r="AL539" i="1" s="1"/>
  <c r="AM539" i="1"/>
  <c r="B545" i="1"/>
  <c r="H545" i="1"/>
  <c r="I545" i="1" s="1"/>
  <c r="O545" i="1"/>
  <c r="P545" i="1" s="1"/>
  <c r="AI545" i="1"/>
  <c r="AJ545" i="1" s="1"/>
  <c r="AK545" i="1"/>
  <c r="AL545" i="1" s="1"/>
  <c r="AM545" i="1"/>
  <c r="AT545" i="1"/>
  <c r="AU545" i="1" s="1"/>
  <c r="AK561" i="1"/>
  <c r="AL561" i="1" s="1"/>
  <c r="B595" i="1"/>
  <c r="H595" i="1"/>
  <c r="I595" i="1" s="1"/>
  <c r="O595" i="1"/>
  <c r="P595" i="1" s="1"/>
  <c r="AK595" i="1"/>
  <c r="AL595" i="1" s="1"/>
  <c r="AM595" i="1"/>
  <c r="AT626" i="1"/>
  <c r="AU626" i="1" s="1"/>
  <c r="AK642" i="1"/>
  <c r="AL642" i="1" s="1"/>
  <c r="AK644" i="1"/>
  <c r="AL644" i="1" s="1"/>
  <c r="B647" i="1"/>
  <c r="H647" i="1"/>
  <c r="I647" i="1" s="1"/>
  <c r="O647" i="1"/>
  <c r="P647" i="1" s="1"/>
  <c r="AK647" i="1"/>
  <c r="AL647" i="1" s="1"/>
  <c r="AM647" i="1"/>
  <c r="O678" i="1"/>
  <c r="P678" i="1" s="1"/>
  <c r="B687" i="1"/>
  <c r="H687" i="1"/>
  <c r="I687" i="1" s="1"/>
  <c r="O687" i="1"/>
  <c r="P687" i="1" s="1"/>
  <c r="AI687" i="1"/>
  <c r="AJ687" i="1" s="1"/>
  <c r="AK687" i="1"/>
  <c r="AL687" i="1" s="1"/>
  <c r="AM687" i="1"/>
  <c r="AT687" i="1"/>
  <c r="AU687" i="1" s="1"/>
  <c r="AK715" i="1"/>
  <c r="AL715" i="1" s="1"/>
  <c r="B759" i="1"/>
  <c r="H759" i="1"/>
  <c r="I759" i="1" s="1"/>
  <c r="O759" i="1"/>
  <c r="P759" i="1" s="1"/>
  <c r="AK759" i="1"/>
  <c r="AL759" i="1" s="1"/>
  <c r="AM759" i="1"/>
  <c r="AK775" i="1"/>
  <c r="AL775" i="1" s="1"/>
  <c r="AK782" i="1"/>
  <c r="AL782" i="1" s="1"/>
  <c r="AK791" i="1"/>
  <c r="AL791" i="1" s="1"/>
  <c r="O812" i="1"/>
  <c r="P812" i="1" s="1"/>
  <c r="AI812" i="1"/>
  <c r="AJ812" i="1" s="1"/>
  <c r="B818" i="1"/>
  <c r="H818" i="1"/>
  <c r="I818" i="1" s="1"/>
  <c r="O818" i="1"/>
  <c r="P818" i="1" s="1"/>
  <c r="AM818" i="1"/>
  <c r="O823" i="1"/>
  <c r="P823" i="1" s="1"/>
  <c r="AK823" i="1"/>
  <c r="AL823" i="1" s="1"/>
  <c r="B828" i="1"/>
  <c r="H828" i="1"/>
  <c r="I828" i="1" s="1"/>
  <c r="O828" i="1"/>
  <c r="P828" i="1" s="1"/>
  <c r="AK828" i="1"/>
  <c r="AL828" i="1" s="1"/>
  <c r="AM828" i="1"/>
  <c r="B835" i="1"/>
  <c r="H835" i="1"/>
  <c r="I835" i="1" s="1"/>
  <c r="O835" i="1"/>
  <c r="P835" i="1" s="1"/>
  <c r="AI835" i="1"/>
  <c r="AJ835" i="1" s="1"/>
  <c r="AK835" i="1"/>
  <c r="AL835" i="1" s="1"/>
  <c r="AM835" i="1"/>
  <c r="B859" i="1"/>
  <c r="H859" i="1"/>
  <c r="I859" i="1" s="1"/>
  <c r="O859" i="1"/>
  <c r="P859" i="1" s="1"/>
  <c r="AM859" i="1"/>
  <c r="O892" i="1"/>
  <c r="O893" i="1" s="1"/>
  <c r="P893" i="1" s="1"/>
  <c r="AK927" i="1"/>
  <c r="AL927" i="1" s="1"/>
  <c r="AK951" i="1"/>
  <c r="AL951" i="1" s="1"/>
  <c r="AK954" i="1"/>
  <c r="AL954" i="1" s="1"/>
  <c r="B964" i="1"/>
  <c r="H964" i="1"/>
  <c r="I964" i="1" s="1"/>
  <c r="O964" i="1"/>
  <c r="P964" i="1" s="1"/>
  <c r="AC964" i="1"/>
  <c r="AI964" i="1"/>
  <c r="AJ964" i="1" s="1"/>
  <c r="AK964" i="1"/>
  <c r="AL964" i="1" s="1"/>
  <c r="AM964" i="1"/>
  <c r="AT964" i="1"/>
  <c r="AU964" i="1" s="1"/>
  <c r="B996" i="1"/>
  <c r="H996" i="1"/>
  <c r="I996" i="1" s="1"/>
  <c r="O996" i="1"/>
  <c r="P996" i="1" s="1"/>
  <c r="AI996" i="1"/>
  <c r="AJ996" i="1" s="1"/>
  <c r="AK996" i="1"/>
  <c r="AL996" i="1" s="1"/>
  <c r="AM996" i="1"/>
  <c r="B1009" i="1"/>
  <c r="H1009" i="1"/>
  <c r="I1009" i="1" s="1"/>
  <c r="O1009" i="1"/>
  <c r="P1009" i="1" s="1"/>
  <c r="AC1009" i="1"/>
  <c r="AI1009" i="1"/>
  <c r="AJ1009" i="1" s="1"/>
  <c r="AK1009" i="1"/>
  <c r="AL1009" i="1" s="1"/>
  <c r="AM1009" i="1"/>
  <c r="B1025" i="1"/>
  <c r="H1025" i="1"/>
  <c r="I1025" i="1" s="1"/>
  <c r="O1025" i="1"/>
  <c r="P1025" i="1" s="1"/>
  <c r="AK1025" i="1"/>
  <c r="AL1025" i="1" s="1"/>
  <c r="AM1025" i="1"/>
  <c r="B1037" i="1"/>
  <c r="H1037" i="1"/>
  <c r="I1037" i="1" s="1"/>
  <c r="O1037" i="1"/>
  <c r="P1037" i="1" s="1"/>
  <c r="AK1037" i="1"/>
  <c r="AL1037" i="1" s="1"/>
  <c r="AM1037" i="1"/>
  <c r="AK1039" i="1"/>
  <c r="AL1039" i="1" s="1"/>
  <c r="AK1042" i="1"/>
  <c r="AL1042" i="1" s="1"/>
  <c r="O1046" i="1"/>
  <c r="P1046" i="1" s="1"/>
  <c r="AI1046" i="1"/>
  <c r="AJ1046" i="1" s="1"/>
  <c r="AK1058" i="1"/>
  <c r="AL1058" i="1" s="1"/>
  <c r="AT1058" i="1"/>
  <c r="AU1058" i="1" s="1"/>
  <c r="O1062" i="1"/>
  <c r="O1063" i="1" s="1"/>
  <c r="P1063" i="1" s="1"/>
  <c r="AC1073" i="1"/>
  <c r="O1074" i="1"/>
  <c r="P1074" i="1" s="1"/>
  <c r="O1101" i="1"/>
  <c r="P1101" i="1" s="1"/>
  <c r="B1135" i="1"/>
  <c r="H1135" i="1"/>
  <c r="I1135" i="1" s="1"/>
  <c r="O1135" i="1"/>
  <c r="P1135" i="1" s="1"/>
  <c r="AK1135" i="1"/>
  <c r="AL1135" i="1" s="1"/>
  <c r="AM1135" i="1"/>
  <c r="O1138" i="1"/>
  <c r="P1138" i="1" s="1"/>
  <c r="AT1138" i="1"/>
  <c r="AU1138" i="1" s="1"/>
  <c r="B1177" i="1"/>
  <c r="H1177" i="1"/>
  <c r="I1177" i="1" s="1"/>
  <c r="O1177" i="1"/>
  <c r="P1177" i="1" s="1"/>
  <c r="AK1177" i="1"/>
  <c r="AL1177" i="1" s="1"/>
  <c r="AM1177" i="1"/>
  <c r="O1180" i="1"/>
  <c r="P1180" i="1" s="1"/>
  <c r="AI1180" i="1"/>
  <c r="AJ1180" i="1" s="1"/>
  <c r="AK1180" i="1"/>
  <c r="AL1180" i="1" s="1"/>
  <c r="AT1180" i="1"/>
  <c r="AU1180" i="1" s="1"/>
  <c r="AK1228" i="1"/>
  <c r="AL1228" i="1" s="1"/>
  <c r="AK1255" i="1"/>
  <c r="AL1255" i="1" s="1"/>
  <c r="B1267" i="1"/>
  <c r="H1267" i="1"/>
  <c r="I1267" i="1" s="1"/>
  <c r="O1267" i="1"/>
  <c r="P1267" i="1" s="1"/>
  <c r="AK1267" i="1"/>
  <c r="AL1267" i="1" s="1"/>
  <c r="AM1267" i="1"/>
  <c r="AK1309" i="1"/>
  <c r="AL1309" i="1" s="1"/>
  <c r="O1328" i="1"/>
  <c r="P1328" i="1" s="1"/>
  <c r="AK1329" i="1"/>
  <c r="AL1329" i="1" s="1"/>
  <c r="AI1331" i="1"/>
  <c r="AJ1331" i="1" s="1"/>
  <c r="AK1333" i="1"/>
  <c r="AL1333" i="1" s="1"/>
  <c r="B1348" i="1"/>
  <c r="H1348" i="1"/>
  <c r="I1348" i="1" s="1"/>
  <c r="AK1348" i="1"/>
  <c r="AL1348" i="1" s="1"/>
  <c r="AM1348" i="1"/>
  <c r="O1348" i="1"/>
  <c r="O1349" i="1" s="1"/>
  <c r="P1349" i="1" s="1"/>
  <c r="AC1349" i="1"/>
  <c r="AI1349" i="1"/>
  <c r="AJ1349" i="1" s="1"/>
  <c r="AT1349" i="1"/>
  <c r="AU1349" i="1" s="1"/>
  <c r="O1367" i="1"/>
  <c r="P1367" i="1" s="1"/>
  <c r="O1384" i="1"/>
  <c r="P1384" i="1" s="1"/>
  <c r="AI1384" i="1"/>
  <c r="AJ1384" i="1" s="1"/>
  <c r="AT1384" i="1"/>
  <c r="AU1384" i="1" s="1"/>
  <c r="B1406" i="1"/>
  <c r="H1406" i="1"/>
  <c r="I1406" i="1" s="1"/>
  <c r="O1406" i="1"/>
  <c r="P1406" i="1" s="1"/>
  <c r="AC1406" i="1"/>
  <c r="AK1406" i="1"/>
  <c r="AL1406" i="1" s="1"/>
  <c r="AM1406" i="1"/>
  <c r="B1446" i="1"/>
  <c r="H1446" i="1"/>
  <c r="I1446" i="1" s="1"/>
  <c r="O1446" i="1"/>
  <c r="P1446" i="1" s="1"/>
  <c r="AI1446" i="1"/>
  <c r="AJ1446" i="1" s="1"/>
  <c r="AK1446" i="1"/>
  <c r="AL1446" i="1" s="1"/>
  <c r="AM1446" i="1"/>
  <c r="AT1446" i="1"/>
  <c r="AU1446" i="1" s="1"/>
  <c r="O1448" i="1"/>
  <c r="P1448" i="1" s="1"/>
  <c r="AK1448" i="1"/>
  <c r="AL1448" i="1" s="1"/>
  <c r="O1461" i="1"/>
  <c r="P1461" i="1" s="1"/>
  <c r="O1465" i="1"/>
  <c r="P1465" i="1" s="1"/>
  <c r="O1483" i="1"/>
  <c r="B1501" i="1"/>
  <c r="H1501" i="1"/>
  <c r="I1501" i="1" s="1"/>
  <c r="O1501" i="1"/>
  <c r="P1501" i="1" s="1"/>
  <c r="AK1501" i="1"/>
  <c r="AL1501" i="1" s="1"/>
  <c r="AM1501" i="1"/>
  <c r="O1506" i="1"/>
  <c r="P1506" i="1" s="1"/>
  <c r="AK1507" i="1"/>
  <c r="AL1507" i="1" s="1"/>
  <c r="AK1509" i="1"/>
  <c r="AK1510" i="1" s="1"/>
  <c r="AL1510" i="1" s="1"/>
  <c r="AT1510" i="1"/>
  <c r="AU1510" i="1" s="1"/>
  <c r="C1512" i="1"/>
  <c r="D1512" i="1" s="1"/>
  <c r="E1512" i="1"/>
  <c r="F1512" i="1" s="1"/>
  <c r="O1510" i="1"/>
  <c r="AE1512" i="1"/>
  <c r="AF1512" i="1" s="1"/>
  <c r="AI1512" i="1"/>
  <c r="AJ1512" i="1" s="1"/>
  <c r="AT1512" i="1"/>
  <c r="AU1512" i="1" s="1"/>
  <c r="O1525" i="1"/>
  <c r="P1525" i="1" s="1"/>
  <c r="AC1529" i="1"/>
  <c r="AI1529" i="1"/>
  <c r="AJ1529" i="1" s="1"/>
  <c r="AK1541" i="1"/>
  <c r="AL1541" i="1" s="1"/>
  <c r="O1558" i="1"/>
  <c r="P1558" i="1" s="1"/>
  <c r="O1572" i="1"/>
  <c r="P1572" i="1" s="1"/>
  <c r="B1622" i="1"/>
  <c r="H1622" i="1"/>
  <c r="I1622" i="1" s="1"/>
  <c r="O1622" i="1"/>
  <c r="P1622" i="1" s="1"/>
  <c r="AK1622" i="1"/>
  <c r="AL1622" i="1" s="1"/>
  <c r="AM1622" i="1"/>
  <c r="AK1639" i="1"/>
  <c r="AL1639" i="1" s="1"/>
  <c r="AK1643" i="1"/>
  <c r="AL1643" i="1" s="1"/>
  <c r="AK1645" i="1"/>
  <c r="AL1645" i="1" s="1"/>
  <c r="B1661" i="1"/>
  <c r="H1661" i="1"/>
  <c r="I1661" i="1" s="1"/>
  <c r="O1661" i="1"/>
  <c r="P1661" i="1" s="1"/>
  <c r="AK1661" i="1"/>
  <c r="AL1661" i="1" s="1"/>
  <c r="AM1661" i="1"/>
  <c r="B1666" i="1"/>
  <c r="H1666" i="1"/>
  <c r="I1666" i="1" s="1"/>
  <c r="O1666" i="1"/>
  <c r="P1666" i="1" s="1"/>
  <c r="AK1666" i="1"/>
  <c r="AL1666" i="1" s="1"/>
  <c r="AM1666" i="1"/>
  <c r="AK1671" i="1"/>
  <c r="AL1671" i="1" s="1"/>
  <c r="AK1711" i="1"/>
  <c r="AK1712" i="1" s="1"/>
  <c r="AL1712" i="1" s="1"/>
  <c r="B1712" i="1"/>
  <c r="H1712" i="1"/>
  <c r="I1712" i="1" s="1"/>
  <c r="O1712" i="1"/>
  <c r="P1712" i="1" s="1"/>
  <c r="AI1712" i="1"/>
  <c r="AJ1712" i="1" s="1"/>
  <c r="AM1712" i="1"/>
  <c r="AK1720" i="1"/>
  <c r="AL1720" i="1" s="1"/>
  <c r="AI1726" i="1"/>
  <c r="AJ1726" i="1" s="1"/>
  <c r="AK1726" i="1"/>
  <c r="AL1726" i="1" s="1"/>
  <c r="O1726" i="1"/>
  <c r="O1727" i="1" s="1"/>
  <c r="P1727" i="1" s="1"/>
  <c r="AK1729" i="1"/>
  <c r="AL1729" i="1" s="1"/>
  <c r="AI1732" i="1"/>
  <c r="AI1733" i="1" s="1"/>
  <c r="AJ1733" i="1" s="1"/>
  <c r="AT1733" i="1"/>
  <c r="AU1733" i="1" s="1"/>
  <c r="O1729" i="1"/>
  <c r="O1730" i="1" s="1"/>
  <c r="O1731" i="1" s="1"/>
  <c r="O1732" i="1" s="1"/>
  <c r="O1733" i="1" s="1"/>
  <c r="O1734" i="1" s="1"/>
  <c r="O1735" i="1" s="1"/>
  <c r="P1735" i="1" s="1"/>
  <c r="B1738" i="1"/>
  <c r="H1738" i="1"/>
  <c r="I1738" i="1" s="1"/>
  <c r="O1738" i="1"/>
  <c r="P1738" i="1" s="1"/>
  <c r="AK1738" i="1"/>
  <c r="AL1738" i="1" s="1"/>
  <c r="AM1738" i="1"/>
  <c r="O1742" i="1"/>
  <c r="P1742" i="1" s="1"/>
  <c r="O1754" i="1"/>
  <c r="P1754" i="1" s="1"/>
  <c r="O1763" i="1"/>
  <c r="P1763" i="1" s="1"/>
  <c r="J1784" i="1"/>
  <c r="K1784" i="1" s="1"/>
  <c r="Z1784" i="1"/>
  <c r="O1795" i="1"/>
  <c r="P1795" i="1" s="1"/>
  <c r="AI1795" i="1"/>
  <c r="AJ1795" i="1" s="1"/>
  <c r="B1804" i="1"/>
  <c r="H1804" i="1"/>
  <c r="I1804" i="1" s="1"/>
  <c r="O1804" i="1"/>
  <c r="P1804" i="1" s="1"/>
  <c r="AK1804" i="1"/>
  <c r="AL1804" i="1" s="1"/>
  <c r="AM1804" i="1"/>
  <c r="AK1810" i="1"/>
  <c r="AL1810" i="1" s="1"/>
  <c r="O1817" i="1"/>
  <c r="P1817" i="1" s="1"/>
  <c r="B1820" i="1"/>
  <c r="H1820" i="1"/>
  <c r="I1820" i="1" s="1"/>
  <c r="AI1820" i="1"/>
  <c r="AJ1820" i="1" s="1"/>
  <c r="AK1820" i="1"/>
  <c r="AL1820" i="1" s="1"/>
  <c r="AM1820" i="1"/>
  <c r="O1820" i="1"/>
  <c r="O1821" i="1" s="1"/>
  <c r="P1821" i="1" s="1"/>
  <c r="O1833" i="1"/>
  <c r="P1833" i="1" s="1"/>
  <c r="AI1833" i="1"/>
  <c r="AJ1833" i="1" s="1"/>
  <c r="B1844" i="1"/>
  <c r="H1844" i="1"/>
  <c r="I1844" i="1" s="1"/>
  <c r="O1844" i="1"/>
  <c r="P1844" i="1" s="1"/>
  <c r="AK1844" i="1"/>
  <c r="AL1844" i="1" s="1"/>
  <c r="AM1844" i="1"/>
  <c r="O1862" i="1"/>
  <c r="P1862" i="1" s="1"/>
  <c r="O1864" i="1"/>
  <c r="P1864" i="1" s="1"/>
  <c r="O1880" i="1"/>
  <c r="P1880" i="1" s="1"/>
  <c r="AI1880" i="1"/>
  <c r="AJ1880" i="1" s="1"/>
  <c r="O1882" i="1"/>
  <c r="P1882" i="1" s="1"/>
  <c r="AC1882" i="1"/>
  <c r="AK1882" i="1"/>
  <c r="AL1882" i="1" s="1"/>
  <c r="O1896" i="1"/>
  <c r="P1896" i="1" s="1"/>
  <c r="AK1920" i="1"/>
  <c r="AL1920" i="1" s="1"/>
  <c r="AK1937" i="1"/>
  <c r="AL1937" i="1" s="1"/>
  <c r="AK1944" i="1"/>
  <c r="AL1944" i="1" s="1"/>
  <c r="B1949" i="1"/>
  <c r="H1949" i="1"/>
  <c r="I1949" i="1" s="1"/>
  <c r="O1949" i="1"/>
  <c r="P1949" i="1" s="1"/>
  <c r="AK1949" i="1"/>
  <c r="AL1949" i="1" s="1"/>
  <c r="AM1949" i="1"/>
  <c r="AT1949" i="1"/>
  <c r="AU1949" i="1" s="1"/>
  <c r="A1950" i="1"/>
  <c r="N1950" i="1" s="1"/>
  <c r="AA1950" i="1"/>
  <c r="AB1950" i="1" s="1"/>
  <c r="AK1960" i="1"/>
  <c r="AL1960" i="1" s="1"/>
  <c r="AK1969" i="1"/>
  <c r="AL1969" i="1" s="1"/>
  <c r="B1974" i="1"/>
  <c r="H1974" i="1"/>
  <c r="I1974" i="1" s="1"/>
  <c r="O1973" i="1"/>
  <c r="AK1974" i="1"/>
  <c r="AL1974" i="1" s="1"/>
  <c r="AM1974" i="1"/>
  <c r="O1979" i="1"/>
  <c r="P1979" i="1" s="1"/>
  <c r="AI1979" i="1"/>
  <c r="AJ1979" i="1" s="1"/>
  <c r="O1992" i="1"/>
  <c r="P1992" i="1" s="1"/>
  <c r="O2001" i="1"/>
  <c r="P2001" i="1" s="1"/>
  <c r="AK2003" i="1"/>
  <c r="AL2003" i="1" s="1"/>
  <c r="AT2003" i="1"/>
  <c r="AU2003" i="1" s="1"/>
  <c r="O2008" i="1"/>
  <c r="P2008" i="1" s="1"/>
  <c r="AK2008" i="1"/>
  <c r="AL2008" i="1" s="1"/>
  <c r="O2011" i="1"/>
  <c r="AT2011" i="1"/>
  <c r="AT2012" i="1" s="1"/>
  <c r="AU2012" i="1" s="1"/>
  <c r="O2014" i="1"/>
  <c r="O2015" i="1" s="1"/>
  <c r="P2015" i="1" s="1"/>
  <c r="AI2016" i="1"/>
  <c r="AJ2016" i="1" s="1"/>
  <c r="A2017" i="1"/>
  <c r="N2017" i="1" s="1"/>
  <c r="O2017" i="1"/>
  <c r="P2017" i="1" s="1"/>
  <c r="AT2017" i="1"/>
  <c r="AU2017" i="1" s="1"/>
  <c r="AT2045" i="1"/>
  <c r="AU2045" i="1" s="1"/>
  <c r="AK2073" i="1"/>
  <c r="AL2073" i="1" s="1"/>
  <c r="O2075" i="1"/>
  <c r="P2075" i="1" s="1"/>
  <c r="AC2075" i="1"/>
  <c r="B2077" i="1"/>
  <c r="H2077" i="1"/>
  <c r="I2077" i="1" s="1"/>
  <c r="O2077" i="1"/>
  <c r="P2077" i="1" s="1"/>
  <c r="AI2077" i="1"/>
  <c r="AJ2077" i="1" s="1"/>
  <c r="AK2077" i="1"/>
  <c r="AL2077" i="1" s="1"/>
  <c r="AM2077" i="1"/>
  <c r="AT2077" i="1"/>
  <c r="AU2077" i="1" s="1"/>
  <c r="O2079" i="1"/>
  <c r="P2079" i="1" s="1"/>
  <c r="AI2079" i="1"/>
  <c r="AJ2079" i="1" s="1"/>
  <c r="O2090" i="1"/>
  <c r="P2090" i="1" s="1"/>
  <c r="AK2102" i="1"/>
  <c r="AL2102" i="1" s="1"/>
  <c r="AK2119" i="1"/>
  <c r="AL2119" i="1" s="1"/>
  <c r="O2125" i="1"/>
  <c r="P2125" i="1" s="1"/>
  <c r="O2132" i="1"/>
  <c r="P2132" i="1" s="1"/>
  <c r="AK2141" i="1"/>
  <c r="AL2141" i="1" s="1"/>
  <c r="B2145" i="1"/>
  <c r="H2145" i="1"/>
  <c r="I2145" i="1" s="1"/>
  <c r="J2145" i="1"/>
  <c r="K2145" i="1" s="1"/>
  <c r="L2145" i="1"/>
  <c r="O2145" i="1"/>
  <c r="P2145" i="1" s="1"/>
  <c r="Z2145" i="1"/>
  <c r="AI2145" i="1"/>
  <c r="AJ2145" i="1" s="1"/>
  <c r="AM2145" i="1"/>
  <c r="AP2145" i="1"/>
  <c r="AQ2145" i="1" s="1"/>
  <c r="AT2145" i="1"/>
  <c r="AU2145" i="1" s="1"/>
  <c r="O2182" i="1"/>
  <c r="P2182" i="1" s="1"/>
  <c r="AT2183" i="1"/>
  <c r="AU2183" i="1" s="1"/>
  <c r="AK2191" i="1"/>
  <c r="AL2191" i="1" s="1"/>
  <c r="B2193" i="1"/>
  <c r="H2193" i="1"/>
  <c r="I2193" i="1" s="1"/>
  <c r="O2193" i="1"/>
  <c r="P2193" i="1" s="1"/>
  <c r="AI2193" i="1"/>
  <c r="AJ2193" i="1" s="1"/>
  <c r="AK2193" i="1"/>
  <c r="AL2193" i="1" s="1"/>
  <c r="AM2193" i="1"/>
  <c r="O2202" i="1"/>
  <c r="P2202" i="1" s="1"/>
  <c r="O2213" i="1"/>
  <c r="P2213" i="1" s="1"/>
  <c r="AK2219" i="1"/>
  <c r="AL2219" i="1" s="1"/>
  <c r="AK2237" i="1"/>
  <c r="AL2237" i="1" s="1"/>
  <c r="AT2240" i="1"/>
  <c r="AU2240" i="1" s="1"/>
  <c r="AK2241" i="1"/>
  <c r="AL2241" i="1" s="1"/>
  <c r="B2243" i="1"/>
  <c r="H2243" i="1"/>
  <c r="I2243" i="1" s="1"/>
  <c r="J2243" i="1"/>
  <c r="K2243" i="1" s="1"/>
  <c r="L2243" i="1"/>
  <c r="O2243" i="1"/>
  <c r="P2243" i="1" s="1"/>
  <c r="Z2243" i="1"/>
  <c r="AI2243" i="1"/>
  <c r="AJ2243" i="1" s="1"/>
  <c r="AK2243" i="1"/>
  <c r="AL2243" i="1" s="1"/>
  <c r="AM2243" i="1"/>
  <c r="AP2243" i="1"/>
  <c r="AQ2243" i="1" s="1"/>
  <c r="AT2243" i="1"/>
  <c r="AU2243" i="1" s="1"/>
  <c r="O2249" i="1"/>
  <c r="P2249" i="1" s="1"/>
  <c r="B2259" i="1"/>
  <c r="C2259" i="1"/>
  <c r="D2259" i="1" s="1"/>
  <c r="H2259" i="1"/>
  <c r="I2259" i="1" s="1"/>
  <c r="O2259" i="1"/>
  <c r="P2259" i="1" s="1"/>
  <c r="AI2259" i="1"/>
  <c r="AJ2259" i="1" s="1"/>
  <c r="AK2259" i="1"/>
  <c r="AL2259" i="1" s="1"/>
  <c r="AM2259" i="1"/>
  <c r="AK2267" i="1"/>
  <c r="AL2267" i="1" s="1"/>
  <c r="O2269" i="1"/>
  <c r="P2269" i="1" s="1"/>
  <c r="O2301" i="1"/>
  <c r="P2301" i="1" s="1"/>
  <c r="B2305" i="1"/>
  <c r="H2305" i="1"/>
  <c r="I2305" i="1" s="1"/>
  <c r="O2305" i="1"/>
  <c r="P2305" i="1" s="1"/>
  <c r="AC2305" i="1"/>
  <c r="AK2305" i="1"/>
  <c r="AL2305" i="1" s="1"/>
  <c r="AM2305" i="1"/>
  <c r="AC2311" i="1"/>
  <c r="O2319" i="1"/>
  <c r="P2319" i="1" s="1"/>
  <c r="AT2334" i="1"/>
  <c r="AU2334" i="1" s="1"/>
  <c r="AK2338" i="1"/>
  <c r="AL2338" i="1" s="1"/>
  <c r="AK2340" i="1"/>
  <c r="AL2340" i="1" s="1"/>
  <c r="AI2341" i="1"/>
  <c r="AJ2341" i="1" s="1"/>
  <c r="B2344" i="1"/>
  <c r="C2344" i="1"/>
  <c r="D2344" i="1" s="1"/>
  <c r="H2344" i="1"/>
  <c r="I2344" i="1" s="1"/>
  <c r="O2344" i="1"/>
  <c r="P2344" i="1" s="1"/>
  <c r="AC2344" i="1"/>
  <c r="AE2344" i="1"/>
  <c r="AF2344" i="1" s="1"/>
  <c r="AI2344" i="1"/>
  <c r="AJ2344" i="1" s="1"/>
  <c r="AK2344" i="1"/>
  <c r="AL2344" i="1" s="1"/>
  <c r="AM2344" i="1"/>
  <c r="AT2344" i="1"/>
  <c r="AU2344" i="1" s="1"/>
  <c r="AK2346" i="1"/>
  <c r="AL2346" i="1" s="1"/>
  <c r="C2347" i="1"/>
  <c r="D2347" i="1" s="1"/>
  <c r="AE2347" i="1"/>
  <c r="AF2347" i="1" s="1"/>
  <c r="AI2347" i="1"/>
  <c r="AJ2347" i="1" s="1"/>
  <c r="AI2351" i="1"/>
  <c r="AJ2351" i="1" s="1"/>
  <c r="AK2351" i="1"/>
  <c r="AL2351" i="1" s="1"/>
  <c r="C2353" i="1"/>
  <c r="D2353" i="1" s="1"/>
  <c r="AT2352" i="1"/>
  <c r="AT2353" i="1" s="1"/>
  <c r="AU2353" i="1" s="1"/>
  <c r="O2347" i="1"/>
  <c r="O2348" i="1" s="1"/>
  <c r="O2349" i="1" s="1"/>
  <c r="O2350" i="1" s="1"/>
  <c r="O2351" i="1" s="1"/>
  <c r="O2352" i="1" s="1"/>
  <c r="O2353" i="1" s="1"/>
  <c r="O2354" i="1" s="1"/>
  <c r="O2355" i="1" s="1"/>
  <c r="P2355" i="1" s="1"/>
  <c r="O2364" i="1"/>
  <c r="P2364" i="1" s="1"/>
  <c r="O2368" i="1"/>
  <c r="P2368" i="1" s="1"/>
  <c r="AC2368" i="1"/>
  <c r="AI2368" i="1"/>
  <c r="AJ2368" i="1" s="1"/>
  <c r="AT2368" i="1"/>
  <c r="AU2368" i="1" s="1"/>
  <c r="B2372" i="1"/>
  <c r="C2372" i="1"/>
  <c r="D2372" i="1" s="1"/>
  <c r="H2372" i="1"/>
  <c r="I2372" i="1" s="1"/>
  <c r="O2372" i="1"/>
  <c r="P2372" i="1" s="1"/>
  <c r="AE2372" i="1"/>
  <c r="AF2372" i="1" s="1"/>
  <c r="AH2372" i="1"/>
  <c r="AK2372" i="1"/>
  <c r="AL2372" i="1" s="1"/>
  <c r="AM2372" i="1"/>
  <c r="O2376" i="1"/>
  <c r="P2376" i="1" s="1"/>
  <c r="AI2376" i="1"/>
  <c r="AJ2376" i="1" s="1"/>
  <c r="AK2376" i="1"/>
  <c r="AL2376" i="1" s="1"/>
  <c r="O2381" i="1"/>
  <c r="P2381" i="1" s="1"/>
  <c r="AK2383" i="1"/>
  <c r="AL2383" i="1" s="1"/>
  <c r="AK2386" i="1"/>
  <c r="AL2386" i="1" s="1"/>
  <c r="O2390" i="1"/>
  <c r="P2390" i="1" s="1"/>
  <c r="AC2390" i="1"/>
  <c r="AK2390" i="1"/>
  <c r="AL2390" i="1" s="1"/>
  <c r="B2414" i="1"/>
  <c r="H2414" i="1"/>
  <c r="I2414" i="1" s="1"/>
  <c r="O2414" i="1"/>
  <c r="P2414" i="1" s="1"/>
  <c r="AK2414" i="1"/>
  <c r="AL2414" i="1" s="1"/>
  <c r="AM2414" i="1"/>
  <c r="O2424" i="1"/>
  <c r="P2424" i="1" s="1"/>
  <c r="O2442" i="1"/>
  <c r="P2442" i="1" s="1"/>
  <c r="AK2457" i="1"/>
  <c r="AL2457" i="1" s="1"/>
  <c r="A2461" i="1"/>
  <c r="N2461" i="1" s="1"/>
  <c r="B2461" i="1"/>
  <c r="H2461" i="1"/>
  <c r="I2461" i="1" s="1"/>
  <c r="O2461" i="1"/>
  <c r="P2461" i="1" s="1"/>
  <c r="AG2461" i="1"/>
  <c r="AI2461" i="1"/>
  <c r="AJ2461" i="1" s="1"/>
  <c r="AK2461" i="1"/>
  <c r="AL2461" i="1" s="1"/>
  <c r="AM2461" i="1"/>
  <c r="AT2461" i="1"/>
  <c r="AU2461" i="1" s="1"/>
  <c r="O2463" i="1"/>
  <c r="P2463" i="1" s="1"/>
  <c r="AC2463" i="1"/>
  <c r="AI2463" i="1"/>
  <c r="AJ2463" i="1" s="1"/>
  <c r="AK2463" i="1"/>
  <c r="AL2463" i="1" s="1"/>
  <c r="AT2463" i="1"/>
  <c r="AU2463" i="1" s="1"/>
  <c r="AK2466" i="1"/>
  <c r="AL2466" i="1" s="1"/>
  <c r="O2467" i="1"/>
  <c r="P2467" i="1" s="1"/>
  <c r="B2468" i="1"/>
  <c r="H2468" i="1"/>
  <c r="I2468" i="1" s="1"/>
  <c r="AK2468" i="1"/>
  <c r="AL2468" i="1" s="1"/>
  <c r="AM2468" i="1"/>
  <c r="O2469" i="1"/>
  <c r="P2469" i="1" s="1"/>
  <c r="O2471" i="1"/>
  <c r="O2472" i="1" s="1"/>
  <c r="P2472" i="1" s="1"/>
  <c r="AT2472" i="1"/>
  <c r="AU2472" i="1" s="1"/>
  <c r="AC2474" i="1"/>
  <c r="O2474" i="1"/>
  <c r="O2475" i="1" s="1"/>
  <c r="AK2478" i="1"/>
  <c r="AL2478" i="1" s="1"/>
  <c r="O2479" i="1"/>
  <c r="P2479" i="1" s="1"/>
  <c r="O2485" i="1"/>
  <c r="P2485" i="1" s="1"/>
  <c r="AK2507" i="1"/>
  <c r="AK2508" i="1" s="1"/>
  <c r="AL2508" i="1" s="1"/>
  <c r="O2516" i="1"/>
  <c r="P2516" i="1" s="1"/>
  <c r="AK2521" i="1"/>
  <c r="AL2521" i="1" s="1"/>
  <c r="AK2523" i="1"/>
  <c r="AL2523" i="1" s="1"/>
  <c r="AT2528" i="1"/>
  <c r="AU2528" i="1" s="1"/>
  <c r="AT2530" i="1"/>
  <c r="AU2530" i="1" s="1"/>
  <c r="O2530" i="1"/>
  <c r="O2531" i="1" s="1"/>
  <c r="P2531" i="1" s="1"/>
  <c r="B2554" i="1"/>
  <c r="H2554" i="1"/>
  <c r="I2554" i="1" s="1"/>
  <c r="O2554" i="1"/>
  <c r="P2554" i="1" s="1"/>
  <c r="AC2554" i="1"/>
  <c r="AI2554" i="1"/>
  <c r="AJ2554" i="1" s="1"/>
  <c r="AK2554" i="1"/>
  <c r="AL2554" i="1" s="1"/>
  <c r="AM2554" i="1"/>
  <c r="O2563" i="1"/>
  <c r="P2563" i="1" s="1"/>
  <c r="AI2563" i="1"/>
  <c r="AJ2563" i="1" s="1"/>
  <c r="AT2564" i="1"/>
  <c r="AU2564" i="1" s="1"/>
  <c r="AK2576" i="1"/>
  <c r="AL2576" i="1" s="1"/>
  <c r="O2577" i="1"/>
  <c r="P2577" i="1" s="1"/>
  <c r="O2588" i="1"/>
  <c r="P2588" i="1" s="1"/>
  <c r="AI2588" i="1"/>
  <c r="AJ2588" i="1" s="1"/>
  <c r="O2592" i="1"/>
  <c r="O2593" i="1" s="1"/>
  <c r="P2593" i="1" s="1"/>
  <c r="B2596" i="1"/>
  <c r="H2596" i="1"/>
  <c r="I2596" i="1" s="1"/>
  <c r="O2596" i="1"/>
  <c r="P2596" i="1" s="1"/>
  <c r="AM2596" i="1"/>
  <c r="AK2597" i="1"/>
  <c r="AK2598" i="1" s="1"/>
  <c r="AL2598" i="1" s="1"/>
  <c r="B2611" i="1"/>
  <c r="H2611" i="1"/>
  <c r="I2611" i="1" s="1"/>
  <c r="O2611" i="1"/>
  <c r="P2611" i="1" s="1"/>
  <c r="AK2611" i="1"/>
  <c r="AL2611" i="1" s="1"/>
  <c r="AM2611" i="1"/>
  <c r="AK2614" i="1"/>
  <c r="AL2614" i="1" s="1"/>
  <c r="O2614" i="1"/>
  <c r="O2615" i="1" s="1"/>
  <c r="P2615" i="1" s="1"/>
  <c r="AK2618" i="1"/>
  <c r="AL2618" i="1" s="1"/>
  <c r="O2631" i="1"/>
  <c r="P2631" i="1" s="1"/>
  <c r="AK2637" i="1"/>
  <c r="AL2637" i="1" s="1"/>
  <c r="AK2688" i="1"/>
  <c r="AL2688" i="1" s="1"/>
  <c r="AK2693" i="1"/>
  <c r="AL2693" i="1" s="1"/>
  <c r="B2704" i="1"/>
  <c r="H2704" i="1"/>
  <c r="I2704" i="1" s="1"/>
  <c r="O2704" i="1"/>
  <c r="P2704" i="1" s="1"/>
  <c r="AK2704" i="1"/>
  <c r="AL2704" i="1" s="1"/>
  <c r="AM2704" i="1"/>
  <c r="AT2704" i="1"/>
  <c r="AU2704" i="1" s="1"/>
  <c r="C2712" i="1"/>
  <c r="D2712" i="1" s="1"/>
  <c r="O2712" i="1"/>
  <c r="P2712" i="1" s="1"/>
  <c r="AK2712" i="1"/>
  <c r="AL2712" i="1" s="1"/>
  <c r="AK2726" i="1"/>
  <c r="AL2726" i="1" s="1"/>
  <c r="B2729" i="1"/>
  <c r="H2729" i="1"/>
  <c r="I2729" i="1" s="1"/>
  <c r="O2729" i="1"/>
  <c r="P2729" i="1" s="1"/>
  <c r="AI2729" i="1"/>
  <c r="AJ2729" i="1" s="1"/>
  <c r="AK2729" i="1"/>
  <c r="AL2729" i="1" s="1"/>
  <c r="AM2729" i="1"/>
  <c r="O2734" i="1"/>
  <c r="P2734" i="1" s="1"/>
  <c r="AI2734" i="1"/>
  <c r="AJ2734" i="1" s="1"/>
  <c r="AK2734" i="1"/>
  <c r="AK2735" i="1" s="1"/>
  <c r="AL2735" i="1" s="1"/>
  <c r="AK2741" i="1"/>
  <c r="AL2741" i="1" s="1"/>
  <c r="AK2743" i="1"/>
  <c r="AL2743" i="1" s="1"/>
  <c r="O2744" i="1"/>
  <c r="P2744" i="1" s="1"/>
  <c r="O2746" i="1"/>
  <c r="P2746" i="1" s="1"/>
  <c r="AT2746" i="1"/>
  <c r="AU2746" i="1" s="1"/>
  <c r="AK2750" i="1"/>
  <c r="AL2750" i="1" s="1"/>
  <c r="AT2751" i="1"/>
  <c r="AU2751" i="1" s="1"/>
  <c r="AC2754" i="1"/>
  <c r="AI2754" i="1"/>
  <c r="AJ2754" i="1" s="1"/>
  <c r="AT2754" i="1"/>
  <c r="AU2754" i="1" s="1"/>
  <c r="A2755" i="1"/>
  <c r="N2755" i="1" s="1"/>
  <c r="O2750" i="1"/>
  <c r="O2751" i="1" s="1"/>
  <c r="AT2756" i="1"/>
  <c r="AU2756" i="1" s="1"/>
  <c r="O2761" i="1"/>
  <c r="P2761" i="1" s="1"/>
  <c r="AT2761" i="1"/>
  <c r="AU2761" i="1" s="1"/>
  <c r="C2767" i="1"/>
  <c r="D2767" i="1" s="1"/>
  <c r="O2767" i="1"/>
  <c r="P2767" i="1" s="1"/>
  <c r="AC2767" i="1"/>
  <c r="AE2767" i="1"/>
  <c r="AF2767" i="1" s="1"/>
  <c r="AI2767" i="1"/>
  <c r="AJ2767" i="1" s="1"/>
  <c r="AK2767" i="1"/>
  <c r="AL2767" i="1" s="1"/>
  <c r="AM2767" i="1"/>
  <c r="O2769" i="1"/>
  <c r="P2769" i="1" s="1"/>
  <c r="AC2769" i="1"/>
  <c r="O2774" i="1"/>
  <c r="P2774" i="1" s="1"/>
  <c r="B2777" i="1"/>
  <c r="H2777" i="1"/>
  <c r="I2777" i="1" s="1"/>
  <c r="O2777" i="1"/>
  <c r="P2777" i="1" s="1"/>
  <c r="AI2777" i="1"/>
  <c r="AJ2777" i="1" s="1"/>
  <c r="AK2777" i="1"/>
  <c r="AL2777" i="1" s="1"/>
  <c r="AM2777" i="1"/>
  <c r="AT2777" i="1"/>
  <c r="AU2777" i="1" s="1"/>
  <c r="AK2780" i="1"/>
  <c r="AL2780" i="1" s="1"/>
  <c r="O2788" i="1"/>
  <c r="P2788" i="1" s="1"/>
  <c r="O2796" i="1"/>
  <c r="P2796" i="1" s="1"/>
  <c r="AK2798" i="1"/>
  <c r="AL2798" i="1" s="1"/>
  <c r="AK2804" i="1"/>
  <c r="AL2804" i="1" s="1"/>
  <c r="AK2811" i="1"/>
  <c r="AL2811" i="1" s="1"/>
  <c r="AK2814" i="1"/>
  <c r="AL2814" i="1" s="1"/>
  <c r="O2816" i="1"/>
  <c r="P2816" i="1" s="1"/>
  <c r="O2819" i="1"/>
  <c r="P2819" i="1" s="1"/>
  <c r="AK2819" i="1"/>
  <c r="AL2819" i="1" s="1"/>
  <c r="B2826" i="1"/>
  <c r="H2826" i="1"/>
  <c r="I2826" i="1" s="1"/>
  <c r="AK2826" i="1"/>
  <c r="AL2826" i="1" s="1"/>
  <c r="AM2826" i="1"/>
  <c r="AK2829" i="1"/>
  <c r="AK2830" i="1" s="1"/>
  <c r="AL2830" i="1" s="1"/>
  <c r="B2830" i="1"/>
  <c r="H2830" i="1"/>
  <c r="I2830" i="1" s="1"/>
  <c r="O2830" i="1"/>
  <c r="P2830" i="1" s="1"/>
  <c r="AC2830" i="1"/>
  <c r="AI2830" i="1"/>
  <c r="AJ2830" i="1" s="1"/>
  <c r="AM2830" i="1"/>
  <c r="AT2830" i="1"/>
  <c r="AU2830" i="1" s="1"/>
  <c r="AK2833" i="1"/>
  <c r="AL2833" i="1" s="1"/>
  <c r="AT2867" i="1"/>
  <c r="AU2867" i="1" s="1"/>
  <c r="C2872" i="1"/>
  <c r="D2872" i="1" s="1"/>
  <c r="O2872" i="1"/>
  <c r="P2872" i="1" s="1"/>
  <c r="AC2872" i="1"/>
  <c r="AE2872" i="1"/>
  <c r="AF2872" i="1" s="1"/>
  <c r="AI2872" i="1"/>
  <c r="AJ2872" i="1" s="1"/>
  <c r="AK2872" i="1"/>
  <c r="AL2872" i="1" s="1"/>
  <c r="AM2872" i="1"/>
  <c r="AT2872" i="1"/>
  <c r="AU2872" i="1" s="1"/>
  <c r="AC2894" i="1"/>
  <c r="AI2894" i="1"/>
  <c r="AJ2894" i="1" s="1"/>
  <c r="AT2894" i="1"/>
  <c r="AU2894" i="1" s="1"/>
  <c r="O2897" i="1"/>
  <c r="P2897" i="1" s="1"/>
  <c r="O2901" i="1"/>
  <c r="P2901" i="1" s="1"/>
  <c r="O2904" i="1"/>
  <c r="P2904" i="1" s="1"/>
  <c r="O2906" i="1"/>
  <c r="P2906" i="1" s="1"/>
  <c r="AK2906" i="1"/>
  <c r="AL2906" i="1" s="1"/>
  <c r="O2939" i="1"/>
  <c r="P2939" i="1" s="1"/>
  <c r="O2952" i="1"/>
  <c r="P2952" i="1" s="1"/>
  <c r="B2954" i="1"/>
  <c r="H2954" i="1"/>
  <c r="I2954" i="1" s="1"/>
  <c r="O2954" i="1"/>
  <c r="P2954" i="1" s="1"/>
  <c r="AK2954" i="1"/>
  <c r="AL2954" i="1" s="1"/>
  <c r="AM2954" i="1"/>
  <c r="O2957" i="1"/>
  <c r="P2957" i="1" s="1"/>
  <c r="AK2960" i="1"/>
  <c r="AL2960" i="1" s="1"/>
  <c r="AK2966" i="1"/>
  <c r="AL2966" i="1" s="1"/>
  <c r="AK2968" i="1"/>
  <c r="AK2969" i="1" s="1"/>
  <c r="AL2969" i="1" s="1"/>
  <c r="O2970" i="1"/>
  <c r="P2970" i="1" s="1"/>
  <c r="AK2971" i="1"/>
  <c r="AL2971" i="1" s="1"/>
  <c r="O2991" i="1"/>
  <c r="P2991" i="1" s="1"/>
  <c r="AK3005" i="1"/>
  <c r="AL3005" i="1" s="1"/>
  <c r="AK3009" i="1"/>
  <c r="AL3009" i="1" s="1"/>
  <c r="O3010" i="1"/>
  <c r="P3010" i="1" s="1"/>
  <c r="AK3013" i="1"/>
  <c r="AL3013" i="1" s="1"/>
  <c r="AT3013" i="1"/>
  <c r="AU3013" i="1" s="1"/>
  <c r="O3013" i="1"/>
  <c r="O3014" i="1" s="1"/>
  <c r="P3014" i="1" s="1"/>
  <c r="O3016" i="1"/>
  <c r="P3016" i="1" s="1"/>
  <c r="AC3017" i="1"/>
  <c r="AA3018" i="1"/>
  <c r="AB3018" i="1" s="1"/>
  <c r="O3020" i="1"/>
  <c r="P3020" i="1" s="1"/>
  <c r="AC3020" i="1"/>
  <c r="AT3020" i="1"/>
  <c r="AU3020" i="1" s="1"/>
  <c r="AI3022" i="1"/>
  <c r="AJ3022" i="1" s="1"/>
  <c r="O3023" i="1"/>
  <c r="O3024" i="1" s="1"/>
  <c r="P3024" i="1" s="1"/>
  <c r="AC3024" i="1"/>
  <c r="AI3024" i="1"/>
  <c r="AJ3024" i="1" s="1"/>
  <c r="AK3029" i="1"/>
  <c r="AL3029" i="1" s="1"/>
  <c r="AK3032" i="1"/>
  <c r="AL3032" i="1" s="1"/>
  <c r="O3035" i="1"/>
  <c r="P3035" i="1" s="1"/>
  <c r="AC3035" i="1"/>
  <c r="AT3035" i="1"/>
  <c r="AU3035" i="1" s="1"/>
  <c r="O3037" i="1"/>
  <c r="P3037" i="1" s="1"/>
  <c r="O3043" i="1"/>
  <c r="P3043" i="1" s="1"/>
  <c r="O3047" i="1"/>
  <c r="P3047" i="1" s="1"/>
  <c r="O3050" i="1"/>
  <c r="P3050" i="1" s="1"/>
  <c r="O3068" i="1"/>
  <c r="P3068" i="1" s="1"/>
  <c r="AK3069" i="1"/>
  <c r="AL3069" i="1" s="1"/>
  <c r="O3072" i="1"/>
  <c r="P3072" i="1" s="1"/>
  <c r="AK3074" i="1"/>
  <c r="AL3074" i="1" s="1"/>
  <c r="O3074" i="1"/>
  <c r="O3075" i="1" s="1"/>
  <c r="P3075" i="1" s="1"/>
  <c r="O3084" i="1"/>
  <c r="P3084" i="1" s="1"/>
  <c r="B3086" i="1"/>
  <c r="H3086" i="1"/>
  <c r="I3086" i="1" s="1"/>
  <c r="O3086" i="1"/>
  <c r="P3086" i="1" s="1"/>
  <c r="AI3086" i="1"/>
  <c r="AI3087" i="1" s="1"/>
  <c r="AJ3087" i="1" s="1"/>
  <c r="AK3086" i="1"/>
  <c r="AK3087" i="1" s="1"/>
  <c r="AL3087" i="1" s="1"/>
  <c r="AM3086" i="1"/>
  <c r="AT3085" i="1"/>
  <c r="AT3086" i="1" s="1"/>
  <c r="AT3087" i="1" s="1"/>
  <c r="AU3087" i="1" s="1"/>
  <c r="AG3088" i="1"/>
  <c r="O3090" i="1"/>
  <c r="P3090" i="1" s="1"/>
  <c r="AI3090" i="1"/>
  <c r="AJ3090" i="1" s="1"/>
  <c r="O3092" i="1"/>
  <c r="P3092" i="1" s="1"/>
  <c r="O3103" i="1"/>
  <c r="P3103" i="1" s="1"/>
  <c r="O3113" i="1"/>
  <c r="P3113" i="1" s="1"/>
  <c r="AC3131" i="1"/>
  <c r="O3131" i="1"/>
  <c r="O3132" i="1" s="1"/>
  <c r="P3132" i="1" s="1"/>
  <c r="O3139" i="1"/>
  <c r="P3139" i="1" s="1"/>
  <c r="AK3140" i="1"/>
  <c r="AL3140" i="1" s="1"/>
  <c r="O3150" i="1"/>
  <c r="P3150" i="1" s="1"/>
  <c r="AK3155" i="1"/>
  <c r="AL3155" i="1" s="1"/>
  <c r="O3168" i="1"/>
  <c r="P3168" i="1" s="1"/>
  <c r="AK3175" i="1"/>
  <c r="AK3176" i="1" s="1"/>
  <c r="AL3176" i="1" s="1"/>
  <c r="B3176" i="1"/>
  <c r="H3176" i="1"/>
  <c r="I3176" i="1" s="1"/>
  <c r="O3176" i="1"/>
  <c r="P3176" i="1" s="1"/>
  <c r="AM3176" i="1"/>
  <c r="AK3184" i="1"/>
  <c r="AL3184" i="1" s="1"/>
  <c r="O3185" i="1"/>
  <c r="P3185" i="1" s="1"/>
  <c r="AT3189" i="1"/>
  <c r="AU3189" i="1" s="1"/>
  <c r="B3209" i="1"/>
  <c r="H3209" i="1"/>
  <c r="I3209" i="1" s="1"/>
  <c r="AK3209" i="1"/>
  <c r="AL3209" i="1" s="1"/>
  <c r="AM3209" i="1"/>
  <c r="O3210" i="1"/>
  <c r="P3210" i="1" s="1"/>
  <c r="AK3217" i="1"/>
  <c r="AL3217" i="1" s="1"/>
  <c r="AI3222" i="1"/>
  <c r="AJ3222" i="1" s="1"/>
  <c r="AI3224" i="1"/>
  <c r="AJ3224" i="1" s="1"/>
  <c r="AK3224" i="1"/>
  <c r="AK3225" i="1" s="1"/>
  <c r="AL3225" i="1" s="1"/>
  <c r="AK3228" i="1"/>
  <c r="AL3228" i="1" s="1"/>
  <c r="AK3231" i="1"/>
  <c r="AL3231" i="1" s="1"/>
  <c r="AK3233" i="1"/>
  <c r="AL3233" i="1" s="1"/>
  <c r="AC3234" i="1"/>
  <c r="AT3234" i="1"/>
  <c r="AU3234" i="1" s="1"/>
  <c r="O3235" i="1"/>
  <c r="P3235" i="1" s="1"/>
  <c r="AC3240" i="1"/>
  <c r="AK3240" i="1"/>
  <c r="AL3240" i="1" s="1"/>
  <c r="O3241" i="1"/>
  <c r="O3242" i="1" s="1"/>
  <c r="P3242" i="1" s="1"/>
  <c r="AK3242" i="1"/>
  <c r="AL3242" i="1" s="1"/>
  <c r="O3245" i="1"/>
  <c r="P3245" i="1" s="1"/>
  <c r="AK3245" i="1"/>
  <c r="AL3245" i="1" s="1"/>
  <c r="AC3248" i="1"/>
  <c r="AC3250" i="1"/>
  <c r="AI3250" i="1"/>
  <c r="AJ3250" i="1" s="1"/>
  <c r="AT3250" i="1"/>
  <c r="AU3250" i="1" s="1"/>
  <c r="O3247" i="1"/>
  <c r="O3248" i="1" s="1"/>
  <c r="O3249" i="1" s="1"/>
  <c r="O3250" i="1" s="1"/>
  <c r="O3251" i="1" s="1"/>
  <c r="P3251" i="1" s="1"/>
  <c r="AI3252" i="1"/>
  <c r="AJ3252" i="1" s="1"/>
  <c r="O3253" i="1"/>
  <c r="O3254" i="1" s="1"/>
  <c r="O3255" i="1" s="1"/>
  <c r="O3256" i="1" s="1"/>
  <c r="P3256" i="1" s="1"/>
  <c r="AC3256" i="1"/>
  <c r="AT3256" i="1"/>
  <c r="AU3256" i="1" s="1"/>
  <c r="O3258" i="1"/>
  <c r="AI3259" i="1"/>
  <c r="AJ3259" i="1" s="1"/>
  <c r="AK3260" i="1"/>
  <c r="AL3260" i="1" s="1"/>
  <c r="O3263" i="1"/>
  <c r="P3263" i="1" s="1"/>
  <c r="AT3263" i="1"/>
  <c r="AU3263" i="1" s="1"/>
  <c r="O3265" i="1"/>
  <c r="P3265" i="1" s="1"/>
  <c r="AT3265" i="1"/>
  <c r="AU3265" i="1" s="1"/>
  <c r="O3268" i="1"/>
  <c r="P3268" i="1" s="1"/>
  <c r="AK3270" i="1"/>
  <c r="AL3270" i="1" s="1"/>
  <c r="O3271" i="1"/>
  <c r="P3271" i="1" s="1"/>
  <c r="AK3272" i="1"/>
  <c r="AL3272" i="1" s="1"/>
  <c r="AT3272" i="1"/>
  <c r="AU3272" i="1" s="1"/>
  <c r="A3274" i="1"/>
  <c r="N3274" i="1" s="1"/>
  <c r="O3274" i="1"/>
  <c r="P3274" i="1" s="1"/>
  <c r="AI3275" i="1"/>
  <c r="AJ3275" i="1" s="1"/>
  <c r="AT3275" i="1"/>
  <c r="AU3275" i="1" s="1"/>
  <c r="O3277" i="1"/>
  <c r="P3277" i="1" s="1"/>
  <c r="O3284" i="1"/>
  <c r="O3285" i="1" s="1"/>
  <c r="P3285" i="1" s="1"/>
  <c r="AI3285" i="1"/>
  <c r="AJ3285" i="1" s="1"/>
  <c r="AK3285" i="1"/>
  <c r="AL3285" i="1" s="1"/>
  <c r="AK3295" i="1"/>
  <c r="AL3295" i="1" s="1"/>
  <c r="AK3297" i="1"/>
  <c r="AL3297" i="1" s="1"/>
  <c r="AK3299" i="1"/>
  <c r="AK3300" i="1" s="1"/>
  <c r="AL3300" i="1" s="1"/>
  <c r="AK3304" i="1"/>
  <c r="AK3305" i="1" s="1"/>
  <c r="AL3305" i="1" s="1"/>
  <c r="B3305" i="1"/>
  <c r="H3305" i="1"/>
  <c r="I3305" i="1" s="1"/>
  <c r="AM3305" i="1"/>
  <c r="O3305" i="1"/>
  <c r="AK3310" i="1"/>
  <c r="AK3311" i="1" s="1"/>
  <c r="AL3311" i="1" s="1"/>
  <c r="O3315" i="1"/>
  <c r="P3315" i="1" s="1"/>
  <c r="AC3315" i="1"/>
  <c r="AI3315" i="1"/>
  <c r="AJ3315" i="1" s="1"/>
  <c r="AK3315" i="1"/>
  <c r="AL3315" i="1" s="1"/>
  <c r="O3319" i="1"/>
  <c r="P3319" i="1" s="1"/>
  <c r="O3322" i="1"/>
  <c r="P3322" i="1" s="1"/>
  <c r="AK3322" i="1"/>
  <c r="AK3323" i="1" s="1"/>
  <c r="AL3323" i="1" s="1"/>
  <c r="O3324" i="1"/>
  <c r="P3324" i="1" s="1"/>
  <c r="AK3326" i="1"/>
  <c r="AL3326" i="1" s="1"/>
  <c r="O3326" i="1"/>
  <c r="O3327" i="1" s="1"/>
  <c r="AK3329" i="1"/>
  <c r="AL3329" i="1" s="1"/>
  <c r="B3331" i="1"/>
  <c r="H3331" i="1"/>
  <c r="I3331" i="1" s="1"/>
  <c r="O3331" i="1"/>
  <c r="P3331" i="1" s="1"/>
  <c r="AK3331" i="1"/>
  <c r="AL3331" i="1" s="1"/>
  <c r="AM3331" i="1"/>
  <c r="AK3333" i="1"/>
  <c r="AL3333" i="1" s="1"/>
  <c r="O3337" i="1"/>
  <c r="O3338" i="1" s="1"/>
  <c r="P3338" i="1" s="1"/>
  <c r="AK3340" i="1"/>
  <c r="AL3340" i="1" s="1"/>
  <c r="O3343" i="1"/>
  <c r="AI3344" i="1"/>
  <c r="AJ3344" i="1" s="1"/>
  <c r="J3348" i="1"/>
  <c r="K3348" i="1" s="1"/>
  <c r="L3348" i="1"/>
  <c r="Z3348" i="1"/>
  <c r="AP3348" i="1"/>
  <c r="AQ3348" i="1" s="1"/>
  <c r="AI3350" i="1"/>
  <c r="AJ3350" i="1" s="1"/>
  <c r="AT3350" i="1"/>
  <c r="AU3350" i="1" s="1"/>
  <c r="AK3350" i="1"/>
  <c r="AK3351" i="1" s="1"/>
  <c r="AK3352" i="1" s="1"/>
  <c r="AL3352" i="1" s="1"/>
  <c r="AT3352" i="1"/>
  <c r="AU3352" i="1" s="1"/>
  <c r="O3354" i="1"/>
  <c r="P3354" i="1" s="1"/>
  <c r="O3356" i="1"/>
  <c r="P3356" i="1" s="1"/>
  <c r="AI3356" i="1"/>
  <c r="AJ3356" i="1" s="1"/>
  <c r="AK3358" i="1"/>
  <c r="AL3358" i="1" s="1"/>
  <c r="O3372" i="1"/>
  <c r="P3372" i="1" s="1"/>
  <c r="O3374" i="1"/>
  <c r="O3375" i="1" s="1"/>
  <c r="P3375" i="1" s="1"/>
  <c r="AA3375" i="1"/>
  <c r="AB3375" i="1" s="1"/>
  <c r="AC3375" i="1"/>
  <c r="AK3375" i="1"/>
  <c r="AL3375" i="1" s="1"/>
  <c r="AT3375" i="1"/>
  <c r="AU3375" i="1" s="1"/>
  <c r="B3378" i="1"/>
  <c r="H3378" i="1"/>
  <c r="I3378" i="1" s="1"/>
  <c r="O3378" i="1"/>
  <c r="P3378" i="1" s="1"/>
  <c r="AK3378" i="1"/>
  <c r="AL3378" i="1" s="1"/>
  <c r="AM3378" i="1"/>
  <c r="AK3381" i="1"/>
  <c r="AL3381" i="1" s="1"/>
  <c r="O3387" i="1"/>
  <c r="P3387" i="1" s="1"/>
  <c r="O3389" i="1"/>
  <c r="P3389" i="1" s="1"/>
  <c r="AK3392" i="1"/>
  <c r="AL3392" i="1" s="1"/>
  <c r="O3395" i="1"/>
  <c r="P3395" i="1" s="1"/>
  <c r="AK3398" i="1"/>
  <c r="AK3399" i="1" s="1"/>
  <c r="AL3399" i="1" s="1"/>
  <c r="B3399" i="1"/>
  <c r="H3399" i="1"/>
  <c r="I3399" i="1" s="1"/>
  <c r="O3399" i="1"/>
  <c r="P3399" i="1" s="1"/>
  <c r="AH3399" i="1"/>
  <c r="AM3399" i="1"/>
  <c r="O3409" i="1"/>
  <c r="P3409" i="1" s="1"/>
  <c r="O3414" i="1"/>
  <c r="P3414" i="1" s="1"/>
  <c r="AI3414" i="1"/>
  <c r="AJ3414" i="1" s="1"/>
  <c r="AK3414" i="1"/>
  <c r="AL3414" i="1" s="1"/>
  <c r="AK3416" i="1"/>
  <c r="AL3416" i="1" s="1"/>
  <c r="B3421" i="1"/>
  <c r="H3421" i="1"/>
  <c r="I3421" i="1" s="1"/>
  <c r="O3421" i="1"/>
  <c r="P3421" i="1" s="1"/>
  <c r="AI3421" i="1"/>
  <c r="AJ3421" i="1" s="1"/>
  <c r="AK3421" i="1"/>
  <c r="AL3421" i="1" s="1"/>
  <c r="AM3421" i="1"/>
  <c r="AT3421" i="1"/>
  <c r="AU3421" i="1" s="1"/>
  <c r="AC3424" i="1"/>
  <c r="O3426" i="1"/>
  <c r="AT3428" i="1"/>
  <c r="AU3428" i="1" s="1"/>
  <c r="AC3429" i="1"/>
  <c r="AI3429" i="1"/>
  <c r="AJ3429" i="1" s="1"/>
  <c r="AK3429" i="1"/>
  <c r="AL3429" i="1" s="1"/>
  <c r="O3431" i="1"/>
  <c r="P3431" i="1" s="1"/>
  <c r="AC3431" i="1"/>
  <c r="O3433" i="1"/>
  <c r="P3433" i="1" s="1"/>
  <c r="AK3432" i="1"/>
  <c r="AK3433" i="1" s="1"/>
  <c r="AL3433" i="1" s="1"/>
  <c r="O3435" i="1"/>
  <c r="P3435" i="1" s="1"/>
  <c r="AT3435" i="1"/>
  <c r="AU3435" i="1" s="1"/>
  <c r="O3439" i="1"/>
  <c r="P3439" i="1" s="1"/>
  <c r="AI3439" i="1"/>
  <c r="AJ3439" i="1" s="1"/>
  <c r="AK3443" i="1"/>
  <c r="AL3443" i="1" s="1"/>
  <c r="AT3448" i="1"/>
  <c r="AU3448" i="1" s="1"/>
  <c r="AK3450" i="1"/>
  <c r="AL3450" i="1" s="1"/>
  <c r="AI3451" i="1"/>
  <c r="AJ3451" i="1" s="1"/>
  <c r="AT3451" i="1"/>
  <c r="AU3451" i="1" s="1"/>
  <c r="O3453" i="1"/>
  <c r="P3453" i="1" s="1"/>
  <c r="AC3453" i="1"/>
  <c r="AI3453" i="1"/>
  <c r="AJ3453" i="1" s="1"/>
  <c r="AT3453" i="1"/>
  <c r="AU3453" i="1" s="1"/>
  <c r="O3456" i="1"/>
  <c r="P3456" i="1" s="1"/>
  <c r="AI3456" i="1"/>
  <c r="AI3457" i="1" s="1"/>
  <c r="AJ3457" i="1" s="1"/>
  <c r="AT3456" i="1"/>
  <c r="AT3457" i="1" s="1"/>
  <c r="AU3457" i="1" s="1"/>
  <c r="O3459" i="1"/>
  <c r="AI3460" i="1"/>
  <c r="AJ3460" i="1" s="1"/>
  <c r="O3466" i="1"/>
  <c r="P3466" i="1" s="1"/>
  <c r="AK3476" i="1"/>
  <c r="AL3476" i="1" s="1"/>
  <c r="B3483" i="1"/>
  <c r="H3483" i="1"/>
  <c r="I3483" i="1" s="1"/>
  <c r="O3483" i="1"/>
  <c r="P3483" i="1" s="1"/>
  <c r="AK3483" i="1"/>
  <c r="AL3483" i="1" s="1"/>
  <c r="AM3483" i="1"/>
  <c r="AI3488" i="1"/>
  <c r="AJ3488" i="1" s="1"/>
  <c r="AK3488" i="1"/>
  <c r="AL3488" i="1" s="1"/>
  <c r="B3492" i="1"/>
  <c r="H3492" i="1"/>
  <c r="I3492" i="1" s="1"/>
  <c r="O3492" i="1"/>
  <c r="P3492" i="1" s="1"/>
  <c r="AM3492" i="1"/>
  <c r="O3497" i="1"/>
  <c r="P3497" i="1" s="1"/>
  <c r="AT3497" i="1"/>
  <c r="AU3497" i="1" s="1"/>
  <c r="AT3501" i="1"/>
  <c r="AU3501" i="1" s="1"/>
  <c r="B3509" i="1"/>
  <c r="H3509" i="1"/>
  <c r="I3509" i="1" s="1"/>
  <c r="O3509" i="1"/>
  <c r="P3509" i="1" s="1"/>
  <c r="AI3509" i="1"/>
  <c r="AJ3509" i="1" s="1"/>
  <c r="AK3509" i="1"/>
  <c r="AL3509" i="1" s="1"/>
  <c r="AM3509" i="1"/>
  <c r="B3511" i="1"/>
  <c r="H3511" i="1"/>
  <c r="I3511" i="1" s="1"/>
  <c r="O3511" i="1"/>
  <c r="P3511" i="1" s="1"/>
  <c r="AK3511" i="1"/>
  <c r="AL3511" i="1" s="1"/>
  <c r="AM3511" i="1"/>
  <c r="AI3512" i="1"/>
  <c r="AJ3512" i="1" s="1"/>
  <c r="AK3519" i="1"/>
  <c r="AL3519" i="1" s="1"/>
  <c r="AT3519" i="1"/>
  <c r="AU3519" i="1" s="1"/>
  <c r="O3521" i="1"/>
  <c r="P3521" i="1" s="1"/>
  <c r="AT3521" i="1"/>
  <c r="AU3521" i="1" s="1"/>
  <c r="AK3526" i="1"/>
  <c r="AL3526" i="1" s="1"/>
  <c r="AK3529" i="1"/>
  <c r="AL3529" i="1" s="1"/>
  <c r="J3530" i="1"/>
  <c r="K3530" i="1" s="1"/>
  <c r="Z3530" i="1"/>
  <c r="O3534" i="1"/>
  <c r="P3534" i="1" s="1"/>
  <c r="AC3538" i="1"/>
  <c r="AI3538" i="1"/>
  <c r="AJ3538" i="1" s="1"/>
  <c r="A3541" i="1"/>
  <c r="N3541" i="1" s="1"/>
  <c r="O3537" i="1"/>
  <c r="O3538" i="1" s="1"/>
  <c r="O3539" i="1" s="1"/>
  <c r="O3540" i="1" s="1"/>
  <c r="O3541" i="1" s="1"/>
  <c r="P3541" i="1" s="1"/>
  <c r="AG3541" i="1"/>
  <c r="AI3541" i="1"/>
  <c r="AJ3541" i="1" s="1"/>
  <c r="AT3540" i="1"/>
  <c r="AT3541" i="1" s="1"/>
  <c r="AU3541" i="1" s="1"/>
  <c r="O3543" i="1"/>
  <c r="P3543" i="1" s="1"/>
  <c r="AI3543" i="1"/>
  <c r="AJ3543" i="1" s="1"/>
  <c r="AK3543" i="1"/>
  <c r="AL3543" i="1" s="1"/>
  <c r="AC3546" i="1"/>
  <c r="O3545" i="1"/>
  <c r="AI3546" i="1"/>
  <c r="AI3547" i="1" s="1"/>
  <c r="AI3548" i="1" s="1"/>
  <c r="AJ3548" i="1" s="1"/>
  <c r="AK3554" i="1"/>
  <c r="AL3554" i="1" s="1"/>
  <c r="O3560" i="1"/>
  <c r="P3560" i="1" s="1"/>
  <c r="AK3560" i="1"/>
  <c r="AL3560" i="1" s="1"/>
  <c r="O3565" i="1"/>
  <c r="P3565" i="1" s="1"/>
  <c r="AI3573" i="1"/>
  <c r="AJ3573" i="1" s="1"/>
  <c r="O3575" i="1"/>
  <c r="P3575" i="1" s="1"/>
  <c r="B3581" i="1"/>
  <c r="H3581" i="1"/>
  <c r="I3581" i="1" s="1"/>
  <c r="O3580" i="1"/>
  <c r="AC3581" i="1"/>
  <c r="AK3581" i="1"/>
  <c r="AL3581" i="1" s="1"/>
  <c r="AM3581" i="1"/>
  <c r="AK3603" i="1"/>
  <c r="AK3604" i="1" s="1"/>
  <c r="AL3604" i="1" s="1"/>
  <c r="B3606" i="1"/>
  <c r="E3606" i="1"/>
  <c r="F3606" i="1" s="1"/>
  <c r="H3606" i="1"/>
  <c r="I3606" i="1" s="1"/>
  <c r="O3606" i="1"/>
  <c r="P3606" i="1" s="1"/>
  <c r="AK3606" i="1"/>
  <c r="AL3606" i="1" s="1"/>
  <c r="AM3606" i="1"/>
  <c r="J3612" i="1"/>
  <c r="K3612" i="1" s="1"/>
  <c r="Z3612" i="1"/>
  <c r="AI3612" i="1"/>
  <c r="AJ3612" i="1" s="1"/>
  <c r="AK3621" i="1"/>
  <c r="AL3621" i="1" s="1"/>
  <c r="B3625" i="1"/>
  <c r="H3625" i="1"/>
  <c r="I3625" i="1" s="1"/>
  <c r="O3625" i="1"/>
  <c r="P3625" i="1" s="1"/>
  <c r="AK3625" i="1"/>
  <c r="AL3625" i="1" s="1"/>
  <c r="AM3625" i="1"/>
  <c r="O3628" i="1"/>
  <c r="P3628" i="1" s="1"/>
  <c r="AI3628" i="1"/>
  <c r="AJ3628" i="1" s="1"/>
  <c r="AK3628" i="1"/>
  <c r="AL3628" i="1" s="1"/>
  <c r="AK3631" i="1"/>
  <c r="AL3631" i="1" s="1"/>
  <c r="O3632" i="1"/>
  <c r="P3632" i="1" s="1"/>
  <c r="O3634" i="1"/>
  <c r="P3634" i="1" s="1"/>
  <c r="AK3635" i="1"/>
  <c r="AL3635" i="1" s="1"/>
  <c r="AK3638" i="1"/>
  <c r="AL3638" i="1" s="1"/>
  <c r="A3640" i="1"/>
  <c r="N3640" i="1" s="1"/>
  <c r="O3643" i="1"/>
  <c r="P3643" i="1" s="1"/>
  <c r="AK3645" i="1"/>
  <c r="AL3645" i="1" s="1"/>
  <c r="AT3645" i="1"/>
  <c r="AU3645" i="1" s="1"/>
  <c r="O3646" i="1"/>
  <c r="O3647" i="1" s="1"/>
  <c r="O3648" i="1" s="1"/>
  <c r="P3648" i="1" s="1"/>
  <c r="AK3648" i="1"/>
  <c r="AL3648" i="1" s="1"/>
  <c r="B3652" i="1"/>
  <c r="H3652" i="1"/>
  <c r="I3652" i="1" s="1"/>
  <c r="AI3652" i="1"/>
  <c r="AJ3652" i="1" s="1"/>
  <c r="AK3652" i="1"/>
  <c r="AL3652" i="1" s="1"/>
  <c r="AM3652" i="1"/>
  <c r="O3650" i="1"/>
  <c r="O3651" i="1" s="1"/>
  <c r="O3652" i="1" s="1"/>
  <c r="O3653" i="1" s="1"/>
  <c r="P3653" i="1" s="1"/>
  <c r="AT3655" i="1"/>
  <c r="AU3655" i="1" s="1"/>
  <c r="A3658" i="1"/>
  <c r="N3658" i="1" s="1"/>
  <c r="AT3658" i="1"/>
  <c r="AU3658" i="1" s="1"/>
  <c r="O3658" i="1"/>
  <c r="O3659" i="1" s="1"/>
  <c r="P3659" i="1" s="1"/>
  <c r="AK3660" i="1"/>
  <c r="AL3660" i="1" s="1"/>
  <c r="AK3662" i="1"/>
  <c r="AK3663" i="1" s="1"/>
  <c r="AL3663" i="1" s="1"/>
  <c r="B3663" i="1"/>
  <c r="H3663" i="1"/>
  <c r="I3663" i="1" s="1"/>
  <c r="O3663" i="1"/>
  <c r="P3663" i="1" s="1"/>
  <c r="AM3663" i="1"/>
  <c r="AK3667" i="1"/>
  <c r="AL3667" i="1" s="1"/>
  <c r="AT3667" i="1"/>
  <c r="AU3667" i="1" s="1"/>
  <c r="AK3669" i="1"/>
  <c r="AL3669" i="1" s="1"/>
  <c r="AT3669" i="1"/>
  <c r="AU3669" i="1" s="1"/>
  <c r="O3675" i="1"/>
  <c r="P3675" i="1" s="1"/>
  <c r="O3678" i="1"/>
  <c r="P3678" i="1" s="1"/>
  <c r="AK3678" i="1"/>
  <c r="AL3678" i="1" s="1"/>
  <c r="AK3685" i="1"/>
  <c r="AL3685" i="1" s="1"/>
  <c r="AK3687" i="1"/>
  <c r="AK3688" i="1" s="1"/>
  <c r="AL3688" i="1" s="1"/>
  <c r="O3688" i="1"/>
  <c r="P3688" i="1" s="1"/>
  <c r="AI3688" i="1"/>
  <c r="AJ3688" i="1" s="1"/>
  <c r="AK3691" i="1"/>
  <c r="AL3691" i="1" s="1"/>
  <c r="O3693" i="1"/>
  <c r="P3693" i="1" s="1"/>
  <c r="AT3695" i="1"/>
  <c r="AU3695" i="1" s="1"/>
  <c r="O3695" i="1"/>
  <c r="O3696" i="1" s="1"/>
  <c r="P3696" i="1" s="1"/>
  <c r="AK3697" i="1"/>
  <c r="AL3697" i="1" s="1"/>
  <c r="AT3697" i="1"/>
  <c r="AU3697" i="1" s="1"/>
  <c r="O3710" i="1"/>
  <c r="P3710" i="1" s="1"/>
  <c r="O3713" i="1"/>
  <c r="P3713" i="1" s="1"/>
  <c r="O3715" i="1"/>
  <c r="P3715" i="1" s="1"/>
  <c r="O3724" i="1"/>
  <c r="P3724" i="1" s="1"/>
  <c r="O3727" i="1"/>
  <c r="P3727" i="1" s="1"/>
  <c r="AK3729" i="1"/>
  <c r="AL3729" i="1" s="1"/>
  <c r="O3736" i="1"/>
  <c r="O3753" i="1"/>
  <c r="AI3754" i="1"/>
  <c r="AJ3754" i="1" s="1"/>
  <c r="AT3755" i="1"/>
  <c r="AU3755" i="1" s="1"/>
  <c r="O3757" i="1"/>
  <c r="P3757" i="1" s="1"/>
  <c r="AC3758" i="1"/>
  <c r="AT3758" i="1"/>
  <c r="AU3758" i="1" s="1"/>
  <c r="O3762" i="1"/>
  <c r="P3762" i="1" s="1"/>
  <c r="O3764" i="1"/>
  <c r="P3764" i="1" s="1"/>
  <c r="AK3766" i="1"/>
  <c r="AL3766" i="1" s="1"/>
  <c r="O3768" i="1"/>
  <c r="P3768" i="1" s="1"/>
  <c r="AK3771" i="1"/>
  <c r="AL3771" i="1" s="1"/>
  <c r="AI3772" i="1"/>
  <c r="AJ3772" i="1" s="1"/>
  <c r="O3776" i="1"/>
  <c r="P3776" i="1" s="1"/>
  <c r="AT3776" i="1"/>
  <c r="AU3776" i="1" s="1"/>
  <c r="O3787" i="1"/>
  <c r="P3787" i="1" s="1"/>
  <c r="AT3788" i="1"/>
  <c r="AU3788" i="1" s="1"/>
  <c r="AI3791" i="1"/>
  <c r="AJ3791" i="1" s="1"/>
  <c r="AK3791" i="1"/>
  <c r="AK3792" i="1" s="1"/>
  <c r="AL3792" i="1" s="1"/>
  <c r="O3793" i="1"/>
  <c r="P3793" i="1" s="1"/>
  <c r="AK3794" i="1"/>
  <c r="AL3794" i="1" s="1"/>
  <c r="O3796" i="1"/>
  <c r="P3796" i="1" s="1"/>
  <c r="O3798" i="1"/>
  <c r="P3798" i="1" s="1"/>
  <c r="AA3799" i="1"/>
  <c r="AB3799" i="1" s="1"/>
  <c r="B3802" i="1"/>
  <c r="H3802" i="1"/>
  <c r="I3802" i="1" s="1"/>
  <c r="AK3802" i="1"/>
  <c r="AL3802" i="1" s="1"/>
  <c r="AM3802" i="1"/>
  <c r="AT3803" i="1"/>
  <c r="AU3803" i="1" s="1"/>
  <c r="C3808" i="1"/>
  <c r="D3808" i="1" s="1"/>
  <c r="AC3808" i="1"/>
  <c r="AK3807" i="1"/>
  <c r="AK3808" i="1" s="1"/>
  <c r="AK3809" i="1" s="1"/>
  <c r="AL3809" i="1" s="1"/>
  <c r="AT3808" i="1"/>
  <c r="AU3808" i="1" s="1"/>
  <c r="B3809" i="1"/>
  <c r="H3809" i="1"/>
  <c r="I3809" i="1" s="1"/>
  <c r="O3802" i="1"/>
  <c r="O3803" i="1" s="1"/>
  <c r="O3804" i="1" s="1"/>
  <c r="O3805" i="1" s="1"/>
  <c r="O3806" i="1" s="1"/>
  <c r="O3807" i="1" s="1"/>
  <c r="AM3809" i="1"/>
  <c r="AC3812" i="1"/>
  <c r="AK3812" i="1"/>
  <c r="AL3812" i="1" s="1"/>
  <c r="AT3810" i="1"/>
  <c r="AT3811" i="1" s="1"/>
  <c r="AT3812" i="1" s="1"/>
  <c r="AU3812" i="1" s="1"/>
  <c r="C3813" i="1"/>
  <c r="D3813" i="1" s="1"/>
  <c r="AT3815" i="1"/>
  <c r="E3817" i="1"/>
  <c r="F3817" i="1" s="1"/>
  <c r="C3818" i="1"/>
  <c r="D3818" i="1" s="1"/>
  <c r="AC3817" i="1"/>
  <c r="AC3818" i="1" s="1"/>
  <c r="AE3818" i="1"/>
  <c r="AF3818" i="1" s="1"/>
  <c r="AI3817" i="1"/>
  <c r="AI3818" i="1" s="1"/>
  <c r="AJ3818" i="1" s="1"/>
  <c r="O3811" i="1"/>
  <c r="AI3820" i="1"/>
  <c r="AJ3820" i="1" s="1"/>
  <c r="AK3820" i="1"/>
  <c r="AL3820" i="1" s="1"/>
  <c r="AT3817" i="1"/>
  <c r="AT3818" i="1" s="1"/>
  <c r="AT3819" i="1" s="1"/>
  <c r="AT3820" i="1" s="1"/>
  <c r="AU3820" i="1" s="1"/>
  <c r="AI3822" i="1"/>
  <c r="AJ3822" i="1" s="1"/>
  <c r="O3824" i="1"/>
  <c r="P3824" i="1" s="1"/>
  <c r="AK3829" i="1"/>
  <c r="AL3829" i="1" s="1"/>
  <c r="O3830" i="1"/>
  <c r="P3830" i="1" s="1"/>
  <c r="AT3830" i="1"/>
  <c r="AU3830" i="1" s="1"/>
  <c r="O3832" i="1"/>
  <c r="P3832" i="1" s="1"/>
  <c r="AI3834" i="1"/>
  <c r="AJ3834" i="1" s="1"/>
  <c r="AK3834" i="1"/>
  <c r="AL3834" i="1" s="1"/>
  <c r="E3836" i="1"/>
  <c r="F3836" i="1" s="1"/>
  <c r="O3834" i="1"/>
  <c r="AC3836" i="1"/>
  <c r="AI3836" i="1"/>
  <c r="AJ3836" i="1" s="1"/>
  <c r="AT3834" i="1"/>
  <c r="AT3835" i="1" s="1"/>
  <c r="AT3836" i="1" s="1"/>
  <c r="AU3836" i="1" s="1"/>
  <c r="AK3836" i="1"/>
  <c r="AK3837" i="1" s="1"/>
  <c r="AL3837" i="1" s="1"/>
  <c r="O3838" i="1"/>
  <c r="P3838" i="1" s="1"/>
  <c r="O3840" i="1"/>
  <c r="P3840" i="1" s="1"/>
  <c r="AC3840" i="1"/>
  <c r="AI3840" i="1"/>
  <c r="AJ3840" i="1" s="1"/>
  <c r="AT3840" i="1"/>
  <c r="AU3840" i="1" s="1"/>
  <c r="AI3842" i="1"/>
  <c r="AJ3842" i="1" s="1"/>
  <c r="AK3842" i="1"/>
  <c r="AL3842" i="1" s="1"/>
  <c r="O3844" i="1"/>
  <c r="P3844" i="1" s="1"/>
  <c r="O3846" i="1"/>
  <c r="B3849" i="1"/>
  <c r="H3849" i="1"/>
  <c r="I3849" i="1" s="1"/>
  <c r="O3849" i="1"/>
  <c r="P3849" i="1" s="1"/>
  <c r="AC3849" i="1"/>
  <c r="AI3849" i="1"/>
  <c r="AJ3849" i="1" s="1"/>
  <c r="AK3849" i="1"/>
  <c r="AL3849" i="1" s="1"/>
  <c r="AM3849" i="1"/>
  <c r="O3852" i="1"/>
  <c r="P3852" i="1" s="1"/>
  <c r="AK3852" i="1"/>
  <c r="AL3852" i="1" s="1"/>
  <c r="O3854" i="1"/>
  <c r="P3854" i="1" s="1"/>
  <c r="AA3855" i="1"/>
  <c r="AB3855" i="1" s="1"/>
  <c r="AK3857" i="1"/>
  <c r="AL3857" i="1" s="1"/>
  <c r="AK3860" i="1"/>
  <c r="AL3860" i="1" s="1"/>
  <c r="AI3862" i="1"/>
  <c r="AJ3862" i="1" s="1"/>
  <c r="AK3862" i="1"/>
  <c r="AL3862" i="1" s="1"/>
  <c r="AK3865" i="1"/>
  <c r="AK3866" i="1" s="1"/>
  <c r="AL3866" i="1" s="1"/>
  <c r="O3868" i="1"/>
  <c r="P3868" i="1" s="1"/>
  <c r="AC3868" i="1"/>
  <c r="AI3868" i="1"/>
  <c r="AJ3868" i="1" s="1"/>
  <c r="AK3868" i="1"/>
  <c r="AL3868" i="1" s="1"/>
  <c r="AT3868" i="1"/>
  <c r="AU3868" i="1" s="1"/>
  <c r="AG3871" i="1"/>
  <c r="AI3872" i="1"/>
  <c r="AJ3872" i="1" s="1"/>
  <c r="B3873" i="1"/>
  <c r="H3873" i="1"/>
  <c r="I3873" i="1" s="1"/>
  <c r="O3870" i="1"/>
  <c r="O3871" i="1" s="1"/>
  <c r="O3872" i="1" s="1"/>
  <c r="O3873" i="1" s="1"/>
  <c r="P3873" i="1" s="1"/>
  <c r="AK3873" i="1"/>
  <c r="AL3873" i="1" s="1"/>
  <c r="AM3873" i="1"/>
  <c r="AC3874" i="1"/>
  <c r="AT3874" i="1"/>
  <c r="AU3874" i="1" s="1"/>
  <c r="AK3876" i="1"/>
  <c r="AK3877" i="1" s="1"/>
  <c r="AL3877" i="1" s="1"/>
  <c r="O3880" i="1"/>
  <c r="P3880" i="1" s="1"/>
  <c r="AI3879" i="1"/>
  <c r="AI3880" i="1" s="1"/>
  <c r="AJ3880" i="1" s="1"/>
  <c r="B3883" i="1"/>
  <c r="H3883" i="1"/>
  <c r="I3883" i="1" s="1"/>
  <c r="O3882" i="1"/>
  <c r="AI3883" i="1"/>
  <c r="AJ3883" i="1" s="1"/>
  <c r="AM3883" i="1"/>
  <c r="AK3883" i="1"/>
  <c r="AK3884" i="1" s="1"/>
  <c r="AL3884" i="1" s="1"/>
  <c r="O3889" i="1"/>
  <c r="P3889" i="1" s="1"/>
  <c r="AI3897" i="1"/>
  <c r="AJ3897" i="1" s="1"/>
  <c r="O3897" i="1"/>
  <c r="B3902" i="1"/>
  <c r="H3902" i="1"/>
  <c r="I3902" i="1" s="1"/>
  <c r="O3901" i="1"/>
  <c r="O3902" i="1" s="1"/>
  <c r="P3902" i="1" s="1"/>
  <c r="AK3902" i="1"/>
  <c r="AL3902" i="1" s="1"/>
  <c r="AM3902" i="1"/>
  <c r="O3905" i="1"/>
  <c r="P3905" i="1" s="1"/>
  <c r="AK3906" i="1"/>
  <c r="AL3906" i="1" s="1"/>
  <c r="O3914" i="1"/>
  <c r="P3914" i="1" s="1"/>
  <c r="AK3916" i="1"/>
  <c r="AL3916" i="1" s="1"/>
  <c r="O3921" i="1"/>
  <c r="P3921" i="1" s="1"/>
  <c r="AK3922" i="1"/>
  <c r="AL3922" i="1" s="1"/>
  <c r="O3931" i="1"/>
  <c r="P3931" i="1" s="1"/>
  <c r="AK3935" i="1"/>
  <c r="AL3935" i="1" s="1"/>
  <c r="O3936" i="1"/>
  <c r="P3936" i="1" s="1"/>
  <c r="O3939" i="1"/>
  <c r="P3939" i="1" s="1"/>
  <c r="AK3939" i="1"/>
  <c r="AL3939" i="1" s="1"/>
  <c r="AC3945" i="1"/>
  <c r="AT3948" i="1"/>
  <c r="AU3948" i="1" s="1"/>
  <c r="O3950" i="1"/>
  <c r="P3950" i="1" s="1"/>
  <c r="B3953" i="1"/>
  <c r="H3953" i="1"/>
  <c r="I3953" i="1" s="1"/>
  <c r="O3953" i="1"/>
  <c r="P3953" i="1" s="1"/>
  <c r="AK3953" i="1"/>
  <c r="AL3953" i="1" s="1"/>
  <c r="AM3953" i="1"/>
  <c r="AK3958" i="1"/>
  <c r="AL3958" i="1" s="1"/>
  <c r="AI3959" i="1"/>
  <c r="AJ3959" i="1" s="1"/>
  <c r="AT3959" i="1"/>
  <c r="AU3959" i="1" s="1"/>
  <c r="O3956" i="1"/>
  <c r="O3957" i="1" s="1"/>
  <c r="AC3961" i="1"/>
  <c r="AI3963" i="1"/>
  <c r="AJ3963" i="1" s="1"/>
  <c r="AK3965" i="1"/>
  <c r="AL3965" i="1" s="1"/>
  <c r="AT3966" i="1"/>
  <c r="AU3966" i="1" s="1"/>
  <c r="AC3967" i="1"/>
  <c r="AT3968" i="1"/>
  <c r="AU3968" i="1" s="1"/>
  <c r="O3962" i="1"/>
  <c r="O3963" i="1" s="1"/>
  <c r="O3964" i="1" s="1"/>
  <c r="O3965" i="1" s="1"/>
  <c r="O3966" i="1" s="1"/>
  <c r="O3967" i="1" s="1"/>
  <c r="O3968" i="1" s="1"/>
  <c r="O3969" i="1" s="1"/>
  <c r="O3970" i="1" s="1"/>
  <c r="O3971" i="1" s="1"/>
  <c r="P3971" i="1" s="1"/>
  <c r="O3975" i="1"/>
  <c r="P3975" i="1" s="1"/>
  <c r="AK3975" i="1"/>
  <c r="AL3975" i="1" s="1"/>
  <c r="AK3977" i="1"/>
  <c r="AL3977" i="1" s="1"/>
  <c r="O3978" i="1"/>
  <c r="P3978" i="1" s="1"/>
  <c r="B3984" i="1"/>
  <c r="H3984" i="1"/>
  <c r="I3984" i="1" s="1"/>
  <c r="AK3984" i="1"/>
  <c r="AL3984" i="1" s="1"/>
  <c r="AM3984" i="1"/>
  <c r="O3984" i="1"/>
  <c r="O3985" i="1" s="1"/>
  <c r="P3985" i="1" s="1"/>
  <c r="O3988" i="1"/>
  <c r="P3988" i="1" s="1"/>
  <c r="B3991" i="1"/>
  <c r="H3991" i="1"/>
  <c r="I3991" i="1" s="1"/>
  <c r="O3991" i="1"/>
  <c r="P3991" i="1" s="1"/>
  <c r="AK3991" i="1"/>
  <c r="AL3991" i="1" s="1"/>
  <c r="AM3991" i="1"/>
  <c r="O3993" i="1"/>
  <c r="O4003" i="1"/>
  <c r="AK4004" i="1"/>
  <c r="AL4004" i="1" s="1"/>
  <c r="O4007" i="1"/>
  <c r="P4007" i="1" s="1"/>
  <c r="AC4014" i="1"/>
  <c r="AI4015" i="1"/>
  <c r="AJ4015" i="1" s="1"/>
  <c r="B4017" i="1"/>
  <c r="H4017" i="1"/>
  <c r="I4017" i="1" s="1"/>
  <c r="AK4017" i="1"/>
  <c r="AL4017" i="1" s="1"/>
  <c r="AM4017" i="1"/>
  <c r="AT4017" i="1"/>
  <c r="AU4017" i="1" s="1"/>
  <c r="AI4017" i="1"/>
  <c r="AI4018" i="1" s="1"/>
  <c r="AJ4018" i="1" s="1"/>
  <c r="O4015" i="1"/>
  <c r="AC4020" i="1"/>
  <c r="AI4020" i="1"/>
  <c r="AJ4020" i="1" s="1"/>
  <c r="AT4019" i="1"/>
  <c r="AT4020" i="1" s="1"/>
  <c r="AU4020" i="1" s="1"/>
  <c r="AH4023" i="1"/>
  <c r="AI4023" i="1"/>
  <c r="AJ4023" i="1" s="1"/>
  <c r="O4021" i="1"/>
  <c r="O4022" i="1" s="1"/>
  <c r="O4023" i="1" s="1"/>
  <c r="O4024" i="1" s="1"/>
  <c r="O4025" i="1" s="1"/>
  <c r="P4025" i="1" s="1"/>
  <c r="O4028" i="1"/>
  <c r="P4028" i="1" s="1"/>
  <c r="AK4028" i="1"/>
  <c r="AL4028" i="1" s="1"/>
  <c r="O4033" i="1"/>
  <c r="P4033" i="1" s="1"/>
  <c r="AT4033" i="1"/>
  <c r="AU4033" i="1" s="1"/>
  <c r="AK4034" i="1"/>
  <c r="AL4034" i="1" s="1"/>
  <c r="O4036" i="1"/>
  <c r="P4036" i="1" s="1"/>
  <c r="O4038" i="1"/>
  <c r="AI4039" i="1"/>
  <c r="AJ4039" i="1" s="1"/>
  <c r="AT4040" i="1"/>
  <c r="AU4040" i="1" s="1"/>
  <c r="AK4041" i="1"/>
  <c r="AL4041" i="1" s="1"/>
  <c r="O4042" i="1"/>
  <c r="O4043" i="1" s="1"/>
  <c r="P4043" i="1" s="1"/>
  <c r="AK4044" i="1"/>
  <c r="AL4044" i="1" s="1"/>
  <c r="O4047" i="1"/>
  <c r="P4047" i="1" s="1"/>
  <c r="O4050" i="1"/>
  <c r="O4051" i="1" s="1"/>
  <c r="P4051" i="1" s="1"/>
  <c r="AK4057" i="1"/>
  <c r="AL4057" i="1" s="1"/>
  <c r="O4063" i="1"/>
  <c r="O4064" i="1" s="1"/>
  <c r="P4064" i="1" s="1"/>
  <c r="O4066" i="1"/>
  <c r="P4066" i="1" s="1"/>
  <c r="O4070" i="1"/>
  <c r="O4071" i="1" s="1"/>
  <c r="P4071" i="1" s="1"/>
  <c r="O4073" i="1"/>
  <c r="P4073" i="1" s="1"/>
  <c r="AK4075" i="1"/>
  <c r="AL4075" i="1" s="1"/>
  <c r="O4076" i="1"/>
  <c r="P4076" i="1" s="1"/>
  <c r="AT4076" i="1"/>
  <c r="AU4076" i="1" s="1"/>
  <c r="O4078" i="1"/>
  <c r="O4079" i="1" s="1"/>
  <c r="P4079" i="1" s="1"/>
  <c r="AK4080" i="1"/>
  <c r="AK4081" i="1" s="1"/>
  <c r="AL4081" i="1" s="1"/>
  <c r="B4081" i="1"/>
  <c r="H4081" i="1"/>
  <c r="I4081" i="1" s="1"/>
  <c r="AM4081" i="1"/>
  <c r="O4081" i="1"/>
  <c r="O4082" i="1" s="1"/>
  <c r="P4082" i="1" s="1"/>
  <c r="AK4087" i="1"/>
  <c r="AL4087" i="1" s="1"/>
  <c r="AT4087" i="1"/>
  <c r="AU4087" i="1" s="1"/>
  <c r="B4089" i="1"/>
  <c r="C4089" i="1"/>
  <c r="D4089" i="1" s="1"/>
  <c r="H4089" i="1"/>
  <c r="I4089" i="1" s="1"/>
  <c r="O4089" i="1"/>
  <c r="P4089" i="1" s="1"/>
  <c r="AI4089" i="1"/>
  <c r="AJ4089" i="1" s="1"/>
  <c r="AM4089" i="1"/>
  <c r="AT4089" i="1"/>
  <c r="AU4089" i="1" s="1"/>
  <c r="AK4090" i="1"/>
  <c r="AL4090" i="1" s="1"/>
  <c r="AK4094" i="1"/>
  <c r="AL4094" i="1" s="1"/>
  <c r="O4095" i="1"/>
  <c r="P4095" i="1" s="1"/>
  <c r="O4098" i="1"/>
  <c r="P4098" i="1" s="1"/>
  <c r="AK4102" i="1"/>
  <c r="AL4102" i="1" s="1"/>
  <c r="AI4104" i="1"/>
  <c r="AJ4104" i="1" s="1"/>
  <c r="AC4110" i="1"/>
  <c r="AT4110" i="1"/>
  <c r="AU4110" i="1" s="1"/>
  <c r="O4111" i="1"/>
  <c r="P4111" i="1" s="1"/>
  <c r="AG4112" i="1"/>
  <c r="AT4112" i="1"/>
  <c r="AU4112" i="1" s="1"/>
  <c r="AK4113" i="1"/>
  <c r="AK4114" i="1" s="1"/>
  <c r="AK4115" i="1" s="1"/>
  <c r="AL4115" i="1" s="1"/>
  <c r="B4115" i="1"/>
  <c r="H4115" i="1"/>
  <c r="I4115" i="1" s="1"/>
  <c r="O4115" i="1"/>
  <c r="P4115" i="1" s="1"/>
  <c r="AI4115" i="1"/>
  <c r="AJ4115" i="1" s="1"/>
  <c r="AM4115" i="1"/>
  <c r="B4117" i="1"/>
  <c r="H4117" i="1"/>
  <c r="I4117" i="1" s="1"/>
  <c r="AI4117" i="1"/>
  <c r="AJ4117" i="1" s="1"/>
  <c r="AM4117" i="1"/>
  <c r="O4117" i="1"/>
  <c r="O4118" i="1" s="1"/>
  <c r="P4118" i="1" s="1"/>
  <c r="AK4117" i="1"/>
  <c r="AK4118" i="1" s="1"/>
  <c r="AL4118" i="1" s="1"/>
  <c r="AT4118" i="1"/>
  <c r="AU4118" i="1" s="1"/>
  <c r="B4121" i="1"/>
  <c r="H4121" i="1"/>
  <c r="I4121" i="1" s="1"/>
  <c r="O4121" i="1"/>
  <c r="P4121" i="1" s="1"/>
  <c r="AI4121" i="1"/>
  <c r="AJ4121" i="1" s="1"/>
  <c r="AK4121" i="1"/>
  <c r="AL4121" i="1" s="1"/>
  <c r="AM4121" i="1"/>
  <c r="AC4123" i="1"/>
  <c r="AT4123" i="1"/>
  <c r="AU4123" i="1" s="1"/>
  <c r="AK4127" i="1"/>
  <c r="AL4127" i="1" s="1"/>
  <c r="AT4128" i="1"/>
  <c r="AU4128" i="1" s="1"/>
  <c r="O4128" i="1"/>
  <c r="O4129" i="1" s="1"/>
  <c r="P4129" i="1" s="1"/>
  <c r="C4131" i="1"/>
  <c r="D4131" i="1" s="1"/>
  <c r="O4131" i="1"/>
  <c r="P4131" i="1" s="1"/>
  <c r="AT4132" i="1"/>
  <c r="AU4132" i="1" s="1"/>
  <c r="AI4133" i="1"/>
  <c r="AJ4133" i="1" s="1"/>
  <c r="AK4134" i="1"/>
  <c r="AL4134" i="1" s="1"/>
  <c r="AT4138" i="1"/>
  <c r="AU4138" i="1" s="1"/>
  <c r="AI4138" i="1"/>
  <c r="AI4139" i="1" s="1"/>
  <c r="AJ4139" i="1" s="1"/>
  <c r="A4140" i="1"/>
  <c r="N4140" i="1" s="1"/>
  <c r="AT4140" i="1"/>
  <c r="AT4141" i="1" s="1"/>
  <c r="AU4141" i="1" s="1"/>
  <c r="O4133" i="1"/>
  <c r="O4134" i="1" s="1"/>
  <c r="O4135" i="1" s="1"/>
  <c r="O4136" i="1" s="1"/>
  <c r="O4137" i="1" s="1"/>
  <c r="O4138" i="1" s="1"/>
  <c r="O4139" i="1" s="1"/>
  <c r="O4140" i="1" s="1"/>
  <c r="O4141" i="1" s="1"/>
  <c r="O4142" i="1" s="1"/>
  <c r="P4142" i="1" s="1"/>
  <c r="AI4142" i="1"/>
  <c r="AJ4142" i="1" s="1"/>
  <c r="O4144" i="1"/>
  <c r="O4145" i="1" s="1"/>
  <c r="P4145" i="1" s="1"/>
  <c r="AK4145" i="1"/>
  <c r="AL4145" i="1" s="1"/>
  <c r="O4147" i="1"/>
  <c r="O4148" i="1" s="1"/>
  <c r="P4148" i="1" s="1"/>
  <c r="AI4148" i="1"/>
  <c r="AJ4148" i="1" s="1"/>
  <c r="AT4148" i="1"/>
  <c r="AU4148" i="1" s="1"/>
  <c r="O4150" i="1"/>
  <c r="P4150" i="1" s="1"/>
  <c r="AI4150" i="1"/>
  <c r="AJ4150" i="1" s="1"/>
  <c r="AT4150" i="1"/>
  <c r="AT4151" i="1" s="1"/>
  <c r="AU4151" i="1" s="1"/>
  <c r="O4152" i="1"/>
  <c r="P4152" i="1" s="1"/>
  <c r="AK4154" i="1"/>
  <c r="AL4154" i="1" s="1"/>
  <c r="O4154" i="1"/>
  <c r="O4155" i="1" s="1"/>
  <c r="P4155" i="1" s="1"/>
  <c r="O4162" i="1"/>
  <c r="P4162" i="1" s="1"/>
  <c r="AC4165" i="1"/>
  <c r="AI4165" i="1"/>
  <c r="AJ4165" i="1" s="1"/>
  <c r="AT4165" i="1"/>
  <c r="AU4165" i="1" s="1"/>
  <c r="AK4166" i="1"/>
  <c r="AL4166" i="1" s="1"/>
  <c r="AI4168" i="1"/>
  <c r="AJ4168" i="1" s="1"/>
  <c r="O4164" i="1"/>
  <c r="O4165" i="1" s="1"/>
  <c r="O4166" i="1" s="1"/>
  <c r="O4167" i="1" s="1"/>
  <c r="AK4172" i="1"/>
  <c r="AL4172" i="1" s="1"/>
  <c r="AT4174" i="1"/>
  <c r="AU4174" i="1" s="1"/>
  <c r="AK4176" i="1"/>
  <c r="AL4176" i="1" s="1"/>
  <c r="AT4176" i="1"/>
  <c r="AU4176" i="1" s="1"/>
  <c r="AI4178" i="1"/>
  <c r="AJ4178" i="1" s="1"/>
  <c r="O4178" i="1"/>
  <c r="O4179" i="1" s="1"/>
  <c r="O4180" i="1" s="1"/>
  <c r="O4181" i="1" s="1"/>
  <c r="P4181" i="1" s="1"/>
  <c r="AI4181" i="1"/>
  <c r="AJ4181" i="1" s="1"/>
  <c r="AT4181" i="1"/>
  <c r="AU4181" i="1" s="1"/>
  <c r="O4187" i="1"/>
  <c r="O4188" i="1" s="1"/>
  <c r="P4188" i="1" s="1"/>
  <c r="O4193" i="1"/>
  <c r="P4193" i="1" s="1"/>
  <c r="AI4193" i="1"/>
  <c r="AJ4193" i="1" s="1"/>
  <c r="AK4195" i="1"/>
  <c r="AK4196" i="1" s="1"/>
  <c r="AL4196" i="1" s="1"/>
  <c r="AI4200" i="1"/>
  <c r="AJ4200" i="1" s="1"/>
  <c r="AT4200" i="1"/>
  <c r="AU4200" i="1" s="1"/>
  <c r="AC4203" i="1"/>
  <c r="AI4203" i="1"/>
  <c r="AJ4203" i="1" s="1"/>
  <c r="AT4211" i="1"/>
  <c r="AU4211" i="1" s="1"/>
  <c r="O4211" i="1"/>
  <c r="O4212" i="1" s="1"/>
  <c r="O4213" i="1" s="1"/>
  <c r="P4213" i="1" s="1"/>
  <c r="AC4213" i="1"/>
  <c r="AI4213" i="1"/>
  <c r="AJ4213" i="1" s="1"/>
  <c r="AT4213" i="1"/>
  <c r="AU4213" i="1" s="1"/>
  <c r="AK4216" i="1"/>
  <c r="AL4216" i="1" s="1"/>
  <c r="A4217" i="1"/>
  <c r="N4217" i="1" s="1"/>
  <c r="O4217" i="1"/>
  <c r="P4217" i="1" s="1"/>
  <c r="AC4217" i="1"/>
  <c r="AT4217" i="1"/>
  <c r="AU4217" i="1" s="1"/>
  <c r="O4219" i="1"/>
  <c r="AK4222" i="1"/>
  <c r="AL4222" i="1" s="1"/>
  <c r="O4223" i="1"/>
  <c r="P4223" i="1" s="1"/>
  <c r="AK4224" i="1"/>
  <c r="AK4225" i="1" s="1"/>
  <c r="AL4225" i="1" s="1"/>
  <c r="O4225" i="1"/>
  <c r="O4226" i="1" s="1"/>
  <c r="P4226" i="1" s="1"/>
  <c r="AT4225" i="1"/>
  <c r="AT4226" i="1" s="1"/>
  <c r="AU4226" i="1" s="1"/>
  <c r="J4227" i="1"/>
  <c r="K4227" i="1" s="1"/>
  <c r="Z4227" i="1"/>
  <c r="C4229" i="1"/>
  <c r="D4229" i="1" s="1"/>
  <c r="O4228" i="1"/>
  <c r="AC4229" i="1"/>
  <c r="AT4229" i="1"/>
  <c r="AU4229" i="1" s="1"/>
  <c r="AT4233" i="1"/>
  <c r="AT4234" i="1" s="1"/>
  <c r="AU4234" i="1" s="1"/>
  <c r="AK4236" i="1"/>
  <c r="AL4236" i="1" s="1"/>
  <c r="AT4236" i="1"/>
  <c r="AU4236" i="1" s="1"/>
  <c r="AI4237" i="1"/>
  <c r="AI4238" i="1" s="1"/>
  <c r="AJ4238" i="1" s="1"/>
  <c r="AT4238" i="1"/>
  <c r="AU4238" i="1" s="1"/>
  <c r="O4234" i="1"/>
  <c r="O4235" i="1" s="1"/>
  <c r="O4236" i="1" s="1"/>
  <c r="O4237" i="1" s="1"/>
  <c r="O4238" i="1" s="1"/>
  <c r="O4239" i="1" s="1"/>
  <c r="P4239" i="1" s="1"/>
  <c r="AK4241" i="1"/>
  <c r="AL4241" i="1" s="1"/>
  <c r="AC4243" i="1"/>
  <c r="C4245" i="1"/>
  <c r="D4245" i="1" s="1"/>
  <c r="AC4245" i="1"/>
  <c r="AC4246" i="1" s="1"/>
  <c r="AK4247" i="1"/>
  <c r="AL4247" i="1" s="1"/>
  <c r="AT4247" i="1"/>
  <c r="AU4247" i="1" s="1"/>
  <c r="O4244" i="1"/>
  <c r="O4245" i="1" s="1"/>
  <c r="AC4248" i="1"/>
  <c r="AI4246" i="1"/>
  <c r="AI4247" i="1" s="1"/>
  <c r="AI4248" i="1" s="1"/>
  <c r="AJ4248" i="1" s="1"/>
  <c r="B4251" i="1"/>
  <c r="H4251" i="1"/>
  <c r="I4251" i="1" s="1"/>
  <c r="AI4251" i="1"/>
  <c r="AJ4251" i="1" s="1"/>
  <c r="AK4251" i="1"/>
  <c r="AL4251" i="1" s="1"/>
  <c r="AM4251" i="1"/>
  <c r="O4251" i="1"/>
  <c r="O4252" i="1" s="1"/>
  <c r="P4252" i="1" s="1"/>
  <c r="O4254" i="1"/>
  <c r="O4258" i="1"/>
  <c r="P4258" i="1" s="1"/>
  <c r="O4263" i="1"/>
  <c r="AK4267" i="1"/>
  <c r="AL4267" i="1" s="1"/>
  <c r="O4271" i="1"/>
  <c r="P4271" i="1" s="1"/>
  <c r="AK4273" i="1"/>
  <c r="AL4273" i="1" s="1"/>
  <c r="O4274" i="1"/>
  <c r="P4274" i="1" s="1"/>
  <c r="AK4276" i="1"/>
  <c r="AL4276" i="1" s="1"/>
  <c r="AK4278" i="1"/>
  <c r="AL4278" i="1" s="1"/>
  <c r="B4283" i="1"/>
  <c r="H4283" i="1"/>
  <c r="I4283" i="1" s="1"/>
  <c r="O4283" i="1"/>
  <c r="P4283" i="1" s="1"/>
  <c r="AK4283" i="1"/>
  <c r="AL4283" i="1" s="1"/>
  <c r="AM4283" i="1"/>
  <c r="AI4288" i="1"/>
  <c r="AJ4288" i="1" s="1"/>
  <c r="B4290" i="1"/>
  <c r="H4290" i="1"/>
  <c r="I4290" i="1" s="1"/>
  <c r="O4290" i="1"/>
  <c r="P4290" i="1" s="1"/>
  <c r="AI4290" i="1"/>
  <c r="AJ4290" i="1" s="1"/>
  <c r="AK4290" i="1"/>
  <c r="AL4290" i="1" s="1"/>
  <c r="AM4290" i="1"/>
  <c r="AK4292" i="1"/>
  <c r="AL4292" i="1" s="1"/>
  <c r="AK4294" i="1"/>
  <c r="AK4295" i="1" s="1"/>
  <c r="AL4295" i="1" s="1"/>
  <c r="AT4295" i="1"/>
  <c r="AU4295" i="1" s="1"/>
  <c r="O4297" i="1"/>
  <c r="P4297" i="1" s="1"/>
  <c r="AK4299" i="1"/>
  <c r="AL4299" i="1" s="1"/>
  <c r="E4301" i="1"/>
  <c r="F4301" i="1" s="1"/>
  <c r="O4301" i="1"/>
  <c r="P4301" i="1" s="1"/>
  <c r="AI4301" i="1"/>
  <c r="AJ4301" i="1" s="1"/>
  <c r="AT4301" i="1"/>
  <c r="AU4301" i="1" s="1"/>
  <c r="AK4301" i="1"/>
  <c r="AK4302" i="1" s="1"/>
  <c r="AL4302" i="1" s="1"/>
  <c r="O4304" i="1"/>
  <c r="P4304" i="1" s="1"/>
  <c r="AK4304" i="1"/>
  <c r="AL4304" i="1" s="1"/>
  <c r="B4306" i="1"/>
  <c r="H4306" i="1"/>
  <c r="I4306" i="1" s="1"/>
  <c r="O4306" i="1"/>
  <c r="P4306" i="1" s="1"/>
  <c r="AM4306" i="1"/>
  <c r="O4308" i="1"/>
  <c r="P4308" i="1" s="1"/>
  <c r="AA4309" i="1"/>
  <c r="AB4309" i="1" s="1"/>
  <c r="AK4306" i="1"/>
  <c r="AK4307" i="1" s="1"/>
  <c r="AK4308" i="1" s="1"/>
  <c r="AK4309" i="1" s="1"/>
  <c r="AK4310" i="1" s="1"/>
  <c r="AL4310" i="1" s="1"/>
  <c r="AI4311" i="1"/>
  <c r="AJ4311" i="1" s="1"/>
  <c r="O4312" i="1"/>
  <c r="P4312" i="1" s="1"/>
  <c r="O4316" i="1"/>
  <c r="P4316" i="1" s="1"/>
  <c r="AT4316" i="1"/>
  <c r="AU4316" i="1" s="1"/>
  <c r="O4319" i="1"/>
  <c r="P4319" i="1" s="1"/>
  <c r="AK4316" i="1"/>
  <c r="AK4317" i="1" s="1"/>
  <c r="AK4318" i="1" s="1"/>
  <c r="AK4319" i="1" s="1"/>
  <c r="AL4319" i="1" s="1"/>
  <c r="AK4323" i="1"/>
  <c r="AL4323" i="1" s="1"/>
  <c r="C4325" i="1"/>
  <c r="D4325" i="1" s="1"/>
  <c r="AC4325" i="1"/>
  <c r="AE4325" i="1"/>
  <c r="AF4325" i="1" s="1"/>
  <c r="AI4325" i="1"/>
  <c r="AJ4325" i="1" s="1"/>
  <c r="AT4325" i="1"/>
  <c r="AU4325" i="1" s="1"/>
  <c r="O4321" i="1"/>
  <c r="O4322" i="1" s="1"/>
  <c r="O4323" i="1" s="1"/>
  <c r="AC4327" i="1"/>
  <c r="AK4327" i="1"/>
  <c r="AL4327" i="1" s="1"/>
  <c r="AT4327" i="1"/>
  <c r="AU4327" i="1" s="1"/>
  <c r="B4329" i="1"/>
  <c r="H4329" i="1"/>
  <c r="I4329" i="1" s="1"/>
  <c r="O4328" i="1"/>
  <c r="O4329" i="1" s="1"/>
  <c r="P4329" i="1" s="1"/>
  <c r="AI4329" i="1"/>
  <c r="AJ4329" i="1" s="1"/>
  <c r="AK4329" i="1"/>
  <c r="AL4329" i="1" s="1"/>
  <c r="AM4329" i="1"/>
  <c r="A4333" i="1"/>
  <c r="N4333" i="1" s="1"/>
  <c r="O4331" i="1"/>
  <c r="O4332" i="1" s="1"/>
  <c r="O4333" i="1" s="1"/>
  <c r="O4334" i="1" s="1"/>
  <c r="P4334" i="1" s="1"/>
  <c r="AI4334" i="1"/>
  <c r="AJ4334" i="1" s="1"/>
  <c r="AT4336" i="1"/>
  <c r="AU4336" i="1" s="1"/>
  <c r="AK4336" i="1"/>
  <c r="AK4337" i="1" s="1"/>
  <c r="AL4337" i="1" s="1"/>
  <c r="AT4338" i="1"/>
  <c r="AU4338" i="1" s="1"/>
  <c r="AI4340" i="1"/>
  <c r="AJ4340" i="1" s="1"/>
  <c r="AC4343" i="1"/>
  <c r="AI4343" i="1"/>
  <c r="AJ4343" i="1" s="1"/>
  <c r="O4337" i="1"/>
  <c r="O4338" i="1" s="1"/>
  <c r="O4339" i="1" s="1"/>
  <c r="O4340" i="1" s="1"/>
  <c r="O4341" i="1" s="1"/>
  <c r="O4342" i="1" s="1"/>
  <c r="O4343" i="1" s="1"/>
  <c r="O4344" i="1" s="1"/>
  <c r="P4344" i="1" s="1"/>
  <c r="AT4340" i="1"/>
  <c r="AT4341" i="1" s="1"/>
  <c r="AT4342" i="1" s="1"/>
  <c r="AT4343" i="1" s="1"/>
  <c r="AT4344" i="1" s="1"/>
  <c r="AU4344" i="1" s="1"/>
  <c r="O4347" i="1"/>
  <c r="P4347" i="1" s="1"/>
  <c r="AK4349" i="1"/>
  <c r="AL4349" i="1" s="1"/>
  <c r="O4350" i="1"/>
  <c r="P4350" i="1" s="1"/>
  <c r="AC4350" i="1"/>
  <c r="AC4353" i="1"/>
  <c r="AK4353" i="1"/>
  <c r="AL4353" i="1" s="1"/>
  <c r="AT4353" i="1"/>
  <c r="AU4353" i="1" s="1"/>
  <c r="C4356" i="1"/>
  <c r="D4356" i="1" s="1"/>
  <c r="O4356" i="1"/>
  <c r="P4356" i="1" s="1"/>
  <c r="AI4356" i="1"/>
  <c r="AJ4356" i="1" s="1"/>
  <c r="AK4356" i="1"/>
  <c r="AL4356" i="1" s="1"/>
  <c r="AT4356" i="1"/>
  <c r="AU4356" i="1" s="1"/>
  <c r="AK4359" i="1"/>
  <c r="AL4359" i="1" s="1"/>
  <c r="O4360" i="1"/>
  <c r="O4364" i="1"/>
  <c r="P4364" i="1" s="1"/>
  <c r="AK4366" i="1"/>
  <c r="AL4366" i="1" s="1"/>
  <c r="O4367" i="1"/>
  <c r="P4367" i="1" s="1"/>
  <c r="AC4367" i="1"/>
  <c r="AI4367" i="1"/>
  <c r="AJ4367" i="1" s="1"/>
  <c r="AT4367" i="1"/>
  <c r="AT4368" i="1" s="1"/>
  <c r="AU4368" i="1" s="1"/>
  <c r="O4369" i="1"/>
  <c r="P4369" i="1" s="1"/>
  <c r="AI4370" i="1"/>
  <c r="AJ4370" i="1" s="1"/>
  <c r="AI4372" i="1"/>
  <c r="AJ4372" i="1" s="1"/>
  <c r="AK4372" i="1"/>
  <c r="AL4372" i="1" s="1"/>
  <c r="C4374" i="1"/>
  <c r="D4374" i="1" s="1"/>
  <c r="AC4374" i="1"/>
  <c r="AE4374" i="1"/>
  <c r="AF4374" i="1" s="1"/>
  <c r="AI4374" i="1"/>
  <c r="AJ4374" i="1" s="1"/>
  <c r="AK4374" i="1"/>
  <c r="AL4374" i="1" s="1"/>
  <c r="AT4374" i="1"/>
  <c r="AT4375" i="1" s="1"/>
  <c r="AU4375" i="1" s="1"/>
  <c r="O4371" i="1"/>
  <c r="O4372" i="1" s="1"/>
  <c r="O4373" i="1" s="1"/>
  <c r="O4374" i="1" s="1"/>
  <c r="O4375" i="1" s="1"/>
  <c r="O4376" i="1" s="1"/>
  <c r="P4376" i="1" s="1"/>
  <c r="AT4379" i="1"/>
  <c r="AU4379" i="1" s="1"/>
  <c r="O4379" i="1"/>
  <c r="O4380" i="1" s="1"/>
  <c r="P4380" i="1" s="1"/>
  <c r="AK4381" i="1"/>
  <c r="AL4381" i="1" s="1"/>
  <c r="O4382" i="1"/>
  <c r="P4382" i="1" s="1"/>
  <c r="O4389" i="1"/>
  <c r="AK4392" i="1"/>
  <c r="AL4392" i="1" s="1"/>
  <c r="AT4392" i="1"/>
  <c r="AT4393" i="1" s="1"/>
  <c r="AU4393" i="1" s="1"/>
  <c r="E4394" i="1"/>
  <c r="G4394" i="1" s="1"/>
  <c r="AK4394" i="1"/>
  <c r="AL4394" i="1" s="1"/>
  <c r="O4396" i="1"/>
  <c r="P4396" i="1" s="1"/>
  <c r="AK4396" i="1"/>
  <c r="AL4396" i="1" s="1"/>
  <c r="AT4397" i="1"/>
  <c r="AU4397" i="1" s="1"/>
  <c r="O4398" i="1"/>
  <c r="P4398" i="1" s="1"/>
  <c r="E4399" i="1"/>
  <c r="F4399" i="1" s="1"/>
  <c r="AC4399" i="1"/>
  <c r="AI4399" i="1"/>
  <c r="AJ4399" i="1" s="1"/>
  <c r="AT4399" i="1"/>
  <c r="AU4399" i="1" s="1"/>
  <c r="O4402" i="1"/>
  <c r="P4402" i="1" s="1"/>
  <c r="AK4402" i="1"/>
  <c r="AL4402" i="1" s="1"/>
  <c r="AT4402" i="1"/>
  <c r="AU4402" i="1" s="1"/>
  <c r="O4406" i="1"/>
  <c r="P4406" i="1" s="1"/>
  <c r="AI4407" i="1"/>
  <c r="AJ4407" i="1" s="1"/>
  <c r="AK4410" i="1"/>
  <c r="AL4410" i="1" s="1"/>
  <c r="A4411" i="1"/>
  <c r="N4411" i="1" s="1"/>
  <c r="AC4411" i="1"/>
  <c r="AG4411" i="1"/>
  <c r="AI4411" i="1"/>
  <c r="AJ4411" i="1" s="1"/>
  <c r="AT4411" i="1"/>
  <c r="AU4411" i="1" s="1"/>
  <c r="O4411" i="1"/>
  <c r="O4416" i="1"/>
  <c r="P4416" i="1" s="1"/>
  <c r="AK4418" i="1"/>
  <c r="AL4418" i="1" s="1"/>
  <c r="AK4423" i="1"/>
  <c r="AL4423" i="1" s="1"/>
  <c r="O4424" i="1"/>
  <c r="P4424" i="1" s="1"/>
  <c r="AC4424" i="1"/>
  <c r="AK4427" i="1"/>
  <c r="AL4427" i="1" s="1"/>
  <c r="AT4427" i="1"/>
  <c r="AU4427" i="1" s="1"/>
  <c r="O4427" i="1"/>
  <c r="O4428" i="1" s="1"/>
  <c r="P4428" i="1" s="1"/>
  <c r="AC4432" i="1"/>
  <c r="AI4433" i="1"/>
  <c r="AJ4433" i="1" s="1"/>
  <c r="AT4433" i="1"/>
  <c r="AU4433" i="1" s="1"/>
  <c r="O4434" i="1"/>
  <c r="P4434" i="1" s="1"/>
  <c r="AT4435" i="1"/>
  <c r="AU4435" i="1" s="1"/>
  <c r="C4438" i="1"/>
  <c r="D4438" i="1" s="1"/>
  <c r="O4438" i="1"/>
  <c r="P4438" i="1" s="1"/>
  <c r="AC4438" i="1"/>
  <c r="AE4438" i="1"/>
  <c r="AF4438" i="1" s="1"/>
  <c r="AI4438" i="1"/>
  <c r="AJ4438" i="1" s="1"/>
  <c r="AT4438" i="1"/>
  <c r="AU4438" i="1" s="1"/>
  <c r="AI4442" i="1"/>
  <c r="AJ4442" i="1" s="1"/>
  <c r="AT4442" i="1"/>
  <c r="AU4442" i="1" s="1"/>
  <c r="A4443" i="1"/>
  <c r="N4443" i="1" s="1"/>
  <c r="AC4443" i="1"/>
  <c r="AC4444" i="1" s="1"/>
  <c r="AC4445" i="1" s="1"/>
  <c r="AI4445" i="1"/>
  <c r="AJ4445" i="1" s="1"/>
  <c r="AT4445" i="1"/>
  <c r="AU4445" i="1" s="1"/>
  <c r="C4446" i="1"/>
  <c r="D4446" i="1" s="1"/>
  <c r="AA4446" i="1"/>
  <c r="AB4446" i="1" s="1"/>
  <c r="O4440" i="1"/>
  <c r="O4441" i="1" s="1"/>
  <c r="O4442" i="1" s="1"/>
  <c r="O4443" i="1" s="1"/>
  <c r="AC4447" i="1"/>
  <c r="AI4447" i="1"/>
  <c r="AJ4447" i="1" s="1"/>
  <c r="O4449" i="1"/>
  <c r="O4450" i="1" s="1"/>
  <c r="P4450" i="1" s="1"/>
  <c r="AA4450" i="1"/>
  <c r="AB4450" i="1" s="1"/>
  <c r="AT4449" i="1"/>
  <c r="AT4450" i="1" s="1"/>
  <c r="AU4450" i="1" s="1"/>
  <c r="O4453" i="1"/>
  <c r="P4453" i="1" s="1"/>
  <c r="AA4455" i="1"/>
  <c r="AB4455" i="1" s="1"/>
  <c r="AC4455" i="1"/>
  <c r="O4455" i="1"/>
  <c r="AI4456" i="1"/>
  <c r="AJ4456" i="1" s="1"/>
  <c r="AK4457" i="1"/>
  <c r="AL4457" i="1" s="1"/>
  <c r="AT4458" i="1"/>
  <c r="AU4458" i="1" s="1"/>
  <c r="O4458" i="1"/>
  <c r="O4459" i="1" s="1"/>
  <c r="P4459" i="1" s="1"/>
  <c r="C4461" i="1"/>
  <c r="D4461" i="1" s="1"/>
  <c r="AC4461" i="1"/>
  <c r="AI4461" i="1"/>
  <c r="AI4462" i="1" s="1"/>
  <c r="AJ4462" i="1" s="1"/>
  <c r="AT4461" i="1"/>
  <c r="AU4461" i="1" s="1"/>
  <c r="B4462" i="1"/>
  <c r="H4462" i="1"/>
  <c r="I4462" i="1" s="1"/>
  <c r="J4462" i="1"/>
  <c r="K4462" i="1" s="1"/>
  <c r="O4461" i="1"/>
  <c r="Z4462" i="1"/>
  <c r="AK4462" i="1"/>
  <c r="AL4462" i="1" s="1"/>
  <c r="AM4462" i="1"/>
  <c r="AT4467" i="1"/>
  <c r="AU4467" i="1" s="1"/>
  <c r="B4469" i="1"/>
  <c r="H4469" i="1"/>
  <c r="I4469" i="1" s="1"/>
  <c r="AI4469" i="1"/>
  <c r="AJ4469" i="1" s="1"/>
  <c r="AM4469" i="1"/>
  <c r="O4469" i="1"/>
  <c r="AI4473" i="1"/>
  <c r="AJ4473" i="1" s="1"/>
  <c r="AC4475" i="1"/>
  <c r="O4474" i="1"/>
  <c r="O4475" i="1" s="1"/>
  <c r="O4476" i="1" s="1"/>
  <c r="P4476" i="1" s="1"/>
  <c r="O4478" i="1"/>
  <c r="O4479" i="1" s="1"/>
  <c r="P4479" i="1" s="1"/>
  <c r="AC4480" i="1"/>
  <c r="B4484" i="1"/>
  <c r="H4484" i="1"/>
  <c r="I4484" i="1" s="1"/>
  <c r="AK4484" i="1"/>
  <c r="AL4484" i="1" s="1"/>
  <c r="AM4484" i="1"/>
  <c r="AT4484" i="1"/>
  <c r="AU4484" i="1" s="1"/>
  <c r="O4481" i="1"/>
  <c r="O4482" i="1" s="1"/>
  <c r="O4483" i="1" s="1"/>
  <c r="O4484" i="1" s="1"/>
  <c r="O4485" i="1" s="1"/>
  <c r="P4485" i="1" s="1"/>
  <c r="AI4485" i="1"/>
  <c r="AJ4485" i="1" s="1"/>
  <c r="O4489" i="1"/>
  <c r="P4489" i="1" s="1"/>
  <c r="AI4489" i="1"/>
  <c r="AI4490" i="1" s="1"/>
  <c r="AJ4490" i="1" s="1"/>
  <c r="AT4490" i="1"/>
  <c r="AU4490" i="1" s="1"/>
  <c r="O4494" i="1"/>
  <c r="P4494" i="1" s="1"/>
  <c r="O4499" i="1"/>
  <c r="P4499" i="1" s="1"/>
  <c r="AK4499" i="1"/>
  <c r="AL4499" i="1" s="1"/>
  <c r="J4504" i="1"/>
  <c r="K4504" i="1" s="1"/>
  <c r="L4504" i="1"/>
  <c r="M4504" i="1"/>
  <c r="N4504" i="1" s="1"/>
  <c r="T4504" i="1"/>
  <c r="Z4504" i="1"/>
  <c r="AP4504" i="1"/>
  <c r="AQ4504" i="1" s="1"/>
  <c r="AT4504" i="1"/>
  <c r="AT4505" i="1" s="1"/>
  <c r="AU4505" i="1" s="1"/>
  <c r="O4506" i="1"/>
  <c r="P4506" i="1" s="1"/>
  <c r="AC4507" i="1"/>
  <c r="AI4505" i="1"/>
  <c r="AI4506" i="1" s="1"/>
  <c r="AI4507" i="1" s="1"/>
  <c r="AJ4507" i="1" s="1"/>
  <c r="AT4507" i="1"/>
  <c r="AU4507" i="1" s="1"/>
  <c r="AK4508" i="1"/>
  <c r="AK4509" i="1" s="1"/>
  <c r="AL4509" i="1" s="1"/>
  <c r="AC4511" i="1"/>
  <c r="O4508" i="1"/>
  <c r="O4509" i="1" s="1"/>
  <c r="O4510" i="1" s="1"/>
  <c r="O4511" i="1" s="1"/>
  <c r="O4512" i="1" s="1"/>
  <c r="P4512" i="1" s="1"/>
  <c r="AT4511" i="1"/>
  <c r="AT4512" i="1" s="1"/>
  <c r="AU4512" i="1" s="1"/>
  <c r="O4514" i="1"/>
  <c r="O4515" i="1" s="1"/>
  <c r="O4516" i="1" s="1"/>
  <c r="P4516" i="1" s="1"/>
  <c r="AI4516" i="1"/>
  <c r="AJ4516" i="1" s="1"/>
  <c r="AT4515" i="1"/>
  <c r="AT4516" i="1" s="1"/>
  <c r="AU4516" i="1" s="1"/>
  <c r="AI4518" i="1"/>
  <c r="AI4519" i="1" s="1"/>
  <c r="AJ4519" i="1" s="1"/>
  <c r="B4519" i="1"/>
  <c r="E4519" i="1"/>
  <c r="F4519" i="1" s="1"/>
  <c r="H4519" i="1"/>
  <c r="I4519" i="1" s="1"/>
  <c r="O4519" i="1"/>
  <c r="P4519" i="1" s="1"/>
  <c r="AK4519" i="1"/>
  <c r="AL4519" i="1" s="1"/>
  <c r="AM4519" i="1"/>
  <c r="J4521" i="1"/>
  <c r="K4521" i="1" s="1"/>
  <c r="L4521" i="1"/>
  <c r="M4521" i="1"/>
  <c r="N4521" i="1" s="1"/>
  <c r="T4521" i="1"/>
  <c r="Z4521" i="1"/>
  <c r="AK4521" i="1"/>
  <c r="AL4521" i="1" s="1"/>
  <c r="AP4521" i="1"/>
  <c r="AQ4521" i="1" s="1"/>
  <c r="AI4521" i="1"/>
  <c r="AI4522" i="1" s="1"/>
  <c r="AJ4522" i="1" s="1"/>
  <c r="O4523" i="1"/>
  <c r="P4523" i="1" s="1"/>
  <c r="AC4527" i="1"/>
  <c r="AI4530" i="1"/>
  <c r="AJ4530" i="1" s="1"/>
  <c r="AK4530" i="1"/>
  <c r="AL4530" i="1" s="1"/>
  <c r="AT4530" i="1"/>
  <c r="AU4530" i="1" s="1"/>
  <c r="O4526" i="1"/>
  <c r="O4527" i="1" s="1"/>
  <c r="O4528" i="1" s="1"/>
  <c r="O4529" i="1" s="1"/>
  <c r="O4530" i="1" s="1"/>
  <c r="O4531" i="1" s="1"/>
  <c r="P4531" i="1" s="1"/>
  <c r="O4533" i="1"/>
  <c r="P4533" i="1" s="1"/>
  <c r="O4535" i="1"/>
  <c r="P4535" i="1" s="1"/>
  <c r="O4537" i="1"/>
  <c r="P4537" i="1" s="1"/>
  <c r="O4549" i="1"/>
  <c r="P4549" i="1" s="1"/>
  <c r="AI4549" i="1"/>
  <c r="AJ4549" i="1" s="1"/>
  <c r="J4550" i="1"/>
  <c r="K4550" i="1" s="1"/>
  <c r="Z4550" i="1"/>
  <c r="AK4550" i="1"/>
  <c r="AL4550" i="1" s="1"/>
  <c r="O4551" i="1"/>
  <c r="P4551" i="1" s="1"/>
  <c r="AK4552" i="1"/>
  <c r="AL4552" i="1" s="1"/>
  <c r="O4554" i="1"/>
  <c r="P4554" i="1" s="1"/>
  <c r="AI4554" i="1"/>
  <c r="AJ4554" i="1" s="1"/>
  <c r="AK4556" i="1"/>
  <c r="AK4557" i="1" s="1"/>
  <c r="AL4557" i="1" s="1"/>
  <c r="AT4557" i="1"/>
  <c r="AU4557" i="1" s="1"/>
  <c r="AK4560" i="1"/>
  <c r="AK4561" i="1" s="1"/>
  <c r="AK4562" i="1" s="1"/>
  <c r="AL4562" i="1" s="1"/>
  <c r="O4570" i="1"/>
  <c r="P4570" i="1" s="1"/>
  <c r="AI4574" i="1"/>
  <c r="AJ4574" i="1" s="1"/>
  <c r="O4575" i="1"/>
  <c r="P4575" i="1" s="1"/>
  <c r="AT4580" i="1"/>
  <c r="AU4580" i="1" s="1"/>
  <c r="AK4581" i="1"/>
  <c r="AK4582" i="1" s="1"/>
  <c r="AL4582" i="1" s="1"/>
  <c r="AI4582" i="1"/>
  <c r="AJ4582" i="1" s="1"/>
  <c r="AK4584" i="1"/>
  <c r="AL4584" i="1" s="1"/>
  <c r="C4590" i="1"/>
  <c r="D4590" i="1" s="1"/>
  <c r="AK4590" i="1"/>
  <c r="AK4591" i="1" s="1"/>
  <c r="AL4591" i="1" s="1"/>
  <c r="AT4590" i="1"/>
  <c r="AT4591" i="1" s="1"/>
  <c r="AU4591" i="1" s="1"/>
  <c r="AT4593" i="1"/>
  <c r="AU4593" i="1" s="1"/>
  <c r="AI4595" i="1"/>
  <c r="AJ4595" i="1" s="1"/>
  <c r="AT4595" i="1"/>
  <c r="AU4595" i="1" s="1"/>
  <c r="O4599" i="1"/>
  <c r="P4599" i="1" s="1"/>
  <c r="AT4599" i="1"/>
  <c r="AU4599" i="1" s="1"/>
  <c r="AK4600" i="1"/>
  <c r="AL4600" i="1" s="1"/>
  <c r="O4602" i="1"/>
  <c r="P4602" i="1" s="1"/>
  <c r="AI4602" i="1"/>
  <c r="AJ4602" i="1" s="1"/>
  <c r="AK4606" i="1"/>
  <c r="AL4606" i="1" s="1"/>
  <c r="AT4606" i="1"/>
  <c r="AU4606" i="1" s="1"/>
  <c r="O4607" i="1"/>
  <c r="P4607" i="1" s="1"/>
  <c r="E4611" i="1"/>
  <c r="F4611" i="1" s="1"/>
  <c r="AI4611" i="1"/>
  <c r="AJ4611" i="1" s="1"/>
  <c r="AT4611" i="1"/>
  <c r="AU4611" i="1" s="1"/>
  <c r="AI4613" i="1"/>
  <c r="AJ4613" i="1" s="1"/>
  <c r="AT4614" i="1"/>
  <c r="AU4614" i="1" s="1"/>
  <c r="AI4616" i="1"/>
  <c r="AJ4616" i="1" s="1"/>
  <c r="AK4616" i="1"/>
  <c r="AL4616" i="1" s="1"/>
  <c r="AC4617" i="1"/>
  <c r="AT4617" i="1"/>
  <c r="AU4617" i="1" s="1"/>
  <c r="AK4618" i="1"/>
  <c r="AL4618" i="1" s="1"/>
  <c r="C4619" i="1"/>
  <c r="D4619" i="1" s="1"/>
  <c r="AC4619" i="1"/>
  <c r="AE4619" i="1"/>
  <c r="AF4619" i="1" s="1"/>
  <c r="AT4619" i="1"/>
  <c r="AU4619" i="1" s="1"/>
  <c r="AK4622" i="1"/>
  <c r="AL4622" i="1" s="1"/>
  <c r="AI4623" i="1"/>
  <c r="AJ4623" i="1" s="1"/>
  <c r="C4624" i="1"/>
  <c r="D4624" i="1" s="1"/>
  <c r="AC4624" i="1"/>
  <c r="AT4624" i="1"/>
  <c r="AU4624" i="1" s="1"/>
  <c r="AK4626" i="1"/>
  <c r="AL4626" i="1" s="1"/>
  <c r="AC4629" i="1"/>
  <c r="AI4628" i="1"/>
  <c r="AI4629" i="1" s="1"/>
  <c r="AJ4629" i="1" s="1"/>
  <c r="AT4628" i="1"/>
  <c r="AT4629" i="1" s="1"/>
  <c r="AU4629" i="1" s="1"/>
  <c r="A4632" i="1"/>
  <c r="N4632" i="1" s="1"/>
  <c r="O4610" i="1"/>
  <c r="O4611" i="1" s="1"/>
  <c r="O4612" i="1" s="1"/>
  <c r="O4613" i="1" s="1"/>
  <c r="O4614" i="1" s="1"/>
  <c r="O4615" i="1" s="1"/>
  <c r="O4616" i="1" s="1"/>
  <c r="O4617" i="1" s="1"/>
  <c r="O4618" i="1" s="1"/>
  <c r="O4619" i="1" s="1"/>
  <c r="O4620" i="1" s="1"/>
  <c r="O4621" i="1" s="1"/>
  <c r="O4622" i="1" s="1"/>
  <c r="O4623" i="1" s="1"/>
  <c r="O4624" i="1" s="1"/>
  <c r="O4625" i="1" s="1"/>
  <c r="O4626" i="1" s="1"/>
  <c r="O4627" i="1" s="1"/>
  <c r="O4628" i="1" s="1"/>
  <c r="O4629" i="1" s="1"/>
  <c r="O4630" i="1" s="1"/>
  <c r="O4631" i="1" s="1"/>
  <c r="O4632" i="1" s="1"/>
  <c r="P4632" i="1" s="1"/>
  <c r="AC4632" i="1"/>
  <c r="AG4632" i="1"/>
  <c r="AT4632" i="1"/>
  <c r="AU4632" i="1" s="1"/>
  <c r="AK4634" i="1"/>
  <c r="AL4634" i="1" s="1"/>
  <c r="B4636" i="1"/>
  <c r="C4636" i="1"/>
  <c r="D4636" i="1" s="1"/>
  <c r="H4636" i="1"/>
  <c r="I4636" i="1" s="1"/>
  <c r="AI4636" i="1"/>
  <c r="AJ4636" i="1" s="1"/>
  <c r="AK4636" i="1"/>
  <c r="AL4636" i="1" s="1"/>
  <c r="AM4636" i="1"/>
  <c r="O4634" i="1"/>
  <c r="O4635" i="1" s="1"/>
  <c r="O4636" i="1" s="1"/>
  <c r="O4637" i="1" s="1"/>
  <c r="O4638" i="1" s="1"/>
  <c r="O4639" i="1" s="1"/>
  <c r="P4639" i="1" s="1"/>
  <c r="AI4638" i="1"/>
  <c r="AI4639" i="1" s="1"/>
  <c r="AJ4639" i="1" s="1"/>
  <c r="AT4635" i="1"/>
  <c r="AT4636" i="1" s="1"/>
  <c r="AT4637" i="1" s="1"/>
  <c r="AT4638" i="1" s="1"/>
  <c r="AT4639" i="1" s="1"/>
  <c r="AU4639" i="1" s="1"/>
  <c r="O4643" i="1"/>
  <c r="P4643" i="1" s="1"/>
  <c r="AI4643" i="1"/>
  <c r="AJ4643" i="1" s="1"/>
  <c r="AT4643" i="1"/>
  <c r="AU4643" i="1" s="1"/>
  <c r="AK4646" i="1"/>
  <c r="AL4646" i="1" s="1"/>
  <c r="AK4649" i="1"/>
  <c r="AL4649" i="1" s="1"/>
  <c r="AT4650" i="1"/>
  <c r="AU4650" i="1" s="1"/>
  <c r="AI4653" i="1"/>
  <c r="AJ4653" i="1" s="1"/>
  <c r="O4653" i="1"/>
  <c r="O4654" i="1" s="1"/>
  <c r="P4654" i="1" s="1"/>
  <c r="AT4654" i="1"/>
  <c r="AU4654" i="1" s="1"/>
  <c r="AK4656" i="1"/>
  <c r="AL4656" i="1" s="1"/>
  <c r="O4658" i="1"/>
  <c r="O4659" i="1" s="1"/>
  <c r="O4660" i="1" s="1"/>
  <c r="P4660" i="1" s="1"/>
  <c r="AC4660" i="1"/>
  <c r="AI4659" i="1"/>
  <c r="AI4660" i="1" s="1"/>
  <c r="AJ4660" i="1" s="1"/>
  <c r="AT4659" i="1"/>
  <c r="AT4660" i="1" s="1"/>
  <c r="AU4660" i="1" s="1"/>
  <c r="O4662" i="1"/>
  <c r="P4662" i="1" s="1"/>
  <c r="AI4662" i="1"/>
  <c r="AJ4662" i="1" s="1"/>
  <c r="AK4662" i="1"/>
  <c r="AL4662" i="1" s="1"/>
  <c r="AT4662" i="1"/>
  <c r="AU4662" i="1" s="1"/>
  <c r="AK4666" i="1"/>
  <c r="AL4666" i="1" s="1"/>
  <c r="AI4667" i="1"/>
  <c r="AJ4667" i="1" s="1"/>
  <c r="O4667" i="1"/>
  <c r="O4668" i="1" s="1"/>
  <c r="P4668" i="1" s="1"/>
  <c r="AT4668" i="1"/>
  <c r="AU4668" i="1" s="1"/>
  <c r="O4670" i="1"/>
  <c r="P4670" i="1" s="1"/>
  <c r="AK4671" i="1"/>
  <c r="AL4671" i="1" s="1"/>
  <c r="AC4672" i="1"/>
  <c r="AT4670" i="1"/>
  <c r="AT4671" i="1" s="1"/>
  <c r="AT4672" i="1" s="1"/>
  <c r="AU4672" i="1" s="1"/>
  <c r="O4675" i="1"/>
  <c r="P4675" i="1" s="1"/>
  <c r="AI4675" i="1"/>
  <c r="AJ4675" i="1" s="1"/>
  <c r="AK4675" i="1"/>
  <c r="AL4675" i="1" s="1"/>
  <c r="AT4674" i="1"/>
  <c r="AT4675" i="1" s="1"/>
  <c r="AU4675" i="1" s="1"/>
  <c r="O4677" i="1"/>
  <c r="P4677" i="1" s="1"/>
  <c r="AI4677" i="1"/>
  <c r="AJ4677" i="1" s="1"/>
  <c r="AK4680" i="1"/>
  <c r="AL4680" i="1" s="1"/>
  <c r="O4684" i="1"/>
  <c r="P4684" i="1" s="1"/>
  <c r="O4687" i="1"/>
  <c r="O4688" i="1" s="1"/>
  <c r="O4689" i="1" s="1"/>
  <c r="P4689" i="1" s="1"/>
  <c r="AK4691" i="1"/>
  <c r="AK4692" i="1" s="1"/>
  <c r="AL4692" i="1" s="1"/>
  <c r="E4692" i="1"/>
  <c r="F4692" i="1" s="1"/>
  <c r="O4692" i="1"/>
  <c r="P4692" i="1" s="1"/>
  <c r="AI4692" i="1"/>
  <c r="AJ4692" i="1" s="1"/>
  <c r="AT4692" i="1"/>
  <c r="AU4692" i="1" s="1"/>
  <c r="AA4694" i="1"/>
  <c r="AB4694" i="1" s="1"/>
  <c r="O4694" i="1"/>
  <c r="O4695" i="1" s="1"/>
  <c r="P4695" i="1" s="1"/>
  <c r="AK4695" i="1"/>
  <c r="AL4695" i="1" s="1"/>
  <c r="AT4695" i="1"/>
  <c r="AU4695" i="1" s="1"/>
  <c r="AT4699" i="1"/>
  <c r="AT4700" i="1" s="1"/>
  <c r="AU4700" i="1" s="1"/>
  <c r="O4701" i="1"/>
  <c r="P4701" i="1" s="1"/>
  <c r="AI4701" i="1"/>
  <c r="AJ4701" i="1" s="1"/>
  <c r="AK4702" i="1"/>
  <c r="AL4702" i="1" s="1"/>
  <c r="AI4703" i="1"/>
  <c r="AI4704" i="1" s="1"/>
  <c r="AJ4704" i="1" s="1"/>
  <c r="AT4703" i="1"/>
  <c r="AT4704" i="1" s="1"/>
  <c r="AU4704" i="1" s="1"/>
  <c r="O4703" i="1"/>
  <c r="O4704" i="1" s="1"/>
  <c r="O4705" i="1" s="1"/>
  <c r="O4706" i="1" s="1"/>
  <c r="O4707" i="1" s="1"/>
  <c r="P4707" i="1" s="1"/>
  <c r="AI4706" i="1"/>
  <c r="AI4707" i="1" s="1"/>
  <c r="AJ4707" i="1" s="1"/>
  <c r="AT4706" i="1"/>
  <c r="AT4707" i="1" s="1"/>
  <c r="AU4707" i="1" s="1"/>
  <c r="O4711" i="1"/>
  <c r="P4711" i="1" s="1"/>
  <c r="C4713" i="1"/>
  <c r="D4713" i="1" s="1"/>
  <c r="AC4713" i="1"/>
  <c r="C4715" i="1"/>
  <c r="D4715" i="1" s="1"/>
  <c r="AE4715" i="1"/>
  <c r="AF4715" i="1" s="1"/>
  <c r="AK4715" i="1"/>
  <c r="AL4715" i="1" s="1"/>
  <c r="AC4715" i="1"/>
  <c r="AC4716" i="1" s="1"/>
  <c r="AI4716" i="1"/>
  <c r="AI4717" i="1" s="1"/>
  <c r="AJ4717" i="1" s="1"/>
  <c r="C4718" i="1"/>
  <c r="D4718" i="1" s="1"/>
  <c r="AK4719" i="1"/>
  <c r="AL4719" i="1" s="1"/>
  <c r="O4716" i="1"/>
  <c r="O4717" i="1" s="1"/>
  <c r="O4718" i="1" s="1"/>
  <c r="O4719" i="1" s="1"/>
  <c r="AC4720" i="1"/>
  <c r="AI4719" i="1"/>
  <c r="AI4720" i="1" s="1"/>
  <c r="AJ4720" i="1" s="1"/>
  <c r="AT4715" i="1"/>
  <c r="AT4716" i="1" s="1"/>
  <c r="AT4717" i="1" s="1"/>
  <c r="AT4718" i="1" s="1"/>
  <c r="AT4719" i="1" s="1"/>
  <c r="AT4720" i="1" s="1"/>
  <c r="AU4720" i="1" s="1"/>
  <c r="J4722" i="1"/>
  <c r="K4722" i="1" s="1"/>
  <c r="L4722" i="1"/>
  <c r="M4722" i="1"/>
  <c r="N4722" i="1" s="1"/>
  <c r="T4722" i="1"/>
  <c r="Z4722" i="1"/>
  <c r="AI4722" i="1"/>
  <c r="AJ4722" i="1" s="1"/>
  <c r="AP4722" i="1"/>
  <c r="AQ4722" i="1" s="1"/>
  <c r="AT4722" i="1"/>
  <c r="AT4723" i="1" s="1"/>
  <c r="AU4723" i="1" s="1"/>
  <c r="O4723" i="1"/>
  <c r="AC4724" i="1"/>
  <c r="AI4724" i="1"/>
  <c r="AJ4724" i="1" s="1"/>
  <c r="O4726" i="1"/>
  <c r="P4726" i="1" s="1"/>
  <c r="AI4726" i="1"/>
  <c r="AJ4726" i="1" s="1"/>
  <c r="O4729" i="1"/>
  <c r="P4729" i="1" s="1"/>
  <c r="AC4729" i="1"/>
  <c r="AK4729" i="1"/>
  <c r="AL4729" i="1" s="1"/>
  <c r="AT4729" i="1"/>
  <c r="AU4729" i="1" s="1"/>
  <c r="AK4731" i="1"/>
  <c r="AL4731" i="1" s="1"/>
  <c r="AK4734" i="1"/>
  <c r="AL4734" i="1" s="1"/>
  <c r="AT4736" i="1"/>
  <c r="AU4736" i="1" s="1"/>
  <c r="AT4740" i="1"/>
  <c r="AU4740" i="1" s="1"/>
  <c r="AK4747" i="1"/>
  <c r="AL4747" i="1" s="1"/>
  <c r="AI4748" i="1"/>
  <c r="AJ4748" i="1" s="1"/>
  <c r="AT4748" i="1"/>
  <c r="AU4748" i="1" s="1"/>
  <c r="AT4750" i="1"/>
  <c r="AU4750" i="1" s="1"/>
  <c r="O4751" i="1"/>
  <c r="P4751" i="1" s="1"/>
  <c r="O4758" i="1"/>
  <c r="P4758" i="1" s="1"/>
  <c r="AK4758" i="1"/>
  <c r="AL4758" i="1" s="1"/>
  <c r="AT4759" i="1"/>
  <c r="AU4759" i="1" s="1"/>
  <c r="AI4761" i="1"/>
  <c r="AI4762" i="1" s="1"/>
  <c r="AJ4762" i="1" s="1"/>
  <c r="O4761" i="1"/>
  <c r="O4762" i="1" s="1"/>
  <c r="O4763" i="1" s="1"/>
  <c r="P4763" i="1" s="1"/>
  <c r="AK4764" i="1"/>
  <c r="AL4764" i="1" s="1"/>
  <c r="C4765" i="1"/>
  <c r="D4765" i="1" s="1"/>
  <c r="AC4765" i="1"/>
  <c r="AC4766" i="1" s="1"/>
  <c r="AI4765" i="1"/>
  <c r="AI4766" i="1" s="1"/>
  <c r="AJ4766" i="1" s="1"/>
  <c r="AK4767" i="1"/>
  <c r="AL4767" i="1" s="1"/>
  <c r="C4769" i="1"/>
  <c r="D4769" i="1" s="1"/>
  <c r="AC4769" i="1"/>
  <c r="AE4769" i="1"/>
  <c r="AF4769" i="1" s="1"/>
  <c r="AI4769" i="1"/>
  <c r="AJ4769" i="1" s="1"/>
  <c r="O4765" i="1"/>
  <c r="O4766" i="1" s="1"/>
  <c r="O4767" i="1" s="1"/>
  <c r="O4768" i="1" s="1"/>
  <c r="O4769" i="1" s="1"/>
  <c r="O4770" i="1" s="1"/>
  <c r="P4770" i="1" s="1"/>
  <c r="AK4769" i="1"/>
  <c r="AK4770" i="1" s="1"/>
  <c r="AL4770" i="1" s="1"/>
  <c r="AT4769" i="1"/>
  <c r="AT4770" i="1" s="1"/>
  <c r="AU4770" i="1" s="1"/>
  <c r="AT4772" i="1"/>
  <c r="AU4772" i="1" s="1"/>
  <c r="AC4773" i="1"/>
  <c r="AT4774" i="1"/>
  <c r="AU4774" i="1" s="1"/>
  <c r="AI4775" i="1"/>
  <c r="AJ4775" i="1" s="1"/>
  <c r="AK4776" i="1"/>
  <c r="AL4776" i="1" s="1"/>
  <c r="O4772" i="1"/>
  <c r="O4773" i="1" s="1"/>
  <c r="O4774" i="1" s="1"/>
  <c r="O4775" i="1" s="1"/>
  <c r="O4776" i="1" s="1"/>
  <c r="O4777" i="1" s="1"/>
  <c r="P4777" i="1" s="1"/>
  <c r="AC4776" i="1"/>
  <c r="AC4777" i="1" s="1"/>
  <c r="AT4776" i="1"/>
  <c r="AT4777" i="1" s="1"/>
  <c r="AT4778" i="1" s="1"/>
  <c r="AU4778" i="1" s="1"/>
  <c r="O4779" i="1"/>
  <c r="P4779" i="1" s="1"/>
  <c r="AC4779" i="1"/>
  <c r="AI4778" i="1"/>
  <c r="AI4779" i="1" s="1"/>
  <c r="AJ4779" i="1" s="1"/>
  <c r="O4781" i="1"/>
  <c r="P4781" i="1" s="1"/>
  <c r="O4784" i="1"/>
  <c r="P4784" i="1" s="1"/>
  <c r="AT4784" i="1"/>
  <c r="AU4784" i="1" s="1"/>
  <c r="O4787" i="1"/>
  <c r="P4787" i="1" s="1"/>
  <c r="AI4787" i="1"/>
  <c r="AJ4787" i="1" s="1"/>
  <c r="AT4787" i="1"/>
  <c r="AU4787" i="1" s="1"/>
  <c r="C4789" i="1"/>
  <c r="D4789" i="1" s="1"/>
  <c r="O4789" i="1"/>
  <c r="P4789" i="1" s="1"/>
  <c r="AT4789" i="1"/>
  <c r="AU4789" i="1" s="1"/>
  <c r="AI4791" i="1"/>
  <c r="AI4792" i="1" s="1"/>
  <c r="AJ4792" i="1" s="1"/>
  <c r="O4792" i="1"/>
  <c r="P4792" i="1" s="1"/>
  <c r="AK4792" i="1"/>
  <c r="AL4792" i="1" s="1"/>
  <c r="AK4796" i="1"/>
  <c r="AL4796" i="1" s="1"/>
  <c r="AI4799" i="1"/>
  <c r="AJ4799" i="1" s="1"/>
  <c r="B4800" i="1"/>
  <c r="H4800" i="1"/>
  <c r="I4800" i="1" s="1"/>
  <c r="O4800" i="1"/>
  <c r="P4800" i="1" s="1"/>
  <c r="AK4800" i="1"/>
  <c r="AL4800" i="1" s="1"/>
  <c r="AM4800" i="1"/>
  <c r="AC4802" i="1"/>
  <c r="O4803" i="1"/>
  <c r="P4803" i="1" s="1"/>
  <c r="AI4803" i="1"/>
  <c r="AJ4803" i="1" s="1"/>
  <c r="AT4803" i="1"/>
  <c r="AU4803" i="1" s="1"/>
  <c r="B4805" i="1"/>
  <c r="H4805" i="1"/>
  <c r="I4805" i="1" s="1"/>
  <c r="O4805" i="1"/>
  <c r="P4805" i="1" s="1"/>
  <c r="AK4805" i="1"/>
  <c r="AL4805" i="1" s="1"/>
  <c r="AM4805" i="1"/>
  <c r="O4807" i="1"/>
  <c r="AC4809" i="1"/>
  <c r="AK4809" i="1"/>
  <c r="AL4809" i="1" s="1"/>
  <c r="O4810" i="1"/>
  <c r="O4811" i="1" s="1"/>
  <c r="O4812" i="1" s="1"/>
  <c r="P4812" i="1" s="1"/>
  <c r="AG4812" i="1"/>
  <c r="AT4813" i="1"/>
  <c r="AU4813" i="1" s="1"/>
  <c r="O4815" i="1"/>
  <c r="P4815" i="1" s="1"/>
  <c r="J4817" i="1"/>
  <c r="K4817" i="1" s="1"/>
  <c r="L4817" i="1"/>
  <c r="Z4817" i="1"/>
  <c r="AC4817" i="1"/>
  <c r="AI4817" i="1"/>
  <c r="AJ4817" i="1" s="1"/>
  <c r="AP4817" i="1"/>
  <c r="AQ4817" i="1" s="1"/>
  <c r="AK4820" i="1"/>
  <c r="AK4821" i="1" s="1"/>
  <c r="AL4821" i="1" s="1"/>
  <c r="AT4820" i="1"/>
  <c r="AU4820" i="1" s="1"/>
  <c r="B4821" i="1"/>
  <c r="H4821" i="1"/>
  <c r="I4821" i="1" s="1"/>
  <c r="AM4821" i="1"/>
  <c r="O4821" i="1"/>
  <c r="O4822" i="1" s="1"/>
  <c r="P4822" i="1" s="1"/>
  <c r="AI4822" i="1"/>
  <c r="AJ4822" i="1" s="1"/>
  <c r="O4824" i="1"/>
  <c r="P4824" i="1" s="1"/>
  <c r="AI4825" i="1"/>
  <c r="AJ4825" i="1" s="1"/>
  <c r="AK4825" i="1"/>
  <c r="AL4825" i="1" s="1"/>
  <c r="O4826" i="1"/>
  <c r="P4826" i="1" s="1"/>
  <c r="AK4827" i="1"/>
  <c r="AK4828" i="1" s="1"/>
  <c r="AL4828" i="1" s="1"/>
  <c r="O4833" i="1"/>
  <c r="P4833" i="1" s="1"/>
  <c r="AI4833" i="1"/>
  <c r="AJ4833" i="1" s="1"/>
  <c r="AK4833" i="1"/>
  <c r="AL4833" i="1" s="1"/>
  <c r="AT4836" i="1"/>
  <c r="AU4836" i="1" s="1"/>
  <c r="O4836" i="1"/>
  <c r="O4837" i="1" s="1"/>
  <c r="P4837" i="1" s="1"/>
  <c r="J4838" i="1"/>
  <c r="J4839" i="1" s="1"/>
  <c r="K4839" i="1" s="1"/>
  <c r="AC4838" i="1"/>
  <c r="AK4838" i="1"/>
  <c r="AL4838" i="1" s="1"/>
  <c r="AT4838" i="1"/>
  <c r="AU4838" i="1" s="1"/>
  <c r="L4839" i="1"/>
  <c r="M4839" i="1"/>
  <c r="N4839" i="1" s="1"/>
  <c r="T4839" i="1"/>
  <c r="Z4838" i="1"/>
  <c r="Z4839" i="1" s="1"/>
  <c r="AI4839" i="1"/>
  <c r="AJ4839" i="1" s="1"/>
  <c r="AP4839" i="1"/>
  <c r="AQ4839" i="1" s="1"/>
  <c r="AT4840" i="1"/>
  <c r="AT4841" i="1" s="1"/>
  <c r="AU4841" i="1" s="1"/>
  <c r="O4843" i="1"/>
  <c r="P4843" i="1" s="1"/>
  <c r="AT4843" i="1"/>
  <c r="AU4843" i="1" s="1"/>
  <c r="AC4845" i="1"/>
  <c r="AI4845" i="1"/>
  <c r="AJ4845" i="1" s="1"/>
  <c r="AK4845" i="1"/>
  <c r="AL4845" i="1" s="1"/>
  <c r="AT4845" i="1"/>
  <c r="AU4845" i="1" s="1"/>
  <c r="O4846" i="1"/>
  <c r="P4846" i="1" s="1"/>
  <c r="A4848" i="1"/>
  <c r="N4848" i="1" s="1"/>
  <c r="AK4848" i="1"/>
  <c r="AL4848" i="1" s="1"/>
  <c r="AT4848" i="1"/>
  <c r="AT4849" i="1" s="1"/>
  <c r="AU4849" i="1" s="1"/>
  <c r="O4848" i="1"/>
  <c r="O4849" i="1" s="1"/>
  <c r="O4850" i="1" s="1"/>
  <c r="O4851" i="1" s="1"/>
  <c r="O4852" i="1" s="1"/>
  <c r="P4852" i="1" s="1"/>
  <c r="AC4852" i="1"/>
  <c r="C4856" i="1"/>
  <c r="D4856" i="1" s="1"/>
  <c r="O4856" i="1"/>
  <c r="P4856" i="1" s="1"/>
  <c r="AE4856" i="1"/>
  <c r="AF4856" i="1" s="1"/>
  <c r="C4861" i="1"/>
  <c r="D4861" i="1" s="1"/>
  <c r="O4861" i="1"/>
  <c r="P4861" i="1" s="1"/>
  <c r="AC4861" i="1"/>
  <c r="AE4861" i="1"/>
  <c r="AF4861" i="1" s="1"/>
  <c r="AI4861" i="1"/>
  <c r="AJ4861" i="1" s="1"/>
  <c r="AT4861" i="1"/>
  <c r="AU4861" i="1" s="1"/>
  <c r="AT4863" i="1"/>
  <c r="AU4863" i="1" s="1"/>
  <c r="C4867" i="1"/>
  <c r="D4867" i="1" s="1"/>
  <c r="O4867" i="1"/>
  <c r="P4867" i="1" s="1"/>
  <c r="AI4867" i="1"/>
  <c r="AJ4867" i="1" s="1"/>
  <c r="AT4868" i="1"/>
  <c r="AU4868" i="1" s="1"/>
  <c r="AI4869" i="1"/>
  <c r="AJ4869" i="1" s="1"/>
  <c r="AK4869" i="1"/>
  <c r="AL4869" i="1" s="1"/>
  <c r="B4871" i="1"/>
  <c r="H4871" i="1"/>
  <c r="I4871" i="1" s="1"/>
  <c r="AM4871" i="1"/>
  <c r="O4871" i="1"/>
  <c r="O4872" i="1" s="1"/>
  <c r="P4872" i="1" s="1"/>
  <c r="AT4872" i="1"/>
  <c r="AU4872" i="1" s="1"/>
  <c r="O4874" i="1"/>
  <c r="P4874" i="1" s="1"/>
  <c r="AK4871" i="1"/>
  <c r="AK4872" i="1" s="1"/>
  <c r="AK4873" i="1" s="1"/>
  <c r="AK4874" i="1" s="1"/>
  <c r="AL4874" i="1" s="1"/>
  <c r="AI4875" i="1"/>
  <c r="AJ4875" i="1" s="1"/>
  <c r="AK4876" i="1"/>
  <c r="AL4876" i="1" s="1"/>
  <c r="AC4877" i="1"/>
  <c r="AI4878" i="1"/>
  <c r="AJ4878" i="1" s="1"/>
  <c r="AK4878" i="1"/>
  <c r="AL4878" i="1" s="1"/>
  <c r="C4880" i="1"/>
  <c r="D4880" i="1" s="1"/>
  <c r="AE4880" i="1"/>
  <c r="AF4880" i="1" s="1"/>
  <c r="AI4880" i="1"/>
  <c r="AJ4880" i="1" s="1"/>
  <c r="AT4879" i="1"/>
  <c r="AT4880" i="1" s="1"/>
  <c r="AU4880" i="1" s="1"/>
  <c r="AK4880" i="1"/>
  <c r="AK4881" i="1" s="1"/>
  <c r="AL4881" i="1" s="1"/>
  <c r="AC4882" i="1"/>
  <c r="AT4882" i="1"/>
  <c r="AT4883" i="1" s="1"/>
  <c r="AU4883" i="1" s="1"/>
  <c r="C4884" i="1"/>
  <c r="D4884" i="1" s="1"/>
  <c r="AK4884" i="1"/>
  <c r="AL4884" i="1" s="1"/>
  <c r="AC4885" i="1"/>
  <c r="AI4886" i="1"/>
  <c r="AJ4886" i="1" s="1"/>
  <c r="AT4885" i="1"/>
  <c r="AT4886" i="1" s="1"/>
  <c r="AU4886" i="1" s="1"/>
  <c r="AG4887" i="1"/>
  <c r="AT4888" i="1"/>
  <c r="AU4888" i="1" s="1"/>
  <c r="O4876" i="1"/>
  <c r="AC4889" i="1"/>
  <c r="AI4888" i="1"/>
  <c r="AI4889" i="1" s="1"/>
  <c r="AJ4889" i="1" s="1"/>
  <c r="AK4890" i="1"/>
  <c r="AL4890" i="1" s="1"/>
  <c r="O4891" i="1"/>
  <c r="P4891" i="1" s="1"/>
  <c r="AI4891" i="1"/>
  <c r="AJ4891" i="1" s="1"/>
  <c r="AT4891" i="1"/>
  <c r="AU4891" i="1" s="1"/>
  <c r="O4894" i="1"/>
  <c r="P4894" i="1" s="1"/>
  <c r="O4896" i="1"/>
  <c r="O4897" i="1" s="1"/>
  <c r="P4897" i="1" s="1"/>
  <c r="O4900" i="1"/>
  <c r="P4900" i="1" s="1"/>
  <c r="AC4901" i="1"/>
  <c r="AT4902" i="1"/>
  <c r="AU4902" i="1" s="1"/>
  <c r="AC4903" i="1"/>
  <c r="AK4904" i="1"/>
  <c r="AL4904" i="1" s="1"/>
  <c r="AI4905" i="1"/>
  <c r="AJ4905" i="1" s="1"/>
  <c r="AT4905" i="1"/>
  <c r="AT4906" i="1" s="1"/>
  <c r="AU4906" i="1" s="1"/>
  <c r="AI4909" i="1"/>
  <c r="AJ4909" i="1" s="1"/>
  <c r="AT4909" i="1"/>
  <c r="AU4909" i="1" s="1"/>
  <c r="O4908" i="1"/>
  <c r="O4909" i="1" s="1"/>
  <c r="O4910" i="1" s="1"/>
  <c r="P4910" i="1" s="1"/>
  <c r="AK4911" i="1"/>
  <c r="AK4912" i="1" s="1"/>
  <c r="AL4912" i="1" s="1"/>
  <c r="AT4912" i="1"/>
  <c r="AU4912" i="1" s="1"/>
  <c r="AC4912" i="1"/>
  <c r="AC4913" i="1" s="1"/>
  <c r="AI4912" i="1"/>
  <c r="AI4913" i="1" s="1"/>
  <c r="AJ4913" i="1" s="1"/>
  <c r="O4912" i="1"/>
  <c r="AK4914" i="1"/>
  <c r="AK4915" i="1" s="1"/>
  <c r="AL4915" i="1" s="1"/>
  <c r="O4916" i="1"/>
  <c r="P4916" i="1" s="1"/>
  <c r="AI4918" i="1"/>
  <c r="AJ4918" i="1" s="1"/>
  <c r="AK4921" i="1"/>
  <c r="AL4921" i="1" s="1"/>
  <c r="AT4920" i="1"/>
  <c r="AT4921" i="1" s="1"/>
  <c r="AU4921" i="1" s="1"/>
  <c r="O4918" i="1"/>
  <c r="O4919" i="1" s="1"/>
  <c r="O4920" i="1" s="1"/>
  <c r="O4921" i="1" s="1"/>
  <c r="O4922" i="1" s="1"/>
  <c r="P4922" i="1" s="1"/>
  <c r="AC4920" i="1"/>
  <c r="AC4921" i="1" s="1"/>
  <c r="AC4922" i="1" s="1"/>
  <c r="AI4920" i="1"/>
  <c r="AI4921" i="1" s="1"/>
  <c r="AI4922" i="1" s="1"/>
  <c r="AJ4922" i="1" s="1"/>
  <c r="C4926" i="1"/>
  <c r="D4926" i="1" s="1"/>
  <c r="O4926" i="1"/>
  <c r="O4927" i="1" s="1"/>
  <c r="P4927" i="1" s="1"/>
  <c r="AC4926" i="1"/>
  <c r="AC4927" i="1" s="1"/>
  <c r="AI4926" i="1"/>
  <c r="AI4927" i="1" s="1"/>
  <c r="AJ4927" i="1" s="1"/>
  <c r="AT4926" i="1"/>
  <c r="AT4927" i="1" s="1"/>
  <c r="AU4927" i="1" s="1"/>
  <c r="O4929" i="1"/>
  <c r="P4929" i="1" s="1"/>
  <c r="AK4929" i="1"/>
  <c r="AL4929" i="1" s="1"/>
  <c r="AT4929" i="1"/>
  <c r="AU4929" i="1" s="1"/>
  <c r="C4931" i="1"/>
  <c r="D4931" i="1" s="1"/>
  <c r="O4931" i="1"/>
  <c r="P4931" i="1" s="1"/>
  <c r="AE4931" i="1"/>
  <c r="AF4931" i="1" s="1"/>
  <c r="AI4931" i="1"/>
  <c r="AJ4931" i="1" s="1"/>
  <c r="AT4931" i="1"/>
  <c r="AU4931" i="1" s="1"/>
  <c r="AI4934" i="1"/>
  <c r="AJ4934" i="1" s="1"/>
  <c r="AT4934" i="1"/>
  <c r="AU4934" i="1" s="1"/>
  <c r="AI4936" i="1"/>
  <c r="AJ4936" i="1" s="1"/>
  <c r="O4936" i="1"/>
  <c r="AK4936" i="1"/>
  <c r="AK4937" i="1" s="1"/>
  <c r="AL4937" i="1" s="1"/>
  <c r="AT4937" i="1"/>
  <c r="AU4937" i="1" s="1"/>
  <c r="O4939" i="1"/>
  <c r="P4939" i="1" s="1"/>
  <c r="AC4940" i="1"/>
  <c r="O4941" i="1"/>
  <c r="P4941" i="1" s="1"/>
  <c r="AC4942" i="1"/>
  <c r="AI4940" i="1"/>
  <c r="AI4941" i="1" s="1"/>
  <c r="AI4942" i="1" s="1"/>
  <c r="AJ4942" i="1" s="1"/>
  <c r="AT4940" i="1"/>
  <c r="AT4941" i="1" s="1"/>
  <c r="AT4942" i="1" s="1"/>
  <c r="AU4942" i="1" s="1"/>
  <c r="O4944" i="1"/>
  <c r="O4945" i="1" s="1"/>
  <c r="P4945" i="1" s="1"/>
  <c r="AT4945" i="1"/>
  <c r="AU4945" i="1" s="1"/>
  <c r="AK4946" i="1"/>
  <c r="AL4946" i="1" s="1"/>
  <c r="C4947" i="1"/>
  <c r="D4947" i="1" s="1"/>
  <c r="J4947" i="1"/>
  <c r="J4948" i="1" s="1"/>
  <c r="K4948" i="1" s="1"/>
  <c r="L4947" i="1"/>
  <c r="L4948" i="1" s="1"/>
  <c r="M4947" i="1"/>
  <c r="M4948" i="1" s="1"/>
  <c r="N4948" i="1" s="1"/>
  <c r="O4947" i="1"/>
  <c r="O4948" i="1" s="1"/>
  <c r="P4948" i="1" s="1"/>
  <c r="AE4947" i="1"/>
  <c r="AF4947" i="1" s="1"/>
  <c r="AT4947" i="1"/>
  <c r="AU4947" i="1" s="1"/>
  <c r="T4947" i="1"/>
  <c r="T4948" i="1" s="1"/>
  <c r="Z4947" i="1"/>
  <c r="Z4948" i="1" s="1"/>
  <c r="AI4947" i="1"/>
  <c r="AI4948" i="1" s="1"/>
  <c r="AJ4948" i="1" s="1"/>
  <c r="AP4947" i="1"/>
  <c r="AP4948" i="1" s="1"/>
  <c r="AQ4948" i="1" s="1"/>
  <c r="C4950" i="1"/>
  <c r="D4950" i="1" s="1"/>
  <c r="E4950" i="1"/>
  <c r="F4950" i="1" s="1"/>
  <c r="J4950" i="1"/>
  <c r="K4950" i="1" s="1"/>
  <c r="Z4950" i="1"/>
  <c r="AC4950" i="1"/>
  <c r="AE4950" i="1"/>
  <c r="AF4950" i="1" s="1"/>
  <c r="AT4949" i="1"/>
  <c r="AT4950" i="1" s="1"/>
  <c r="AU4950" i="1" s="1"/>
  <c r="AI4951" i="1"/>
  <c r="AI4952" i="1" s="1"/>
  <c r="AJ4952" i="1" s="1"/>
  <c r="AI4954" i="1"/>
  <c r="AJ4954" i="1" s="1"/>
  <c r="AC4955" i="1"/>
  <c r="O4950" i="1"/>
  <c r="O4951" i="1" s="1"/>
  <c r="O4952" i="1" s="1"/>
  <c r="O4953" i="1" s="1"/>
  <c r="O4954" i="1" s="1"/>
  <c r="O4955" i="1" s="1"/>
  <c r="O4956" i="1" s="1"/>
  <c r="P4956" i="1" s="1"/>
  <c r="AI4956" i="1"/>
  <c r="AJ4956" i="1" s="1"/>
  <c r="AT4956" i="1"/>
  <c r="AU4956" i="1" s="1"/>
  <c r="O4959" i="1"/>
  <c r="P4959" i="1" s="1"/>
  <c r="AG4960" i="1"/>
  <c r="AI4960" i="1"/>
  <c r="AJ4960" i="1" s="1"/>
  <c r="AK4962" i="1"/>
  <c r="AL4962" i="1" s="1"/>
  <c r="O4963" i="1"/>
  <c r="P4963" i="1" s="1"/>
  <c r="O4965" i="1"/>
  <c r="P4965" i="1" s="1"/>
  <c r="AC4965" i="1"/>
  <c r="AK4969" i="1"/>
  <c r="AL4969" i="1" s="1"/>
  <c r="AI4970" i="1"/>
  <c r="AJ4970" i="1" s="1"/>
  <c r="AK4971" i="1"/>
  <c r="AL4971" i="1" s="1"/>
  <c r="AT4971" i="1"/>
  <c r="AU4971" i="1" s="1"/>
  <c r="O4967" i="1"/>
  <c r="O4968" i="1" s="1"/>
  <c r="O4969" i="1" s="1"/>
  <c r="O4970" i="1" s="1"/>
  <c r="O4971" i="1" s="1"/>
  <c r="O4974" i="1"/>
  <c r="P4974" i="1" s="1"/>
  <c r="AI4974" i="1"/>
  <c r="AJ4974" i="1" s="1"/>
  <c r="AT4974" i="1"/>
  <c r="AU4974" i="1" s="1"/>
  <c r="AK4976" i="1"/>
  <c r="AL4976" i="1" s="1"/>
  <c r="AT4976" i="1"/>
  <c r="AU4976" i="1" s="1"/>
  <c r="O4978" i="1"/>
  <c r="P4978" i="1" s="1"/>
  <c r="AC4978" i="1"/>
  <c r="AI4978" i="1"/>
  <c r="AJ4978" i="1" s="1"/>
  <c r="AT4978" i="1"/>
  <c r="AU4978" i="1" s="1"/>
  <c r="AK4984" i="1"/>
  <c r="AL4984" i="1" s="1"/>
  <c r="AT4984" i="1"/>
  <c r="AU4984" i="1" s="1"/>
  <c r="O4982" i="1"/>
  <c r="O4983" i="1" s="1"/>
  <c r="AT4987" i="1"/>
  <c r="AU4987" i="1" s="1"/>
  <c r="O4987" i="1"/>
  <c r="AK4987" i="1"/>
  <c r="AK4988" i="1" s="1"/>
  <c r="AL4988" i="1" s="1"/>
  <c r="AC4990" i="1"/>
  <c r="C4991" i="1"/>
  <c r="D4991" i="1" s="1"/>
  <c r="E4991" i="1"/>
  <c r="F4991" i="1" s="1"/>
  <c r="AK4991" i="1"/>
  <c r="AL4991" i="1" s="1"/>
  <c r="AT4991" i="1"/>
  <c r="AU4991" i="1" s="1"/>
  <c r="J4992" i="1"/>
  <c r="K4992" i="1" s="1"/>
  <c r="L4992" i="1"/>
  <c r="M4992" i="1"/>
  <c r="N4992" i="1" s="1"/>
  <c r="T4992" i="1"/>
  <c r="Z4992" i="1"/>
  <c r="AP4992" i="1"/>
  <c r="AQ4992" i="1" s="1"/>
  <c r="J4994" i="1"/>
  <c r="K4994" i="1" s="1"/>
  <c r="L4994" i="1"/>
  <c r="Z4994" i="1"/>
  <c r="AC4994" i="1"/>
  <c r="AI4991" i="1"/>
  <c r="AI4992" i="1" s="1"/>
  <c r="AI4993" i="1" s="1"/>
  <c r="AI4994" i="1" s="1"/>
  <c r="AJ4994" i="1" s="1"/>
  <c r="AP4994" i="1"/>
  <c r="AQ4994" i="1" s="1"/>
  <c r="AI4996" i="1"/>
  <c r="AJ4996" i="1" s="1"/>
  <c r="AT4996" i="1"/>
  <c r="AU4996" i="1" s="1"/>
  <c r="C4998" i="1"/>
  <c r="D4998" i="1" s="1"/>
  <c r="O4990" i="1"/>
  <c r="O4991" i="1" s="1"/>
  <c r="O4992" i="1" s="1"/>
  <c r="O4993" i="1" s="1"/>
  <c r="O4994" i="1" s="1"/>
  <c r="O4995" i="1" s="1"/>
  <c r="AI4998" i="1"/>
  <c r="AJ4998" i="1" s="1"/>
  <c r="AC5001" i="1"/>
  <c r="AI5001" i="1"/>
  <c r="AJ5001" i="1" s="1"/>
  <c r="AT5001" i="1"/>
  <c r="AU5001" i="1" s="1"/>
  <c r="O5001" i="1"/>
  <c r="O5002" i="1" s="1"/>
  <c r="P5002" i="1" s="1"/>
  <c r="AK5003" i="1"/>
  <c r="AL5003" i="1" s="1"/>
  <c r="O5004" i="1"/>
  <c r="P5004" i="1" s="1"/>
  <c r="AC5004" i="1"/>
  <c r="AI5004" i="1"/>
  <c r="AJ5004" i="1" s="1"/>
  <c r="AK5005" i="1"/>
  <c r="AL5005" i="1" s="1"/>
  <c r="AT5005" i="1"/>
  <c r="AU5005" i="1" s="1"/>
  <c r="AC5006" i="1"/>
  <c r="AK5007" i="1"/>
  <c r="AL5007" i="1" s="1"/>
  <c r="C5008" i="1"/>
  <c r="D5008" i="1" s="1"/>
  <c r="O5007" i="1"/>
  <c r="AK5009" i="1"/>
  <c r="AL5009" i="1" s="1"/>
  <c r="AT5008" i="1"/>
  <c r="AT5009" i="1" s="1"/>
  <c r="AU5009" i="1" s="1"/>
  <c r="J5011" i="1"/>
  <c r="K5011" i="1" s="1"/>
  <c r="Z5011" i="1"/>
  <c r="O5012" i="1"/>
  <c r="P5012" i="1" s="1"/>
  <c r="AI5012" i="1"/>
  <c r="AJ5012" i="1" s="1"/>
  <c r="AK5012" i="1"/>
  <c r="AL5012" i="1" s="1"/>
  <c r="AI5015" i="1"/>
  <c r="AJ5015" i="1" s="1"/>
  <c r="O5015" i="1"/>
  <c r="O5016" i="1" s="1"/>
  <c r="P5016" i="1" s="1"/>
  <c r="AK5016" i="1"/>
  <c r="AL5016" i="1" s="1"/>
  <c r="C5018" i="1"/>
  <c r="D5018" i="1" s="1"/>
  <c r="AC5018" i="1"/>
  <c r="AT5018" i="1"/>
  <c r="AU5018" i="1" s="1"/>
  <c r="AI5018" i="1"/>
  <c r="AI5019" i="1" s="1"/>
  <c r="AI5020" i="1" s="1"/>
  <c r="AJ5020" i="1" s="1"/>
  <c r="AK5021" i="1"/>
  <c r="AL5021" i="1" s="1"/>
  <c r="A5022" i="1"/>
  <c r="N5022" i="1" s="1"/>
  <c r="C5022" i="1"/>
  <c r="D5022" i="1" s="1"/>
  <c r="O5018" i="1"/>
  <c r="O5019" i="1" s="1"/>
  <c r="AI5022" i="1"/>
  <c r="AJ5022" i="1" s="1"/>
  <c r="O5024" i="1"/>
  <c r="P5024" i="1" s="1"/>
  <c r="AT5022" i="1"/>
  <c r="AT5023" i="1" s="1"/>
  <c r="AT5024" i="1" s="1"/>
  <c r="AU5024" i="1" s="1"/>
  <c r="AC5024" i="1"/>
  <c r="AC5025" i="1" s="1"/>
  <c r="AI5024" i="1"/>
  <c r="AI5025" i="1" s="1"/>
  <c r="AJ5025" i="1" s="1"/>
  <c r="O5026" i="1"/>
  <c r="P5026" i="1" s="1"/>
  <c r="O5030" i="1"/>
  <c r="P5030" i="1" s="1"/>
  <c r="AC5030" i="1"/>
  <c r="C5032" i="1"/>
  <c r="D5032" i="1" s="1"/>
  <c r="AK5032" i="1"/>
  <c r="AL5032" i="1" s="1"/>
  <c r="AT5032" i="1"/>
  <c r="AU5032" i="1" s="1"/>
  <c r="AA5033" i="1"/>
  <c r="AB5033" i="1" s="1"/>
  <c r="AI5030" i="1"/>
  <c r="AI5031" i="1" s="1"/>
  <c r="AI5032" i="1" s="1"/>
  <c r="AI5033" i="1" s="1"/>
  <c r="AI5034" i="1" s="1"/>
  <c r="AJ5034" i="1" s="1"/>
  <c r="O5032" i="1"/>
  <c r="AK5034" i="1"/>
  <c r="AL5034" i="1" s="1"/>
  <c r="AT5034" i="1"/>
  <c r="AU5034" i="1" s="1"/>
  <c r="AT5036" i="1"/>
  <c r="AU5036" i="1" s="1"/>
  <c r="C5038" i="1"/>
  <c r="D5038" i="1" s="1"/>
  <c r="O5038" i="1"/>
  <c r="P5038" i="1" s="1"/>
  <c r="AI5040" i="1"/>
  <c r="AJ5040" i="1" s="1"/>
  <c r="AK5040" i="1"/>
  <c r="AK5041" i="1" s="1"/>
  <c r="AL5041" i="1" s="1"/>
  <c r="AT5038" i="1"/>
  <c r="AT5039" i="1" s="1"/>
  <c r="AT5040" i="1" s="1"/>
  <c r="AU5040" i="1" s="1"/>
  <c r="B5041" i="1"/>
  <c r="H5041" i="1"/>
  <c r="I5041" i="1" s="1"/>
  <c r="AM5041" i="1"/>
  <c r="O5040" i="1"/>
  <c r="O5041" i="1" s="1"/>
  <c r="O5042" i="1" s="1"/>
  <c r="P5042" i="1" s="1"/>
  <c r="AI5042" i="1"/>
  <c r="AJ5042" i="1" s="1"/>
  <c r="AT5042" i="1"/>
  <c r="AU5042" i="1" s="1"/>
  <c r="AC5042" i="1"/>
  <c r="AC5043" i="1" s="1"/>
  <c r="AK5043" i="1"/>
  <c r="AL5043" i="1" s="1"/>
  <c r="BT18" i="1" l="1"/>
  <c r="BH4" i="1"/>
  <c r="BK10" i="1"/>
  <c r="BK8" i="1"/>
  <c r="BH2" i="1"/>
  <c r="BK6" i="1"/>
  <c r="AU5039" i="1"/>
  <c r="BK2" i="1"/>
  <c r="BK4" i="1"/>
  <c r="BK3" i="1"/>
  <c r="BK5" i="1"/>
  <c r="AU3086" i="1"/>
  <c r="BK7" i="1"/>
  <c r="BH3" i="1"/>
  <c r="BK9" i="1"/>
  <c r="AU3817" i="1"/>
  <c r="AU4019" i="1"/>
  <c r="AU4225" i="1"/>
  <c r="AU4706" i="1"/>
  <c r="AU4511" i="1"/>
  <c r="AU4848" i="1"/>
  <c r="AU4718" i="1"/>
  <c r="AU3456" i="1"/>
  <c r="AU4920" i="1"/>
  <c r="AU4717" i="1"/>
  <c r="AU4343" i="1"/>
  <c r="AU4777" i="1"/>
  <c r="AU4716" i="1"/>
  <c r="AU4367" i="1"/>
  <c r="AU2352" i="1"/>
  <c r="AU4776" i="1"/>
  <c r="AU4715" i="1"/>
  <c r="AU4392" i="1"/>
  <c r="AU4140" i="1"/>
  <c r="AU3818" i="1"/>
  <c r="AU4719" i="1"/>
  <c r="AU4671" i="1"/>
  <c r="AU4659" i="1"/>
  <c r="AU4635" i="1"/>
  <c r="AU4515" i="1"/>
  <c r="AU3819" i="1"/>
  <c r="AU4670" i="1"/>
  <c r="AU4885" i="1"/>
  <c r="AU3540" i="1"/>
  <c r="AU4703" i="1"/>
  <c r="AU5038" i="1"/>
  <c r="AU4882" i="1"/>
  <c r="AU4342" i="1"/>
  <c r="AU4150" i="1"/>
  <c r="AU4941" i="1"/>
  <c r="AU4905" i="1"/>
  <c r="AU4449" i="1"/>
  <c r="AU4341" i="1"/>
  <c r="AU4233" i="1"/>
  <c r="AU4940" i="1"/>
  <c r="AU4628" i="1"/>
  <c r="AU4340" i="1"/>
  <c r="AU5023" i="1"/>
  <c r="AU4879" i="1"/>
  <c r="AU4699" i="1"/>
  <c r="AU3835" i="1"/>
  <c r="AU3811" i="1"/>
  <c r="AU2011" i="1"/>
  <c r="AU5022" i="1"/>
  <c r="AU4926" i="1"/>
  <c r="AU4722" i="1"/>
  <c r="AU4674" i="1"/>
  <c r="AU4638" i="1"/>
  <c r="AU4590" i="1"/>
  <c r="AU4374" i="1"/>
  <c r="AU3834" i="1"/>
  <c r="AU3810" i="1"/>
  <c r="AU4949" i="1"/>
  <c r="AU4769" i="1"/>
  <c r="AU4637" i="1"/>
  <c r="AU5008" i="1"/>
  <c r="AU4840" i="1"/>
  <c r="AU4636" i="1"/>
  <c r="AU4504" i="1"/>
  <c r="AL4224" i="1"/>
  <c r="AL3322" i="1"/>
  <c r="AL4294" i="1"/>
  <c r="AL3662" i="1"/>
  <c r="AQ4947" i="1"/>
  <c r="AL4691" i="1"/>
  <c r="AL4307" i="1"/>
  <c r="AJ4237" i="1"/>
  <c r="AL3086" i="1"/>
  <c r="AL4871" i="1"/>
  <c r="AL491" i="1"/>
  <c r="BE5" i="1" s="1"/>
  <c r="AL5040" i="1"/>
  <c r="AL4080" i="1"/>
  <c r="AL4117" i="1"/>
  <c r="AL3350" i="1"/>
  <c r="AL3432" i="1"/>
  <c r="AL4306" i="1"/>
  <c r="AL4114" i="1"/>
  <c r="AL4113" i="1"/>
  <c r="AL3865" i="1"/>
  <c r="AL2507" i="1"/>
  <c r="AL4873" i="1"/>
  <c r="AL4561" i="1"/>
  <c r="AL4318" i="1"/>
  <c r="AL3876" i="1"/>
  <c r="AL3299" i="1"/>
  <c r="AL1509" i="1"/>
  <c r="AL4872" i="1"/>
  <c r="AL4560" i="1"/>
  <c r="AL4317" i="1"/>
  <c r="AL3791" i="1"/>
  <c r="AL3398" i="1"/>
  <c r="AJ5024" i="1"/>
  <c r="AJ3817" i="1"/>
  <c r="AL4309" i="1"/>
  <c r="AJ4138" i="1"/>
  <c r="AL4308" i="1"/>
  <c r="AJ4706" i="1"/>
  <c r="AL3310" i="1"/>
  <c r="AL2734" i="1"/>
  <c r="AL4581" i="1"/>
  <c r="AL2829" i="1"/>
  <c r="AJ4628" i="1"/>
  <c r="AL4880" i="1"/>
  <c r="AL4820" i="1"/>
  <c r="AL4556" i="1"/>
  <c r="AL4508" i="1"/>
  <c r="AL4316" i="1"/>
  <c r="AL3836" i="1"/>
  <c r="AL3224" i="1"/>
  <c r="AL4987" i="1"/>
  <c r="AL4195" i="1"/>
  <c r="AL3883" i="1"/>
  <c r="AL3175" i="1"/>
  <c r="AL1711" i="1"/>
  <c r="AJ4993" i="1"/>
  <c r="AJ4247" i="1"/>
  <c r="AJ3086" i="1"/>
  <c r="AL4914" i="1"/>
  <c r="AL4590" i="1"/>
  <c r="AJ4489" i="1"/>
  <c r="AJ4246" i="1"/>
  <c r="AL4769" i="1"/>
  <c r="AL4301" i="1"/>
  <c r="AL2597" i="1"/>
  <c r="AL4936" i="1"/>
  <c r="AL4336" i="1"/>
  <c r="AL3808" i="1"/>
  <c r="AL3304" i="1"/>
  <c r="AL2968" i="1"/>
  <c r="AJ4921" i="1"/>
  <c r="AJ4765" i="1"/>
  <c r="AL4911" i="1"/>
  <c r="AL4827" i="1"/>
  <c r="AL3807" i="1"/>
  <c r="AL3687" i="1"/>
  <c r="AL3603" i="1"/>
  <c r="AL3351" i="1"/>
  <c r="AJ5030" i="1"/>
  <c r="AJ5018" i="1"/>
  <c r="AJ4778" i="1"/>
  <c r="AJ4992" i="1"/>
  <c r="AJ4920" i="1"/>
  <c r="AJ4716" i="1"/>
  <c r="AJ3456" i="1"/>
  <c r="AJ4991" i="1"/>
  <c r="AJ4703" i="1"/>
  <c r="AJ4941" i="1"/>
  <c r="AJ4761" i="1"/>
  <c r="AJ4521" i="1"/>
  <c r="AJ4461" i="1"/>
  <c r="AJ4017" i="1"/>
  <c r="AJ4940" i="1"/>
  <c r="AJ4951" i="1"/>
  <c r="AJ3547" i="1"/>
  <c r="AJ4926" i="1"/>
  <c r="AJ4638" i="1"/>
  <c r="AJ4518" i="1"/>
  <c r="AJ4506" i="1"/>
  <c r="AJ3546" i="1"/>
  <c r="AJ5033" i="1"/>
  <c r="AJ4505" i="1"/>
  <c r="AJ5032" i="1"/>
  <c r="AJ4912" i="1"/>
  <c r="AJ4888" i="1"/>
  <c r="AJ1732" i="1"/>
  <c r="AJ5031" i="1"/>
  <c r="AJ5019" i="1"/>
  <c r="AJ4947" i="1"/>
  <c r="AJ4791" i="1"/>
  <c r="AJ4719" i="1"/>
  <c r="AJ4659" i="1"/>
  <c r="AJ3879" i="1"/>
  <c r="P1730" i="1"/>
  <c r="P4140" i="1"/>
  <c r="P4141" i="1"/>
  <c r="P3284" i="1"/>
  <c r="P3872" i="1"/>
  <c r="P4511" i="1"/>
  <c r="P4621" i="1"/>
  <c r="P4178" i="1"/>
  <c r="P4139" i="1"/>
  <c r="P3695" i="1"/>
  <c r="P4620" i="1"/>
  <c r="P4138" i="1"/>
  <c r="P4619" i="1"/>
  <c r="P4136" i="1"/>
  <c r="P4774" i="1"/>
  <c r="P4921" i="1"/>
  <c r="P4772" i="1"/>
  <c r="P4944" i="1"/>
  <c r="P4622" i="1"/>
  <c r="P2352" i="1"/>
  <c r="P4618" i="1"/>
  <c r="P4896" i="1"/>
  <c r="P4850" i="1"/>
  <c r="P4836" i="1"/>
  <c r="P4658" i="1"/>
  <c r="P4340" i="1"/>
  <c r="P4154" i="1"/>
  <c r="P3540" i="1"/>
  <c r="P3254" i="1"/>
  <c r="P4909" i="1"/>
  <c r="P4849" i="1"/>
  <c r="P4514" i="1"/>
  <c r="P3970" i="1"/>
  <c r="P4342" i="1"/>
  <c r="P4908" i="1"/>
  <c r="P4848" i="1"/>
  <c r="P4688" i="1"/>
  <c r="P4235" i="1"/>
  <c r="P3984" i="1"/>
  <c r="P3968" i="1"/>
  <c r="P4234" i="1"/>
  <c r="P3962" i="1"/>
  <c r="P3650" i="1"/>
  <c r="P4022" i="1"/>
  <c r="P2354" i="1"/>
  <c r="P4775" i="1"/>
  <c r="P4510" i="1"/>
  <c r="P4212" i="1"/>
  <c r="P4021" i="1"/>
  <c r="P3241" i="1"/>
  <c r="P2353" i="1"/>
  <c r="P4484" i="1"/>
  <c r="P3253" i="1"/>
  <c r="P4766" i="1"/>
  <c r="P4081" i="1"/>
  <c r="P3647" i="1"/>
  <c r="P4920" i="1"/>
  <c r="P4765" i="1"/>
  <c r="P4616" i="1"/>
  <c r="P3646" i="1"/>
  <c r="P3539" i="1"/>
  <c r="P2351" i="1"/>
  <c r="P4955" i="1"/>
  <c r="P4919" i="1"/>
  <c r="P4634" i="1"/>
  <c r="P4610" i="1"/>
  <c r="P4526" i="1"/>
  <c r="P4187" i="1"/>
  <c r="P3538" i="1"/>
  <c r="P3250" i="1"/>
  <c r="P2350" i="1"/>
  <c r="P4954" i="1"/>
  <c r="P4918" i="1"/>
  <c r="P4667" i="1"/>
  <c r="P4508" i="1"/>
  <c r="P4427" i="1"/>
  <c r="P4211" i="1"/>
  <c r="P4078" i="1"/>
  <c r="P3248" i="1"/>
  <c r="P2348" i="1"/>
  <c r="P1729" i="1"/>
  <c r="P4952" i="1"/>
  <c r="P4762" i="1"/>
  <c r="P4225" i="1"/>
  <c r="P4117" i="1"/>
  <c r="P3658" i="1"/>
  <c r="P4631" i="1"/>
  <c r="P4379" i="1"/>
  <c r="P4238" i="1"/>
  <c r="P4166" i="1"/>
  <c r="P4811" i="1"/>
  <c r="P4630" i="1"/>
  <c r="P4237" i="1"/>
  <c r="P4128" i="1"/>
  <c r="P3337" i="1"/>
  <c r="P3074" i="1"/>
  <c r="P4810" i="1"/>
  <c r="P4776" i="1"/>
  <c r="P4628" i="1"/>
  <c r="P4343" i="1"/>
  <c r="P4236" i="1"/>
  <c r="P4042" i="1"/>
  <c r="P3023" i="1"/>
  <c r="P1820" i="1"/>
  <c r="O5008" i="1"/>
  <c r="P5008" i="1" s="1"/>
  <c r="P5007" i="1"/>
  <c r="O4444" i="1"/>
  <c r="P4443" i="1"/>
  <c r="O4324" i="1"/>
  <c r="P4323" i="1"/>
  <c r="O3883" i="1"/>
  <c r="P3883" i="1" s="1"/>
  <c r="P3882" i="1"/>
  <c r="O3847" i="1"/>
  <c r="P3847" i="1" s="1"/>
  <c r="P3846" i="1"/>
  <c r="O3754" i="1"/>
  <c r="P3754" i="1" s="1"/>
  <c r="P3753" i="1"/>
  <c r="O3546" i="1"/>
  <c r="P3545" i="1"/>
  <c r="O2752" i="1"/>
  <c r="P2751" i="1"/>
  <c r="P5015" i="1"/>
  <c r="P4694" i="1"/>
  <c r="P4478" i="1"/>
  <c r="P4440" i="1"/>
  <c r="P4321" i="1"/>
  <c r="P3326" i="1"/>
  <c r="P3013" i="1"/>
  <c r="P2471" i="1"/>
  <c r="O4988" i="1"/>
  <c r="P4988" i="1" s="1"/>
  <c r="P4987" i="1"/>
  <c r="O4808" i="1"/>
  <c r="P4808" i="1" s="1"/>
  <c r="P4807" i="1"/>
  <c r="O4246" i="1"/>
  <c r="P4245" i="1"/>
  <c r="O4220" i="1"/>
  <c r="P4220" i="1" s="1"/>
  <c r="P4219" i="1"/>
  <c r="O3835" i="1"/>
  <c r="P3834" i="1"/>
  <c r="O3737" i="1"/>
  <c r="P3737" i="1" s="1"/>
  <c r="P3736" i="1"/>
  <c r="O3306" i="1"/>
  <c r="P3306" i="1" s="1"/>
  <c r="P3305" i="1"/>
  <c r="O2476" i="1"/>
  <c r="P2476" i="1" s="1"/>
  <c r="P2475" i="1"/>
  <c r="O4937" i="1"/>
  <c r="P4937" i="1" s="1"/>
  <c r="P4936" i="1"/>
  <c r="O4877" i="1"/>
  <c r="P4876" i="1"/>
  <c r="O4361" i="1"/>
  <c r="P4361" i="1" s="1"/>
  <c r="P4360" i="1"/>
  <c r="O4264" i="1"/>
  <c r="P4264" i="1" s="1"/>
  <c r="P4263" i="1"/>
  <c r="O4039" i="1"/>
  <c r="P4039" i="1" s="1"/>
  <c r="P4038" i="1"/>
  <c r="O4004" i="1"/>
  <c r="P4004" i="1" s="1"/>
  <c r="P4003" i="1"/>
  <c r="O3958" i="1"/>
  <c r="P3957" i="1"/>
  <c r="O3812" i="1"/>
  <c r="P3811" i="1"/>
  <c r="O3808" i="1"/>
  <c r="P3807" i="1"/>
  <c r="O3581" i="1"/>
  <c r="P3581" i="1" s="1"/>
  <c r="P3580" i="1"/>
  <c r="O3460" i="1"/>
  <c r="P3460" i="1" s="1"/>
  <c r="P3459" i="1"/>
  <c r="O3328" i="1"/>
  <c r="P3328" i="1" s="1"/>
  <c r="P3327" i="1"/>
  <c r="O1974" i="1"/>
  <c r="P1974" i="1" s="1"/>
  <c r="P1973" i="1"/>
  <c r="P4994" i="1"/>
  <c r="P4706" i="1"/>
  <c r="P4165" i="1"/>
  <c r="P3956" i="1"/>
  <c r="O4996" i="1"/>
  <c r="P4995" i="1"/>
  <c r="O4984" i="1"/>
  <c r="P4983" i="1"/>
  <c r="O4972" i="1"/>
  <c r="P4972" i="1" s="1"/>
  <c r="P4971" i="1"/>
  <c r="O4913" i="1"/>
  <c r="P4912" i="1"/>
  <c r="O4724" i="1"/>
  <c r="P4724" i="1" s="1"/>
  <c r="P4723" i="1"/>
  <c r="O4720" i="1"/>
  <c r="P4720" i="1" s="1"/>
  <c r="P4719" i="1"/>
  <c r="O4462" i="1"/>
  <c r="P4462" i="1" s="1"/>
  <c r="P4461" i="1"/>
  <c r="O4456" i="1"/>
  <c r="P4456" i="1" s="1"/>
  <c r="P4455" i="1"/>
  <c r="O4016" i="1"/>
  <c r="P4015" i="1"/>
  <c r="O3994" i="1"/>
  <c r="P3993" i="1"/>
  <c r="O3427" i="1"/>
  <c r="P3426" i="1"/>
  <c r="O2012" i="1"/>
  <c r="P2012" i="1" s="1"/>
  <c r="P2011" i="1"/>
  <c r="P4993" i="1"/>
  <c r="P4705" i="1"/>
  <c r="P4475" i="1"/>
  <c r="P4164" i="1"/>
  <c r="O5033" i="1"/>
  <c r="P5032" i="1"/>
  <c r="O4412" i="1"/>
  <c r="P4412" i="1" s="1"/>
  <c r="P4411" i="1"/>
  <c r="O4390" i="1"/>
  <c r="P4389" i="1"/>
  <c r="O4255" i="1"/>
  <c r="P4255" i="1" s="1"/>
  <c r="P4254" i="1"/>
  <c r="O4229" i="1"/>
  <c r="P4229" i="1" s="1"/>
  <c r="P4228" i="1"/>
  <c r="O4168" i="1"/>
  <c r="P4167" i="1"/>
  <c r="O3344" i="1"/>
  <c r="P3344" i="1" s="1"/>
  <c r="P3343" i="1"/>
  <c r="O3259" i="1"/>
  <c r="P3259" i="1" s="1"/>
  <c r="P3258" i="1"/>
  <c r="O1511" i="1"/>
  <c r="P1510" i="1"/>
  <c r="O1484" i="1"/>
  <c r="P1484" i="1" s="1"/>
  <c r="P1483" i="1"/>
  <c r="P4992" i="1"/>
  <c r="P4718" i="1"/>
  <c r="P4704" i="1"/>
  <c r="P4474" i="1"/>
  <c r="P3901" i="1"/>
  <c r="P2530" i="1"/>
  <c r="P5041" i="1"/>
  <c r="P4991" i="1"/>
  <c r="P4717" i="1"/>
  <c r="P4703" i="1"/>
  <c r="P4333" i="1"/>
  <c r="P3806" i="1"/>
  <c r="P3374" i="1"/>
  <c r="P2592" i="1"/>
  <c r="P2014" i="1"/>
  <c r="O5020" i="1"/>
  <c r="P5019" i="1"/>
  <c r="O4470" i="1"/>
  <c r="P4469" i="1"/>
  <c r="O3898" i="1"/>
  <c r="P3897" i="1"/>
  <c r="P5040" i="1"/>
  <c r="P4990" i="1"/>
  <c r="P4871" i="1"/>
  <c r="P4716" i="1"/>
  <c r="P4332" i="1"/>
  <c r="P3805" i="1"/>
  <c r="P4970" i="1"/>
  <c r="P4331" i="1"/>
  <c r="P4244" i="1"/>
  <c r="P3804" i="1"/>
  <c r="P4969" i="1"/>
  <c r="P3803" i="1"/>
  <c r="P3131" i="1"/>
  <c r="P2750" i="1"/>
  <c r="P5018" i="1"/>
  <c r="P4968" i="1"/>
  <c r="P4328" i="1"/>
  <c r="P4070" i="1"/>
  <c r="P3802" i="1"/>
  <c r="P2614" i="1"/>
  <c r="P2474" i="1"/>
  <c r="P4982" i="1"/>
  <c r="P4967" i="1"/>
  <c r="P4442" i="1"/>
  <c r="P1726" i="1"/>
  <c r="P4441" i="1"/>
  <c r="P4322" i="1"/>
  <c r="P5001" i="1"/>
  <c r="P4953" i="1"/>
  <c r="P4821" i="1"/>
  <c r="P4773" i="1"/>
  <c r="P4761" i="1"/>
  <c r="P4653" i="1"/>
  <c r="P4629" i="1"/>
  <c r="P4617" i="1"/>
  <c r="P4509" i="1"/>
  <c r="P4449" i="1"/>
  <c r="P4341" i="1"/>
  <c r="P4137" i="1"/>
  <c r="P3969" i="1"/>
  <c r="P3537" i="1"/>
  <c r="P3249" i="1"/>
  <c r="P2349" i="1"/>
  <c r="P4951" i="1"/>
  <c r="P4687" i="1"/>
  <c r="P4627" i="1"/>
  <c r="P4615" i="1"/>
  <c r="P4483" i="1"/>
  <c r="P4375" i="1"/>
  <c r="P4339" i="1"/>
  <c r="P4147" i="1"/>
  <c r="P4135" i="1"/>
  <c r="P4063" i="1"/>
  <c r="P3967" i="1"/>
  <c r="P3871" i="1"/>
  <c r="P3247" i="1"/>
  <c r="P2347" i="1"/>
  <c r="P4950" i="1"/>
  <c r="P4926" i="1"/>
  <c r="P4638" i="1"/>
  <c r="P4626" i="1"/>
  <c r="P4614" i="1"/>
  <c r="P4530" i="1"/>
  <c r="P4482" i="1"/>
  <c r="P4458" i="1"/>
  <c r="P4374" i="1"/>
  <c r="P4338" i="1"/>
  <c r="P4134" i="1"/>
  <c r="P4050" i="1"/>
  <c r="P3966" i="1"/>
  <c r="P3870" i="1"/>
  <c r="P1734" i="1"/>
  <c r="P1062" i="1"/>
  <c r="P4769" i="1"/>
  <c r="P4637" i="1"/>
  <c r="P4625" i="1"/>
  <c r="P4613" i="1"/>
  <c r="P4529" i="1"/>
  <c r="P4481" i="1"/>
  <c r="P4373" i="1"/>
  <c r="P4337" i="1"/>
  <c r="P4133" i="1"/>
  <c r="P3965" i="1"/>
  <c r="P1733" i="1"/>
  <c r="P4768" i="1"/>
  <c r="P4636" i="1"/>
  <c r="P4624" i="1"/>
  <c r="P4612" i="1"/>
  <c r="P4528" i="1"/>
  <c r="P4372" i="1"/>
  <c r="P4180" i="1"/>
  <c r="P4144" i="1"/>
  <c r="P4024" i="1"/>
  <c r="P3964" i="1"/>
  <c r="P3652" i="1"/>
  <c r="P1732" i="1"/>
  <c r="P1348" i="1"/>
  <c r="P892" i="1"/>
  <c r="K4838" i="1"/>
  <c r="P4947" i="1"/>
  <c r="P4851" i="1"/>
  <c r="P4767" i="1"/>
  <c r="P4659" i="1"/>
  <c r="P4635" i="1"/>
  <c r="P4623" i="1"/>
  <c r="P4611" i="1"/>
  <c r="P4527" i="1"/>
  <c r="P4515" i="1"/>
  <c r="P4371" i="1"/>
  <c r="P4251" i="1"/>
  <c r="P4179" i="1"/>
  <c r="P4023" i="1"/>
  <c r="P3963" i="1"/>
  <c r="P3651" i="1"/>
  <c r="P3255" i="1"/>
  <c r="P1731" i="1"/>
  <c r="N4947" i="1"/>
  <c r="K4947" i="1"/>
  <c r="G3817" i="1"/>
  <c r="G1512" i="1"/>
  <c r="G4692" i="1"/>
  <c r="F4394" i="1"/>
  <c r="G4991" i="1"/>
  <c r="G201" i="1"/>
  <c r="G3836" i="1"/>
  <c r="G4519" i="1"/>
  <c r="G4399" i="1"/>
  <c r="G4950" i="1"/>
  <c r="G3606" i="1"/>
  <c r="G6" i="1"/>
  <c r="G4301" i="1"/>
  <c r="G208" i="1"/>
  <c r="G4611" i="1"/>
  <c r="BH11" i="1" l="1"/>
  <c r="BE4" i="1"/>
  <c r="BE2" i="1"/>
  <c r="BH9" i="1"/>
  <c r="BE3" i="1"/>
  <c r="O3809" i="1"/>
  <c r="P3809" i="1" s="1"/>
  <c r="P3808" i="1"/>
  <c r="O3836" i="1"/>
  <c r="P3836" i="1" s="1"/>
  <c r="P3835" i="1"/>
  <c r="O1512" i="1"/>
  <c r="P1512" i="1" s="1"/>
  <c r="P1511" i="1"/>
  <c r="O4391" i="1"/>
  <c r="P4391" i="1" s="1"/>
  <c r="P4390" i="1"/>
  <c r="O3428" i="1"/>
  <c r="P3428" i="1" s="1"/>
  <c r="P3427" i="1"/>
  <c r="O3813" i="1"/>
  <c r="P3812" i="1"/>
  <c r="O4878" i="1"/>
  <c r="P4877" i="1"/>
  <c r="O3899" i="1"/>
  <c r="P3899" i="1" s="1"/>
  <c r="P3898" i="1"/>
  <c r="O4997" i="1"/>
  <c r="P4996" i="1"/>
  <c r="O3995" i="1"/>
  <c r="P3994" i="1"/>
  <c r="O4914" i="1"/>
  <c r="P4914" i="1" s="1"/>
  <c r="P4913" i="1"/>
  <c r="O3959" i="1"/>
  <c r="P3958" i="1"/>
  <c r="O4247" i="1"/>
  <c r="P4246" i="1"/>
  <c r="O4325" i="1"/>
  <c r="P4324" i="1"/>
  <c r="O4471" i="1"/>
  <c r="P4471" i="1" s="1"/>
  <c r="P4470" i="1"/>
  <c r="O5034" i="1"/>
  <c r="P5034" i="1" s="1"/>
  <c r="P5033" i="1"/>
  <c r="O4017" i="1"/>
  <c r="P4016" i="1"/>
  <c r="O2753" i="1"/>
  <c r="P2752" i="1"/>
  <c r="O4445" i="1"/>
  <c r="P4444" i="1"/>
  <c r="O5021" i="1"/>
  <c r="P5020" i="1"/>
  <c r="O4169" i="1"/>
  <c r="P4169" i="1" s="1"/>
  <c r="P4168" i="1"/>
  <c r="O4985" i="1"/>
  <c r="P4985" i="1" s="1"/>
  <c r="P4984" i="1"/>
  <c r="O3547" i="1"/>
  <c r="P3547" i="1" s="1"/>
  <c r="P3546" i="1"/>
  <c r="BE11" i="1" l="1"/>
  <c r="BE9" i="1"/>
  <c r="O3996" i="1"/>
  <c r="P3995" i="1"/>
  <c r="O4998" i="1"/>
  <c r="P4998" i="1" s="1"/>
  <c r="P4997" i="1"/>
  <c r="O3814" i="1"/>
  <c r="P3813" i="1"/>
  <c r="O2754" i="1"/>
  <c r="P2753" i="1"/>
  <c r="O4018" i="1"/>
  <c r="P4017" i="1"/>
  <c r="O5022" i="1"/>
  <c r="P5022" i="1" s="1"/>
  <c r="P5021" i="1"/>
  <c r="O4326" i="1"/>
  <c r="P4326" i="1" s="1"/>
  <c r="P4325" i="1"/>
  <c r="O3960" i="1"/>
  <c r="P3960" i="1" s="1"/>
  <c r="P3959" i="1"/>
  <c r="O4446" i="1"/>
  <c r="P4445" i="1"/>
  <c r="O4248" i="1"/>
  <c r="P4248" i="1" s="1"/>
  <c r="P4247" i="1"/>
  <c r="O4879" i="1"/>
  <c r="P4878" i="1"/>
  <c r="O3815" i="1" l="1"/>
  <c r="P3814" i="1"/>
  <c r="O4019" i="1"/>
  <c r="P4019" i="1" s="1"/>
  <c r="P4018" i="1"/>
  <c r="O4880" i="1"/>
  <c r="P4879" i="1"/>
  <c r="O2755" i="1"/>
  <c r="P2754" i="1"/>
  <c r="O4447" i="1"/>
  <c r="P4447" i="1" s="1"/>
  <c r="P4446" i="1"/>
  <c r="O3997" i="1"/>
  <c r="P3997" i="1" s="1"/>
  <c r="P3996" i="1"/>
  <c r="O2756" i="1" l="1"/>
  <c r="P2756" i="1" s="1"/>
  <c r="P2755" i="1"/>
  <c r="O4881" i="1"/>
  <c r="P4880" i="1"/>
  <c r="O3816" i="1"/>
  <c r="P3815" i="1"/>
  <c r="O3817" i="1" l="1"/>
  <c r="P3816" i="1"/>
  <c r="O4882" i="1"/>
  <c r="P4881" i="1"/>
  <c r="O4883" i="1" l="1"/>
  <c r="P4882" i="1"/>
  <c r="O3818" i="1"/>
  <c r="P3817" i="1"/>
  <c r="O3819" i="1" l="1"/>
  <c r="P3818" i="1"/>
  <c r="O4884" i="1"/>
  <c r="P4883" i="1"/>
  <c r="O4885" i="1" l="1"/>
  <c r="P4884" i="1"/>
  <c r="O3820" i="1"/>
  <c r="P3820" i="1" s="1"/>
  <c r="P3819" i="1"/>
  <c r="O4886" i="1" l="1"/>
  <c r="P4885" i="1"/>
  <c r="O4887" i="1" l="1"/>
  <c r="P4886" i="1"/>
  <c r="O4888" i="1" l="1"/>
  <c r="P4887" i="1"/>
  <c r="O4889" i="1" l="1"/>
  <c r="P4889" i="1" s="1"/>
  <c r="P4888" i="1"/>
  <c r="BA6" i="1" l="1"/>
  <c r="BA3" i="1"/>
  <c r="BA2" i="1"/>
  <c r="BA5" i="1"/>
  <c r="BA4" i="1"/>
  <c r="BA12" i="1" l="1"/>
  <c r="BA10" i="1"/>
</calcChain>
</file>

<file path=xl/sharedStrings.xml><?xml version="1.0" encoding="utf-8"?>
<sst xmlns="http://schemas.openxmlformats.org/spreadsheetml/2006/main" count="60078" uniqueCount="24244">
  <si>
    <t>Color</t>
  </si>
  <si>
    <t>James Cameron</t>
  </si>
  <si>
    <t>Joel David Moore</t>
  </si>
  <si>
    <t>Action|Adventure|Fantasy|Sci-Fi</t>
  </si>
  <si>
    <t>CCH Pounder</t>
  </si>
  <si>
    <t>AvatarÂ </t>
  </si>
  <si>
    <t>Wes Studi</t>
  </si>
  <si>
    <t>avatar|future|marine|native|paraplegic</t>
  </si>
  <si>
    <t>http://www.imdb.com/title/tt0499549/?ref_=fn_tt_tt_1</t>
  </si>
  <si>
    <t>English</t>
  </si>
  <si>
    <t>USA</t>
  </si>
  <si>
    <t>PG-13</t>
  </si>
  <si>
    <t>Gore Verbinski</t>
  </si>
  <si>
    <t>Orlando Bloom</t>
  </si>
  <si>
    <t>Action|Adventure|Fantasy</t>
  </si>
  <si>
    <t>Johnny Depp</t>
  </si>
  <si>
    <t>Pirates of the Caribbean: At World's EndÂ </t>
  </si>
  <si>
    <t>Jack Davenport</t>
  </si>
  <si>
    <t>goddess|marriage ceremony|marriage proposal|pirate|singapore</t>
  </si>
  <si>
    <t>http://www.imdb.com/title/tt0449088/?ref_=fn_tt_tt_1</t>
  </si>
  <si>
    <t>Sam Mendes</t>
  </si>
  <si>
    <t>Rory Kinnear</t>
  </si>
  <si>
    <t>Action|Adventure|Thriller</t>
  </si>
  <si>
    <t>Christoph Waltz</t>
  </si>
  <si>
    <t>SpectreÂ </t>
  </si>
  <si>
    <t>Stephanie Sigman</t>
  </si>
  <si>
    <t>bomb|espionage|sequel|spy|terrorist</t>
  </si>
  <si>
    <t>http://www.imdb.com/title/tt2379713/?ref_=fn_tt_tt_1</t>
  </si>
  <si>
    <t>UK</t>
  </si>
  <si>
    <t>Christopher Nolan</t>
  </si>
  <si>
    <t>Christian Bale</t>
  </si>
  <si>
    <t>Action|Thriller</t>
  </si>
  <si>
    <t>Tom Hardy</t>
  </si>
  <si>
    <t>The Dark Knight RisesÂ </t>
  </si>
  <si>
    <t>Joseph Gordon-Levitt</t>
  </si>
  <si>
    <t>deception|imprisonment|lawlessness|police officer|terrorist plot</t>
  </si>
  <si>
    <t>http://www.imdb.com/title/tt1345836/?ref_=fn_tt_tt_1</t>
  </si>
  <si>
    <t>Doug Walker</t>
  </si>
  <si>
    <t>Rob Walker</t>
  </si>
  <si>
    <t>Documentary</t>
  </si>
  <si>
    <t xml:space="preserve">Star Wars: Episode VII - The Force AwakensÂ             </t>
  </si>
  <si>
    <t>http://www.imdb.com/title/tt5289954/?ref_=fn_tt_tt_1</t>
  </si>
  <si>
    <t>Andrew Stanton</t>
  </si>
  <si>
    <t>Samantha Morton</t>
  </si>
  <si>
    <t>Action|Adventure|Sci-Fi</t>
  </si>
  <si>
    <t>Daryl Sabara</t>
  </si>
  <si>
    <t>John CarterÂ </t>
  </si>
  <si>
    <t>Polly Walker</t>
  </si>
  <si>
    <t>alien|american civil war|male nipple|mars|princess</t>
  </si>
  <si>
    <t>http://www.imdb.com/title/tt0401729/?ref_=fn_tt_tt_1</t>
  </si>
  <si>
    <t>Sam Raimi</t>
  </si>
  <si>
    <t>James Franco</t>
  </si>
  <si>
    <t>Action|Adventure|Romance</t>
  </si>
  <si>
    <t>J.K. Simmons</t>
  </si>
  <si>
    <t>Spider-Man 3Â </t>
  </si>
  <si>
    <t>Kirsten Dunst</t>
  </si>
  <si>
    <t>sandman|spider man|symbiote|venom|villain</t>
  </si>
  <si>
    <t>http://www.imdb.com/title/tt0413300/?ref_=fn_tt_tt_1</t>
  </si>
  <si>
    <t>Nathan Greno</t>
  </si>
  <si>
    <t>Donna Murphy</t>
  </si>
  <si>
    <t>Adventure|Animation|Comedy|Family|Fantasy|Musical|Romance</t>
  </si>
  <si>
    <t>Brad Garrett</t>
  </si>
  <si>
    <t>TangledÂ </t>
  </si>
  <si>
    <t>M.C. Gainey</t>
  </si>
  <si>
    <t>17th century|based on fairy tale|disney|flower|tower</t>
  </si>
  <si>
    <t>http://www.imdb.com/title/tt0398286/?ref_=fn_tt_tt_1</t>
  </si>
  <si>
    <t>PG</t>
  </si>
  <si>
    <t>Joss Whedon</t>
  </si>
  <si>
    <t>Robert Downey Jr.</t>
  </si>
  <si>
    <t>Chris Hemsworth</t>
  </si>
  <si>
    <t>Avengers: Age of UltronÂ </t>
  </si>
  <si>
    <t>Scarlett Johansson</t>
  </si>
  <si>
    <t>artificial intelligence|based on comic book|captain america|marvel cinematic universe|superhero</t>
  </si>
  <si>
    <t>http://www.imdb.com/title/tt2395427/?ref_=fn_tt_tt_1</t>
  </si>
  <si>
    <t>David Yates</t>
  </si>
  <si>
    <t>Daniel Radcliffe</t>
  </si>
  <si>
    <t>Adventure|Family|Fantasy|Mystery</t>
  </si>
  <si>
    <t>Alan Rickman</t>
  </si>
  <si>
    <t>Harry Potter and the Half-Blood PrinceÂ </t>
  </si>
  <si>
    <t>Rupert Grint</t>
  </si>
  <si>
    <t>blood|book|love|potion|professor</t>
  </si>
  <si>
    <t>http://www.imdb.com/title/tt0417741/?ref_=fn_tt_tt_1</t>
  </si>
  <si>
    <t>Zack Snyder</t>
  </si>
  <si>
    <t>Lauren Cohan</t>
  </si>
  <si>
    <t>Henry Cavill</t>
  </si>
  <si>
    <t>Batman v Superman: Dawn of JusticeÂ </t>
  </si>
  <si>
    <t>Alan D. Purwin</t>
  </si>
  <si>
    <t>based on comic book|batman|sequel to a reboot|superhero|superman</t>
  </si>
  <si>
    <t>http://www.imdb.com/title/tt2975590/?ref_=fn_tt_tt_1</t>
  </si>
  <si>
    <t>Bryan Singer</t>
  </si>
  <si>
    <t>Marlon Brando</t>
  </si>
  <si>
    <t>Kevin Spacey</t>
  </si>
  <si>
    <t>Superman ReturnsÂ </t>
  </si>
  <si>
    <t>Frank Langella</t>
  </si>
  <si>
    <t>crystal|epic|lex luthor|lois lane|return to earth</t>
  </si>
  <si>
    <t>http://www.imdb.com/title/tt0348150/?ref_=fn_tt_tt_1</t>
  </si>
  <si>
    <t>Marc Forster</t>
  </si>
  <si>
    <t>Mathieu Amalric</t>
  </si>
  <si>
    <t>Action|Adventure</t>
  </si>
  <si>
    <t>Giancarlo Giannini</t>
  </si>
  <si>
    <t>Quantum of SolaceÂ </t>
  </si>
  <si>
    <t>action hero|attempted rape|bond girl|official james bond series|revenge</t>
  </si>
  <si>
    <t>http://www.imdb.com/title/tt0830515/?ref_=fn_tt_tt_1</t>
  </si>
  <si>
    <t>Pirates of the Caribbean: Dead Man's ChestÂ </t>
  </si>
  <si>
    <t>box office hit|giant squid|heart|liar's dice|monster</t>
  </si>
  <si>
    <t>http://www.imdb.com/title/tt0383574/?ref_=fn_tt_tt_1</t>
  </si>
  <si>
    <t>Ruth Wilson</t>
  </si>
  <si>
    <t>Action|Adventure|Western</t>
  </si>
  <si>
    <t>The Lone RangerÂ </t>
  </si>
  <si>
    <t>Tom Wilkinson</t>
  </si>
  <si>
    <t>horse|outlaw|texas|texas ranger|train</t>
  </si>
  <si>
    <t>http://www.imdb.com/title/tt1210819/?ref_=fn_tt_tt_1</t>
  </si>
  <si>
    <t>Christopher Meloni</t>
  </si>
  <si>
    <t>Man of SteelÂ </t>
  </si>
  <si>
    <t>Harry Lennix</t>
  </si>
  <si>
    <t>based on comic book|british actor playing american character|final battle|origin of hero|reboot</t>
  </si>
  <si>
    <t>http://www.imdb.com/title/tt0770828/?ref_=fn_tt_tt_1</t>
  </si>
  <si>
    <t>Andrew Adamson</t>
  </si>
  <si>
    <t>Pierfrancesco Favino</t>
  </si>
  <si>
    <t>Action|Adventure|Family|Fantasy</t>
  </si>
  <si>
    <t>Peter Dinklage</t>
  </si>
  <si>
    <t>The Chronicles of Narnia: Prince CaspianÂ </t>
  </si>
  <si>
    <t>DamiÃ¡n AlcÃ¡zar</t>
  </si>
  <si>
    <t>brother brother relationship|brother sister relationship|good versus evil|king|narnia</t>
  </si>
  <si>
    <t>http://www.imdb.com/title/tt0499448/?ref_=fn_tt_tt_1</t>
  </si>
  <si>
    <t>The AvengersÂ </t>
  </si>
  <si>
    <t>alien invasion|assassin|battle|iron man|soldier</t>
  </si>
  <si>
    <t>http://www.imdb.com/title/tt0848228/?ref_=fn_tt_tt_1</t>
  </si>
  <si>
    <t>Rob Marshall</t>
  </si>
  <si>
    <t>Sam Claflin</t>
  </si>
  <si>
    <t>Pirates of the Caribbean: On Stranger TidesÂ </t>
  </si>
  <si>
    <t>Stephen Graham</t>
  </si>
  <si>
    <t>blackbeard|captain|pirate|revenge|soldier</t>
  </si>
  <si>
    <t>http://www.imdb.com/title/tt1298650/?ref_=fn_tt_tt_1</t>
  </si>
  <si>
    <t>Barry Sonnenfeld</t>
  </si>
  <si>
    <t>Michael Stuhlbarg</t>
  </si>
  <si>
    <t>Action|Adventure|Comedy|Family|Fantasy|Sci-Fi</t>
  </si>
  <si>
    <t>Will Smith</t>
  </si>
  <si>
    <t>Men in Black 3Â </t>
  </si>
  <si>
    <t>Nicole Scherzinger</t>
  </si>
  <si>
    <t>alien|criminal|m.i.b.|maximum security prison|prison</t>
  </si>
  <si>
    <t>http://www.imdb.com/title/tt1409024/?ref_=fn_tt_tt_1</t>
  </si>
  <si>
    <t>Peter Jackson</t>
  </si>
  <si>
    <t>Adam Brown</t>
  </si>
  <si>
    <t>Adventure|Fantasy</t>
  </si>
  <si>
    <t>Aidan Turner</t>
  </si>
  <si>
    <t>The Hobbit: The Battle of the Five ArmiesÂ </t>
  </si>
  <si>
    <t>James Nesbitt</t>
  </si>
  <si>
    <t>army|elf|hobbit|middle earth|orc</t>
  </si>
  <si>
    <t>http://www.imdb.com/title/tt2310332/?ref_=fn_tt_tt_1</t>
  </si>
  <si>
    <t>New Zealand</t>
  </si>
  <si>
    <t>Marc Webb</t>
  </si>
  <si>
    <t>Andrew Garfield</t>
  </si>
  <si>
    <t>Emma Stone</t>
  </si>
  <si>
    <t>The Amazing Spider-ManÂ </t>
  </si>
  <si>
    <t>Chris Zylka</t>
  </si>
  <si>
    <t>lizard|outcast|spider|spider man|teenager</t>
  </si>
  <si>
    <t>http://www.imdb.com/title/tt0948470/?ref_=fn_tt_tt_1</t>
  </si>
  <si>
    <t>Ridley Scott</t>
  </si>
  <si>
    <t>William Hurt</t>
  </si>
  <si>
    <t>Action|Adventure|Drama|History</t>
  </si>
  <si>
    <t>Mark Addy</t>
  </si>
  <si>
    <t>Robin HoodÂ </t>
  </si>
  <si>
    <t>Scott Grimes</t>
  </si>
  <si>
    <t>1190s|archer|england|king of england|robin hood</t>
  </si>
  <si>
    <t>http://www.imdb.com/title/tt0955308/?ref_=fn_tt_tt_1</t>
  </si>
  <si>
    <t>The Hobbit: The Desolation of SmaugÂ </t>
  </si>
  <si>
    <t>dwarf|elf|lake town|mountain|sword and sorcery</t>
  </si>
  <si>
    <t>http://www.imdb.com/title/tt1170358/?ref_=fn_tt_tt_1</t>
  </si>
  <si>
    <t>Chris Weitz</t>
  </si>
  <si>
    <t>Eva Green</t>
  </si>
  <si>
    <t>Adventure|Family|Fantasy</t>
  </si>
  <si>
    <t>Christopher Lee</t>
  </si>
  <si>
    <t>The Golden CompassÂ </t>
  </si>
  <si>
    <t>Kristin Scott Thomas</t>
  </si>
  <si>
    <t>children|epic|friend|girl|quest</t>
  </si>
  <si>
    <t>http://www.imdb.com/title/tt0385752/?ref_=fn_tt_tt_1</t>
  </si>
  <si>
    <t>Thomas Kretschmann</t>
  </si>
  <si>
    <t>Action|Adventure|Drama|Romance</t>
  </si>
  <si>
    <t>Naomi Watts</t>
  </si>
  <si>
    <t>King KongÂ </t>
  </si>
  <si>
    <t>Evan Parke</t>
  </si>
  <si>
    <t>animal name in title|ape abducts a woman|gorilla|island|king kong</t>
  </si>
  <si>
    <t>http://www.imdb.com/title/tt0360717/?ref_=fn_tt_tt_1</t>
  </si>
  <si>
    <t>Kate Winslet</t>
  </si>
  <si>
    <t>Drama|Romance</t>
  </si>
  <si>
    <t>Leonardo DiCaprio</t>
  </si>
  <si>
    <t>TitanicÂ </t>
  </si>
  <si>
    <t>Gloria Stuart</t>
  </si>
  <si>
    <t>artist|love|ship|titanic|wet</t>
  </si>
  <si>
    <t>http://www.imdb.com/title/tt0120338/?ref_=fn_tt_tt_1</t>
  </si>
  <si>
    <t>Anthony Russo</t>
  </si>
  <si>
    <t>Captain America: Civil WarÂ </t>
  </si>
  <si>
    <t>Chris Evans</t>
  </si>
  <si>
    <t>based on comic book|knife|marvel cinematic universe|returning character killed off|superhero</t>
  </si>
  <si>
    <t>http://www.imdb.com/title/tt3498820/?ref_=fn_tt_tt_1</t>
  </si>
  <si>
    <t>Peter Berg</t>
  </si>
  <si>
    <t>Alexander SkarsgÃ¥rd</t>
  </si>
  <si>
    <t>Action|Adventure|Sci-Fi|Thriller</t>
  </si>
  <si>
    <t>Liam Neeson</t>
  </si>
  <si>
    <t>BattleshipÂ </t>
  </si>
  <si>
    <t>Tadanobu Asano</t>
  </si>
  <si>
    <t>box office flop|hawaii|naval|oahu hawaii|ship</t>
  </si>
  <si>
    <t>http://www.imdb.com/title/tt1440129/?ref_=fn_tt_tt_1</t>
  </si>
  <si>
    <t>Colin Trevorrow</t>
  </si>
  <si>
    <t>Judy Greer</t>
  </si>
  <si>
    <t>Bryce Dallas Howard</t>
  </si>
  <si>
    <t>Jurassic WorldÂ </t>
  </si>
  <si>
    <t>Omar Sy</t>
  </si>
  <si>
    <t>dinosaur|disaster film|experiment gone wrong|jurassic park|velociraptor</t>
  </si>
  <si>
    <t>http://www.imdb.com/title/tt0369610/?ref_=fn_tt_tt_1</t>
  </si>
  <si>
    <t>Helen McCrory</t>
  </si>
  <si>
    <t>Albert Finney</t>
  </si>
  <si>
    <t>SkyfallÂ </t>
  </si>
  <si>
    <t>brawl|childhood home|computer cracker|intelligence agency|terrorist cell</t>
  </si>
  <si>
    <t>http://www.imdb.com/title/tt1074638/?ref_=fn_tt_tt_1</t>
  </si>
  <si>
    <t>Action|Adventure|Fantasy|Romance</t>
  </si>
  <si>
    <t>Spider-Man 2Â </t>
  </si>
  <si>
    <t>death|doctor|scientist|super villain|tentacle</t>
  </si>
  <si>
    <t>http://www.imdb.com/title/tt0316654/?ref_=fn_tt_tt_1</t>
  </si>
  <si>
    <t>Shane Black</t>
  </si>
  <si>
    <t>Jon Favreau</t>
  </si>
  <si>
    <t>Iron Man 3Â </t>
  </si>
  <si>
    <t>Don Cheadle</t>
  </si>
  <si>
    <t>armor|explosion|human bomb|missile attack|terrorist</t>
  </si>
  <si>
    <t>http://www.imdb.com/title/tt1300854/?ref_=fn_tt_tt_1</t>
  </si>
  <si>
    <t>Tim Burton</t>
  </si>
  <si>
    <t>Alice in WonderlandÂ </t>
  </si>
  <si>
    <t>Anne Hathaway</t>
  </si>
  <si>
    <t>alice in wonderland|mistaking reality for dream|queen|shrinking|shrinking potion</t>
  </si>
  <si>
    <t>http://www.imdb.com/title/tt1014759/?ref_=fn_tt_tt_1</t>
  </si>
  <si>
    <t>Brett Ratner</t>
  </si>
  <si>
    <t>Kelsey Grammer</t>
  </si>
  <si>
    <t>Action|Adventure|Fantasy|Sci-Fi|Thriller</t>
  </si>
  <si>
    <t>Hugh Jackman</t>
  </si>
  <si>
    <t>X-Men: The Last StandÂ </t>
  </si>
  <si>
    <t>Daniel Cudmore</t>
  </si>
  <si>
    <t>battle|mutant|outrage|walking through a wall|x men</t>
  </si>
  <si>
    <t>http://www.imdb.com/title/tt0376994/?ref_=fn_tt_tt_1</t>
  </si>
  <si>
    <t>Canada</t>
  </si>
  <si>
    <t>Dan Scanlon</t>
  </si>
  <si>
    <t>Tyler Labine</t>
  </si>
  <si>
    <t>Adventure|Animation|Comedy|Family|Fantasy</t>
  </si>
  <si>
    <t>Steve Buscemi</t>
  </si>
  <si>
    <t>Monsters UniversityÂ </t>
  </si>
  <si>
    <t>Sean Hayes</t>
  </si>
  <si>
    <t>cheating|fraternity|monster|singing in a car|university</t>
  </si>
  <si>
    <t>http://www.imdb.com/title/tt1453405/?ref_=fn_tt_tt_1</t>
  </si>
  <si>
    <t>G</t>
  </si>
  <si>
    <t>Michael Bay</t>
  </si>
  <si>
    <t>Kevin Dunn</t>
  </si>
  <si>
    <t>Glenn Morshower</t>
  </si>
  <si>
    <t>Transformers: Revenge of the FallenÂ </t>
  </si>
  <si>
    <t>Ramon Rodriguez</t>
  </si>
  <si>
    <t>autobot|decepticon|machine|sun|symbol</t>
  </si>
  <si>
    <t>http://www.imdb.com/title/tt1055369/?ref_=fn_tt_tt_1</t>
  </si>
  <si>
    <t>Sophia Myles</t>
  </si>
  <si>
    <t>Bingbing Li</t>
  </si>
  <si>
    <t>Transformers: Age of ExtinctionÂ </t>
  </si>
  <si>
    <t>blockbuster|bumblebee the character|semi truck and trailer|texas|truck</t>
  </si>
  <si>
    <t>http://www.imdb.com/title/tt2109248/?ref_=fn_tt_tt_1</t>
  </si>
  <si>
    <t>Mila Kunis</t>
  </si>
  <si>
    <t>Tim Holmes</t>
  </si>
  <si>
    <t>Oz the Great and PowerfulÂ </t>
  </si>
  <si>
    <t>circus|magic|magician|oz|witch</t>
  </si>
  <si>
    <t>http://www.imdb.com/title/tt1623205/?ref_=fn_tt_tt_1</t>
  </si>
  <si>
    <t>The Amazing Spider-Man 2Â </t>
  </si>
  <si>
    <t>B.J. Novak</t>
  </si>
  <si>
    <t>costumed hero|death of girlfriend|masked vigilante|returning character killed off|teenager</t>
  </si>
  <si>
    <t>http://www.imdb.com/title/tt1872181/?ref_=fn_tt_tt_1</t>
  </si>
  <si>
    <t>Joseph Kosinski</t>
  </si>
  <si>
    <t>Olivia Wilde</t>
  </si>
  <si>
    <t>Jeff Bridges</t>
  </si>
  <si>
    <t>TRON: LegacyÂ </t>
  </si>
  <si>
    <t>James Frain</t>
  </si>
  <si>
    <t>arcade|bridge|disappearance|escape|warrior</t>
  </si>
  <si>
    <t>http://www.imdb.com/title/tt1104001/?ref_=fn_tt_tt_1</t>
  </si>
  <si>
    <t>John Lasseter</t>
  </si>
  <si>
    <t>Adventure|Animation|Comedy|Family|Sport</t>
  </si>
  <si>
    <t>Joe Mantegna</t>
  </si>
  <si>
    <t>Cars 2Â </t>
  </si>
  <si>
    <t>Eddie Izzard</t>
  </si>
  <si>
    <t>best friend|car race|conspiracy|gadget car|spy</t>
  </si>
  <si>
    <t>http://www.imdb.com/title/tt1216475/?ref_=fn_tt_tt_1</t>
  </si>
  <si>
    <t>Martin Campbell</t>
  </si>
  <si>
    <t>Temuera Morrison</t>
  </si>
  <si>
    <t>Ryan Reynolds</t>
  </si>
  <si>
    <t>Green LanternÂ </t>
  </si>
  <si>
    <t>Taika Waititi</t>
  </si>
  <si>
    <t>autopsy|lantern|planet|ring|test pilot</t>
  </si>
  <si>
    <t>http://www.imdb.com/title/tt1133985/?ref_=fn_tt_tt_1</t>
  </si>
  <si>
    <t>Lee Unkrich</t>
  </si>
  <si>
    <t>John Ratzenberger</t>
  </si>
  <si>
    <t>Tom Hanks</t>
  </si>
  <si>
    <t>Toy Story 3Â </t>
  </si>
  <si>
    <t>Don Rickles</t>
  </si>
  <si>
    <t>college|day care|escape|teddy bear|toy</t>
  </si>
  <si>
    <t>http://www.imdb.com/title/tt0435761/?ref_=fn_tt_tt_1</t>
  </si>
  <si>
    <t>McG</t>
  </si>
  <si>
    <t>Terminator SalvationÂ </t>
  </si>
  <si>
    <t>Common</t>
  </si>
  <si>
    <t>death row|future|machine|rescue|skynet</t>
  </si>
  <si>
    <t>http://www.imdb.com/title/tt0438488/?ref_=fn_tt_tt_1</t>
  </si>
  <si>
    <t>James Wan</t>
  </si>
  <si>
    <t>Paul Walker</t>
  </si>
  <si>
    <t>Action|Crime|Thriller</t>
  </si>
  <si>
    <t>Jason Statham</t>
  </si>
  <si>
    <t>Furious 7Â </t>
  </si>
  <si>
    <t>Vin Diesel</t>
  </si>
  <si>
    <t>car falling off a cliff|hospital|revenge|star died before release|terrorist</t>
  </si>
  <si>
    <t>http://www.imdb.com/title/tt2820852/?ref_=fn_tt_tt_1</t>
  </si>
  <si>
    <t>Brad Pitt</t>
  </si>
  <si>
    <t>Action|Adventure|Horror|Sci-Fi|Thriller</t>
  </si>
  <si>
    <t>Peter Capaldi</t>
  </si>
  <si>
    <t>World War ZÂ </t>
  </si>
  <si>
    <t>Mireille Enos</t>
  </si>
  <si>
    <t>chaos|disease|infection|pandemic|zombie</t>
  </si>
  <si>
    <t>http://www.imdb.com/title/tt0816711/?ref_=fn_tt_tt_1</t>
  </si>
  <si>
    <t>Jennifer Lawrence</t>
  </si>
  <si>
    <t>X-Men: Days of Future PastÂ </t>
  </si>
  <si>
    <t>dystopia|super strength|supernatural power|time paradox|time travel</t>
  </si>
  <si>
    <t>http://www.imdb.com/title/tt1877832/?ref_=fn_tt_tt_1</t>
  </si>
  <si>
    <t>J.J. Abrams</t>
  </si>
  <si>
    <t>Bruce Greenwood</t>
  </si>
  <si>
    <t>Benedict Cumberbatch</t>
  </si>
  <si>
    <t>Star Trek Into DarknessÂ </t>
  </si>
  <si>
    <t>Noel Clarke</t>
  </si>
  <si>
    <t>admiral|captain|manhunt|mission|space</t>
  </si>
  <si>
    <t>http://www.imdb.com/title/tt1408101/?ref_=fn_tt_tt_1</t>
  </si>
  <si>
    <t>Ewen Bremner</t>
  </si>
  <si>
    <t>Eddie Marsan</t>
  </si>
  <si>
    <t>Jack the Giant SlayerÂ </t>
  </si>
  <si>
    <t>Ralph Brown</t>
  </si>
  <si>
    <t>bean|giant|king|no opening credits|princess</t>
  </si>
  <si>
    <t>http://www.imdb.com/title/tt1351685/?ref_=fn_tt_tt_1</t>
  </si>
  <si>
    <t>Baz Luhrmann</t>
  </si>
  <si>
    <t>Elizabeth Debicki</t>
  </si>
  <si>
    <t>The Great GatsbyÂ </t>
  </si>
  <si>
    <t>Steve Bisley</t>
  </si>
  <si>
    <t>ingratitude|mansion|party|title appears in writing|tragedy</t>
  </si>
  <si>
    <t>http://www.imdb.com/title/tt1343092/?ref_=fn_tt_tt_1</t>
  </si>
  <si>
    <t>Australia</t>
  </si>
  <si>
    <t>Mike Newell</t>
  </si>
  <si>
    <t>Richard Coyle</t>
  </si>
  <si>
    <t>Jake Gyllenhaal</t>
  </si>
  <si>
    <t>Prince of Persia: The Sands of TimeÂ </t>
  </si>
  <si>
    <t>Reece Ritchie</t>
  </si>
  <si>
    <t>alamut|dagger|king|persia|princess</t>
  </si>
  <si>
    <t>http://www.imdb.com/title/tt0473075/?ref_=fn_tt_tt_1</t>
  </si>
  <si>
    <t>Guillermo del Toro</t>
  </si>
  <si>
    <t>Clifton Collins Jr.</t>
  </si>
  <si>
    <t>Charlie Hunnam</t>
  </si>
  <si>
    <t>Pacific RimÂ </t>
  </si>
  <si>
    <t>Larry Joe Campbell</t>
  </si>
  <si>
    <t>giant monster|kaiju|pilot|portal|robot</t>
  </si>
  <si>
    <t>http://www.imdb.com/title/tt1663662/?ref_=fn_tt_tt_1</t>
  </si>
  <si>
    <t>Lester Speight</t>
  </si>
  <si>
    <t>Transformers: Dark of the MoonÂ </t>
  </si>
  <si>
    <t>autobot|decepticon|job interview|moon|spacecraft</t>
  </si>
  <si>
    <t>http://www.imdb.com/title/tt1399103/?ref_=fn_tt_tt_1</t>
  </si>
  <si>
    <t>Steven Spielberg</t>
  </si>
  <si>
    <t>Ray Winstone</t>
  </si>
  <si>
    <t>Harrison Ford</t>
  </si>
  <si>
    <t>Indiana Jones and the Kingdom of the Crystal SkullÂ </t>
  </si>
  <si>
    <t>Jim Broadbent</t>
  </si>
  <si>
    <t>cult figure|femme fatale|indiana jones|unsubtitled foreign language|year 1957</t>
  </si>
  <si>
    <t>http://www.imdb.com/title/tt0367882/?ref_=fn_tt_tt_1</t>
  </si>
  <si>
    <t>Peter Sohn</t>
  </si>
  <si>
    <t>Jack McGraw</t>
  </si>
  <si>
    <t>A.J. Buckley</t>
  </si>
  <si>
    <t>The Good DinosaurÂ </t>
  </si>
  <si>
    <t>apatosaurus|asteroid|dinosaur|fear|river</t>
  </si>
  <si>
    <t>http://www.imdb.com/title/tt1979388/?ref_=fn_tt_tt_1</t>
  </si>
  <si>
    <t>Mark Andrews</t>
  </si>
  <si>
    <t>Kelly Macdonald</t>
  </si>
  <si>
    <t>BraveÂ </t>
  </si>
  <si>
    <t>Julie Walters</t>
  </si>
  <si>
    <t>archery|coming of age|female warrior|princess|rebellious daughter</t>
  </si>
  <si>
    <t>http://www.imdb.com/title/tt1217209/?ref_=fn_tt_tt_1</t>
  </si>
  <si>
    <t>Justin Lin</t>
  </si>
  <si>
    <t>Melissa Roxburgh</t>
  </si>
  <si>
    <t>Sofia Boutella</t>
  </si>
  <si>
    <t>Star Trek BeyondÂ </t>
  </si>
  <si>
    <t>Lydia Wilson</t>
  </si>
  <si>
    <t>hatred|sequel|space opera|star trek|third part</t>
  </si>
  <si>
    <t>http://www.imdb.com/title/tt2660888/?ref_=fn_tt_tt_1</t>
  </si>
  <si>
    <t>Fred Willard</t>
  </si>
  <si>
    <t>Adventure|Animation|Family|Sci-Fi</t>
  </si>
  <si>
    <t>WALLÂ·EÂ </t>
  </si>
  <si>
    <t>Jeff Garlin</t>
  </si>
  <si>
    <t>earth|obesity|plant|robot|soil</t>
  </si>
  <si>
    <t>http://www.imdb.com/title/tt0910970/?ref_=fn_tt_tt_1</t>
  </si>
  <si>
    <t>Dana Ivey</t>
  </si>
  <si>
    <t>Action|Comedy|Crime|Thriller</t>
  </si>
  <si>
    <t>Tzi Ma</t>
  </si>
  <si>
    <t>Rush Hour 3Â </t>
  </si>
  <si>
    <t>NoÃ©mie Lenoir</t>
  </si>
  <si>
    <t>ambassador|assassination|chinese|french|triad</t>
  </si>
  <si>
    <t>http://www.imdb.com/title/tt0293564/?ref_=fn_tt_tt_1</t>
  </si>
  <si>
    <t>Roland Emmerich</t>
  </si>
  <si>
    <t>Liam James</t>
  </si>
  <si>
    <t>Oliver Platt</t>
  </si>
  <si>
    <t>2012Â </t>
  </si>
  <si>
    <t>Tom McCarthy</t>
  </si>
  <si>
    <t>ark|catastrophe|geologist|president|writer</t>
  </si>
  <si>
    <t>http://www.imdb.com/title/tt1190080/?ref_=fn_tt_tt_1</t>
  </si>
  <si>
    <t>Robert Zemeckis</t>
  </si>
  <si>
    <t>Colin Firth</t>
  </si>
  <si>
    <t>Animation|Drama|Family|Fantasy</t>
  </si>
  <si>
    <t>Robin Wright</t>
  </si>
  <si>
    <t>A Christmas CarolÂ </t>
  </si>
  <si>
    <t>Gary Oldman</t>
  </si>
  <si>
    <t>charles dickens|christmas|christmas eve|ghost|scrooge</t>
  </si>
  <si>
    <t>http://www.imdb.com/title/tt1067106/?ref_=fn_tt_tt_1</t>
  </si>
  <si>
    <t>Lana Wachowski</t>
  </si>
  <si>
    <t>Channing Tatum</t>
  </si>
  <si>
    <t>Jupiter AscendingÂ </t>
  </si>
  <si>
    <t>Eddie Redmayne</t>
  </si>
  <si>
    <t>box office flop|critically bashed|planet earth|space opera|woman in bra and panties</t>
  </si>
  <si>
    <t>http://www.imdb.com/title/tt1617661/?ref_=fn_tt_tt_1</t>
  </si>
  <si>
    <t>The Legend of TarzanÂ </t>
  </si>
  <si>
    <t>Casper Crump</t>
  </si>
  <si>
    <t>africa|capture|jungle|male objectification|tarzan</t>
  </si>
  <si>
    <t>http://www.imdb.com/title/tt0918940/?ref_=fn_tt_tt_1</t>
  </si>
  <si>
    <t>Kiran Shah</t>
  </si>
  <si>
    <t>The Chronicles of Narnia: The Lion, the Witch and the WardrobeÂ </t>
  </si>
  <si>
    <t>Shane Rangi</t>
  </si>
  <si>
    <t>hide and seek|lion|magic|professor|snow</t>
  </si>
  <si>
    <t>http://www.imdb.com/title/tt0363771/?ref_=fn_tt_tt_1</t>
  </si>
  <si>
    <t>Michael Fassbender</t>
  </si>
  <si>
    <t>X-Men: ApocalypseÂ </t>
  </si>
  <si>
    <t>Tye Sheridan</t>
  </si>
  <si>
    <t>mutant|superhero|superhero team|x men|year 1983</t>
  </si>
  <si>
    <t>http://www.imdb.com/title/tt3385516/?ref_=fn_tt_tt_1</t>
  </si>
  <si>
    <t>Heath Ledger</t>
  </si>
  <si>
    <t>Action|Crime|Drama|Thriller</t>
  </si>
  <si>
    <t>The Dark KnightÂ </t>
  </si>
  <si>
    <t>Morgan Freeman</t>
  </si>
  <si>
    <t>based on comic book|dc comics|psychopath|star died before release|urban setting</t>
  </si>
  <si>
    <t>http://www.imdb.com/title/tt0468569/?ref_=fn_tt_tt_1</t>
  </si>
  <si>
    <t>Pete Docter</t>
  </si>
  <si>
    <t>Delroy Lindo</t>
  </si>
  <si>
    <t>Adventure|Animation|Comedy|Family</t>
  </si>
  <si>
    <t>UpÂ </t>
  </si>
  <si>
    <t>Jess Harnell</t>
  </si>
  <si>
    <t>balloon|house|promise|retirement|skeleton</t>
  </si>
  <si>
    <t>http://www.imdb.com/title/tt1049413/?ref_=fn_tt_tt_1</t>
  </si>
  <si>
    <t>Rob Letterman</t>
  </si>
  <si>
    <t>Rainn Wilson</t>
  </si>
  <si>
    <t>Action|Adventure|Animation|Comedy|Family|Sci-Fi</t>
  </si>
  <si>
    <t>Amy Poehler</t>
  </si>
  <si>
    <t>Monsters vs. AliensÂ </t>
  </si>
  <si>
    <t>Stephen Colbert</t>
  </si>
  <si>
    <t>alien|alien invasion|alien space craft|giant|giantess</t>
  </si>
  <si>
    <t>http://www.imdb.com/title/tt0892782/?ref_=fn_tt_tt_1</t>
  </si>
  <si>
    <t>Iron ManÂ </t>
  </si>
  <si>
    <t>afghanistan|billionaire|inventor|playboy|u.s. air force</t>
  </si>
  <si>
    <t>http://www.imdb.com/title/tt0371746/?ref_=fn_tt_tt_1</t>
  </si>
  <si>
    <t>Martin Scorsese</t>
  </si>
  <si>
    <t>Adventure|Drama|Family|Mystery</t>
  </si>
  <si>
    <t>ChloÃ« Grace Moretz</t>
  </si>
  <si>
    <t>HugoÂ </t>
  </si>
  <si>
    <t>automaton|mechanical|railway station|steampunk|train</t>
  </si>
  <si>
    <t>http://www.imdb.com/title/tt0970179/?ref_=fn_tt_tt_1</t>
  </si>
  <si>
    <t>Salma Hayek</t>
  </si>
  <si>
    <t>Action|Comedy|Sci-Fi|Western</t>
  </si>
  <si>
    <t>Wild Wild WestÂ </t>
  </si>
  <si>
    <t>Bai Ling</t>
  </si>
  <si>
    <t>buddy movie|general|inventor|steampunk|utah</t>
  </si>
  <si>
    <t>http://www.imdb.com/title/tt0120891/?ref_=fn_tt_tt_1</t>
  </si>
  <si>
    <t>Rob Cohen</t>
  </si>
  <si>
    <t>Brendan Fraser</t>
  </si>
  <si>
    <t>Action|Adventure|Fantasy|Horror|Thriller</t>
  </si>
  <si>
    <t>Jet Li</t>
  </si>
  <si>
    <t>The Mummy: Tomb of the Dragon EmperorÂ </t>
  </si>
  <si>
    <t>Russell Wong</t>
  </si>
  <si>
    <t>army|china|emperor|mummy|shangri la</t>
  </si>
  <si>
    <t>http://www.imdb.com/title/tt0859163/?ref_=fn_tt_tt_1</t>
  </si>
  <si>
    <t>David Ayer</t>
  </si>
  <si>
    <t>Robin Atkin Downes</t>
  </si>
  <si>
    <t>Action|Adventure|Comedy|Sci-Fi</t>
  </si>
  <si>
    <t>Suicide SquadÂ </t>
  </si>
  <si>
    <t>Ike Barinholtz</t>
  </si>
  <si>
    <t>based on comic book|critically bashed|father daughter relationship|reference to superman|super villain</t>
  </si>
  <si>
    <t>http://www.imdb.com/title/tt1386697/?ref_=fn_tt_tt_1</t>
  </si>
  <si>
    <t>Tom Shadyac</t>
  </si>
  <si>
    <t>Comedy|Family|Fantasy</t>
  </si>
  <si>
    <t>Jimmy Bennett</t>
  </si>
  <si>
    <t>Evan AlmightyÂ </t>
  </si>
  <si>
    <t>Steve Carell</t>
  </si>
  <si>
    <t>ark|change|congressman|depiction of god|flood</t>
  </si>
  <si>
    <t>http://www.imdb.com/title/tt0413099/?ref_=fn_tt_tt_1</t>
  </si>
  <si>
    <t>Doug Liman</t>
  </si>
  <si>
    <t>Lara Pulver</t>
  </si>
  <si>
    <t>Tom Cruise</t>
  </si>
  <si>
    <t>Edge of TomorrowÂ </t>
  </si>
  <si>
    <t>Noah Taylor</t>
  </si>
  <si>
    <t>alien|combat|dying repeatedly|end of the world|time loop</t>
  </si>
  <si>
    <t>http://www.imdb.com/title/tt1631867/?ref_=fn_tt_tt_1</t>
  </si>
  <si>
    <t>Kevin Reynolds</t>
  </si>
  <si>
    <t>Rick Aviles</t>
  </si>
  <si>
    <t>Jeanne Tripplehorn</t>
  </si>
  <si>
    <t>WaterworldÂ </t>
  </si>
  <si>
    <t>Zakes Mokae</t>
  </si>
  <si>
    <t>future|sail|sea|smoker|water</t>
  </si>
  <si>
    <t>http://www.imdb.com/title/tt0114898/?ref_=fn_tt_tt_1</t>
  </si>
  <si>
    <t>Stephen Sommers</t>
  </si>
  <si>
    <t>Dennis Quaid</t>
  </si>
  <si>
    <t>G.I. Joe: The Rise of CobraÂ </t>
  </si>
  <si>
    <t>Leo Howard</t>
  </si>
  <si>
    <t>cobra|gi joe|snake|train|warhead</t>
  </si>
  <si>
    <t>http://www.imdb.com/title/tt1046173/?ref_=fn_tt_tt_1</t>
  </si>
  <si>
    <t>Mindy Kaling</t>
  </si>
  <si>
    <t>Adventure|Animation|Comedy|Drama|Family|Fantasy</t>
  </si>
  <si>
    <t>Inside OutÂ </t>
  </si>
  <si>
    <t>Phyllis Smith</t>
  </si>
  <si>
    <t>anger|joy|memory|running away|sadness</t>
  </si>
  <si>
    <t>http://www.imdb.com/title/tt2096673/?ref_=fn_tt_tt_1</t>
  </si>
  <si>
    <t>Bill Murray</t>
  </si>
  <si>
    <t>Adventure|Drama|Family|Fantasy</t>
  </si>
  <si>
    <t>The Jungle BookÂ </t>
  </si>
  <si>
    <t>Garry Shandling</t>
  </si>
  <si>
    <t>fire|jungle|remake|tiger|wolf</t>
  </si>
  <si>
    <t>http://www.imdb.com/title/tt3040964/?ref_=fn_tt_tt_1</t>
  </si>
  <si>
    <t>Iron Man 2Â </t>
  </si>
  <si>
    <t>hammer|military|monaco|revenge|tony stark</t>
  </si>
  <si>
    <t>http://www.imdb.com/title/tt1228705/?ref_=fn_tt_tt_1</t>
  </si>
  <si>
    <t>Rupert Sanders</t>
  </si>
  <si>
    <t>Kristen Stewart</t>
  </si>
  <si>
    <t>Action|Adventure|Drama|Fantasy</t>
  </si>
  <si>
    <t>Snow White and the HuntsmanÂ </t>
  </si>
  <si>
    <t>evil queen|fairy tale|magic|queen|snow white</t>
  </si>
  <si>
    <t>http://www.imdb.com/title/tt1735898/?ref_=fn_tt_tt_1</t>
  </si>
  <si>
    <t>Robert Stromberg</t>
  </si>
  <si>
    <t>Sharlto Copley</t>
  </si>
  <si>
    <t>Action|Adventure|Family|Fantasy|Romance</t>
  </si>
  <si>
    <t>Angelina Jolie Pitt</t>
  </si>
  <si>
    <t>MaleficentÂ </t>
  </si>
  <si>
    <t>Sam Riley</t>
  </si>
  <si>
    <t>curse|dark fantasy|fairy|king|kingdom</t>
  </si>
  <si>
    <t>http://www.imdb.com/title/tt1587310/?ref_=fn_tt_tt_1</t>
  </si>
  <si>
    <t>Matt Reeves</t>
  </si>
  <si>
    <t>Action|Adventure|Drama|Sci-Fi</t>
  </si>
  <si>
    <t>Dawn of the Planet of the ApesÂ </t>
  </si>
  <si>
    <t>Kodi Smit-McPhee</t>
  </si>
  <si>
    <t>ape|dam|leader|post apocalypse|sequel</t>
  </si>
  <si>
    <t>http://www.imdb.com/title/tt2103281/?ref_=fn_tt_tt_1</t>
  </si>
  <si>
    <t>Roland JoffÃ©</t>
  </si>
  <si>
    <t>Alice Englert</t>
  </si>
  <si>
    <t>Action|Adventure|Romance|Sci-Fi</t>
  </si>
  <si>
    <t>Tamsin Egerton</t>
  </si>
  <si>
    <t>The LoversÂ </t>
  </si>
  <si>
    <t>Bipasha Basu</t>
  </si>
  <si>
    <t>1770s|british india|great barrier reef|india|ring</t>
  </si>
  <si>
    <t>http://www.imdb.com/title/tt1321869/?ref_=fn_tt_tt_1</t>
  </si>
  <si>
    <t>Belgium</t>
  </si>
  <si>
    <t>R</t>
  </si>
  <si>
    <t>Carl Rinsch</t>
  </si>
  <si>
    <t>Cary-Hiroyuki Tagawa</t>
  </si>
  <si>
    <t>Keanu Reeves</t>
  </si>
  <si>
    <t>47 RoninÂ </t>
  </si>
  <si>
    <t>Jin Akanishi</t>
  </si>
  <si>
    <t>box office flop|ronin|samurai|shogun|tournament</t>
  </si>
  <si>
    <t>http://www.imdb.com/title/tt1335975/?ref_=fn_tt_tt_1</t>
  </si>
  <si>
    <t>Captain America: The Winter SoldierÂ </t>
  </si>
  <si>
    <t>Hayley Atwell</t>
  </si>
  <si>
    <t>conspiracy|heroism|megalomaniac|super soldier|world domination</t>
  </si>
  <si>
    <t>http://www.imdb.com/title/tt1843866/?ref_=fn_tt_tt_1</t>
  </si>
  <si>
    <t>Mike Mitchell</t>
  </si>
  <si>
    <t>Kathy Griffin</t>
  </si>
  <si>
    <t>Jon Hamm</t>
  </si>
  <si>
    <t>Shrek Forever AfterÂ </t>
  </si>
  <si>
    <t>Mary Kay Place</t>
  </si>
  <si>
    <t>alternate world|fairy tale parody|female warrior|ogre|true love</t>
  </si>
  <si>
    <t>http://www.imdb.com/title/tt0892791/?ref_=fn_tt_tt_1</t>
  </si>
  <si>
    <t>Brad Bird</t>
  </si>
  <si>
    <t>Chris Bauer</t>
  </si>
  <si>
    <t>Action|Adventure|Family|Mystery|Sci-Fi</t>
  </si>
  <si>
    <t>TomorrowlandÂ </t>
  </si>
  <si>
    <t>Thomas Robinson</t>
  </si>
  <si>
    <t>boy genius|futuristic city|inventor|teenage girl|time travel</t>
  </si>
  <si>
    <t>http://www.imdb.com/title/tt1964418/?ref_=fn_tt_tt_1</t>
  </si>
  <si>
    <t>Don Hall</t>
  </si>
  <si>
    <t>Daniel Henney</t>
  </si>
  <si>
    <t>Action|Adventure|Animation|Comedy|Drama|Family|Sci-Fi</t>
  </si>
  <si>
    <t>Damon Wayans Jr.</t>
  </si>
  <si>
    <t>Big Hero 6Â </t>
  </si>
  <si>
    <t>Abraham Benrubi</t>
  </si>
  <si>
    <t>high tech|martial arts|masked man|robot|superhero</t>
  </si>
  <si>
    <t>http://www.imdb.com/title/tt2245084/?ref_=fn_tt_tt_1</t>
  </si>
  <si>
    <t>Rich Moore</t>
  </si>
  <si>
    <t>Sarah Silverman</t>
  </si>
  <si>
    <t>Adventure|Animation|Comedy|Family|Sci-Fi</t>
  </si>
  <si>
    <t>Jack McBrayer</t>
  </si>
  <si>
    <t>Wreck-It RalphÂ </t>
  </si>
  <si>
    <t>Joe Lo Truglio</t>
  </si>
  <si>
    <t>arcade|candy|glitch|king|medal</t>
  </si>
  <si>
    <t>http://www.imdb.com/title/tt1772341/?ref_=fn_tt_tt_1</t>
  </si>
  <si>
    <t>Eddie Deezen</t>
  </si>
  <si>
    <t>Adventure|Animation|Family|Fantasy</t>
  </si>
  <si>
    <t>The Polar ExpressÂ </t>
  </si>
  <si>
    <t>Peter Scolari</t>
  </si>
  <si>
    <t>boy|christmas|christmas eve|north pole|train</t>
  </si>
  <si>
    <t>http://www.imdb.com/title/tt0338348/?ref_=fn_tt_tt_1</t>
  </si>
  <si>
    <t>Sela Ward</t>
  </si>
  <si>
    <t>Vivica A. Fox</t>
  </si>
  <si>
    <t>Independence Day: ResurgenceÂ </t>
  </si>
  <si>
    <t>Judd Hirsch</t>
  </si>
  <si>
    <t>alien|battle|defense|independence day|mothership</t>
  </si>
  <si>
    <t>http://www.imdb.com/title/tt1628841/?ref_=fn_tt_tt_1</t>
  </si>
  <si>
    <t>Dean DeBlois</t>
  </si>
  <si>
    <t>America Ferrera</t>
  </si>
  <si>
    <t>Gerard Butler</t>
  </si>
  <si>
    <t>How to Train Your DragonÂ </t>
  </si>
  <si>
    <t>Craig Ferguson</t>
  </si>
  <si>
    <t>dragon|island|training|viking|village</t>
  </si>
  <si>
    <t>http://www.imdb.com/title/tt0892769/?ref_=fn_tt_tt_1</t>
  </si>
  <si>
    <t>Jonathan Mostow</t>
  </si>
  <si>
    <t>Action|Sci-Fi</t>
  </si>
  <si>
    <t>Nick Stahl</t>
  </si>
  <si>
    <t>Terminator 3: Rise of the MachinesÂ </t>
  </si>
  <si>
    <t>Carolyn Hennesy</t>
  </si>
  <si>
    <t>drifter|exploding truck|future|machine|skynet</t>
  </si>
  <si>
    <t>http://www.imdb.com/title/tt0181852/?ref_=fn_tt_tt_1</t>
  </si>
  <si>
    <t>James Gunn</t>
  </si>
  <si>
    <t>Bradley Cooper</t>
  </si>
  <si>
    <t>Guardians of the GalaxyÂ </t>
  </si>
  <si>
    <t>Djimon Hounsou</t>
  </si>
  <si>
    <t>bounty hunter|outer space|raccoon|talking animal|tree</t>
  </si>
  <si>
    <t>http://www.imdb.com/title/tt2015381/?ref_=fn_tt_tt_1</t>
  </si>
  <si>
    <t>Adventure|Drama|Sci-Fi</t>
  </si>
  <si>
    <t>Matthew McConaughey</t>
  </si>
  <si>
    <t>InterstellarÂ </t>
  </si>
  <si>
    <t>Mackenzie Foy</t>
  </si>
  <si>
    <t>black hole|father daughter relationship|saving the world|space travel|wormhole</t>
  </si>
  <si>
    <t>http://www.imdb.com/title/tt0816692/?ref_=fn_tt_tt_1</t>
  </si>
  <si>
    <t>InceptionÂ </t>
  </si>
  <si>
    <t>ambiguous ending|corporate espionage|dream|subconscious|thief</t>
  </si>
  <si>
    <t>http://www.imdb.com/title/tt1375666/?ref_=fn_tt_tt_1</t>
  </si>
  <si>
    <t>Hideaki Anno</t>
  </si>
  <si>
    <t>Shin'ya Tsukamoto</t>
  </si>
  <si>
    <t>Action|Adventure|Drama|Horror|Sci-Fi</t>
  </si>
  <si>
    <t>Mark Chinnery</t>
  </si>
  <si>
    <t>Godzilla ResurgenceÂ </t>
  </si>
  <si>
    <t>Atsuko Maeda</t>
  </si>
  <si>
    <t>blood|godzilla|monster|sequel</t>
  </si>
  <si>
    <t>http://www.imdb.com/title/tt4262980/?ref_=fn_tt_tt_1</t>
  </si>
  <si>
    <t>Japanese</t>
  </si>
  <si>
    <t>Japan</t>
  </si>
  <si>
    <t>The Hobbit: An Unexpected JourneyÂ </t>
  </si>
  <si>
    <t>dragon|dwarf|hobbit|orc|wizard</t>
  </si>
  <si>
    <t>http://www.imdb.com/title/tt0903624/?ref_=fn_tt_tt_1</t>
  </si>
  <si>
    <t>The Fast and the FuriousÂ </t>
  </si>
  <si>
    <t>Jordana Brewster</t>
  </si>
  <si>
    <t>eighteen wheeler|illegal street racing|truck|trucker|undercover cop</t>
  </si>
  <si>
    <t>http://www.imdb.com/title/tt0232500/?ref_=fn_tt_tt_1</t>
  </si>
  <si>
    <t>David Fincher</t>
  </si>
  <si>
    <t>Jason Flemyng</t>
  </si>
  <si>
    <t>Drama|Fantasy|Romance</t>
  </si>
  <si>
    <t>The Curious Case of Benjamin ButtonÂ </t>
  </si>
  <si>
    <t>Julia Ormond</t>
  </si>
  <si>
    <t>deformed baby|diary|lingerie slip|older man younger woman relationship|premature aging</t>
  </si>
  <si>
    <t>http://www.imdb.com/title/tt0421715/?ref_=fn_tt_tt_1</t>
  </si>
  <si>
    <t>Matthew Vaughn</t>
  </si>
  <si>
    <t>X-Men: First ClassÂ </t>
  </si>
  <si>
    <t>cia|cia agent|mutant|nuclear war|professor</t>
  </si>
  <si>
    <t>http://www.imdb.com/title/tt1270798/?ref_=fn_tt_tt_1</t>
  </si>
  <si>
    <t>Francis Lawrence</t>
  </si>
  <si>
    <t>Philip Seymour Hoffman</t>
  </si>
  <si>
    <t>Adventure|Sci-Fi</t>
  </si>
  <si>
    <t>The Hunger Games: Mockingjay - Part 2Â </t>
  </si>
  <si>
    <t>Josh Hutcherson</t>
  </si>
  <si>
    <t>death of sister|dystopia|execution|rebellion|revolution</t>
  </si>
  <si>
    <t>http://www.imdb.com/title/tt1951266/?ref_=fn_tt_tt_1</t>
  </si>
  <si>
    <t>Jon Turteltaub</t>
  </si>
  <si>
    <t>Omar Benson Miller</t>
  </si>
  <si>
    <t>Nicolas Cage</t>
  </si>
  <si>
    <t>The Sorcerer's ApprenticeÂ </t>
  </si>
  <si>
    <t>Robert Capron</t>
  </si>
  <si>
    <t>chosen one|enchanted object|love|spell|training</t>
  </si>
  <si>
    <t>http://www.imdb.com/title/tt0963966/?ref_=fn_tt_tt_1</t>
  </si>
  <si>
    <t>Wolfgang Petersen</t>
  </si>
  <si>
    <t>Mike Vogel</t>
  </si>
  <si>
    <t>Action|Adventure|Drama|Thriller</t>
  </si>
  <si>
    <t>PoseidonÂ </t>
  </si>
  <si>
    <t>Andre Braugher</t>
  </si>
  <si>
    <t>cruise|escape|ocean|passenger|water</t>
  </si>
  <si>
    <t>http://www.imdb.com/title/tt0409182/?ref_=fn_tt_tt_1</t>
  </si>
  <si>
    <t>James Bobin</t>
  </si>
  <si>
    <t>Alice Through the Looking GlassÂ </t>
  </si>
  <si>
    <t>clock|dark fantasy|mad hatter|queen|sequel</t>
  </si>
  <si>
    <t>http://www.imdb.com/title/tt2567026/?ref_=fn_tt_tt_1</t>
  </si>
  <si>
    <t>Chris Miller</t>
  </si>
  <si>
    <t>Eric Idle</t>
  </si>
  <si>
    <t>Justin Timberlake</t>
  </si>
  <si>
    <t>Shrek the ThirdÂ </t>
  </si>
  <si>
    <t>Rupert Everett</t>
  </si>
  <si>
    <t>disney spoof|fairy tale|prince|princess|tough guy</t>
  </si>
  <si>
    <t>http://www.imdb.com/title/tt0413267/?ref_=fn_tt_tt_1</t>
  </si>
  <si>
    <t>Duncan Jones</t>
  </si>
  <si>
    <t>Callum Rennie</t>
  </si>
  <si>
    <t>Dominic Cooper</t>
  </si>
  <si>
    <t>WarcraftÂ </t>
  </si>
  <si>
    <t>Ruth Negga</t>
  </si>
  <si>
    <t>based on video game|fictional language|fictional war|orc|sword and sorcery</t>
  </si>
  <si>
    <t>http://www.imdb.com/title/tt0803096/?ref_=fn_tt_tt_1</t>
  </si>
  <si>
    <t>Alan Taylor</t>
  </si>
  <si>
    <t>Emilia Clarke</t>
  </si>
  <si>
    <t>Terminator GenisysÂ </t>
  </si>
  <si>
    <t>Matt Smith</t>
  </si>
  <si>
    <t>alternate timeline|cyborg|future|robot|time machine</t>
  </si>
  <si>
    <t>http://www.imdb.com/title/tt1340138/?ref_=fn_tt_tt_1</t>
  </si>
  <si>
    <t>Michael Apted</t>
  </si>
  <si>
    <t>Bruce Spence</t>
  </si>
  <si>
    <t>The Chronicles of Narnia: The Voyage of the Dawn TreaderÂ </t>
  </si>
  <si>
    <t>Laura Brent</t>
  </si>
  <si>
    <t>dragon|king|mouse|quest|warrior</t>
  </si>
  <si>
    <t>http://www.imdb.com/title/tt0980970/?ref_=fn_tt_tt_1</t>
  </si>
  <si>
    <t xml:space="preserve"> Black and White</t>
  </si>
  <si>
    <t>Jaime King</t>
  </si>
  <si>
    <t>Action|Drama|History|Romance|War</t>
  </si>
  <si>
    <t>Jennifer Garner</t>
  </si>
  <si>
    <t>Pearl HarborÂ </t>
  </si>
  <si>
    <t>Mako</t>
  </si>
  <si>
    <t>air raid|black smoke|japanese military|japanese navy|sunday</t>
  </si>
  <si>
    <t>http://www.imdb.com/title/tt0213149/?ref_=fn_tt_tt_1</t>
  </si>
  <si>
    <t>Michael O'Neill</t>
  </si>
  <si>
    <t>Zack Ward</t>
  </si>
  <si>
    <t>TransformersÂ </t>
  </si>
  <si>
    <t>alien contact|autobot|decepticon|robot vs. robot|teenage hero</t>
  </si>
  <si>
    <t>http://www.imdb.com/title/tt0418279/?ref_=fn_tt_tt_1</t>
  </si>
  <si>
    <t>Oliver Stone</t>
  </si>
  <si>
    <t>Action|Adventure|Biography|Drama|History|Romance|War</t>
  </si>
  <si>
    <t>Anthony Hopkins</t>
  </si>
  <si>
    <t>AlexanderÂ </t>
  </si>
  <si>
    <t>Brian Blessed</t>
  </si>
  <si>
    <t>ancient greece|conquest|greek|greek myth|king</t>
  </si>
  <si>
    <t>http://www.imdb.com/title/tt0346491/?ref_=fn_tt_tt_1</t>
  </si>
  <si>
    <t>Germany</t>
  </si>
  <si>
    <t>Robert Pattinson</t>
  </si>
  <si>
    <t>Harry Potter and the Order of the PhoenixÂ </t>
  </si>
  <si>
    <t>Fiona Shaw</t>
  </si>
  <si>
    <t>battle|magic|school|teacher|wizard</t>
  </si>
  <si>
    <t>http://www.imdb.com/title/tt0373889/?ref_=fn_tt_tt_1</t>
  </si>
  <si>
    <t>Harry Potter and the Goblet of FireÂ </t>
  </si>
  <si>
    <t>fire|goblet|magic|tournament|wizard</t>
  </si>
  <si>
    <t>http://www.imdb.com/title/tt0330373/?ref_=fn_tt_tt_1</t>
  </si>
  <si>
    <t>Charlize Theron</t>
  </si>
  <si>
    <t>Action|Drama</t>
  </si>
  <si>
    <t>HancockÂ </t>
  </si>
  <si>
    <t>bully comeuppance|destruction|prison|superhero|tough girl</t>
  </si>
  <si>
    <t>http://www.imdb.com/title/tt0448157/?ref_=fn_tt_tt_1</t>
  </si>
  <si>
    <t>Alice Braga</t>
  </si>
  <si>
    <t>Drama|Horror|Sci-Fi</t>
  </si>
  <si>
    <t>I Am LegendÂ </t>
  </si>
  <si>
    <t>Willow Smith</t>
  </si>
  <si>
    <t>new york city|pandemic|post apocalypse|survivalist|virus</t>
  </si>
  <si>
    <t>http://www.imdb.com/title/tt0480249/?ref_=fn_tt_tt_1</t>
  </si>
  <si>
    <t>Adventure|Comedy|Family|Fantasy</t>
  </si>
  <si>
    <t>Charlie and the Chocolate FactoryÂ </t>
  </si>
  <si>
    <t>David Kelly</t>
  </si>
  <si>
    <t>chocolate|diminution|miniaturization|physical flexability|ticket</t>
  </si>
  <si>
    <t>http://www.imdb.com/title/tt0367594/?ref_=fn_tt_tt_1</t>
  </si>
  <si>
    <t>Animation|Comedy|Family|Fantasy</t>
  </si>
  <si>
    <t>Janeane Garofalo</t>
  </si>
  <si>
    <t>RatatouilleÂ </t>
  </si>
  <si>
    <t>Brian Dennehy</t>
  </si>
  <si>
    <t>chef|food|french|rat|restaurant</t>
  </si>
  <si>
    <t>http://www.imdb.com/title/tt0382932/?ref_=fn_tt_tt_1</t>
  </si>
  <si>
    <t>Batman BeginsÂ </t>
  </si>
  <si>
    <t>armored car|gangster|gotham|mixed martial arts|social decay</t>
  </si>
  <si>
    <t>http://www.imdb.com/title/tt0372784/?ref_=fn_tt_tt_1</t>
  </si>
  <si>
    <t>Eric Darnell</t>
  </si>
  <si>
    <t>Jada Pinkett Smith</t>
  </si>
  <si>
    <t>Action|Adventure|Animation|Comedy|Family</t>
  </si>
  <si>
    <t>Bernie Mac</t>
  </si>
  <si>
    <t>Madagascar: Escape 2 AfricaÂ </t>
  </si>
  <si>
    <t>Cedric the Entertainer</t>
  </si>
  <si>
    <t>africa|madagascar|new york city|sequel|zoo</t>
  </si>
  <si>
    <t>http://www.imdb.com/title/tt0479952/?ref_=fn_tt_tt_1</t>
  </si>
  <si>
    <t>Shawn Levy</t>
  </si>
  <si>
    <t>Rami Malek</t>
  </si>
  <si>
    <t>Robin Williams</t>
  </si>
  <si>
    <t>Night at the Museum: Battle of the SmithsonianÂ </t>
  </si>
  <si>
    <t>Steve Coogan</t>
  </si>
  <si>
    <t>hdtv|motorcycle|museum|security guard|tyrannosaurus rex</t>
  </si>
  <si>
    <t>http://www.imdb.com/title/tt1078912/?ref_=fn_tt_tt_1</t>
  </si>
  <si>
    <t>Gavin Hood</t>
  </si>
  <si>
    <t>X-Men Origins: WolverineÂ </t>
  </si>
  <si>
    <t>Dominic Monaghan</t>
  </si>
  <si>
    <t>army|civil war|claw fight|commando|wolverine the character</t>
  </si>
  <si>
    <t>http://www.imdb.com/title/tt0458525/?ref_=fn_tt_tt_1</t>
  </si>
  <si>
    <t>Collin Chou</t>
  </si>
  <si>
    <t>Essie Davis</t>
  </si>
  <si>
    <t>The Matrix RevolutionsÂ </t>
  </si>
  <si>
    <t>Nona Gaye</t>
  </si>
  <si>
    <t>battle|epic|fight|future|machine</t>
  </si>
  <si>
    <t>http://www.imdb.com/title/tt0242653/?ref_=fn_tt_tt_1</t>
  </si>
  <si>
    <t>Chris Buck</t>
  </si>
  <si>
    <t>Maurice LaMarche</t>
  </si>
  <si>
    <t>Adventure|Animation|Comedy|Family|Fantasy|Musical</t>
  </si>
  <si>
    <t>Josh Gad</t>
  </si>
  <si>
    <t>FrozenÂ </t>
  </si>
  <si>
    <t>Livvy Stubenrauch</t>
  </si>
  <si>
    <t>magic|sister love|sister sister relationship|snow|snowman</t>
  </si>
  <si>
    <t>http://www.imdb.com/title/tt2294629/?ref_=fn_tt_tt_1</t>
  </si>
  <si>
    <t>Daniel Bernhardt</t>
  </si>
  <si>
    <t>Steve Bastoni</t>
  </si>
  <si>
    <t>The Matrix ReloadedÂ </t>
  </si>
  <si>
    <t>Helmut Bakaitis</t>
  </si>
  <si>
    <t>car motorcycle chase|one against many|oracle|prophecy|stylized violence</t>
  </si>
  <si>
    <t>http://www.imdb.com/title/tt0234215/?ref_=fn_tt_tt_1</t>
  </si>
  <si>
    <t>Natalie Portman</t>
  </si>
  <si>
    <t>Thor: The Dark WorldÂ </t>
  </si>
  <si>
    <t>arrest|portal|thor|warrior|weapon</t>
  </si>
  <si>
    <t>http://www.imdb.com/title/tt1981115/?ref_=fn_tt_tt_1</t>
  </si>
  <si>
    <t>George Miller</t>
  </si>
  <si>
    <t>Mad Max: Fury RoadÂ </t>
  </si>
  <si>
    <t>ZoÃ« Kravitz</t>
  </si>
  <si>
    <t>australia|desert|escape|on the run|post apocalypse</t>
  </si>
  <si>
    <t>http://www.imdb.com/title/tt1392190/?ref_=fn_tt_tt_1</t>
  </si>
  <si>
    <t>Ron Howard</t>
  </si>
  <si>
    <t>Ayelet Zurer</t>
  </si>
  <si>
    <t>Mystery|Thriller</t>
  </si>
  <si>
    <t>Angels &amp; DemonsÂ </t>
  </si>
  <si>
    <t>Armin Mueller-Stahl</t>
  </si>
  <si>
    <t>conclave|illuminati|murder|reference to bernini|reference to raphael</t>
  </si>
  <si>
    <t>http://www.imdb.com/title/tt0808151/?ref_=fn_tt_tt_1</t>
  </si>
  <si>
    <t>Kenneth Branagh</t>
  </si>
  <si>
    <t>ThorÂ </t>
  </si>
  <si>
    <t>battle|marvel cinematic universe|scientist|thor|throne</t>
  </si>
  <si>
    <t>http://www.imdb.com/title/tt0800369/?ref_=fn_tt_tt_1</t>
  </si>
  <si>
    <t>Byron Howard</t>
  </si>
  <si>
    <t>Diedrich Bader</t>
  </si>
  <si>
    <t>Adventure|Animation|Comedy|Drama|Family</t>
  </si>
  <si>
    <t>BoltÂ </t>
  </si>
  <si>
    <t>James Lipton</t>
  </si>
  <si>
    <t>cat|dog|hamster|new york city|superpower</t>
  </si>
  <si>
    <t>http://www.imdb.com/title/tt0397892/?ref_=fn_tt_tt_1</t>
  </si>
  <si>
    <t>Hoyt Yeatman</t>
  </si>
  <si>
    <t>Piper Mackenzie Harris</t>
  </si>
  <si>
    <t>Action|Adventure|Animation|Comedy|Family|Fantasy|Sci-Fi</t>
  </si>
  <si>
    <t>Kelli Garner</t>
  </si>
  <si>
    <t>G-ForceÂ </t>
  </si>
  <si>
    <t>Niecy Nash</t>
  </si>
  <si>
    <t>fbi director|guinea pig|household appliance|secret agent|talking mouse</t>
  </si>
  <si>
    <t>http://www.imdb.com/title/tt0436339/?ref_=fn_tt_tt_1</t>
  </si>
  <si>
    <t>Jonathan Liebesman</t>
  </si>
  <si>
    <t>Edgar RamÃ­rez</t>
  </si>
  <si>
    <t>Wrath of the TitansÂ </t>
  </si>
  <si>
    <t>Lily James</t>
  </si>
  <si>
    <t>ares|hades|titan|underworld|zeus</t>
  </si>
  <si>
    <t>http://www.imdb.com/title/tt1646987/?ref_=fn_tt_tt_1</t>
  </si>
  <si>
    <t>Comedy|Fantasy|Horror</t>
  </si>
  <si>
    <t>Dark ShadowsÂ </t>
  </si>
  <si>
    <t>camera shot of feet|cartoon on tv|female stockinged feet|female stockinged soles|foot closeup</t>
  </si>
  <si>
    <t>http://www.imdb.com/title/tt1077368/?ref_=fn_tt_tt_1</t>
  </si>
  <si>
    <t>Christopher McQuarrie</t>
  </si>
  <si>
    <t>Jeremy Renner</t>
  </si>
  <si>
    <t>Mission: Impossible - Rogue NationÂ </t>
  </si>
  <si>
    <t>Sean Harris</t>
  </si>
  <si>
    <t>capture|computer hacker|mission|rogue agent|spy</t>
  </si>
  <si>
    <t>http://www.imdb.com/title/tt2381249/?ref_=fn_tt_tt_1</t>
  </si>
  <si>
    <t>China</t>
  </si>
  <si>
    <t>Joe Johnston</t>
  </si>
  <si>
    <t>Simon Merrells</t>
  </si>
  <si>
    <t>Drama|Fantasy|Horror|Thriller</t>
  </si>
  <si>
    <t>The WolfmanÂ </t>
  </si>
  <si>
    <t>Art Malik</t>
  </si>
  <si>
    <t>asylum|death|full moon|transformation|werewolf</t>
  </si>
  <si>
    <t>http://www.imdb.com/title/tt0780653/?ref_=fn_tt_tt_1</t>
  </si>
  <si>
    <t>Steve Hickner</t>
  </si>
  <si>
    <t>Oprah Winfrey</t>
  </si>
  <si>
    <t>Matthew Broderick</t>
  </si>
  <si>
    <t>Bee MovieÂ </t>
  </si>
  <si>
    <t>Rip Torn</t>
  </si>
  <si>
    <t>bee|dream sequence|egg|scatological humor|squashed bug</t>
  </si>
  <si>
    <t>http://www.imdb.com/title/tt0389790/?ref_=fn_tt_tt_1</t>
  </si>
  <si>
    <t>Jennifer Yuh Nelson</t>
  </si>
  <si>
    <t>Kung Fu Panda 2Â </t>
  </si>
  <si>
    <t>Mike Bell</t>
  </si>
  <si>
    <t>china|kung fu|panda|peacock|tigress</t>
  </si>
  <si>
    <t>http://www.imdb.com/title/tt1302011/?ref_=fn_tt_tt_1</t>
  </si>
  <si>
    <t>M. Night Shyamalan</t>
  </si>
  <si>
    <t>Noah Ringer</t>
  </si>
  <si>
    <t>Seychelle Gabriel</t>
  </si>
  <si>
    <t>The Last AirbenderÂ </t>
  </si>
  <si>
    <t>Aasif Mandvi</t>
  </si>
  <si>
    <t>avatar|fire|kingdom|tribe|water</t>
  </si>
  <si>
    <t>http://www.imdb.com/title/tt0938283/?ref_=fn_tt_tt_1</t>
  </si>
  <si>
    <t>Mission: Impossible IIIÂ </t>
  </si>
  <si>
    <t>arms dealer|fictional government agency|mission|rescue|vatican</t>
  </si>
  <si>
    <t>http://www.imdb.com/title/tt0317919/?ref_=fn_tt_tt_1</t>
  </si>
  <si>
    <t>Jake Weber</t>
  </si>
  <si>
    <t>Action|Drama|Thriller</t>
  </si>
  <si>
    <t>White House DownÂ </t>
  </si>
  <si>
    <t>Matt Craven</t>
  </si>
  <si>
    <t>black u.s. president|president|secret service|tour|white house</t>
  </si>
  <si>
    <t>http://www.imdb.com/title/tt2334879/?ref_=fn_tt_tt_1</t>
  </si>
  <si>
    <t>Simon Wells</t>
  </si>
  <si>
    <t>Dan Fogler</t>
  </si>
  <si>
    <t>Elisabeth Harnois</t>
  </si>
  <si>
    <t>Mars Needs MomsÂ </t>
  </si>
  <si>
    <t>Tom Everett Scott</t>
  </si>
  <si>
    <t>boy|martian|rescue|robot|sexism</t>
  </si>
  <si>
    <t>http://www.imdb.com/title/tt1305591/?ref_=fn_tt_tt_1</t>
  </si>
  <si>
    <t>David Bowers</t>
  </si>
  <si>
    <t>Flushed AwayÂ </t>
  </si>
  <si>
    <t>David Suchet</t>
  </si>
  <si>
    <t>boat|frog|rat|sewer|toad</t>
  </si>
  <si>
    <t>http://www.imdb.com/title/tt0424095/?ref_=fn_tt_tt_1</t>
  </si>
  <si>
    <t>Joe Wright</t>
  </si>
  <si>
    <t>Cara Delevingne</t>
  </si>
  <si>
    <t>PanÂ </t>
  </si>
  <si>
    <t>Nonso Anozie</t>
  </si>
  <si>
    <t>1940s|child hero|fantasy world|orphan|reference to peter pan</t>
  </si>
  <si>
    <t>http://www.imdb.com/title/tt3332064/?ref_=fn_tt_tt_1</t>
  </si>
  <si>
    <t>Rob Minkoff</t>
  </si>
  <si>
    <t>Zach Callison</t>
  </si>
  <si>
    <t>Ty Burrell</t>
  </si>
  <si>
    <t>Mr. Peabody &amp; ShermanÂ </t>
  </si>
  <si>
    <t>Karan Brar</t>
  </si>
  <si>
    <t>dog|father son relationship|inventor|talking dog|time travel</t>
  </si>
  <si>
    <t>http://www.imdb.com/title/tt0864835/?ref_=fn_tt_tt_1</t>
  </si>
  <si>
    <t>Adventure</t>
  </si>
  <si>
    <t>TroyÂ </t>
  </si>
  <si>
    <t>Julian Glover</t>
  </si>
  <si>
    <t>greek|mythology|prince|trojan|troy</t>
  </si>
  <si>
    <t>http://www.imdb.com/title/tt0332452/?ref_=fn_tt_tt_1</t>
  </si>
  <si>
    <t>Martin Short</t>
  </si>
  <si>
    <t>Madagascar 3: Europe's Most WantedÂ </t>
  </si>
  <si>
    <t>animal|circus|island name in title|lemur|penguin</t>
  </si>
  <si>
    <t>http://www.imdb.com/title/tt1277953/?ref_=fn_tt_tt_1</t>
  </si>
  <si>
    <t>Lee Tamahori</t>
  </si>
  <si>
    <t>Colin Salmon</t>
  </si>
  <si>
    <t>Toby Stephens</t>
  </si>
  <si>
    <t>Die Another DayÂ </t>
  </si>
  <si>
    <t>Rick Yune</t>
  </si>
  <si>
    <t>catfight|clinic|colonel|diamond|patricide</t>
  </si>
  <si>
    <t>http://www.imdb.com/title/tt0246460/?ref_=fn_tt_tt_1</t>
  </si>
  <si>
    <t>Paul Feig</t>
  </si>
  <si>
    <t>Kate McKinnon</t>
  </si>
  <si>
    <t>Action|Comedy|Fantasy|Sci-Fi</t>
  </si>
  <si>
    <t>Ed Begley Jr.</t>
  </si>
  <si>
    <t>GhostbustersÂ </t>
  </si>
  <si>
    <t>Zach Woods</t>
  </si>
  <si>
    <t>ghost|ghostbuster|ghostbusters|male objectification|reboot</t>
  </si>
  <si>
    <t>http://www.imdb.com/title/tt1289401/?ref_=fn_tt_tt_1</t>
  </si>
  <si>
    <t>Bruce Willis</t>
  </si>
  <si>
    <t>ArmageddonÂ </t>
  </si>
  <si>
    <t>Will Patton</t>
  </si>
  <si>
    <t>asteroid|astronaut|bomb|meteorite|outer space</t>
  </si>
  <si>
    <t>http://www.imdb.com/title/tt0120591/?ref_=fn_tt_tt_1</t>
  </si>
  <si>
    <t>Rosario Dawson</t>
  </si>
  <si>
    <t>Action|Adventure|Comedy|Family|Fantasy|Mystery|Sci-Fi</t>
  </si>
  <si>
    <t>Men in Black IIÂ </t>
  </si>
  <si>
    <t>alien|lingerie|lingerie model|m.i.b.|pug</t>
  </si>
  <si>
    <t>http://www.imdb.com/title/tt0120912/?ref_=fn_tt_tt_1</t>
  </si>
  <si>
    <t>Action|Adventure|Animation|Fantasy</t>
  </si>
  <si>
    <t>BeowulfÂ </t>
  </si>
  <si>
    <t>Sebastian RochÃ©</t>
  </si>
  <si>
    <t>creature|demon|king|reward|warrior</t>
  </si>
  <si>
    <t>http://www.imdb.com/title/tt0442933/?ref_=fn_tt_tt_1</t>
  </si>
  <si>
    <t>Alessandro Carloni</t>
  </si>
  <si>
    <t>Kung Fu Panda 3Â </t>
  </si>
  <si>
    <t>Wayne Knight</t>
  </si>
  <si>
    <t>china|kung fu|panda|pig|village</t>
  </si>
  <si>
    <t>http://www.imdb.com/title/tt2267968/?ref_=fn_tt_tt_1</t>
  </si>
  <si>
    <t>Mission: Impossible - Ghost ProtocolÂ </t>
  </si>
  <si>
    <t>Michael Nyqvist</t>
  </si>
  <si>
    <t>dubai|kremlin|race against time|russian|terrorist</t>
  </si>
  <si>
    <t>http://www.imdb.com/title/tt1229238/?ref_=fn_tt_tt_1</t>
  </si>
  <si>
    <t>Peter Ramsey</t>
  </si>
  <si>
    <t>Kamil McFadden</t>
  </si>
  <si>
    <t>Rise of the GuardiansÂ </t>
  </si>
  <si>
    <t>Khamani Griffin</t>
  </si>
  <si>
    <t>belief|box office hit|children|new york city|tooth</t>
  </si>
  <si>
    <t>http://www.imdb.com/title/tt1446192/?ref_=fn_tt_tt_1</t>
  </si>
  <si>
    <t>Dean Parisot</t>
  </si>
  <si>
    <t>Richard Burgi</t>
  </si>
  <si>
    <t>Comedy|Crime</t>
  </si>
  <si>
    <t>John Michael Higgins</t>
  </si>
  <si>
    <t>Fun with Dick and JaneÂ </t>
  </si>
  <si>
    <t>David Herman</t>
  </si>
  <si>
    <t>animal abuse|ceo|heist|suburb|unemployment</t>
  </si>
  <si>
    <t>http://www.imdb.com/title/tt0369441/?ref_=fn_tt_tt_1</t>
  </si>
  <si>
    <t>Edward Zwick</t>
  </si>
  <si>
    <t>Tony Goldwyn</t>
  </si>
  <si>
    <t>Action|Drama|History|War</t>
  </si>
  <si>
    <t>The Last SamuraiÂ </t>
  </si>
  <si>
    <t>Chad Lindberg</t>
  </si>
  <si>
    <t>captain|emperor|honor|japan|samurai</t>
  </si>
  <si>
    <t>http://www.imdb.com/title/tt0325710/?ref_=fn_tt_tt_1</t>
  </si>
  <si>
    <t>MarÃ­a Valverde</t>
  </si>
  <si>
    <t>Action|Adventure|Drama</t>
  </si>
  <si>
    <t>Exodus: Gods and KingsÂ </t>
  </si>
  <si>
    <t>Ben Mendelsohn</t>
  </si>
  <si>
    <t>egypt|exodus|moses|pharaoh|plague</t>
  </si>
  <si>
    <t>http://www.imdb.com/title/tt1528100/?ref_=fn_tt_tt_1</t>
  </si>
  <si>
    <t>Leonard Nimoy</t>
  </si>
  <si>
    <t>Star TrekÂ </t>
  </si>
  <si>
    <t>box office hit|future|lifted by the throat|star trek|vulcan</t>
  </si>
  <si>
    <t>http://www.imdb.com/title/tt0796366/?ref_=fn_tt_tt_1</t>
  </si>
  <si>
    <t>Spider-ManÂ </t>
  </si>
  <si>
    <t>evil|goblin|spider|spider man|superhero</t>
  </si>
  <si>
    <t>http://www.imdb.com/title/tt0145487/?ref_=fn_tt_tt_1</t>
  </si>
  <si>
    <t>Action|Adventure|Animation|Comedy|Family|Fantasy</t>
  </si>
  <si>
    <t>How to Train Your Dragon 2Â </t>
  </si>
  <si>
    <t>dragon|father son relationship|husband wife relationship|mother son relationship|viking</t>
  </si>
  <si>
    <t>http://www.imdb.com/title/tt1646971/?ref_=fn_tt_tt_1</t>
  </si>
  <si>
    <t>Alex Proyas</t>
  </si>
  <si>
    <t>Elodie Yung</t>
  </si>
  <si>
    <t>Gods of EgyptÂ </t>
  </si>
  <si>
    <t>Bryan Brown</t>
  </si>
  <si>
    <t>ancient egypt|egypt|egyptian|egyptian god|egyptian goddess</t>
  </si>
  <si>
    <t>http://www.imdb.com/title/tt2404233/?ref_=fn_tt_tt_1</t>
  </si>
  <si>
    <t>Joe Morton</t>
  </si>
  <si>
    <t>Sam Shepard</t>
  </si>
  <si>
    <t>StealthÂ </t>
  </si>
  <si>
    <t>Richard Roxburgh</t>
  </si>
  <si>
    <t>artificial intelligence|box office flop|fighter jet|navy|pilot</t>
  </si>
  <si>
    <t>http://www.imdb.com/title/tt0382992/?ref_=fn_tt_tt_1</t>
  </si>
  <si>
    <t>Billy Crudup</t>
  </si>
  <si>
    <t>Action|Drama|Mystery|Sci-Fi</t>
  </si>
  <si>
    <t>Matt Frewer</t>
  </si>
  <si>
    <t>WatchmenÂ </t>
  </si>
  <si>
    <t>Stephen McHattie</t>
  </si>
  <si>
    <t>conspiracy|cynicism|false promise of the american dream|male full frontal nudity|male nudity</t>
  </si>
  <si>
    <t>http://www.imdb.com/title/tt0409459/?ref_=fn_tt_tt_1</t>
  </si>
  <si>
    <t>Richard Donner</t>
  </si>
  <si>
    <t>Rene Russo</t>
  </si>
  <si>
    <t>Lethal Weapon 4Â </t>
  </si>
  <si>
    <t>Darlene Love</t>
  </si>
  <si>
    <t>kung fu|lapd|martial arts|private investigator|triad</t>
  </si>
  <si>
    <t>http://www.imdb.com/title/tt0122151/?ref_=fn_tt_tt_1</t>
  </si>
  <si>
    <t>Ang Lee</t>
  </si>
  <si>
    <t>Regi Davis</t>
  </si>
  <si>
    <t>Kevin Rankin</t>
  </si>
  <si>
    <t>HulkÂ </t>
  </si>
  <si>
    <t>Celia Weston</t>
  </si>
  <si>
    <t>1980s|c 130 hercules|monster|panzer|san francisco california</t>
  </si>
  <si>
    <t>http://www.imdb.com/title/tt0286716/?ref_=fn_tt_tt_1</t>
  </si>
  <si>
    <t>Jon M. Chu</t>
  </si>
  <si>
    <t>Dwayne Johnson</t>
  </si>
  <si>
    <t>G.I. Joe: RetaliationÂ </t>
  </si>
  <si>
    <t>general|gi joe|martial arts|ninja|president</t>
  </si>
  <si>
    <t>http://www.imdb.com/title/tt1583421/?ref_=fn_tt_tt_1</t>
  </si>
  <si>
    <t>Breck Eisner</t>
  </si>
  <si>
    <t>Action|Adventure|Comedy|Thriller</t>
  </si>
  <si>
    <t>SaharaÂ </t>
  </si>
  <si>
    <t>beach|civil war|desert|dictator|ship</t>
  </si>
  <si>
    <t>http://www.imdb.com/title/tt0318649/?ref_=fn_tt_tt_1</t>
  </si>
  <si>
    <t>Hironobu Sakaguchi</t>
  </si>
  <si>
    <t>Ming-Na Wen</t>
  </si>
  <si>
    <t>Action|Adventure|Animation|Fantasy|Romance|Sci-Fi</t>
  </si>
  <si>
    <t>Final Fantasy: The Spirits WithinÂ </t>
  </si>
  <si>
    <t>Jean Simmons</t>
  </si>
  <si>
    <t>general|military|scientist|soldier|year 2065</t>
  </si>
  <si>
    <t>http://www.imdb.com/title/tt0173840/?ref_=fn_tt_tt_1</t>
  </si>
  <si>
    <t>Captain America: The First AvengerÂ </t>
  </si>
  <si>
    <t>arctic|captain america|scientist|tesseract|war bond</t>
  </si>
  <si>
    <t>http://www.imdb.com/title/tt0458339/?ref_=fn_tt_tt_1</t>
  </si>
  <si>
    <t>Maria Grazia Cucinotta</t>
  </si>
  <si>
    <t>The World Is Not EnoughÂ </t>
  </si>
  <si>
    <t>Desmond Llewelyn</t>
  </si>
  <si>
    <t>british|oil|scientist|terrorist|tycoon</t>
  </si>
  <si>
    <t>http://www.imdb.com/title/tt0143145/?ref_=fn_tt_tt_1</t>
  </si>
  <si>
    <t>Peter Weir</t>
  </si>
  <si>
    <t>Lee Ingleby</t>
  </si>
  <si>
    <t>Action|Adventure|Drama|History|War</t>
  </si>
  <si>
    <t>James D'Arcy</t>
  </si>
  <si>
    <t>Master and Commander: The Far Side of the WorldÂ </t>
  </si>
  <si>
    <t>David Threlfall</t>
  </si>
  <si>
    <t>1800s|napoleonic wars|pursuit|royal navy|ship</t>
  </si>
  <si>
    <t>http://www.imdb.com/title/tt0311113/?ref_=fn_tt_tt_1</t>
  </si>
  <si>
    <t>Bill Condon</t>
  </si>
  <si>
    <t>Adventure|Drama|Fantasy|Romance</t>
  </si>
  <si>
    <t>The Twilight Saga: Breaking Dawn - Part 2Â </t>
  </si>
  <si>
    <t>Taylor Lautner</t>
  </si>
  <si>
    <t>battle|friend|super strength|vampire|vision</t>
  </si>
  <si>
    <t>http://www.imdb.com/title/tt1673434/?ref_=fn_tt_tt_1</t>
  </si>
  <si>
    <t>Animation|Comedy|Family|Musical</t>
  </si>
  <si>
    <t>Happy Feet 2Â </t>
  </si>
  <si>
    <t>3d|antarctica|krill|penguin|sequel</t>
  </si>
  <si>
    <t>http://www.imdb.com/title/tt1402488/?ref_=fn_tt_tt_1</t>
  </si>
  <si>
    <t>Louis Leterrier</t>
  </si>
  <si>
    <t>Peter Mensah</t>
  </si>
  <si>
    <t>The Incredible HulkÂ </t>
  </si>
  <si>
    <t>antidote|cure|hulk|marvel cinematic universe|opening action scene</t>
  </si>
  <si>
    <t>http://www.imdb.com/title/tt0800080/?ref_=fn_tt_tt_1</t>
  </si>
  <si>
    <t>Philip Michael Thomas</t>
  </si>
  <si>
    <t>Action|Crime|Drama|Mystery|Thriller</t>
  </si>
  <si>
    <t>Don Johnson</t>
  </si>
  <si>
    <t xml:space="preserve">Miami ViceÂ             </t>
  </si>
  <si>
    <t>John Diehl</t>
  </si>
  <si>
    <t>cult tv|detective|drugs|police|undercover</t>
  </si>
  <si>
    <t>http://www.imdb.com/title/tt0086759/?ref_=fn_tt_tt_1</t>
  </si>
  <si>
    <t>TV-14</t>
  </si>
  <si>
    <t>Penelope Wilton</t>
  </si>
  <si>
    <t>Mark Rylance</t>
  </si>
  <si>
    <t>The BFGÂ </t>
  </si>
  <si>
    <t>Rafe Spall</t>
  </si>
  <si>
    <t>cannibal|evil brother|giant|london england|queen</t>
  </si>
  <si>
    <t>http://www.imdb.com/title/tt3691740/?ref_=fn_tt_tt_1</t>
  </si>
  <si>
    <t>Alejandro G. IÃ±Ã¡rritu</t>
  </si>
  <si>
    <t>Adventure|Drama|Thriller|Western</t>
  </si>
  <si>
    <t>The RevenantÂ </t>
  </si>
  <si>
    <t>Lukas Haas</t>
  </si>
  <si>
    <t>bear attack|cauterizing a wound|native american|revenge|survival</t>
  </si>
  <si>
    <t>http://www.imdb.com/title/tt1663202/?ref_=fn_tt_tt_1</t>
  </si>
  <si>
    <t>David Soren</t>
  </si>
  <si>
    <t>Snoop Dogg</t>
  </si>
  <si>
    <t>TurboÂ </t>
  </si>
  <si>
    <t>Ben Schwartz</t>
  </si>
  <si>
    <t>accident|freak accident|race|snail|underdog</t>
  </si>
  <si>
    <t>http://www.imdb.com/title/tt1860353/?ref_=fn_tt_tt_1</t>
  </si>
  <si>
    <t>Adventure|Animation|Comedy|Family|Western</t>
  </si>
  <si>
    <t>RangoÂ </t>
  </si>
  <si>
    <t>Stephen Root</t>
  </si>
  <si>
    <t>chameleon|lizard|sheriff|water|western town</t>
  </si>
  <si>
    <t>http://www.imdb.com/title/tt1192628/?ref_=fn_tt_tt_1</t>
  </si>
  <si>
    <t>Annet Mahendru</t>
  </si>
  <si>
    <t>Penguins of MadagascarÂ </t>
  </si>
  <si>
    <t>Andy Richter</t>
  </si>
  <si>
    <t>little girl|park|spy|statue of liberty|television van</t>
  </si>
  <si>
    <t>http://www.imdb.com/title/tt1911658/?ref_=fn_tt_tt_1</t>
  </si>
  <si>
    <t>Paul Greengrass</t>
  </si>
  <si>
    <t>Action|Mystery|Thriller</t>
  </si>
  <si>
    <t>Matt Damon</t>
  </si>
  <si>
    <t>The Bourne UltimatumÂ </t>
  </si>
  <si>
    <t>action hero|cia|dark past|flashback|memory</t>
  </si>
  <si>
    <t>http://www.imdb.com/title/tt0440963/?ref_=fn_tt_tt_1</t>
  </si>
  <si>
    <t>Mark Osborne</t>
  </si>
  <si>
    <t>Kung Fu PandaÂ </t>
  </si>
  <si>
    <t>kung fu|kung fu master|master|panda|snow leopard</t>
  </si>
  <si>
    <t>http://www.imdb.com/title/tt0441773/?ref_=fn_tt_tt_1</t>
  </si>
  <si>
    <t>Peyton Reed</t>
  </si>
  <si>
    <t>Ant-ManÂ </t>
  </si>
  <si>
    <t>T.I.</t>
  </si>
  <si>
    <t>ant|chinatown san francisco|heist|sabotage|vault</t>
  </si>
  <si>
    <t>http://www.imdb.com/title/tt0478970/?ref_=fn_tt_tt_1</t>
  </si>
  <si>
    <t>Adventure|Sci-Fi|Thriller</t>
  </si>
  <si>
    <t>The Hunger Games: Catching FireÂ </t>
  </si>
  <si>
    <t>Sandra Ellis Lafferty</t>
  </si>
  <si>
    <t>president|snow|television|tour|uprising</t>
  </si>
  <si>
    <t>http://www.imdb.com/title/tt1951264/?ref_=fn_tt_tt_1</t>
  </si>
  <si>
    <t>Tim Johnson</t>
  </si>
  <si>
    <t>Matt Jones</t>
  </si>
  <si>
    <t>Adventure|Animation|Comedy|Family|Fantasy|Sci-Fi</t>
  </si>
  <si>
    <t>Jim Parsons</t>
  </si>
  <si>
    <t>HomeÂ </t>
  </si>
  <si>
    <t>April Winchell</t>
  </si>
  <si>
    <t>alien friendship|alien invasion|australia|flying car|mother daughter relationship</t>
  </si>
  <si>
    <t>http://www.imdb.com/title/tt2224026/?ref_=fn_tt_tt_1</t>
  </si>
  <si>
    <t>Lisa Ann Walter</t>
  </si>
  <si>
    <t>War of the WorldsÂ </t>
  </si>
  <si>
    <t>Rick Gonzalez</t>
  </si>
  <si>
    <t>alien|fight|storm|survival|tripod</t>
  </si>
  <si>
    <t>http://www.imdb.com/title/tt0407304/?ref_=fn_tt_tt_1</t>
  </si>
  <si>
    <t>Henry Rollins</t>
  </si>
  <si>
    <t>Bad Boys IIÂ </t>
  </si>
  <si>
    <t>Jordi MollÃ </t>
  </si>
  <si>
    <t>cuba|dea|drugs|money|undercover</t>
  </si>
  <si>
    <t>http://www.imdb.com/title/tt0172156/?ref_=fn_tt_tt_1</t>
  </si>
  <si>
    <t>Constance Marie</t>
  </si>
  <si>
    <t>Puss in BootsÂ </t>
  </si>
  <si>
    <t>Amy Sedaris</t>
  </si>
  <si>
    <t>betrayal|egg|friend|goose|hero</t>
  </si>
  <si>
    <t>http://www.imdb.com/title/tt0448694/?ref_=fn_tt_tt_1</t>
  </si>
  <si>
    <t>Phillip Noyce</t>
  </si>
  <si>
    <t>Action|Crime|Mystery|Thriller</t>
  </si>
  <si>
    <t>SaltÂ </t>
  </si>
  <si>
    <t>August Diehl</t>
  </si>
  <si>
    <t>cia|on the run|russian|russian spy|strong female lead</t>
  </si>
  <si>
    <t>http://www.imdb.com/title/tt0944835/?ref_=fn_tt_tt_1</t>
  </si>
  <si>
    <t>Darren Aronofsky</t>
  </si>
  <si>
    <t>Emma Watson</t>
  </si>
  <si>
    <t>NoahÂ </t>
  </si>
  <si>
    <t>Logan Lerman</t>
  </si>
  <si>
    <t>ark|flood|noah's ark|water|wrath of god</t>
  </si>
  <si>
    <t>http://www.imdb.com/title/tt1959490/?ref_=fn_tt_tt_1</t>
  </si>
  <si>
    <t>Mackenzie Crook</t>
  </si>
  <si>
    <t>Action|Adventure|Family|Mystery</t>
  </si>
  <si>
    <t>Toby Jones</t>
  </si>
  <si>
    <t>The Adventures of TintinÂ </t>
  </si>
  <si>
    <t>Tony Curran</t>
  </si>
  <si>
    <t>captain|morocco|ship|tintin|treasure</t>
  </si>
  <si>
    <t>http://www.imdb.com/title/tt0983193/?ref_=fn_tt_tt_1</t>
  </si>
  <si>
    <t>Alfonso CuarÃ³n</t>
  </si>
  <si>
    <t>Harry Potter and the Prisoner of AzkabanÂ </t>
  </si>
  <si>
    <t>magic|muggle|serial killer|traitor|wizard</t>
  </si>
  <si>
    <t>http://www.imdb.com/title/tt0304141/?ref_=fn_tt_tt_1</t>
  </si>
  <si>
    <t>Adventure|Drama|Romance|War</t>
  </si>
  <si>
    <t>AustraliaÂ </t>
  </si>
  <si>
    <t>Eddie Baroo</t>
  </si>
  <si>
    <t>australia|cattle|darwin|drover|japanese</t>
  </si>
  <si>
    <t>http://www.imdb.com/title/tt0455824/?ref_=fn_tt_tt_1</t>
  </si>
  <si>
    <t>After EarthÂ </t>
  </si>
  <si>
    <t>box office flop|father son team|fear|race against time|real life father and son playing father and son</t>
  </si>
  <si>
    <t>http://www.imdb.com/title/tt1815862/?ref_=fn_tt_tt_1</t>
  </si>
  <si>
    <t>Eric Leighton</t>
  </si>
  <si>
    <t>D.B. Sweeney</t>
  </si>
  <si>
    <t>Adventure|Animation|Family|Thriller</t>
  </si>
  <si>
    <t>Alfre Woodard</t>
  </si>
  <si>
    <t>DinosaurÂ </t>
  </si>
  <si>
    <t>Della Reese</t>
  </si>
  <si>
    <t>egg|iguanodon|lemur|meteor|nesting grounds</t>
  </si>
  <si>
    <t>http://www.imdb.com/title/tt0130623/?ref_=fn_tt_tt_1</t>
  </si>
  <si>
    <t>Matt Birch</t>
  </si>
  <si>
    <t>Dave Legeno</t>
  </si>
  <si>
    <t>Action|Fantasy</t>
  </si>
  <si>
    <t>Harry Potter and the Deathly Hallows: Part IIÂ </t>
  </si>
  <si>
    <t>Ralph Ineson</t>
  </si>
  <si>
    <t>http://www.imdb.com/title/tt1680310/?ref_=fn_tt_tt_1</t>
  </si>
  <si>
    <t>Night at the Museum: Secret of the TombÂ </t>
  </si>
  <si>
    <t>museum|museum of natural history manhattan new york city|night watchman|star died before release|tablet</t>
  </si>
  <si>
    <t>http://www.imdb.com/title/tt2692250/?ref_=fn_tt_tt_1</t>
  </si>
  <si>
    <t>Tom McGrath</t>
  </si>
  <si>
    <t>Action|Animation|Comedy|Family|Sci-Fi</t>
  </si>
  <si>
    <t>MegamindÂ </t>
  </si>
  <si>
    <t>Will Ferrell</t>
  </si>
  <si>
    <t>battle|city|planet|prison|superhero</t>
  </si>
  <si>
    <t>http://www.imdb.com/title/tt1001526/?ref_=fn_tt_tt_1</t>
  </si>
  <si>
    <t>Chris Columbus</t>
  </si>
  <si>
    <t>Harry Potter and the Sorcerer's StoneÂ </t>
  </si>
  <si>
    <t>Verne Troyer</t>
  </si>
  <si>
    <t>based on novel|birthday|evil wizard|quidditch|wizard</t>
  </si>
  <si>
    <t>http://www.imdb.com/title/tt0241527/?ref_=fn_tt_tt_1</t>
  </si>
  <si>
    <t>Robert Schwentke</t>
  </si>
  <si>
    <t>Action|Comedy|Fantasy</t>
  </si>
  <si>
    <t>R.I.P.D.Â </t>
  </si>
  <si>
    <t>Stephanie Szostak</t>
  </si>
  <si>
    <t>drug dealer|gold|partner|police|undead</t>
  </si>
  <si>
    <t>http://www.imdb.com/title/tt0790736/?ref_=fn_tt_tt_1</t>
  </si>
  <si>
    <t>Pirates of the Caribbean: The Curse of the Black PearlÂ </t>
  </si>
  <si>
    <t>caribbean|curse|governor|pirate|undead</t>
  </si>
  <si>
    <t>http://www.imdb.com/title/tt0325980/?ref_=fn_tt_tt_1</t>
  </si>
  <si>
    <t>Fantasy</t>
  </si>
  <si>
    <t>Harry Potter and the Deathly Hallows: Part IÂ </t>
  </si>
  <si>
    <t>Alfred Enoch</t>
  </si>
  <si>
    <t>http://www.imdb.com/title/tt1571403/?ref_=fn_tt_tt_1</t>
  </si>
  <si>
    <t>The Hunger Games: Mockingjay - Part 1Â </t>
  </si>
  <si>
    <t>based on young adult novel|manipulation|rebellion|symbol|uprising</t>
  </si>
  <si>
    <t>http://www.imdb.com/title/tt1951265/?ref_=fn_tt_tt_1</t>
  </si>
  <si>
    <t>Seth Gabel</t>
  </si>
  <si>
    <t>The Da Vinci CodeÂ </t>
  </si>
  <si>
    <t>JÃ¼rgen Prochnow</t>
  </si>
  <si>
    <t>based on supposedly true story|holy grail|mary magdalene|opus dei|secret</t>
  </si>
  <si>
    <t>http://www.imdb.com/title/tt0382625/?ref_=fn_tt_tt_1</t>
  </si>
  <si>
    <t>Carlos Saldanha</t>
  </si>
  <si>
    <t>Rachel Crow</t>
  </si>
  <si>
    <t>Adventure|Animation|Comedy|Family|Musical</t>
  </si>
  <si>
    <t>Miguel Ferrer</t>
  </si>
  <si>
    <t>Rio 2Â </t>
  </si>
  <si>
    <t>Jeffrey Garcia</t>
  </si>
  <si>
    <t>amazon|bird|father in law|jungle|no opening credits</t>
  </si>
  <si>
    <t>http://www.imdb.com/title/tt2357291/?ref_=fn_tt_tt_1</t>
  </si>
  <si>
    <t>Bruce Davison</t>
  </si>
  <si>
    <t>X-Men 2Â </t>
  </si>
  <si>
    <t>Aaron Stanford</t>
  </si>
  <si>
    <t>mutant|prison|professor|school|x men</t>
  </si>
  <si>
    <t>http://www.imdb.com/title/tt0290334/?ref_=fn_tt_tt_1</t>
  </si>
  <si>
    <t>Fast FiveÂ </t>
  </si>
  <si>
    <t>drug lord|drugs|federal agent|heist|police</t>
  </si>
  <si>
    <t>http://www.imdb.com/title/tt1596343/?ref_=fn_tt_tt_1</t>
  </si>
  <si>
    <t>Guy Ritchie</t>
  </si>
  <si>
    <t>Action|Adventure|Crime|Mystery|Thriller</t>
  </si>
  <si>
    <t>Sherlock Holmes: A Game of ShadowsÂ </t>
  </si>
  <si>
    <t>Paul Anderson</t>
  </si>
  <si>
    <t>factory|gypsy|investigation|sherlock holmes|train</t>
  </si>
  <si>
    <t>http://www.imdb.com/title/tt1515091/?ref_=fn_tt_tt_1</t>
  </si>
  <si>
    <t>Clash of the TitansÂ </t>
  </si>
  <si>
    <t>Alexa Davalos</t>
  </si>
  <si>
    <t>famous line|hand to hand combat|kraken|rape|zeus</t>
  </si>
  <si>
    <t>http://www.imdb.com/title/tt0800320/?ref_=fn_tt_tt_1</t>
  </si>
  <si>
    <t>Paul Verhoeven</t>
  </si>
  <si>
    <t>Rachel Ticotin</t>
  </si>
  <si>
    <t>Ronny Cox</t>
  </si>
  <si>
    <t>Total RecallÂ </t>
  </si>
  <si>
    <t>Marshall Bell</t>
  </si>
  <si>
    <t>ambiguous ending|false memory|implanted memory|memory|space colony</t>
  </si>
  <si>
    <t>http://www.imdb.com/title/tt0100802/?ref_=fn_tt_tt_1</t>
  </si>
  <si>
    <t>John McTiernan</t>
  </si>
  <si>
    <t>Vladimir Kulich</t>
  </si>
  <si>
    <t>Action|Adventure|History</t>
  </si>
  <si>
    <t>The 13th WarriorÂ </t>
  </si>
  <si>
    <t>Clive Russell</t>
  </si>
  <si>
    <t>arab|battle|combat|viking|warrior</t>
  </si>
  <si>
    <t>http://www.imdb.com/title/tt0120657/?ref_=fn_tt_tt_1</t>
  </si>
  <si>
    <t>Tony Gilroy</t>
  </si>
  <si>
    <t>Scott Glenn</t>
  </si>
  <si>
    <t>The Bourne LegacyÂ </t>
  </si>
  <si>
    <t>Stacy Keach</t>
  </si>
  <si>
    <t>assassin|cia|drone|pill|wolf</t>
  </si>
  <si>
    <t>http://www.imdb.com/title/tt1194173/?ref_=fn_tt_tt_1</t>
  </si>
  <si>
    <t>Joel Schumacher</t>
  </si>
  <si>
    <t>Action</t>
  </si>
  <si>
    <t>Michael Gough</t>
  </si>
  <si>
    <t>Batman &amp; RobinÂ </t>
  </si>
  <si>
    <t>John Glover</t>
  </si>
  <si>
    <t>butler|critically bashed|cure|freeze|gotham</t>
  </si>
  <si>
    <t>http://www.imdb.com/title/tt0118688/?ref_=fn_tt_tt_1</t>
  </si>
  <si>
    <t>T.J. Thyne</t>
  </si>
  <si>
    <t>Clint Howard</t>
  </si>
  <si>
    <t>How the Grinch Stole ChristmasÂ </t>
  </si>
  <si>
    <t>Molly Shannon</t>
  </si>
  <si>
    <t>box office hit|christmas|materialism|public humiliation|snowflake</t>
  </si>
  <si>
    <t>http://www.imdb.com/title/tt0170016/?ref_=fn_tt_tt_1</t>
  </si>
  <si>
    <t>The Day After TomorrowÂ </t>
  </si>
  <si>
    <t>climate|end of the world|global warming|natural disaster|weather</t>
  </si>
  <si>
    <t>http://www.imdb.com/title/tt0319262/?ref_=fn_tt_tt_1</t>
  </si>
  <si>
    <t>John Woo</t>
  </si>
  <si>
    <t>Dougray Scott</t>
  </si>
  <si>
    <t>Mission: Impossible IIÂ </t>
  </si>
  <si>
    <t>cure|mission|terrorist|thief|virus</t>
  </si>
  <si>
    <t>http://www.imdb.com/title/tt0120755/?ref_=fn_tt_tt_1</t>
  </si>
  <si>
    <t>Mary Elizabeth Mastrantonio</t>
  </si>
  <si>
    <t>Karen Allen</t>
  </si>
  <si>
    <t>The Perfect StormÂ </t>
  </si>
  <si>
    <t>Bob Gunton</t>
  </si>
  <si>
    <t>death|fish|fishing|sea|storm</t>
  </si>
  <si>
    <t>http://www.imdb.com/title/tt0177971/?ref_=fn_tt_tt_1</t>
  </si>
  <si>
    <t>Tim Story</t>
  </si>
  <si>
    <t>Ioan Gruffudd</t>
  </si>
  <si>
    <t>Fantastic 4: Rise of the Silver SurferÂ </t>
  </si>
  <si>
    <t>fantastic four|space|strong female character|strong female lead|superheroine</t>
  </si>
  <si>
    <t>http://www.imdb.com/title/tt0486576/?ref_=fn_tt_tt_1</t>
  </si>
  <si>
    <t>Adventure|Drama|Fantasy</t>
  </si>
  <si>
    <t>Suraj Sharma</t>
  </si>
  <si>
    <t>Life of PiÂ </t>
  </si>
  <si>
    <t>Tabu</t>
  </si>
  <si>
    <t>animal|faith|india|journey|tiger</t>
  </si>
  <si>
    <t>http://www.imdb.com/title/tt0454876/?ref_=fn_tt_tt_1</t>
  </si>
  <si>
    <t>Mark Steven Johnson</t>
  </si>
  <si>
    <t>Matt Long</t>
  </si>
  <si>
    <t>Action|Fantasy|Thriller</t>
  </si>
  <si>
    <t>Ghost RiderÂ </t>
  </si>
  <si>
    <t>Peter Fonda</t>
  </si>
  <si>
    <t>blackheart|devil|father|ghost|mephistopheles</t>
  </si>
  <si>
    <t>http://www.imdb.com/title/tt0259324/?ref_=fn_tt_tt_1</t>
  </si>
  <si>
    <t>Riz Ahmed</t>
  </si>
  <si>
    <t>Jason BourneÂ </t>
  </si>
  <si>
    <t>Ato Essandoh</t>
  </si>
  <si>
    <t>black ops|chase|cia|cia agent|repeated scene</t>
  </si>
  <si>
    <t>http://www.imdb.com/title/tt4196776/?ref_=fn_tt_tt_1</t>
  </si>
  <si>
    <t>Action|Adventure|Comedy|Crime</t>
  </si>
  <si>
    <t>Demi Moore</t>
  </si>
  <si>
    <t>Charlie's Angels: Full ThrottleÂ </t>
  </si>
  <si>
    <t>Justin Theroux</t>
  </si>
  <si>
    <t>fbi|murder|ring|witness protection|witness protection program</t>
  </si>
  <si>
    <t>http://www.imdb.com/title/tt0305357/?ref_=fn_tt_tt_1</t>
  </si>
  <si>
    <t>Adventure|Mystery|Sci-Fi</t>
  </si>
  <si>
    <t>PrometheusÂ </t>
  </si>
  <si>
    <t>cave painting|medical scanner|planet|pregnant with an alien fetus|suspended animation</t>
  </si>
  <si>
    <t>http://www.imdb.com/title/tt1446714/?ref_=fn_tt_tt_1</t>
  </si>
  <si>
    <t>Nathan Lane</t>
  </si>
  <si>
    <t>Stuart Little 2Â </t>
  </si>
  <si>
    <t>Melanie Griffith</t>
  </si>
  <si>
    <t>anthropomorphic mouse|falcon|marshmallow|second part|soccer</t>
  </si>
  <si>
    <t>http://www.imdb.com/title/tt0243585/?ref_=fn_tt_tt_1</t>
  </si>
  <si>
    <t>Neill Blomkamp</t>
  </si>
  <si>
    <t>Action|Drama|Sci-Fi|Thriller</t>
  </si>
  <si>
    <t>ElysiumÂ </t>
  </si>
  <si>
    <t>christ figure|class differences|messiah|saviour|social commentary</t>
  </si>
  <si>
    <t>http://www.imdb.com/title/tt1535108/?ref_=fn_tt_tt_1</t>
  </si>
  <si>
    <t>David Twohy</t>
  </si>
  <si>
    <t>The Chronicles of RiddickÂ </t>
  </si>
  <si>
    <t>Christina Cox</t>
  </si>
  <si>
    <t>bounty hunter|escape|necromonger|planet|warrior</t>
  </si>
  <si>
    <t>http://www.imdb.com/title/tt0296572/?ref_=fn_tt_tt_1</t>
  </si>
  <si>
    <t>JosÃ© Padilha</t>
  </si>
  <si>
    <t>Abbie Cornish</t>
  </si>
  <si>
    <t>Action|Crime|Sci-Fi|Thriller</t>
  </si>
  <si>
    <t>RoboCopÂ </t>
  </si>
  <si>
    <t>Jennifer Ehle</t>
  </si>
  <si>
    <t>law enforcement|police|robocop|robot|technology</t>
  </si>
  <si>
    <t>http://www.imdb.com/title/tt1234721/?ref_=fn_tt_tt_1</t>
  </si>
  <si>
    <t>Kick Gurry</t>
  </si>
  <si>
    <t>Action|Family|Sport</t>
  </si>
  <si>
    <t>Scott Porter</t>
  </si>
  <si>
    <t>Speed RacerÂ </t>
  </si>
  <si>
    <t>Nicholas Elia</t>
  </si>
  <si>
    <t>based on anime|based on cartoon|gadget car|racer|speed</t>
  </si>
  <si>
    <t>http://www.imdb.com/title/tt0811080/?ref_=fn_tt_tt_1</t>
  </si>
  <si>
    <t>James L. Brooks</t>
  </si>
  <si>
    <t>Domenick Lombardozzi</t>
  </si>
  <si>
    <t>Comedy|Drama|Romance</t>
  </si>
  <si>
    <t>Shelley Conn</t>
  </si>
  <si>
    <t>How Do You KnowÂ </t>
  </si>
  <si>
    <t>Teyonah Parris</t>
  </si>
  <si>
    <t>embarrassment|falling in love|love|love triangle|revelation</t>
  </si>
  <si>
    <t>http://www.imdb.com/title/tt1341188/?ref_=fn_tt_tt_1</t>
  </si>
  <si>
    <t>James Mangold</t>
  </si>
  <si>
    <t>Marc Blucas</t>
  </si>
  <si>
    <t>Action|Comedy|Romance</t>
  </si>
  <si>
    <t>Knight and DayÂ </t>
  </si>
  <si>
    <t>chase|fbi|garage|spy|surveillance</t>
  </si>
  <si>
    <t>http://www.imdb.com/title/tt1013743/?ref_=fn_tt_tt_1</t>
  </si>
  <si>
    <t>Action|Adventure|Mystery|Sci-Fi</t>
  </si>
  <si>
    <t>OblivionÂ </t>
  </si>
  <si>
    <t>ZoÃ« Bell</t>
  </si>
  <si>
    <t>cabin in the woods|drone|flying through a thunderstorm|post apocalypse|sex in a pool</t>
  </si>
  <si>
    <t>http://www.imdb.com/title/tt1483013/?ref_=fn_tt_tt_1</t>
  </si>
  <si>
    <t>George Lucas</t>
  </si>
  <si>
    <t>Star Wars: Episode III - Revenge of the SithÂ </t>
  </si>
  <si>
    <t>Hayden Christensen</t>
  </si>
  <si>
    <t>elongated cry of no|friends become enemies|kicked in the butt|robotic midwife|vision</t>
  </si>
  <si>
    <t>http://www.imdb.com/title/tt0121766/?ref_=fn_tt_tt_1</t>
  </si>
  <si>
    <t>Star Wars: Episode II - Attack of the ClonesÂ </t>
  </si>
  <si>
    <t>martial arts|murdered before giving protagonist information|part computer animation|prequel|prequel to cult film</t>
  </si>
  <si>
    <t>http://www.imdb.com/title/tt0121765/?ref_=fn_tt_tt_1</t>
  </si>
  <si>
    <t>Monsters, Inc.Â </t>
  </si>
  <si>
    <t>James Coburn</t>
  </si>
  <si>
    <t>friend|little girl|monster|rival|scream</t>
  </si>
  <si>
    <t>http://www.imdb.com/title/tt0198781/?ref_=fn_tt_tt_1</t>
  </si>
  <si>
    <t>Tao Okamoto</t>
  </si>
  <si>
    <t>The WolverineÂ </t>
  </si>
  <si>
    <t>Rila Fukushima</t>
  </si>
  <si>
    <t>healing power|marvel comics|mecha|regeneration|self healing</t>
  </si>
  <si>
    <t>http://www.imdb.com/title/tt1430132/?ref_=fn_tt_tt_1</t>
  </si>
  <si>
    <t>Star Wars: Episode I - The Phantom MenaceÂ </t>
  </si>
  <si>
    <t>Ian McDiarmid</t>
  </si>
  <si>
    <t>alien|character says i have a bad feeling about this|hand to hand combat|seven word title|wilhelm scream</t>
  </si>
  <si>
    <t>http://www.imdb.com/title/tt0120915/?ref_=fn_tt_tt_1</t>
  </si>
  <si>
    <t>Kirk De Micco</t>
  </si>
  <si>
    <t>The CroodsÂ </t>
  </si>
  <si>
    <t>cave|caveman|journey|strict father|survival</t>
  </si>
  <si>
    <t>http://www.imdb.com/title/tt0481499/?ref_=fn_tt_tt_1</t>
  </si>
  <si>
    <t>FrÃ©dÃ©ric Forestier</t>
  </si>
  <si>
    <t>Santiago Segura</t>
  </si>
  <si>
    <t>Alain Delon</t>
  </si>
  <si>
    <t>Asterix at the Olympic GamesÂ </t>
  </si>
  <si>
    <t>Vanessa Hessler</t>
  </si>
  <si>
    <t>1st century b.c.|lightsaber|local blockbuster|magical potion|potion</t>
  </si>
  <si>
    <t>http://www.imdb.com/title/tt0463872/?ref_=fn_tt_tt_1</t>
  </si>
  <si>
    <t>French</t>
  </si>
  <si>
    <t>France</t>
  </si>
  <si>
    <t>Roger Willie</t>
  </si>
  <si>
    <t>Action|Drama|War</t>
  </si>
  <si>
    <t>WindtalkersÂ </t>
  </si>
  <si>
    <t>Noah Emmerich</t>
  </si>
  <si>
    <t>code|duty|steel helmet|u.s. marine|u.s. soldier</t>
  </si>
  <si>
    <t>http://www.imdb.com/title/tt0245562/?ref_=fn_tt_tt_1</t>
  </si>
  <si>
    <t>Cedric Nicolas-Troyan</t>
  </si>
  <si>
    <t>The Huntsman: Winter's WarÂ </t>
  </si>
  <si>
    <t>based on fairy tale|dark fantasy|fairy tale|second part|sequel</t>
  </si>
  <si>
    <t>http://www.imdb.com/title/tt2381991/?ref_=fn_tt_tt_1</t>
  </si>
  <si>
    <t>Danny Woodburn</t>
  </si>
  <si>
    <t>Noel Fisher</t>
  </si>
  <si>
    <t>Teenage Mutant Ninja TurtlesÂ </t>
  </si>
  <si>
    <t>Jeremy Howard</t>
  </si>
  <si>
    <t>18 wheeler|mutant|ninja|sewer|turtle</t>
  </si>
  <si>
    <t>http://www.imdb.com/title/tt1291150/?ref_=fn_tt_tt_1</t>
  </si>
  <si>
    <t>Basher Savage</t>
  </si>
  <si>
    <t>Adventure|Drama|Sci-Fi|Thriller</t>
  </si>
  <si>
    <t>Phaldut Sharma</t>
  </si>
  <si>
    <t>GravityÂ </t>
  </si>
  <si>
    <t>Amy Warren</t>
  </si>
  <si>
    <t>box office hit|long take|sole survivor|space|space station</t>
  </si>
  <si>
    <t>http://www.imdb.com/title/tt1454468/?ref_=fn_tt_tt_1</t>
  </si>
  <si>
    <t>Roger Donaldson</t>
  </si>
  <si>
    <t>Grant Heslov</t>
  </si>
  <si>
    <t>Jamie RenÃ©e Smith</t>
  </si>
  <si>
    <t>Dante's PeakÂ </t>
  </si>
  <si>
    <t>ash|escape|lava|mayor|volcano</t>
  </si>
  <si>
    <t>http://www.imdb.com/title/tt0118928/?ref_=fn_tt_tt_1</t>
  </si>
  <si>
    <t>Dave Green</t>
  </si>
  <si>
    <t>Stephen Amell</t>
  </si>
  <si>
    <t>Teenage Mutant Ninja Turtles: Out of the ShadowsÂ </t>
  </si>
  <si>
    <t>based on comic book|brother brother relationship|rat|sequel|turtle</t>
  </si>
  <si>
    <t>http://www.imdb.com/title/tt3949660/?ref_=fn_tt_tt_1</t>
  </si>
  <si>
    <t>Josh Trank</t>
  </si>
  <si>
    <t>Reg E. Cathey</t>
  </si>
  <si>
    <t>Tim Blake Nelson</t>
  </si>
  <si>
    <t>Fantastic FourÂ </t>
  </si>
  <si>
    <t>Tim Heidecker</t>
  </si>
  <si>
    <t>box office flop|critically bashed|portal|teleportation|troubled production</t>
  </si>
  <si>
    <t>http://www.imdb.com/title/tt1502712/?ref_=fn_tt_tt_1</t>
  </si>
  <si>
    <t>Action|Adventure|Comedy|Family|Fantasy</t>
  </si>
  <si>
    <t>Night at the MuseumÂ </t>
  </si>
  <si>
    <t>chaos|museum|museum of natural history|night watchman|watchman</t>
  </si>
  <si>
    <t>http://www.imdb.com/title/tt0477347/?ref_=fn_tt_tt_1</t>
  </si>
  <si>
    <t>Brad Peyton</t>
  </si>
  <si>
    <t>San AndreasÂ </t>
  </si>
  <si>
    <t>Archie Panjabi</t>
  </si>
  <si>
    <t>disaster movie|earthquake|journey|natural disaster|san andreas fault</t>
  </si>
  <si>
    <t>http://www.imdb.com/title/tt2126355/?ref_=fn_tt_tt_1</t>
  </si>
  <si>
    <t>Roger Spottiswoode</t>
  </si>
  <si>
    <t>Vincent Schiavelli</t>
  </si>
  <si>
    <t>Tomorrow Never DiesÂ </t>
  </si>
  <si>
    <t>Joe Don Baker</t>
  </si>
  <si>
    <t>ex boyfriend ex girlfriend relationship|media tycoon|megalomaniac|official james bond series|world war three</t>
  </si>
  <si>
    <t>http://www.imdb.com/title/tt0120347/?ref_=fn_tt_tt_1</t>
  </si>
  <si>
    <t>Adam Baldwin</t>
  </si>
  <si>
    <t>The PatriotÂ </t>
  </si>
  <si>
    <t>american revolution|british|french|hero|standoff</t>
  </si>
  <si>
    <t>http://www.imdb.com/title/tt0187393/?ref_=fn_tt_tt_1</t>
  </si>
  <si>
    <t>Steven Soderbergh</t>
  </si>
  <si>
    <t>Julia Roberts</t>
  </si>
  <si>
    <t>Crime|Thriller</t>
  </si>
  <si>
    <t>Ocean's TwelveÂ </t>
  </si>
  <si>
    <t>Mini Anden</t>
  </si>
  <si>
    <t>father daughter relationship|heist|pretending to be pregnant|sequel|thief</t>
  </si>
  <si>
    <t>http://www.imdb.com/title/tt0349903/?ref_=fn_tt_tt_1</t>
  </si>
  <si>
    <t>Action|Comedy|Crime|Romance|Thriller</t>
  </si>
  <si>
    <t>Mr. &amp; Mrs. SmithÂ </t>
  </si>
  <si>
    <t>Stephanie March</t>
  </si>
  <si>
    <t>assassin|marriage|secret agent|suburb|target</t>
  </si>
  <si>
    <t>http://www.imdb.com/title/tt0356910/?ref_=fn_tt_tt_1</t>
  </si>
  <si>
    <t>Theo James</t>
  </si>
  <si>
    <t>InsurgentÂ </t>
  </si>
  <si>
    <t>Mekhi Phifer</t>
  </si>
  <si>
    <t>action heroine|falling from height|mind control|trainhopping|truth serum</t>
  </si>
  <si>
    <t>http://www.imdb.com/title/tt2908446/?ref_=fn_tt_tt_1</t>
  </si>
  <si>
    <t>Adam Scott</t>
  </si>
  <si>
    <t>Biography|Drama</t>
  </si>
  <si>
    <t>The AviatorÂ </t>
  </si>
  <si>
    <t>Frances Conroy</t>
  </si>
  <si>
    <t>1920s|aviation|fight|spruce goose|test flight</t>
  </si>
  <si>
    <t>http://www.imdb.com/title/tt0338751/?ref_=fn_tt_tt_1</t>
  </si>
  <si>
    <t>Catherine Tate</t>
  </si>
  <si>
    <t>James Corden</t>
  </si>
  <si>
    <t>Gulliver's TravelsÂ </t>
  </si>
  <si>
    <t>Olly Alexander</t>
  </si>
  <si>
    <t>bermuda triangle|box office hit|shipwrecked|travel|travel writer</t>
  </si>
  <si>
    <t>http://www.imdb.com/title/tt1320261/?ref_=fn_tt_tt_1</t>
  </si>
  <si>
    <t>Michel Gondry</t>
  </si>
  <si>
    <t>Action|Comedy|Crime|Sci-Fi|Thriller</t>
  </si>
  <si>
    <t>The Green HornetÂ </t>
  </si>
  <si>
    <t>Chad L. Coleman</t>
  </si>
  <si>
    <t>heir|kung fu|party|playboy|superhero</t>
  </si>
  <si>
    <t>http://www.imdb.com/title/tt0990407/?ref_=fn_tt_tt_1</t>
  </si>
  <si>
    <t>Dirk Benedict</t>
  </si>
  <si>
    <t>Action|Adventure|Crime</t>
  </si>
  <si>
    <t>George Peppard</t>
  </si>
  <si>
    <t xml:space="preserve">The A-TeamÂ             </t>
  </si>
  <si>
    <t>Dwight Schultz</t>
  </si>
  <si>
    <t>1980s|cult tv|famous opening theme|good versus evil|hero for hire</t>
  </si>
  <si>
    <t>http://www.imdb.com/title/tt0084967/?ref_=fn_tt_tt_1</t>
  </si>
  <si>
    <t>TV-PG</t>
  </si>
  <si>
    <t>Noam Murro</t>
  </si>
  <si>
    <t>Sullivan Stapleton</t>
  </si>
  <si>
    <t>Action|Drama|Fantasy|War</t>
  </si>
  <si>
    <t>300: Rise of an EmpireÂ </t>
  </si>
  <si>
    <t>army|commander|female rear nudity|greek|navy</t>
  </si>
  <si>
    <t>http://www.imdb.com/title/tt1253863/?ref_=fn_tt_tt_1</t>
  </si>
  <si>
    <t>Raja Gosnell</t>
  </si>
  <si>
    <t>Tim Gunn</t>
  </si>
  <si>
    <t>Mahadeo Shivraj</t>
  </si>
  <si>
    <t>The SmurfsÂ </t>
  </si>
  <si>
    <t>Madison McKinley</t>
  </si>
  <si>
    <t>blue|new york|new york city|no opening credits|smurf</t>
  </si>
  <si>
    <t>http://www.imdb.com/title/tt0472181/?ref_=fn_tt_tt_1</t>
  </si>
  <si>
    <t>Will Finn</t>
  </si>
  <si>
    <t>Roseanne Barr</t>
  </si>
  <si>
    <t>Animation|Comedy|Family|Music|Western</t>
  </si>
  <si>
    <t>Home on the RangeÂ </t>
  </si>
  <si>
    <t>G.W. Bailey</t>
  </si>
  <si>
    <t>cattle|cow|dairy farm|farm|rustler</t>
  </si>
  <si>
    <t>http://www.imdb.com/title/tt0299172/?ref_=fn_tt_tt_1</t>
  </si>
  <si>
    <t>Action|Adventure|Mystery|Sci-Fi|Thriller</t>
  </si>
  <si>
    <t>AllegiantÂ </t>
  </si>
  <si>
    <t>based on young adult novel|dystopia|genetic experimentation|strong female character|strong female lead</t>
  </si>
  <si>
    <t>http://www.imdb.com/title/tt3410834/?ref_=fn_tt_tt_1</t>
  </si>
  <si>
    <t>Torey Michael Adkins</t>
  </si>
  <si>
    <t>Action|Drama|Sci-Fi|Sport</t>
  </si>
  <si>
    <t>Real SteelÂ </t>
  </si>
  <si>
    <t>Olga Fonda</t>
  </si>
  <si>
    <t>arena|boxing|boxing movie|robot|robot battle</t>
  </si>
  <si>
    <t>http://www.imdb.com/title/tt0433035/?ref_=fn_tt_tt_1</t>
  </si>
  <si>
    <t>Nancy O'Dell</t>
  </si>
  <si>
    <t>Jacob Tremblay</t>
  </si>
  <si>
    <t>The Smurfs 2Â </t>
  </si>
  <si>
    <t>Vanessa Matsui</t>
  </si>
  <si>
    <t>based on cartoon|box office hit|no opening credits|sequel|smurf</t>
  </si>
  <si>
    <t>http://www.imdb.com/title/tt2017020/?ref_=fn_tt_tt_1</t>
  </si>
  <si>
    <t>Jan de Bont</t>
  </si>
  <si>
    <t>Action|Crime|Romance|Thriller</t>
  </si>
  <si>
    <t>Jason Patric</t>
  </si>
  <si>
    <t>Speed 2: Cruise ControlÂ </t>
  </si>
  <si>
    <t>Lois Chiles</t>
  </si>
  <si>
    <t>collision course|computer|cruise|diamonds|ship run aground</t>
  </si>
  <si>
    <t>http://www.imdb.com/title/tt0120179/?ref_=fn_tt_tt_1</t>
  </si>
  <si>
    <t>Moises Arias</t>
  </si>
  <si>
    <t>Ender's GameÂ </t>
  </si>
  <si>
    <t>Aramis Knight</t>
  </si>
  <si>
    <t>alien|future|manipulation|simulation|training</t>
  </si>
  <si>
    <t>http://www.imdb.com/title/tt1731141/?ref_=fn_tt_tt_1</t>
  </si>
  <si>
    <t>Len Wiseman</t>
  </si>
  <si>
    <t>Jonathan Sadowski</t>
  </si>
  <si>
    <t>Live Free or Die HardÂ </t>
  </si>
  <si>
    <t>Cyril Raffaelli</t>
  </si>
  <si>
    <t>fbi|hacker|independence day|police|terrorist</t>
  </si>
  <si>
    <t>http://www.imdb.com/title/tt0337978/?ref_=fn_tt_tt_1</t>
  </si>
  <si>
    <t>The Lord of the Rings: The Fellowship of the RingÂ </t>
  </si>
  <si>
    <t>Billy Boyd</t>
  </si>
  <si>
    <t>elf|hobbit|middle earth|quest|ring</t>
  </si>
  <si>
    <t>http://www.imdb.com/title/tt0120737/?ref_=fn_tt_tt_1</t>
  </si>
  <si>
    <t>Frank Coraci</t>
  </si>
  <si>
    <t>Action|Adventure|Comedy</t>
  </si>
  <si>
    <t>Around the World in 80 DaysÂ </t>
  </si>
  <si>
    <t>CÃ©cile De France</t>
  </si>
  <si>
    <t>19th century|around the world|inventor|martial arts|train</t>
  </si>
  <si>
    <t>http://www.imdb.com/title/tt0327437/?ref_=fn_tt_tt_1</t>
  </si>
  <si>
    <t>Michael Mann</t>
  </si>
  <si>
    <t>Biography|Drama|Sport</t>
  </si>
  <si>
    <t>AliÂ </t>
  </si>
  <si>
    <t>african american protagonist|african americans|boxing gym|gym|rumble in the jungle</t>
  </si>
  <si>
    <t>http://www.imdb.com/title/tt0248667/?ref_=fn_tt_tt_1</t>
  </si>
  <si>
    <t>Bo Welch</t>
  </si>
  <si>
    <t>Kelly Preston</t>
  </si>
  <si>
    <t>The Cat in the HatÂ </t>
  </si>
  <si>
    <t>Spencer Breslin</t>
  </si>
  <si>
    <t>based on cult comic book|cat|home alone|imagination|talking cat</t>
  </si>
  <si>
    <t>http://www.imdb.com/title/tt0312528/?ref_=fn_tt_tt_1</t>
  </si>
  <si>
    <t>Action|Mystery|Sci-Fi|Thriller</t>
  </si>
  <si>
    <t>I, RobotÂ </t>
  </si>
  <si>
    <t>Chi McBride</t>
  </si>
  <si>
    <t>humanoid robot|man versus machine|prosthetic limb|robot as pathos|robot vs. robot</t>
  </si>
  <si>
    <t>http://www.imdb.com/title/tt0343818/?ref_=fn_tt_tt_1</t>
  </si>
  <si>
    <t>Kingdom of HeavenÂ </t>
  </si>
  <si>
    <t>Philip Glenister</t>
  </si>
  <si>
    <t>12th century|crusader|jerusalem|knight|medieval times</t>
  </si>
  <si>
    <t>http://www.imdb.com/title/tt0320661/?ref_=fn_tt_tt_1</t>
  </si>
  <si>
    <t>Chazz Palminteri</t>
  </si>
  <si>
    <t>Stuart LittleÂ </t>
  </si>
  <si>
    <t>Jeffrey Jones</t>
  </si>
  <si>
    <t>box office hit|cat|first part|mouse|orphanage</t>
  </si>
  <si>
    <t>http://www.imdb.com/title/tt0164912/?ref_=fn_tt_tt_1</t>
  </si>
  <si>
    <t>Ron Clements</t>
  </si>
  <si>
    <t>Jenifer Lewis</t>
  </si>
  <si>
    <t>Animation|Family|Fantasy|Musical|Romance</t>
  </si>
  <si>
    <t>The Princess and the FrogÂ </t>
  </si>
  <si>
    <t>Anika Noni Rose</t>
  </si>
  <si>
    <t>amphibian|dream|frog|frog prince|waitress</t>
  </si>
  <si>
    <t>http://www.imdb.com/title/tt0780521/?ref_=fn_tt_tt_1</t>
  </si>
  <si>
    <t>Donald Glover</t>
  </si>
  <si>
    <t>The MartianÂ </t>
  </si>
  <si>
    <t>Benedict Wong</t>
  </si>
  <si>
    <t>astronaut|international cooperation|left for dead|nasa|space habitat</t>
  </si>
  <si>
    <t>http://www.imdb.com/title/tt3659388/?ref_=fn_tt_tt_1</t>
  </si>
  <si>
    <t>Christopher Barnard</t>
  </si>
  <si>
    <t>Comedy</t>
  </si>
  <si>
    <t>Mathew Buck</t>
  </si>
  <si>
    <t xml:space="preserve">10,000 B.C.Â             </t>
  </si>
  <si>
    <t>http://www.imdb.com/title/tt1869849/?ref_=fn_tt_tt_1</t>
  </si>
  <si>
    <t>Action|Adventure|Romance|Sci-Fi|Thriller</t>
  </si>
  <si>
    <t>The IslandÂ </t>
  </si>
  <si>
    <t>clone|environment|escape|island|lottery</t>
  </si>
  <si>
    <t>http://www.imdb.com/title/tt0399201/?ref_=fn_tt_tt_1</t>
  </si>
  <si>
    <t>Peter Chelsom</t>
  </si>
  <si>
    <t>Warren Beatty</t>
  </si>
  <si>
    <t>Comedy|Romance</t>
  </si>
  <si>
    <t>Del Zamora</t>
  </si>
  <si>
    <t>Town &amp; CountryÂ </t>
  </si>
  <si>
    <t>anniversary|architect|cellist|friend|hardware store</t>
  </si>
  <si>
    <t>http://www.imdb.com/title/tt0141907/?ref_=fn_tt_tt_1</t>
  </si>
  <si>
    <t>New Line</t>
  </si>
  <si>
    <t>Dominic Sena</t>
  </si>
  <si>
    <t>Gone in Sixty SecondsÂ </t>
  </si>
  <si>
    <t>Robert Duvall</t>
  </si>
  <si>
    <t>auto theft|brother|car|theft|thief</t>
  </si>
  <si>
    <t>http://www.imdb.com/title/tt0187078/?ref_=fn_tt_tt_1</t>
  </si>
  <si>
    <t>Connie Nielsen</t>
  </si>
  <si>
    <t>Action|Drama|Romance</t>
  </si>
  <si>
    <t>GladiatorÂ </t>
  </si>
  <si>
    <t>Oliver Reed</t>
  </si>
  <si>
    <t>battlefield|blood|combat|gladiator|roman empire</t>
  </si>
  <si>
    <t>http://www.imdb.com/title/tt0172495/?ref_=fn_tt_tt_1</t>
  </si>
  <si>
    <t>Frank Grillo</t>
  </si>
  <si>
    <t>Minority ReportÂ </t>
  </si>
  <si>
    <t>Jessica Capshaw</t>
  </si>
  <si>
    <t>future|murder|neo noir|washington d.c.|year 2054</t>
  </si>
  <si>
    <t>http://www.imdb.com/title/tt0181689/?ref_=fn_tt_tt_1</t>
  </si>
  <si>
    <t>Harry Potter and the Chamber of SecretsÂ </t>
  </si>
  <si>
    <t>bildungsroman|flying broom|invisibility cloak|monster|wizardry</t>
  </si>
  <si>
    <t>http://www.imdb.com/title/tt0295297/?ref_=fn_tt_tt_1</t>
  </si>
  <si>
    <t>Tobias Menzies</t>
  </si>
  <si>
    <t>Casino RoyaleÂ </t>
  </si>
  <si>
    <t>Ivana Milicevic</t>
  </si>
  <si>
    <t>casino|espionage|free running|james bond|terrorist</t>
  </si>
  <si>
    <t>http://www.imdb.com/title/tt0381061/?ref_=fn_tt_tt_1</t>
  </si>
  <si>
    <t>Estella Warren</t>
  </si>
  <si>
    <t>Planet of the ApesÂ </t>
  </si>
  <si>
    <t>Erick Avari</t>
  </si>
  <si>
    <t>astronaut|cage|planet|wilhelm scream|year 2029</t>
  </si>
  <si>
    <t>http://www.imdb.com/title/tt0133152/?ref_=fn_tt_tt_1</t>
  </si>
  <si>
    <t>Jenette Goldstein</t>
  </si>
  <si>
    <t>Terminator 2: Judgment DayÂ </t>
  </si>
  <si>
    <t>S. Epatha Merkerson</t>
  </si>
  <si>
    <t>future|liquid metal|multiple cameos|sexy woman|time travel</t>
  </si>
  <si>
    <t>http://www.imdb.com/title/tt0103064/?ref_=fn_tt_tt_1</t>
  </si>
  <si>
    <t>Biography|Crime|Drama|History|Romance</t>
  </si>
  <si>
    <t>Public EnemiesÂ </t>
  </si>
  <si>
    <t>1930s|bank|celebrity criminal|fbi|public enemy number one</t>
  </si>
  <si>
    <t>http://www.imdb.com/title/tt1152836/?ref_=fn_tt_tt_1</t>
  </si>
  <si>
    <t>Ruby Dee</t>
  </si>
  <si>
    <t>Biography|Crime|Drama</t>
  </si>
  <si>
    <t>Denzel Washington</t>
  </si>
  <si>
    <t>American GangsterÂ </t>
  </si>
  <si>
    <t>RZA</t>
  </si>
  <si>
    <t>death|heroin|popcorn|smuggling|vietnam</t>
  </si>
  <si>
    <t>http://www.imdb.com/title/tt0765429/?ref_=fn_tt_tt_1</t>
  </si>
  <si>
    <t>Tia Carrere</t>
  </si>
  <si>
    <t>Action|Comedy|Thriller</t>
  </si>
  <si>
    <t>Jamie Lee Curtis</t>
  </si>
  <si>
    <t>True LiesÂ </t>
  </si>
  <si>
    <t>Tom Arnold</t>
  </si>
  <si>
    <t>espionage|secret agent|secret mission|spy|spy film</t>
  </si>
  <si>
    <t>http://www.imdb.com/title/tt0111503/?ref_=fn_tt_tt_1</t>
  </si>
  <si>
    <t>Tony Scott</t>
  </si>
  <si>
    <t>The Taking of Pelham 1 2 3Â </t>
  </si>
  <si>
    <t>Michael Rispoli</t>
  </si>
  <si>
    <t>hijack|hostage|ransom|subway|train</t>
  </si>
  <si>
    <t>http://www.imdb.com/title/tt1111422/?ref_=fn_tt_tt_1</t>
  </si>
  <si>
    <t>Paul Weitz</t>
  </si>
  <si>
    <t>Blythe Danner</t>
  </si>
  <si>
    <t>Robert De Niro</t>
  </si>
  <si>
    <t>Little FockersÂ </t>
  </si>
  <si>
    <t>Teri Polo</t>
  </si>
  <si>
    <t>birthday|critically bashed|male nurse|nurse|suspicion</t>
  </si>
  <si>
    <t>http://www.imdb.com/title/tt0970866/?ref_=fn_tt_tt_1</t>
  </si>
  <si>
    <t>Adam McKay</t>
  </si>
  <si>
    <t>Action|Comedy|Crime</t>
  </si>
  <si>
    <t>The Other GuysÂ </t>
  </si>
  <si>
    <t>Derek Jeter</t>
  </si>
  <si>
    <t>capitalist|detective|investigation|new york city|police</t>
  </si>
  <si>
    <t>http://www.imdb.com/title/tt1386588/?ref_=fn_tt_tt_1</t>
  </si>
  <si>
    <t>Chuck Russell</t>
  </si>
  <si>
    <t>Action|Drama|Mystery|Thriller</t>
  </si>
  <si>
    <t>Vanessa Williams</t>
  </si>
  <si>
    <t>EraserÂ </t>
  </si>
  <si>
    <t>Roma Maffia</t>
  </si>
  <si>
    <t>assassination attempt|corporate crime|rogue agent|witness|witness protection program</t>
  </si>
  <si>
    <t>http://www.imdb.com/title/tt0116213/?ref_=fn_tt_tt_1</t>
  </si>
  <si>
    <t>Quentin Tarantino</t>
  </si>
  <si>
    <t>Drama|Western</t>
  </si>
  <si>
    <t>Django UnchainedÂ </t>
  </si>
  <si>
    <t>dynamite|historically inaccurate|ku klux klan|n word|slavery</t>
  </si>
  <si>
    <t>http://www.imdb.com/title/tt1853728/?ref_=fn_tt_tt_1</t>
  </si>
  <si>
    <t>Gary Trousdale</t>
  </si>
  <si>
    <t>Jason Alexander</t>
  </si>
  <si>
    <t>Animation|Drama|Family|Musical|Romance</t>
  </si>
  <si>
    <t>The Hunchback of Notre DameÂ </t>
  </si>
  <si>
    <t>Bill Fagerbakke</t>
  </si>
  <si>
    <t>15th century|cathedral|gypsy|paris|victor hugo</t>
  </si>
  <si>
    <t>http://www.imdb.com/title/tt0116583/?ref_=fn_tt_tt_1</t>
  </si>
  <si>
    <t>Mark Dindal</t>
  </si>
  <si>
    <t>Wendie Malick</t>
  </si>
  <si>
    <t>Eartha Kitt</t>
  </si>
  <si>
    <t>The Emperor's New GrooveÂ </t>
  </si>
  <si>
    <t>John Fiedler</t>
  </si>
  <si>
    <t>antidote|disney|emperor|first part|llama</t>
  </si>
  <si>
    <t>http://www.imdb.com/title/tt0120917/?ref_=fn_tt_tt_1</t>
  </si>
  <si>
    <t>Simon West</t>
  </si>
  <si>
    <t>Sylvester Stallone</t>
  </si>
  <si>
    <t>The Expendables 2Â </t>
  </si>
  <si>
    <t>church|hostage|mine|plutonium|revenge</t>
  </si>
  <si>
    <t>http://www.imdb.com/title/tt1764651/?ref_=fn_tt_tt_1</t>
  </si>
  <si>
    <t>Armando Riesco</t>
  </si>
  <si>
    <t>Action|Adventure|Comedy|Family|Mystery</t>
  </si>
  <si>
    <t>National TreasureÂ </t>
  </si>
  <si>
    <t>Annie Parisse</t>
  </si>
  <si>
    <t>declaration of independence|secret society|treasure|treasure hunt|treasure hunter</t>
  </si>
  <si>
    <t>http://www.imdb.com/title/tt0368891/?ref_=fn_tt_tt_1</t>
  </si>
  <si>
    <t>Stefen Fangmeier</t>
  </si>
  <si>
    <t>Ed Speleers</t>
  </si>
  <si>
    <t>EragonÂ </t>
  </si>
  <si>
    <t>Gary Lewis</t>
  </si>
  <si>
    <t>dragon|dragon rider|fictional war|sword and fantasy|teenage hero</t>
  </si>
  <si>
    <t>http://www.imdb.com/title/tt0449010/?ref_=fn_tt_tt_1</t>
  </si>
  <si>
    <t>Spike Jonze</t>
  </si>
  <si>
    <t>Ryan Corr</t>
  </si>
  <si>
    <t>Catherine O'Hara</t>
  </si>
  <si>
    <t>Where the Wild Things AreÂ </t>
  </si>
  <si>
    <t>Max Records</t>
  </si>
  <si>
    <t>based on children's book|creature|igloo|imagination|king</t>
  </si>
  <si>
    <t>http://www.imdb.com/title/tt0386117/?ref_=fn_tt_tt_1</t>
  </si>
  <si>
    <t>Chris Wedge</t>
  </si>
  <si>
    <t>Emma Kenney</t>
  </si>
  <si>
    <t>EpicÂ </t>
  </si>
  <si>
    <t>Troy Evans</t>
  </si>
  <si>
    <t>father daughter relationship|forest|miniature person|shrinking|sword and fantasy</t>
  </si>
  <si>
    <t>http://www.imdb.com/title/tt0848537/?ref_=fn_tt_tt_1</t>
  </si>
  <si>
    <t>Florian Henckel von Donnersmarck</t>
  </si>
  <si>
    <t>Action|Romance|Thriller</t>
  </si>
  <si>
    <t>The TouristÂ </t>
  </si>
  <si>
    <t>Rufus Sewell</t>
  </si>
  <si>
    <t>police surveillance|surveillance van|tailing a suspect|tourist|venice italy</t>
  </si>
  <si>
    <t>http://www.imdb.com/title/tt1243957/?ref_=fn_tt_tt_1</t>
  </si>
  <si>
    <t>Peter Hyams</t>
  </si>
  <si>
    <t>Mark Margolis</t>
  </si>
  <si>
    <t>Action|Fantasy|Horror|Mystery</t>
  </si>
  <si>
    <t>End of DaysÂ </t>
  </si>
  <si>
    <t>Udo Kier</t>
  </si>
  <si>
    <t>atheist|ex cop|female masturbation|female nudity|lucifer</t>
  </si>
  <si>
    <t>http://www.imdb.com/title/tt0146675/?ref_=fn_tt_tt_1</t>
  </si>
  <si>
    <t>Adventure|Drama|Thriller</t>
  </si>
  <si>
    <t>Blood DiamondÂ </t>
  </si>
  <si>
    <t>Stephen Collins</t>
  </si>
  <si>
    <t>diamond|elephant|fisherman|rebel|sierra leone</t>
  </si>
  <si>
    <t>http://www.imdb.com/title/tt0450259/?ref_=fn_tt_tt_1</t>
  </si>
  <si>
    <t>Biography|Comedy|Crime|Drama</t>
  </si>
  <si>
    <t>The Wolf of Wall StreetÂ </t>
  </si>
  <si>
    <t>based on true story|fellatio|female rear nudity|sex in an airplane|stockbroker</t>
  </si>
  <si>
    <t>http://www.imdb.com/title/tt0993846/?ref_=fn_tt_tt_1</t>
  </si>
  <si>
    <t>Rene Auberjonois</t>
  </si>
  <si>
    <t>Batman ForeverÂ </t>
  </si>
  <si>
    <t>Debi Mazar</t>
  </si>
  <si>
    <t>love|necktie|partner|rock music|tuxedo</t>
  </si>
  <si>
    <t>http://www.imdb.com/title/tt0112462/?ref_=fn_tt_tt_1</t>
  </si>
  <si>
    <t>Patrick Muldoon</t>
  </si>
  <si>
    <t>Action|Sci-Fi|War</t>
  </si>
  <si>
    <t>Jake Busey</t>
  </si>
  <si>
    <t>Starship TroopersÂ </t>
  </si>
  <si>
    <t>Seth Gilliam</t>
  </si>
  <si>
    <t>alien|federation|future|military|planet</t>
  </si>
  <si>
    <t>http://www.imdb.com/title/tt0120201/?ref_=fn_tt_tt_1</t>
  </si>
  <si>
    <t>Tom Tykwer</t>
  </si>
  <si>
    <t>Jim Sturgess</t>
  </si>
  <si>
    <t>Drama|Sci-Fi</t>
  </si>
  <si>
    <t>Cloud AtlasÂ </t>
  </si>
  <si>
    <t>composer|future|letter|nonlinear timeline|nursing home</t>
  </si>
  <si>
    <t>http://www.imdb.com/title/tt1371111/?ref_=fn_tt_tt_1</t>
  </si>
  <si>
    <t>Action|Adventure|Animation|Family|Fantasy</t>
  </si>
  <si>
    <t>Legend of the Guardians: The Owls of Ga'HooleÂ </t>
  </si>
  <si>
    <t>Anthony LaPaglia</t>
  </si>
  <si>
    <t>barn owl|escape|owl|ruler|soldier</t>
  </si>
  <si>
    <t>http://www.imdb.com/title/tt1219342/?ref_=fn_tt_tt_1</t>
  </si>
  <si>
    <t>Pitof</t>
  </si>
  <si>
    <t>Christopher Heyerdahl</t>
  </si>
  <si>
    <t>Action|Crime|Fantasy|Romance|Thriller</t>
  </si>
  <si>
    <t>CatwomanÂ </t>
  </si>
  <si>
    <t>Alex Borstein</t>
  </si>
  <si>
    <t>based on cult comic book|bechdel test passed|cat|detective|radical transformation</t>
  </si>
  <si>
    <t>http://www.imdb.com/title/tt0327554/?ref_=fn_tt_tt_1</t>
  </si>
  <si>
    <t>HerculesÂ </t>
  </si>
  <si>
    <t>Ingrid BolsÃ¸ Berdal</t>
  </si>
  <si>
    <t>army|greek mythology|hercules|king|mercenary</t>
  </si>
  <si>
    <t>http://www.imdb.com/title/tt1267297/?ref_=fn_tt_tt_1</t>
  </si>
  <si>
    <t>Treasure PlanetÂ </t>
  </si>
  <si>
    <t>Michael Wincott</t>
  </si>
  <si>
    <t>alien|cyborg|pirate|planet|treasure</t>
  </si>
  <si>
    <t>http://www.imdb.com/title/tt0133240/?ref_=fn_tt_tt_1</t>
  </si>
  <si>
    <t>Brad Silberling</t>
  </si>
  <si>
    <t>Anna Friel</t>
  </si>
  <si>
    <t>Adventure|Comedy|Sci-Fi</t>
  </si>
  <si>
    <t>Land of the LostÂ </t>
  </si>
  <si>
    <t>Bobb'e J. Thompson</t>
  </si>
  <si>
    <t>human versus dinosaur|lizard|primate|time travel|tyrannosaurus rex</t>
  </si>
  <si>
    <t>http://www.imdb.com/title/tt0457400/?ref_=fn_tt_tt_1</t>
  </si>
  <si>
    <t>Patrick Hughes</t>
  </si>
  <si>
    <t>The Expendables 3Â </t>
  </si>
  <si>
    <t>battle|fight|mission|pg 13 sequel to r rated franchise|rescue</t>
  </si>
  <si>
    <t>http://www.imdb.com/title/tt2333784/?ref_=fn_tt_tt_1</t>
  </si>
  <si>
    <t>Ericson Core</t>
  </si>
  <si>
    <t>Action|Crime|Sport|Thriller</t>
  </si>
  <si>
    <t>Point BreakÂ </t>
  </si>
  <si>
    <t>athlete|extreme sports|fbi|fbi agent|heist</t>
  </si>
  <si>
    <t>http://www.imdb.com/title/tt2058673/?ref_=fn_tt_tt_1</t>
  </si>
  <si>
    <t>Lawrence Guterman</t>
  </si>
  <si>
    <t>Traylor Howard</t>
  </si>
  <si>
    <t>Jamie Kennedy</t>
  </si>
  <si>
    <t>Son of the MaskÂ </t>
  </si>
  <si>
    <t>Ben Stein</t>
  </si>
  <si>
    <t>baby|cartoon on tv|cartoonist|dog|mask</t>
  </si>
  <si>
    <t>http://www.imdb.com/title/tt0362165/?ref_=fn_tt_tt_1</t>
  </si>
  <si>
    <t>Benjamin Walker</t>
  </si>
  <si>
    <t>Action|Adventure|Biography|Drama|History|Thriller</t>
  </si>
  <si>
    <t>In the Heart of the SeaÂ </t>
  </si>
  <si>
    <t>Frank Dillane</t>
  </si>
  <si>
    <t>emaciation|ship|starvation|vomiting|whale</t>
  </si>
  <si>
    <t>http://www.imdb.com/title/tt1390411/?ref_=fn_tt_tt_1</t>
  </si>
  <si>
    <t>Ron Underwood</t>
  </si>
  <si>
    <t>Randy Quaid</t>
  </si>
  <si>
    <t>Action|Comedy|Sci-Fi</t>
  </si>
  <si>
    <t>The Adventures of Pluto NashÂ </t>
  </si>
  <si>
    <t>Burt Young</t>
  </si>
  <si>
    <t>casino|future|laser gun|moon|nightclub</t>
  </si>
  <si>
    <t>http://www.imdb.com/title/tt0180052/?ref_=fn_tt_tt_1</t>
  </si>
  <si>
    <t>Sean Huze</t>
  </si>
  <si>
    <t>Action|Drama|Thriller|War</t>
  </si>
  <si>
    <t>Green ZoneÂ </t>
  </si>
  <si>
    <t>Igal Naor</t>
  </si>
  <si>
    <t>cia|iraq|iraqi|political military conspiracy|weapon of mass destruction</t>
  </si>
  <si>
    <t>http://www.imdb.com/title/tt0947810/?ref_=fn_tt_tt_1</t>
  </si>
  <si>
    <t>Steve Martino</t>
  </si>
  <si>
    <t>Venus Schultheis</t>
  </si>
  <si>
    <t>Francesca Capaldi</t>
  </si>
  <si>
    <t>The Peanuts MovieÂ </t>
  </si>
  <si>
    <t>Bill Melendez</t>
  </si>
  <si>
    <t>dog|girl|imagination|peanuts|red hair</t>
  </si>
  <si>
    <t>http://www.imdb.com/title/tt2452042/?ref_=fn_tt_tt_1</t>
  </si>
  <si>
    <t>David Mamet</t>
  </si>
  <si>
    <t>Felicity Huffman</t>
  </si>
  <si>
    <t>Drama|Mystery|Thriller</t>
  </si>
  <si>
    <t>Ben Gazzara</t>
  </si>
  <si>
    <t>The Spanish PrisonerÂ </t>
  </si>
  <si>
    <t>Campbell Scott</t>
  </si>
  <si>
    <t>brother sister relationship|extradition|fbi|japanese tourist|secret</t>
  </si>
  <si>
    <t>http://www.imdb.com/title/tt0120176/?ref_=fn_tt_tt_1</t>
  </si>
  <si>
    <t>Action|Adventure|Fantasy|Thriller</t>
  </si>
  <si>
    <t>The Mummy ReturnsÂ </t>
  </si>
  <si>
    <t>Patricia Velasquez</t>
  </si>
  <si>
    <t>ancient egypt|bracelet|king|scorpion|son</t>
  </si>
  <si>
    <t>http://www.imdb.com/title/tt0209163/?ref_=fn_tt_tt_1</t>
  </si>
  <si>
    <t>Crime|Drama</t>
  </si>
  <si>
    <t>Gangs of New YorkÂ </t>
  </si>
  <si>
    <t>butcher|civil war|gangster|new york city|revenge</t>
  </si>
  <si>
    <t>http://www.imdb.com/title/tt0217505/?ref_=fn_tt_tt_1</t>
  </si>
  <si>
    <t>Yimou Zhang</t>
  </si>
  <si>
    <t>Ni Ni</t>
  </si>
  <si>
    <t>Drama|History|Romance|War</t>
  </si>
  <si>
    <t>The Flowers of WarÂ </t>
  </si>
  <si>
    <t>Shigeo Kobayashi</t>
  </si>
  <si>
    <t>abusive stepfather|attempted rape|food shortage|sexual abuse|starving child</t>
  </si>
  <si>
    <t>http://www.imdb.com/title/tt1410063/?ref_=fn_tt_tt_1</t>
  </si>
  <si>
    <t>Mandarin</t>
  </si>
  <si>
    <t>Ash Brannon</t>
  </si>
  <si>
    <t>Zooey Deschanel</t>
  </si>
  <si>
    <t>Animation|Comedy|Family|Sport</t>
  </si>
  <si>
    <t>Surf's UpÂ </t>
  </si>
  <si>
    <t>Jon Heder</t>
  </si>
  <si>
    <t>chicken|competition|island|penguin|surfing</t>
  </si>
  <si>
    <t>http://www.imdb.com/title/tt0423294/?ref_=fn_tt_tt_1</t>
  </si>
  <si>
    <t>Frank Oz</t>
  </si>
  <si>
    <t>Comedy|Sci-Fi|Thriller</t>
  </si>
  <si>
    <t>Jon Lovitz</t>
  </si>
  <si>
    <t>The Stepford WivesÂ </t>
  </si>
  <si>
    <t>Roger Bart</t>
  </si>
  <si>
    <t>community|connecticut|fem bot|tv producer|writer</t>
  </si>
  <si>
    <t>http://www.imdb.com/title/tt0327162/?ref_=fn_tt_tt_1</t>
  </si>
  <si>
    <t>Drama|History|War</t>
  </si>
  <si>
    <t>Black Hawk DownÂ </t>
  </si>
  <si>
    <t>army|helicopter|somali|somalia|warlord</t>
  </si>
  <si>
    <t>http://www.imdb.com/title/tt0265086/?ref_=fn_tt_tt_1</t>
  </si>
  <si>
    <t>Jay Roach</t>
  </si>
  <si>
    <t>Thomas Middleditch</t>
  </si>
  <si>
    <t>The CampaignÂ </t>
  </si>
  <si>
    <t>Katherine LaNasa</t>
  </si>
  <si>
    <t>campaigning|congressman|north carolina|title at the end|u.s. congressman</t>
  </si>
  <si>
    <t>http://www.imdb.com/title/tt1790886/?ref_=fn_tt_tt_1</t>
  </si>
  <si>
    <t>Luc Besson</t>
  </si>
  <si>
    <t>Milla Jovovich</t>
  </si>
  <si>
    <t>The Fifth ElementÂ </t>
  </si>
  <si>
    <t>1910s|alien|artificially created woman|love|taxi driver</t>
  </si>
  <si>
    <t>http://www.imdb.com/title/tt0119116/?ref_=fn_tt_tt_1</t>
  </si>
  <si>
    <t>Michael Patrick King</t>
  </si>
  <si>
    <t>Liza Minnelli</t>
  </si>
  <si>
    <t>Chris Noth</t>
  </si>
  <si>
    <t>Sex and the City 2Â </t>
  </si>
  <si>
    <t>Kristin Davis</t>
  </si>
  <si>
    <t>abu dhabi|box office hit|muslim|nanny|united arab emirates</t>
  </si>
  <si>
    <t>http://www.imdb.com/title/tt1261945/?ref_=fn_tt_tt_1</t>
  </si>
  <si>
    <t>Bibo Bergeron</t>
  </si>
  <si>
    <t>Rosie Perez</t>
  </si>
  <si>
    <t>Adventure|Animation|Comedy|Family|Romance</t>
  </si>
  <si>
    <t>Frank Welker</t>
  </si>
  <si>
    <t>The Road to El DoradoÂ </t>
  </si>
  <si>
    <t>Elton John</t>
  </si>
  <si>
    <t>adventurer|el dorado|gold|high priest|implied sex</t>
  </si>
  <si>
    <t>http://www.imdb.com/title/tt0138749/?ref_=fn_tt_tt_1</t>
  </si>
  <si>
    <t>Ice Age: Continental DriftÂ </t>
  </si>
  <si>
    <t>Drake</t>
  </si>
  <si>
    <t>acorn|herd|iceberg|ocean|pirate</t>
  </si>
  <si>
    <t>http://www.imdb.com/title/tt1667889/?ref_=fn_tt_tt_1</t>
  </si>
  <si>
    <t>Derek Jacobi</t>
  </si>
  <si>
    <t>Drama|Family|Fantasy|Romance</t>
  </si>
  <si>
    <t>CinderellaÂ </t>
  </si>
  <si>
    <t>dress|duke|fairy godmother|fairy tale|pumpkin</t>
  </si>
  <si>
    <t>http://www.imdb.com/title/tt1661199/?ref_=fn_tt_tt_1</t>
  </si>
  <si>
    <t>AJ Michalka</t>
  </si>
  <si>
    <t>Drama|Fantasy|Thriller</t>
  </si>
  <si>
    <t>Michael Imperioli</t>
  </si>
  <si>
    <t>The Lovely BonesÂ </t>
  </si>
  <si>
    <t>1970s|afterlife|heaven|pedophile|rape</t>
  </si>
  <si>
    <t>http://www.imdb.com/title/tt0380510/?ref_=fn_tt_tt_1</t>
  </si>
  <si>
    <t>Alexander Gould</t>
  </si>
  <si>
    <t>Finding NemoÂ </t>
  </si>
  <si>
    <t>great barrier reef|protective father|separation from family|shark|short term memory loss</t>
  </si>
  <si>
    <t>http://www.imdb.com/title/tt0266543/?ref_=fn_tt_tt_1</t>
  </si>
  <si>
    <t>The Lord of the Rings: The Return of the KingÂ </t>
  </si>
  <si>
    <t>Bernard Hill</t>
  </si>
  <si>
    <t>battle|epic|king|orc|ring</t>
  </si>
  <si>
    <t>http://www.imdb.com/title/tt0167260/?ref_=fn_tt_tt_1</t>
  </si>
  <si>
    <t>The Lord of the Rings: The Two TowersÂ </t>
  </si>
  <si>
    <t>epic|evil wizard|middle earth|ring|wizard</t>
  </si>
  <si>
    <t>http://www.imdb.com/title/tt0167261/?ref_=fn_tt_tt_1</t>
  </si>
  <si>
    <t>Sergey Bodrov</t>
  </si>
  <si>
    <t>Seventh SonÂ </t>
  </si>
  <si>
    <t>Olivia Williams</t>
  </si>
  <si>
    <t>apprentice|demon|exorcism|master apprentice relationship|witch</t>
  </si>
  <si>
    <t>http://www.imdb.com/title/tt1121096/?ref_=fn_tt_tt_1</t>
  </si>
  <si>
    <t>Lara Croft: Tomb RaiderÂ </t>
  </si>
  <si>
    <t>Chris Barrie</t>
  </si>
  <si>
    <t>illuminati|planetary alignment|time|tomb|tomb raider</t>
  </si>
  <si>
    <t>http://www.imdb.com/title/tt0146316/?ref_=fn_tt_tt_1</t>
  </si>
  <si>
    <t>Wally Pfister</t>
  </si>
  <si>
    <t>Drama|Mystery|Romance|Sci-Fi|Thriller</t>
  </si>
  <si>
    <t>TranscendenceÂ </t>
  </si>
  <si>
    <t>artificial intelligence|consciousness|power outage|scientist|technology</t>
  </si>
  <si>
    <t>http://www.imdb.com/title/tt2209764/?ref_=fn_tt_tt_1</t>
  </si>
  <si>
    <t>Trevor Morgan</t>
  </si>
  <si>
    <t>Michael Jeter</t>
  </si>
  <si>
    <t>Jurassic Park IIIÂ </t>
  </si>
  <si>
    <t>Alessandro Nivola</t>
  </si>
  <si>
    <t>dinosaur|island|jurassic park|paleontologist|search</t>
  </si>
  <si>
    <t>http://www.imdb.com/title/tt0163025/?ref_=fn_tt_tt_1</t>
  </si>
  <si>
    <t>Rupert Wyatt</t>
  </si>
  <si>
    <t>David Oyelowo</t>
  </si>
  <si>
    <t>Rise of the Planet of the ApesÂ </t>
  </si>
  <si>
    <t>alzheimer's disease|ape|chimpanzee|fire|when animals attack</t>
  </si>
  <si>
    <t>http://www.imdb.com/title/tt1318514/?ref_=fn_tt_tt_1</t>
  </si>
  <si>
    <t>Mark Waters</t>
  </si>
  <si>
    <t>Tod Fennell</t>
  </si>
  <si>
    <t>The Spiderwick ChroniclesÂ </t>
  </si>
  <si>
    <t>Joan Plowright</t>
  </si>
  <si>
    <t>actor playing multiple roles|brownie the creature|closing credits sequence|family relationships|magical creature</t>
  </si>
  <si>
    <t>http://www.imdb.com/title/tt0416236/?ref_=fn_tt_tt_1</t>
  </si>
  <si>
    <t>John Moore</t>
  </si>
  <si>
    <t>Cole Hauser</t>
  </si>
  <si>
    <t>A Good Day to Die HardÂ </t>
  </si>
  <si>
    <t>Megalyn Echikunwoke</t>
  </si>
  <si>
    <t>bomb|cia|courthouse|escape|russian</t>
  </si>
  <si>
    <t>http://www.imdb.com/title/tt1606378/?ref_=fn_tt_tt_1</t>
  </si>
  <si>
    <t>John Lee Hancock</t>
  </si>
  <si>
    <t>Drama|History|War|Western</t>
  </si>
  <si>
    <t>The AlamoÂ </t>
  </si>
  <si>
    <t>army|dictator|general|texan|texas</t>
  </si>
  <si>
    <t>http://www.imdb.com/title/tt0318974/?ref_=fn_tt_tt_1</t>
  </si>
  <si>
    <t>Craig T. Nelson</t>
  </si>
  <si>
    <t>Action|Adventure|Animation|Family</t>
  </si>
  <si>
    <t>Holly Hunter</t>
  </si>
  <si>
    <t>The IncrediblesÂ </t>
  </si>
  <si>
    <t>Lou Romano</t>
  </si>
  <si>
    <t>hero|island|lawsuit|secret|superhero</t>
  </si>
  <si>
    <t>http://www.imdb.com/title/tt0317705/?ref_=fn_tt_tt_1</t>
  </si>
  <si>
    <t>Renny Harlin</t>
  </si>
  <si>
    <t>Christopher Masterson</t>
  </si>
  <si>
    <t>Cutthroat IslandÂ </t>
  </si>
  <si>
    <t>Matthew Modine</t>
  </si>
  <si>
    <t>latin|pirate|pirate ship|treasure|treasure map</t>
  </si>
  <si>
    <t>http://www.imdb.com/title/tt0112760/?ref_=fn_tt_tt_1</t>
  </si>
  <si>
    <t>Percy Jackson &amp; the Olympians: The Lightning ThiefÂ </t>
  </si>
  <si>
    <t>greek|lightning|lightning bolt|poseidon|teenager</t>
  </si>
  <si>
    <t>http://www.imdb.com/title/tt0814255/?ref_=fn_tt_tt_1</t>
  </si>
  <si>
    <t>Adventure|Comedy|Family|Mystery|Sci-Fi</t>
  </si>
  <si>
    <t>Men in BlackÂ </t>
  </si>
  <si>
    <t>Linda Fiorentino</t>
  </si>
  <si>
    <t>alien|box office hit|flying saucer|laser gun|wisecrack humor</t>
  </si>
  <si>
    <t>http://www.imdb.com/title/tt0119654/?ref_=fn_tt_tt_1</t>
  </si>
  <si>
    <t>Toy Story 2Â </t>
  </si>
  <si>
    <t>collector|dog|friend|rescue|toy</t>
  </si>
  <si>
    <t>http://www.imdb.com/title/tt0120363/?ref_=fn_tt_tt_1</t>
  </si>
  <si>
    <t>UnstoppableÂ </t>
  </si>
  <si>
    <t>Ethan Suplee</t>
  </si>
  <si>
    <t>freight train|race against time|runaway train|train|train engineer</t>
  </si>
  <si>
    <t>http://www.imdb.com/title/tt0477080/?ref_=fn_tt_tt_1</t>
  </si>
  <si>
    <t>John Lone</t>
  </si>
  <si>
    <t>Mei MelanÃ§on</t>
  </si>
  <si>
    <t>Rush Hour 2Â </t>
  </si>
  <si>
    <t>Harris Yulin</t>
  </si>
  <si>
    <t>boat|gang|hong kong|triad|vacation</t>
  </si>
  <si>
    <t>http://www.imdb.com/title/tt0266915/?ref_=fn_tt_tt_1</t>
  </si>
  <si>
    <t>Amber Valletta</t>
  </si>
  <si>
    <t>Drama|Fantasy|Horror|Mystery|Thriller</t>
  </si>
  <si>
    <t>What Lies BeneathÂ </t>
  </si>
  <si>
    <t>Miranda Otto</t>
  </si>
  <si>
    <t>ghost|haunted house|research|secret|vermont</t>
  </si>
  <si>
    <t>http://www.imdb.com/title/tt0161081/?ref_=fn_tt_tt_1</t>
  </si>
  <si>
    <t>Phil Lord</t>
  </si>
  <si>
    <t>Animation|Comedy|Family|Sci-Fi</t>
  </si>
  <si>
    <t>Will Forte</t>
  </si>
  <si>
    <t>Cloudy with a Chance of MeatballsÂ </t>
  </si>
  <si>
    <t>Al Roker</t>
  </si>
  <si>
    <t>food|giant food|mayor|sardine|weather</t>
  </si>
  <si>
    <t>http://www.imdb.com/title/tt0844471/?ref_=fn_tt_tt_1</t>
  </si>
  <si>
    <t>Maile Flanagan</t>
  </si>
  <si>
    <t>Denis Leary</t>
  </si>
  <si>
    <t>Ice Age: Dawn of the DinosaursÂ </t>
  </si>
  <si>
    <t>Kelly Keaton</t>
  </si>
  <si>
    <t>egg|lost world|rescue|squirrel|weasel</t>
  </si>
  <si>
    <t>http://www.imdb.com/title/tt1080016/?ref_=fn_tt_tt_1</t>
  </si>
  <si>
    <t>Ben Stiller</t>
  </si>
  <si>
    <t>Adrian Martinez</t>
  </si>
  <si>
    <t>Adventure|Comedy|Drama|Fantasy|Romance</t>
  </si>
  <si>
    <t>The Secret Life of Walter MittyÂ </t>
  </si>
  <si>
    <t>Joey Slotnick</t>
  </si>
  <si>
    <t>daydream|life magazine|magazine|photographer|snow leopard</t>
  </si>
  <si>
    <t>http://www.imdb.com/title/tt0359950/?ref_=fn_tt_tt_1</t>
  </si>
  <si>
    <t>LL Cool J</t>
  </si>
  <si>
    <t>Action|Adventure|Comedy|Crime|Thriller</t>
  </si>
  <si>
    <t>Charlie's AngelsÂ </t>
  </si>
  <si>
    <t>Kelly Lynch</t>
  </si>
  <si>
    <t>booty shake|box office hit|duct tape over mouth|first part|martial arts</t>
  </si>
  <si>
    <t>http://www.imdb.com/title/tt0160127/?ref_=fn_tt_tt_1</t>
  </si>
  <si>
    <t>Crime|Drama|Thriller</t>
  </si>
  <si>
    <t>The DepartedÂ </t>
  </si>
  <si>
    <t>boston|mole|police|undercover|undercover cop</t>
  </si>
  <si>
    <t>http://www.imdb.com/title/tt0407887/?ref_=fn_tt_tt_1</t>
  </si>
  <si>
    <t>Tony Bancroft</t>
  </si>
  <si>
    <t>Harvey Fierstein</t>
  </si>
  <si>
    <t>Adventure|Animation|Family|Fantasy|Musical|War</t>
  </si>
  <si>
    <t>MulanÂ </t>
  </si>
  <si>
    <t>June Foray</t>
  </si>
  <si>
    <t>based on poem|based on true story|china|one word title|the huns</t>
  </si>
  <si>
    <t>http://www.imdb.com/title/tt0120762/?ref_=fn_tt_tt_1</t>
  </si>
  <si>
    <t>Action|Comedy</t>
  </si>
  <si>
    <t>Tropic ThunderÂ </t>
  </si>
  <si>
    <t>Brandon T. Jackson</t>
  </si>
  <si>
    <t>film director|parody|spoof|vietnam|written and directed by cast member</t>
  </si>
  <si>
    <t>http://www.imdb.com/title/tt0942385/?ref_=fn_tt_tt_1</t>
  </si>
  <si>
    <t>Goran Visnjic</t>
  </si>
  <si>
    <t>Crime|Drama|Mystery|Thriller</t>
  </si>
  <si>
    <t>The Girl with the Dragon TattooÂ </t>
  </si>
  <si>
    <t>Joely Richardson</t>
  </si>
  <si>
    <t>computer hacker|hacker|investigation|journalist|punk</t>
  </si>
  <si>
    <t>http://www.imdb.com/title/tt1568346/?ref_=fn_tt_tt_1</t>
  </si>
  <si>
    <t>Aldis Hodge</t>
  </si>
  <si>
    <t>Die Hard with a VengeanceÂ </t>
  </si>
  <si>
    <t>Kevin Chamberlin</t>
  </si>
  <si>
    <t>bomb|detective|new york city|police|terrorist</t>
  </si>
  <si>
    <t>http://www.imdb.com/title/tt0112864/?ref_=fn_tt_tt_1</t>
  </si>
  <si>
    <t>Sherlock HolmesÂ </t>
  </si>
  <si>
    <t>Robert Maillet</t>
  </si>
  <si>
    <t>black magic|bridge construction|professor moriarty|scotland yard inspector|sherlock holmes</t>
  </si>
  <si>
    <t>http://www.imdb.com/title/tt0988045/?ref_=fn_tt_tt_1</t>
  </si>
  <si>
    <t>Timur Bekmambetov</t>
  </si>
  <si>
    <t>Adventure|Drama|History</t>
  </si>
  <si>
    <t>Ben-HurÂ </t>
  </si>
  <si>
    <t>http://www.imdb.com/title/tt2638144/?ref_=fn_tt_tt_1</t>
  </si>
  <si>
    <t>Jim Varney</t>
  </si>
  <si>
    <t>Action|Adventure|Animation|Family|Fantasy|Sci-Fi</t>
  </si>
  <si>
    <t>Atlantis: The Lost EmpireÂ </t>
  </si>
  <si>
    <t>Cree Summer</t>
  </si>
  <si>
    <t>atlantis|crew|expedition|journal|museum</t>
  </si>
  <si>
    <t>http://www.imdb.com/title/tt0230011/?ref_=fn_tt_tt_1</t>
  </si>
  <si>
    <t>Walt Becker</t>
  </si>
  <si>
    <t>Joshua Mikel</t>
  </si>
  <si>
    <t>Adventure|Animation|Comedy|Family|Fantasy|Music</t>
  </si>
  <si>
    <t>Bella Thorne</t>
  </si>
  <si>
    <t>Alvin and the Chipmunks: The Road ChipÂ </t>
  </si>
  <si>
    <t>Jesse McCartney</t>
  </si>
  <si>
    <t>chipmunk|highway travel|on the road|plane|road movie</t>
  </si>
  <si>
    <t>http://www.imdb.com/title/tt2974918/?ref_=fn_tt_tt_1</t>
  </si>
  <si>
    <t>Drama|History|Thriller|War</t>
  </si>
  <si>
    <t>ValkyrieÂ </t>
  </si>
  <si>
    <t>american actor playing foreigner|assassination|conspiracy|military|nazis</t>
  </si>
  <si>
    <t>http://www.imdb.com/title/tt0985699/?ref_=fn_tt_tt_1</t>
  </si>
  <si>
    <t>Dennis Dugan</t>
  </si>
  <si>
    <t>Sayed Badreya</t>
  </si>
  <si>
    <t>Adam Sandler</t>
  </si>
  <si>
    <t>You Don't Mess with the ZohanÂ </t>
  </si>
  <si>
    <t>Kevin Nealon</t>
  </si>
  <si>
    <t>hair stylist|jew|landlord|muslim|palestinian</t>
  </si>
  <si>
    <t>http://www.imdb.com/title/tt0960144/?ref_=fn_tt_tt_1</t>
  </si>
  <si>
    <t>Action|Animation|Comedy|Sci-Fi</t>
  </si>
  <si>
    <t>PixelsÂ </t>
  </si>
  <si>
    <t>alien|arcade game|chase|driving in reverse|video gamer</t>
  </si>
  <si>
    <t>http://www.imdb.com/title/tt2120120/?ref_=fn_tt_tt_1</t>
  </si>
  <si>
    <t>Haley Joel Osment</t>
  </si>
  <si>
    <t>A.I. Artificial IntelligenceÂ </t>
  </si>
  <si>
    <t>Kevin Sussman</t>
  </si>
  <si>
    <t>affection|boy|fairy|future|robot</t>
  </si>
  <si>
    <t>http://www.imdb.com/title/tt0212720/?ref_=fn_tt_tt_1</t>
  </si>
  <si>
    <t>Rachael Harris</t>
  </si>
  <si>
    <t>Comedy|Family|Fantasy|Horror|Mystery</t>
  </si>
  <si>
    <t>Marsha Thomason</t>
  </si>
  <si>
    <t>The Haunted MansionÂ </t>
  </si>
  <si>
    <t>Marc John Jefferies</t>
  </si>
  <si>
    <t>arachnophobia|crystal ball|ghost|haunted house|thunderstorm</t>
  </si>
  <si>
    <t>http://www.imdb.com/title/tt0338094/?ref_=fn_tt_tt_1</t>
  </si>
  <si>
    <t>Tom Skerritt</t>
  </si>
  <si>
    <t>Drama|Mystery|Sci-Fi|Thriller</t>
  </si>
  <si>
    <t>ContactÂ </t>
  </si>
  <si>
    <t>Larry King</t>
  </si>
  <si>
    <t>message from outer space|religion|religion versus science|scientist|universe</t>
  </si>
  <si>
    <t>http://www.imdb.com/title/tt0118884/?ref_=fn_tt_tt_1</t>
  </si>
  <si>
    <t>Kim Dickens</t>
  </si>
  <si>
    <t>Action|Horror|Sci-Fi|Thriller</t>
  </si>
  <si>
    <t>Greg Grunberg</t>
  </si>
  <si>
    <t>Hollow ManÂ </t>
  </si>
  <si>
    <t>experiment|research|scientist|suburb|surrealism</t>
  </si>
  <si>
    <t>http://www.imdb.com/title/tt0164052/?ref_=fn_tt_tt_1</t>
  </si>
  <si>
    <t>Sydney Pollack</t>
  </si>
  <si>
    <t>George Harris</t>
  </si>
  <si>
    <t>Crime|Mystery|Thriller</t>
  </si>
  <si>
    <t>Curtiss Cook</t>
  </si>
  <si>
    <t>The InterpreterÂ </t>
  </si>
  <si>
    <t>Michael Wright</t>
  </si>
  <si>
    <t>african|assassination|dialect|interpreter|threat</t>
  </si>
  <si>
    <t>http://www.imdb.com/title/tt0373926/?ref_=fn_tt_tt_1</t>
  </si>
  <si>
    <t>Aboriginal</t>
  </si>
  <si>
    <t>Thor Freudenthal</t>
  </si>
  <si>
    <t>Leven Rambin</t>
  </si>
  <si>
    <t>Percy Jackson: Sea of MonstersÂ </t>
  </si>
  <si>
    <t>golden fleece|half brother|magical tree|sea|tree</t>
  </si>
  <si>
    <t>http://www.imdb.com/title/tt1854564/?ref_=fn_tt_tt_1</t>
  </si>
  <si>
    <t>Lara Croft Tomb Raider: The Cradle of LifeÂ </t>
  </si>
  <si>
    <t>duology|female hero|female lead|orb|pandora's box</t>
  </si>
  <si>
    <t>http://www.imdb.com/title/tt0325703/?ref_=fn_tt_tt_1</t>
  </si>
  <si>
    <t>Action|Adventure|Comedy|Crime|Mystery|Thriller</t>
  </si>
  <si>
    <t>Now You See Me 2Â </t>
  </si>
  <si>
    <t>Sanaa Lathan</t>
  </si>
  <si>
    <t>card trick|london england|magician|rain machine|rooftop</t>
  </si>
  <si>
    <t>http://www.imdb.com/title/tt3110958/?ref_=fn_tt_tt_1</t>
  </si>
  <si>
    <t>Michael Byrne</t>
  </si>
  <si>
    <t>Alun Armstrong</t>
  </si>
  <si>
    <t>The SaintÂ </t>
  </si>
  <si>
    <t>Velibor Topic</t>
  </si>
  <si>
    <t>cold fusion|disguise|energy|fusion|the saint</t>
  </si>
  <si>
    <t>http://www.imdb.com/title/tt0120053/?ref_=fn_tt_tt_1</t>
  </si>
  <si>
    <t>Stephen Dillane</t>
  </si>
  <si>
    <t>Spy GameÂ </t>
  </si>
  <si>
    <t>Catherine McCormack</t>
  </si>
  <si>
    <t>china|cia|cold war|friendship|retirement</t>
  </si>
  <si>
    <t>http://www.imdb.com/title/tt0266987/?ref_=fn_tt_tt_1</t>
  </si>
  <si>
    <t>Brian De Palma</t>
  </si>
  <si>
    <t>Mission to MarsÂ </t>
  </si>
  <si>
    <t>Kim Delaney</t>
  </si>
  <si>
    <t>astronaut|mars|mars the planet|outer space|zero gravity</t>
  </si>
  <si>
    <t>http://www.imdb.com/title/tt0183523/?ref_=fn_tt_tt_1</t>
  </si>
  <si>
    <t>Wanda Sykes</t>
  </si>
  <si>
    <t>RioÂ </t>
  </si>
  <si>
    <t>Will.i.am</t>
  </si>
  <si>
    <t>bird|brazilian|cockatoo|macaw|minnesota</t>
  </si>
  <si>
    <t>http://www.imdb.com/title/tt1436562/?ref_=fn_tt_tt_1</t>
  </si>
  <si>
    <t>Comedy|Drama|Sci-Fi</t>
  </si>
  <si>
    <t>Bicentennial ManÂ </t>
  </si>
  <si>
    <t>23rd century|android|artificial intelligence|dual role|robot</t>
  </si>
  <si>
    <t>http://www.imdb.com/title/tt0182789/?ref_=fn_tt_tt_1</t>
  </si>
  <si>
    <t>Mick Jackson</t>
  </si>
  <si>
    <t>Anne Heche</t>
  </si>
  <si>
    <t>VolcanoÂ </t>
  </si>
  <si>
    <t>Gaby Hoffmann</t>
  </si>
  <si>
    <t>earthquake|fire|lava|rescue|volcano</t>
  </si>
  <si>
    <t>http://www.imdb.com/title/tt0120461/?ref_=fn_tt_tt_1</t>
  </si>
  <si>
    <t>Alan J. Pakula</t>
  </si>
  <si>
    <t>The Devil's OwnÂ </t>
  </si>
  <si>
    <t>Natascha McElhone</t>
  </si>
  <si>
    <t>friendship|murder|northern ireland|police officer|terrorist</t>
  </si>
  <si>
    <t>http://www.imdb.com/title/tt0118972/?ref_=fn_tt_tt_1</t>
  </si>
  <si>
    <t>Kathryn Bigelow</t>
  </si>
  <si>
    <t>Christian Camargo</t>
  </si>
  <si>
    <t>K-19: The WidowmakerÂ </t>
  </si>
  <si>
    <t>Lex Shrapnel</t>
  </si>
  <si>
    <t>courage|radiation sickness|radioactive contamination|sea|test launch</t>
  </si>
  <si>
    <t>http://www.imdb.com/title/tt0267626/?ref_=fn_tt_tt_1</t>
  </si>
  <si>
    <t>John Milius</t>
  </si>
  <si>
    <t>William Smith</t>
  </si>
  <si>
    <t>Conan the BarbarianÂ </t>
  </si>
  <si>
    <t>Sandahl Bergman</t>
  </si>
  <si>
    <t>actual animal killed|cult|evil sorcerer|gladiator|warlord</t>
  </si>
  <si>
    <t>http://www.imdb.com/title/tt0082198/?ref_=fn_tt_tt_1</t>
  </si>
  <si>
    <t>Bruce McGill</t>
  </si>
  <si>
    <t>Paddy Considine</t>
  </si>
  <si>
    <t>Cinderella ManÂ </t>
  </si>
  <si>
    <t>Rosemarie DeWitt</t>
  </si>
  <si>
    <t>boxer|boxing|dream|great depression|love</t>
  </si>
  <si>
    <t>http://www.imdb.com/title/tt0352248/?ref_=fn_tt_tt_1</t>
  </si>
  <si>
    <t>Andrey Konchalovskiy</t>
  </si>
  <si>
    <t>Action|Family|Fantasy|Musical</t>
  </si>
  <si>
    <t>Shirley Henderson</t>
  </si>
  <si>
    <t>The Nutcracker in 3DÂ </t>
  </si>
  <si>
    <t>Richard E. Grant</t>
  </si>
  <si>
    <t>box office flop|christmas|christmas eve|critically bashed|toy comes to life</t>
  </si>
  <si>
    <t>http://www.imdb.com/title/tt1041804/?ref_=fn_tt_tt_1</t>
  </si>
  <si>
    <t>Gary Ross</t>
  </si>
  <si>
    <t>Michael Angarano</t>
  </si>
  <si>
    <t>Drama|History|Sport</t>
  </si>
  <si>
    <t>SeabiscuitÂ </t>
  </si>
  <si>
    <t>horse|horse racing|jockey|limp|seabiscuit</t>
  </si>
  <si>
    <t>http://www.imdb.com/title/tt0329575/?ref_=fn_tt_tt_1</t>
  </si>
  <si>
    <t>Alan Ruck</t>
  </si>
  <si>
    <t>TwisterÂ </t>
  </si>
  <si>
    <t>Jami Gertz</t>
  </si>
  <si>
    <t>device|disaster|divorce|storm|tornado</t>
  </si>
  <si>
    <t>http://www.imdb.com/title/tt0117998/?ref_=fn_tt_tt_1</t>
  </si>
  <si>
    <t>Paul Sanchez</t>
  </si>
  <si>
    <t>Adventure|Drama|Romance</t>
  </si>
  <si>
    <t>Cast AwayÂ </t>
  </si>
  <si>
    <t>Nick Searcy</t>
  </si>
  <si>
    <t>christmas|island|love|survival|talking to inanimate object</t>
  </si>
  <si>
    <t>http://www.imdb.com/title/tt0162222/?ref_=fn_tt_tt_1</t>
  </si>
  <si>
    <t>Animation|Comedy|Family|Music|Romance</t>
  </si>
  <si>
    <t>Happy FeetÂ </t>
  </si>
  <si>
    <t>Elizabeth Daily</t>
  </si>
  <si>
    <t>dance|emperor penguin|friend|penguin|song</t>
  </si>
  <si>
    <t>http://www.imdb.com/title/tt0366548/?ref_=fn_tt_tt_1</t>
  </si>
  <si>
    <t>Joan Allen</t>
  </si>
  <si>
    <t>The Bourne SupremacyÂ </t>
  </si>
  <si>
    <t>Oksana Akinshina</t>
  </si>
  <si>
    <t>assassin|car chase|cia|hidden truth|one against many</t>
  </si>
  <si>
    <t>http://www.imdb.com/title/tt0372183/?ref_=fn_tt_tt_1</t>
  </si>
  <si>
    <t>Air Force OneÂ </t>
  </si>
  <si>
    <t>Dean Stockwell</t>
  </si>
  <si>
    <t>ex soldier|hijacker|hostage|president|terrorist</t>
  </si>
  <si>
    <t>http://www.imdb.com/title/tt0118571/?ref_=fn_tt_tt_1</t>
  </si>
  <si>
    <t>Ocean's ElevenÂ </t>
  </si>
  <si>
    <t>Elliott Gould</t>
  </si>
  <si>
    <t>card dealer|casino|criminal mastermind|recruiting|ulcer</t>
  </si>
  <si>
    <t>http://www.imdb.com/title/tt0240772/?ref_=fn_tt_tt_1</t>
  </si>
  <si>
    <t>Paul W.S. Anderson</t>
  </si>
  <si>
    <t>The Three MusketeersÂ </t>
  </si>
  <si>
    <t>box office flop|cardinal richelieu|critically bashed|duel|musketeer</t>
  </si>
  <si>
    <t>http://www.imdb.com/title/tt1509767/?ref_=fn_tt_tt_1</t>
  </si>
  <si>
    <t>Genndy Tartakovsky</t>
  </si>
  <si>
    <t>Hotel TransylvaniaÂ </t>
  </si>
  <si>
    <t>dracula|hotel|invisible man|monster|transylvania</t>
  </si>
  <si>
    <t>http://www.imdb.com/title/tt0837562/?ref_=fn_tt_tt_1</t>
  </si>
  <si>
    <t>Kevin Lima</t>
  </si>
  <si>
    <t>Teala Dunn</t>
  </si>
  <si>
    <t>Animation|Comedy|Family|Fantasy|Musical|Romance</t>
  </si>
  <si>
    <t>Jeff Bennett</t>
  </si>
  <si>
    <t>EnchantedÂ </t>
  </si>
  <si>
    <t>Fred Tatasciore</t>
  </si>
  <si>
    <t>fairy tale|lawyer|love|new york|prince</t>
  </si>
  <si>
    <t>http://www.imdb.com/title/tt0461770/?ref_=fn_tt_tt_1</t>
  </si>
  <si>
    <t>Scott Thompson</t>
  </si>
  <si>
    <t>Crime|Drama|Horror|Mystery|Thriller</t>
  </si>
  <si>
    <t>Caroline Dhavernas</t>
  </si>
  <si>
    <t xml:space="preserve">HannibalÂ             </t>
  </si>
  <si>
    <t>Hettienne Park</t>
  </si>
  <si>
    <t>blood|cannibalism|fbi|manipulation|psychiatrist</t>
  </si>
  <si>
    <t>http://www.imdb.com/title/tt2243973/?ref_=fn_tt_tt_1</t>
  </si>
  <si>
    <t>Daniel Espinosa</t>
  </si>
  <si>
    <t>Safe HouseÂ </t>
  </si>
  <si>
    <t>cia|cia agent|consulate|on the run|safe house</t>
  </si>
  <si>
    <t>http://www.imdb.com/title/tt1599348/?ref_=fn_tt_tt_1</t>
  </si>
  <si>
    <t>Adventure|Comedy|Family</t>
  </si>
  <si>
    <t>102 DalmatiansÂ </t>
  </si>
  <si>
    <t>Jim Carter</t>
  </si>
  <si>
    <t>dog|parole|parole officer|prison|puppy</t>
  </si>
  <si>
    <t>http://www.imdb.com/title/tt0211181/?ref_=fn_tt_tt_1</t>
  </si>
  <si>
    <t>Gabourey Sidibe</t>
  </si>
  <si>
    <t>Tower HeistÂ </t>
  </si>
  <si>
    <t>apartment|fbi|fraud|heist|manager</t>
  </si>
  <si>
    <t>http://www.imdb.com/title/tt0471042/?ref_=fn_tt_tt_1</t>
  </si>
  <si>
    <t>Nancy Meyers</t>
  </si>
  <si>
    <t>The HolidayÂ </t>
  </si>
  <si>
    <t>Sarah Parish</t>
  </si>
  <si>
    <t>book|composer|house|love|self esteem</t>
  </si>
  <si>
    <t>http://www.imdb.com/title/tt0457939/?ref_=fn_tt_tt_1</t>
  </si>
  <si>
    <t>Enemy of the StateÂ </t>
  </si>
  <si>
    <t>Lisa Bonet</t>
  </si>
  <si>
    <t>congressman|lawyer|nsa|on the run|surveillance</t>
  </si>
  <si>
    <t>http://www.imdb.com/title/tt0120660/?ref_=fn_tt_tt_1</t>
  </si>
  <si>
    <t>Hunter Parrish</t>
  </si>
  <si>
    <t>Meryl Streep</t>
  </si>
  <si>
    <t>It's ComplicatedÂ </t>
  </si>
  <si>
    <t>Zoe Kazan</t>
  </si>
  <si>
    <t>affair|divorce|graduation|vomiting|watching television</t>
  </si>
  <si>
    <t>http://www.imdb.com/title/tt1230414/?ref_=fn_tt_tt_1</t>
  </si>
  <si>
    <t>Al Pacino</t>
  </si>
  <si>
    <t>Ocean's ThirteenÂ </t>
  </si>
  <si>
    <t>casino|heist|manmade earthquake|revenge|tunnel boring machine</t>
  </si>
  <si>
    <t>http://www.imdb.com/title/tt0496806/?ref_=fn_tt_tt_1</t>
  </si>
  <si>
    <t>Roger Allers</t>
  </si>
  <si>
    <t>Debra Messing</t>
  </si>
  <si>
    <t>Open SeasonÂ </t>
  </si>
  <si>
    <t>Jane Krakowski</t>
  </si>
  <si>
    <t>bear|deer|forest|grizzly bear|hunter</t>
  </si>
  <si>
    <t>http://www.imdb.com/title/tt0400717/?ref_=fn_tt_tt_1</t>
  </si>
  <si>
    <t>Neil Burger</t>
  </si>
  <si>
    <t>DivergentÂ </t>
  </si>
  <si>
    <t>army|brother sister relationship|dystopia|father son relationship|narrated by character</t>
  </si>
  <si>
    <t>http://www.imdb.com/title/tt1840309/?ref_=fn_tt_tt_1</t>
  </si>
  <si>
    <t>Jean-Jacques Annaud</t>
  </si>
  <si>
    <t>Gabriel Thomson</t>
  </si>
  <si>
    <t>Bob Hoskins</t>
  </si>
  <si>
    <t>Enemy at the GatesÂ </t>
  </si>
  <si>
    <t>Clemens Schick</t>
  </si>
  <si>
    <t>battle|german|russian|sniper|stalingrad</t>
  </si>
  <si>
    <t>http://www.imdb.com/title/tt0215750/?ref_=fn_tt_tt_1</t>
  </si>
  <si>
    <t>The RundownÂ </t>
  </si>
  <si>
    <t>amazon|bounty hunter|fight|hunter|jungle</t>
  </si>
  <si>
    <t>http://www.imdb.com/title/tt0327850/?ref_=fn_tt_tt_1</t>
  </si>
  <si>
    <t>Tom Noonan</t>
  </si>
  <si>
    <t>Action|Adventure|Comedy|Fantasy</t>
  </si>
  <si>
    <t>F. Murray Abraham</t>
  </si>
  <si>
    <t>Last Action HeroÂ </t>
  </si>
  <si>
    <t>action hero|hero|magic|ticket|video store</t>
  </si>
  <si>
    <t>http://www.imdb.com/title/tt0107362/?ref_=fn_tt_tt_1</t>
  </si>
  <si>
    <t>Li Gong</t>
  </si>
  <si>
    <t>Memoirs of a GeishaÂ </t>
  </si>
  <si>
    <t>Karl Yune</t>
  </si>
  <si>
    <t>coming of age|geisha|japan|jealousy|love</t>
  </si>
  <si>
    <t>http://www.imdb.com/title/tt0397535/?ref_=fn_tt_tt_1</t>
  </si>
  <si>
    <t>Zachery Ty Bryan</t>
  </si>
  <si>
    <t>Amber Stevens West</t>
  </si>
  <si>
    <t>The Fast and the Furious: Tokyo DriftÂ </t>
  </si>
  <si>
    <t>Nikki Griffin</t>
  </si>
  <si>
    <t>car|challenge|drift racing|drifting|tokyo japan</t>
  </si>
  <si>
    <t>http://www.imdb.com/title/tt0463985/?ref_=fn_tt_tt_1</t>
  </si>
  <si>
    <t>Sarah Smith</t>
  </si>
  <si>
    <t>Imelda Staunton</t>
  </si>
  <si>
    <t>Arthur ChristmasÂ </t>
  </si>
  <si>
    <t>Michael Palin</t>
  </si>
  <si>
    <t>christmas|christmas eve|elf|high tech|resentment</t>
  </si>
  <si>
    <t>http://www.imdb.com/title/tt1430607/?ref_=fn_tt_tt_1</t>
  </si>
  <si>
    <t>Martin Brest</t>
  </si>
  <si>
    <t>Meet Joe BlackÂ </t>
  </si>
  <si>
    <t>birthday|death|death personified|fear of death|wealth</t>
  </si>
  <si>
    <t>http://www.imdb.com/title/tt0119643/?ref_=fn_tt_tt_1</t>
  </si>
  <si>
    <t>Andrew Davis</t>
  </si>
  <si>
    <t>Rick Worthy</t>
  </si>
  <si>
    <t>Raymond Cruz</t>
  </si>
  <si>
    <t>Collateral DamageÂ </t>
  </si>
  <si>
    <t>Jsu Garcia</t>
  </si>
  <si>
    <t>bare chested boy|car explosion|colombia|explosion|terrorism</t>
  </si>
  <si>
    <t>http://www.imdb.com/title/tt0233469/?ref_=fn_tt_tt_1</t>
  </si>
  <si>
    <t>Bob Fosse</t>
  </si>
  <si>
    <t>Ben Vereen</t>
  </si>
  <si>
    <t>Comedy|Drama|Music|Musical</t>
  </si>
  <si>
    <t>Roy Scheider</t>
  </si>
  <si>
    <t>All That JazzÂ </t>
  </si>
  <si>
    <t>Max Wright</t>
  </si>
  <si>
    <t>dancer|editing|stand up comedian|surgery|vomiting</t>
  </si>
  <si>
    <t>http://www.imdb.com/title/tt0078754/?ref_=fn_tt_tt_1</t>
  </si>
  <si>
    <t>Tarsem Singh</t>
  </si>
  <si>
    <t>Adventure|Comedy|Drama|Family|Fantasy</t>
  </si>
  <si>
    <t>Mirror MirrorÂ </t>
  </si>
  <si>
    <t>kingdom|prince|princess|queen|snow</t>
  </si>
  <si>
    <t>http://www.imdb.com/title/tt1667353/?ref_=fn_tt_tt_1</t>
  </si>
  <si>
    <t>Edgar Wright</t>
  </si>
  <si>
    <t>Kieran Culkin</t>
  </si>
  <si>
    <t>Action|Comedy|Fantasy|Romance</t>
  </si>
  <si>
    <t>Anna Kendrick</t>
  </si>
  <si>
    <t>Scott Pilgrim vs. the WorldÂ </t>
  </si>
  <si>
    <t>Ellen Wong</t>
  </si>
  <si>
    <t>band|dating|high school|hipster|rock band</t>
  </si>
  <si>
    <t>http://www.imdb.com/title/tt0446029/?ref_=fn_tt_tt_1</t>
  </si>
  <si>
    <t>Jon Amiel</t>
  </si>
  <si>
    <t>TchÃ©ky Karyo</t>
  </si>
  <si>
    <t>The CoreÂ </t>
  </si>
  <si>
    <t>Rekha Sharma</t>
  </si>
  <si>
    <t>core|earth|natural disaster|pacemaker|scientist</t>
  </si>
  <si>
    <t>http://www.imdb.com/title/tt0298814/?ref_=fn_tt_tt_1</t>
  </si>
  <si>
    <t>Peter Segal</t>
  </si>
  <si>
    <t>Janet Jackson</t>
  </si>
  <si>
    <t>Comedy|Romance|Sci-Fi</t>
  </si>
  <si>
    <t>Larry Miller</t>
  </si>
  <si>
    <t>Nutty Professor II: The KlumpsÂ </t>
  </si>
  <si>
    <t>Chris Elliott</t>
  </si>
  <si>
    <t>alter ego|marriage|professor|scientist|serum</t>
  </si>
  <si>
    <t>http://www.imdb.com/title/tt0144528/?ref_=fn_tt_tt_1</t>
  </si>
  <si>
    <t>Linda Cardellini</t>
  </si>
  <si>
    <t>Adventure|Comedy|Mystery</t>
  </si>
  <si>
    <t>Sarah Michelle Gellar</t>
  </si>
  <si>
    <t>Scooby-DooÂ </t>
  </si>
  <si>
    <t>Miguel A. NÃºÃ±ez Jr.</t>
  </si>
  <si>
    <t>amusement park|island|motorcycle|scooby doo|tough girl</t>
  </si>
  <si>
    <t>http://www.imdb.com/title/tt0267913/?ref_=fn_tt_tt_1</t>
  </si>
  <si>
    <t>Pete Travis</t>
  </si>
  <si>
    <t>Jason Cope</t>
  </si>
  <si>
    <t>Wood Harris</t>
  </si>
  <si>
    <t>DreddÂ </t>
  </si>
  <si>
    <t>Rakie Ayola</t>
  </si>
  <si>
    <t>brutality|dark humor|female antagonist|female warrior|post apocalypse</t>
  </si>
  <si>
    <t>http://www.imdb.com/title/tt1343727/?ref_=fn_tt_tt_1</t>
  </si>
  <si>
    <t>Cameron Monaghan</t>
  </si>
  <si>
    <t>Comedy|Drama|Fantasy|Romance</t>
  </si>
  <si>
    <t>ClickÂ </t>
  </si>
  <si>
    <t>Julie Kavner</t>
  </si>
  <si>
    <t>architect|frozen time|obese man|remote control|stopped time</t>
  </si>
  <si>
    <t>http://www.imdb.com/title/tt0389860/?ref_=fn_tt_tt_1</t>
  </si>
  <si>
    <t>George A. Romero</t>
  </si>
  <si>
    <t>Hal Holbrook</t>
  </si>
  <si>
    <t>Ted Danson</t>
  </si>
  <si>
    <t>CreepshowÂ </t>
  </si>
  <si>
    <t>Adrienne Barbeau</t>
  </si>
  <si>
    <t>anthology|child abuse|critically acclaimed|death|grindhouse</t>
  </si>
  <si>
    <t>http://www.imdb.com/title/tt0083767/?ref_=fn_tt_tt_1</t>
  </si>
  <si>
    <t>Action|Comedy|Family|Fantasy</t>
  </si>
  <si>
    <t>Cats &amp; Dogs: The Revenge of Kitty GaloreÂ </t>
  </si>
  <si>
    <t>Katt Williams</t>
  </si>
  <si>
    <t>cartoon on tv|cat|dog|kitty|special agent</t>
  </si>
  <si>
    <t>http://www.imdb.com/title/tt1287468/?ref_=fn_tt_tt_1</t>
  </si>
  <si>
    <t>JumperÂ </t>
  </si>
  <si>
    <t>Tom Hulce</t>
  </si>
  <si>
    <t>bank|based on novel|ice|teleportation|vault</t>
  </si>
  <si>
    <t>http://www.imdb.com/title/tt0489099/?ref_=fn_tt_tt_1</t>
  </si>
  <si>
    <t>IvÃ¡n KamarÃ¡s</t>
  </si>
  <si>
    <t>Action|Adventure|Fantasy|Horror|Sci-Fi</t>
  </si>
  <si>
    <t>Seth MacFarlane</t>
  </si>
  <si>
    <t>Hellboy II: The Golden ArmyÂ </t>
  </si>
  <si>
    <t>Brian Steele</t>
  </si>
  <si>
    <t>creature|elf|prince|rebellion|superhero</t>
  </si>
  <si>
    <t>http://www.imdb.com/title/tt0411477/?ref_=fn_tt_tt_1</t>
  </si>
  <si>
    <t>Crime|Drama|History|Mystery|Thriller</t>
  </si>
  <si>
    <t>ZodiacÂ </t>
  </si>
  <si>
    <t>Anthony Edwards</t>
  </si>
  <si>
    <t>cartoonist|reporter|serial killer|zodiac|zodiac killer</t>
  </si>
  <si>
    <t>http://www.imdb.com/title/tt0443706/?ref_=fn_tt_tt_1</t>
  </si>
  <si>
    <t>Michael Rapaport</t>
  </si>
  <si>
    <t>The 6th DayÂ </t>
  </si>
  <si>
    <t>clone|cloning|future|laser gun|murder</t>
  </si>
  <si>
    <t>http://www.imdb.com/title/tt0216216/?ref_=fn_tt_tt_1</t>
  </si>
  <si>
    <t>Comedy|Drama</t>
  </si>
  <si>
    <t>Bruce AlmightyÂ </t>
  </si>
  <si>
    <t>answer to prayer|breast expansion|pleading with god|supernatural power|walking on water</t>
  </si>
  <si>
    <t>http://www.imdb.com/title/tt0315327/?ref_=fn_tt_tt_1</t>
  </si>
  <si>
    <t>The ExpendablesÂ </t>
  </si>
  <si>
    <t>action hero|assassination attempt|explosion|machine gun|rescue mission</t>
  </si>
  <si>
    <t>http://www.imdb.com/title/tt1320253/?ref_=fn_tt_tt_1</t>
  </si>
  <si>
    <t>Mission: ImpossibleÂ </t>
  </si>
  <si>
    <t>Vanessa Redgrave</t>
  </si>
  <si>
    <t>disguise|mission|spy|stealing|traitor</t>
  </si>
  <si>
    <t>http://www.imdb.com/title/tt0117060/?ref_=fn_tt_tt_1</t>
  </si>
  <si>
    <t>The Hunger GamesÂ </t>
  </si>
  <si>
    <t>Anthony Reynolds</t>
  </si>
  <si>
    <t>fight to the death|game|massacre|self survival|suicide attempt</t>
  </si>
  <si>
    <t>http://www.imdb.com/title/tt1392170/?ref_=fn_tt_tt_1</t>
  </si>
  <si>
    <t>Todd Phillips</t>
  </si>
  <si>
    <t>Mason Lee</t>
  </si>
  <si>
    <t>The Hangover Part IIÂ </t>
  </si>
  <si>
    <t>Mike Tyson</t>
  </si>
  <si>
    <t>hotel|male frontal nudity|pubic hair|thailand|wedding</t>
  </si>
  <si>
    <t>http://www.imdb.com/title/tt1411697/?ref_=fn_tt_tt_1</t>
  </si>
  <si>
    <t>Batman ReturnsÂ </t>
  </si>
  <si>
    <t>Andrew Bryniarski</t>
  </si>
  <si>
    <t>box office hit|dc comics|gotham|mayor|penguin</t>
  </si>
  <si>
    <t>http://www.imdb.com/title/tt0103776/?ref_=fn_tt_tt_1</t>
  </si>
  <si>
    <t>Over the HedgeÂ </t>
  </si>
  <si>
    <t>bear|food|forest|raccoon|turtle</t>
  </si>
  <si>
    <t>http://www.imdb.com/title/tt0327084/?ref_=fn_tt_tt_1</t>
  </si>
  <si>
    <t>Jason Scott Lee</t>
  </si>
  <si>
    <t>Adventure|Animation|Comedy|Drama|Family|Fantasy|Sci-Fi</t>
  </si>
  <si>
    <t>Lilo &amp; StitchÂ </t>
  </si>
  <si>
    <t>David Ogden Stiers</t>
  </si>
  <si>
    <t>alien|escape|fugitive|hawaii|social worker</t>
  </si>
  <si>
    <t>http://www.imdb.com/title/tt0275847/?ref_=fn_tt_tt_1</t>
  </si>
  <si>
    <t>Gary Winick</t>
  </si>
  <si>
    <t>Charlotte's WebÂ </t>
  </si>
  <si>
    <t>barn|pig|piglet|spider|uncle</t>
  </si>
  <si>
    <t>http://www.imdb.com/title/tt0413895/?ref_=fn_tt_tt_1</t>
  </si>
  <si>
    <t>Mimi Leder</t>
  </si>
  <si>
    <t>Action|Drama|Romance|Sci-Fi|Thriller</t>
  </si>
  <si>
    <t>Deep ImpactÂ </t>
  </si>
  <si>
    <t>astronomer|comet|mission|president|secretary</t>
  </si>
  <si>
    <t>http://www.imdb.com/title/tt0120647/?ref_=fn_tt_tt_1</t>
  </si>
  <si>
    <t>RED 2Â </t>
  </si>
  <si>
    <t>Garrick Hagon</t>
  </si>
  <si>
    <t>cia|cia agent|rescue|russian|team</t>
  </si>
  <si>
    <t>http://www.imdb.com/title/tt1821694/?ref_=fn_tt_tt_1</t>
  </si>
  <si>
    <t>Steve Reevis</t>
  </si>
  <si>
    <t>Comedy|Crime|Sport</t>
  </si>
  <si>
    <t>The Longest YardÂ </t>
  </si>
  <si>
    <t>Dalip Singh</t>
  </si>
  <si>
    <t>coach|convict|football|prison|warden</t>
  </si>
  <si>
    <t>http://www.imdb.com/title/tt0398165/?ref_=fn_tt_tt_1</t>
  </si>
  <si>
    <t>Alvin and the Chipmunks: ChipwreckedÂ </t>
  </si>
  <si>
    <t>Lauren Gottlieb</t>
  </si>
  <si>
    <t>chipmunk|cruise ship|football ball|overboard|tennis ball</t>
  </si>
  <si>
    <t>http://www.imdb.com/title/tt1615918/?ref_=fn_tt_tt_1</t>
  </si>
  <si>
    <t>Grown Ups 2Â </t>
  </si>
  <si>
    <t>belching|number in title|party|reference to nicki minaj|sneezing</t>
  </si>
  <si>
    <t>http://www.imdb.com/title/tt2191701/?ref_=fn_tt_tt_1</t>
  </si>
  <si>
    <t>Get SmartÂ </t>
  </si>
  <si>
    <t>airplane|misunderstanding|obese woman|overweight woman|spy</t>
  </si>
  <si>
    <t>http://www.imdb.com/title/tt0425061/?ref_=fn_tt_tt_1</t>
  </si>
  <si>
    <t>Something's Gotta GiveÂ </t>
  </si>
  <si>
    <t>Paul Michael Glaser</t>
  </si>
  <si>
    <t>beach|dating|doctor|heart attack|weekend</t>
  </si>
  <si>
    <t>http://www.imdb.com/title/tt0337741/?ref_=fn_tt_tt_1</t>
  </si>
  <si>
    <t>Joseph Sikora</t>
  </si>
  <si>
    <t>Shutter IslandÂ </t>
  </si>
  <si>
    <t>Nellie Sciutto</t>
  </si>
  <si>
    <t>female prisoner|plot twist|self delusion|surprise ending|year 1954</t>
  </si>
  <si>
    <t>http://www.imdb.com/title/tt1130884/?ref_=fn_tt_tt_1</t>
  </si>
  <si>
    <t>Seth Gordon</t>
  </si>
  <si>
    <t>Four ChristmasesÂ </t>
  </si>
  <si>
    <t>Katy Mixon</t>
  </si>
  <si>
    <t>airport|christmas|news broadcast|tv broadcast|tv news</t>
  </si>
  <si>
    <t>http://www.imdb.com/title/tt0369436/?ref_=fn_tt_tt_1</t>
  </si>
  <si>
    <t>Drew Carey</t>
  </si>
  <si>
    <t>RobotsÂ </t>
  </si>
  <si>
    <t>Paula Abdul</t>
  </si>
  <si>
    <t>actor voicing multiple characters|box office hit|coffee|plate|robot</t>
  </si>
  <si>
    <t>http://www.imdb.com/title/tt0358082/?ref_=fn_tt_tt_1</t>
  </si>
  <si>
    <t>Face/OffÂ </t>
  </si>
  <si>
    <t>death of child|face|face transplant|prison|terrorist</t>
  </si>
  <si>
    <t>http://www.imdb.com/title/tt0119094/?ref_=fn_tt_tt_1</t>
  </si>
  <si>
    <t>Adam Shankman</t>
  </si>
  <si>
    <t>Carmen Electra</t>
  </si>
  <si>
    <t>Comedy|Family|Fantasy|Romance</t>
  </si>
  <si>
    <t>Bedtime StoriesÂ </t>
  </si>
  <si>
    <t>Kathryn Joosten</t>
  </si>
  <si>
    <t>2000s|bedtime story|elephant|handyman|tween girl</t>
  </si>
  <si>
    <t>http://www.imdb.com/title/tt0960731/?ref_=fn_tt_tt_1</t>
  </si>
  <si>
    <t>Jennifer Jason Leigh</t>
  </si>
  <si>
    <t>Road to PerditionÂ </t>
  </si>
  <si>
    <t>Liam Aiken</t>
  </si>
  <si>
    <t>1930s|blood|gun|on the run|revenge</t>
  </si>
  <si>
    <t>http://www.imdb.com/title/tt0257044/?ref_=fn_tt_tt_1</t>
  </si>
  <si>
    <t>Bailee Madison</t>
  </si>
  <si>
    <t>Just Go with ItÂ </t>
  </si>
  <si>
    <t>chick flick|hawaii|love|plastic surgeon|woman wearing a string bikini</t>
  </si>
  <si>
    <t>http://www.imdb.com/title/tt1564367/?ref_=fn_tt_tt_1</t>
  </si>
  <si>
    <t>Royce Johnson</t>
  </si>
  <si>
    <t>Action|Adventure|Crime|Drama|Sci-Fi|Thriller</t>
  </si>
  <si>
    <t>Elden Henson</t>
  </si>
  <si>
    <t xml:space="preserve">DaredevilÂ             </t>
  </si>
  <si>
    <t>Charlie Cox</t>
  </si>
  <si>
    <t>corruption|lawyer|partnership|superhero|vigilante</t>
  </si>
  <si>
    <t>http://www.imdb.com/title/tt3322312/?ref_=fn_tt_tt_1</t>
  </si>
  <si>
    <t>TV-MA</t>
  </si>
  <si>
    <t>Monica Potter</t>
  </si>
  <si>
    <t>Con AirÂ </t>
  </si>
  <si>
    <t>Dave Chappelle</t>
  </si>
  <si>
    <t>army rangers|convict|criminal|escape|prison</t>
  </si>
  <si>
    <t>http://www.imdb.com/title/tt0118880/?ref_=fn_tt_tt_1</t>
  </si>
  <si>
    <t>D.J. Caruso</t>
  </si>
  <si>
    <t>Ethan Embry</t>
  </si>
  <si>
    <t>Eagle EyeÂ </t>
  </si>
  <si>
    <t>Cameron Boyce</t>
  </si>
  <si>
    <t>audio surveillance|death|pentagon|technology|twin brother</t>
  </si>
  <si>
    <t>http://www.imdb.com/title/tt1059786/?ref_=fn_tt_tt_1</t>
  </si>
  <si>
    <t>Anthony Minghella</t>
  </si>
  <si>
    <t>Adventure|Drama|History|Romance|War</t>
  </si>
  <si>
    <t>Cold MountainÂ </t>
  </si>
  <si>
    <t>civil war|mountain|soldier|well|wounded soldier</t>
  </si>
  <si>
    <t>http://www.imdb.com/title/tt0159365/?ref_=fn_tt_tt_1</t>
  </si>
  <si>
    <t>Albert Hughes</t>
  </si>
  <si>
    <t>The Book of EliÂ </t>
  </si>
  <si>
    <t>blind|book|long take|post apocalypse|water</t>
  </si>
  <si>
    <t>http://www.imdb.com/title/tt1037705/?ref_=fn_tt_tt_1</t>
  </si>
  <si>
    <t>Les Mayfield</t>
  </si>
  <si>
    <t>Jodi Benson</t>
  </si>
  <si>
    <t>Comedy|Family|Sci-Fi</t>
  </si>
  <si>
    <t>FlubberÂ </t>
  </si>
  <si>
    <t>Sam Lloyd</t>
  </si>
  <si>
    <t>college|flubber|flying rubber|professor|wedding</t>
  </si>
  <si>
    <t>http://www.imdb.com/title/tt0119137/?ref_=fn_tt_tt_1</t>
  </si>
  <si>
    <t>Lili Taylor</t>
  </si>
  <si>
    <t>Fantasy|Horror|Mystery|Thriller</t>
  </si>
  <si>
    <t>The HauntingÂ </t>
  </si>
  <si>
    <t>Virginia Madsen</t>
  </si>
  <si>
    <t>greenhouse|haunted house|horror movie remake|mansion|old house</t>
  </si>
  <si>
    <t>http://www.imdb.com/title/tt0171363/?ref_=fn_tt_tt_1</t>
  </si>
  <si>
    <t>Joe Pytka</t>
  </si>
  <si>
    <t>Adventure|Animation|Comedy|Family|Fantasy|Sci-Fi|Sport</t>
  </si>
  <si>
    <t>Space JamÂ </t>
  </si>
  <si>
    <t>Michael Jordan</t>
  </si>
  <si>
    <t>alien|basketball|basketball game|cult film|monstars</t>
  </si>
  <si>
    <t>http://www.imdb.com/title/tt0117705/?ref_=fn_tt_tt_1</t>
  </si>
  <si>
    <t>Henry Czerny</t>
  </si>
  <si>
    <t>Adventure|Comedy|Crime|Family|Mystery</t>
  </si>
  <si>
    <t>Roger Rees</t>
  </si>
  <si>
    <t>The Pink PantherÂ </t>
  </si>
  <si>
    <t>William Abadie</t>
  </si>
  <si>
    <t>diamond|france|investigation|pink panther|soccer</t>
  </si>
  <si>
    <t>http://www.imdb.com/title/tt0383216/?ref_=fn_tt_tt_1</t>
  </si>
  <si>
    <t>Scott Derrickson</t>
  </si>
  <si>
    <t>Drama|Sci-Fi|Thriller</t>
  </si>
  <si>
    <t>The Day the Earth Stood StillÂ </t>
  </si>
  <si>
    <t>Juan Riedinger</t>
  </si>
  <si>
    <t>alien|earth|giant robot|military|scientist</t>
  </si>
  <si>
    <t>http://www.imdb.com/title/tt0970416/?ref_=fn_tt_tt_1</t>
  </si>
  <si>
    <t>Alex McArthur</t>
  </si>
  <si>
    <t>Action|Crime|Mystery|Romance|Thriller</t>
  </si>
  <si>
    <t>Conspiracy TheoryÂ </t>
  </si>
  <si>
    <t>Michael Potts</t>
  </si>
  <si>
    <t>conspiracy|fbi|mk ultra|newsletter|taxi</t>
  </si>
  <si>
    <t>http://www.imdb.com/title/tt0118883/?ref_=fn_tt_tt_1</t>
  </si>
  <si>
    <t>FuryÂ </t>
  </si>
  <si>
    <t>Jim Parrack</t>
  </si>
  <si>
    <t>battle|battlefield|brutality|combat|tank</t>
  </si>
  <si>
    <t>http://www.imdb.com/title/tt2713180/?ref_=fn_tt_tt_1</t>
  </si>
  <si>
    <t>Ivan Reitman</t>
  </si>
  <si>
    <t>Action|Adventure|Comedy|Romance</t>
  </si>
  <si>
    <t>Six Days Seven NightsÂ </t>
  </si>
  <si>
    <t>airplane|island|pilot|storm|thunderstorm</t>
  </si>
  <si>
    <t>http://www.imdb.com/title/tt0120828/?ref_=fn_tt_tt_1</t>
  </si>
  <si>
    <t>Eric Brevig</t>
  </si>
  <si>
    <t>Tom Cavanagh</t>
  </si>
  <si>
    <t>Yogi BearÂ </t>
  </si>
  <si>
    <t>Josh Robert Thompson</t>
  </si>
  <si>
    <t>bear|mayor|park|sabotage|yogi bear</t>
  </si>
  <si>
    <t>http://www.imdb.com/title/tt1302067/?ref_=fn_tt_tt_1</t>
  </si>
  <si>
    <t>Kelly Asbury</t>
  </si>
  <si>
    <t>Charles Napier</t>
  </si>
  <si>
    <t>Adventure|Animation|Family|Western</t>
  </si>
  <si>
    <t>Spirit: Stallion of the CimarronÂ </t>
  </si>
  <si>
    <t>Zahn McClarnon</t>
  </si>
  <si>
    <t>cavalry|escape|herd|stallion|wild stallion</t>
  </si>
  <si>
    <t>http://www.imdb.com/title/tt0166813/?ref_=fn_tt_tt_1</t>
  </si>
  <si>
    <t>Leslie Bibb</t>
  </si>
  <si>
    <t>Comedy|Family|Romance</t>
  </si>
  <si>
    <t>ZookeeperÂ </t>
  </si>
  <si>
    <t>Nicholas Turturro</t>
  </si>
  <si>
    <t>champagne bottle|coca cola|jewelry box|red bull|zoo</t>
  </si>
  <si>
    <t>http://www.imdb.com/title/tt1222817/?ref_=fn_tt_tt_1</t>
  </si>
  <si>
    <t>Stephen Hopkins</t>
  </si>
  <si>
    <t>Action|Adventure|Family|Sci-Fi|Thriller</t>
  </si>
  <si>
    <t>Lost in SpaceÂ </t>
  </si>
  <si>
    <t>June Lockhart</t>
  </si>
  <si>
    <t>based on tv series|remake|robot|scientist|spaceship</t>
  </si>
  <si>
    <t>http://www.imdb.com/title/tt0120738/?ref_=fn_tt_tt_1</t>
  </si>
  <si>
    <t>Jonathan Demme</t>
  </si>
  <si>
    <t>Dorian Missick</t>
  </si>
  <si>
    <t>The Manchurian CandidateÂ </t>
  </si>
  <si>
    <t>Jose Pablo Cantillo</t>
  </si>
  <si>
    <t>brainwashed assassin|conspiracy|critically acclaimed|mother son relationship|soldier</t>
  </si>
  <si>
    <t>http://www.imdb.com/title/tt0368008/?ref_=fn_tt_tt_1</t>
  </si>
  <si>
    <t>Henry Jaglom</t>
  </si>
  <si>
    <t>DÃ©jÃ  VuÂ </t>
  </si>
  <si>
    <t>Michael Brandon</t>
  </si>
  <si>
    <t>american|love|pin|ruby|stranger</t>
  </si>
  <si>
    <t>http://www.imdb.com/title/tt0119033/?ref_=fn_tt_tt_1</t>
  </si>
  <si>
    <t>Hotel Transylvania 2Â </t>
  </si>
  <si>
    <t>Fran Drescher</t>
  </si>
  <si>
    <t>california|dracula|hotel|transylvania|vampire</t>
  </si>
  <si>
    <t>http://www.imdb.com/title/tt2510894/?ref_=fn_tt_tt_1</t>
  </si>
  <si>
    <t>Agnes Moorehead</t>
  </si>
  <si>
    <t>Elizabeth Montgomery</t>
  </si>
  <si>
    <t xml:space="preserve">BewitchedÂ             </t>
  </si>
  <si>
    <t>Dick York</t>
  </si>
  <si>
    <t>connecticut|magic|marriage|witch|witchcraft</t>
  </si>
  <si>
    <t>http://www.imdb.com/title/tt0057733/?ref_=fn_tt_tt_1</t>
  </si>
  <si>
    <t>TV-G</t>
  </si>
  <si>
    <t>James Algar</t>
  </si>
  <si>
    <t>Penn Jillette</t>
  </si>
  <si>
    <t>Animation|Family|Fantasy|Music</t>
  </si>
  <si>
    <t>Quincy Jones</t>
  </si>
  <si>
    <t>Fantasia 2000Â </t>
  </si>
  <si>
    <t>Russi Taylor</t>
  </si>
  <si>
    <t>abstract|ark|disney|fairy tale|piano</t>
  </si>
  <si>
    <t>http://www.imdb.com/title/tt0120910/?ref_=fn_tt_tt_1</t>
  </si>
  <si>
    <t>Alan Young</t>
  </si>
  <si>
    <t>The Time MachineÂ </t>
  </si>
  <si>
    <t>Josh Stamberg</t>
  </si>
  <si>
    <t>hunter|scientist|time machine|time travel|time travel romance</t>
  </si>
  <si>
    <t>http://www.imdb.com/title/tt0268695/?ref_=fn_tt_tt_1</t>
  </si>
  <si>
    <t>Mika Boorem</t>
  </si>
  <si>
    <t>Action|Adventure|Family|Fantasy|Thriller</t>
  </si>
  <si>
    <t>Mighty Joe YoungÂ </t>
  </si>
  <si>
    <t>David Paymer</t>
  </si>
  <si>
    <t>animal|california|gorilla|hunter|poacher</t>
  </si>
  <si>
    <t>http://www.imdb.com/title/tt0120751/?ref_=fn_tt_tt_1</t>
  </si>
  <si>
    <t>SwordfishÂ </t>
  </si>
  <si>
    <t>computer|secret agent|terrorism|told in flashback|wearing a sound wire</t>
  </si>
  <si>
    <t>http://www.imdb.com/title/tt0244244/?ref_=fn_tt_tt_1</t>
  </si>
  <si>
    <t>Nick Chinlund</t>
  </si>
  <si>
    <t>Michael Emerson</t>
  </si>
  <si>
    <t>The Legend of ZorroÂ </t>
  </si>
  <si>
    <t>Adrian Alonso</t>
  </si>
  <si>
    <t>california|fight|hero|mask|zorro</t>
  </si>
  <si>
    <t>http://www.imdb.com/title/tt0386140/?ref_=fn_tt_tt_1</t>
  </si>
  <si>
    <t>Spanish</t>
  </si>
  <si>
    <t>Vincent Ward</t>
  </si>
  <si>
    <t>Annabella Sciorra</t>
  </si>
  <si>
    <t>What Dreams May ComeÂ </t>
  </si>
  <si>
    <t>Rosalind Chao</t>
  </si>
  <si>
    <t>heaven|hell|soul|soul mate|suicide</t>
  </si>
  <si>
    <t>http://www.imdb.com/title/tt0120889/?ref_=fn_tt_tt_1</t>
  </si>
  <si>
    <t>Steven Brill</t>
  </si>
  <si>
    <t>Comedy|Fantasy</t>
  </si>
  <si>
    <t>Little NickyÂ </t>
  </si>
  <si>
    <t>Michael McKean</t>
  </si>
  <si>
    <t>angel|devil|flask|hell|the devil</t>
  </si>
  <si>
    <t>http://www.imdb.com/title/tt0185431/?ref_=fn_tt_tt_1</t>
  </si>
  <si>
    <t>Terry Gilliam</t>
  </si>
  <si>
    <t>Action|Adventure|Comedy|Fantasy|Thriller</t>
  </si>
  <si>
    <t>The Brothers GrimmÂ </t>
  </si>
  <si>
    <t>creature|curse|exorcism|girl|village</t>
  </si>
  <si>
    <t>http://www.imdb.com/title/tt0355295/?ref_=fn_tt_tt_1</t>
  </si>
  <si>
    <t>Mars Attacks!Â </t>
  </si>
  <si>
    <t>alien|general|martian|president|weapon</t>
  </si>
  <si>
    <t>http://www.imdb.com/title/tt0116996/?ref_=fn_tt_tt_1</t>
  </si>
  <si>
    <t>Lucile Hadzihalilovic</t>
  </si>
  <si>
    <t>Roxane Duran</t>
  </si>
  <si>
    <t>Drama|Horror|Mystery|Sci-Fi</t>
  </si>
  <si>
    <t>Nissim Renard</t>
  </si>
  <si>
    <t>EvolutionÂ </t>
  </si>
  <si>
    <t>Julie-Marie Parmentier</t>
  </si>
  <si>
    <t>boy|giving birth|nurse|sea|ultrasonography</t>
  </si>
  <si>
    <t>http://www.imdb.com/title/tt4291590/?ref_=fn_tt_tt_1</t>
  </si>
  <si>
    <t>Harold Perrineau</t>
  </si>
  <si>
    <t>The EdgeÂ </t>
  </si>
  <si>
    <t>Bart the Bear</t>
  </si>
  <si>
    <t>bear|billionaire|crash|survival tactics|wilderness</t>
  </si>
  <si>
    <t>http://www.imdb.com/title/tt0119051/?ref_=fn_tt_tt_1</t>
  </si>
  <si>
    <t>Devin Ratray</t>
  </si>
  <si>
    <t>Action|Sci-Fi|Thriller</t>
  </si>
  <si>
    <t>SurrogatesÂ </t>
  </si>
  <si>
    <t>Boris Kodjoe</t>
  </si>
  <si>
    <t>android|fbi agent|future|murder|robot</t>
  </si>
  <si>
    <t>http://www.imdb.com/title/tt0986263/?ref_=fn_tt_tt_1</t>
  </si>
  <si>
    <t>Jon Foster</t>
  </si>
  <si>
    <t>Drama|History|Thriller</t>
  </si>
  <si>
    <t>Thirteen DaysÂ </t>
  </si>
  <si>
    <t>Bruce Thomas</t>
  </si>
  <si>
    <t>blockade|crisis|cuba|missile|president</t>
  </si>
  <si>
    <t>http://www.imdb.com/title/tt0146309/?ref_=fn_tt_tt_1</t>
  </si>
  <si>
    <t>Viggo Mortensen</t>
  </si>
  <si>
    <t>DaylightÂ </t>
  </si>
  <si>
    <t>Amy Brenneman</t>
  </si>
  <si>
    <t>collapsing tunnel|explosion|new jersey|tunnel|weimaraner</t>
  </si>
  <si>
    <t>http://www.imdb.com/title/tt0116040/?ref_=fn_tt_tt_1</t>
  </si>
  <si>
    <t>Barry Cook</t>
  </si>
  <si>
    <t>Tiya Sircar</t>
  </si>
  <si>
    <t>Adventure|Animation|Family</t>
  </si>
  <si>
    <t>Charlie Rowe</t>
  </si>
  <si>
    <t>Walking with Dinosaurs 3DÂ </t>
  </si>
  <si>
    <t>Madison Rothschild</t>
  </si>
  <si>
    <t>brother|dinosaur|head butt|hero|orphan</t>
  </si>
  <si>
    <t>http://www.imdb.com/title/tt1762399/?ref_=fn_tt_tt_1</t>
  </si>
  <si>
    <t>Roger Christian</t>
  </si>
  <si>
    <t>Richard Tyson</t>
  </si>
  <si>
    <t>Battlefield EarthÂ </t>
  </si>
  <si>
    <t>John Topor</t>
  </si>
  <si>
    <t>alien|bad acting|pulp fiction|resistance fighter|voyager golden record</t>
  </si>
  <si>
    <t>http://www.imdb.com/title/tt0185183/?ref_=fn_tt_tt_1</t>
  </si>
  <si>
    <t>Joe Dante</t>
  </si>
  <si>
    <t>Jenna Elfman</t>
  </si>
  <si>
    <t>Looney Tunes: Back in ActionÂ </t>
  </si>
  <si>
    <t>Heather Locklear</t>
  </si>
  <si>
    <t>diamond|duck|monkey|spy|stuntman</t>
  </si>
  <si>
    <t>http://www.imdb.com/title/tt0318155/?ref_=fn_tt_tt_1</t>
  </si>
  <si>
    <t>Elio Germano</t>
  </si>
  <si>
    <t>Drama|Musical|Romance</t>
  </si>
  <si>
    <t>Fergie</t>
  </si>
  <si>
    <t>NineÂ </t>
  </si>
  <si>
    <t>Andrea Di Stefano</t>
  </si>
  <si>
    <t>based on stage musical based on film|child abuse|film director|italian|mistress</t>
  </si>
  <si>
    <t>http://www.imdb.com/title/tt0875034/?ref_=fn_tt_tt_1</t>
  </si>
  <si>
    <t>TimelineÂ </t>
  </si>
  <si>
    <t>castle|france|professor|student|time machine</t>
  </si>
  <si>
    <t>http://www.imdb.com/title/tt0300556/?ref_=fn_tt_tt_1</t>
  </si>
  <si>
    <t>Kevin Costner</t>
  </si>
  <si>
    <t>Brian Anthony Wilson</t>
  </si>
  <si>
    <t>The PostmanÂ </t>
  </si>
  <si>
    <t>Larenz Tate</t>
  </si>
  <si>
    <t>drifter|escape|hope|postman|usa</t>
  </si>
  <si>
    <t>http://www.imdb.com/title/tt0119925/?ref_=fn_tt_tt_1</t>
  </si>
  <si>
    <t>Adam Goldberg</t>
  </si>
  <si>
    <t>Babe: Pig in the CityÂ </t>
  </si>
  <si>
    <t>Glenne Headly</t>
  </si>
  <si>
    <t>animal|farm|farmer|hotel|pig</t>
  </si>
  <si>
    <t>http://www.imdb.com/title/tt0120595/?ref_=fn_tt_tt_1</t>
  </si>
  <si>
    <t>Joseph Gilgun</t>
  </si>
  <si>
    <t>The Last Witch HunterÂ </t>
  </si>
  <si>
    <t>Lotte Verbeek</t>
  </si>
  <si>
    <t>box office flop|burned to death|magic|witch|witch hunter</t>
  </si>
  <si>
    <t>http://www.imdb.com/title/tt1618442/?ref_=fn_tt_tt_1</t>
  </si>
  <si>
    <t>Antony Hoffman</t>
  </si>
  <si>
    <t>Val Kilmer</t>
  </si>
  <si>
    <t>Bob Neill</t>
  </si>
  <si>
    <t>Red PlanetÂ </t>
  </si>
  <si>
    <t>Tom Sizemore</t>
  </si>
  <si>
    <t>astronaut|mars|robot|robot as menace|survival</t>
  </si>
  <si>
    <t>http://www.imdb.com/title/tt0199753/?ref_=fn_tt_tt_1</t>
  </si>
  <si>
    <t>Adam LeFevre</t>
  </si>
  <si>
    <t>Mia Farrow</t>
  </si>
  <si>
    <t>Arthur and the InvisiblesÂ </t>
  </si>
  <si>
    <t>Penny Balfour</t>
  </si>
  <si>
    <t>boy|debt|garden|princess|treasure</t>
  </si>
  <si>
    <t>http://www.imdb.com/title/tt0344854/?ref_=fn_tt_tt_1</t>
  </si>
  <si>
    <t>Jacques Perrin</t>
  </si>
  <si>
    <t>Documentary|Drama</t>
  </si>
  <si>
    <t>Pedro ArmendÃ¡riz Jr.</t>
  </si>
  <si>
    <t>OceansÂ </t>
  </si>
  <si>
    <t>Rie Miyazawa</t>
  </si>
  <si>
    <t>damselfish|ocean habitat|ocean life|razorfish|spider crab</t>
  </si>
  <si>
    <t>http://www.imdb.com/title/tt0765128/?ref_=fn_tt_tt_1</t>
  </si>
  <si>
    <t>A Sound of ThunderÂ </t>
  </si>
  <si>
    <t>Jemima Rooper</t>
  </si>
  <si>
    <t>butterfly|hunter|time|time travel|wave</t>
  </si>
  <si>
    <t>http://www.imdb.com/title/tt0318081/?ref_=fn_tt_tt_1</t>
  </si>
  <si>
    <t>Currie Graham</t>
  </si>
  <si>
    <t>Action|Adventure|Drama|History|Romance</t>
  </si>
  <si>
    <t>Sasha Roiz</t>
  </si>
  <si>
    <t>PompeiiÂ </t>
  </si>
  <si>
    <t>Dylan Schombing</t>
  </si>
  <si>
    <t>arena|lava bomb|mount vesuvius|pompeii|slave</t>
  </si>
  <si>
    <t>http://www.imdb.com/title/tt1921064/?ref_=fn_tt_tt_1</t>
  </si>
  <si>
    <t>AndrÃ©s Couturier</t>
  </si>
  <si>
    <t>David Hoffman</t>
  </si>
  <si>
    <t>Animation|Family</t>
  </si>
  <si>
    <t>Sariann Monaco</t>
  </si>
  <si>
    <t>Top Cat BeginsÂ </t>
  </si>
  <si>
    <t>Ben Diskin</t>
  </si>
  <si>
    <t>http://www.imdb.com/title/tt4057916/?ref_=fn_tt_tt_1</t>
  </si>
  <si>
    <t>Mexico</t>
  </si>
  <si>
    <t>Austin Pendleton</t>
  </si>
  <si>
    <t>A Beautiful MindÂ </t>
  </si>
  <si>
    <t>conspiracy|cryptography|mathematician|mental illness|nobel prize</t>
  </si>
  <si>
    <t>http://www.imdb.com/title/tt0268978/?ref_=fn_tt_tt_1</t>
  </si>
  <si>
    <t>Adventure|Animation|Drama|Family|Musical</t>
  </si>
  <si>
    <t>The Lion KingÂ </t>
  </si>
  <si>
    <t>Niketa Calame</t>
  </si>
  <si>
    <t>king|prince|scar|uncle|unnecessary guilt</t>
  </si>
  <si>
    <t>http://www.imdb.com/title/tt0110357/?ref_=fn_tt_tt_1</t>
  </si>
  <si>
    <t>Journey 2: The Mysterious IslandÂ </t>
  </si>
  <si>
    <t>gold|hurricane|island|mountain|mysterious island</t>
  </si>
  <si>
    <t>http://www.imdb.com/title/tt1397514/?ref_=fn_tt_tt_1</t>
  </si>
  <si>
    <t>Cody Cameron</t>
  </si>
  <si>
    <t>Animation|Comedy|Family|Fantasy|Sci-Fi</t>
  </si>
  <si>
    <t>Cloudy with a Chance of Meatballs 2Â </t>
  </si>
  <si>
    <t>Melissa Sturm</t>
  </si>
  <si>
    <t>food|inventor|island|orangutan|scientist</t>
  </si>
  <si>
    <t>http://www.imdb.com/title/tt1985966/?ref_=fn_tt_tt_1</t>
  </si>
  <si>
    <t>Red DragonÂ </t>
  </si>
  <si>
    <t>Emily Watson</t>
  </si>
  <si>
    <t>criminal profile|fbi agent|madman|tabloid reporter|tragic villain</t>
  </si>
  <si>
    <t>http://www.imdb.com/title/tt0289765/?ref_=fn_tt_tt_1</t>
  </si>
  <si>
    <t>HidalgoÂ </t>
  </si>
  <si>
    <t>arab|cowboy|horse|race|sheik</t>
  </si>
  <si>
    <t>http://www.imdb.com/title/tt0317648/?ref_=fn_tt_tt_1</t>
  </si>
  <si>
    <t>Jack and JillÂ </t>
  </si>
  <si>
    <t>Tim Meadows</t>
  </si>
  <si>
    <t>advertising|advertising executive|commercial|protective male|twins</t>
  </si>
  <si>
    <t>http://www.imdb.com/title/tt0810913/?ref_=fn_tt_tt_1</t>
  </si>
  <si>
    <t>John Singleton</t>
  </si>
  <si>
    <t>2 Fast 2 FuriousÂ </t>
  </si>
  <si>
    <t>Mo Gallini</t>
  </si>
  <si>
    <t>bust|racing|shotgun|street racing|undercover agent</t>
  </si>
  <si>
    <t>http://www.imdb.com/title/tt0322259/?ref_=fn_tt_tt_1</t>
  </si>
  <si>
    <t>Adventure|Animation|Drama|Family|Fantasy</t>
  </si>
  <si>
    <t>The Little PrinceÂ </t>
  </si>
  <si>
    <t>aviator|based on book|girl|little girl|the little prince</t>
  </si>
  <si>
    <t>http://www.imdb.com/title/tt1754656/?ref_=fn_tt_tt_1</t>
  </si>
  <si>
    <t>Oliver Hirschbiegel</t>
  </si>
  <si>
    <t>Veronica Cartwright</t>
  </si>
  <si>
    <t>Sci-Fi|Thriller</t>
  </si>
  <si>
    <t>The InvasionÂ </t>
  </si>
  <si>
    <t>Jeremy Northam</t>
  </si>
  <si>
    <t>alien|epidemic|psychiatrist|space shuttle|virus</t>
  </si>
  <si>
    <t>http://www.imdb.com/title/tt0427392/?ref_=fn_tt_tt_1</t>
  </si>
  <si>
    <t>Des McAnuff</t>
  </si>
  <si>
    <t>The Adventures of Rocky &amp; BullwinkleÂ </t>
  </si>
  <si>
    <t>Jonathan Winters</t>
  </si>
  <si>
    <t>deforestation|fbi|lighthouse|moose|squirrel</t>
  </si>
  <si>
    <t>http://www.imdb.com/title/tt0131704/?ref_=fn_tt_tt_1</t>
  </si>
  <si>
    <t>Yarrow Cheney</t>
  </si>
  <si>
    <t>Eric Stonestreet</t>
  </si>
  <si>
    <t>Animation|Comedy|Family</t>
  </si>
  <si>
    <t>The Secret Life of PetsÂ </t>
  </si>
  <si>
    <t>Albert Brooks</t>
  </si>
  <si>
    <t>animal control|lost animal|mongrel|pet|terrier</t>
  </si>
  <si>
    <t>http://www.imdb.com/title/tt2709768/?ref_=fn_tt_tt_1</t>
  </si>
  <si>
    <t>Stephen Norrington</t>
  </si>
  <si>
    <t>Max Ryan</t>
  </si>
  <si>
    <t>The League of Extraordinary GentlemenÂ </t>
  </si>
  <si>
    <t>box office flop|captain nemo|dorian gray|invisible man|steampunk</t>
  </si>
  <si>
    <t>http://www.imdb.com/title/tt0311429/?ref_=fn_tt_tt_1</t>
  </si>
  <si>
    <t>Pierre Coffin</t>
  </si>
  <si>
    <t>Miranda Cosgrove</t>
  </si>
  <si>
    <t>Despicable Me 2Â </t>
  </si>
  <si>
    <t>dating|minion|overprotective father|undercover spy|woman agent</t>
  </si>
  <si>
    <t>http://www.imdb.com/title/tt1690953/?ref_=fn_tt_tt_1</t>
  </si>
  <si>
    <t>Independence DayÂ </t>
  </si>
  <si>
    <t>Mary McDonnell</t>
  </si>
  <si>
    <t>alien|area 51|military|spacecraft|spaceship</t>
  </si>
  <si>
    <t>http://www.imdb.com/title/tt0116629/?ref_=fn_tt_tt_1</t>
  </si>
  <si>
    <t>Richard Schiff</t>
  </si>
  <si>
    <t>Ariana Richards</t>
  </si>
  <si>
    <t>The Lost World: Jurassic ParkÂ </t>
  </si>
  <si>
    <t>Vanessa Lee Chester</t>
  </si>
  <si>
    <t>capture|dinosaur|island|jurassic|jurassic park</t>
  </si>
  <si>
    <t>http://www.imdb.com/title/tt0119567/?ref_=fn_tt_tt_1</t>
  </si>
  <si>
    <t>MadagascarÂ </t>
  </si>
  <si>
    <t>escape|jungle|lemur|madagascar|zoo</t>
  </si>
  <si>
    <t>http://www.imdb.com/title/tt0351283/?ref_=fn_tt_tt_1</t>
  </si>
  <si>
    <t>Danny Huston</t>
  </si>
  <si>
    <t>Children of MenÂ </t>
  </si>
  <si>
    <t>Rita Davies</t>
  </si>
  <si>
    <t>chaos|england|long take|survival|violence</t>
  </si>
  <si>
    <t>http://www.imdb.com/title/tt0206634/?ref_=fn_tt_tt_1</t>
  </si>
  <si>
    <t>Tyler Mane</t>
  </si>
  <si>
    <t>X-MenÂ </t>
  </si>
  <si>
    <t>first part|mutant|professor|superhero|superhero team</t>
  </si>
  <si>
    <t>http://www.imdb.com/title/tt0120903/?ref_=fn_tt_tt_1</t>
  </si>
  <si>
    <t>Action|Crime|Fantasy|Thriller</t>
  </si>
  <si>
    <t>WantedÂ </t>
  </si>
  <si>
    <t>assassin|bobble head doll|femme fatale|rejuvenation|strong female lead</t>
  </si>
  <si>
    <t>http://www.imdb.com/title/tt0493464/?ref_=fn_tt_tt_1</t>
  </si>
  <si>
    <t>Michael Biehn</t>
  </si>
  <si>
    <t>The RockÂ </t>
  </si>
  <si>
    <t>Bokeem Woodbine</t>
  </si>
  <si>
    <t>alcatraz|fbi|general|hostage|rocket</t>
  </si>
  <si>
    <t>http://www.imdb.com/title/tt0117500/?ref_=fn_tt_tt_1</t>
  </si>
  <si>
    <t>Ray Romano</t>
  </si>
  <si>
    <t>Ice Age: The MeltdownÂ </t>
  </si>
  <si>
    <t>Jay Leno</t>
  </si>
  <si>
    <t>flood|mammoth|no opening credits|squirrel|valley</t>
  </si>
  <si>
    <t>http://www.imdb.com/title/tt0438097/?ref_=fn_tt_tt_1</t>
  </si>
  <si>
    <t>Peter Dante</t>
  </si>
  <si>
    <t>50 First DatesÂ </t>
  </si>
  <si>
    <t>Allen Covert</t>
  </si>
  <si>
    <t>dream|hawaii|hawaiian shirt|short term memory loss|veterinarian</t>
  </si>
  <si>
    <t>http://www.imdb.com/title/tt0343660/?ref_=fn_tt_tt_1</t>
  </si>
  <si>
    <t>Elijah Kelley</t>
  </si>
  <si>
    <t>Comedy|Drama|Family|Music|Musical|Romance</t>
  </si>
  <si>
    <t>Jerry Stiller</t>
  </si>
  <si>
    <t>HairsprayÂ </t>
  </si>
  <si>
    <t>Paul Dooley</t>
  </si>
  <si>
    <t>audition|best friend|dance|friend|tv dance show</t>
  </si>
  <si>
    <t>http://www.imdb.com/title/tt0427327/?ref_=fn_tt_tt_1</t>
  </si>
  <si>
    <t>Alan Ford</t>
  </si>
  <si>
    <t>Horror|Mystery|Thriller</t>
  </si>
  <si>
    <t>Exorcist: The BeginningÂ </t>
  </si>
  <si>
    <t>Izabella Scorupco</t>
  </si>
  <si>
    <t>archeologist|church|excavation|faith|relic</t>
  </si>
  <si>
    <t>http://www.imdb.com/title/tt0204313/?ref_=fn_tt_tt_1</t>
  </si>
  <si>
    <t>David Kellogg</t>
  </si>
  <si>
    <t>Action|Adventure|Comedy|Family|Sci-Fi</t>
  </si>
  <si>
    <t>Inspector GadgetÂ </t>
  </si>
  <si>
    <t>actor playing multiple roles|claw|gadget|inspector|police</t>
  </si>
  <si>
    <t>http://www.imdb.com/title/tt0141369/?ref_=fn_tt_tt_1</t>
  </si>
  <si>
    <t>Now You See MeÂ </t>
  </si>
  <si>
    <t>Michael Kelly</t>
  </si>
  <si>
    <t>bank|fbi|heist|interpol|magician</t>
  </si>
  <si>
    <t>http://www.imdb.com/title/tt1670345/?ref_=fn_tt_tt_1</t>
  </si>
  <si>
    <t>Grown UpsÂ </t>
  </si>
  <si>
    <t>basketball|coach|daughter|high school|high school basketball</t>
  </si>
  <si>
    <t>http://www.imdb.com/title/tt1375670/?ref_=fn_tt_tt_1</t>
  </si>
  <si>
    <t>The TerminalÂ </t>
  </si>
  <si>
    <t>Barry Shabaka Henley</t>
  </si>
  <si>
    <t>airport|construction site|fish out of water|flight attendant|man without a country</t>
  </si>
  <si>
    <t>http://www.imdb.com/title/tt0362227/?ref_=fn_tt_tt_1</t>
  </si>
  <si>
    <t>Matt Ryan</t>
  </si>
  <si>
    <t xml:space="preserve">ConstantineÂ             </t>
  </si>
  <si>
    <t>Charles Halford</t>
  </si>
  <si>
    <t>based on comic|based on comic book|dc arrowverse|dc comics|supernatural</t>
  </si>
  <si>
    <t>http://www.imdb.com/title/tt3489184/?ref_=fn_tt_tt_1</t>
  </si>
  <si>
    <t>Kevin Dillon</t>
  </si>
  <si>
    <t>Comedy|Family</t>
  </si>
  <si>
    <t>Hotel for DogsÂ </t>
  </si>
  <si>
    <t>Yvette Nicole Brown</t>
  </si>
  <si>
    <t>abandoned hotel|dog|foster home|overalls|playing with a dog</t>
  </si>
  <si>
    <t>http://www.imdb.com/title/tt0785006/?ref_=fn_tt_tt_1</t>
  </si>
  <si>
    <t>Nicholas Lea</t>
  </si>
  <si>
    <t>Vertical LimitÂ </t>
  </si>
  <si>
    <t>death|die hard scenario|k2|rescue|urination</t>
  </si>
  <si>
    <t>http://www.imdb.com/title/tt0190865/?ref_=fn_tt_tt_1</t>
  </si>
  <si>
    <t>Mike Nichols</t>
  </si>
  <si>
    <t>Biography|Comedy|Drama|History</t>
  </si>
  <si>
    <t>Charlie Wilson's WarÂ </t>
  </si>
  <si>
    <t>Jud Tylor</t>
  </si>
  <si>
    <t>afghanistan|arms dealer|based on true story|cia|texas</t>
  </si>
  <si>
    <t>http://www.imdb.com/title/tt0472062/?ref_=fn_tt_tt_1</t>
  </si>
  <si>
    <t>Shark TaleÂ </t>
  </si>
  <si>
    <t>anchor|fish|mobster|shark|vegetarian</t>
  </si>
  <si>
    <t>http://www.imdb.com/title/tt0307453/?ref_=fn_tt_tt_1</t>
  </si>
  <si>
    <t>Jennifer Hudson</t>
  </si>
  <si>
    <t>Drama|Music|Musical</t>
  </si>
  <si>
    <t>Loretta Devine</t>
  </si>
  <si>
    <t>DreamgirlsÂ </t>
  </si>
  <si>
    <t>1960s|fire|pop chart|singer|trio</t>
  </si>
  <si>
    <t>http://www.imdb.com/title/tt0443489/?ref_=fn_tt_tt_1</t>
  </si>
  <si>
    <t>Brent Sexton</t>
  </si>
  <si>
    <t>Crime|Drama|Mystery</t>
  </si>
  <si>
    <t>Adam Arkin</t>
  </si>
  <si>
    <t xml:space="preserve">LifeÂ             </t>
  </si>
  <si>
    <t>Damian Lewis</t>
  </si>
  <si>
    <t>cop|murder|partner|police|protective male</t>
  </si>
  <si>
    <t>http://www.imdb.com/title/tt0874936/?ref_=fn_tt_tt_1</t>
  </si>
  <si>
    <t>F. Gary Gray</t>
  </si>
  <si>
    <t>Christina Milian</t>
  </si>
  <si>
    <t>Comedy|Crime|Music</t>
  </si>
  <si>
    <t>Be CoolÂ </t>
  </si>
  <si>
    <t>concert|mobster|russian|sequel|widow</t>
  </si>
  <si>
    <t>http://www.imdb.com/title/tt0377471/?ref_=fn_tt_tt_1</t>
  </si>
  <si>
    <t>Moritz Bleibtreu</t>
  </si>
  <si>
    <t>MunichÂ </t>
  </si>
  <si>
    <t>arab|black september|israel|jew|munich olympics</t>
  </si>
  <si>
    <t>http://www.imdb.com/title/tt0408306/?ref_=fn_tt_tt_1</t>
  </si>
  <si>
    <t>Antoine Fuqua</t>
  </si>
  <si>
    <t>Tears of the SunÂ </t>
  </si>
  <si>
    <t>dictator|doctor|jungle|rebel|refugee</t>
  </si>
  <si>
    <t>http://www.imdb.com/title/tt0314353/?ref_=fn_tt_tt_1</t>
  </si>
  <si>
    <t>Robert Luketic</t>
  </si>
  <si>
    <t>Action|Comedy|Romance|Thriller</t>
  </si>
  <si>
    <t>Tom Selleck</t>
  </si>
  <si>
    <t>KillersÂ </t>
  </si>
  <si>
    <t>hired killer|marriage|neighbor|on the run|store clerk</t>
  </si>
  <si>
    <t>http://www.imdb.com/title/tt1103153/?ref_=fn_tt_tt_1</t>
  </si>
  <si>
    <t>The Man from U.N.C.L.E.Â </t>
  </si>
  <si>
    <t>Christian Berkel</t>
  </si>
  <si>
    <t>box office flop|cia agent|criminal organization|kgb agent|nuclear bomb</t>
  </si>
  <si>
    <t>http://www.imdb.com/title/tt1638355/?ref_=fn_tt_tt_1</t>
  </si>
  <si>
    <t>Paz Vega</t>
  </si>
  <si>
    <t>SpanglishÂ </t>
  </si>
  <si>
    <t>Sarah Steele</t>
  </si>
  <si>
    <t>chef|college|housekeeper|letter|mexico</t>
  </si>
  <si>
    <t>http://www.imdb.com/title/tt0371246/?ref_=fn_tt_tt_1</t>
  </si>
  <si>
    <t>Gil Kenan</t>
  </si>
  <si>
    <t>Animation|Comedy|Family|Fantasy|Mystery</t>
  </si>
  <si>
    <t>Monster HouseÂ </t>
  </si>
  <si>
    <t>babysitter|halloween|house|neighbor|suburb</t>
  </si>
  <si>
    <t>http://www.imdb.com/title/tt0385880/?ref_=fn_tt_tt_1</t>
  </si>
  <si>
    <t>Barry Levinson</t>
  </si>
  <si>
    <t>BrÃ­an F. O'Byrne</t>
  </si>
  <si>
    <t>Comedy|Crime|Drama|Romance</t>
  </si>
  <si>
    <t>BanditsÂ </t>
  </si>
  <si>
    <t>Azura Skye</t>
  </si>
  <si>
    <t>bank manager|hypochondriac|love triangle|prison|television</t>
  </si>
  <si>
    <t>http://www.imdb.com/title/tt0219965/?ref_=fn_tt_tt_1</t>
  </si>
  <si>
    <t>Jerry Zucker</t>
  </si>
  <si>
    <t>Ben Cross</t>
  </si>
  <si>
    <t>Action|Adventure|Romance|Thriller</t>
  </si>
  <si>
    <t>First KnightÂ </t>
  </si>
  <si>
    <t>John Gielgud</t>
  </si>
  <si>
    <t>battle|king|king arthur|knight|marriage</t>
  </si>
  <si>
    <t>http://www.imdb.com/title/tt0113071/?ref_=fn_tt_tt_1</t>
  </si>
  <si>
    <t>Andy Tennant</t>
  </si>
  <si>
    <t>Geoffrey Palmer</t>
  </si>
  <si>
    <t>Drama|History|Romance</t>
  </si>
  <si>
    <t>Anna and the KingÂ </t>
  </si>
  <si>
    <t>Randall Duk Kim</t>
  </si>
  <si>
    <t>1860s|children|king|schoolteacher|siam</t>
  </si>
  <si>
    <t>http://www.imdb.com/title/tt0166485/?ref_=fn_tt_tt_1</t>
  </si>
  <si>
    <t>Daniel Sharman</t>
  </si>
  <si>
    <t>Action|Drama|Fantasy|Romance</t>
  </si>
  <si>
    <t>ImmortalsÂ </t>
  </si>
  <si>
    <t>Steve Byers</t>
  </si>
  <si>
    <t>burned alive|castration|olympus|torture|torture device</t>
  </si>
  <si>
    <t>http://www.imdb.com/title/tt1253864/?ref_=fn_tt_tt_1</t>
  </si>
  <si>
    <t>Florent-Emilio Siri</t>
  </si>
  <si>
    <t>HostageÂ </t>
  </si>
  <si>
    <t>Ransford Doherty</t>
  </si>
  <si>
    <t>california|hostage|hostage negotiator|organized crime|police</t>
  </si>
  <si>
    <t>http://www.imdb.com/title/tt0340163/?ref_=fn_tt_tt_1</t>
  </si>
  <si>
    <t>Don Bluth</t>
  </si>
  <si>
    <t>Action|Adventure|Animation|Family|Sci-Fi</t>
  </si>
  <si>
    <t>Titan A.E.Â </t>
  </si>
  <si>
    <t>alien|captain|escape|pilot|scientist</t>
  </si>
  <si>
    <t>http://www.imdb.com/title/tt0120913/?ref_=fn_tt_tt_1</t>
  </si>
  <si>
    <t>Ron Shelton</t>
  </si>
  <si>
    <t>Hollywood HomicideÂ </t>
  </si>
  <si>
    <t>Lena Olin</t>
  </si>
  <si>
    <t>audition|kissing while having sex|machismo|murder|sex</t>
  </si>
  <si>
    <t>http://www.imdb.com/title/tt0329717/?ref_=fn_tt_tt_1</t>
  </si>
  <si>
    <t>Sean Pertwee</t>
  </si>
  <si>
    <t>Action|Drama|Sci-Fi</t>
  </si>
  <si>
    <t>SoldierÂ </t>
  </si>
  <si>
    <t>crash survivor|planet|sergeant|soldier|survivor</t>
  </si>
  <si>
    <t>http://www.imdb.com/title/tt0120157/?ref_=fn_tt_tt_1</t>
  </si>
  <si>
    <t>David Pastor</t>
  </si>
  <si>
    <t>Kiernan Shipka</t>
  </si>
  <si>
    <t>Drama|Horror|Sci-Fi|Thriller</t>
  </si>
  <si>
    <t>CarriersÂ </t>
  </si>
  <si>
    <t>Lou Taylor Pucci</t>
  </si>
  <si>
    <t>beach|disease|latex gloves|pandemic|virus</t>
  </si>
  <si>
    <t>http://www.imdb.com/title/tt0806203/?ref_=fn_tt_tt_1</t>
  </si>
  <si>
    <t>Henry Selick</t>
  </si>
  <si>
    <t>Bridget Fonda</t>
  </si>
  <si>
    <t>Animation|Comedy|Fantasy</t>
  </si>
  <si>
    <t>MonkeyboneÂ </t>
  </si>
  <si>
    <t>Megan Mullally</t>
  </si>
  <si>
    <t>carnival|coma|death|monkey|nightmare</t>
  </si>
  <si>
    <t>http://www.imdb.com/title/tt0166276/?ref_=fn_tt_tt_1</t>
  </si>
  <si>
    <t>Flight of the PhoenixÂ </t>
  </si>
  <si>
    <t>captain|desert|rescue|stranded|survivor</t>
  </si>
  <si>
    <t>http://www.imdb.com/title/tt0377062/?ref_=fn_tt_tt_1</t>
  </si>
  <si>
    <t>UnbreakableÂ </t>
  </si>
  <si>
    <t>child with gun|comic book|invulnerability|superhero|train crash</t>
  </si>
  <si>
    <t>http://www.imdb.com/title/tt0217869/?ref_=fn_tt_tt_1</t>
  </si>
  <si>
    <t>Kyle Balda</t>
  </si>
  <si>
    <t>MinionsÂ </t>
  </si>
  <si>
    <t>antarctica|minion|queen|super villain|villain</t>
  </si>
  <si>
    <t>http://www.imdb.com/title/tt2293640/?ref_=fn_tt_tt_1</t>
  </si>
  <si>
    <t>Sucker PunchÂ </t>
  </si>
  <si>
    <t>alternate reality|escape|girl gang|prostitution|samurai</t>
  </si>
  <si>
    <t>http://www.imdb.com/title/tt0978764/?ref_=fn_tt_tt_1</t>
  </si>
  <si>
    <t>Mike Starr</t>
  </si>
  <si>
    <t>Snake EyesÂ </t>
  </si>
  <si>
    <t>John Heard</t>
  </si>
  <si>
    <t>assassination|boxing|casino|conspiracy|long take</t>
  </si>
  <si>
    <t>http://www.imdb.com/title/tt0120832/?ref_=fn_tt_tt_1</t>
  </si>
  <si>
    <t>James Pickens Jr.</t>
  </si>
  <si>
    <t>Peter Coyote</t>
  </si>
  <si>
    <t>SphereÂ </t>
  </si>
  <si>
    <t>Huey Lewis</t>
  </si>
  <si>
    <t>manifestation|ocean|spacecraft|spaceship|sphere</t>
  </si>
  <si>
    <t>http://www.imdb.com/title/tt0120184/?ref_=fn_tt_tt_1</t>
  </si>
  <si>
    <t>Clay Kaytis</t>
  </si>
  <si>
    <t>Action|Animation|Comedy|Family</t>
  </si>
  <si>
    <t>The Angry Birds MovieÂ </t>
  </si>
  <si>
    <t>Keegan-Michael Key</t>
  </si>
  <si>
    <t>butt|downward duck|fish|kingfisher|pig</t>
  </si>
  <si>
    <t>http://www.imdb.com/title/tt1985949/?ref_=fn_tt_tt_1</t>
  </si>
  <si>
    <t>Action|Adventure|Comedy|Romance|Thriller</t>
  </si>
  <si>
    <t>Fool's GoldÂ </t>
  </si>
  <si>
    <t>Alexis Dziena</t>
  </si>
  <si>
    <t>debt|rapper|treasure|treasure hunter|yacht</t>
  </si>
  <si>
    <t>http://www.imdb.com/title/tt0770752/?ref_=fn_tt_tt_1</t>
  </si>
  <si>
    <t>Judd Apatow</t>
  </si>
  <si>
    <t>Funny PeopleÂ </t>
  </si>
  <si>
    <t>Maude Apatow</t>
  </si>
  <si>
    <t>breasts|comedian|craigslist|infidelity|stand up comedian</t>
  </si>
  <si>
    <t>http://www.imdb.com/title/tt1201167/?ref_=fn_tt_tt_1</t>
  </si>
  <si>
    <t>Frances Fisher</t>
  </si>
  <si>
    <t>The KingdomÂ </t>
  </si>
  <si>
    <t>Tim McGraw</t>
  </si>
  <si>
    <t>al qaeda|bomb making|fbi|saudi arabia|stabbed in the crotch</t>
  </si>
  <si>
    <t>http://www.imdb.com/title/tt0431197/?ref_=fn_tt_tt_1</t>
  </si>
  <si>
    <t>Action|Comedy|Sport</t>
  </si>
  <si>
    <t>Talladega Nights: The Ballad of Ricky BobbyÂ </t>
  </si>
  <si>
    <t>Gary Cole</t>
  </si>
  <si>
    <t>car racing|french|friend|nascar|racing</t>
  </si>
  <si>
    <t>http://www.imdb.com/title/tt0415306/?ref_=fn_tt_tt_1</t>
  </si>
  <si>
    <t>Steve Carr</t>
  </si>
  <si>
    <t>Raven-SymonÃ©</t>
  </si>
  <si>
    <t>Dr. Dolittle 2Â </t>
  </si>
  <si>
    <t>Kevin Pollak</t>
  </si>
  <si>
    <t>bear|doctor|false accusation|man with glasses|second part</t>
  </si>
  <si>
    <t>http://www.imdb.com/title/tt0240462/?ref_=fn_tt_tt_1</t>
  </si>
  <si>
    <t>Mel Gibson</t>
  </si>
  <si>
    <t>Patrick McGoohan</t>
  </si>
  <si>
    <t>Biography|Drama|History|War</t>
  </si>
  <si>
    <t>Mhairi Calvey</t>
  </si>
  <si>
    <t>BraveheartÂ </t>
  </si>
  <si>
    <t>James Robinson</t>
  </si>
  <si>
    <t>14th century|legend|revolt|scotland|tyranny</t>
  </si>
  <si>
    <t>http://www.imdb.com/title/tt0112573/?ref_=fn_tt_tt_1</t>
  </si>
  <si>
    <t>Brian Geraghty</t>
  </si>
  <si>
    <t>JarheadÂ </t>
  </si>
  <si>
    <t>James Morrison</t>
  </si>
  <si>
    <t>american abroad|gulf war|u.s. military|u.s. soldier|usmc</t>
  </si>
  <si>
    <t>http://www.imdb.com/title/tt0418763/?ref_=fn_tt_tt_1</t>
  </si>
  <si>
    <t>David Silverman</t>
  </si>
  <si>
    <t>Yeardley Smith</t>
  </si>
  <si>
    <t>Adventure|Animation|Comedy</t>
  </si>
  <si>
    <t>The Simpsons MovieÂ </t>
  </si>
  <si>
    <t>Marcia Wallace</t>
  </si>
  <si>
    <t>alaska|dome|lake|pig|the simpsons</t>
  </si>
  <si>
    <t>http://www.imdb.com/title/tt0462538/?ref_=fn_tt_tt_1</t>
  </si>
  <si>
    <t>Frank Darabont</t>
  </si>
  <si>
    <t>Martin Landau</t>
  </si>
  <si>
    <t>The MajesticÂ </t>
  </si>
  <si>
    <t>Jeffrey DeMunn</t>
  </si>
  <si>
    <t>amnesia|california|communist|small town|writer</t>
  </si>
  <si>
    <t>http://www.imdb.com/title/tt0268995/?ref_=fn_tt_tt_1</t>
  </si>
  <si>
    <t>Action|Drama|Sport</t>
  </si>
  <si>
    <t>DrivenÂ </t>
  </si>
  <si>
    <t>CristiÃ¡n de la Fuente</t>
  </si>
  <si>
    <t>car race|german|race car|race car driver|rookie</t>
  </si>
  <si>
    <t>http://www.imdb.com/title/tt0132245/?ref_=fn_tt_tt_1</t>
  </si>
  <si>
    <t>Jean-Claude Dreyfus</t>
  </si>
  <si>
    <t>Adventure|Drama|Family</t>
  </si>
  <si>
    <t>David Gant</t>
  </si>
  <si>
    <t>Two BrothersÂ </t>
  </si>
  <si>
    <t>Oanh Nguyen</t>
  </si>
  <si>
    <t>circus|death of protagonist|jungle|killing an animal|tiger</t>
  </si>
  <si>
    <t>http://www.imdb.com/title/tt0338512/?ref_=fn_tt_tt_1</t>
  </si>
  <si>
    <t>Drama|Mystery|Romance|Thriller</t>
  </si>
  <si>
    <t>The VillageÂ </t>
  </si>
  <si>
    <t>creature|pact|plot twist|village|woods</t>
  </si>
  <si>
    <t>http://www.imdb.com/title/tt0368447/?ref_=fn_tt_tt_1</t>
  </si>
  <si>
    <t>Betty Thomas</t>
  </si>
  <si>
    <t>Doctor DolittleÂ </t>
  </si>
  <si>
    <t>Peter Boyle</t>
  </si>
  <si>
    <t>box office hit|doctor|dog|first part|tiger</t>
  </si>
  <si>
    <t>http://www.imdb.com/title/tt0118998/?ref_=fn_tt_tt_1</t>
  </si>
  <si>
    <t>Merritt Wever</t>
  </si>
  <si>
    <t>Rory Culkin</t>
  </si>
  <si>
    <t>SignsÂ </t>
  </si>
  <si>
    <t>Cherry Jones</t>
  </si>
  <si>
    <t>crop circle|faith|farm|glass of water|loss of faith</t>
  </si>
  <si>
    <t>http://www.imdb.com/title/tt0286106/?ref_=fn_tt_tt_1</t>
  </si>
  <si>
    <t>Jennifer Saunders</t>
  </si>
  <si>
    <t>Adventure|Animation|Comedy|Family|Fantasy|Romance</t>
  </si>
  <si>
    <t>Shrek 2Â </t>
  </si>
  <si>
    <t>Conrad Vernon</t>
  </si>
  <si>
    <t>drag queen|physical appearance|princess|queen|sequel</t>
  </si>
  <si>
    <t>http://www.imdb.com/title/tt0298148/?ref_=fn_tt_tt_1</t>
  </si>
  <si>
    <t>Cheech Marin</t>
  </si>
  <si>
    <t>CarsÂ </t>
  </si>
  <si>
    <t>George Carlin</t>
  </si>
  <si>
    <t>car|desert|route 66|tow truck|truck</t>
  </si>
  <si>
    <t>http://www.imdb.com/title/tt0317219/?ref_=fn_tt_tt_1</t>
  </si>
  <si>
    <t>Garry Marshall</t>
  </si>
  <si>
    <t>Runaway BrideÂ </t>
  </si>
  <si>
    <t>Hector Elizondo</t>
  </si>
  <si>
    <t>bride|columnist|journalist|maryland|wedding</t>
  </si>
  <si>
    <t>http://www.imdb.com/title/tt0163187/?ref_=fn_tt_tt_1</t>
  </si>
  <si>
    <t>Eve</t>
  </si>
  <si>
    <t>xXxÂ </t>
  </si>
  <si>
    <t>Leila Arcieri</t>
  </si>
  <si>
    <t>agent|nsa|nsa agent|prague|russian</t>
  </si>
  <si>
    <t>http://www.imdb.com/title/tt0295701/?ref_=fn_tt_tt_1</t>
  </si>
  <si>
    <t>Paul Tibbitt</t>
  </si>
  <si>
    <t>Billy West</t>
  </si>
  <si>
    <t>Tim Conway</t>
  </si>
  <si>
    <t>The SpongeBob Movie: Sponge Out of WaterÂ </t>
  </si>
  <si>
    <t>book|magic|pirate|plankton|time machine</t>
  </si>
  <si>
    <t>http://www.imdb.com/title/tt2279373/?ref_=fn_tt_tt_1</t>
  </si>
  <si>
    <t>RansomÂ </t>
  </si>
  <si>
    <t>bounty|fbi|millionaire|money|ransom</t>
  </si>
  <si>
    <t>http://www.imdb.com/title/tt0117438/?ref_=fn_tt_tt_1</t>
  </si>
  <si>
    <t>Adventure|Drama|War</t>
  </si>
  <si>
    <t>Inglourious BasterdsÂ </t>
  </si>
  <si>
    <t>france|german|nazis|revenge|scalping</t>
  </si>
  <si>
    <t>http://www.imdb.com/title/tt0361748/?ref_=fn_tt_tt_1</t>
  </si>
  <si>
    <t>HookÂ </t>
  </si>
  <si>
    <t>1990s|caught in a net|children|duel|hero</t>
  </si>
  <si>
    <t>http://www.imdb.com/title/tt0102057/?ref_=fn_tt_tt_1</t>
  </si>
  <si>
    <t>John Amos</t>
  </si>
  <si>
    <t>Die Hard 2Â </t>
  </si>
  <si>
    <t>Franco Nero</t>
  </si>
  <si>
    <t>airport|fuel|plane|police|terrorist</t>
  </si>
  <si>
    <t>http://www.imdb.com/title/tt0099423/?ref_=fn_tt_tt_1</t>
  </si>
  <si>
    <t>Clark Johnson</t>
  </si>
  <si>
    <t>Josh Charles</t>
  </si>
  <si>
    <t>Action|Adventure|Crime|Thriller</t>
  </si>
  <si>
    <t>S.W.A.T.Â </t>
  </si>
  <si>
    <t>hostage|police|prison|swat team|training</t>
  </si>
  <si>
    <t>http://www.imdb.com/title/tt0257076/?ref_=fn_tt_tt_1</t>
  </si>
  <si>
    <t>Katia Winter</t>
  </si>
  <si>
    <t>Adventure|Drama|Fantasy|Mystery|Thriller</t>
  </si>
  <si>
    <t>Nicole Beharie</t>
  </si>
  <si>
    <t xml:space="preserve">Sleepy HollowÂ             </t>
  </si>
  <si>
    <t>Lyndie Greenwood</t>
  </si>
  <si>
    <t>apocalypse|death|husband wife relationship|mother son relationship|murder</t>
  </si>
  <si>
    <t>http://www.imdb.com/title/tt2647544/?ref_=fn_tt_tt_1</t>
  </si>
  <si>
    <t>Cameron Crowe</t>
  </si>
  <si>
    <t>Fantasy|Mystery|Romance|Sci-Fi|Thriller</t>
  </si>
  <si>
    <t>Vanilla SkyÂ </t>
  </si>
  <si>
    <t>death|dream|love|lynchian|reality</t>
  </si>
  <si>
    <t>http://www.imdb.com/title/tt0259711/?ref_=fn_tt_tt_1</t>
  </si>
  <si>
    <t>Freddy RodrÃ­guez</t>
  </si>
  <si>
    <t>Drama|Fantasy|Mystery|Thriller</t>
  </si>
  <si>
    <t>Lady in the WaterÂ </t>
  </si>
  <si>
    <t>Bob Balaban</t>
  </si>
  <si>
    <t>apartment|bedtime story|eagle|stuttering|swimming pool</t>
  </si>
  <si>
    <t>http://www.imdb.com/title/tt0452637/?ref_=fn_tt_tt_1</t>
  </si>
  <si>
    <t>AVP: Alien vs. PredatorÂ </t>
  </si>
  <si>
    <t>Raoul Bova</t>
  </si>
  <si>
    <t>alien|antarctica|predator|pyramid|satellite</t>
  </si>
  <si>
    <t>http://www.imdb.com/title/tt0370263/?ref_=fn_tt_tt_1</t>
  </si>
  <si>
    <t>Bridgit Mendler</t>
  </si>
  <si>
    <t>Animation|Comedy|Family|Fantasy|Music</t>
  </si>
  <si>
    <t>Alvin and the Chipmunks: The SqueakquelÂ </t>
  </si>
  <si>
    <t>adidas|chipmunk|hospital|school|waste container</t>
  </si>
  <si>
    <t>http://www.imdb.com/title/tt1231580/?ref_=fn_tt_tt_1</t>
  </si>
  <si>
    <t>Randall Wallace</t>
  </si>
  <si>
    <t>We Were SoldiersÂ </t>
  </si>
  <si>
    <t>Chris Klein</t>
  </si>
  <si>
    <t>air cavalry|battle|major|soldier|vietnamese</t>
  </si>
  <si>
    <t>http://www.imdb.com/title/tt0277434/?ref_=fn_tt_tt_1</t>
  </si>
  <si>
    <t>Olympus Has FallenÂ </t>
  </si>
  <si>
    <t>Radha Mitchell</t>
  </si>
  <si>
    <t>political thriller|politics|president|speaker of the house|u.s. president</t>
  </si>
  <si>
    <t>http://www.imdb.com/title/tt2302755/?ref_=fn_tt_tt_1</t>
  </si>
  <si>
    <t>Jonathan Frakes</t>
  </si>
  <si>
    <t>LeVar Burton</t>
  </si>
  <si>
    <t>Star Trek: InsurrectionÂ </t>
  </si>
  <si>
    <t>Michael Dorn</t>
  </si>
  <si>
    <t>alien|captain|commander|conspiracy|planet</t>
  </si>
  <si>
    <t>http://www.imdb.com/title/tt0120844/?ref_=fn_tt_tt_1</t>
  </si>
  <si>
    <t>Battle Los AngelesÂ </t>
  </si>
  <si>
    <t>alien|extraterrestrial|invasion|marine|mission</t>
  </si>
  <si>
    <t>http://www.imdb.com/title/tt1217613/?ref_=fn_tt_tt_1</t>
  </si>
  <si>
    <t>Alison Lohman</t>
  </si>
  <si>
    <t>Big FishÂ </t>
  </si>
  <si>
    <t>dog saved from a fire|flashback|growing up|multiple narrators|traveling salesman</t>
  </si>
  <si>
    <t>http://www.imdb.com/title/tt0319061/?ref_=fn_tt_tt_1</t>
  </si>
  <si>
    <t>Peter Gerety</t>
  </si>
  <si>
    <t>Drama|Horror|Romance|Thriller</t>
  </si>
  <si>
    <t>David Hyde Pierce</t>
  </si>
  <si>
    <t>WolfÂ </t>
  </si>
  <si>
    <t>Ron Rifkin</t>
  </si>
  <si>
    <t>blood|publisher|publishing house|werewolf|wolf</t>
  </si>
  <si>
    <t>http://www.imdb.com/title/tt0111742/?ref_=fn_tt_tt_1</t>
  </si>
  <si>
    <t>Drama|War</t>
  </si>
  <si>
    <t>Jeremy Irvine</t>
  </si>
  <si>
    <t>War HorseÂ </t>
  </si>
  <si>
    <t>barbed wire|british|cavalry|horse|world war one</t>
  </si>
  <si>
    <t>http://www.imdb.com/title/tt1568911/?ref_=fn_tt_tt_1</t>
  </si>
  <si>
    <t>George Clooney</t>
  </si>
  <si>
    <t>The Monuments MenÂ </t>
  </si>
  <si>
    <t>art|art expert|nazi stolen art|soldier|world war two</t>
  </si>
  <si>
    <t>http://www.imdb.com/title/tt2177771/?ref_=fn_tt_tt_1</t>
  </si>
  <si>
    <t>Todd Graff</t>
  </si>
  <si>
    <t>The AbyssÂ </t>
  </si>
  <si>
    <t>alien|estranged couple|ocean|submarine|underwater</t>
  </si>
  <si>
    <t>http://www.imdb.com/title/tt0096754/?ref_=fn_tt_tt_1</t>
  </si>
  <si>
    <t>Drama</t>
  </si>
  <si>
    <t>Wall Street: Money Never SleepsÂ </t>
  </si>
  <si>
    <t>John Buffalo Mailer</t>
  </si>
  <si>
    <t>corporate greed|crisis|economy|greed|mentor</t>
  </si>
  <si>
    <t>http://www.imdb.com/title/tt1027718/?ref_=fn_tt_tt_1</t>
  </si>
  <si>
    <t>Gary Shore</t>
  </si>
  <si>
    <t>Sarah Gadon</t>
  </si>
  <si>
    <t>Action|Drama|Fantasy|Horror|War</t>
  </si>
  <si>
    <t>Dracula UntoldÂ </t>
  </si>
  <si>
    <t>Zach McGowan</t>
  </si>
  <si>
    <t>death of wife|dracula|tarantula|turk|vampire</t>
  </si>
  <si>
    <t>http://www.imdb.com/title/tt0829150/?ref_=fn_tt_tt_1</t>
  </si>
  <si>
    <t>The SiegeÂ </t>
  </si>
  <si>
    <t>Mark Valley</t>
  </si>
  <si>
    <t>abduction|martial law|military|new york city|terrorist</t>
  </si>
  <si>
    <t>http://www.imdb.com/title/tt0133952/?ref_=fn_tt_tt_1</t>
  </si>
  <si>
    <t>Adventure|Family|Fantasy|Romance</t>
  </si>
  <si>
    <t>StardustÂ </t>
  </si>
  <si>
    <t>Nathaniel Parker</t>
  </si>
  <si>
    <t>king|magic|one word title|pirate|village</t>
  </si>
  <si>
    <t>http://www.imdb.com/title/tt0486655/?ref_=fn_tt_tt_1</t>
  </si>
  <si>
    <t>Adventure|Biography|Drama|History|War</t>
  </si>
  <si>
    <t>Seven Years in TibetÂ </t>
  </si>
  <si>
    <t>Victor Wong</t>
  </si>
  <si>
    <t>austria|dalai lama|himalaya|mountain|tibet</t>
  </si>
  <si>
    <t>http://www.imdb.com/title/tt0120102/?ref_=fn_tt_tt_1</t>
  </si>
  <si>
    <t>The DilemmaÂ </t>
  </si>
  <si>
    <t>Chelcie Ross</t>
  </si>
  <si>
    <t>best friend|friend|investigation|secret|two word title</t>
  </si>
  <si>
    <t>http://www.imdb.com/title/tt1578275/?ref_=fn_tt_tt_1</t>
  </si>
  <si>
    <t>Brooke Smith</t>
  </si>
  <si>
    <t>Bad CompanyÂ </t>
  </si>
  <si>
    <t>Garcelle Beauvais</t>
  </si>
  <si>
    <t>cia|cia agent|terrorist|twin|twin brother</t>
  </si>
  <si>
    <t>http://www.imdb.com/title/tt0280486/?ref_=fn_tt_tt_1</t>
  </si>
  <si>
    <t>Andrzej Bartkowiak</t>
  </si>
  <si>
    <t>Ben Daniels</t>
  </si>
  <si>
    <t>Action|Adventure|Horror|Sci-Fi</t>
  </si>
  <si>
    <t>DoomÂ </t>
  </si>
  <si>
    <t>Dexter Fletcher</t>
  </si>
  <si>
    <t>commando unit|extra chromosome|first person shooter|special forces|teleportation</t>
  </si>
  <si>
    <t>http://www.imdb.com/title/tt0419706/?ref_=fn_tt_tt_1</t>
  </si>
  <si>
    <t>Phill Lewis</t>
  </si>
  <si>
    <t>I SpyÂ </t>
  </si>
  <si>
    <t>Tate Taylor</t>
  </si>
  <si>
    <t>boxer|espionage|spy|stealth|top secret</t>
  </si>
  <si>
    <t>http://www.imdb.com/title/tt0297181/?ref_=fn_tt_tt_1</t>
  </si>
  <si>
    <t>MÃ¥ns MÃ¥rlind</t>
  </si>
  <si>
    <t>Stephen Rea</t>
  </si>
  <si>
    <t>Action|Fantasy|Horror</t>
  </si>
  <si>
    <t>Underworld: AwakeningÂ </t>
  </si>
  <si>
    <t>Sandrine Holt</t>
  </si>
  <si>
    <t>battle|cryogenics|detective|scientist|vampire</t>
  </si>
  <si>
    <t>http://www.imdb.com/title/tt1496025/?ref_=fn_tt_tt_1</t>
  </si>
  <si>
    <t>Shane Hartline</t>
  </si>
  <si>
    <t>Comedy|Drama|Musical|Romance</t>
  </si>
  <si>
    <t>James Martin Kelly</t>
  </si>
  <si>
    <t>Rock of AgesÂ </t>
  </si>
  <si>
    <t>Celina Beach</t>
  </si>
  <si>
    <t>concert|love|music industry|panties|pole dancer</t>
  </si>
  <si>
    <t>http://www.imdb.com/title/tt1336608/?ref_=fn_tt_tt_1</t>
  </si>
  <si>
    <t>Gregory Hoblit</t>
  </si>
  <si>
    <t>Hart's WarÂ </t>
  </si>
  <si>
    <t>Rory Cochrane</t>
  </si>
  <si>
    <t>colonel|honor|lieutenant|pilot|racism</t>
  </si>
  <si>
    <t>http://www.imdb.com/title/tt0251114/?ref_=fn_tt_tt_1</t>
  </si>
  <si>
    <t>Gary McKendry</t>
  </si>
  <si>
    <t>Killer EliteÂ </t>
  </si>
  <si>
    <t>australia|death|mentor|revenge|secret society</t>
  </si>
  <si>
    <t>http://www.imdb.com/title/tt1448755/?ref_=fn_tt_tt_1</t>
  </si>
  <si>
    <t>Action|Sci-Fi|Sport</t>
  </si>
  <si>
    <t>RollerballÂ </t>
  </si>
  <si>
    <t>ball|blood|skating|song|year 2005</t>
  </si>
  <si>
    <t>http://www.imdb.com/title/tt0246894/?ref_=fn_tt_tt_1</t>
  </si>
  <si>
    <t>Wych Kaosayananda</t>
  </si>
  <si>
    <t>Talisa Soto</t>
  </si>
  <si>
    <t>Ballistic: Ecks vs. SeverÂ </t>
  </si>
  <si>
    <t>Gregg Henry</t>
  </si>
  <si>
    <t>blood splatter|camera shot from inside human body|combat|die hard scenario|fbi</t>
  </si>
  <si>
    <t>http://www.imdb.com/title/tt0308208/?ref_=fn_tt_tt_1</t>
  </si>
  <si>
    <t>Mikael Salomon</t>
  </si>
  <si>
    <t>Minnie Driver</t>
  </si>
  <si>
    <t>Hard RainÂ </t>
  </si>
  <si>
    <t>dam|flood|money|police|sheriff</t>
  </si>
  <si>
    <t>http://www.imdb.com/title/tt0120696/?ref_=fn_tt_tt_1</t>
  </si>
  <si>
    <t>Bobby Farrelly</t>
  </si>
  <si>
    <t>Brandy Norwood</t>
  </si>
  <si>
    <t>Action|Adventure|Animation|Comedy|Crime|Family|Fantasy</t>
  </si>
  <si>
    <t>Osmosis JonesÂ </t>
  </si>
  <si>
    <t>blood|body|egg|virus|white blood cell</t>
  </si>
  <si>
    <t>http://www.imdb.com/title/tt0181739/?ref_=fn_tt_tt_1</t>
  </si>
  <si>
    <t>Adventure|Animation|Family|Fantasy|Musical</t>
  </si>
  <si>
    <t>Lea Michele</t>
  </si>
  <si>
    <t>Legends of Oz: Dorothy's ReturnÂ </t>
  </si>
  <si>
    <t>Jim Belushi</t>
  </si>
  <si>
    <t>jester|kansas|oz|princess|tornado</t>
  </si>
  <si>
    <t>http://www.imdb.com/title/tt0884726/?ref_=fn_tt_tt_1</t>
  </si>
  <si>
    <t>Archie Kao</t>
  </si>
  <si>
    <t>BlackhatÂ </t>
  </si>
  <si>
    <t>Brandon Molale</t>
  </si>
  <si>
    <t>chinese|computer|cybercrime|hacker|one word title</t>
  </si>
  <si>
    <t>http://www.imdb.com/title/tt2717822/?ref_=fn_tt_tt_1</t>
  </si>
  <si>
    <t>Kerry Conran</t>
  </si>
  <si>
    <t>Laurence Olivier</t>
  </si>
  <si>
    <t>Sky Captain and the World of TomorrowÂ </t>
  </si>
  <si>
    <t>captain|pilot|reporter|robot|scientist</t>
  </si>
  <si>
    <t>http://www.imdb.com/title/tt0346156/?ref_=fn_tt_tt_1</t>
  </si>
  <si>
    <t>Michael Caton-Jones</t>
  </si>
  <si>
    <t>Indira Varma</t>
  </si>
  <si>
    <t>Charlotte Rampling</t>
  </si>
  <si>
    <t>Basic Instinct 2Â </t>
  </si>
  <si>
    <t>Neil Maskell</t>
  </si>
  <si>
    <t>drugs|murder|psychiatrist|scotland yard|sex</t>
  </si>
  <si>
    <t>http://www.imdb.com/title/tt0430912/?ref_=fn_tt_tt_1</t>
  </si>
  <si>
    <t>Mikael HÃ¥fstrÃ¶m</t>
  </si>
  <si>
    <t>50 Cent</t>
  </si>
  <si>
    <t>Action|Crime|Mystery|Sci-Fi|Thriller</t>
  </si>
  <si>
    <t>Escape PlanÂ </t>
  </si>
  <si>
    <t>Matt Gerald</t>
  </si>
  <si>
    <t>cia agent|escape|muslim|prison|ship</t>
  </si>
  <si>
    <t>http://www.imdb.com/title/tt1211956/?ref_=fn_tt_tt_1</t>
  </si>
  <si>
    <t>Luke Newberry</t>
  </si>
  <si>
    <t>Roxanne McKee</t>
  </si>
  <si>
    <t>The Legend of HerculesÂ </t>
  </si>
  <si>
    <t>Gaia Weiss</t>
  </si>
  <si>
    <t>ancient greece|forbidden love|hercules|king|slavery</t>
  </si>
  <si>
    <t>http://www.imdb.com/title/tt1043726/?ref_=fn_tt_tt_1</t>
  </si>
  <si>
    <t>Phil Alden Robinson</t>
  </si>
  <si>
    <t>The Sum of All FearsÂ </t>
  </si>
  <si>
    <t>Philip Baker Hall</t>
  </si>
  <si>
    <t>analyst|cia|nuclear bomb|nuclear weapons|russia</t>
  </si>
  <si>
    <t>http://www.imdb.com/title/tt0164184/?ref_=fn_tt_tt_1</t>
  </si>
  <si>
    <t>David Slade</t>
  </si>
  <si>
    <t>The Twilight Saga: EclipseÂ </t>
  </si>
  <si>
    <t>friendship|graduation|revenge|vampire|werewolf</t>
  </si>
  <si>
    <t>http://www.imdb.com/title/tt1325004/?ref_=fn_tt_tt_1</t>
  </si>
  <si>
    <t>The ScoreÂ </t>
  </si>
  <si>
    <t>Gary Farmer</t>
  </si>
  <si>
    <t>partner|running|scepter|surveillance|thief</t>
  </si>
  <si>
    <t>http://www.imdb.com/title/tt0227445/?ref_=fn_tt_tt_1</t>
  </si>
  <si>
    <t>Despicable MeÂ </t>
  </si>
  <si>
    <t>girl|minion|moon|pyramid|white picket fence</t>
  </si>
  <si>
    <t>http://www.imdb.com/title/tt1323594/?ref_=fn_tt_tt_1</t>
  </si>
  <si>
    <t>Joseph Ruben</t>
  </si>
  <si>
    <t>Robert Blake</t>
  </si>
  <si>
    <t>Action|Comedy|Crime|Drama|Thriller</t>
  </si>
  <si>
    <t>Vincent Pastore</t>
  </si>
  <si>
    <t>Money TrainÂ </t>
  </si>
  <si>
    <t>Aida Turturro</t>
  </si>
  <si>
    <t>bare breasts|breast|loan shark|subway|train</t>
  </si>
  <si>
    <t>http://www.imdb.com/title/tt0113845/?ref_=fn_tt_tt_1</t>
  </si>
  <si>
    <t>Ted 2Â </t>
  </si>
  <si>
    <t>baby|f word|fight|lawyer|marriage</t>
  </si>
  <si>
    <t>http://www.imdb.com/title/tt2637276/?ref_=fn_tt_tt_1</t>
  </si>
  <si>
    <t>Alejandro AmenÃ¡bar</t>
  </si>
  <si>
    <t>Ashraf Barhom</t>
  </si>
  <si>
    <t>Adventure|Drama|History|Romance</t>
  </si>
  <si>
    <t>Max Minghella</t>
  </si>
  <si>
    <t>AgoraÂ </t>
  </si>
  <si>
    <t>Rupert Evans</t>
  </si>
  <si>
    <t>christian|love|philosophy|prefect|slave</t>
  </si>
  <si>
    <t>http://www.imdb.com/title/tt1186830/?ref_=fn_tt_tt_1</t>
  </si>
  <si>
    <t>Spain</t>
  </si>
  <si>
    <t>Kinka Usher</t>
  </si>
  <si>
    <t>Mystery MenÂ </t>
  </si>
  <si>
    <t>bowling|rajah|sphinx|spleen|superhero</t>
  </si>
  <si>
    <t>http://www.imdb.com/title/tt0132347/?ref_=fn_tt_tt_1</t>
  </si>
  <si>
    <t>Jenna Fischer</t>
  </si>
  <si>
    <t>Hall PassÂ </t>
  </si>
  <si>
    <t>Stephen Merchant</t>
  </si>
  <si>
    <t>drugged food|female frontal nudity|male frontal nudity|male nudity|marriage</t>
  </si>
  <si>
    <t>http://www.imdb.com/title/tt0480687/?ref_=fn_tt_tt_1</t>
  </si>
  <si>
    <t>Biography|Drama|Thriller</t>
  </si>
  <si>
    <t>The InsiderÂ </t>
  </si>
  <si>
    <t>cbs|cbs news|research|tobacco|whistleblower</t>
  </si>
  <si>
    <t>http://www.imdb.com/title/tt0140352/?ref_=fn_tt_tt_1</t>
  </si>
  <si>
    <t>Craig Gillespie</t>
  </si>
  <si>
    <t>Action|Drama|History|Thriller</t>
  </si>
  <si>
    <t>Michael Raymond-James</t>
  </si>
  <si>
    <t>The Finest HoursÂ </t>
  </si>
  <si>
    <t>Graham McTavish</t>
  </si>
  <si>
    <t>1950s|coast guard|oil tanker|sinking ship|survival</t>
  </si>
  <si>
    <t>http://www.imdb.com/title/tt2025690/?ref_=fn_tt_tt_1</t>
  </si>
  <si>
    <t>Simon McBurney</t>
  </si>
  <si>
    <t>Body of LiesÂ </t>
  </si>
  <si>
    <t>Michael Gaston</t>
  </si>
  <si>
    <t>cia|jordan|middle east|spy|terrorist</t>
  </si>
  <si>
    <t>http://www.imdb.com/title/tt0758774/?ref_=fn_tt_tt_1</t>
  </si>
  <si>
    <t>Dinner for SchmucksÂ </t>
  </si>
  <si>
    <t>dinner|diorama|idiot|irs|mouse</t>
  </si>
  <si>
    <t>http://www.imdb.com/title/tt0427152/?ref_=fn_tt_tt_1</t>
  </si>
  <si>
    <t>Abraham Lincoln: Vampire HunterÂ </t>
  </si>
  <si>
    <t>chopping down a tree|hanging upside down|shopkeeper|vampire|vampire hunter</t>
  </si>
  <si>
    <t>http://www.imdb.com/title/tt1611224/?ref_=fn_tt_tt_1</t>
  </si>
  <si>
    <t>Kevin McNally</t>
  </si>
  <si>
    <t>EntrapmentÂ </t>
  </si>
  <si>
    <t>Maury Chaykin</t>
  </si>
  <si>
    <t>art thief|insurance|mask|master thief|reference to iron maiden</t>
  </si>
  <si>
    <t>http://www.imdb.com/title/tt0137494/?ref_=fn_tt_tt_1</t>
  </si>
  <si>
    <t>Kaitlyn Dever</t>
  </si>
  <si>
    <t xml:space="preserve">Last Man StandingÂ             </t>
  </si>
  <si>
    <t>Nancy Travis</t>
  </si>
  <si>
    <t>family relationships|husband wife relationship|live studio audience|sitcom|three word title</t>
  </si>
  <si>
    <t>http://www.imdb.com/title/tt1828327/?ref_=fn_tt_tt_1</t>
  </si>
  <si>
    <t>Rob Bowman</t>
  </si>
  <si>
    <t>Mitch Pileggi</t>
  </si>
  <si>
    <t>The X FilesÂ </t>
  </si>
  <si>
    <t>agent|alien|bomb|fbi|government</t>
  </si>
  <si>
    <t>http://www.imdb.com/title/tt0120902/?ref_=fn_tt_tt_1</t>
  </si>
  <si>
    <t>Doug Lefler</t>
  </si>
  <si>
    <t>Action|Adventure|Fantasy|War</t>
  </si>
  <si>
    <t>The Last LegionÂ </t>
  </si>
  <si>
    <t>Owen Teale</t>
  </si>
  <si>
    <t>5th century|boy|capri|roman legion|soldier</t>
  </si>
  <si>
    <t>http://www.imdb.com/title/tt0462396/?ref_=fn_tt_tt_1</t>
  </si>
  <si>
    <t>Saving Private RyanÂ </t>
  </si>
  <si>
    <t>army|invasion|killed in action|normandy|soldier</t>
  </si>
  <si>
    <t>http://www.imdb.com/title/tt0120815/?ref_=fn_tt_tt_1</t>
  </si>
  <si>
    <t>Scott Waugh</t>
  </si>
  <si>
    <t>Need for SpeedÂ </t>
  </si>
  <si>
    <t>cross country|custom car|illegal street racing|police officer crushed|street racing</t>
  </si>
  <si>
    <t>http://www.imdb.com/title/tt2369135/?ref_=fn_tt_tt_1</t>
  </si>
  <si>
    <t>Lisa Edelstein</t>
  </si>
  <si>
    <t>Comedy|Fantasy|Romance</t>
  </si>
  <si>
    <t>What Women WantÂ </t>
  </si>
  <si>
    <t>advertising|battle of the sexes|ex husband ex wife relationship|pantyhose|telepathy</t>
  </si>
  <si>
    <t>http://www.imdb.com/title/tt0207201/?ref_=fn_tt_tt_1</t>
  </si>
  <si>
    <t>Ice AgeÂ </t>
  </si>
  <si>
    <t>baby|ice|ice age|sleeping|sloth</t>
  </si>
  <si>
    <t>http://www.imdb.com/title/tt0268380/?ref_=fn_tt_tt_1</t>
  </si>
  <si>
    <t>Lawrence Kasdan</t>
  </si>
  <si>
    <t>DreamcatcherÂ </t>
  </si>
  <si>
    <t>Reece Thompson</t>
  </si>
  <si>
    <t>alien|friend|maine|military|woods</t>
  </si>
  <si>
    <t>http://www.imdb.com/title/tt0285531/?ref_=fn_tt_tt_1</t>
  </si>
  <si>
    <t>LincolnÂ </t>
  </si>
  <si>
    <t>cultural conflict|politics|president|slavery|u.s. president</t>
  </si>
  <si>
    <t>http://www.imdb.com/title/tt0443272/?ref_=fn_tt_tt_1</t>
  </si>
  <si>
    <t>Marcus Chong</t>
  </si>
  <si>
    <t>The MatrixÂ </t>
  </si>
  <si>
    <t>Gloria Foster</t>
  </si>
  <si>
    <t>artificial reality|computer|matrix|questioning reality|simulated reality</t>
  </si>
  <si>
    <t>http://www.imdb.com/title/tt0133093/?ref_=fn_tt_tt_1</t>
  </si>
  <si>
    <t>Miko Hughes</t>
  </si>
  <si>
    <t>Apollo 13Â </t>
  </si>
  <si>
    <t>Kathleen Quinlan</t>
  </si>
  <si>
    <t>cape kennedy|news footage|reference to christopher columbus|rocket|trapped in space</t>
  </si>
  <si>
    <t>http://www.imdb.com/title/tt0112384/?ref_=fn_tt_tt_1</t>
  </si>
  <si>
    <t>Michael Lembeck</t>
  </si>
  <si>
    <t>Aisha Tyler</t>
  </si>
  <si>
    <t>Judge Reinhold</t>
  </si>
  <si>
    <t>The Santa Clause 2Â </t>
  </si>
  <si>
    <t>Eric Lloyd</t>
  </si>
  <si>
    <t>christmas|magic|santa claus|son|toy</t>
  </si>
  <si>
    <t>http://www.imdb.com/title/tt0304669/?ref_=fn_tt_tt_1</t>
  </si>
  <si>
    <t>Tom Hooper</t>
  </si>
  <si>
    <t>Les MisÃ©rablesÂ </t>
  </si>
  <si>
    <t>barricade|innkeeper|parole|rebellion|student</t>
  </si>
  <si>
    <t>http://www.imdb.com/title/tt1707386/?ref_=fn_tt_tt_1</t>
  </si>
  <si>
    <t>Nora Ephron</t>
  </si>
  <si>
    <t>Jean Stapleton</t>
  </si>
  <si>
    <t>You've Got MailÂ </t>
  </si>
  <si>
    <t>bookstore|competing businesses|instant messaging|new york city|shop owner</t>
  </si>
  <si>
    <t>http://www.imdb.com/title/tt0128853/?ref_=fn_tt_tt_1</t>
  </si>
  <si>
    <t>Step BrothersÂ </t>
  </si>
  <si>
    <t>Andrea Savage</t>
  </si>
  <si>
    <t>dream|friendship|karaoke|love|slacker</t>
  </si>
  <si>
    <t>http://www.imdb.com/title/tt0838283/?ref_=fn_tt_tt_1</t>
  </si>
  <si>
    <t>Tony Amendola</t>
  </si>
  <si>
    <t>Action|Adventure|Comedy|Romance|Thriller|Western</t>
  </si>
  <si>
    <t>The Mask of ZorroÂ </t>
  </si>
  <si>
    <t>Stuart Wilson</t>
  </si>
  <si>
    <t>19th century|california|revenge|training|zorro</t>
  </si>
  <si>
    <t>http://www.imdb.com/title/tt0120746/?ref_=fn_tt_tt_1</t>
  </si>
  <si>
    <t>Due DateÂ </t>
  </si>
  <si>
    <t>Matt Walsh</t>
  </si>
  <si>
    <t>actor|aspiring actor|birth|misadventure|suitcase</t>
  </si>
  <si>
    <t>http://www.imdb.com/title/tt1231583/?ref_=fn_tt_tt_1</t>
  </si>
  <si>
    <t>Jack O'Connell</t>
  </si>
  <si>
    <t>Biography|Drama|Sport|War</t>
  </si>
  <si>
    <t>Finn Wittrock</t>
  </si>
  <si>
    <t>UnbrokenÂ </t>
  </si>
  <si>
    <t>Alex Russell</t>
  </si>
  <si>
    <t>emaciation|male nudity|plane crash|prisoner of war|torture</t>
  </si>
  <si>
    <t>http://www.imdb.com/title/tt1809398/?ref_=fn_tt_tt_1</t>
  </si>
  <si>
    <t>Clint Eastwood</t>
  </si>
  <si>
    <t>Courtney B. Vance</t>
  </si>
  <si>
    <t>Space CowboysÂ </t>
  </si>
  <si>
    <t>William Devane</t>
  </si>
  <si>
    <t>nasa|old age|satellite|space|space shuttle</t>
  </si>
  <si>
    <t>http://www.imdb.com/title/tt0186566/?ref_=fn_tt_tt_1</t>
  </si>
  <si>
    <t>Leon</t>
  </si>
  <si>
    <t>CliffhangerÂ </t>
  </si>
  <si>
    <t>Janine Turner</t>
  </si>
  <si>
    <t>money|mountain|rocky mountains|snow|suitcase</t>
  </si>
  <si>
    <t>http://www.imdb.com/title/tt0106582/?ref_=fn_tt_tt_1</t>
  </si>
  <si>
    <t>Samantha Mathis</t>
  </si>
  <si>
    <t>Broken ArrowÂ </t>
  </si>
  <si>
    <t>captain|desert|major|park ranger|utah</t>
  </si>
  <si>
    <t>http://www.imdb.com/title/tt0115759/?ref_=fn_tt_tt_1</t>
  </si>
  <si>
    <t>Lily Tomlin</t>
  </si>
  <si>
    <t>The KidÂ </t>
  </si>
  <si>
    <t>Daniel von Bargen</t>
  </si>
  <si>
    <t>altering history|cartoon on tv|childhood|image consultant|one two combo</t>
  </si>
  <si>
    <t>http://www.imdb.com/title/tt0219854/?ref_=fn_tt_tt_1</t>
  </si>
  <si>
    <t>Jay Hernandez</t>
  </si>
  <si>
    <t>World Trade CenterÂ </t>
  </si>
  <si>
    <t>based on true story|police|rescue|rubble|trapped</t>
  </si>
  <si>
    <t>http://www.imdb.com/title/tt0469641/?ref_=fn_tt_tt_1</t>
  </si>
  <si>
    <t>Mona Lisa SmileÂ </t>
  </si>
  <si>
    <t>Marian Seldes</t>
  </si>
  <si>
    <t>art|college|school|student|wellesley college</t>
  </si>
  <si>
    <t>http://www.imdb.com/title/tt0304415/?ref_=fn_tt_tt_1</t>
  </si>
  <si>
    <t>Larry Charles</t>
  </si>
  <si>
    <t>The DictatorÂ </t>
  </si>
  <si>
    <t>Horatio Sanz</t>
  </si>
  <si>
    <t>dictator|hotel|oil|overalls|sunglasses</t>
  </si>
  <si>
    <t>http://www.imdb.com/title/tt1645170/?ref_=fn_tt_tt_1</t>
  </si>
  <si>
    <t>Stanley Kubrick</t>
  </si>
  <si>
    <t>Vinessa Shaw</t>
  </si>
  <si>
    <t>Eyes Wide ShutÂ </t>
  </si>
  <si>
    <t>doctor|orgy|party|pianist|sexual fantasy</t>
  </si>
  <si>
    <t>http://www.imdb.com/title/tt0120663/?ref_=fn_tt_tt_1</t>
  </si>
  <si>
    <t>Will Gluck</t>
  </si>
  <si>
    <t>Comedy|Drama|Family|Musical</t>
  </si>
  <si>
    <t>QuvenzhanÃ© Wallis</t>
  </si>
  <si>
    <t>AnnieÂ </t>
  </si>
  <si>
    <t>David Zayas</t>
  </si>
  <si>
    <t>billionaire|business tycoon|mayoral candidate|penthouse|reference to star trek</t>
  </si>
  <si>
    <t>http://www.imdb.com/title/tt1823664/?ref_=fn_tt_tt_1</t>
  </si>
  <si>
    <t>Glenn Ficarra</t>
  </si>
  <si>
    <t>FocusÂ </t>
  </si>
  <si>
    <t>Gerald McRaney</t>
  </si>
  <si>
    <t>con artist|con man|deception|rivalry|seduction</t>
  </si>
  <si>
    <t>http://www.imdb.com/title/tt2381941/?ref_=fn_tt_tt_1</t>
  </si>
  <si>
    <t>Abigail Spencer</t>
  </si>
  <si>
    <t>This Means WarÂ </t>
  </si>
  <si>
    <t>Warren Christie</t>
  </si>
  <si>
    <t>best friend|cia|cia agent|dating|undercover</t>
  </si>
  <si>
    <t>http://www.imdb.com/title/tt1596350/?ref_=fn_tt_tt_1</t>
  </si>
  <si>
    <t>David S. Goyer</t>
  </si>
  <si>
    <t>Natasha Lyonne</t>
  </si>
  <si>
    <t>Action|Adventure|Fantasy|Horror|Sci-Fi|Thriller</t>
  </si>
  <si>
    <t>Blade: TrinityÂ </t>
  </si>
  <si>
    <t>blade|blood|dracula|vampire hunter|vampire slayer</t>
  </si>
  <si>
    <t>http://www.imdb.com/title/tt0359013/?ref_=fn_tt_tt_1</t>
  </si>
  <si>
    <t>Jennifer Grey</t>
  </si>
  <si>
    <t>Lea Thompson</t>
  </si>
  <si>
    <t>Red DawnÂ </t>
  </si>
  <si>
    <t>guerrilla|high school|invasion|soviet|wolverine</t>
  </si>
  <si>
    <t>http://www.imdb.com/title/tt0087985/?ref_=fn_tt_tt_1</t>
  </si>
  <si>
    <t>Adrian Lester</t>
  </si>
  <si>
    <t>Maura Tierney</t>
  </si>
  <si>
    <t>Primary ColorsÂ </t>
  </si>
  <si>
    <t>Paul Guilfoyle</t>
  </si>
  <si>
    <t>campaigning|candidate|election|governor|president</t>
  </si>
  <si>
    <t>http://www.imdb.com/title/tt0119942/?ref_=fn_tt_tt_1</t>
  </si>
  <si>
    <t>Resident Evil: RetributionÂ </t>
  </si>
  <si>
    <t>corporation|fight|rescue|umbrella|zombie</t>
  </si>
  <si>
    <t>http://www.imdb.com/title/tt1855325/?ref_=fn_tt_tt_1</t>
  </si>
  <si>
    <t>Death RaceÂ </t>
  </si>
  <si>
    <t>armored car|car|murder|prison|warden</t>
  </si>
  <si>
    <t>http://www.imdb.com/title/tt0452608/?ref_=fn_tt_tt_1</t>
  </si>
  <si>
    <t>Craig Bierko</t>
  </si>
  <si>
    <t>Melina Kanakaredes</t>
  </si>
  <si>
    <t>The Long Kiss GoodnightÂ </t>
  </si>
  <si>
    <t>Yvonne Zima</t>
  </si>
  <si>
    <t>amnesia|chase|foot chase|strong female character|vomiting</t>
  </si>
  <si>
    <t>http://www.imdb.com/title/tt0116908/?ref_=fn_tt_tt_1</t>
  </si>
  <si>
    <t>Taylor Hackford</t>
  </si>
  <si>
    <t>Pamela Reed</t>
  </si>
  <si>
    <t>Proof of LifeÂ </t>
  </si>
  <si>
    <t>Michael Kitchen</t>
  </si>
  <si>
    <t>jungle|pipeline|prisoner|ransom|south america</t>
  </si>
  <si>
    <t>http://www.imdb.com/title/tt0228750/?ref_=fn_tt_tt_1</t>
  </si>
  <si>
    <t>Zathura: A Space AdventureÂ </t>
  </si>
  <si>
    <t>Jonah Bobo</t>
  </si>
  <si>
    <t>2000s|coke|meeting future self|reference to spongebob squarepants|sony</t>
  </si>
  <si>
    <t>http://www.imdb.com/title/tt0406375/?ref_=fn_tt_tt_1</t>
  </si>
  <si>
    <t>Meat Loaf</t>
  </si>
  <si>
    <t>Fight ClubÂ </t>
  </si>
  <si>
    <t>Eugenie Bondurant</t>
  </si>
  <si>
    <t>anti establishment|dark humor|fighting|multiple personality disorder|surprise ending</t>
  </si>
  <si>
    <t>http://www.imdb.com/title/tt0137523/?ref_=fn_tt_tt_1</t>
  </si>
  <si>
    <t>Kimberly Williams-Paisley</t>
  </si>
  <si>
    <t>Drama|Sport</t>
  </si>
  <si>
    <t>We Are MarshallÂ </t>
  </si>
  <si>
    <t>coach|football|football team|marshall university|university</t>
  </si>
  <si>
    <t>http://www.imdb.com/title/tt0758794/?ref_=fn_tt_tt_1</t>
  </si>
  <si>
    <t xml:space="preserve">The MissingÂ             </t>
  </si>
  <si>
    <t>Frances O'Connor</t>
  </si>
  <si>
    <t>france|journalist|limp|police detective|reporter</t>
  </si>
  <si>
    <t>http://www.imdb.com/title/tt3877200/?ref_=fn_tt_tt_1</t>
  </si>
  <si>
    <t>Michael Lehmann</t>
  </si>
  <si>
    <t>Hudson HawkÂ </t>
  </si>
  <si>
    <t>blackmail|burglar|critically bashed|leonardo da vinci|prison</t>
  </si>
  <si>
    <t>http://www.imdb.com/title/tt0102070/?ref_=fn_tt_tt_1</t>
  </si>
  <si>
    <t>Michael Moore</t>
  </si>
  <si>
    <t>Lucky NumbersÂ </t>
  </si>
  <si>
    <t>celebrity|lottery|murder|snowmobile|weatherman</t>
  </si>
  <si>
    <t>http://www.imdb.com/title/tt0219952/?ref_=fn_tt_tt_1</t>
  </si>
  <si>
    <t>Stuart Beattie</t>
  </si>
  <si>
    <t>Kevin Grevioux</t>
  </si>
  <si>
    <t>Action|Fantasy|Sci-Fi|Thriller</t>
  </si>
  <si>
    <t>Caitlin Stasey</t>
  </si>
  <si>
    <t>I, FrankensteinÂ </t>
  </si>
  <si>
    <t>army|creature|demon|frankenstein|gargoyle</t>
  </si>
  <si>
    <t>http://www.imdb.com/title/tt1418377/?ref_=fn_tt_tt_1</t>
  </si>
  <si>
    <t>Roman Polanski</t>
  </si>
  <si>
    <t>Barney Clark</t>
  </si>
  <si>
    <t>Ian McNeice</t>
  </si>
  <si>
    <t>Oliver TwistÂ </t>
  </si>
  <si>
    <t>Tony Noble</t>
  </si>
  <si>
    <t>boy|character name in title|orphan|pickpocket|workhouse</t>
  </si>
  <si>
    <t>http://www.imdb.com/title/tt0380599/?ref_=fn_tt_tt_1</t>
  </si>
  <si>
    <t>ElektraÂ </t>
  </si>
  <si>
    <t>assassin|battle|heroine|martial arts|spin off</t>
  </si>
  <si>
    <t>http://www.imdb.com/title/tt0357277/?ref_=fn_tt_tt_1</t>
  </si>
  <si>
    <t>Frank Miller</t>
  </si>
  <si>
    <t>Sin City: A Dame to Kill ForÂ </t>
  </si>
  <si>
    <t>box office flop|female frontal nudity|female rear nudity|jackpot|rescue</t>
  </si>
  <si>
    <t>http://www.imdb.com/title/tt0458481/?ref_=fn_tt_tt_1</t>
  </si>
  <si>
    <t>Drama|Mystery|Romance</t>
  </si>
  <si>
    <t>Random HeartsÂ </t>
  </si>
  <si>
    <t>Bill Cobbs</t>
  </si>
  <si>
    <t>death|plane crash|police|police sergeant|politician</t>
  </si>
  <si>
    <t>http://www.imdb.com/title/tt0156934/?ref_=fn_tt_tt_1</t>
  </si>
  <si>
    <t>Baltasar KormÃ¡kur</t>
  </si>
  <si>
    <t>Martin Henderson</t>
  </si>
  <si>
    <t>Adventure|Biography|Drama|History|Sport|Thriller</t>
  </si>
  <si>
    <t>EverestÂ </t>
  </si>
  <si>
    <t>Tom Goodman-Hill</t>
  </si>
  <si>
    <t>blizzard|mount everest|mountain|mountain climbing|snow</t>
  </si>
  <si>
    <t>http://www.imdb.com/title/tt2719848/?ref_=fn_tt_tt_1</t>
  </si>
  <si>
    <t>David Calder</t>
  </si>
  <si>
    <t>Crime|Drama|Fantasy</t>
  </si>
  <si>
    <t>Michael Smiley</t>
  </si>
  <si>
    <t>Perfume: The Story of a MurdererÂ </t>
  </si>
  <si>
    <t>Simon Chandler</t>
  </si>
  <si>
    <t>18th century|perfume|scent|sense of smell|smell</t>
  </si>
  <si>
    <t>http://www.imdb.com/title/tt0396171/?ref_=fn_tt_tt_1</t>
  </si>
  <si>
    <t>Josh Zuckerman</t>
  </si>
  <si>
    <t>Austin Powers in GoldmemberÂ </t>
  </si>
  <si>
    <t>Robert Wagner</t>
  </si>
  <si>
    <t>fem bot|prison|seductive fembot|spy|time travel</t>
  </si>
  <si>
    <t>http://www.imdb.com/title/tt0295178/?ref_=fn_tt_tt_1</t>
  </si>
  <si>
    <t>Astro BoyÂ </t>
  </si>
  <si>
    <t>Dee Bradley Baker</t>
  </si>
  <si>
    <t>betrayal|futuristic|gladiator|robot|scientist</t>
  </si>
  <si>
    <t>http://www.imdb.com/title/tt0375568/?ref_=fn_tt_tt_1</t>
  </si>
  <si>
    <t>Hong Kong</t>
  </si>
  <si>
    <t>Jurassic ParkÂ </t>
  </si>
  <si>
    <t>Bob Peck</t>
  </si>
  <si>
    <t>dinosaur|jurassic park|survival|theme park|tyrannosaurus rex</t>
  </si>
  <si>
    <t>http://www.imdb.com/title/tt0107290/?ref_=fn_tt_tt_1</t>
  </si>
  <si>
    <t>Adventure|Biography|Crime|Drama|Western</t>
  </si>
  <si>
    <t>Wyatt EarpÂ </t>
  </si>
  <si>
    <t>Isabella Rossellini</t>
  </si>
  <si>
    <t>historically inaccurate|name calling|penis slur|vomiting|wyatt earp</t>
  </si>
  <si>
    <t>http://www.imdb.com/title/tt0111756/?ref_=fn_tt_tt_1</t>
  </si>
  <si>
    <t>Dean Jones</t>
  </si>
  <si>
    <t>Clear and Present DangerÂ </t>
  </si>
  <si>
    <t>cia|colombia|colombian drug cartel|drugs|president</t>
  </si>
  <si>
    <t>http://www.imdb.com/title/tt0109444/?ref_=fn_tt_tt_1</t>
  </si>
  <si>
    <t>Daniel Lee</t>
  </si>
  <si>
    <t>Peng Lin</t>
  </si>
  <si>
    <t>Si Won Choi</t>
  </si>
  <si>
    <t>Dragon BladeÂ </t>
  </si>
  <si>
    <t>Sung-jun Yoo</t>
  </si>
  <si>
    <t>child fugitive|final battle|martial art|silk road|sword</t>
  </si>
  <si>
    <t>http://www.imdb.com/title/tt3672840/?ref_=fn_tt_tt_1</t>
  </si>
  <si>
    <t>Keenen Ivory Wayans</t>
  </si>
  <si>
    <t>Brittany Daniel</t>
  </si>
  <si>
    <t>LittlemanÂ </t>
  </si>
  <si>
    <t>John Witherspoon</t>
  </si>
  <si>
    <t>diamond|infant|parody|spoof|sports violence</t>
  </si>
  <si>
    <t>http://www.imdb.com/title/tt0430304/?ref_=fn_tt_tt_1</t>
  </si>
  <si>
    <t>Action|War</t>
  </si>
  <si>
    <t>U-571Â </t>
  </si>
  <si>
    <t>David Keith</t>
  </si>
  <si>
    <t>battle|historically inaccurate|submarine movie|u boat|world war two</t>
  </si>
  <si>
    <t>http://www.imdb.com/title/tt0141926/?ref_=fn_tt_tt_1</t>
  </si>
  <si>
    <t>Rob Reiner</t>
  </si>
  <si>
    <t>Shawna Waldron</t>
  </si>
  <si>
    <t>The American PresidentÂ </t>
  </si>
  <si>
    <t>lobbyist|president|senator|state dinner|widower</t>
  </si>
  <si>
    <t>http://www.imdb.com/title/tt0112346/?ref_=fn_tt_tt_1</t>
  </si>
  <si>
    <t>Marco Schnabel</t>
  </si>
  <si>
    <t>Romany Malco</t>
  </si>
  <si>
    <t>Comedy|Romance|Sport</t>
  </si>
  <si>
    <t>The Love GuruÂ </t>
  </si>
  <si>
    <t>bloopers during credits|bucket of popcorn|chastity belt|guru|toronto maple leafs</t>
  </si>
  <si>
    <t>http://www.imdb.com/title/tt0811138/?ref_=fn_tt_tt_1</t>
  </si>
  <si>
    <t>Demian Lichtenstein</t>
  </si>
  <si>
    <t>3000 Miles to GracelandÂ </t>
  </si>
  <si>
    <t>Ice-T</t>
  </si>
  <si>
    <t>casino|elvis impersonator|gun|heist|rascal</t>
  </si>
  <si>
    <t>http://www.imdb.com/title/tt0233142/?ref_=fn_tt_tt_1</t>
  </si>
  <si>
    <t>Crime|Drama|Mystery|Thriller|Western</t>
  </si>
  <si>
    <t>Craig Stark</t>
  </si>
  <si>
    <t>The Hateful EightÂ </t>
  </si>
  <si>
    <t>blizzard|blood vomiting|bounty hunter|murder|shot in the crotch</t>
  </si>
  <si>
    <t>http://www.imdb.com/title/tt3460252/?ref_=fn_tt_tt_1</t>
  </si>
  <si>
    <t>Josh Gordon</t>
  </si>
  <si>
    <t>Comedy|Sport</t>
  </si>
  <si>
    <t>Blades of GloryÂ </t>
  </si>
  <si>
    <t>competition|fight|ice|jock strap|nintendo game boy advance</t>
  </si>
  <si>
    <t>http://www.imdb.com/title/tt0445934/?ref_=fn_tt_tt_1</t>
  </si>
  <si>
    <t>Tim Hill</t>
  </si>
  <si>
    <t>Elizabeth Perkins</t>
  </si>
  <si>
    <t>HopÂ </t>
  </si>
  <si>
    <t>Chelsea Handler</t>
  </si>
  <si>
    <t>drummer|easter|easter bunny|piaggio vespa gtv 250|slacker</t>
  </si>
  <si>
    <t>http://www.imdb.com/title/tt1411704/?ref_=fn_tt_tt_1</t>
  </si>
  <si>
    <t>300Â </t>
  </si>
  <si>
    <t>Vincent Regan</t>
  </si>
  <si>
    <t>battle|epic|greece|spartan|warrior</t>
  </si>
  <si>
    <t>http://www.imdb.com/title/tt0416449/?ref_=fn_tt_tt_1</t>
  </si>
  <si>
    <t>Meet the FockersÂ </t>
  </si>
  <si>
    <t>bare butt|defecation|father in law son in law relationship|nurse|sexual innuendo in title</t>
  </si>
  <si>
    <t>http://www.imdb.com/title/tt0290002/?ref_=fn_tt_tt_1</t>
  </si>
  <si>
    <t>David Frankel</t>
  </si>
  <si>
    <t>Kathleen Turner</t>
  </si>
  <si>
    <t>Comedy|Drama|Family</t>
  </si>
  <si>
    <t>Eric Dane</t>
  </si>
  <si>
    <t>Marley &amp; MeÂ </t>
  </si>
  <si>
    <t>Haley Bennett</t>
  </si>
  <si>
    <t>box office hit|dog|dog movie|florida|pet name in title</t>
  </si>
  <si>
    <t>http://www.imdb.com/title/tt0822832/?ref_=fn_tt_tt_1</t>
  </si>
  <si>
    <t>Crime|Drama|Fantasy|Mystery</t>
  </si>
  <si>
    <t>The Green MileÂ </t>
  </si>
  <si>
    <t>1930s|death row inmate|healing|prison guard|southern u.s.</t>
  </si>
  <si>
    <t>http://www.imdb.com/title/tt0120689/?ref_=fn_tt_tt_1</t>
  </si>
  <si>
    <t>Tichina Arnold</t>
  </si>
  <si>
    <t>Jill Hennessy</t>
  </si>
  <si>
    <t>Wild HogsÂ </t>
  </si>
  <si>
    <t>Drew Sidora</t>
  </si>
  <si>
    <t>biker gang|friend|motorcycle|new mexico|road trip</t>
  </si>
  <si>
    <t>http://www.imdb.com/title/tt0486946/?ref_=fn_tt_tt_1</t>
  </si>
  <si>
    <t>Chicken LittleÂ </t>
  </si>
  <si>
    <t>alien invasion|chicken|fish|friend|panic</t>
  </si>
  <si>
    <t>http://www.imdb.com/title/tt0371606/?ref_=fn_tt_tt_1</t>
  </si>
  <si>
    <t>Patrick Fugit</t>
  </si>
  <si>
    <t>Gone GirlÂ </t>
  </si>
  <si>
    <t>Emily Ratajkowski</t>
  </si>
  <si>
    <t>based on novel|disappearance|missing person|missing wife|murder suspect</t>
  </si>
  <si>
    <t>http://www.imdb.com/title/tt2267998/?ref_=fn_tt_tt_1</t>
  </si>
  <si>
    <t>Josh Hamilton</t>
  </si>
  <si>
    <t>The Bourne IdentityÂ </t>
  </si>
  <si>
    <t>Nicky NaudÃ©</t>
  </si>
  <si>
    <t>amnesia|assassin|money|political thriller|three word title</t>
  </si>
  <si>
    <t>http://www.imdb.com/title/tt0258463/?ref_=fn_tt_tt_1</t>
  </si>
  <si>
    <t>GoldenEyeÂ </t>
  </si>
  <si>
    <t>agent|cossack|official james bond series|russia|russian</t>
  </si>
  <si>
    <t>http://www.imdb.com/title/tt0113189/?ref_=fn_tt_tt_1</t>
  </si>
  <si>
    <t>Timothy Hutton</t>
  </si>
  <si>
    <t>The General's DaughterÂ </t>
  </si>
  <si>
    <t>Clarence Williams III</t>
  </si>
  <si>
    <t>army cid|cover up|military|murder|woman in military</t>
  </si>
  <si>
    <t>http://www.imdb.com/title/tt0144214/?ref_=fn_tt_tt_1</t>
  </si>
  <si>
    <t>The Truman ShowÂ </t>
  </si>
  <si>
    <t>Peter Krause</t>
  </si>
  <si>
    <t>controlled environment|fictional reality show|hidden camera|innocence lost|simulated reality</t>
  </si>
  <si>
    <t>http://www.imdb.com/title/tt0120382/?ref_=fn_tt_tt_1</t>
  </si>
  <si>
    <t>Brenda Chapman</t>
  </si>
  <si>
    <t>Aria Noelle Curzon</t>
  </si>
  <si>
    <t>Adventure|Animation|Biography|Drama|Family|Fantasy|Musical</t>
  </si>
  <si>
    <t>The Prince of EgyptÂ </t>
  </si>
  <si>
    <t>Eden Riegel</t>
  </si>
  <si>
    <t>ancient egypt|hebrew|nudity|pharaoh|title directed by female</t>
  </si>
  <si>
    <t>http://www.imdb.com/title/tt0120794/?ref_=fn_tt_tt_1</t>
  </si>
  <si>
    <t>Anjelica Huston</t>
  </si>
  <si>
    <t>Daddy Day CareÂ </t>
  </si>
  <si>
    <t>bloopers during credits|breakfast cereal|department store ride|face painting|sponge bob square pants slippers</t>
  </si>
  <si>
    <t>http://www.imdb.com/title/tt0317303/?ref_=fn_tt_tt_1</t>
  </si>
  <si>
    <t>Patrick Fischler</t>
  </si>
  <si>
    <t>2 GunsÂ </t>
  </si>
  <si>
    <t>Fred Ward</t>
  </si>
  <si>
    <t>close up of breasts|female nudity|fugitive|money|undercover</t>
  </si>
  <si>
    <t>http://www.imdb.com/title/tt1272878/?ref_=fn_tt_tt_1</t>
  </si>
  <si>
    <t>Carol Ann Susi</t>
  </si>
  <si>
    <t>Cats &amp; DogsÂ </t>
  </si>
  <si>
    <t>Miriam Margolyes</t>
  </si>
  <si>
    <t>cartoon on tv|cat|dog|scientist|secret agent</t>
  </si>
  <si>
    <t>http://www.imdb.com/title/tt0239395/?ref_=fn_tt_tt_1</t>
  </si>
  <si>
    <t>The Italian JobÂ </t>
  </si>
  <si>
    <t>Jimmy Shubert</t>
  </si>
  <si>
    <t>gold|heist|revenge|traffic jam|venice italy</t>
  </si>
  <si>
    <t>http://www.imdb.com/title/tt0317740/?ref_=fn_tt_tt_1</t>
  </si>
  <si>
    <t>Marc Lawrence</t>
  </si>
  <si>
    <t>Alicia Witt</t>
  </si>
  <si>
    <t>Two Weeks NoticeÂ </t>
  </si>
  <si>
    <t>developer|divorce|lawyer|love|new york city</t>
  </si>
  <si>
    <t>http://www.imdb.com/title/tt0313737/?ref_=fn_tt_tt_1</t>
  </si>
  <si>
    <t>Woody Allen</t>
  </si>
  <si>
    <t>AntzÂ </t>
  </si>
  <si>
    <t>Anne Bancroft</t>
  </si>
  <si>
    <t>ant|friend|princess|soldier|worker</t>
  </si>
  <si>
    <t>http://www.imdb.com/title/tt0120587/?ref_=fn_tt_tt_1</t>
  </si>
  <si>
    <t>Peter Billingsley</t>
  </si>
  <si>
    <t>Couples RetreatÂ </t>
  </si>
  <si>
    <t>Tasha Smith</t>
  </si>
  <si>
    <t>couple|island|marriage|tropical|voyeurism</t>
  </si>
  <si>
    <t>http://www.imdb.com/title/tt1078940/?ref_=fn_tt_tt_1</t>
  </si>
  <si>
    <t>Days of ThunderÂ </t>
  </si>
  <si>
    <t>driver|hot shot|racing|stock car driver|team</t>
  </si>
  <si>
    <t>http://www.imdb.com/title/tt0099371/?ref_=fn_tt_tt_1</t>
  </si>
  <si>
    <t>Tom Welling</t>
  </si>
  <si>
    <t>Cheaper by the Dozen 2Â </t>
  </si>
  <si>
    <t>Alyson Stoner</t>
  </si>
  <si>
    <t>children|competition|rival|second part|vacation</t>
  </si>
  <si>
    <t>http://www.imdb.com/title/tt0452598/?ref_=fn_tt_tt_1</t>
  </si>
  <si>
    <t>Wes Ball</t>
  </si>
  <si>
    <t>Ki Hong Lee</t>
  </si>
  <si>
    <t>The Scorch TrialsÂ </t>
  </si>
  <si>
    <t>Rosa Salazar</t>
  </si>
  <si>
    <t>desert|disease|escape|resistance|virus</t>
  </si>
  <si>
    <t>http://www.imdb.com/title/tt4046784/?ref_=fn_tt_tt_1</t>
  </si>
  <si>
    <t>Ryan Murphy</t>
  </si>
  <si>
    <t>Eat Pray LoveÂ </t>
  </si>
  <si>
    <t>divorce|emotional balance|female protagonist|indonesia|inner peace</t>
  </si>
  <si>
    <t>http://www.imdb.com/title/tt0879870/?ref_=fn_tt_tt_1</t>
  </si>
  <si>
    <t>The Family ManÂ </t>
  </si>
  <si>
    <t>bowling|christmas|parallel universe|salesman|unfaithfulness</t>
  </si>
  <si>
    <t>http://www.imdb.com/title/tt0218967/?ref_=fn_tt_tt_1</t>
  </si>
  <si>
    <t>REDÂ </t>
  </si>
  <si>
    <t>Jaqueline Fleming</t>
  </si>
  <si>
    <t>cia|female assassin|interrogation|office cubicle|spy</t>
  </si>
  <si>
    <t>http://www.imdb.com/title/tt1245526/?ref_=fn_tt_tt_1</t>
  </si>
  <si>
    <t>Any Given SundayÂ </t>
  </si>
  <si>
    <t>breasts|coach|football|in medias res|vomiting</t>
  </si>
  <si>
    <t>http://www.imdb.com/title/tt0146838/?ref_=fn_tt_tt_1</t>
  </si>
  <si>
    <t>Robert Redford</t>
  </si>
  <si>
    <t>Drama|Romance|Western</t>
  </si>
  <si>
    <t>The Horse WhispererÂ </t>
  </si>
  <si>
    <t>Jessalyn Gilsig</t>
  </si>
  <si>
    <t>grace|groom|horse|montana|western u.s.</t>
  </si>
  <si>
    <t>http://www.imdb.com/title/tt0119314/?ref_=fn_tt_tt_1</t>
  </si>
  <si>
    <t>CollateralÂ </t>
  </si>
  <si>
    <t>city by night|contract killer|driving at night|los angeles california|taxi</t>
  </si>
  <si>
    <t>http://www.imdb.com/title/tt0369339/?ref_=fn_tt_tt_1</t>
  </si>
  <si>
    <t>The Scorpion KingÂ </t>
  </si>
  <si>
    <t>desert|king|showdown|sorceress|warrior</t>
  </si>
  <si>
    <t>http://www.imdb.com/title/tt0277296/?ref_=fn_tt_tt_1</t>
  </si>
  <si>
    <t>Jay Russell</t>
  </si>
  <si>
    <t>Billy Burke</t>
  </si>
  <si>
    <t>Ladder 49Â </t>
  </si>
  <si>
    <t>Jacinda Barrett</t>
  </si>
  <si>
    <t>death of husband|fire|firefighter|funeral|main character dies</t>
  </si>
  <si>
    <t>http://www.imdb.com/title/tt0349710/?ref_=fn_tt_tt_1</t>
  </si>
  <si>
    <t>Jack ReacherÂ </t>
  </si>
  <si>
    <t>coma|mysterious villain|police chase|shooting range|sniper</t>
  </si>
  <si>
    <t>http://www.imdb.com/title/tt0790724/?ref_=fn_tt_tt_1</t>
  </si>
  <si>
    <t>Deep Blue SeaÂ </t>
  </si>
  <si>
    <t>Saffron Burrows</t>
  </si>
  <si>
    <t>alzheimer's disease|experiment|human versus shark|research|underwater headquarters</t>
  </si>
  <si>
    <t>http://www.imdb.com/title/tt0149261/?ref_=fn_tt_tt_1</t>
  </si>
  <si>
    <t>Kenny Ortega</t>
  </si>
  <si>
    <t>Mekia Cox</t>
  </si>
  <si>
    <t>Documentary|Music</t>
  </si>
  <si>
    <t>Misha Gabriel Hamilton</t>
  </si>
  <si>
    <t>This Is ItÂ </t>
  </si>
  <si>
    <t>Judith Hill</t>
  </si>
  <si>
    <t>2000s|box office hit|comeback|rehearsal|year 2009</t>
  </si>
  <si>
    <t>http://www.imdb.com/title/tt1477715/?ref_=fn_tt_tt_1</t>
  </si>
  <si>
    <t>Monique Gabriela Curnen</t>
  </si>
  <si>
    <t>Drama|Thriller</t>
  </si>
  <si>
    <t>ContagionÂ </t>
  </si>
  <si>
    <t>Griffin Kane</t>
  </si>
  <si>
    <t>contagion|cure|infection|panic|virus</t>
  </si>
  <si>
    <t>http://www.imdb.com/title/tt1598778/?ref_=fn_tt_tt_1</t>
  </si>
  <si>
    <t>David McNally</t>
  </si>
  <si>
    <t>Dyan Cannon</t>
  </si>
  <si>
    <t>Kangaroo JackÂ </t>
  </si>
  <si>
    <t>Bill Hunter</t>
  </si>
  <si>
    <t>australia|body paint|kangaroo|mob|money</t>
  </si>
  <si>
    <t>http://www.imdb.com/title/tt0257568/?ref_=fn_tt_tt_1</t>
  </si>
  <si>
    <t>Dawn French</t>
  </si>
  <si>
    <t>Animation|Family|Fantasy</t>
  </si>
  <si>
    <t>CoralineÂ </t>
  </si>
  <si>
    <t>John Hodgman</t>
  </si>
  <si>
    <t>dream|new home|parallel worlds|scissors|secret door</t>
  </si>
  <si>
    <t>http://www.imdb.com/title/tt0327597/?ref_=fn_tt_tt_1</t>
  </si>
  <si>
    <t>The HappeningÂ </t>
  </si>
  <si>
    <t>Kristen Connolly</t>
  </si>
  <si>
    <t>bee|nature|park|school|teacher</t>
  </si>
  <si>
    <t>http://www.imdb.com/title/tt0949731/?ref_=fn_tt_tt_1</t>
  </si>
  <si>
    <t>Man on FireÂ </t>
  </si>
  <si>
    <t>bodyguard|journalist|kidnapping|mexico|police corruption</t>
  </si>
  <si>
    <t>http://www.imdb.com/title/tt0328107/?ref_=fn_tt_tt_1</t>
  </si>
  <si>
    <t>Brian Robbins</t>
  </si>
  <si>
    <t>The Shaggy DogÂ </t>
  </si>
  <si>
    <t>animal as human|dog movie|elevator|human becoming an animal|sheepdog</t>
  </si>
  <si>
    <t>http://www.imdb.com/title/tt0393735/?ref_=fn_tt_tt_1</t>
  </si>
  <si>
    <t>Starsky &amp; HutchÂ </t>
  </si>
  <si>
    <t>Fred Williamson</t>
  </si>
  <si>
    <t>cocaine|cop|criminal|partner|police</t>
  </si>
  <si>
    <t>http://www.imdb.com/title/tt0335438/?ref_=fn_tt_tt_1</t>
  </si>
  <si>
    <t>Brian Levant</t>
  </si>
  <si>
    <t>Harvey Korman</t>
  </si>
  <si>
    <t>Jingle All the WayÂ </t>
  </si>
  <si>
    <t>Jake Lloyd</t>
  </si>
  <si>
    <t>action figure|christmas|hero|karate|toy</t>
  </si>
  <si>
    <t>http://www.imdb.com/title/tt0116705/?ref_=fn_tt_tt_1</t>
  </si>
  <si>
    <t>Action|Fantasy|Horror|Sci-Fi</t>
  </si>
  <si>
    <t>James Babson</t>
  </si>
  <si>
    <t>HellboyÂ </t>
  </si>
  <si>
    <t>assassin|demon|hero|nazi|superhero</t>
  </si>
  <si>
    <t>http://www.imdb.com/title/tt0167190/?ref_=fn_tt_tt_1</t>
  </si>
  <si>
    <t>Steven Zaillian</t>
  </si>
  <si>
    <t>A Civil ActionÂ </t>
  </si>
  <si>
    <t>1980s|law firm|lawsuit|lawyer|toxic waste</t>
  </si>
  <si>
    <t>http://www.imdb.com/title/tt0120633/?ref_=fn_tt_tt_1</t>
  </si>
  <si>
    <t>Chris Butler</t>
  </si>
  <si>
    <t>ParaNormanÂ </t>
  </si>
  <si>
    <t>Elaine Stritch</t>
  </si>
  <si>
    <t>curse|ghost|outcast|witch|zombie</t>
  </si>
  <si>
    <t>http://www.imdb.com/title/tt1623288/?ref_=fn_tt_tt_1</t>
  </si>
  <si>
    <t>The JackalÂ </t>
  </si>
  <si>
    <t>Sophie Okonedo</t>
  </si>
  <si>
    <t>assassin|fbi|ira|jackal|russian</t>
  </si>
  <si>
    <t>http://www.imdb.com/title/tt0119395/?ref_=fn_tt_tt_1</t>
  </si>
  <si>
    <t>PaycheckÂ </t>
  </si>
  <si>
    <t>anti hero|babe scientist|engineer|memory|money</t>
  </si>
  <si>
    <t>http://www.imdb.com/title/tt0338337/?ref_=fn_tt_tt_1</t>
  </si>
  <si>
    <t>Jon Avnet</t>
  </si>
  <si>
    <t>Stockard Channing</t>
  </si>
  <si>
    <t>Up Close &amp; PersonalÂ </t>
  </si>
  <si>
    <t>journalism|news anchor|newscast|newscaster|tv journalism</t>
  </si>
  <si>
    <t>http://www.imdb.com/title/tt0118055/?ref_=fn_tt_tt_1</t>
  </si>
  <si>
    <t>Sam Fell</t>
  </si>
  <si>
    <t>The Tale of DespereauxÂ </t>
  </si>
  <si>
    <t>book|darkness|dungeon|princess|rat</t>
  </si>
  <si>
    <t>http://www.imdb.com/title/tt0420238/?ref_=fn_tt_tt_1</t>
  </si>
  <si>
    <t>Oliver Hudson</t>
  </si>
  <si>
    <t>Bianca Kajlich</t>
  </si>
  <si>
    <t xml:space="preserve">Rules of EngagementÂ             </t>
  </si>
  <si>
    <t>Adhir Kalyan</t>
  </si>
  <si>
    <t>fiance|fiancee|magazine editor|naivety|womanizer</t>
  </si>
  <si>
    <t>http://www.imdb.com/title/tt0790772/?ref_=fn_tt_tt_1</t>
  </si>
  <si>
    <t>Kevin Donovan</t>
  </si>
  <si>
    <t>The TuxedoÂ </t>
  </si>
  <si>
    <t>Ritchie Coster</t>
  </si>
  <si>
    <t>chauffeur|hospital|secret agent|spying|tuxedo</t>
  </si>
  <si>
    <t>http://www.imdb.com/title/tt0290095/?ref_=fn_tt_tt_1</t>
  </si>
  <si>
    <t>Geoff Murphy</t>
  </si>
  <si>
    <t>Brenda Bakke</t>
  </si>
  <si>
    <t>Peter Greene</t>
  </si>
  <si>
    <t>Under Siege 2: Dark TerritoryÂ </t>
  </si>
  <si>
    <t>Patrick Kilpatrick</t>
  </si>
  <si>
    <t>colorado|niece|satellite|terrorist|train</t>
  </si>
  <si>
    <t>http://www.imdb.com/title/tt0114781/?ref_=fn_tt_tt_1</t>
  </si>
  <si>
    <t>Colm Feore</t>
  </si>
  <si>
    <t>Jack Ryan: Shadow RecruitÂ </t>
  </si>
  <si>
    <t>Gemma Chan</t>
  </si>
  <si>
    <t>covert analyst|marine|russian|spy|stock market</t>
  </si>
  <si>
    <t>http://www.imdb.com/title/tt1205537/?ref_=fn_tt_tt_1</t>
  </si>
  <si>
    <t>David O. Russell</t>
  </si>
  <si>
    <t>Biography|Comedy|Drama</t>
  </si>
  <si>
    <t>JoyÂ </t>
  </si>
  <si>
    <t>based on real person|female inventor|mop|sales pitch|woman holding a shotgun</t>
  </si>
  <si>
    <t>http://www.imdb.com/title/tt2446980/?ref_=fn_tt_tt_1</t>
  </si>
  <si>
    <t>Babak Najafi</t>
  </si>
  <si>
    <t>London Has FallenÂ </t>
  </si>
  <si>
    <t>Julian Kostov</t>
  </si>
  <si>
    <t>british|funeral|good versus evil|mole|sequel</t>
  </si>
  <si>
    <t>http://www.imdb.com/title/tt3300542/?ref_=fn_tt_tt_1</t>
  </si>
  <si>
    <t>Jean-Pierre Jeunet</t>
  </si>
  <si>
    <t>Action|Horror|Sci-Fi</t>
  </si>
  <si>
    <t>Gary Dourdan</t>
  </si>
  <si>
    <t>Alien: ResurrectionÂ </t>
  </si>
  <si>
    <t>alien|blood|breeding|clone|scientist</t>
  </si>
  <si>
    <t>http://www.imdb.com/title/tt0118583/?ref_=fn_tt_tt_1</t>
  </si>
  <si>
    <t>Ned Beatty</t>
  </si>
  <si>
    <t>Tate Donovan</t>
  </si>
  <si>
    <t>ShooterÂ </t>
  </si>
  <si>
    <t>Louis Ferreira</t>
  </si>
  <si>
    <t>colonel|ethiopia|marksman|on the run|rangefinder</t>
  </si>
  <si>
    <t>http://www.imdb.com/title/tt0822854/?ref_=fn_tt_tt_1</t>
  </si>
  <si>
    <t>Graham Annable</t>
  </si>
  <si>
    <t>Isaac Hempstead Wright</t>
  </si>
  <si>
    <t>The BoxtrollsÂ </t>
  </si>
  <si>
    <t>Tracy Morgan</t>
  </si>
  <si>
    <t>chase|puppet animation|red hat|stop motion animation|troll</t>
  </si>
  <si>
    <t>http://www.imdb.com/title/tt0787474/?ref_=fn_tt_tt_1</t>
  </si>
  <si>
    <t>Griffin Dunne</t>
  </si>
  <si>
    <t>Dianne Wiest</t>
  </si>
  <si>
    <t>Practical MagicÂ </t>
  </si>
  <si>
    <t>curse|death|island|love|magic</t>
  </si>
  <si>
    <t>http://www.imdb.com/title/tt0120791/?ref_=fn_tt_tt_1</t>
  </si>
  <si>
    <t>The Lego MovieÂ </t>
  </si>
  <si>
    <t>Alison Brie</t>
  </si>
  <si>
    <t>based on toy|dual personality|evil businessman|good cop bad cop|lego</t>
  </si>
  <si>
    <t>http://www.imdb.com/title/tt1490017/?ref_=fn_tt_tt_1</t>
  </si>
  <si>
    <t>John Pasquin</t>
  </si>
  <si>
    <t>Eileen Brennan</t>
  </si>
  <si>
    <t>Miss Congeniality 2: Armed and FabulousÂ </t>
  </si>
  <si>
    <t>Treat Williams</t>
  </si>
  <si>
    <t>bodyguard|fbi|fbi agent|female protagonist|undercover</t>
  </si>
  <si>
    <t>http://www.imdb.com/title/tt0385307/?ref_=fn_tt_tt_1</t>
  </si>
  <si>
    <t>Reign of FireÂ </t>
  </si>
  <si>
    <t>castle|dragon|fire breathing dragon|militia|survival</t>
  </si>
  <si>
    <t>http://www.imdb.com/title/tt0253556/?ref_=fn_tt_tt_1</t>
  </si>
  <si>
    <t>Ruben Fleischer</t>
  </si>
  <si>
    <t>Ryan Gosling</t>
  </si>
  <si>
    <t>Gangster SquadÂ </t>
  </si>
  <si>
    <t>Wade Williams</t>
  </si>
  <si>
    <t>good versus evil|machine gun|mobster|police vigilantism|year 1949</t>
  </si>
  <si>
    <t>http://www.imdb.com/title/tt1321870/?ref_=fn_tt_tt_1</t>
  </si>
  <si>
    <t>Harold Ramis</t>
  </si>
  <si>
    <t>Adventure|Comedy</t>
  </si>
  <si>
    <t>Year OneÂ </t>
  </si>
  <si>
    <t>Xander Berkeley</t>
  </si>
  <si>
    <t>abraham|hunter|princess|sodom|tribe</t>
  </si>
  <si>
    <t>http://www.imdb.com/title/tt1045778/?ref_=fn_tt_tt_1</t>
  </si>
  <si>
    <t>Biography|Drama|History|Sport</t>
  </si>
  <si>
    <t>InvictusÂ </t>
  </si>
  <si>
    <t>Leleti Khumalo</t>
  </si>
  <si>
    <t>apartheid|nation|nelson mandela|president|rugby</t>
  </si>
  <si>
    <t>http://www.imdb.com/title/tt1057500/?ref_=fn_tt_tt_1</t>
  </si>
  <si>
    <t>Kevin Macdonald</t>
  </si>
  <si>
    <t>State of PlayÂ </t>
  </si>
  <si>
    <t>Michael Weston</t>
  </si>
  <si>
    <t>congressman|conspiracy|newspaper|political conspiracy|subway</t>
  </si>
  <si>
    <t>http://www.imdb.com/title/tt0473705/?ref_=fn_tt_tt_1</t>
  </si>
  <si>
    <t>Comedy|Crime|Romance|Thriller</t>
  </si>
  <si>
    <t>DuplicityÂ </t>
  </si>
  <si>
    <t>Denis O'Hare</t>
  </si>
  <si>
    <t>ceo|dubai|product|rivalry|spy</t>
  </si>
  <si>
    <t>http://www.imdb.com/title/tt1135487/?ref_=fn_tt_tt_1</t>
  </si>
  <si>
    <t>Donald Petrie</t>
  </si>
  <si>
    <t>Ray Walston</t>
  </si>
  <si>
    <t>Steven Anthony Lawrence</t>
  </si>
  <si>
    <t>My Favorite MartianÂ </t>
  </si>
  <si>
    <t>Michael Lerner</t>
  </si>
  <si>
    <t>alien|hidden camera|martian|reporter|spaceship</t>
  </si>
  <si>
    <t>http://www.imdb.com/title/tt0120764/?ref_=fn_tt_tt_1</t>
  </si>
  <si>
    <t>David Rasche</t>
  </si>
  <si>
    <t>Blair Brown</t>
  </si>
  <si>
    <t>The SentinelÂ </t>
  </si>
  <si>
    <t>Martin Donovan</t>
  </si>
  <si>
    <t>first lady|framed|investigation|president|secret service</t>
  </si>
  <si>
    <t>http://www.imdb.com/title/tt0443632/?ref_=fn_tt_tt_1</t>
  </si>
  <si>
    <t>Jorge Blanco</t>
  </si>
  <si>
    <t>Planet 51Â </t>
  </si>
  <si>
    <t>alien|alien planet|astronaut|planet|teenager</t>
  </si>
  <si>
    <t>http://www.imdb.com/title/tt0762125/?ref_=fn_tt_tt_1</t>
  </si>
  <si>
    <t>Stuart Baird</t>
  </si>
  <si>
    <t>Star Trek: NemesisÂ </t>
  </si>
  <si>
    <t>earth|federation|romulan|slave|space</t>
  </si>
  <si>
    <t>http://www.imdb.com/title/tt0253754/?ref_=fn_tt_tt_1</t>
  </si>
  <si>
    <t>Joel Coen</t>
  </si>
  <si>
    <t>Paul Adelstein</t>
  </si>
  <si>
    <t>Comedy|Crime|Romance</t>
  </si>
  <si>
    <t>Intolerable CrueltyÂ </t>
  </si>
  <si>
    <t>Julia Duffy</t>
  </si>
  <si>
    <t>attorney|divorce|marriage|real estate|screwball comedy</t>
  </si>
  <si>
    <t>http://www.imdb.com/title/tt0138524/?ref_=fn_tt_tt_1</t>
  </si>
  <si>
    <t>Robert Lorenz</t>
  </si>
  <si>
    <t>Ed Lauter</t>
  </si>
  <si>
    <t>Trouble with the CurveÂ </t>
  </si>
  <si>
    <t>aging|baseball|baseball scout|north carolina|pitcher</t>
  </si>
  <si>
    <t>http://www.imdb.com/title/tt2083383/?ref_=fn_tt_tt_1</t>
  </si>
  <si>
    <t>Bojana Novakovic</t>
  </si>
  <si>
    <t>Edge of DarknessÂ </t>
  </si>
  <si>
    <t>activist|detective|father daughter relationship|investigation|vigilantism</t>
  </si>
  <si>
    <t>http://www.imdb.com/title/tt1226273/?ref_=fn_tt_tt_1</t>
  </si>
  <si>
    <t>Penelope Ann Miller</t>
  </si>
  <si>
    <t>Horror|Mystery|Sci-Fi|Thriller</t>
  </si>
  <si>
    <t>John Kapelos</t>
  </si>
  <si>
    <t>The RelicÂ </t>
  </si>
  <si>
    <t>Chi Muoi Lo</t>
  </si>
  <si>
    <t>fire|helicopter|museum|police sergeant|relic</t>
  </si>
  <si>
    <t>http://www.imdb.com/title/tt0120004/?ref_=fn_tt_tt_1</t>
  </si>
  <si>
    <t>Cathy Moriarty</t>
  </si>
  <si>
    <t>Analyze ThatÂ </t>
  </si>
  <si>
    <t>Joe Viterelli</t>
  </si>
  <si>
    <t>blonde|mafia|mental illness|prison|second part</t>
  </si>
  <si>
    <t>http://www.imdb.com/title/tt0289848/?ref_=fn_tt_tt_1</t>
  </si>
  <si>
    <t>Righteous KillÂ </t>
  </si>
  <si>
    <t>blood splatter|execution|new york city|nypd|serial killer</t>
  </si>
  <si>
    <t>http://www.imdb.com/title/tt1034331/?ref_=fn_tt_tt_1</t>
  </si>
  <si>
    <t>Harold Becker</t>
  </si>
  <si>
    <t>Mercury RisingÂ </t>
  </si>
  <si>
    <t>Carrie Preston</t>
  </si>
  <si>
    <t>autistic child|boy|child in danger|fbi|nsa</t>
  </si>
  <si>
    <t>http://www.imdb.com/title/tt0120749/?ref_=fn_tt_tt_1</t>
  </si>
  <si>
    <t>Biography|Drama|Music</t>
  </si>
  <si>
    <t>The SoloistÂ </t>
  </si>
  <si>
    <t>columnist|journalist|los angeles times|musician|wearing a traffic cone as a hat</t>
  </si>
  <si>
    <t>http://www.imdb.com/title/tt0821642/?ref_=fn_tt_tt_1</t>
  </si>
  <si>
    <t>Drama|Fantasy|Sport</t>
  </si>
  <si>
    <t>The Legend of Bagger VanceÂ </t>
  </si>
  <si>
    <t>caddy|game|golf|golf course|golfer</t>
  </si>
  <si>
    <t>http://www.imdb.com/title/tt0146984/?ref_=fn_tt_tt_1</t>
  </si>
  <si>
    <t>Adventure|Comedy|Drama|Music</t>
  </si>
  <si>
    <t>Almost FamousÂ </t>
  </si>
  <si>
    <t>band|magazine|rolling stone magazine|smoking marijuana|tour</t>
  </si>
  <si>
    <t>http://www.imdb.com/title/tt0181875/?ref_=fn_tt_tt_1</t>
  </si>
  <si>
    <t>Garfield 2Â </t>
  </si>
  <si>
    <t>Ben Falcone</t>
  </si>
  <si>
    <t>cat|england|lti txii|peugeot 206|rover 3 5 litre.coupe p5b</t>
  </si>
  <si>
    <t>http://www.imdb.com/title/tt0455499/?ref_=fn_tt_tt_1</t>
  </si>
  <si>
    <t>Sunny Mabrey</t>
  </si>
  <si>
    <t>xXx: State of the UnionÂ </t>
  </si>
  <si>
    <t>Xzibit</t>
  </si>
  <si>
    <t>coup d'etat|mutiny|president|u.s. navy|washington d.c.</t>
  </si>
  <si>
    <t>http://www.imdb.com/title/tt0329774/?ref_=fn_tt_tt_1</t>
  </si>
  <si>
    <t>Scott Stewart</t>
  </si>
  <si>
    <t>Alan Dale</t>
  </si>
  <si>
    <t>Action|Fantasy|Horror|Sci-Fi|Thriller</t>
  </si>
  <si>
    <t>Josh Wingate</t>
  </si>
  <si>
    <t>PriestÂ </t>
  </si>
  <si>
    <t>Jacob Hopkins</t>
  </si>
  <si>
    <t>church|priest|sheriff|vampire|warrior</t>
  </si>
  <si>
    <t>http://www.imdb.com/title/tt0822847/?ref_=fn_tt_tt_1</t>
  </si>
  <si>
    <t>Patrick Gilmore</t>
  </si>
  <si>
    <t>Adriano Giannini</t>
  </si>
  <si>
    <t>Adventure|Animation|Comedy|Drama|Family|Fantasy|Romance</t>
  </si>
  <si>
    <t>Sinbad: Legend of the Seven SeasÂ </t>
  </si>
  <si>
    <t>Timothy West</t>
  </si>
  <si>
    <t>book|framed|goddess|prince|sinbad</t>
  </si>
  <si>
    <t>http://www.imdb.com/title/tt0165982/?ref_=fn_tt_tt_1</t>
  </si>
  <si>
    <t>Horror|Sci-Fi|Thriller</t>
  </si>
  <si>
    <t>Event HorizonÂ </t>
  </si>
  <si>
    <t>solar system|space|spaceship|starship|year 2047</t>
  </si>
  <si>
    <t>http://www.imdb.com/title/tt0119081/?ref_=fn_tt_tt_1</t>
  </si>
  <si>
    <t>Susanna Thompson</t>
  </si>
  <si>
    <t>Drama|Fantasy|Mystery|Romance|Thriller</t>
  </si>
  <si>
    <t>DragonflyÂ </t>
  </si>
  <si>
    <t>death|doctor|grave|patient|venezuela</t>
  </si>
  <si>
    <t>http://www.imdb.com/title/tt0259288/?ref_=fn_tt_tt_1</t>
  </si>
  <si>
    <t>Mia Kirshner</t>
  </si>
  <si>
    <t>The Black DahliaÂ </t>
  </si>
  <si>
    <t>black dahlia|boxer|corpse|death|partner</t>
  </si>
  <si>
    <t>http://www.imdb.com/title/tt0387877/?ref_=fn_tt_tt_1</t>
  </si>
  <si>
    <t>Tony Bill</t>
  </si>
  <si>
    <t>Action|Adventure|Drama|History|Romance|War</t>
  </si>
  <si>
    <t>FlyboysÂ </t>
  </si>
  <si>
    <t>Philip Winchester</t>
  </si>
  <si>
    <t>american|france|military|pilot|training</t>
  </si>
  <si>
    <t>http://www.imdb.com/title/tt0454824/?ref_=fn_tt_tt_1</t>
  </si>
  <si>
    <t>Rod Lurie</t>
  </si>
  <si>
    <t>The Last CastleÂ </t>
  </si>
  <si>
    <t>Michael Irby</t>
  </si>
  <si>
    <t>colonel|general|military|prison|three star general</t>
  </si>
  <si>
    <t>http://www.imdb.com/title/tt0272020/?ref_=fn_tt_tt_1</t>
  </si>
  <si>
    <t>Walter Hill</t>
  </si>
  <si>
    <t>Wilson Cruz</t>
  </si>
  <si>
    <t>Robert Forster</t>
  </si>
  <si>
    <t>SupernovaÂ </t>
  </si>
  <si>
    <t>Vanessa Marshall</t>
  </si>
  <si>
    <t>deep space|distress signal|explosion|mining|rescue</t>
  </si>
  <si>
    <t>http://www.imdb.com/title/tt0134983/?ref_=fn_tt_tt_1</t>
  </si>
  <si>
    <t>Akiva Goldsman</t>
  </si>
  <si>
    <t>Drama|Fantasy|Mystery|Romance</t>
  </si>
  <si>
    <t>Matt Bomer</t>
  </si>
  <si>
    <t>Winter's TaleÂ </t>
  </si>
  <si>
    <t>Kevin Corrigan</t>
  </si>
  <si>
    <t>black and white photograph|drawing with blood|falling through ice|playing piano|red haired woman</t>
  </si>
  <si>
    <t>http://www.imdb.com/title/tt1837709/?ref_=fn_tt_tt_1</t>
  </si>
  <si>
    <t>Harald Zwart</t>
  </si>
  <si>
    <t>Kevin Zegers</t>
  </si>
  <si>
    <t>Fantasy|Horror|Mystery|Romance</t>
  </si>
  <si>
    <t>The Mortal Instruments: City of BonesÂ </t>
  </si>
  <si>
    <t>battle|demon|magic|secret|warrior</t>
  </si>
  <si>
    <t>http://www.imdb.com/title/tt1538403/?ref_=fn_tt_tt_1</t>
  </si>
  <si>
    <t>Mike O'Malley</t>
  </si>
  <si>
    <t>Adventure|Comedy|Family|Romance|Sci-Fi</t>
  </si>
  <si>
    <t>Meet DaveÂ </t>
  </si>
  <si>
    <t>Shawn Christian</t>
  </si>
  <si>
    <t>alien|mutiny|orb|planet|spaceship</t>
  </si>
  <si>
    <t>http://www.imdb.com/title/tt0765476/?ref_=fn_tt_tt_1</t>
  </si>
  <si>
    <t>Walter Salles</t>
  </si>
  <si>
    <t>Camryn Manheim</t>
  </si>
  <si>
    <t>Drama|Horror|Thriller</t>
  </si>
  <si>
    <t>Dark WaterÂ </t>
  </si>
  <si>
    <t>Ariel Gade</t>
  </si>
  <si>
    <t>apartment|hello kitty|school|teacher|water</t>
  </si>
  <si>
    <t>http://www.imdb.com/title/tt0382628/?ref_=fn_tt_tt_1</t>
  </si>
  <si>
    <t>EdtvÂ </t>
  </si>
  <si>
    <t>female removes her clothes|one word title|producer|television|video store</t>
  </si>
  <si>
    <t>http://www.imdb.com/title/tt0131369/?ref_=fn_tt_tt_1</t>
  </si>
  <si>
    <t>Iain Softley</t>
  </si>
  <si>
    <t>InkheartÂ </t>
  </si>
  <si>
    <t>Jamie Foreman</t>
  </si>
  <si>
    <t>book|escape|girl|overalls|villain</t>
  </si>
  <si>
    <t>http://www.imdb.com/title/tt0494238/?ref_=fn_tt_tt_1</t>
  </si>
  <si>
    <t>The SpiritÂ </t>
  </si>
  <si>
    <t>Louis Lombardi</t>
  </si>
  <si>
    <t>female star appears nude|pants falling down|samurai|white rat|woman in a towel</t>
  </si>
  <si>
    <t>http://www.imdb.com/title/tt0831887/?ref_=fn_tt_tt_1</t>
  </si>
  <si>
    <t>David Koepp</t>
  </si>
  <si>
    <t>Olivia Munn</t>
  </si>
  <si>
    <t>Action|Comedy|Mystery|Romance</t>
  </si>
  <si>
    <t>MortdecaiÂ </t>
  </si>
  <si>
    <t>Ulrich Thomsen</t>
  </si>
  <si>
    <t>art dealer|fake painting|macguffin|moustache|stolen painting</t>
  </si>
  <si>
    <t>http://www.imdb.com/title/tt3045616/?ref_=fn_tt_tt_1</t>
  </si>
  <si>
    <t>Uwe Boll</t>
  </si>
  <si>
    <t>Mike Dopud</t>
  </si>
  <si>
    <t>In the Name of the King: A Dungeon Siege TaleÂ </t>
  </si>
  <si>
    <t>Tania Saulnier</t>
  </si>
  <si>
    <t>farmer|king|krug|rescue|wizard</t>
  </si>
  <si>
    <t>http://www.imdb.com/title/tt0460780/?ref_=fn_tt_tt_1</t>
  </si>
  <si>
    <t>Beyond BordersÂ </t>
  </si>
  <si>
    <t>africa|american|border|doctor|well</t>
  </si>
  <si>
    <t>http://www.imdb.com/title/tt0294357/?ref_=fn_tt_tt_1</t>
  </si>
  <si>
    <t>Pou-Soi Cheang</t>
  </si>
  <si>
    <t>Aaron Kwok</t>
  </si>
  <si>
    <t>Xi you ji zhi: Sun Wukong san da Baigu JingÂ </t>
  </si>
  <si>
    <t>Eddie Peng</t>
  </si>
  <si>
    <t>buddhism|demon|journey to the west|monk|monkey king</t>
  </si>
  <si>
    <t>http://www.imdb.com/title/tt4591310/?ref_=fn_tt_tt_1</t>
  </si>
  <si>
    <t>John Dahl</t>
  </si>
  <si>
    <t>Clayne Crawford</t>
  </si>
  <si>
    <t>The Great RaidÂ </t>
  </si>
  <si>
    <t>Paolo Montalban</t>
  </si>
  <si>
    <t>american|lieutenant colonel|mission|rescue|soldier</t>
  </si>
  <si>
    <t>http://www.imdb.com/title/tt0326905/?ref_=fn_tt_tt_1</t>
  </si>
  <si>
    <t>Filipino</t>
  </si>
  <si>
    <t>Tim Miller</t>
  </si>
  <si>
    <t>Ed Skrein</t>
  </si>
  <si>
    <t>Action|Adventure|Comedy|Romance|Sci-Fi</t>
  </si>
  <si>
    <t>DeadpoolÂ </t>
  </si>
  <si>
    <t>Stefan Kapicic</t>
  </si>
  <si>
    <t>based on comic book|breaking the fourth wall|mercenary|mutant|self healing</t>
  </si>
  <si>
    <t>http://www.imdb.com/title/tt1431045/?ref_=fn_tt_tt_1</t>
  </si>
  <si>
    <t>Stephen Herek</t>
  </si>
  <si>
    <t>Morgan Fairchild</t>
  </si>
  <si>
    <t>Holy ManÂ </t>
  </si>
  <si>
    <t>Eric McCormack</t>
  </si>
  <si>
    <t>1990s|evangelist|professional rivalry|swimming pool|televangelist</t>
  </si>
  <si>
    <t>http://www.imdb.com/title/tt0120701/?ref_=fn_tt_tt_1</t>
  </si>
  <si>
    <t>Leonard Roberts</t>
  </si>
  <si>
    <t>Action|Biography|Drama|History|Thriller|War</t>
  </si>
  <si>
    <t>American SniperÂ </t>
  </si>
  <si>
    <t>Keir O'Donnell</t>
  </si>
  <si>
    <t>assassin|death of child|iraq|sniper|sniper rifle</t>
  </si>
  <si>
    <t>http://www.imdb.com/title/tt2179136/?ref_=fn_tt_tt_1</t>
  </si>
  <si>
    <t>Dylan Minnette</t>
  </si>
  <si>
    <t>Adventure|Comedy|Family|Fantasy|Horror</t>
  </si>
  <si>
    <t>Odeya Rush</t>
  </si>
  <si>
    <t>GoosebumpsÂ </t>
  </si>
  <si>
    <t>Ken Marino</t>
  </si>
  <si>
    <t>based on book|blob|ferris wheel|manuscript|monster</t>
  </si>
  <si>
    <t>http://www.imdb.com/title/tt1051904/?ref_=fn_tt_tt_1</t>
  </si>
  <si>
    <t>Soleil Moon Frye</t>
  </si>
  <si>
    <t>Nate Richert</t>
  </si>
  <si>
    <t xml:space="preserve">Sabrina, the Teenage WitchÂ             </t>
  </si>
  <si>
    <t>Caroline Rhea</t>
  </si>
  <si>
    <t>female protagonist|hereditary gift of witchcraft|magic|supernatural|witch</t>
  </si>
  <si>
    <t>http://www.imdb.com/title/tt0115341/?ref_=fn_tt_tt_1</t>
  </si>
  <si>
    <t>Just Like HeavenÂ </t>
  </si>
  <si>
    <t>Willie Garson</t>
  </si>
  <si>
    <t>apartment|architect|coma|doctor|spirit</t>
  </si>
  <si>
    <t>http://www.imdb.com/title/tt0425123/?ref_=fn_tt_tt_1</t>
  </si>
  <si>
    <t>Comedy|Family|Romance|Sci-Fi</t>
  </si>
  <si>
    <t>Taylor Negron</t>
  </si>
  <si>
    <t>The Flintstones in Viva Rock VegasÂ </t>
  </si>
  <si>
    <t>based on tv series|love|prequel|the flintstones|title appears in song</t>
  </si>
  <si>
    <t>http://www.imdb.com/title/tt0158622/?ref_=fn_tt_tt_1</t>
  </si>
  <si>
    <t>Peter MacDonald</t>
  </si>
  <si>
    <t>Kurtwood Smith</t>
  </si>
  <si>
    <t>Action|Adventure|Thriller|War</t>
  </si>
  <si>
    <t>Rambo IIIÂ </t>
  </si>
  <si>
    <t>Richard Crenna</t>
  </si>
  <si>
    <t>afghanistan|colonel|rambo|rescue|soviet</t>
  </si>
  <si>
    <t>http://www.imdb.com/title/tt0095956/?ref_=fn_tt_tt_1</t>
  </si>
  <si>
    <t>Malcolm Goodwin</t>
  </si>
  <si>
    <t>Comedy|Drama|Romance|Sport</t>
  </si>
  <si>
    <t>Robert Baker</t>
  </si>
  <si>
    <t>LeatherheadsÂ </t>
  </si>
  <si>
    <t>Matt Bushell</t>
  </si>
  <si>
    <t>college football|fight|football|hero|surrender</t>
  </si>
  <si>
    <t>http://www.imdb.com/title/tt0379865/?ref_=fn_tt_tt_1</t>
  </si>
  <si>
    <t>Comedy|Western</t>
  </si>
  <si>
    <t>The Ridiculous 6Â </t>
  </si>
  <si>
    <t>apache|bank robbery|baseball|half brothers|white raised as indian</t>
  </si>
  <si>
    <t>http://www.imdb.com/title/tt2479478/?ref_=fn_tt_tt_1</t>
  </si>
  <si>
    <t>Kim Shaw</t>
  </si>
  <si>
    <t>Did You Hear About the Morgans?Â </t>
  </si>
  <si>
    <t>Kevin Brown</t>
  </si>
  <si>
    <t>fbi|murder|witness|witness protection|wyoming</t>
  </si>
  <si>
    <t>http://www.imdb.com/title/tt1314228/?ref_=fn_tt_tt_1</t>
  </si>
  <si>
    <t>Jessica Szohr</t>
  </si>
  <si>
    <t>The InternshipÂ </t>
  </si>
  <si>
    <t>Rob Riggle</t>
  </si>
  <si>
    <t>actor's picture shown in credits|animated credits|google|internship|still images in end credits</t>
  </si>
  <si>
    <t>http://www.imdb.com/title/tt2234155/?ref_=fn_tt_tt_1</t>
  </si>
  <si>
    <t>Resident Evil: AfterlifeÂ </t>
  </si>
  <si>
    <t>Shawn Roberts</t>
  </si>
  <si>
    <t>alaska|female gunfighter|mutation|ship|siege</t>
  </si>
  <si>
    <t>http://www.imdb.com/title/tt1220634/?ref_=fn_tt_tt_1</t>
  </si>
  <si>
    <t>Anthony Hemingway</t>
  </si>
  <si>
    <t>Nate Parker</t>
  </si>
  <si>
    <t>Red TailsÂ </t>
  </si>
  <si>
    <t>Tristan Mack Wilds</t>
  </si>
  <si>
    <t>african american|battle|italy|tuskegee airmen|world war two</t>
  </si>
  <si>
    <t>http://www.imdb.com/title/tt0485985/?ref_=fn_tt_tt_1</t>
  </si>
  <si>
    <t xml:space="preserve">Sex and the CityÂ             </t>
  </si>
  <si>
    <t>Cynthia Nixon</t>
  </si>
  <si>
    <t>casual sex|friendship|friendship between women|gay|singles</t>
  </si>
  <si>
    <t>http://www.imdb.com/title/tt0159206/?ref_=fn_tt_tt_1</t>
  </si>
  <si>
    <t>The Devil's AdvocateÂ </t>
  </si>
  <si>
    <t>deal with the devil|lawyer|money|reality|supernatural power</t>
  </si>
  <si>
    <t>http://www.imdb.com/title/tt0118971/?ref_=fn_tt_tt_1</t>
  </si>
  <si>
    <t>Sean Anders</t>
  </si>
  <si>
    <t>Leighton Meester</t>
  </si>
  <si>
    <t>That's My BoyÂ </t>
  </si>
  <si>
    <t>argument|reference to vanilla ice|statutory rape|teacher student relationship|teacher student sex</t>
  </si>
  <si>
    <t>http://www.imdb.com/title/tt1232200/?ref_=fn_tt_tt_1</t>
  </si>
  <si>
    <t>Brian Thompson</t>
  </si>
  <si>
    <t>DragonHeartÂ </t>
  </si>
  <si>
    <t>Terry O'Neill</t>
  </si>
  <si>
    <t>dragon|england|human dragon relationship|king|knight</t>
  </si>
  <si>
    <t>http://www.imdb.com/title/tt0116136/?ref_=fn_tt_tt_1</t>
  </si>
  <si>
    <t>Action|Comedy|Crime|Drama</t>
  </si>
  <si>
    <t>After the SunsetÂ </t>
  </si>
  <si>
    <t>Chris Penn</t>
  </si>
  <si>
    <t>diamond|fbi|fbi agent|island|thief</t>
  </si>
  <si>
    <t>http://www.imdb.com/title/tt0367479/?ref_=fn_tt_tt_1</t>
  </si>
  <si>
    <t>Mark Neveldine</t>
  </si>
  <si>
    <t>Spencer Wilding</t>
  </si>
  <si>
    <t>Ghost Rider: Spirit of VengeanceÂ </t>
  </si>
  <si>
    <t>Christopher Lambert</t>
  </si>
  <si>
    <t>deal with the devil|devil|eastern europe|ghost rider|monk</t>
  </si>
  <si>
    <t>http://www.imdb.com/title/tt1071875/?ref_=fn_tt_tt_1</t>
  </si>
  <si>
    <t>John Madden</t>
  </si>
  <si>
    <t>Irene Papas</t>
  </si>
  <si>
    <t>Drama|Music|Romance|War</t>
  </si>
  <si>
    <t>Captain Corelli's MandolinÂ </t>
  </si>
  <si>
    <t>Mihalis Giannatos</t>
  </si>
  <si>
    <t>captain|greek|island|italian|love</t>
  </si>
  <si>
    <t>http://www.imdb.com/title/tt0238112/?ref_=fn_tt_tt_1</t>
  </si>
  <si>
    <t>Noureen DeWulf</t>
  </si>
  <si>
    <t>Barry Corbin</t>
  </si>
  <si>
    <t xml:space="preserve">Anger ManagementÂ             </t>
  </si>
  <si>
    <t>Brian Austin Green</t>
  </si>
  <si>
    <t>anger management|argument|irony|sarcasm|therapist</t>
  </si>
  <si>
    <t>http://www.imdb.com/title/tt1986770/?ref_=fn_tt_tt_1</t>
  </si>
  <si>
    <t>Action|Comedy|Drama|Family|Thriller</t>
  </si>
  <si>
    <t>The PacifierÂ </t>
  </si>
  <si>
    <t>bodyguard|death of husband|male nanny|nanny|wrestling match</t>
  </si>
  <si>
    <t>http://www.imdb.com/title/tt0395699/?ref_=fn_tt_tt_1</t>
  </si>
  <si>
    <t>Kevin Bray</t>
  </si>
  <si>
    <t>Ashley Scott</t>
  </si>
  <si>
    <t>Action|Crime</t>
  </si>
  <si>
    <t>Walking TallÂ </t>
  </si>
  <si>
    <t>Michael Bowen</t>
  </si>
  <si>
    <t>casino|football|sheriff|special forces|violence</t>
  </si>
  <si>
    <t>http://www.imdb.com/title/tt0351977/?ref_=fn_tt_tt_1</t>
  </si>
  <si>
    <t>Siobhan Fallon Hogan</t>
  </si>
  <si>
    <t>Forrest GumpÂ </t>
  </si>
  <si>
    <t>Sam Anderson</t>
  </si>
  <si>
    <t>amputee|love|vietnam|vietnam war|war hero</t>
  </si>
  <si>
    <t>http://www.imdb.com/title/tt0109830/?ref_=fn_tt_tt_1</t>
  </si>
  <si>
    <t>Beth Riesgraf</t>
  </si>
  <si>
    <t>Alvin and the ChipmunksÂ </t>
  </si>
  <si>
    <t>Matthew Gray Gubler</t>
  </si>
  <si>
    <t>based on cartoon|chipmunk|concert|fart joke|talking animal</t>
  </si>
  <si>
    <t>http://www.imdb.com/title/tt0952640/?ref_=fn_tt_tt_1</t>
  </si>
  <si>
    <t>Meet the ParentsÂ </t>
  </si>
  <si>
    <t>cat|cia|jewish|male nurse|nurse</t>
  </si>
  <si>
    <t>http://www.imdb.com/title/tt0212338/?ref_=fn_tt_tt_1</t>
  </si>
  <si>
    <t>Mike Gabriel</t>
  </si>
  <si>
    <t>Adventure|Animation|Drama|Family|History|Musical|Romance</t>
  </si>
  <si>
    <t>PocahontasÂ </t>
  </si>
  <si>
    <t>Irene Bedard</t>
  </si>
  <si>
    <t>actor playing multiple roles|love|one word title|unsubtitled foreign language|virginia</t>
  </si>
  <si>
    <t>http://www.imdb.com/title/tt0114148/?ref_=fn_tt_tt_1</t>
  </si>
  <si>
    <t>Margot Kidder</t>
  </si>
  <si>
    <t>Action|Adventure|Drama|Romance|Sci-Fi</t>
  </si>
  <si>
    <t>SupermanÂ </t>
  </si>
  <si>
    <t>1970s|clark kent|planet|superhero|year 1978</t>
  </si>
  <si>
    <t>http://www.imdb.com/title/tt0078346/?ref_=fn_tt_tt_1</t>
  </si>
  <si>
    <t>The Nutty ProfessorÂ </t>
  </si>
  <si>
    <t>face slap|formula|overweight|professor|teacher</t>
  </si>
  <si>
    <t>http://www.imdb.com/title/tt0117218/?ref_=fn_tt_tt_1</t>
  </si>
  <si>
    <t>HitchÂ </t>
  </si>
  <si>
    <t>advice|friendship|gossip|newspaper|quitting a job</t>
  </si>
  <si>
    <t>http://www.imdb.com/title/tt0386588/?ref_=fn_tt_tt_1</t>
  </si>
  <si>
    <t>Sam Weisman</t>
  </si>
  <si>
    <t>Action|Adventure|Comedy|Family|Romance</t>
  </si>
  <si>
    <t>George of the JungleÂ </t>
  </si>
  <si>
    <t>Holland Taylor</t>
  </si>
  <si>
    <t>animal companion|heiress|hero|jungle|male objectification</t>
  </si>
  <si>
    <t>http://www.imdb.com/title/tt0119190/?ref_=fn_tt_tt_1</t>
  </si>
  <si>
    <t>Jesse Dylan</t>
  </si>
  <si>
    <t>Thomas Ian Nicholas</t>
  </si>
  <si>
    <t>Alyson Hannigan</t>
  </si>
  <si>
    <t>American WeddingÂ </t>
  </si>
  <si>
    <t>bachelor party|blow job|breasts|friend|wedding</t>
  </si>
  <si>
    <t>http://www.imdb.com/title/tt0328828/?ref_=fn_tt_tt_1</t>
  </si>
  <si>
    <t>Chris Mulkey</t>
  </si>
  <si>
    <t>Captain PhillipsÂ </t>
  </si>
  <si>
    <t>Michael Chernus</t>
  </si>
  <si>
    <t>hijacking|hostage|leader|ship|somalia</t>
  </si>
  <si>
    <t>http://www.imdb.com/title/tt1535109/?ref_=fn_tt_tt_1</t>
  </si>
  <si>
    <t>Date NightÂ </t>
  </si>
  <si>
    <t>city|new york city|night|reservation|restaurant</t>
  </si>
  <si>
    <t>http://www.imdb.com/title/tt1279935/?ref_=fn_tt_tt_1</t>
  </si>
  <si>
    <t>Fred Rogers</t>
  </si>
  <si>
    <t>CasperÂ </t>
  </si>
  <si>
    <t>casper|friendly ghost|ghost|maine|mansion</t>
  </si>
  <si>
    <t>http://www.imdb.com/title/tt0112642/?ref_=fn_tt_tt_1</t>
  </si>
  <si>
    <t>The EqualizerÂ </t>
  </si>
  <si>
    <t>James Wilcox</t>
  </si>
  <si>
    <t>assassin|ex soldier|gangster|hanged man|mysterious past</t>
  </si>
  <si>
    <t>http://www.imdb.com/title/tt0455944/?ref_=fn_tt_tt_1</t>
  </si>
  <si>
    <t>Wayne Wang</t>
  </si>
  <si>
    <t>Maid in ManhattanÂ </t>
  </si>
  <si>
    <t>Natasha Richardson</t>
  </si>
  <si>
    <t>hotel|maid|new york city|place name in title|the bronx</t>
  </si>
  <si>
    <t>http://www.imdb.com/title/tt0252076/?ref_=fn_tt_tt_1</t>
  </si>
  <si>
    <t>Crimson TideÂ </t>
  </si>
  <si>
    <t>Ricky Schroder</t>
  </si>
  <si>
    <t>alabama|mutiny|order|radio|submarine</t>
  </si>
  <si>
    <t>http://www.imdb.com/title/tt0112740/?ref_=fn_tt_tt_1</t>
  </si>
  <si>
    <t>Gabriele Muccino</t>
  </si>
  <si>
    <t>Kurt Fuller</t>
  </si>
  <si>
    <t>The Pursuit of HappynessÂ </t>
  </si>
  <si>
    <t>James Karen</t>
  </si>
  <si>
    <t>bus|intern|internship|salesman|stockbroker</t>
  </si>
  <si>
    <t>http://www.imdb.com/title/tt0454921/?ref_=fn_tt_tt_1</t>
  </si>
  <si>
    <t>Erika Christensen</t>
  </si>
  <si>
    <t>FlightplanÂ </t>
  </si>
  <si>
    <t>Haley Ramm</t>
  </si>
  <si>
    <t>captain|flight|flight attendant|plane|search</t>
  </si>
  <si>
    <t>http://www.imdb.com/title/tt0408790/?ref_=fn_tt_tt_1</t>
  </si>
  <si>
    <t>Dylan Baker</t>
  </si>
  <si>
    <t>DisclosureÂ </t>
  </si>
  <si>
    <t>computer|marriage|non statutory female on male rape|promotion|sexual harassment</t>
  </si>
  <si>
    <t>http://www.imdb.com/title/tt0109635/?ref_=fn_tt_tt_1</t>
  </si>
  <si>
    <t>City of AngelsÂ </t>
  </si>
  <si>
    <t>angel|doctor|fall|heart surgeon|hospital</t>
  </si>
  <si>
    <t>http://www.imdb.com/title/tt0120632/?ref_=fn_tt_tt_1</t>
  </si>
  <si>
    <t>David Carradine</t>
  </si>
  <si>
    <t>Kill Bill: Vol. 1Â </t>
  </si>
  <si>
    <t>Chiaki Kuriyama</t>
  </si>
  <si>
    <t>bride|coma|japan|revenge|sword</t>
  </si>
  <si>
    <t>http://www.imdb.com/title/tt0266697/?ref_=fn_tt_tt_1</t>
  </si>
  <si>
    <t>Adam Alexi-Malle</t>
  </si>
  <si>
    <t>BowfingerÂ </t>
  </si>
  <si>
    <t>film within a film|filmmaking|guerrilla filmmaking|making of a movie|scientology parody</t>
  </si>
  <si>
    <t>http://www.imdb.com/title/tt0131325/?ref_=fn_tt_tt_1</t>
  </si>
  <si>
    <t>Don S. Davis</t>
  </si>
  <si>
    <t>Christopher Judge</t>
  </si>
  <si>
    <t xml:space="preserve">Stargate SG-1Â             </t>
  </si>
  <si>
    <t>Gary Jones</t>
  </si>
  <si>
    <t>2000s|21st century|alternate history|message from outer space|military</t>
  </si>
  <si>
    <t>http://www.imdb.com/title/tt0118480/?ref_=fn_tt_tt_1</t>
  </si>
  <si>
    <t>Michael Parks</t>
  </si>
  <si>
    <t>Kill Bill: Vol. 2Â </t>
  </si>
  <si>
    <t>assassin|assassination|bride|death|vengeance</t>
  </si>
  <si>
    <t>http://www.imdb.com/title/tt0378194/?ref_=fn_tt_tt_1</t>
  </si>
  <si>
    <t>Jack Palance</t>
  </si>
  <si>
    <t>Tango &amp; CashÂ </t>
  </si>
  <si>
    <t>Brion James</t>
  </si>
  <si>
    <t>1980s|80s action|escape|plea bargain|prison</t>
  </si>
  <si>
    <t>http://www.imdb.com/title/tt0098439/?ref_=fn_tt_tt_1</t>
  </si>
  <si>
    <t>Death Becomes HerÂ </t>
  </si>
  <si>
    <t>plastic surgeon|rejuvenation|revenge|rival|rivalry</t>
  </si>
  <si>
    <t>http://www.imdb.com/title/tt0104070/?ref_=fn_tt_tt_1</t>
  </si>
  <si>
    <t>Tom Dey</t>
  </si>
  <si>
    <t>Jason Connery</t>
  </si>
  <si>
    <t>Action|Adventure|Comedy|Western</t>
  </si>
  <si>
    <t>Shanghai NoonÂ </t>
  </si>
  <si>
    <t>Kate Luyben</t>
  </si>
  <si>
    <t>19th century|chinese|princess|rescue|travel</t>
  </si>
  <si>
    <t>http://www.imdb.com/title/tt0184894/?ref_=fn_tt_tt_1</t>
  </si>
  <si>
    <t>Executive DecisionÂ </t>
  </si>
  <si>
    <t>J.T. Walsh</t>
  </si>
  <si>
    <t>bomb|hostage|military|plane|terrorist</t>
  </si>
  <si>
    <t>http://www.imdb.com/title/tt0116253/?ref_=fn_tt_tt_1</t>
  </si>
  <si>
    <t>Ophelia Lovibond</t>
  </si>
  <si>
    <t>Madeline Carroll</t>
  </si>
  <si>
    <t>Mr. Popper's PenguinsÂ </t>
  </si>
  <si>
    <t>father|penguin|snowglobe|son|winter</t>
  </si>
  <si>
    <t>http://www.imdb.com/title/tt1396218/?ref_=fn_tt_tt_1</t>
  </si>
  <si>
    <t>Thomas McDonell</t>
  </si>
  <si>
    <t>The Forbidden KingdomÂ </t>
  </si>
  <si>
    <t>monkey king|staff|teenager|urination|warrior</t>
  </si>
  <si>
    <t>http://www.imdb.com/title/tt0865556/?ref_=fn_tt_tt_1</t>
  </si>
  <si>
    <t>Jimmy Hayward</t>
  </si>
  <si>
    <t>Carlos Ponce</t>
  </si>
  <si>
    <t>Free BirdsÂ </t>
  </si>
  <si>
    <t>chipmunk|hunting dog|sabotage|thanksgiving|turkey the bird</t>
  </si>
  <si>
    <t>http://www.imdb.com/title/tt1621039/?ref_=fn_tt_tt_1</t>
  </si>
  <si>
    <t>Holt McCallany</t>
  </si>
  <si>
    <t>Charles S. Dutton</t>
  </si>
  <si>
    <t>Alien 3Â </t>
  </si>
  <si>
    <t>Paul McGann</t>
  </si>
  <si>
    <t>alien|crash|planet|prison|survivor</t>
  </si>
  <si>
    <t>http://www.imdb.com/title/tt0103644/?ref_=fn_tt_tt_1</t>
  </si>
  <si>
    <t>Alan Parker</t>
  </si>
  <si>
    <t>Jimmy Nail</t>
  </si>
  <si>
    <t>Biography|Drama|History|Musical</t>
  </si>
  <si>
    <t>Andrea Corr</t>
  </si>
  <si>
    <t>EvitaÂ </t>
  </si>
  <si>
    <t>Peter Polycarpou</t>
  </si>
  <si>
    <t>actress|argentina|military|politics|singer</t>
  </si>
  <si>
    <t>http://www.imdb.com/title/tt0116250/?ref_=fn_tt_tt_1</t>
  </si>
  <si>
    <t>John Frankenheimer</t>
  </si>
  <si>
    <t>RoninÂ </t>
  </si>
  <si>
    <t>Michael Lonsdale</t>
  </si>
  <si>
    <t>case|ex kgb|ronin|russian|suitcase</t>
  </si>
  <si>
    <t>http://www.imdb.com/title/tt0122690/?ref_=fn_tt_tt_1</t>
  </si>
  <si>
    <t>Adventure|Drama|Horror|Thriller</t>
  </si>
  <si>
    <t>The Ghost and the DarknessÂ </t>
  </si>
  <si>
    <t>Om Puri</t>
  </si>
  <si>
    <t>bridge|engineer|hunter|lion|railway</t>
  </si>
  <si>
    <t>http://www.imdb.com/title/tt0116409/?ref_=fn_tt_tt_1</t>
  </si>
  <si>
    <t>Paul King</t>
  </si>
  <si>
    <t>Matt Lucas</t>
  </si>
  <si>
    <t>PaddingtonÂ </t>
  </si>
  <si>
    <t>Sally Hawkins</t>
  </si>
  <si>
    <t>bear|ear wax cleaning|fake newsreel|paddington station london|taxidermist</t>
  </si>
  <si>
    <t>http://www.imdb.com/title/tt1109624/?ref_=fn_tt_tt_1</t>
  </si>
  <si>
    <t>Akiva Schaffer</t>
  </si>
  <si>
    <t>Nicholas Braun</t>
  </si>
  <si>
    <t>The WatchÂ </t>
  </si>
  <si>
    <t>alien|escape|manager|neighborhood watch|ohio</t>
  </si>
  <si>
    <t>http://www.imdb.com/title/tt1298649/?ref_=fn_tt_tt_1</t>
  </si>
  <si>
    <t>William Friedkin</t>
  </si>
  <si>
    <t>Jenna Boyd</t>
  </si>
  <si>
    <t>The HuntedÂ </t>
  </si>
  <si>
    <t>Rex Linn</t>
  </si>
  <si>
    <t>capture|combat|fbi|hunter|special forces</t>
  </si>
  <si>
    <t>http://www.imdb.com/title/tt0269347/?ref_=fn_tt_tt_1</t>
  </si>
  <si>
    <t>InstinctÂ </t>
  </si>
  <si>
    <t>John Ashton</t>
  </si>
  <si>
    <t>africa|anthropologist|murder|poacher|psychiatrist</t>
  </si>
  <si>
    <t>http://www.imdb.com/title/tt0128278/?ref_=fn_tt_tt_1</t>
  </si>
  <si>
    <t>Terence Bernie Hines</t>
  </si>
  <si>
    <t>Stuck on YouÂ </t>
  </si>
  <si>
    <t>Seymour Cassel</t>
  </si>
  <si>
    <t>actor|conjoined twins|cook|internet|short order cook</t>
  </si>
  <si>
    <t>http://www.imdb.com/title/tt0338466/?ref_=fn_tt_tt_1</t>
  </si>
  <si>
    <t>Kent Alterman</t>
  </si>
  <si>
    <t>Semi-ProÂ </t>
  </si>
  <si>
    <t>flint michigan|merger|michigan|nba|team</t>
  </si>
  <si>
    <t>http://www.imdb.com/title/tt0839980/?ref_=fn_tt_tt_1</t>
  </si>
  <si>
    <t>Peter Lord</t>
  </si>
  <si>
    <t>Russell Tovey</t>
  </si>
  <si>
    <t>The Pirates! Band of MisfitsÂ </t>
  </si>
  <si>
    <t>charles darwin|cutlass|pirate|queen victoria|scientist</t>
  </si>
  <si>
    <t>http://www.imdb.com/title/tt1430626/?ref_=fn_tt_tt_1</t>
  </si>
  <si>
    <t>ChangelingÂ </t>
  </si>
  <si>
    <t>execution by hanging|los angeles police department|miscarriage of justice|missing child|wrongful conviction</t>
  </si>
  <si>
    <t>http://www.imdb.com/title/tt0824747/?ref_=fn_tt_tt_1</t>
  </si>
  <si>
    <t>Chain ReactionÂ </t>
  </si>
  <si>
    <t>cold fusion|die hard scenario|man with glasses|on the run|outrunning explosion</t>
  </si>
  <si>
    <t>http://www.imdb.com/title/tt0115857/?ref_=fn_tt_tt_1</t>
  </si>
  <si>
    <t>Action|Drama|Sport|Thriller</t>
  </si>
  <si>
    <t>The FanÂ </t>
  </si>
  <si>
    <t>Ellen Barkin</t>
  </si>
  <si>
    <t>baseball|fan|obsession|salesman|san francisco giants</t>
  </si>
  <si>
    <t>http://www.imdb.com/title/tt0116277/?ref_=fn_tt_tt_1</t>
  </si>
  <si>
    <t>Drama|Musical|Romance|Thriller</t>
  </si>
  <si>
    <t>The Phantom of the OperaÂ </t>
  </si>
  <si>
    <t>Miranda Richardson</t>
  </si>
  <si>
    <t>based on stage musical based on novel|disfigurement|mask|opera|singer</t>
  </si>
  <si>
    <t>http://www.imdb.com/title/tt0293508/?ref_=fn_tt_tt_1</t>
  </si>
  <si>
    <t>Shekhar Kapur</t>
  </si>
  <si>
    <t>Elizabeth: The Golden AgeÂ </t>
  </si>
  <si>
    <t>court|intrigue|queen|spain|virgin</t>
  </si>
  <si>
    <t>http://www.imdb.com/title/tt0414055/?ref_=fn_tt_tt_1</t>
  </si>
  <si>
    <t>Karyn Kusama</t>
  </si>
  <si>
    <t>Ã†on FluxÂ </t>
  </si>
  <si>
    <t>Paterson Joseph</t>
  </si>
  <si>
    <t>based on cult favorite|disease|female hero|female protagonist|future</t>
  </si>
  <si>
    <t>http://www.imdb.com/title/tt0402022/?ref_=fn_tt_tt_1</t>
  </si>
  <si>
    <t>Ron Maxwell</t>
  </si>
  <si>
    <t>Bruce Boxleitner</t>
  </si>
  <si>
    <t>Billy Campbell</t>
  </si>
  <si>
    <t>Gods and GeneralsÂ </t>
  </si>
  <si>
    <t>John Castle</t>
  </si>
  <si>
    <t>confederacy|hero|prequel|stonewall jackson|war hero</t>
  </si>
  <si>
    <t>http://www.imdb.com/title/tt0279111/?ref_=fn_tt_tt_1</t>
  </si>
  <si>
    <t>Robert Butler</t>
  </si>
  <si>
    <t>Lauren Holly</t>
  </si>
  <si>
    <t>TurbulenceÂ </t>
  </si>
  <si>
    <t>airplane|christmas|marshal|pilot|u.s. marshal</t>
  </si>
  <si>
    <t>http://www.imdb.com/title/tt0120390/?ref_=fn_tt_tt_1</t>
  </si>
  <si>
    <t>Karey Kirkpatrick</t>
  </si>
  <si>
    <t>Comedy|Drama|Family|Fantasy</t>
  </si>
  <si>
    <t>Imagine ThatÂ </t>
  </si>
  <si>
    <t>blanket|competition|family relationships|feather|sleepover</t>
  </si>
  <si>
    <t>http://www.imdb.com/title/tt0780567/?ref_=fn_tt_tt_1</t>
  </si>
  <si>
    <t>Tina Fey</t>
  </si>
  <si>
    <t>Adventure|Comedy|Crime|Family|Musical</t>
  </si>
  <si>
    <t>Muppets Most WantedÂ </t>
  </si>
  <si>
    <t>Hugh Bonneville</t>
  </si>
  <si>
    <t>europe|frog|gulag|prison break|puppet</t>
  </si>
  <si>
    <t>http://www.imdb.com/title/tt2281587/?ref_=fn_tt_tt_1</t>
  </si>
  <si>
    <t>ThunderbirdsÂ </t>
  </si>
  <si>
    <t>Brady Corbet</t>
  </si>
  <si>
    <t>astronaut|island|lady penelope|rescue|the hood</t>
  </si>
  <si>
    <t>http://www.imdb.com/title/tt0167456/?ref_=fn_tt_tt_1</t>
  </si>
  <si>
    <t>Steve Antin</t>
  </si>
  <si>
    <t>Peter Gallagher</t>
  </si>
  <si>
    <t>Drama|Music|Musical|Romance</t>
  </si>
  <si>
    <t>BurlesqueÂ </t>
  </si>
  <si>
    <t>David Walton</t>
  </si>
  <si>
    <t>burlesque|dancer|iowa|small town girl|stage</t>
  </si>
  <si>
    <t>http://www.imdb.com/title/tt1126591/?ref_=fn_tt_tt_1</t>
  </si>
  <si>
    <t>AndrÃ© Dussollier</t>
  </si>
  <si>
    <t>Drama|Mystery|Romance|War</t>
  </si>
  <si>
    <t>Denis Lavant</t>
  </si>
  <si>
    <t>A Very Long EngagementÂ </t>
  </si>
  <si>
    <t>Albert Dupontel</t>
  </si>
  <si>
    <t>court martial|death|girl|no man's land|soldier</t>
  </si>
  <si>
    <t>http://www.imdb.com/title/tt0344510/?ref_=fn_tt_tt_1</t>
  </si>
  <si>
    <t>Shelley Winters</t>
  </si>
  <si>
    <t>Crime|Drama|Romance</t>
  </si>
  <si>
    <t>James Mason</t>
  </si>
  <si>
    <t>LolitaÂ </t>
  </si>
  <si>
    <t>Lois Maxwell</t>
  </si>
  <si>
    <t>lolita|nymphet|older man young girl relationship|professor|writer</t>
  </si>
  <si>
    <t>http://www.imdb.com/title/tt0056193/?ref_=fn_tt_tt_1</t>
  </si>
  <si>
    <t>Not Rated</t>
  </si>
  <si>
    <t>Jim Gillespie</t>
  </si>
  <si>
    <t>Tom Berenger</t>
  </si>
  <si>
    <t>Crime|Horror|Mystery|Thriller</t>
  </si>
  <si>
    <t>Eye See YouÂ </t>
  </si>
  <si>
    <t>drill in the eye|eye gouging|hanged woman|murder|peep hole</t>
  </si>
  <si>
    <t>http://www.imdb.com/title/tt0160184/?ref_=fn_tt_tt_1</t>
  </si>
  <si>
    <t>Norman Reedus</t>
  </si>
  <si>
    <t>Blade IIÂ </t>
  </si>
  <si>
    <t>blade the character|cult film|mutation|vampire|warrior</t>
  </si>
  <si>
    <t>http://www.imdb.com/title/tt0187738/?ref_=fn_tt_tt_1</t>
  </si>
  <si>
    <t>Seven PoundsÂ </t>
  </si>
  <si>
    <t>Madison Pettis</t>
  </si>
  <si>
    <t>boyfriend girlfriend relationship|heart|main character dies|organ donor|redemption</t>
  </si>
  <si>
    <t>http://www.imdb.com/title/tt0814314/?ref_=fn_tt_tt_1</t>
  </si>
  <si>
    <t>Jason Momoa</t>
  </si>
  <si>
    <t>Bullet to the HeadÂ </t>
  </si>
  <si>
    <t>Jon Seda</t>
  </si>
  <si>
    <t>bar|bullet|corruption|detective|lawyer</t>
  </si>
  <si>
    <t>http://www.imdb.com/title/tt1308729/?ref_=fn_tt_tt_1</t>
  </si>
  <si>
    <t>Francis Ford Coppola</t>
  </si>
  <si>
    <t>The Godfather: Part IIIÂ </t>
  </si>
  <si>
    <t>1970s|family relationships|mob hit|opera|repeating history</t>
  </si>
  <si>
    <t>http://www.imdb.com/title/tt0099674/?ref_=fn_tt_tt_1</t>
  </si>
  <si>
    <t>ElizabethtownÂ </t>
  </si>
  <si>
    <t>flight|flight attendant|kentucky|shoes|travel</t>
  </si>
  <si>
    <t>http://www.imdb.com/title/tt0368709/?ref_=fn_tt_tt_1</t>
  </si>
  <si>
    <t>Billy Gardell</t>
  </si>
  <si>
    <t>Todd Stashwick</t>
  </si>
  <si>
    <t>You, Me and DupreeÂ </t>
  </si>
  <si>
    <t>Amanda Detmer</t>
  </si>
  <si>
    <t>best friend|foot fetish|houseguest|newlywed|wedding</t>
  </si>
  <si>
    <t>http://www.imdb.com/title/tt0463034/?ref_=fn_tt_tt_1</t>
  </si>
  <si>
    <t>Richard Lester</t>
  </si>
  <si>
    <t>Superman IIÂ </t>
  </si>
  <si>
    <t>Jackie Cooper</t>
  </si>
  <si>
    <t>alien invasion|based on comic book|flying superhero|phantom zone|revenge</t>
  </si>
  <si>
    <t>http://www.imdb.com/title/tt0081573/?ref_=fn_tt_tt_1</t>
  </si>
  <si>
    <t>Lenny Venito</t>
  </si>
  <si>
    <t>Todd Giebenhain</t>
  </si>
  <si>
    <t>GigliÂ </t>
  </si>
  <si>
    <t>David Backus</t>
  </si>
  <si>
    <t>gangster|hospital|lesbian|mob|thug</t>
  </si>
  <si>
    <t>http://www.imdb.com/title/tt0299930/?ref_=fn_tt_tt_1</t>
  </si>
  <si>
    <t>All the King's MenÂ </t>
  </si>
  <si>
    <t>governor|journalist|louisiana|mistress|politician</t>
  </si>
  <si>
    <t>http://www.imdb.com/title/tt0405676/?ref_=fn_tt_tt_1</t>
  </si>
  <si>
    <t>ShaftÂ </t>
  </si>
  <si>
    <t>blaxploitation|detective|drugs|shaft|trial</t>
  </si>
  <si>
    <t>http://www.imdb.com/title/tt0162650/?ref_=fn_tt_tt_1</t>
  </si>
  <si>
    <t>Adventure|Animation|Drama|Family|Fantasy|Musical|Mystery|Romance</t>
  </si>
  <si>
    <t>AnastasiaÂ </t>
  </si>
  <si>
    <t>Bernadette Peters</t>
  </si>
  <si>
    <t>amnesia|reference to anastasia romanov|romanov|russia|russian revolution</t>
  </si>
  <si>
    <t>http://www.imdb.com/title/tt0118617/?ref_=fn_tt_tt_1</t>
  </si>
  <si>
    <t>Kylie Minogue</t>
  </si>
  <si>
    <t>Moulin Rouge!Â </t>
  </si>
  <si>
    <t>death of main character|eiffel tower paris|jealousy|tragedy|two suitors</t>
  </si>
  <si>
    <t>http://www.imdb.com/title/tt0203009/?ref_=fn_tt_tt_1</t>
  </si>
  <si>
    <t>Domestic DisturbanceÂ </t>
  </si>
  <si>
    <t>Matt O'Leary</t>
  </si>
  <si>
    <t>amateur detective|boat builder|boy|stepfather|witness</t>
  </si>
  <si>
    <t>http://www.imdb.com/title/tt0249478/?ref_=fn_tt_tt_1</t>
  </si>
  <si>
    <t>Scott Cooper</t>
  </si>
  <si>
    <t>Black MassÂ </t>
  </si>
  <si>
    <t>based on true story|boston massachusetts|fbi agent|gangster|true crime</t>
  </si>
  <si>
    <t>http://www.imdb.com/title/tt1355683/?ref_=fn_tt_tt_1</t>
  </si>
  <si>
    <t>Flags of Our FathersÂ </t>
  </si>
  <si>
    <t>imperial japan|japan|japanese army|japanese soldier|world war two</t>
  </si>
  <si>
    <t>http://www.imdb.com/title/tt0418689/?ref_=fn_tt_tt_1</t>
  </si>
  <si>
    <t>Law Abiding CitizenÂ </t>
  </si>
  <si>
    <t>attorney|deal|district attorney|investigation|justice</t>
  </si>
  <si>
    <t>http://www.imdb.com/title/tt1197624/?ref_=fn_tt_tt_1</t>
  </si>
  <si>
    <t>Robert Rodriguez</t>
  </si>
  <si>
    <t>Action|Horror|Thriller</t>
  </si>
  <si>
    <t>GrindhouseÂ </t>
  </si>
  <si>
    <t>anthropophagus|blood and gore|double feature|real twins playing twins|zombie</t>
  </si>
  <si>
    <t>http://www.imdb.com/title/tt0462322/?ref_=fn_tt_tt_1</t>
  </si>
  <si>
    <t>Kimberly Elise</t>
  </si>
  <si>
    <t>Drama|History|Horror</t>
  </si>
  <si>
    <t>BelovedÂ </t>
  </si>
  <si>
    <t>Hill Harper</t>
  </si>
  <si>
    <t>farm|freedom|ohio|slavery|spirit</t>
  </si>
  <si>
    <t>http://www.imdb.com/title/tt0120603/?ref_=fn_tt_tt_1</t>
  </si>
  <si>
    <t>Curtis Hanson</t>
  </si>
  <si>
    <t>Drama|Romance|Sport</t>
  </si>
  <si>
    <t>Lucky YouÂ </t>
  </si>
  <si>
    <t>Kelvin Han Yee</t>
  </si>
  <si>
    <t>losing|poker|poker player|reference to frederic chopin|reference to johannes brahms</t>
  </si>
  <si>
    <t>http://www.imdb.com/title/tt0338216/?ref_=fn_tt_tt_1</t>
  </si>
  <si>
    <t>Catch Me If You CanÂ </t>
  </si>
  <si>
    <t>attorney|cat and mouse|fbi|pan am|pilot</t>
  </si>
  <si>
    <t>http://www.imdb.com/title/tt0264464/?ref_=fn_tt_tt_1</t>
  </si>
  <si>
    <t>Zero Dark ThirtyÂ </t>
  </si>
  <si>
    <t>Parker Sawyers</t>
  </si>
  <si>
    <t>al qaeda|cia|interrogation|lie|navy seal</t>
  </si>
  <si>
    <t>http://www.imdb.com/title/tt1790885/?ref_=fn_tt_tt_1</t>
  </si>
  <si>
    <t>The Break-UpÂ </t>
  </si>
  <si>
    <t>Ann-Margret</t>
  </si>
  <si>
    <t>art|break up|football video game|kitchen|talking to one's self in a mirror</t>
  </si>
  <si>
    <t>http://www.imdb.com/title/tt0452594/?ref_=fn_tt_tt_1</t>
  </si>
  <si>
    <t>Phyllida Lloyd</t>
  </si>
  <si>
    <t>Comedy|Family|Musical|Romance</t>
  </si>
  <si>
    <t>Mamma Mia!Â </t>
  </si>
  <si>
    <t>bride|greece|island|mediterranean|wedding</t>
  </si>
  <si>
    <t>http://www.imdb.com/title/tt0795421/?ref_=fn_tt_tt_1</t>
  </si>
  <si>
    <t>Valentine's DayÂ </t>
  </si>
  <si>
    <t>flower|indian restaurant|tv station|valentine|valentine's day</t>
  </si>
  <si>
    <t>http://www.imdb.com/title/tt0817230/?ref_=fn_tt_tt_1</t>
  </si>
  <si>
    <t>Jay Chandrasekhar</t>
  </si>
  <si>
    <t>Jessica Simpson</t>
  </si>
  <si>
    <t>Alice Greczyn</t>
  </si>
  <si>
    <t>The Dukes of HazzardÂ </t>
  </si>
  <si>
    <t>1969 dodge charger|bikini|farm|misogynist|tow truck</t>
  </si>
  <si>
    <t>http://www.imdb.com/title/tt0377818/?ref_=fn_tt_tt_1</t>
  </si>
  <si>
    <t>Terrence Malick</t>
  </si>
  <si>
    <t>The Thin Red LineÂ </t>
  </si>
  <si>
    <t>Dash Mihok</t>
  </si>
  <si>
    <t>battle|hill|jungle|multiple perspectives|tropical island</t>
  </si>
  <si>
    <t>http://www.imdb.com/title/tt0120863/?ref_=fn_tt_tt_1</t>
  </si>
  <si>
    <t>David Dobkin</t>
  </si>
  <si>
    <t>The Change-UpÂ </t>
  </si>
  <si>
    <t>Mircea Monroe</t>
  </si>
  <si>
    <t>best friend|fountain|law firm|lawyer|sex</t>
  </si>
  <si>
    <t>http://www.imdb.com/title/tt1488555/?ref_=fn_tt_tt_1</t>
  </si>
  <si>
    <t>Milos Forman</t>
  </si>
  <si>
    <t>Gerry Becker</t>
  </si>
  <si>
    <t>Matt Price</t>
  </si>
  <si>
    <t>Man on the MoonÂ </t>
  </si>
  <si>
    <t>Tom Dreesen</t>
  </si>
  <si>
    <t>andy kaufman|comedian|eccentric|wrestler|wrestling</t>
  </si>
  <si>
    <t>http://www.imdb.com/title/tt0125664/?ref_=fn_tt_tt_1</t>
  </si>
  <si>
    <t>CasinoÂ </t>
  </si>
  <si>
    <t>car bomb|card cheat|cash|casino|gambling syndicate</t>
  </si>
  <si>
    <t>http://www.imdb.com/title/tt0112641/?ref_=fn_tt_tt_1</t>
  </si>
  <si>
    <t>Pierre Morel</t>
  </si>
  <si>
    <t>Amber Rose Revah</t>
  </si>
  <si>
    <t>Kasia Smutniak</t>
  </si>
  <si>
    <t>From Paris with LoveÂ </t>
  </si>
  <si>
    <t>Rebecca Dayan</t>
  </si>
  <si>
    <t>ambassador|cia|dinner|spy|terrorist</t>
  </si>
  <si>
    <t>http://www.imdb.com/title/tt1179034/?ref_=fn_tt_tt_1</t>
  </si>
  <si>
    <t>Paul Hunter</t>
  </si>
  <si>
    <t>Bulletproof MonkÂ </t>
  </si>
  <si>
    <t>Victoria Smurfit</t>
  </si>
  <si>
    <t>monastery|monk|scroll|tibetan|tibetan monk</t>
  </si>
  <si>
    <t>http://www.imdb.com/title/tt0245803/?ref_=fn_tt_tt_1</t>
  </si>
  <si>
    <t>Tony Cox</t>
  </si>
  <si>
    <t>Me, Myself &amp; IreneÂ </t>
  </si>
  <si>
    <t>Rob Moran</t>
  </si>
  <si>
    <t>dissociative identity disorder|limousine|multiple personality|police|rhode island</t>
  </si>
  <si>
    <t>http://www.imdb.com/title/tt0183505/?ref_=fn_tt_tt_1</t>
  </si>
  <si>
    <t>Steve Oedekerk</t>
  </si>
  <si>
    <t>Rob Paulsen</t>
  </si>
  <si>
    <t>BarnyardÂ </t>
  </si>
  <si>
    <t>cow|farmer|howl|howling at the moon|vegetarian</t>
  </si>
  <si>
    <t>http://www.imdb.com/title/tt0414853/?ref_=fn_tt_tt_1</t>
  </si>
  <si>
    <t>John Whitesell</t>
  </si>
  <si>
    <t>Jorge Garcia</t>
  </si>
  <si>
    <t>Deck the HallsÂ </t>
  </si>
  <si>
    <t>Alia Shawkat</t>
  </si>
  <si>
    <t>christmas|december|holiday|massachusetts|neighbor</t>
  </si>
  <si>
    <t>http://www.imdb.com/title/tt0790604/?ref_=fn_tt_tt_1</t>
  </si>
  <si>
    <t>The Twilight Saga: New MoonÂ </t>
  </si>
  <si>
    <t>forks washington|protecting a woman|title same as book|vampire|werewolf</t>
  </si>
  <si>
    <t>http://www.imdb.com/title/tt1259571/?ref_=fn_tt_tt_1</t>
  </si>
  <si>
    <t>Kathleen Freeman</t>
  </si>
  <si>
    <t>ShrekÂ </t>
  </si>
  <si>
    <t>Bobby Block</t>
  </si>
  <si>
    <t>donkey|fairy tale|ogre|princess|swamp</t>
  </si>
  <si>
    <t>http://www.imdb.com/title/tt0126029/?ref_=fn_tt_tt_1</t>
  </si>
  <si>
    <t>George Nolfi</t>
  </si>
  <si>
    <t>Romance|Sci-Fi|Thriller</t>
  </si>
  <si>
    <t>The Adjustment BureauÂ </t>
  </si>
  <si>
    <t>Jon Stewart</t>
  </si>
  <si>
    <t>love at first sight|obscene finger gesture|rain|teleportation|three word title</t>
  </si>
  <si>
    <t>http://www.imdb.com/title/tt1385826/?ref_=fn_tt_tt_1</t>
  </si>
  <si>
    <t>Robin Hood: Prince of ThievesÂ </t>
  </si>
  <si>
    <t>balladeer|crusades|england|king|modern minstrel</t>
  </si>
  <si>
    <t>http://www.imdb.com/title/tt0102798/?ref_=fn_tt_tt_1</t>
  </si>
  <si>
    <t>Jerry MaguireÂ </t>
  </si>
  <si>
    <t>Bonnie Hunt</t>
  </si>
  <si>
    <t>agent|career|client|fiance|sports agent</t>
  </si>
  <si>
    <t>http://www.imdb.com/title/tt0116695/?ref_=fn_tt_tt_1</t>
  </si>
  <si>
    <t>TedÂ </t>
  </si>
  <si>
    <t>2010s|car accident|sex scene|teddy bear|testicle</t>
  </si>
  <si>
    <t>http://www.imdb.com/title/tt1637725/?ref_=fn_tt_tt_1</t>
  </si>
  <si>
    <t>Lupe Ontiveros</t>
  </si>
  <si>
    <t>As Good as It GetsÂ </t>
  </si>
  <si>
    <t>Shirley Knight</t>
  </si>
  <si>
    <t>dog|friendship|neighbor|unlikely friendship|writer</t>
  </si>
  <si>
    <t>http://www.imdb.com/title/tt0119822/?ref_=fn_tt_tt_1</t>
  </si>
  <si>
    <t>Biography|Comedy|Drama|Romance</t>
  </si>
  <si>
    <t>Patch AdamsÂ </t>
  </si>
  <si>
    <t>doctor|hospital|mental institution|nurse|student</t>
  </si>
  <si>
    <t>http://www.imdb.com/title/tt0129290/?ref_=fn_tt_tt_1</t>
  </si>
  <si>
    <t>Anchorman 2: The Legend ContinuesÂ </t>
  </si>
  <si>
    <t>fame|father son relationship|interracial kiss|interracial relationship|interracial sex</t>
  </si>
  <si>
    <t>http://www.imdb.com/title/tt1229340/?ref_=fn_tt_tt_1</t>
  </si>
  <si>
    <t>Mr. DeedsÂ </t>
  </si>
  <si>
    <t>abbreviation in title|reporter|small town|sudden wealth|unknowing heir</t>
  </si>
  <si>
    <t>http://www.imdb.com/title/tt0280590/?ref_=fn_tt_tt_1</t>
  </si>
  <si>
    <t>Mystery|Sci-Fi|Thriller</t>
  </si>
  <si>
    <t>Joel Courtney</t>
  </si>
  <si>
    <t>Super 8Â </t>
  </si>
  <si>
    <t>Zach Mills</t>
  </si>
  <si>
    <t>deputy|group of friends|time|train|train crash</t>
  </si>
  <si>
    <t>http://www.imdb.com/title/tt1650062/?ref_=fn_tt_tt_1</t>
  </si>
  <si>
    <t>Erin BrockovichÂ </t>
  </si>
  <si>
    <t>Conchata Ferrell</t>
  </si>
  <si>
    <t>contamination|corporate crime|environmental issue|female protagonist|working single mother</t>
  </si>
  <si>
    <t>http://www.imdb.com/title/tt0195685/?ref_=fn_tt_tt_1</t>
  </si>
  <si>
    <t>How to Lose a Guy in 10 DaysÂ </t>
  </si>
  <si>
    <t>Thomas Lennon</t>
  </si>
  <si>
    <t>advertising executive|diamond|magazine|party|wager</t>
  </si>
  <si>
    <t>http://www.imdb.com/title/tt0251127/?ref_=fn_tt_tt_1</t>
  </si>
  <si>
    <t>Craig Roberts</t>
  </si>
  <si>
    <t>22 Jump StreetÂ </t>
  </si>
  <si>
    <t>college|drugs|hidden camera|tattoo|undercover</t>
  </si>
  <si>
    <t>http://www.imdb.com/title/tt2294449/?ref_=fn_tt_tt_1</t>
  </si>
  <si>
    <t>Neil Jordan</t>
  </si>
  <si>
    <t>Drama|Fantasy|Horror</t>
  </si>
  <si>
    <t>Interview with the Vampire: The Vampire ChroniclesÂ </t>
  </si>
  <si>
    <t>betrayal|dangerous friend|gothic|monster as victim|vampire</t>
  </si>
  <si>
    <t>http://www.imdb.com/title/tt0110148/?ref_=fn_tt_tt_1</t>
  </si>
  <si>
    <t>Yes ManÂ </t>
  </si>
  <si>
    <t>Danny Masterson</t>
  </si>
  <si>
    <t>best friend|dvd|girlfriend|loan|self help</t>
  </si>
  <si>
    <t>http://www.imdb.com/title/tt1068680/?ref_=fn_tt_tt_1</t>
  </si>
  <si>
    <t>Rawson Marshall Thurber</t>
  </si>
  <si>
    <t>Central IntelligenceÂ </t>
  </si>
  <si>
    <t>Megan Park</t>
  </si>
  <si>
    <t>accountant|blooper|espionage|facebook|high school reunion</t>
  </si>
  <si>
    <t>http://www.imdb.com/title/tt1489889/?ref_=fn_tt_tt_1</t>
  </si>
  <si>
    <t>StepmomÂ </t>
  </si>
  <si>
    <t>Herbert Russell</t>
  </si>
  <si>
    <t>attorney|cancer|custody|fashion photographer|photographer</t>
  </si>
  <si>
    <t>http://www.imdb.com/title/tt0120686/?ref_=fn_tt_tt_1</t>
  </si>
  <si>
    <t>Daddy's HomeÂ </t>
  </si>
  <si>
    <t>Mark L. Young</t>
  </si>
  <si>
    <t>biological father|dad|drinking|product placement|wilhelm scream</t>
  </si>
  <si>
    <t>http://www.imdb.com/title/tt1528854/?ref_=fn_tt_tt_1</t>
  </si>
  <si>
    <t>Adventure|Comedy|Drama|Fantasy|Musical</t>
  </si>
  <si>
    <t>Into the WoodsÂ </t>
  </si>
  <si>
    <t>based on stage musical|cinderella|little red riding hood|singing|witch</t>
  </si>
  <si>
    <t>http://www.imdb.com/title/tt2180411/?ref_=fn_tt_tt_1</t>
  </si>
  <si>
    <t>Spike Lee</t>
  </si>
  <si>
    <t>James Ransone</t>
  </si>
  <si>
    <t>Inside ManÂ </t>
  </si>
  <si>
    <t>bank|detective|negotiation|police|robber</t>
  </si>
  <si>
    <t>http://www.imdb.com/title/tt0454848/?ref_=fn_tt_tt_1</t>
  </si>
  <si>
    <t>Brian Helgeland</t>
  </si>
  <si>
    <t>Deborah Kara Unger</t>
  </si>
  <si>
    <t>Bill Duke</t>
  </si>
  <si>
    <t>PaybackÂ </t>
  </si>
  <si>
    <t>anti hero|criminal|greed|prostitute|tough guy</t>
  </si>
  <si>
    <t>http://www.imdb.com/title/tt0120784/?ref_=fn_tt_tt_1</t>
  </si>
  <si>
    <t>Frank Marshall</t>
  </si>
  <si>
    <t>Dylan Walsh</t>
  </si>
  <si>
    <t>CongoÂ </t>
  </si>
  <si>
    <t>captain|congo|expedition|laser|lost city</t>
  </si>
  <si>
    <t>http://www.imdb.com/title/tt0112715/?ref_=fn_tt_tt_1</t>
  </si>
  <si>
    <t>We Bought a ZooÂ </t>
  </si>
  <si>
    <t>blocked road|father son relationship|love at first sight|teenage boy|zookeeper</t>
  </si>
  <si>
    <t>http://www.imdb.com/title/tt1389137/?ref_=fn_tt_tt_1</t>
  </si>
  <si>
    <t>KnowingÂ </t>
  </si>
  <si>
    <t>Chandler Canterbury</t>
  </si>
  <si>
    <t>disaster|end of the world|number|student|time capsule</t>
  </si>
  <si>
    <t>http://www.imdb.com/title/tt0448011/?ref_=fn_tt_tt_1</t>
  </si>
  <si>
    <t>Failure to LaunchÂ </t>
  </si>
  <si>
    <t>friend|intervention|moving|secret|slacker</t>
  </si>
  <si>
    <t>http://www.imdb.com/title/tt0427229/?ref_=fn_tt_tt_1</t>
  </si>
  <si>
    <t>Hideo Nakata</t>
  </si>
  <si>
    <t>Horror|Mystery</t>
  </si>
  <si>
    <t>The Ring TwoÂ </t>
  </si>
  <si>
    <t>Sissy Spacek</t>
  </si>
  <si>
    <t>cartoon on tv|foreign language adaptation|second part|videotape|writer</t>
  </si>
  <si>
    <t>http://www.imdb.com/title/tt0377109/?ref_=fn_tt_tt_1</t>
  </si>
  <si>
    <t>Crazy, Stupid, Love.Â </t>
  </si>
  <si>
    <t>bar|divorce|friend|girl|male objectification</t>
  </si>
  <si>
    <t>http://www.imdb.com/title/tt1570728/?ref_=fn_tt_tt_1</t>
  </si>
  <si>
    <t>Peter Hewitt</t>
  </si>
  <si>
    <t>Mark Christopher Lawrence</t>
  </si>
  <si>
    <t>GarfieldÂ </t>
  </si>
  <si>
    <t>Michael Monks</t>
  </si>
  <si>
    <t>cat|dog|first part|lasagna|veterinarian</t>
  </si>
  <si>
    <t>http://www.imdb.com/title/tt0356634/?ref_=fn_tt_tt_1</t>
  </si>
  <si>
    <t>Joe Roth</t>
  </si>
  <si>
    <t>Christmas with the KranksÂ </t>
  </si>
  <si>
    <t>act of kindness|christmas|christmas eve|neighbor|vacation</t>
  </si>
  <si>
    <t>http://www.imdb.com/title/tt0388419/?ref_=fn_tt_tt_1</t>
  </si>
  <si>
    <t>Bennett Miller</t>
  </si>
  <si>
    <t>MoneyballÂ </t>
  </si>
  <si>
    <t>baseball|meeting|statistics|strategy|voice over</t>
  </si>
  <si>
    <t>http://www.imdb.com/title/tt1210166/?ref_=fn_tt_tt_1</t>
  </si>
  <si>
    <t>OutbreakÂ </t>
  </si>
  <si>
    <t>disease|epidemic|monkey|quarantine|virus</t>
  </si>
  <si>
    <t>http://www.imdb.com/title/tt0114069/?ref_=fn_tt_tt_1</t>
  </si>
  <si>
    <t>Jaume Collet-Serra</t>
  </si>
  <si>
    <t>Non-StopÂ </t>
  </si>
  <si>
    <t>Scoot McNairy</t>
  </si>
  <si>
    <t>air marshal|death|passenger|terrorist|transatlantic flight</t>
  </si>
  <si>
    <t>http://www.imdb.com/title/tt2024469/?ref_=fn_tt_tt_1</t>
  </si>
  <si>
    <t>Andy Fickman</t>
  </si>
  <si>
    <t>Billy Brown</t>
  </si>
  <si>
    <t>Action|Adventure|Family|Fantasy|Sci-Fi|Thriller</t>
  </si>
  <si>
    <t>Race to Witch MountainÂ </t>
  </si>
  <si>
    <t>alien|military|mountain|spacecraft|ufo</t>
  </si>
  <si>
    <t>http://www.imdb.com/title/tt1075417/?ref_=fn_tt_tt_1</t>
  </si>
  <si>
    <t>James McTeigue</t>
  </si>
  <si>
    <t>V for VendettaÂ </t>
  </si>
  <si>
    <t>Rupert Graves</t>
  </si>
  <si>
    <t>dystopia|freedom|government|revolution|terrorist</t>
  </si>
  <si>
    <t>http://www.imdb.com/title/tt0434409/?ref_=fn_tt_tt_1</t>
  </si>
  <si>
    <t>Anna-Louise Plowman</t>
  </si>
  <si>
    <t>Fann Wong</t>
  </si>
  <si>
    <t>Shanghai KnightsÂ </t>
  </si>
  <si>
    <t>Georgina Chapman</t>
  </si>
  <si>
    <t>1880s|arrow|imperial seal|murder|revenge</t>
  </si>
  <si>
    <t>http://www.imdb.com/title/tt0300471/?ref_=fn_tt_tt_1</t>
  </si>
  <si>
    <t>Gemma Jones</t>
  </si>
  <si>
    <t xml:space="preserve">UnforgottenÂ             </t>
  </si>
  <si>
    <t>Nicola Walker</t>
  </si>
  <si>
    <t>http://www.imdb.com/title/tt4192812/?ref_=fn_tt_tt_1</t>
  </si>
  <si>
    <t>Matthew O'Callaghan</t>
  </si>
  <si>
    <t>Curious GeorgeÂ </t>
  </si>
  <si>
    <t>hat|monkey|museum|shrine|yellow</t>
  </si>
  <si>
    <t>http://www.imdb.com/title/tt0381971/?ref_=fn_tt_tt_1</t>
  </si>
  <si>
    <t>Angela Robinson</t>
  </si>
  <si>
    <t>Adventure|Comedy|Family|Fantasy|Romance|Sport</t>
  </si>
  <si>
    <t>Herbie Fully LoadedÂ </t>
  </si>
  <si>
    <t>Cheryl Hines</t>
  </si>
  <si>
    <t>automobile racing|car|mechanic|nascar|street racing</t>
  </si>
  <si>
    <t>http://www.imdb.com/title/tt0400497/?ref_=fn_tt_tt_1</t>
  </si>
  <si>
    <t>Gary Fleder</t>
  </si>
  <si>
    <t>Jennifer Esposito</t>
  </si>
  <si>
    <t>Don't Say a WordÂ </t>
  </si>
  <si>
    <t>Conrad Goode</t>
  </si>
  <si>
    <t>mental institution|post traumatic stress|psychiatrist|vomiting|voyeur</t>
  </si>
  <si>
    <t>http://www.imdb.com/title/tt0260866/?ref_=fn_tt_tt_1</t>
  </si>
  <si>
    <t>Tommy Wirkola</t>
  </si>
  <si>
    <t>Derek Mears</t>
  </si>
  <si>
    <t>Hansel &amp; Gretel: Witch HuntersÂ </t>
  </si>
  <si>
    <t>bounty hunter|brother sister team|death of loved one|hansel and gretel|supernatural power</t>
  </si>
  <si>
    <t>http://www.imdb.com/title/tt1428538/?ref_=fn_tt_tt_1</t>
  </si>
  <si>
    <t>Adrian Lyne</t>
  </si>
  <si>
    <t>Erik Per Sullivan</t>
  </si>
  <si>
    <t>Olivier Martinez</t>
  </si>
  <si>
    <t>UnfaithfulÂ </t>
  </si>
  <si>
    <t>Chad Lowe</t>
  </si>
  <si>
    <t>erotic thriller|infidelity|marital infidelity|unfaithfulness|wife's lover murdered by husband</t>
  </si>
  <si>
    <t>http://www.imdb.com/title/tt0250797/?ref_=fn_tt_tt_1</t>
  </si>
  <si>
    <t>Emily Wickersham</t>
  </si>
  <si>
    <t>Alex Pettyfer</t>
  </si>
  <si>
    <t>I Am Number FourÂ </t>
  </si>
  <si>
    <t>Reuben Langdon</t>
  </si>
  <si>
    <t>based on young adult novel|good versus evil|guardian|human alien|ohio</t>
  </si>
  <si>
    <t>http://www.imdb.com/title/tt1464540/?ref_=fn_tt_tt_1</t>
  </si>
  <si>
    <t>Stephen Gaghan</t>
  </si>
  <si>
    <t>Amr Waked</t>
  </si>
  <si>
    <t>SyrianaÂ </t>
  </si>
  <si>
    <t>Kayvan Novak</t>
  </si>
  <si>
    <t>cia|hezbollah|lebanon|oil|prince</t>
  </si>
  <si>
    <t>http://www.imdb.com/title/tt0365737/?ref_=fn_tt_tt_1</t>
  </si>
  <si>
    <t>James Badge Dale</t>
  </si>
  <si>
    <t>13 HoursÂ </t>
  </si>
  <si>
    <t>David Costabile</t>
  </si>
  <si>
    <t>based on true story|cia agent|libya|mercenary|u.s. ambassador</t>
  </si>
  <si>
    <t>http://www.imdb.com/title/tt4172430/?ref_=fn_tt_tt_1</t>
  </si>
  <si>
    <t>Jorge R. GutiÃ©rrez</t>
  </si>
  <si>
    <t>The Book of LifeÂ </t>
  </si>
  <si>
    <t>Ana de la Reguera</t>
  </si>
  <si>
    <t>afterlife|bullfight|bullfighting|love triangle|mexico</t>
  </si>
  <si>
    <t>http://www.imdb.com/title/tt2262227/?ref_=fn_tt_tt_1</t>
  </si>
  <si>
    <t>Richard Loncraine</t>
  </si>
  <si>
    <t>FirewallÂ </t>
  </si>
  <si>
    <t>Mary Lynn Rajskub</t>
  </si>
  <si>
    <t>architect|bank|cayman islands|meeting|murder</t>
  </si>
  <si>
    <t>http://www.imdb.com/title/tt0408345/?ref_=fn_tt_tt_1</t>
  </si>
  <si>
    <t>Absolute PowerÂ </t>
  </si>
  <si>
    <t>death|death of wife|murder|thief|violence</t>
  </si>
  <si>
    <t>http://www.imdb.com/title/tt0118548/?ref_=fn_tt_tt_1</t>
  </si>
  <si>
    <t>G.I. JaneÂ </t>
  </si>
  <si>
    <t>feminism|hit in the crotch|kicked in the crotch|kicked in the testicles|navy</t>
  </si>
  <si>
    <t>http://www.imdb.com/title/tt0119173/?ref_=fn_tt_tt_1</t>
  </si>
  <si>
    <t>The GameÂ </t>
  </si>
  <si>
    <t>Charles Martinet</t>
  </si>
  <si>
    <t>birthday|falling through a glass roof|game|hitchcockian|suicide</t>
  </si>
  <si>
    <t>http://www.imdb.com/title/tt0119174/?ref_=fn_tt_tt_1</t>
  </si>
  <si>
    <t>Christophe Gans</t>
  </si>
  <si>
    <t>Adventure|Horror|Mystery</t>
  </si>
  <si>
    <t>Silent HillÂ </t>
  </si>
  <si>
    <t>Alice Krige</t>
  </si>
  <si>
    <t>gothic|police|police officer|silent hill|sleepwalking</t>
  </si>
  <si>
    <t>http://www.imdb.com/title/tt0384537/?ref_=fn_tt_tt_1</t>
  </si>
  <si>
    <t>Howard Deutch</t>
  </si>
  <si>
    <t>The ReplacementsÂ </t>
  </si>
  <si>
    <t>Faizon Love</t>
  </si>
  <si>
    <t>coach|football player|misfits|strike|sumo wrestler</t>
  </si>
  <si>
    <t>http://www.imdb.com/title/tt0191397/?ref_=fn_tt_tt_1</t>
  </si>
  <si>
    <t>Jon Hurwitz</t>
  </si>
  <si>
    <t>Dania Ramirez</t>
  </si>
  <si>
    <t>American ReunionÂ </t>
  </si>
  <si>
    <t>bikini|female female kiss|high school reunion|outdoor sex|upskirt</t>
  </si>
  <si>
    <t>http://www.imdb.com/title/tt1605630/?ref_=fn_tt_tt_1</t>
  </si>
  <si>
    <t>Michael Cudlitz</t>
  </si>
  <si>
    <t>The NegotiatorÂ </t>
  </si>
  <si>
    <t>hostage|innocence|murder|negotiator|police</t>
  </si>
  <si>
    <t>http://www.imdb.com/title/tt0120768/?ref_=fn_tt_tt_1</t>
  </si>
  <si>
    <t>Steven Quale</t>
  </si>
  <si>
    <t>Alycia Debnam-Carey</t>
  </si>
  <si>
    <t>Into the StormÂ </t>
  </si>
  <si>
    <t>Scott Lawrence</t>
  </si>
  <si>
    <t>danger|graduation|storm|teenage boy|tornado</t>
  </si>
  <si>
    <t>http://www.imdb.com/title/tt2106361/?ref_=fn_tt_tt_1</t>
  </si>
  <si>
    <t>John Landis</t>
  </si>
  <si>
    <t>Jon Tenney</t>
  </si>
  <si>
    <t>Beverly Hills Cop IIIÂ </t>
  </si>
  <si>
    <t>Gilbert R. Hill</t>
  </si>
  <si>
    <t>california|counterfeit|counterfeit money|money|theme park</t>
  </si>
  <si>
    <t>http://www.imdb.com/title/tt0109254/?ref_=fn_tt_tt_1</t>
  </si>
  <si>
    <t>Robert Picardo</t>
  </si>
  <si>
    <t>Gremlins 2: The New BatchÂ </t>
  </si>
  <si>
    <t>Phoebe Cates</t>
  </si>
  <si>
    <t>gremlin|horror host|hulk hogan|monster|skyscraper</t>
  </si>
  <si>
    <t>http://www.imdb.com/title/tt0099700/?ref_=fn_tt_tt_1</t>
  </si>
  <si>
    <t>The JudgeÂ </t>
  </si>
  <si>
    <t>courtroom|dysfunctional family|indiana|lawyer|trial</t>
  </si>
  <si>
    <t>http://www.imdb.com/title/tt1872194/?ref_=fn_tt_tt_1</t>
  </si>
  <si>
    <t>The PeacemakerÂ </t>
  </si>
  <si>
    <t>Marcel Iures</t>
  </si>
  <si>
    <t>nuclear explosion|nuclear weapon|russia|train|train crash</t>
  </si>
  <si>
    <t>http://www.imdb.com/title/tt0119874/?ref_=fn_tt_tt_1</t>
  </si>
  <si>
    <t>Alexander Witt</t>
  </si>
  <si>
    <t>Resident Evil: ApocalypseÂ </t>
  </si>
  <si>
    <t>Mike Epps</t>
  </si>
  <si>
    <t>cover up|monster|strong female character|strong female lead|zombie apocalypse</t>
  </si>
  <si>
    <t>http://www.imdb.com/title/tt0318627/?ref_=fn_tt_tt_1</t>
  </si>
  <si>
    <t>Beeban Kidron</t>
  </si>
  <si>
    <t>Bridget Jones: The Edge of ReasonÂ </t>
  </si>
  <si>
    <t>Celia Imrie</t>
  </si>
  <si>
    <t>american actress playing british character|intern|prison|six word title|thailand</t>
  </si>
  <si>
    <t>http://www.imdb.com/title/tt0317198/?ref_=fn_tt_tt_1</t>
  </si>
  <si>
    <t>Carl Franklin</t>
  </si>
  <si>
    <t>Crime|Drama|Romance|Thriller</t>
  </si>
  <si>
    <t>Out of TimeÂ </t>
  </si>
  <si>
    <t>John Billingsley</t>
  </si>
  <si>
    <t>cancer|florida|insurance|life insurance policy|small town</t>
  </si>
  <si>
    <t>http://www.imdb.com/title/tt0313443/?ref_=fn_tt_tt_1</t>
  </si>
  <si>
    <t>Steven Seagal</t>
  </si>
  <si>
    <t>Joan Chen</t>
  </si>
  <si>
    <t>On Deadly GroundÂ </t>
  </si>
  <si>
    <t>Sven-Ole Thorsen</t>
  </si>
  <si>
    <t>environmental|murder|oil|oil spill|tribe</t>
  </si>
  <si>
    <t>http://www.imdb.com/title/tt0110725/?ref_=fn_tt_tt_1</t>
  </si>
  <si>
    <t>The Adventures of Sharkboy and Lavagirl 3-DÂ </t>
  </si>
  <si>
    <t>Taylor Dooley</t>
  </si>
  <si>
    <t>boy|bully|dream|dream sequence|planet</t>
  </si>
  <si>
    <t>http://www.imdb.com/title/tt0424774/?ref_=fn_tt_tt_1</t>
  </si>
  <si>
    <t>Danny Boyle</t>
  </si>
  <si>
    <t>Virginie Ledoyen</t>
  </si>
  <si>
    <t>The BeachÂ </t>
  </si>
  <si>
    <t>Peter Youngblood Hills</t>
  </si>
  <si>
    <t>love|map|paradise|thailand|travel</t>
  </si>
  <si>
    <t>http://www.imdb.com/title/tt0163978/?ref_=fn_tt_tt_1</t>
  </si>
  <si>
    <t>Raising HelenÂ </t>
  </si>
  <si>
    <t>fashion show|female protagonist|love|pastor|queens new york city</t>
  </si>
  <si>
    <t>http://www.imdb.com/title/tt0350028/?ref_=fn_tt_tt_1</t>
  </si>
  <si>
    <t>Ben Miles</t>
  </si>
  <si>
    <t>ShÃ´ Kosugi</t>
  </si>
  <si>
    <t>Ninja AssassinÂ </t>
  </si>
  <si>
    <t>Rain</t>
  </si>
  <si>
    <t>critically bashed|kung fu|martial artist|martial arts|ninja</t>
  </si>
  <si>
    <t>http://www.imdb.com/title/tt1186367/?ref_=fn_tt_tt_1</t>
  </si>
  <si>
    <t>For Love of the GameÂ </t>
  </si>
  <si>
    <t>Carmine Giovinazzo</t>
  </si>
  <si>
    <t>baseball|baseball movie|detroit tigers|perfect game|pitcher</t>
  </si>
  <si>
    <t>http://www.imdb.com/title/tt0126916/?ref_=fn_tt_tt_1</t>
  </si>
  <si>
    <t>Bruce Alexander</t>
  </si>
  <si>
    <t>David Jason</t>
  </si>
  <si>
    <t xml:space="preserve">A Touch of FrostÂ             </t>
  </si>
  <si>
    <t>John Lyons</t>
  </si>
  <si>
    <t>cult tv|death|detective inspector|four word title|internal affairs</t>
  </si>
  <si>
    <t>http://www.imdb.com/title/tt0108967/?ref_=fn_tt_tt_1</t>
  </si>
  <si>
    <t>Andrew Bergman</t>
  </si>
  <si>
    <t>Rumer Willis</t>
  </si>
  <si>
    <t>Comedy|Crime|Drama|Thriller</t>
  </si>
  <si>
    <t>StripteaseÂ </t>
  </si>
  <si>
    <t>bouncer|breasts|congressman|private dancer|stripper</t>
  </si>
  <si>
    <t>http://www.imdb.com/title/tt0117765/?ref_=fn_tt_tt_1</t>
  </si>
  <si>
    <t>MarmadukeÂ </t>
  </si>
  <si>
    <t>dog|great dane|rivalry|talking animal|talking cat</t>
  </si>
  <si>
    <t>http://www.imdb.com/title/tt1392197/?ref_=fn_tt_tt_1</t>
  </si>
  <si>
    <t>Jay Mohr</t>
  </si>
  <si>
    <t>Drama|Fantasy</t>
  </si>
  <si>
    <t>HereafterÂ </t>
  </si>
  <si>
    <t>death|france|near death experience|tsunami|twin brother</t>
  </si>
  <si>
    <t>http://www.imdb.com/title/tt1212419/?ref_=fn_tt_tt_1</t>
  </si>
  <si>
    <t>Barbet Schroeder</t>
  </si>
  <si>
    <t>Murder by NumbersÂ </t>
  </si>
  <si>
    <t>Agnes Bruckner</t>
  </si>
  <si>
    <t>disposing of a dead body|high school student|murder|sociopath|teenage boy</t>
  </si>
  <si>
    <t>http://www.imdb.com/title/tt0264935/?ref_=fn_tt_tt_1</t>
  </si>
  <si>
    <t>Muse Watson</t>
  </si>
  <si>
    <t>AssassinsÂ </t>
  </si>
  <si>
    <t>Kelly Rowan</t>
  </si>
  <si>
    <t>assassin|floppy disk|modem|rival|russian</t>
  </si>
  <si>
    <t>http://www.imdb.com/title/tt0112401/?ref_=fn_tt_tt_1</t>
  </si>
  <si>
    <t>Peter Webber</t>
  </si>
  <si>
    <t>Stephen Walters</t>
  </si>
  <si>
    <t>Hannibal RisingÂ </t>
  </si>
  <si>
    <t>Richard Brake</t>
  </si>
  <si>
    <t>aunt|cannibalism|faked death|medical student|revenge</t>
  </si>
  <si>
    <t>http://www.imdb.com/title/tt0367959/?ref_=fn_tt_tt_1</t>
  </si>
  <si>
    <t>Tim Matheson</t>
  </si>
  <si>
    <t>The Story of UsÂ </t>
  </si>
  <si>
    <t>Rita Wilson</t>
  </si>
  <si>
    <t>four word title|husband wife relationship|male rear nudity|marriage|summer camp</t>
  </si>
  <si>
    <t>http://www.imdb.com/title/tt0160916/?ref_=fn_tt_tt_1</t>
  </si>
  <si>
    <t>Andrew Niccol</t>
  </si>
  <si>
    <t>J.D. Evermore</t>
  </si>
  <si>
    <t>The HostÂ </t>
  </si>
  <si>
    <t>Rachel Roberts</t>
  </si>
  <si>
    <t>alien|alien creature|body snatching|desert|parasite</t>
  </si>
  <si>
    <t>http://www.imdb.com/title/tt1517260/?ref_=fn_tt_tt_1</t>
  </si>
  <si>
    <t>Harry Connick Jr.</t>
  </si>
  <si>
    <t>BasicÂ </t>
  </si>
  <si>
    <t>Tim Daly</t>
  </si>
  <si>
    <t>2000s|army|military crime|necklace yanked off|panama</t>
  </si>
  <si>
    <t>http://www.imdb.com/title/tt0264395/?ref_=fn_tt_tt_1</t>
  </si>
  <si>
    <t>Blood WorkÂ </t>
  </si>
  <si>
    <t>Rick Hoffman</t>
  </si>
  <si>
    <t>boat|heart transplant|murder|serial killer|sister</t>
  </si>
  <si>
    <t>http://www.imdb.com/title/tt0309377/?ref_=fn_tt_tt_1</t>
  </si>
  <si>
    <t>The InternationalÂ </t>
  </si>
  <si>
    <t>bank|chase|district attorney|interpol|murder</t>
  </si>
  <si>
    <t>http://www.imdb.com/title/tt0963178/?ref_=fn_tt_tt_1</t>
  </si>
  <si>
    <t>John Carpenter</t>
  </si>
  <si>
    <t>Valeria Golino</t>
  </si>
  <si>
    <t>Escape from L.A.Â </t>
  </si>
  <si>
    <t>Michelle Forbes</t>
  </si>
  <si>
    <t>escape|island|los angeles california|machismo|president's daughter</t>
  </si>
  <si>
    <t>http://www.imdb.com/title/tt0116225/?ref_=fn_tt_tt_1</t>
  </si>
  <si>
    <t>Brittany Curran</t>
  </si>
  <si>
    <t>Grey Damon</t>
  </si>
  <si>
    <t xml:space="preserve">TwistedÂ             </t>
  </si>
  <si>
    <t>Aaron Hill</t>
  </si>
  <si>
    <t>http://www.imdb.com/title/tt2355844/?ref_=fn_tt_tt_1</t>
  </si>
  <si>
    <t>The Iron GiantÂ </t>
  </si>
  <si>
    <t>M. Emmet Walsh</t>
  </si>
  <si>
    <t>boy|friend|government agent|maine|robot</t>
  </si>
  <si>
    <t>http://www.imdb.com/title/tt0129167/?ref_=fn_tt_tt_1</t>
  </si>
  <si>
    <t>Wes Anderson</t>
  </si>
  <si>
    <t>Adventure|Comedy|Drama</t>
  </si>
  <si>
    <t>The Life Aquatic with Steve ZissouÂ </t>
  </si>
  <si>
    <t>expedition|oceanographer|sea|shark|team</t>
  </si>
  <si>
    <t>http://www.imdb.com/title/tt0362270/?ref_=fn_tt_tt_1</t>
  </si>
  <si>
    <t>Donald Watkins</t>
  </si>
  <si>
    <t>Action|Biography|Drama|History|War</t>
  </si>
  <si>
    <t>Free State of JonesÂ </t>
  </si>
  <si>
    <t>Jessica Collins</t>
  </si>
  <si>
    <t>american civil war|civil war|u.s. civil war</t>
  </si>
  <si>
    <t>http://www.imdb.com/title/tt1124037/?ref_=fn_tt_tt_1</t>
  </si>
  <si>
    <t>The Life of David GaleÂ </t>
  </si>
  <si>
    <t>activist|death|death row|murder|texas</t>
  </si>
  <si>
    <t>http://www.imdb.com/title/tt0289992/?ref_=fn_tt_tt_1</t>
  </si>
  <si>
    <t>Vanessa Ferlito</t>
  </si>
  <si>
    <t>Man of the HouseÂ </t>
  </si>
  <si>
    <t>cheerleader|cheerleading movie|neo noir|neo western|texas ranger</t>
  </si>
  <si>
    <t>http://www.imdb.com/title/tt0331933/?ref_=fn_tt_tt_1</t>
  </si>
  <si>
    <t>Run All NightÂ </t>
  </si>
  <si>
    <t>death|drug dealer|limousine|limousine driver|one night</t>
  </si>
  <si>
    <t>http://www.imdb.com/title/tt2199571/?ref_=fn_tt_tt_1</t>
  </si>
  <si>
    <t>David Cronenberg</t>
  </si>
  <si>
    <t>Eastern PromisesÂ </t>
  </si>
  <si>
    <t>Raza Jaffrey</t>
  </si>
  <si>
    <t>male pubic hair|pubic hair|russian|sex scene|turkish bath</t>
  </si>
  <si>
    <t>http://www.imdb.com/title/tt0765443/?ref_=fn_tt_tt_1</t>
  </si>
  <si>
    <t>John Stockwell</t>
  </si>
  <si>
    <t>Into the BlueÂ </t>
  </si>
  <si>
    <t>bahamas|blood splatter|cocaine|hairy chest|shark</t>
  </si>
  <si>
    <t>http://www.imdb.com/title/tt0378109/?ref_=fn_tt_tt_1</t>
  </si>
  <si>
    <t>David Bailie</t>
  </si>
  <si>
    <t>Paul Brooke</t>
  </si>
  <si>
    <t>The Messenger: The Story of Joan of ArcÂ </t>
  </si>
  <si>
    <t>Rab Affleck</t>
  </si>
  <si>
    <t>cathedral|dauphin|france|trial|wartime rape</t>
  </si>
  <si>
    <t>http://www.imdb.com/title/tt0151137/?ref_=fn_tt_tt_1</t>
  </si>
  <si>
    <t>David Gordon Green</t>
  </si>
  <si>
    <t>Adventure|Comedy|Fantasy</t>
  </si>
  <si>
    <t>Your HighnessÂ </t>
  </si>
  <si>
    <t>knight|prince|quest|rescue|thong bikini</t>
  </si>
  <si>
    <t>http://www.imdb.com/title/tt1240982/?ref_=fn_tt_tt_1</t>
  </si>
  <si>
    <t>Jim Sheridan</t>
  </si>
  <si>
    <t>Gregory Smith</t>
  </si>
  <si>
    <t>Dream HouseÂ </t>
  </si>
  <si>
    <t>closet|father daughter relationship|psychiatric hospital|real life sisters playing sisters|train</t>
  </si>
  <si>
    <t>http://www.imdb.com/title/tt1462041/?ref_=fn_tt_tt_1</t>
  </si>
  <si>
    <t>Costa-Gavras</t>
  </si>
  <si>
    <t>Mad CityÂ </t>
  </si>
  <si>
    <t>William Atherton</t>
  </si>
  <si>
    <t>hostage|museum|natural history museum|news reporter|reporter</t>
  </si>
  <si>
    <t>http://www.imdb.com/title/tt0119592/?ref_=fn_tt_tt_1</t>
  </si>
  <si>
    <t>Patrick Read Johnson</t>
  </si>
  <si>
    <t>Lara Flynn Boyle</t>
  </si>
  <si>
    <t>Adventure|Comedy|Crime|Drama|Family</t>
  </si>
  <si>
    <t>Baby's Day OutÂ </t>
  </si>
  <si>
    <t>baby|baby boy|kidnapping|kidnapping a child|taxi</t>
  </si>
  <si>
    <t>http://www.imdb.com/title/tt0109190/?ref_=fn_tt_tt_1</t>
  </si>
  <si>
    <t>The Scarlet LetterÂ </t>
  </si>
  <si>
    <t>17th century|adultery|letter|pubic hair|swimming</t>
  </si>
  <si>
    <t>http://www.imdb.com/title/tt0114345/?ref_=fn_tt_tt_1</t>
  </si>
  <si>
    <t>Fair GameÂ </t>
  </si>
  <si>
    <t>bush administration|cia|interview|iraq|new york times</t>
  </si>
  <si>
    <t>http://www.imdb.com/title/tt0977855/?ref_=fn_tt_tt_1</t>
  </si>
  <si>
    <t>Julie Benz</t>
  </si>
  <si>
    <t xml:space="preserve">DefianceÂ             </t>
  </si>
  <si>
    <t>Grant Bowler</t>
  </si>
  <si>
    <t>alien|alien invasion|planet invasion|post apocalypse|year 2046</t>
  </si>
  <si>
    <t>http://www.imdb.com/title/tt2189221/?ref_=fn_tt_tt_1</t>
  </si>
  <si>
    <t>Mo'Nique</t>
  </si>
  <si>
    <t>Action|Biography|Crime|Drama|Thriller</t>
  </si>
  <si>
    <t>Ian Ziering</t>
  </si>
  <si>
    <t>DominoÂ </t>
  </si>
  <si>
    <t>bounty hunter|fbi|female bounty hunter|female nudity|reality show</t>
  </si>
  <si>
    <t>http://www.imdb.com/title/tt0421054/?ref_=fn_tt_tt_1</t>
  </si>
  <si>
    <t>JadeÂ </t>
  </si>
  <si>
    <t>blackmail|investigation|murder|panties pulled down|prostitution</t>
  </si>
  <si>
    <t>http://www.imdb.com/title/tt0113451/?ref_=fn_tt_tt_1</t>
  </si>
  <si>
    <t>GamerÂ </t>
  </si>
  <si>
    <t>battle|convict|death|mind control|role playing</t>
  </si>
  <si>
    <t>http://www.imdb.com/title/tt1034032/?ref_=fn_tt_tt_1</t>
  </si>
  <si>
    <t>Richard LaGravenese</t>
  </si>
  <si>
    <t>Zoey Deutch</t>
  </si>
  <si>
    <t>Alden Ehrenreich</t>
  </si>
  <si>
    <t>Beautiful CreaturesÂ </t>
  </si>
  <si>
    <t>Pruitt Taylor Vince</t>
  </si>
  <si>
    <t>dream|escape|magic|magic spell|small town</t>
  </si>
  <si>
    <t>http://www.imdb.com/title/tt1559547/?ref_=fn_tt_tt_1</t>
  </si>
  <si>
    <t>Danny DeVito</t>
  </si>
  <si>
    <t>Death to SmoochyÂ </t>
  </si>
  <si>
    <t>children|children's tv show|money|revenge|scandal</t>
  </si>
  <si>
    <t>http://www.imdb.com/title/tt0266452/?ref_=fn_tt_tt_1</t>
  </si>
  <si>
    <t>Zoolander 2Â </t>
  </si>
  <si>
    <t>chosen one|fashion|fashion model|model|retired</t>
  </si>
  <si>
    <t>http://www.imdb.com/title/tt1608290/?ref_=fn_tt_tt_1</t>
  </si>
  <si>
    <t>George Armitage</t>
  </si>
  <si>
    <t>Andrew Wilson</t>
  </si>
  <si>
    <t>The Big BounceÂ </t>
  </si>
  <si>
    <t>Willie Nelson</t>
  </si>
  <si>
    <t>breasts|consensual sex|female nudity|judge|surfer</t>
  </si>
  <si>
    <t>http://www.imdb.com/title/tt0315824/?ref_=fn_tt_tt_1</t>
  </si>
  <si>
    <t>Comedy|Sci-Fi</t>
  </si>
  <si>
    <t>What Planet Are You From?Â </t>
  </si>
  <si>
    <t>alien|baby|banker|pregnancy|question in title</t>
  </si>
  <si>
    <t>http://www.imdb.com/title/tt0181151/?ref_=fn_tt_tt_1</t>
  </si>
  <si>
    <t>Patrick Lussier</t>
  </si>
  <si>
    <t>Drive AngryÂ </t>
  </si>
  <si>
    <t>baby|cult|oklahoma|sex scene|waitress</t>
  </si>
  <si>
    <t>http://www.imdb.com/title/tt1502404/?ref_=fn_tt_tt_1</t>
  </si>
  <si>
    <t>Robin Shou</t>
  </si>
  <si>
    <t>Street Fighter: The Legend of Chun-LiÂ </t>
  </si>
  <si>
    <t>Josie Ho</t>
  </si>
  <si>
    <t>chun li|crime fighter|gangster|mobster|rescue</t>
  </si>
  <si>
    <t>http://www.imdb.com/title/tt0891592/?ref_=fn_tt_tt_1</t>
  </si>
  <si>
    <t>James Wong</t>
  </si>
  <si>
    <t>The OneÂ </t>
  </si>
  <si>
    <t>fight|multiverse|police|police officer|prison</t>
  </si>
  <si>
    <t>http://www.imdb.com/title/tt0267804/?ref_=fn_tt_tt_1</t>
  </si>
  <si>
    <t>Drama|Romance|Sci-Fi</t>
  </si>
  <si>
    <t xml:space="preserve">OutlanderÂ             </t>
  </si>
  <si>
    <t>based on novel|clan|scotland|scottish highlands|year 1743</t>
  </si>
  <si>
    <t>http://www.imdb.com/title/tt3006802/?ref_=fn_tt_tt_1</t>
  </si>
  <si>
    <t>Gilbert Gottfried</t>
  </si>
  <si>
    <t>Action|Adventure|Comedy|Crime|Music|Mystery</t>
  </si>
  <si>
    <t>The Adventures of Ford FairlaneÂ </t>
  </si>
  <si>
    <t>David Patrick Kelly</t>
  </si>
  <si>
    <t>detective|groupie|murder|music industry|rock n roll</t>
  </si>
  <si>
    <t>http://www.imdb.com/title/tt0098987/?ref_=fn_tt_tt_1</t>
  </si>
  <si>
    <t>Richard Curtis</t>
  </si>
  <si>
    <t>Comedy|Drama|Music</t>
  </si>
  <si>
    <t>Pirate RadioÂ </t>
  </si>
  <si>
    <t>Tom Sturridge</t>
  </si>
  <si>
    <t>inspired by radio program|inspired by true events|pirate broadcasting|pirate radio|pirate radio station</t>
  </si>
  <si>
    <t>http://www.imdb.com/title/tt1131729/?ref_=fn_tt_tt_1</t>
  </si>
  <si>
    <t>Jacob Vargas</t>
  </si>
  <si>
    <t>TrafficÂ </t>
  </si>
  <si>
    <t>James Lew</t>
  </si>
  <si>
    <t>cocaine|drug smuggling|interlinked stories|judge|mexico</t>
  </si>
  <si>
    <t>http://www.imdb.com/title/tt0181865/?ref_=fn_tt_tt_1</t>
  </si>
  <si>
    <t>Indiana Jones and the Last CrusadeÂ </t>
  </si>
  <si>
    <t>Alison Doody</t>
  </si>
  <si>
    <t>castle|diary|holy grail|map|nazi</t>
  </si>
  <si>
    <t>http://www.imdb.com/title/tt0097576/?ref_=fn_tt_tt_1</t>
  </si>
  <si>
    <t>Guro Nagelhus Schia</t>
  </si>
  <si>
    <t>Anna KareninaÂ </t>
  </si>
  <si>
    <t>Matthew Macfadyen</t>
  </si>
  <si>
    <t>dance|infidelity|marriage|russia|russian</t>
  </si>
  <si>
    <t>http://www.imdb.com/title/tt1781769/?ref_=fn_tt_tt_1</t>
  </si>
  <si>
    <t>Action|Crime|Drama|Sci-Fi|Thriller</t>
  </si>
  <si>
    <t>ChappieÂ </t>
  </si>
  <si>
    <t>artificial intelligence|consciousness|future|mind uploading|robot</t>
  </si>
  <si>
    <t>http://www.imdb.com/title/tt1823672/?ref_=fn_tt_tt_1</t>
  </si>
  <si>
    <t>The Bone CollectorÂ </t>
  </si>
  <si>
    <t>Leland Orser</t>
  </si>
  <si>
    <t>new york city|police|quadriplegic|serial killer|suicide</t>
  </si>
  <si>
    <t>http://www.imdb.com/title/tt0145681/?ref_=fn_tt_tt_1</t>
  </si>
  <si>
    <t>Dwight Yoakam</t>
  </si>
  <si>
    <t>Panic RoomÂ </t>
  </si>
  <si>
    <t>Mel Rodriguez</t>
  </si>
  <si>
    <t>brownstone|burglar|money|panic|panic room</t>
  </si>
  <si>
    <t>http://www.imdb.com/title/tt0258000/?ref_=fn_tt_tt_1</t>
  </si>
  <si>
    <t>Chuck Bowman</t>
  </si>
  <si>
    <t>Lochlyn Munro</t>
  </si>
  <si>
    <t>Horror|Thriller</t>
  </si>
  <si>
    <t>P.J. Soles</t>
  </si>
  <si>
    <t>The Tooth FairyÂ </t>
  </si>
  <si>
    <t>Steve Bacic</t>
  </si>
  <si>
    <t>bare breasts|genital dismemberment|mulching someone|tooth fairy|woodchipper</t>
  </si>
  <si>
    <t>http://www.imdb.com/title/tt0473553/?ref_=fn_tt_tt_1</t>
  </si>
  <si>
    <t>Action|Adventure|Comedy|Drama|War</t>
  </si>
  <si>
    <t>Three KingsÂ </t>
  </si>
  <si>
    <t>Mykelti Williamson</t>
  </si>
  <si>
    <t>gold|gulf war|iraq|kuwait|map</t>
  </si>
  <si>
    <t>http://www.imdb.com/title/tt0120188/?ref_=fn_tt_tt_1</t>
  </si>
  <si>
    <t>Fares Fares</t>
  </si>
  <si>
    <t>Child 44Â </t>
  </si>
  <si>
    <t>Michael Nardone</t>
  </si>
  <si>
    <t>child murderer|murder|sex|soviet union|woman slaps a man</t>
  </si>
  <si>
    <t>http://www.imdb.com/title/tt1014763/?ref_=fn_tt_tt_1</t>
  </si>
  <si>
    <t>Czech Republic</t>
  </si>
  <si>
    <t>Douglas Haase</t>
  </si>
  <si>
    <t>Corinna Harney</t>
  </si>
  <si>
    <t>Rat RaceÂ </t>
  </si>
  <si>
    <t>Vince Vieluf</t>
  </si>
  <si>
    <t>casino|locker|money|museum|race</t>
  </si>
  <si>
    <t>http://www.imdb.com/title/tt0250687/?ref_=fn_tt_tt_1</t>
  </si>
  <si>
    <t>Drama|Mystery|Sci-Fi</t>
  </si>
  <si>
    <t>K-PAXÂ </t>
  </si>
  <si>
    <t>extraterrestrial|hospital|patient|planet|science</t>
  </si>
  <si>
    <t>http://www.imdb.com/title/tt0272152/?ref_=fn_tt_tt_1</t>
  </si>
  <si>
    <t>Kate &amp; LeopoldÂ </t>
  </si>
  <si>
    <t>Bradley Whitford</t>
  </si>
  <si>
    <t>bridge|brooklyn bridge|falling down an elevator shaft|time travel|time travel romance</t>
  </si>
  <si>
    <t>http://www.imdb.com/title/tt0035423/?ref_=fn_tt_tt_1</t>
  </si>
  <si>
    <t>BedazzledÂ </t>
  </si>
  <si>
    <t>Brian Doyle-Murray</t>
  </si>
  <si>
    <t>contract|devil|dream|soul|wish</t>
  </si>
  <si>
    <t>http://www.imdb.com/title/tt0230030/?ref_=fn_tt_tt_1</t>
  </si>
  <si>
    <t>Crime|Drama|Music</t>
  </si>
  <si>
    <t>The Cotton ClubÂ </t>
  </si>
  <si>
    <t>Fred Gwynne</t>
  </si>
  <si>
    <t>brothers hugging|jazz|jealousy|nudity|parole violation</t>
  </si>
  <si>
    <t>http://www.imdb.com/title/tt0087089/?ref_=fn_tt_tt_1</t>
  </si>
  <si>
    <t>Adventure|Crime|Drama|Western</t>
  </si>
  <si>
    <t>3:10 to YumaÂ </t>
  </si>
  <si>
    <t>Gretchen Mol</t>
  </si>
  <si>
    <t>outlaw|rancher|small western town|stagecoach|train</t>
  </si>
  <si>
    <t>http://www.imdb.com/title/tt0381849/?ref_=fn_tt_tt_1</t>
  </si>
  <si>
    <t>Olivier Megaton</t>
  </si>
  <si>
    <t>Taken 3Â </t>
  </si>
  <si>
    <t>Jon Gries</t>
  </si>
  <si>
    <t>betrayal|death|final showdown|murder|on the run</t>
  </si>
  <si>
    <t>http://www.imdb.com/title/tt2446042/?ref_=fn_tt_tt_1</t>
  </si>
  <si>
    <t>Out of SightÂ </t>
  </si>
  <si>
    <t>Keith Hudson</t>
  </si>
  <si>
    <t>heist|neo noir|one last job|opposites attract|u.s. marshal</t>
  </si>
  <si>
    <t>http://www.imdb.com/title/tt0120780/?ref_=fn_tt_tt_1</t>
  </si>
  <si>
    <t>Comedy|Drama|Thriller</t>
  </si>
  <si>
    <t>The Cable GuyÂ </t>
  </si>
  <si>
    <t>Andy Dick</t>
  </si>
  <si>
    <t>cable guy|foreplay|friend|kissing|television</t>
  </si>
  <si>
    <t>http://www.imdb.com/title/tt0115798/?ref_=fn_tt_tt_1</t>
  </si>
  <si>
    <t>Deepa Mehta</t>
  </si>
  <si>
    <t>Gulshan Grover</t>
  </si>
  <si>
    <t>Drama|Romance|War</t>
  </si>
  <si>
    <t>Nandita Das</t>
  </si>
  <si>
    <t>EarthÂ </t>
  </si>
  <si>
    <t>Eric Peterson</t>
  </si>
  <si>
    <t>friend|hindu|india|muslim|sikh</t>
  </si>
  <si>
    <t>http://www.imdb.com/title/tt0150433/?ref_=fn_tt_tt_1</t>
  </si>
  <si>
    <t>Hindi</t>
  </si>
  <si>
    <t>India</t>
  </si>
  <si>
    <t>Unrated</t>
  </si>
  <si>
    <t>Action|Comedy|Crime|Music|Romance|Thriller</t>
  </si>
  <si>
    <t>Charlie Korsmo</t>
  </si>
  <si>
    <t>Dick TracyÂ </t>
  </si>
  <si>
    <t>crime boss|detective|dick tracy|gangster|orphan</t>
  </si>
  <si>
    <t>http://www.imdb.com/title/tt0099422/?ref_=fn_tt_tt_1</t>
  </si>
  <si>
    <t>Faye Dunaway</t>
  </si>
  <si>
    <t>Crime|Romance|Thriller</t>
  </si>
  <si>
    <t>The Thomas Crown AffairÂ </t>
  </si>
  <si>
    <t>art|insurance investigator|martinique|painting|trust</t>
  </si>
  <si>
    <t>http://www.imdb.com/title/tt0155267/?ref_=fn_tt_tt_1</t>
  </si>
  <si>
    <t>Penny Marshall</t>
  </si>
  <si>
    <t>Adam Garcia</t>
  </si>
  <si>
    <t>Riding in Cars with BoysÂ </t>
  </si>
  <si>
    <t>Alissa Dean</t>
  </si>
  <si>
    <t>boy|college|heroin|working class|writer</t>
  </si>
  <si>
    <t>http://www.imdb.com/title/tt0200027/?ref_=fn_tt_tt_1</t>
  </si>
  <si>
    <t>Ted Kotcheff</t>
  </si>
  <si>
    <t>First BloodÂ </t>
  </si>
  <si>
    <t>1980s|colonel|deputy|rambo|sheriff</t>
  </si>
  <si>
    <t>http://www.imdb.com/title/tt0083944/?ref_=fn_tt_tt_1</t>
  </si>
  <si>
    <t>Andrei Tarkovsky</t>
  </si>
  <si>
    <t>Anatoliy Solonitsyn</t>
  </si>
  <si>
    <t>Donatas Banionis</t>
  </si>
  <si>
    <t>SolarisÂ </t>
  </si>
  <si>
    <t>Natalya Bondarchuk</t>
  </si>
  <si>
    <t>hallucination|ocean|psychologist|scientist|space station</t>
  </si>
  <si>
    <t>http://www.imdb.com/title/tt0069293/?ref_=fn_tt_tt_1</t>
  </si>
  <si>
    <t>Russian</t>
  </si>
  <si>
    <t>Soviet Union</t>
  </si>
  <si>
    <t>Paul Bolger</t>
  </si>
  <si>
    <t>Happily N'Ever AfterÂ </t>
  </si>
  <si>
    <t>apostrophe in title|cinderella|first of series|punctuation in title|three word title</t>
  </si>
  <si>
    <t>http://www.imdb.com/title/tt0308353/?ref_=fn_tt_tt_1</t>
  </si>
  <si>
    <t>Stephen Frears</t>
  </si>
  <si>
    <t>Bronagh Gallagher</t>
  </si>
  <si>
    <t>Mary ReillyÂ </t>
  </si>
  <si>
    <t>George Cole</t>
  </si>
  <si>
    <t>19th century|butler|housemaid|laboratory|servant</t>
  </si>
  <si>
    <t>http://www.imdb.com/title/tt0117002/?ref_=fn_tt_tt_1</t>
  </si>
  <si>
    <t>P.J. Hogan</t>
  </si>
  <si>
    <t>My Best Friend's WeddingÂ </t>
  </si>
  <si>
    <t>best friend|chick flick|male female friendship|promise|wedding</t>
  </si>
  <si>
    <t>http://www.imdb.com/title/tt0119738/?ref_=fn_tt_tt_1</t>
  </si>
  <si>
    <t>America's SweetheartsÂ </t>
  </si>
  <si>
    <t>actor|love|movie star|press|publicist</t>
  </si>
  <si>
    <t>http://www.imdb.com/title/tt0265029/?ref_=fn_tt_tt_1</t>
  </si>
  <si>
    <t>InsomniaÂ </t>
  </si>
  <si>
    <t>Crystal Lowe</t>
  </si>
  <si>
    <t>detective|insomnia|murder|partner|police</t>
  </si>
  <si>
    <t>http://www.imdb.com/title/tt0278504/?ref_=fn_tt_tt_1</t>
  </si>
  <si>
    <t>Action|Adventure|Drama|Sci-Fi|Thriller</t>
  </si>
  <si>
    <t>Star Trek: First ContactÂ </t>
  </si>
  <si>
    <t>21st century|borg|borg sphere|captain|sphere</t>
  </si>
  <si>
    <t>http://www.imdb.com/title/tt0117731/?ref_=fn_tt_tt_1</t>
  </si>
  <si>
    <t>Billy Blair</t>
  </si>
  <si>
    <t>Action|Drama|Fantasy|Thriller|Western</t>
  </si>
  <si>
    <t>Jonah HexÂ </t>
  </si>
  <si>
    <t>Julia Jones</t>
  </si>
  <si>
    <t>confederate|death|independence day|military|terrorist</t>
  </si>
  <si>
    <t>http://www.imdb.com/title/tt1075747/?ref_=fn_tt_tt_1</t>
  </si>
  <si>
    <t>Action|Drama|Mystery|Thriller|War</t>
  </si>
  <si>
    <t>Courage Under FireÂ </t>
  </si>
  <si>
    <t>bravery|honor|medal of honor|military life|unreliable flashback</t>
  </si>
  <si>
    <t>http://www.imdb.com/title/tt0115956/?ref_=fn_tt_tt_1</t>
  </si>
  <si>
    <t>Swoosie Kurtz</t>
  </si>
  <si>
    <t>Liar LiarÂ </t>
  </si>
  <si>
    <t>Randall 'Tex' Cobb</t>
  </si>
  <si>
    <t>birthday|birthday wish|father disappoints child|lie|workaholic</t>
  </si>
  <si>
    <t>http://www.imdb.com/title/tt0119528/?ref_=fn_tt_tt_1</t>
  </si>
  <si>
    <t>Brad Furman</t>
  </si>
  <si>
    <t>Amy Ryan</t>
  </si>
  <si>
    <t>Biography|Crime|Drama|Thriller</t>
  </si>
  <si>
    <t>The InfiltratorÂ </t>
  </si>
  <si>
    <t>Olympia Dukakis</t>
  </si>
  <si>
    <t>http://www.imdb.com/title/tt1355631/?ref_=fn_tt_tt_1</t>
  </si>
  <si>
    <t>Terence Young</t>
  </si>
  <si>
    <t>InchonÂ </t>
  </si>
  <si>
    <t>Jacqueline Bisset</t>
  </si>
  <si>
    <t>1950s|douglas macarthur|general|inchon|invasion</t>
  </si>
  <si>
    <t>http://www.imdb.com/title/tt0084132/?ref_=fn_tt_tt_1</t>
  </si>
  <si>
    <t>South Korea</t>
  </si>
  <si>
    <t>The FlintstonesÂ </t>
  </si>
  <si>
    <t>1000000 b.c.|box office hit|lawn mowing|product placement|stone age</t>
  </si>
  <si>
    <t>http://www.imdb.com/title/tt0109813/?ref_=fn_tt_tt_1</t>
  </si>
  <si>
    <t>Luke Grimes</t>
  </si>
  <si>
    <t>Taken 2Â </t>
  </si>
  <si>
    <t>albanian|revenge|revenge motive|teenage daughter|vacation</t>
  </si>
  <si>
    <t>http://www.imdb.com/title/tt1397280/?ref_=fn_tt_tt_1</t>
  </si>
  <si>
    <t>David Zucker</t>
  </si>
  <si>
    <t>Pamela Anderson</t>
  </si>
  <si>
    <t>Regina Hall</t>
  </si>
  <si>
    <t>Scary Movie 3Â </t>
  </si>
  <si>
    <t>Jenny McCarthy</t>
  </si>
  <si>
    <t>crop circle|farm|orchestral music score|reference to michael jackson|videotape</t>
  </si>
  <si>
    <t>http://www.imdb.com/title/tt0306047/?ref_=fn_tt_tt_1</t>
  </si>
  <si>
    <t>Wendy Raquel Robinson</t>
  </si>
  <si>
    <t>Action|Comedy|Crime|Romance</t>
  </si>
  <si>
    <t>Candice Bergen</t>
  </si>
  <si>
    <t>Miss CongenialityÂ </t>
  </si>
  <si>
    <t>Heather Burns</t>
  </si>
  <si>
    <t>beauty pageant|fbi|female agent|pageant|undercover</t>
  </si>
  <si>
    <t>http://www.imdb.com/title/tt0212346/?ref_=fn_tt_tt_1</t>
  </si>
  <si>
    <t>Action|Adventure|Family|Fantasy|Sci-Fi</t>
  </si>
  <si>
    <t>Journey to the Center of the EarthÂ </t>
  </si>
  <si>
    <t>Anita Briem</t>
  </si>
  <si>
    <t>cave|lost world|missing brother|mountain|venus flytrap</t>
  </si>
  <si>
    <t>http://www.imdb.com/title/tt0373051/?ref_=fn_tt_tt_1</t>
  </si>
  <si>
    <t>The Princess Diaries 2: Royal EngagementÂ </t>
  </si>
  <si>
    <t>coronation|horse|princess|queen|side saddle</t>
  </si>
  <si>
    <t>http://www.imdb.com/title/tt0368933/?ref_=fn_tt_tt_1</t>
  </si>
  <si>
    <t>The Pelican BriefÂ </t>
  </si>
  <si>
    <t>college professor|fbi|president|professor|supreme court</t>
  </si>
  <si>
    <t>http://www.imdb.com/title/tt0107798/?ref_=fn_tt_tt_1</t>
  </si>
  <si>
    <t>The ClientÂ </t>
  </si>
  <si>
    <t>Brad Renfro</t>
  </si>
  <si>
    <t>boy|brother|lawyer|mafia|senator</t>
  </si>
  <si>
    <t>http://www.imdb.com/title/tt0109446/?ref_=fn_tt_tt_1</t>
  </si>
  <si>
    <t>Noel Gugliemi</t>
  </si>
  <si>
    <t>The Bucket ListÂ </t>
  </si>
  <si>
    <t>billionaire|friend|hospital|list|mechanic</t>
  </si>
  <si>
    <t>http://www.imdb.com/title/tt0825232/?ref_=fn_tt_tt_1</t>
  </si>
  <si>
    <t>Patriot GamesÂ </t>
  </si>
  <si>
    <t>Patrick Bergin</t>
  </si>
  <si>
    <t>analyst|cia|ira|terrorist|terrorist attack</t>
  </si>
  <si>
    <t>http://www.imdb.com/title/tt0105112/?ref_=fn_tt_tt_1</t>
  </si>
  <si>
    <t>Jane Fonda</t>
  </si>
  <si>
    <t>Monster-in-LawÂ </t>
  </si>
  <si>
    <t>breakdown|fight|mother in law|scheme|wedding</t>
  </si>
  <si>
    <t>http://www.imdb.com/title/tt0369735/?ref_=fn_tt_tt_1</t>
  </si>
  <si>
    <t>Denis Villeneuve</t>
  </si>
  <si>
    <t>PrisonersÂ </t>
  </si>
  <si>
    <t>child abduction|detective|investigation|police|sex offender</t>
  </si>
  <si>
    <t>http://www.imdb.com/title/tt1392214/?ref_=fn_tt_tt_1</t>
  </si>
  <si>
    <t>Training DayÂ </t>
  </si>
  <si>
    <t>lapd|narc|narcotics|title spoken by character|training</t>
  </si>
  <si>
    <t>http://www.imdb.com/title/tt0139654/?ref_=fn_tt_tt_1</t>
  </si>
  <si>
    <t>Enrico Colantoni</t>
  </si>
  <si>
    <t>Galaxy QuestÂ </t>
  </si>
  <si>
    <t>Robin Sachs</t>
  </si>
  <si>
    <t>alien|alien race|convention|fan|general</t>
  </si>
  <si>
    <t>http://www.imdb.com/title/tt0177789/?ref_=fn_tt_tt_1</t>
  </si>
  <si>
    <t>Scary Movie 2Â </t>
  </si>
  <si>
    <t>blow job|demon|exorcism|priest|professor</t>
  </si>
  <si>
    <t>http://www.imdb.com/title/tt0257106/?ref_=fn_tt_tt_1</t>
  </si>
  <si>
    <t>Eric Jacobson</t>
  </si>
  <si>
    <t>Adventure|Comedy|Family|Musical</t>
  </si>
  <si>
    <t>The MuppetsÂ </t>
  </si>
  <si>
    <t>Steve Whitmire</t>
  </si>
  <si>
    <t>bel air california|book|friends who live together|the muppets|tribute band</t>
  </si>
  <si>
    <t>http://www.imdb.com/title/tt1204342/?ref_=fn_tt_tt_1</t>
  </si>
  <si>
    <t>Traci Lords</t>
  </si>
  <si>
    <t>Action|Horror</t>
  </si>
  <si>
    <t>BladeÂ </t>
  </si>
  <si>
    <t>1990s|blade|blood|vampire|vampire hunter</t>
  </si>
  <si>
    <t>http://www.imdb.com/title/tt0120611/?ref_=fn_tt_tt_1</t>
  </si>
  <si>
    <t>Thomas Carter</t>
  </si>
  <si>
    <t>Coach CarterÂ </t>
  </si>
  <si>
    <t>Robert Ri'chard</t>
  </si>
  <si>
    <t>basketball|basketball coach|coach|contract|high school</t>
  </si>
  <si>
    <t>http://www.imdb.com/title/tt0393162/?ref_=fn_tt_tt_1</t>
  </si>
  <si>
    <t>Roger Michell</t>
  </si>
  <si>
    <t>Matt Malloy</t>
  </si>
  <si>
    <t>Changing LanesÂ </t>
  </si>
  <si>
    <t>Bruce Altman</t>
  </si>
  <si>
    <t>car accident|feud|lawyer|revenge|road rage</t>
  </si>
  <si>
    <t>http://www.imdb.com/title/tt0264472/?ref_=fn_tt_tt_1</t>
  </si>
  <si>
    <t>Luis Llosa</t>
  </si>
  <si>
    <t>Eric Stoltz</t>
  </si>
  <si>
    <t>Action|Adventure|Horror|Thriller</t>
  </si>
  <si>
    <t>AnacondaÂ </t>
  </si>
  <si>
    <t>Kari Wuhrer</t>
  </si>
  <si>
    <t>amazon|anaconda|boat|jungle|snake</t>
  </si>
  <si>
    <t>http://www.imdb.com/title/tt0118615/?ref_=fn_tt_tt_1</t>
  </si>
  <si>
    <t>Tyra Banks</t>
  </si>
  <si>
    <t>Comedy|Drama|Music|Romance</t>
  </si>
  <si>
    <t>Coyote UglyÂ </t>
  </si>
  <si>
    <t>Izabella Miko</t>
  </si>
  <si>
    <t>girl in panties|lift skirt|sexual attraction|short shorts|songwriter</t>
  </si>
  <si>
    <t>http://www.imdb.com/title/tt0200550/?ref_=fn_tt_tt_1</t>
  </si>
  <si>
    <t>Love ActuallyÂ </t>
  </si>
  <si>
    <t>Kris Marshall</t>
  </si>
  <si>
    <t>aging rocker|christmas|love at first sight|minister|prime minister</t>
  </si>
  <si>
    <t>http://www.imdb.com/title/tt0314331/?ref_=fn_tt_tt_1</t>
  </si>
  <si>
    <t>Madeline Kahn</t>
  </si>
  <si>
    <t>A Bug's LifeÂ </t>
  </si>
  <si>
    <t>ant|circus|grasshopper|misunderstanding|overhearing</t>
  </si>
  <si>
    <t>http://www.imdb.com/title/tt0120623/?ref_=fn_tt_tt_1</t>
  </si>
  <si>
    <t>From HellÂ </t>
  </si>
  <si>
    <t>Ian Richardson</t>
  </si>
  <si>
    <t>freemason|jack the ripper|opium|prostitute|victorian era</t>
  </si>
  <si>
    <t>http://www.imdb.com/title/tt0120681/?ref_=fn_tt_tt_1</t>
  </si>
  <si>
    <t>Rod Steiger</t>
  </si>
  <si>
    <t>Action|Crime|Drama|Romance|Thriller</t>
  </si>
  <si>
    <t>The SpecialistÂ </t>
  </si>
  <si>
    <t>Emilio Estefan Jr.</t>
  </si>
  <si>
    <t>bomb|cia|explosive|explosives expert|miami florida</t>
  </si>
  <si>
    <t>http://www.imdb.com/title/tt0111255/?ref_=fn_tt_tt_1</t>
  </si>
  <si>
    <t>Peru</t>
  </si>
  <si>
    <t>Tin CupÂ </t>
  </si>
  <si>
    <t>driving range|golf|golfer|tournament|winnebago</t>
  </si>
  <si>
    <t>http://www.imdb.com/title/tt0117918/?ref_=fn_tt_tt_1</t>
  </si>
  <si>
    <t>Melville Shavelson</t>
  </si>
  <si>
    <t>Tom Bosley</t>
  </si>
  <si>
    <t>Lucille Ball</t>
  </si>
  <si>
    <t>Yours, Mine and OursÂ </t>
  </si>
  <si>
    <t>nurse|parent|sibling|widow|widower</t>
  </si>
  <si>
    <t>http://www.imdb.com/title/tt0063829/?ref_=fn_tt_tt_1</t>
  </si>
  <si>
    <t>Comedy|Family|Romance|Sport</t>
  </si>
  <si>
    <t>Kicking &amp; ScreamingÂ </t>
  </si>
  <si>
    <t>book|child|slapstick comedy|soccer|suburb</t>
  </si>
  <si>
    <t>http://www.imdb.com/title/tt0384642/?ref_=fn_tt_tt_1</t>
  </si>
  <si>
    <t>Garth Jennings</t>
  </si>
  <si>
    <t>The Hitchhiker's Guide to the GalaxyÂ </t>
  </si>
  <si>
    <t>alien|friend|galaxy|hyperspace|spaceship</t>
  </si>
  <si>
    <t>http://www.imdb.com/title/tt0371724/?ref_=fn_tt_tt_1</t>
  </si>
  <si>
    <t>Joel Zwick</t>
  </si>
  <si>
    <t>Nick Zano</t>
  </si>
  <si>
    <t>Fat AlbertÂ </t>
  </si>
  <si>
    <t>animated sequence|junkyard|love|party|television</t>
  </si>
  <si>
    <t>http://www.imdb.com/title/tt0396592/?ref_=fn_tt_tt_1</t>
  </si>
  <si>
    <t>Russell Mulcahy</t>
  </si>
  <si>
    <t>Resident Evil: ExtinctionÂ </t>
  </si>
  <si>
    <t>James Tumminia</t>
  </si>
  <si>
    <t>clone|convoy|crow|desert|satellite</t>
  </si>
  <si>
    <t>http://www.imdb.com/title/tt0432021/?ref_=fn_tt_tt_1</t>
  </si>
  <si>
    <t>BlendedÂ </t>
  </si>
  <si>
    <t>Joel McHale</t>
  </si>
  <si>
    <t>blind date|children|date|daughter|son</t>
  </si>
  <si>
    <t>http://www.imdb.com/title/tt1086772/?ref_=fn_tt_tt_1</t>
  </si>
  <si>
    <t>Last HolidayÂ </t>
  </si>
  <si>
    <t>chef|congressman|cook|hotel|senator</t>
  </si>
  <si>
    <t>http://www.imdb.com/title/tt0408985/?ref_=fn_tt_tt_1</t>
  </si>
  <si>
    <t>The River WildÂ </t>
  </si>
  <si>
    <t>William Lucking</t>
  </si>
  <si>
    <t>criminal|rafting|river|robber|white water rafting</t>
  </si>
  <si>
    <t>http://www.imdb.com/title/tt0110997/?ref_=fn_tt_tt_1</t>
  </si>
  <si>
    <t>Vincent Kartheiser</t>
  </si>
  <si>
    <t>Drama|Family|Fantasy</t>
  </si>
  <si>
    <t>The Indian in the CupboardÂ </t>
  </si>
  <si>
    <t>best friend|birthday|boy|friend|magic</t>
  </si>
  <si>
    <t>http://www.imdb.com/title/tt0113419/?ref_=fn_tt_tt_1</t>
  </si>
  <si>
    <t>Shea Whigham</t>
  </si>
  <si>
    <t>DemiÃ¡n Bichir</t>
  </si>
  <si>
    <t>SavagesÂ </t>
  </si>
  <si>
    <t>Gary Stretch</t>
  </si>
  <si>
    <t>arms tied overhead|damsel in distress|dea|marijuana|southern california</t>
  </si>
  <si>
    <t>http://www.imdb.com/title/tt1615065/?ref_=fn_tt_tt_1</t>
  </si>
  <si>
    <t>David R. Ellis</t>
  </si>
  <si>
    <t>Valerie Cruz</t>
  </si>
  <si>
    <t>CellularÂ </t>
  </si>
  <si>
    <t>Will Beinbrink</t>
  </si>
  <si>
    <t>cell phone|distress signal|family in danger|police|stealing a car</t>
  </si>
  <si>
    <t>http://www.imdb.com/title/tt0337921/?ref_=fn_tt_tt_1</t>
  </si>
  <si>
    <t>Peter Howitt</t>
  </si>
  <si>
    <t>Natalie Imbruglia</t>
  </si>
  <si>
    <t>Johnny EnglishÂ </t>
  </si>
  <si>
    <t>Ben Miller</t>
  </si>
  <si>
    <t>british|crown jewels|explosion|funeral|spy</t>
  </si>
  <si>
    <t>http://www.imdb.com/title/tt0274166/?ref_=fn_tt_tt_1</t>
  </si>
  <si>
    <t>John A. Davis</t>
  </si>
  <si>
    <t>The Ant BullyÂ </t>
  </si>
  <si>
    <t>ant|miniaturization|punishment|shrinking|sudden change in size</t>
  </si>
  <si>
    <t>http://www.imdb.com/title/tt0429589/?ref_=fn_tt_tt_1</t>
  </si>
  <si>
    <t>David Lynch</t>
  </si>
  <si>
    <t>DuneÂ </t>
  </si>
  <si>
    <t>JosÃ© Ferrer</t>
  </si>
  <si>
    <t>desert planet|dune|giant worm|space travel|spice</t>
  </si>
  <si>
    <t>http://www.imdb.com/title/tt0087182/?ref_=fn_tt_tt_1</t>
  </si>
  <si>
    <t>Julie Taymor</t>
  </si>
  <si>
    <t>T.V. Carpio</t>
  </si>
  <si>
    <t>Drama|Fantasy|Musical|Romance</t>
  </si>
  <si>
    <t>Across the UniverseÂ </t>
  </si>
  <si>
    <t>Robert Clohessy</t>
  </si>
  <si>
    <t>anti war|liverpool|love|protest|song</t>
  </si>
  <si>
    <t>http://www.imdb.com/title/tt0445922/?ref_=fn_tt_tt_1</t>
  </si>
  <si>
    <t>Revolutionary RoadÂ </t>
  </si>
  <si>
    <t>Joe Komara</t>
  </si>
  <si>
    <t>based on novel|children|connecticut|suburb|work</t>
  </si>
  <si>
    <t>http://www.imdb.com/title/tt0959337/?ref_=fn_tt_tt_1</t>
  </si>
  <si>
    <t>16 BlocksÂ </t>
  </si>
  <si>
    <t>alcoholic|courthouse|detective|jail|witness</t>
  </si>
  <si>
    <t>http://www.imdb.com/title/tt0450232/?ref_=fn_tt_tt_1</t>
  </si>
  <si>
    <t>Mathieu Kassovitz</t>
  </si>
  <si>
    <t>Babylon A.D.Â </t>
  </si>
  <si>
    <t>David Belle</t>
  </si>
  <si>
    <t>box office flop|convent|mercenary|new york|pregnant</t>
  </si>
  <si>
    <t>http://www.imdb.com/title/tt0364970/?ref_=fn_tt_tt_1</t>
  </si>
  <si>
    <t>John Gray</t>
  </si>
  <si>
    <t>Alexa PenaVega</t>
  </si>
  <si>
    <t>The Glimmer ManÂ </t>
  </si>
  <si>
    <t>detective|heavy rain|murder|partner|serial killer</t>
  </si>
  <si>
    <t>http://www.imdb.com/title/tt0116421/?ref_=fn_tt_tt_1</t>
  </si>
  <si>
    <t>John de Lancie</t>
  </si>
  <si>
    <t>MultiplicityÂ </t>
  </si>
  <si>
    <t>Obba BabatundÃ©</t>
  </si>
  <si>
    <t>clone|cloning|construction|same actor playing two characters simultaneously on screen|year 1996</t>
  </si>
  <si>
    <t>http://www.imdb.com/title/tt0117108/?ref_=fn_tt_tt_1</t>
  </si>
  <si>
    <t>John Schultz</t>
  </si>
  <si>
    <t>Carter Jenkins</t>
  </si>
  <si>
    <t>Adventure|Comedy|Family|Fantasy|Sci-Fi</t>
  </si>
  <si>
    <t>Malese Jow</t>
  </si>
  <si>
    <t>Aliens in the AtticÂ </t>
  </si>
  <si>
    <t>alien|attic|boyfriend|mind control|nintendo ds</t>
  </si>
  <si>
    <t>http://www.imdb.com/title/tt0775552/?ref_=fn_tt_tt_1</t>
  </si>
  <si>
    <t>Sean Penn</t>
  </si>
  <si>
    <t>Adrien Dorval</t>
  </si>
  <si>
    <t>Costas Mandylor</t>
  </si>
  <si>
    <t>The PledgeÂ </t>
  </si>
  <si>
    <t>Nels Lennarson</t>
  </si>
  <si>
    <t>nevada|pledge|police|porcupine|search</t>
  </si>
  <si>
    <t>http://www.imdb.com/title/tt0237572/?ref_=fn_tt_tt_1</t>
  </si>
  <si>
    <t>Susan Stroman</t>
  </si>
  <si>
    <t>Comedy|Musical</t>
  </si>
  <si>
    <t>The ProducersÂ </t>
  </si>
  <si>
    <t>accountant|money|opening night|scheme|swedish</t>
  </si>
  <si>
    <t>http://www.imdb.com/title/tt0395251/?ref_=fn_tt_tt_1</t>
  </si>
  <si>
    <t>Simon Wincer</t>
  </si>
  <si>
    <t>The PhantomÂ </t>
  </si>
  <si>
    <t>Kristy Swanson</t>
  </si>
  <si>
    <t>ghost|new york city|phantom|skull|superhero</t>
  </si>
  <si>
    <t>http://www.imdb.com/title/tt0117331/?ref_=fn_tt_tt_1</t>
  </si>
  <si>
    <t>Billy Bob Thornton</t>
  </si>
  <si>
    <t>Henry Thomas</t>
  </si>
  <si>
    <t>All the Pretty HorsesÂ </t>
  </si>
  <si>
    <t>1940s|cowboy|mexico|railway station|texas</t>
  </si>
  <si>
    <t>http://www.imdb.com/title/tt0149624/?ref_=fn_tt_tt_1</t>
  </si>
  <si>
    <t>Biography|Drama|History</t>
  </si>
  <si>
    <t>NixonÂ </t>
  </si>
  <si>
    <t>courtship|election|paranoia|president|quaker</t>
  </si>
  <si>
    <t>http://www.imdb.com/title/tt0113987/?ref_=fn_tt_tt_1</t>
  </si>
  <si>
    <t>The Ghost WriterÂ </t>
  </si>
  <si>
    <t>british prime minister|death|island|memoir|writer</t>
  </si>
  <si>
    <t>http://www.imdb.com/title/tt1139328/?ref_=fn_tt_tt_1</t>
  </si>
  <si>
    <t>Deep RisingÂ </t>
  </si>
  <si>
    <t>creature feature|hijacker|ocean|ship|shot in the leg</t>
  </si>
  <si>
    <t>http://www.imdb.com/title/tt0118956/?ref_=fn_tt_tt_1</t>
  </si>
  <si>
    <t>Omari Hardwick</t>
  </si>
  <si>
    <t>Action|Crime|Drama|Thriller|War</t>
  </si>
  <si>
    <t>Miracle at St. AnnaÂ </t>
  </si>
  <si>
    <t>Laz Alonso</t>
  </si>
  <si>
    <t>boy|german soldier|partisan|trapped|village</t>
  </si>
  <si>
    <t>http://www.imdb.com/title/tt1046997/?ref_=fn_tt_tt_1</t>
  </si>
  <si>
    <t>Ye Liu</t>
  </si>
  <si>
    <t>Curse of the Golden FlowerÂ </t>
  </si>
  <si>
    <t>Man Li</t>
  </si>
  <si>
    <t>china|chrysanthemum|emperor|empress|prince</t>
  </si>
  <si>
    <t>http://www.imdb.com/title/tt0473444/?ref_=fn_tt_tt_1</t>
  </si>
  <si>
    <t>Danny Pang</t>
  </si>
  <si>
    <t>Charlie Yeung</t>
  </si>
  <si>
    <t>Bangkok DangerousÂ </t>
  </si>
  <si>
    <t>James With</t>
  </si>
  <si>
    <t>deaf|hitman|nightclub|pickpocket|rules of profession</t>
  </si>
  <si>
    <t>http://www.imdb.com/title/tt0814022/?ref_=fn_tt_tt_1</t>
  </si>
  <si>
    <t>Comedy|Crime|Thriller</t>
  </si>
  <si>
    <t>Big TroubleÂ </t>
  </si>
  <si>
    <t>Omar Epps</t>
  </si>
  <si>
    <t>airport|fbi agent|person in a car trunk|suitcase|suitcase bomb</t>
  </si>
  <si>
    <t>http://www.imdb.com/title/tt0246464/?ref_=fn_tt_tt_1</t>
  </si>
  <si>
    <t>Giovanna Mezzogiorno</t>
  </si>
  <si>
    <t>Marcela Mar</t>
  </si>
  <si>
    <t>Love in the Time of CholeraÂ </t>
  </si>
  <si>
    <t>Unax Ugalde</t>
  </si>
  <si>
    <t>19th century|colombia|love|marriage|widow</t>
  </si>
  <si>
    <t>http://www.imdb.com/title/tt0484740/?ref_=fn_tt_tt_1</t>
  </si>
  <si>
    <t>Clotilde Hesme</t>
  </si>
  <si>
    <t>Drama|Fantasy|Horror|Mystery</t>
  </si>
  <si>
    <t>Pierre Perrier</t>
  </si>
  <si>
    <t xml:space="preserve">The ReturnedÂ             </t>
  </si>
  <si>
    <t>CÃ©line Sallette</t>
  </si>
  <si>
    <t>france|living dead|serial killer|small town|supernatural</t>
  </si>
  <si>
    <t>http://www.imdb.com/title/tt2521668/?ref_=fn_tt_tt_1</t>
  </si>
  <si>
    <t>George P. Cosmatos</t>
  </si>
  <si>
    <t>Sam Waterston</t>
  </si>
  <si>
    <t>Shadow ConspiracyÂ </t>
  </si>
  <si>
    <t>american president|assassin|conspiracy|president|white house</t>
  </si>
  <si>
    <t>http://www.imdb.com/title/tt0120107/?ref_=fn_tt_tt_1</t>
  </si>
  <si>
    <t>Oliver Parker</t>
  </si>
  <si>
    <t>Tim McInnerny</t>
  </si>
  <si>
    <t>Daniel Kaluuya</t>
  </si>
  <si>
    <t>Johnny English RebornÂ </t>
  </si>
  <si>
    <t>Togo Igawa</t>
  </si>
  <si>
    <t>assassin|chinese|conspiracy|gadget|premier</t>
  </si>
  <si>
    <t>http://www.imdb.com/title/tt1634122/?ref_=fn_tt_tt_1</t>
  </si>
  <si>
    <t>Lawrence Kasanoff</t>
  </si>
  <si>
    <t>Action|Animation|Comedy|Family|Fantasy</t>
  </si>
  <si>
    <t>Foodfight!Â </t>
  </si>
  <si>
    <t>femme fatale|food|pun|supermarket|troubled production</t>
  </si>
  <si>
    <t>http://www.imdb.com/title/tt0249516/?ref_=fn_tt_tt_1</t>
  </si>
  <si>
    <t>Ben Affleck</t>
  </si>
  <si>
    <t>Biography|Drama|History|Thriller</t>
  </si>
  <si>
    <t>Clea DuVall</t>
  </si>
  <si>
    <t>ArgoÂ </t>
  </si>
  <si>
    <t>1970s|cia|f word|u.s. embassy|year 1979</t>
  </si>
  <si>
    <t>http://www.imdb.com/title/tt1024648/?ref_=fn_tt_tt_1</t>
  </si>
  <si>
    <t>Daniel Roebuck</t>
  </si>
  <si>
    <t>Action|Adventure|Crime|Drama|Mystery|Thriller</t>
  </si>
  <si>
    <t>The FugitiveÂ </t>
  </si>
  <si>
    <t>hospital|on the run|one armed man|surgeon|u.s. marshal</t>
  </si>
  <si>
    <t>http://www.imdb.com/title/tt0106977/?ref_=fn_tt_tt_1</t>
  </si>
  <si>
    <t>The Bounty HunterÂ </t>
  </si>
  <si>
    <t>bounty hunter|death|murder|police officer|reporter</t>
  </si>
  <si>
    <t>http://www.imdb.com/title/tt1038919/?ref_=fn_tt_tt_1</t>
  </si>
  <si>
    <t>SleepersÂ </t>
  </si>
  <si>
    <t>boy|guard|kicked in the crotch|prank|sexual abuse</t>
  </si>
  <si>
    <t>http://www.imdb.com/title/tt0117665/?ref_=fn_tt_tt_1</t>
  </si>
  <si>
    <t>Julia Nickson</t>
  </si>
  <si>
    <t>Rambo: First Blood Part IIÂ </t>
  </si>
  <si>
    <t>Martin Kove</t>
  </si>
  <si>
    <t>1980s|mission|prison|rambo|vietnam</t>
  </si>
  <si>
    <t>http://www.imdb.com/title/tt0089880/?ref_=fn_tt_tt_1</t>
  </si>
  <si>
    <t>Brian Gibson</t>
  </si>
  <si>
    <t>The JurorÂ </t>
  </si>
  <si>
    <t>breasts|mafia|sex scene|temple|woods</t>
  </si>
  <si>
    <t>http://www.imdb.com/title/tt0116731/?ref_=fn_tt_tt_1</t>
  </si>
  <si>
    <t>Norman Ferguson</t>
  </si>
  <si>
    <t>Dickie Jones</t>
  </si>
  <si>
    <t>Animation|Family|Fantasy|Musical</t>
  </si>
  <si>
    <t>Mel Blanc</t>
  </si>
  <si>
    <t>PinocchioÂ </t>
  </si>
  <si>
    <t>Cliff Edwards</t>
  </si>
  <si>
    <t>boy|conscience|fairy|jiminy cricket|pinocchio</t>
  </si>
  <si>
    <t>http://www.imdb.com/title/tt0032910/?ref_=fn_tt_tt_1</t>
  </si>
  <si>
    <t>Approved</t>
  </si>
  <si>
    <t>Michael Cimino</t>
  </si>
  <si>
    <t>Adventure|Drama|Western</t>
  </si>
  <si>
    <t>Heaven's GateÂ </t>
  </si>
  <si>
    <t>Isabelle Huppert</t>
  </si>
  <si>
    <t>1890s|hired gun|immigrant|johnson county war|sheriff</t>
  </si>
  <si>
    <t>http://www.imdb.com/title/tt0080855/?ref_=fn_tt_tt_1</t>
  </si>
  <si>
    <t>Underworld: EvolutionÂ </t>
  </si>
  <si>
    <t>death|feud|forbidden love|vampire|werewolf</t>
  </si>
  <si>
    <t>http://www.imdb.com/title/tt0401855/?ref_=fn_tt_tt_1</t>
  </si>
  <si>
    <t>Paul McGuigan</t>
  </si>
  <si>
    <t>Victor FrankensteinÂ </t>
  </si>
  <si>
    <t>Daniel Mays</t>
  </si>
  <si>
    <t>assistant|experiment|frankenstein|medical student|scientist</t>
  </si>
  <si>
    <t>http://www.imdb.com/title/tt1976009/?ref_=fn_tt_tt_1</t>
  </si>
  <si>
    <t>Gus Van Sant</t>
  </si>
  <si>
    <t>Rob Brown</t>
  </si>
  <si>
    <t>Finding ForresterÂ </t>
  </si>
  <si>
    <t>Michael Nouri</t>
  </si>
  <si>
    <t>basketball|mentor|new york|school|writing</t>
  </si>
  <si>
    <t>http://www.imdb.com/title/tt0181536/?ref_=fn_tt_tt_1</t>
  </si>
  <si>
    <t>28 DaysÂ </t>
  </si>
  <si>
    <t>12 step program|box office hit|car accident|vomiting|wedding</t>
  </si>
  <si>
    <t>http://www.imdb.com/title/tt0191754/?ref_=fn_tt_tt_1</t>
  </si>
  <si>
    <t>UnleashedÂ </t>
  </si>
  <si>
    <t>collar|dog|fight|fighting|piano</t>
  </si>
  <si>
    <t>http://www.imdb.com/title/tt0342258/?ref_=fn_tt_tt_1</t>
  </si>
  <si>
    <t>Roger Kumble</t>
  </si>
  <si>
    <t>Lillian Adams</t>
  </si>
  <si>
    <t>Judith Chapman</t>
  </si>
  <si>
    <t>The Sweetest ThingÂ </t>
  </si>
  <si>
    <t>Chelsea Bond</t>
  </si>
  <si>
    <t>female removes her clothes|roommate|voyeur|voyeurism|wedding</t>
  </si>
  <si>
    <t>http://www.imdb.com/title/tt0253867/?ref_=fn_tt_tt_1</t>
  </si>
  <si>
    <t>The FirmÂ </t>
  </si>
  <si>
    <t>Wilford Brimley</t>
  </si>
  <si>
    <t>bar|fbi|law|law firm|lawyer</t>
  </si>
  <si>
    <t>http://www.imdb.com/title/tt0106918/?ref_=fn_tt_tt_1</t>
  </si>
  <si>
    <t>Burr Steers</t>
  </si>
  <si>
    <t>Charlie Tahan</t>
  </si>
  <si>
    <t>Augustus Prew</t>
  </si>
  <si>
    <t>Charlie St. CloudÂ </t>
  </si>
  <si>
    <t>Valerie Tian</t>
  </si>
  <si>
    <t>brother brother relationship|death of brother|ghost|seeing dead people|talking with the dead</t>
  </si>
  <si>
    <t>http://www.imdb.com/title/tt1438254/?ref_=fn_tt_tt_1</t>
  </si>
  <si>
    <t>The MechanicÂ </t>
  </si>
  <si>
    <t>apprentice|disobeying orders|gas station|hitman|nightclub</t>
  </si>
  <si>
    <t>http://www.imdb.com/title/tt0472399/?ref_=fn_tt_tt_1</t>
  </si>
  <si>
    <t>Dax Flame</t>
  </si>
  <si>
    <t>21 Jump StreetÂ </t>
  </si>
  <si>
    <t>narcotics|parody|police|remake|undercover cop</t>
  </si>
  <si>
    <t>http://www.imdb.com/title/tt1232829/?ref_=fn_tt_tt_1</t>
  </si>
  <si>
    <t>Clarke Peters</t>
  </si>
  <si>
    <t>Notting HillÂ </t>
  </si>
  <si>
    <t>Dylan Moran</t>
  </si>
  <si>
    <t>actress|bookstore|friend|kiss|love</t>
  </si>
  <si>
    <t>http://www.imdb.com/title/tt0125439/?ref_=fn_tt_tt_1</t>
  </si>
  <si>
    <t>Chicken RunÂ </t>
  </si>
  <si>
    <t>Julia Sawalha</t>
  </si>
  <si>
    <t>chicken|escape|farm|freedom|rooster</t>
  </si>
  <si>
    <t>http://www.imdb.com/title/tt0120630/?ref_=fn_tt_tt_1</t>
  </si>
  <si>
    <t>John Hamburg</t>
  </si>
  <si>
    <t>Masi Oka</t>
  </si>
  <si>
    <t>Along Came PollyÂ </t>
  </si>
  <si>
    <t>bride|friend|honeymoon|insurance|insurance company</t>
  </si>
  <si>
    <t>http://www.imdb.com/title/tt0343135/?ref_=fn_tt_tt_1</t>
  </si>
  <si>
    <t>Reginald Hudlin</t>
  </si>
  <si>
    <t>BoomerangÂ </t>
  </si>
  <si>
    <t>Geoffrey Holder</t>
  </si>
  <si>
    <t>advertising|battle of the sexes|dating|one word title|womanizer</t>
  </si>
  <si>
    <t>http://www.imdb.com/title/tt0103859/?ref_=fn_tt_tt_1</t>
  </si>
  <si>
    <t>William Xifaras</t>
  </si>
  <si>
    <t>The HeatÂ </t>
  </si>
  <si>
    <t>drug lord|fbi|fbi agent|hospital|shot in the crotch</t>
  </si>
  <si>
    <t>http://www.imdb.com/title/tt2404463/?ref_=fn_tt_tt_1</t>
  </si>
  <si>
    <t>Joseph L. Mankiewicz</t>
  </si>
  <si>
    <t>Richard Burton</t>
  </si>
  <si>
    <t>Biography|Drama|History|Romance</t>
  </si>
  <si>
    <t>CleopatraÂ </t>
  </si>
  <si>
    <t>Roddy McDowall</t>
  </si>
  <si>
    <t>cleopatra|egypt|epic|queen|roman empire</t>
  </si>
  <si>
    <t>http://www.imdb.com/title/tt0056937/?ref_=fn_tt_tt_1</t>
  </si>
  <si>
    <t>Reggie Lee</t>
  </si>
  <si>
    <t>Here Comes the BoomÂ </t>
  </si>
  <si>
    <t>Charice</t>
  </si>
  <si>
    <t>claim in title|high school|mixed martial arts|ultimate fighting championship|underdog</t>
  </si>
  <si>
    <t>http://www.imdb.com/title/tt1648179/?ref_=fn_tt_tt_1</t>
  </si>
  <si>
    <t>High CrimesÂ </t>
  </si>
  <si>
    <t>defense lawyer|lawyer|marine|murder|villager</t>
  </si>
  <si>
    <t>http://www.imdb.com/title/tt0257756/?ref_=fn_tt_tt_1</t>
  </si>
  <si>
    <t>Barbra Streisand</t>
  </si>
  <si>
    <t>The Mirror Has Two FacesÂ </t>
  </si>
  <si>
    <t>Mimi Rogers</t>
  </si>
  <si>
    <t>columbia university|lecture|marriage|professor|sex</t>
  </si>
  <si>
    <t>http://www.imdb.com/title/tt0117057/?ref_=fn_tt_tt_1</t>
  </si>
  <si>
    <t>Mark Pellington</t>
  </si>
  <si>
    <t>Drama|Horror|Mystery|Thriller</t>
  </si>
  <si>
    <t>The Mothman PropheciesÂ </t>
  </si>
  <si>
    <t>David Eigenberg</t>
  </si>
  <si>
    <t>car accident|death of wife|mothman|point pleasant west virginia|urban legend</t>
  </si>
  <si>
    <t>http://www.imdb.com/title/tt0265349/?ref_=fn_tt_tt_1</t>
  </si>
  <si>
    <t>Bono</t>
  </si>
  <si>
    <t>BrÃ¼noÂ </t>
  </si>
  <si>
    <t>Slash</t>
  </si>
  <si>
    <t>austrian|fame|fashion|gay lead character|mockumentary</t>
  </si>
  <si>
    <t>http://www.imdb.com/title/tt0889583/?ref_=fn_tt_tt_1</t>
  </si>
  <si>
    <t>John Glen</t>
  </si>
  <si>
    <t>Robert Davi</t>
  </si>
  <si>
    <t>Licence to KillÂ </t>
  </si>
  <si>
    <t>Anthony Zerbe</t>
  </si>
  <si>
    <t>drug cartel|drug lord|james bond 007|personal vendetta|vengeance</t>
  </si>
  <si>
    <t>http://www.imdb.com/title/tt0097742/?ref_=fn_tt_tt_1</t>
  </si>
  <si>
    <t>Catherine Hardwicke</t>
  </si>
  <si>
    <t>Red Riding HoodÂ </t>
  </si>
  <si>
    <t>death|forest|love|werewolf|werewolf bite</t>
  </si>
  <si>
    <t>http://www.imdb.com/title/tt1486185/?ref_=fn_tt_tt_1</t>
  </si>
  <si>
    <t>John Herzfeld</t>
  </si>
  <si>
    <t>15 MinutesÂ </t>
  </si>
  <si>
    <t>criminal|detective|fire|homicide|media</t>
  </si>
  <si>
    <t>http://www.imdb.com/title/tt0179626/?ref_=fn_tt_tt_1</t>
  </si>
  <si>
    <t>Annabel Jankel</t>
  </si>
  <si>
    <t>Fisher Stevens</t>
  </si>
  <si>
    <t>Super Mario Bros.Â </t>
  </si>
  <si>
    <t>based on video game|dinosaur|king|mario|plumber</t>
  </si>
  <si>
    <t>http://www.imdb.com/title/tt0108255/?ref_=fn_tt_tt_1</t>
  </si>
  <si>
    <t>Jeremy Crutchley</t>
  </si>
  <si>
    <t>Lord of WarÂ </t>
  </si>
  <si>
    <t>Jared Burke</t>
  </si>
  <si>
    <t>1980s|arms dealer|immorality|ukrainian|warlord</t>
  </si>
  <si>
    <t>http://www.imdb.com/title/tt0399295/?ref_=fn_tt_tt_1</t>
  </si>
  <si>
    <t>Tony Chiu Wai Leung</t>
  </si>
  <si>
    <t>HeroÂ </t>
  </si>
  <si>
    <t>Maggie Cheung</t>
  </si>
  <si>
    <t>china|flying|king|palace|sword</t>
  </si>
  <si>
    <t>http://www.imdb.com/title/tt0299977/?ref_=fn_tt_tt_1</t>
  </si>
  <si>
    <t>Julie Anne Robinson</t>
  </si>
  <si>
    <t>Debbie Reynolds</t>
  </si>
  <si>
    <t>One for the MoneyÂ </t>
  </si>
  <si>
    <t>bail bond|bounty hunter|jeans|shot in the butt|title directed by female</t>
  </si>
  <si>
    <t>http://www.imdb.com/title/tt1598828/?ref_=fn_tt_tt_1</t>
  </si>
  <si>
    <t>Evan Goldberg</t>
  </si>
  <si>
    <t>Randall Park</t>
  </si>
  <si>
    <t>The InterviewÂ </t>
  </si>
  <si>
    <t>Anders Holm</t>
  </si>
  <si>
    <t>assassination attempt|communist dictatorship|dictator|exploding helicopter|finger bitten off</t>
  </si>
  <si>
    <t>http://www.imdb.com/title/tt2788710/?ref_=fn_tt_tt_1</t>
  </si>
  <si>
    <t>Sngmoo Lee</t>
  </si>
  <si>
    <t>Dong-gun Jang</t>
  </si>
  <si>
    <t>Action|Fantasy|Western</t>
  </si>
  <si>
    <t>The Warrior's WayÂ </t>
  </si>
  <si>
    <t>Jed Brophy</t>
  </si>
  <si>
    <t>bullet time|explosion|knife throwing|throwing a knife|violence</t>
  </si>
  <si>
    <t>http://www.imdb.com/title/tt1032751/?ref_=fn_tt_tt_1</t>
  </si>
  <si>
    <t>Gavin MacLeod</t>
  </si>
  <si>
    <t>Comedy|War</t>
  </si>
  <si>
    <t xml:space="preserve">McHale's NavyÂ             </t>
  </si>
  <si>
    <t>Bob Hastings</t>
  </si>
  <si>
    <t>american soldier|naval uniform|navy|patrol boat|uniform</t>
  </si>
  <si>
    <t>http://www.imdb.com/title/tt0055689/?ref_=fn_tt_tt_1</t>
  </si>
  <si>
    <t>Dany Boon</t>
  </si>
  <si>
    <t>MicmacsÂ </t>
  </si>
  <si>
    <t>bullet|contortionist|gag humor|human cannonball|revenge</t>
  </si>
  <si>
    <t>http://www.imdb.com/title/tt1149361/?ref_=fn_tt_tt_1</t>
  </si>
  <si>
    <t>Drama|Music</t>
  </si>
  <si>
    <t>8 MileÂ </t>
  </si>
  <si>
    <t>Evan Jones</t>
  </si>
  <si>
    <t>competition|contest|friend|self expression|white rapper</t>
  </si>
  <si>
    <t>http://www.imdb.com/title/tt0298203/?ref_=fn_tt_tt_1</t>
  </si>
  <si>
    <t>Jamel Debbouze</t>
  </si>
  <si>
    <t>Youssef Hajdi</t>
  </si>
  <si>
    <t>Animal Kingdom: Let's go ApeÂ </t>
  </si>
  <si>
    <t>MÃ©lissa Theuriau</t>
  </si>
  <si>
    <t>ape|computer animation|evolution|first person title|reference to louis de funes</t>
  </si>
  <si>
    <t>http://www.imdb.com/title/tt1220911/?ref_=fn_tt_tt_1</t>
  </si>
  <si>
    <t>A Knight's TaleÂ </t>
  </si>
  <si>
    <t>BÃ©rÃ©nice Bejo</t>
  </si>
  <si>
    <t>chaucer|jousting|knight|medieval times|tournament</t>
  </si>
  <si>
    <t>http://www.imdb.com/title/tt0183790/?ref_=fn_tt_tt_1</t>
  </si>
  <si>
    <t>Gordon Chan</t>
  </si>
  <si>
    <t>Lee Evans</t>
  </si>
  <si>
    <t>Julian Sands</t>
  </si>
  <si>
    <t>The MedallionÂ </t>
  </si>
  <si>
    <t>Anthony Chau-Sang Wong</t>
  </si>
  <si>
    <t>hong kong|interpol|medallion|ship|tough cop</t>
  </si>
  <si>
    <t>http://www.imdb.com/title/tt0288045/?ref_=fn_tt_tt_1</t>
  </si>
  <si>
    <t>The Sixth SenseÂ </t>
  </si>
  <si>
    <t>able to see the dead|ghost|plot twist|psychic|surprise ending</t>
  </si>
  <si>
    <t>http://www.imdb.com/title/tt0167404/?ref_=fn_tt_tt_1</t>
  </si>
  <si>
    <t>Asger Leth</t>
  </si>
  <si>
    <t>Mandy Gonzalez</t>
  </si>
  <si>
    <t>Man on a LedgeÂ </t>
  </si>
  <si>
    <t>J. Smith-Cameron</t>
  </si>
  <si>
    <t>detective|diamond|hotel|police|rooftop</t>
  </si>
  <si>
    <t>http://www.imdb.com/title/tt1568338/?ref_=fn_tt_tt_1</t>
  </si>
  <si>
    <t>The Big YearÂ </t>
  </si>
  <si>
    <t>JoBeth Williams</t>
  </si>
  <si>
    <t>alaska|birding|competition|migration|storm</t>
  </si>
  <si>
    <t>http://www.imdb.com/title/tt1053810/?ref_=fn_tt_tt_1</t>
  </si>
  <si>
    <t>John G. Avildsen</t>
  </si>
  <si>
    <t>William Zabka</t>
  </si>
  <si>
    <t>Action|Drama|Family|Sport</t>
  </si>
  <si>
    <t>The Karate KidÂ </t>
  </si>
  <si>
    <t>William Bassett</t>
  </si>
  <si>
    <t>apartment|bully|fight|karate|master</t>
  </si>
  <si>
    <t>http://www.imdb.com/title/tt0087538/?ref_=fn_tt_tt_1</t>
  </si>
  <si>
    <t>American HustleÂ </t>
  </si>
  <si>
    <t>based on true story|con artist|drunk wife|fbi investigation|scam</t>
  </si>
  <si>
    <t>http://www.imdb.com/title/tt1800241/?ref_=fn_tt_tt_1</t>
  </si>
  <si>
    <t>Anne Fletcher</t>
  </si>
  <si>
    <t>The ProposalÂ </t>
  </si>
  <si>
    <t>alaska|deportation|father son relationship|male objectification|sitka alaska</t>
  </si>
  <si>
    <t>http://www.imdb.com/title/tt1041829/?ref_=fn_tt_tt_1</t>
  </si>
  <si>
    <t>Bruce Beresford</t>
  </si>
  <si>
    <t>Annabeth Gish</t>
  </si>
  <si>
    <t>Double JeopardyÂ </t>
  </si>
  <si>
    <t>Bruce Campbell</t>
  </si>
  <si>
    <t>blood|murder|sex scene|wrongful arrest|wrongful conviction</t>
  </si>
  <si>
    <t>http://www.imdb.com/title/tt0150377/?ref_=fn_tt_tt_1</t>
  </si>
  <si>
    <t>Jeffrey Weissman</t>
  </si>
  <si>
    <t>Back to the Future Part IIÂ </t>
  </si>
  <si>
    <t>Thomas F. Wilson</t>
  </si>
  <si>
    <t>alternate timeline|same actor playing two characters simultaneously on screen|second part|year 2015|younger version of character</t>
  </si>
  <si>
    <t>http://www.imdb.com/title/tt0096874/?ref_=fn_tt_tt_1</t>
  </si>
  <si>
    <t>LucyÂ </t>
  </si>
  <si>
    <t>brain capacity|drugs|fictional drug|one woman army|tough girl</t>
  </si>
  <si>
    <t>http://www.imdb.com/title/tt2872732/?ref_=fn_tt_tt_1</t>
  </si>
  <si>
    <t>Sam Taylor-Johnson</t>
  </si>
  <si>
    <t>Fifty Shades of GreyÂ </t>
  </si>
  <si>
    <t>female frontal nudity|female nudity|perversion|sex scene|spanking</t>
  </si>
  <si>
    <t>http://www.imdb.com/title/tt2322441/?ref_=fn_tt_tt_1</t>
  </si>
  <si>
    <t>Spy Kids 3-D: Game OverÂ </t>
  </si>
  <si>
    <t>mission|spy|surfing|trapped|virtual reality</t>
  </si>
  <si>
    <t>http://www.imdb.com/title/tt0338459/?ref_=fn_tt_tt_1</t>
  </si>
  <si>
    <t>A Time to KillÂ </t>
  </si>
  <si>
    <t>african american|court|law|mississippi|trial</t>
  </si>
  <si>
    <t>http://www.imdb.com/title/tt0117913/?ref_=fn_tt_tt_1</t>
  </si>
  <si>
    <t>Cheaper by the DozenÂ </t>
  </si>
  <si>
    <t>9 year old|house|illinois|new job|vomiting</t>
  </si>
  <si>
    <t>http://www.imdb.com/title/tt0349205/?ref_=fn_tt_tt_1</t>
  </si>
  <si>
    <t>Scott Elrod</t>
  </si>
  <si>
    <t>Action|Biography|Drama|Thriller|War</t>
  </si>
  <si>
    <t>Jerry Ferrara</t>
  </si>
  <si>
    <t>Lone SurvivorÂ </t>
  </si>
  <si>
    <t>Dan Bilzerian</t>
  </si>
  <si>
    <t>courage|navy seal|outnumbered|shot multiple times|survival</t>
  </si>
  <si>
    <t>http://www.imdb.com/title/tt1091191/?ref_=fn_tt_tt_1</t>
  </si>
  <si>
    <t>Lori Petty</t>
  </si>
  <si>
    <t>Comedy|Drama|Sport</t>
  </si>
  <si>
    <t>A League of Their OwnÂ </t>
  </si>
  <si>
    <t>Rosie O'Donnell</t>
  </si>
  <si>
    <t>baseball|friend|oregon|rivalry|softball</t>
  </si>
  <si>
    <t>http://www.imdb.com/title/tt0104694/?ref_=fn_tt_tt_1</t>
  </si>
  <si>
    <t>Javier Botet</t>
  </si>
  <si>
    <t>The Conjuring 2Â </t>
  </si>
  <si>
    <t>based on supposedly true story|house|paranormal investigating|psychic|second part</t>
  </si>
  <si>
    <t>http://www.imdb.com/title/tt3065204/?ref_=fn_tt_tt_1</t>
  </si>
  <si>
    <t>Dustin Fitzsimons</t>
  </si>
  <si>
    <t>The Social NetworkÂ </t>
  </si>
  <si>
    <t>Marcella Lentz-Pope</t>
  </si>
  <si>
    <t>competitiveness|creator|entrepreneur|facebook|intellectual property</t>
  </si>
  <si>
    <t>http://www.imdb.com/title/tt1285016/?ref_=fn_tt_tt_1</t>
  </si>
  <si>
    <t>Ken Kwapis</t>
  </si>
  <si>
    <t>Sabrina Revelle</t>
  </si>
  <si>
    <t>Carmen Perez</t>
  </si>
  <si>
    <t>He's Just Not That Into YouÂ </t>
  </si>
  <si>
    <t>Sachiko Ishida</t>
  </si>
  <si>
    <t>advertising|bar|dating|lingerie slip|six word title</t>
  </si>
  <si>
    <t>http://www.imdb.com/title/tt1001508/?ref_=fn_tt_tt_1</t>
  </si>
  <si>
    <t>Beau Mirchoff</t>
  </si>
  <si>
    <t>Scary Movie 4Â </t>
  </si>
  <si>
    <t>female nudity|male nudity|parody|reference to myspace|sequel</t>
  </si>
  <si>
    <t>http://www.imdb.com/title/tt0362120/?ref_=fn_tt_tt_1</t>
  </si>
  <si>
    <t>Wes Craven</t>
  </si>
  <si>
    <t>Roger Jackson</t>
  </si>
  <si>
    <t>Kelly Rutherford</t>
  </si>
  <si>
    <t>Scream 3Â </t>
  </si>
  <si>
    <t>death|ghostface|murder|scream|survivor</t>
  </si>
  <si>
    <t>http://www.imdb.com/title/tt0134084/?ref_=fn_tt_tt_1</t>
  </si>
  <si>
    <t>Adventure|Comedy|Sci-Fi|Western</t>
  </si>
  <si>
    <t>Back to the Future Part IIIÂ </t>
  </si>
  <si>
    <t>band|dog|letter|time machine|tombstone</t>
  </si>
  <si>
    <t>http://www.imdb.com/title/tt0099088/?ref_=fn_tt_tt_1</t>
  </si>
  <si>
    <t>Etan Cohen</t>
  </si>
  <si>
    <t>Get HardÂ </t>
  </si>
  <si>
    <t>camera focus on female butt|gay bar|millionaire|singing in a car|two word title</t>
  </si>
  <si>
    <t>http://www.imdb.com/title/tt2561572/?ref_=fn_tt_tt_1</t>
  </si>
  <si>
    <t>Fantasy|Horror|Romance</t>
  </si>
  <si>
    <t>Bram Stoker's DraculaÂ </t>
  </si>
  <si>
    <t>dracula|horror movie remake|maze|monster sex|vampire</t>
  </si>
  <si>
    <t>http://www.imdb.com/title/tt0103874/?ref_=fn_tt_tt_1</t>
  </si>
  <si>
    <t>Biography|Drama|Romance</t>
  </si>
  <si>
    <t>Julie &amp; JuliaÂ </t>
  </si>
  <si>
    <t>american|blog|book|cook|cooking</t>
  </si>
  <si>
    <t>http://www.imdb.com/title/tt1135503/?ref_=fn_tt_tt_1</t>
  </si>
  <si>
    <t>42Â </t>
  </si>
  <si>
    <t>baseball|baseball player|brooklyn dodgers|major league baseball|racism</t>
  </si>
  <si>
    <t>http://www.imdb.com/title/tt0453562/?ref_=fn_tt_tt_1</t>
  </si>
  <si>
    <t>The Talented Mr. RipleyÂ </t>
  </si>
  <si>
    <t>1950s|italy|mistaken identity|nudity|sociopath</t>
  </si>
  <si>
    <t>http://www.imdb.com/title/tt0134119/?ref_=fn_tt_tt_1</t>
  </si>
  <si>
    <t>Dumb and Dumber ToÂ </t>
  </si>
  <si>
    <t>adoption|highway travel|road trip|sequel|stupidity</t>
  </si>
  <si>
    <t>http://www.imdb.com/title/tt2096672/?ref_=fn_tt_tt_1</t>
  </si>
  <si>
    <t>Eight BelowÂ </t>
  </si>
  <si>
    <t>Wendy Crewson</t>
  </si>
  <si>
    <t>antarctica|dog|siberian husky|sled dog|survival</t>
  </si>
  <si>
    <t>http://www.imdb.com/title/tt0397313/?ref_=fn_tt_tt_1</t>
  </si>
  <si>
    <t>The InternÂ </t>
  </si>
  <si>
    <t>reference to ben affleck|reference to brad pitt|reference to george clooney|reference to jack nicholson|website</t>
  </si>
  <si>
    <t>http://www.imdb.com/title/tt2361509/?ref_=fn_tt_tt_1</t>
  </si>
  <si>
    <t>Nadine Velazquez</t>
  </si>
  <si>
    <t>Ride Along 2Â </t>
  </si>
  <si>
    <t>computer hacker|crime boss|detective|drugs|wedding</t>
  </si>
  <si>
    <t>http://www.imdb.com/title/tt2869728/?ref_=fn_tt_tt_1</t>
  </si>
  <si>
    <t>Terry Kinney</t>
  </si>
  <si>
    <t>Action|Adventure|Drama|Romance|War</t>
  </si>
  <si>
    <t>The Last of the MohicansÂ </t>
  </si>
  <si>
    <t>Eric Schweig</t>
  </si>
  <si>
    <t>18th century|based on novel|colonel|french and indian war|revenge</t>
  </si>
  <si>
    <t>http://www.imdb.com/title/tt0104691/?ref_=fn_tt_tt_1</t>
  </si>
  <si>
    <t>Curtis Armstrong</t>
  </si>
  <si>
    <t>RayÂ </t>
  </si>
  <si>
    <t>1950s|1960s|racism|rhythm and blues|singer</t>
  </si>
  <si>
    <t>http://www.imdb.com/title/tt0350258/?ref_=fn_tt_tt_1</t>
  </si>
  <si>
    <t>Powers Boothe</t>
  </si>
  <si>
    <t>Sin CityÂ </t>
  </si>
  <si>
    <t>Jason Douglas</t>
  </si>
  <si>
    <t>anthology|corruption|hearing characters thoughts|neo noir|night</t>
  </si>
  <si>
    <t>http://www.imdb.com/title/tt0401792/?ref_=fn_tt_tt_1</t>
  </si>
  <si>
    <t>Vantage PointÂ </t>
  </si>
  <si>
    <t>explosion|multiple perspectives|president|secret service|shooting</t>
  </si>
  <si>
    <t>http://www.imdb.com/title/tt0443274/?ref_=fn_tt_tt_1</t>
  </si>
  <si>
    <t>I Love You, ManÂ </t>
  </si>
  <si>
    <t>Jane Curtin</t>
  </si>
  <si>
    <t>bromance|friend|gay brother|homosexual subtext|wedding</t>
  </si>
  <si>
    <t>http://www.imdb.com/title/tt1155056/?ref_=fn_tt_tt_1</t>
  </si>
  <si>
    <t>Shallow HalÂ </t>
  </si>
  <si>
    <t>Susan Ward</t>
  </si>
  <si>
    <t>dying|friend|inner beauty|love|self help guru</t>
  </si>
  <si>
    <t>http://www.imdb.com/title/tt0256380/?ref_=fn_tt_tt_1</t>
  </si>
  <si>
    <t>Jay O. Sanders</t>
  </si>
  <si>
    <t>Sally Kirkland</t>
  </si>
  <si>
    <t>JFKÂ </t>
  </si>
  <si>
    <t>Cheryl Penland</t>
  </si>
  <si>
    <t>death|gay slur|homosexuality|investigation|president</t>
  </si>
  <si>
    <t>http://www.imdb.com/title/tt0102138/?ref_=fn_tt_tt_1</t>
  </si>
  <si>
    <t>Nia Long</t>
  </si>
  <si>
    <t>Big Momma's House 2Â </t>
  </si>
  <si>
    <t>Marisol Nichols</t>
  </si>
  <si>
    <t>cheerleading|fbi|fbi agent|nanny|undercover</t>
  </si>
  <si>
    <t>http://www.imdb.com/title/tt0421729/?ref_=fn_tt_tt_1</t>
  </si>
  <si>
    <t>Adventure|Comedy|Crime|Romance</t>
  </si>
  <si>
    <t>The MexicanÂ </t>
  </si>
  <si>
    <t>curse|hostage|mexico|pistol|vomiting</t>
  </si>
  <si>
    <t>http://www.imdb.com/title/tt0236493/?ref_=fn_tt_tt_1</t>
  </si>
  <si>
    <t>Comedy|Drama|Family|Fantasy|Romance</t>
  </si>
  <si>
    <t>Matthew Perry</t>
  </si>
  <si>
    <t>17 AgainÂ </t>
  </si>
  <si>
    <t>adult as child|father son relationship|high school student|janitor|school</t>
  </si>
  <si>
    <t>http://www.imdb.com/title/tt0974661/?ref_=fn_tt_tt_1</t>
  </si>
  <si>
    <t>Nick Cassavetes</t>
  </si>
  <si>
    <t>Kate Upton</t>
  </si>
  <si>
    <t>The Other WomanÂ </t>
  </si>
  <si>
    <t>David Thornton</t>
  </si>
  <si>
    <t>beach house|blonde bombshell|cheating husband|revenge|wife meets mistress</t>
  </si>
  <si>
    <t>http://www.imdb.com/title/tt2203939/?ref_=fn_tt_tt_1</t>
  </si>
  <si>
    <t>Andrew Fiscella</t>
  </si>
  <si>
    <t>Horror</t>
  </si>
  <si>
    <t>Krista Allen</t>
  </si>
  <si>
    <t>The Final DestinationÂ </t>
  </si>
  <si>
    <t>Shantel VanSanten</t>
  </si>
  <si>
    <t>attempted suicide|car crash|collapsing scaffold|overflowing bathtub|tooth knocked out</t>
  </si>
  <si>
    <t>http://www.imdb.com/title/tt1144884/?ref_=fn_tt_tt_1</t>
  </si>
  <si>
    <t>Bridge of SpiesÂ </t>
  </si>
  <si>
    <t>cia|cold war|lawyer|negotiation|spy</t>
  </si>
  <si>
    <t>http://www.imdb.com/title/tt3682448/?ref_=fn_tt_tt_1</t>
  </si>
  <si>
    <t>Joaquim de Almeida</t>
  </si>
  <si>
    <t>Behind Enemy LinesÂ </t>
  </si>
  <si>
    <t>Sam Jaeger</t>
  </si>
  <si>
    <t>battle|massacre|navigator|navy|rescue</t>
  </si>
  <si>
    <t>http://www.imdb.com/title/tt0159273/?ref_=fn_tt_tt_1</t>
  </si>
  <si>
    <t>Nicholas Stoller</t>
  </si>
  <si>
    <t>Mario Lopez</t>
  </si>
  <si>
    <t>Comedy|Music</t>
  </si>
  <si>
    <t>Pink</t>
  </si>
  <si>
    <t>Get Him to the GreekÂ </t>
  </si>
  <si>
    <t>Lino Facioli</t>
  </si>
  <si>
    <t>concert|drugs|recession|record company|rock star</t>
  </si>
  <si>
    <t>http://www.imdb.com/title/tt1226229/?ref_=fn_tt_tt_1</t>
  </si>
  <si>
    <t>Nick Cannon</t>
  </si>
  <si>
    <t>Shall We DanceÂ </t>
  </si>
  <si>
    <t>dance|dance competition|dance lesson|love|teacher</t>
  </si>
  <si>
    <t>http://www.imdb.com/title/tt0358135/?ref_=fn_tt_tt_1</t>
  </si>
  <si>
    <t>Small SoldiersÂ </t>
  </si>
  <si>
    <t>action figure|battle|computer|military|toy</t>
  </si>
  <si>
    <t>http://www.imdb.com/title/tt0122718/?ref_=fn_tt_tt_1</t>
  </si>
  <si>
    <t>Mark A.Z. DippÃ©</t>
  </si>
  <si>
    <t>Michael Jai White</t>
  </si>
  <si>
    <t>SpawnÂ </t>
  </si>
  <si>
    <t>based on comic|based on comic book|dark hero|image comics|superhero</t>
  </si>
  <si>
    <t>http://www.imdb.com/title/tt0120177/?ref_=fn_tt_tt_1</t>
  </si>
  <si>
    <t>Action|Adventure|Drama|Romance|Thriller</t>
  </si>
  <si>
    <t>The Count of Monte CristoÂ </t>
  </si>
  <si>
    <t>count|escape|island|revenge|sailor</t>
  </si>
  <si>
    <t>http://www.imdb.com/title/tt0245844/?ref_=fn_tt_tt_1</t>
  </si>
  <si>
    <t>Margarita Levieva</t>
  </si>
  <si>
    <t>The Lincoln LawyerÂ </t>
  </si>
  <si>
    <t>defense attorney|defense lawyer|lawyer|plot twist|prostitute</t>
  </si>
  <si>
    <t>http://www.imdb.com/title/tt1189340/?ref_=fn_tt_tt_1</t>
  </si>
  <si>
    <t>UnknownÂ </t>
  </si>
  <si>
    <t>Aidan Quinn</t>
  </si>
  <si>
    <t>agriculture|airport|amnesia|nurse|scientist</t>
  </si>
  <si>
    <t>http://www.imdb.com/title/tt1401152/?ref_=fn_tt_tt_1</t>
  </si>
  <si>
    <t>The PrestigeÂ </t>
  </si>
  <si>
    <t>illusion|magician|obsession|rivalry|secret</t>
  </si>
  <si>
    <t>http://www.imdb.com/title/tt0482571/?ref_=fn_tt_tt_1</t>
  </si>
  <si>
    <t>Horrible Bosses 2Â </t>
  </si>
  <si>
    <t>Lindsay Sloane</t>
  </si>
  <si>
    <t>kidnapping|reference to franz beckenbauer|scene during end credits|second part|singing in a car</t>
  </si>
  <si>
    <t>http://www.imdb.com/title/tt2170439/?ref_=fn_tt_tt_1</t>
  </si>
  <si>
    <t>Cal Brunker</t>
  </si>
  <si>
    <t>Paul Scheer</t>
  </si>
  <si>
    <t>Escape from Planet EarthÂ </t>
  </si>
  <si>
    <t>Jonathan Morgan Heit</t>
  </si>
  <si>
    <t>alien|cult film|mission control|product placement|rescue</t>
  </si>
  <si>
    <t>http://www.imdb.com/title/tt0765446/?ref_=fn_tt_tt_1</t>
  </si>
  <si>
    <t>Dalia HernÃ¡ndez</t>
  </si>
  <si>
    <t>Rudy Youngblood</t>
  </si>
  <si>
    <t>ApocalyptoÂ </t>
  </si>
  <si>
    <t>Jonathan Brewer</t>
  </si>
  <si>
    <t>jaguar|mayan|solar eclipse|tribe|village</t>
  </si>
  <si>
    <t>http://www.imdb.com/title/tt0472043/?ref_=fn_tt_tt_1</t>
  </si>
  <si>
    <t>Maya</t>
  </si>
  <si>
    <t>The Living DaylightsÂ </t>
  </si>
  <si>
    <t>british agent|defection|escape|kgb|soviet general</t>
  </si>
  <si>
    <t>http://www.imdb.com/title/tt0093428/?ref_=fn_tt_tt_1</t>
  </si>
  <si>
    <t>NimrÃ³d Antal</t>
  </si>
  <si>
    <t>Topher Grace</t>
  </si>
  <si>
    <t>PredatorsÂ </t>
  </si>
  <si>
    <t>kicked in the face|martial arts|punched in the face|strong female character|woman punching a man</t>
  </si>
  <si>
    <t>http://www.imdb.com/title/tt1424381/?ref_=fn_tt_tt_1</t>
  </si>
  <si>
    <t>Debra Winger</t>
  </si>
  <si>
    <t>Legal EaglesÂ </t>
  </si>
  <si>
    <t>Roscoe Lee Browne</t>
  </si>
  <si>
    <t>judicial|judiciary|lawyer|murder|painting</t>
  </si>
  <si>
    <t>http://www.imdb.com/title/tt0091396/?ref_=fn_tt_tt_1</t>
  </si>
  <si>
    <t>Secret WindowÂ </t>
  </si>
  <si>
    <t>adultery|extramarital affair|infidelity|unfaithfulness|writer</t>
  </si>
  <si>
    <t>http://www.imdb.com/title/tt0363988/?ref_=fn_tt_tt_1</t>
  </si>
  <si>
    <t>Alejandro Agresti</t>
  </si>
  <si>
    <t>The Lake HouseÂ </t>
  </si>
  <si>
    <t>Ebon Moss-Bachrach</t>
  </si>
  <si>
    <t>house|lake|letter|love across time|parallel time</t>
  </si>
  <si>
    <t>http://www.imdb.com/title/tt0410297/?ref_=fn_tt_tt_1</t>
  </si>
  <si>
    <t>Deneen Tyler</t>
  </si>
  <si>
    <t>Gena Rowlands</t>
  </si>
  <si>
    <t>The Skeleton KeyÂ </t>
  </si>
  <si>
    <t>Joy Bryant</t>
  </si>
  <si>
    <t>attic|bound and gagged|hoodoo|secret|southern gothic</t>
  </si>
  <si>
    <t>http://www.imdb.com/title/tt0397101/?ref_=fn_tt_tt_1</t>
  </si>
  <si>
    <t>Peter Hedges</t>
  </si>
  <si>
    <t>The Odd Life of Timothy GreenÂ </t>
  </si>
  <si>
    <t>dodgeball|portrait|soccer|soccer game|young love</t>
  </si>
  <si>
    <t>http://www.imdb.com/title/tt1462769/?ref_=fn_tt_tt_1</t>
  </si>
  <si>
    <t>Paul Weiland</t>
  </si>
  <si>
    <t>Beau Garrett</t>
  </si>
  <si>
    <t>Busy Philipps</t>
  </si>
  <si>
    <t>Made of HonorÂ </t>
  </si>
  <si>
    <t>friend|love|maid|maid of honor|marriage</t>
  </si>
  <si>
    <t>http://www.imdb.com/title/tt0866439/?ref_=fn_tt_tt_1</t>
  </si>
  <si>
    <t>Steve Schirripa</t>
  </si>
  <si>
    <t>Biography|Drama|Music|Musical</t>
  </si>
  <si>
    <t>Johnny Cannizzaro</t>
  </si>
  <si>
    <t>Jersey BoysÂ </t>
  </si>
  <si>
    <t>Scott Vance</t>
  </si>
  <si>
    <t>band|music group|musical quartet|singer|song</t>
  </si>
  <si>
    <t>http://www.imdb.com/title/tt1742044/?ref_=fn_tt_tt_1</t>
  </si>
  <si>
    <t>The RainmakerÂ </t>
  </si>
  <si>
    <t>courtroom|domestic violence|insurance company|lawyer|underdog</t>
  </si>
  <si>
    <t>http://www.imdb.com/title/tt0119978/?ref_=fn_tt_tt_1</t>
  </si>
  <si>
    <t>GothikaÂ </t>
  </si>
  <si>
    <t>memory|murder|patient|psychiatrist|the devil</t>
  </si>
  <si>
    <t>http://www.imdb.com/title/tt0348836/?ref_=fn_tt_tt_1</t>
  </si>
  <si>
    <t>Drama|History</t>
  </si>
  <si>
    <t>AmistadÂ </t>
  </si>
  <si>
    <t>courtroom|mutiny|ship|slave ship|slave trade</t>
  </si>
  <si>
    <t>http://www.imdb.com/title/tt0118607/?ref_=fn_tt_tt_1</t>
  </si>
  <si>
    <t>JosÃ© Wilker</t>
  </si>
  <si>
    <t>Lorraine Bracco</t>
  </si>
  <si>
    <t>Medicine ManÂ </t>
  </si>
  <si>
    <t>Sean Connery</t>
  </si>
  <si>
    <t>cancer|environment|gas chromatograph|jungle|nature</t>
  </si>
  <si>
    <t>http://www.imdb.com/title/tt0104839/?ref_=fn_tt_tt_1</t>
  </si>
  <si>
    <t>Colin Strause</t>
  </si>
  <si>
    <t>Johnny Lewis</t>
  </si>
  <si>
    <t>Sam Trammell</t>
  </si>
  <si>
    <t>Aliens vs. Predator: RequiemÂ </t>
  </si>
  <si>
    <t>Ian Whyte</t>
  </si>
  <si>
    <t>alien|escape|hunting|hybrid|predator</t>
  </si>
  <si>
    <t>http://www.imdb.com/title/tt0758730/?ref_=fn_tt_tt_1</t>
  </si>
  <si>
    <t>John Larroquette</t>
  </si>
  <si>
    <t>Macaulay Culkin</t>
  </si>
  <si>
    <t>RiÂ¢hie RiÂ¢hÂ </t>
  </si>
  <si>
    <t>Jonathan Hyde</t>
  </si>
  <si>
    <t>attempted murder|based on comic book|escape from prison|lost at sea|wealth</t>
  </si>
  <si>
    <t>http://www.imdb.com/title/tt0110989/?ref_=fn_tt_tt_1</t>
  </si>
  <si>
    <t>Autumn in New YorkÂ </t>
  </si>
  <si>
    <t>may december romance|new york|new york city|rockefeller center|title directed by female</t>
  </si>
  <si>
    <t>http://www.imdb.com/title/tt0174480/?ref_=fn_tt_tt_1</t>
  </si>
  <si>
    <t>Comedy|Music|Romance</t>
  </si>
  <si>
    <t>Music and LyricsÂ </t>
  </si>
  <si>
    <t>love|lyricist|singer|singing|song</t>
  </si>
  <si>
    <t>http://www.imdb.com/title/tt0758766/?ref_=fn_tt_tt_1</t>
  </si>
  <si>
    <t>Greg Mottola</t>
  </si>
  <si>
    <t>Nelson Ascencio</t>
  </si>
  <si>
    <t>Bobby Lee</t>
  </si>
  <si>
    <t>PaulÂ </t>
  </si>
  <si>
    <t>Jeremy Owen</t>
  </si>
  <si>
    <t>alien|geek|nerd|road trip|ufo</t>
  </si>
  <si>
    <t>http://www.imdb.com/title/tt1092026/?ref_=fn_tt_tt_1</t>
  </si>
  <si>
    <t>Tom Virtue</t>
  </si>
  <si>
    <t>The Guilt TripÂ </t>
  </si>
  <si>
    <t>Julene Renee</t>
  </si>
  <si>
    <t>cross country|love|mother son relationship|on the road|trip</t>
  </si>
  <si>
    <t>http://www.imdb.com/title/tt1694020/?ref_=fn_tt_tt_1</t>
  </si>
  <si>
    <t>Aimee Teegarden</t>
  </si>
  <si>
    <t>Scream 4Â </t>
  </si>
  <si>
    <t>Shenae Grimes-Beech</t>
  </si>
  <si>
    <t>author|book|deputy|murder|sheriff</t>
  </si>
  <si>
    <t>http://www.imdb.com/title/tt1262416/?ref_=fn_tt_tt_1</t>
  </si>
  <si>
    <t>8MMÂ </t>
  </si>
  <si>
    <t>Anthony Heald</t>
  </si>
  <si>
    <t>investigation|obsession|private eye|private investigator|snuff film</t>
  </si>
  <si>
    <t>http://www.imdb.com/title/tt0134273/?ref_=fn_tt_tt_1</t>
  </si>
  <si>
    <t>The DoorsÂ </t>
  </si>
  <si>
    <t>death|paris france|rock band|singer|the doors</t>
  </si>
  <si>
    <t>http://www.imdb.com/title/tt0101761/?ref_=fn_tt_tt_1</t>
  </si>
  <si>
    <t>Jake Kasdan</t>
  </si>
  <si>
    <t>Sex TapeÂ </t>
  </si>
  <si>
    <t>Nat Faxon</t>
  </si>
  <si>
    <t>sex in a car|sex video|sexual desire|sexuality|undressing</t>
  </si>
  <si>
    <t>http://www.imdb.com/title/tt1956620/?ref_=fn_tt_tt_1</t>
  </si>
  <si>
    <t>Diane Keaton</t>
  </si>
  <si>
    <t>Hanging UpÂ </t>
  </si>
  <si>
    <t>Jesse James</t>
  </si>
  <si>
    <t>actress|clown costume|magazine|party planner|soap opera actress</t>
  </si>
  <si>
    <t>http://www.imdb.com/title/tt0162983/?ref_=fn_tt_tt_1</t>
  </si>
  <si>
    <t>Jacqueline MacInnes Wood</t>
  </si>
  <si>
    <t>Emma Bell</t>
  </si>
  <si>
    <t>Final Destination 5Â </t>
  </si>
  <si>
    <t>blood splatter|death|eyeball run over by car|latex gloves|suspension bridge</t>
  </si>
  <si>
    <t>http://www.imdb.com/title/tt1622979/?ref_=fn_tt_tt_1</t>
  </si>
  <si>
    <t>Kelly Makin</t>
  </si>
  <si>
    <t>Mickey Blue EyesÂ </t>
  </si>
  <si>
    <t>auctioneer|fbi|mafia|mobster|painting</t>
  </si>
  <si>
    <t>http://www.imdb.com/title/tt0130121/?ref_=fn_tt_tt_1</t>
  </si>
  <si>
    <t>Pay It ForwardÂ </t>
  </si>
  <si>
    <t>Angie Dickinson</t>
  </si>
  <si>
    <t>alcoholism|boy|good deed|protective male|teacher</t>
  </si>
  <si>
    <t>http://www.imdb.com/title/tt0223897/?ref_=fn_tt_tt_1</t>
  </si>
  <si>
    <t>KaDee Strickland</t>
  </si>
  <si>
    <t>Jimmy Fallon</t>
  </si>
  <si>
    <t>Fever PitchÂ </t>
  </si>
  <si>
    <t>Ione Skye</t>
  </si>
  <si>
    <t>baltimore orioles|boston red sox|promotion|ups|world series</t>
  </si>
  <si>
    <t>http://www.imdb.com/title/tt0332047/?ref_=fn_tt_tt_1</t>
  </si>
  <si>
    <t>Melissa Altro</t>
  </si>
  <si>
    <t>Bruce Dinsmore</t>
  </si>
  <si>
    <t xml:space="preserve">ArthurÂ             </t>
  </si>
  <si>
    <t>Daniel Brochu</t>
  </si>
  <si>
    <t>based on children's book|best friend|character name in title|friend|one word title</t>
  </si>
  <si>
    <t>http://www.imdb.com/title/tt0169414/?ref_=fn_tt_tt_1</t>
  </si>
  <si>
    <t>TV-Y</t>
  </si>
  <si>
    <t>Shaun Weiss</t>
  </si>
  <si>
    <t>Drillbit TaylorÂ </t>
  </si>
  <si>
    <t>bodyguard|bully|generation y|high school|nerd</t>
  </si>
  <si>
    <t>http://www.imdb.com/title/tt0817538/?ref_=fn_tt_tt_1</t>
  </si>
  <si>
    <t>A Million Ways to Die in the WestÂ </t>
  </si>
  <si>
    <t>dancing sheep|fetish|musical scene|racial humor|snake poison</t>
  </si>
  <si>
    <t>http://www.imdb.com/title/tt2557490/?ref_=fn_tt_tt_1</t>
  </si>
  <si>
    <t>Action|Adventure|Crime|Fantasy|Mystery|Thriller</t>
  </si>
  <si>
    <t>The ShadowÂ </t>
  </si>
  <si>
    <t>1930s|bomb|city|invisibility|the shadow</t>
  </si>
  <si>
    <t>http://www.imdb.com/title/tt0111143/?ref_=fn_tt_tt_1</t>
  </si>
  <si>
    <t>Stephen Daldry</t>
  </si>
  <si>
    <t>Thomas Horn</t>
  </si>
  <si>
    <t>Adventure|Drama|Mystery</t>
  </si>
  <si>
    <t>Extremely Loud &amp; Incredibly CloseÂ </t>
  </si>
  <si>
    <t>Stephen Henderson</t>
  </si>
  <si>
    <t>fear|mourning|mute|quest|revelation</t>
  </si>
  <si>
    <t>http://www.imdb.com/title/tt0477302/?ref_=fn_tt_tt_1</t>
  </si>
  <si>
    <t>Patti D'Arbanville</t>
  </si>
  <si>
    <t>Noah Bean</t>
  </si>
  <si>
    <t>Morning GloryÂ </t>
  </si>
  <si>
    <t>Vanessa Aspillaga</t>
  </si>
  <si>
    <t>job offer|roller coaster|slow motion action scene|slow motion sequence|television</t>
  </si>
  <si>
    <t>http://www.imdb.com/title/tt1126618/?ref_=fn_tt_tt_1</t>
  </si>
  <si>
    <t>Biography|Crime|Drama|Music</t>
  </si>
  <si>
    <t>Get Rich or Die Tryin'Â </t>
  </si>
  <si>
    <t>male frontal nudity|male pubic hair|prison|pubic hair|violence</t>
  </si>
  <si>
    <t>http://www.imdb.com/title/tt0430308/?ref_=fn_tt_tt_1</t>
  </si>
  <si>
    <t>Christian Duguay</t>
  </si>
  <si>
    <t>The Art of WarÂ </t>
  </si>
  <si>
    <t>Anne Archer</t>
  </si>
  <si>
    <t>blood splatter|fbi|murder|secretary general|united nations</t>
  </si>
  <si>
    <t>http://www.imdb.com/title/tt0160009/?ref_=fn_tt_tt_1</t>
  </si>
  <si>
    <t>David Fine</t>
  </si>
  <si>
    <t>RentÂ </t>
  </si>
  <si>
    <t>Jesse L. Martin</t>
  </si>
  <si>
    <t>aids|hiv positive|lawyer|new york city|roommate</t>
  </si>
  <si>
    <t>http://www.imdb.com/title/tt0294870/?ref_=fn_tt_tt_1</t>
  </si>
  <si>
    <t>Jimmy Smits</t>
  </si>
  <si>
    <t>Crime|Drama|Horror|Thriller</t>
  </si>
  <si>
    <t>Bless the ChildÂ </t>
  </si>
  <si>
    <t>Angela Bettis</t>
  </si>
  <si>
    <t>easter|fbi|luminol|nurse|omen</t>
  </si>
  <si>
    <t>http://www.imdb.com/title/tt0163983/?ref_=fn_tt_tt_1</t>
  </si>
  <si>
    <t>Valerie Perri</t>
  </si>
  <si>
    <t>The Out-of-TownersÂ </t>
  </si>
  <si>
    <t>Carlease Burke</t>
  </si>
  <si>
    <t>job interview|manhattan new york city|new york city|remake|sausage</t>
  </si>
  <si>
    <t>http://www.imdb.com/title/tt0129280/?ref_=fn_tt_tt_1</t>
  </si>
  <si>
    <t>The Island of Dr. MoreauÂ </t>
  </si>
  <si>
    <t>Marco Hofschneider</t>
  </si>
  <si>
    <t>animal experimentation|chimera|island|jungle|mutant</t>
  </si>
  <si>
    <t>http://www.imdb.com/title/tt0116654/?ref_=fn_tt_tt_1</t>
  </si>
  <si>
    <t>Justin Chambers</t>
  </si>
  <si>
    <t>Catherine Deneuve</t>
  </si>
  <si>
    <t>The MusketeerÂ </t>
  </si>
  <si>
    <t>guard|king|murder|musketeer|swordsman</t>
  </si>
  <si>
    <t>http://www.imdb.com/title/tt0246544/?ref_=fn_tt_tt_1</t>
  </si>
  <si>
    <t>Justin Chadwick</t>
  </si>
  <si>
    <t>The Other Boleyn GirlÂ </t>
  </si>
  <si>
    <t>children|court|king|king henry viii|love</t>
  </si>
  <si>
    <t>http://www.imdb.com/title/tt0467200/?ref_=fn_tt_tt_1</t>
  </si>
  <si>
    <t>Pat O'Connor</t>
  </si>
  <si>
    <t>Sweet NovemberÂ </t>
  </si>
  <si>
    <t>advertising|cancer|dog|san francisco california|terminal illness</t>
  </si>
  <si>
    <t>http://www.imdb.com/title/tt0230838/?ref_=fn_tt_tt_1</t>
  </si>
  <si>
    <t>Andrea Frankle</t>
  </si>
  <si>
    <t>The ReapingÂ </t>
  </si>
  <si>
    <t>William Ragsdale</t>
  </si>
  <si>
    <t>biblical plague|louisiana|missionary|plague|small town</t>
  </si>
  <si>
    <t>http://www.imdb.com/title/tt0444682/?ref_=fn_tt_tt_1</t>
  </si>
  <si>
    <t>Mean StreetsÂ </t>
  </si>
  <si>
    <t>David Proval</t>
  </si>
  <si>
    <t>bar|catholic guilt|epilepsy|italian american|money</t>
  </si>
  <si>
    <t>http://www.imdb.com/title/tt0070379/?ref_=fn_tt_tt_1</t>
  </si>
  <si>
    <t>Cliff Robertson</t>
  </si>
  <si>
    <t>Renaissance ManÂ </t>
  </si>
  <si>
    <t>Lillo Brancato</t>
  </si>
  <si>
    <t>army|basic training|reference to shakespeare's hamlet|teacher|u.s. army</t>
  </si>
  <si>
    <t>http://www.imdb.com/title/tt0110971/?ref_=fn_tt_tt_1</t>
  </si>
  <si>
    <t>Callum Blue</t>
  </si>
  <si>
    <t>ColombianaÂ </t>
  </si>
  <si>
    <t>Jesse Borrego</t>
  </si>
  <si>
    <t>female in a shower|female nudity|premarital sex|sex scene|woman wearing a miniskirt</t>
  </si>
  <si>
    <t>http://www.imdb.com/title/tt1657507/?ref_=fn_tt_tt_1</t>
  </si>
  <si>
    <t>Frederik Du Chau</t>
  </si>
  <si>
    <t>Jaleel White</t>
  </si>
  <si>
    <t>Adventure|Animation|Comedy|Drama|Family|Fantasy|Musical</t>
  </si>
  <si>
    <t>The Magic Sword: Quest for CamelotÂ </t>
  </si>
  <si>
    <t>camelot|dragon|excalibur|knight|sword</t>
  </si>
  <si>
    <t>http://www.imdb.com/title/tt0120800/?ref_=fn_tt_tt_1</t>
  </si>
  <si>
    <t>City by the SeaÂ </t>
  </si>
  <si>
    <t>John Doman</t>
  </si>
  <si>
    <t>beach|grandson|murder|new york city|police</t>
  </si>
  <si>
    <t>http://www.imdb.com/title/tt0269095/?ref_=fn_tt_tt_1</t>
  </si>
  <si>
    <t>Irwin Winkler</t>
  </si>
  <si>
    <t>Mira Sorvino</t>
  </si>
  <si>
    <t>At First SightÂ </t>
  </si>
  <si>
    <t>Steven Weber</t>
  </si>
  <si>
    <t>based on article|blindness|box office flop|massage therapist|regaining sight</t>
  </si>
  <si>
    <t>http://www.imdb.com/title/tt0132512/?ref_=fn_tt_tt_1</t>
  </si>
  <si>
    <t>Joseph Kahn</t>
  </si>
  <si>
    <t>Dane Cook</t>
  </si>
  <si>
    <t>TorqueÂ </t>
  </si>
  <si>
    <t>murder|on the run|security camera|surveillance footage|timebomb</t>
  </si>
  <si>
    <t>http://www.imdb.com/title/tt0329691/?ref_=fn_tt_tt_1</t>
  </si>
  <si>
    <t>City HallÂ </t>
  </si>
  <si>
    <t>drug dealer|mayor|new york city|probation|scandal</t>
  </si>
  <si>
    <t>http://www.imdb.com/title/tt0115907/?ref_=fn_tt_tt_1</t>
  </si>
  <si>
    <t>Elizabeth Berkley</t>
  </si>
  <si>
    <t>Bobbie Phillips</t>
  </si>
  <si>
    <t>ShowgirlsÂ </t>
  </si>
  <si>
    <t>cult film|lap dance|lap dancing|stripper|striptease</t>
  </si>
  <si>
    <t>http://www.imdb.com/title/tt0114436/?ref_=fn_tt_tt_1</t>
  </si>
  <si>
    <t>NC-17</t>
  </si>
  <si>
    <t>Sofia Coppola</t>
  </si>
  <si>
    <t>Marie AntoinetteÂ </t>
  </si>
  <si>
    <t>austria|cake|france|queen|versailles</t>
  </si>
  <si>
    <t>http://www.imdb.com/title/tt0422720/?ref_=fn_tt_tt_1</t>
  </si>
  <si>
    <t>Kiss of DeathÂ </t>
  </si>
  <si>
    <t>beard|female nudity|police brutality|stripper|woman in lingerie</t>
  </si>
  <si>
    <t>http://www.imdb.com/title/tt0113552/?ref_=fn_tt_tt_1</t>
  </si>
  <si>
    <t>Stephen Kay</t>
  </si>
  <si>
    <t>Get CarterÂ </t>
  </si>
  <si>
    <t>Lauren Lee Smith</t>
  </si>
  <si>
    <t>affair|car crash|enforcer|funeral|murder</t>
  </si>
  <si>
    <t>http://www.imdb.com/title/tt0208988/?ref_=fn_tt_tt_1</t>
  </si>
  <si>
    <t>J.A. Bayona</t>
  </si>
  <si>
    <t>Geraldine Chaplin</t>
  </si>
  <si>
    <t>The ImpossibleÂ </t>
  </si>
  <si>
    <t>Oaklee Pendergast</t>
  </si>
  <si>
    <t>christmas|resort|thailand|tourist|tsunami</t>
  </si>
  <si>
    <t>http://www.imdb.com/title/tt1649419/?ref_=fn_tt_tt_1</t>
  </si>
  <si>
    <t>Elaine May</t>
  </si>
  <si>
    <t>Action|Adventure|Comedy|Music|Thriller</t>
  </si>
  <si>
    <t>Carol Kane</t>
  </si>
  <si>
    <t>IshtarÂ </t>
  </si>
  <si>
    <t>Isabelle Adjani</t>
  </si>
  <si>
    <t>cia|emir|hotel|map|morocco</t>
  </si>
  <si>
    <t>http://www.imdb.com/title/tt0093278/?ref_=fn_tt_tt_1</t>
  </si>
  <si>
    <t>Adventure|Animation|Comedy|Crime|Family</t>
  </si>
  <si>
    <t>Fantastic Mr. FoxÂ </t>
  </si>
  <si>
    <t>cider|farm|farmer|fox|tale</t>
  </si>
  <si>
    <t>http://www.imdb.com/title/tt0432283/?ref_=fn_tt_tt_1</t>
  </si>
  <si>
    <t>Life or Something Like ItÂ </t>
  </si>
  <si>
    <t>James Gammon</t>
  </si>
  <si>
    <t>football|homeless man|interview|psychic|reporter</t>
  </si>
  <si>
    <t>http://www.imdb.com/title/tt0282687/?ref_=fn_tt_tt_1</t>
  </si>
  <si>
    <t>Comedy|Romance|Sci-Fi|Thriller</t>
  </si>
  <si>
    <t>Richard Epcar</t>
  </si>
  <si>
    <t>Memoirs of an Invisible ManÂ </t>
  </si>
  <si>
    <t>Patricia Heaton</t>
  </si>
  <si>
    <t>accident|bar|chase|cia|laboratory</t>
  </si>
  <si>
    <t>http://www.imdb.com/title/tt0104850/?ref_=fn_tt_tt_1</t>
  </si>
  <si>
    <t>AmÃ©lieÂ </t>
  </si>
  <si>
    <t>Isabelle Nanty</t>
  </si>
  <si>
    <t>cheerfulness|female protagonist|garden gnome|magical realism|waitress</t>
  </si>
  <si>
    <t>http://www.imdb.com/title/tt0211915/?ref_=fn_tt_tt_1</t>
  </si>
  <si>
    <t>Dennie Gordon</t>
  </si>
  <si>
    <t>Bob Saget</t>
  </si>
  <si>
    <t>Comedy|Crime|Family|Romance</t>
  </si>
  <si>
    <t>Mary-Kate Olsen</t>
  </si>
  <si>
    <t>New York MinuteÂ </t>
  </si>
  <si>
    <t>Riley Smith</t>
  </si>
  <si>
    <t>dog|new york city|scholarship|senator|twin</t>
  </si>
  <si>
    <t>http://www.imdb.com/title/tt0363282/?ref_=fn_tt_tt_1</t>
  </si>
  <si>
    <t>Charles Shyer</t>
  </si>
  <si>
    <t>AlfieÂ </t>
  </si>
  <si>
    <t>best friend|commitment|friend|limousine driver|one night stand</t>
  </si>
  <si>
    <t>http://www.imdb.com/title/tt0375173/?ref_=fn_tt_tt_1</t>
  </si>
  <si>
    <t>Big MiracleÂ </t>
  </si>
  <si>
    <t>Andrew Daly</t>
  </si>
  <si>
    <t>arctic circle|reporter|small town|volunteer|whale</t>
  </si>
  <si>
    <t>http://www.imdb.com/title/tt1430615/?ref_=fn_tt_tt_1</t>
  </si>
  <si>
    <t>Ulu Grosbard</t>
  </si>
  <si>
    <t>The Deep End of the OceanÂ </t>
  </si>
  <si>
    <t>Jonathan Jackson</t>
  </si>
  <si>
    <t>basketball|boy|italian|kidnapping a child|reunion</t>
  </si>
  <si>
    <t>http://www.imdb.com/title/tt0120646/?ref_=fn_tt_tt_1</t>
  </si>
  <si>
    <t>William Malone</t>
  </si>
  <si>
    <t>Jeffrey Combs</t>
  </si>
  <si>
    <t>Crime|Horror|Thriller</t>
  </si>
  <si>
    <t>FeardotcomÂ </t>
  </si>
  <si>
    <t>bondage gear|bound and gagged|hung by one's wrists|tied to a chair|tied to a table</t>
  </si>
  <si>
    <t>http://www.imdb.com/title/tt0295254/?ref_=fn_tt_tt_1</t>
  </si>
  <si>
    <t>Cirque du Freak: The Vampire's AssistantÂ </t>
  </si>
  <si>
    <t>antidote|based on young adult novel|flyer|spider|vampire</t>
  </si>
  <si>
    <t>http://www.imdb.com/title/tt0450405/?ref_=fn_tt_tt_1</t>
  </si>
  <si>
    <t>DuplexÂ </t>
  </si>
  <si>
    <t>christmas|duplex|television|tenant|writer</t>
  </si>
  <si>
    <t>http://www.imdb.com/title/tt0266489/?ref_=fn_tt_tt_1</t>
  </si>
  <si>
    <t>Malcolm D. Lee</t>
  </si>
  <si>
    <t>Soul MenÂ </t>
  </si>
  <si>
    <t>band|masturbation|reunion|singer|tribute</t>
  </si>
  <si>
    <t>http://www.imdb.com/title/tt1111948/?ref_=fn_tt_tt_1</t>
  </si>
  <si>
    <t>Jerry Jameson</t>
  </si>
  <si>
    <t>Jason Robards</t>
  </si>
  <si>
    <t>Raise the TitanicÂ </t>
  </si>
  <si>
    <t>military|mineral|ocean|ship|titanic</t>
  </si>
  <si>
    <t>http://www.imdb.com/title/tt0081400/?ref_=fn_tt_tt_1</t>
  </si>
  <si>
    <t>Mic Rodgers</t>
  </si>
  <si>
    <t>Universal Soldier: The ReturnÂ </t>
  </si>
  <si>
    <t>combat|computer|general|military|reporter</t>
  </si>
  <si>
    <t>http://www.imdb.com/title/tt0176269/?ref_=fn_tt_tt_1</t>
  </si>
  <si>
    <t>Christian Alvart</t>
  </si>
  <si>
    <t>Action|Horror|Mystery|Sci-Fi|Thriller</t>
  </si>
  <si>
    <t>PandorumÂ </t>
  </si>
  <si>
    <t>Eddie Rouse</t>
  </si>
  <si>
    <t>future|mission|space|spaceship|survival</t>
  </si>
  <si>
    <t>http://www.imdb.com/title/tt1188729/?ref_=fn_tt_tt_1</t>
  </si>
  <si>
    <t>ImpostorÂ </t>
  </si>
  <si>
    <t>Tim Guinee</t>
  </si>
  <si>
    <t>alien|android|bomb|future|weapon</t>
  </si>
  <si>
    <t>http://www.imdb.com/title/tt0160399/?ref_=fn_tt_tt_1</t>
  </si>
  <si>
    <t>Bridgette Wilson-Sampras</t>
  </si>
  <si>
    <t>Extreme OpsÂ </t>
  </si>
  <si>
    <t>commercial|extreme sports|mountain|serbian|terrorist</t>
  </si>
  <si>
    <t>http://www.imdb.com/title/tt0283160/?ref_=fn_tt_tt_1</t>
  </si>
  <si>
    <t>Jean-Marie PoirÃ©</t>
  </si>
  <si>
    <t>Matt Ross</t>
  </si>
  <si>
    <t>Comedy|Fantasy|Sci-Fi</t>
  </si>
  <si>
    <t>Just VisitingÂ </t>
  </si>
  <si>
    <t>John Aylward</t>
  </si>
  <si>
    <t>alternate history|alternate timeline|flatulence|future time travel|time travel comedy</t>
  </si>
  <si>
    <t>http://www.imdb.com/title/tt0189192/?ref_=fn_tt_tt_1</t>
  </si>
  <si>
    <t>SunshineÂ </t>
  </si>
  <si>
    <t>Troy Garity</t>
  </si>
  <si>
    <t>astronaut|earth|future|icarus|sun</t>
  </si>
  <si>
    <t>http://www.imdb.com/title/tt0448134/?ref_=fn_tt_tt_1</t>
  </si>
  <si>
    <t>Lou Saliba</t>
  </si>
  <si>
    <t>John Gatins</t>
  </si>
  <si>
    <t>A Thousand WordsÂ </t>
  </si>
  <si>
    <t>Greg Collins</t>
  </si>
  <si>
    <t>box office flop|buddhist|liar|literary agent|magical tree</t>
  </si>
  <si>
    <t>http://www.imdb.com/title/tt0763831/?ref_=fn_tt_tt_1</t>
  </si>
  <si>
    <t>Marc F. Adler</t>
  </si>
  <si>
    <t>Adventure|Animation|Comedy|Fantasy|Romance</t>
  </si>
  <si>
    <t>DelgoÂ </t>
  </si>
  <si>
    <t>Kelly Ripa</t>
  </si>
  <si>
    <t>box office flop|computer animation|one word title|surrealism|villainess</t>
  </si>
  <si>
    <t>http://www.imdb.com/title/tt0361500/?ref_=fn_tt_tt_1</t>
  </si>
  <si>
    <t>The GunmanÂ </t>
  </si>
  <si>
    <t>Jasmine Trinca</t>
  </si>
  <si>
    <t>assassination|blood vomiting|death|hit squad|mercenary</t>
  </si>
  <si>
    <t>http://www.imdb.com/title/tt2515034/?ref_=fn_tt_tt_1</t>
  </si>
  <si>
    <t>Geoffrey Sax</t>
  </si>
  <si>
    <t>Action|Adventure|Family|Thriller</t>
  </si>
  <si>
    <t>Alex Rider: Operation StormbreakerÂ </t>
  </si>
  <si>
    <t>Ashley Walters</t>
  </si>
  <si>
    <t>14 year old|british|gadget|spy|training</t>
  </si>
  <si>
    <t>http://www.imdb.com/title/tt0457495/?ref_=fn_tt_tt_1</t>
  </si>
  <si>
    <t>Aaron Yoo</t>
  </si>
  <si>
    <t>Sarah Roemer</t>
  </si>
  <si>
    <t>DisturbiaÂ </t>
  </si>
  <si>
    <t>binoculars|electronic tag|house arrest|neighbor|watching someone</t>
  </si>
  <si>
    <t>http://www.imdb.com/title/tt0486822/?ref_=fn_tt_tt_1</t>
  </si>
  <si>
    <t>HackersÂ </t>
  </si>
  <si>
    <t>computer|computer virus|cyberpunk|fight the system|sexual fantasy</t>
  </si>
  <si>
    <t>http://www.imdb.com/title/tt0113243/?ref_=fn_tt_tt_1</t>
  </si>
  <si>
    <t>Richard Shepard</t>
  </si>
  <si>
    <t>Zan Marolt</t>
  </si>
  <si>
    <t>Adventure|Comedy|Drama|Romance|Thriller|War</t>
  </si>
  <si>
    <t>James Brolin</t>
  </si>
  <si>
    <t>The Hunting PartyÂ </t>
  </si>
  <si>
    <t>Ljubomir Kerekes</t>
  </si>
  <si>
    <t>bosnia|cia|fox|hunt|war criminal</t>
  </si>
  <si>
    <t>http://www.imdb.com/title/tt0455782/?ref_=fn_tt_tt_1</t>
  </si>
  <si>
    <t>The Hudsucker ProxyÂ </t>
  </si>
  <si>
    <t>John Mahoney</t>
  </si>
  <si>
    <t>art deco|board of directors|industry|mail|stock</t>
  </si>
  <si>
    <t>http://www.imdb.com/title/tt0110074/?ref_=fn_tt_tt_1</t>
  </si>
  <si>
    <t>Peter Ho-Sun Chan</t>
  </si>
  <si>
    <t>Takeshi Kaneshiro</t>
  </si>
  <si>
    <t>The WarlordsÂ </t>
  </si>
  <si>
    <t>Andy Lau</t>
  </si>
  <si>
    <t>assassination|blood brother|dynasty|general|stabbing a woman</t>
  </si>
  <si>
    <t>http://www.imdb.com/title/tt0913968/?ref_=fn_tt_tt_1</t>
  </si>
  <si>
    <t>Kuno Becker</t>
  </si>
  <si>
    <t>Nomad: The WarriorÂ </t>
  </si>
  <si>
    <t>1800s|kazakhstan|nomad</t>
  </si>
  <si>
    <t>http://www.imdb.com/title/tt0374089/?ref_=fn_tt_tt_1</t>
  </si>
  <si>
    <t>Kazakh</t>
  </si>
  <si>
    <t>Joon-ho Bong</t>
  </si>
  <si>
    <t>SnowpiercerÂ </t>
  </si>
  <si>
    <t>Kang-ho Song</t>
  </si>
  <si>
    <t>closed ecological system|perpetual winter|population control|revolt|train</t>
  </si>
  <si>
    <t>http://www.imdb.com/title/tt1706620/?ref_=fn_tt_tt_1</t>
  </si>
  <si>
    <t>Adventure|Animation|Comedy|Fantasy|Music|Romance</t>
  </si>
  <si>
    <t>A Monster in ParisÂ </t>
  </si>
  <si>
    <t>FranÃ§ois Cluzet</t>
  </si>
  <si>
    <t>belle epoque|city name in title|monster|paris france</t>
  </si>
  <si>
    <t>http://www.imdb.com/title/tt0961097/?ref_=fn_tt_tt_1</t>
  </si>
  <si>
    <t>Jeff Nathanson</t>
  </si>
  <si>
    <t>The Last ShotÂ </t>
  </si>
  <si>
    <t>fbi|movie producer|sting operation|undercover|urination</t>
  </si>
  <si>
    <t>http://www.imdb.com/title/tt0357054/?ref_=fn_tt_tt_1</t>
  </si>
  <si>
    <t>Action|Drama|Fantasy</t>
  </si>
  <si>
    <t>The CrowÂ </t>
  </si>
  <si>
    <t>back from the dead|crime boss|crow|gothic|vigilante</t>
  </si>
  <si>
    <t>http://www.imdb.com/title/tt0109506/?ref_=fn_tt_tt_1</t>
  </si>
  <si>
    <t>S.S. Rajamouli</t>
  </si>
  <si>
    <t>Anushka Shetty</t>
  </si>
  <si>
    <t>Action|Adventure|Drama|Fantasy|War</t>
  </si>
  <si>
    <t>Tamannaah Bhatia</t>
  </si>
  <si>
    <t>Baahubali: The BeginningÂ </t>
  </si>
  <si>
    <t>Prabhas</t>
  </si>
  <si>
    <t>ancient india|dual role|good versus evil|hindu|kingdom</t>
  </si>
  <si>
    <t>http://www.imdb.com/title/tt2631186/?ref_=fn_tt_tt_1</t>
  </si>
  <si>
    <t>Telugu</t>
  </si>
  <si>
    <t>Brooklynn Proulx</t>
  </si>
  <si>
    <t>Drama|Fantasy|Romance|Sci-Fi</t>
  </si>
  <si>
    <t>Arliss Howard</t>
  </si>
  <si>
    <t>The Time Traveler's WifeÂ </t>
  </si>
  <si>
    <t>Michelle Nolden</t>
  </si>
  <si>
    <t>jumping on a bed|kissing while having sex|librarian|male objectification|pregnant woman in bathtub</t>
  </si>
  <si>
    <t>http://www.imdb.com/title/tt0452694/?ref_=fn_tt_tt_1</t>
  </si>
  <si>
    <t>Colin Ferguson</t>
  </si>
  <si>
    <t>Because I Said SoÂ </t>
  </si>
  <si>
    <t>meddling|psychologist|sobbing female|subtitled scene|you can say that again joke</t>
  </si>
  <si>
    <t>http://www.imdb.com/title/tt0490084/?ref_=fn_tt_tt_1</t>
  </si>
  <si>
    <t>Animation|Comedy|Family|Horror|Sci-Fi</t>
  </si>
  <si>
    <t>FrankenweenieÂ </t>
  </si>
  <si>
    <t>Atticus Shaffer</t>
  </si>
  <si>
    <t>dog|life|remake by original director|science|stop motion animation</t>
  </si>
  <si>
    <t>http://www.imdb.com/title/tt1142977/?ref_=fn_tt_tt_1</t>
  </si>
  <si>
    <t>Sean Maher</t>
  </si>
  <si>
    <t>SerenityÂ </t>
  </si>
  <si>
    <t>Michael Hitchcock</t>
  </si>
  <si>
    <t>alliance|cannibalism|future|operative|planet</t>
  </si>
  <si>
    <t>http://www.imdb.com/title/tt0379786/?ref_=fn_tt_tt_1</t>
  </si>
  <si>
    <t>Biography|Drama|Romance|Sport</t>
  </si>
  <si>
    <t>Against the RopesÂ </t>
  </si>
  <si>
    <t>boxer|boxing|boxing arena|boxing manager|directed by co star</t>
  </si>
  <si>
    <t>http://www.imdb.com/title/tt0312329/?ref_=fn_tt_tt_1</t>
  </si>
  <si>
    <t>Robert Vaughn</t>
  </si>
  <si>
    <t>Superman IIIÂ </t>
  </si>
  <si>
    <t>computer|high school|kryptonite|smallville|villain</t>
  </si>
  <si>
    <t>http://www.imdb.com/title/tt0086393/?ref_=fn_tt_tt_1</t>
  </si>
  <si>
    <t>Grudge MatchÂ </t>
  </si>
  <si>
    <t>Oscar Gale</t>
  </si>
  <si>
    <t>broke|promoter|retirement|trainer|training</t>
  </si>
  <si>
    <t>http://www.imdb.com/title/tt1661382/?ref_=fn_tt_tt_1</t>
  </si>
  <si>
    <t>Red CliffÂ </t>
  </si>
  <si>
    <t>Wei Zhao</t>
  </si>
  <si>
    <t>alliance|battle|china|chinese|strategy</t>
  </si>
  <si>
    <t>http://www.imdb.com/title/tt0425637/?ref_=fn_tt_tt_1</t>
  </si>
  <si>
    <t>Sweet Home AlabamaÂ </t>
  </si>
  <si>
    <t>Courtney Gains</t>
  </si>
  <si>
    <t>alabama|divorce|divorce papers|husband wife relationship|new york city</t>
  </si>
  <si>
    <t>http://www.imdb.com/title/tt0256415/?ref_=fn_tt_tt_1</t>
  </si>
  <si>
    <t>The Ugly TruthÂ </t>
  </si>
  <si>
    <t>Eric Winter</t>
  </si>
  <si>
    <t>call in|chick flick|date|hot air balloon|show producer</t>
  </si>
  <si>
    <t>http://www.imdb.com/title/tt1142988/?ref_=fn_tt_tt_1</t>
  </si>
  <si>
    <t>Jonathan Lynn</t>
  </si>
  <si>
    <t>Phil Hartman</t>
  </si>
  <si>
    <t>Sgt. BilkoÂ </t>
  </si>
  <si>
    <t>Max Casella</t>
  </si>
  <si>
    <t>greenland|military|revenge|soldier|u.s. soldier</t>
  </si>
  <si>
    <t>http://www.imdb.com/title/tt0117608/?ref_=fn_tt_tt_1</t>
  </si>
  <si>
    <t>Spy Kids 2: Island of Lost DreamsÂ </t>
  </si>
  <si>
    <t>Emily Osment</t>
  </si>
  <si>
    <t>island|mad scientist|scientist|sequel|spy</t>
  </si>
  <si>
    <t>http://www.imdb.com/title/tt0287717/?ref_=fn_tt_tt_1</t>
  </si>
  <si>
    <t>David Carson</t>
  </si>
  <si>
    <t>Star Trek: GenerationsÂ </t>
  </si>
  <si>
    <t>23rd century|bare chested male bondage|enterprise the starship|rescue|sacrifice</t>
  </si>
  <si>
    <t>http://www.imdb.com/title/tt0111280/?ref_=fn_tt_tt_1</t>
  </si>
  <si>
    <t>Kar-Wai Wong</t>
  </si>
  <si>
    <t>Hye-kyo Song</t>
  </si>
  <si>
    <t>Action|Biography|Drama</t>
  </si>
  <si>
    <t>The GrandmasterÂ </t>
  </si>
  <si>
    <t>Elvis Tsui</t>
  </si>
  <si>
    <t>challenge|china|hong kong|martial arts|martial arts master</t>
  </si>
  <si>
    <t>http://www.imdb.com/title/tt1462900/?ref_=fn_tt_tt_1</t>
  </si>
  <si>
    <t>Water for ElephantsÂ </t>
  </si>
  <si>
    <t>circus|circus vargas|elephant|fear|train</t>
  </si>
  <si>
    <t>http://www.imdb.com/title/tt1067583/?ref_=fn_tt_tt_1</t>
  </si>
  <si>
    <t xml:space="preserve">3rd Rock from the SunÂ             </t>
  </si>
  <si>
    <t>Kristen Johnston</t>
  </si>
  <si>
    <t>alien|digit in title|human form|number 3 in title|talking on a rooftop</t>
  </si>
  <si>
    <t>http://www.imdb.com/title/tt0115082/?ref_=fn_tt_tt_1</t>
  </si>
  <si>
    <t>Yuefeng Song</t>
  </si>
  <si>
    <t>Bianca Collins</t>
  </si>
  <si>
    <t>Blythe Auffarth</t>
  </si>
  <si>
    <t>Dragon Nest: Warriors' DawnÂ </t>
  </si>
  <si>
    <t>Jiao Xu</t>
  </si>
  <si>
    <t>http://www.imdb.com/title/tt2911342/?ref_=fn_tt_tt_1</t>
  </si>
  <si>
    <t>Norman Jewison</t>
  </si>
  <si>
    <t>The HurricaneÂ </t>
  </si>
  <si>
    <t>african american|book|boxer|boxing|murder</t>
  </si>
  <si>
    <t>http://www.imdb.com/title/tt0174856/?ref_=fn_tt_tt_1</t>
  </si>
  <si>
    <t>Jeff Kober</t>
  </si>
  <si>
    <t>EnoughÂ </t>
  </si>
  <si>
    <t>abusive husband|escape|intimate partner homicide|marriage|woman wearing only a man's shirt</t>
  </si>
  <si>
    <t>http://www.imdb.com/title/tt0278435/?ref_=fn_tt_tt_1</t>
  </si>
  <si>
    <t>David Mirkin</t>
  </si>
  <si>
    <t>HeartbreakersÂ </t>
  </si>
  <si>
    <t>bank|infidelity|millionaire|money|scam</t>
  </si>
  <si>
    <t>http://www.imdb.com/title/tt0125022/?ref_=fn_tt_tt_1</t>
  </si>
  <si>
    <t>Daniella Alonso</t>
  </si>
  <si>
    <t>D.B. Woodside</t>
  </si>
  <si>
    <t>Paul Blart: Mall Cop 2Â </t>
  </si>
  <si>
    <t>Eduardo VerÃ¡stegui</t>
  </si>
  <si>
    <t>character name in title|no opening credits|sequel|wilhelm scream</t>
  </si>
  <si>
    <t>http://www.imdb.com/title/tt3450650/?ref_=fn_tt_tt_1</t>
  </si>
  <si>
    <t>Luis Mandoki</t>
  </si>
  <si>
    <t>Sonia Braga</t>
  </si>
  <si>
    <t>Angel EyesÂ </t>
  </si>
  <si>
    <t>Kari Matchett</t>
  </si>
  <si>
    <t>apartment|fate|gun|love|mysterious man</t>
  </si>
  <si>
    <t>http://www.imdb.com/title/tt0225071/?ref_=fn_tt_tt_1</t>
  </si>
  <si>
    <t>Joe SomebodyÂ </t>
  </si>
  <si>
    <t>bully|co worker|divorce|fight|karate</t>
  </si>
  <si>
    <t>http://www.imdb.com/title/tt0279889/?ref_=fn_tt_tt_1</t>
  </si>
  <si>
    <t>The Ninth GateÂ </t>
  </si>
  <si>
    <t>bare butt|gnosticism|lucifer|rare book|sex</t>
  </si>
  <si>
    <t>http://www.imdb.com/title/tt0142688/?ref_=fn_tt_tt_1</t>
  </si>
  <si>
    <t>Extreme MeasuresÂ </t>
  </si>
  <si>
    <t>Bill Nunn</t>
  </si>
  <si>
    <t>cartoon on tv|doctor|emergency room|hospital|nudity</t>
  </si>
  <si>
    <t>http://www.imdb.com/title/tt0116259/?ref_=fn_tt_tt_1</t>
  </si>
  <si>
    <t>Dagmara Dominczyk</t>
  </si>
  <si>
    <t>Beth Grant</t>
  </si>
  <si>
    <t>Rock StarÂ </t>
  </si>
  <si>
    <t>Matthew Glave</t>
  </si>
  <si>
    <t>cover band|fired from a job|heavy metal|rock star|tribute band</t>
  </si>
  <si>
    <t>http://www.imdb.com/title/tt0202470/?ref_=fn_tt_tt_1</t>
  </si>
  <si>
    <t>Lee Daniels</t>
  </si>
  <si>
    <t>PreciousÂ </t>
  </si>
  <si>
    <t>Mariah Carey</t>
  </si>
  <si>
    <t>abuse|african american lesbian|lesbian|lesbian couple|school</t>
  </si>
  <si>
    <t>http://www.imdb.com/title/tt0929632/?ref_=fn_tt_tt_1</t>
  </si>
  <si>
    <t>Jason Marsden</t>
  </si>
  <si>
    <t>Adventure|Drama</t>
  </si>
  <si>
    <t>White SquallÂ </t>
  </si>
  <si>
    <t>acrophobia|jamaica|male bonding|prostitute|tragedy</t>
  </si>
  <si>
    <t>http://www.imdb.com/title/tt0118158/?ref_=fn_tt_tt_1</t>
  </si>
  <si>
    <t>Richard Masur</t>
  </si>
  <si>
    <t>Horror|Mystery|Sci-Fi</t>
  </si>
  <si>
    <t>The ThingÂ </t>
  </si>
  <si>
    <t>David Clennon</t>
  </si>
  <si>
    <t>alien creature|alien life form|antarctica|isolation|paranoia</t>
  </si>
  <si>
    <t>http://www.imdb.com/title/tt0084787/?ref_=fn_tt_tt_1</t>
  </si>
  <si>
    <t>Nolan Gerard Funk</t>
  </si>
  <si>
    <t>RiddickÂ </t>
  </si>
  <si>
    <t>alien|left for dead|mercenary|survival|vomiting</t>
  </si>
  <si>
    <t>http://www.imdb.com/title/tt1411250/?ref_=fn_tt_tt_1</t>
  </si>
  <si>
    <t>Jeb Stuart</t>
  </si>
  <si>
    <t>Claudia Stedelin</t>
  </si>
  <si>
    <t>Gregory Scott Cummins</t>
  </si>
  <si>
    <t>SwitchbackÂ </t>
  </si>
  <si>
    <t>Ted Markland</t>
  </si>
  <si>
    <t>deputy|fbi agent|knife held to throat|serial killer|sheriff</t>
  </si>
  <si>
    <t>http://www.imdb.com/title/tt0119210/?ref_=fn_tt_tt_1</t>
  </si>
  <si>
    <t>Steve Miner</t>
  </si>
  <si>
    <t>Usher Raymond</t>
  </si>
  <si>
    <t>Action|Adventure|Drama|Thriller|Western</t>
  </si>
  <si>
    <t>Texas RangersÂ </t>
  </si>
  <si>
    <t>Leonor Varela</t>
  </si>
  <si>
    <t>army|mexican|orphan|texas|texas ranger</t>
  </si>
  <si>
    <t>http://www.imdb.com/title/tt0193560/?ref_=fn_tt_tt_1</t>
  </si>
  <si>
    <t>Adventure|Family|Fantasy|Sci-Fi</t>
  </si>
  <si>
    <t>City of EmberÂ </t>
  </si>
  <si>
    <t>Harry Treadaway</t>
  </si>
  <si>
    <t>box|food|mayor|pipeworks|scientist</t>
  </si>
  <si>
    <t>http://www.imdb.com/title/tt0970411/?ref_=fn_tt_tt_1</t>
  </si>
  <si>
    <t>Paul Thomas Anderson</t>
  </si>
  <si>
    <t>Jeffrey W. Jenkins</t>
  </si>
  <si>
    <t>Mike Howard</t>
  </si>
  <si>
    <t>The MasterÂ </t>
  </si>
  <si>
    <t>Bruce Goodchild</t>
  </si>
  <si>
    <t>drifter|past life regression|psychological testing|right hand man|scientology</t>
  </si>
  <si>
    <t>http://www.imdb.com/title/tt1560747/?ref_=fn_tt_tt_1</t>
  </si>
  <si>
    <t>David Leland</t>
  </si>
  <si>
    <t>Ryan Cartwright</t>
  </si>
  <si>
    <t>Adventure|Comedy|History|Romance</t>
  </si>
  <si>
    <t>Virgin TerritoryÂ </t>
  </si>
  <si>
    <t>David Walliams</t>
  </si>
  <si>
    <t>breasts|nude nun|plague|russian nobleman|two word title</t>
  </si>
  <si>
    <t>http://www.imdb.com/title/tt0437954/?ref_=fn_tt_tt_1</t>
  </si>
  <si>
    <t>Italy</t>
  </si>
  <si>
    <t>The ExpressÂ </t>
  </si>
  <si>
    <t>african american|coach|football movie|nonlinear timeline|syracuse university</t>
  </si>
  <si>
    <t>http://www.imdb.com/title/tt0469903/?ref_=fn_tt_tt_1</t>
  </si>
  <si>
    <t>J Blakeson</t>
  </si>
  <si>
    <t>Maggie Siff</t>
  </si>
  <si>
    <t>The 5th WaveÂ </t>
  </si>
  <si>
    <t>Nick Robinson</t>
  </si>
  <si>
    <t>alien|attack|based on novel|based on young adult novel|fear</t>
  </si>
  <si>
    <t>http://www.imdb.com/title/tt2304933/?ref_=fn_tt_tt_1</t>
  </si>
  <si>
    <t>Ryan Coogler</t>
  </si>
  <si>
    <t>Phylicia Rashad</t>
  </si>
  <si>
    <t>CreedÂ </t>
  </si>
  <si>
    <t>boxing|boxing match|fight|montage|philadelphia</t>
  </si>
  <si>
    <t>http://www.imdb.com/title/tt3076658/?ref_=fn_tt_tt_1</t>
  </si>
  <si>
    <t>The TownÂ </t>
  </si>
  <si>
    <t>Owen Burke</t>
  </si>
  <si>
    <t>bank manager|bank robbery|criminal gang|heist|prison</t>
  </si>
  <si>
    <t>http://www.imdb.com/title/tt0840361/?ref_=fn_tt_tt_1</t>
  </si>
  <si>
    <t>Kirk Jones</t>
  </si>
  <si>
    <t>What to Expect When You're ExpectingÂ </t>
  </si>
  <si>
    <t>baby|expecting twins|hawaiian shirt|photographer|pregnancy</t>
  </si>
  <si>
    <t>http://www.imdb.com/title/tt1586265/?ref_=fn_tt_tt_1</t>
  </si>
  <si>
    <t>Ethan Coen</t>
  </si>
  <si>
    <t>Burn After ReadingÂ </t>
  </si>
  <si>
    <t>cia|divorce|embassy|gym|memoir</t>
  </si>
  <si>
    <t>http://www.imdb.com/title/tt0887883/?ref_=fn_tt_tt_1</t>
  </si>
  <si>
    <t>Jennifer Flackett</t>
  </si>
  <si>
    <t>Anthony Simcoe</t>
  </si>
  <si>
    <t>Nim's IslandÂ </t>
  </si>
  <si>
    <t>Christopher James Baker</t>
  </si>
  <si>
    <t>author|girl|island|reading|scientist</t>
  </si>
  <si>
    <t>http://www.imdb.com/title/tt0410377/?ref_=fn_tt_tt_1</t>
  </si>
  <si>
    <t>Action|Biography|Drama|Sport</t>
  </si>
  <si>
    <t>RushÂ </t>
  </si>
  <si>
    <t>Alexandra Maria Lara</t>
  </si>
  <si>
    <t>1970s|female rear nudity|formula 1|rivalry|sex with a nurse</t>
  </si>
  <si>
    <t>http://www.imdb.com/title/tt1979320/?ref_=fn_tt_tt_1</t>
  </si>
  <si>
    <t>Neil Flynn</t>
  </si>
  <si>
    <t>Patton Oswalt</t>
  </si>
  <si>
    <t>MagnoliaÂ </t>
  </si>
  <si>
    <t>Jim Meskimen</t>
  </si>
  <si>
    <t>abusive father|coincidence|fictional game show|fictional quiz show|multiple storyline</t>
  </si>
  <si>
    <t>http://www.imdb.com/title/tt0175880/?ref_=fn_tt_tt_1</t>
  </si>
  <si>
    <t>Kevin Smith</t>
  </si>
  <si>
    <t>Cop OutÂ </t>
  </si>
  <si>
    <t>baseball card|detective|partner|thief|wedding</t>
  </si>
  <si>
    <t>http://www.imdb.com/title/tt1385867/?ref_=fn_tt_tt_1</t>
  </si>
  <si>
    <t>Christian Ditter</t>
  </si>
  <si>
    <t>How to Be SingleÂ </t>
  </si>
  <si>
    <t>motor scooter|new york city|newborn baby|scooter|single</t>
  </si>
  <si>
    <t>http://www.imdb.com/title/tt1292566/?ref_=fn_tt_tt_1</t>
  </si>
  <si>
    <t>Charles Martin Smith</t>
  </si>
  <si>
    <t>Michael Roark</t>
  </si>
  <si>
    <t>Drama|Family</t>
  </si>
  <si>
    <t>Dolphin TaleÂ </t>
  </si>
  <si>
    <t>boy|dolphin|prosthetics|tail|trap</t>
  </si>
  <si>
    <t>http://www.imdb.com/title/tt1564349/?ref_=fn_tt_tt_1</t>
  </si>
  <si>
    <t>TwilightÂ </t>
  </si>
  <si>
    <t>blood|high school|love|school|vampire</t>
  </si>
  <si>
    <t>http://www.imdb.com/title/tt1099212/?ref_=fn_tt_tt_1</t>
  </si>
  <si>
    <t>Laura Harring</t>
  </si>
  <si>
    <t>John QÂ </t>
  </si>
  <si>
    <t>health care|heart transplant|hospital|hostage|insurance</t>
  </si>
  <si>
    <t>http://www.imdb.com/title/tt0251160/?ref_=fn_tt_tt_1</t>
  </si>
  <si>
    <t>Blue StreakÂ </t>
  </si>
  <si>
    <t>Tamala Jones</t>
  </si>
  <si>
    <t>detective|diamond|jewel|police|thief</t>
  </si>
  <si>
    <t>http://www.imdb.com/title/tt0181316/?ref_=fn_tt_tt_1</t>
  </si>
  <si>
    <t>Molly C. Quinn</t>
  </si>
  <si>
    <t>Laura-Leigh</t>
  </si>
  <si>
    <t>We're the MillersÂ </t>
  </si>
  <si>
    <t>fake family|male frontal nudity|marijuana|mexico|stripper</t>
  </si>
  <si>
    <t>http://www.imdb.com/title/tt1723121/?ref_=fn_tt_tt_1</t>
  </si>
  <si>
    <t>Fedor Bondarchuk</t>
  </si>
  <si>
    <t>Yuliya Snigir</t>
  </si>
  <si>
    <t>Obitaemyy ostrovÂ </t>
  </si>
  <si>
    <t>Aleksey Serebryakov</t>
  </si>
  <si>
    <t>22nd century|first part|friend|guard|space opera</t>
  </si>
  <si>
    <t>http://www.imdb.com/title/tt0972558/?ref_=fn_tt_tt_1</t>
  </si>
  <si>
    <t>Russia</t>
  </si>
  <si>
    <t>BreakdownÂ </t>
  </si>
  <si>
    <t>car breakdown|diner|jeep|paranoia|violence</t>
  </si>
  <si>
    <t>http://www.imdb.com/title/tt0118771/?ref_=fn_tt_tt_1</t>
  </si>
  <si>
    <t>Irvin Kershner</t>
  </si>
  <si>
    <t>Klaus Maria Brandauer</t>
  </si>
  <si>
    <t>Bernie Casey</t>
  </si>
  <si>
    <t>Never Say Never AgainÂ </t>
  </si>
  <si>
    <t>Barbara Carrera</t>
  </si>
  <si>
    <t>british|character says now that you're on the case i hope we're going to have some gratuitous sex and violence|cruise missile|missile|nuclear warhead</t>
  </si>
  <si>
    <t>http://www.imdb.com/title/tt0086006/?ref_=fn_tt_tt_1</t>
  </si>
  <si>
    <t>Steve Pink</t>
  </si>
  <si>
    <t>Collette Wolfe</t>
  </si>
  <si>
    <t>Charlie McDermott</t>
  </si>
  <si>
    <t>Hot Tub Time MachineÂ </t>
  </si>
  <si>
    <t>cheating wife|drug reference|maintenance man|male vomiting|promiscuous woman</t>
  </si>
  <si>
    <t>http://www.imdb.com/title/tt1231587/?ref_=fn_tt_tt_1</t>
  </si>
  <si>
    <t>Taylor Blackwell</t>
  </si>
  <si>
    <t>Dolphin Tale 2Â </t>
  </si>
  <si>
    <t>dolphin|latex gloves|medical scrubs|purple gloves|turtle</t>
  </si>
  <si>
    <t>http://www.imdb.com/title/tt2978462/?ref_=fn_tt_tt_1</t>
  </si>
  <si>
    <t>Action|Adventure|Crime|Drama|Family|Fantasy|Romance|Thriller</t>
  </si>
  <si>
    <t>Reindeer GamesÂ </t>
  </si>
  <si>
    <t>casino|christmas|christmas season|girlfriend|release from prison</t>
  </si>
  <si>
    <t>http://www.imdb.com/title/tt0184858/?ref_=fn_tt_tt_1</t>
  </si>
  <si>
    <t>A Man ApartÂ </t>
  </si>
  <si>
    <t>bust|dea|drug cartel|justice|tragic hero</t>
  </si>
  <si>
    <t>http://www.imdb.com/title/tt0266465/?ref_=fn_tt_tt_1</t>
  </si>
  <si>
    <t>AlohaÂ </t>
  </si>
  <si>
    <t>box office flop|critically bashed|hawaii|one word title|written by director</t>
  </si>
  <si>
    <t>http://www.imdb.com/title/tt1243974/?ref_=fn_tt_tt_1</t>
  </si>
  <si>
    <t>Ghosts of MississippiÂ </t>
  </si>
  <si>
    <t>activist|assassin|civil rights|trial|widow</t>
  </si>
  <si>
    <t>http://www.imdb.com/title/tt0116410/?ref_=fn_tt_tt_1</t>
  </si>
  <si>
    <t>Scott Hicks</t>
  </si>
  <si>
    <t>Reeve Carney</t>
  </si>
  <si>
    <t>Snow Falling on CedarsÂ </t>
  </si>
  <si>
    <t>fisherman|japanese|love|trial|washington state</t>
  </si>
  <si>
    <t>http://www.imdb.com/title/tt0120834/?ref_=fn_tt_tt_1</t>
  </si>
  <si>
    <t>Colin O'Donoghue</t>
  </si>
  <si>
    <t>The RiteÂ </t>
  </si>
  <si>
    <t>demon|exorcism|exorcist|faith|seminary</t>
  </si>
  <si>
    <t>http://www.imdb.com/title/tt1161864/?ref_=fn_tt_tt_1</t>
  </si>
  <si>
    <t>Blair Underwood</t>
  </si>
  <si>
    <t>GattacaÂ </t>
  </si>
  <si>
    <t>Mason Gamble</t>
  </si>
  <si>
    <t>accident|future|genetics|mission|police</t>
  </si>
  <si>
    <t>http://www.imdb.com/title/tt0119177/?ref_=fn_tt_tt_1</t>
  </si>
  <si>
    <t>Biography|Comedy|Romance</t>
  </si>
  <si>
    <t>Isn't She GreatÂ </t>
  </si>
  <si>
    <t>autistic son|cancer|female protagonist|new york city|son</t>
  </si>
  <si>
    <t>http://www.imdb.com/title/tt0141399/?ref_=fn_tt_tt_1</t>
  </si>
  <si>
    <t>Kenan Thompson</t>
  </si>
  <si>
    <t>Space ChimpsÂ </t>
  </si>
  <si>
    <t>Omid Abtahi</t>
  </si>
  <si>
    <t>astronaut|attacked by a plant|planet|senator|space travel</t>
  </si>
  <si>
    <t>http://www.imdb.com/title/tt0482603/?ref_=fn_tt_tt_1</t>
  </si>
  <si>
    <t>Chris Rock</t>
  </si>
  <si>
    <t>Head of StateÂ </t>
  </si>
  <si>
    <t>alderman|party|president|presidential candidate|washington d.c.</t>
  </si>
  <si>
    <t>http://www.imdb.com/title/tt0325537/?ref_=fn_tt_tt_1</t>
  </si>
  <si>
    <t>The HangoverÂ </t>
  </si>
  <si>
    <t>drunkenness|female nudity|hangover|hedonism|morning after</t>
  </si>
  <si>
    <t>http://www.imdb.com/title/tt1119646/?ref_=fn_tt_tt_1</t>
  </si>
  <si>
    <t>Wilson Yip</t>
  </si>
  <si>
    <t>Lynn Hung</t>
  </si>
  <si>
    <t>Action|Biography|Drama|History</t>
  </si>
  <si>
    <t>Ip Man 3Â </t>
  </si>
  <si>
    <t>Kwok-Kwan Chan</t>
  </si>
  <si>
    <t>1950s|cancer|hong kong|martial arts school|wing chun</t>
  </si>
  <si>
    <t>http://www.imdb.com/title/tt2888046/?ref_=fn_tt_tt_1</t>
  </si>
  <si>
    <t>Cantonese</t>
  </si>
  <si>
    <t>Austin Powers: The Spy Who Shagged MeÂ </t>
  </si>
  <si>
    <t>penis joke|phallic image|sexy agent|spy|volcano hideout</t>
  </si>
  <si>
    <t>http://www.imdb.com/title/tt0145660/?ref_=fn_tt_tt_1</t>
  </si>
  <si>
    <t>BatmanÂ </t>
  </si>
  <si>
    <t>William Hootkins</t>
  </si>
  <si>
    <t>city|dc comics|gotham|pantyhose|police</t>
  </si>
  <si>
    <t>http://www.imdb.com/title/tt0096895/?ref_=fn_tt_tt_1</t>
  </si>
  <si>
    <t>Biography|Drama|War</t>
  </si>
  <si>
    <t>There Be DragonsÂ </t>
  </si>
  <si>
    <t>Lily Cole</t>
  </si>
  <si>
    <t>dying|forgiveness|saint|spanish civil war|starts with narration</t>
  </si>
  <si>
    <t>http://www.imdb.com/title/tt1316616/?ref_=fn_tt_tt_1</t>
  </si>
  <si>
    <t>Lethal Weapon 3Â </t>
  </si>
  <si>
    <t>gangster|gun|internal affairs|police|police officer</t>
  </si>
  <si>
    <t>http://www.imdb.com/title/tt0104714/?ref_=fn_tt_tt_1</t>
  </si>
  <si>
    <t>Quinton Aaron</t>
  </si>
  <si>
    <t>Catherine Dyer</t>
  </si>
  <si>
    <t>The Blind SideÂ </t>
  </si>
  <si>
    <t>american football|based on true story|football star|high school football|left tackle</t>
  </si>
  <si>
    <t>http://www.imdb.com/title/tt0878804/?ref_=fn_tt_tt_1</t>
  </si>
  <si>
    <t>Aimee Garcia</t>
  </si>
  <si>
    <t>Jon Foo</t>
  </si>
  <si>
    <t xml:space="preserve">Rush HourÂ             </t>
  </si>
  <si>
    <t>http://www.imdb.com/title/tt4085584/?ref_=fn_tt_tt_1</t>
  </si>
  <si>
    <t>Spy KidsÂ </t>
  </si>
  <si>
    <t>brother sister relationship|espionage|rescue|secret agent|spy</t>
  </si>
  <si>
    <t>http://www.imdb.com/title/tt0227538/?ref_=fn_tt_tt_1</t>
  </si>
  <si>
    <t>Horrible BossesÂ </t>
  </si>
  <si>
    <t>Reginald Ballard</t>
  </si>
  <si>
    <t>black comedy|boss|chemical company|dental assistant|murder</t>
  </si>
  <si>
    <t>http://www.imdb.com/title/tt1499658/?ref_=fn_tt_tt_1</t>
  </si>
  <si>
    <t>True GritÂ </t>
  </si>
  <si>
    <t>Bruce Green</t>
  </si>
  <si>
    <t>arkansas|murder|sheriff|texas ranger|u.s. marshal</t>
  </si>
  <si>
    <t>http://www.imdb.com/title/tt1403865/?ref_=fn_tt_tt_1</t>
  </si>
  <si>
    <t>The Devil Wears PradaÂ </t>
  </si>
  <si>
    <t>Rebecca Mader</t>
  </si>
  <si>
    <t>fashion|fashion industry|magazine|new york city|publishing</t>
  </si>
  <si>
    <t>http://www.imdb.com/title/tt0458352/?ref_=fn_tt_tt_1</t>
  </si>
  <si>
    <t>Robert Wise</t>
  </si>
  <si>
    <t>Nichelle Nichols</t>
  </si>
  <si>
    <t>Star Trek: The Motion PictureÂ </t>
  </si>
  <si>
    <t>Walter Koenig</t>
  </si>
  <si>
    <t>alien|space|space station|spacecraft|warp speed</t>
  </si>
  <si>
    <t>http://www.imdb.com/title/tt0079945/?ref_=fn_tt_tt_1</t>
  </si>
  <si>
    <t>Identity ThiefÂ </t>
  </si>
  <si>
    <t>bounty hunter|credit card|cross country|identity|police</t>
  </si>
  <si>
    <t>http://www.imdb.com/title/tt2024432/?ref_=fn_tt_tt_1</t>
  </si>
  <si>
    <t>Robert Mitchum</t>
  </si>
  <si>
    <t>Cape FearÂ </t>
  </si>
  <si>
    <t>lawyer|neo noir|prison|rapist|southern gothic</t>
  </si>
  <si>
    <t>http://www.imdb.com/title/tt0101540/?ref_=fn_tt_tt_1</t>
  </si>
  <si>
    <t>21Â </t>
  </si>
  <si>
    <t>based on true story|blackjack|card counting|gambling|massachusetts institute of technology</t>
  </si>
  <si>
    <t>http://www.imdb.com/title/tt0478087/?ref_=fn_tt_tt_1</t>
  </si>
  <si>
    <t>Amy Schumer</t>
  </si>
  <si>
    <t>TrainwreckÂ </t>
  </si>
  <si>
    <t>Josh Segarra</t>
  </si>
  <si>
    <t>actress playing herself|actress shares first name with character|fired from a job|male nudity|written by star</t>
  </si>
  <si>
    <t>http://www.imdb.com/title/tt3152624/?ref_=fn_tt_tt_1</t>
  </si>
  <si>
    <t>Kevin Rodney Sullivan</t>
  </si>
  <si>
    <t>Nicole Sullivan</t>
  </si>
  <si>
    <t>Guess WhoÂ </t>
  </si>
  <si>
    <t>Sherri Shepherd</t>
  </si>
  <si>
    <t>argument|engagement|family relationships|love|undressing</t>
  </si>
  <si>
    <t>http://www.imdb.com/title/tt0372237/?ref_=fn_tt_tt_1</t>
  </si>
  <si>
    <t>The English PatientÂ </t>
  </si>
  <si>
    <t>church|english|flashback|nurse|patient</t>
  </si>
  <si>
    <t>http://www.imdb.com/title/tt0116209/?ref_=fn_tt_tt_1</t>
  </si>
  <si>
    <t>Matt McCoy</t>
  </si>
  <si>
    <t>L.A. ConfidentialÂ </t>
  </si>
  <si>
    <t>1950s|call girl|corruption|murder|police detective</t>
  </si>
  <si>
    <t>http://www.imdb.com/title/tt0119488/?ref_=fn_tt_tt_1</t>
  </si>
  <si>
    <t>Adventure|Comedy|Family|Sci-Fi</t>
  </si>
  <si>
    <t>Sky HighÂ </t>
  </si>
  <si>
    <t>coming of age|friend|high school|sidekick|superpower</t>
  </si>
  <si>
    <t>http://www.imdb.com/title/tt0405325/?ref_=fn_tt_tt_1</t>
  </si>
  <si>
    <t>In &amp; OutÂ </t>
  </si>
  <si>
    <t>Lauren Ambrose</t>
  </si>
  <si>
    <t>academy award|gay|high school|reporter|teacher</t>
  </si>
  <si>
    <t>http://www.imdb.com/title/tt0119360/?ref_=fn_tt_tt_1</t>
  </si>
  <si>
    <t>Marg Helgenberger</t>
  </si>
  <si>
    <t>Natasha Henstridge</t>
  </si>
  <si>
    <t>SpeciesÂ </t>
  </si>
  <si>
    <t>Jordan Lund</t>
  </si>
  <si>
    <t>alien|interspecies sex|scientist|sexual attraction|train</t>
  </si>
  <si>
    <t>http://www.imdb.com/title/tt0114508/?ref_=fn_tt_tt_1</t>
  </si>
  <si>
    <t>Lin Shaye</t>
  </si>
  <si>
    <t>A Nightmare on Elm StreetÂ </t>
  </si>
  <si>
    <t>Amanda Wyss</t>
  </si>
  <si>
    <t>freddy krueger|lucid dream|serial killer|slasher|sleep deprivation</t>
  </si>
  <si>
    <t>http://www.imdb.com/title/tt0087800/?ref_=fn_tt_tt_1</t>
  </si>
  <si>
    <t>X</t>
  </si>
  <si>
    <t>The CellÂ </t>
  </si>
  <si>
    <t>coma|fbi|race against time|serial killer|strong female lead</t>
  </si>
  <si>
    <t>http://www.imdb.com/title/tt0209958/?ref_=fn_tt_tt_1</t>
  </si>
  <si>
    <t>Anne Parillaud</t>
  </si>
  <si>
    <t>The Man in the Iron MaskÂ </t>
  </si>
  <si>
    <t>Judith GodrÃ¨che</t>
  </si>
  <si>
    <t>france|musketeer|three musketeers|twin|twin brother</t>
  </si>
  <si>
    <t>http://www.imdb.com/title/tt0120744/?ref_=fn_tt_tt_1</t>
  </si>
  <si>
    <t>Kevin Connolly</t>
  </si>
  <si>
    <t>Biography|Drama|Family|History|Sport</t>
  </si>
  <si>
    <t>SecretariatÂ </t>
  </si>
  <si>
    <t>eccentric|horse racing|newspaper clipping|stallion|triple crown</t>
  </si>
  <si>
    <t>http://www.imdb.com/title/tt1028576/?ref_=fn_tt_tt_1</t>
  </si>
  <si>
    <t>Kevin Munroe</t>
  </si>
  <si>
    <t>TMNTÂ </t>
  </si>
  <si>
    <t>martial arts master|monster|new york city|turtle|warrior</t>
  </si>
  <si>
    <t>http://www.imdb.com/title/tt0453556/?ref_=fn_tt_tt_1</t>
  </si>
  <si>
    <t>Michael Tollin</t>
  </si>
  <si>
    <t>RadioÂ </t>
  </si>
  <si>
    <t>coach|football|football coach|high school|radio</t>
  </si>
  <si>
    <t>http://www.imdb.com/title/tt0316465/?ref_=fn_tt_tt_1</t>
  </si>
  <si>
    <t>Friends with BenefitsÂ </t>
  </si>
  <si>
    <t>blow job|female rear nudity|girl in panties|male objectification|no panties</t>
  </si>
  <si>
    <t>http://www.imdb.com/title/tt1632708/?ref_=fn_tt_tt_1</t>
  </si>
  <si>
    <t>Neighbors 2: Sorority RisingÂ </t>
  </si>
  <si>
    <t>Kiersey Clemons</t>
  </si>
  <si>
    <t>bare chested male|gay|gay best friend|gay man|gay marriage proposal</t>
  </si>
  <si>
    <t>http://www.imdb.com/title/tt4438848/?ref_=fn_tt_tt_1</t>
  </si>
  <si>
    <t>Biography|Comedy|Drama|History|Music</t>
  </si>
  <si>
    <t>Saving Mr. BanksÂ </t>
  </si>
  <si>
    <t>author|disney|loss of father|reference to walt disney|suppression of emotion</t>
  </si>
  <si>
    <t>http://www.imdb.com/title/tt2140373/?ref_=fn_tt_tt_1</t>
  </si>
  <si>
    <t>Malcolm XÂ </t>
  </si>
  <si>
    <t>Al Freeman Jr.</t>
  </si>
  <si>
    <t>african american|black history|civil rights|ku klux klan|nation of islam</t>
  </si>
  <si>
    <t>http://www.imdb.com/title/tt0104797/?ref_=fn_tt_tt_1</t>
  </si>
  <si>
    <t>Charlyne Yi</t>
  </si>
  <si>
    <t>This Is 40Â </t>
  </si>
  <si>
    <t>Mackenzie Aladjem</t>
  </si>
  <si>
    <t>40th birthday|aging|birthday|sex|viagra</t>
  </si>
  <si>
    <t>http://www.imdb.com/title/tt1758830/?ref_=fn_tt_tt_1</t>
  </si>
  <si>
    <t>Old DogsÂ </t>
  </si>
  <si>
    <t>best friend|business deal|impulse|public relations|twin</t>
  </si>
  <si>
    <t>http://www.imdb.com/title/tt0976238/?ref_=fn_tt_tt_1</t>
  </si>
  <si>
    <t>Patrick Tatopoulos</t>
  </si>
  <si>
    <t>Craig Parker</t>
  </si>
  <si>
    <t>Underworld: Rise of the LycansÂ </t>
  </si>
  <si>
    <t>Steven Mackintosh</t>
  </si>
  <si>
    <t>battle|slave|vampire|warrior|werewolf</t>
  </si>
  <si>
    <t>http://www.imdb.com/title/tt0834001/?ref_=fn_tt_tt_1</t>
  </si>
  <si>
    <t>Christine Taylor</t>
  </si>
  <si>
    <t>License to WedÂ </t>
  </si>
  <si>
    <t>box office flop|church|kissing|usa|wedding</t>
  </si>
  <si>
    <t>http://www.imdb.com/title/tt0762114/?ref_=fn_tt_tt_1</t>
  </si>
  <si>
    <t>The BenchwarmersÂ </t>
  </si>
  <si>
    <t>baseball|baseball team|bully|millionaire|team</t>
  </si>
  <si>
    <t>http://www.imdb.com/title/tt0437863/?ref_=fn_tt_tt_1</t>
  </si>
  <si>
    <t>Gary David Goldberg</t>
  </si>
  <si>
    <t>Victor Webster</t>
  </si>
  <si>
    <t>Must Love DogsÂ </t>
  </si>
  <si>
    <t>date|dating|dog|love|teacher</t>
  </si>
  <si>
    <t>http://www.imdb.com/title/tt0417001/?ref_=fn_tt_tt_1</t>
  </si>
  <si>
    <t>Donnie BrascoÂ </t>
  </si>
  <si>
    <t>fbi|mafia|money|racial slur|singer</t>
  </si>
  <si>
    <t>http://www.imdb.com/title/tt0119008/?ref_=fn_tt_tt_1</t>
  </si>
  <si>
    <t>Jaymes Butler</t>
  </si>
  <si>
    <t>Resident EvilÂ </t>
  </si>
  <si>
    <t>amnesia|quarantine|special forces|virus|zombie</t>
  </si>
  <si>
    <t>http://www.imdb.com/title/tt0120804/?ref_=fn_tt_tt_1</t>
  </si>
  <si>
    <t>Tobe Hooper</t>
  </si>
  <si>
    <t>Zelda Rubinstein</t>
  </si>
  <si>
    <t>Fantasy|Horror</t>
  </si>
  <si>
    <t>Heather O'Rourke</t>
  </si>
  <si>
    <t>PoltergeistÂ </t>
  </si>
  <si>
    <t>ghost|haunted|haunting|house|paranormal investigator</t>
  </si>
  <si>
    <t>http://www.imdb.com/title/tt0084516/?ref_=fn_tt_tt_1</t>
  </si>
  <si>
    <t>The LadykillersÂ </t>
  </si>
  <si>
    <t>casino|irony of fate|landlady|professor|remake</t>
  </si>
  <si>
    <t>http://www.imdb.com/title/tt0335245/?ref_=fn_tt_tt_1</t>
  </si>
  <si>
    <t>Beau Bridges</t>
  </si>
  <si>
    <t>Max PayneÂ </t>
  </si>
  <si>
    <t>Jamie Hector</t>
  </si>
  <si>
    <t>corporation|death|ex partner|hallucination|police detective</t>
  </si>
  <si>
    <t>http://www.imdb.com/title/tt0467197/?ref_=fn_tt_tt_1</t>
  </si>
  <si>
    <t>In TimeÂ </t>
  </si>
  <si>
    <t>currency|future|murder|on the run|time</t>
  </si>
  <si>
    <t>http://www.imdb.com/title/tt1637688/?ref_=fn_tt_tt_1</t>
  </si>
  <si>
    <t>Alan Poul</t>
  </si>
  <si>
    <t>Danneel Ackles</t>
  </si>
  <si>
    <t>The Back-up PlanÂ </t>
  </si>
  <si>
    <t>artificial insemination|baby|cheese|chick flick|pet shop</t>
  </si>
  <si>
    <t>http://www.imdb.com/title/tt1212436/?ref_=fn_tt_tt_1</t>
  </si>
  <si>
    <t>Luke Greenfield</t>
  </si>
  <si>
    <t>Steve Howey</t>
  </si>
  <si>
    <t>Ashley Williams</t>
  </si>
  <si>
    <t>Something BorrowedÂ </t>
  </si>
  <si>
    <t>Kirsten Day</t>
  </si>
  <si>
    <t>best friend|crush|law school|lawyer|loud sex</t>
  </si>
  <si>
    <t>http://www.imdb.com/title/tt0491152/?ref_=fn_tt_tt_1</t>
  </si>
  <si>
    <t>Jodi Lyn O'Keefe</t>
  </si>
  <si>
    <t xml:space="preserve">Hit the FloorÂ             </t>
  </si>
  <si>
    <t>Logan Browning</t>
  </si>
  <si>
    <t>affair|hip hop|sex scene</t>
  </si>
  <si>
    <t>http://www.imdb.com/title/tt2368645/?ref_=fn_tt_tt_1</t>
  </si>
  <si>
    <t>Gil Junger</t>
  </si>
  <si>
    <t>Black KnightÂ </t>
  </si>
  <si>
    <t>14th century|king|knight|sword duel|time travel</t>
  </si>
  <si>
    <t>http://www.imdb.com/title/tt0265087/?ref_=fn_tt_tt_1</t>
  </si>
  <si>
    <t>Michael Ritchie</t>
  </si>
  <si>
    <t>Vic Morrow</t>
  </si>
  <si>
    <t>Comedy|Drama|Family|Sport</t>
  </si>
  <si>
    <t>Tatum O'Neal</t>
  </si>
  <si>
    <t>The Bad News BearsÂ </t>
  </si>
  <si>
    <t>Joyce Van Patten</t>
  </si>
  <si>
    <t>baseball|california|coach|little league|swimming pool</t>
  </si>
  <si>
    <t>http://www.imdb.com/title/tt0074174/?ref_=fn_tt_tt_1</t>
  </si>
  <si>
    <t>Steven E. de Souza</t>
  </si>
  <si>
    <t>Raul Julia</t>
  </si>
  <si>
    <t>Street FighterÂ </t>
  </si>
  <si>
    <t>guile|hostage|ransom|soldier|united nations</t>
  </si>
  <si>
    <t>http://www.imdb.com/title/tt0111301/?ref_=fn_tt_tt_1</t>
  </si>
  <si>
    <t>Frank Finlay</t>
  </si>
  <si>
    <t>Emilia Fox</t>
  </si>
  <si>
    <t>The PianistÂ </t>
  </si>
  <si>
    <t>Ed Stoppard</t>
  </si>
  <si>
    <t>ghetto|holocaust|jewish|piano|warsaw ghetto</t>
  </si>
  <si>
    <t>http://www.imdb.com/title/tt0253474/?ref_=fn_tt_tt_1</t>
  </si>
  <si>
    <t>Hiam Abbass</t>
  </si>
  <si>
    <t>Keisha Castle-Hughes</t>
  </si>
  <si>
    <t>The Nativity StoryÂ </t>
  </si>
  <si>
    <t>Shaun Toub</t>
  </si>
  <si>
    <t>angel|bethlehem|journey|nazareth|virgin</t>
  </si>
  <si>
    <t>http://www.imdb.com/title/tt0762121/?ref_=fn_tt_tt_1</t>
  </si>
  <si>
    <t>Paris Hilton</t>
  </si>
  <si>
    <t>House of WaxÂ </t>
  </si>
  <si>
    <t>Brian Van Holt</t>
  </si>
  <si>
    <t>brother sister relationship|group of friends|male nudity|twin|wax</t>
  </si>
  <si>
    <t>http://www.imdb.com/title/tt0397065/?ref_=fn_tt_tt_1</t>
  </si>
  <si>
    <t>CloserÂ </t>
  </si>
  <si>
    <t>Colin Stinton</t>
  </si>
  <si>
    <t>cheating wife|film camera|hasselblad camera|leica camera|medium format camera</t>
  </si>
  <si>
    <t>http://www.imdb.com/title/tt0376541/?ref_=fn_tt_tt_1</t>
  </si>
  <si>
    <t>J. EdgarÂ </t>
  </si>
  <si>
    <t>agent|fbi|federal bureau of investigation|gay relationship|secret</t>
  </si>
  <si>
    <t>http://www.imdb.com/title/tt1616195/?ref_=fn_tt_tt_1</t>
  </si>
  <si>
    <t>Alexandre Aja</t>
  </si>
  <si>
    <t>MirrorsÂ </t>
  </si>
  <si>
    <t>estranged wife|evil|fire|medication|mirror</t>
  </si>
  <si>
    <t>http://www.imdb.com/title/tt0790686/?ref_=fn_tt_tt_1</t>
  </si>
  <si>
    <t>Michael Rymer</t>
  </si>
  <si>
    <t>Aaliyah</t>
  </si>
  <si>
    <t>Queen of the DamnedÂ </t>
  </si>
  <si>
    <t>fatal attraction|interspecies romance|queen|supernatural power|vampire</t>
  </si>
  <si>
    <t>http://www.imdb.com/title/tt0238546/?ref_=fn_tt_tt_1</t>
  </si>
  <si>
    <t>Predator 2Â </t>
  </si>
  <si>
    <t>Kevin Peter Hall</t>
  </si>
  <si>
    <t>alien|drug lord|gang|hunter|predator</t>
  </si>
  <si>
    <t>http://www.imdb.com/title/tt0100403/?ref_=fn_tt_tt_1</t>
  </si>
  <si>
    <t>Jesse Tyler Ferguson</t>
  </si>
  <si>
    <t>UntraceableÂ </t>
  </si>
  <si>
    <t>Joseph Cross</t>
  </si>
  <si>
    <t>cat|fbi agent|murder|serial killer|website</t>
  </si>
  <si>
    <t>http://www.imdb.com/title/tt0880578/?ref_=fn_tt_tt_1</t>
  </si>
  <si>
    <t>Hugh Wilson</t>
  </si>
  <si>
    <t>Comedy|Drama|Romance|Sci-Fi</t>
  </si>
  <si>
    <t>Blast from the PastÂ </t>
  </si>
  <si>
    <t>Douglas Smith</t>
  </si>
  <si>
    <t>1960s|bomb shelter|cuban missile crisis|food|naive man</t>
  </si>
  <si>
    <t>http://www.imdb.com/title/tt0124298/?ref_=fn_tt_tt_1</t>
  </si>
  <si>
    <t>Mike Hodges</t>
  </si>
  <si>
    <t>Flash GordonÂ </t>
  </si>
  <si>
    <t>Sam J. Jones</t>
  </si>
  <si>
    <t>american football|cult film|emperor|flash gordon|mind reading</t>
  </si>
  <si>
    <t>http://www.imdb.com/title/tt0080745/?ref_=fn_tt_tt_1</t>
  </si>
  <si>
    <t>Jersey GirlÂ </t>
  </si>
  <si>
    <t>baby|childbirth|death|karma|publicist</t>
  </si>
  <si>
    <t>http://www.imdb.com/title/tt0300051/?ref_=fn_tt_tt_1</t>
  </si>
  <si>
    <t>Cicely Tyson</t>
  </si>
  <si>
    <t>Alex CrossÂ </t>
  </si>
  <si>
    <t>Carmen Ejogo</t>
  </si>
  <si>
    <t>assassin|detective|partner|police|serial killer</t>
  </si>
  <si>
    <t>http://www.imdb.com/title/tt1712170/?ref_=fn_tt_tt_1</t>
  </si>
  <si>
    <t>Midnight in the Garden of Good and EvilÂ </t>
  </si>
  <si>
    <t>Leon Rippy</t>
  </si>
  <si>
    <t>graveyard|murder|murder trial|reporter|trial</t>
  </si>
  <si>
    <t>http://www.imdb.com/title/tt0119668/?ref_=fn_tt_tt_1</t>
  </si>
  <si>
    <t>Scott Mann</t>
  </si>
  <si>
    <t>HeistÂ </t>
  </si>
  <si>
    <t>bus|die hard scenario</t>
  </si>
  <si>
    <t>http://www.imdb.com/title/tt3276924/?ref_=fn_tt_tt_1</t>
  </si>
  <si>
    <t>Susanna White</t>
  </si>
  <si>
    <t>Bill Bailey</t>
  </si>
  <si>
    <t>Nanny McPhee ReturnsÂ </t>
  </si>
  <si>
    <t>Eros Vlahos</t>
  </si>
  <si>
    <t>farm|magic|mother daughter relationship|overalls|title directed by female</t>
  </si>
  <si>
    <t>http://www.imdb.com/title/tt1415283/?ref_=fn_tt_tt_1</t>
  </si>
  <si>
    <t>Frank Whaley</t>
  </si>
  <si>
    <t>HoffaÂ </t>
  </si>
  <si>
    <t>labor|labor union|leader|mafia|union</t>
  </si>
  <si>
    <t>http://www.imdb.com/title/tt0104427/?ref_=fn_tt_tt_1</t>
  </si>
  <si>
    <t>Chris Carter</t>
  </si>
  <si>
    <t>The X Files: I Want to BelieveÂ </t>
  </si>
  <si>
    <t>Nicki Aycox</t>
  </si>
  <si>
    <t>fbi|priest|psychic|psychic vision|staff physician</t>
  </si>
  <si>
    <t>http://www.imdb.com/title/tt0443701/?ref_=fn_tt_tt_1</t>
  </si>
  <si>
    <t>Tommy O'Haver</t>
  </si>
  <si>
    <t>Ella EnchantedÂ </t>
  </si>
  <si>
    <t>Joanna Lumley</t>
  </si>
  <si>
    <t>curse|fairy|obedience|prince|strong female character</t>
  </si>
  <si>
    <t>http://www.imdb.com/title/tt0327679/?ref_=fn_tt_tt_1</t>
  </si>
  <si>
    <t>Peter Landesman</t>
  </si>
  <si>
    <t>ConcussionÂ </t>
  </si>
  <si>
    <t>chronic traumatic encephalopathy|concussion|football|football player|pathologist</t>
  </si>
  <si>
    <t>http://www.imdb.com/title/tt3322364/?ref_=fn_tt_tt_1</t>
  </si>
  <si>
    <t>Benjamin J. Cain Jr.</t>
  </si>
  <si>
    <t>Ken Arnold</t>
  </si>
  <si>
    <t>AbductionÂ </t>
  </si>
  <si>
    <t>Richard Cetrone</t>
  </si>
  <si>
    <t>assassin|high school|on the run|teenager|website</t>
  </si>
  <si>
    <t>http://www.imdb.com/title/tt1600195/?ref_=fn_tt_tt_1</t>
  </si>
  <si>
    <t>Gary Chapman</t>
  </si>
  <si>
    <t>Adventure|Animation|Comedy|Family|War</t>
  </si>
  <si>
    <t>ValiantÂ </t>
  </si>
  <si>
    <t>Pip Torrens</t>
  </si>
  <si>
    <t>dove|falcon|nursing|pigeon|psychological torture</t>
  </si>
  <si>
    <t>http://www.imdb.com/title/tt0361089/?ref_=fn_tt_tt_1</t>
  </si>
  <si>
    <t>Wonder BoysÂ </t>
  </si>
  <si>
    <t>Richard Thomas</t>
  </si>
  <si>
    <t>based on novel|college girl|midlife crisis|pittsburgh pennsylvania|professor</t>
  </si>
  <si>
    <t>http://www.imdb.com/title/tt0185014/?ref_=fn_tt_tt_1</t>
  </si>
  <si>
    <t>Craig Mazin</t>
  </si>
  <si>
    <t>Action|Comedy|Sci-Fi|Thriller</t>
  </si>
  <si>
    <t>Drake Bell</t>
  </si>
  <si>
    <t>Superhero MovieÂ </t>
  </si>
  <si>
    <t>Marion Ross</t>
  </si>
  <si>
    <t>dragonfly|hero|high school|soaking wet|supervillian origin</t>
  </si>
  <si>
    <t>http://www.imdb.com/title/tt0426592/?ref_=fn_tt_tt_1</t>
  </si>
  <si>
    <t>Allen Hughes</t>
  </si>
  <si>
    <t>Alona Tal</t>
  </si>
  <si>
    <t>Broken CityÂ </t>
  </si>
  <si>
    <t>Michael Beach</t>
  </si>
  <si>
    <t>election|father son relationship|fellatio|gay slur|title spoken by character</t>
  </si>
  <si>
    <t>http://www.imdb.com/title/tt1235522/?ref_=fn_tt_tt_1</t>
  </si>
  <si>
    <t>Portia de Rossi</t>
  </si>
  <si>
    <t>Comedy|Horror</t>
  </si>
  <si>
    <t>Shannon Elizabeth</t>
  </si>
  <si>
    <t>CursedÂ </t>
  </si>
  <si>
    <t>creature|death|party|rescue|werewolf</t>
  </si>
  <si>
    <t>http://www.imdb.com/title/tt0257516/?ref_=fn_tt_tt_1</t>
  </si>
  <si>
    <t>Premium RushÂ </t>
  </si>
  <si>
    <t>chase|courier|delivery|envelope|police</t>
  </si>
  <si>
    <t>http://www.imdb.com/title/tt1547234/?ref_=fn_tt_tt_1</t>
  </si>
  <si>
    <t>Richard T. Jones</t>
  </si>
  <si>
    <t>Jim Gaffigan</t>
  </si>
  <si>
    <t>Hot PursuitÂ </t>
  </si>
  <si>
    <t>Michael Mosley</t>
  </si>
  <si>
    <t>danger|drug cartel|female cop|female police officer|fugitive</t>
  </si>
  <si>
    <t>http://www.imdb.com/title/tt2967224/?ref_=fn_tt_tt_1</t>
  </si>
  <si>
    <t>Lucy Gordon</t>
  </si>
  <si>
    <t>The Four FeathersÂ </t>
  </si>
  <si>
    <t>Alex Jennings</t>
  </si>
  <si>
    <t>male nudity|naked dead man|nudity|sex|whipping</t>
  </si>
  <si>
    <t>http://www.imdb.com/title/tt0240510/?ref_=fn_tt_tt_1</t>
  </si>
  <si>
    <t>ParkerÂ </t>
  </si>
  <si>
    <t>Wendell Pierce</t>
  </si>
  <si>
    <t>action hero|disguise|hospital|real estate agent|thief</t>
  </si>
  <si>
    <t>http://www.imdb.com/title/tt1904996/?ref_=fn_tt_tt_1</t>
  </si>
  <si>
    <t>WimbledonÂ </t>
  </si>
  <si>
    <t>Austin Nichols</t>
  </si>
  <si>
    <t>career|player|tennis|tennis player|wimbledon</t>
  </si>
  <si>
    <t>http://www.imdb.com/title/tt0360201/?ref_=fn_tt_tt_1</t>
  </si>
  <si>
    <t>Brooke Shields</t>
  </si>
  <si>
    <t>Furry VengeanceÂ </t>
  </si>
  <si>
    <t>Matt Prokop</t>
  </si>
  <si>
    <t>animal|bear|land developer|real estate|real estate developer</t>
  </si>
  <si>
    <t>http://www.imdb.com/title/tt0492389/?ref_=fn_tt_tt_1</t>
  </si>
  <si>
    <t>Kimble Rendall</t>
  </si>
  <si>
    <t>Cariba Heine</t>
  </si>
  <si>
    <t>BaitÂ </t>
  </si>
  <si>
    <t>Richard Brancatisano</t>
  </si>
  <si>
    <t>great white shark|shark|supermarket|swimming|tsunami</t>
  </si>
  <si>
    <t>http://www.imdb.com/title/tt1438173/?ref_=fn_tt_tt_1</t>
  </si>
  <si>
    <t>Peter Yates</t>
  </si>
  <si>
    <t>KrullÂ </t>
  </si>
  <si>
    <t>Lysette Anthony</t>
  </si>
  <si>
    <t>cyclops|fortress|monster|planet|rescue</t>
  </si>
  <si>
    <t>http://www.imdb.com/title/tt0085811/?ref_=fn_tt_tt_1</t>
  </si>
  <si>
    <t>Drama|Thriller|War</t>
  </si>
  <si>
    <t>Lions for LambsÂ </t>
  </si>
  <si>
    <t>afghanistan|professor|reporter|student|university</t>
  </si>
  <si>
    <t>http://www.imdb.com/title/tt0891527/?ref_=fn_tt_tt_1</t>
  </si>
  <si>
    <t>Dann Florek</t>
  </si>
  <si>
    <t>Rosanna Arquette</t>
  </si>
  <si>
    <t>Flight of the IntruderÂ </t>
  </si>
  <si>
    <t>Christopher Rich</t>
  </si>
  <si>
    <t>bombardier|pilot|u.s. navy|vietnam|vietnam war</t>
  </si>
  <si>
    <t>http://www.imdb.com/title/tt0099587/?ref_=fn_tt_tt_1</t>
  </si>
  <si>
    <t>Walk Hard: The Dewey Cox StoryÂ </t>
  </si>
  <si>
    <t>drugs|elvis|musician|singer|the beatles</t>
  </si>
  <si>
    <t>http://www.imdb.com/title/tt0841046/?ref_=fn_tt_tt_1</t>
  </si>
  <si>
    <t>Lasse HallstrÃ¶m</t>
  </si>
  <si>
    <t>The Shipping NewsÂ </t>
  </si>
  <si>
    <t>Jason Behr</t>
  </si>
  <si>
    <t>employee employer relationship|husband wife relationship|newspaper|ship|wake</t>
  </si>
  <si>
    <t>http://www.imdb.com/title/tt0120824/?ref_=fn_tt_tt_1</t>
  </si>
  <si>
    <t>Action|Western</t>
  </si>
  <si>
    <t>American OutlawsÂ </t>
  </si>
  <si>
    <t>legend|old west|outlaw|railroad|stealing from the rich</t>
  </si>
  <si>
    <t>http://www.imdb.com/title/tt0244000/?ref_=fn_tt_tt_1</t>
  </si>
  <si>
    <t>Jean-Marc VallÃ©e</t>
  </si>
  <si>
    <t>Michiel Huisman</t>
  </si>
  <si>
    <t>The Young VictoriaÂ </t>
  </si>
  <si>
    <t>19th century|courtship|female protagonist|princess|queen of england</t>
  </si>
  <si>
    <t>http://www.imdb.com/title/tt0962736/?ref_=fn_tt_tt_1</t>
  </si>
  <si>
    <t>Bashar Rahal</t>
  </si>
  <si>
    <t>WhiteoutÂ </t>
  </si>
  <si>
    <t>Shawn Doyle</t>
  </si>
  <si>
    <t>antarctica|geologist|investigation|u.s. marshal|winter</t>
  </si>
  <si>
    <t>http://www.imdb.com/title/tt0365929/?ref_=fn_tt_tt_1</t>
  </si>
  <si>
    <t>The Tree of LifeÂ </t>
  </si>
  <si>
    <t>1950s|children|ice cube|texas|waco texas</t>
  </si>
  <si>
    <t>http://www.imdb.com/title/tt0478304/?ref_=fn_tt_tt_1</t>
  </si>
  <si>
    <t>Hark Tsui</t>
  </si>
  <si>
    <t>Lela Rochon</t>
  </si>
  <si>
    <t>Paul Sorvino</t>
  </si>
  <si>
    <t>Knock OffÂ </t>
  </si>
  <si>
    <t>Ray Nicholas</t>
  </si>
  <si>
    <t>cia|hong kong|market|undercover|van</t>
  </si>
  <si>
    <t>http://www.imdb.com/title/tt0120724/?ref_=fn_tt_tt_1</t>
  </si>
  <si>
    <t>Aruba</t>
  </si>
  <si>
    <t>SabotageÂ </t>
  </si>
  <si>
    <t>Maurice Compte</t>
  </si>
  <si>
    <t>dea|drug cartel|kicked in the crotch|strip club|tough girl</t>
  </si>
  <si>
    <t>http://www.imdb.com/title/tt1742334/?ref_=fn_tt_tt_1</t>
  </si>
  <si>
    <t>The OrderÂ </t>
  </si>
  <si>
    <t>Benno FÃ¼rmann</t>
  </si>
  <si>
    <t>death|exorcism|heaven|priest|sin eater</t>
  </si>
  <si>
    <t>http://www.imdb.com/title/tt0304711/?ref_=fn_tt_tt_1</t>
  </si>
  <si>
    <t>Lexi Alexander</t>
  </si>
  <si>
    <t>Punisher: War ZoneÂ </t>
  </si>
  <si>
    <t>gun fu|plastic surgery|psychopath|undercover|vigilante</t>
  </si>
  <si>
    <t>http://www.imdb.com/title/tt0450314/?ref_=fn_tt_tt_1</t>
  </si>
  <si>
    <t>Action|Adventure|Family|Sci-Fi</t>
  </si>
  <si>
    <t>ZoomÂ </t>
  </si>
  <si>
    <t>bruise|female hero|super strength|superhero|teenage superhero</t>
  </si>
  <si>
    <t>http://www.imdb.com/title/tt0383060/?ref_=fn_tt_tt_1</t>
  </si>
  <si>
    <t>Soleyman Pierini</t>
  </si>
  <si>
    <t>Adventure|Biography|Drama|Thriller</t>
  </si>
  <si>
    <t>The WalkÂ </t>
  </si>
  <si>
    <t>Jade Kindar-Martin</t>
  </si>
  <si>
    <t>1970s|based on true story|new york city|skyscraper|tightrope walker</t>
  </si>
  <si>
    <t>http://www.imdb.com/title/tt3488710/?ref_=fn_tt_tt_1</t>
  </si>
  <si>
    <t>Ronny Yu</t>
  </si>
  <si>
    <t>Lee Arenberg</t>
  </si>
  <si>
    <t>Marley Shelton</t>
  </si>
  <si>
    <t>Warriors of VirtueÂ </t>
  </si>
  <si>
    <t>Angus Macfadyen</t>
  </si>
  <si>
    <t>anthropomorphic animal|football|kangaroo|sword and sorcery|water boy</t>
  </si>
  <si>
    <t>http://www.imdb.com/title/tt0120479/?ref_=fn_tt_tt_1</t>
  </si>
  <si>
    <t>A Good YearÂ </t>
  </si>
  <si>
    <t>based on novel|inheritance|provence|uncle|wine</t>
  </si>
  <si>
    <t>http://www.imdb.com/title/tt0401445/?ref_=fn_tt_tt_1</t>
  </si>
  <si>
    <t xml:space="preserve">LutherÂ             </t>
  </si>
  <si>
    <t>Warren Brown</t>
  </si>
  <si>
    <t>murder|police|psychopath</t>
  </si>
  <si>
    <t>http://www.imdb.com/title/tt1474684/?ref_=fn_tt_tt_1</t>
  </si>
  <si>
    <t>Radio FlyerÂ </t>
  </si>
  <si>
    <t>father son relationship|physical abuse|radio flyer|stepfather|stepfather stepson relationship</t>
  </si>
  <si>
    <t>http://www.imdb.com/title/tt0105211/?ref_=fn_tt_tt_1</t>
  </si>
  <si>
    <t>Blood In, Blood OutÂ </t>
  </si>
  <si>
    <t>1970s|1980s|barrio|gang war|mexican</t>
  </si>
  <si>
    <t>http://www.imdb.com/title/tt0106469/?ref_=fn_tt_tt_1</t>
  </si>
  <si>
    <t>Bille August</t>
  </si>
  <si>
    <t>Smilla's Sense of SnowÂ </t>
  </si>
  <si>
    <t>boy|greenland|neighbor|roof|snow</t>
  </si>
  <si>
    <t>http://www.imdb.com/title/tt0120152/?ref_=fn_tt_tt_1</t>
  </si>
  <si>
    <t>Denmark</t>
  </si>
  <si>
    <t>Femme FataleÂ </t>
  </si>
  <si>
    <t>Rie Rasmussen</t>
  </si>
  <si>
    <t>ambassador|cannes|identity|suicide|thief</t>
  </si>
  <si>
    <t>http://www.imdb.com/title/tt0280665/?ref_=fn_tt_tt_1</t>
  </si>
  <si>
    <t>Moustapha Akkad</t>
  </si>
  <si>
    <t>Lion of the DesertÂ </t>
  </si>
  <si>
    <t>arab|general|libya|muslim|mussolini</t>
  </si>
  <si>
    <t>http://www.imdb.com/title/tt0081059/?ref_=fn_tt_tt_1</t>
  </si>
  <si>
    <t>Libya</t>
  </si>
  <si>
    <t>Jean-Paul Rappeneau</t>
  </si>
  <si>
    <t>The Horseman on the RoofÂ </t>
  </si>
  <si>
    <t>Isabelle CarrÃ©</t>
  </si>
  <si>
    <t>austrian|breasts|cholera|police|provence</t>
  </si>
  <si>
    <t>http://www.imdb.com/title/tt0113362/?ref_=fn_tt_tt_1</t>
  </si>
  <si>
    <t>Jeffrey Dover</t>
  </si>
  <si>
    <t>Drama|Romance|War|Western</t>
  </si>
  <si>
    <t>Jeremy W. Auman</t>
  </si>
  <si>
    <t>Ride with the DevilÂ </t>
  </si>
  <si>
    <t>Tobey Maguire</t>
  </si>
  <si>
    <t>bushwhacker|friend|honor|kansas|raid</t>
  </si>
  <si>
    <t>http://www.imdb.com/title/tt0134154/?ref_=fn_tt_tt_1</t>
  </si>
  <si>
    <t>Hanaa Bouchaib</t>
  </si>
  <si>
    <t>Maricel Ãlvarez</t>
  </si>
  <si>
    <t>BiutifulÂ </t>
  </si>
  <si>
    <t>Eduard FernÃ¡ndez</t>
  </si>
  <si>
    <t>children|chinese|illegal immigrant|immigrant|male ponytail</t>
  </si>
  <si>
    <t>http://www.imdb.com/title/tt1164999/?ref_=fn_tt_tt_1</t>
  </si>
  <si>
    <t>Joachim RÃ¸nning</t>
  </si>
  <si>
    <t>Action|Comedy|Crime|Western</t>
  </si>
  <si>
    <t>BandidasÂ </t>
  </si>
  <si>
    <t>bank|cleavage|farmer|female gunfighter|mexico</t>
  </si>
  <si>
    <t>http://www.imdb.com/title/tt0416496/?ref_=fn_tt_tt_1</t>
  </si>
  <si>
    <t>Tony Kaye</t>
  </si>
  <si>
    <t>Black Water TransitÂ </t>
  </si>
  <si>
    <t>Beverly D'Angelo</t>
  </si>
  <si>
    <t>based on novel</t>
  </si>
  <si>
    <t>http://www.imdb.com/title/tt0490087/?ref_=fn_tt_tt_1</t>
  </si>
  <si>
    <t>Aml Ameen</t>
  </si>
  <si>
    <t>The Maze RunnerÂ </t>
  </si>
  <si>
    <t>Jacob Latimore</t>
  </si>
  <si>
    <t>based on novel|concrete wall|maze|open ended|teenage boy</t>
  </si>
  <si>
    <t>http://www.imdb.com/title/tt1790864/?ref_=fn_tt_tt_1</t>
  </si>
  <si>
    <t>Ken Scott</t>
  </si>
  <si>
    <t>June Diane Raphael</t>
  </si>
  <si>
    <t>Unfinished BusinessÂ </t>
  </si>
  <si>
    <t>Melissa McMeekin</t>
  </si>
  <si>
    <t>business trip|company|glory hole|male frontal nudity|male nudity</t>
  </si>
  <si>
    <t>http://www.imdb.com/title/tt2358925/?ref_=fn_tt_tt_1</t>
  </si>
  <si>
    <t>The Age of InnocenceÂ </t>
  </si>
  <si>
    <t>19th century|countess|lawyer|love|new york</t>
  </si>
  <si>
    <t>http://www.imdb.com/title/tt0106226/?ref_=fn_tt_tt_1</t>
  </si>
  <si>
    <t>Ellen Burstyn</t>
  </si>
  <si>
    <t>The FountainÂ </t>
  </si>
  <si>
    <t>eternity|love|mayan|tree|tree of life</t>
  </si>
  <si>
    <t>http://www.imdb.com/title/tt0414993/?ref_=fn_tt_tt_1</t>
  </si>
  <si>
    <t>Hugh Johnson</t>
  </si>
  <si>
    <t>Kevin J. O'Connor</t>
  </si>
  <si>
    <t>Action|Adventure|Comedy|Drama|Thriller</t>
  </si>
  <si>
    <t>Chill FactorÂ </t>
  </si>
  <si>
    <t>Hudson Leick</t>
  </si>
  <si>
    <t>colonel|ice|ice cream truck|military|u.s. army</t>
  </si>
  <si>
    <t>http://www.imdb.com/title/tt0163579/?ref_=fn_tt_tt_1</t>
  </si>
  <si>
    <t>StolenÂ </t>
  </si>
  <si>
    <t>Sami Gayle</t>
  </si>
  <si>
    <t>bank|money|presumed dead|rescue|thief</t>
  </si>
  <si>
    <t>http://www.imdb.com/title/tt1656186/?ref_=fn_tt_tt_1</t>
  </si>
  <si>
    <t>Hayao Miyazaki</t>
  </si>
  <si>
    <t>YÃ»ki Amami</t>
  </si>
  <si>
    <t>Rumi Hiiragi</t>
  </si>
  <si>
    <t>PonyoÂ </t>
  </si>
  <si>
    <t>Yuria Nara</t>
  </si>
  <si>
    <t>children adventure|magical realism|sea goddess|small town|tsunami</t>
  </si>
  <si>
    <t>http://www.imdb.com/title/tt0876563/?ref_=fn_tt_tt_1</t>
  </si>
  <si>
    <t>George Tillman Jr.</t>
  </si>
  <si>
    <t>Melissa Benoist</t>
  </si>
  <si>
    <t>Tiago Riani</t>
  </si>
  <si>
    <t>The Longest RideÂ </t>
  </si>
  <si>
    <t>Hayley Lovitt</t>
  </si>
  <si>
    <t>1940s|art collector|bull riding|north carolina|student</t>
  </si>
  <si>
    <t>http://www.imdb.com/title/tt2726560/?ref_=fn_tt_tt_1</t>
  </si>
  <si>
    <t>Rand Ravich</t>
  </si>
  <si>
    <t>The Astronaut's WifeÂ </t>
  </si>
  <si>
    <t>astronaut|electrocuted in bathtub|mission|pilot|sister</t>
  </si>
  <si>
    <t>http://www.imdb.com/title/tt0138304/?ref_=fn_tt_tt_1</t>
  </si>
  <si>
    <t>Hugh Hudson</t>
  </si>
  <si>
    <t>Eva Marie Saint</t>
  </si>
  <si>
    <t>I Dreamed of AfricaÂ </t>
  </si>
  <si>
    <t>Vincent Perez</t>
  </si>
  <si>
    <t>dream|italian|kenya|ranch|snake</t>
  </si>
  <si>
    <t>http://www.imdb.com/title/tt0167203/?ref_=fn_tt_tt_1</t>
  </si>
  <si>
    <t>Playing for KeepsÂ </t>
  </si>
  <si>
    <t>coach|soccer|soccer coach|soccer mom|soccer team</t>
  </si>
  <si>
    <t>http://www.imdb.com/title/tt1540128/?ref_=fn_tt_tt_1</t>
  </si>
  <si>
    <t>Fana Mokoena</t>
  </si>
  <si>
    <t>Terry Pheto</t>
  </si>
  <si>
    <t>Mandela: Long Walk to FreedomÂ </t>
  </si>
  <si>
    <t>Tony Kgoroge</t>
  </si>
  <si>
    <t>africa|apartheid|nelson mandela|president|resistance</t>
  </si>
  <si>
    <t>http://www.imdb.com/title/tt2304771/?ref_=fn_tt_tt_1</t>
  </si>
  <si>
    <t>RedsÂ </t>
  </si>
  <si>
    <t>cold war|cold war era|interview|russia|written and directed by cast member</t>
  </si>
  <si>
    <t>http://www.imdb.com/title/tt0082979/?ref_=fn_tt_tt_1</t>
  </si>
  <si>
    <t>A Few Good MenÂ </t>
  </si>
  <si>
    <t>cuba|guantanamo|lance corporal|lawyer|murder</t>
  </si>
  <si>
    <t>http://www.imdb.com/title/tt0104257/?ref_=fn_tt_tt_1</t>
  </si>
  <si>
    <t>Exit WoundsÂ </t>
  </si>
  <si>
    <t>corrupt cop|drug dealer|drugs|heroin|vice president</t>
  </si>
  <si>
    <t>http://www.imdb.com/title/tt0242445/?ref_=fn_tt_tt_1</t>
  </si>
  <si>
    <t>Big Momma's HouseÂ </t>
  </si>
  <si>
    <t>disguise|fbi|female impersonation|gender disguise|obesity</t>
  </si>
  <si>
    <t>http://www.imdb.com/title/tt0208003/?ref_=fn_tt_tt_1</t>
  </si>
  <si>
    <t>Jeremy Degruson</t>
  </si>
  <si>
    <t>Brianne Brozey</t>
  </si>
  <si>
    <t>Kyle Hebert</t>
  </si>
  <si>
    <t>Thunder and the House of MagicÂ </t>
  </si>
  <si>
    <t>Joe Ochman</t>
  </si>
  <si>
    <t>http://www.imdb.com/title/tt3148834/?ref_=fn_tt_tt_1</t>
  </si>
  <si>
    <t>Chris Gorak</t>
  </si>
  <si>
    <t>Veronika Vernadskaya</t>
  </si>
  <si>
    <t>The Darkest HourÂ </t>
  </si>
  <si>
    <t>Dato Bakhtadze</t>
  </si>
  <si>
    <t>alien|aurora borealis|critically bashed|killing an animal|nightclub</t>
  </si>
  <si>
    <t>http://www.imdb.com/title/tt1093357/?ref_=fn_tt_tt_1</t>
  </si>
  <si>
    <t>Scott Speer</t>
  </si>
  <si>
    <t>Stephen Boss</t>
  </si>
  <si>
    <t>Drama|Music|Romance</t>
  </si>
  <si>
    <t>Ryan Guzman</t>
  </si>
  <si>
    <t>Step Up RevolutionÂ </t>
  </si>
  <si>
    <t>3 dimensional|dance|dancer|dancing|flash mob</t>
  </si>
  <si>
    <t>http://www.imdb.com/title/tt1800741/?ref_=fn_tt_tt_1</t>
  </si>
  <si>
    <t>Action|Adventure|Crime|Drama|Thriller</t>
  </si>
  <si>
    <t>Snakes on a PlaneÂ </t>
  </si>
  <si>
    <t>Rachel Blanchard</t>
  </si>
  <si>
    <t>baby rattle|famous line|murder|passenger|snake</t>
  </si>
  <si>
    <t>http://www.imdb.com/title/tt0417148/?ref_=fn_tt_tt_1</t>
  </si>
  <si>
    <t>Joe Charbanic</t>
  </si>
  <si>
    <t>The WatcherÂ </t>
  </si>
  <si>
    <t>Chris Ellis</t>
  </si>
  <si>
    <t>fbi|murder|scene of the crime|serial killer|therapy</t>
  </si>
  <si>
    <t>http://www.imdb.com/title/tt0204626/?ref_=fn_tt_tt_1</t>
  </si>
  <si>
    <t>Jonathan Hensleigh</t>
  </si>
  <si>
    <t>Marco St. John</t>
  </si>
  <si>
    <t>The PunisherÂ </t>
  </si>
  <si>
    <t>Eddie Jemison</t>
  </si>
  <si>
    <t>death|family reunion|fbi|fbi agent|vigilante</t>
  </si>
  <si>
    <t>http://www.imdb.com/title/tt0330793/?ref_=fn_tt_tt_1</t>
  </si>
  <si>
    <t>Danny Cannon</t>
  </si>
  <si>
    <t>Goal! The Dream BeginsÂ </t>
  </si>
  <si>
    <t>barrio|border|newcastle united|party|soccer</t>
  </si>
  <si>
    <t>http://www.imdb.com/title/tt0380389/?ref_=fn_tt_tt_1</t>
  </si>
  <si>
    <t>Boaz Yakin</t>
  </si>
  <si>
    <t>SafeÂ </t>
  </si>
  <si>
    <t>Robert John Burke</t>
  </si>
  <si>
    <t>bodyguard|gang war|russian|russian mafia|triad</t>
  </si>
  <si>
    <t>http://www.imdb.com/title/tt1656190/?ref_=fn_tt_tt_1</t>
  </si>
  <si>
    <t>Pushing TinÂ </t>
  </si>
  <si>
    <t>air traffic control|air traffic controller|female bodybuilder|job|marriage</t>
  </si>
  <si>
    <t>http://www.imdb.com/title/tt0120797/?ref_=fn_tt_tt_1</t>
  </si>
  <si>
    <t>Richard Marquand</t>
  </si>
  <si>
    <t>Star Wars: Episode VI - Return of the JediÂ </t>
  </si>
  <si>
    <t>Kenny Baker</t>
  </si>
  <si>
    <t>death star|emperor|empire|princess|rebel</t>
  </si>
  <si>
    <t>http://www.imdb.com/title/tt0086190/?ref_=fn_tt_tt_1</t>
  </si>
  <si>
    <t>Neil Marshall</t>
  </si>
  <si>
    <t>Ryan Kruger</t>
  </si>
  <si>
    <t>DoomsdayÂ </t>
  </si>
  <si>
    <t>cure|quarantine|scotland|virus|wall</t>
  </si>
  <si>
    <t>http://www.imdb.com/title/tt0483607/?ref_=fn_tt_tt_1</t>
  </si>
  <si>
    <t>David Kross</t>
  </si>
  <si>
    <t>The ReaderÂ </t>
  </si>
  <si>
    <t>Susanne Lothar</t>
  </si>
  <si>
    <t>love|reading|teaching oneself to read|trial|war crime</t>
  </si>
  <si>
    <t>http://www.imdb.com/title/tt0976051/?ref_=fn_tt_tt_1</t>
  </si>
  <si>
    <t>David Wain</t>
  </si>
  <si>
    <t>WanderlustÂ </t>
  </si>
  <si>
    <t>childbirth|female frontal nudity|nude protest|nudist|skinny dipping</t>
  </si>
  <si>
    <t>http://www.imdb.com/title/tt1655460/?ref_=fn_tt_tt_1</t>
  </si>
  <si>
    <t>ElfÂ </t>
  </si>
  <si>
    <t>baby|christmas spirit|elf|new york city|north pole</t>
  </si>
  <si>
    <t>http://www.imdb.com/title/tt0319343/?ref_=fn_tt_tt_1</t>
  </si>
  <si>
    <t>Kyra Sedgwick</t>
  </si>
  <si>
    <t>PhenomenonÂ </t>
  </si>
  <si>
    <t>David Gallagher</t>
  </si>
  <si>
    <t>brain tumor|genius|psionic power|telekinesis|terminal illness</t>
  </si>
  <si>
    <t>http://www.imdb.com/title/tt0117333/?ref_=fn_tt_tt_1</t>
  </si>
  <si>
    <t>Adventure|Comedy|Family|Sport</t>
  </si>
  <si>
    <t>Snow DogsÂ </t>
  </si>
  <si>
    <t>dentist|dog|inheritance|race|sled dog</t>
  </si>
  <si>
    <t>http://www.imdb.com/title/tt0281373/?ref_=fn_tt_tt_1</t>
  </si>
  <si>
    <t>Comedy|Drama|Fantasy</t>
  </si>
  <si>
    <t>ScroogedÂ </t>
  </si>
  <si>
    <t>christmas|compassion|executive|ghost|redemption</t>
  </si>
  <si>
    <t>http://www.imdb.com/title/tt0096061/?ref_=fn_tt_tt_1</t>
  </si>
  <si>
    <t>Jared Hess</t>
  </si>
  <si>
    <t>Comedy|Family|Sport</t>
  </si>
  <si>
    <t>Nacho LibreÂ </t>
  </si>
  <si>
    <t>HÃ©ctor JimÃ©nez</t>
  </si>
  <si>
    <t>lucha libre|monastery|nun|orphan|wrestling</t>
  </si>
  <si>
    <t>http://www.imdb.com/title/tt0457510/?ref_=fn_tt_tt_1</t>
  </si>
  <si>
    <t>Wendi McLendon-Covey</t>
  </si>
  <si>
    <t>BridesmaidsÂ </t>
  </si>
  <si>
    <t>Steve Bannos</t>
  </si>
  <si>
    <t>best friend|failure|food|job|partial female nudity</t>
  </si>
  <si>
    <t>http://www.imdb.com/title/tt1478338/?ref_=fn_tt_tt_1</t>
  </si>
  <si>
    <t>This Is the EndÂ </t>
  </si>
  <si>
    <t>apocalypse|celebrity|ensemble cast|party|rapture</t>
  </si>
  <si>
    <t>http://www.imdb.com/title/tt1245492/?ref_=fn_tt_tt_1</t>
  </si>
  <si>
    <t>Rupert Wainwright</t>
  </si>
  <si>
    <t>StigmataÂ </t>
  </si>
  <si>
    <t>catholic|priest|stigmata|vatican|wound</t>
  </si>
  <si>
    <t>http://www.imdb.com/title/tt0145531/?ref_=fn_tt_tt_1</t>
  </si>
  <si>
    <t>Men of HonorÂ </t>
  </si>
  <si>
    <t>african american|amputee|navy|racial discrimination|racism</t>
  </si>
  <si>
    <t>http://www.imdb.com/title/tt0203019/?ref_=fn_tt_tt_1</t>
  </si>
  <si>
    <t>John Luessenhop</t>
  </si>
  <si>
    <t>TakersÂ </t>
  </si>
  <si>
    <t>armored car|bank|falling out among thieves|heist|planning</t>
  </si>
  <si>
    <t>http://www.imdb.com/title/tt1135084/?ref_=fn_tt_tt_1</t>
  </si>
  <si>
    <t>Justin Zackham</t>
  </si>
  <si>
    <t>The Big WeddingÂ </t>
  </si>
  <si>
    <t>adoption|divorce|family relationships|farce|wedding</t>
  </si>
  <si>
    <t>http://www.imdb.com/title/tt1931435/?ref_=fn_tt_tt_1</t>
  </si>
  <si>
    <t>Big Mommas: Like Father, Like SonÂ </t>
  </si>
  <si>
    <t>Portia Doubleday</t>
  </si>
  <si>
    <t>fbi agent|murder|performing arts school|scene during end credits|undercover</t>
  </si>
  <si>
    <t>http://www.imdb.com/title/tt1464174/?ref_=fn_tt_tt_1</t>
  </si>
  <si>
    <t>Cas Anvar</t>
  </si>
  <si>
    <t>Source CodeÂ </t>
  </si>
  <si>
    <t>Russell Peters</t>
  </si>
  <si>
    <t>bomber|time|time loop|train|trapped in a time loop</t>
  </si>
  <si>
    <t>http://www.imdb.com/title/tt0945513/?ref_=fn_tt_tt_1</t>
  </si>
  <si>
    <t>Danny Nucci</t>
  </si>
  <si>
    <t>Illeana Douglas</t>
  </si>
  <si>
    <t>AliveÂ </t>
  </si>
  <si>
    <t>Michael DeLorenzo</t>
  </si>
  <si>
    <t>andes mountains|crash|death|starvation|stranded</t>
  </si>
  <si>
    <t>http://www.imdb.com/title/tt0106246/?ref_=fn_tt_tt_1</t>
  </si>
  <si>
    <t>The Number 23Â </t>
  </si>
  <si>
    <t>destiny|detective|imagination|murder|sex scene</t>
  </si>
  <si>
    <t>http://www.imdb.com/title/tt0481369/?ref_=fn_tt_tt_1</t>
  </si>
  <si>
    <t>Julian Richings</t>
  </si>
  <si>
    <t>Action|Adventure|Drama|Family</t>
  </si>
  <si>
    <t>The Young and Prodigious T.S. SpivetÂ </t>
  </si>
  <si>
    <t>Judy Davis</t>
  </si>
  <si>
    <t>3 dimensional|cartographer|punctuation in title|smithsonian|train</t>
  </si>
  <si>
    <t>http://www.imdb.com/title/tt1981107/?ref_=fn_tt_tt_1</t>
  </si>
  <si>
    <t>John Belushi</t>
  </si>
  <si>
    <t>Action|Comedy|War</t>
  </si>
  <si>
    <t>1941Â </t>
  </si>
  <si>
    <t>california|captain|cult film|pearl harbor|submarine</t>
  </si>
  <si>
    <t>http://www.imdb.com/title/tt0078723/?ref_=fn_tt_tt_1</t>
  </si>
  <si>
    <t>Drama|Family|Sport</t>
  </si>
  <si>
    <t>Ken Howard</t>
  </si>
  <si>
    <t>Dreamer: Inspired by a True StoryÂ </t>
  </si>
  <si>
    <t>Holmes Osborne</t>
  </si>
  <si>
    <t>colon in title|horse|kentucky|overalls|six word title</t>
  </si>
  <si>
    <t>http://www.imdb.com/title/tt0418647/?ref_=fn_tt_tt_1</t>
  </si>
  <si>
    <t>Kyle Schmid</t>
  </si>
  <si>
    <t>A History of ViolenceÂ </t>
  </si>
  <si>
    <t>bar|crotch shot|female full frontal nudity|female pubic hair|robbery</t>
  </si>
  <si>
    <t>http://www.imdb.com/title/tt0399146/?ref_=fn_tt_tt_1</t>
  </si>
  <si>
    <t>Transporter 2Â </t>
  </si>
  <si>
    <t>driver|french|kidnapping|police|sequel</t>
  </si>
  <si>
    <t>http://www.imdb.com/title/tt0388482/?ref_=fn_tt_tt_1</t>
  </si>
  <si>
    <t>Pat Hingle</t>
  </si>
  <si>
    <t>Action|Thriller|Western</t>
  </si>
  <si>
    <t>The Quick and the DeadÂ </t>
  </si>
  <si>
    <t>Roberts Blossom</t>
  </si>
  <si>
    <t>authority figure as villian|gun duel|saved from hanging|showdown|street shootout</t>
  </si>
  <si>
    <t>http://www.imdb.com/title/tt0114214/?ref_=fn_tt_tt_1</t>
  </si>
  <si>
    <t>Mike Doyle</t>
  </si>
  <si>
    <t>Laws of AttractionÂ </t>
  </si>
  <si>
    <t>Nora Dunn</t>
  </si>
  <si>
    <t>date|divorce|divorce lawyer|drinking|lawyer</t>
  </si>
  <si>
    <t>http://www.imdb.com/title/tt0323033/?ref_=fn_tt_tt_1</t>
  </si>
  <si>
    <t>Ireland</t>
  </si>
  <si>
    <t>Marc Anthony</t>
  </si>
  <si>
    <t>Bringing Out the DeadÂ </t>
  </si>
  <si>
    <t>Sonja Sohn</t>
  </si>
  <si>
    <t>ambulance|ghost|hell|paramedic|rescue</t>
  </si>
  <si>
    <t>http://www.imdb.com/title/tt0163988/?ref_=fn_tt_tt_1</t>
  </si>
  <si>
    <t>Miguel Sapochnik</t>
  </si>
  <si>
    <t>Repo MenÂ </t>
  </si>
  <si>
    <t>artificial organ|best friend|enforcer|future|near future</t>
  </si>
  <si>
    <t>http://www.imdb.com/title/tt1053424/?ref_=fn_tt_tt_1</t>
  </si>
  <si>
    <t>Hyung-rae Shim</t>
  </si>
  <si>
    <t>Action|Drama|Fantasy|Horror|Thriller</t>
  </si>
  <si>
    <t>Dragon Wars: D-WarÂ </t>
  </si>
  <si>
    <t>antique shop|asian dragon|dragon|korean|reporter</t>
  </si>
  <si>
    <t>http://www.imdb.com/title/tt0372873/?ref_=fn_tt_tt_1</t>
  </si>
  <si>
    <t>BogusÂ </t>
  </si>
  <si>
    <t>Andrea Martin</t>
  </si>
  <si>
    <t>box office flop|circus|imaginary friend|magician|one word title</t>
  </si>
  <si>
    <t>http://www.imdb.com/title/tt0115725/?ref_=fn_tt_tt_1</t>
  </si>
  <si>
    <t>Don Scardino</t>
  </si>
  <si>
    <t>The Incredible Burt WonderstoneÂ </t>
  </si>
  <si>
    <t>magic|magic kit|magician|stage magician|vegas</t>
  </si>
  <si>
    <t>http://www.imdb.com/title/tt0790628/?ref_=fn_tt_tt_1</t>
  </si>
  <si>
    <t>Animation|Comedy|Family|Fantasy|Musical</t>
  </si>
  <si>
    <t>George Kennedy</t>
  </si>
  <si>
    <t>Cats Don't DanceÂ </t>
  </si>
  <si>
    <t>animal|cat|child star|hollywood|star</t>
  </si>
  <si>
    <t>http://www.imdb.com/title/tt0118829/?ref_=fn_tt_tt_1</t>
  </si>
  <si>
    <t>Tim Robbins</t>
  </si>
  <si>
    <t>Cradle Will RockÂ </t>
  </si>
  <si>
    <t>1930s|depression|play|theatre|union</t>
  </si>
  <si>
    <t>http://www.imdb.com/title/tt0150216/?ref_=fn_tt_tt_1</t>
  </si>
  <si>
    <t>The Good GermanÂ </t>
  </si>
  <si>
    <t>american|driver|journalist|russian|secret</t>
  </si>
  <si>
    <t>http://www.imdb.com/title/tt0452624/?ref_=fn_tt_tt_1</t>
  </si>
  <si>
    <t>Tom Reeve</t>
  </si>
  <si>
    <t>Rollo Weeks</t>
  </si>
  <si>
    <t>Action|Adventure|Comedy|Fantasy|Romance</t>
  </si>
  <si>
    <t>George and the DragonÂ </t>
  </si>
  <si>
    <t>Simon Callow</t>
  </si>
  <si>
    <t>dragon|knight|love|priest|princess</t>
  </si>
  <si>
    <t>http://www.imdb.com/title/tt0306892/?ref_=fn_tt_tt_1</t>
  </si>
  <si>
    <t>Apocalypse NowÂ </t>
  </si>
  <si>
    <t>army|green beret|insanity|jungle|vietnam</t>
  </si>
  <si>
    <t>http://www.imdb.com/title/tt0078788/?ref_=fn_tt_tt_1</t>
  </si>
  <si>
    <t>Nanette Burstein</t>
  </si>
  <si>
    <t>Going the DistanceÂ </t>
  </si>
  <si>
    <t>bar|job|long distance relationship|male pubic hair|pubic hair</t>
  </si>
  <si>
    <t>http://www.imdb.com/title/tt1322312/?ref_=fn_tt_tt_1</t>
  </si>
  <si>
    <t>Mr. Holland's OpusÂ </t>
  </si>
  <si>
    <t>Jean Louisa Kelly</t>
  </si>
  <si>
    <t>1990s|high school|high school teacher|teacher inspires students|teaching</t>
  </si>
  <si>
    <t>http://www.imdb.com/title/tt0113862/?ref_=fn_tt_tt_1</t>
  </si>
  <si>
    <t>Ariel Vromen</t>
  </si>
  <si>
    <t>Action|Crime|Drama|Mystery|Sci-Fi|Thriller</t>
  </si>
  <si>
    <t>CriminalÂ </t>
  </si>
  <si>
    <t>Doug Cockle</t>
  </si>
  <si>
    <t>cia|husband wife relationship|memory|tied up while barefoot|violence</t>
  </si>
  <si>
    <t>http://www.imdb.com/title/tt3014866/?ref_=fn_tt_tt_1</t>
  </si>
  <si>
    <t>Out of AfricaÂ </t>
  </si>
  <si>
    <t>africa|hunter|love|marriage|plantation</t>
  </si>
  <si>
    <t>http://www.imdb.com/title/tt0089755/?ref_=fn_tt_tt_1</t>
  </si>
  <si>
    <t>FlightÂ </t>
  </si>
  <si>
    <t>airline|flight|flight attendant|lawyer|pilot</t>
  </si>
  <si>
    <t>http://www.imdb.com/title/tt1907668/?ref_=fn_tt_tt_1</t>
  </si>
  <si>
    <t>Lewis Gilbert</t>
  </si>
  <si>
    <t>MoonrakerÂ </t>
  </si>
  <si>
    <t>astronaut|dog|official james bond series|space shuttle|space shuttle transported on a 747</t>
  </si>
  <si>
    <t>http://www.imdb.com/title/tt0079574/?ref_=fn_tt_tt_1</t>
  </si>
  <si>
    <t>Adventure|Comedy|Crime|Drama</t>
  </si>
  <si>
    <t>The Grand Budapest HotelÂ </t>
  </si>
  <si>
    <t>first person narration|hotel|lobby boy|mentor protege relationship|painting</t>
  </si>
  <si>
    <t>http://www.imdb.com/title/tt2278388/?ref_=fn_tt_tt_1</t>
  </si>
  <si>
    <t>Drama|Mystery</t>
  </si>
  <si>
    <t>Hearts in AtlantisÂ </t>
  </si>
  <si>
    <t>Hope Davis</t>
  </si>
  <si>
    <t>based on multiple works|bully|kiss|memory|mysterious stranger</t>
  </si>
  <si>
    <t>http://www.imdb.com/title/tt0252501/?ref_=fn_tt_tt_1</t>
  </si>
  <si>
    <t>Peter Jason</t>
  </si>
  <si>
    <t>Comedy|Fantasy|Horror|Thriller</t>
  </si>
  <si>
    <t>ArachnophobiaÂ </t>
  </si>
  <si>
    <t>Brian McNamara</t>
  </si>
  <si>
    <t>arachnophobia|death|doctor|small town|spider</t>
  </si>
  <si>
    <t>http://www.imdb.com/title/tt0099052/?ref_=fn_tt_tt_1</t>
  </si>
  <si>
    <t>Crime|Drama|Mystery|Sci-Fi|Thriller</t>
  </si>
  <si>
    <t>FrequencyÂ </t>
  </si>
  <si>
    <t>altering history|alternate history|amateur radio|ham radio|paranormal phenomena</t>
  </si>
  <si>
    <t>http://www.imdb.com/title/tt0186151/?ref_=fn_tt_tt_1</t>
  </si>
  <si>
    <t>John Francis Daley</t>
  </si>
  <si>
    <t>VacationÂ </t>
  </si>
  <si>
    <t>amusement park|dysfunctional family|road trip|sequel|vacation</t>
  </si>
  <si>
    <t>http://www.imdb.com/title/tt1524930/?ref_=fn_tt_tt_1</t>
  </si>
  <si>
    <t>Get ShortyÂ </t>
  </si>
  <si>
    <t>debt|loan shark|mobster|movie business|producer</t>
  </si>
  <si>
    <t>http://www.imdb.com/title/tt0113161/?ref_=fn_tt_tt_1</t>
  </si>
  <si>
    <t>Chita Rivera</t>
  </si>
  <si>
    <t>Comedy|Crime|Musical</t>
  </si>
  <si>
    <t>ChicagoÂ </t>
  </si>
  <si>
    <t>Jayne Eastwood</t>
  </si>
  <si>
    <t>fame|jail|jazz age|murder|vaudeville</t>
  </si>
  <si>
    <t>http://www.imdb.com/title/tt0299658/?ref_=fn_tt_tt_1</t>
  </si>
  <si>
    <t>Big DaddyÂ </t>
  </si>
  <si>
    <t>Joey Lauren Adams</t>
  </si>
  <si>
    <t>homosexual|law|law school|responsibility|vomiting</t>
  </si>
  <si>
    <t>http://www.imdb.com/title/tt0142342/?ref_=fn_tt_tt_1</t>
  </si>
  <si>
    <t>J.B. Rogers</t>
  </si>
  <si>
    <t>American Pie 2Â </t>
  </si>
  <si>
    <t>beach|beach house|college|party|student</t>
  </si>
  <si>
    <t>http://www.imdb.com/title/tt0252866/?ref_=fn_tt_tt_1</t>
  </si>
  <si>
    <t>Toy StoryÂ </t>
  </si>
  <si>
    <t>claw crane|cowboy|jealousy|rivalry|toy</t>
  </si>
  <si>
    <t>http://www.imdb.com/title/tt0114709/?ref_=fn_tt_tt_1</t>
  </si>
  <si>
    <t>SpeedÂ </t>
  </si>
  <si>
    <t>bomb|bus|elevator|explosive|rescue</t>
  </si>
  <si>
    <t>http://www.imdb.com/title/tt0111257/?ref_=fn_tt_tt_1</t>
  </si>
  <si>
    <t>Michael Sucsy</t>
  </si>
  <si>
    <t>Lucas Bryant</t>
  </si>
  <si>
    <t>The VowÂ </t>
  </si>
  <si>
    <t>Dillon Casey</t>
  </si>
  <si>
    <t>car accident|life support|memory loss|trauma|voice recording</t>
  </si>
  <si>
    <t>http://www.imdb.com/title/tt1606389/?ref_=fn_tt_tt_1</t>
  </si>
  <si>
    <t>Tom Vaughan</t>
  </si>
  <si>
    <t>Extraordinary MeasuresÂ </t>
  </si>
  <si>
    <t>cure|disease|imagination|race against time|venture capital</t>
  </si>
  <si>
    <t>http://www.imdb.com/title/tt1244659/?ref_=fn_tt_tt_1</t>
  </si>
  <si>
    <t>Remember the TitansÂ </t>
  </si>
  <si>
    <t>american football|based on true story|head coach|high school|school</t>
  </si>
  <si>
    <t>http://www.imdb.com/title/tt0210945/?ref_=fn_tt_tt_1</t>
  </si>
  <si>
    <t>The Hunt for Red OctoberÂ </t>
  </si>
  <si>
    <t>analyst|defection|navy|soviet submarine|submarine</t>
  </si>
  <si>
    <t>http://www.imdb.com/title/tt0099810/?ref_=fn_tt_tt_1</t>
  </si>
  <si>
    <t>Lee Daniels' The ButlerÂ </t>
  </si>
  <si>
    <t>butler|civil rights|hotel|president|white house</t>
  </si>
  <si>
    <t>http://www.imdb.com/title/tt1327773/?ref_=fn_tt_tt_1</t>
  </si>
  <si>
    <t>Dodgeball: A True Underdog StoryÂ </t>
  </si>
  <si>
    <t>dodgeball|gym|las vegas|pirate|ups</t>
  </si>
  <si>
    <t>http://www.imdb.com/title/tt0364725/?ref_=fn_tt_tt_1</t>
  </si>
  <si>
    <t>The Addams FamilyÂ </t>
  </si>
  <si>
    <t>Carel Struycken</t>
  </si>
  <si>
    <t>accountant|loan shark|macabre|uncle|uncle fester</t>
  </si>
  <si>
    <t>http://www.imdb.com/title/tt0101272/?ref_=fn_tt_tt_1</t>
  </si>
  <si>
    <t>Ace Ventura: When Nature CallsÂ </t>
  </si>
  <si>
    <t>africa|bat|hawaiian shirt|pregnancy|pregnant</t>
  </si>
  <si>
    <t>http://www.imdb.com/title/tt0112281/?ref_=fn_tt_tt_1</t>
  </si>
  <si>
    <t>The Princess DiariesÂ </t>
  </si>
  <si>
    <t>Heather Matarazzo</t>
  </si>
  <si>
    <t>cinderella story|fish out of water|makeover|manners|princess</t>
  </si>
  <si>
    <t>http://www.imdb.com/title/tt0247638/?ref_=fn_tt_tt_1</t>
  </si>
  <si>
    <t>The First Wives ClubÂ </t>
  </si>
  <si>
    <t>cult film|female therapist|revenge|revenge motive|therapy session</t>
  </si>
  <si>
    <t>http://www.imdb.com/title/tt0116313/?ref_=fn_tt_tt_1</t>
  </si>
  <si>
    <t>Se7enÂ </t>
  </si>
  <si>
    <t>detective|police partner|serial killer|serial murder|seven deadly sins</t>
  </si>
  <si>
    <t>http://www.imdb.com/title/tt0114369/?ref_=fn_tt_tt_1</t>
  </si>
  <si>
    <t>District 9Â </t>
  </si>
  <si>
    <t>alien|ghetto|prawn|refugee|refugee camp</t>
  </si>
  <si>
    <t>http://www.imdb.com/title/tt1136608/?ref_=fn_tt_tt_1</t>
  </si>
  <si>
    <t>South Africa</t>
  </si>
  <si>
    <t>Stephen Hillenburg</t>
  </si>
  <si>
    <t>The SpongeBob SquarePants MovieÂ </t>
  </si>
  <si>
    <t>Rodger Bumpass</t>
  </si>
  <si>
    <t>based on tv series|crown|dream|king neptune|plankton</t>
  </si>
  <si>
    <t>http://www.imdb.com/title/tt0345950/?ref_=fn_tt_tt_1</t>
  </si>
  <si>
    <t>Spencer Treat Clark</t>
  </si>
  <si>
    <t>Mystic RiverÂ </t>
  </si>
  <si>
    <t>Tom Guiry</t>
  </si>
  <si>
    <t>ballistics|detective|friend|gun|sexual abuse</t>
  </si>
  <si>
    <t>http://www.imdb.com/title/tt0327056/?ref_=fn_tt_tt_1</t>
  </si>
  <si>
    <t>Million Dollar BabyÂ </t>
  </si>
  <si>
    <t>Mike Colter</t>
  </si>
  <si>
    <t>boxing|boxing trainer|death|suicide attempt|women boxing</t>
  </si>
  <si>
    <t>http://www.imdb.com/title/tt0405159/?ref_=fn_tt_tt_1</t>
  </si>
  <si>
    <t>Analyze ThisÂ </t>
  </si>
  <si>
    <t>analyst|mafia|patient|psychiatrist|wedding</t>
  </si>
  <si>
    <t>http://www.imdb.com/title/tt0122933/?ref_=fn_tt_tt_1</t>
  </si>
  <si>
    <t>The NotebookÂ </t>
  </si>
  <si>
    <t>class differences|letter|nursing home|second chance|summer love</t>
  </si>
  <si>
    <t>http://www.imdb.com/title/tt0332280/?ref_=fn_tt_tt_1</t>
  </si>
  <si>
    <t>Bern Cohen</t>
  </si>
  <si>
    <t>27 DressesÂ </t>
  </si>
  <si>
    <t>Yetta Gottesman</t>
  </si>
  <si>
    <t>boss|bridesmaid|friend|love|wedding</t>
  </si>
  <si>
    <t>http://www.imdb.com/title/tt0988595/?ref_=fn_tt_tt_1</t>
  </si>
  <si>
    <t>Comedy|Drama|Family|Music|Romance</t>
  </si>
  <si>
    <t>Hannah Montana: The MovieÂ </t>
  </si>
  <si>
    <t>farm|female protagonist|hannah montana|horseback riding|overalls</t>
  </si>
  <si>
    <t>http://www.imdb.com/title/tt1114677/?ref_=fn_tt_tt_1</t>
  </si>
  <si>
    <t>Stig Bergqvist</t>
  </si>
  <si>
    <t>Casey Kasem</t>
  </si>
  <si>
    <t>Rugrats in Paris: The MovieÂ </t>
  </si>
  <si>
    <t>amusement park|baby|france|paris france|villain</t>
  </si>
  <si>
    <t>http://www.imdb.com/title/tt0213203/?ref_=fn_tt_tt_1</t>
  </si>
  <si>
    <t>The Prince of TidesÂ </t>
  </si>
  <si>
    <t>Melinda Dillon</t>
  </si>
  <si>
    <t>new york|psychiatrist|shrimper|south carolina|twins</t>
  </si>
  <si>
    <t>http://www.imdb.com/title/tt0102713/?ref_=fn_tt_tt_1</t>
  </si>
  <si>
    <t>Legends of the FallÂ </t>
  </si>
  <si>
    <t>epic|heart|killing an animal|passion|usa</t>
  </si>
  <si>
    <t>http://www.imdb.com/title/tt0110322/?ref_=fn_tt_tt_1</t>
  </si>
  <si>
    <t>Jason Reitman</t>
  </si>
  <si>
    <t>Up in the AirÂ </t>
  </si>
  <si>
    <t>Chris Lowell</t>
  </si>
  <si>
    <t>airport|business trip|downsizing|on the road|travel</t>
  </si>
  <si>
    <t>http://www.imdb.com/title/tt1193138/?ref_=fn_tt_tt_1</t>
  </si>
  <si>
    <t>Alexander Payne</t>
  </si>
  <si>
    <t>June Squibb</t>
  </si>
  <si>
    <t>About SchmidtÂ </t>
  </si>
  <si>
    <t>Howard Hesseman</t>
  </si>
  <si>
    <t>highway travel|on the road|retirement|road movie|wedding</t>
  </si>
  <si>
    <t>http://www.imdb.com/title/tt0257360/?ref_=fn_tt_tt_1</t>
  </si>
  <si>
    <t>Jonathan Levine</t>
  </si>
  <si>
    <t>Vincent Leclerc</t>
  </si>
  <si>
    <t>Comedy|Horror|Romance</t>
  </si>
  <si>
    <t>Cory Hardrict</t>
  </si>
  <si>
    <t>Warm BodiesÂ </t>
  </si>
  <si>
    <t>Daniel Rindress-Kay</t>
  </si>
  <si>
    <t>fight|memory|teenager|undead|zombie</t>
  </si>
  <si>
    <t>http://www.imdb.com/title/tt1588173/?ref_=fn_tt_tt_1</t>
  </si>
  <si>
    <t>Rian Johnson</t>
  </si>
  <si>
    <t>LooperÂ </t>
  </si>
  <si>
    <t>Tracie Thoms</t>
  </si>
  <si>
    <t>chase|future|surprise ending|time loop|time travel</t>
  </si>
  <si>
    <t>http://www.imdb.com/title/tt1276104/?ref_=fn_tt_tt_1</t>
  </si>
  <si>
    <t>Down to EarthÂ </t>
  </si>
  <si>
    <t>angel|butler|heaven|manhattan new york city|reincarnation</t>
  </si>
  <si>
    <t>http://www.imdb.com/title/tt0231775/?ref_=fn_tt_tt_1</t>
  </si>
  <si>
    <t>Chris Noonan</t>
  </si>
  <si>
    <t>Christine Cavanaugh</t>
  </si>
  <si>
    <t>BabeÂ </t>
  </si>
  <si>
    <t>dog|farmer|pig|sheep|sheepdog</t>
  </si>
  <si>
    <t>http://www.imdb.com/title/tt0112431/?ref_=fn_tt_tt_1</t>
  </si>
  <si>
    <t>Hope SpringsÂ </t>
  </si>
  <si>
    <t>Jean Smart</t>
  </si>
  <si>
    <t>couple|intimacy|marriage|marriage counseling|middle age couple</t>
  </si>
  <si>
    <t>http://www.imdb.com/title/tt1535438/?ref_=fn_tt_tt_1</t>
  </si>
  <si>
    <t>Forgetting Sarah MarshallÂ </t>
  </si>
  <si>
    <t>Maria Thayer</t>
  </si>
  <si>
    <t>breakup|hawaii|hotel|male full frontal nudity|resort</t>
  </si>
  <si>
    <t>http://www.imdb.com/title/tt0800039/?ref_=fn_tt_tt_1</t>
  </si>
  <si>
    <t>Zach Gilford</t>
  </si>
  <si>
    <t xml:space="preserve">Friday Night LightsÂ             </t>
  </si>
  <si>
    <t>football|football coach|high school|small town|texas</t>
  </si>
  <si>
    <t>http://www.imdb.com/title/tt0758745/?ref_=fn_tt_tt_1</t>
  </si>
  <si>
    <t>Tony Nappo</t>
  </si>
  <si>
    <t>Four BrothersÂ </t>
  </si>
  <si>
    <t>Fionnula Flanagan</t>
  </si>
  <si>
    <t>bare butt|corrupt police|four brothers|funeral|murder</t>
  </si>
  <si>
    <t>http://www.imdb.com/title/tt0430105/?ref_=fn_tt_tt_1</t>
  </si>
  <si>
    <t>Michael McCullers</t>
  </si>
  <si>
    <t>Baby MamaÂ </t>
  </si>
  <si>
    <t>baby|book|cartoon on tv|female protagonist|male anorexia</t>
  </si>
  <si>
    <t>http://www.imdb.com/title/tt0871426/?ref_=fn_tt_tt_1</t>
  </si>
  <si>
    <t>Forest Whitaker</t>
  </si>
  <si>
    <t>Hope FloatsÂ </t>
  </si>
  <si>
    <t>best friend|friend|mother daughter relationship|small town|texas</t>
  </si>
  <si>
    <t>http://www.imdb.com/title/tt0119313/?ref_=fn_tt_tt_1</t>
  </si>
  <si>
    <t>Bride WarsÂ </t>
  </si>
  <si>
    <t>best friend|dyed hair|fake tan|rivalry|wedding</t>
  </si>
  <si>
    <t>http://www.imdb.com/title/tt0901476/?ref_=fn_tt_tt_1</t>
  </si>
  <si>
    <t>Scott Adsit</t>
  </si>
  <si>
    <t>Antony Starr</t>
  </si>
  <si>
    <t>Without a PaddleÂ </t>
  </si>
  <si>
    <t>Bonnie Somerville</t>
  </si>
  <si>
    <t>death|friend|hijacker|river|tree house</t>
  </si>
  <si>
    <t>http://www.imdb.com/title/tt0364751/?ref_=fn_tt_tt_1</t>
  </si>
  <si>
    <t>13 Going on 30Â </t>
  </si>
  <si>
    <t>Christa B. Allen</t>
  </si>
  <si>
    <t>13 year old|13th birthday|30 year old|wish|year 1987</t>
  </si>
  <si>
    <t>http://www.imdb.com/title/tt0337563/?ref_=fn_tt_tt_1</t>
  </si>
  <si>
    <t>Audrey Fleurot</t>
  </si>
  <si>
    <t>Midnight in ParisÂ </t>
  </si>
  <si>
    <t>Nina Arianda</t>
  </si>
  <si>
    <t>1920s|golden age|midnight|paris france|time travel romance</t>
  </si>
  <si>
    <t>http://www.imdb.com/title/tt1605783/?ref_=fn_tt_tt_1</t>
  </si>
  <si>
    <t>Peter Lepeniotis</t>
  </si>
  <si>
    <t>The Nut JobÂ </t>
  </si>
  <si>
    <t>bank robbery|heist|raccoon|rat|squirrel</t>
  </si>
  <si>
    <t>http://www.imdb.com/title/tt1821658/?ref_=fn_tt_tt_1</t>
  </si>
  <si>
    <t>Ted Demme</t>
  </si>
  <si>
    <t>BlowÂ </t>
  </si>
  <si>
    <t>1960s|1970s|california|cocaine|wealth</t>
  </si>
  <si>
    <t>http://www.imdb.com/title/tt0221027/?ref_=fn_tt_tt_1</t>
  </si>
  <si>
    <t>John Savage</t>
  </si>
  <si>
    <t>Message in a BottleÂ </t>
  </si>
  <si>
    <t>Raphael Sbarge</t>
  </si>
  <si>
    <t>beach|bottle|jogging|letter|love</t>
  </si>
  <si>
    <t>http://www.imdb.com/title/tt0139462/?ref_=fn_tt_tt_1</t>
  </si>
  <si>
    <t>William Shatner</t>
  </si>
  <si>
    <t>Star Trek V: The Final FrontierÂ </t>
  </si>
  <si>
    <t>captain|half brother|klingon|planet|vulcan</t>
  </si>
  <si>
    <t>http://www.imdb.com/title/tt0098382/?ref_=fn_tt_tt_1</t>
  </si>
  <si>
    <t>Comedy|Family|Fantasy|Sport</t>
  </si>
  <si>
    <t>Brenda Song</t>
  </si>
  <si>
    <t>Like MikeÂ </t>
  </si>
  <si>
    <t>Anne Meara</t>
  </si>
  <si>
    <t>basketball|lightning|nba|orphanage|shoe</t>
  </si>
  <si>
    <t>http://www.imdb.com/title/tt0308506/?ref_=fn_tt_tt_1</t>
  </si>
  <si>
    <t>Naked Gun 33 1/3: The Final InsultÂ </t>
  </si>
  <si>
    <t>Priscilla Presley</t>
  </si>
  <si>
    <t>retirement|spoof|terrorist|transsexual|undercover</t>
  </si>
  <si>
    <t>http://www.imdb.com/title/tt0110622/?ref_=fn_tt_tt_1</t>
  </si>
  <si>
    <t>Patrick Macnee</t>
  </si>
  <si>
    <t>A View to a KillÂ </t>
  </si>
  <si>
    <t>Tanya Roberts</t>
  </si>
  <si>
    <t>computer|earthquake|microchip|official james bond series|silicon valley</t>
  </si>
  <si>
    <t>http://www.imdb.com/title/tt0090264/?ref_=fn_tt_tt_1</t>
  </si>
  <si>
    <t>Steve Box</t>
  </si>
  <si>
    <t>Geraldine McEwan</t>
  </si>
  <si>
    <t>Animation|Comedy|Family|Mystery|Sci-Fi</t>
  </si>
  <si>
    <t>Mark Gatiss</t>
  </si>
  <si>
    <t>The Curse of the Were-RabbitÂ </t>
  </si>
  <si>
    <t>Peter Sallis</t>
  </si>
  <si>
    <t>competition|giant vegetable|pest control|stop motion animation|vegetable</t>
  </si>
  <si>
    <t>http://www.imdb.com/title/tt0312004/?ref_=fn_tt_tt_1</t>
  </si>
  <si>
    <t>P.S. I Love YouÂ </t>
  </si>
  <si>
    <t>Nellie McKay</t>
  </si>
  <si>
    <t>birthday|friendship|hairy chest|letter|widow</t>
  </si>
  <si>
    <t>http://www.imdb.com/title/tt0431308/?ref_=fn_tt_tt_1</t>
  </si>
  <si>
    <t>Frankie Muniz</t>
  </si>
  <si>
    <t>Adventure|Comedy|Drama|Family|Sport</t>
  </si>
  <si>
    <t>Racing StripesÂ </t>
  </si>
  <si>
    <t>farm|horse|kentucky|racehorse|zebra</t>
  </si>
  <si>
    <t>http://www.imdb.com/title/tt0376105/?ref_=fn_tt_tt_1</t>
  </si>
  <si>
    <t>Alfie Allen</t>
  </si>
  <si>
    <t>AtonementÂ </t>
  </si>
  <si>
    <t>Brenda Blethyn</t>
  </si>
  <si>
    <t>death of sister|dying|loss of virginity|septicemia|sex</t>
  </si>
  <si>
    <t>http://www.imdb.com/title/tt0783233/?ref_=fn_tt_tt_1</t>
  </si>
  <si>
    <t>Marcia DeBonis</t>
  </si>
  <si>
    <t>Letters to JulietÂ </t>
  </si>
  <si>
    <t>Luisa Ranieri</t>
  </si>
  <si>
    <t>chick flick|female protagonist|italian stereotype|man in a swimsuit|verona italy</t>
  </si>
  <si>
    <t>http://www.imdb.com/title/tt0892318/?ref_=fn_tt_tt_1</t>
  </si>
  <si>
    <t>Ken Takakura</t>
  </si>
  <si>
    <t>Black RainÂ </t>
  </si>
  <si>
    <t>Kate Capshaw</t>
  </si>
  <si>
    <t>counterfeit|detective|japan|police chase|yakuza</t>
  </si>
  <si>
    <t>http://www.imdb.com/title/tt0096933/?ref_=fn_tt_tt_1</t>
  </si>
  <si>
    <t>Larry David</t>
  </si>
  <si>
    <t>The Three StoogesÂ </t>
  </si>
  <si>
    <t>mule|nun|orphanage|tennis court|the three stooges</t>
  </si>
  <si>
    <t>http://www.imdb.com/title/tt0383010/?ref_=fn_tt_tt_1</t>
  </si>
  <si>
    <t>Animation|Drama|Family|Fantasy|Musical|Romance</t>
  </si>
  <si>
    <t>Corpse BrideÂ </t>
  </si>
  <si>
    <t>arranged marriage|bride|corpse|groom|woods</t>
  </si>
  <si>
    <t>http://www.imdb.com/title/tt0121164/?ref_=fn_tt_tt_1</t>
  </si>
  <si>
    <t>James Gartner</t>
  </si>
  <si>
    <t>Mehcad Brooks</t>
  </si>
  <si>
    <t>Glory RoadÂ </t>
  </si>
  <si>
    <t>Derek Luke</t>
  </si>
  <si>
    <t>coach|college basketball|national championship|ncaa|texas</t>
  </si>
  <si>
    <t>http://www.imdb.com/title/tt0385726/?ref_=fn_tt_tt_1</t>
  </si>
  <si>
    <t>Bernardo Saracino</t>
  </si>
  <si>
    <t>Edgar Arreola</t>
  </si>
  <si>
    <t>SicarioÂ </t>
  </si>
  <si>
    <t>critically acclaimed|drug cartel|juarez mexico|u.s. mexico border|war on drugs</t>
  </si>
  <si>
    <t>http://www.imdb.com/title/tt3397884/?ref_=fn_tt_tt_1</t>
  </si>
  <si>
    <t>SouthpawÂ </t>
  </si>
  <si>
    <t>Oona Laurence</t>
  </si>
  <si>
    <t>boxer|boxing training|death of wife|male in shower|rage</t>
  </si>
  <si>
    <t>http://www.imdb.com/title/tt1798684/?ref_=fn_tt_tt_1</t>
  </si>
  <si>
    <t>Drag Me to HellÂ </t>
  </si>
  <si>
    <t>evil|fight|hell|psychic|psychologist</t>
  </si>
  <si>
    <t>http://www.imdb.com/title/tt1127180/?ref_=fn_tt_tt_1</t>
  </si>
  <si>
    <t>Lee Toland Krieger</t>
  </si>
  <si>
    <t>The Age of AdalineÂ </t>
  </si>
  <si>
    <t>hit by a pickup truck|immortality|paramedic|resuscitation|san francisco california</t>
  </si>
  <si>
    <t>http://www.imdb.com/title/tt1655441/?ref_=fn_tt_tt_1</t>
  </si>
  <si>
    <t>Tim McCanlies</t>
  </si>
  <si>
    <t>Secondhand LionsÂ </t>
  </si>
  <si>
    <t>Emmanuelle Vaugier</t>
  </si>
  <si>
    <t>africa|eyeglasses|money|texas|veteran</t>
  </si>
  <si>
    <t>http://www.imdb.com/title/tt0327137/?ref_=fn_tt_tt_1</t>
  </si>
  <si>
    <t>Step Up 3DÂ </t>
  </si>
  <si>
    <t>Facundo Lombard</t>
  </si>
  <si>
    <t>dance|dance crew|dancer|mortgage|new york city</t>
  </si>
  <si>
    <t>http://www.imdb.com/title/tt1193631/?ref_=fn_tt_tt_1</t>
  </si>
  <si>
    <t>Blue CrushÂ </t>
  </si>
  <si>
    <t>Sanoe Lake</t>
  </si>
  <si>
    <t>bikini|female surfer|sister sister relationship|surfing contest|swimsuit</t>
  </si>
  <si>
    <t>http://www.imdb.com/title/tt0300532/?ref_=fn_tt_tt_1</t>
  </si>
  <si>
    <t>Christian Stolte</t>
  </si>
  <si>
    <t>Stranger Than FictionÂ </t>
  </si>
  <si>
    <t>Danny Rhodes</t>
  </si>
  <si>
    <t>author|fate|novelist|professor|writer</t>
  </si>
  <si>
    <t>http://www.imdb.com/title/tt0420223/?ref_=fn_tt_tt_1</t>
  </si>
  <si>
    <t>Mark Rendall</t>
  </si>
  <si>
    <t>30 Days of NightÂ </t>
  </si>
  <si>
    <t>Megan Franich</t>
  </si>
  <si>
    <t>alaska|small town|snow|vampire|winter</t>
  </si>
  <si>
    <t>http://www.imdb.com/title/tt0389722/?ref_=fn_tt_tt_1</t>
  </si>
  <si>
    <t>Drew Goddard</t>
  </si>
  <si>
    <t>The Cabin in the WoodsÂ </t>
  </si>
  <si>
    <t>cabin in the woods|dark humor|hatchet|killed in an elevator|robot</t>
  </si>
  <si>
    <t>http://www.imdb.com/title/tt1259521/?ref_=fn_tt_tt_1</t>
  </si>
  <si>
    <t>Jason Friedberg</t>
  </si>
  <si>
    <t>Meet the SpartansÂ </t>
  </si>
  <si>
    <t>Method Man</t>
  </si>
  <si>
    <t>king|persian|spartan|training|xerxes</t>
  </si>
  <si>
    <t>http://www.imdb.com/title/tt1073498/?ref_=fn_tt_tt_1</t>
  </si>
  <si>
    <t>Yaphet Kotto</t>
  </si>
  <si>
    <t>Midnight RunÂ </t>
  </si>
  <si>
    <t>accountant|bounty hunter|fbi|mafia|mob</t>
  </si>
  <si>
    <t>http://www.imdb.com/title/tt0095631/?ref_=fn_tt_tt_1</t>
  </si>
  <si>
    <t>Maria Conchita Alonso</t>
  </si>
  <si>
    <t>The Running ManÂ </t>
  </si>
  <si>
    <t>Richard Dawson</t>
  </si>
  <si>
    <t>game of death|government conspiracy|latina|oppression|police</t>
  </si>
  <si>
    <t>http://www.imdb.com/title/tt0093894/?ref_=fn_tt_tt_1</t>
  </si>
  <si>
    <t>Comedy|Horror|Musical|Sci-Fi</t>
  </si>
  <si>
    <t>Little Shop of HorrorsÂ </t>
  </si>
  <si>
    <t>Tisha Campbell-Martin</t>
  </si>
  <si>
    <t>eclipse|florist|nerd|plant|shop</t>
  </si>
  <si>
    <t>http://www.imdb.com/title/tt0091419/?ref_=fn_tt_tt_1</t>
  </si>
  <si>
    <t>Vicky Krieps</t>
  </si>
  <si>
    <t>Jessica Barden</t>
  </si>
  <si>
    <t>HannaÂ </t>
  </si>
  <si>
    <t>John Macmillan</t>
  </si>
  <si>
    <t>assassin|female warrior|martial arts|playground|training</t>
  </si>
  <si>
    <t>http://www.imdb.com/title/tt0993842/?ref_=fn_tt_tt_1</t>
  </si>
  <si>
    <t xml:space="preserve">The FamilyÂ             </t>
  </si>
  <si>
    <t>family drama|lie|missing child|political campaign|secret</t>
  </si>
  <si>
    <t>http://www.imdb.com/title/tt4428038/?ref_=fn_tt_tt_1</t>
  </si>
  <si>
    <t>John R. Leonetti</t>
  </si>
  <si>
    <t>Mortal Kombat: AnnihilationÂ </t>
  </si>
  <si>
    <t>alternate reality|battle|martial arts|mortal kombat|warrior</t>
  </si>
  <si>
    <t>http://www.imdb.com/title/tt0119707/?ref_=fn_tt_tt_1</t>
  </si>
  <si>
    <t>Larry CrowneÂ </t>
  </si>
  <si>
    <t>bus stop|college|community college|scooter|speech class</t>
  </si>
  <si>
    <t>http://www.imdb.com/title/tt1583420/?ref_=fn_tt_tt_1</t>
  </si>
  <si>
    <t>Kimberly Peirce</t>
  </si>
  <si>
    <t>CarrieÂ </t>
  </si>
  <si>
    <t>outcast|prom|self injury|telekinesis|tragic event</t>
  </si>
  <si>
    <t>http://www.imdb.com/title/tt1939659/?ref_=fn_tt_tt_1</t>
  </si>
  <si>
    <t>Liz Friedlander</t>
  </si>
  <si>
    <t>Yaya DaCosta</t>
  </si>
  <si>
    <t>Take the LeadÂ </t>
  </si>
  <si>
    <t>Jasika Nicole</t>
  </si>
  <si>
    <t>ballroom|dance|dance teacher|student|teacher</t>
  </si>
  <si>
    <t>http://www.imdb.com/title/tt0446046/?ref_=fn_tt_tt_1</t>
  </si>
  <si>
    <t xml:space="preserve">EntourageÂ             </t>
  </si>
  <si>
    <t>actor|fame|friendship between men|hollywood california|sitcom</t>
  </si>
  <si>
    <t>http://www.imdb.com/title/tt0387199/?ref_=fn_tt_tt_1</t>
  </si>
  <si>
    <t>Phil Joanou</t>
  </si>
  <si>
    <t>Jurnee Smollett-Bell</t>
  </si>
  <si>
    <t>Crime|Drama|Sport</t>
  </si>
  <si>
    <t>Gridiron GangÂ </t>
  </si>
  <si>
    <t>alliterative title|football|football coach|football practice|football team</t>
  </si>
  <si>
    <t>http://www.imdb.com/title/tt0421206/?ref_=fn_tt_tt_1</t>
  </si>
  <si>
    <t>What's the Worst That Could Happen?Â </t>
  </si>
  <si>
    <t>businessman|ring|thief|vulgarity|washington d.c.</t>
  </si>
  <si>
    <t>http://www.imdb.com/title/tt0161083/?ref_=fn_tt_tt_1</t>
  </si>
  <si>
    <t>Shane Acker</t>
  </si>
  <si>
    <t>Alan Oppenheimer</t>
  </si>
  <si>
    <t>Action|Adventure|Animation|Drama|Mystery|Sci-Fi|Thriller</t>
  </si>
  <si>
    <t>9Â </t>
  </si>
  <si>
    <t>Tom Kane</t>
  </si>
  <si>
    <t>hope|key|machine|number|rag doll</t>
  </si>
  <si>
    <t>http://www.imdb.com/title/tt0472033/?ref_=fn_tt_tt_1</t>
  </si>
  <si>
    <t>Side EffectsÂ </t>
  </si>
  <si>
    <t>Katie Lowes</t>
  </si>
  <si>
    <t>clinical trial|female protagonist|neuropharmacology|psychiatrist|side effect</t>
  </si>
  <si>
    <t>http://www.imdb.com/title/tt2053463/?ref_=fn_tt_tt_1</t>
  </si>
  <si>
    <t>Martha Coolidge</t>
  </si>
  <si>
    <t>The Prince and MeÂ </t>
  </si>
  <si>
    <t>Luke Mably</t>
  </si>
  <si>
    <t>denmark|king|love|prince|wisconsin</t>
  </si>
  <si>
    <t>http://www.imdb.com/title/tt0337697/?ref_=fn_tt_tt_1</t>
  </si>
  <si>
    <t>Stephen J. Anderson</t>
  </si>
  <si>
    <t>Robert Lopez</t>
  </si>
  <si>
    <t>Winnie the PoohÂ </t>
  </si>
  <si>
    <t>Huell Howser</t>
  </si>
  <si>
    <t>disney|owl|rabbit|sequel|tiger</t>
  </si>
  <si>
    <t>http://www.imdb.com/title/tt1449283/?ref_=fn_tt_tt_1</t>
  </si>
  <si>
    <t>Troy Miller</t>
  </si>
  <si>
    <t>Dumb and Dumberer: When Harry Met LloydÂ </t>
  </si>
  <si>
    <t>Cheri Oteri</t>
  </si>
  <si>
    <t>1980s|buddy|high school|prequel to cult favorite|teenager</t>
  </si>
  <si>
    <t>http://www.imdb.com/title/tt0329028/?ref_=fn_tt_tt_1</t>
  </si>
  <si>
    <t>Kirk Baltz</t>
  </si>
  <si>
    <t>BulworthÂ </t>
  </si>
  <si>
    <t>Graham Beckel</t>
  </si>
  <si>
    <t>hip hop|liberal|politics|senator|truth</t>
  </si>
  <si>
    <t>http://www.imdb.com/title/tt0118798/?ref_=fn_tt_tt_1</t>
  </si>
  <si>
    <t>Josh Hopkins</t>
  </si>
  <si>
    <t>Tika Sumpter</t>
  </si>
  <si>
    <t>Get on UpÂ </t>
  </si>
  <si>
    <t>Aunjanue Ellis</t>
  </si>
  <si>
    <t>1970s|1980s|african american|breaking the fourth wall|mother son relationship</t>
  </si>
  <si>
    <t>http://www.imdb.com/title/tt2473602/?ref_=fn_tt_tt_1</t>
  </si>
  <si>
    <t>One True ThingÂ </t>
  </si>
  <si>
    <t>cancer|job|love|new york|professor</t>
  </si>
  <si>
    <t>http://www.imdb.com/title/tt0120776/?ref_=fn_tt_tt_1</t>
  </si>
  <si>
    <t>Brett Leonard</t>
  </si>
  <si>
    <t>VirtuosityÂ </t>
  </si>
  <si>
    <t>android|ex cop|serial killer|virtual character come to life|virtual reality</t>
  </si>
  <si>
    <t>http://www.imdb.com/title/tt0114857/?ref_=fn_tt_tt_1</t>
  </si>
  <si>
    <t>My Super Ex-GirlfriendÂ </t>
  </si>
  <si>
    <t>architect|boyfriend girlfriend relationship|superhero|superhero spoof|supernatural power</t>
  </si>
  <si>
    <t>http://www.imdb.com/title/tt0465624/?ref_=fn_tt_tt_1</t>
  </si>
  <si>
    <t>Deliver Us from EvilÂ </t>
  </si>
  <si>
    <t>confession|demonic possession|exorcism|flickering light|priest</t>
  </si>
  <si>
    <t>http://www.imdb.com/title/tt2377322/?ref_=fn_tt_tt_1</t>
  </si>
  <si>
    <t>Alister Grierson</t>
  </si>
  <si>
    <t>Rhys Wakefield</t>
  </si>
  <si>
    <t>SanctumÂ </t>
  </si>
  <si>
    <t>cave|expedition|panic|rebreather|underwater</t>
  </si>
  <si>
    <t>http://www.imdb.com/title/tt0881320/?ref_=fn_tt_tt_1</t>
  </si>
  <si>
    <t>Nick Hurran</t>
  </si>
  <si>
    <t>Little Black BookÂ </t>
  </si>
  <si>
    <t>Dave Annable</t>
  </si>
  <si>
    <t>electronic devices|gynecologist|little black book|plan|set up</t>
  </si>
  <si>
    <t>http://www.imdb.com/title/tt0361841/?ref_=fn_tt_tt_1</t>
  </si>
  <si>
    <t>Jacki Weaver</t>
  </si>
  <si>
    <t>The Five-Year EngagementÂ </t>
  </si>
  <si>
    <t>kissing while having sex|kitchen|reference to princess diana|wedding band|wedding ring</t>
  </si>
  <si>
    <t>http://www.imdb.com/title/tt1195478/?ref_=fn_tt_tt_1</t>
  </si>
  <si>
    <t>Charles Stone III</t>
  </si>
  <si>
    <t>Mr 3000Â </t>
  </si>
  <si>
    <t>baseball|baseball movie|cartoon on tv|dodge viper|retirement</t>
  </si>
  <si>
    <t>http://www.imdb.com/title/tt0339412/?ref_=fn_tt_tt_1</t>
  </si>
  <si>
    <t>Paul Haggis</t>
  </si>
  <si>
    <t>Daniel Stern</t>
  </si>
  <si>
    <t>The Next Three DaysÂ </t>
  </si>
  <si>
    <t>Aisha Hinds</t>
  </si>
  <si>
    <t>argument|evidence|fingerprints|murder|murder weapon</t>
  </si>
  <si>
    <t>http://www.imdb.com/title/tt1458175/?ref_=fn_tt_tt_1</t>
  </si>
  <si>
    <t>Kurt Wimmer</t>
  </si>
  <si>
    <t>Cameron Bright</t>
  </si>
  <si>
    <t>UltravioletÂ </t>
  </si>
  <si>
    <t>boy|disease|hemophagia|speed|vampire</t>
  </si>
  <si>
    <t>http://www.imdb.com/title/tt0370032/?ref_=fn_tt_tt_1</t>
  </si>
  <si>
    <t>Jean-FranÃ§ois Richet</t>
  </si>
  <si>
    <t>Drea de Matteo</t>
  </si>
  <si>
    <t>Assault on Precinct 13Â </t>
  </si>
  <si>
    <t>Hugh Dillon</t>
  </si>
  <si>
    <t>criminal|mobster|new year's eve|police|sergeant</t>
  </si>
  <si>
    <t>http://www.imdb.com/title/tt0398712/?ref_=fn_tt_tt_1</t>
  </si>
  <si>
    <t>The Replacement KillersÂ </t>
  </si>
  <si>
    <t>forger|hitman|passport|police|replacement</t>
  </si>
  <si>
    <t>http://www.imdb.com/title/tt0120008/?ref_=fn_tt_tt_1</t>
  </si>
  <si>
    <t>Kevin Hooks</t>
  </si>
  <si>
    <t>Stephen Baldwin</t>
  </si>
  <si>
    <t>Action|Adventure|Crime|Drama|Romance</t>
  </si>
  <si>
    <t>FledÂ </t>
  </si>
  <si>
    <t>disk|floppy disk|mafia|prison|prisoner</t>
  </si>
  <si>
    <t>http://www.imdb.com/title/tt0116320/?ref_=fn_tt_tt_1</t>
  </si>
  <si>
    <t>Ellory Elkayem</t>
  </si>
  <si>
    <t>Doug E. Doug</t>
  </si>
  <si>
    <t>Action|Comedy|Horror</t>
  </si>
  <si>
    <t>Eight Legged FreaksÂ </t>
  </si>
  <si>
    <t>creature feature|human versus spider|spider|spider feature|woman sheriff</t>
  </si>
  <si>
    <t>http://www.imdb.com/title/tt0271367/?ref_=fn_tt_tt_1</t>
  </si>
  <si>
    <t>Love &amp; Other DrugsÂ </t>
  </si>
  <si>
    <t>female nudity|male objectification|pfizer|viagra|zoloft</t>
  </si>
  <si>
    <t>http://www.imdb.com/title/tt0758752/?ref_=fn_tt_tt_1</t>
  </si>
  <si>
    <t>88 MinutesÂ </t>
  </si>
  <si>
    <t>death|fbi|forensics|murder|serial killer</t>
  </si>
  <si>
    <t>http://www.imdb.com/title/tt0411061/?ref_=fn_tt_tt_1</t>
  </si>
  <si>
    <t>Niki Caro</t>
  </si>
  <si>
    <t>North CountryÂ </t>
  </si>
  <si>
    <t>based on true story|innocence|lawsuit|mine|sexual harassment</t>
  </si>
  <si>
    <t>http://www.imdb.com/title/tt0395972/?ref_=fn_tt_tt_1</t>
  </si>
  <si>
    <t>The Whole Ten YardsÂ </t>
  </si>
  <si>
    <t>dentist|face slap|flashback|hitman|killing an animal</t>
  </si>
  <si>
    <t>http://www.imdb.com/title/tt0327247/?ref_=fn_tt_tt_1</t>
  </si>
  <si>
    <t>Vincenzo Natali</t>
  </si>
  <si>
    <t>David Hewlett</t>
  </si>
  <si>
    <t>Sarah Polley</t>
  </si>
  <si>
    <t>SpliceÂ </t>
  </si>
  <si>
    <t>Delphine ChanÃ©ac</t>
  </si>
  <si>
    <t>dna|experiment|genetics|interspecies sex|scientist</t>
  </si>
  <si>
    <t>http://www.imdb.com/title/tt1017460/?ref_=fn_tt_tt_1</t>
  </si>
  <si>
    <t>Willard Huyck</t>
  </si>
  <si>
    <t>Howard the DuckÂ </t>
  </si>
  <si>
    <t>Jordan Prentice</t>
  </si>
  <si>
    <t>alien|duck|laser|planet|singer</t>
  </si>
  <si>
    <t>http://www.imdb.com/title/tt0091225/?ref_=fn_tt_tt_1</t>
  </si>
  <si>
    <t>Gavin O'Connor</t>
  </si>
  <si>
    <t>Pride and GloryÂ </t>
  </si>
  <si>
    <t>brother in law|corruption|drug dealer|drugs|police</t>
  </si>
  <si>
    <t>http://www.imdb.com/title/tt0482572/?ref_=fn_tt_tt_1</t>
  </si>
  <si>
    <t>Bruce Hunt</t>
  </si>
  <si>
    <t>Adventure|Horror|Thriller</t>
  </si>
  <si>
    <t>Eddie Cibrian</t>
  </si>
  <si>
    <t>The CaveÂ </t>
  </si>
  <si>
    <t>cave|diver|diving|flare|parasite</t>
  </si>
  <si>
    <t>http://www.imdb.com/title/tt0402901/?ref_=fn_tt_tt_1</t>
  </si>
  <si>
    <t>Lobo Sebastian</t>
  </si>
  <si>
    <t>Alex &amp; EmmaÂ </t>
  </si>
  <si>
    <t>Robert Costanzo</t>
  </si>
  <si>
    <t>gambling|novel|stenographer|writer|writer's block</t>
  </si>
  <si>
    <t>http://www.imdb.com/title/tt0318283/?ref_=fn_tt_tt_1</t>
  </si>
  <si>
    <t>Christopher Cousins</t>
  </si>
  <si>
    <t>Jessica ParÃ©</t>
  </si>
  <si>
    <t>Wicker ParkÂ </t>
  </si>
  <si>
    <t>Mark Camacho</t>
  </si>
  <si>
    <t>flashback|flashback within a flashback|multiple perspectives|obsession|split screen</t>
  </si>
  <si>
    <t>http://www.imdb.com/title/tt0324554/?ref_=fn_tt_tt_1</t>
  </si>
  <si>
    <t>Reid Ewing</t>
  </si>
  <si>
    <t>Grace Phipps</t>
  </si>
  <si>
    <t>Fright NightÂ </t>
  </si>
  <si>
    <t>Sandra Vergara</t>
  </si>
  <si>
    <t>neighbor|remake|suburb|teenager|vampire</t>
  </si>
  <si>
    <t>http://www.imdb.com/title/tt1438176/?ref_=fn_tt_tt_1</t>
  </si>
  <si>
    <t>Michael Greyeyes</t>
  </si>
  <si>
    <t>The New WorldÂ </t>
  </si>
  <si>
    <t>captain|fort|love|native american|trade</t>
  </si>
  <si>
    <t>http://www.imdb.com/title/tt0402399/?ref_=fn_tt_tt_1</t>
  </si>
  <si>
    <t>Chris Roberts</t>
  </si>
  <si>
    <t>Wing CommanderÂ </t>
  </si>
  <si>
    <t>27th century|fighter pilot|orchestral music score|outer space|space opera</t>
  </si>
  <si>
    <t>http://www.imdb.com/title/tt0131646/?ref_=fn_tt_tt_1</t>
  </si>
  <si>
    <t>In DreamsÂ </t>
  </si>
  <si>
    <t>dream|mental institution|padded cell|serial killer|suicide attempt</t>
  </si>
  <si>
    <t>http://www.imdb.com/title/tt0120710/?ref_=fn_tt_tt_1</t>
  </si>
  <si>
    <t>Texas Battle</t>
  </si>
  <si>
    <t>Dragonball: EvolutionÂ </t>
  </si>
  <si>
    <t>bad|dragon|grandfather|orb|warrior</t>
  </si>
  <si>
    <t>http://www.imdb.com/title/tt1098327/?ref_=fn_tt_tt_1</t>
  </si>
  <si>
    <t>Jee-woon Kim</t>
  </si>
  <si>
    <t>James Burnett</t>
  </si>
  <si>
    <t>The Last StandÂ </t>
  </si>
  <si>
    <t>Christiana Leucas</t>
  </si>
  <si>
    <t>deputy|escape|fbi|modern western|sheriff</t>
  </si>
  <si>
    <t>http://www.imdb.com/title/tt1549920/?ref_=fn_tt_tt_1</t>
  </si>
  <si>
    <t>Nick Hamm</t>
  </si>
  <si>
    <t>GodsendÂ </t>
  </si>
  <si>
    <t>Munro Chambers</t>
  </si>
  <si>
    <t>birthday|boy|clone|cloning|doctor</t>
  </si>
  <si>
    <t>http://www.imdb.com/title/tt0335121/?ref_=fn_tt_tt_1</t>
  </si>
  <si>
    <t>Andy Cadiff</t>
  </si>
  <si>
    <t>Stark Sands</t>
  </si>
  <si>
    <t>Chasing LibertyÂ </t>
  </si>
  <si>
    <t>Terence Maynard</t>
  </si>
  <si>
    <t>first daughter|photographer|prague|president|secret service agent</t>
  </si>
  <si>
    <t>http://www.imdb.com/title/tt0360139/?ref_=fn_tt_tt_1</t>
  </si>
  <si>
    <t>Mike Disa</t>
  </si>
  <si>
    <t>Phil LaMarr</t>
  </si>
  <si>
    <t>Hoodwinked Too! Hood vs. EvilÂ </t>
  </si>
  <si>
    <t>3 dimensional|box office flop|critically bashed|red riding hood|wolf</t>
  </si>
  <si>
    <t>http://www.imdb.com/title/tt0844993/?ref_=fn_tt_tt_1</t>
  </si>
  <si>
    <t>An Unfinished LifeÂ </t>
  </si>
  <si>
    <t>Lynda Boyd</t>
  </si>
  <si>
    <t>abusive boyfriend|bear|car accident|ranch|wyoming</t>
  </si>
  <si>
    <t>http://www.imdb.com/title/tt0350261/?ref_=fn_tt_tt_1</t>
  </si>
  <si>
    <t>Adventure|Fantasy|Mystery</t>
  </si>
  <si>
    <t>The Imaginarium of Doctor ParnassusÂ </t>
  </si>
  <si>
    <t>birthday|bridge|midget|rescue|sideshow</t>
  </si>
  <si>
    <t>http://www.imdb.com/title/tt1054606/?ref_=fn_tt_tt_1</t>
  </si>
  <si>
    <t>Richard J. Lewis</t>
  </si>
  <si>
    <t>Atom Egoyan</t>
  </si>
  <si>
    <t>Barney's VersionÂ </t>
  </si>
  <si>
    <t>Paul Gross</t>
  </si>
  <si>
    <t>ex wife|guest|marriage|memory|montreal</t>
  </si>
  <si>
    <t>http://www.imdb.com/title/tt1423894/?ref_=fn_tt_tt_1</t>
  </si>
  <si>
    <t>Ingvar Eggert SigurÃ°sson</t>
  </si>
  <si>
    <t>Ã“lafur Darri Ã“lafsson</t>
  </si>
  <si>
    <t xml:space="preserve">TrappedÂ             </t>
  </si>
  <si>
    <t>BjÃ¶rn Hlynur Haraldsson</t>
  </si>
  <si>
    <t>coastal town|iceland|police|snowstorm|winter storm</t>
  </si>
  <si>
    <t>http://www.imdb.com/title/tt3561180/?ref_=fn_tt_tt_1</t>
  </si>
  <si>
    <t>Icelandic</t>
  </si>
  <si>
    <t>Iceland</t>
  </si>
  <si>
    <t>Runner RunnerÂ </t>
  </si>
  <si>
    <t>costa rica|fbi agent|gambling|money|online gambling</t>
  </si>
  <si>
    <t>http://www.imdb.com/title/tt2364841/?ref_=fn_tt_tt_1</t>
  </si>
  <si>
    <t>Richard Roundtree</t>
  </si>
  <si>
    <t>AntitrustÂ </t>
  </si>
  <si>
    <t>Ned Bellamy</t>
  </si>
  <si>
    <t>boss|communications|computer|genius|job</t>
  </si>
  <si>
    <t>http://www.imdb.com/title/tt0218817/?ref_=fn_tt_tt_1</t>
  </si>
  <si>
    <t>GloryÂ </t>
  </si>
  <si>
    <t>army|black soldier|military uniform|prejudice|u.s. civil war</t>
  </si>
  <si>
    <t>http://www.imdb.com/title/tt0097441/?ref_=fn_tt_tt_1</t>
  </si>
  <si>
    <t>Sergio Leone</t>
  </si>
  <si>
    <t>Once Upon a Time in AmericaÂ </t>
  </si>
  <si>
    <t>1920s|ambiguity|childhood friend|new york|speakeasy</t>
  </si>
  <si>
    <t>http://www.imdb.com/title/tt0087843/?ref_=fn_tt_tt_1</t>
  </si>
  <si>
    <t>Niels Arden Oplev</t>
  </si>
  <si>
    <t>Dead Man DownÂ </t>
  </si>
  <si>
    <t>James Biberi</t>
  </si>
  <si>
    <t>crime lord|dead body|dead body in a freezer|new york city|truck explosion</t>
  </si>
  <si>
    <t>http://www.imdb.com/title/tt2101341/?ref_=fn_tt_tt_1</t>
  </si>
  <si>
    <t>Michael Radford</t>
  </si>
  <si>
    <t>The Merchant of VeniceÂ </t>
  </si>
  <si>
    <t>debt|jew|loan|merchant|pound of flesh</t>
  </si>
  <si>
    <t>http://www.imdb.com/title/tt0379889/?ref_=fn_tt_tt_1</t>
  </si>
  <si>
    <t>SaÃ¯d Taghmaoui</t>
  </si>
  <si>
    <t>Emir Kusturica</t>
  </si>
  <si>
    <t>The Good ThiefÂ </t>
  </si>
  <si>
    <t>casino|french riviera|gambler|heist|partner</t>
  </si>
  <si>
    <t>http://www.imdb.com/title/tt0281820/?ref_=fn_tt_tt_1</t>
  </si>
  <si>
    <t>Steve Boyum</t>
  </si>
  <si>
    <t>Action|Drama|Romance|Sport</t>
  </si>
  <si>
    <t>SupercrossÂ </t>
  </si>
  <si>
    <t>one word title|paddock|supercross|swimming pool|winning</t>
  </si>
  <si>
    <t>http://www.imdb.com/title/tt0403016/?ref_=fn_tt_tt_1</t>
  </si>
  <si>
    <t>Bill Paterson</t>
  </si>
  <si>
    <t>Miss PotterÂ </t>
  </si>
  <si>
    <t>Lucy Boynton</t>
  </si>
  <si>
    <t>book|children|friend|illustrator|letter</t>
  </si>
  <si>
    <t>http://www.imdb.com/title/tt0482546/?ref_=fn_tt_tt_1</t>
  </si>
  <si>
    <t>Kaige Chen</t>
  </si>
  <si>
    <t>Toby Leonard Moore</t>
  </si>
  <si>
    <t>The PromiseÂ </t>
  </si>
  <si>
    <t>Nicholas Tse</t>
  </si>
  <si>
    <t>armor|general|king|princess|slave</t>
  </si>
  <si>
    <t>http://www.imdb.com/title/tt0417976/?ref_=fn_tt_tt_1</t>
  </si>
  <si>
    <t>Corey Yuen</t>
  </si>
  <si>
    <t>Holly Valance</t>
  </si>
  <si>
    <t>DOA: Dead or AliveÂ </t>
  </si>
  <si>
    <t>Sarah Carter</t>
  </si>
  <si>
    <t>female fighter|island|martial arts|parachute|tournament</t>
  </si>
  <si>
    <t>http://www.imdb.com/title/tt0398913/?ref_=fn_tt_tt_1</t>
  </si>
  <si>
    <t>Andrew Dominik</t>
  </si>
  <si>
    <t>Biography|Crime|Drama|History|Western</t>
  </si>
  <si>
    <t>The Assassination of Jesse James by the Coward Robert FordÂ </t>
  </si>
  <si>
    <t>long title|outlaw|robbery|train|train robbery</t>
  </si>
  <si>
    <t>http://www.imdb.com/title/tt0443680/?ref_=fn_tt_tt_1</t>
  </si>
  <si>
    <t>Li Zhang</t>
  </si>
  <si>
    <t>1911Â </t>
  </si>
  <si>
    <t>Jaycee Chan</t>
  </si>
  <si>
    <t>china|disarming someone|qing dynasty|stabbed with a bayonet|war violence</t>
  </si>
  <si>
    <t>http://www.imdb.com/title/tt1772230/?ref_=fn_tt_tt_1</t>
  </si>
  <si>
    <t>Laurent Tirard</t>
  </si>
  <si>
    <t>Sandrine Kiberlain</t>
  </si>
  <si>
    <t>Louise Bourgoin</t>
  </si>
  <si>
    <t>Little NicholasÂ </t>
  </si>
  <si>
    <t>Kad Merad</t>
  </si>
  <si>
    <t>baby|dinner|family relationships|school|three word title</t>
  </si>
  <si>
    <t>http://www.imdb.com/title/tt1264904/?ref_=fn_tt_tt_1</t>
  </si>
  <si>
    <t>Wild CardÂ </t>
  </si>
  <si>
    <t>bodyguard|criminal|gambling|mob boss|thug</t>
  </si>
  <si>
    <t>http://www.imdb.com/title/tt2231253/?ref_=fn_tt_tt_1</t>
  </si>
  <si>
    <t>Action|Biography|Crime|Drama</t>
  </si>
  <si>
    <t>Machine Gun PreacherÂ </t>
  </si>
  <si>
    <t>Kathy Baker</t>
  </si>
  <si>
    <t>africa|biker|church|orphanage|preacher</t>
  </si>
  <si>
    <t>http://www.imdb.com/title/tt1586752/?ref_=fn_tt_tt_1</t>
  </si>
  <si>
    <t>Reinhard Klooss</t>
  </si>
  <si>
    <t>Animals UnitedÂ </t>
  </si>
  <si>
    <t>animal|crane the bird|dam|hoover dam|shark</t>
  </si>
  <si>
    <t>http://www.imdb.com/title/tt1620449/?ref_=fn_tt_tt_1</t>
  </si>
  <si>
    <t>German</t>
  </si>
  <si>
    <t>Patrick Lyster</t>
  </si>
  <si>
    <t>The Color of FreedomÂ </t>
  </si>
  <si>
    <t>Tyrone Keogh</t>
  </si>
  <si>
    <t>african national congress|father daughter relationship|film starts with text|nelson mandela|violence</t>
  </si>
  <si>
    <t>http://www.imdb.com/title/tt0438859/?ref_=fn_tt_tt_1</t>
  </si>
  <si>
    <t>FrÃ©dÃ©ric Auburtin</t>
  </si>
  <si>
    <t>United PassionsÂ </t>
  </si>
  <si>
    <t>Jemima West</t>
  </si>
  <si>
    <t>20th century|association|fifa|football|world cup</t>
  </si>
  <si>
    <t>http://www.imdb.com/title/tt2814362/?ref_=fn_tt_tt_1</t>
  </si>
  <si>
    <t>Olivier Dahan</t>
  </si>
  <si>
    <t>Grace of MonacoÂ </t>
  </si>
  <si>
    <t>1960s|grace kelly|hollywood star|monaco|prince</t>
  </si>
  <si>
    <t>http://www.imdb.com/title/tt2095649/?ref_=fn_tt_tt_1</t>
  </si>
  <si>
    <t>Switzerland</t>
  </si>
  <si>
    <t>Maksim Fadeev</t>
  </si>
  <si>
    <t>Adventure|Animation|Fantasy</t>
  </si>
  <si>
    <t>Konstantin Khabenskiy</t>
  </si>
  <si>
    <t>A Warrior's TailÂ </t>
  </si>
  <si>
    <t>Sergey Garmash</t>
  </si>
  <si>
    <t>battle|creature|hyena|monkey|village</t>
  </si>
  <si>
    <t>http://www.imdb.com/title/tt4075322/?ref_=fn_tt_tt_1</t>
  </si>
  <si>
    <t>Liliana Cavani</t>
  </si>
  <si>
    <t>Ripley's GameÂ </t>
  </si>
  <si>
    <t>Chiara Caselli</t>
  </si>
  <si>
    <t>art forgery|concert|dying|picture framer|villa</t>
  </si>
  <si>
    <t>http://www.imdb.com/title/tt0265651/?ref_=fn_tt_tt_1</t>
  </si>
  <si>
    <t>Greg Tiernan</t>
  </si>
  <si>
    <t>Adventure|Animation|Comedy|Fantasy</t>
  </si>
  <si>
    <t>Sausage PartyÂ </t>
  </si>
  <si>
    <t>bread|coarse language|f word|sausage|tricked into lesbian sex</t>
  </si>
  <si>
    <t>http://www.imdb.com/title/tt1700841/?ref_=fn_tt_tt_1</t>
  </si>
  <si>
    <t>Elizabeth Banks</t>
  </si>
  <si>
    <t>Birgitte Hjort SÃ¸rensen</t>
  </si>
  <si>
    <t>Pitch Perfect 2Â </t>
  </si>
  <si>
    <t>Hana Mae Lee</t>
  </si>
  <si>
    <t>2010s|a cappella|box office hit|second part|sequel</t>
  </si>
  <si>
    <t>http://www.imdb.com/title/tt2848292/?ref_=fn_tt_tt_1</t>
  </si>
  <si>
    <t>Dallas Roberts</t>
  </si>
  <si>
    <t>Biography|Drama|Music|Romance</t>
  </si>
  <si>
    <t>Walk the LineÂ </t>
  </si>
  <si>
    <t>Tyler Hilton</t>
  </si>
  <si>
    <t>1960s|accident|concert|guitar|prison</t>
  </si>
  <si>
    <t>http://www.imdb.com/title/tt0358273/?ref_=fn_tt_tt_1</t>
  </si>
  <si>
    <t>Kirk Acevedo</t>
  </si>
  <si>
    <t>Adventure|Drama|Mystery|Sci-Fi|Thriller</t>
  </si>
  <si>
    <t>Amanda Schull</t>
  </si>
  <si>
    <t xml:space="preserve">12 MonkeysÂ             </t>
  </si>
  <si>
    <t>epidemic|mission|paradox|plague|virus</t>
  </si>
  <si>
    <t>http://www.imdb.com/title/tt3148266/?ref_=fn_tt_tt_1</t>
  </si>
  <si>
    <t>Edward Norton</t>
  </si>
  <si>
    <t>Keeping the FaithÂ </t>
  </si>
  <si>
    <t>celibacy|jewish|priest|rabbi|synagogue</t>
  </si>
  <si>
    <t>http://www.imdb.com/title/tt0171433/?ref_=fn_tt_tt_1</t>
  </si>
  <si>
    <t>Bradley Pierce</t>
  </si>
  <si>
    <t>The BorrowersÂ </t>
  </si>
  <si>
    <t>Mark Williams</t>
  </si>
  <si>
    <t>child's point of view|house|lawyer|real estate|washing machine</t>
  </si>
  <si>
    <t>http://www.imdb.com/title/tt0118755/?ref_=fn_tt_tt_1</t>
  </si>
  <si>
    <t>Frost/NixonÂ </t>
  </si>
  <si>
    <t>american president|political drama|scandal|u.s. president|washington post the newspaper</t>
  </si>
  <si>
    <t>http://www.imdb.com/title/tt0870111/?ref_=fn_tt_tt_1</t>
  </si>
  <si>
    <t>David Julian Hirsh</t>
  </si>
  <si>
    <t>Biography|Comedy|Crime|Drama|Romance|Thriller</t>
  </si>
  <si>
    <t>Dick Clark</t>
  </si>
  <si>
    <t>Confessions of a Dangerous MindÂ </t>
  </si>
  <si>
    <t>Jennifer Hall</t>
  </si>
  <si>
    <t>broken nose|kgb|marriage proposal|playboy mansion|sistine chapel</t>
  </si>
  <si>
    <t>http://www.imdb.com/title/tt0270288/?ref_=fn_tt_tt_1</t>
  </si>
  <si>
    <t>Serving SaraÂ </t>
  </si>
  <si>
    <t>divorce|divorce papers|new york|process server|texas</t>
  </si>
  <si>
    <t>http://www.imdb.com/title/tt0261289/?ref_=fn_tt_tt_1</t>
  </si>
  <si>
    <t>The BossÂ </t>
  </si>
  <si>
    <t>business|girl scouts|orphanage|overweight woman|quitting a job</t>
  </si>
  <si>
    <t>http://www.imdb.com/title/tt2702724/?ref_=fn_tt_tt_1</t>
  </si>
  <si>
    <t>Richard Attenborough</t>
  </si>
  <si>
    <t>Cry FreedomÂ </t>
  </si>
  <si>
    <t>activist|editor|journalist|newspaper|south africa</t>
  </si>
  <si>
    <t>http://www.imdb.com/title/tt0092804/?ref_=fn_tt_tt_1</t>
  </si>
  <si>
    <t>MumfordÂ </t>
  </si>
  <si>
    <t>college|drugs|patient|psychologist|secret</t>
  </si>
  <si>
    <t>http://www.imdb.com/title/tt0140397/?ref_=fn_tt_tt_1</t>
  </si>
  <si>
    <t>Don Mancini</t>
  </si>
  <si>
    <t>Seed of ChuckyÂ </t>
  </si>
  <si>
    <t>Hannah Spearritt</t>
  </si>
  <si>
    <t>actress|killer doll|murder|vixen|vomiting</t>
  </si>
  <si>
    <t>http://www.imdb.com/title/tt0387575/?ref_=fn_tt_tt_1</t>
  </si>
  <si>
    <t>Romania</t>
  </si>
  <si>
    <t>John Maybury</t>
  </si>
  <si>
    <t>Jason Lewis</t>
  </si>
  <si>
    <t>The JacketÂ </t>
  </si>
  <si>
    <t>Angel Coulby</t>
  </si>
  <si>
    <t>gulf war veteran|morgue|shot in the head|vermont|veteran</t>
  </si>
  <si>
    <t>http://www.imdb.com/title/tt0366627/?ref_=fn_tt_tt_1</t>
  </si>
  <si>
    <t>AladdinÂ </t>
  </si>
  <si>
    <t>Scott Weinger</t>
  </si>
  <si>
    <t>arab|genie|magic|princess|reference to a thousand and one nights</t>
  </si>
  <si>
    <t>http://www.imdb.com/title/tt0103639/?ref_=fn_tt_tt_1</t>
  </si>
  <si>
    <t>Neil Brown Jr.</t>
  </si>
  <si>
    <t>Biography|Crime|Drama|History|Music</t>
  </si>
  <si>
    <t>Straight Outta ComptonÂ </t>
  </si>
  <si>
    <t>R. Marcos Taylor</t>
  </si>
  <si>
    <t>concert|gangsta rap|hip hop|nwa|rap music</t>
  </si>
  <si>
    <t>http://www.imdb.com/title/tt1398426/?ref_=fn_tt_tt_1</t>
  </si>
  <si>
    <t>Amrish Puri</t>
  </si>
  <si>
    <t>Indiana Jones and the Temple of DoomÂ </t>
  </si>
  <si>
    <t>children|studio logo segues into film|temple|village|white dinner jacket</t>
  </si>
  <si>
    <t>http://www.imdb.com/title/tt0087469/?ref_=fn_tt_tt_1</t>
  </si>
  <si>
    <t>Igor Kovalyov</t>
  </si>
  <si>
    <t>Adventure|Animation|Comedy|Drama|Family|Musical</t>
  </si>
  <si>
    <t>The Rugrats MovieÂ </t>
  </si>
  <si>
    <t>baby|home|hospital|lost|newborn baby</t>
  </si>
  <si>
    <t>http://www.imdb.com/title/tt0134067/?ref_=fn_tt_tt_1</t>
  </si>
  <si>
    <t>Along Came a SpiderÂ </t>
  </si>
  <si>
    <t>kidnapping|partner|ransom|school|secret service</t>
  </si>
  <si>
    <t>http://www.imdb.com/title/tt0164334/?ref_=fn_tt_tt_1</t>
  </si>
  <si>
    <t>Biography|Comedy|Drama|Music|Romance</t>
  </si>
  <si>
    <t>Florence Foster JenkinsÂ </t>
  </si>
  <si>
    <t>John Sessions</t>
  </si>
  <si>
    <t>heiress|opera singer|platonic marriage|singer|singing</t>
  </si>
  <si>
    <t>http://www.imdb.com/title/tt4136084/?ref_=fn_tt_tt_1</t>
  </si>
  <si>
    <t>Once Upon a Time in MexicoÂ </t>
  </si>
  <si>
    <t>Enrique Iglesias</t>
  </si>
  <si>
    <t>agent|cia|mariachi|mexican|president</t>
  </si>
  <si>
    <t>http://www.imdb.com/title/tt0285823/?ref_=fn_tt_tt_1</t>
  </si>
  <si>
    <t>Die HardÂ </t>
  </si>
  <si>
    <t>Reginald VelJohnson</t>
  </si>
  <si>
    <t>christmas|christmas eve|christmas party|held at gunpoint|hostage</t>
  </si>
  <si>
    <t>http://www.imdb.com/title/tt0095016/?ref_=fn_tt_tt_1</t>
  </si>
  <si>
    <t>Role ModelsÂ </t>
  </si>
  <si>
    <t>absent father|big brother|community service|live action role playing|peter pan syndrome</t>
  </si>
  <si>
    <t>http://www.imdb.com/title/tt0430922/?ref_=fn_tt_tt_1</t>
  </si>
  <si>
    <t>The Big ShortÂ </t>
  </si>
  <si>
    <t>Charlie Talbert</t>
  </si>
  <si>
    <t>bank|banking|finance|fraud|mortgage</t>
  </si>
  <si>
    <t>http://www.imdb.com/title/tt1596363/?ref_=fn_tt_tt_1</t>
  </si>
  <si>
    <t>Taking WoodstockÂ </t>
  </si>
  <si>
    <t>Demetri Martin</t>
  </si>
  <si>
    <t>female full frontal nudity|female nudity|male frontal nudity|male full frontal nudity|male nudity</t>
  </si>
  <si>
    <t>http://www.imdb.com/title/tt1127896/?ref_=fn_tt_tt_1</t>
  </si>
  <si>
    <t>Eddie Cahill</t>
  </si>
  <si>
    <t>MiracleÂ </t>
  </si>
  <si>
    <t>Kenneth Mitchell</t>
  </si>
  <si>
    <t>1980s|hockey|ice hockey|olympics|soviet union</t>
  </si>
  <si>
    <t>http://www.imdb.com/title/tt0349825/?ref_=fn_tt_tt_1</t>
  </si>
  <si>
    <t>Dawn of the DeadÂ </t>
  </si>
  <si>
    <t>mall|mayhem|nurse|rear entry sex|survival horror</t>
  </si>
  <si>
    <t>http://www.imdb.com/title/tt0363547/?ref_=fn_tt_tt_1</t>
  </si>
  <si>
    <t>The Wedding PlannerÂ </t>
  </si>
  <si>
    <t>Alex Rocco</t>
  </si>
  <si>
    <t>chick flick|doctor|horseback riding|wedding|wedding planner</t>
  </si>
  <si>
    <t>http://www.imdb.com/title/tt0209475/?ref_=fn_tt_tt_1</t>
  </si>
  <si>
    <t>Shinji Aramaki</t>
  </si>
  <si>
    <t>YÃ» Aoi</t>
  </si>
  <si>
    <t>Adventure|Animation|Sci-Fi</t>
  </si>
  <si>
    <t>Shun Oguri</t>
  </si>
  <si>
    <t>Harlock: Space PirateÂ </t>
  </si>
  <si>
    <t>Haruma Miura</t>
  </si>
  <si>
    <t>liberty|space adventure|space opera|time travel|undercover agent</t>
  </si>
  <si>
    <t>http://www.imdb.com/title/tt2668134/?ref_=fn_tt_tt_1</t>
  </si>
  <si>
    <t>The Royal TenenbaumsÂ </t>
  </si>
  <si>
    <t>brother brother relationship|family relationships|father daughter relationship|genius|thrown through a window</t>
  </si>
  <si>
    <t>http://www.imdb.com/title/tt0265666/?ref_=fn_tt_tt_1</t>
  </si>
  <si>
    <t>Rebecca De Mornay</t>
  </si>
  <si>
    <t>IdentityÂ </t>
  </si>
  <si>
    <t>dissociative identity disorder|motel room key|murder|storm|stranded</t>
  </si>
  <si>
    <t>http://www.imdb.com/title/tt0309698/?ref_=fn_tt_tt_1</t>
  </si>
  <si>
    <t>Last VegasÂ </t>
  </si>
  <si>
    <t>bachelor party|bloody mary the drink|bouncer|brooklyn new york city|vegas</t>
  </si>
  <si>
    <t>http://www.imdb.com/title/tt1204975/?ref_=fn_tt_tt_1</t>
  </si>
  <si>
    <t>Topol</t>
  </si>
  <si>
    <t>For Your Eyes OnlyÂ </t>
  </si>
  <si>
    <t>agent|british|ice skater|ship|spy</t>
  </si>
  <si>
    <t>http://www.imdb.com/title/tt0082398/?ref_=fn_tt_tt_1</t>
  </si>
  <si>
    <t>David Sparrow</t>
  </si>
  <si>
    <t>Lilli Lavine</t>
  </si>
  <si>
    <t>SerendipityÂ </t>
  </si>
  <si>
    <t>Ann Talman</t>
  </si>
  <si>
    <t>christmas|destiny|fate|love|serendipity</t>
  </si>
  <si>
    <t>http://www.imdb.com/title/tt0240890/?ref_=fn_tt_tt_1</t>
  </si>
  <si>
    <t>Mia Sara</t>
  </si>
  <si>
    <t>TimecopÂ </t>
  </si>
  <si>
    <t>Gloria Reuben</t>
  </si>
  <si>
    <t>cop|corrupt politician|future|senator|time travel</t>
  </si>
  <si>
    <t>http://www.imdb.com/title/tt0111438/?ref_=fn_tt_tt_1</t>
  </si>
  <si>
    <t>ZoolanderÂ </t>
  </si>
  <si>
    <t>fashion|malaysia|male model|reporter|rival</t>
  </si>
  <si>
    <t>http://www.imdb.com/title/tt0196229/?ref_=fn_tt_tt_1</t>
  </si>
  <si>
    <t>Noah Lomax</t>
  </si>
  <si>
    <t>Drama|Romance|Thriller</t>
  </si>
  <si>
    <t>David Lyons</t>
  </si>
  <si>
    <t>Safe HavenÂ </t>
  </si>
  <si>
    <t>Mimi Kirkland</t>
  </si>
  <si>
    <t>abusive husband|chick flick|north carolina|secret|widower</t>
  </si>
  <si>
    <t>http://www.imdb.com/title/tt1702439/?ref_=fn_tt_tt_1</t>
  </si>
  <si>
    <t>Omri Katz</t>
  </si>
  <si>
    <t>Hocus PocusÂ </t>
  </si>
  <si>
    <t>Larry Bagby</t>
  </si>
  <si>
    <t>candle|cat|halloween|spell|virgin</t>
  </si>
  <si>
    <t>http://www.imdb.com/title/tt0107120/?ref_=fn_tt_tt_1</t>
  </si>
  <si>
    <t>Lily Rabe</t>
  </si>
  <si>
    <t>No ReservationsÂ </t>
  </si>
  <si>
    <t>chef|cooking|guardian|kitchen|restaurant</t>
  </si>
  <si>
    <t>http://www.imdb.com/title/tt0481141/?ref_=fn_tt_tt_1</t>
  </si>
  <si>
    <t>Deborah Twiss</t>
  </si>
  <si>
    <t>Elizabeth McGovern</t>
  </si>
  <si>
    <t>Kick-AssÂ </t>
  </si>
  <si>
    <t>comic book|female killer|hit in the crotch|narrated by character|reference to batman</t>
  </si>
  <si>
    <t>http://www.imdb.com/title/tt1250777/?ref_=fn_tt_tt_1</t>
  </si>
  <si>
    <t>Dilshad Vadsaria</t>
  </si>
  <si>
    <t>30 Minutes or LessÂ </t>
  </si>
  <si>
    <t>bank heist|bank robbery|heist gone wrong|pizza delivery boy|unlikely criminal</t>
  </si>
  <si>
    <t>http://www.imdb.com/title/tt1622547/?ref_=fn_tt_tt_1</t>
  </si>
  <si>
    <t>Action|Fantasy|Horror|Thriller</t>
  </si>
  <si>
    <t>Dracula 2000Â </t>
  </si>
  <si>
    <t>Jeri Ryan</t>
  </si>
  <si>
    <t>dracula|gothic|painting|rescue|van helsing</t>
  </si>
  <si>
    <t>http://www.imdb.com/title/tt0219653/?ref_=fn_tt_tt_1</t>
  </si>
  <si>
    <t>Miguel Arteta</t>
  </si>
  <si>
    <t>Alexander and the Terrible, Horrible, No Good, Very Bad DayÂ </t>
  </si>
  <si>
    <t>bad day|based on book|birthday|job interview|long title</t>
  </si>
  <si>
    <t>http://www.imdb.com/title/tt1698641/?ref_=fn_tt_tt_1</t>
  </si>
  <si>
    <t>Talulah Riley</t>
  </si>
  <si>
    <t>Pride &amp; PrejudiceÂ </t>
  </si>
  <si>
    <t>Simon Woods</t>
  </si>
  <si>
    <t>bachelor|england|gentleman|georgian|love</t>
  </si>
  <si>
    <t>http://www.imdb.com/title/tt0414387/?ref_=fn_tt_tt_1</t>
  </si>
  <si>
    <t>Sean Young</t>
  </si>
  <si>
    <t>Blade RunnerÂ </t>
  </si>
  <si>
    <t>artificial intelligence|human android relationship|megacorporation|police detective|tech noir</t>
  </si>
  <si>
    <t>http://www.imdb.com/title/tt0083658/?ref_=fn_tt_tt_1</t>
  </si>
  <si>
    <t>Adventure|Biography</t>
  </si>
  <si>
    <t>Rob RoyÂ </t>
  </si>
  <si>
    <t>18th century|highlands|scotland|sexual cruelty|sword fight</t>
  </si>
  <si>
    <t>http://www.imdb.com/title/tt0114287/?ref_=fn_tt_tt_1</t>
  </si>
  <si>
    <t>Richard Sammel</t>
  </si>
  <si>
    <t>3 Days to KillÂ </t>
  </si>
  <si>
    <t>TÃ³mas Lemarquis</t>
  </si>
  <si>
    <t>cancer|estranged wife|leather dress|spy|terrorist</t>
  </si>
  <si>
    <t>http://www.imdb.com/title/tt2172934/?ref_=fn_tt_tt_1</t>
  </si>
  <si>
    <t>James Gray</t>
  </si>
  <si>
    <t>Oleg Taktarov</t>
  </si>
  <si>
    <t>We Own the NightÂ </t>
  </si>
  <si>
    <t>Antoni Corone</t>
  </si>
  <si>
    <t>arrest|drugs|loyalty|raid|violence</t>
  </si>
  <si>
    <t>http://www.imdb.com/title/tt0498399/?ref_=fn_tt_tt_1</t>
  </si>
  <si>
    <t>Janusz Kaminski</t>
  </si>
  <si>
    <t>Bob Clendenin</t>
  </si>
  <si>
    <t>Lost SoulsÂ </t>
  </si>
  <si>
    <t>Ben Chaplin</t>
  </si>
  <si>
    <t>faith|mental patient|priest|scheme|teacher</t>
  </si>
  <si>
    <t>http://www.imdb.com/title/tt0160484/?ref_=fn_tt_tt_1</t>
  </si>
  <si>
    <t>Philippe Labro</t>
  </si>
  <si>
    <t>Winged MigrationÂ </t>
  </si>
  <si>
    <t>arctic|bad weather|flight|migration|ocean</t>
  </si>
  <si>
    <t>http://www.imdb.com/title/tt0301727/?ref_=fn_tt_tt_1</t>
  </si>
  <si>
    <t>Samaire Armstrong</t>
  </si>
  <si>
    <t>Just My LuckÂ </t>
  </si>
  <si>
    <t>bad luck|band|kiss|luck|masquerade</t>
  </si>
  <si>
    <t>http://www.imdb.com/title/tt0397078/?ref_=fn_tt_tt_1</t>
  </si>
  <si>
    <t>Mary McCormack</t>
  </si>
  <si>
    <t>Mystery, AlaskaÂ </t>
  </si>
  <si>
    <t>Ron Eldard</t>
  </si>
  <si>
    <t>alaska|male nudity|nudity|sex|small town</t>
  </si>
  <si>
    <t>http://www.imdb.com/title/tt0134618/?ref_=fn_tt_tt_1</t>
  </si>
  <si>
    <t>Action|Comedy|Family</t>
  </si>
  <si>
    <t>The Spy Next DoorÂ </t>
  </si>
  <si>
    <t>George Lopez</t>
  </si>
  <si>
    <t>chinese|cia|single mother|spy|terrorist</t>
  </si>
  <si>
    <t>http://www.imdb.com/title/tt1273678/?ref_=fn_tt_tt_1</t>
  </si>
  <si>
    <t>Francis Capra</t>
  </si>
  <si>
    <t>Mara Wilson</t>
  </si>
  <si>
    <t>A Simple WishÂ </t>
  </si>
  <si>
    <t>8 year old|convention|magic|magic wand|male fairy godmother</t>
  </si>
  <si>
    <t>http://www.imdb.com/title/tt0120133/?ref_=fn_tt_tt_1</t>
  </si>
  <si>
    <t>Ghosts of MarsÂ </t>
  </si>
  <si>
    <t>head on a stake|machine gun|martian|nuclear reactor|outer space</t>
  </si>
  <si>
    <t>http://www.imdb.com/title/tt0228333/?ref_=fn_tt_tt_1</t>
  </si>
  <si>
    <t>Dominic Flores</t>
  </si>
  <si>
    <t>Our Brand Is CrisisÂ </t>
  </si>
  <si>
    <t>bolivia|box office flop|inspired by documentary|presidential campaign|year 2002</t>
  </si>
  <si>
    <t>http://www.imdb.com/title/tt1018765/?ref_=fn_tt_tt_1</t>
  </si>
  <si>
    <t>Bella Heathcote</t>
  </si>
  <si>
    <t>Action|Horror|Romance</t>
  </si>
  <si>
    <t>Pride and Prejudice and ZombiesÂ </t>
  </si>
  <si>
    <t>based on novel|damsel in distress|deception|england|zombie</t>
  </si>
  <si>
    <t>http://www.imdb.com/title/tt1374989/?ref_=fn_tt_tt_1</t>
  </si>
  <si>
    <t>Tulku Jamyang Kunga Tenzin</t>
  </si>
  <si>
    <t>Tenzin Thuthob Tsarong</t>
  </si>
  <si>
    <t>KundunÂ </t>
  </si>
  <si>
    <t>Tencho Gyalpo</t>
  </si>
  <si>
    <t>chinese|dalai lama|lama|tibet|tibetan</t>
  </si>
  <si>
    <t>http://www.imdb.com/title/tt0119485/?ref_=fn_tt_tt_1</t>
  </si>
  <si>
    <t>Robert B. Weide</t>
  </si>
  <si>
    <t>Katherine Parkinson</t>
  </si>
  <si>
    <t>How to Lose Friends &amp; Alienate PeopleÂ </t>
  </si>
  <si>
    <t>Fenella Woolgar</t>
  </si>
  <si>
    <t>celebrity|party|pig|starlet|writer</t>
  </si>
  <si>
    <t>http://www.imdb.com/title/tt0455538/?ref_=fn_tt_tt_1</t>
  </si>
  <si>
    <t>Jeff Wadlow</t>
  </si>
  <si>
    <t>Donald Faison</t>
  </si>
  <si>
    <t>Kick-Ass 2Â </t>
  </si>
  <si>
    <t>hit in the crotch|kicked in the crotch|punched in the crotch|sparring|superhero</t>
  </si>
  <si>
    <t>http://www.imdb.com/title/tt1650554/?ref_=fn_tt_tt_1</t>
  </si>
  <si>
    <t>AgustÃ­n DÃ­az Yanes</t>
  </si>
  <si>
    <t>Elena Anaya</t>
  </si>
  <si>
    <t>Adventure|Drama|History|Romance|Thriller|War</t>
  </si>
  <si>
    <t>Captain Alatriste: The Spanish MusketeerÂ </t>
  </si>
  <si>
    <t>Eduardo Noriega</t>
  </si>
  <si>
    <t>desire|fighting|king|spain|trap</t>
  </si>
  <si>
    <t>http://www.imdb.com/title/tt0395119/?ref_=fn_tt_tt_1</t>
  </si>
  <si>
    <t>Camille Delamarre</t>
  </si>
  <si>
    <t>Brick MansionsÂ </t>
  </si>
  <si>
    <t>bare chested male bondage|crime lord|die hard scenario|two word title|undercover</t>
  </si>
  <si>
    <t>http://www.imdb.com/title/tt1430612/?ref_=fn_tt_tt_1</t>
  </si>
  <si>
    <t>Kabir Bedi</t>
  </si>
  <si>
    <t>Louis Jourdan</t>
  </si>
  <si>
    <t>OctopussyÂ </t>
  </si>
  <si>
    <t>Steven Berkoff</t>
  </si>
  <si>
    <t>agent|egg|faberge egg|general|russian</t>
  </si>
  <si>
    <t>http://www.imdb.com/title/tt0086034/?ref_=fn_tt_tt_1</t>
  </si>
  <si>
    <t>Martin Starr</t>
  </si>
  <si>
    <t>Knocked UpÂ </t>
  </si>
  <si>
    <t>one night stand|pregnancy|slacker|unplanned pregnancy|website</t>
  </si>
  <si>
    <t>http://www.imdb.com/title/tt0478311/?ref_=fn_tt_tt_1</t>
  </si>
  <si>
    <t>Sofia Vassilieva</t>
  </si>
  <si>
    <t>My Sister's KeeperÂ </t>
  </si>
  <si>
    <t>Jeffrey Markle</t>
  </si>
  <si>
    <t>hospital|leukemia|oncology|sick child|terminal illness</t>
  </si>
  <si>
    <t>http://www.imdb.com/title/tt1078588/?ref_=fn_tt_tt_1</t>
  </si>
  <si>
    <t>Welcome Home, Roscoe JenkinsÂ </t>
  </si>
  <si>
    <t>african american protagonist|comma in title|four word title|name in title|talk show host</t>
  </si>
  <si>
    <t>http://www.imdb.com/title/tt0494652/?ref_=fn_tt_tt_1</t>
  </si>
  <si>
    <t>David Lean</t>
  </si>
  <si>
    <t>Richard Wilson</t>
  </si>
  <si>
    <t>A Passage to IndiaÂ </t>
  </si>
  <si>
    <t>doctor|english|india|magistrate|mosque</t>
  </si>
  <si>
    <t>http://www.imdb.com/title/tt0087892/?ref_=fn_tt_tt_1</t>
  </si>
  <si>
    <t>Richard Eyre</t>
  </si>
  <si>
    <t>Andrew Simpson</t>
  </si>
  <si>
    <t>Phil Davis</t>
  </si>
  <si>
    <t>Notes on a ScandalÂ </t>
  </si>
  <si>
    <t>Shaun Parkes</t>
  </si>
  <si>
    <t>age difference|school|student|teacher|writing</t>
  </si>
  <si>
    <t>http://www.imdb.com/title/tt0465551/?ref_=fn_tt_tt_1</t>
  </si>
  <si>
    <t>RenditionÂ </t>
  </si>
  <si>
    <t>american|bare chested male bondage|cia|detention|interrogation</t>
  </si>
  <si>
    <t>http://www.imdb.com/title/tt0804522/?ref_=fn_tt_tt_1</t>
  </si>
  <si>
    <t>Crime|Drama|Sci-Fi|Thriller</t>
  </si>
  <si>
    <t xml:space="preserve">LimitlessÂ             </t>
  </si>
  <si>
    <t>Jake McDorman</t>
  </si>
  <si>
    <t>brain capacity|fbi|fictional drug|intelligence|taking a pill</t>
  </si>
  <si>
    <t>http://www.imdb.com/title/tt4422836/?ref_=fn_tt_tt_1</t>
  </si>
  <si>
    <t>Nicholas Meyer</t>
  </si>
  <si>
    <t>Star Trek VI: The Undiscovered CountryÂ </t>
  </si>
  <si>
    <t>captain|explosion|klingon|moon|peace</t>
  </si>
  <si>
    <t>http://www.imdb.com/title/tt0102975/?ref_=fn_tt_tt_1</t>
  </si>
  <si>
    <t>Callie Khouri</t>
  </si>
  <si>
    <t>Divine Secrets of the Ya-Ya SisterhoodÂ </t>
  </si>
  <si>
    <t>Matthew Settle</t>
  </si>
  <si>
    <t>flashback|interview|louisiana|playwright|secret society</t>
  </si>
  <si>
    <t>http://www.imdb.com/title/tt0279778/?ref_=fn_tt_tt_1</t>
  </si>
  <si>
    <t>Kiss the GirlsÂ </t>
  </si>
  <si>
    <t>Tatyana Ali</t>
  </si>
  <si>
    <t>detective|kidnapping|punching a heavy bag|serial killer|tied to a tree</t>
  </si>
  <si>
    <t>http://www.imdb.com/title/tt0119468/?ref_=fn_tt_tt_1</t>
  </si>
  <si>
    <t>Aretha Franklin</t>
  </si>
  <si>
    <t>Action|Comedy|Crime|Music</t>
  </si>
  <si>
    <t>The Blues BrothersÂ </t>
  </si>
  <si>
    <t>Ray Charles</t>
  </si>
  <si>
    <t>band|catholic|money|parolee|prison</t>
  </si>
  <si>
    <t>http://www.imdb.com/title/tt0080455/?ref_=fn_tt_tt_1</t>
  </si>
  <si>
    <t>Sanaa Hamri</t>
  </si>
  <si>
    <t>Comedy|Drama|Family|Romance</t>
  </si>
  <si>
    <t>The Sisterhood of the Traveling Pants 2Â </t>
  </si>
  <si>
    <t>Michael Rady</t>
  </si>
  <si>
    <t>actor|drawing|friendship|pregnancy|turkey</t>
  </si>
  <si>
    <t>http://www.imdb.com/title/tt1018785/?ref_=fn_tt_tt_1</t>
  </si>
  <si>
    <t>Jeremy Jordan</t>
  </si>
  <si>
    <t>Dolly Parton</t>
  </si>
  <si>
    <t>Joyful NoiseÂ </t>
  </si>
  <si>
    <t>bare chested male|chips|two word title</t>
  </si>
  <si>
    <t>http://www.imdb.com/title/tt1710396/?ref_=fn_tt_tt_1</t>
  </si>
  <si>
    <t>Christopher Webster</t>
  </si>
  <si>
    <t>Sharon Small</t>
  </si>
  <si>
    <t>About a BoyÂ </t>
  </si>
  <si>
    <t>Peter McNicholl</t>
  </si>
  <si>
    <t>boy|friend|imaginary son|single father|single mother</t>
  </si>
  <si>
    <t>http://www.imdb.com/title/tt0276751/?ref_=fn_tt_tt_1</t>
  </si>
  <si>
    <t>Lake PlacidÂ </t>
  </si>
  <si>
    <t>Ty Olsson</t>
  </si>
  <si>
    <t>crocodile|eaten alive|lake|maine|sheriff</t>
  </si>
  <si>
    <t>http://www.imdb.com/title/tt0139414/?ref_=fn_tt_tt_1</t>
  </si>
  <si>
    <t>Lucky Number SlevinÂ </t>
  </si>
  <si>
    <t>coroner|death|gay son|love|mistaken identity</t>
  </si>
  <si>
    <t>http://www.imdb.com/title/tt0425210/?ref_=fn_tt_tt_1</t>
  </si>
  <si>
    <t>Philip Kaufman</t>
  </si>
  <si>
    <t>The Right StuffÂ </t>
  </si>
  <si>
    <t>astronaut|sound barrier|space program|u.s. air force|u.s. space program</t>
  </si>
  <si>
    <t>http://www.imdb.com/title/tt0086197/?ref_=fn_tt_tt_1</t>
  </si>
  <si>
    <t>AnonymousÂ </t>
  </si>
  <si>
    <t>earl of oxford|play|queen|rebellion|shakespeare play</t>
  </si>
  <si>
    <t>http://www.imdb.com/title/tt1521197/?ref_=fn_tt_tt_1</t>
  </si>
  <si>
    <t>Barret Oliver</t>
  </si>
  <si>
    <t>The NeverEnding StoryÂ </t>
  </si>
  <si>
    <t>book|dragon|story within the story|talking animal|werewolf</t>
  </si>
  <si>
    <t>http://www.imdb.com/title/tt0088323/?ref_=fn_tt_tt_1</t>
  </si>
  <si>
    <t>West Germany</t>
  </si>
  <si>
    <t>Action|Drama|Fantasy|Mystery|Sci-Fi|Thriller</t>
  </si>
  <si>
    <t>Dark CityÂ </t>
  </si>
  <si>
    <t>memory|murder|neo noir|retrofuturism|tech noir</t>
  </si>
  <si>
    <t>http://www.imdb.com/title/tt0118929/?ref_=fn_tt_tt_1</t>
  </si>
  <si>
    <t>Saul Dibb</t>
  </si>
  <si>
    <t>The DuchessÂ </t>
  </si>
  <si>
    <t>duchess|duke|heir|infidelity|marriage</t>
  </si>
  <si>
    <t>http://www.imdb.com/title/tt0864761/?ref_=fn_tt_tt_1</t>
  </si>
  <si>
    <t>Art Carney</t>
  </si>
  <si>
    <t>Jackie Gleason</t>
  </si>
  <si>
    <t xml:space="preserve">The HoneymoonersÂ             </t>
  </si>
  <si>
    <t>Joyce Randolph</t>
  </si>
  <si>
    <t>1950s|bus driver|money scheme|poverty|sewer</t>
  </si>
  <si>
    <t>http://www.imdb.com/title/tt0042114/?ref_=fn_tt_tt_1</t>
  </si>
  <si>
    <t>Walter Murch</t>
  </si>
  <si>
    <t>Jean Marsh</t>
  </si>
  <si>
    <t>Adventure|Family|Fantasy|Horror|Mystery</t>
  </si>
  <si>
    <t>Piper Laurie</t>
  </si>
  <si>
    <t>Return to OzÂ </t>
  </si>
  <si>
    <t>Tim Rose</t>
  </si>
  <si>
    <t>chicken|delusional depression|doctor|king|mysterious girl</t>
  </si>
  <si>
    <t>http://www.imdb.com/title/tt0089908/?ref_=fn_tt_tt_1</t>
  </si>
  <si>
    <t>Richard Linklater</t>
  </si>
  <si>
    <t>Lew Temple</t>
  </si>
  <si>
    <t>Action|Crime|Drama|History|Western</t>
  </si>
  <si>
    <t>The Newton BoysÂ </t>
  </si>
  <si>
    <t>bank robber|brother brother relationship|crime spree|explosive|train</t>
  </si>
  <si>
    <t>http://www.imdb.com/title/tt0120769/?ref_=fn_tt_tt_1</t>
  </si>
  <si>
    <t>Case 39Â </t>
  </si>
  <si>
    <t>Vanesa Tomasino</t>
  </si>
  <si>
    <t>death|fear|hairy chest|social worker|spinning in chair</t>
  </si>
  <si>
    <t>http://www.imdb.com/title/tt0795351/?ref_=fn_tt_tt_1</t>
  </si>
  <si>
    <t>E. Elias Merhige</t>
  </si>
  <si>
    <t>Suspect ZeroÂ </t>
  </si>
  <si>
    <t>William Mapother</t>
  </si>
  <si>
    <t>fbi|fbi agent|murder|salesman|serial killer</t>
  </si>
  <si>
    <t>http://www.imdb.com/title/tt0324127/?ref_=fn_tt_tt_1</t>
  </si>
  <si>
    <t>Menno Meyjes</t>
  </si>
  <si>
    <t>Martian ChildÂ </t>
  </si>
  <si>
    <t>adopted son|adoption|boy|mars the planet|widower</t>
  </si>
  <si>
    <t>http://www.imdb.com/title/tt0415965/?ref_=fn_tt_tt_1</t>
  </si>
  <si>
    <t>Spy Kids: All the Time in the World in 4DÂ </t>
  </si>
  <si>
    <t>2010s|3 dimensional|breath holding contest|child spy|spy</t>
  </si>
  <si>
    <t>http://www.imdb.com/title/tt1517489/?ref_=fn_tt_tt_1</t>
  </si>
  <si>
    <t>Jodie Foster</t>
  </si>
  <si>
    <t>Money MonsterÂ </t>
  </si>
  <si>
    <t>death|hostage|money|shot in the chest|shot in the heart</t>
  </si>
  <si>
    <t>http://www.imdb.com/title/tt2241351/?ref_=fn_tt_tt_1</t>
  </si>
  <si>
    <t>Junix Inocian</t>
  </si>
  <si>
    <t>Formula 51Â </t>
  </si>
  <si>
    <t>Paul Barber</t>
  </si>
  <si>
    <t>american in the uk|drug lord|drugs|gangster|organized crime</t>
  </si>
  <si>
    <t>http://www.imdb.com/title/tt0227984/?ref_=fn_tt_tt_1</t>
  </si>
  <si>
    <t>Comedy|Crime|Drama</t>
  </si>
  <si>
    <t>FlawlessÂ </t>
  </si>
  <si>
    <t>gay interest|gay lead character|gay republican|homosexual|neighbor</t>
  </si>
  <si>
    <t>http://www.imdb.com/title/tt0155711/?ref_=fn_tt_tt_1</t>
  </si>
  <si>
    <t>MindhuntersÂ </t>
  </si>
  <si>
    <t>Eion Bailey</t>
  </si>
  <si>
    <t>fbi|group|island|serial killer|training</t>
  </si>
  <si>
    <t>http://www.imdb.com/title/tt0297284/?ref_=fn_tt_tt_1</t>
  </si>
  <si>
    <t>What Just HappenedÂ </t>
  </si>
  <si>
    <t>actor|agent|beard|cannes|hollywood</t>
  </si>
  <si>
    <t>http://www.imdb.com/title/tt0486674/?ref_=fn_tt_tt_1</t>
  </si>
  <si>
    <t>The StatementÂ </t>
  </si>
  <si>
    <t>John Neville</t>
  </si>
  <si>
    <t>eiffel tower|nazi|police|ritual|stew</t>
  </si>
  <si>
    <t>http://www.imdb.com/title/tt0340376/?ref_=fn_tt_tt_1</t>
  </si>
  <si>
    <t>Amy Carson</t>
  </si>
  <si>
    <t>Kim-Marie Woodhouse</t>
  </si>
  <si>
    <t>The Magic FluteÂ </t>
  </si>
  <si>
    <t>Joseph Kaiser</t>
  </si>
  <si>
    <t>based on opera|evil|mozart|queen|walking wounded</t>
  </si>
  <si>
    <t>http://www.imdb.com/title/tt0475331/?ref_=fn_tt_tt_1</t>
  </si>
  <si>
    <t>Paul Blart: Mall CopÂ </t>
  </si>
  <si>
    <t>cell phone|hostage|mall|security guard|text messaging</t>
  </si>
  <si>
    <t>http://www.imdb.com/title/tt1114740/?ref_=fn_tt_tt_1</t>
  </si>
  <si>
    <t>Julie Gonzalo</t>
  </si>
  <si>
    <t>Comedy|Family|Fantasy|Music|Romance</t>
  </si>
  <si>
    <t>Freaky FridayÂ </t>
  </si>
  <si>
    <t>body swap|camera shot of feet|foot closeup|reference to keith richards|reference to the rolling stones</t>
  </si>
  <si>
    <t>http://www.imdb.com/title/tt0322330/?ref_=fn_tt_tt_1</t>
  </si>
  <si>
    <t>The 40-Year-Old VirginÂ </t>
  </si>
  <si>
    <t>Gerry Bednob</t>
  </si>
  <si>
    <t>40 year old|car accident|cheating on girlfriend|collection|porno movie</t>
  </si>
  <si>
    <t>http://www.imdb.com/title/tt0405422/?ref_=fn_tt_tt_1</t>
  </si>
  <si>
    <t>Martin Clunes</t>
  </si>
  <si>
    <t>Shakespeare in LoveÂ </t>
  </si>
  <si>
    <t>actor|audition|muse|playwright|theater</t>
  </si>
  <si>
    <t>http://www.imdb.com/title/tt0138097/?ref_=fn_tt_tt_1</t>
  </si>
  <si>
    <t>Scott Frank</t>
  </si>
  <si>
    <t>Boyd Holbrook</t>
  </si>
  <si>
    <t>A Walk Among the TombstonesÂ </t>
  </si>
  <si>
    <t>David Harbour</t>
  </si>
  <si>
    <t>drug dealer|ex cop|murder of wife|revenge|violence</t>
  </si>
  <si>
    <t>http://www.imdb.com/title/tt0365907/?ref_=fn_tt_tt_1</t>
  </si>
  <si>
    <t>Kindergarten CopÂ </t>
  </si>
  <si>
    <t>astoria|kindergarten|kindergarten teacher|school|teacher</t>
  </si>
  <si>
    <t>http://www.imdb.com/title/tt0099938/?ref_=fn_tt_tt_1</t>
  </si>
  <si>
    <t>Pineapple ExpressÂ </t>
  </si>
  <si>
    <t>murder|paranoia|process server|roach|stoner</t>
  </si>
  <si>
    <t>http://www.imdb.com/title/tt0910936/?ref_=fn_tt_tt_1</t>
  </si>
  <si>
    <t>Ever After: A Cinderella StoryÂ </t>
  </si>
  <si>
    <t>Jeanne Moreau</t>
  </si>
  <si>
    <t>based on fairy tale|bechdel test passed|cinderella|fairy tale|leonardo da vinci</t>
  </si>
  <si>
    <t>http://www.imdb.com/title/tt0120631/?ref_=fn_tt_tt_1</t>
  </si>
  <si>
    <t>Open RangeÂ </t>
  </si>
  <si>
    <t>boss|cattle|cowboy|rancher|violence</t>
  </si>
  <si>
    <t>http://www.imdb.com/title/tt0316356/?ref_=fn_tt_tt_1</t>
  </si>
  <si>
    <t>FlatlinersÂ </t>
  </si>
  <si>
    <t>childhood trauma|death|medical student|memory|near death experience</t>
  </si>
  <si>
    <t>http://www.imdb.com/title/tt0099582/?ref_=fn_tt_tt_1</t>
  </si>
  <si>
    <t>Kaitlin Olson</t>
  </si>
  <si>
    <t>Rob McElhenney</t>
  </si>
  <si>
    <t xml:space="preserve">It's Always Sunny in PhiladelphiaÂ             </t>
  </si>
  <si>
    <t>Glenn Howerton</t>
  </si>
  <si>
    <t>alcohol|bad taste humour|crude humor|loser|self obsession</t>
  </si>
  <si>
    <t>http://www.imdb.com/title/tt0472954/?ref_=fn_tt_tt_1</t>
  </si>
  <si>
    <t>Dirk Bogarde</t>
  </si>
  <si>
    <t>Ryan O'Neal</t>
  </si>
  <si>
    <t>A Bridge Too FarÂ </t>
  </si>
  <si>
    <t>Wolfgang Preiss</t>
  </si>
  <si>
    <t>airborne troops|allies|operation market garden|panzer|paratrooper</t>
  </si>
  <si>
    <t>http://www.imdb.com/title/tt0075784/?ref_=fn_tt_tt_1</t>
  </si>
  <si>
    <t>Carl Gilliard</t>
  </si>
  <si>
    <t>Robert Pine</t>
  </si>
  <si>
    <t>Red EyeÂ </t>
  </si>
  <si>
    <t>Suzie Plakson</t>
  </si>
  <si>
    <t>airport|flight|hotel|hotel manager|plane</t>
  </si>
  <si>
    <t>http://www.imdb.com/title/tt0421239/?ref_=fn_tt_tt_1</t>
  </si>
  <si>
    <t>Michael Landes</t>
  </si>
  <si>
    <t>Final Destination 2Â </t>
  </si>
  <si>
    <t>Keegan Connor Tracy</t>
  </si>
  <si>
    <t>car accident|death|freak accident|hospital|premonition</t>
  </si>
  <si>
    <t>http://www.imdb.com/title/tt0309593/?ref_=fn_tt_tt_1</t>
  </si>
  <si>
    <t>Adventure|Comedy|Crime|Music</t>
  </si>
  <si>
    <t>O Brother, Where Art Thou?Â </t>
  </si>
  <si>
    <t>baby|bank|blind prophet|convict|sirens</t>
  </si>
  <si>
    <t>http://www.imdb.com/title/tt0190590/?ref_=fn_tt_tt_1</t>
  </si>
  <si>
    <t>Kate Walsh</t>
  </si>
  <si>
    <t>LegionÂ </t>
  </si>
  <si>
    <t>angel|diner|faith|human race|religious faith</t>
  </si>
  <si>
    <t>http://www.imdb.com/title/tt1038686/?ref_=fn_tt_tt_1</t>
  </si>
  <si>
    <t>Larry Hankin</t>
  </si>
  <si>
    <t>Pain &amp; GainÂ </t>
  </si>
  <si>
    <t>american dream|bodybuilder|money|punch into the camera|reference to julia roberts</t>
  </si>
  <si>
    <t>http://www.imdb.com/title/tt1980209/?ref_=fn_tt_tt_1</t>
  </si>
  <si>
    <t>In Good CompanyÂ </t>
  </si>
  <si>
    <t>company|corporate takeover|executive|magazine|new boss</t>
  </si>
  <si>
    <t>http://www.imdb.com/title/tt0385267/?ref_=fn_tt_tt_1</t>
  </si>
  <si>
    <t>Paula GarcÃ©s</t>
  </si>
  <si>
    <t>Action|Adventure|Comedy|Sci-Fi|Thriller</t>
  </si>
  <si>
    <t>ClockstoppersÂ </t>
  </si>
  <si>
    <t>Jason George</t>
  </si>
  <si>
    <t>frozen time|stopped time|time freeze|watch|wristwatch</t>
  </si>
  <si>
    <t>http://www.imdb.com/title/tt0157472/?ref_=fn_tt_tt_1</t>
  </si>
  <si>
    <t>Todd Allen</t>
  </si>
  <si>
    <t>Action|Crime|Drama|Western</t>
  </si>
  <si>
    <t>SilveradoÂ </t>
  </si>
  <si>
    <t>Brad Leland</t>
  </si>
  <si>
    <t>1880s|kiss|small town|table broken in fight|wild west</t>
  </si>
  <si>
    <t>http://www.imdb.com/title/tt0090022/?ref_=fn_tt_tt_1</t>
  </si>
  <si>
    <t>BrothersÂ </t>
  </si>
  <si>
    <t>afghanistan|death of soldier|presumed dead|prisoner|war trauma</t>
  </si>
  <si>
    <t>http://www.imdb.com/title/tt0765010/?ref_=fn_tt_tt_1</t>
  </si>
  <si>
    <t>Kevin Allen</t>
  </si>
  <si>
    <t>Action|Adventure|Comedy|Family|Romance|Sci-Fi</t>
  </si>
  <si>
    <t>Agent Cody Banks 2: Destination LondonÂ </t>
  </si>
  <si>
    <t>chase|evil scientist|gadget|mind control|tough girl</t>
  </si>
  <si>
    <t>http://www.imdb.com/title/tt0358349/?ref_=fn_tt_tt_1</t>
  </si>
  <si>
    <t>New Year's EveÂ </t>
  </si>
  <si>
    <t>Seth Meyers</t>
  </si>
  <si>
    <t>expecting|kiss|new year|new year's eve|singer</t>
  </si>
  <si>
    <t>http://www.imdb.com/title/tt1598822/?ref_=fn_tt_tt_1</t>
  </si>
  <si>
    <t>Michael Cristofer</t>
  </si>
  <si>
    <t>Gregory Itzin</t>
  </si>
  <si>
    <t>Original SinÂ </t>
  </si>
  <si>
    <t>Jack Thompson</t>
  </si>
  <si>
    <t>delaware|erotica|money|pursuit|sex scene</t>
  </si>
  <si>
    <t>http://www.imdb.com/title/tt0218922/?ref_=fn_tt_tt_1</t>
  </si>
  <si>
    <t>Pam Ferris</t>
  </si>
  <si>
    <t>The RavenÂ </t>
  </si>
  <si>
    <t>mask|murder|newspaper|poem|serial killer</t>
  </si>
  <si>
    <t>http://www.imdb.com/title/tt1486192/?ref_=fn_tt_tt_1</t>
  </si>
  <si>
    <t>Welcome to MooseportÂ </t>
  </si>
  <si>
    <t>mayor|pink panties|upskirt|white panties|yellow panties</t>
  </si>
  <si>
    <t>http://www.imdb.com/title/tt0361925/?ref_=fn_tt_tt_1</t>
  </si>
  <si>
    <t>Andrew Morahan</t>
  </si>
  <si>
    <t>Action|Fantasy|Romance|Sci-Fi</t>
  </si>
  <si>
    <t>Highlander: The Final DimensionÂ </t>
  </si>
  <si>
    <t>Mario Van Peebles</t>
  </si>
  <si>
    <t>cave|highlander|illusion|immortal|japan</t>
  </si>
  <si>
    <t>http://www.imdb.com/title/tt0110027/?ref_=fn_tt_tt_1</t>
  </si>
  <si>
    <t>Bob Rafelson</t>
  </si>
  <si>
    <t>Blood and WineÂ </t>
  </si>
  <si>
    <t>diamond|necklace|safecracker|wine|wine dealer</t>
  </si>
  <si>
    <t>http://www.imdb.com/title/tt0115710/?ref_=fn_tt_tt_1</t>
  </si>
  <si>
    <t>Michael Cohn</t>
  </si>
  <si>
    <t>David Conrad</t>
  </si>
  <si>
    <t>Snow White: A Tale of TerrorÂ </t>
  </si>
  <si>
    <t>Monica Keena</t>
  </si>
  <si>
    <t>apple|miner|mirror|necromancy|woods</t>
  </si>
  <si>
    <t>http://www.imdb.com/title/tt0119227/?ref_=fn_tt_tt_1</t>
  </si>
  <si>
    <t>Comedy|Crime|Mystery|Romance</t>
  </si>
  <si>
    <t>The Curse of the Jade ScorpionÂ </t>
  </si>
  <si>
    <t>efficiency expert|insurance investigator|magician|scorpion|thief</t>
  </si>
  <si>
    <t>http://www.imdb.com/title/tt0256524/?ref_=fn_tt_tt_1</t>
  </si>
  <si>
    <t>Kirstie Alley</t>
  </si>
  <si>
    <t>Accidental LoveÂ </t>
  </si>
  <si>
    <t>health insurance|long delayed release|nail in the head|waitress|washington d.c.</t>
  </si>
  <si>
    <t>http://www.imdb.com/title/tt1137470/?ref_=fn_tt_tt_1</t>
  </si>
  <si>
    <t>Alan Shapiro</t>
  </si>
  <si>
    <t>Chelsea Field</t>
  </si>
  <si>
    <t>Adventure|Family</t>
  </si>
  <si>
    <t>Paul Hogan</t>
  </si>
  <si>
    <t>FlipperÂ </t>
  </si>
  <si>
    <t>Jessica Wesson</t>
  </si>
  <si>
    <t>dolphin|florida|florida keys|summer|vomiting</t>
  </si>
  <si>
    <t>http://www.imdb.com/title/tt0116322/?ref_=fn_tt_tt_1</t>
  </si>
  <si>
    <t>Self/lessÂ </t>
  </si>
  <si>
    <t>cancer|elderly man|funeral|medical|transhumanism</t>
  </si>
  <si>
    <t>http://www.imdb.com/title/tt2140379/?ref_=fn_tt_tt_1</t>
  </si>
  <si>
    <t>Fernando Meirelles</t>
  </si>
  <si>
    <t>The Constant GardenerÂ </t>
  </si>
  <si>
    <t>Donald Sumpter</t>
  </si>
  <si>
    <t>death|diplomat|doctor|kenya|murder</t>
  </si>
  <si>
    <t>http://www.imdb.com/title/tt0387131/?ref_=fn_tt_tt_1</t>
  </si>
  <si>
    <t>Maia Morgenstern</t>
  </si>
  <si>
    <t>Christo Jivkov</t>
  </si>
  <si>
    <t>The Passion of the ChristÂ </t>
  </si>
  <si>
    <t>Hristo Shopov</t>
  </si>
  <si>
    <t>anti semitism|cult film|grindhouse|suffering|torture</t>
  </si>
  <si>
    <t>http://www.imdb.com/title/tt0335345/?ref_=fn_tt_tt_1</t>
  </si>
  <si>
    <t>Aramaic</t>
  </si>
  <si>
    <t>Mrs. DoubtfireÂ </t>
  </si>
  <si>
    <t>Matthew Lawrence</t>
  </si>
  <si>
    <t>actor|based on novel|fancy restaurant|male actor playing a female character|party</t>
  </si>
  <si>
    <t>http://www.imdb.com/title/tt0107614/?ref_=fn_tt_tt_1</t>
  </si>
  <si>
    <t>Rain ManÂ </t>
  </si>
  <si>
    <t>buick|convertible|last will and testament|savant|travel</t>
  </si>
  <si>
    <t>http://www.imdb.com/title/tt0095953/?ref_=fn_tt_tt_1</t>
  </si>
  <si>
    <t>Dreama Walker</t>
  </si>
  <si>
    <t>Gran TorinoÂ </t>
  </si>
  <si>
    <t>Ahney Her</t>
  </si>
  <si>
    <t>gang|gang rape|hmong|teenager|widower</t>
  </si>
  <si>
    <t>http://www.imdb.com/title/tt1205489/?ref_=fn_tt_tt_1</t>
  </si>
  <si>
    <t>W.Â </t>
  </si>
  <si>
    <t>bible|cabinet meeting|dog|drinking|family relationships</t>
  </si>
  <si>
    <t>http://www.imdb.com/title/tt1175491/?ref_=fn_tt_tt_1</t>
  </si>
  <si>
    <t>TakenÂ </t>
  </si>
  <si>
    <t>agent|cia|france|rescue|teenage abduction</t>
  </si>
  <si>
    <t>http://www.imdb.com/title/tt0936501/?ref_=fn_tt_tt_1</t>
  </si>
  <si>
    <t>Michael Hoffman</t>
  </si>
  <si>
    <t>Luke Bracey</t>
  </si>
  <si>
    <t>The Best of MeÂ </t>
  </si>
  <si>
    <t>adultery|based on novel|heart transplant|infidelity|protective male</t>
  </si>
  <si>
    <t>http://www.imdb.com/title/tt1972779/?ref_=fn_tt_tt_1</t>
  </si>
  <si>
    <t>Action|Drama|Music|Romance</t>
  </si>
  <si>
    <t>The BodyguardÂ </t>
  </si>
  <si>
    <t>DeVaughn Nixon</t>
  </si>
  <si>
    <t>bodyguard|manager|pop singer|secret service agent|singer</t>
  </si>
  <si>
    <t>http://www.imdb.com/title/tt0103855/?ref_=fn_tt_tt_1</t>
  </si>
  <si>
    <t>Embeth Davidtz</t>
  </si>
  <si>
    <t>Schindler's ListÂ </t>
  </si>
  <si>
    <t>Caroline Goodall</t>
  </si>
  <si>
    <t>german|german soldier|jew|jewish|nazi</t>
  </si>
  <si>
    <t>http://www.imdb.com/title/tt0108052/?ref_=fn_tt_tt_1</t>
  </si>
  <si>
    <t>The HelpÂ </t>
  </si>
  <si>
    <t>black servant|chocolate pie|jackson mississippi|maid|writing a novel</t>
  </si>
  <si>
    <t>http://www.imdb.com/title/tt1454029/?ref_=fn_tt_tt_1</t>
  </si>
  <si>
    <t>The Fifth EstateÂ </t>
  </si>
  <si>
    <t>Jamie Blackley</t>
  </si>
  <si>
    <t>computer hacker|internet|news leak|whistleblowing|wikileaks</t>
  </si>
  <si>
    <t>http://www.imdb.com/title/tt1837703/?ref_=fn_tt_tt_1</t>
  </si>
  <si>
    <t>Adventure|Comedy|Family|Fantasy|Horror|Mystery</t>
  </si>
  <si>
    <t>Scooby-Doo 2: Monsters UnleashedÂ </t>
  </si>
  <si>
    <t>ghost|masked villain|monster|museum|tv</t>
  </si>
  <si>
    <t>http://www.imdb.com/title/tt0331632/?ref_=fn_tt_tt_1</t>
  </si>
  <si>
    <t>Oleg Stepchenko</t>
  </si>
  <si>
    <t>Igor Jijikine</t>
  </si>
  <si>
    <t>Adventure|Fantasy|Mystery|Thriller</t>
  </si>
  <si>
    <t>ViyÂ </t>
  </si>
  <si>
    <t>Agnia Ditkovskite</t>
  </si>
  <si>
    <t>cartographer|creature|foreign language adaptation|sword and sorcery|village</t>
  </si>
  <si>
    <t>http://www.imdb.com/title/tt1224378/?ref_=fn_tt_tt_1</t>
  </si>
  <si>
    <t>Jason Ritter</t>
  </si>
  <si>
    <t>Katharine Isabelle</t>
  </si>
  <si>
    <t>Freddy vs. JasonÂ </t>
  </si>
  <si>
    <t>elm street|freddy krueger|jason voorhees|serial killer|slasher</t>
  </si>
  <si>
    <t>http://www.imdb.com/title/tt0329101/?ref_=fn_tt_tt_1</t>
  </si>
  <si>
    <t>Michael Winterbottom</t>
  </si>
  <si>
    <t>Ava Acres</t>
  </si>
  <si>
    <t>The Face of an AngelÂ </t>
  </si>
  <si>
    <t>Sara Stewart</t>
  </si>
  <si>
    <t>http://www.imdb.com/title/tt2967008/?ref_=fn_tt_tt_1</t>
  </si>
  <si>
    <t>Jimmy Neutron: Boy GeniusÂ </t>
  </si>
  <si>
    <t>alien|boy genius|children|genius|rescue</t>
  </si>
  <si>
    <t>http://www.imdb.com/title/tt0268397/?ref_=fn_tt_tt_1</t>
  </si>
  <si>
    <t>Ben Feldman</t>
  </si>
  <si>
    <t>CloverfieldÂ </t>
  </si>
  <si>
    <t>Liza Lapira</t>
  </si>
  <si>
    <t>brooklyn new york city|found footage|night vision|statue of liberty new york city|subway tunnel</t>
  </si>
  <si>
    <t>http://www.imdb.com/title/tt1060277/?ref_=fn_tt_tt_1</t>
  </si>
  <si>
    <t>Michael Pressman</t>
  </si>
  <si>
    <t>Paige Turco</t>
  </si>
  <si>
    <t>Kevin Nash</t>
  </si>
  <si>
    <t>Teenage Mutant Ninja Turtles II: The Secret of the OozeÂ </t>
  </si>
  <si>
    <t>Ernie Reyes Jr.</t>
  </si>
  <si>
    <t>chop socky|mutant|ninja|shredder|turtle</t>
  </si>
  <si>
    <t>http://www.imdb.com/title/tt0103060/?ref_=fn_tt_tt_1</t>
  </si>
  <si>
    <t>Billy Drago</t>
  </si>
  <si>
    <t>The UntouchablesÂ </t>
  </si>
  <si>
    <t>corrupt judge|tax evasion|tough cop|white suit|year 1930</t>
  </si>
  <si>
    <t>http://www.imdb.com/title/tt0094226/?ref_=fn_tt_tt_1</t>
  </si>
  <si>
    <t>No Country for Old MenÂ </t>
  </si>
  <si>
    <t>coin toss|desert|sheriff|texas|tracking device</t>
  </si>
  <si>
    <t>http://www.imdb.com/title/tt0477348/?ref_=fn_tt_tt_1</t>
  </si>
  <si>
    <t>Ride AlongÂ </t>
  </si>
  <si>
    <t>Bryan Callen</t>
  </si>
  <si>
    <t>gunfight|outrunning explosion|police|security guard|street shootout</t>
  </si>
  <si>
    <t>http://www.imdb.com/title/tt1408253/?ref_=fn_tt_tt_1</t>
  </si>
  <si>
    <t>Sharon Maguire</t>
  </si>
  <si>
    <t>Bridget Jones's DiaryÂ </t>
  </si>
  <si>
    <t>american actress playing british character|book publishing|calorie counting|employer employee relationship|rabbit costume</t>
  </si>
  <si>
    <t>http://www.imdb.com/title/tt0243155/?ref_=fn_tt_tt_1</t>
  </si>
  <si>
    <t>Leslie Caron</t>
  </si>
  <si>
    <t>ChocolatÂ </t>
  </si>
  <si>
    <t>Hugh O'Conor</t>
  </si>
  <si>
    <t>chocolate|chocolate shop|food|france|village</t>
  </si>
  <si>
    <t>http://www.imdb.com/title/tt0241303/?ref_=fn_tt_tt_1</t>
  </si>
  <si>
    <t>Charles Herman-Wurmfeld</t>
  </si>
  <si>
    <t>Legally Blonde 2: Red, White &amp; BlondeÂ </t>
  </si>
  <si>
    <t>Bob Newhart</t>
  </si>
  <si>
    <t>animal rights|congresswoman|doorman|transvestism|washington d.c.</t>
  </si>
  <si>
    <t>http://www.imdb.com/title/tt0333780/?ref_=fn_tt_tt_1</t>
  </si>
  <si>
    <t>Gedde Watanabe</t>
  </si>
  <si>
    <t>Parental GuidanceÂ </t>
  </si>
  <si>
    <t>chores|father figure|helicopter parents|in laws|punishment</t>
  </si>
  <si>
    <t>http://www.imdb.com/title/tt1047540/?ref_=fn_tt_tt_1</t>
  </si>
  <si>
    <t>Greta Gerwig</t>
  </si>
  <si>
    <t>No Strings AttachedÂ </t>
  </si>
  <si>
    <t>ex girlfriend|funeral|hospital|male objectification|summer camp</t>
  </si>
  <si>
    <t>http://www.imdb.com/title/tt1411238/?ref_=fn_tt_tt_1</t>
  </si>
  <si>
    <t>Dana Delany</t>
  </si>
  <si>
    <t>Action|Biography|Drama|History|Romance|Western</t>
  </si>
  <si>
    <t>TombstoneÂ </t>
  </si>
  <si>
    <t>cigar smoking|cowboy|duel|outlaw|tombstone arizona</t>
  </si>
  <si>
    <t>http://www.imdb.com/title/tt0108358/?ref_=fn_tt_tt_1</t>
  </si>
  <si>
    <t>Romeo Must DieÂ </t>
  </si>
  <si>
    <t>death|hong kong|kung fu|prison|waterfront</t>
  </si>
  <si>
    <t>http://www.imdb.com/title/tt0165929/?ref_=fn_tt_tt_1</t>
  </si>
  <si>
    <t>Patrick Troughton</t>
  </si>
  <si>
    <t>Fantasy|Horror|Mystery</t>
  </si>
  <si>
    <t>Lee Remick</t>
  </si>
  <si>
    <t>The OmenÂ </t>
  </si>
  <si>
    <t>Billie Whitelaw</t>
  </si>
  <si>
    <t>ambassador|death|hospital|priest|stillborn child</t>
  </si>
  <si>
    <t>http://www.imdb.com/title/tt0075005/?ref_=fn_tt_tt_1</t>
  </si>
  <si>
    <t>Gina Holden</t>
  </si>
  <si>
    <t>Chelan Simmons</t>
  </si>
  <si>
    <t>Final Destination 3Â </t>
  </si>
  <si>
    <t>amusement park|death|fate|premonition|roller coaster</t>
  </si>
  <si>
    <t>http://www.imdb.com/title/tt0414982/?ref_=fn_tt_tt_1</t>
  </si>
  <si>
    <t>Riley Thomas Stewart</t>
  </si>
  <si>
    <t>The Lucky OneÂ </t>
  </si>
  <si>
    <t>Jay R. Ferguson</t>
  </si>
  <si>
    <t>arrogance|child in peril|disarming someone|kennel|post traumatic stress disorder</t>
  </si>
  <si>
    <t>http://www.imdb.com/title/tt1327194/?ref_=fn_tt_tt_1</t>
  </si>
  <si>
    <t>Gabor Csupo</t>
  </si>
  <si>
    <t>Bridge to TerabithiaÂ </t>
  </si>
  <si>
    <t>bully|friend|imagination|reality|troll</t>
  </si>
  <si>
    <t>http://www.imdb.com/title/tt0398808/?ref_=fn_tt_tt_1</t>
  </si>
  <si>
    <t>Biography|Drama|Family</t>
  </si>
  <si>
    <t>Finding NeverlandÂ </t>
  </si>
  <si>
    <t>boy|inspiration|reference to peter pan|stage play|widow</t>
  </si>
  <si>
    <t>http://www.imdb.com/title/tt0308644/?ref_=fn_tt_tt_1</t>
  </si>
  <si>
    <t>Tyler Perry</t>
  </si>
  <si>
    <t>A Madea ChristmasÂ </t>
  </si>
  <si>
    <t>Larry the Cable Guy</t>
  </si>
  <si>
    <t>christmas|holiday|madea series|rural setting|stubbornness</t>
  </si>
  <si>
    <t>http://www.imdb.com/title/tt2609758/?ref_=fn_tt_tt_1</t>
  </si>
  <si>
    <t>Joe Carnahan</t>
  </si>
  <si>
    <t>The GreyÂ </t>
  </si>
  <si>
    <t>alaska|leadership|snow|survival|wilderness</t>
  </si>
  <si>
    <t>http://www.imdb.com/title/tt1601913/?ref_=fn_tt_tt_1</t>
  </si>
  <si>
    <t>John Polson</t>
  </si>
  <si>
    <t>Hide and SeekÂ </t>
  </si>
  <si>
    <t>bathtub|psychologist|pushed out a window|smothered with a pillow|telescope</t>
  </si>
  <si>
    <t>http://www.imdb.com/title/tt0382077/?ref_=fn_tt_tt_1</t>
  </si>
  <si>
    <t>Darcy Donavan</t>
  </si>
  <si>
    <t>Anchorman: The Legend of Ron BurgundyÂ </t>
  </si>
  <si>
    <t>1970s|anchorman|news anchor|newsroom|tv station</t>
  </si>
  <si>
    <t>http://www.imdb.com/title/tt0357413/?ref_=fn_tt_tt_1</t>
  </si>
  <si>
    <t>GoodfellasÂ </t>
  </si>
  <si>
    <t>betrayal|gangster|mafia|organized crime|robbery</t>
  </si>
  <si>
    <t>http://www.imdb.com/title/tt0099685/?ref_=fn_tt_tt_1</t>
  </si>
  <si>
    <t>Action|Adventure|Comedy|Crime|Family|Romance|Thriller</t>
  </si>
  <si>
    <t>Agent Cody BanksÂ </t>
  </si>
  <si>
    <t>Chris Gauthier</t>
  </si>
  <si>
    <t>cia|nanobot|prep school|scientist|teenager</t>
  </si>
  <si>
    <t>http://www.imdb.com/title/tt0313911/?ref_=fn_tt_tt_1</t>
  </si>
  <si>
    <t>Nanny McPheeÂ </t>
  </si>
  <si>
    <t>father|governess|magic|nanny|widower</t>
  </si>
  <si>
    <t>http://www.imdb.com/title/tt0396752/?ref_=fn_tt_tt_1</t>
  </si>
  <si>
    <t>ScarfaceÂ </t>
  </si>
  <si>
    <t>assassination attempt|capitalism|cocaine|cuban american|cuban refugee</t>
  </si>
  <si>
    <t>http://www.imdb.com/title/tt0086250/?ref_=fn_tt_tt_1</t>
  </si>
  <si>
    <t>Nothing to LoseÂ </t>
  </si>
  <si>
    <t>Rebecca Gayheart</t>
  </si>
  <si>
    <t>boss|ghetto|money|robber|robbery</t>
  </si>
  <si>
    <t>http://www.imdb.com/title/tt0119807/?ref_=fn_tt_tt_1</t>
  </si>
  <si>
    <t>Bernardo Bertolucci</t>
  </si>
  <si>
    <t>The Last EmperorÂ </t>
  </si>
  <si>
    <t>abdication|china|emperor|forbidden city|republic</t>
  </si>
  <si>
    <t>http://www.imdb.com/title/tt0093389/?ref_=fn_tt_tt_1</t>
  </si>
  <si>
    <t>David O'Hara</t>
  </si>
  <si>
    <t>ContrabandÂ </t>
  </si>
  <si>
    <t>cocaine|contraband|drug lord|prison|smuggling</t>
  </si>
  <si>
    <t>http://www.imdb.com/title/tt1524137/?ref_=fn_tt_tt_1</t>
  </si>
  <si>
    <t>Money TalksÂ </t>
  </si>
  <si>
    <t>blood splatter|fistfight|murder|police|prison bus</t>
  </si>
  <si>
    <t>http://www.imdb.com/title/tt0119695/?ref_=fn_tt_tt_1</t>
  </si>
  <si>
    <t>Paul F. Tompkins</t>
  </si>
  <si>
    <t>There Will Be BloodÂ </t>
  </si>
  <si>
    <t>Kevin Breznahan</t>
  </si>
  <si>
    <t>alcoholic|alcoholism|money|oil|turn of the century</t>
  </si>
  <si>
    <t>http://www.imdb.com/title/tt0469494/?ref_=fn_tt_tt_1</t>
  </si>
  <si>
    <t>Cathy Malkasian</t>
  </si>
  <si>
    <t>Flea</t>
  </si>
  <si>
    <t>The Wild Thornberrys MovieÂ </t>
  </si>
  <si>
    <t>africa|chimpanzee|elephant|safari|shaman</t>
  </si>
  <si>
    <t>http://www.imdb.com/title/tt0282120/?ref_=fn_tt_tt_1</t>
  </si>
  <si>
    <t>John Eng</t>
  </si>
  <si>
    <t>Rugrats Go WildÂ </t>
  </si>
  <si>
    <t>Nancy Cartwright</t>
  </si>
  <si>
    <t>kid|oxygen|rugrats|trapped underwater|underwater</t>
  </si>
  <si>
    <t>http://www.imdb.com/title/tt0337711/?ref_=fn_tt_tt_1</t>
  </si>
  <si>
    <t>Eddie Griffin</t>
  </si>
  <si>
    <t>Undercover BrotherÂ </t>
  </si>
  <si>
    <t>african american|cadillac|disguise|secret agent|undercover</t>
  </si>
  <si>
    <t>http://www.imdb.com/title/tt0279493/?ref_=fn_tt_tt_1</t>
  </si>
  <si>
    <t>The Sisterhood of the Traveling PantsÂ </t>
  </si>
  <si>
    <t>friendship|jeans|pants|summer|vacation</t>
  </si>
  <si>
    <t>http://www.imdb.com/title/tt0403508/?ref_=fn_tt_tt_1</t>
  </si>
  <si>
    <t>Chris Nahon</t>
  </si>
  <si>
    <t>Kiss of the DragonÂ </t>
  </si>
  <si>
    <t>action hero|chinese|forced prostitution|one man army|title spoken by character</t>
  </si>
  <si>
    <t>http://www.imdb.com/title/tt0271027/?ref_=fn_tt_tt_1</t>
  </si>
  <si>
    <t>Fred Wolf</t>
  </si>
  <si>
    <t>Katharine McPhee</t>
  </si>
  <si>
    <t>The House BunnyÂ </t>
  </si>
  <si>
    <t>makeover|party|playboy|playboy mansion|sorority</t>
  </si>
  <si>
    <t>http://www.imdb.com/title/tt0852713/?ref_=fn_tt_tt_1</t>
  </si>
  <si>
    <t>Bille Woodruff</t>
  </si>
  <si>
    <t>Keshia Knight Pulliam</t>
  </si>
  <si>
    <t>Beauty ShopÂ </t>
  </si>
  <si>
    <t>LisaRaye McCoy</t>
  </si>
  <si>
    <t>client|dentures|false teeth|reference to peter pan|single parent</t>
  </si>
  <si>
    <t>http://www.imdb.com/title/tt0388500/?ref_=fn_tt_tt_1</t>
  </si>
  <si>
    <t>Million Dollar ArmÂ </t>
  </si>
  <si>
    <t>Gregory Alan Williams</t>
  </si>
  <si>
    <t>baseball|based on true story|india|sports agent|training</t>
  </si>
  <si>
    <t>http://www.imdb.com/title/tt1647668/?ref_=fn_tt_tt_1</t>
  </si>
  <si>
    <t>The GiverÂ </t>
  </si>
  <si>
    <t>black and white segues into color|color|community|dystopia|infanticide</t>
  </si>
  <si>
    <t>http://www.imdb.com/title/tt0435651/?ref_=fn_tt_tt_1</t>
  </si>
  <si>
    <t>Oliver James</t>
  </si>
  <si>
    <t>What a Girl WantsÂ </t>
  </si>
  <si>
    <t>american|daughter|england|father|politician</t>
  </si>
  <si>
    <t>http://www.imdb.com/title/tt0286788/?ref_=fn_tt_tt_1</t>
  </si>
  <si>
    <t>Victor Salva</t>
  </si>
  <si>
    <t>Jonathan Breck</t>
  </si>
  <si>
    <t>Jeepers Creepers IIÂ </t>
  </si>
  <si>
    <t>Billy Aaron Brown</t>
  </si>
  <si>
    <t>cheerleader|farmer|fear|high school basketball|nightmare</t>
  </si>
  <si>
    <t>http://www.imdb.com/title/tt0301470/?ref_=fn_tt_tt_1</t>
  </si>
  <si>
    <t>Mark Helfrich</t>
  </si>
  <si>
    <t>Good Luck ChuckÂ </t>
  </si>
  <si>
    <t>breasts|leg spreading|mini skirt|sex|sex in bed</t>
  </si>
  <si>
    <t>http://www.imdb.com/title/tt0452625/?ref_=fn_tt_tt_1</t>
  </si>
  <si>
    <t>Cradle 2 the GraveÂ </t>
  </si>
  <si>
    <t>DMX</t>
  </si>
  <si>
    <t>camera shot from inside human body|diamond|evil man|heist|terrorism</t>
  </si>
  <si>
    <t>http://www.imdb.com/title/tt0306685/?ref_=fn_tt_tt_1</t>
  </si>
  <si>
    <t>The HoursÂ </t>
  </si>
  <si>
    <t>housewife|lesbian|novel|party|reading</t>
  </si>
  <si>
    <t>http://www.imdb.com/title/tt0274558/?ref_=fn_tt_tt_1</t>
  </si>
  <si>
    <t>Alexandra Breckenridge</t>
  </si>
  <si>
    <t>She's the ManÂ </t>
  </si>
  <si>
    <t>Laura Ramsey</t>
  </si>
  <si>
    <t>disguise|roommate|school|soccer|twin</t>
  </si>
  <si>
    <t>http://www.imdb.com/title/tt0454945/?ref_=fn_tt_tt_1</t>
  </si>
  <si>
    <t>Steve Bendelack</t>
  </si>
  <si>
    <t>Emma de Caunes</t>
  </si>
  <si>
    <t>Lily Atkinson</t>
  </si>
  <si>
    <t>Mr. Bean's HolidayÂ </t>
  </si>
  <si>
    <t>Steve Pemberton</t>
  </si>
  <si>
    <t>camcorder|cannes|director|lost passport|train</t>
  </si>
  <si>
    <t>http://www.imdb.com/title/tt0453451/?ref_=fn_tt_tt_1</t>
  </si>
  <si>
    <t>Dwight H. Little</t>
  </si>
  <si>
    <t>Salli Richardson-Whitfield</t>
  </si>
  <si>
    <t>Nicholas Gonzalez</t>
  </si>
  <si>
    <t>Anacondas: The Hunt for the Blood OrchidÂ </t>
  </si>
  <si>
    <t>Johnny Messner</t>
  </si>
  <si>
    <t>anaconda|blood|borneo|flower|orchid</t>
  </si>
  <si>
    <t>http://www.imdb.com/title/tt0366174/?ref_=fn_tt_tt_1</t>
  </si>
  <si>
    <t>Guillaume Canet</t>
  </si>
  <si>
    <t>Blood TiesÂ </t>
  </si>
  <si>
    <t>1970s|flashback|love|money|murder</t>
  </si>
  <si>
    <t>http://www.imdb.com/title/tt1747958/?ref_=fn_tt_tt_1</t>
  </si>
  <si>
    <t>Kirsten Sheridan</t>
  </si>
  <si>
    <t>Aaron Staton</t>
  </si>
  <si>
    <t>August RushÂ </t>
  </si>
  <si>
    <t>baby|cellist|genius|prodigy|rhapsody</t>
  </si>
  <si>
    <t>http://www.imdb.com/title/tt0426931/?ref_=fn_tt_tt_1</t>
  </si>
  <si>
    <t>Fanny Ardant</t>
  </si>
  <si>
    <t>ElizabethÂ </t>
  </si>
  <si>
    <t>Eric Cantona</t>
  </si>
  <si>
    <t>16th century|british royal family|catholic|queen|queen elizabeth i</t>
  </si>
  <si>
    <t>http://www.imdb.com/title/tt0127536/?ref_=fn_tt_tt_1</t>
  </si>
  <si>
    <t>Park Bench</t>
  </si>
  <si>
    <t>Comedy|Fantasy|Horror|Romance</t>
  </si>
  <si>
    <t>Alexis Arquette</t>
  </si>
  <si>
    <t>Bride of ChuckyÂ </t>
  </si>
  <si>
    <t>Vince Corazza</t>
  </si>
  <si>
    <t>blood|doll|gore|murder|serial killer</t>
  </si>
  <si>
    <t>http://www.imdb.com/title/tt0144120/?ref_=fn_tt_tt_1</t>
  </si>
  <si>
    <t>Richard Fleischer</t>
  </si>
  <si>
    <t>Richard Anderson</t>
  </si>
  <si>
    <t>Joseph Cotten</t>
  </si>
  <si>
    <t>Tora! Tora! Tora!Â </t>
  </si>
  <si>
    <t>James Whitmore</t>
  </si>
  <si>
    <t>attack|hawaii|navy|pearl harbor|u.s. navy</t>
  </si>
  <si>
    <t>http://www.imdb.com/title/tt0066473/?ref_=fn_tt_tt_1</t>
  </si>
  <si>
    <t>Bob Spiers</t>
  </si>
  <si>
    <t>Richard Briers</t>
  </si>
  <si>
    <t>Comedy|Family|Music</t>
  </si>
  <si>
    <t>Spice WorldÂ </t>
  </si>
  <si>
    <t>Victoria Beckham</t>
  </si>
  <si>
    <t>bus|concert|live concert|pop group|spice girl</t>
  </si>
  <si>
    <t>http://www.imdb.com/title/tt0120185/?ref_=fn_tt_tt_1</t>
  </si>
  <si>
    <t>J.B. Smoove</t>
  </si>
  <si>
    <t>Ari Graynor</t>
  </si>
  <si>
    <t>The SitterÂ </t>
  </si>
  <si>
    <t>Kylie Bunbury</t>
  </si>
  <si>
    <t>babysitting|car crash|child in peril|kicked in the face|reference to craigslist</t>
  </si>
  <si>
    <t>http://www.imdb.com/title/tt1366344/?ref_=fn_tt_tt_1</t>
  </si>
  <si>
    <t>Damien Dante Wayans</t>
  </si>
  <si>
    <t>Essence Atkins</t>
  </si>
  <si>
    <t>Action|Comedy|Music</t>
  </si>
  <si>
    <t>Dance FlickÂ </t>
  </si>
  <si>
    <t>african american|dance|overalls|parody|rap</t>
  </si>
  <si>
    <t>http://www.imdb.com/title/tt1153706/?ref_=fn_tt_tt_1</t>
  </si>
  <si>
    <t>The Shawshank RedemptionÂ </t>
  </si>
  <si>
    <t>escape from prison|first person narration|prison|prison cell search|wrongful imprisonment</t>
  </si>
  <si>
    <t>http://www.imdb.com/title/tt0111161/?ref_=fn_tt_tt_1</t>
  </si>
  <si>
    <t>Adventure|Comedy|Crime</t>
  </si>
  <si>
    <t>Jere Burns</t>
  </si>
  <si>
    <t>Crocodile Dundee in Los AngelesÂ </t>
  </si>
  <si>
    <t>Linda Kozlowski</t>
  </si>
  <si>
    <t>boat|crocodile|garbage can|knife|paramount pictures</t>
  </si>
  <si>
    <t>http://www.imdb.com/title/tt0231402/?ref_=fn_tt_tt_1</t>
  </si>
  <si>
    <t>KingpinÂ </t>
  </si>
  <si>
    <t>amish|bowling|on the road|rubber hand|tournament</t>
  </si>
  <si>
    <t>http://www.imdb.com/title/tt0116778/?ref_=fn_tt_tt_1</t>
  </si>
  <si>
    <t>Cjon Saulsberry</t>
  </si>
  <si>
    <t>The GamblerÂ </t>
  </si>
  <si>
    <t>Griffin Cleveland</t>
  </si>
  <si>
    <t>dog|gambler|gambling|gangster|professor</t>
  </si>
  <si>
    <t>http://www.imdb.com/title/tt2039393/?ref_=fn_tt_tt_1</t>
  </si>
  <si>
    <t>John Wells</t>
  </si>
  <si>
    <t>August: Osage CountyÂ </t>
  </si>
  <si>
    <t>based on play|incestuous relationship|pedophilia|secret|teenage daughter</t>
  </si>
  <si>
    <t>http://www.imdb.com/title/tt1322269/?ref_=fn_tt_tt_1</t>
  </si>
  <si>
    <t>Tim Fywell</t>
  </si>
  <si>
    <t>Trevor Blumas</t>
  </si>
  <si>
    <t>Connie Ray</t>
  </si>
  <si>
    <t>Ice PrincessÂ </t>
  </si>
  <si>
    <t>Amy Stewart</t>
  </si>
  <si>
    <t>championship|coach|harvard|physics|zamboni</t>
  </si>
  <si>
    <t>http://www.imdb.com/title/tt0396652/?ref_=fn_tt_tt_1</t>
  </si>
  <si>
    <t>Nigel Cole</t>
  </si>
  <si>
    <t>Tyrone Giordano</t>
  </si>
  <si>
    <t>A Lot Like LoveÂ </t>
  </si>
  <si>
    <t>James Read</t>
  </si>
  <si>
    <t>flight|hasselblad camera|los angeles california|love|medium format camera</t>
  </si>
  <si>
    <t>http://www.imdb.com/title/tt0391304/?ref_=fn_tt_tt_1</t>
  </si>
  <si>
    <t>Taron Egerton</t>
  </si>
  <si>
    <t>Biography|Comedy|Drama|Sport</t>
  </si>
  <si>
    <t>Eddie the EagleÂ </t>
  </si>
  <si>
    <t>1988 winter olympics|coach|ski jumper|winter|winter olympics</t>
  </si>
  <si>
    <t>http://www.imdb.com/title/tt1083452/?ref_=fn_tt_tt_1</t>
  </si>
  <si>
    <t>He Got GameÂ </t>
  </si>
  <si>
    <t>basketball|basketball player|female nudity|porn actor in mainstream movie|prison</t>
  </si>
  <si>
    <t>http://www.imdb.com/title/tt0124718/?ref_=fn_tt_tt_1</t>
  </si>
  <si>
    <t>Jeremy Leven</t>
  </si>
  <si>
    <t>Don Juan DeMarcoÂ </t>
  </si>
  <si>
    <t>don juan|mental institution|patient|psychiatrist|retirement</t>
  </si>
  <si>
    <t>http://www.imdb.com/title/tt0112883/?ref_=fn_tt_tt_1</t>
  </si>
  <si>
    <t>John Sparkes</t>
  </si>
  <si>
    <t>Justin Fletcher</t>
  </si>
  <si>
    <t xml:space="preserve">Shaun the SheepÂ             </t>
  </si>
  <si>
    <t>Kate Harbour</t>
  </si>
  <si>
    <t>farmer|mischief|no dialog|sheep|sheepdog</t>
  </si>
  <si>
    <t>http://www.imdb.com/title/tt0983983/?ref_=fn_tt_tt_1</t>
  </si>
  <si>
    <t>Dear JohnÂ </t>
  </si>
  <si>
    <t>army|coin collector|love|surfboard|u.s. army</t>
  </si>
  <si>
    <t>http://www.imdb.com/title/tt0989757/?ref_=fn_tt_tt_1</t>
  </si>
  <si>
    <t>Sylvain White</t>
  </si>
  <si>
    <t>The LosersÂ </t>
  </si>
  <si>
    <t>Ã“scar Jaenada</t>
  </si>
  <si>
    <t>hacking|hijacking|martial arts|revenge|special forces</t>
  </si>
  <si>
    <t>http://www.imdb.com/title/tt0480255/?ref_=fn_tt_tt_1</t>
  </si>
  <si>
    <t>Troy Nixey</t>
  </si>
  <si>
    <t>Fantasy|Horror|Thriller</t>
  </si>
  <si>
    <t>Don't Be Afraid of the DarkÂ </t>
  </si>
  <si>
    <t>basement|creature|disappearance|interior designer|mansion</t>
  </si>
  <si>
    <t>http://www.imdb.com/title/tt1270761/?ref_=fn_tt_tt_1</t>
  </si>
  <si>
    <t>Philip G. Atwell</t>
  </si>
  <si>
    <t>WarÂ </t>
  </si>
  <si>
    <t>assassin|betrayal|fbi|fbi agent|yakuza</t>
  </si>
  <si>
    <t>http://www.imdb.com/title/tt0499556/?ref_=fn_tt_tt_1</t>
  </si>
  <si>
    <t>Comedy|Drama|Romance|Thriller</t>
  </si>
  <si>
    <t>Punch-Drunk LoveÂ </t>
  </si>
  <si>
    <t>Don McManus</t>
  </si>
  <si>
    <t>harmonium|love|phone sex|pudding|sister</t>
  </si>
  <si>
    <t>http://www.imdb.com/title/tt0272338/?ref_=fn_tt_tt_1</t>
  </si>
  <si>
    <t>Jeff Schaffer</t>
  </si>
  <si>
    <t>Scott Mechlowicz</t>
  </si>
  <si>
    <t>EuroTripÂ </t>
  </si>
  <si>
    <t>Jacob Pitts</t>
  </si>
  <si>
    <t>female frontal nudity|male frontal nudity|nudist|nudity|public nudity</t>
  </si>
  <si>
    <t>http://www.imdb.com/title/tt0356150/?ref_=fn_tt_tt_1</t>
  </si>
  <si>
    <t>Don Michael Paul</t>
  </si>
  <si>
    <t>Nia Peeples</t>
  </si>
  <si>
    <t>Claudia Christian</t>
  </si>
  <si>
    <t>Half Past DeadÂ </t>
  </si>
  <si>
    <t>Tony Plana</t>
  </si>
  <si>
    <t>alcatraz|fbi|gold|prison|undercover</t>
  </si>
  <si>
    <t>http://www.imdb.com/title/tt0297162/?ref_=fn_tt_tt_1</t>
  </si>
  <si>
    <t>Adventure|Comedy|Family|Romance</t>
  </si>
  <si>
    <t>Tyler James Williams</t>
  </si>
  <si>
    <t>Unaccompanied MinorsÂ </t>
  </si>
  <si>
    <t>airport|black comedy|blizzard|christmas|pennsylvania</t>
  </si>
  <si>
    <t>http://www.imdb.com/title/tt0488658/?ref_=fn_tt_tt_1</t>
  </si>
  <si>
    <t>James Bridges</t>
  </si>
  <si>
    <t>Bright Lights, Big CityÂ </t>
  </si>
  <si>
    <t>estranged wife|fashion show|magazine|new york city|writer</t>
  </si>
  <si>
    <t>http://www.imdb.com/title/tt0094799/?ref_=fn_tt_tt_1</t>
  </si>
  <si>
    <t>Steve Barron</t>
  </si>
  <si>
    <t>Adventure|Family|Fantasy|Musical</t>
  </si>
  <si>
    <t>The Adventures of PinocchioÂ </t>
  </si>
  <si>
    <t>Bebe Neuwirth</t>
  </si>
  <si>
    <t>based on novel|human becoming an animal|slow motion|transformation|young boy</t>
  </si>
  <si>
    <t>http://www.imdb.com/title/tt0115472/?ref_=fn_tt_tt_1</t>
  </si>
  <si>
    <t>Italian</t>
  </si>
  <si>
    <t>Bill Paxton</t>
  </si>
  <si>
    <t>Matthew Knight</t>
  </si>
  <si>
    <t>The Greatest Game Ever PlayedÂ </t>
  </si>
  <si>
    <t>Amanda Tilson</t>
  </si>
  <si>
    <t>champion|golf tournament|golfer|nostalgia|orchestral music score</t>
  </si>
  <si>
    <t>http://www.imdb.com/title/tt0388980/?ref_=fn_tt_tt_1</t>
  </si>
  <si>
    <t>Richard Kelly</t>
  </si>
  <si>
    <t>Gillian Jacobs</t>
  </si>
  <si>
    <t>The BoxÂ </t>
  </si>
  <si>
    <t>alien|library|moral dilemma|nosebleed|supernatural power</t>
  </si>
  <si>
    <t>http://www.imdb.com/title/tt0362478/?ref_=fn_tt_tt_1</t>
  </si>
  <si>
    <t>Carter Smith</t>
  </si>
  <si>
    <t>Jonathan Tucker</t>
  </si>
  <si>
    <t>The RuinsÂ </t>
  </si>
  <si>
    <t>Sergio CalderÃ³n</t>
  </si>
  <si>
    <t>bow and arrow|group of friends|horse|rifle|ruins</t>
  </si>
  <si>
    <t>http://www.imdb.com/title/tt0963794/?ref_=fn_tt_tt_1</t>
  </si>
  <si>
    <t>John Schlesinger</t>
  </si>
  <si>
    <t>The Next Best ThingÂ </t>
  </si>
  <si>
    <t>best friend|cartoon on tv|custody battle|gay|gay friend</t>
  </si>
  <si>
    <t>http://www.imdb.com/title/tt0156841/?ref_=fn_tt_tt_1</t>
  </si>
  <si>
    <t>Emily Meade</t>
  </si>
  <si>
    <t>My Soul to TakeÂ </t>
  </si>
  <si>
    <t>Zena Grey</t>
  </si>
  <si>
    <t>evil|killer|murder|psychopath|serial killer</t>
  </si>
  <si>
    <t>http://www.imdb.com/title/tt0872230/?ref_=fn_tt_tt_1</t>
  </si>
  <si>
    <t>Timothy Bottoms</t>
  </si>
  <si>
    <t>Chris Marquette</t>
  </si>
  <si>
    <t>The Girl Next DoorÂ </t>
  </si>
  <si>
    <t>Jacob Young</t>
  </si>
  <si>
    <t>forced to strip|male rear nudity|porn actress|scantily clad female|teenager</t>
  </si>
  <si>
    <t>http://www.imdb.com/title/tt0265208/?ref_=fn_tt_tt_1</t>
  </si>
  <si>
    <t>Ringo Lam</t>
  </si>
  <si>
    <t>Zach Grenier</t>
  </si>
  <si>
    <t>Maximum RiskÂ </t>
  </si>
  <si>
    <t>Paul Ben-Victor</t>
  </si>
  <si>
    <t>fbi|fbi agent|mafia|russian mafia|twin</t>
  </si>
  <si>
    <t>http://www.imdb.com/title/tt0117011/?ref_=fn_tt_tt_1</t>
  </si>
  <si>
    <t>Bruce McCulloch</t>
  </si>
  <si>
    <t>Stealing HarvardÂ </t>
  </si>
  <si>
    <t>black humor|crying during sex|harvard|humor|man with glasses</t>
  </si>
  <si>
    <t>http://www.imdb.com/title/tt0265808/?ref_=fn_tt_tt_1</t>
  </si>
  <si>
    <t>Biography|Crime|Drama|History|Thriller</t>
  </si>
  <si>
    <t>LegendÂ </t>
  </si>
  <si>
    <t>Tara Fitzgerald</t>
  </si>
  <si>
    <t>1960s|based on a true story|gangster|identical twins|murder</t>
  </si>
  <si>
    <t>http://www.imdb.com/title/tt3569230/?ref_=fn_tt_tt_1</t>
  </si>
  <si>
    <t>Jorma Taccone</t>
  </si>
  <si>
    <t>Hot RodÂ </t>
  </si>
  <si>
    <t>Chris Parnell</t>
  </si>
  <si>
    <t>humiliation|man child|moped|neighbor|slacker</t>
  </si>
  <si>
    <t>http://www.imdb.com/title/tt0787475/?ref_=fn_tt_tt_1</t>
  </si>
  <si>
    <t>Shark Night 3DÂ </t>
  </si>
  <si>
    <t>lake|louisiana|redneck|shark|vacation</t>
  </si>
  <si>
    <t>http://www.imdb.com/title/tt1633356/?ref_=fn_tt_tt_1</t>
  </si>
  <si>
    <t>Devon Murray</t>
  </si>
  <si>
    <t>Angela's AshesÂ </t>
  </si>
  <si>
    <t>Pauline McLynn</t>
  </si>
  <si>
    <t>drink|ira|irish|limerick|prejudice</t>
  </si>
  <si>
    <t>http://www.imdb.com/title/tt0145653/?ref_=fn_tt_tt_1</t>
  </si>
  <si>
    <t>Draft DayÂ </t>
  </si>
  <si>
    <t>Patrick St. Esprit</t>
  </si>
  <si>
    <t>cleveland browns|head coach|linebacker|nfl|team owner</t>
  </si>
  <si>
    <t>http://www.imdb.com/title/tt2223990/?ref_=fn_tt_tt_1</t>
  </si>
  <si>
    <t>Steve Railsback</t>
  </si>
  <si>
    <t>LifeforceÂ </t>
  </si>
  <si>
    <t>Peter Firth</t>
  </si>
  <si>
    <t>alien|halleys comet|life force|space vampire|vampire</t>
  </si>
  <si>
    <t>http://www.imdb.com/title/tt0089489/?ref_=fn_tt_tt_1</t>
  </si>
  <si>
    <t>Jennifer Hale</t>
  </si>
  <si>
    <t>Action|Animation|Comedy|Family|Fantasy|Sci-Fi</t>
  </si>
  <si>
    <t xml:space="preserve">The Powerpuff GirlsÂ             </t>
  </si>
  <si>
    <t>campy|castle thunder|female hero|female protagonist|monster</t>
  </si>
  <si>
    <t>http://www.imdb.com/title/tt0175058/?ref_=fn_tt_tt_1</t>
  </si>
  <si>
    <t>TV-Y7</t>
  </si>
  <si>
    <t>Crime|Drama|History</t>
  </si>
  <si>
    <t>The ConspiratorÂ </t>
  </si>
  <si>
    <t>john wilkes booth|lawyer|lincoln assassination|trial|truth</t>
  </si>
  <si>
    <t>http://www.imdb.com/title/tt0968264/?ref_=fn_tt_tt_1</t>
  </si>
  <si>
    <t>Lords of DogtownÂ </t>
  </si>
  <si>
    <t>1970s|skateboarder|skateboarding|surf|swimming pool</t>
  </si>
  <si>
    <t>http://www.imdb.com/title/tt0355702/?ref_=fn_tt_tt_1</t>
  </si>
  <si>
    <t>Patricia Riggen</t>
  </si>
  <si>
    <t>Marco TreviÃ±o</t>
  </si>
  <si>
    <t>The 33Â </t>
  </si>
  <si>
    <t>disaster movie|mine|minister|president|trapped in a mine</t>
  </si>
  <si>
    <t>http://www.imdb.com/title/tt2006295/?ref_=fn_tt_tt_1</t>
  </si>
  <si>
    <t>Chile</t>
  </si>
  <si>
    <t>Kate Burton</t>
  </si>
  <si>
    <t>Big Trouble in Little ChinaÂ </t>
  </si>
  <si>
    <t>Peter Kwong</t>
  </si>
  <si>
    <t>1980s|airport|cb radio|truck|truck driver</t>
  </si>
  <si>
    <t>http://www.imdb.com/title/tt0090728/?ref_=fn_tt_tt_1</t>
  </si>
  <si>
    <t>Pascal Chaumeil</t>
  </si>
  <si>
    <t>Malonn LÃ©vana</t>
  </si>
  <si>
    <t>A Perfect PlanÂ </t>
  </si>
  <si>
    <t>Alice Pol</t>
  </si>
  <si>
    <t>curse|divorce|marriage|tourism|travel</t>
  </si>
  <si>
    <t>http://www.imdb.com/title/tt1986843/?ref_=fn_tt_tt_1</t>
  </si>
  <si>
    <t>WarriorÂ </t>
  </si>
  <si>
    <t>alcoholic|mixed martial arts|return home|tournament|underdog</t>
  </si>
  <si>
    <t>http://www.imdb.com/title/tt1291584/?ref_=fn_tt_tt_1</t>
  </si>
  <si>
    <t>Biography|Drama|Thriller|War</t>
  </si>
  <si>
    <t>Michael CollinsÂ </t>
  </si>
  <si>
    <t>ireland|irish|irish civil war|irish free state|sinn fein</t>
  </si>
  <si>
    <t>http://www.imdb.com/title/tt0117039/?ref_=fn_tt_tt_1</t>
  </si>
  <si>
    <t>William Morgan Sheppard</t>
  </si>
  <si>
    <t>GettysburgÂ </t>
  </si>
  <si>
    <t>James Patrick Stuart</t>
  </si>
  <si>
    <t>american civil war|battle|blood splatter|civil war|irish american</t>
  </si>
  <si>
    <t>http://www.imdb.com/title/tt0107007/?ref_=fn_tt_tt_1</t>
  </si>
  <si>
    <t>Stop-LossÂ </t>
  </si>
  <si>
    <t>friendship|honor|iraq war|soldier|texas</t>
  </si>
  <si>
    <t>http://www.imdb.com/title/tt0489281/?ref_=fn_tt_tt_1</t>
  </si>
  <si>
    <t>Drama|Music|Mystery|Romance|Thriller</t>
  </si>
  <si>
    <t>AbandonÂ </t>
  </si>
  <si>
    <t>college|detective|disappearance|police detective|thesis</t>
  </si>
  <si>
    <t>http://www.imdb.com/title/tt0267248/?ref_=fn_tt_tt_1</t>
  </si>
  <si>
    <t>Jonathan Kaplan</t>
  </si>
  <si>
    <t>Tom Amandes</t>
  </si>
  <si>
    <t>John Doe</t>
  </si>
  <si>
    <t>Brokedown PalaceÂ </t>
  </si>
  <si>
    <t>Daniel Lapaine</t>
  </si>
  <si>
    <t>bangkok|friend|lawyer|smuggling|thailand</t>
  </si>
  <si>
    <t>http://www.imdb.com/title/tt0120620/?ref_=fn_tt_tt_1</t>
  </si>
  <si>
    <t>Ole Bornedal</t>
  </si>
  <si>
    <t>Madison Davenport</t>
  </si>
  <si>
    <t>The PossessionÂ </t>
  </si>
  <si>
    <t>Natasha Calis</t>
  </si>
  <si>
    <t>basketball coach|box|jewish|rabbi|yard sale</t>
  </si>
  <si>
    <t>http://www.imdb.com/title/tt0431021/?ref_=fn_tt_tt_1</t>
  </si>
  <si>
    <t>Richard Benjamin</t>
  </si>
  <si>
    <t>Mrs. WinterbourneÂ </t>
  </si>
  <si>
    <t>Cathryn de Prume</t>
  </si>
  <si>
    <t>love|train|train wreck|twin brother|two word title</t>
  </si>
  <si>
    <t>http://www.imdb.com/title/tt0117104/?ref_=fn_tt_tt_1</t>
  </si>
  <si>
    <t>Straw DogsÂ </t>
  </si>
  <si>
    <t>Rhys Coiro</t>
  </si>
  <si>
    <t>gang rape|panties pulled down|rape|rape victim|sexual humiliation</t>
  </si>
  <si>
    <t>http://www.imdb.com/title/tt0999913/?ref_=fn_tt_tt_1</t>
  </si>
  <si>
    <t>Christopher Evan Welch</t>
  </si>
  <si>
    <t>The HoaxÂ </t>
  </si>
  <si>
    <t>book|fabrication|fake|hoax|manuscript</t>
  </si>
  <si>
    <t>http://www.imdb.com/title/tt0462338/?ref_=fn_tt_tt_1</t>
  </si>
  <si>
    <t>Craig R. Baxley</t>
  </si>
  <si>
    <t>Sam McMurray</t>
  </si>
  <si>
    <t>Brian Bosworth</t>
  </si>
  <si>
    <t>Stone ColdÂ </t>
  </si>
  <si>
    <t>Richard Gant</t>
  </si>
  <si>
    <t>biker|biker gang|fbi|mississippi|undercover</t>
  </si>
  <si>
    <t>http://www.imdb.com/title/tt0102984/?ref_=fn_tt_tt_1</t>
  </si>
  <si>
    <t>John Hillcoat</t>
  </si>
  <si>
    <t>The RoadÂ </t>
  </si>
  <si>
    <t>apocalypse|boy|food|pistol|survival</t>
  </si>
  <si>
    <t>http://www.imdb.com/title/tt0898367/?ref_=fn_tt_tt_1</t>
  </si>
  <si>
    <t>John Guillermin</t>
  </si>
  <si>
    <t>Donovan Scott</t>
  </si>
  <si>
    <t>SheenaÂ </t>
  </si>
  <si>
    <t>Ted Wass</t>
  </si>
  <si>
    <t>chimpanzee|elephant|jungle|mercenary|shaman</t>
  </si>
  <si>
    <t>http://www.imdb.com/title/tt0088103/?ref_=fn_tt_tt_1</t>
  </si>
  <si>
    <t>Marcos Siega</t>
  </si>
  <si>
    <t>UnderclassmanÂ </t>
  </si>
  <si>
    <t>Kaylee DeFer</t>
  </si>
  <si>
    <t>police|private school|shootout|undercover|wigger</t>
  </si>
  <si>
    <t>http://www.imdb.com/title/tt0373416/?ref_=fn_tt_tt_1</t>
  </si>
  <si>
    <t>Say It Isn't SoÂ </t>
  </si>
  <si>
    <t>Jack Plotnick</t>
  </si>
  <si>
    <t>bestiality|brother sister incest|fisting|hit on the head with a pipe|wedding</t>
  </si>
  <si>
    <t>http://www.imdb.com/title/tt0239949/?ref_=fn_tt_tt_1</t>
  </si>
  <si>
    <t>The World's Fastest IndianÂ </t>
  </si>
  <si>
    <t>Craig Hall</t>
  </si>
  <si>
    <t>mortgage|motorcycle|speed|trailer|utah</t>
  </si>
  <si>
    <t>http://www.imdb.com/title/tt0412080/?ref_=fn_tt_tt_1</t>
  </si>
  <si>
    <t>Rachel Talalay</t>
  </si>
  <si>
    <t>Tank GirlÂ </t>
  </si>
  <si>
    <t>2030s|21st century|desert|jet|tank</t>
  </si>
  <si>
    <t>http://www.imdb.com/title/tt0114614/?ref_=fn_tt_tt_1</t>
  </si>
  <si>
    <t>Jeffrey W. Byrd</t>
  </si>
  <si>
    <t>King's RansomÂ </t>
  </si>
  <si>
    <t>hit in the crotch|kidnapping|nail gun|police|release from prison</t>
  </si>
  <si>
    <t>http://www.imdb.com/title/tt0388183/?ref_=fn_tt_tt_1</t>
  </si>
  <si>
    <t>Joe Pingue</t>
  </si>
  <si>
    <t>Don McKellar</t>
  </si>
  <si>
    <t>BlindnessÂ </t>
  </si>
  <si>
    <t>YÃ»suke Iseya</t>
  </si>
  <si>
    <t>blindness|epidemic|hospital|pubic hair|quarantine</t>
  </si>
  <si>
    <t>http://www.imdb.com/title/tt0861689/?ref_=fn_tt_tt_1</t>
  </si>
  <si>
    <t>Action|Adventure|Fantasy|Horror</t>
  </si>
  <si>
    <t>BloodRayneÂ </t>
  </si>
  <si>
    <t>Michael ParÃ©</t>
  </si>
  <si>
    <t>escape|half human|king|vampire|vampire hunter</t>
  </si>
  <si>
    <t>http://www.imdb.com/title/tt0383222/?ref_=fn_tt_tt_1</t>
  </si>
  <si>
    <t>CarnageÂ </t>
  </si>
  <si>
    <t>Julie Adams</t>
  </si>
  <si>
    <t>based on play|meeting|salesman|single set production|whiskey</t>
  </si>
  <si>
    <t>http://www.imdb.com/title/tt1692486/?ref_=fn_tt_tt_1</t>
  </si>
  <si>
    <t>Where the Truth LiesÂ </t>
  </si>
  <si>
    <t>breasts|death|female rear nudity|lesbian cunnilingus|rear entry sex</t>
  </si>
  <si>
    <t>http://www.imdb.com/title/tt0373450/?ref_=fn_tt_tt_1</t>
  </si>
  <si>
    <t>Erica Linz</t>
  </si>
  <si>
    <t>Dallas Barnett</t>
  </si>
  <si>
    <t>Cirque du Soleil: Worlds AwayÂ </t>
  </si>
  <si>
    <t>Igor Zaripov</t>
  </si>
  <si>
    <t>aerialist|circus|cirque du soleil|clown|surrealism</t>
  </si>
  <si>
    <t>http://www.imdb.com/title/tt1792647/?ref_=fn_tt_tt_1</t>
  </si>
  <si>
    <t>Robert Towne</t>
  </si>
  <si>
    <t>Without LimitsÂ </t>
  </si>
  <si>
    <t>car crash|coach|death|oregon|university of oregon</t>
  </si>
  <si>
    <t>http://www.imdb.com/title/tt0119934/?ref_=fn_tt_tt_1</t>
  </si>
  <si>
    <t>Aidan McArdle</t>
  </si>
  <si>
    <t>Me and Orson WellesÂ </t>
  </si>
  <si>
    <t>James Tupper</t>
  </si>
  <si>
    <t>high school|mercury theatre|opening night|school|theatre</t>
  </si>
  <si>
    <t>http://www.imdb.com/title/tt1175506/?ref_=fn_tt_tt_1</t>
  </si>
  <si>
    <t>Giuseppe Tornatore</t>
  </si>
  <si>
    <t>Sean Buchanan</t>
  </si>
  <si>
    <t>Crime|Drama|Mystery|Romance</t>
  </si>
  <si>
    <t>The Best OfferÂ </t>
  </si>
  <si>
    <t>Liya Kebede</t>
  </si>
  <si>
    <t>antique|art|heiress|older man younger woman relationship|plot twist</t>
  </si>
  <si>
    <t>http://www.imdb.com/title/tt1924396/?ref_=fn_tt_tt_1</t>
  </si>
  <si>
    <t>Werner Herzog</t>
  </si>
  <si>
    <t>Bad Lieutenant: Port of Call New OrleansÂ </t>
  </si>
  <si>
    <t>Shawn Hatosy</t>
  </si>
  <si>
    <t>drugs|flood|hallucination|lieutenant|murder investigation</t>
  </si>
  <si>
    <t>http://www.imdb.com/title/tt1095217/?ref_=fn_tt_tt_1</t>
  </si>
  <si>
    <t>Ben Stassen</t>
  </si>
  <si>
    <t>A Turtle's Tale: Sammy's AdventuresÂ </t>
  </si>
  <si>
    <t>apostrophe in title|character name in title|punctuation in title|sea turtle</t>
  </si>
  <si>
    <t>http://www.imdb.com/title/tt1230204/?ref_=fn_tt_tt_1</t>
  </si>
  <si>
    <t>BenoÃ®t Magimel</t>
  </si>
  <si>
    <t>Little White LiesÂ </t>
  </si>
  <si>
    <t>Gilles Lellouche</t>
  </si>
  <si>
    <t>friend|restaurant|secret|unrequited love|vacation</t>
  </si>
  <si>
    <t>http://www.imdb.com/title/tt1440232/?ref_=fn_tt_tt_1</t>
  </si>
  <si>
    <t>Scout Taylor-Compton</t>
  </si>
  <si>
    <t>Love RanchÂ </t>
  </si>
  <si>
    <t>Gil Birmingham</t>
  </si>
  <si>
    <t>argentine|brothel|cancer|female full frontal nudity|fight</t>
  </si>
  <si>
    <t>http://www.imdb.com/title/tt1125929/?ref_=fn_tt_tt_1</t>
  </si>
  <si>
    <t>JÃ©rÃ´me Deschamps</t>
  </si>
  <si>
    <t>AndrÃ© Wilms</t>
  </si>
  <si>
    <t>Yolande Moreau</t>
  </si>
  <si>
    <t>The True Story of Puss'N BootsÂ </t>
  </si>
  <si>
    <t>cartoon cat|cat|character name in title|puss in boots|surrealism</t>
  </si>
  <si>
    <t>http://www.imdb.com/title/tt1239462/?ref_=fn_tt_tt_1</t>
  </si>
  <si>
    <t>Inna Evlannikova</t>
  </si>
  <si>
    <t>Evgeniy Mironov</t>
  </si>
  <si>
    <t>Space DogsÂ </t>
  </si>
  <si>
    <t>Aleksandr Bashirov</t>
  </si>
  <si>
    <t>dog|flea|meteor|space|space dog</t>
  </si>
  <si>
    <t>http://www.imdb.com/title/tt1272051/?ref_=fn_tt_tt_1</t>
  </si>
  <si>
    <t>The CounselorÂ </t>
  </si>
  <si>
    <t>cunnilingus|drug trafficking|lawyer|no panties|shootout</t>
  </si>
  <si>
    <t>http://www.imdb.com/title/tt2193215/?ref_=fn_tt_tt_1</t>
  </si>
  <si>
    <t>Jonathan English</t>
  </si>
  <si>
    <t>Action|Adventure|History|Romance</t>
  </si>
  <si>
    <t>IroncladÂ </t>
  </si>
  <si>
    <t>castle|england|king|knight|templar</t>
  </si>
  <si>
    <t>http://www.imdb.com/title/tt1233301/?ref_=fn_tt_tt_1</t>
  </si>
  <si>
    <t>Sergey Bondarchuk</t>
  </si>
  <si>
    <t>Dan O'Herlihy</t>
  </si>
  <si>
    <t>WaterlooÂ </t>
  </si>
  <si>
    <t>Jack Hawkins</t>
  </si>
  <si>
    <t>battle|costume drama|final battle|napoleon|napoleon bonaparte</t>
  </si>
  <si>
    <t>http://www.imdb.com/title/tt0066549/?ref_=fn_tt_tt_1</t>
  </si>
  <si>
    <t>Teddy Chan</t>
  </si>
  <si>
    <t>Siu-Wong Fan</t>
  </si>
  <si>
    <t>Kung Fu KillerÂ </t>
  </si>
  <si>
    <t>Wai-Keung Lau</t>
  </si>
  <si>
    <t>fight|kung fu|martial arts|police|wire fu</t>
  </si>
  <si>
    <t>http://www.imdb.com/title/tt2952602/?ref_=fn_tt_tt_1</t>
  </si>
  <si>
    <t>Red SkyÂ </t>
  </si>
  <si>
    <t>exploding airplane|fighter pilot|hands tied|held at gunpoint|military</t>
  </si>
  <si>
    <t>http://www.imdb.com/title/tt1946381/?ref_=fn_tt_tt_1</t>
  </si>
  <si>
    <t>Dangerous LiaisonsÂ </t>
  </si>
  <si>
    <t>catholic|corruption|emotional abuse|france|seduction</t>
  </si>
  <si>
    <t>http://www.imdb.com/title/tt0094947/?ref_=fn_tt_tt_1</t>
  </si>
  <si>
    <t>On the RoadÂ </t>
  </si>
  <si>
    <t>benzedrine|cactus|drugs|poem|year 1949</t>
  </si>
  <si>
    <t>http://www.imdb.com/title/tt0337692/?ref_=fn_tt_tt_1</t>
  </si>
  <si>
    <t>Star Trek IV: The Voyage HomeÂ </t>
  </si>
  <si>
    <t>alien probe|humpback whales|probe|time travel|whale</t>
  </si>
  <si>
    <t>http://www.imdb.com/title/tt0092007/?ref_=fn_tt_tt_1</t>
  </si>
  <si>
    <t>Rocky BalboaÂ </t>
  </si>
  <si>
    <t>boxing|fight|heavyweight champion|restaurant|retired boxer</t>
  </si>
  <si>
    <t>http://www.imdb.com/title/tt0479143/?ref_=fn_tt_tt_1</t>
  </si>
  <si>
    <t>Scream 2Â </t>
  </si>
  <si>
    <t>Kevin Williamson</t>
  </si>
  <si>
    <t>college|ghostface|killer|killing spree|murder</t>
  </si>
  <si>
    <t>http://www.imdb.com/title/tt0120082/?ref_=fn_tt_tt_1</t>
  </si>
  <si>
    <t>Action|Drama|Western</t>
  </si>
  <si>
    <t>Jane Got a GunÂ </t>
  </si>
  <si>
    <t>brothel|death of husband|ex lover|haunted by the past|redemption</t>
  </si>
  <si>
    <t>http://www.imdb.com/title/tt2140037/?ref_=fn_tt_tt_1</t>
  </si>
  <si>
    <t>Think Like a Man TooÂ </t>
  </si>
  <si>
    <t>african american|imperative in title|las vegas nevada|nevada|wedding</t>
  </si>
  <si>
    <t>http://www.imdb.com/title/tt2239832/?ref_=fn_tt_tt_1</t>
  </si>
  <si>
    <t>The Whole Nine YardsÂ </t>
  </si>
  <si>
    <t>adultery|black humor|dentist|hitman|sex in bed</t>
  </si>
  <si>
    <t>http://www.imdb.com/title/tt0190138/?ref_=fn_tt_tt_1</t>
  </si>
  <si>
    <t>Herbert Ross</t>
  </si>
  <si>
    <t>FootlooseÂ </t>
  </si>
  <si>
    <t>Lori Singer</t>
  </si>
  <si>
    <t>church|cowboy boots|dancing|high school dance|teenager</t>
  </si>
  <si>
    <t>http://www.imdb.com/title/tt0087277/?ref_=fn_tt_tt_1</t>
  </si>
  <si>
    <t>Leah Remini</t>
  </si>
  <si>
    <t>Old SchoolÂ </t>
  </si>
  <si>
    <t>college|fraternity|friend|house|party</t>
  </si>
  <si>
    <t>http://www.imdb.com/title/tt0302886/?ref_=fn_tt_tt_1</t>
  </si>
  <si>
    <t>The Fisher KingÂ </t>
  </si>
  <si>
    <t>Harry Shearer</t>
  </si>
  <si>
    <t>friendship|holy grail|massacre|redemption|video store</t>
  </si>
  <si>
    <t>http://www.imdb.com/title/tt0101889/?ref_=fn_tt_tt_1</t>
  </si>
  <si>
    <t>I Still Know What You Did Last SummerÂ </t>
  </si>
  <si>
    <t>bahamas|fisherman|hook|island|roommate</t>
  </si>
  <si>
    <t>http://www.imdb.com/title/tt0130018/?ref_=fn_tt_tt_1</t>
  </si>
  <si>
    <t>Return to MeÂ </t>
  </si>
  <si>
    <t>heart|italian restaurant|restaurant|transplant|waitress</t>
  </si>
  <si>
    <t>http://www.imdb.com/title/tt0122459/?ref_=fn_tt_tt_1</t>
  </si>
  <si>
    <t>Jeff Anderson</t>
  </si>
  <si>
    <t>Zack and Miri Make a PornoÂ </t>
  </si>
  <si>
    <t>Jennifer Schwalbach Smith</t>
  </si>
  <si>
    <t>actor|friend|male frontal nudity|male full frontal nudity|penis</t>
  </si>
  <si>
    <t>http://www.imdb.com/title/tt1007028/?ref_=fn_tt_tt_1</t>
  </si>
  <si>
    <t>Neil LaBute</t>
  </si>
  <si>
    <t>Nurse BettyÂ </t>
  </si>
  <si>
    <t>Kathleen Wilhoite</t>
  </si>
  <si>
    <t>hospital|kansas city|obsession|salesman|soap opera</t>
  </si>
  <si>
    <t>http://www.imdb.com/title/tt0171580/?ref_=fn_tt_tt_1</t>
  </si>
  <si>
    <t>The Men Who Stare at GoatsÂ </t>
  </si>
  <si>
    <t>first person narration|general|hampster|reference to loch ness monster|reporter</t>
  </si>
  <si>
    <t>http://www.imdb.com/title/tt1234548/?ref_=fn_tt_tt_1</t>
  </si>
  <si>
    <t>George Gallo</t>
  </si>
  <si>
    <t>Double TakeÂ </t>
  </si>
  <si>
    <t>cia|cia agent|fbi|mexico|train</t>
  </si>
  <si>
    <t>http://www.imdb.com/title/tt0238948/?ref_=fn_tt_tt_1</t>
  </si>
  <si>
    <t>Girl, InterruptedÂ </t>
  </si>
  <si>
    <t>1960s|father daughter incest|mental hospital|suicide|suicide attempt</t>
  </si>
  <si>
    <t>http://www.imdb.com/title/tt0172493/?ref_=fn_tt_tt_1</t>
  </si>
  <si>
    <t>Win a Date with Tad Hamilton!Â </t>
  </si>
  <si>
    <t>best friend|contest|date|small town|west virginia</t>
  </si>
  <si>
    <t>http://www.imdb.com/title/tt0335559/?ref_=fn_tt_tt_1</t>
  </si>
  <si>
    <t>Adventure|Comedy|Family|Fantasy|Music|Sci-Fi</t>
  </si>
  <si>
    <t>Muppets from SpaceÂ </t>
  </si>
  <si>
    <t>David Arquette</t>
  </si>
  <si>
    <t>alien|breakfast|escape|rat|ufo</t>
  </si>
  <si>
    <t>http://www.imdb.com/title/tt0158811/?ref_=fn_tt_tt_1</t>
  </si>
  <si>
    <t>Sidney Lumet</t>
  </si>
  <si>
    <t>Diana Ross</t>
  </si>
  <si>
    <t>Adventure|Family|Fantasy|Music|Musical</t>
  </si>
  <si>
    <t>Lena Horne</t>
  </si>
  <si>
    <t>The WizÂ </t>
  </si>
  <si>
    <t>Theresa Merritt</t>
  </si>
  <si>
    <t>melancholy|new york city|sadness|teacher|wizard</t>
  </si>
  <si>
    <t>http://www.imdb.com/title/tt0078504/?ref_=fn_tt_tt_1</t>
  </si>
  <si>
    <t>Ellen Albertini Dow</t>
  </si>
  <si>
    <t>Ready to RumbleÂ </t>
  </si>
  <si>
    <t>gay subtext|homoerotic fight|homoeroticism|homosexual subtext|wcw wrestling</t>
  </si>
  <si>
    <t>http://www.imdb.com/title/tt0217756/?ref_=fn_tt_tt_1</t>
  </si>
  <si>
    <t>Play It to the BoneÂ </t>
  </si>
  <si>
    <t>Lolita Davidovich</t>
  </si>
  <si>
    <t>boxing movie|friendship|highway travel|male rear nudity|road movie</t>
  </si>
  <si>
    <t>http://www.imdb.com/title/tt0196857/?ref_=fn_tt_tt_1</t>
  </si>
  <si>
    <t>Douglas McGrath</t>
  </si>
  <si>
    <t>I Don't Know How She Does ItÂ </t>
  </si>
  <si>
    <t>black comedy|delivery boy|dinner|gym|punishment</t>
  </si>
  <si>
    <t>http://www.imdb.com/title/tt1742650/?ref_=fn_tt_tt_1</t>
  </si>
  <si>
    <t>Kelly Brook</t>
  </si>
  <si>
    <t>Piranha 3DÂ </t>
  </si>
  <si>
    <t>bloody water|boat|party|piranha|spring break</t>
  </si>
  <si>
    <t>http://www.imdb.com/title/tt0464154/?ref_=fn_tt_tt_1</t>
  </si>
  <si>
    <t>Beyond the SeaÂ </t>
  </si>
  <si>
    <t>bobby darin|career|love|marriage|sandra dee</t>
  </si>
  <si>
    <t>http://www.imdb.com/title/tt0363473/?ref_=fn_tt_tt_1</t>
  </si>
  <si>
    <t>Meet the DeedlesÂ </t>
  </si>
  <si>
    <t>A.J. Langer</t>
  </si>
  <si>
    <t>accidental kiss|eating a worm|park|worm|yellowstone national park</t>
  </si>
  <si>
    <t>http://www.imdb.com/title/tt0120645/?ref_=fn_tt_tt_1</t>
  </si>
  <si>
    <t>Richard Williams</t>
  </si>
  <si>
    <t>Kenneth Williams</t>
  </si>
  <si>
    <t>Action|Adventure|Animation|Comedy|Fantasy</t>
  </si>
  <si>
    <t>Donald Pleasence</t>
  </si>
  <si>
    <t>The Princess and the CobblerÂ </t>
  </si>
  <si>
    <t>Clive Revill</t>
  </si>
  <si>
    <t>cobbler|desert|gold|princess|thief</t>
  </si>
  <si>
    <t>http://www.imdb.com/title/tt0112389/?ref_=fn_tt_tt_1</t>
  </si>
  <si>
    <t>Mary McGuckian</t>
  </si>
  <si>
    <t>The Bridge of San Luis ReyÂ </t>
  </si>
  <si>
    <t>bridge|friar|inquisition|peru|rope bridge</t>
  </si>
  <si>
    <t>http://www.imdb.com/title/tt0356443/?ref_=fn_tt_tt_1</t>
  </si>
  <si>
    <t>FasterÂ </t>
  </si>
  <si>
    <t>gun|prison|reference to god|reference to jesus christ|vengeance</t>
  </si>
  <si>
    <t>http://www.imdb.com/title/tt1433108/?ref_=fn_tt_tt_1</t>
  </si>
  <si>
    <t>Howl's Moving CastleÂ </t>
  </si>
  <si>
    <t>anime|castle|demon|steampunk|witch</t>
  </si>
  <si>
    <t>http://www.imdb.com/title/tt0347149/?ref_=fn_tt_tt_1</t>
  </si>
  <si>
    <t>Adventure|Comedy|Horror|Sci-Fi</t>
  </si>
  <si>
    <t>ZombielandÂ </t>
  </si>
  <si>
    <t>Derek Graf</t>
  </si>
  <si>
    <t>amusement park|on the road|zombie|zombie apocalypse|zombie spoof</t>
  </si>
  <si>
    <t>http://www.imdb.com/title/tt1156398/?ref_=fn_tt_tt_1</t>
  </si>
  <si>
    <t>The WaterboyÂ </t>
  </si>
  <si>
    <t>coach|college|college football|domineering mother|football</t>
  </si>
  <si>
    <t>http://www.imdb.com/title/tt0120484/?ref_=fn_tt_tt_1</t>
  </si>
  <si>
    <t>Star Wars: Episode V - The Empire Strikes BackÂ </t>
  </si>
  <si>
    <t>Anthony Daniels</t>
  </si>
  <si>
    <t>duel|famous twist|rebel|rescue|snowy landscape</t>
  </si>
  <si>
    <t>http://www.imdb.com/title/tt0080684/?ref_=fn_tt_tt_1</t>
  </si>
  <si>
    <t>Bad BoysÂ </t>
  </si>
  <si>
    <t>Theresa Randle</t>
  </si>
  <si>
    <t>drugs|heroin|murder|police|witness</t>
  </si>
  <si>
    <t>http://www.imdb.com/title/tt0112442/?ref_=fn_tt_tt_1</t>
  </si>
  <si>
    <t>The Naked Gun 2Â½: The Smell of FearÂ </t>
  </si>
  <si>
    <t>O.J. Simpson</t>
  </si>
  <si>
    <t>american president|evil industrialist|ex girlfriend|political leader|president</t>
  </si>
  <si>
    <t>http://www.imdb.com/title/tt0102510/?ref_=fn_tt_tt_1</t>
  </si>
  <si>
    <t>Brendan Fehr</t>
  </si>
  <si>
    <t>Final DestinationÂ </t>
  </si>
  <si>
    <t>Kerr Smith</t>
  </si>
  <si>
    <t>dead teenager|death|explosion|premonition|teenager</t>
  </si>
  <si>
    <t>http://www.imdb.com/title/tt0195714/?ref_=fn_tt_tt_1</t>
  </si>
  <si>
    <t>The Ides of MarchÂ </t>
  </si>
  <si>
    <t>governor|intern|manager|ohio|politics</t>
  </si>
  <si>
    <t>http://www.imdb.com/title/tt1124035/?ref_=fn_tt_tt_1</t>
  </si>
  <si>
    <t>Horror|Sci-Fi</t>
  </si>
  <si>
    <t>Pitch BlackÂ </t>
  </si>
  <si>
    <t>captain|darkness|eclipse|space|survival</t>
  </si>
  <si>
    <t>http://www.imdb.com/title/tt0134847/?ref_=fn_tt_tt_1</t>
  </si>
  <si>
    <t>Someone Like You...Â </t>
  </si>
  <si>
    <t>Catherine Dent</t>
  </si>
  <si>
    <t>apartment|girl in panties|roommate|thong panties|upskirt</t>
  </si>
  <si>
    <t>http://www.imdb.com/title/tt0244970/?ref_=fn_tt_tt_1</t>
  </si>
  <si>
    <t>Brian Johnson</t>
  </si>
  <si>
    <t>HerÂ </t>
  </si>
  <si>
    <t>Matt Letscher</t>
  </si>
  <si>
    <t>divorce|female frontal nudity|future|loneliness|operating system</t>
  </si>
  <si>
    <t>http://www.imdb.com/title/tt1798709/?ref_=fn_tt_tt_1</t>
  </si>
  <si>
    <t>Jessica Bowman</t>
  </si>
  <si>
    <t>Joy RideÂ </t>
  </si>
  <si>
    <t>Dell Yount</t>
  </si>
  <si>
    <t>embarrassing male nudity|embarrassing nudity|male nudity|truck|truck driver</t>
  </si>
  <si>
    <t>http://www.imdb.com/title/tt0206314/?ref_=fn_tt_tt_1</t>
  </si>
  <si>
    <t>Jonathan Newman</t>
  </si>
  <si>
    <t>Keeley Hawes</t>
  </si>
  <si>
    <t>The Adventurer: The Curse of the Midas BoxÂ </t>
  </si>
  <si>
    <t>Oliver Stark</t>
  </si>
  <si>
    <t>based on novel|drowning|hanging from a flagpole|hanging from a rope|magic</t>
  </si>
  <si>
    <t>http://www.imdb.com/title/tt1376213/?ref_=fn_tt_tt_1</t>
  </si>
  <si>
    <t>Eva Amurri Martino</t>
  </si>
  <si>
    <t>Anywhere But HereÂ </t>
  </si>
  <si>
    <t>family relationships|female protagonist|nubile woman|policeman|teenager</t>
  </si>
  <si>
    <t>http://www.imdb.com/title/tt0149691/?ref_=fn_tt_tt_1</t>
  </si>
  <si>
    <t>Michael Dinner</t>
  </si>
  <si>
    <t>Dan Hedaya</t>
  </si>
  <si>
    <t>The CrewÂ </t>
  </si>
  <si>
    <t>Lainie Kazan</t>
  </si>
  <si>
    <t>beach|drug lord|drugs|hotel|stripper</t>
  </si>
  <si>
    <t>http://www.imdb.com/title/tt0198386/?ref_=fn_tt_tt_1</t>
  </si>
  <si>
    <t>HaywireÂ </t>
  </si>
  <si>
    <t>die hard scenario|one woman army|rescue|soldier|super soldier</t>
  </si>
  <si>
    <t>http://www.imdb.com/title/tt1506999/?ref_=fn_tt_tt_1</t>
  </si>
  <si>
    <t>Joseph Sargent</t>
  </si>
  <si>
    <t>Judith Barsi</t>
  </si>
  <si>
    <t>Jaws: The RevengeÂ </t>
  </si>
  <si>
    <t>Lynn Whitfield</t>
  </si>
  <si>
    <t>banana boat|boat|christmas|sea|shark</t>
  </si>
  <si>
    <t>http://www.imdb.com/title/tt0093300/?ref_=fn_tt_tt_1</t>
  </si>
  <si>
    <t>Jerry Zaks</t>
  </si>
  <si>
    <t>Marvin's RoomÂ </t>
  </si>
  <si>
    <t>house|leukemia|mental institution|nursing home|transplant</t>
  </si>
  <si>
    <t>http://www.imdb.com/title/tt0116999/?ref_=fn_tt_tt_1</t>
  </si>
  <si>
    <t>Fred Durst</t>
  </si>
  <si>
    <t>Biography|Comedy|Drama|Family|Sport</t>
  </si>
  <si>
    <t>The LongshotsÂ </t>
  </si>
  <si>
    <t>Garrett Morris</t>
  </si>
  <si>
    <t>absent father|american football|based on true story|middle school</t>
  </si>
  <si>
    <t>http://www.imdb.com/title/tt1091751/?ref_=fn_tt_tt_1</t>
  </si>
  <si>
    <t>Ian Hart</t>
  </si>
  <si>
    <t>The End of the AffairÂ </t>
  </si>
  <si>
    <t>James Bolam</t>
  </si>
  <si>
    <t>breasts|jealousy|obsession|sex scene|spiritual</t>
  </si>
  <si>
    <t>http://www.imdb.com/title/tt0172396/?ref_=fn_tt_tt_1</t>
  </si>
  <si>
    <t>Action|Crime|Drama|Thriller|Western</t>
  </si>
  <si>
    <t>Harley Davidson and the Marlboro ManÂ </t>
  </si>
  <si>
    <t>bar|biker|cowboy|drugs|marlboro</t>
  </si>
  <si>
    <t>http://www.imdb.com/title/tt0102005/?ref_=fn_tt_tt_1</t>
  </si>
  <si>
    <t>In the Valley of ElahÂ </t>
  </si>
  <si>
    <t>detective|iraq|military|murder investigation|police</t>
  </si>
  <si>
    <t>http://www.imdb.com/title/tt0478134/?ref_=fn_tt_tt_1</t>
  </si>
  <si>
    <t>Anne Fontaine</t>
  </si>
  <si>
    <t>BenoÃ®t Poelvoorde</t>
  </si>
  <si>
    <t>Coco Before ChanelÂ </t>
  </si>
  <si>
    <t>Marie Gillain</t>
  </si>
  <si>
    <t>baron|fashion|hat|nickname|orphanage</t>
  </si>
  <si>
    <t>http://www.imdb.com/title/tt1035736/?ref_=fn_tt_tt_1</t>
  </si>
  <si>
    <t>Jon Cassar</t>
  </si>
  <si>
    <t>Landon Liboiron</t>
  </si>
  <si>
    <t>ForsakenÂ </t>
  </si>
  <si>
    <t>http://www.imdb.com/title/tt2271563/?ref_=fn_tt_tt_1</t>
  </si>
  <si>
    <t>Iben Hjejle</t>
  </si>
  <si>
    <t>Tom Burke</t>
  </si>
  <si>
    <t>ChÃ©riÂ </t>
  </si>
  <si>
    <t>Gaye Brown</t>
  </si>
  <si>
    <t>age difference|courtesan|mansion|marriage|prostitute</t>
  </si>
  <si>
    <t>http://www.imdb.com/title/tt1179258/?ref_=fn_tt_tt_1</t>
  </si>
  <si>
    <t xml:space="preserve">RogueÂ             </t>
  </si>
  <si>
    <t>cheating wife|extramarital affair|female lead|undercover|unfaithfulness</t>
  </si>
  <si>
    <t>http://www.imdb.com/title/tt2397255/?ref_=fn_tt_tt_1</t>
  </si>
  <si>
    <t>Mira Nair</t>
  </si>
  <si>
    <t>Roger Lloyd Pack</t>
  </si>
  <si>
    <t>Romola Garai</t>
  </si>
  <si>
    <t>Vanity FairÂ </t>
  </si>
  <si>
    <t>Lillete Dubey</t>
  </si>
  <si>
    <t>aristocrat|english|painter|painting|singer</t>
  </si>
  <si>
    <t>http://www.imdb.com/title/tt0241025/?ref_=fn_tt_tt_1</t>
  </si>
  <si>
    <t>Simon Yam</t>
  </si>
  <si>
    <t>Action|Drama|History</t>
  </si>
  <si>
    <t>Bingbing Fan</t>
  </si>
  <si>
    <t>Bodyguards and AssassinsÂ </t>
  </si>
  <si>
    <t>giant|hong kong|hook and chain|knife fight|martial artist</t>
  </si>
  <si>
    <t>http://www.imdb.com/title/tt1403130/?ref_=fn_tt_tt_1</t>
  </si>
  <si>
    <t>Kim Thomson</t>
  </si>
  <si>
    <t>Drew Powell</t>
  </si>
  <si>
    <t>1408Â </t>
  </si>
  <si>
    <t>Alexandra Silber</t>
  </si>
  <si>
    <t>book|debunking|evil|hotel|paranormal phenomena</t>
  </si>
  <si>
    <t>http://www.imdb.com/title/tt0450385/?ref_=fn_tt_tt_1</t>
  </si>
  <si>
    <t>Mel Brooks</t>
  </si>
  <si>
    <t>Dick Van Patten</t>
  </si>
  <si>
    <t>Joan Rivers</t>
  </si>
  <si>
    <t>SpaceballsÂ </t>
  </si>
  <si>
    <t>Michael Winslow</t>
  </si>
  <si>
    <t>parody|planet enclosed within shield|sci fi spoof|self referential|winnebago</t>
  </si>
  <si>
    <t>http://www.imdb.com/title/tt0094012/?ref_=fn_tt_tt_1</t>
  </si>
  <si>
    <t>Russell Crowe</t>
  </si>
  <si>
    <t>Cem Yilmaz</t>
  </si>
  <si>
    <t>The Water DivinerÂ </t>
  </si>
  <si>
    <t>australian|battle|battle of gallipoli|gallipoli|world war one</t>
  </si>
  <si>
    <t>http://www.imdb.com/title/tt3007512/?ref_=fn_tt_tt_1</t>
  </si>
  <si>
    <t>Drama|Fantasy|Romance|Thriller</t>
  </si>
  <si>
    <t>GhostÂ </t>
  </si>
  <si>
    <t>Phil Leeds</t>
  </si>
  <si>
    <t>death|film blanc|invisibility|love|unrequited love</t>
  </si>
  <si>
    <t>http://www.imdb.com/title/tt0099653/?ref_=fn_tt_tt_1</t>
  </si>
  <si>
    <t>There's Something About MaryÂ </t>
  </si>
  <si>
    <t>accident|curtain call|dream girl|high school|prom</t>
  </si>
  <si>
    <t>http://www.imdb.com/title/tt0129387/?ref_=fn_tt_tt_1</t>
  </si>
  <si>
    <t>The Santa ClauseÂ </t>
  </si>
  <si>
    <t>1990s|christmas|christmas eve|sleigh|surrealism</t>
  </si>
  <si>
    <t>http://www.imdb.com/title/tt0111070/?ref_=fn_tt_tt_1</t>
  </si>
  <si>
    <t>The RookieÂ </t>
  </si>
  <si>
    <t>Angus T. Jones</t>
  </si>
  <si>
    <t>baseball|coach|high school|pitching|texas</t>
  </si>
  <si>
    <t>http://www.imdb.com/title/tt0265662/?ref_=fn_tt_tt_1</t>
  </si>
  <si>
    <t>The Game PlanÂ </t>
  </si>
  <si>
    <t>family relationships|football movie|publicist|sports team|tween girl</t>
  </si>
  <si>
    <t>http://www.imdb.com/title/tt0492956/?ref_=fn_tt_tt_1</t>
  </si>
  <si>
    <t>The Bridges of Madison CountyÂ </t>
  </si>
  <si>
    <t>Debra Monk</t>
  </si>
  <si>
    <t>1960s|bridge|housewife|love|photographer</t>
  </si>
  <si>
    <t>http://www.imdb.com/title/tt0112579/?ref_=fn_tt_tt_1</t>
  </si>
  <si>
    <t>Michael Papajohn</t>
  </si>
  <si>
    <t>The AnimalÂ </t>
  </si>
  <si>
    <t>Colleen Haskell</t>
  </si>
  <si>
    <t>camera focus on a female butt|cartoon on tv|forest|hairy buttocks|seal the animal</t>
  </si>
  <si>
    <t>http://www.imdb.com/title/tt0255798/?ref_=fn_tt_tt_1</t>
  </si>
  <si>
    <t>GandhiÂ </t>
  </si>
  <si>
    <t>british|india|indian|muslim|pakistan</t>
  </si>
  <si>
    <t>http://www.imdb.com/title/tt0083987/?ref_=fn_tt_tt_1</t>
  </si>
  <si>
    <t>Charlotte Le Bon</t>
  </si>
  <si>
    <t>Manish Dayal</t>
  </si>
  <si>
    <t>The Hundred-Foot JourneyÂ </t>
  </si>
  <si>
    <t>Juhi Chawla</t>
  </si>
  <si>
    <t>chef|haute cuisine|indian cuisine|michelin guide|restaurant</t>
  </si>
  <si>
    <t>http://www.imdb.com/title/tt2980648/?ref_=fn_tt_tt_1</t>
  </si>
  <si>
    <t>The NetÂ </t>
  </si>
  <si>
    <t>Ray McKinnon</t>
  </si>
  <si>
    <t>chat room|computer|computer hacker|identity|identity theft</t>
  </si>
  <si>
    <t>http://www.imdb.com/title/tt0113957/?ref_=fn_tt_tt_1</t>
  </si>
  <si>
    <t>Jessie Nelson</t>
  </si>
  <si>
    <t>I Am SamÂ </t>
  </si>
  <si>
    <t>child custody|custody battle|disability|mentally impaired man|single father</t>
  </si>
  <si>
    <t>http://www.imdb.com/title/tt0277027/?ref_=fn_tt_tt_1</t>
  </si>
  <si>
    <t>Christopher Spencer</t>
  </si>
  <si>
    <t>Roma Downey</t>
  </si>
  <si>
    <t>Son of GodÂ </t>
  </si>
  <si>
    <t>Darwin Shaw</t>
  </si>
  <si>
    <t>bare chested male bondage|crucifixion|loincloth|reference to god|resurrection</t>
  </si>
  <si>
    <t>http://www.imdb.com/title/tt3210686/?ref_=fn_tt_tt_1</t>
  </si>
  <si>
    <t>UnderworldÂ </t>
  </si>
  <si>
    <t>Shane Brolly</t>
  </si>
  <si>
    <t>blood|death|hybrid|vampire|werewolf</t>
  </si>
  <si>
    <t>http://www.imdb.com/title/tt0320691/?ref_=fn_tt_tt_1</t>
  </si>
  <si>
    <t>DerailedÂ </t>
  </si>
  <si>
    <t>drink|hotel|police|staged rape|thief</t>
  </si>
  <si>
    <t>http://www.imdb.com/title/tt0398017/?ref_=fn_tt_tt_1</t>
  </si>
  <si>
    <t>The Informant!Â </t>
  </si>
  <si>
    <t>compulsive liar|fbi|informant|investigation|spy</t>
  </si>
  <si>
    <t>http://www.imdb.com/title/tt1130080/?ref_=fn_tt_tt_1</t>
  </si>
  <si>
    <t>ShadowlandsÂ </t>
  </si>
  <si>
    <t>Julian Fellowes</t>
  </si>
  <si>
    <t>author|book|england|friend|oxford</t>
  </si>
  <si>
    <t>http://www.imdb.com/title/tt0108101/?ref_=fn_tt_tt_1</t>
  </si>
  <si>
    <t>Mike Bigelow</t>
  </si>
  <si>
    <t>Deuce Bigalow: European GigoloÂ </t>
  </si>
  <si>
    <t>Charles Keating</t>
  </si>
  <si>
    <t>dolphin|gigolo|pimp|serial killer|villain arrested</t>
  </si>
  <si>
    <t>http://www.imdb.com/title/tt0367652/?ref_=fn_tt_tt_1</t>
  </si>
  <si>
    <t>Bobby Moynihan</t>
  </si>
  <si>
    <t>Jack Reynor</t>
  </si>
  <si>
    <t>Delivery ManÂ </t>
  </si>
  <si>
    <t>Matthew Daddario</t>
  </si>
  <si>
    <t>children|identity|lawsuit|lawyer|sperm donor</t>
  </si>
  <si>
    <t>http://www.imdb.com/title/tt2387559/?ref_=fn_tt_tt_1</t>
  </si>
  <si>
    <t>Pawel Szajda</t>
  </si>
  <si>
    <t>Thriller</t>
  </si>
  <si>
    <t>Radivoje Bukvic</t>
  </si>
  <si>
    <t>Our Kind of TraitorÂ </t>
  </si>
  <si>
    <t>Grigoriy Dobrygin</t>
  </si>
  <si>
    <t>based on novel|male frontal nudity|male nudity|male rear nudity</t>
  </si>
  <si>
    <t>http://www.imdb.com/title/tt1995390/?ref_=fn_tt_tt_1</t>
  </si>
  <si>
    <t>Neil Diamond</t>
  </si>
  <si>
    <t>Saving SilvermanÂ </t>
  </si>
  <si>
    <t>Kyle Gass</t>
  </si>
  <si>
    <t>female nudity|friend|kidnapping|love|nun</t>
  </si>
  <si>
    <t>http://www.imdb.com/title/tt0239948/?ref_=fn_tt_tt_1</t>
  </si>
  <si>
    <t>Zachary Gordon</t>
  </si>
  <si>
    <t>Diary of a Wimpy Kid: Dog DaysÂ </t>
  </si>
  <si>
    <t>best friend|camping|country club|no opening credits|summer vacation</t>
  </si>
  <si>
    <t>http://www.imdb.com/title/tt2023453/?ref_=fn_tt_tt_1</t>
  </si>
  <si>
    <t>Summer of SamÂ </t>
  </si>
  <si>
    <t>distrust|fear|murder|neighborhood|new york city</t>
  </si>
  <si>
    <t>http://www.imdb.com/title/tt0162677/?ref_=fn_tt_tt_1</t>
  </si>
  <si>
    <t>Jay and Silent Bob Strike BackÂ </t>
  </si>
  <si>
    <t>Jason Mewes</t>
  </si>
  <si>
    <t>internet|jay and silent bob|new jersey|orangutan|police</t>
  </si>
  <si>
    <t>http://www.imdb.com/title/tt0261392/?ref_=fn_tt_tt_1</t>
  </si>
  <si>
    <t>Daniel Sackheim</t>
  </si>
  <si>
    <t>Bruce Dern</t>
  </si>
  <si>
    <t>The Glass HouseÂ </t>
  </si>
  <si>
    <t>car|car accident|death|friend|glass</t>
  </si>
  <si>
    <t>http://www.imdb.com/title/tt0221218/?ref_=fn_tt_tt_1</t>
  </si>
  <si>
    <t>Comedy|Mystery</t>
  </si>
  <si>
    <t>Hail, Caesar!Â </t>
  </si>
  <si>
    <t>50s|film within a film|hollywood|illegitimate pregnancy|twins</t>
  </si>
  <si>
    <t>http://www.imdb.com/title/tt0475290/?ref_=fn_tt_tt_1</t>
  </si>
  <si>
    <t>Harry Elfont</t>
  </si>
  <si>
    <t>Paulo Costanzo</t>
  </si>
  <si>
    <t>Josie and the PussycatsÂ </t>
  </si>
  <si>
    <t>Aries Spears</t>
  </si>
  <si>
    <t>based on tv series|fictional band|girl band|music industry|pop band</t>
  </si>
  <si>
    <t>http://www.imdb.com/title/tt0236348/?ref_=fn_tt_tt_1</t>
  </si>
  <si>
    <t>HomefrontÂ </t>
  </si>
  <si>
    <t>biker|biker gang|dea|dea agent|fight</t>
  </si>
  <si>
    <t>http://www.imdb.com/title/tt2312718/?ref_=fn_tt_tt_1</t>
  </si>
  <si>
    <t>Uli Edel</t>
  </si>
  <si>
    <t>The Little VampireÂ </t>
  </si>
  <si>
    <t>boy|pushed off a cliff|rat|secret passage|vampire</t>
  </si>
  <si>
    <t>http://www.imdb.com/title/tt0192255/?ref_=fn_tt_tt_1</t>
  </si>
  <si>
    <t>I Heart HuckabeesÂ </t>
  </si>
  <si>
    <t>coincidence|cult film|overalls|suburb|vomiting</t>
  </si>
  <si>
    <t>http://www.imdb.com/title/tt0356721/?ref_=fn_tt_tt_1</t>
  </si>
  <si>
    <t>Fred Dekker</t>
  </si>
  <si>
    <t>RoboCop 3Â </t>
  </si>
  <si>
    <t>android|corporation|ninja|police|robocop</t>
  </si>
  <si>
    <t>http://www.imdb.com/title/tt0107978/?ref_=fn_tt_tt_1</t>
  </si>
  <si>
    <t>Brian Trenchard-Smith</t>
  </si>
  <si>
    <t>Megiddo: The Omega Code 2Â </t>
  </si>
  <si>
    <t>armageddon|battle|end times|reference to satan|sequel</t>
  </si>
  <si>
    <t>http://www.imdb.com/title/tt0263728/?ref_=fn_tt_tt_1</t>
  </si>
  <si>
    <t>Blake Edwards</t>
  </si>
  <si>
    <t>Vernon Dobtcheff</t>
  </si>
  <si>
    <t>Comedy|Drama|Musical|Romance|War</t>
  </si>
  <si>
    <t>Rock Hudson</t>
  </si>
  <si>
    <t>Darling LiliÂ </t>
  </si>
  <si>
    <t>Jeremy Kemp</t>
  </si>
  <si>
    <t>crepe suzette|french|mata hari spoof|song|spy</t>
  </si>
  <si>
    <t>http://www.imdb.com/title/tt0065611/?ref_=fn_tt_tt_1</t>
  </si>
  <si>
    <t>Dudley Do-RightÂ </t>
  </si>
  <si>
    <t>gold|gold rush|mirror|police officer|singer</t>
  </si>
  <si>
    <t>http://www.imdb.com/title/tt0160236/?ref_=fn_tt_tt_1</t>
  </si>
  <si>
    <t>The Transporter RefueledÂ </t>
  </si>
  <si>
    <t>airfield|car|car stunt|driver|private jet</t>
  </si>
  <si>
    <t>http://www.imdb.com/title/tt2938956/?ref_=fn_tt_tt_1</t>
  </si>
  <si>
    <t>Laurence Dunmore</t>
  </si>
  <si>
    <t>The LibertineÂ </t>
  </si>
  <si>
    <t>ambassador|charles ii|earl|mistress|poet</t>
  </si>
  <si>
    <t>http://www.imdb.com/title/tt0375920/?ref_=fn_tt_tt_1</t>
  </si>
  <si>
    <t>Sebastian Koch</t>
  </si>
  <si>
    <t>Black BookÂ </t>
  </si>
  <si>
    <t>boat|escape|hiding|nazi|resistance</t>
  </si>
  <si>
    <t>http://www.imdb.com/title/tt0389557/?ref_=fn_tt_tt_1</t>
  </si>
  <si>
    <t>Dutch</t>
  </si>
  <si>
    <t>Netherlands</t>
  </si>
  <si>
    <t>Christian Carion</t>
  </si>
  <si>
    <t>Drama|History|Music|Romance|War</t>
  </si>
  <si>
    <t>Joyeux NoelÂ </t>
  </si>
  <si>
    <t>christmas|no man's land|soldier|trench|world war one</t>
  </si>
  <si>
    <t>http://www.imdb.com/title/tt0424205/?ref_=fn_tt_tt_1</t>
  </si>
  <si>
    <t>David Palmer</t>
  </si>
  <si>
    <t>Hit and RunÂ </t>
  </si>
  <si>
    <t>gay cop|getaway driver|masturbation|penis|witness protection</t>
  </si>
  <si>
    <t>http://www.imdb.com/title/tt2097307/?ref_=fn_tt_tt_1</t>
  </si>
  <si>
    <t>Mad MoneyÂ </t>
  </si>
  <si>
    <t>Roger Cross</t>
  </si>
  <si>
    <t>bank|federal reserve bank|money|security guard|shredder</t>
  </si>
  <si>
    <t>http://www.imdb.com/title/tt0951216/?ref_=fn_tt_tt_1</t>
  </si>
  <si>
    <t>Rowan Joffe</t>
  </si>
  <si>
    <t>Ben Crompton</t>
  </si>
  <si>
    <t>Before I Go to SleepÂ </t>
  </si>
  <si>
    <t>Anne-Marie Duff</t>
  </si>
  <si>
    <t>amnesia|female nudity|infidelity|nudity|therapist</t>
  </si>
  <si>
    <t>http://www.imdb.com/title/tt1726592/?ref_=fn_tt_tt_1</t>
  </si>
  <si>
    <t>Joe Spinell</t>
  </si>
  <si>
    <t>SorcererÂ </t>
  </si>
  <si>
    <t>Amidou</t>
  </si>
  <si>
    <t>fire|jungle|money|oil drilling|truck</t>
  </si>
  <si>
    <t>http://www.imdb.com/title/tt0076740/?ref_=fn_tt_tt_1</t>
  </si>
  <si>
    <t>John Curran</t>
  </si>
  <si>
    <t>StoneÂ </t>
  </si>
  <si>
    <t>arsonist|blood splatter on face|deception|parole|parole officer</t>
  </si>
  <si>
    <t>http://www.imdb.com/title/tt1423995/?ref_=fn_tt_tt_1</t>
  </si>
  <si>
    <t>Ludivine Sagnier</t>
  </si>
  <si>
    <t>Comedy|History</t>
  </si>
  <si>
    <t>Romain Duris</t>
  </si>
  <si>
    <t>MoliÃ¨reÂ </t>
  </si>
  <si>
    <t>Fabrice Luchini</t>
  </si>
  <si>
    <t>deathbed|play|playwright|prison|theater</t>
  </si>
  <si>
    <t>http://www.imdb.com/title/tt0796335/?ref_=fn_tt_tt_1</t>
  </si>
  <si>
    <t>Out of the FurnaceÂ </t>
  </si>
  <si>
    <t>Dendrie Taylor</t>
  </si>
  <si>
    <t>ambiguous ending|brother brother relationship|drug dealer|fight club|revenge</t>
  </si>
  <si>
    <t>http://www.imdb.com/title/tt1206543/?ref_=fn_tt_tt_1</t>
  </si>
  <si>
    <t>Michael ClaytonÂ </t>
  </si>
  <si>
    <t>attorney|debt|fixer|law|law firm</t>
  </si>
  <si>
    <t>http://www.imdb.com/title/tt0465538/?ref_=fn_tt_tt_1</t>
  </si>
  <si>
    <t>My Fellow AmericansÂ </t>
  </si>
  <si>
    <t>gay pride|highway travel|president|road movie|u.s. president</t>
  </si>
  <si>
    <t>http://www.imdb.com/title/tt0117119/?ref_=fn_tt_tt_1</t>
  </si>
  <si>
    <t>Arlington RoadÂ </t>
  </si>
  <si>
    <t>death|fbi|fbi agent|neighbor|professor</t>
  </si>
  <si>
    <t>http://www.imdb.com/title/tt0137363/?ref_=fn_tt_tt_1</t>
  </si>
  <si>
    <t>Juan JosÃ© Campanella</t>
  </si>
  <si>
    <t>Diego Ramos</t>
  </si>
  <si>
    <t>Adventure|Animation|Family|Sport</t>
  </si>
  <si>
    <t>Pablo Rago</t>
  </si>
  <si>
    <t>UnderdogsÂ </t>
  </si>
  <si>
    <t>Gabriel AlmirÃ³n</t>
  </si>
  <si>
    <t>funfair|luna park|table football|toy comes to life|wig</t>
  </si>
  <si>
    <t>http://www.imdb.com/title/tt1634003/?ref_=fn_tt_tt_1</t>
  </si>
  <si>
    <t>Ornella Muti</t>
  </si>
  <si>
    <t>To Rome with LoveÂ </t>
  </si>
  <si>
    <t>Alessandra Mastronardi</t>
  </si>
  <si>
    <t>architect|celebrity|prostitute|shower|tourist</t>
  </si>
  <si>
    <t>http://www.imdb.com/title/tt1859650/?ref_=fn_tt_tt_1</t>
  </si>
  <si>
    <t>Warren Clarke</t>
  </si>
  <si>
    <t>FirefoxÂ </t>
  </si>
  <si>
    <t>Kenneth Colley</t>
  </si>
  <si>
    <t>fighter plane|jet fighter|refueling|russia|soviet union</t>
  </si>
  <si>
    <t>http://www.imdb.com/title/tt0083943/?ref_=fn_tt_tt_1</t>
  </si>
  <si>
    <t>Trey Parker</t>
  </si>
  <si>
    <t>Animation|Comedy|Fantasy|Musical</t>
  </si>
  <si>
    <t>South Park: Bigger Longer &amp; UncutÂ </t>
  </si>
  <si>
    <t>boy|canada|hell|misunderstanding|refrence to liza minnelli</t>
  </si>
  <si>
    <t>http://www.imdb.com/title/tt0158983/?ref_=fn_tt_tt_1</t>
  </si>
  <si>
    <t>Death at a FuneralÂ </t>
  </si>
  <si>
    <t>end credits roll call|four word title|funeral|secret|uncle</t>
  </si>
  <si>
    <t>http://www.imdb.com/title/tt0795368/?ref_=fn_tt_tt_1</t>
  </si>
  <si>
    <t>Stuart Gillard</t>
  </si>
  <si>
    <t>Teenage Mutant Ninja Turtles IIIÂ </t>
  </si>
  <si>
    <t>Matt Hill</t>
  </si>
  <si>
    <t>battle|japan|magic|samurai|turtle</t>
  </si>
  <si>
    <t>http://www.imdb.com/title/tt0108308/?ref_=fn_tt_tt_1</t>
  </si>
  <si>
    <t>HardballÂ </t>
  </si>
  <si>
    <t>DeWayne Warren</t>
  </si>
  <si>
    <t>coach|gambling|housing project|little league|little league baseball</t>
  </si>
  <si>
    <t>http://www.imdb.com/title/tt0180734/?ref_=fn_tt_tt_1</t>
  </si>
  <si>
    <t>Silver Linings PlaybookÂ </t>
  </si>
  <si>
    <t>adulterous wife|bipolar disorder|obsessive compulsive personality disorder|unhappy marriage|widow</t>
  </si>
  <si>
    <t>http://www.imdb.com/title/tt1045658/?ref_=fn_tt_tt_1</t>
  </si>
  <si>
    <t>Freedom WritersÂ </t>
  </si>
  <si>
    <t>gang violence|high school|journal|marriage|teacher</t>
  </si>
  <si>
    <t>http://www.imdb.com/title/tt0463998/?ref_=fn_tt_tt_1</t>
  </si>
  <si>
    <t>For Colored GirlsÂ </t>
  </si>
  <si>
    <t>african american protagonist|female protagonist|multi protagonist|poem|three word title</t>
  </si>
  <si>
    <t>http://www.imdb.com/title/tt1405500/?ref_=fn_tt_tt_1</t>
  </si>
  <si>
    <t>Qi Shu</t>
  </si>
  <si>
    <t>The TransporterÂ </t>
  </si>
  <si>
    <t>Matt Schulze</t>
  </si>
  <si>
    <t>bar|gunfight|human trafficking|mixed martial arts|tire iron</t>
  </si>
  <si>
    <t>http://www.imdb.com/title/tt0293662/?ref_=fn_tt_tt_1</t>
  </si>
  <si>
    <t>Never Back DownÂ </t>
  </si>
  <si>
    <t>Leslie Hope</t>
  </si>
  <si>
    <t>club|fight|fighting|high school|mixed martial arts</t>
  </si>
  <si>
    <t>http://www.imdb.com/title/tt1023111/?ref_=fn_tt_tt_1</t>
  </si>
  <si>
    <t>Katt Shea</t>
  </si>
  <si>
    <t>Jason London</t>
  </si>
  <si>
    <t>The Rage: Carrie 2Â </t>
  </si>
  <si>
    <t>Eddie Kaye Thomas</t>
  </si>
  <si>
    <t>high school|party|prom|suicide|teenage girl</t>
  </si>
  <si>
    <t>http://www.imdb.com/title/tt0144814/?ref_=fn_tt_tt_1</t>
  </si>
  <si>
    <t>Game-Show|Reality-TV|Romance</t>
  </si>
  <si>
    <t>Chris Harrison</t>
  </si>
  <si>
    <t xml:space="preserve">The BachelorÂ             </t>
  </si>
  <si>
    <t>bachelor|seeking love|single guy|tv host|women rivals for man</t>
  </si>
  <si>
    <t>http://www.imdb.com/title/tt0313038/?ref_=fn_tt_tt_1</t>
  </si>
  <si>
    <t>Away We GoÂ </t>
  </si>
  <si>
    <t>baby|children|friend|love|road trip</t>
  </si>
  <si>
    <t>http://www.imdb.com/title/tt1176740/?ref_=fn_tt_tt_1</t>
  </si>
  <si>
    <t>Joshua Michael Stern</t>
  </si>
  <si>
    <t>Swing VoteÂ </t>
  </si>
  <si>
    <t>ballot|election|new mexico|vote|voting</t>
  </si>
  <si>
    <t>http://www.imdb.com/title/tt1027862/?ref_=fn_tt_tt_1</t>
  </si>
  <si>
    <t>Moonlight MileÂ </t>
  </si>
  <si>
    <t>1970s|death|district attorney|fiancee|watching television</t>
  </si>
  <si>
    <t>http://www.imdb.com/title/tt0179098/?ref_=fn_tt_tt_1</t>
  </si>
  <si>
    <t>Tomas Alfredson</t>
  </si>
  <si>
    <t>Tinker Tailor Soldier SpyÂ </t>
  </si>
  <si>
    <t>cold war|hungary|mole|spy|woman on top</t>
  </si>
  <si>
    <t>http://www.imdb.com/title/tt1340800/?ref_=fn_tt_tt_1</t>
  </si>
  <si>
    <t>John Duigan</t>
  </si>
  <si>
    <t>Elaine Hendrix</t>
  </si>
  <si>
    <t>MollyÂ </t>
  </si>
  <si>
    <t>Sarah Wynter</t>
  </si>
  <si>
    <t>autism|experimental surgery|female nudity|forename as title|regression</t>
  </si>
  <si>
    <t>http://www.imdb.com/title/tt0143746/?ref_=fn_tt_tt_1</t>
  </si>
  <si>
    <t>The BeaverÂ </t>
  </si>
  <si>
    <t>beaver puppet|depression|dysfunctional family|puppet|speech</t>
  </si>
  <si>
    <t>http://www.imdb.com/title/tt1321860/?ref_=fn_tt_tt_1</t>
  </si>
  <si>
    <t>Colin Higgins</t>
  </si>
  <si>
    <t>The Best Little Whorehouse in TexasÂ </t>
  </si>
  <si>
    <t>Dom DeLuise</t>
  </si>
  <si>
    <t>chicken|governor|locker room|sheriff|texas</t>
  </si>
  <si>
    <t>http://www.imdb.com/title/tt0083642/?ref_=fn_tt_tt_1</t>
  </si>
  <si>
    <t>eXistenZÂ </t>
  </si>
  <si>
    <t>assassin|game|game designer|pod|virtual reality</t>
  </si>
  <si>
    <t>http://www.imdb.com/title/tt0120907/?ref_=fn_tt_tt_1</t>
  </si>
  <si>
    <t>Raiders of the Lost ArkÂ </t>
  </si>
  <si>
    <t>archeological dig|archeologist|ark of the covenant|egypt|nazi</t>
  </si>
  <si>
    <t>http://www.imdb.com/title/tt0082971/?ref_=fn_tt_tt_1</t>
  </si>
  <si>
    <t>Home Alone 2: Lost in New YorkÂ </t>
  </si>
  <si>
    <t>airport|christmas|florida|new york city|toy store</t>
  </si>
  <si>
    <t>http://www.imdb.com/title/tt0104431/?ref_=fn_tt_tt_1</t>
  </si>
  <si>
    <t>Teri Garr</t>
  </si>
  <si>
    <t>Close Encounters of the Third KindÂ </t>
  </si>
  <si>
    <t>alien|close encounter of the third kind|mothership|ufo|vision</t>
  </si>
  <si>
    <t>http://www.imdb.com/title/tt0075860/?ref_=fn_tt_tt_1</t>
  </si>
  <si>
    <t>Jim Sonzero</t>
  </si>
  <si>
    <t>Ian Somerhalder</t>
  </si>
  <si>
    <t>PulseÂ </t>
  </si>
  <si>
    <t>cell phone|computer|computer hacker|e mail|technology</t>
  </si>
  <si>
    <t>http://www.imdb.com/title/tt0454919/?ref_=fn_tt_tt_1</t>
  </si>
  <si>
    <t>Beverly Hills Cop IIÂ </t>
  </si>
  <si>
    <t>detective|police|police chief|robbery|tall woman</t>
  </si>
  <si>
    <t>http://www.imdb.com/title/tt0092644/?ref_=fn_tt_tt_1</t>
  </si>
  <si>
    <t>Kimberly J. Brown</t>
  </si>
  <si>
    <t>Bringing Down the HouseÂ </t>
  </si>
  <si>
    <t>Steve Harris</t>
  </si>
  <si>
    <t>divorce|lawyer|spanking|villain arrested|wrongful conviction</t>
  </si>
  <si>
    <t>http://www.imdb.com/title/tt0305669/?ref_=fn_tt_tt_1</t>
  </si>
  <si>
    <t>The Silence of the LambsÂ </t>
  </si>
  <si>
    <t>case file|fbi agent|psycho thriller|psychopath|serial killer</t>
  </si>
  <si>
    <t>http://www.imdb.com/title/tt0102926/?ref_=fn_tt_tt_1</t>
  </si>
  <si>
    <t>Penelope Spheeris</t>
  </si>
  <si>
    <t>Wayne's WorldÂ </t>
  </si>
  <si>
    <t>basement|lead actor's first film|long hair|public access|title directed by female</t>
  </si>
  <si>
    <t>http://www.imdb.com/title/tt0105793/?ref_=fn_tt_tt_1</t>
  </si>
  <si>
    <t>Jeff Tremaine</t>
  </si>
  <si>
    <t>Steve-O</t>
  </si>
  <si>
    <t>Action|Comedy|Documentary</t>
  </si>
  <si>
    <t>Bam Margera</t>
  </si>
  <si>
    <t>Jackass 3DÂ </t>
  </si>
  <si>
    <t>Chris Pontius</t>
  </si>
  <si>
    <t>full frontal male nudity|man wearing a jock strap|man wearing a thong|rear male nudity|stripped prison uniform</t>
  </si>
  <si>
    <t>http://www.imdb.com/title/tt1116184/?ref_=fn_tt_tt_1</t>
  </si>
  <si>
    <t>Jeannot Szwarc</t>
  </si>
  <si>
    <t>Murray Hamilton</t>
  </si>
  <si>
    <t>Jaws 2Â </t>
  </si>
  <si>
    <t>Joseph Mascolo</t>
  </si>
  <si>
    <t>great white shark|island|mayor|police chief|shark</t>
  </si>
  <si>
    <t>http://www.imdb.com/title/tt0077766/?ref_=fn_tt_tt_1</t>
  </si>
  <si>
    <t>Adventure|Comedy|Drama|Family|Romance</t>
  </si>
  <si>
    <t>Beverly Hills ChihuahuaÂ </t>
  </si>
  <si>
    <t>Ali Hillis</t>
  </si>
  <si>
    <t>chihuahua|german shepherd|mexico|potted plant|tijuana mexico</t>
  </si>
  <si>
    <t>http://www.imdb.com/title/tt1014775/?ref_=fn_tt_tt_1</t>
  </si>
  <si>
    <t>The ConjuringÂ </t>
  </si>
  <si>
    <t>Hayley McFarland</t>
  </si>
  <si>
    <t>based on true story|farmhouse|paranormal investigator|rhode island|supernatural power</t>
  </si>
  <si>
    <t>http://www.imdb.com/title/tt1457767/?ref_=fn_tt_tt_1</t>
  </si>
  <si>
    <t>Are We There Yet?Â </t>
  </si>
  <si>
    <t>car fire|children|cockroach|independent film|new year</t>
  </si>
  <si>
    <t>http://www.imdb.com/title/tt0368578/?ref_=fn_tt_tt_1</t>
  </si>
  <si>
    <t>Mark Duplass</t>
  </si>
  <si>
    <t>TammyÂ </t>
  </si>
  <si>
    <t>alcoholic|grandmother|highway travel|niagara falls|on the road</t>
  </si>
  <si>
    <t>http://www.imdb.com/title/tt2103254/?ref_=fn_tt_tt_1</t>
  </si>
  <si>
    <t>School of RockÂ </t>
  </si>
  <si>
    <t>Mike White</t>
  </si>
  <si>
    <t>battle of the bands|rock band|school teacher|substitute teacher|teacher</t>
  </si>
  <si>
    <t>http://www.imdb.com/title/tt0332379/?ref_=fn_tt_tt_1</t>
  </si>
  <si>
    <t>Mortal KombatÂ </t>
  </si>
  <si>
    <t>based on video game|island|mortal kombat|tournament|warrior</t>
  </si>
  <si>
    <t>http://www.imdb.com/title/tt0113855/?ref_=fn_tt_tt_1</t>
  </si>
  <si>
    <t>White ChicksÂ </t>
  </si>
  <si>
    <t>african american|crossdresser|fbi|undercover|vomiting</t>
  </si>
  <si>
    <t>http://www.imdb.com/title/tt0381707/?ref_=fn_tt_tt_1</t>
  </si>
  <si>
    <t>Nick Krause</t>
  </si>
  <si>
    <t>Shailene Woodley</t>
  </si>
  <si>
    <t>The DescendantsÂ </t>
  </si>
  <si>
    <t>boating accident|daughters|father daughter relationship|hospital|marriage</t>
  </si>
  <si>
    <t>http://www.imdb.com/title/tt1033575/?ref_=fn_tt_tt_1</t>
  </si>
  <si>
    <t>Zane Holtz</t>
  </si>
  <si>
    <t>Adventure|Comedy|Drama|Family|Mystery</t>
  </si>
  <si>
    <t>HolesÂ </t>
  </si>
  <si>
    <t>Ski Carr</t>
  </si>
  <si>
    <t>bad luck|camp|curse|digging|hole</t>
  </si>
  <si>
    <t>http://www.imdb.com/title/tt0311289/?ref_=fn_tt_tt_1</t>
  </si>
  <si>
    <t>Bobby Coleman</t>
  </si>
  <si>
    <t>Drama|Family|Music|Romance</t>
  </si>
  <si>
    <t>The Last SongÂ </t>
  </si>
  <si>
    <t>Melissa Ordway</t>
  </si>
  <si>
    <t>beach|fire|love|pianist|summer</t>
  </si>
  <si>
    <t>http://www.imdb.com/title/tt1294226/?ref_=fn_tt_tt_1</t>
  </si>
  <si>
    <t>Steve McQueen</t>
  </si>
  <si>
    <t>12 Years a SlaveÂ </t>
  </si>
  <si>
    <t>Taran Killam</t>
  </si>
  <si>
    <t>racism|separation from family|social injustice|torture|whipping</t>
  </si>
  <si>
    <t>http://www.imdb.com/title/tt2024544/?ref_=fn_tt_tt_1</t>
  </si>
  <si>
    <t>DrumlineÂ </t>
  </si>
  <si>
    <t>Jason Weaver</t>
  </si>
  <si>
    <t>drumline|drummer|fish out of water|marching band|university</t>
  </si>
  <si>
    <t>http://www.imdb.com/title/tt0303933/?ref_=fn_tt_tt_1</t>
  </si>
  <si>
    <t>Why Did I Get Married Too?Â </t>
  </si>
  <si>
    <t>question mark in title|returning character killed off|sequel|six word title|writer director</t>
  </si>
  <si>
    <t>http://www.imdb.com/title/tt1391137/?ref_=fn_tt_tt_1</t>
  </si>
  <si>
    <t>Fantasy|Romance</t>
  </si>
  <si>
    <t>Edward ScissorhandsÂ </t>
  </si>
  <si>
    <t>creation|inventor|magical realism|scissors|suburb</t>
  </si>
  <si>
    <t>http://www.imdb.com/title/tt0099487/?ref_=fn_tt_tt_1</t>
  </si>
  <si>
    <t>Thea Sharrock</t>
  </si>
  <si>
    <t>Me Before YouÂ </t>
  </si>
  <si>
    <t>Brendan Coyle</t>
  </si>
  <si>
    <t>accident|caretaker|economic hardship|quadriplegic|wheelchair</t>
  </si>
  <si>
    <t>http://www.imdb.com/title/tt2674426/?ref_=fn_tt_tt_1</t>
  </si>
  <si>
    <t>Madea's Witness ProtectionÂ </t>
  </si>
  <si>
    <t>Romeo Miller</t>
  </si>
  <si>
    <t>critically bashed|culture shock|interracial relationship|madea series|ponzi scheme</t>
  </si>
  <si>
    <t>http://www.imdb.com/title/tt2215285/?ref_=fn_tt_tt_1</t>
  </si>
  <si>
    <t>Fernando Rey</t>
  </si>
  <si>
    <t>The French ConnectionÂ </t>
  </si>
  <si>
    <t>Tony Lo Bianco</t>
  </si>
  <si>
    <t>crime boss|drug smuggling|heroin|mafia boss|organized crime</t>
  </si>
  <si>
    <t>http://www.imdb.com/title/tt0067116/?ref_=fn_tt_tt_1</t>
  </si>
  <si>
    <t>Jon Lucas</t>
  </si>
  <si>
    <t>Bad MomsÂ </t>
  </si>
  <si>
    <t>lesbian kiss|mom|pta|reference to mad max|scene during end credits</t>
  </si>
  <si>
    <t>http://www.imdb.com/title/tt4651520/?ref_=fn_tt_tt_1</t>
  </si>
  <si>
    <t>Aaron Seltzer</t>
  </si>
  <si>
    <t>Date MovieÂ </t>
  </si>
  <si>
    <t>female protagonist|greek|overweight|spoof|wedding planner</t>
  </si>
  <si>
    <t>http://www.imdb.com/title/tt0466342/?ref_=fn_tt_tt_1</t>
  </si>
  <si>
    <t>Robin Budd</t>
  </si>
  <si>
    <t>Return to Never LandÂ </t>
  </si>
  <si>
    <t>1940s|gang that lives together|outlaw gang|rescue|sequel</t>
  </si>
  <si>
    <t>http://www.imdb.com/title/tt0280030/?ref_=fn_tt_tt_1</t>
  </si>
  <si>
    <t>Ava DuVernay</t>
  </si>
  <si>
    <t>SelmaÂ </t>
  </si>
  <si>
    <t>civil rights|courage|protest|selma alabama|u.s. politics</t>
  </si>
  <si>
    <t>http://www.imdb.com/title/tt1020072/?ref_=fn_tt_tt_1</t>
  </si>
  <si>
    <t>Steve Trenbirth</t>
  </si>
  <si>
    <t>Phil Collins</t>
  </si>
  <si>
    <t>Adventure|Animation|Family|Musical</t>
  </si>
  <si>
    <t>The Jungle Book 2Â </t>
  </si>
  <si>
    <t>Tony Jay</t>
  </si>
  <si>
    <t>dog|jungle|shot gun|tiger|village</t>
  </si>
  <si>
    <t>http://www.imdb.com/title/tt0283426/?ref_=fn_tt_tt_1</t>
  </si>
  <si>
    <t>Skye McCole Bartusiak</t>
  </si>
  <si>
    <t>Barry Watson</t>
  </si>
  <si>
    <t>BoogeymanÂ </t>
  </si>
  <si>
    <t>Charles Mesure</t>
  </si>
  <si>
    <t>boogeyman|childhood|fear|hometown|uncle</t>
  </si>
  <si>
    <t>http://www.imdb.com/title/tt0357507/?ref_=fn_tt_tt_1</t>
  </si>
  <si>
    <t>Mennan Yapo</t>
  </si>
  <si>
    <t>PremonitionÂ </t>
  </si>
  <si>
    <t>Marc Macaulay</t>
  </si>
  <si>
    <t>car|car accident|housewife|sheriff|suburb</t>
  </si>
  <si>
    <t>http://www.imdb.com/title/tt0477071/?ref_=fn_tt_tt_1</t>
  </si>
  <si>
    <t>Jun Falkenstein</t>
  </si>
  <si>
    <t>Animation|Comedy|Drama|Family|Musical</t>
  </si>
  <si>
    <t>Kath Soucie</t>
  </si>
  <si>
    <t>The Tigger MovieÂ </t>
  </si>
  <si>
    <t>Ken Sansom</t>
  </si>
  <si>
    <t>cartoon tiger|coming of age|tiger|tigger|title directed by female</t>
  </si>
  <si>
    <t>http://www.imdb.com/title/tt0220099/?ref_=fn_tt_tt_1</t>
  </si>
  <si>
    <t>OrphanÂ </t>
  </si>
  <si>
    <t>Aryana Engineer</t>
  </si>
  <si>
    <t>alcoholism|girl|little girl|orphan|troubled marriage</t>
  </si>
  <si>
    <t>http://www.imdb.com/title/tt1148204/?ref_=fn_tt_tt_1</t>
  </si>
  <si>
    <t>Joseph Julian Soria</t>
  </si>
  <si>
    <t>MaxÂ </t>
  </si>
  <si>
    <t>afghanistan|death of marine|dog|dog adoption|man dog relationship</t>
  </si>
  <si>
    <t>http://www.imdb.com/title/tt3369806/?ref_=fn_tt_tt_1</t>
  </si>
  <si>
    <t>David Mann</t>
  </si>
  <si>
    <t>Lamman Rucker</t>
  </si>
  <si>
    <t xml:space="preserve">Meet the BrownsÂ             </t>
  </si>
  <si>
    <t>Denise Boutte</t>
  </si>
  <si>
    <t>african american|character name in title|family relationships|sitcom</t>
  </si>
  <si>
    <t>http://www.imdb.com/title/tt1319598/?ref_=fn_tt_tt_1</t>
  </si>
  <si>
    <t>Epic MovieÂ </t>
  </si>
  <si>
    <t>chocolate|chocolate factory|factory|orphan|student</t>
  </si>
  <si>
    <t>http://www.imdb.com/title/tt0799949/?ref_=fn_tt_tt_1</t>
  </si>
  <si>
    <t>Jamey Sheridan</t>
  </si>
  <si>
    <t>Biography|Crime|Drama|History</t>
  </si>
  <si>
    <t>SpotlightÂ </t>
  </si>
  <si>
    <t>Brian d'Arcy James</t>
  </si>
  <si>
    <t>cover up|investigation|journalist|newspaper|sexual abuse</t>
  </si>
  <si>
    <t>http://www.imdb.com/title/tt1895587/?ref_=fn_tt_tt_1</t>
  </si>
  <si>
    <t>Lakeview TerraceÂ </t>
  </si>
  <si>
    <t>interracial couple|lapd|male nudity|neighbor|nudity</t>
  </si>
  <si>
    <t>http://www.imdb.com/title/tt0947802/?ref_=fn_tt_tt_1</t>
  </si>
  <si>
    <t>Takashi Shimizu</t>
  </si>
  <si>
    <t>The Grudge 2Â </t>
  </si>
  <si>
    <t>curse|ghost|haunted house|high school|schoolgirl</t>
  </si>
  <si>
    <t>http://www.imdb.com/title/tt0433386/?ref_=fn_tt_tt_1</t>
  </si>
  <si>
    <t>Richard Lawson</t>
  </si>
  <si>
    <t>How Stella Got Her Groove BackÂ </t>
  </si>
  <si>
    <t>female protagonist|jamaica|six word title|tragic event|vacation</t>
  </si>
  <si>
    <t>http://www.imdb.com/title/tt0120703/?ref_=fn_tt_tt_1</t>
  </si>
  <si>
    <t>Adventure|Comedy|Fantasy|Music|Sci-Fi</t>
  </si>
  <si>
    <t>Bill &amp; Ted's Bogus JourneyÂ </t>
  </si>
  <si>
    <t>Alex Winter</t>
  </si>
  <si>
    <t>battle of the bands|bill and ted|heaven|hell|robot</t>
  </si>
  <si>
    <t>http://www.imdb.com/title/tt0101452/?ref_=fn_tt_tt_1</t>
  </si>
  <si>
    <t>Man of the YearÂ </t>
  </si>
  <si>
    <t>campaign|election|president|presidential election|satire</t>
  </si>
  <si>
    <t>http://www.imdb.com/title/tt0483726/?ref_=fn_tt_tt_1</t>
  </si>
  <si>
    <t>Gary Nelson</t>
  </si>
  <si>
    <t>Maximilian Schell</t>
  </si>
  <si>
    <t>The Black HoleÂ </t>
  </si>
  <si>
    <t>Yvette Mimieux</t>
  </si>
  <si>
    <t>black hole|escape|palomino|robot|scientist</t>
  </si>
  <si>
    <t>http://www.imdb.com/title/tt0078869/?ref_=fn_tt_tt_1</t>
  </si>
  <si>
    <t>Anton Corbijn</t>
  </si>
  <si>
    <t>Thekla Reuten</t>
  </si>
  <si>
    <t>Violante Placido</t>
  </si>
  <si>
    <t>The AmericanÂ </t>
  </si>
  <si>
    <t>Filippo Timi</t>
  </si>
  <si>
    <t>ambush|assassin|priest|prostitute|sweden</t>
  </si>
  <si>
    <t>http://www.imdb.com/title/tt1440728/?ref_=fn_tt_tt_1</t>
  </si>
  <si>
    <t>Gregory Nava</t>
  </si>
  <si>
    <t>SelenaÂ </t>
  </si>
  <si>
    <t>latin music|marriage|on tour|singer|tejano</t>
  </si>
  <si>
    <t>http://www.imdb.com/title/tt0120094/?ref_=fn_tt_tt_1</t>
  </si>
  <si>
    <t>Dave Foley</t>
  </si>
  <si>
    <t>Vampires SuckÂ </t>
  </si>
  <si>
    <t>Anneliese van der Pol</t>
  </si>
  <si>
    <t>cat|friend|love|sheriff|teenager</t>
  </si>
  <si>
    <t>http://www.imdb.com/title/tt1666186/?ref_=fn_tt_tt_1</t>
  </si>
  <si>
    <t>Harriet Walter</t>
  </si>
  <si>
    <t>BabelÂ </t>
  </si>
  <si>
    <t>Dermot Crowley</t>
  </si>
  <si>
    <t>american|destiny|mexican border|multiple perspectives|muslim</t>
  </si>
  <si>
    <t>http://www.imdb.com/title/tt0449467/?ref_=fn_tt_tt_1</t>
  </si>
  <si>
    <t>This Is Where I Leave YouÂ </t>
  </si>
  <si>
    <t>brother sister relationship|childhood home|man child|sibling|vomiting</t>
  </si>
  <si>
    <t>http://www.imdb.com/title/tt1371150/?ref_=fn_tt_tt_1</t>
  </si>
  <si>
    <t>John Patrick Shanley</t>
  </si>
  <si>
    <t>DoubtÂ </t>
  </si>
  <si>
    <t>boy|catholic|nun|priest|student</t>
  </si>
  <si>
    <t>http://www.imdb.com/title/tt0918927/?ref_=fn_tt_tt_1</t>
  </si>
  <si>
    <t>Jeremy Shada</t>
  </si>
  <si>
    <t>Team America: World PoliceÂ </t>
  </si>
  <si>
    <t>actor|arab stereotype|broadway|terrorist|vomiting</t>
  </si>
  <si>
    <t>http://www.imdb.com/title/tt0372588/?ref_=fn_tt_tt_1</t>
  </si>
  <si>
    <t>Keram Malicki-SÃ¡nchez</t>
  </si>
  <si>
    <t>Gunnar Hansen</t>
  </si>
  <si>
    <t>Texas Chainsaw 3DÂ </t>
  </si>
  <si>
    <t>Shaun Sipos</t>
  </si>
  <si>
    <t>chainsaw|halloween|mansion|massacre|texas</t>
  </si>
  <si>
    <t>http://www.imdb.com/title/tt1572315/?ref_=fn_tt_tt_1</t>
  </si>
  <si>
    <t>William McNamara</t>
  </si>
  <si>
    <t>CopycatÂ </t>
  </si>
  <si>
    <t>agoraphobia|copycat murder|detective|psychologist|serial killer</t>
  </si>
  <si>
    <t>http://www.imdb.com/title/tt0112722/?ref_=fn_tt_tt_1</t>
  </si>
  <si>
    <t>Marisa Saks</t>
  </si>
  <si>
    <t>Scary Movie 5Â </t>
  </si>
  <si>
    <t>2010s|ape|ballet|psychic|supernatural</t>
  </si>
  <si>
    <t>http://www.imdb.com/title/tt0795461/?ref_=fn_tt_tt_1</t>
  </si>
  <si>
    <t>Joshua Logan</t>
  </si>
  <si>
    <t>Lee Marvin</t>
  </si>
  <si>
    <t>Comedy|Drama|Musical|Romance|Western</t>
  </si>
  <si>
    <t>Paint Your WagonÂ </t>
  </si>
  <si>
    <t>california|farmer|gold|mining|prospector</t>
  </si>
  <si>
    <t>http://www.imdb.com/title/tt0064782/?ref_=fn_tt_tt_1</t>
  </si>
  <si>
    <t>MilkÂ </t>
  </si>
  <si>
    <t>Lucas Grabeel</t>
  </si>
  <si>
    <t>california|gay|gay activist|gay pickup|gay rights</t>
  </si>
  <si>
    <t>http://www.imdb.com/title/tt1013753/?ref_=fn_tt_tt_1</t>
  </si>
  <si>
    <t>Jan Cornet</t>
  </si>
  <si>
    <t>Action|Adventure|Drama|Mystery</t>
  </si>
  <si>
    <t>RisenÂ </t>
  </si>
  <si>
    <t>MarÃ­a Botto</t>
  </si>
  <si>
    <t>biblical|crucifixion|judea|resurrection|roman soldier</t>
  </si>
  <si>
    <t>http://www.imdb.com/title/tt3231054/?ref_=fn_tt_tt_1</t>
  </si>
  <si>
    <t>Steve Beck</t>
  </si>
  <si>
    <t>Isaiah Washington</t>
  </si>
  <si>
    <t>Ghost ShipÂ </t>
  </si>
  <si>
    <t>Francesca Rettondini</t>
  </si>
  <si>
    <t>decapitation|ghost ship|passenger|severed head|torso cut in half</t>
  </si>
  <si>
    <t>http://www.imdb.com/title/tt0288477/?ref_=fn_tt_tt_1</t>
  </si>
  <si>
    <t>Todd Strauss-Schulson</t>
  </si>
  <si>
    <t>A Very Harold &amp; Kumar 3D ChristmasÂ </t>
  </si>
  <si>
    <t>christmas|christmas tree|fire|new york city|stoner</t>
  </si>
  <si>
    <t>http://www.imdb.com/title/tt1268799/?ref_=fn_tt_tt_1</t>
  </si>
  <si>
    <t>John McNaughton</t>
  </si>
  <si>
    <t>Wild ThingsÂ </t>
  </si>
  <si>
    <t>Jeff Perry</t>
  </si>
  <si>
    <t>erotic thriller|forbidden sex|lesbian sex|sex with a student|taboo sex</t>
  </si>
  <si>
    <t>http://www.imdb.com/title/tt0120890/?ref_=fn_tt_tt_1</t>
  </si>
  <si>
    <t>Nelson McCormick</t>
  </si>
  <si>
    <t>The StepfatherÂ </t>
  </si>
  <si>
    <t>Skyler Samuels</t>
  </si>
  <si>
    <t>head dunked in water|military school|plastic bag|playing a video game|suffocating</t>
  </si>
  <si>
    <t>http://www.imdb.com/title/tt0814335/?ref_=fn_tt_tt_1</t>
  </si>
  <si>
    <t>Jesper Christensen</t>
  </si>
  <si>
    <t>The DebtÂ </t>
  </si>
  <si>
    <t>Romi Aboulafia</t>
  </si>
  <si>
    <t>east berlin|kiev ukraine|mossad|nazi|nazi war criminal</t>
  </si>
  <si>
    <t>http://www.imdb.com/title/tt1226753/?ref_=fn_tt_tt_1</t>
  </si>
  <si>
    <t>High FidelityÂ </t>
  </si>
  <si>
    <t>employer employee relationship|record store|store|thirty something|vinyl</t>
  </si>
  <si>
    <t>http://www.imdb.com/title/tt0146882/?ref_=fn_tt_tt_1</t>
  </si>
  <si>
    <t>Eric Valette</t>
  </si>
  <si>
    <t>Jason Beghe</t>
  </si>
  <si>
    <t>One Missed CallÂ </t>
  </si>
  <si>
    <t>Margaret Cho</t>
  </si>
  <si>
    <t>death|lifting someone into the air|telephone|telephone call|voice mail</t>
  </si>
  <si>
    <t>http://www.imdb.com/title/tt0479968/?ref_=fn_tt_tt_1</t>
  </si>
  <si>
    <t>Eye for an EyeÂ </t>
  </si>
  <si>
    <t>justice|rape|self defense|support group|vigilante</t>
  </si>
  <si>
    <t>http://www.imdb.com/title/tt0116260/?ref_=fn_tt_tt_1</t>
  </si>
  <si>
    <t>The Bank JobÂ </t>
  </si>
  <si>
    <t>chase|heist|london england|mobster|safe deposit</t>
  </si>
  <si>
    <t>http://www.imdb.com/title/tt0200465/?ref_=fn_tt_tt_1</t>
  </si>
  <si>
    <t>Eternal Sunshine of the Spotless MindÂ </t>
  </si>
  <si>
    <t>borderline personality disorder|loneliness|memory|playing against type|retrograde narrative</t>
  </si>
  <si>
    <t>http://www.imdb.com/title/tt0338013/?ref_=fn_tt_tt_1</t>
  </si>
  <si>
    <t>James Wolk</t>
  </si>
  <si>
    <t>You AgainÂ </t>
  </si>
  <si>
    <t>Christine Lakin</t>
  </si>
  <si>
    <t>dancing|dog|flight|hostility|travel</t>
  </si>
  <si>
    <t>http://www.imdb.com/title/tt1414382/?ref_=fn_tt_tt_1</t>
  </si>
  <si>
    <t>Street KingsÂ </t>
  </si>
  <si>
    <t>captain|lapd|murder|undercover cop|violence</t>
  </si>
  <si>
    <t>http://www.imdb.com/title/tt0421073/?ref_=fn_tt_tt_1</t>
  </si>
  <si>
    <t>Thomas Law</t>
  </si>
  <si>
    <t>The World's EndÂ </t>
  </si>
  <si>
    <t>Jasper Levine</t>
  </si>
  <si>
    <t>alcoholic|doppelganger|group therapy|self mutilation|twin actresses for twin sisters</t>
  </si>
  <si>
    <t>http://www.imdb.com/title/tt1213663/?ref_=fn_tt_tt_1</t>
  </si>
  <si>
    <t>Andrew Fleming</t>
  </si>
  <si>
    <t>Comedy|Crime|Family|Mystery|Romance|Thriller</t>
  </si>
  <si>
    <t>Kay Panabaker</t>
  </si>
  <si>
    <t>Nancy DrewÂ </t>
  </si>
  <si>
    <t>chase|clue|detective|movie star|murder</t>
  </si>
  <si>
    <t>http://www.imdb.com/title/tt0479500/?ref_=fn_tt_tt_1</t>
  </si>
  <si>
    <t>Michael Spierig</t>
  </si>
  <si>
    <t>Damien Garvey</t>
  </si>
  <si>
    <t>Jay Laga'aia</t>
  </si>
  <si>
    <t>DaybreakersÂ </t>
  </si>
  <si>
    <t>Tiffany Lamb</t>
  </si>
  <si>
    <t>blood|rationing|vampire|vampire society|year 2019</t>
  </si>
  <si>
    <t>http://www.imdb.com/title/tt0433362/?ref_=fn_tt_tt_1</t>
  </si>
  <si>
    <t>Jim Field Smith</t>
  </si>
  <si>
    <t>She's Out of My LeagueÂ </t>
  </si>
  <si>
    <t>Geoff Stults</t>
  </si>
  <si>
    <t>airport|airport security|confidence|iphone|love</t>
  </si>
  <si>
    <t>http://www.imdb.com/title/tt0815236/?ref_=fn_tt_tt_1</t>
  </si>
  <si>
    <t>Thomas Bezucha</t>
  </si>
  <si>
    <t>Monte CarloÂ </t>
  </si>
  <si>
    <t>Brett Cullen</t>
  </si>
  <si>
    <t>cell phone|hotel|misunderstanding|monte carlo|young woman</t>
  </si>
  <si>
    <t>http://www.imdb.com/title/tt1067774/?ref_=fn_tt_tt_1</t>
  </si>
  <si>
    <t>Hungary</t>
  </si>
  <si>
    <t>William Brent Bell</t>
  </si>
  <si>
    <t>Stay AliveÂ </t>
  </si>
  <si>
    <t>countess|game reality crossover|ghost|group of friends|tower</t>
  </si>
  <si>
    <t>http://www.imdb.com/title/tt0441796/?ref_=fn_tt_tt_1</t>
  </si>
  <si>
    <t>Action|Adventure|Drama|Romance|Western</t>
  </si>
  <si>
    <t>Quigley Down UnderÂ </t>
  </si>
  <si>
    <t>aborigine|australian|australian aborigine|australian outback|rancher</t>
  </si>
  <si>
    <t>http://www.imdb.com/title/tt0102744/?ref_=fn_tt_tt_1</t>
  </si>
  <si>
    <t>Anthony Bell</t>
  </si>
  <si>
    <t>Alpha and OmegaÂ </t>
  </si>
  <si>
    <t>arranged marriage|geese|idaho|national park|park</t>
  </si>
  <si>
    <t>http://www.imdb.com/title/tt1213012/?ref_=fn_tt_tt_1</t>
  </si>
  <si>
    <t>The CovenantÂ </t>
  </si>
  <si>
    <t>Toby Hemingway</t>
  </si>
  <si>
    <t>family secret|friendship between men|magic|supernatural power|teenager</t>
  </si>
  <si>
    <t>http://www.imdb.com/title/tt0475944/?ref_=fn_tt_tt_1</t>
  </si>
  <si>
    <t>Jessica Bendinger</t>
  </si>
  <si>
    <t>Vanessa Lengies</t>
  </si>
  <si>
    <t>Stick ItÂ </t>
  </si>
  <si>
    <t>John Patrick Amedori</t>
  </si>
  <si>
    <t>coach|gymnastics|houston texas|teenager|texas</t>
  </si>
  <si>
    <t>http://www.imdb.com/title/tt0430634/?ref_=fn_tt_tt_1</t>
  </si>
  <si>
    <t>ShortsÂ </t>
  </si>
  <si>
    <t>Jake Short</t>
  </si>
  <si>
    <t>boy|family relationships|rock|twin|two headed person</t>
  </si>
  <si>
    <t>http://www.imdb.com/title/tt1100119/?ref_=fn_tt_tt_1</t>
  </si>
  <si>
    <t>To Die ForÂ </t>
  </si>
  <si>
    <t>career|fame|murder|new hampshire|television</t>
  </si>
  <si>
    <t>http://www.imdb.com/title/tt0114681/?ref_=fn_tt_tt_1</t>
  </si>
  <si>
    <t>Henry Joost</t>
  </si>
  <si>
    <t>Adventure|Crime|Mystery|Sci-Fi|Thriller</t>
  </si>
  <si>
    <t>Samira Wiley</t>
  </si>
  <si>
    <t>NerveÂ </t>
  </si>
  <si>
    <t>dare|game|knocked out|motorcycle|online game</t>
  </si>
  <si>
    <t>http://www.imdb.com/title/tt3531824/?ref_=fn_tt_tt_1</t>
  </si>
  <si>
    <t>Ed Harris</t>
  </si>
  <si>
    <t>Crime|Drama|Western</t>
  </si>
  <si>
    <t>AppaloosaÂ </t>
  </si>
  <si>
    <t>Tom Bower</t>
  </si>
  <si>
    <t>deputy|friend|hanging|rancher|widow</t>
  </si>
  <si>
    <t>http://www.imdb.com/title/tt0800308/?ref_=fn_tt_tt_1</t>
  </si>
  <si>
    <t>Sheryl Lee</t>
  </si>
  <si>
    <t>VampiresÂ </t>
  </si>
  <si>
    <t>cross|relic|team|vampire|vampire hunter</t>
  </si>
  <si>
    <t>http://www.imdb.com/title/tt0120877/?ref_=fn_tt_tt_1</t>
  </si>
  <si>
    <t>Pablo Sevilla</t>
  </si>
  <si>
    <t xml:space="preserve">Yu-Gi-Oh! Duel MonstersÂ             </t>
  </si>
  <si>
    <t>anime|based on manga|hero|surrealism|zen</t>
  </si>
  <si>
    <t>http://www.imdb.com/title/tt0249327/?ref_=fn_tt_tt_1</t>
  </si>
  <si>
    <t>Alfred Hitchcock</t>
  </si>
  <si>
    <t>Vera Miles</t>
  </si>
  <si>
    <t>Janet Leigh</t>
  </si>
  <si>
    <t>PsychoÂ </t>
  </si>
  <si>
    <t>John Gavin</t>
  </si>
  <si>
    <t>money|motel|rain|shower|theft</t>
  </si>
  <si>
    <t>http://www.imdb.com/title/tt0054215/?ref_=fn_tt_tt_1</t>
  </si>
  <si>
    <t>My Best Friend's GirlÂ </t>
  </si>
  <si>
    <t>Riki Lindhome</t>
  </si>
  <si>
    <t>breasts|female rear nudity|jesus crust pizza parlor|thong panties|wedding</t>
  </si>
  <si>
    <t>http://www.imdb.com/title/tt1046163/?ref_=fn_tt_tt_1</t>
  </si>
  <si>
    <t>Shana Feste</t>
  </si>
  <si>
    <t>Endless LoveÂ </t>
  </si>
  <si>
    <t>brother sister relationship|high school graduation|love|sparkler|unfaithful husband</t>
  </si>
  <si>
    <t>http://www.imdb.com/title/tt2318092/?ref_=fn_tt_tt_1</t>
  </si>
  <si>
    <t>Georgia RuleÂ </t>
  </si>
  <si>
    <t>alcoholic|rules|secret|summer|teenager</t>
  </si>
  <si>
    <t>http://www.imdb.com/title/tt0791304/?ref_=fn_tt_tt_1</t>
  </si>
  <si>
    <t>Steve Rash</t>
  </si>
  <si>
    <t>Under the RainbowÂ </t>
  </si>
  <si>
    <t>Billy Barty</t>
  </si>
  <si>
    <t>assassin|hotel|japanese tourist|secret service|wizard of oz</t>
  </si>
  <si>
    <t>http://www.imdb.com/title/tt0083254/?ref_=fn_tt_tt_1</t>
  </si>
  <si>
    <t>John Wood</t>
  </si>
  <si>
    <t>Adventure|Comedy|Drama|Fantasy</t>
  </si>
  <si>
    <t>LadyhawkeÂ </t>
  </si>
  <si>
    <t>Leo McKern</t>
  </si>
  <si>
    <t>bishop|escape|hawk|lady|thief</t>
  </si>
  <si>
    <t>http://www.imdb.com/title/tt0089457/?ref_=fn_tt_tt_1</t>
  </si>
  <si>
    <t>Jan Hooks</t>
  </si>
  <si>
    <t>Simon BirchÂ </t>
  </si>
  <si>
    <t>boy|christmas|christmas pageant|friendship|illegitimate son</t>
  </si>
  <si>
    <t>http://www.imdb.com/title/tt0124879/?ref_=fn_tt_tt_1</t>
  </si>
  <si>
    <t>Mike Binder</t>
  </si>
  <si>
    <t>Reign Over MeÂ </t>
  </si>
  <si>
    <t>college|depression|grief|mental breakdown|post september 11 2001</t>
  </si>
  <si>
    <t>http://www.imdb.com/title/tt0490204/?ref_=fn_tt_tt_1</t>
  </si>
  <si>
    <t>Adventure|Biography|Drama</t>
  </si>
  <si>
    <t>Into the WildÂ </t>
  </si>
  <si>
    <t>alaska|based on true story|male nudity|self discovery|wilderness</t>
  </si>
  <si>
    <t>http://www.imdb.com/title/tt0758758/?ref_=fn_tt_tt_1</t>
  </si>
  <si>
    <t>School for ScoundrelsÂ </t>
  </si>
  <si>
    <t>paintball|paintball gun|pepper spray|tennis|what happened to epilogue</t>
  </si>
  <si>
    <t>http://www.imdb.com/title/tt0462519/?ref_=fn_tt_tt_1</t>
  </si>
  <si>
    <t>Michael J. Bassett</t>
  </si>
  <si>
    <t>Adventure|Drama|Horror|Mystery|Thriller</t>
  </si>
  <si>
    <t>Silent Hill: Revelation 3DÂ </t>
  </si>
  <si>
    <t>18th birthday|alternate reality|introduction|nightmare|on the run</t>
  </si>
  <si>
    <t>http://www.imdb.com/title/tt0938330/?ref_=fn_tt_tt_1</t>
  </si>
  <si>
    <t>Crime|Fantasy|Horror</t>
  </si>
  <si>
    <t>From Dusk Till DawnÂ </t>
  </si>
  <si>
    <t>brother|human versus vampire|rapist|stripper|vampire</t>
  </si>
  <si>
    <t>http://www.imdb.com/title/tt0116367/?ref_=fn_tt_tt_1</t>
  </si>
  <si>
    <t>Frank Nissen</t>
  </si>
  <si>
    <t>Animation|Family|Fantasy|Mystery</t>
  </si>
  <si>
    <t>Pooh's Heffalump MovieÂ </t>
  </si>
  <si>
    <t>creature|forest|mother son relationship|rabbit|winnie the pooh</t>
  </si>
  <si>
    <t>http://www.imdb.com/title/tt0407121/?ref_=fn_tt_tt_1</t>
  </si>
  <si>
    <t>Home for the HolidaysÂ </t>
  </si>
  <si>
    <t>Steve Guttenberg</t>
  </si>
  <si>
    <t>dinner|gay interest|gay sibling|homosexual|thanksgiving</t>
  </si>
  <si>
    <t>http://www.imdb.com/title/tt0113321/?ref_=fn_tt_tt_1</t>
  </si>
  <si>
    <t>Stephen Chow</t>
  </si>
  <si>
    <t>Chi Ling Chiu</t>
  </si>
  <si>
    <t>Action|Comedy|Crime|Fantasy</t>
  </si>
  <si>
    <t>Shengyi Huang</t>
  </si>
  <si>
    <t>Kung Fu HustleÂ </t>
  </si>
  <si>
    <t>Qiu Yuen</t>
  </si>
  <si>
    <t>1940s|axe|china|gang|sign language</t>
  </si>
  <si>
    <t>http://www.imdb.com/title/tt0373074/?ref_=fn_tt_tt_1</t>
  </si>
  <si>
    <t>Mark Feuerstein</t>
  </si>
  <si>
    <t xml:space="preserve">Fired UpÂ             </t>
  </si>
  <si>
    <t>Sharon Lawrence</t>
  </si>
  <si>
    <t>sitcom</t>
  </si>
  <si>
    <t>http://www.imdb.com/title/tt0118315/?ref_=fn_tt_tt_1</t>
  </si>
  <si>
    <t>Peter Hastings</t>
  </si>
  <si>
    <t>Comedy|Family|Music|Musical</t>
  </si>
  <si>
    <t>The Country BearsÂ </t>
  </si>
  <si>
    <t>animal in title|bear|box office flop|disney|satire</t>
  </si>
  <si>
    <t>http://www.imdb.com/title/tt0276033/?ref_=fn_tt_tt_1</t>
  </si>
  <si>
    <t>Mustafa Haidari</t>
  </si>
  <si>
    <t>The Kite RunnerÂ </t>
  </si>
  <si>
    <t>Khalid Abdalla</t>
  </si>
  <si>
    <t>afghanistan|based on novel|boy|friend|kite</t>
  </si>
  <si>
    <t>http://www.imdb.com/title/tt0419887/?ref_=fn_tt_tt_1</t>
  </si>
  <si>
    <t>Dari</t>
  </si>
  <si>
    <t>21 GramsÂ </t>
  </si>
  <si>
    <t>accident|faith|love|mathematician|nonlinear timeline</t>
  </si>
  <si>
    <t>http://www.imdb.com/title/tt0315733/?ref_=fn_tt_tt_1</t>
  </si>
  <si>
    <t>Paul Abascal</t>
  </si>
  <si>
    <t>Tom Hollander</t>
  </si>
  <si>
    <t>PaparazziÂ </t>
  </si>
  <si>
    <t>Kelly Carlson</t>
  </si>
  <si>
    <t>actor|coma|movie star|paparazzi|revenge</t>
  </si>
  <si>
    <t>http://www.imdb.com/title/tt0338325/?ref_=fn_tt_tt_1</t>
  </si>
  <si>
    <t>Chris Koch</t>
  </si>
  <si>
    <t>A Guy ThingÂ </t>
  </si>
  <si>
    <t>bachelor party|climbing a tree|taxi|toilet|wedding</t>
  </si>
  <si>
    <t>http://www.imdb.com/title/tt0295289/?ref_=fn_tt_tt_1</t>
  </si>
  <si>
    <t>Amy Heckerling</t>
  </si>
  <si>
    <t>Robert Miano</t>
  </si>
  <si>
    <t>LoserÂ </t>
  </si>
  <si>
    <t>Zak Orth</t>
  </si>
  <si>
    <t>college|loser|love|new york city|overdose</t>
  </si>
  <si>
    <t>http://www.imdb.com/title/tt0217630/?ref_=fn_tt_tt_1</t>
  </si>
  <si>
    <t>Crime|Documentary|News</t>
  </si>
  <si>
    <t>Ronald Reagan</t>
  </si>
  <si>
    <t>Capitalism: A Love StoryÂ </t>
  </si>
  <si>
    <t>Bernie Sanders</t>
  </si>
  <si>
    <t>capitalism|critique of capitalism|investment bank|market economy|plutocracy</t>
  </si>
  <si>
    <t>http://www.imdb.com/title/tt1232207/?ref_=fn_tt_tt_1</t>
  </si>
  <si>
    <t>George Stevens</t>
  </si>
  <si>
    <t>Carroll Baker</t>
  </si>
  <si>
    <t>The Greatest Story Ever ToldÂ </t>
  </si>
  <si>
    <t>70mm film|biblical epic|faith|jewish|king herod</t>
  </si>
  <si>
    <t>http://www.imdb.com/title/tt0059245/?ref_=fn_tt_tt_1</t>
  </si>
  <si>
    <t>Billy Ray</t>
  </si>
  <si>
    <t>Secret in Their EyesÂ </t>
  </si>
  <si>
    <t>Joe Cole</t>
  </si>
  <si>
    <t>digging a grave|grave digging|investigator|police|secret</t>
  </si>
  <si>
    <t>http://www.imdb.com/title/tt1741273/?ref_=fn_tt_tt_1</t>
  </si>
  <si>
    <t>Disaster MovieÂ </t>
  </si>
  <si>
    <t>disaster|glass|mousetrap|natural disaster|scatological humor</t>
  </si>
  <si>
    <t>http://www.imdb.com/title/tt1213644/?ref_=fn_tt_tt_1</t>
  </si>
  <si>
    <t>ArmoredÂ </t>
  </si>
  <si>
    <t>Lorna Raver</t>
  </si>
  <si>
    <t>armored truck|blood splatter|die hard scenario|guard|heist</t>
  </si>
  <si>
    <t>http://www.imdb.com/title/tt0913354/?ref_=fn_tt_tt_1</t>
  </si>
  <si>
    <t>The Man Who Knew Too LittleÂ </t>
  </si>
  <si>
    <t>Joanne Whalley</t>
  </si>
  <si>
    <t>assassin|bomb|dominatrix|mistaken identity|spy</t>
  </si>
  <si>
    <t>http://www.imdb.com/title/tt0120483/?ref_=fn_tt_tt_1</t>
  </si>
  <si>
    <t>Mark Mylod</t>
  </si>
  <si>
    <t>What's Your Number?Â </t>
  </si>
  <si>
    <t>ex boyfriend|morning after|prince charming|quarrel|womanizer</t>
  </si>
  <si>
    <t>http://www.imdb.com/title/tt0770703/?ref_=fn_tt_tt_1</t>
  </si>
  <si>
    <t>James Mather</t>
  </si>
  <si>
    <t>LockoutÂ </t>
  </si>
  <si>
    <t>Jacky Ido</t>
  </si>
  <si>
    <t>bodyguard|maximum security prison|outer space|president|prison</t>
  </si>
  <si>
    <t>http://www.imdb.com/title/tt1592525/?ref_=fn_tt_tt_1</t>
  </si>
  <si>
    <t>EnvyÂ </t>
  </si>
  <si>
    <t>Sam Lerner</t>
  </si>
  <si>
    <t>best friend|dog|envy|jealousy|neighbor</t>
  </si>
  <si>
    <t>http://www.imdb.com/title/tt0326856/?ref_=fn_tt_tt_1</t>
  </si>
  <si>
    <t>Crank: High VoltageÂ </t>
  </si>
  <si>
    <t>artificial heart|heart|horse penis|prostitute|stripper</t>
  </si>
  <si>
    <t>http://www.imdb.com/title/tt1121931/?ref_=fn_tt_tt_1</t>
  </si>
  <si>
    <t>Bullets Over BroadwayÂ </t>
  </si>
  <si>
    <t>actress|bodyguard|new york city|play|playwright</t>
  </si>
  <si>
    <t>http://www.imdb.com/title/tt0109348/?ref_=fn_tt_tt_1</t>
  </si>
  <si>
    <t>Michael O. Sajbel</t>
  </si>
  <si>
    <t>Tiffany Dupont</t>
  </si>
  <si>
    <t>James Callis</t>
  </si>
  <si>
    <t>One Night with the KingÂ </t>
  </si>
  <si>
    <t>Nimrat Kaur</t>
  </si>
  <si>
    <t>biblical|book of esther|esther|persia|treachery</t>
  </si>
  <si>
    <t>http://www.imdb.com/title/tt0430431/?ref_=fn_tt_tt_1</t>
  </si>
  <si>
    <t>Drama|Mystery|Romance|Thriller|War</t>
  </si>
  <si>
    <t>The Quiet AmericanÂ </t>
  </si>
  <si>
    <t>american|french|saigon|vietnam|vietnamese</t>
  </si>
  <si>
    <t>http://www.imdb.com/title/tt0258068/?ref_=fn_tt_tt_1</t>
  </si>
  <si>
    <t>The Weather ManÂ </t>
  </si>
  <si>
    <t>corndog|failure|funeral in the rain|new york city|weatherman</t>
  </si>
  <si>
    <t>http://www.imdb.com/title/tt0384680/?ref_=fn_tt_tt_1</t>
  </si>
  <si>
    <t>Action|Crime|Drama|Sport</t>
  </si>
  <si>
    <t>UndisputedÂ </t>
  </si>
  <si>
    <t>boxing|fight|heavyweight champion|iceman|prison</t>
  </si>
  <si>
    <t>http://www.imdb.com/title/tt0281322/?ref_=fn_tt_tt_1</t>
  </si>
  <si>
    <t>Dequina Moore</t>
  </si>
  <si>
    <t>Ghost TownÂ </t>
  </si>
  <si>
    <t>Jordan Carlos</t>
  </si>
  <si>
    <t>bouquet of roses|bright light|cardiopulmonary resuscitation|ghost|white rose</t>
  </si>
  <si>
    <t>http://www.imdb.com/title/tt0995039/?ref_=fn_tt_tt_1</t>
  </si>
  <si>
    <t>Taylor Cole</t>
  </si>
  <si>
    <t>12 RoundsÂ </t>
  </si>
  <si>
    <t>Nick Gomez</t>
  </si>
  <si>
    <t>2000s|detective|sadist|terrorism|terrorist</t>
  </si>
  <si>
    <t>http://www.imdb.com/title/tt1160368/?ref_=fn_tt_tt_1</t>
  </si>
  <si>
    <t>Let Me InÂ </t>
  </si>
  <si>
    <t>blood|boy|night|school|vampire</t>
  </si>
  <si>
    <t>http://www.imdb.com/title/tt1228987/?ref_=fn_tt_tt_1</t>
  </si>
  <si>
    <t>Charles T. Kanganis</t>
  </si>
  <si>
    <t>Dustin Nguyen</t>
  </si>
  <si>
    <t>3 Ninjas Kick BackÂ </t>
  </si>
  <si>
    <t>Don Stark</t>
  </si>
  <si>
    <t>1990s|dagger|japan|mousetrap|stick fight</t>
  </si>
  <si>
    <t>http://www.imdb.com/title/tt0109015/?ref_=fn_tt_tt_1</t>
  </si>
  <si>
    <t>Be Kind RewindÂ </t>
  </si>
  <si>
    <t>Melonie Diaz</t>
  </si>
  <si>
    <t>friend|power plant|sabotage|store clerk|video store</t>
  </si>
  <si>
    <t>http://www.imdb.com/title/tt0799934/?ref_=fn_tt_tt_1</t>
  </si>
  <si>
    <t>Christopher Guest</t>
  </si>
  <si>
    <t>Comedy|Drama|Music|War</t>
  </si>
  <si>
    <t>Mrs Henderson PresentsÂ </t>
  </si>
  <si>
    <t>Sarah Solemani</t>
  </si>
  <si>
    <t>anti semitism|breasts|chamberlain|friend|theatre</t>
  </si>
  <si>
    <t>http://www.imdb.com/title/tt0413015/?ref_=fn_tt_tt_1</t>
  </si>
  <si>
    <t>Triple 9Â </t>
  </si>
  <si>
    <t>betrayal|corrupt cop|heist|murder of a police officer|police detective</t>
  </si>
  <si>
    <t>http://www.imdb.com/title/tt1712261/?ref_=fn_tt_tt_1</t>
  </si>
  <si>
    <t>Lynn Cohen</t>
  </si>
  <si>
    <t>Deconstructing HarryÂ </t>
  </si>
  <si>
    <t>marriage|novelist|panties pulled down|writer's block|writing</t>
  </si>
  <si>
    <t>http://www.imdb.com/title/tt0118954/?ref_=fn_tt_tt_1</t>
  </si>
  <si>
    <t>Damon Santostefano</t>
  </si>
  <si>
    <t>Three to TangoÂ </t>
  </si>
  <si>
    <t>David Ramsey</t>
  </si>
  <si>
    <t>architect|award|farce|love|misunderstanding</t>
  </si>
  <si>
    <t>http://www.imdb.com/title/tt0144640/?ref_=fn_tt_tt_1</t>
  </si>
  <si>
    <t>BurntÂ </t>
  </si>
  <si>
    <t>Riccardo Scamarcio</t>
  </si>
  <si>
    <t>chef|gay kiss|michelin star|restaurant|violent behavior</t>
  </si>
  <si>
    <t>http://www.imdb.com/title/tt2503944/?ref_=fn_tt_tt_1</t>
  </si>
  <si>
    <t>We're No AngelsÂ </t>
  </si>
  <si>
    <t>James Russo</t>
  </si>
  <si>
    <t>con|convict|escape|police|priest</t>
  </si>
  <si>
    <t>http://www.imdb.com/title/tt0098625/?ref_=fn_tt_tt_1</t>
  </si>
  <si>
    <t>Comedy|Musical|Romance</t>
  </si>
  <si>
    <t>Everyone Says I Love YouÂ </t>
  </si>
  <si>
    <t>Jeff DeRocker</t>
  </si>
  <si>
    <t>engagement|grandfather|liberal|maid|song</t>
  </si>
  <si>
    <t>http://www.imdb.com/title/tt0116242/?ref_=fn_tt_tt_1</t>
  </si>
  <si>
    <t>Death SentenceÂ </t>
  </si>
  <si>
    <t>Edi Gathegi</t>
  </si>
  <si>
    <t>blood|death|gang|murder|revenge</t>
  </si>
  <si>
    <t>http://www.imdb.com/title/tt0804461/?ref_=fn_tt_tt_1</t>
  </si>
  <si>
    <t>Everybody's FineÂ </t>
  </si>
  <si>
    <t>Brendan Sexton III</t>
  </si>
  <si>
    <t>bus trip|parental love|retirement|surprise visit|train ride</t>
  </si>
  <si>
    <t>http://www.imdb.com/title/tt0780511/?ref_=fn_tt_tt_1</t>
  </si>
  <si>
    <t>Bob Clark</t>
  </si>
  <si>
    <t>Vanessa Angel</t>
  </si>
  <si>
    <t>Scott Baio</t>
  </si>
  <si>
    <t>Superbabies: Baby Geniuses 2Â </t>
  </si>
  <si>
    <t>Peter Wingfield</t>
  </si>
  <si>
    <t>computer|good versus evil|mind control|science experiment|sequel</t>
  </si>
  <si>
    <t>http://www.imdb.com/title/tt0270846/?ref_=fn_tt_tt_1</t>
  </si>
  <si>
    <t>Susie Essman</t>
  </si>
  <si>
    <t>The ManÂ </t>
  </si>
  <si>
    <t>Gigi Rice</t>
  </si>
  <si>
    <t>buddy comedy|criminal|gun smuggling|mistaken identity|salesman</t>
  </si>
  <si>
    <t>http://www.imdb.com/title/tt0399327/?ref_=fn_tt_tt_1</t>
  </si>
  <si>
    <t>Code Name: The CleanerÂ </t>
  </si>
  <si>
    <t>comic violence|hand to hand combat|kung fu|talking to self in mirror|violence</t>
  </si>
  <si>
    <t>http://www.imdb.com/title/tt0462229/?ref_=fn_tt_tt_1</t>
  </si>
  <si>
    <t>Nia Vardalos</t>
  </si>
  <si>
    <t>Connie and CarlaÂ </t>
  </si>
  <si>
    <t>box office flop|drag queen|gender disguise|mafia|witness</t>
  </si>
  <si>
    <t>http://www.imdb.com/title/tt0345074/?ref_=fn_tt_tt_1</t>
  </si>
  <si>
    <t>Ricardo Montalban</t>
  </si>
  <si>
    <t>Comedy|Drama|Music|Musical|Romance</t>
  </si>
  <si>
    <t>Sammy Davis Jr.</t>
  </si>
  <si>
    <t>Sweet CharityÂ </t>
  </si>
  <si>
    <t>charity|dancer|foreign language adaptation|hope|taxi dancer</t>
  </si>
  <si>
    <t>http://www.imdb.com/title/tt0065054/?ref_=fn_tt_tt_1</t>
  </si>
  <si>
    <t>Katherine Waterston</t>
  </si>
  <si>
    <t>Comedy|Crime|Drama|Mystery|Romance</t>
  </si>
  <si>
    <t>Martin Dew</t>
  </si>
  <si>
    <t>Inherent ViceÂ </t>
  </si>
  <si>
    <t>Serena Scott Thomas</t>
  </si>
  <si>
    <t>1960s|based on novel|ex boyfriend ex girlfriend relationship|southern california|voice over narration</t>
  </si>
  <si>
    <t>http://www.imdb.com/title/tt1791528/?ref_=fn_tt_tt_1</t>
  </si>
  <si>
    <t>Dave Borthwick</t>
  </si>
  <si>
    <t>DoogalÂ </t>
  </si>
  <si>
    <t>diamond|lava|magic|mountain|sorcerer</t>
  </si>
  <si>
    <t>http://www.imdb.com/title/tt0763304/?ref_=fn_tt_tt_1</t>
  </si>
  <si>
    <t>Benson Lee</t>
  </si>
  <si>
    <t>Caity Lotz</t>
  </si>
  <si>
    <t>Chris Brown</t>
  </si>
  <si>
    <t>Battle of the YearÂ </t>
  </si>
  <si>
    <t>3 dimensional|box office flop|critically bashed|dancing</t>
  </si>
  <si>
    <t>http://www.imdb.com/title/tt1532958/?ref_=fn_tt_tt_1</t>
  </si>
  <si>
    <t xml:space="preserve">PerceptionÂ             </t>
  </si>
  <si>
    <t>Scott Wolf</t>
  </si>
  <si>
    <t>http://www.imdb.com/title/tt1714204/?ref_=fn_tt_tt_1</t>
  </si>
  <si>
    <t>Geoffrey Arend</t>
  </si>
  <si>
    <t>Chriss Anglin</t>
  </si>
  <si>
    <t>An American CarolÂ </t>
  </si>
  <si>
    <t>Gary Coleman</t>
  </si>
  <si>
    <t>arab stereotype|box office flop|documentary filmmaker|filmmaker|terrorist</t>
  </si>
  <si>
    <t>http://www.imdb.com/title/tt1190617/?ref_=fn_tt_tt_1</t>
  </si>
  <si>
    <t>Machete KillsÂ </t>
  </si>
  <si>
    <t>Marko Zaror</t>
  </si>
  <si>
    <t>arms dealer|battle|bomb|machete|missile</t>
  </si>
  <si>
    <t>http://www.imdb.com/title/tt2002718/?ref_=fn_tt_tt_1</t>
  </si>
  <si>
    <t>Glen Morgan</t>
  </si>
  <si>
    <t>WillardÂ </t>
  </si>
  <si>
    <t>Jackie Burroughs</t>
  </si>
  <si>
    <t>at work|rat|revenge|vermin|work</t>
  </si>
  <si>
    <t>http://www.imdb.com/title/tt0310357/?ref_=fn_tt_tt_1</t>
  </si>
  <si>
    <t>Kevin Alejandro</t>
  </si>
  <si>
    <t>Strange WildernessÂ </t>
  </si>
  <si>
    <t>bigfoot|critically bashed|ecuador|friend|tv show</t>
  </si>
  <si>
    <t>http://www.imdb.com/title/tt0489282/?ref_=fn_tt_tt_1</t>
  </si>
  <si>
    <t>Mike Leigh</t>
  </si>
  <si>
    <t>Biography|Comedy|Drama|History|Music|Musical</t>
  </si>
  <si>
    <t>Topsy-TurvyÂ </t>
  </si>
  <si>
    <t>Lesley Manville</t>
  </si>
  <si>
    <t>19th century|exhibition|gilbert and sullivan|gilbert and sullivan's princess ida|japanese</t>
  </si>
  <si>
    <t>http://www.imdb.com/title/tt0151568/?ref_=fn_tt_tt_1</t>
  </si>
  <si>
    <t>Alejandro Monteverde</t>
  </si>
  <si>
    <t>Little BoyÂ </t>
  </si>
  <si>
    <t>http://www.imdb.com/title/tt1810683/?ref_=fn_tt_tt_1</t>
  </si>
  <si>
    <t>A Dangerous MethodÂ </t>
  </si>
  <si>
    <t>carl jung|patient|psychoanalysis|russian|sigmund freud</t>
  </si>
  <si>
    <t>http://www.imdb.com/title/tt1571222/?ref_=fn_tt_tt_1</t>
  </si>
  <si>
    <t>Animation|Drama|Mystery|Sci-Fi|Thriller</t>
  </si>
  <si>
    <t>A Scanner DarklyÂ </t>
  </si>
  <si>
    <t>detective|drugs|substance d|undercover|undercover cop</t>
  </si>
  <si>
    <t>http://www.imdb.com/title/tt0405296/?ref_=fn_tt_tt_1</t>
  </si>
  <si>
    <t>Chasing MavericksÂ </t>
  </si>
  <si>
    <t>box office flop|no opening credits|surfing|two word title|year 1987</t>
  </si>
  <si>
    <t>http://www.imdb.com/title/tt1629757/?ref_=fn_tt_tt_1</t>
  </si>
  <si>
    <t>Darren Shahlavi</t>
  </si>
  <si>
    <t>Catherine Lough Haggquist</t>
  </si>
  <si>
    <t>Alone in the DarkÂ </t>
  </si>
  <si>
    <t>Karin Konoval</t>
  </si>
  <si>
    <t>artifact|creature|darkness|demon|museum</t>
  </si>
  <si>
    <t>http://www.imdb.com/title/tt0369226/?ref_=fn_tt_tt_1</t>
  </si>
  <si>
    <t>Charlie Saxton</t>
  </si>
  <si>
    <t>BandslamÂ </t>
  </si>
  <si>
    <t>Ryan Donowho</t>
  </si>
  <si>
    <t>battle of the bands|high school|rock 'n' roll|school|teenager</t>
  </si>
  <si>
    <t>http://www.imdb.com/title/tt0976222/?ref_=fn_tt_tt_1</t>
  </si>
  <si>
    <t>Jonathan Glazer</t>
  </si>
  <si>
    <t>BirthÂ </t>
  </si>
  <si>
    <t>birthday|boy|dead husband|death|widow</t>
  </si>
  <si>
    <t>http://www.imdb.com/title/tt0337876/?ref_=fn_tt_tt_1</t>
  </si>
  <si>
    <t>J.C. Chandor</t>
  </si>
  <si>
    <t>A Most Violent YearÂ </t>
  </si>
  <si>
    <t>american dream|immigrant|new york city|oil|violence</t>
  </si>
  <si>
    <t>http://www.imdb.com/title/tt2937898/?ref_=fn_tt_tt_1</t>
  </si>
  <si>
    <t>PasschendaeleÂ </t>
  </si>
  <si>
    <t>battle|canadian armed forces|canadian soldier|directed by star|veteran</t>
  </si>
  <si>
    <t>http://www.imdb.com/title/tt1092082/?ref_=fn_tt_tt_1</t>
  </si>
  <si>
    <t>Marc Abraham</t>
  </si>
  <si>
    <t>Bill Lake</t>
  </si>
  <si>
    <t>Dylan Authors</t>
  </si>
  <si>
    <t>Flash of GeniusÂ </t>
  </si>
  <si>
    <t>Victoria Learn</t>
  </si>
  <si>
    <t>flash of genius|genius|intellectual property|professor|university</t>
  </si>
  <si>
    <t>http://www.imdb.com/title/tt1054588/?ref_=fn_tt_tt_1</t>
  </si>
  <si>
    <t>Todd Haynes</t>
  </si>
  <si>
    <t>I'm Not There.Â </t>
  </si>
  <si>
    <t>Tyrone Benskin</t>
  </si>
  <si>
    <t>1960s|actor|horseback riding|reporter|riding the rails</t>
  </si>
  <si>
    <t>http://www.imdb.com/title/tt0368794/?ref_=fn_tt_tt_1</t>
  </si>
  <si>
    <t>Mabrouk El Mechri</t>
  </si>
  <si>
    <t>The Cold Light of DayÂ </t>
  </si>
  <si>
    <t>driving a car down stairs|duct tape gag|held captive|murder of a police officer|sailing</t>
  </si>
  <si>
    <t>http://www.imdb.com/title/tt1366365/?ref_=fn_tt_tt_1</t>
  </si>
  <si>
    <t>Adventure|Comedy|Drama|Romance</t>
  </si>
  <si>
    <t>The Brothers BloomÂ </t>
  </si>
  <si>
    <t>Nora Zehetner</t>
  </si>
  <si>
    <t>con man|eccentric|heiress|love|revenge</t>
  </si>
  <si>
    <t>http://www.imdb.com/title/tt0844286/?ref_=fn_tt_tt_1</t>
  </si>
  <si>
    <t>Charlie Kaufman</t>
  </si>
  <si>
    <t>Synecdoche, New YorkÂ </t>
  </si>
  <si>
    <t>actress|director|play|theatre director|warehouse</t>
  </si>
  <si>
    <t>http://www.imdb.com/title/tt0383028/?ref_=fn_tt_tt_1</t>
  </si>
  <si>
    <t>Princess MononokeÂ </t>
  </si>
  <si>
    <t>anime|cult film|forest|princess|studio ghibli</t>
  </si>
  <si>
    <t>http://www.imdb.com/title/tt0119698/?ref_=fn_tt_tt_1</t>
  </si>
  <si>
    <t>Comedy|Drama|Mystery|Romance|Thriller|War</t>
  </si>
  <si>
    <t>Bon voyageÂ </t>
  </si>
  <si>
    <t>actress|bordeaux|german|heavy water|nazi</t>
  </si>
  <si>
    <t>http://www.imdb.com/title/tt0310778/?ref_=fn_tt_tt_1</t>
  </si>
  <si>
    <t>Nancy Walker</t>
  </si>
  <si>
    <t>Randy Jones</t>
  </si>
  <si>
    <t>Biography|Comedy|Musical</t>
  </si>
  <si>
    <t>Can't Stop the MusicÂ </t>
  </si>
  <si>
    <t>Caitlyn Jenner</t>
  </si>
  <si>
    <t>male frontal nudity|male full frontal nudity|male nudity|male rear nudity|new york city</t>
  </si>
  <si>
    <t>http://www.imdb.com/title/tt0080492/?ref_=fn_tt_tt_1</t>
  </si>
  <si>
    <t>The PropositionÂ </t>
  </si>
  <si>
    <t>aborigine|foreboding|gang|hideout|outlaw</t>
  </si>
  <si>
    <t>http://www.imdb.com/title/tt0421238/?ref_=fn_tt_tt_1</t>
  </si>
  <si>
    <t>Angelo Pizzo</t>
  </si>
  <si>
    <t>Donny Boaz</t>
  </si>
  <si>
    <t>CourageÂ </t>
  </si>
  <si>
    <t>Brent Anderson</t>
  </si>
  <si>
    <t>coach|football|football movie|football team|high school sweethearts</t>
  </si>
  <si>
    <t>http://www.imdb.com/title/tt3719896/?ref_=fn_tt_tt_1</t>
  </si>
  <si>
    <t>Damon Wayans</t>
  </si>
  <si>
    <t>Marci XÂ </t>
  </si>
  <si>
    <t>female protagonist|hip hop|jewish american princess|rapper|record label</t>
  </si>
  <si>
    <t>http://www.imdb.com/title/tt0266747/?ref_=fn_tt_tt_1</t>
  </si>
  <si>
    <t>EquilibriumÂ </t>
  </si>
  <si>
    <t>cleric|dystopia|fascist|law|neo noir</t>
  </si>
  <si>
    <t>http://www.imdb.com/title/tt0238380/?ref_=fn_tt_tt_1</t>
  </si>
  <si>
    <t>Guang Li</t>
  </si>
  <si>
    <t>The Children of Huang ShiÂ </t>
  </si>
  <si>
    <t>Matthew Walker</t>
  </si>
  <si>
    <t>british|communist|journalist|nurse|orphan</t>
  </si>
  <si>
    <t>http://www.imdb.com/title/tt0889588/?ref_=fn_tt_tt_1</t>
  </si>
  <si>
    <t>The YardsÂ </t>
  </si>
  <si>
    <t>best friend|corruption|fall to death|female nudity|friend</t>
  </si>
  <si>
    <t>http://www.imdb.com/title/tt0138946/?ref_=fn_tt_tt_1</t>
  </si>
  <si>
    <t>Matthew Diamond</t>
  </si>
  <si>
    <t>Garrett Clayton</t>
  </si>
  <si>
    <t>The Oogieloves in the Big Balloon AdventureÂ </t>
  </si>
  <si>
    <t>Toni Braxton</t>
  </si>
  <si>
    <t>balloon|birthday|box office flop|critically bashed</t>
  </si>
  <si>
    <t>http://www.imdb.com/title/tt1520498/?ref_=fn_tt_tt_1</t>
  </si>
  <si>
    <t>By the SeaÂ </t>
  </si>
  <si>
    <t>Melvil Poupaud</t>
  </si>
  <si>
    <t>cheating wife|cigarette smoking|male in shower|male nudity|male rear nudity</t>
  </si>
  <si>
    <t>http://www.imdb.com/title/tt3707106/?ref_=fn_tt_tt_1</t>
  </si>
  <si>
    <t>Katsuhiro Ã”tomo</t>
  </si>
  <si>
    <t>Action|Adventure|Animation|Family|Sci-Fi|Thriller</t>
  </si>
  <si>
    <t>SteamboyÂ </t>
  </si>
  <si>
    <t>Rosalind Ayres</t>
  </si>
  <si>
    <t>19th century|ball|boy|inventor|steam</t>
  </si>
  <si>
    <t>http://www.imdb.com/title/tt0348121/?ref_=fn_tt_tt_1</t>
  </si>
  <si>
    <t>David Anspaugh</t>
  </si>
  <si>
    <t>The Game of Their LivesÂ </t>
  </si>
  <si>
    <t>Jimmy Jean-Louis</t>
  </si>
  <si>
    <t>1950s|brazil|soccer|soccer movie|world cup</t>
  </si>
  <si>
    <t>http://www.imdb.com/title/tt0354595/?ref_=fn_tt_tt_1</t>
  </si>
  <si>
    <t>Andrew Jarecki</t>
  </si>
  <si>
    <t>Crime|Drama|Mystery|Romance|Thriller</t>
  </si>
  <si>
    <t>All Good ThingsÂ </t>
  </si>
  <si>
    <t>family business|friend|murder|new york city|trial</t>
  </si>
  <si>
    <t>http://www.imdb.com/title/tt1175709/?ref_=fn_tt_tt_1</t>
  </si>
  <si>
    <t>Esai Morales</t>
  </si>
  <si>
    <t>Rapa NuiÂ </t>
  </si>
  <si>
    <t>easter island|location in title|statue|topless female nudity|two word title</t>
  </si>
  <si>
    <t>http://www.imdb.com/title/tt0110944/?ref_=fn_tt_tt_1</t>
  </si>
  <si>
    <t>Yuqi Zhang</t>
  </si>
  <si>
    <t>CJ7Â </t>
  </si>
  <si>
    <t>Chi Chung Lam</t>
  </si>
  <si>
    <t>father son relationship|miracle|school|ufo|written and directed by cast member</t>
  </si>
  <si>
    <t>http://www.imdb.com/title/tt0940709/?ref_=fn_tt_tt_1</t>
  </si>
  <si>
    <t>Philippe Nahon</t>
  </si>
  <si>
    <t>Comedy|Family|Fantasy|Sci-Fi</t>
  </si>
  <si>
    <t>Christian Clavier</t>
  </si>
  <si>
    <t>Les couloirs du temps: Les visiteurs IIÂ </t>
  </si>
  <si>
    <t>Marie-Anne Chazel</t>
  </si>
  <si>
    <t>jewel|knight|magical potion|sequel|time travel comedy</t>
  </si>
  <si>
    <t>http://www.imdb.com/title/tt0120882/?ref_=fn_tt_tt_1</t>
  </si>
  <si>
    <t>Laura Spencer</t>
  </si>
  <si>
    <t>Action|Comedy|Crime|Fantasy|Horror|Mystery|Sci-Fi|Thriller</t>
  </si>
  <si>
    <t>Dylan Dog: Dead of NightÂ </t>
  </si>
  <si>
    <t>close up of eyes|monster|quirkiness|supernatural|vomiting</t>
  </si>
  <si>
    <t>http://www.imdb.com/title/tt1013860/?ref_=fn_tt_tt_1</t>
  </si>
  <si>
    <t>Daniel Algrant</t>
  </si>
  <si>
    <t>People I KnowÂ </t>
  </si>
  <si>
    <t>Mark Webber</t>
  </si>
  <si>
    <t>actor|client|new york|protection|scandal</t>
  </si>
  <si>
    <t>http://www.imdb.com/title/tt0274711/?ref_=fn_tt_tt_1</t>
  </si>
  <si>
    <t>George Coulouris</t>
  </si>
  <si>
    <t>Peter Vaughan</t>
  </si>
  <si>
    <t xml:space="preserve">The Doombolt ChaseÂ             </t>
  </si>
  <si>
    <t>Ewen Solon</t>
  </si>
  <si>
    <t>http://www.imdb.com/title/tt0166038/?ref_=fn_tt_tt_1</t>
  </si>
  <si>
    <t>The TempestÂ </t>
  </si>
  <si>
    <t>Tom Conti</t>
  </si>
  <si>
    <t>banishment|sorcery|spirit|staff|storm at sea</t>
  </si>
  <si>
    <t>http://www.imdb.com/title/tt1274300/?ref_=fn_tt_tt_1</t>
  </si>
  <si>
    <t>Aaron Ashmore</t>
  </si>
  <si>
    <t>RegressionÂ </t>
  </si>
  <si>
    <t>inspired by true events|memory|minnesota|police|year 1990</t>
  </si>
  <si>
    <t>http://www.imdb.com/title/tt3319920/?ref_=fn_tt_tt_1</t>
  </si>
  <si>
    <t>Jane Clark</t>
  </si>
  <si>
    <t>Traci Dinwiddie</t>
  </si>
  <si>
    <t>Romance|Short</t>
  </si>
  <si>
    <t>Necar Zadegan</t>
  </si>
  <si>
    <t>The TouchÂ </t>
  </si>
  <si>
    <t>Elea Oberon</t>
  </si>
  <si>
    <t>lesbian|paris france|period piece|poem|poetess</t>
  </si>
  <si>
    <t>http://www.imdb.com/title/tt1128219/?ref_=fn_tt_tt_1</t>
  </si>
  <si>
    <t>Sammo Kam-Bo Hung</t>
  </si>
  <si>
    <t>Three Kingdoms: Resurrection of the DragonÂ </t>
  </si>
  <si>
    <t>Andy On</t>
  </si>
  <si>
    <t>art of war|china|civil war|female warrior|musician</t>
  </si>
  <si>
    <t>http://www.imdb.com/title/tt0882978/?ref_=fn_tt_tt_1</t>
  </si>
  <si>
    <t>Mike Barker</t>
  </si>
  <si>
    <t>ShatteredÂ </t>
  </si>
  <si>
    <t>daughter|gun|nanny|sociopath|suburb</t>
  </si>
  <si>
    <t>http://www.imdb.com/title/tt0489664/?ref_=fn_tt_tt_1</t>
  </si>
  <si>
    <t>Wayne Thornley</t>
  </si>
  <si>
    <t>ZambeziaÂ </t>
  </si>
  <si>
    <t>bird|city name in title|falcon|one word title|place name in title</t>
  </si>
  <si>
    <t>http://www.imdb.com/title/tt1488181/?ref_=fn_tt_tt_1</t>
  </si>
  <si>
    <t>Gnana Rajasekaran</t>
  </si>
  <si>
    <t>Michael Lieber</t>
  </si>
  <si>
    <t>Mani Bharathi</t>
  </si>
  <si>
    <t>RamanujanÂ </t>
  </si>
  <si>
    <t>Kevin McGowan</t>
  </si>
  <si>
    <t>ramanujan</t>
  </si>
  <si>
    <t>http://www.imdb.com/title/tt3037162/?ref_=fn_tt_tt_1</t>
  </si>
  <si>
    <t>Tom Walsh</t>
  </si>
  <si>
    <t>Maggie Wheeler</t>
  </si>
  <si>
    <t>Animation</t>
  </si>
  <si>
    <t>Joey D. Vieira</t>
  </si>
  <si>
    <t>Dwegons and LeprechaunsÂ </t>
  </si>
  <si>
    <t>Jacqueline Lovell</t>
  </si>
  <si>
    <t>dwegons</t>
  </si>
  <si>
    <t>http://www.imdb.com/title/tt1134666/?ref_=fn_tt_tt_1</t>
  </si>
  <si>
    <t>Jonathan Jakubowicz</t>
  </si>
  <si>
    <t>Hands of StoneÂ </t>
  </si>
  <si>
    <t>boxer|boxing|three word title</t>
  </si>
  <si>
    <t>http://www.imdb.com/title/tt1781827/?ref_=fn_tt_tt_1</t>
  </si>
  <si>
    <t>Panama</t>
  </si>
  <si>
    <t>SurvivorÂ </t>
  </si>
  <si>
    <t>cigarette lighter|death|fire|on the run|terrorist</t>
  </si>
  <si>
    <t>http://www.imdb.com/title/tt3247714/?ref_=fn_tt_tt_1</t>
  </si>
  <si>
    <t>Scott Walker</t>
  </si>
  <si>
    <t>The Frozen GroundÂ </t>
  </si>
  <si>
    <t>anchorage alaska|based on true story|pole dancer|serial killer|strip club</t>
  </si>
  <si>
    <t>http://www.imdb.com/title/tt2005374/?ref_=fn_tt_tt_1</t>
  </si>
  <si>
    <t>The Painted VeilÂ </t>
  </si>
  <si>
    <t>Alan David</t>
  </si>
  <si>
    <t>china|cholera|epidemic|love|marriage</t>
  </si>
  <si>
    <t>http://www.imdb.com/title/tt0446755/?ref_=fn_tt_tt_1</t>
  </si>
  <si>
    <t>The Baader Meinhof ComplexÂ </t>
  </si>
  <si>
    <t>Martina Gedeck</t>
  </si>
  <si>
    <t>bonn germany|failed kidnapping|handcuffs|projectile|terrorist</t>
  </si>
  <si>
    <t>http://www.imdb.com/title/tt0765432/?ref_=fn_tt_tt_1</t>
  </si>
  <si>
    <t>Michael Spears</t>
  </si>
  <si>
    <t>Dances with WolvesÂ </t>
  </si>
  <si>
    <t>friendship|frontier|honor|outpost|soldier</t>
  </si>
  <si>
    <t>http://www.imdb.com/title/tt0099348/?ref_=fn_tt_tt_1</t>
  </si>
  <si>
    <t>Bad TeacherÂ </t>
  </si>
  <si>
    <t>boob job|breast enlargement|breast surgery|cheating on a test|ejaculation</t>
  </si>
  <si>
    <t>http://www.imdb.com/title/tt1284575/?ref_=fn_tt_tt_1</t>
  </si>
  <si>
    <t>Sea of LoveÂ </t>
  </si>
  <si>
    <t>detective|love|single|suspect|title from song</t>
  </si>
  <si>
    <t>http://www.imdb.com/title/tt0098273/?ref_=fn_tt_tt_1</t>
  </si>
  <si>
    <t>Mark Rosman</t>
  </si>
  <si>
    <t>Dan Byrd</t>
  </si>
  <si>
    <t>A Cinderella StoryÂ </t>
  </si>
  <si>
    <t>cinderella story|correspondence|evil step mother|female protagonist|teenage girl</t>
  </si>
  <si>
    <t>http://www.imdb.com/title/tt0356470/?ref_=fn_tt_tt_1</t>
  </si>
  <si>
    <t>W. Earl Brown</t>
  </si>
  <si>
    <t>ScreamÂ </t>
  </si>
  <si>
    <t>mask|mystery killer|slasher|teenage girl|telephone</t>
  </si>
  <si>
    <t>http://www.imdb.com/title/tt0117571/?ref_=fn_tt_tt_1</t>
  </si>
  <si>
    <t>Thir13en GhostsÂ </t>
  </si>
  <si>
    <t>collector|ghost|ghost hunter|glass house|machine</t>
  </si>
  <si>
    <t>http://www.imdb.com/title/tt0245674/?ref_=fn_tt_tt_1</t>
  </si>
  <si>
    <t>Shelley Duvall</t>
  </si>
  <si>
    <t>Drama|Horror</t>
  </si>
  <si>
    <t>Scatman Crothers</t>
  </si>
  <si>
    <t>The ShiningÂ </t>
  </si>
  <si>
    <t>Joe Turkel</t>
  </si>
  <si>
    <t>breaking down a door|haunted hotel|identical twins|labyrinth|twin sisters</t>
  </si>
  <si>
    <t>http://www.imdb.com/title/tt0081505/?ref_=fn_tt_tt_1</t>
  </si>
  <si>
    <t>Back to the FutureÂ </t>
  </si>
  <si>
    <t>J.J. Cohen</t>
  </si>
  <si>
    <t>clock tower|delorean|future|time travel|time travel comedy</t>
  </si>
  <si>
    <t>http://www.imdb.com/title/tt0088763/?ref_=fn_tt_tt_1</t>
  </si>
  <si>
    <t>House on Haunted HillÂ </t>
  </si>
  <si>
    <t>billionaire|corpse|eccentric|haunted hospital|haunted house</t>
  </si>
  <si>
    <t>http://www.imdb.com/title/tt0185371/?ref_=fn_tt_tt_1</t>
  </si>
  <si>
    <t>Mary J. Blige</t>
  </si>
  <si>
    <t>Eric Mendenhall</t>
  </si>
  <si>
    <t>I Can Do Bad All by MyselfÂ </t>
  </si>
  <si>
    <t>Hope Olaide Wilson</t>
  </si>
  <si>
    <t>aunt|immigrant|looting|love|nightclub singer</t>
  </si>
  <si>
    <t>http://www.imdb.com/title/tt1385912/?ref_=fn_tt_tt_1</t>
  </si>
  <si>
    <t>Rob Hawk</t>
  </si>
  <si>
    <t>Erin O'Brien</t>
  </si>
  <si>
    <t>Kari J. Kramer</t>
  </si>
  <si>
    <t>Fight ValleyÂ </t>
  </si>
  <si>
    <t>Cabrina Collesides</t>
  </si>
  <si>
    <t>http://www.imdb.com/title/tt4280822/?ref_=fn_tt_tt_1</t>
  </si>
  <si>
    <t>The SwitchÂ </t>
  </si>
  <si>
    <t>Kelli Barrett</t>
  </si>
  <si>
    <t>artificial insemination|best friend|new york city|sperm|sperm donor</t>
  </si>
  <si>
    <t>http://www.imdb.com/title/tt0889573/?ref_=fn_tt_tt_1</t>
  </si>
  <si>
    <t>David Agranov</t>
  </si>
  <si>
    <t>Just MarriedÂ </t>
  </si>
  <si>
    <t>David Moscow</t>
  </si>
  <si>
    <t>fall|honeymoon|love|marriage|newlywed</t>
  </si>
  <si>
    <t>http://www.imdb.com/title/tt0305711/?ref_=fn_tt_tt_1</t>
  </si>
  <si>
    <t>Mem Ferda</t>
  </si>
  <si>
    <t>The Devil's DoubleÂ </t>
  </si>
  <si>
    <t>betrayal|debauchery|lust|palace|saddam hussein</t>
  </si>
  <si>
    <t>http://www.imdb.com/title/tt1270262/?ref_=fn_tt_tt_1</t>
  </si>
  <si>
    <t>Jenni 'Jwoww' Farley</t>
  </si>
  <si>
    <t>Comedy|Drama|Reality-TV|Romance</t>
  </si>
  <si>
    <t>Nicole 'Snooki' Polizzi</t>
  </si>
  <si>
    <t xml:space="preserve">Gone, Baby, GoneÂ             </t>
  </si>
  <si>
    <t>Paul 'Pauly D' DelVecchio</t>
  </si>
  <si>
    <t>lifestyle</t>
  </si>
  <si>
    <t>http://www.imdb.com/title/tt1697237/?ref_=fn_tt_tt_1</t>
  </si>
  <si>
    <t>Britt Allcroft</t>
  </si>
  <si>
    <t>Thomas and the Magic RailroadÂ </t>
  </si>
  <si>
    <t>locomotive|magic|mountain|railroad|steam locomotive</t>
  </si>
  <si>
    <t>http://www.imdb.com/title/tt0205461/?ref_=fn_tt_tt_1</t>
  </si>
  <si>
    <t>The CraziesÂ </t>
  </si>
  <si>
    <t>deputy|iowa|rural setting|sheriff|survival</t>
  </si>
  <si>
    <t>http://www.imdb.com/title/tt0455407/?ref_=fn_tt_tt_1</t>
  </si>
  <si>
    <t>RyÃ»nosuke Kamiki</t>
  </si>
  <si>
    <t>Bunta Sugawara</t>
  </si>
  <si>
    <t>Spirited AwayÂ </t>
  </si>
  <si>
    <t>Miyu Irino</t>
  </si>
  <si>
    <t>anime|bathhouse|pig|spirit|work</t>
  </si>
  <si>
    <t>http://www.imdb.com/title/tt0245429/?ref_=fn_tt_tt_1</t>
  </si>
  <si>
    <t>Alan Yuen</t>
  </si>
  <si>
    <t>Michael Wong</t>
  </si>
  <si>
    <t>FirestormÂ </t>
  </si>
  <si>
    <t>Terence Yin</t>
  </si>
  <si>
    <t>die hard scenario|gunfight|hong kong police|police escort attacked|shootout</t>
  </si>
  <si>
    <t>http://www.imdb.com/title/tt3341072/?ref_=fn_tt_tt_1</t>
  </si>
  <si>
    <t>The BountyÂ </t>
  </si>
  <si>
    <t>lieutenant|lifeboat|mutiny|sailing ship|ship</t>
  </si>
  <si>
    <t>http://www.imdb.com/title/tt0086993/?ref_=fn_tt_tt_1</t>
  </si>
  <si>
    <t>Brian Percival</t>
  </si>
  <si>
    <t>Sophie NÃ©lisse</t>
  </si>
  <si>
    <t>The Book ThiefÂ </t>
  </si>
  <si>
    <t>Roger Allam</t>
  </si>
  <si>
    <t>basement|book|girl|library|track</t>
  </si>
  <si>
    <t>http://www.imdb.com/title/tt0816442/?ref_=fn_tt_tt_1</t>
  </si>
  <si>
    <t>Adventure|Comedy|Romance</t>
  </si>
  <si>
    <t>Katrina Bowden</t>
  </si>
  <si>
    <t>Sex DriveÂ </t>
  </si>
  <si>
    <t>amish|friend|friendship|high school|virgin</t>
  </si>
  <si>
    <t>http://www.imdb.com/title/tt1135985/?ref_=fn_tt_tt_1</t>
  </si>
  <si>
    <t>Anand Tucker</t>
  </si>
  <si>
    <t>Leap YearÂ </t>
  </si>
  <si>
    <t>Dominique McElligott</t>
  </si>
  <si>
    <t>ireland|irish|journey|tradition|travel</t>
  </si>
  <si>
    <t>http://www.imdb.com/title/tt1216492/?ref_=fn_tt_tt_1</t>
  </si>
  <si>
    <t>Anthony Mann</t>
  </si>
  <si>
    <t>Mel Ferrer</t>
  </si>
  <si>
    <t>The Fall of the Roman EmpireÂ </t>
  </si>
  <si>
    <t>Stephen Boyd</t>
  </si>
  <si>
    <t>2nd century|emperor|european history|loosely based on historical events|roman empire</t>
  </si>
  <si>
    <t>http://www.imdb.com/title/tt0058085/?ref_=fn_tt_tt_1</t>
  </si>
  <si>
    <t>Michael Dowse</t>
  </si>
  <si>
    <t>Take Me Home TonightÂ </t>
  </si>
  <si>
    <t>friend|night|party|sex scene|sister</t>
  </si>
  <si>
    <t>http://www.imdb.com/title/tt0810922/?ref_=fn_tt_tt_1</t>
  </si>
  <si>
    <t>Daniel Barnz</t>
  </si>
  <si>
    <t>Won't Back DownÂ </t>
  </si>
  <si>
    <t>Dante Brown</t>
  </si>
  <si>
    <t>children|inner city|parent|school|teacher</t>
  </si>
  <si>
    <t>http://www.imdb.com/title/tt1870529/?ref_=fn_tt_tt_1</t>
  </si>
  <si>
    <t>Emile Ardolino</t>
  </si>
  <si>
    <t>Kyra Nichols</t>
  </si>
  <si>
    <t>Family|Fantasy|Music</t>
  </si>
  <si>
    <t>Darci Kistler</t>
  </si>
  <si>
    <t>The NutcrackerÂ </t>
  </si>
  <si>
    <t>Margaret Tracey</t>
  </si>
  <si>
    <t>christmas|lifting female in air|lifting male in air|lifting someone into the air|little girl</t>
  </si>
  <si>
    <t>http://www.imdb.com/title/tt0107719/?ref_=fn_tt_tt_1</t>
  </si>
  <si>
    <t>Robert Altman</t>
  </si>
  <si>
    <t>Crime|Drama|Music|Thriller</t>
  </si>
  <si>
    <t>Kansas CityÂ </t>
  </si>
  <si>
    <t>1930s|election|female frontal nudity|kansas city|politician</t>
  </si>
  <si>
    <t>http://www.imdb.com/title/tt0116745/?ref_=fn_tt_tt_1</t>
  </si>
  <si>
    <t>James Schamus</t>
  </si>
  <si>
    <t>IndignationÂ </t>
  </si>
  <si>
    <t>Tracy Letts</t>
  </si>
  <si>
    <t>http://www.imdb.com/title/tt4193394/?ref_=fn_tt_tt_1</t>
  </si>
  <si>
    <t>Hebrew</t>
  </si>
  <si>
    <t>Andrew Douglas</t>
  </si>
  <si>
    <t>The Amityville HorrorÂ </t>
  </si>
  <si>
    <t>ghost|haunted house|murder|nightmare|priest</t>
  </si>
  <si>
    <t>http://www.imdb.com/title/tt0384806/?ref_=fn_tt_tt_1</t>
  </si>
  <si>
    <t>Adaptation.Â </t>
  </si>
  <si>
    <t>book|orchid|screenwriter|thief|twin</t>
  </si>
  <si>
    <t>http://www.imdb.com/title/tt0268126/?ref_=fn_tt_tt_1</t>
  </si>
  <si>
    <t>Land of the DeadÂ </t>
  </si>
  <si>
    <t>Pedro Miguel Arce</t>
  </si>
  <si>
    <t>apocalypse|mercenary|skyscraper|urban setting|zombie apocalypse</t>
  </si>
  <si>
    <t>http://www.imdb.com/title/tt0418819/?ref_=fn_tt_tt_1</t>
  </si>
  <si>
    <t>Angelica Lee</t>
  </si>
  <si>
    <t>Louis Koo</t>
  </si>
  <si>
    <t>Out of InfernoÂ </t>
  </si>
  <si>
    <t>Ching Wan Lau</t>
  </si>
  <si>
    <t>http://www.imdb.com/title/tt2957680/?ref_=fn_tt_tt_1</t>
  </si>
  <si>
    <t>Chinese</t>
  </si>
  <si>
    <t>Fear and Loathing in Las VegasÂ </t>
  </si>
  <si>
    <t>american dream|convertible|drugs|journalist|lawyer</t>
  </si>
  <si>
    <t>http://www.imdb.com/title/tt0120669/?ref_=fn_tt_tt_1</t>
  </si>
  <si>
    <t>Ricky Gervais</t>
  </si>
  <si>
    <t>The Invention of LyingÂ </t>
  </si>
  <si>
    <t>genetics|heaven|lie|screenwriter|truth</t>
  </si>
  <si>
    <t>http://www.imdb.com/title/tt1058017/?ref_=fn_tt_tt_1</t>
  </si>
  <si>
    <t>Carla Gallo</t>
  </si>
  <si>
    <t>NeighborsÂ </t>
  </si>
  <si>
    <t>broken leg|friendship|jewish|topless female nudity|urination</t>
  </si>
  <si>
    <t>http://www.imdb.com/title/tt2004420/?ref_=fn_tt_tt_1</t>
  </si>
  <si>
    <t>Amy Yasbeck</t>
  </si>
  <si>
    <t>The MaskÂ </t>
  </si>
  <si>
    <t>bank|bank clerk|gangster|loki|mask</t>
  </si>
  <si>
    <t>http://www.imdb.com/title/tt0110475/?ref_=fn_tt_tt_1</t>
  </si>
  <si>
    <t>BigÂ </t>
  </si>
  <si>
    <t>friend|job|new york city|toy|wish</t>
  </si>
  <si>
    <t>http://www.imdb.com/title/tt0094737/?ref_=fn_tt_tt_1</t>
  </si>
  <si>
    <t>Ken Davitian</t>
  </si>
  <si>
    <t>Luenell</t>
  </si>
  <si>
    <t>Borat: Cultural Learnings of America for Make Benefit Glorious Nation of KazakhstanÂ </t>
  </si>
  <si>
    <t>Chester</t>
  </si>
  <si>
    <t>california|city|kazakhstan|travel|tv reporter</t>
  </si>
  <si>
    <t>http://www.imdb.com/title/tt0443453/?ref_=fn_tt_tt_1</t>
  </si>
  <si>
    <t>Raquel Welch</t>
  </si>
  <si>
    <t>Legally BlondeÂ </t>
  </si>
  <si>
    <t>Alanna Ubach</t>
  </si>
  <si>
    <t>blonde|harvard|law|law school|sorority</t>
  </si>
  <si>
    <t>http://www.imdb.com/title/tt0250494/?ref_=fn_tt_tt_1</t>
  </si>
  <si>
    <t>Star Trek III: The Search for SpockÂ </t>
  </si>
  <si>
    <t>dying planet|planet|regaining one's memory|sacrifice|stabbed to death</t>
  </si>
  <si>
    <t>http://www.imdb.com/title/tt0088170/?ref_=fn_tt_tt_1</t>
  </si>
  <si>
    <t>The Exorcism of Emily RoseÂ </t>
  </si>
  <si>
    <t>JR Bourne</t>
  </si>
  <si>
    <t>death|demonic possession|exorcism|lawyer|priest</t>
  </si>
  <si>
    <t>http://www.imdb.com/title/tt0404032/?ref_=fn_tt_tt_1</t>
  </si>
  <si>
    <t>Deuce Bigalow: Male GigoloÂ </t>
  </si>
  <si>
    <t>Bree Turner</t>
  </si>
  <si>
    <t>aquarium|fish|fish tank|gigolo|norwegian</t>
  </si>
  <si>
    <t>http://www.imdb.com/title/tt0205000/?ref_=fn_tt_tt_1</t>
  </si>
  <si>
    <t>Vic Armstrong</t>
  </si>
  <si>
    <t>Action|Drama|Fantasy|Mystery|Thriller</t>
  </si>
  <si>
    <t>Left BehindÂ </t>
  </si>
  <si>
    <t>bible quote|chaos|faith|riot|shrine</t>
  </si>
  <si>
    <t>http://www.imdb.com/title/tt2467046/?ref_=fn_tt_tt_1</t>
  </si>
  <si>
    <t>Paul Schneider</t>
  </si>
  <si>
    <t>The Family StoneÂ </t>
  </si>
  <si>
    <t>christmas|cruelty|ring|secret|tension</t>
  </si>
  <si>
    <t>http://www.imdb.com/title/tt0356680/?ref_=fn_tt_tt_1</t>
  </si>
  <si>
    <t>Sean Patrick Thomas</t>
  </si>
  <si>
    <t>Barbershop 2: Back in BusinessÂ </t>
  </si>
  <si>
    <t>barbecue|barbershop|blaxploitation|marriage|politics</t>
  </si>
  <si>
    <t>http://www.imdb.com/title/tt0337579/?ref_=fn_tt_tt_1</t>
  </si>
  <si>
    <t>Terry Zwigoff</t>
  </si>
  <si>
    <t>Bad SantaÂ </t>
  </si>
  <si>
    <t>bartender|christmas|christmas eve|department store|drink</t>
  </si>
  <si>
    <t>http://www.imdb.com/title/tt0307987/?ref_=fn_tt_tt_1</t>
  </si>
  <si>
    <t>Austin Powers: International Man of MysteryÂ </t>
  </si>
  <si>
    <t>cartoon on tv|reference to frankenstein|reference to jimi hendrix|scene during end credits|surrealism</t>
  </si>
  <si>
    <t>http://www.imdb.com/title/tt0118655/?ref_=fn_tt_tt_1</t>
  </si>
  <si>
    <t>Louis Mandylor</t>
  </si>
  <si>
    <t>My Big Fat Greek Wedding 2Â </t>
  </si>
  <si>
    <t>Joey Fatone</t>
  </si>
  <si>
    <t>family restaurant|greek|remarriage|suburb|wedding</t>
  </si>
  <si>
    <t>http://www.imdb.com/title/tt3760922/?ref_=fn_tt_tt_1</t>
  </si>
  <si>
    <t>Diary of a Wimpy Kid: Rodrick RulesÂ </t>
  </si>
  <si>
    <t>Fran Kranz</t>
  </si>
  <si>
    <t>brother|middle school|no opening credits|photograph|school</t>
  </si>
  <si>
    <t>http://www.imdb.com/title/tt1650043/?ref_=fn_tt_tt_1</t>
  </si>
  <si>
    <t>PredatorÂ </t>
  </si>
  <si>
    <t>Carl Weathers</t>
  </si>
  <si>
    <t>box office hit|commando|death of friend|jungle|severed arm</t>
  </si>
  <si>
    <t>http://www.imdb.com/title/tt0093773/?ref_=fn_tt_tt_1</t>
  </si>
  <si>
    <t>Biography|Drama|History|Music</t>
  </si>
  <si>
    <t>AmadeusÂ </t>
  </si>
  <si>
    <t>1800s|classical composer|composer|first person narration|opera</t>
  </si>
  <si>
    <t>http://www.imdb.com/title/tt0086879/?ref_=fn_tt_tt_1</t>
  </si>
  <si>
    <t>Prom NightÂ </t>
  </si>
  <si>
    <t>Collins Pennie</t>
  </si>
  <si>
    <t>friend|hotel|killer|murder|prom</t>
  </si>
  <si>
    <t>http://www.imdb.com/title/tt0926129/?ref_=fn_tt_tt_1</t>
  </si>
  <si>
    <t>Mean GirlsÂ </t>
  </si>
  <si>
    <t>bully|clique|high school|high school girl|secret</t>
  </si>
  <si>
    <t>http://www.imdb.com/title/tt0377092/?ref_=fn_tt_tt_1</t>
  </si>
  <si>
    <t>Audrey Wells</t>
  </si>
  <si>
    <t>Lindsay Duncan</t>
  </si>
  <si>
    <t>Under the Tuscan SunÂ </t>
  </si>
  <si>
    <t>Mario Monicelli</t>
  </si>
  <si>
    <t>author|book|vacation|villa|writer</t>
  </si>
  <si>
    <t>http://www.imdb.com/title/tt0328589/?ref_=fn_tt_tt_1</t>
  </si>
  <si>
    <t>Gosford ParkÂ </t>
  </si>
  <si>
    <t>country house|murder|producer|servant|shooting party</t>
  </si>
  <si>
    <t>http://www.imdb.com/title/tt0280707/?ref_=fn_tt_tt_1</t>
  </si>
  <si>
    <t>Melinda Clarke</t>
  </si>
  <si>
    <t xml:space="preserve">The O.C.Â             </t>
  </si>
  <si>
    <t>california|lawyer|love|orange county california|wealth</t>
  </si>
  <si>
    <t>http://www.imdb.com/title/tt0362359/?ref_=fn_tt_tt_1</t>
  </si>
  <si>
    <t>Peggy Sue Got MarriedÂ </t>
  </si>
  <si>
    <t>alternate history|alternate timeline|divorce|high school|reunion</t>
  </si>
  <si>
    <t>http://www.imdb.com/title/tt0091738/?ref_=fn_tt_tt_1</t>
  </si>
  <si>
    <t>Birdman or (The Unexpected Virtue of Ignorance)Â </t>
  </si>
  <si>
    <t>actor|artist|broadway play|replacement|stage</t>
  </si>
  <si>
    <t>http://www.imdb.com/title/tt2562232/?ref_=fn_tt_tt_1</t>
  </si>
  <si>
    <t>Blue JasmineÂ </t>
  </si>
  <si>
    <t>Andrew Dice Clay</t>
  </si>
  <si>
    <t>congenital liar|mental breakdown|self deception|snob|talking to oneself</t>
  </si>
  <si>
    <t>http://www.imdb.com/title/tt2334873/?ref_=fn_tt_tt_1</t>
  </si>
  <si>
    <t>David Alan Basche</t>
  </si>
  <si>
    <t>Christian Clemenson</t>
  </si>
  <si>
    <t>United 93Â </t>
  </si>
  <si>
    <t>Susan Blommaert</t>
  </si>
  <si>
    <t>flight|passenger|plane|september 11 2001|terrorist</t>
  </si>
  <si>
    <t>http://www.imdb.com/title/tt0475276/?ref_=fn_tt_tt_1</t>
  </si>
  <si>
    <t>Christian Monzon</t>
  </si>
  <si>
    <t>HoneyÂ </t>
  </si>
  <si>
    <t>choreographer|dance|dancer|dancing|hip hop</t>
  </si>
  <si>
    <t>http://www.imdb.com/title/tt0322589/?ref_=fn_tt_tt_1</t>
  </si>
  <si>
    <t>Rick Friedberg</t>
  </si>
  <si>
    <t>Barry Bostwick</t>
  </si>
  <si>
    <t>Hulk Hogan</t>
  </si>
  <si>
    <t>Spy HardÂ </t>
  </si>
  <si>
    <t>Nicollette Sheridan</t>
  </si>
  <si>
    <t>1990s|dentist|hit with a door|martial arts|museum</t>
  </si>
  <si>
    <t>http://www.imdb.com/title/tt0117723/?ref_=fn_tt_tt_1</t>
  </si>
  <si>
    <t>The FogÂ </t>
  </si>
  <si>
    <t>california|fog|leper|lighthouse|ship</t>
  </si>
  <si>
    <t>http://www.imdb.com/title/tt0080749/?ref_=fn_tt_tt_1</t>
  </si>
  <si>
    <t>Sean McNamara</t>
  </si>
  <si>
    <t>Chris Brochu</t>
  </si>
  <si>
    <t>Biography|Drama|Family|Sport</t>
  </si>
  <si>
    <t>Soul SurferÂ </t>
  </si>
  <si>
    <t>christian|christian film|shark|surfer|surfing</t>
  </si>
  <si>
    <t>http://www.imdb.com/title/tt1596346/?ref_=fn_tt_tt_1</t>
  </si>
  <si>
    <t>Comedy|Drama|War</t>
  </si>
  <si>
    <t>Catch-22Â </t>
  </si>
  <si>
    <t>Martin Balsam</t>
  </si>
  <si>
    <t>catch 22|friend|insanity|kneed in the groin|military</t>
  </si>
  <si>
    <t>http://www.imdb.com/title/tt0065528/?ref_=fn_tt_tt_1</t>
  </si>
  <si>
    <t>Jody Hill</t>
  </si>
  <si>
    <t>Observe and ReportÂ </t>
  </si>
  <si>
    <t>Dan Bakkedahl</t>
  </si>
  <si>
    <t>male pubic hair|mall|police detective|pubic hair|security guard</t>
  </si>
  <si>
    <t>http://www.imdb.com/title/tt1197628/?ref_=fn_tt_tt_1</t>
  </si>
  <si>
    <t>Olivia d'Abo</t>
  </si>
  <si>
    <t>Conan the DestroyerÂ </t>
  </si>
  <si>
    <t>Grace Jones</t>
  </si>
  <si>
    <t>gods|princess|queen|rescue|wizard</t>
  </si>
  <si>
    <t>http://www.imdb.com/title/tt0087078/?ref_=fn_tt_tt_1</t>
  </si>
  <si>
    <t>Raging BullÂ </t>
  </si>
  <si>
    <t>Frank Vincent</t>
  </si>
  <si>
    <t>boxing|domestic violence|hot temper|jealousy|rage</t>
  </si>
  <si>
    <t>http://www.imdb.com/title/tt0081398/?ref_=fn_tt_tt_1</t>
  </si>
  <si>
    <t>Brandon Camp</t>
  </si>
  <si>
    <t>Sasha Alexander</t>
  </si>
  <si>
    <t>Love HappensÂ </t>
  </si>
  <si>
    <t>florist|motivational speaker|self help guru|seminar|widower</t>
  </si>
  <si>
    <t>http://www.imdb.com/title/tt0899106/?ref_=fn_tt_tt_1</t>
  </si>
  <si>
    <t>Roger Ashton-Griffiths</t>
  </si>
  <si>
    <t>Nicholas Rowe</t>
  </si>
  <si>
    <t>Young Sherlock HolmesÂ </t>
  </si>
  <si>
    <t>Freddie Jones</t>
  </si>
  <si>
    <t>cult|death|delusion|girl|sherlock holmes</t>
  </si>
  <si>
    <t>http://www.imdb.com/title/tt0090357/?ref_=fn_tt_tt_1</t>
  </si>
  <si>
    <t>Kevin Tancharoen</t>
  </si>
  <si>
    <t>FameÂ </t>
  </si>
  <si>
    <t>new york|performing arts|school|student|teacher</t>
  </si>
  <si>
    <t>http://www.imdb.com/title/tt1016075/?ref_=fn_tt_tt_1</t>
  </si>
  <si>
    <t>127 HoursÂ </t>
  </si>
  <si>
    <t>alone|aron ralston|based on autobiography|canyon|survival</t>
  </si>
  <si>
    <t>http://www.imdb.com/title/tt1542344/?ref_=fn_tt_tt_1</t>
  </si>
  <si>
    <t>Small Time CrooksÂ </t>
  </si>
  <si>
    <t>apartment building|crook|new york city|three word title|written and directed by cast member</t>
  </si>
  <si>
    <t>http://www.imdb.com/title/tt0196216/?ref_=fn_tt_tt_1</t>
  </si>
  <si>
    <t>Nicholas Hytner</t>
  </si>
  <si>
    <t>Susan May Pratt</t>
  </si>
  <si>
    <t>Center StageÂ </t>
  </si>
  <si>
    <t>Ethan Stiefel</t>
  </si>
  <si>
    <t>ballet|dance|dancer|dancing|love</t>
  </si>
  <si>
    <t>http://www.imdb.com/title/tt0210616/?ref_=fn_tt_tt_1</t>
  </si>
  <si>
    <t>Love the CoopersÂ </t>
  </si>
  <si>
    <t>TimothÃ©e Chalamet</t>
  </si>
  <si>
    <t>christmas|family dinner|husband wife conflict|husband wife kiss|large family</t>
  </si>
  <si>
    <t>http://www.imdb.com/title/tt2279339/?ref_=fn_tt_tt_1</t>
  </si>
  <si>
    <t>Bart Freundlich</t>
  </si>
  <si>
    <t>Corbin Bleu</t>
  </si>
  <si>
    <t>Catch That KidÂ </t>
  </si>
  <si>
    <t>Kevin G. Schmidt</t>
  </si>
  <si>
    <t>caper|computer genius|dog|heist|security chief</t>
  </si>
  <si>
    <t>http://www.imdb.com/title/tt0337917/?ref_=fn_tt_tt_1</t>
  </si>
  <si>
    <t>Life as a HouseÂ </t>
  </si>
  <si>
    <t>cancer|construction|house|house construction|neighbor</t>
  </si>
  <si>
    <t>http://www.imdb.com/title/tt0264796/?ref_=fn_tt_tt_1</t>
  </si>
  <si>
    <t>Steve JobsÂ </t>
  </si>
  <si>
    <t>apple computer|box office flop|computer|dialogue driven|father daughter relationship</t>
  </si>
  <si>
    <t>http://www.imdb.com/title/tt2080374/?ref_=fn_tt_tt_1</t>
  </si>
  <si>
    <t>Marie Avgeropoulos</t>
  </si>
  <si>
    <t>I Love You, Beth CooperÂ </t>
  </si>
  <si>
    <t>cheerleader|party|popular girl|speech|valedictorian</t>
  </si>
  <si>
    <t>http://www.imdb.com/title/tt1032815/?ref_=fn_tt_tt_1</t>
  </si>
  <si>
    <t>Youth in RevoltÂ </t>
  </si>
  <si>
    <t>alter ego|boarding school|love|masturbation|teen movie</t>
  </si>
  <si>
    <t>http://www.imdb.com/title/tt0403702/?ref_=fn_tt_tt_1</t>
  </si>
  <si>
    <t>William A. Fraker</t>
  </si>
  <si>
    <t>Richard Farnsworth</t>
  </si>
  <si>
    <t>The Legend of the Lone RangerÂ </t>
  </si>
  <si>
    <t>Michael Horse</t>
  </si>
  <si>
    <t>ambush|hero|masked hero|outlaw|texas ranger</t>
  </si>
  <si>
    <t>http://www.imdb.com/title/tt0082648/?ref_=fn_tt_tt_1</t>
  </si>
  <si>
    <t>John Boorman</t>
  </si>
  <si>
    <t>The Tailor of PanamaÂ </t>
  </si>
  <si>
    <t>canal|panama|president|spy|tailor</t>
  </si>
  <si>
    <t>http://www.imdb.com/title/tt0236784/?ref_=fn_tt_tt_1</t>
  </si>
  <si>
    <t>Dennis Franz</t>
  </si>
  <si>
    <t>Nancy Allen</t>
  </si>
  <si>
    <t>Blow OutÂ </t>
  </si>
  <si>
    <t>John McMartin</t>
  </si>
  <si>
    <t>conspiracy|political conspiracy|recording|sound|truth</t>
  </si>
  <si>
    <t>http://www.imdb.com/title/tt0082085/?ref_=fn_tt_tt_1</t>
  </si>
  <si>
    <t>Courtney Solomon</t>
  </si>
  <si>
    <t>Paul Freeman</t>
  </si>
  <si>
    <t>Rebecca Budig</t>
  </si>
  <si>
    <t>GetawayÂ </t>
  </si>
  <si>
    <t>Bruce Payne</t>
  </si>
  <si>
    <t>die hard scenario|earth viewed from space|race against time|race car driver|title at the end</t>
  </si>
  <si>
    <t>http://www.imdb.com/title/tt2167202/?ref_=fn_tt_tt_1</t>
  </si>
  <si>
    <t>The Ice StormÂ </t>
  </si>
  <si>
    <t>ice|ice storm|storm|thanksgiving|virgin</t>
  </si>
  <si>
    <t>http://www.imdb.com/title/tt0119349/?ref_=fn_tt_tt_1</t>
  </si>
  <si>
    <t>And So It GoesÂ </t>
  </si>
  <si>
    <t>Frankie Valli</t>
  </si>
  <si>
    <t>four word title|grandparent grandchild relationship|reference to facebook|reference to the internet|singer</t>
  </si>
  <si>
    <t>http://www.imdb.com/title/tt2465146/?ref_=fn_tt_tt_1</t>
  </si>
  <si>
    <t>Jeff Kanew</t>
  </si>
  <si>
    <t>Shelley Long</t>
  </si>
  <si>
    <t>Troop Beverly HillsÂ </t>
  </si>
  <si>
    <t>Kellie Martin</t>
  </si>
  <si>
    <t>beverly hills hotel|divorce|girl|troop|wilderness</t>
  </si>
  <si>
    <t>http://www.imdb.com/title/tt0098519/?ref_=fn_tt_tt_1</t>
  </si>
  <si>
    <t>IstvÃ¡n SzabÃ³</t>
  </si>
  <si>
    <t>Shaun Evans</t>
  </si>
  <si>
    <t>Being JuliaÂ </t>
  </si>
  <si>
    <t>Juliet Stevenson</t>
  </si>
  <si>
    <t>diva|marriage|open marriage|revenge|social climber</t>
  </si>
  <si>
    <t>http://www.imdb.com/title/tt0340012/?ref_=fn_tt_tt_1</t>
  </si>
  <si>
    <t>Karen Young</t>
  </si>
  <si>
    <t>David Margulies</t>
  </si>
  <si>
    <t>9Â½ WeeksÂ </t>
  </si>
  <si>
    <t>Kim Chan</t>
  </si>
  <si>
    <t>blindfolded woman|control|male dominance|sex game|sex in public</t>
  </si>
  <si>
    <t>http://www.imdb.com/title/tt0091635/?ref_=fn_tt_tt_1</t>
  </si>
  <si>
    <t>Matthew Robbins</t>
  </si>
  <si>
    <t>Ralph Richardson</t>
  </si>
  <si>
    <t>DragonslayerÂ </t>
  </si>
  <si>
    <t>Albert Salmi</t>
  </si>
  <si>
    <t>apprentice|dragon|king|kingdom|wizard</t>
  </si>
  <si>
    <t>http://www.imdb.com/title/tt0082288/?ref_=fn_tt_tt_1</t>
  </si>
  <si>
    <t>Kerry Condon</t>
  </si>
  <si>
    <t>David Masterson</t>
  </si>
  <si>
    <t>The Last StationÂ </t>
  </si>
  <si>
    <t>countess|leo tolstoy|russian|wealth|writing</t>
  </si>
  <si>
    <t>http://www.imdb.com/title/tt0824758/?ref_=fn_tt_tt_1</t>
  </si>
  <si>
    <t>Ed WoodÂ </t>
  </si>
  <si>
    <t>1950s|director|friend|friendship|transvestism</t>
  </si>
  <si>
    <t>http://www.imdb.com/title/tt0109707/?ref_=fn_tt_tt_1</t>
  </si>
  <si>
    <t>Labor DayÂ </t>
  </si>
  <si>
    <t>baseball|baseball practice|escaped convict|neighbor|tied to a chair</t>
  </si>
  <si>
    <t>http://www.imdb.com/title/tt1967545/?ref_=fn_tt_tt_1</t>
  </si>
  <si>
    <t>Khulan Chuluun</t>
  </si>
  <si>
    <t>Mongol: The Rise of Genghis KhanÂ </t>
  </si>
  <si>
    <t>Honglei Sun</t>
  </si>
  <si>
    <t>epic|genghis khan|one word title|slave|starving</t>
  </si>
  <si>
    <t>http://www.imdb.com/title/tt0416044/?ref_=fn_tt_tt_1</t>
  </si>
  <si>
    <t>Mongolian</t>
  </si>
  <si>
    <t>RocknRollaÂ </t>
  </si>
  <si>
    <t>accountant|finger gun|homosexual|killed in an elevator|painting</t>
  </si>
  <si>
    <t>http://www.imdb.com/title/tt1032755/?ref_=fn_tt_tt_1</t>
  </si>
  <si>
    <t>Hal Needham</t>
  </si>
  <si>
    <t>Michael Beck</t>
  </si>
  <si>
    <t>MegaforceÂ </t>
  </si>
  <si>
    <t>Henry Silva</t>
  </si>
  <si>
    <t>dictator|electronic music score|one word title|secret headquarters|soldier</t>
  </si>
  <si>
    <t>http://www.imdb.com/title/tt0084316/?ref_=fn_tt_tt_1</t>
  </si>
  <si>
    <t>Julie Christie</t>
  </si>
  <si>
    <t>HamletÂ </t>
  </si>
  <si>
    <t>classic literature|denmark|funeral|madness|prince</t>
  </si>
  <si>
    <t>http://www.imdb.com/title/tt0116477/?ref_=fn_tt_tt_1</t>
  </si>
  <si>
    <t>Suzie Steen</t>
  </si>
  <si>
    <t>Mao's Last DancerÂ </t>
  </si>
  <si>
    <t>Aden Young</t>
  </si>
  <si>
    <t>ballet|beijing|dancer|love|village</t>
  </si>
  <si>
    <t>http://www.imdb.com/title/tt1071812/?ref_=fn_tt_tt_1</t>
  </si>
  <si>
    <t>Jeff Nichols</t>
  </si>
  <si>
    <t>Midnight SpecialÂ </t>
  </si>
  <si>
    <t>Paul Sparks</t>
  </si>
  <si>
    <t>cult|father son relationship|gas station|on the run|supernatural ability</t>
  </si>
  <si>
    <t>http://www.imdb.com/title/tt2649554/?ref_=fn_tt_tt_1</t>
  </si>
  <si>
    <t>Greece</t>
  </si>
  <si>
    <t>Anything ElseÂ </t>
  </si>
  <si>
    <t>love at first sight|new york city|sex|teacher|writer</t>
  </si>
  <si>
    <t>http://www.imdb.com/title/tt0313792/?ref_=fn_tt_tt_1</t>
  </si>
  <si>
    <t>Jonathan Teplitzky</t>
  </si>
  <si>
    <t>Biography|Drama|Romance|War</t>
  </si>
  <si>
    <t>The Railway ManÂ </t>
  </si>
  <si>
    <t>Sam Reid</t>
  </si>
  <si>
    <t>japanese soldier|physical torture|pow camp|prisoner of war|reference to adolf hitler</t>
  </si>
  <si>
    <t>http://www.imdb.com/title/tt2058107/?ref_=fn_tt_tt_1</t>
  </si>
  <si>
    <t>Poppy Montgomery</t>
  </si>
  <si>
    <t xml:space="preserve">UnforgettableÂ             </t>
  </si>
  <si>
    <t>hyperthymesia|new york city|police</t>
  </si>
  <si>
    <t>http://www.imdb.com/title/tt1842530/?ref_=fn_tt_tt_1</t>
  </si>
  <si>
    <t>Michael Haneke</t>
  </si>
  <si>
    <t>Burghart KlauÃŸner</t>
  </si>
  <si>
    <t>Ulrich Tukur</t>
  </si>
  <si>
    <t>The White RibbonÂ </t>
  </si>
  <si>
    <t>Leonie Benesch</t>
  </si>
  <si>
    <t>children|doctor|mysterious event|pastor|small village</t>
  </si>
  <si>
    <t>http://www.imdb.com/title/tt1149362/?ref_=fn_tt_tt_1</t>
  </si>
  <si>
    <t>Anna Harr</t>
  </si>
  <si>
    <t>RestorationÂ </t>
  </si>
  <si>
    <t>James Cullen Bressack</t>
  </si>
  <si>
    <t>http://www.imdb.com/title/tt4517738/?ref_=fn_tt_tt_1</t>
  </si>
  <si>
    <t>Mike Marvin</t>
  </si>
  <si>
    <t>Action|Horror|Romance|Sci-Fi|Thriller</t>
  </si>
  <si>
    <t>The WraithÂ </t>
  </si>
  <si>
    <t>arizona|death|gang|police|sheriff</t>
  </si>
  <si>
    <t>http://www.imdb.com/title/tt0092240/?ref_=fn_tt_tt_1</t>
  </si>
  <si>
    <t>The Salton SeaÂ </t>
  </si>
  <si>
    <t>male in shower|murder|neighbor neighbor relationship|remote control car|sex scene</t>
  </si>
  <si>
    <t>http://www.imdb.com/title/tt0235737/?ref_=fn_tt_tt_1</t>
  </si>
  <si>
    <t>Mackenzie Gray</t>
  </si>
  <si>
    <t>Music</t>
  </si>
  <si>
    <t>James Hetfield</t>
  </si>
  <si>
    <t>Metallica Through the NeverÂ </t>
  </si>
  <si>
    <t>Lars Ulrich</t>
  </si>
  <si>
    <t>headbanger|metallica|roadie|song in title|standing on the roof of a car</t>
  </si>
  <si>
    <t>http://www.imdb.com/title/tt2172935/?ref_=fn_tt_tt_1</t>
  </si>
  <si>
    <t>Gregor Jordan</t>
  </si>
  <si>
    <t>The InformersÂ </t>
  </si>
  <si>
    <t>breasts|female nudity|male pubic hair|pubic hair|sex scene</t>
  </si>
  <si>
    <t>http://www.imdb.com/title/tt0865554/?ref_=fn_tt_tt_1</t>
  </si>
  <si>
    <t>Nora von WaldstÃ¤tten</t>
  </si>
  <si>
    <t xml:space="preserve">CarlosÂ             </t>
  </si>
  <si>
    <t>Katharina SchÃ¼ttler</t>
  </si>
  <si>
    <t>opec|pubic hair|revolutionary|terrorism|true crime</t>
  </si>
  <si>
    <t>http://www.imdb.com/title/tt1321865/?ref_=fn_tt_tt_1</t>
  </si>
  <si>
    <t>Tran Anh Hung</t>
  </si>
  <si>
    <t>SimÃ³n Andreu</t>
  </si>
  <si>
    <t>Takuya Kimura</t>
  </si>
  <si>
    <t>I Come with the RainÂ </t>
  </si>
  <si>
    <t>Shawn Yue</t>
  </si>
  <si>
    <t>gangster|hong kong|missing person|missing son|serial killer</t>
  </si>
  <si>
    <t>http://www.imdb.com/title/tt1024744/?ref_=fn_tt_tt_1</t>
  </si>
  <si>
    <t>Lance Hool</t>
  </si>
  <si>
    <t>Action|Drama|History|Romance|War|Western</t>
  </si>
  <si>
    <t>One Man's HeroÂ </t>
  </si>
  <si>
    <t>Mark Moses</t>
  </si>
  <si>
    <t>american|battalion|catholic|mexican|sergeant</t>
  </si>
  <si>
    <t>http://www.imdb.com/title/tt0120775/?ref_=fn_tt_tt_1</t>
  </si>
  <si>
    <t>John Amplas</t>
  </si>
  <si>
    <t>Greg Nicotero</t>
  </si>
  <si>
    <t>Day of the DeadÂ </t>
  </si>
  <si>
    <t>Joseph Pilato</t>
  </si>
  <si>
    <t>bunker|experiment|military|research|scientist</t>
  </si>
  <si>
    <t>http://www.imdb.com/title/tt0088993/?ref_=fn_tt_tt_1</t>
  </si>
  <si>
    <t>I Am WrathÂ </t>
  </si>
  <si>
    <t>conspiracy|female scientist|mugging|police detective|tattoo</t>
  </si>
  <si>
    <t>http://www.imdb.com/title/tt3212232/?ref_=fn_tt_tt_1</t>
  </si>
  <si>
    <t>Christian Volckman</t>
  </si>
  <si>
    <t>Action|Animation|Sci-Fi|Thriller</t>
  </si>
  <si>
    <t>RenaissanceÂ </t>
  </si>
  <si>
    <t>Kevork Malikyan</t>
  </si>
  <si>
    <t>future|kidnapping|missing file|paris france|year 2054</t>
  </si>
  <si>
    <t>http://www.imdb.com/title/tt0386741/?ref_=fn_tt_tt_1</t>
  </si>
  <si>
    <t>Brigitte Nielsen</t>
  </si>
  <si>
    <t>Red SonjaÂ </t>
  </si>
  <si>
    <t>cult film|psychotronic|sword and sorcery|talisman|warrior</t>
  </si>
  <si>
    <t>http://www.imdb.com/title/tt0089893/?ref_=fn_tt_tt_1</t>
  </si>
  <si>
    <t>Rodrigo CortÃ©s</t>
  </si>
  <si>
    <t>Red LightsÂ </t>
  </si>
  <si>
    <t>fraud|physicist|psychic|skeptic|tailing</t>
  </si>
  <si>
    <t>http://www.imdb.com/title/tt1748179/?ref_=fn_tt_tt_1</t>
  </si>
  <si>
    <t>SuperbadÂ </t>
  </si>
  <si>
    <t>black comedy|bromance|party|school|teen comedy</t>
  </si>
  <si>
    <t>http://www.imdb.com/title/tt0829482/?ref_=fn_tt_tt_1</t>
  </si>
  <si>
    <t>Madea Goes to JailÂ </t>
  </si>
  <si>
    <t>adaptation directed by original author|cross dressing|madea series|remake|sequel</t>
  </si>
  <si>
    <t>http://www.imdb.com/title/tt1142800/?ref_=fn_tt_tt_1</t>
  </si>
  <si>
    <t>David Hayter</t>
  </si>
  <si>
    <t>WolvesÂ </t>
  </si>
  <si>
    <t>bar|female nudity|murder|small town|werewolf</t>
  </si>
  <si>
    <t>http://www.imdb.com/title/tt1403241/?ref_=fn_tt_tt_1</t>
  </si>
  <si>
    <t>Mari Koda</t>
  </si>
  <si>
    <t>Cassie Ventura</t>
  </si>
  <si>
    <t>Step Up 2: The StreetsÂ </t>
  </si>
  <si>
    <t>Luis Rosado</t>
  </si>
  <si>
    <t>audition|dance|kissing in the rain|student|subway</t>
  </si>
  <si>
    <t>http://www.imdb.com/title/tt1023481/?ref_=fn_tt_tt_1</t>
  </si>
  <si>
    <t>Cory Edwards</t>
  </si>
  <si>
    <t>Action|Animation|Comedy|Crime|Family</t>
  </si>
  <si>
    <t>Hoodwinked!Â </t>
  </si>
  <si>
    <t>animal|axe|red riding hood|wolf|woodsman</t>
  </si>
  <si>
    <t>http://www.imdb.com/title/tt0443536/?ref_=fn_tt_tt_1</t>
  </si>
  <si>
    <t>Terry George</t>
  </si>
  <si>
    <t>Hotel RwandaÂ </t>
  </si>
  <si>
    <t>Hakeem Kae-Kazim</t>
  </si>
  <si>
    <t>atrocity|central africa|ethnic warfare|united nations peace keeping force|united nations soldier</t>
  </si>
  <si>
    <t>http://www.imdb.com/title/tt0395169/?ref_=fn_tt_tt_1</t>
  </si>
  <si>
    <t>Xavier Gens</t>
  </si>
  <si>
    <t>Henry Ian Cusick</t>
  </si>
  <si>
    <t>HitmanÂ </t>
  </si>
  <si>
    <t>hitman|impersonation|see through dress|topless female nudity|woman on top</t>
  </si>
  <si>
    <t>http://www.imdb.com/title/tt0465494/?ref_=fn_tt_tt_1</t>
  </si>
  <si>
    <t>Kasi Lemmons</t>
  </si>
  <si>
    <t>Drama|Family|Music|Musical</t>
  </si>
  <si>
    <t>Black NativityÂ </t>
  </si>
  <si>
    <t>Vondie Curtis-Hall</t>
  </si>
  <si>
    <t>based on stage musical|based on the bible|christmas|color in title|nativity</t>
  </si>
  <si>
    <t>http://www.imdb.com/title/tt1425922/?ref_=fn_tt_tt_1</t>
  </si>
  <si>
    <t>Brian A Miller</t>
  </si>
  <si>
    <t>The PrinceÂ </t>
  </si>
  <si>
    <t>Jessica Lowndes</t>
  </si>
  <si>
    <t>assassin|fight|mechanic|rescue|rival</t>
  </si>
  <si>
    <t>http://www.imdb.com/title/tt1085492/?ref_=fn_tt_tt_1</t>
  </si>
  <si>
    <t>Matt Dillon</t>
  </si>
  <si>
    <t>Shawn Andrews</t>
  </si>
  <si>
    <t>Kirk Fox</t>
  </si>
  <si>
    <t>City of GhostsÂ </t>
  </si>
  <si>
    <t>Rob Campbell</t>
  </si>
  <si>
    <t>bag over head|buddhist temple|loss of friend|male bonding|nightclub</t>
  </si>
  <si>
    <t>http://www.imdb.com/title/tt0164003/?ref_=fn_tt_tt_1</t>
  </si>
  <si>
    <t>Elaine Cassidy</t>
  </si>
  <si>
    <t>The OthersÂ </t>
  </si>
  <si>
    <t>Eric Sykes</t>
  </si>
  <si>
    <t>curtain|haunting|mansion|mute|xeroderma pigmentosum</t>
  </si>
  <si>
    <t>http://www.imdb.com/title/tt0230600/?ref_=fn_tt_tt_1</t>
  </si>
  <si>
    <t>Carrie Henn</t>
  </si>
  <si>
    <t>AliensÂ </t>
  </si>
  <si>
    <t>alien|human versus alien|monster|rescue mission|space marine</t>
  </si>
  <si>
    <t>http://www.imdb.com/title/tt0090605/?ref_=fn_tt_tt_1</t>
  </si>
  <si>
    <t>George Cukor</t>
  </si>
  <si>
    <t>Rex Harrison</t>
  </si>
  <si>
    <t>Drama|Family|Musical|Romance</t>
  </si>
  <si>
    <t>Jeremy Brett</t>
  </si>
  <si>
    <t>My Fair LadyÂ </t>
  </si>
  <si>
    <t>Theodore Bikel</t>
  </si>
  <si>
    <t>colonel|flower girl|professor|street|wager</t>
  </si>
  <si>
    <t>http://www.imdb.com/title/tt0058385/?ref_=fn_tt_tt_1</t>
  </si>
  <si>
    <t>I Know What You Did Last SummerÂ </t>
  </si>
  <si>
    <t>beach|corpse|fourth of july|overalls|revenge</t>
  </si>
  <si>
    <t>http://www.imdb.com/title/tt0119345/?ref_=fn_tt_tt_1</t>
  </si>
  <si>
    <t>Let's Be CopsÂ </t>
  </si>
  <si>
    <t>friendship between men|impersonating a police officer|mobster|party|police officer</t>
  </si>
  <si>
    <t>http://www.imdb.com/title/tt1924435/?ref_=fn_tt_tt_1</t>
  </si>
  <si>
    <t>Patrick Gallagher</t>
  </si>
  <si>
    <t>SidewaysÂ </t>
  </si>
  <si>
    <t>actor|california|teacher|wine|writer</t>
  </si>
  <si>
    <t>http://www.imdb.com/title/tt0375063/?ref_=fn_tt_tt_1</t>
  </si>
  <si>
    <t>Owain Yeoman</t>
  </si>
  <si>
    <t>Chris Moss</t>
  </si>
  <si>
    <t>BeerfestÂ </t>
  </si>
  <si>
    <t>beer|competition|germany|oktoberfest|prostitute</t>
  </si>
  <si>
    <t>http://www.imdb.com/title/tt0486551/?ref_=fn_tt_tt_1</t>
  </si>
  <si>
    <t>HalloweenÂ </t>
  </si>
  <si>
    <t>halloween|masked killer|michael myers|slasher|trick or treat</t>
  </si>
  <si>
    <t>http://www.imdb.com/title/tt0077651/?ref_=fn_tt_tt_1</t>
  </si>
  <si>
    <t>John Hoffman</t>
  </si>
  <si>
    <t>Comedy|Drama|Family|Fantasy|Sci-Fi</t>
  </si>
  <si>
    <t>Good Boy!Â </t>
  </si>
  <si>
    <t>dog|friend|neighborhood|planet|star</t>
  </si>
  <si>
    <t>http://www.imdb.com/title/tt0326900/?ref_=fn_tt_tt_1</t>
  </si>
  <si>
    <t>The Best Man HolidayÂ </t>
  </si>
  <si>
    <t>childbirth|christmas|gay slur|infidelity|punched in the nose</t>
  </si>
  <si>
    <t>http://www.imdb.com/title/tt2083355/?ref_=fn_tt_tt_1</t>
  </si>
  <si>
    <t>Smokin' AcesÂ </t>
  </si>
  <si>
    <t>casino|fbi|mafia|mob hit|sniper</t>
  </si>
  <si>
    <t>http://www.imdb.com/title/tt0475394/?ref_=fn_tt_tt_1</t>
  </si>
  <si>
    <t>Kevin Greutert</t>
  </si>
  <si>
    <t>Saw 3D: The Final ChapterÂ </t>
  </si>
  <si>
    <t>Betsy Russell</t>
  </si>
  <si>
    <t>blood splatter|self help guru|sequel|support group|survivor</t>
  </si>
  <si>
    <t>http://www.imdb.com/title/tt1477076/?ref_=fn_tt_tt_1</t>
  </si>
  <si>
    <t>40 Days and 40 NightsÂ </t>
  </si>
  <si>
    <t>female on male rape|lent|male rear nudity|masturbation|sex</t>
  </si>
  <si>
    <t>http://www.imdb.com/title/tt0243736/?ref_=fn_tt_tt_1</t>
  </si>
  <si>
    <t>John Fortenberry</t>
  </si>
  <si>
    <t>Chris Kattan</t>
  </si>
  <si>
    <t>A Night at the RoxburyÂ </t>
  </si>
  <si>
    <t>1990s|bar|car accident|nightclub|whipped cream</t>
  </si>
  <si>
    <t>http://www.imdb.com/title/tt0120770/?ref_=fn_tt_tt_1</t>
  </si>
  <si>
    <t>BeastlyÂ </t>
  </si>
  <si>
    <t>Erik Knudsen</t>
  </si>
  <si>
    <t>love|maid|newscaster|student|tutor</t>
  </si>
  <si>
    <t>http://www.imdb.com/title/tt1152398/?ref_=fn_tt_tt_1</t>
  </si>
  <si>
    <t>The Hills Have EyesÂ </t>
  </si>
  <si>
    <t>desert|horror movie remake|murder of family|rape|slasher</t>
  </si>
  <si>
    <t>http://www.imdb.com/title/tt0454841/?ref_=fn_tt_tt_1</t>
  </si>
  <si>
    <t>Dickie Roberts: Former Child StarÂ </t>
  </si>
  <si>
    <t>dental braces|dental headgear|former child star|panties|white panties</t>
  </si>
  <si>
    <t>http://www.imdb.com/title/tt0325258/?ref_=fn_tt_tt_1</t>
  </si>
  <si>
    <t>Valente Rodriguez</t>
  </si>
  <si>
    <t>Morgan Saylor</t>
  </si>
  <si>
    <t>McFarland, USAÂ </t>
  </si>
  <si>
    <t>Diana Maria Riva</t>
  </si>
  <si>
    <t>coach|high school|place name in title|school|student</t>
  </si>
  <si>
    <t>http://www.imdb.com/title/tt2097298/?ref_=fn_tt_tt_1</t>
  </si>
  <si>
    <t>Erik White</t>
  </si>
  <si>
    <t>Lottery TicketÂ </t>
  </si>
  <si>
    <t>Shad Moss</t>
  </si>
  <si>
    <t>block party|eurocopter ec120 colibri|fortune cookie|lottery ticket|reverend</t>
  </si>
  <si>
    <t>http://www.imdb.com/title/tt0979434/?ref_=fn_tt_tt_1</t>
  </si>
  <si>
    <t>Chris Robinson</t>
  </si>
  <si>
    <t>Adam Boyer</t>
  </si>
  <si>
    <t>Comedy|Crime|Drama|Music|Romance</t>
  </si>
  <si>
    <t>ATLÂ </t>
  </si>
  <si>
    <t>Malika</t>
  </si>
  <si>
    <t>high school|rollerskating rink|spelman college|twin|voice over narration</t>
  </si>
  <si>
    <t>http://www.imdb.com/title/tt0466856/?ref_=fn_tt_tt_1</t>
  </si>
  <si>
    <t>Jason Moore</t>
  </si>
  <si>
    <t>Pitch PerfectÂ </t>
  </si>
  <si>
    <t>Ben Platt</t>
  </si>
  <si>
    <t>a cappella|competition|dj|female protagonist|lesbian</t>
  </si>
  <si>
    <t>http://www.imdb.com/title/tt1981677/?ref_=fn_tt_tt_1</t>
  </si>
  <si>
    <t>Summer CatchÂ </t>
  </si>
  <si>
    <t>baseball|baseball player|night|rivalry|summer</t>
  </si>
  <si>
    <t>http://www.imdb.com/title/tt0234829/?ref_=fn_tt_tt_1</t>
  </si>
  <si>
    <t>A Simple PlanÂ </t>
  </si>
  <si>
    <t>bag of money|found money|minnesota|screenplay adapted by author|snow</t>
  </si>
  <si>
    <t>http://www.imdb.com/title/tt0120324/?ref_=fn_tt_tt_1</t>
  </si>
  <si>
    <t>Robert Harmon</t>
  </si>
  <si>
    <t>TheyÂ </t>
  </si>
  <si>
    <t>darkness|friend|kiss|nightmare|suicide</t>
  </si>
  <si>
    <t>http://www.imdb.com/title/tt0283632/?ref_=fn_tt_tt_1</t>
  </si>
  <si>
    <t>Trent Cooper</t>
  </si>
  <si>
    <t>Larry the Cable Guy: Health InspectorÂ </t>
  </si>
  <si>
    <t>Megyn Price</t>
  </si>
  <si>
    <t>diner|food poisoning|health inspector|restaurant|undercover</t>
  </si>
  <si>
    <t>http://www.imdb.com/title/tt0462395/?ref_=fn_tt_tt_1</t>
  </si>
  <si>
    <t>Gary Halvorson</t>
  </si>
  <si>
    <t>Kevin Clash</t>
  </si>
  <si>
    <t>Adventure|Comedy|Family|Fantasy|Musical</t>
  </si>
  <si>
    <t>The Adventures of Elmo in GrouchlandÂ </t>
  </si>
  <si>
    <t>Caroll Spinney</t>
  </si>
  <si>
    <t>based on tv series|blanket|box office flop|rescue|sesame street</t>
  </si>
  <si>
    <t>http://www.imdb.com/title/tt0159421/?ref_=fn_tt_tt_1</t>
  </si>
  <si>
    <t>Brooklyn's FinestÂ </t>
  </si>
  <si>
    <t>catholic|corrupt cop|new york city|police detective|police officer killed</t>
  </si>
  <si>
    <t>http://www.imdb.com/title/tt1210042/?ref_=fn_tt_tt_1</t>
  </si>
  <si>
    <t>Nicholas Ray</t>
  </si>
  <si>
    <t>David Niven</t>
  </si>
  <si>
    <t>Ava Gardner</t>
  </si>
  <si>
    <t>55 Days at PekingÂ </t>
  </si>
  <si>
    <t>John Ireland</t>
  </si>
  <si>
    <t>ambassador|boxer rebellion|china|colonialism|peking china</t>
  </si>
  <si>
    <t>http://www.imdb.com/title/tt0056800/?ref_=fn_tt_tt_1</t>
  </si>
  <si>
    <t>Fede Alvarez</t>
  </si>
  <si>
    <t>Elizabeth Blackmore</t>
  </si>
  <si>
    <t>Evil DeadÂ </t>
  </si>
  <si>
    <t>Ellen Sandweiss</t>
  </si>
  <si>
    <t>book of the dead|demon|h.p. lovecraft|lesbian kiss|promise</t>
  </si>
  <si>
    <t>http://www.imdb.com/title/tt1288558/?ref_=fn_tt_tt_1</t>
  </si>
  <si>
    <t>Harland Williams</t>
  </si>
  <si>
    <t>My Life in RuinsÂ </t>
  </si>
  <si>
    <t>Rachel Dratch</t>
  </si>
  <si>
    <t>greece|greek|tour bus|tour guide|tourist</t>
  </si>
  <si>
    <t>http://www.imdb.com/title/tt0865559/?ref_=fn_tt_tt_1</t>
  </si>
  <si>
    <t>American DreamzÂ </t>
  </si>
  <si>
    <t>chief of staff|contest|president|singing|terrorist</t>
  </si>
  <si>
    <t>http://www.imdb.com/title/tt0465142/?ref_=fn_tt_tt_1</t>
  </si>
  <si>
    <t>Sidney J. Furie</t>
  </si>
  <si>
    <t>Superman IV: The Quest for PeaceÂ </t>
  </si>
  <si>
    <t>box office flop|dc comics|hair|nuclear disarmament|superman</t>
  </si>
  <si>
    <t>http://www.imdb.com/title/tt0094074/?ref_=fn_tt_tt_1</t>
  </si>
  <si>
    <t>Ian Iqbal Rashid</t>
  </si>
  <si>
    <t>ClÃ© Bennett</t>
  </si>
  <si>
    <t>DeRay Davis</t>
  </si>
  <si>
    <t>How She MoveÂ </t>
  </si>
  <si>
    <t>Conrad Coates</t>
  </si>
  <si>
    <t>dance|dance contest|loss of sister|step dancing|teenager</t>
  </si>
  <si>
    <t>http://www.imdb.com/title/tt0770810/?ref_=fn_tt_tt_1</t>
  </si>
  <si>
    <t>Wayne Kramer</t>
  </si>
  <si>
    <t>Running ScaredÂ </t>
  </si>
  <si>
    <t>adult child friendship|corrupt cop|fistfight|gangster|thug</t>
  </si>
  <si>
    <t>http://www.imdb.com/title/tt0404390/?ref_=fn_tt_tt_1</t>
  </si>
  <si>
    <t>Rowdy Herrington</t>
  </si>
  <si>
    <t>Bobby Jones: Stroke of GeniusÂ </t>
  </si>
  <si>
    <t>colon in title|competition|five word title|golf|temper</t>
  </si>
  <si>
    <t>http://www.imdb.com/title/tt0375104/?ref_=fn_tt_tt_1</t>
  </si>
  <si>
    <t>Jim Goddard</t>
  </si>
  <si>
    <t>Adventure|Crime|Drama|Romance</t>
  </si>
  <si>
    <t>Shanghai SurpriseÂ </t>
  </si>
  <si>
    <t>Clyde Kusatsu</t>
  </si>
  <si>
    <t>china|missionary|opium|villain|year 1937</t>
  </si>
  <si>
    <t>http://www.imdb.com/title/tt0091934/?ref_=fn_tt_tt_1</t>
  </si>
  <si>
    <t>The IllusionistÂ </t>
  </si>
  <si>
    <t>Jake Wood</t>
  </si>
  <si>
    <t>duchess|illusionist|magician|prince|supernatural power</t>
  </si>
  <si>
    <t>http://www.imdb.com/title/tt0443543/?ref_=fn_tt_tt_1</t>
  </si>
  <si>
    <t>Noel Marshall</t>
  </si>
  <si>
    <t>Tippi Hedren</t>
  </si>
  <si>
    <t>RoarÂ </t>
  </si>
  <si>
    <t>chase|dead man|jungle|killing a lion|killing a tiger</t>
  </si>
  <si>
    <t>http://www.imdb.com/title/tt0083001/?ref_=fn_tt_tt_1</t>
  </si>
  <si>
    <t>David Murray</t>
  </si>
  <si>
    <t>Brenda Fricker</t>
  </si>
  <si>
    <t>Veronica GuerinÂ </t>
  </si>
  <si>
    <t>Gerard McSorley</t>
  </si>
  <si>
    <t>criminal|drug lord|gunshot|irish|journalist</t>
  </si>
  <si>
    <t>http://www.imdb.com/title/tt0312549/?ref_=fn_tt_tt_1</t>
  </si>
  <si>
    <t>Escobar: Paradise LostÂ </t>
  </si>
  <si>
    <t>Carlos Bardem</t>
  </si>
  <si>
    <t>colombia|dream|love|surfer|village</t>
  </si>
  <si>
    <t>http://www.imdb.com/title/tt2515030/?ref_=fn_tt_tt_1</t>
  </si>
  <si>
    <t>Comedy|Mystery|Sci-Fi|Thriller</t>
  </si>
  <si>
    <t>Southland TalesÂ </t>
  </si>
  <si>
    <t>Chris Andrew Ciulla</t>
  </si>
  <si>
    <t>amnesia|boxer|conspiracy|police|porn star</t>
  </si>
  <si>
    <t>http://www.imdb.com/title/tt0405336/?ref_=fn_tt_tt_1</t>
  </si>
  <si>
    <t>Guillaume Ivernel</t>
  </si>
  <si>
    <t>Dragon HuntersÂ </t>
  </si>
  <si>
    <t>Mary Mouser</t>
  </si>
  <si>
    <t>cgi film|computer animation|dragon|hunter</t>
  </si>
  <si>
    <t>http://www.imdb.com/title/tt0944834/?ref_=fn_tt_tt_1</t>
  </si>
  <si>
    <t>Jack Smight</t>
  </si>
  <si>
    <t>Jan-Michael Vincent</t>
  </si>
  <si>
    <t>Sci-Fi</t>
  </si>
  <si>
    <t>Damnation AlleyÂ </t>
  </si>
  <si>
    <t>Paul Winfield</t>
  </si>
  <si>
    <t>cockroach|desert|ghost town|giant spider|travel</t>
  </si>
  <si>
    <t>http://www.imdb.com/title/tt0075909/?ref_=fn_tt_tt_1</t>
  </si>
  <si>
    <t>Todd Lincoln</t>
  </si>
  <si>
    <t>Rick Gomez</t>
  </si>
  <si>
    <t>Julianna Guill</t>
  </si>
  <si>
    <t>The ApparitionÂ </t>
  </si>
  <si>
    <t>Tim Williams</t>
  </si>
  <si>
    <t>e mail|evil spirit|experiment|fear|supernatural</t>
  </si>
  <si>
    <t>http://www.imdb.com/title/tt1433822/?ref_=fn_tt_tt_1</t>
  </si>
  <si>
    <t>Howard Zieff</t>
  </si>
  <si>
    <t>My GirlÂ </t>
  </si>
  <si>
    <t>best friend|funeral|girl|overalls|summer</t>
  </si>
  <si>
    <t>http://www.imdb.com/title/tt0102492/?ref_=fn_tt_tt_1</t>
  </si>
  <si>
    <t>Steven Shainberg</t>
  </si>
  <si>
    <t>Fur: An Imaginary Portrait of Diane ArbusÂ </t>
  </si>
  <si>
    <t>Matt Servitto</t>
  </si>
  <si>
    <t>character name in title|diane arbus|male full frontal nudity|photographer|pubic hair</t>
  </si>
  <si>
    <t>http://www.imdb.com/title/tt0422295/?ref_=fn_tt_tt_1</t>
  </si>
  <si>
    <t>Tamara Tunie</t>
  </si>
  <si>
    <t>Wall StreetÂ </t>
  </si>
  <si>
    <t>1980s|argument|critique of capitalism|f word|fired from the job</t>
  </si>
  <si>
    <t>http://www.imdb.com/title/tt0094291/?ref_=fn_tt_tt_1</t>
  </si>
  <si>
    <t>Sense and SensibilityÂ </t>
  </si>
  <si>
    <t>1810s|female protagonist|horseback riding|inheritance|three word title</t>
  </si>
  <si>
    <t>http://www.imdb.com/title/tt0114388/?ref_=fn_tt_tt_1</t>
  </si>
  <si>
    <t>Julian Jarrold</t>
  </si>
  <si>
    <t>Becoming JaneÂ </t>
  </si>
  <si>
    <t>Laurence Fox</t>
  </si>
  <si>
    <t>country estate|jane austen|lady|love|writing</t>
  </si>
  <si>
    <t>http://www.imdb.com/title/tt0416508/?ref_=fn_tt_tt_1</t>
  </si>
  <si>
    <t>Joe Nussbaum</t>
  </si>
  <si>
    <t>Danny Strong</t>
  </si>
  <si>
    <t>Sydney WhiteÂ </t>
  </si>
  <si>
    <t>Samm Levine</t>
  </si>
  <si>
    <t>college|college girl|female protagonist|sorority|sorority house</t>
  </si>
  <si>
    <t>http://www.imdb.com/title/tt0815244/?ref_=fn_tt_tt_1</t>
  </si>
  <si>
    <t>Vadim Perelman</t>
  </si>
  <si>
    <t>House of Sand and FogÂ </t>
  </si>
  <si>
    <t>auction|home|house|iranian|marriage</t>
  </si>
  <si>
    <t>http://www.imdb.com/title/tt0315983/?ref_=fn_tt_tt_1</t>
  </si>
  <si>
    <t>Dead Poets SocietyÂ </t>
  </si>
  <si>
    <t>education|english teacher|poet|professor|student</t>
  </si>
  <si>
    <t>http://www.imdb.com/title/tt0097165/?ref_=fn_tt_tt_1</t>
  </si>
  <si>
    <t>Peter Farrelly</t>
  </si>
  <si>
    <t>Dumb &amp; DumberÂ </t>
  </si>
  <si>
    <t>briefcase full of money|character repeating someone else's dialogue|character says i love you|friendship|reference to cinderella</t>
  </si>
  <si>
    <t>http://www.imdb.com/title/tt0109686/?ref_=fn_tt_tt_1</t>
  </si>
  <si>
    <t>Gretchen Palmer</t>
  </si>
  <si>
    <t>Bruno Kirby</t>
  </si>
  <si>
    <t>When Harry Met Sally...Â </t>
  </si>
  <si>
    <t>Harley Jane Kozak</t>
  </si>
  <si>
    <t>friendship|love|male female friendship|new york|sex</t>
  </si>
  <si>
    <t>http://www.imdb.com/title/tt0098635/?ref_=fn_tt_tt_1</t>
  </si>
  <si>
    <t>The VerdictÂ </t>
  </si>
  <si>
    <t>Jack Warden</t>
  </si>
  <si>
    <t>archdiocese|court|hospital|lawyer|malpractice</t>
  </si>
  <si>
    <t>http://www.imdb.com/title/tt0084855/?ref_=fn_tt_tt_1</t>
  </si>
  <si>
    <t>Road TripÂ </t>
  </si>
  <si>
    <t>blonde|college|friend|highway travel|road trip</t>
  </si>
  <si>
    <t>http://www.imdb.com/title/tt0215129/?ref_=fn_tt_tt_1</t>
  </si>
  <si>
    <t>Ron Lester</t>
  </si>
  <si>
    <t>Varsity BluesÂ </t>
  </si>
  <si>
    <t>Mark Walters</t>
  </si>
  <si>
    <t>coach|coyote|popularity|quarterback|texas</t>
  </si>
  <si>
    <t>http://www.imdb.com/title/tt0139699/?ref_=fn_tt_tt_1</t>
  </si>
  <si>
    <t>Michel Hazanavicius</t>
  </si>
  <si>
    <t>The ArtistÂ </t>
  </si>
  <si>
    <t>1920s|jack russell terrier|modern silent movie|movie star|movie studio</t>
  </si>
  <si>
    <t>http://www.imdb.com/title/tt1655442/?ref_=fn_tt_tt_1</t>
  </si>
  <si>
    <t>The UnbornÂ </t>
  </si>
  <si>
    <t>Rachel Brosnahan</t>
  </si>
  <si>
    <t>babysitting|experiment|nightmare|possession|twin</t>
  </si>
  <si>
    <t>http://www.imdb.com/title/tt1139668/?ref_=fn_tt_tt_1</t>
  </si>
  <si>
    <t>Moonrise KingdomÂ </t>
  </si>
  <si>
    <t>1960s|boy scouts|boy scouts camp|coming of age|young love</t>
  </si>
  <si>
    <t>http://www.imdb.com/title/tt1748122/?ref_=fn_tt_tt_1</t>
  </si>
  <si>
    <t>The Texas Chainsaw Massacre: The BeginningÂ </t>
  </si>
  <si>
    <t>cannibal|car accident|leatherface|psychopath|slaughterhouse</t>
  </si>
  <si>
    <t>http://www.imdb.com/title/tt0420294/?ref_=fn_tt_tt_1</t>
  </si>
  <si>
    <t>Cyrus Nowrasteh</t>
  </si>
  <si>
    <t>Vincent Walsh</t>
  </si>
  <si>
    <t>The Young MessiahÂ </t>
  </si>
  <si>
    <t>Finn Ireland</t>
  </si>
  <si>
    <t>http://www.imdb.com/title/tt1002563/?ref_=fn_tt_tt_1</t>
  </si>
  <si>
    <t>Perry Andelin Blake</t>
  </si>
  <si>
    <t>The Master of DisguiseÂ </t>
  </si>
  <si>
    <t>disguise|mask|master of disguise|restaurant|waiter</t>
  </si>
  <si>
    <t>http://www.imdb.com/title/tt0295427/?ref_=fn_tt_tt_1</t>
  </si>
  <si>
    <t>Maribel VerdÃº</t>
  </si>
  <si>
    <t>Drama|Fantasy|War</t>
  </si>
  <si>
    <t>Ivana Baquero</t>
  </si>
  <si>
    <t>Pan's LabyrinthÂ </t>
  </si>
  <si>
    <t>Sergi LÃ³pez</t>
  </si>
  <si>
    <t>fairy|fairy tale|faun|princess|spain</t>
  </si>
  <si>
    <t>http://www.imdb.com/title/tt0457430/?ref_=fn_tt_tt_1</t>
  </si>
  <si>
    <t>Jessika Van</t>
  </si>
  <si>
    <t xml:space="preserve">The MessengersÂ             </t>
  </si>
  <si>
    <t>http://www.imdb.com/title/tt3513704/?ref_=fn_tt_tt_1</t>
  </si>
  <si>
    <t>Action|Comedy|Crime|Family</t>
  </si>
  <si>
    <t>See Spot RunÂ </t>
  </si>
  <si>
    <t>boy|fbi|mailman|van|witness protection</t>
  </si>
  <si>
    <t>http://www.imdb.com/title/tt0250720/?ref_=fn_tt_tt_1</t>
  </si>
  <si>
    <t>Baby BoyÂ </t>
  </si>
  <si>
    <t>Angell Conwell</t>
  </si>
  <si>
    <t>cartoon on tv|family relationships|physical abuse|single parent|two word title</t>
  </si>
  <si>
    <t>http://www.imdb.com/title/tt0255819/?ref_=fn_tt_tt_1</t>
  </si>
  <si>
    <t>Christian E. Christiansen</t>
  </si>
  <si>
    <t>The RoommateÂ </t>
  </si>
  <si>
    <t>animal abuse(non graphic)|cat killer|college|dead cat|death of cat</t>
  </si>
  <si>
    <t>http://www.imdb.com/title/tt1265990/?ref_=fn_tt_tt_1</t>
  </si>
  <si>
    <t>Joe DirtÂ </t>
  </si>
  <si>
    <t>first part|grand canyon|highway travel|indian|janitor</t>
  </si>
  <si>
    <t>http://www.imdb.com/title/tt0245686/?ref_=fn_tt_tt_1</t>
  </si>
  <si>
    <t>Sheldon Lettich</t>
  </si>
  <si>
    <t>Alonna Shaw</t>
  </si>
  <si>
    <t>Bolo Yeung</t>
  </si>
  <si>
    <t>Double ImpactÂ </t>
  </si>
  <si>
    <t>Kamel Krifa</t>
  </si>
  <si>
    <t>boat|hong kong|murder|tunnel|twins</t>
  </si>
  <si>
    <t>http://www.imdb.com/title/tt0101764/?ref_=fn_tt_tt_1</t>
  </si>
  <si>
    <t>Joe Cornish</t>
  </si>
  <si>
    <t>Action|Comedy|Mystery</t>
  </si>
  <si>
    <t>Hot FuzzÂ </t>
  </si>
  <si>
    <t>accident|conspiracy|police|police officer|village</t>
  </si>
  <si>
    <t>http://www.imdb.com/title/tt0425112/?ref_=fn_tt_tt_1</t>
  </si>
  <si>
    <t>Diane English</t>
  </si>
  <si>
    <t>The WomenÂ </t>
  </si>
  <si>
    <t>beauty salon|divorce|fashion|new york|perfume</t>
  </si>
  <si>
    <t>http://www.imdb.com/title/tt0430770/?ref_=fn_tt_tt_1</t>
  </si>
  <si>
    <t>Vicky Cristina BarcelonaÂ </t>
  </si>
  <si>
    <t>art|artist|painter|sex|summer</t>
  </si>
  <si>
    <t>http://www.imdb.com/title/tt0497465/?ref_=fn_tt_tt_1</t>
  </si>
  <si>
    <t>Peter Flinth</t>
  </si>
  <si>
    <t>Gustaf SkarsgÃ¥rd</t>
  </si>
  <si>
    <t>Arn: The Knight TemplarÂ </t>
  </si>
  <si>
    <t>first part|holy land|knight templar|monastery|sword and shield</t>
  </si>
  <si>
    <t>http://www.imdb.com/title/tt0837106/?ref_=fn_tt_tt_1</t>
  </si>
  <si>
    <t>Swedish</t>
  </si>
  <si>
    <t>Sweden</t>
  </si>
  <si>
    <t>Robert Iscove</t>
  </si>
  <si>
    <t>Boys and GirlsÂ </t>
  </si>
  <si>
    <t>Tsianina Joelson</t>
  </si>
  <si>
    <t>best friend|break up|friendship|graduation|male in underwear</t>
  </si>
  <si>
    <t>http://www.imdb.com/title/tt0204175/?ref_=fn_tt_tt_1</t>
  </si>
  <si>
    <t>Peter Kosminsky</t>
  </si>
  <si>
    <t>White OleanderÂ </t>
  </si>
  <si>
    <t>Marc Donato</t>
  </si>
  <si>
    <t>california|foster home|love|oleander|prison</t>
  </si>
  <si>
    <t>http://www.imdb.com/title/tt0283139/?ref_=fn_tt_tt_1</t>
  </si>
  <si>
    <t>Jennifer's BodyÂ </t>
  </si>
  <si>
    <t>Cynthia Stevenson</t>
  </si>
  <si>
    <t>cannibalism|cheerleader|condom|hook for hand|satanic ritual</t>
  </si>
  <si>
    <t>http://www.imdb.com/title/tt1131734/?ref_=fn_tt_tt_1</t>
  </si>
  <si>
    <t>Comedy|Crime|Mystery</t>
  </si>
  <si>
    <t>Drowning MonaÂ </t>
  </si>
  <si>
    <t>Tracey Walter</t>
  </si>
  <si>
    <t>crying woman|plot|suspect|waitress|younger man older woman relationship</t>
  </si>
  <si>
    <t>http://www.imdb.com/title/tt0186045/?ref_=fn_tt_tt_1</t>
  </si>
  <si>
    <t>Don Pardo</t>
  </si>
  <si>
    <t>Radio DaysÂ </t>
  </si>
  <si>
    <t>beach|cigarette girl|radio|woman holding a baby|working class</t>
  </si>
  <si>
    <t>http://www.imdb.com/title/tt0093818/?ref_=fn_tt_tt_1</t>
  </si>
  <si>
    <t>Allen Coulter</t>
  </si>
  <si>
    <t>Remember MeÂ </t>
  </si>
  <si>
    <t>Ruby Jerins</t>
  </si>
  <si>
    <t>binge drinking|new york|new york city|september 11 2001|suicide</t>
  </si>
  <si>
    <t>http://www.imdb.com/title/tt1403981/?ref_=fn_tt_tt_1</t>
  </si>
  <si>
    <t>Clare Kilner</t>
  </si>
  <si>
    <t>Alexandra Holden</t>
  </si>
  <si>
    <t>How to DealÂ </t>
  </si>
  <si>
    <t>Trent Ford</t>
  </si>
  <si>
    <t>best friend|high school|mother|sister|wedding</t>
  </si>
  <si>
    <t>http://www.imdb.com/title/tt0319524/?ref_=fn_tt_tt_1</t>
  </si>
  <si>
    <t>My Stepmother Is an AlienÂ </t>
  </si>
  <si>
    <t>alien|earth|female alien|mission|secret</t>
  </si>
  <si>
    <t>http://www.imdb.com/title/tt0095687/?ref_=fn_tt_tt_1</t>
  </si>
  <si>
    <t>PhiladelphiaÂ </t>
  </si>
  <si>
    <t>aids|city name in title|gay|homophobia|lawyer</t>
  </si>
  <si>
    <t>http://www.imdb.com/title/tt0107818/?ref_=fn_tt_tt_1</t>
  </si>
  <si>
    <t>Josef Rusnak</t>
  </si>
  <si>
    <t>The Thirteenth FloorÂ </t>
  </si>
  <si>
    <t>Brad William Henke</t>
  </si>
  <si>
    <t>amnesia|barricade|letter|time|virtual reality</t>
  </si>
  <si>
    <t>http://www.imdb.com/title/tt0139809/?ref_=fn_tt_tt_1</t>
  </si>
  <si>
    <t>Lance Rivera</t>
  </si>
  <si>
    <t>Farrah Fawcett</t>
  </si>
  <si>
    <t>The CookoutÂ </t>
  </si>
  <si>
    <t>flatulence|interracial marriage|marriage</t>
  </si>
  <si>
    <t>http://www.imdb.com/title/tt0380277/?ref_=fn_tt_tt_1</t>
  </si>
  <si>
    <t>Ronald Neame</t>
  </si>
  <si>
    <t>Karl Malden</t>
  </si>
  <si>
    <t>MeteorÂ </t>
  </si>
  <si>
    <t>Brian Keith</t>
  </si>
  <si>
    <t>asteroid|meteor|nasa|nuclear weapon|satellite</t>
  </si>
  <si>
    <t>http://www.imdb.com/title/tt0079550/?ref_=fn_tt_tt_1</t>
  </si>
  <si>
    <t>Bruce Paltrow</t>
  </si>
  <si>
    <t>DuetsÂ </t>
  </si>
  <si>
    <t>convict|karaoke|middle america|salesman|singer</t>
  </si>
  <si>
    <t>http://www.imdb.com/title/tt0134630/?ref_=fn_tt_tt_1</t>
  </si>
  <si>
    <t>Hollywood EndingÂ </t>
  </si>
  <si>
    <t>blind|director|psychosomatic blindness|self deprecating|studio</t>
  </si>
  <si>
    <t>http://www.imdb.com/title/tt0278823/?ref_=fn_tt_tt_1</t>
  </si>
  <si>
    <t>Adam Rifkin</t>
  </si>
  <si>
    <t>Detroit Rock CityÂ </t>
  </si>
  <si>
    <t>Shannon Tweed</t>
  </si>
  <si>
    <t>band|concert|high school|kiss|teenager</t>
  </si>
  <si>
    <t>http://www.imdb.com/title/tt0165710/?ref_=fn_tt_tt_1</t>
  </si>
  <si>
    <t>Jon Polito</t>
  </si>
  <si>
    <t>HighlanderÂ </t>
  </si>
  <si>
    <t>combat|head cut off|immortal|scotland|swordsman</t>
  </si>
  <si>
    <t>http://www.imdb.com/title/tt0091203/?ref_=fn_tt_tt_1</t>
  </si>
  <si>
    <t>Susanne Bier</t>
  </si>
  <si>
    <t>Things We Lost in the FireÂ </t>
  </si>
  <si>
    <t>Robin Weigert</t>
  </si>
  <si>
    <t>best friend|dinner|garage|narcotics anonymous|recovery</t>
  </si>
  <si>
    <t>http://www.imdb.com/title/tt0469623/?ref_=fn_tt_tt_1</t>
  </si>
  <si>
    <t>Kenneth Johnson</t>
  </si>
  <si>
    <t>Action|Crime|Sci-Fi</t>
  </si>
  <si>
    <t>SteelÂ </t>
  </si>
  <si>
    <t>fight|gang|junkyard|military|soldier</t>
  </si>
  <si>
    <t>http://www.imdb.com/title/tt0120207/?ref_=fn_tt_tt_1</t>
  </si>
  <si>
    <t>The ImmigrantÂ </t>
  </si>
  <si>
    <t>Angela Sarafyan</t>
  </si>
  <si>
    <t>immigrant|immigration|magician|money|prostitution</t>
  </si>
  <si>
    <t>http://www.imdb.com/title/tt1951181/?ref_=fn_tt_tt_1</t>
  </si>
  <si>
    <t>James Ivory</t>
  </si>
  <si>
    <t>The White CountessÂ </t>
  </si>
  <si>
    <t>Lynn Redgrave</t>
  </si>
  <si>
    <t>countess|diplomat|japanese|russian|shanghai</t>
  </si>
  <si>
    <t>http://www.imdb.com/title/tt0384686/?ref_=fn_tt_tt_1</t>
  </si>
  <si>
    <t>TranceÂ </t>
  </si>
  <si>
    <t>Tuppence Middleton</t>
  </si>
  <si>
    <t>amnesia|criminal|heist|hypnotherapy|lost painting</t>
  </si>
  <si>
    <t>http://www.imdb.com/title/tt1924429/?ref_=fn_tt_tt_1</t>
  </si>
  <si>
    <t>Jessy Terrero</t>
  </si>
  <si>
    <t>Soul PlaneÂ </t>
  </si>
  <si>
    <t>airline|airplane|bathroom|sex|toilet</t>
  </si>
  <si>
    <t>http://www.imdb.com/title/tt0367085/?ref_=fn_tt_tt_1</t>
  </si>
  <si>
    <t>Welcome to the SticksÂ </t>
  </si>
  <si>
    <t>Michel Galabru</t>
  </si>
  <si>
    <t>alcohol|alcoholic drink|drunken man|france|provence</t>
  </si>
  <si>
    <t>http://www.imdb.com/title/tt1064932/?ref_=fn_tt_tt_1</t>
  </si>
  <si>
    <t>Vicente Amorim</t>
  </si>
  <si>
    <t>Jodie Whittaker</t>
  </si>
  <si>
    <t>GoodÂ </t>
  </si>
  <si>
    <t>censorship|children|corpse|heil hitler|suffering</t>
  </si>
  <si>
    <t>http://www.imdb.com/title/tt0436364/?ref_=fn_tt_tt_1</t>
  </si>
  <si>
    <t>Gaspar NoÃ©</t>
  </si>
  <si>
    <t>Emily Alyn Lind</t>
  </si>
  <si>
    <t>Paz de la Huerta</t>
  </si>
  <si>
    <t>Enter the VoidÂ </t>
  </si>
  <si>
    <t>drug deal|drugs|explicit sex|love|stripper</t>
  </si>
  <si>
    <t>http://www.imdb.com/title/tt1191111/?ref_=fn_tt_tt_1</t>
  </si>
  <si>
    <t>Justin Kirk</t>
  </si>
  <si>
    <t>VampsÂ </t>
  </si>
  <si>
    <t>Ivan Sergei</t>
  </si>
  <si>
    <t>murder|new york city|one word title|vampire|vampire slayer</t>
  </si>
  <si>
    <t>http://www.imdb.com/title/tt1545106/?ref_=fn_tt_tt_1</t>
  </si>
  <si>
    <t>Hachi: A Dog's TaleÂ </t>
  </si>
  <si>
    <t>dog|human animal relationship|japanese|loyalty|waiting</t>
  </si>
  <si>
    <t>http://www.imdb.com/title/tt1028532/?ref_=fn_tt_tt_1</t>
  </si>
  <si>
    <t>JÃ©rÃ´me Salle</t>
  </si>
  <si>
    <t>Tanya van Graan</t>
  </si>
  <si>
    <t>ZuluÂ </t>
  </si>
  <si>
    <t>Conrad Kemp</t>
  </si>
  <si>
    <t>apartheid|corpse|male nudity|murder|police officer</t>
  </si>
  <si>
    <t>http://www.imdb.com/title/tt2249221/?ref_=fn_tt_tt_1</t>
  </si>
  <si>
    <t>Tommy Lee Jones</t>
  </si>
  <si>
    <t>The HomesmanÂ </t>
  </si>
  <si>
    <t>abusive marriage|pastor|prison wagon|roast pig|suicide by hanging</t>
  </si>
  <si>
    <t>http://www.imdb.com/title/tt2398231/?ref_=fn_tt_tt_1</t>
  </si>
  <si>
    <t>Jesse Vaughan</t>
  </si>
  <si>
    <t>Juwanna MannÂ </t>
  </si>
  <si>
    <t>basketball|dodge viper|hit in the crotch|male nudity|the star spangled banner</t>
  </si>
  <si>
    <t>http://www.imdb.com/title/tt0247444/?ref_=fn_tt_tt_1</t>
  </si>
  <si>
    <t>Trond Fausa</t>
  </si>
  <si>
    <t>Steven Van Zandt</t>
  </si>
  <si>
    <t xml:space="preserve">LilyhammerÂ             </t>
  </si>
  <si>
    <t>Tommy Karlsen</t>
  </si>
  <si>
    <t>mafia|mob|norway|steve|van</t>
  </si>
  <si>
    <t>http://www.imdb.com/title/tt1958961/?ref_=fn_tt_tt_1</t>
  </si>
  <si>
    <t>Norway</t>
  </si>
  <si>
    <t>Marie-JosÃ©e Croze</t>
  </si>
  <si>
    <t>David Alpay</t>
  </si>
  <si>
    <t>AraratÂ </t>
  </si>
  <si>
    <t>Charles Aznavour</t>
  </si>
  <si>
    <t>armenian|armenian genocide|customs agent|genocide|prayer</t>
  </si>
  <si>
    <t>http://www.imdb.com/title/tt0273435/?ref_=fn_tt_tt_1</t>
  </si>
  <si>
    <t>William Bindley</t>
  </si>
  <si>
    <t>MadisonÂ </t>
  </si>
  <si>
    <t>William Shockley</t>
  </si>
  <si>
    <t>boat racing|hydroplane|loyalty|one word title|scolding</t>
  </si>
  <si>
    <t>http://www.imdb.com/title/tt0206113/?ref_=fn_tt_tt_1</t>
  </si>
  <si>
    <t>Wayne Beach</t>
  </si>
  <si>
    <t>Slow BurnÂ </t>
  </si>
  <si>
    <t>district attorney|interview|murder|prosecutor|reporter</t>
  </si>
  <si>
    <t>http://www.imdb.com/title/tt0376196/?ref_=fn_tt_tt_1</t>
  </si>
  <si>
    <t>GÃ©rard Krawczyk</t>
  </si>
  <si>
    <t>RyÃ´ko Hirosue</t>
  </si>
  <si>
    <t>Carole Bouquet</t>
  </si>
  <si>
    <t>WasabiÂ </t>
  </si>
  <si>
    <t>Michel Muller</t>
  </si>
  <si>
    <t>french|inheritance|japan|letter|police detective hero</t>
  </si>
  <si>
    <t>http://www.imdb.com/title/tt0281364/?ref_=fn_tt_tt_1</t>
  </si>
  <si>
    <t>Comedy|Horror|Sci-Fi</t>
  </si>
  <si>
    <t>Dustin Milligan</t>
  </si>
  <si>
    <t>SlitherÂ </t>
  </si>
  <si>
    <t>alien|b movie|sex|slug|small town</t>
  </si>
  <si>
    <t>http://www.imdb.com/title/tt0439815/?ref_=fn_tt_tt_1</t>
  </si>
  <si>
    <t>Beverly Hills CopÂ </t>
  </si>
  <si>
    <t>drug dealer|drugs|murder|police brutality|police shootout</t>
  </si>
  <si>
    <t>http://www.imdb.com/title/tt0086960/?ref_=fn_tt_tt_1</t>
  </si>
  <si>
    <t>Home AloneÂ </t>
  </si>
  <si>
    <t>airport|child protagonist|child swearing|christmas|home alone</t>
  </si>
  <si>
    <t>http://www.imdb.com/title/tt0099785/?ref_=fn_tt_tt_1</t>
  </si>
  <si>
    <t>3 Men and a BabyÂ </t>
  </si>
  <si>
    <t>1980s|baby|heroin|package|questioned by police</t>
  </si>
  <si>
    <t>http://www.imdb.com/title/tt0094137/?ref_=fn_tt_tt_1</t>
  </si>
  <si>
    <t>TootsieÂ </t>
  </si>
  <si>
    <t>actor|actress|friend|love|reputation</t>
  </si>
  <si>
    <t>http://www.imdb.com/title/tt0084805/?ref_=fn_tt_tt_1</t>
  </si>
  <si>
    <t>Top GunÂ </t>
  </si>
  <si>
    <t>Adrian Pasdar</t>
  </si>
  <si>
    <t>flying|gay subtext|machismo|male objectification|pilot</t>
  </si>
  <si>
    <t>http://www.imdb.com/title/tt0092099/?ref_=fn_tt_tt_1</t>
  </si>
  <si>
    <t>Pei-Pei Cheng</t>
  </si>
  <si>
    <t>Chen Chang</t>
  </si>
  <si>
    <t>Crouching Tiger, Hidden DragonÂ </t>
  </si>
  <si>
    <t>Sihung Lung</t>
  </si>
  <si>
    <t>bare midriff|china|magical realism|martial arts|sword</t>
  </si>
  <si>
    <t>http://www.imdb.com/title/tt0190332/?ref_=fn_tt_tt_1</t>
  </si>
  <si>
    <t>Taiwan</t>
  </si>
  <si>
    <t>American BeautyÂ </t>
  </si>
  <si>
    <t>Ara Celi</t>
  </si>
  <si>
    <t>domestic violence|drug dealer|homosexuality|midlife crisis|unfaithfulness</t>
  </si>
  <si>
    <t>http://www.imdb.com/title/tt0169547/?ref_=fn_tt_tt_1</t>
  </si>
  <si>
    <t>The King's SpeechÂ </t>
  </si>
  <si>
    <t>king|king george vi|speech|speech therapist|throne</t>
  </si>
  <si>
    <t>http://www.imdb.com/title/tt1504320/?ref_=fn_tt_tt_1</t>
  </si>
  <si>
    <t>TwinsÂ </t>
  </si>
  <si>
    <t>Hugh O'Brian</t>
  </si>
  <si>
    <t>bare chested male|brother|catholic orphanage|long lost siblings|twins</t>
  </si>
  <si>
    <t>http://www.imdb.com/title/tt0096320/?ref_=fn_tt_tt_1</t>
  </si>
  <si>
    <t>Bobby Campo</t>
  </si>
  <si>
    <t>Bex Taylor-Klaus</t>
  </si>
  <si>
    <t xml:space="preserve">Scream: The TV SeriesÂ             </t>
  </si>
  <si>
    <t>Jason Wiles</t>
  </si>
  <si>
    <t>generation y|millennial generation|murder|teenage girl|throat slitting</t>
  </si>
  <si>
    <t>http://www.imdb.com/title/tt3921180/?ref_=fn_tt_tt_1</t>
  </si>
  <si>
    <t>Udayan Prasad</t>
  </si>
  <si>
    <t>The Yellow HandkerchiefÂ </t>
  </si>
  <si>
    <t>louisiana|overalls|road trip|southern u.s.|teenage boy</t>
  </si>
  <si>
    <t>http://www.imdb.com/title/tt0954990/?ref_=fn_tt_tt_1</t>
  </si>
  <si>
    <t>Rae Dawn Chong</t>
  </si>
  <si>
    <t>The Color PurpleÂ </t>
  </si>
  <si>
    <t>book strap|girl|racial discrimination|racial tension|stereotype</t>
  </si>
  <si>
    <t>http://www.imdb.com/title/tt0088939/?ref_=fn_tt_tt_1</t>
  </si>
  <si>
    <t>JK Youn</t>
  </si>
  <si>
    <t>Ji-won Ha</t>
  </si>
  <si>
    <t>Action|Comedy|Drama|Thriller</t>
  </si>
  <si>
    <t>Nicole Dionne</t>
  </si>
  <si>
    <t>Tidal WaveÂ </t>
  </si>
  <si>
    <t>Kyung-gu Sol</t>
  </si>
  <si>
    <t>korea|lifeguard|single father|tears|tsunami</t>
  </si>
  <si>
    <t>http://www.imdb.com/title/tt1153040/?ref_=fn_tt_tt_1</t>
  </si>
  <si>
    <t>Korean</t>
  </si>
  <si>
    <t>chariot race|epic|false accusation|jerusalem|slave</t>
  </si>
  <si>
    <t>Morten Tyldum</t>
  </si>
  <si>
    <t>The Imitation GameÂ </t>
  </si>
  <si>
    <t>Allen Leech</t>
  </si>
  <si>
    <t>crossword puzzle|cryptography|enigma code|gay lead character|world war two</t>
  </si>
  <si>
    <t>http://www.imdb.com/title/tt2084970/?ref_=fn_tt_tt_1</t>
  </si>
  <si>
    <t>Private BenjaminÂ </t>
  </si>
  <si>
    <t>camera shot of feet|female stockinged feet|loss of husband|pantyhose|suntan pantyhose</t>
  </si>
  <si>
    <t>http://www.imdb.com/title/tt0081375/?ref_=fn_tt_tt_1</t>
  </si>
  <si>
    <t>Coal Miner's DaughterÂ </t>
  </si>
  <si>
    <t>Levon Helm</t>
  </si>
  <si>
    <t>country music|kissing while having sex|poverty|singer|title based on song</t>
  </si>
  <si>
    <t>http://www.imdb.com/title/tt0080549/?ref_=fn_tt_tt_1</t>
  </si>
  <si>
    <t>Diary of a Wimpy KidÂ </t>
  </si>
  <si>
    <t>cheese|diary|friend|middle school|school</t>
  </si>
  <si>
    <t>http://www.imdb.com/title/tt1196141/?ref_=fn_tt_tt_1</t>
  </si>
  <si>
    <t>AndrÃ©s Muschietti</t>
  </si>
  <si>
    <t>Megan Charpentier</t>
  </si>
  <si>
    <t>MamaÂ </t>
  </si>
  <si>
    <t>Isabelle NÃ©lisse</t>
  </si>
  <si>
    <t>aunt|children|death of sister|forest|hiding in a closet</t>
  </si>
  <si>
    <t>http://www.imdb.com/title/tt2023587/?ref_=fn_tt_tt_1</t>
  </si>
  <si>
    <t>National Lampoon's VacationÂ </t>
  </si>
  <si>
    <t>amusement park|dog|family vacation|national lampoon series|vacation</t>
  </si>
  <si>
    <t>http://www.imdb.com/title/tt0085995/?ref_=fn_tt_tt_1</t>
  </si>
  <si>
    <t>Georgina Cates</t>
  </si>
  <si>
    <t>Jackson Nicoll</t>
  </si>
  <si>
    <t>Bad GrandpaÂ </t>
  </si>
  <si>
    <t>Grasie Mercedes</t>
  </si>
  <si>
    <t>child beauty pageant|grandson|hidden camera|jackass|road trip</t>
  </si>
  <si>
    <t>http://www.imdb.com/title/tt3063516/?ref_=fn_tt_tt_1</t>
  </si>
  <si>
    <t>Sylvia Syms</t>
  </si>
  <si>
    <t>The QueenÂ </t>
  </si>
  <si>
    <t>monarchy|prime minister|princess diana|queen|speech</t>
  </si>
  <si>
    <t>http://www.imdb.com/title/tt0436697/?ref_=fn_tt_tt_1</t>
  </si>
  <si>
    <t>BeetlejuiceÂ </t>
  </si>
  <si>
    <t>Glenn Shadix</t>
  </si>
  <si>
    <t>attic|ghost|surrealism|teenage girl|yuppie</t>
  </si>
  <si>
    <t>http://www.imdb.com/title/tt0094721/?ref_=fn_tt_tt_1</t>
  </si>
  <si>
    <t>Why Did I Get Married?Â </t>
  </si>
  <si>
    <t>marriage|overweight|psychologist|secret|work</t>
  </si>
  <si>
    <t>http://www.imdb.com/title/tt0906108/?ref_=fn_tt_tt_1</t>
  </si>
  <si>
    <t>Gillian Armstrong</t>
  </si>
  <si>
    <t>Drama|Family|Romance</t>
  </si>
  <si>
    <t>Little WomenÂ </t>
  </si>
  <si>
    <t>civil war|female protagonist|post civil war|reference to friedrich schiller|u.s. civil war</t>
  </si>
  <si>
    <t>http://www.imdb.com/title/tt0110367/?ref_=fn_tt_tt_1</t>
  </si>
  <si>
    <t>James Watkins</t>
  </si>
  <si>
    <t>The Woman in BlackÂ </t>
  </si>
  <si>
    <t>Jessica Raine</t>
  </si>
  <si>
    <t>afterlife|baby boy|bird in a cage|ghost|reunited family</t>
  </si>
  <si>
    <t>http://www.imdb.com/title/tt1596365/?ref_=fn_tt_tt_1</t>
  </si>
  <si>
    <t>Tessa Thompson</t>
  </si>
  <si>
    <t>When a Stranger CallsÂ </t>
  </si>
  <si>
    <t>babysitting|cell phone|high school|nightmare|teenager</t>
  </si>
  <si>
    <t>http://www.imdb.com/title/tt0455857/?ref_=fn_tt_tt_1</t>
  </si>
  <si>
    <t>Big Fat LiarÂ </t>
  </si>
  <si>
    <t>Lee Majors</t>
  </si>
  <si>
    <t>brunette|film producer|liar|prank|stunt</t>
  </si>
  <si>
    <t>http://www.imdb.com/title/tt0265298/?ref_=fn_tt_tt_1</t>
  </si>
  <si>
    <t>The Deer HunterÂ </t>
  </si>
  <si>
    <t>escape|friend|party|pittsburgh steelers|vietnam</t>
  </si>
  <si>
    <t>http://www.imdb.com/title/tt0077416/?ref_=fn_tt_tt_1</t>
  </si>
  <si>
    <t>Wag the DogÂ </t>
  </si>
  <si>
    <t>death|election|hollywood|president|scandal</t>
  </si>
  <si>
    <t>http://www.imdb.com/title/tt0120885/?ref_=fn_tt_tt_1</t>
  </si>
  <si>
    <t>Jim Fall</t>
  </si>
  <si>
    <t>Adam Lamberg</t>
  </si>
  <si>
    <t>Adventure|Comedy|Family|Music|Romance</t>
  </si>
  <si>
    <t>Clayton Snyder</t>
  </si>
  <si>
    <t>The Lizzie McGuire MovieÂ </t>
  </si>
  <si>
    <t>best friend|roma|singer|spaghetti|teenager</t>
  </si>
  <si>
    <t>http://www.imdb.com/title/tt0306841/?ref_=fn_tt_tt_1</t>
  </si>
  <si>
    <t>Ric Roman Waugh</t>
  </si>
  <si>
    <t>SnitchÂ </t>
  </si>
  <si>
    <t>cigarette smoking|dea|drugs|inspired by true events|undercover</t>
  </si>
  <si>
    <t>http://www.imdb.com/title/tt0882977/?ref_=fn_tt_tt_1</t>
  </si>
  <si>
    <t>Michael Dougherty</t>
  </si>
  <si>
    <t>KrampusÂ </t>
  </si>
  <si>
    <t>Allison Tolman</t>
  </si>
  <si>
    <t>christmas|german|holiday|krampus|santa claus</t>
  </si>
  <si>
    <t>http://www.imdb.com/title/tt3850590/?ref_=fn_tt_tt_1</t>
  </si>
  <si>
    <t>The FacultyÂ </t>
  </si>
  <si>
    <t>alien|high school|ohio|photographer|water</t>
  </si>
  <si>
    <t>http://www.imdb.com/title/tt0133751/?ref_=fn_tt_tt_1</t>
  </si>
  <si>
    <t>Virginia Capers</t>
  </si>
  <si>
    <t>Rae'Ven Kelly</t>
  </si>
  <si>
    <t>What's Love Got to Do with ItÂ </t>
  </si>
  <si>
    <t>Dororthy Thorton</t>
  </si>
  <si>
    <t>abusive husband|love|singer|tina turner|violence</t>
  </si>
  <si>
    <t>http://www.imdb.com/title/tt0108551/?ref_=fn_tt_tt_1</t>
  </si>
  <si>
    <t>Cop LandÂ </t>
  </si>
  <si>
    <t>corruption|faked death|falling off a roof|internal affairs|nypd</t>
  </si>
  <si>
    <t>http://www.imdb.com/title/tt0118887/?ref_=fn_tt_tt_1</t>
  </si>
  <si>
    <t>Joel Gallen</t>
  </si>
  <si>
    <t>JoAnna Garcia Swisher</t>
  </si>
  <si>
    <t>Not Another Teen MovieÂ </t>
  </si>
  <si>
    <t>cheerleader|foreign exchange student|incestuous desire|incestuous kiss|prom</t>
  </si>
  <si>
    <t>http://www.imdb.com/title/tt0277371/?ref_=fn_tt_tt_1</t>
  </si>
  <si>
    <t>End of WatchÂ </t>
  </si>
  <si>
    <t>lapd|police|police officer|south central los angeles|street gang</t>
  </si>
  <si>
    <t>http://www.imdb.com/title/tt1855199/?ref_=fn_tt_tt_1</t>
  </si>
  <si>
    <t>The SkullsÂ </t>
  </si>
  <si>
    <t>William Petersen</t>
  </si>
  <si>
    <t>college|friend|ivy league|secret society|suicide</t>
  </si>
  <si>
    <t>http://www.imdb.com/title/tt0192614/?ref_=fn_tt_tt_1</t>
  </si>
  <si>
    <t>James Marsh</t>
  </si>
  <si>
    <t>The Theory of EverythingÂ </t>
  </si>
  <si>
    <t>based on memoir|cambridge university|husband wife relationship|lou gehrig's disease|physicist</t>
  </si>
  <si>
    <t>http://www.imdb.com/title/tt2980516/?ref_=fn_tt_tt_1</t>
  </si>
  <si>
    <t>Malibu's Most WantedÂ </t>
  </si>
  <si>
    <t>los angeles california|person in car trunk|racial impersonation|south asian|street gang</t>
  </si>
  <si>
    <t>http://www.imdb.com/title/tt0328099/?ref_=fn_tt_tt_1</t>
  </si>
  <si>
    <t>Matt Williams</t>
  </si>
  <si>
    <t>Where the Heart IsÂ </t>
  </si>
  <si>
    <t>birth|oklahoma|photographer|tennessee|wal mart</t>
  </si>
  <si>
    <t>http://www.imdb.com/title/tt0198021/?ref_=fn_tt_tt_1</t>
  </si>
  <si>
    <t>Claude Rains</t>
  </si>
  <si>
    <t>Lawrence of ArabiaÂ </t>
  </si>
  <si>
    <t>arab|british military|desert|ottoman empire|t.e. lawrence</t>
  </si>
  <si>
    <t>http://www.imdb.com/title/tt0056172/?ref_=fn_tt_tt_1</t>
  </si>
  <si>
    <t>Rob Zombie</t>
  </si>
  <si>
    <t>Halloween IIÂ </t>
  </si>
  <si>
    <t>halloween|hospital|michael myers|rampage|vomiting</t>
  </si>
  <si>
    <t>http://www.imdb.com/title/tt1311067/?ref_=fn_tt_tt_1</t>
  </si>
  <si>
    <t>WildÂ </t>
  </si>
  <si>
    <t>female protagonist|grief|hiking|loss of mother|mother daughter relationship</t>
  </si>
  <si>
    <t>http://www.imdb.com/title/tt2305051/?ref_=fn_tt_tt_1</t>
  </si>
  <si>
    <t>Dennis Iliadis</t>
  </si>
  <si>
    <t>The Last House on the LeftÂ </t>
  </si>
  <si>
    <t>Martha MacIsaac</t>
  </si>
  <si>
    <t>kidnapping|lake|microwave oven|psychopath|woods</t>
  </si>
  <si>
    <t>http://www.imdb.com/title/tt0844708/?ref_=fn_tt_tt_1</t>
  </si>
  <si>
    <t>The Wedding DateÂ </t>
  </si>
  <si>
    <t>chick flick|escort|male escort|wedding|wedding date</t>
  </si>
  <si>
    <t>http://www.imdb.com/title/tt0372532/?ref_=fn_tt_tt_1</t>
  </si>
  <si>
    <t>Rick Rosenthal</t>
  </si>
  <si>
    <t>Comedy|Horror|Thriller</t>
  </si>
  <si>
    <t>Halloween: ResurrectionÂ </t>
  </si>
  <si>
    <t>cult film|halloween|killer|michael myers|serial killer</t>
  </si>
  <si>
    <t>http://www.imdb.com/title/tt0220506/?ref_=fn_tt_tt_1</t>
  </si>
  <si>
    <t>The Princess BrideÂ </t>
  </si>
  <si>
    <t>AndrÃ© the Giant</t>
  </si>
  <si>
    <t>fairy tale|giant|pirate|princess|true love</t>
  </si>
  <si>
    <t>http://www.imdb.com/title/tt0093779/?ref_=fn_tt_tt_1</t>
  </si>
  <si>
    <t>The Great DebatersÂ </t>
  </si>
  <si>
    <t>college|debate|student|texas|wiley college</t>
  </si>
  <si>
    <t>http://www.imdb.com/title/tt0427309/?ref_=fn_tt_tt_1</t>
  </si>
  <si>
    <t>Nicolas Winding Refn</t>
  </si>
  <si>
    <t>DriveÂ </t>
  </si>
  <si>
    <t>Russ Tamblyn</t>
  </si>
  <si>
    <t>kissing in an elevator|mythical hero|neo noir|protective male|silent protagonist</t>
  </si>
  <si>
    <t>http://www.imdb.com/title/tt0780504/?ref_=fn_tt_tt_1</t>
  </si>
  <si>
    <t>Sara Sugarman</t>
  </si>
  <si>
    <t>Comedy|Family|Music|Romance</t>
  </si>
  <si>
    <t>Confessions of a Teenage Drama QueenÂ </t>
  </si>
  <si>
    <t>band|friend|new york city|suburb|teenager</t>
  </si>
  <si>
    <t>http://www.imdb.com/title/tt0361467/?ref_=fn_tt_tt_1</t>
  </si>
  <si>
    <t>The Object of My AffectionÂ </t>
  </si>
  <si>
    <t>Kali Rocha</t>
  </si>
  <si>
    <t>baby|dancing|gay|name calling|penis slur</t>
  </si>
  <si>
    <t>http://www.imdb.com/title/tt0120772/?ref_=fn_tt_tt_1</t>
  </si>
  <si>
    <t>Juan Carlos Fresnadillo</t>
  </si>
  <si>
    <t>28 Weeks LaterÂ </t>
  </si>
  <si>
    <t>paris france|rage|sniper|u.s. army|zombie apocalypse</t>
  </si>
  <si>
    <t>http://www.imdb.com/title/tt0463854/?ref_=fn_tt_tt_1</t>
  </si>
  <si>
    <t>Jessie T. Usher</t>
  </si>
  <si>
    <t>When the Game Stands TallÂ </t>
  </si>
  <si>
    <t>Ser'Darius Blain</t>
  </si>
  <si>
    <t>coach|high school football</t>
  </si>
  <si>
    <t>http://www.imdb.com/title/tt2247476/?ref_=fn_tt_tt_1</t>
  </si>
  <si>
    <t>Luke Benward</t>
  </si>
  <si>
    <t>Because of Winn-DixieÂ </t>
  </si>
  <si>
    <t>10 year old|dog|florida|girl|supermarket</t>
  </si>
  <si>
    <t>http://www.imdb.com/title/tt0317132/?ref_=fn_tt_tt_1</t>
  </si>
  <si>
    <t>Gina Prince-Bythewood</t>
  </si>
  <si>
    <t>Love &amp; BasketballÂ </t>
  </si>
  <si>
    <t>basketball movie|female basketball player|high school|nba|title directed by female</t>
  </si>
  <si>
    <t>http://www.imdb.com/title/tt0199725/?ref_=fn_tt_tt_1</t>
  </si>
  <si>
    <t>Grosse Pointe BlankÂ </t>
  </si>
  <si>
    <t>Mitchell Ryan</t>
  </si>
  <si>
    <t>assassin|high school|high school reunion|reunion|suburb</t>
  </si>
  <si>
    <t>http://www.imdb.com/title/tt0119229/?ref_=fn_tt_tt_1</t>
  </si>
  <si>
    <t>Phil Traill</t>
  </si>
  <si>
    <t>All About SteveÂ </t>
  </si>
  <si>
    <t>blind date|crossword puzzle|eccentric|fall|mine shaft</t>
  </si>
  <si>
    <t>http://www.imdb.com/title/tt0881891/?ref_=fn_tt_tt_1</t>
  </si>
  <si>
    <t>Joe Berlinger</t>
  </si>
  <si>
    <t>Erica Leerhsen</t>
  </si>
  <si>
    <t>Adventure|Fantasy|Horror|Mystery|Thriller</t>
  </si>
  <si>
    <t>Kim Director</t>
  </si>
  <si>
    <t>Book of Shadows: Blair Witch 2Â </t>
  </si>
  <si>
    <t>Kurt Loder</t>
  </si>
  <si>
    <t>convenience store|digit in title|punctuation in title|violence|witch</t>
  </si>
  <si>
    <t>http://www.imdb.com/title/tt0229260/?ref_=fn_tt_tt_1</t>
  </si>
  <si>
    <t>Rachel True</t>
  </si>
  <si>
    <t>The CraftÂ </t>
  </si>
  <si>
    <t>Brenda Strong</t>
  </si>
  <si>
    <t>coven|occult|outcast|spell|witch</t>
  </si>
  <si>
    <t>http://www.imdb.com/title/tt0115963/?ref_=fn_tt_tt_1</t>
  </si>
  <si>
    <t>Match PointÂ </t>
  </si>
  <si>
    <t>extramarital affair|infidelity|irony of fate|surprise ending|tennis</t>
  </si>
  <si>
    <t>http://www.imdb.com/title/tt0416320/?ref_=fn_tt_tt_1</t>
  </si>
  <si>
    <t>Elizabeth Allen Rosenbaum</t>
  </si>
  <si>
    <t>Hutch Dano</t>
  </si>
  <si>
    <t>Sierra McCormick</t>
  </si>
  <si>
    <t>Ramona and BeezusÂ </t>
  </si>
  <si>
    <t>Jason Spevack</t>
  </si>
  <si>
    <t>aunt|cat|death of pet|girl|no opening credits</t>
  </si>
  <si>
    <t>http://www.imdb.com/title/tt0493949/?ref_=fn_tt_tt_1</t>
  </si>
  <si>
    <t>The Remains of the DayÂ </t>
  </si>
  <si>
    <t>butler|housekeeper|manor|servant|service</t>
  </si>
  <si>
    <t>http://www.imdb.com/title/tt0107943/?ref_=fn_tt_tt_1</t>
  </si>
  <si>
    <t>Nicole Ari Parker</t>
  </si>
  <si>
    <t>Boogie NightsÂ </t>
  </si>
  <si>
    <t>Nina Hartley</t>
  </si>
  <si>
    <t>1970s|adult entertainment industry|nightclub|porn industry|san fernando valley california</t>
  </si>
  <si>
    <t>http://www.imdb.com/title/tt0118749/?ref_=fn_tt_tt_1</t>
  </si>
  <si>
    <t>Nowhere to RunÂ </t>
  </si>
  <si>
    <t>Joss Ackland</t>
  </si>
  <si>
    <t>business|escaped convict|farm|motorcycle|widow</t>
  </si>
  <si>
    <t>http://www.imdb.com/title/tt0107711/?ref_=fn_tt_tt_1</t>
  </si>
  <si>
    <t>Michael Mayer</t>
  </si>
  <si>
    <t>Danny Pino</t>
  </si>
  <si>
    <t>FlickaÂ </t>
  </si>
  <si>
    <t>father son relationship|horse|horse ranch|ranch|wild mustang</t>
  </si>
  <si>
    <t>http://www.imdb.com/title/tt0434215/?ref_=fn_tt_tt_1</t>
  </si>
  <si>
    <t>Martin Weisz</t>
  </si>
  <si>
    <t>The Hills Have Eyes IIÂ </t>
  </si>
  <si>
    <t>desert|fight|hill|murder|mutant</t>
  </si>
  <si>
    <t>http://www.imdb.com/title/tt0800069/?ref_=fn_tt_tt_1</t>
  </si>
  <si>
    <t>John Ottman</t>
  </si>
  <si>
    <t>Joey Lawrence</t>
  </si>
  <si>
    <t>Urban Legends: Final CutÂ </t>
  </si>
  <si>
    <t>film set|movie set|sequel|slow motion|urban legend</t>
  </si>
  <si>
    <t>http://www.imdb.com/title/tt0192731/?ref_=fn_tt_tt_1</t>
  </si>
  <si>
    <t>Tuck EverlastingÂ </t>
  </si>
  <si>
    <t>fountain of youth|immortality|secret|woods|young man</t>
  </si>
  <si>
    <t>http://www.imdb.com/title/tt0283084/?ref_=fn_tt_tt_1</t>
  </si>
  <si>
    <t>John Bonito</t>
  </si>
  <si>
    <t>Firass Dirani</t>
  </si>
  <si>
    <t>The MarineÂ </t>
  </si>
  <si>
    <t>beating|marine|muscleman|tied up|tough guy</t>
  </si>
  <si>
    <t>http://www.imdb.com/title/tt0419946/?ref_=fn_tt_tt_1</t>
  </si>
  <si>
    <t>Peter Atencio</t>
  </si>
  <si>
    <t>KeanuÂ </t>
  </si>
  <si>
    <t>car chase|gangsta|gun fight|hitman|kitten</t>
  </si>
  <si>
    <t>http://www.imdb.com/title/tt4139124/?ref_=fn_tt_tt_1</t>
  </si>
  <si>
    <t>Cinda McCain</t>
  </si>
  <si>
    <t>Country StrongÂ </t>
  </si>
  <si>
    <t>country music|panties|pink panties|relapse|songwriter</t>
  </si>
  <si>
    <t>http://www.imdb.com/title/tt1555064/?ref_=fn_tt_tt_1</t>
  </si>
  <si>
    <t>Official site</t>
  </si>
  <si>
    <t>David Nutter</t>
  </si>
  <si>
    <t>Disturbing BehaviorÂ </t>
  </si>
  <si>
    <t>blue ribbon|high school|jacket|jock|yogurt</t>
  </si>
  <si>
    <t>http://www.imdb.com/title/tt0134619/?ref_=fn_tt_tt_1</t>
  </si>
  <si>
    <t>Derek Cianfrance</t>
  </si>
  <si>
    <t>The Place Beyond the PinesÂ </t>
  </si>
  <si>
    <t>Angelo Anthony Pizza</t>
  </si>
  <si>
    <t>bank|carnival|motorcycle|police|rookie cop</t>
  </si>
  <si>
    <t>http://www.imdb.com/title/tt1817273/?ref_=fn_tt_tt_1</t>
  </si>
  <si>
    <t>Akie Kotabe</t>
  </si>
  <si>
    <t>The November ManÂ </t>
  </si>
  <si>
    <t>critically bashed|premarital sex|sex scene|sex standing up|stripper</t>
  </si>
  <si>
    <t>http://www.imdb.com/title/tt2402157/?ref_=fn_tt_tt_1</t>
  </si>
  <si>
    <t>Stephan Elliott</t>
  </si>
  <si>
    <t>Jason Priestley</t>
  </si>
  <si>
    <t>Eye of the BeholderÂ </t>
  </si>
  <si>
    <t>GeneviÃ¨ve Bujold</t>
  </si>
  <si>
    <t>chicago illinois|false identity|femme fatale|new york city|spying</t>
  </si>
  <si>
    <t>http://www.imdb.com/title/tt0120662/?ref_=fn_tt_tt_1</t>
  </si>
  <si>
    <t>The Hurt LockerÂ </t>
  </si>
  <si>
    <t>army|bomb|dangerous job|death|iraq</t>
  </si>
  <si>
    <t>http://www.imdb.com/title/tt0887912/?ref_=fn_tt_tt_1</t>
  </si>
  <si>
    <t>Mark L. Lester</t>
  </si>
  <si>
    <t>George C. Scott</t>
  </si>
  <si>
    <t>FirestarterÂ </t>
  </si>
  <si>
    <t>captain|experiment|fire|psychic|secret government agency</t>
  </si>
  <si>
    <t>http://www.imdb.com/title/tt0087262/?ref_=fn_tt_tt_1</t>
  </si>
  <si>
    <t>Killing Them SoftlyÂ </t>
  </si>
  <si>
    <t>exploding car|hit by a car|poker game|punched in the face|shot to death</t>
  </si>
  <si>
    <t>http://www.imdb.com/title/tt1764234/?ref_=fn_tt_tt_1</t>
  </si>
  <si>
    <t>Nina Hoss</t>
  </si>
  <si>
    <t>A Most Wanted ManÂ </t>
  </si>
  <si>
    <t>Homayoun Ershadi</t>
  </si>
  <si>
    <t>intelligence|intelligence agency|secret service|surveillance camera|war on terror</t>
  </si>
  <si>
    <t>http://www.imdb.com/title/tt1972571/?ref_=fn_tt_tt_1</t>
  </si>
  <si>
    <t>Tom Green</t>
  </si>
  <si>
    <t>Freddy Got FingeredÂ </t>
  </si>
  <si>
    <t>animator|bamboo cane|cartoonist|sausage|slacker</t>
  </si>
  <si>
    <t>http://www.imdb.com/title/tt0240515/?ref_=fn_tt_tt_1</t>
  </si>
  <si>
    <t>Mike Nawrocki</t>
  </si>
  <si>
    <t>Cam Clarke</t>
  </si>
  <si>
    <t>Yuri Lowenthal</t>
  </si>
  <si>
    <t>The Pirates Who Don't Do Anything: A VeggieTales MovieÂ </t>
  </si>
  <si>
    <t>Phil Vischer</t>
  </si>
  <si>
    <t>17th century|king|pirate|vegetable|waiter</t>
  </si>
  <si>
    <t>http://www.imdb.com/title/tt0475998/?ref_=fn_tt_tt_1</t>
  </si>
  <si>
    <t>Catherine Owens</t>
  </si>
  <si>
    <t>The Edge</t>
  </si>
  <si>
    <t>U2 3DÂ </t>
  </si>
  <si>
    <t>Larry Mullen Jr.</t>
  </si>
  <si>
    <t>3d in title|digit in title|rock band|rocker|u2</t>
  </si>
  <si>
    <t>http://www.imdb.com/title/tt0892375/?ref_=fn_tt_tt_1</t>
  </si>
  <si>
    <t>Douglas Aarniokoski</t>
  </si>
  <si>
    <t>Adrian Paul</t>
  </si>
  <si>
    <t>Highlander: EndgameÂ </t>
  </si>
  <si>
    <t>Adam Copeland</t>
  </si>
  <si>
    <t>battle|explosion|immortal|revenge|sequel to cult film</t>
  </si>
  <si>
    <t>http://www.imdb.com/title/tt0144964/?ref_=fn_tt_tt_1</t>
  </si>
  <si>
    <t>Bryan Barber</t>
  </si>
  <si>
    <t>Crime|Drama|Musical|Romance</t>
  </si>
  <si>
    <t>IdlewildÂ </t>
  </si>
  <si>
    <t>gangster|playing piano|song and dance|speakeasy|written and directed by cast member</t>
  </si>
  <si>
    <t>http://www.imdb.com/title/tt0417225/?ref_=fn_tt_tt_1</t>
  </si>
  <si>
    <t>Lone Scherfig</t>
  </si>
  <si>
    <t>One DayÂ </t>
  </si>
  <si>
    <t>23 year time span|accidental death|best friend|loss of loved one|male female friendship</t>
  </si>
  <si>
    <t>http://www.imdb.com/title/tt1563738/?ref_=fn_tt_tt_1</t>
  </si>
  <si>
    <t>Drew Barrymore</t>
  </si>
  <si>
    <t>Whip ItÂ </t>
  </si>
  <si>
    <t>beauty pageant|friend|pageant|roller derby|texas</t>
  </si>
  <si>
    <t>http://www.imdb.com/title/tt1172233/?ref_=fn_tt_tt_1</t>
  </si>
  <si>
    <t>Brian Koppelman</t>
  </si>
  <si>
    <t>Knockaround GuysÂ </t>
  </si>
  <si>
    <t>Kevin Gage</t>
  </si>
  <si>
    <t>mob|mobster|money|montana|sheriff</t>
  </si>
  <si>
    <t>http://www.imdb.com/title/tt0211465/?ref_=fn_tt_tt_1</t>
  </si>
  <si>
    <t>James Foley</t>
  </si>
  <si>
    <t>ConfidenceÂ </t>
  </si>
  <si>
    <t>con|grifter|lap dance|organized crime|shot in the forehead</t>
  </si>
  <si>
    <t>http://www.imdb.com/title/tt0310910/?ref_=fn_tt_tt_1</t>
  </si>
  <si>
    <t>The MuseÂ </t>
  </si>
  <si>
    <t>directed by star|muse|satire|screenwriter|tiffany's</t>
  </si>
  <si>
    <t>http://www.imdb.com/title/tt0164108/?ref_=fn_tt_tt_1</t>
  </si>
  <si>
    <t>Keith Allen</t>
  </si>
  <si>
    <t>De-LovelyÂ </t>
  </si>
  <si>
    <t>Sandra Nelson</t>
  </si>
  <si>
    <t>cole porter|composer|love|party|tears</t>
  </si>
  <si>
    <t>http://www.imdb.com/title/tt0352277/?ref_=fn_tt_tt_1</t>
  </si>
  <si>
    <t>New York StoriesÂ </t>
  </si>
  <si>
    <t>12 year old|artist|hotel|three word title|written and directed by cast member</t>
  </si>
  <si>
    <t>http://www.imdb.com/title/tt0097965/?ref_=fn_tt_tt_1</t>
  </si>
  <si>
    <t>Steve Gomer</t>
  </si>
  <si>
    <t>Kyla Pratt</t>
  </si>
  <si>
    <t>Barney's Great AdventureÂ </t>
  </si>
  <si>
    <t>Shirley Douglas</t>
  </si>
  <si>
    <t>apostrophe in title|critically bashed|hit on the head with a ball|punctuation in title|tyrannosaurus rex</t>
  </si>
  <si>
    <t>http://www.imdb.com/title/tt0120598/?ref_=fn_tt_tt_1</t>
  </si>
  <si>
    <t>The Man with the Iron FistsÂ </t>
  </si>
  <si>
    <t>Daniel Wu</t>
  </si>
  <si>
    <t>blacksmith|box office flop|chop socky|critically bashed|village</t>
  </si>
  <si>
    <t>http://www.imdb.com/title/tt1258972/?ref_=fn_tt_tt_1</t>
  </si>
  <si>
    <t>Home FriesÂ </t>
  </si>
  <si>
    <t>baby|infidelity|pilot|pregnant|waitress</t>
  </si>
  <si>
    <t>http://www.imdb.com/title/tt0119304/?ref_=fn_tt_tt_1</t>
  </si>
  <si>
    <t>Mark Piznarski</t>
  </si>
  <si>
    <t>Here on EarthÂ </t>
  </si>
  <si>
    <t>diner|love|private school|school|small town</t>
  </si>
  <si>
    <t>http://www.imdb.com/title/tt0195778/?ref_=fn_tt_tt_1</t>
  </si>
  <si>
    <t>BrazilÂ </t>
  </si>
  <si>
    <t>black comedy|bureaucracy|dream|terrorist|wrongful arrest</t>
  </si>
  <si>
    <t>http://www.imdb.com/title/tt0088846/?ref_=fn_tt_tt_1</t>
  </si>
  <si>
    <t>Family|Music|Romance</t>
  </si>
  <si>
    <t>Raise Your VoiceÂ </t>
  </si>
  <si>
    <t>music school|scholarship|small town|stage fright|three word title</t>
  </si>
  <si>
    <t>http://www.imdb.com/title/tt0361696/?ref_=fn_tt_tt_1</t>
  </si>
  <si>
    <t>Nicole de Boer</t>
  </si>
  <si>
    <t>Drama|Fantasy|Mystery|Sci-Fi</t>
  </si>
  <si>
    <t xml:space="preserve">The Dead ZoneÂ             </t>
  </si>
  <si>
    <t>Chris Bruno</t>
  </si>
  <si>
    <t>psychic|psychic power|psychometry|spin off|supernatural power</t>
  </si>
  <si>
    <t>http://www.imdb.com/title/tt0281432/?ref_=fn_tt_tt_1</t>
  </si>
  <si>
    <t>The Big LebowskiÂ </t>
  </si>
  <si>
    <t>death|drug|nihilism|rug|white russian</t>
  </si>
  <si>
    <t>http://www.imdb.com/title/tt0118715/?ref_=fn_tt_tt_1</t>
  </si>
  <si>
    <t>Craig Brewer</t>
  </si>
  <si>
    <t>Black Snake MoanÂ </t>
  </si>
  <si>
    <t>breasts|nipples visible through clothing|nudity|rear entry sex|white panties</t>
  </si>
  <si>
    <t>http://www.imdb.com/title/tt0462200/?ref_=fn_tt_tt_1</t>
  </si>
  <si>
    <t>Khandi Alexander</t>
  </si>
  <si>
    <t>Dark BlueÂ </t>
  </si>
  <si>
    <t>Michael Michele</t>
  </si>
  <si>
    <t>corrupt|criminal|investigation|lapd|police</t>
  </si>
  <si>
    <t>http://www.imdb.com/title/tt0279331/?ref_=fn_tt_tt_1</t>
  </si>
  <si>
    <t>Biography|Drama|History|Thriller|War</t>
  </si>
  <si>
    <t>A Mighty HeartÂ </t>
  </si>
  <si>
    <t>Dan Futterman</t>
  </si>
  <si>
    <t>fbi|journalist|missing|pakistan|reporter</t>
  </si>
  <si>
    <t>http://www.imdb.com/title/tt0829459/?ref_=fn_tt_tt_1</t>
  </si>
  <si>
    <t>David Raynr</t>
  </si>
  <si>
    <t>Whatever It TakesÂ </t>
  </si>
  <si>
    <t>Marla Sokoloff</t>
  </si>
  <si>
    <t>male objectification|manipulative behavior|modern day adaptation|narcissistic woman|promiscuous woman</t>
  </si>
  <si>
    <t>http://www.imdb.com/title/tt0202402/?ref_=fn_tt_tt_1</t>
  </si>
  <si>
    <t>Mort Nathan</t>
  </si>
  <si>
    <t>Boat TripÂ </t>
  </si>
  <si>
    <t>gay|hot air balloon|rejecting a marriage proposal|talking to a dog|vomiting on someone</t>
  </si>
  <si>
    <t>http://www.imdb.com/title/tt0285462/?ref_=fn_tt_tt_1</t>
  </si>
  <si>
    <t>The Importance of Being EarnestÂ </t>
  </si>
  <si>
    <t>comedy of manners|false identity|farce|love|period drama</t>
  </si>
  <si>
    <t>http://www.imdb.com/title/tt0278500/?ref_=fn_tt_tt_1</t>
  </si>
  <si>
    <t>Dan Curtis</t>
  </si>
  <si>
    <t>The Love LetterÂ </t>
  </si>
  <si>
    <t>Estelle Parsons</t>
  </si>
  <si>
    <t>antique|desk|letter|love|time travel</t>
  </si>
  <si>
    <t>http://www.imdb.com/title/tt0140340/?ref_=fn_tt_tt_1</t>
  </si>
  <si>
    <t>Wil Shriner</t>
  </si>
  <si>
    <t>HootÂ </t>
  </si>
  <si>
    <t>fight|florida|montana|owl|school</t>
  </si>
  <si>
    <t>http://www.imdb.com/title/tt0453494/?ref_=fn_tt_tt_1</t>
  </si>
  <si>
    <t>Martin McDonagh</t>
  </si>
  <si>
    <t>Anna Madeley</t>
  </si>
  <si>
    <t>Elizabeth Berrington</t>
  </si>
  <si>
    <t>In BrugesÂ </t>
  </si>
  <si>
    <t>Eric Godon</t>
  </si>
  <si>
    <t>bruges|bullet|hope|irish|tourist</t>
  </si>
  <si>
    <t>http://www.imdb.com/title/tt0780536/?ref_=fn_tt_tt_1</t>
  </si>
  <si>
    <t>Tina Gordon Chism</t>
  </si>
  <si>
    <t>PeeplesÂ </t>
  </si>
  <si>
    <t>Diahann Carroll</t>
  </si>
  <si>
    <t>african american</t>
  </si>
  <si>
    <t>http://www.imdb.com/title/tt1699755/?ref_=fn_tt_tt_1</t>
  </si>
  <si>
    <t>Peter Cattaneo</t>
  </si>
  <si>
    <t>The RockerÂ </t>
  </si>
  <si>
    <t>20 years later|drummer|hdtv|rock band|rock star</t>
  </si>
  <si>
    <t>http://www.imdb.com/title/tt1031969/?ref_=fn_tt_tt_1</t>
  </si>
  <si>
    <t>Vicky Jenson</t>
  </si>
  <si>
    <t>Post GradÂ </t>
  </si>
  <si>
    <t>graduation|graduation speech|title directed by female|tv studio|unemployment</t>
  </si>
  <si>
    <t>http://www.imdb.com/title/tt1142433/?ref_=fn_tt_tt_1</t>
  </si>
  <si>
    <t>Promised LandÂ </t>
  </si>
  <si>
    <t>corporate greed|corporation|natural gas|salesman|small town</t>
  </si>
  <si>
    <t>http://www.imdb.com/title/tt2091473/?ref_=fn_tt_tt_1</t>
  </si>
  <si>
    <t>Whatever WorksÂ </t>
  </si>
  <si>
    <t>Conleth Hill</t>
  </si>
  <si>
    <t>atheist|limp|quantum mechanics|religion|runaway</t>
  </si>
  <si>
    <t>http://www.imdb.com/title/tt1178663/?ref_=fn_tt_tt_1</t>
  </si>
  <si>
    <t>Mary Lambert</t>
  </si>
  <si>
    <t>The In CrowdÂ </t>
  </si>
  <si>
    <t>clique|country club|female protagonist|lip gloss|title directed by female</t>
  </si>
  <si>
    <t>http://www.imdb.com/title/tt0163676/?ref_=fn_tt_tt_1</t>
  </si>
  <si>
    <t>Adventure|Crime|Drama|Mystery|Western</t>
  </si>
  <si>
    <t>Three BurialsÂ </t>
  </si>
  <si>
    <t>Guillermo Arriaga</t>
  </si>
  <si>
    <t>cemetery|friend|journey|mexico|promise</t>
  </si>
  <si>
    <t>http://www.imdb.com/title/tt0419294/?ref_=fn_tt_tt_1</t>
  </si>
  <si>
    <t>Peter Kassovitz</t>
  </si>
  <si>
    <t>Jakob the LiarÂ </t>
  </si>
  <si>
    <t>german|ghetto|hope|nazi|radio</t>
  </si>
  <si>
    <t>http://www.imdb.com/title/tt0120716/?ref_=fn_tt_tt_1</t>
  </si>
  <si>
    <t>Corbin Bernsen</t>
  </si>
  <si>
    <t>Kiss Kiss Bang BangÂ </t>
  </si>
  <si>
    <t>actor|detective sergeant|hotel|nightclub|thief</t>
  </si>
  <si>
    <t>http://www.imdb.com/title/tt0373469/?ref_=fn_tt_tt_1</t>
  </si>
  <si>
    <t>Rodman Flender</t>
  </si>
  <si>
    <t>Idle HandsÂ </t>
  </si>
  <si>
    <t>breasts|female frontal nudity|nude woman murdered|slow motion scene|trailer home</t>
  </si>
  <si>
    <t>http://www.imdb.com/title/tt0138510/?ref_=fn_tt_tt_1</t>
  </si>
  <si>
    <t>Mulholland DriveÂ </t>
  </si>
  <si>
    <t>amnesia|car accident|female protagonist|lesbian sex|loss of memory</t>
  </si>
  <si>
    <t>http://www.imdb.com/title/tt0166924/?ref_=fn_tt_tt_1</t>
  </si>
  <si>
    <t>Katja von Garnier</t>
  </si>
  <si>
    <t>Drama|Fantasy|Horror|Romance</t>
  </si>
  <si>
    <t>Blood and ChocolateÂ </t>
  </si>
  <si>
    <t>Chris Geere</t>
  </si>
  <si>
    <t>colorado|love|murder|rocky mountains|werewolf</t>
  </si>
  <si>
    <t>http://www.imdb.com/title/tt0397044/?ref_=fn_tt_tt_1</t>
  </si>
  <si>
    <t>You Will Meet a Tall Dark StrangerÂ </t>
  </si>
  <si>
    <t>call girl|charlatan|fortune teller|manuscript|writer</t>
  </si>
  <si>
    <t>http://www.imdb.com/title/tt1182350/?ref_=fn_tt_tt_1</t>
  </si>
  <si>
    <t>Mark Romanek</t>
  </si>
  <si>
    <t>Never Let Me GoÂ </t>
  </si>
  <si>
    <t>boarding school|childhood|love|love triangle|organ donation</t>
  </si>
  <si>
    <t>http://www.imdb.com/title/tt1334260/?ref_=fn_tt_tt_1</t>
  </si>
  <si>
    <t>Anna Silk</t>
  </si>
  <si>
    <t xml:space="preserve">The CompanyÂ             </t>
  </si>
  <si>
    <t>cia|mole|revolution|spy|ussr</t>
  </si>
  <si>
    <t>http://www.imdb.com/title/tt0488352/?ref_=fn_tt_tt_1</t>
  </si>
  <si>
    <t>Brad Anderson</t>
  </si>
  <si>
    <t>TranssiberianÂ </t>
  </si>
  <si>
    <t>Mac McDonald</t>
  </si>
  <si>
    <t>35 mm digital camera|drugs|murder|train|travel</t>
  </si>
  <si>
    <t>http://www.imdb.com/title/tt0800241/?ref_=fn_tt_tt_1</t>
  </si>
  <si>
    <t>Michael Chapman</t>
  </si>
  <si>
    <t>The Clan of the Cave BearÂ </t>
  </si>
  <si>
    <t>Mike Muscat</t>
  </si>
  <si>
    <t>cave bear|cro magnon|neanderthal|survival|tradition</t>
  </si>
  <si>
    <t>http://www.imdb.com/title/tt0090848/?ref_=fn_tt_tt_1</t>
  </si>
  <si>
    <t>Antonio Banderas</t>
  </si>
  <si>
    <t>Crazy in AlabamaÂ </t>
  </si>
  <si>
    <t>abusive husband|alabama|boy|dream|sheriff</t>
  </si>
  <si>
    <t>http://www.imdb.com/title/tt0142201/?ref_=fn_tt_tt_1</t>
  </si>
  <si>
    <t>Funny GamesÂ </t>
  </si>
  <si>
    <t>breaking the fourth wall|looking at the camera|remake|serial killer|violence</t>
  </si>
  <si>
    <t>http://www.imdb.com/title/tt0808279/?ref_=fn_tt_tt_1</t>
  </si>
  <si>
    <t>Khalil Sullins</t>
  </si>
  <si>
    <t>Kalim Chandler</t>
  </si>
  <si>
    <t>Thomas Stroppel</t>
  </si>
  <si>
    <t>ListeningÂ </t>
  </si>
  <si>
    <t>Amber Marie Bollinger</t>
  </si>
  <si>
    <t>divorce papers|fainting|mind control|playground|technology</t>
  </si>
  <si>
    <t>http://www.imdb.com/title/tt3153582/?ref_=fn_tt_tt_1</t>
  </si>
  <si>
    <t>Cambodia</t>
  </si>
  <si>
    <t>Felicia's JourneyÂ </t>
  </si>
  <si>
    <t>caterer|catering|chef|friend|lawn mower</t>
  </si>
  <si>
    <t>http://www.imdb.com/title/tt0165773/?ref_=fn_tt_tt_1</t>
  </si>
  <si>
    <t>Fritz Lang</t>
  </si>
  <si>
    <t>Gustav FrÃ¶hlich</t>
  </si>
  <si>
    <t>Brigitte Helm</t>
  </si>
  <si>
    <t>MetropolisÂ </t>
  </si>
  <si>
    <t>Rudolf Klein-Rogge</t>
  </si>
  <si>
    <t>art deco|bible quote|dance|silent film|worker</t>
  </si>
  <si>
    <t>http://www.imdb.com/title/tt0017136/?ref_=fn_tt_tt_1</t>
  </si>
  <si>
    <t>District B13Â </t>
  </si>
  <si>
    <t>Dany Verissimo-Petit</t>
  </si>
  <si>
    <t>bomb|gang|police|sister|undercover cop</t>
  </si>
  <si>
    <t>http://www.imdb.com/title/tt0414852/?ref_=fn_tt_tt_1</t>
  </si>
  <si>
    <t>Things to Do in Denver When You're DeadÂ </t>
  </si>
  <si>
    <t>death|finger gun|video message|what happened to epilogue|wheelchair</t>
  </si>
  <si>
    <t>http://www.imdb.com/title/tt0114660/?ref_=fn_tt_tt_1</t>
  </si>
  <si>
    <t>Hsiao-Hsien Hou</t>
  </si>
  <si>
    <t>The AssassinÂ </t>
  </si>
  <si>
    <t>Satoshi Tsumabuki</t>
  </si>
  <si>
    <t>black magic|china|love|refusal to kill|wuxia</t>
  </si>
  <si>
    <t>http://www.imdb.com/title/tt3508840/?ref_=fn_tt_tt_1</t>
  </si>
  <si>
    <t>Comedy|Crime|Drama|Thriller|War</t>
  </si>
  <si>
    <t>Buffalo SoldiersÂ </t>
  </si>
  <si>
    <t>berlin wall|germany|murder|soldier|specialist</t>
  </si>
  <si>
    <t>http://www.imdb.com/title/tt0252299/?ref_=fn_tt_tt_1</t>
  </si>
  <si>
    <t>Andrey Zvyagintsev</t>
  </si>
  <si>
    <t>Vladimir Garin</t>
  </si>
  <si>
    <t>Konstantin Lavronenko</t>
  </si>
  <si>
    <t>The ReturnÂ </t>
  </si>
  <si>
    <t>Nataliya Vdovina</t>
  </si>
  <si>
    <t>boy|photograph|return|russian|wilderness</t>
  </si>
  <si>
    <t>http://www.imdb.com/title/tt0376968/?ref_=fn_tt_tt_1</t>
  </si>
  <si>
    <t>Tony Jaa</t>
  </si>
  <si>
    <t>Petchtai Wongkamlao</t>
  </si>
  <si>
    <t>Nirut Sirichanya</t>
  </si>
  <si>
    <t>Ong-bak 2Â </t>
  </si>
  <si>
    <t>Sarunyu Wongkrachang</t>
  </si>
  <si>
    <t>cult film|elephant|jungle|martial arts|stylized violence</t>
  </si>
  <si>
    <t>http://www.imdb.com/title/tt0785035/?ref_=fn_tt_tt_1</t>
  </si>
  <si>
    <t>Thai</t>
  </si>
  <si>
    <t>Thailand</t>
  </si>
  <si>
    <t>JJ Feild</t>
  </si>
  <si>
    <t>Action|Adventure|Drama|History|Thriller|War</t>
  </si>
  <si>
    <t>CenturionÂ </t>
  </si>
  <si>
    <t>mushroom|mute|roman soldier|screaming|wood carving</t>
  </si>
  <si>
    <t>http://www.imdb.com/title/tt1020558/?ref_=fn_tt_tt_1</t>
  </si>
  <si>
    <t>Gina Bellman</t>
  </si>
  <si>
    <t>Silent TriggerÂ </t>
  </si>
  <si>
    <t>Conrad Dunn</t>
  </si>
  <si>
    <t>assassin|die hard scenario|rangefinder|soldier|veteran</t>
  </si>
  <si>
    <t>http://www.imdb.com/title/tt0117653/?ref_=fn_tt_tt_1</t>
  </si>
  <si>
    <t>RyÃ»hei Kitamura</t>
  </si>
  <si>
    <t>The Midnight Meat TrainÂ </t>
  </si>
  <si>
    <t>butcher|girlfriend|mute character|photographer|subway</t>
  </si>
  <si>
    <t>http://www.imdb.com/title/tt0805570/?ref_=fn_tt_tt_1</t>
  </si>
  <si>
    <t>Darrell Roodt</t>
  </si>
  <si>
    <t>Winnie MandelaÂ </t>
  </si>
  <si>
    <t>Aubrey Poo</t>
  </si>
  <si>
    <t>character name in title|nelson mandela|one word title|reference to winnie mandela|south africa</t>
  </si>
  <si>
    <t>http://www.imdb.com/title/tt1551641/?ref_=fn_tt_tt_1</t>
  </si>
  <si>
    <t>Dito Montiel</t>
  </si>
  <si>
    <t>The Son of No OneÂ </t>
  </si>
  <si>
    <t>housing project|letter|man with glasses|murder|subjective camera</t>
  </si>
  <si>
    <t>http://www.imdb.com/title/tt1535612/?ref_=fn_tt_tt_1</t>
  </si>
  <si>
    <t>Stefan Ruzowitzky</t>
  </si>
  <si>
    <t>Action|Comedy|Drama|War</t>
  </si>
  <si>
    <t>All the Queen's MenÂ </t>
  </si>
  <si>
    <t>Edward Fox</t>
  </si>
  <si>
    <t>apostrophe in title|behind enemy lines|box office flop|gay interest|punctuation in title</t>
  </si>
  <si>
    <t>http://www.imdb.com/title/tt0252223/?ref_=fn_tt_tt_1</t>
  </si>
  <si>
    <t>Jake Paltrow</t>
  </si>
  <si>
    <t>Gael Le Cornec</t>
  </si>
  <si>
    <t>Comedy|Drama|Fantasy|Music|Romance</t>
  </si>
  <si>
    <t>The Good NightÂ </t>
  </si>
  <si>
    <t>commercial|dream|dreaming|girl|new york city</t>
  </si>
  <si>
    <t>http://www.imdb.com/title/tt0484111/?ref_=fn_tt_tt_1</t>
  </si>
  <si>
    <t>Juraj Jakubisko</t>
  </si>
  <si>
    <t>Hans Matheson</t>
  </si>
  <si>
    <t>Biography|Drama|Fantasy|History</t>
  </si>
  <si>
    <t>Bathory: Countess of BloodÂ </t>
  </si>
  <si>
    <t>bathory|countess|female protagonist|legend|virgin blood</t>
  </si>
  <si>
    <t>http://www.imdb.com/title/tt0469640/?ref_=fn_tt_tt_1</t>
  </si>
  <si>
    <t>Slovakia</t>
  </si>
  <si>
    <t>Anthony Silverston</t>
  </si>
  <si>
    <t>KhumbaÂ </t>
  </si>
  <si>
    <t>herd|ostrich|waterhole|wildebeest|zebra</t>
  </si>
  <si>
    <t>http://www.imdb.com/title/tt1487931/?ref_=fn_tt_tt_1</t>
  </si>
  <si>
    <t>Gabe IbÃ¡Ã±ez</t>
  </si>
  <si>
    <t>AutomataÂ </t>
  </si>
  <si>
    <t>child hitman|dystopia|future|robot|self repair</t>
  </si>
  <si>
    <t>http://www.imdb.com/title/tt1971325/?ref_=fn_tt_tt_1</t>
  </si>
  <si>
    <t>Bulgaria</t>
  </si>
  <si>
    <t>Gerry Lively</t>
  </si>
  <si>
    <t>Lucy Gaskell</t>
  </si>
  <si>
    <t>Dungeons &amp; Dragons: Wrath of the Dragon GodÂ </t>
  </si>
  <si>
    <t>Steven Elder</t>
  </si>
  <si>
    <t>combat|helmet|martial arts|medieval times|violence</t>
  </si>
  <si>
    <t>http://www.imdb.com/title/tt0406728/?ref_=fn_tt_tt_1</t>
  </si>
  <si>
    <t>Daniele Luchetti</t>
  </si>
  <si>
    <t>Rodrigo De la Serna</t>
  </si>
  <si>
    <t>Biography</t>
  </si>
  <si>
    <t>Maximilian Dirr</t>
  </si>
  <si>
    <t>Chiamatemi Francesco - Il Papa della genteÂ </t>
  </si>
  <si>
    <t>Ferdinando Vetere</t>
  </si>
  <si>
    <t>http://www.imdb.com/title/tt3856124/?ref_=fn_tt_tt_1</t>
  </si>
  <si>
    <t>Tung-Shing Yee</t>
  </si>
  <si>
    <t>Shinjuku IncidentÂ </t>
  </si>
  <si>
    <t>Yasuaki Kurata</t>
  </si>
  <si>
    <t>chinese|gang|gratitude|immigrant|japan</t>
  </si>
  <si>
    <t>http://www.imdb.com/title/tt1075419/?ref_=fn_tt_tt_1</t>
  </si>
  <si>
    <t>Julien Temple</t>
  </si>
  <si>
    <t>PandaemoniumÂ </t>
  </si>
  <si>
    <t>Linus Roache</t>
  </si>
  <si>
    <t>betrayal|french revolution|friendship|poet|revolution</t>
  </si>
  <si>
    <t>http://www.imdb.com/title/tt0210217/?ref_=fn_tt_tt_1</t>
  </si>
  <si>
    <t>Groundhog DayÂ </t>
  </si>
  <si>
    <t>cult film|existentialism|groundhog day|time loop|trapped in a time loop</t>
  </si>
  <si>
    <t>http://www.imdb.com/title/tt0107048/?ref_=fn_tt_tt_1</t>
  </si>
  <si>
    <t>Gregory Jacobs</t>
  </si>
  <si>
    <t>Magic Mike XXLÂ </t>
  </si>
  <si>
    <t>male bonding|male friendship|male objectification|muscular|stripper</t>
  </si>
  <si>
    <t>http://www.imdb.com/title/tt2268016/?ref_=fn_tt_tt_1</t>
  </si>
  <si>
    <t>Romeo + JulietÂ </t>
  </si>
  <si>
    <t>hawaiian shirt|love|shakespeare adaptation|shakespeare play|star crossed lovers</t>
  </si>
  <si>
    <t>http://www.imdb.com/title/tt0117509/?ref_=fn_tt_tt_1</t>
  </si>
  <si>
    <t>Gilles Paquet-Brenner</t>
  </si>
  <si>
    <t>Sarah's KeyÂ </t>
  </si>
  <si>
    <t>Arben Bajraktaraj</t>
  </si>
  <si>
    <t>apartment|escape|jewish family|journalist|key</t>
  </si>
  <si>
    <t>http://www.imdb.com/title/tt1668200/?ref_=fn_tt_tt_1</t>
  </si>
  <si>
    <t>Peter Cousens</t>
  </si>
  <si>
    <t>Drama|Family|Music</t>
  </si>
  <si>
    <t>Sharon Leal</t>
  </si>
  <si>
    <t>FreedomÂ </t>
  </si>
  <si>
    <t>Bart Shatto</t>
  </si>
  <si>
    <t>19th century|christian film|hymn|religion|slave</t>
  </si>
  <si>
    <t>http://www.imdb.com/title/tt2584018/?ref_=fn_tt_tt_1</t>
  </si>
  <si>
    <t>UnforgivenÂ </t>
  </si>
  <si>
    <t>englishman|leaving flowers on a grave|one last job|reputation|visiting wife's grave</t>
  </si>
  <si>
    <t>http://www.imdb.com/title/tt0105695/?ref_=fn_tt_tt_1</t>
  </si>
  <si>
    <t>Lars von Trier</t>
  </si>
  <si>
    <t>Jeremy Davies</t>
  </si>
  <si>
    <t>ManderlayÂ </t>
  </si>
  <si>
    <t>Jean-Marc Barr</t>
  </si>
  <si>
    <t>cotton|female frontal nudity|flogging|gangster|slavery</t>
  </si>
  <si>
    <t>http://www.imdb.com/title/tt0342735/?ref_=fn_tt_tt_1</t>
  </si>
  <si>
    <t>Saurabh Shukla</t>
  </si>
  <si>
    <t>Anil Kapoor</t>
  </si>
  <si>
    <t>Slumdog MillionaireÂ </t>
  </si>
  <si>
    <t>Ayush Mahesh Khedekar</t>
  </si>
  <si>
    <t>cheating|falling from height|murder|non professional cast|slum</t>
  </si>
  <si>
    <t>http://www.imdb.com/title/tt1010048/?ref_=fn_tt_tt_1</t>
  </si>
  <si>
    <t>Lois Smith</t>
  </si>
  <si>
    <t>Fatal AttractionÂ </t>
  </si>
  <si>
    <t>borderline personality disorder|killing a pet|madame butterfly|new york|new york city</t>
  </si>
  <si>
    <t>http://www.imdb.com/title/tt0093010/?ref_=fn_tt_tt_1</t>
  </si>
  <si>
    <t>Pretty WomanÂ </t>
  </si>
  <si>
    <t>businessman|falling in love with a prostitute|hotel|prostitute|rich man poor woman</t>
  </si>
  <si>
    <t>http://www.imdb.com/title/tt0100405/?ref_=fn_tt_tt_1</t>
  </si>
  <si>
    <t>John Blanchard</t>
  </si>
  <si>
    <t xml:space="preserve">Towering InfernoÂ             </t>
  </si>
  <si>
    <t>Joe Flaherty</t>
  </si>
  <si>
    <t>http://www.imdb.com/title/tt0691996/?ref_=fn_tt_tt_1</t>
  </si>
  <si>
    <t>John Cornell</t>
  </si>
  <si>
    <t>Crocodile Dundee IIÂ </t>
  </si>
  <si>
    <t>John Meillon</t>
  </si>
  <si>
    <t>australia|australian|crime boss|crocodile|gangster</t>
  </si>
  <si>
    <t>http://www.imdb.com/title/tt0092493/?ref_=fn_tt_tt_1</t>
  </si>
  <si>
    <t>Vidhu Vinod Chopra</t>
  </si>
  <si>
    <t>Broken HorsesÂ </t>
  </si>
  <si>
    <t>Chad Bishop</t>
  </si>
  <si>
    <t>http://www.imdb.com/title/tt2503954/?ref_=fn_tt_tt_1</t>
  </si>
  <si>
    <t>Born on the Fourth of JulyÂ </t>
  </si>
  <si>
    <t>desert|drunkenness|religious mother|strict mother|vietnam war</t>
  </si>
  <si>
    <t>http://www.imdb.com/title/tt0096969/?ref_=fn_tt_tt_1</t>
  </si>
  <si>
    <t>Cool RunningsÂ </t>
  </si>
  <si>
    <t>Malik Yoba</t>
  </si>
  <si>
    <t>bobsled|coach|jamaica|olympic games|olympics</t>
  </si>
  <si>
    <t>http://www.imdb.com/title/tt0106611/?ref_=fn_tt_tt_1</t>
  </si>
  <si>
    <t>Jensen Ackles</t>
  </si>
  <si>
    <t>My Bloody ValentineÂ </t>
  </si>
  <si>
    <t>coma|death|miner|valentine|valentine's day</t>
  </si>
  <si>
    <t>http://www.imdb.com/title/tt1179891/?ref_=fn_tt_tt_1</t>
  </si>
  <si>
    <t>Stomp the YardÂ </t>
  </si>
  <si>
    <t>atlanta georgia|competition|dancer|death|fraternity</t>
  </si>
  <si>
    <t>http://www.imdb.com/title/tt0775539/?ref_=fn_tt_tt_1</t>
  </si>
  <si>
    <t>Caroline Munro</t>
  </si>
  <si>
    <t>The Spy Who Loved MeÂ </t>
  </si>
  <si>
    <t>Barbara Bach</t>
  </si>
  <si>
    <t>1970s|cult film|official james bond series|submarine|world war three</t>
  </si>
  <si>
    <t>http://www.imdb.com/title/tt0076752/?ref_=fn_tt_tt_1</t>
  </si>
  <si>
    <t>Steve Gonsalves</t>
  </si>
  <si>
    <t>Amy Bruni</t>
  </si>
  <si>
    <t xml:space="preserve">Ghost HuntersÂ             </t>
  </si>
  <si>
    <t>Jason Hawes</t>
  </si>
  <si>
    <t>ghost|paranormal|paranormal research|shaky cam</t>
  </si>
  <si>
    <t>http://www.imdb.com/title/tt0426697/?ref_=fn_tt_tt_1</t>
  </si>
  <si>
    <t>Jamie Blanks</t>
  </si>
  <si>
    <t>Urban LegendÂ </t>
  </si>
  <si>
    <t>campus|death|friend|professor|urban legend</t>
  </si>
  <si>
    <t>http://www.imdb.com/title/tt0146336/?ref_=fn_tt_tt_1</t>
  </si>
  <si>
    <t>Good DeedsÂ </t>
  </si>
  <si>
    <t>businessman|fight|mean brother|narrated by character|wordplay in title</t>
  </si>
  <si>
    <t>http://www.imdb.com/title/tt1885265/?ref_=fn_tt_tt_1</t>
  </si>
  <si>
    <t>Randal Kleiser</t>
  </si>
  <si>
    <t>White FangÂ </t>
  </si>
  <si>
    <t>Susan Hogan</t>
  </si>
  <si>
    <t>alaska|dog|friendship|gold|yukon</t>
  </si>
  <si>
    <t>http://www.imdb.com/title/tt0103247/?ref_=fn_tt_tt_1</t>
  </si>
  <si>
    <t>SuperstarÂ </t>
  </si>
  <si>
    <t>dancing|orphan|school|special education|student</t>
  </si>
  <si>
    <t>http://www.imdb.com/title/tt0167427/?ref_=fn_tt_tt_1</t>
  </si>
  <si>
    <t>The Iron LadyÂ </t>
  </si>
  <si>
    <t>Olivia Colman</t>
  </si>
  <si>
    <t>british prime minister|female prime minister|politics|prime minister|told in flashback</t>
  </si>
  <si>
    <t>http://www.imdb.com/title/tt1007029/?ref_=fn_tt_tt_1</t>
  </si>
  <si>
    <t>Jonah: A VeggieTales MovieÂ </t>
  </si>
  <si>
    <t>Shelby Vischer</t>
  </si>
  <si>
    <t>anthropomorphism|pirate|pirate ship|tomato|whale</t>
  </si>
  <si>
    <t>http://www.imdb.com/title/tt0298388/?ref_=fn_tt_tt_1</t>
  </si>
  <si>
    <t>Poetic JusticeÂ </t>
  </si>
  <si>
    <t>Maya Angelou</t>
  </si>
  <si>
    <t>african american|mail carrier|poetry|postal worker|south central los angeles</t>
  </si>
  <si>
    <t>http://www.imdb.com/title/tt0107840/?ref_=fn_tt_tt_1</t>
  </si>
  <si>
    <t>Roger Guenveur Smith</t>
  </si>
  <si>
    <t>All About the BenjaminsÂ </t>
  </si>
  <si>
    <t>Gino Salvano</t>
  </si>
  <si>
    <t>black comedy|bounty hunter|diamond|machismo|money</t>
  </si>
  <si>
    <t>http://www.imdb.com/title/tt0278295/?ref_=fn_tt_tt_1</t>
  </si>
  <si>
    <t>Vampire in BrooklynÂ </t>
  </si>
  <si>
    <t>Allen Payne</t>
  </si>
  <si>
    <t>blood|destiny|nightmare|partner|vampire</t>
  </si>
  <si>
    <t>http://www.imdb.com/title/tt0114825/?ref_=fn_tt_tt_1</t>
  </si>
  <si>
    <t>Linda Blair</t>
  </si>
  <si>
    <t>Exorcist II: The HereticÂ </t>
  </si>
  <si>
    <t>demon|exorcism|locust|priest|repressed memory</t>
  </si>
  <si>
    <t>http://www.imdb.com/title/tt0076009/?ref_=fn_tt_tt_1</t>
  </si>
  <si>
    <t>An American HauntingÂ </t>
  </si>
  <si>
    <t>flashback|lifting someone into the air|paranormal phenomena|voice over letter|year 1818</t>
  </si>
  <si>
    <t>http://www.imdb.com/title/tt0429573/?ref_=fn_tt_tt_1</t>
  </si>
  <si>
    <t>My Boss's DaughterÂ </t>
  </si>
  <si>
    <t>boss' daughter|crush|house sitter|housesitting|love interest</t>
  </si>
  <si>
    <t>http://www.imdb.com/title/tt0270980/?ref_=fn_tt_tt_1</t>
  </si>
  <si>
    <t>Adventure|Mystery|Thriller</t>
  </si>
  <si>
    <t>A Perfect GetawayÂ </t>
  </si>
  <si>
    <t>cliff|hawaii|island|newlywed|waterfall</t>
  </si>
  <si>
    <t>http://www.imdb.com/title/tt0971209/?ref_=fn_tt_tt_1</t>
  </si>
  <si>
    <t>Rick Famuyiwa</t>
  </si>
  <si>
    <t>Lance Gross</t>
  </si>
  <si>
    <t>Our Family WeddingÂ </t>
  </si>
  <si>
    <t>california|love|marriage|wedding|wedding dress</t>
  </si>
  <si>
    <t>http://www.imdb.com/title/tt1305583/?ref_=fn_tt_tt_1</t>
  </si>
  <si>
    <t>Alan Cohn</t>
  </si>
  <si>
    <t>Dead Man on CampusÂ </t>
  </si>
  <si>
    <t>college|college roommate|party|roommate|student</t>
  </si>
  <si>
    <t>http://www.imdb.com/title/tt0118301/?ref_=fn_tt_tt_1</t>
  </si>
  <si>
    <t>Franco Zeffirelli</t>
  </si>
  <si>
    <t>Tea with MussoliniÂ </t>
  </si>
  <si>
    <t>Paolo Seganti</t>
  </si>
  <si>
    <t>ambassador|american|art|english|italy</t>
  </si>
  <si>
    <t>http://www.imdb.com/title/tt0120857/?ref_=fn_tt_tt_1</t>
  </si>
  <si>
    <t>Tom Holland</t>
  </si>
  <si>
    <t>Bethany Joy Lenz</t>
  </si>
  <si>
    <t>ThinnerÂ </t>
  </si>
  <si>
    <t>death|doctor|gypsy|judge|lawyer</t>
  </si>
  <si>
    <t>http://www.imdb.com/title/tt0117894/?ref_=fn_tt_tt_1</t>
  </si>
  <si>
    <t>New York, New YorkÂ </t>
  </si>
  <si>
    <t>love|musician|saxophonist|singer|songwriter</t>
  </si>
  <si>
    <t>http://www.imdb.com/title/tt0076451/?ref_=fn_tt_tt_1</t>
  </si>
  <si>
    <t>CrooklynÂ </t>
  </si>
  <si>
    <t>argument|birthday|bully|coming of age|semi autobiographical</t>
  </si>
  <si>
    <t>http://www.imdb.com/title/tt0109504/?ref_=fn_tt_tt_1</t>
  </si>
  <si>
    <t>Eliza Coupe</t>
  </si>
  <si>
    <t>I Think I Love My WifeÂ </t>
  </si>
  <si>
    <t>banker|investment|investment banker|marriage|sex</t>
  </si>
  <si>
    <t>http://www.imdb.com/title/tt0770772/?ref_=fn_tt_tt_1</t>
  </si>
  <si>
    <t>James Isaac</t>
  </si>
  <si>
    <t>Kane Hodder</t>
  </si>
  <si>
    <t>Jason XÂ </t>
  </si>
  <si>
    <t>Lexa Doig</t>
  </si>
  <si>
    <t>jason voorhees|lake|machete|scientist|slasher</t>
  </si>
  <si>
    <t>http://www.imdb.com/title/tt0211443/?ref_=fn_tt_tt_1</t>
  </si>
  <si>
    <t>Emilio Estevez</t>
  </si>
  <si>
    <t>BobbyÂ </t>
  </si>
  <si>
    <t>campaign|chess|friend|hotel|senator</t>
  </si>
  <si>
    <t>http://www.imdb.com/title/tt0308055/?ref_=fn_tt_tt_1</t>
  </si>
  <si>
    <t>Comedy|Mystery|Romance</t>
  </si>
  <si>
    <t>Head Over HeelsÂ </t>
  </si>
  <si>
    <t>China Chow</t>
  </si>
  <si>
    <t>apartment|fast motion scene|model|private investigation|suspected murder</t>
  </si>
  <si>
    <t>http://www.imdb.com/title/tt0192111/?ref_=fn_tt_tt_1</t>
  </si>
  <si>
    <t>Josh Schwartz</t>
  </si>
  <si>
    <t>Fun SizeÂ </t>
  </si>
  <si>
    <t>Osric Chau</t>
  </si>
  <si>
    <t>adult humor|best friend|friend|halloween|teenage girl</t>
  </si>
  <si>
    <t>http://www.imdb.com/title/tt1663143/?ref_=fn_tt_tt_1</t>
  </si>
  <si>
    <t>Julian Schnabel</t>
  </si>
  <si>
    <t>Emmanuelle Seigner</t>
  </si>
  <si>
    <t>The Diving Bell and the ButterflyÂ </t>
  </si>
  <si>
    <t>Isaach De BankolÃ©</t>
  </si>
  <si>
    <t>arc de triomphe paris|based on autobiography|coma|elle magazine|male frontal nudity</t>
  </si>
  <si>
    <t>http://www.imdb.com/title/tt0401383/?ref_=fn_tt_tt_1</t>
  </si>
  <si>
    <t>Todd Field</t>
  </si>
  <si>
    <t>Little ChildrenÂ </t>
  </si>
  <si>
    <t>Jane Adams</t>
  </si>
  <si>
    <t>adulterous wife|bar|dysfunctional marriage|sex offender|suburb</t>
  </si>
  <si>
    <t>http://www.imdb.com/title/tt0404203/?ref_=fn_tt_tt_1</t>
  </si>
  <si>
    <t>Davis Guggenheim</t>
  </si>
  <si>
    <t>GossipÂ </t>
  </si>
  <si>
    <t>Noam Jenkins</t>
  </si>
  <si>
    <t>college|college campus|gossip|rape|sex</t>
  </si>
  <si>
    <t>http://www.imdb.com/title/tt0176783/?ref_=fn_tt_tt_1</t>
  </si>
  <si>
    <t>A Walk on the MoonÂ </t>
  </si>
  <si>
    <t>Tovah Feldshuh</t>
  </si>
  <si>
    <t>adulterous wife|cheating wife|summer|unfaithfulness|woodstock</t>
  </si>
  <si>
    <t>http://www.imdb.com/title/tt0120613/?ref_=fn_tt_tt_1</t>
  </si>
  <si>
    <t>Catch a FireÂ </t>
  </si>
  <si>
    <t>Bonnie Henna</t>
  </si>
  <si>
    <t>attack|coach|colonel|jail|oil refinery</t>
  </si>
  <si>
    <t>http://www.imdb.com/title/tt0437232/?ref_=fn_tt_tt_1</t>
  </si>
  <si>
    <t>Stephen Carpenter</t>
  </si>
  <si>
    <t>Angela Featherstone</t>
  </si>
  <si>
    <t>Melissa Sagemiller</t>
  </si>
  <si>
    <t>Soul SurvivorsÂ </t>
  </si>
  <si>
    <t>Candace Kroslak</t>
  </si>
  <si>
    <t>car accident|college|ghost|girl in panties|white panties</t>
  </si>
  <si>
    <t>http://www.imdb.com/title/tt0218619/?ref_=fn_tt_tt_1</t>
  </si>
  <si>
    <t>Todd Boyce</t>
  </si>
  <si>
    <t>Jefferson in ParisÂ </t>
  </si>
  <si>
    <t>Nigel Whitmey</t>
  </si>
  <si>
    <t>18th century|ambassador|french revolution|friendship|thomas jefferson</t>
  </si>
  <si>
    <t>http://www.imdb.com/title/tt0113463/?ref_=fn_tt_tt_1</t>
  </si>
  <si>
    <t>Easy VirtueÂ </t>
  </si>
  <si>
    <t>estate|female frontal nudity|female nudity|no panties|unhappy marriage</t>
  </si>
  <si>
    <t>http://www.imdb.com/title/tt0808244/?ref_=fn_tt_tt_1</t>
  </si>
  <si>
    <t>James Fargo</t>
  </si>
  <si>
    <t>CaravansÂ </t>
  </si>
  <si>
    <t>Behrouz Vossoughi</t>
  </si>
  <si>
    <t>afghanistan|caravan|rebel|russian|tribe</t>
  </si>
  <si>
    <t>http://www.imdb.com/title/tt0077296/?ref_=fn_tt_tt_1</t>
  </si>
  <si>
    <t>Iran</t>
  </si>
  <si>
    <t>Ruth Sheen</t>
  </si>
  <si>
    <t>Mr. TurnerÂ </t>
  </si>
  <si>
    <t>Karl Johnson</t>
  </si>
  <si>
    <t>prism|rented room|scrofula|sketching|sunrise</t>
  </si>
  <si>
    <t>http://www.imdb.com/title/tt2473794/?ref_=fn_tt_tt_1</t>
  </si>
  <si>
    <t>Alain Resnais</t>
  </si>
  <si>
    <t>Sara Forestier</t>
  </si>
  <si>
    <t>Wild GrassÂ </t>
  </si>
  <si>
    <t>Edouard Baer</t>
  </si>
  <si>
    <t>dentist|letter|pilot|skateboard|wallet</t>
  </si>
  <si>
    <t>http://www.imdb.com/title/tt1156143/?ref_=fn_tt_tt_1</t>
  </si>
  <si>
    <t>Biography|Crime|Drama|War</t>
  </si>
  <si>
    <t>Amen.Â </t>
  </si>
  <si>
    <t>Ulrich MÃ¼he</t>
  </si>
  <si>
    <t>jesuit|jew|pope|priest|ss</t>
  </si>
  <si>
    <t>http://www.imdb.com/title/tt0280653/?ref_=fn_tt_tt_1</t>
  </si>
  <si>
    <t>Chao-Bin Su</t>
  </si>
  <si>
    <t>Woo-sung Jung</t>
  </si>
  <si>
    <t>Reign of AssassinsÂ </t>
  </si>
  <si>
    <t>Kelly Lin</t>
  </si>
  <si>
    <t>martial arts|sword fight|wuxia</t>
  </si>
  <si>
    <t>http://www.imdb.com/title/tt1460743/?ref_=fn_tt_tt_1</t>
  </si>
  <si>
    <t>The Lucky OnesÂ </t>
  </si>
  <si>
    <t>college tuition|guitar|road trip|soldier|stranded</t>
  </si>
  <si>
    <t>http://www.imdb.com/title/tt0981072/?ref_=fn_tt_tt_1</t>
  </si>
  <si>
    <t>Kenneth Lonergan</t>
  </si>
  <si>
    <t>MargaretÂ </t>
  </si>
  <si>
    <t>John Gallagher Jr.</t>
  </si>
  <si>
    <t>accident|bus|loss of virginity|new york city|virginity</t>
  </si>
  <si>
    <t>http://www.imdb.com/title/tt0466893/?ref_=fn_tt_tt_1</t>
  </si>
  <si>
    <t>Bo Zenga</t>
  </si>
  <si>
    <t>Stan HelsingÂ </t>
  </si>
  <si>
    <t>Diora Baird</t>
  </si>
  <si>
    <t>dollar bill|double entendre|escaped convict|halloween|striptease</t>
  </si>
  <si>
    <t>http://www.imdb.com/title/tt1185266/?ref_=fn_tt_tt_1</t>
  </si>
  <si>
    <t>FlippedÂ </t>
  </si>
  <si>
    <t>apology|falling in love|multiple perspectives|narrated by a girl|younger version of character</t>
  </si>
  <si>
    <t>http://www.imdb.com/title/tt0817177/?ref_=fn_tt_tt_1</t>
  </si>
  <si>
    <t>Brokeback MountainÂ </t>
  </si>
  <si>
    <t>gay relationship|homosexuality|mountain|ranch|rodeo</t>
  </si>
  <si>
    <t>http://www.imdb.com/title/tt0388795/?ref_=fn_tt_tt_1</t>
  </si>
  <si>
    <t>CluelessÂ </t>
  </si>
  <si>
    <t>Elisa Donovan</t>
  </si>
  <si>
    <t>female protagonist|high school|makeover|matchmaker|popularity</t>
  </si>
  <si>
    <t>http://www.imdb.com/title/tt0112697/?ref_=fn_tt_tt_1</t>
  </si>
  <si>
    <t>Far from HeavenÂ </t>
  </si>
  <si>
    <t>african american|catastrophe|family relationships|farewell scene|therapy</t>
  </si>
  <si>
    <t>http://www.imdb.com/title/tt0297884/?ref_=fn_tt_tt_1</t>
  </si>
  <si>
    <t>Hot Tub Time Machine 2Â </t>
  </si>
  <si>
    <t>acid trip|gameshow|hot tub|time lord|time machine</t>
  </si>
  <si>
    <t>http://www.imdb.com/title/tt2637294/?ref_=fn_tt_tt_1</t>
  </si>
  <si>
    <t>Olaf Lubaszenko</t>
  </si>
  <si>
    <t>Krystyna Janda</t>
  </si>
  <si>
    <t xml:space="preserve">DekalogÂ             </t>
  </si>
  <si>
    <t>Olgierd Lukaszewicz</t>
  </si>
  <si>
    <t>meaning of life|moral challenge|morality|search for meaning|ten commandments</t>
  </si>
  <si>
    <t>http://www.imdb.com/title/tt0092337/?ref_=fn_tt_tt_1</t>
  </si>
  <si>
    <t>Polish</t>
  </si>
  <si>
    <t>Poland</t>
  </si>
  <si>
    <t>Stephen Marcus</t>
  </si>
  <si>
    <t>QuillsÂ </t>
  </si>
  <si>
    <t>Amelia Warner</t>
  </si>
  <si>
    <t>asylum|lust|male pubic hair|penis|pubic hair</t>
  </si>
  <si>
    <t>http://www.imdb.com/title/tt0180073/?ref_=fn_tt_tt_1</t>
  </si>
  <si>
    <t>Seven PsychopathsÂ </t>
  </si>
  <si>
    <t>dognapping|gangster|misfiring gun|screenwriter|shih tzu</t>
  </si>
  <si>
    <t>http://www.imdb.com/title/tt1931533/?ref_=fn_tt_tt_1</t>
  </si>
  <si>
    <t>Crime|Drama|Music|Mystery|Thriller</t>
  </si>
  <si>
    <t>The Caveman's ValentineÂ </t>
  </si>
  <si>
    <t>chrysler building manhattan new york city|delusion|manhattan new york city|new york city|title directed by female</t>
  </si>
  <si>
    <t>http://www.imdb.com/title/tt0182000/?ref_=fn_tt_tt_1</t>
  </si>
  <si>
    <t>Marian Dziedziel</t>
  </si>
  <si>
    <t>Jacek Koman</t>
  </si>
  <si>
    <t xml:space="preserve">The BorderÂ             </t>
  </si>
  <si>
    <t>Jaroslaw Boberek</t>
  </si>
  <si>
    <t>http://www.imdb.com/title/tt4048942/?ref_=fn_tt_tt_1</t>
  </si>
  <si>
    <t>Bruno Ganz</t>
  </si>
  <si>
    <t>DownfallÂ </t>
  </si>
  <si>
    <t>bunker|hitler|nazi|no exit|war ruins</t>
  </si>
  <si>
    <t>http://www.imdb.com/title/tt0363163/?ref_=fn_tt_tt_1</t>
  </si>
  <si>
    <t>Lola DueÃ±as</t>
  </si>
  <si>
    <t>BelÃ©n Rueda</t>
  </si>
  <si>
    <t>The Sea InsideÂ </t>
  </si>
  <si>
    <t>Tamar Novas</t>
  </si>
  <si>
    <t>dignity|euthanasia|freedom|lawyer|sailor</t>
  </si>
  <si>
    <t>http://www.imdb.com/title/tt0369702/?ref_=fn_tt_tt_1</t>
  </si>
  <si>
    <t>Paul Brannigan</t>
  </si>
  <si>
    <t>Under the SkinÂ </t>
  </si>
  <si>
    <t>Alison Chand</t>
  </si>
  <si>
    <t>alien|desire|female nudity|male frontal nudity|scotland</t>
  </si>
  <si>
    <t>http://www.imdb.com/title/tt1441395/?ref_=fn_tt_tt_1</t>
  </si>
  <si>
    <t>Biography|Comedy|Drama|War</t>
  </si>
  <si>
    <t>Good Morning, VietnamÂ </t>
  </si>
  <si>
    <t>disc jockey|friendship|radio|vietnam|vietnamese</t>
  </si>
  <si>
    <t>http://www.imdb.com/title/tt0093105/?ref_=fn_tt_tt_1</t>
  </si>
  <si>
    <t>Stephanie Danielson</t>
  </si>
  <si>
    <t>The Last GodfatherÂ </t>
  </si>
  <si>
    <t>mafia|mafia boss|mafiosi|mafioso|three word title</t>
  </si>
  <si>
    <t>http://www.imdb.com/title/tt1584131/?ref_=fn_tt_tt_1</t>
  </si>
  <si>
    <t>Sean Kingston</t>
  </si>
  <si>
    <t>Justin Bieber: Never Say NeverÂ </t>
  </si>
  <si>
    <t>Boys II Men</t>
  </si>
  <si>
    <t>boyhood friend|manager|plasma tv|prodigy|star</t>
  </si>
  <si>
    <t>http://www.imdb.com/title/tt1702443/?ref_=fn_tt_tt_1</t>
  </si>
  <si>
    <t>Black SwanÂ </t>
  </si>
  <si>
    <t>ballerina|ballet|fear|female protagonist|madness</t>
  </si>
  <si>
    <t>http://www.imdb.com/title/tt0947798/?ref_=fn_tt_tt_1</t>
  </si>
  <si>
    <t>The Godfather: Part IIÂ </t>
  </si>
  <si>
    <t>1950s|corrupt politician|lake tahoe nevada|melancholy|revenge</t>
  </si>
  <si>
    <t>http://www.imdb.com/title/tt0071562/?ref_=fn_tt_tt_1</t>
  </si>
  <si>
    <t>Save the Last DanceÂ </t>
  </si>
  <si>
    <t>Fredro Starr</t>
  </si>
  <si>
    <t>dance|dancing|ghetto|hip hop|imperative in title</t>
  </si>
  <si>
    <t>http://www.imdb.com/title/tt0206275/?ref_=fn_tt_tt_1</t>
  </si>
  <si>
    <t>Rodney Eastman</t>
  </si>
  <si>
    <t>Tuesday Knight</t>
  </si>
  <si>
    <t>A Nightmare on Elm Street 4: The Dream MasterÂ </t>
  </si>
  <si>
    <t>Brooke Bundy</t>
  </si>
  <si>
    <t>demon|dream|elm street|freddy krueger|nightmare</t>
  </si>
  <si>
    <t>http://www.imdb.com/title/tt0095742/?ref_=fn_tt_tt_1</t>
  </si>
  <si>
    <t>Brighton Sharbino</t>
  </si>
  <si>
    <t>Miracles from HeavenÂ </t>
  </si>
  <si>
    <t>child cancer|christian film|christianity|falling into a hole|inspiring</t>
  </si>
  <si>
    <t>http://www.imdb.com/title/tt4257926/?ref_=fn_tt_tt_1</t>
  </si>
  <si>
    <t>Danny Leiner</t>
  </si>
  <si>
    <t>Dude, Where's My Car?Â </t>
  </si>
  <si>
    <t>bare chested male|gay kiss|homoeroticism|lesbian kiss|transsexual</t>
  </si>
  <si>
    <t>http://www.imdb.com/title/tt0242423/?ref_=fn_tt_tt_1</t>
  </si>
  <si>
    <t>Christopher Cain</t>
  </si>
  <si>
    <t>Patrick Wayne</t>
  </si>
  <si>
    <t>Young GunsÂ </t>
  </si>
  <si>
    <t>army|cattle|deputy|new mexico|rancher</t>
  </si>
  <si>
    <t>http://www.imdb.com/title/tt0096487/?ref_=fn_tt_tt_1</t>
  </si>
  <si>
    <t>Theodore Melfi</t>
  </si>
  <si>
    <t>St. VincentÂ </t>
  </si>
  <si>
    <t>bullying|grumpy old man|school presentation|stroke|stroke recovery</t>
  </si>
  <si>
    <t>http://www.imdb.com/title/tt2170593/?ref_=fn_tt_tt_1</t>
  </si>
  <si>
    <t>About Last NightÂ </t>
  </si>
  <si>
    <t>bedroom|boyfriend girlfriend relationship|hug|interrupted sex|urban setting</t>
  </si>
  <si>
    <t>http://www.imdb.com/title/tt1826590/?ref_=fn_tt_tt_1</t>
  </si>
  <si>
    <t>10 Things I Hate About YouÂ </t>
  </si>
  <si>
    <t>Andrew Keegan</t>
  </si>
  <si>
    <t>dating|protective father|school|shrew|teen movie</t>
  </si>
  <si>
    <t>http://www.imdb.com/title/tt0147800/?ref_=fn_tt_tt_1</t>
  </si>
  <si>
    <t>Ed Decter</t>
  </si>
  <si>
    <t>The New GuyÂ </t>
  </si>
  <si>
    <t>Gene Simmons</t>
  </si>
  <si>
    <t>cheerleader|geek|high school|prison|reference to janet jackson</t>
  </si>
  <si>
    <t>http://www.imdb.com/title/tt0241760/?ref_=fn_tt_tt_1</t>
  </si>
  <si>
    <t>Gene Quintano</t>
  </si>
  <si>
    <t>Loaded Weapon 1Â </t>
  </si>
  <si>
    <t>cookie|detective|microfilm|parody|sergeant</t>
  </si>
  <si>
    <t>http://www.imdb.com/title/tt0107659/?ref_=fn_tt_tt_1</t>
  </si>
  <si>
    <t>The ShallowsÂ </t>
  </si>
  <si>
    <t>Sedona Legge</t>
  </si>
  <si>
    <t>beach|island|mexico|prey|trapped</t>
  </si>
  <si>
    <t>http://www.imdb.com/title/tt4052882/?ref_=fn_tt_tt_1</t>
  </si>
  <si>
    <t>Eric Bress</t>
  </si>
  <si>
    <t>The Butterfly EffectÂ </t>
  </si>
  <si>
    <t>blackout|child pornography|memory|surprise ending|time travel</t>
  </si>
  <si>
    <t>http://www.imdb.com/title/tt0289879/?ref_=fn_tt_tt_1</t>
  </si>
  <si>
    <t>Snow DayÂ </t>
  </si>
  <si>
    <t>meteorologist|snow|snowed in|snowplow|weather</t>
  </si>
  <si>
    <t>http://www.imdb.com/title/tt0184907/?ref_=fn_tt_tt_1</t>
  </si>
  <si>
    <t>Preston A. Whitmore II</t>
  </si>
  <si>
    <t>This ChristmasÂ </t>
  </si>
  <si>
    <t>christmas|family home|musician|piano|secret</t>
  </si>
  <si>
    <t>http://www.imdb.com/title/tt0937375/?ref_=fn_tt_tt_1</t>
  </si>
  <si>
    <t>Comedy|Crime|Family|Sci-Fi</t>
  </si>
  <si>
    <t>Baby GeniusesÂ </t>
  </si>
  <si>
    <t>baby|boy|science|scientist|toddler</t>
  </si>
  <si>
    <t>http://www.imdb.com/title/tt0118665/?ref_=fn_tt_tt_1</t>
  </si>
  <si>
    <t>Kirk Wong</t>
  </si>
  <si>
    <t>The Big HitÂ </t>
  </si>
  <si>
    <t>Antonio Sabato Jr.</t>
  </si>
  <si>
    <t>hitman|kidnapping|kosher|vhs|video store</t>
  </si>
  <si>
    <t>http://www.imdb.com/title/tt0120609/?ref_=fn_tt_tt_1</t>
  </si>
  <si>
    <t>Bronwen Hughes</t>
  </si>
  <si>
    <t>Harriet the SpyÂ </t>
  </si>
  <si>
    <t>Charlotte Sullivan</t>
  </si>
  <si>
    <t>binoculars|child spy|notebook|secret|spy</t>
  </si>
  <si>
    <t>http://www.imdb.com/title/tt0116493/?ref_=fn_tt_tt_1</t>
  </si>
  <si>
    <t>John Lafia</t>
  </si>
  <si>
    <t>Jenny Agutter</t>
  </si>
  <si>
    <t>Child's Play 2Â </t>
  </si>
  <si>
    <t>Greg Germann</t>
  </si>
  <si>
    <t>boy|doll|foster home|killer doll|serial killer</t>
  </si>
  <si>
    <t>http://www.imdb.com/title/tt0099253/?ref_=fn_tt_tt_1</t>
  </si>
  <si>
    <t>Sam Miller</t>
  </si>
  <si>
    <t>Kate del Castillo</t>
  </si>
  <si>
    <t>No Good DeedÂ </t>
  </si>
  <si>
    <t>Henry Simmons</t>
  </si>
  <si>
    <t>home invasion|police officer shot|police officer shot in the chest|psychopath|three word title</t>
  </si>
  <si>
    <t>http://www.imdb.com/title/tt2011159/?ref_=fn_tt_tt_1</t>
  </si>
  <si>
    <t>The MistÂ </t>
  </si>
  <si>
    <t>desperation|fog|giant insect|survival|survival horror</t>
  </si>
  <si>
    <t>http://www.imdb.com/title/tt0884328/?ref_=fn_tt_tt_1</t>
  </si>
  <si>
    <t>Alex Garland</t>
  </si>
  <si>
    <t>Sonoya Mizuno</t>
  </si>
  <si>
    <t>Elina Alminas</t>
  </si>
  <si>
    <t>Ex MachinaÂ </t>
  </si>
  <si>
    <t>Corey Johnson</t>
  </si>
  <si>
    <t>artificial intelligence|robot|robot human relationship|turing test|video surveillance</t>
  </si>
  <si>
    <t>http://www.imdb.com/title/tt0470752/?ref_=fn_tt_tt_1</t>
  </si>
  <si>
    <t>Orson Bean</t>
  </si>
  <si>
    <t>Being John MalkovichÂ </t>
  </si>
  <si>
    <t>body swap|magical realism|portal|puppeteer|surrealism</t>
  </si>
  <si>
    <t>http://www.imdb.com/title/tt0120601/?ref_=fn_tt_tt_1</t>
  </si>
  <si>
    <t>Mark Brown</t>
  </si>
  <si>
    <t>Two Can Play That GameÂ </t>
  </si>
  <si>
    <t>advice|battle of the sexes|lingerie|romantic rivalry|rule</t>
  </si>
  <si>
    <t>http://www.imdb.com/title/tt0269341/?ref_=fn_tt_tt_1</t>
  </si>
  <si>
    <t>Ella Wahlestedt</t>
  </si>
  <si>
    <t>Adventure|Family|Sci-Fi</t>
  </si>
  <si>
    <t>Teo Halm</t>
  </si>
  <si>
    <t>Earth to EchoÂ </t>
  </si>
  <si>
    <t>Jason Gray-Stanford</t>
  </si>
  <si>
    <t>alien|bar|construction worker|no opening credits|no title at beginning</t>
  </si>
  <si>
    <t>http://www.imdb.com/title/tt2183034/?ref_=fn_tt_tt_1</t>
  </si>
  <si>
    <t>Crazy/BeautifulÂ </t>
  </si>
  <si>
    <t>Rolando Molina</t>
  </si>
  <si>
    <t>congressman|high school|latino|pacific palisades|school</t>
  </si>
  <si>
    <t>http://www.imdb.com/title/tt0250224/?ref_=fn_tt_tt_1</t>
  </si>
  <si>
    <t>Kazunari Ninomiya</t>
  </si>
  <si>
    <t>Yuki Matsuzaki</t>
  </si>
  <si>
    <t>Letters from Iwo JimaÂ </t>
  </si>
  <si>
    <t>ShidÃ´ Nakamura</t>
  </si>
  <si>
    <t>blood splatter|general|island|japan|world war two</t>
  </si>
  <si>
    <t>http://www.imdb.com/title/tt0498380/?ref_=fn_tt_tt_1</t>
  </si>
  <si>
    <t>Michael Polish</t>
  </si>
  <si>
    <t>The Astronaut FarmerÂ </t>
  </si>
  <si>
    <t>bank|fbi|fuel|rocket|space travel</t>
  </si>
  <si>
    <t>http://www.imdb.com/title/tt0469263/?ref_=fn_tt_tt_1</t>
  </si>
  <si>
    <t>Daisy von Scherler Mayer</t>
  </si>
  <si>
    <t>WooÂ </t>
  </si>
  <si>
    <t>blind date|law clerk|love|manhattan new york city|world trade center manhattan new york city</t>
  </si>
  <si>
    <t>http://www.imdb.com/title/tt0120531/?ref_=fn_tt_tt_1</t>
  </si>
  <si>
    <t>Lenny Abrahamson</t>
  </si>
  <si>
    <t>RoomÂ </t>
  </si>
  <si>
    <t>based on novel|escape|imprisonment|kidnapping|mother son relationship</t>
  </si>
  <si>
    <t>http://www.imdb.com/title/tt3170832/?ref_=fn_tt_tt_1</t>
  </si>
  <si>
    <t>Dirty WorkÂ </t>
  </si>
  <si>
    <t>cult film|gambling debt|job|off screen murder|revenge</t>
  </si>
  <si>
    <t>http://www.imdb.com/title/tt0120654/?ref_=fn_tt_tt_1</t>
  </si>
  <si>
    <t>John Waters</t>
  </si>
  <si>
    <t>Serial MomÂ </t>
  </si>
  <si>
    <t>dentist|housewife|howie scream|murder|perfection</t>
  </si>
  <si>
    <t>http://www.imdb.com/title/tt0111127/?ref_=fn_tt_tt_1</t>
  </si>
  <si>
    <t>DickÂ </t>
  </si>
  <si>
    <t>political cover up|political satire|teenage girl|white house|witness</t>
  </si>
  <si>
    <t>http://www.imdb.com/title/tt0144168/?ref_=fn_tt_tt_1</t>
  </si>
  <si>
    <t>David Dencik</t>
  </si>
  <si>
    <t xml:space="preserve">Del 1 - MÃ¤n som hatar kvinnorÂ             </t>
  </si>
  <si>
    <t>Lena Endre</t>
  </si>
  <si>
    <t>http://www.imdb.com/title/tt1639008/?ref_=fn_tt_tt_1</t>
  </si>
  <si>
    <t>Craig Bolotin</t>
  </si>
  <si>
    <t>Light It UpÂ </t>
  </si>
  <si>
    <t>black cop|die hard scenario|hostage negotiator|police|police brutality</t>
  </si>
  <si>
    <t>http://www.imdb.com/title/tt0172726/?ref_=fn_tt_tt_1</t>
  </si>
  <si>
    <t>Mark Christopher</t>
  </si>
  <si>
    <t>54Â </t>
  </si>
  <si>
    <t>angel dust the drug|disco|new york city|quaalude|reference to princess grace of monaco</t>
  </si>
  <si>
    <t>http://www.imdb.com/title/tt0120577/?ref_=fn_tt_tt_1</t>
  </si>
  <si>
    <t>Blair Hayes</t>
  </si>
  <si>
    <t>Adventure|Comedy|Romance|Sci-Fi</t>
  </si>
  <si>
    <t>Bubble BoyÂ </t>
  </si>
  <si>
    <t>cigarette smoking|hand on butt|niagara falls|plastic bubble|wedding</t>
  </si>
  <si>
    <t>http://www.imdb.com/title/tt0258470/?ref_=fn_tt_tt_1</t>
  </si>
  <si>
    <t>Jez Butterworth</t>
  </si>
  <si>
    <t>Birthday GirlÂ </t>
  </si>
  <si>
    <t>bank|bank clerk|birthday|mail order bride|russian</t>
  </si>
  <si>
    <t>http://www.imdb.com/title/tt0188453/?ref_=fn_tt_tt_1</t>
  </si>
  <si>
    <t>Josie Loren</t>
  </si>
  <si>
    <t>Justin Chon</t>
  </si>
  <si>
    <t>21 &amp; OverÂ </t>
  </si>
  <si>
    <t>Sarah Wright</t>
  </si>
  <si>
    <t>21st birthday|college student|drunken man|pubic hair|standing up to father</t>
  </si>
  <si>
    <t>http://www.imdb.com/title/tt1711425/?ref_=fn_tt_tt_1</t>
  </si>
  <si>
    <t>Olivier Assayas</t>
  </si>
  <si>
    <t>Paris, je t'aimeÂ </t>
  </si>
  <si>
    <t>Catalina Sandino Moreno</t>
  </si>
  <si>
    <t>baby|divorce|oscar wilde|pigalle|tourist</t>
  </si>
  <si>
    <t>http://www.imdb.com/title/tt0401711/?ref_=fn_tt_tt_1</t>
  </si>
  <si>
    <t>Kathryn Morris</t>
  </si>
  <si>
    <t>Resurrecting the ChampÂ </t>
  </si>
  <si>
    <t>boxing|colosseum|homeless man|reporter|writer</t>
  </si>
  <si>
    <t>http://www.imdb.com/title/tt0416185/?ref_=fn_tt_tt_1</t>
  </si>
  <si>
    <t>Sarita Choudhury</t>
  </si>
  <si>
    <t>AdmissionÂ </t>
  </si>
  <si>
    <t>adoption|female protagonist|princeton university|wedding|working women</t>
  </si>
  <si>
    <t>http://www.imdb.com/title/tt1814621/?ref_=fn_tt_tt_1</t>
  </si>
  <si>
    <t>Patrice Leconte</t>
  </si>
  <si>
    <t>Daniel Auteuil</t>
  </si>
  <si>
    <t>The Widow of Saint-PierreÂ </t>
  </si>
  <si>
    <t>Yves Jacques</t>
  </si>
  <si>
    <t>archipelago|guillotine|island|prison|redemption</t>
  </si>
  <si>
    <t>http://www.imdb.com/title/tt0191636/?ref_=fn_tt_tt_1</t>
  </si>
  <si>
    <t>Meghan Heffern</t>
  </si>
  <si>
    <t>ChloeÂ </t>
  </si>
  <si>
    <t>Natalie Lisinska</t>
  </si>
  <si>
    <t>bare chested boy|doctor|escort|infidelity|prostitute</t>
  </si>
  <si>
    <t>http://www.imdb.com/title/tt1352824/?ref_=fn_tt_tt_1</t>
  </si>
  <si>
    <t>Paul Mazursky</t>
  </si>
  <si>
    <t>FaithfulÂ </t>
  </si>
  <si>
    <t>bathroom|bathtub|female protagonist|flashback|kitchen</t>
  </si>
  <si>
    <t>http://www.imdb.com/title/tt0116269/?ref_=fn_tt_tt_1</t>
  </si>
  <si>
    <t>Find Me GuiltyÂ </t>
  </si>
  <si>
    <t>court|drugs|judge|mafia|mobster</t>
  </si>
  <si>
    <t>http://www.imdb.com/title/tt0419749/?ref_=fn_tt_tt_1</t>
  </si>
  <si>
    <t>Stephen Chbosky</t>
  </si>
  <si>
    <t>Ezra Miller</t>
  </si>
  <si>
    <t>The Perks of Being a WallflowerÂ </t>
  </si>
  <si>
    <t>coming of age|depression|gay|high school|mental illness</t>
  </si>
  <si>
    <t>http://www.imdb.com/title/tt1659337/?ref_=fn_tt_tt_1</t>
  </si>
  <si>
    <t>Jon Hess</t>
  </si>
  <si>
    <t>Ian Gomez</t>
  </si>
  <si>
    <t>Excessive ForceÂ </t>
  </si>
  <si>
    <t>Thomas Ian Griffith</t>
  </si>
  <si>
    <t>exercise bicycle|face in food|police|police brutality|policeman</t>
  </si>
  <si>
    <t>http://www.imdb.com/title/tt0104215/?ref_=fn_tt_tt_1</t>
  </si>
  <si>
    <t>InfamousÂ </t>
  </si>
  <si>
    <t>blood|book|cold calculation|murder|writer</t>
  </si>
  <si>
    <t>http://www.imdb.com/title/tt0420609/?ref_=fn_tt_tt_1</t>
  </si>
  <si>
    <t>The ClaimÂ </t>
  </si>
  <si>
    <t>gold|gold mine|miner|railroad|surveyor</t>
  </si>
  <si>
    <t>http://www.imdb.com/title/tt0218378/?ref_=fn_tt_tt_1</t>
  </si>
  <si>
    <t>The Vatican TapesÂ </t>
  </si>
  <si>
    <t>evil|injury|possession|priest|vatican</t>
  </si>
  <si>
    <t>http://www.imdb.com/title/tt1524575/?ref_=fn_tt_tt_1</t>
  </si>
  <si>
    <t>Luke Treadaway</t>
  </si>
  <si>
    <t>John Boyega</t>
  </si>
  <si>
    <t>Attack the BlockÂ </t>
  </si>
  <si>
    <t>alien|alien invasion|apartment|creature|gang</t>
  </si>
  <si>
    <t>http://www.imdb.com/title/tt1478964/?ref_=fn_tt_tt_1</t>
  </si>
  <si>
    <t>Nikola Djuricko</t>
  </si>
  <si>
    <t>Jelena Jovanova</t>
  </si>
  <si>
    <t>In the Land of Blood and HoneyÂ </t>
  </si>
  <si>
    <t>Branko Djuric</t>
  </si>
  <si>
    <t>bosnian war|church|emaciation|soldier|violence</t>
  </si>
  <si>
    <t>http://www.imdb.com/title/tt1714209/?ref_=fn_tt_tt_1</t>
  </si>
  <si>
    <t>Bosnian</t>
  </si>
  <si>
    <t>Tara Platt</t>
  </si>
  <si>
    <t>The CallÂ </t>
  </si>
  <si>
    <t>911 operator|calling 911|die hard scenario|head held underwater|white villain</t>
  </si>
  <si>
    <t>http://www.imdb.com/title/tt1911644/?ref_=fn_tt_tt_1</t>
  </si>
  <si>
    <t>John H. Lee</t>
  </si>
  <si>
    <t>Dean Dawson</t>
  </si>
  <si>
    <t>Operation ChromiteÂ </t>
  </si>
  <si>
    <t>Jung-jae Lee</t>
  </si>
  <si>
    <t>http://www.imdb.com/title/tt4939066/?ref_=fn_tt_tt_1</t>
  </si>
  <si>
    <t>John Stainton</t>
  </si>
  <si>
    <t>Action|Adventure|Comedy|Family</t>
  </si>
  <si>
    <t>Steve Irwin</t>
  </si>
  <si>
    <t>The Crocodile Hunter: Collision CourseÂ </t>
  </si>
  <si>
    <t>cia|crocodile|satellite|snake|spider</t>
  </si>
  <si>
    <t>http://www.imdb.com/title/tt0305396/?ref_=fn_tt_tt_1</t>
  </si>
  <si>
    <t>Louis Herthum</t>
  </si>
  <si>
    <t>Biography|Comedy|Crime|Drama|Romance</t>
  </si>
  <si>
    <t>Dameon Clarke</t>
  </si>
  <si>
    <t>I Love You Phillip MorrisÂ </t>
  </si>
  <si>
    <t>Annie Golden</t>
  </si>
  <si>
    <t>character name in title|con artist|fraud|gay|prison break</t>
  </si>
  <si>
    <t>http://www.imdb.com/title/tt1045772/?ref_=fn_tt_tt_1</t>
  </si>
  <si>
    <t>Everett McGill</t>
  </si>
  <si>
    <t>Quest for FireÂ </t>
  </si>
  <si>
    <t>Gary Schwartz</t>
  </si>
  <si>
    <t>fire|prehistoric times|primitive|tribe|trio</t>
  </si>
  <si>
    <t>http://www.imdb.com/title/tt0082484/?ref_=fn_tt_tt_1</t>
  </si>
  <si>
    <t>None</t>
  </si>
  <si>
    <t>Antwone FisherÂ </t>
  </si>
  <si>
    <t>black american|extortion|navy|psychiatrist|sailor</t>
  </si>
  <si>
    <t>http://www.imdb.com/title/tt0168786/?ref_=fn_tt_tt_1</t>
  </si>
  <si>
    <t>Gabriel Millman</t>
  </si>
  <si>
    <t>The Emperor's ClubÂ </t>
  </si>
  <si>
    <t>Rob Morrow</t>
  </si>
  <si>
    <t>classroom|fund raising|headmaster|reunion|roman</t>
  </si>
  <si>
    <t>http://www.imdb.com/title/tt0283530/?ref_=fn_tt_tt_1</t>
  </si>
  <si>
    <t>True RomanceÂ </t>
  </si>
  <si>
    <t>aspiring actor|cocaine|drugs|pimp|suitcase full of money</t>
  </si>
  <si>
    <t>http://www.imdb.com/title/tt0108399/?ref_=fn_tt_tt_1</t>
  </si>
  <si>
    <t>Benedek Fliegauf</t>
  </si>
  <si>
    <t>WombÂ </t>
  </si>
  <si>
    <t>Hannah Murray</t>
  </si>
  <si>
    <t>clone|love|male nudity|medical ethics|virginity</t>
  </si>
  <si>
    <t>http://www.imdb.com/title/tt1216520/?ref_=fn_tt_tt_1</t>
  </si>
  <si>
    <t>Glengarry Glen RossÂ </t>
  </si>
  <si>
    <t>Jude Ciccolella</t>
  </si>
  <si>
    <t>office|pressure|real estate|robbery|sales</t>
  </si>
  <si>
    <t>http://www.imdb.com/title/tt0104348/?ref_=fn_tt_tt_1</t>
  </si>
  <si>
    <t>The Killer Inside MeÂ </t>
  </si>
  <si>
    <t>deputy|murder|revenge|sheriff|texas</t>
  </si>
  <si>
    <t>http://www.imdb.com/title/tt0954947/?ref_=fn_tt_tt_1</t>
  </si>
  <si>
    <t>Paul Schrader</t>
  </si>
  <si>
    <t>Cat PeopleÂ </t>
  </si>
  <si>
    <t>cat|cat people|leopard|love|slip the undergarment</t>
  </si>
  <si>
    <t>http://www.imdb.com/title/tt0083722/?ref_=fn_tt_tt_1</t>
  </si>
  <si>
    <t>Stewart Hendler</t>
  </si>
  <si>
    <t>Margo Harshman</t>
  </si>
  <si>
    <t>Julian Morris</t>
  </si>
  <si>
    <t>Sorority RowÂ </t>
  </si>
  <si>
    <t>prank gone wrong|scantily clad female|shotgun|sorority house|stabbed in the neck</t>
  </si>
  <si>
    <t>http://www.imdb.com/title/tt1232783/?ref_=fn_tt_tt_1</t>
  </si>
  <si>
    <t>John Cromwell</t>
  </si>
  <si>
    <t>Mary Astor</t>
  </si>
  <si>
    <t>The Prisoner of ZendaÂ </t>
  </si>
  <si>
    <t>Ronald Colman</t>
  </si>
  <si>
    <t>coronation|fictitious country|king|princess|swashbuckler</t>
  </si>
  <si>
    <t>http://www.imdb.com/title/tt0029442/?ref_=fn_tt_tt_1</t>
  </si>
  <si>
    <t>Lars and the Real GirlÂ </t>
  </si>
  <si>
    <t>in love with an inanimate object|internet|introvert|psychologist|sex doll</t>
  </si>
  <si>
    <t>http://www.imdb.com/title/tt0805564/?ref_=fn_tt_tt_1</t>
  </si>
  <si>
    <t>Mark Herman</t>
  </si>
  <si>
    <t>Sheila Hancock</t>
  </si>
  <si>
    <t>Richard Johnson</t>
  </si>
  <si>
    <t>The Boy in the Striped PajamasÂ </t>
  </si>
  <si>
    <t>Cara Horgan</t>
  </si>
  <si>
    <t>boy|fence|jew|nazis|poison gas</t>
  </si>
  <si>
    <t>http://www.imdb.com/title/tt0914798/?ref_=fn_tt_tt_1</t>
  </si>
  <si>
    <t>Crime|Drama|Musical</t>
  </si>
  <si>
    <t>Dancer in the DarkÂ </t>
  </si>
  <si>
    <t>BjÃ¶rk</t>
  </si>
  <si>
    <t>ends with quotation|execution|factory|women's prison|year 1964</t>
  </si>
  <si>
    <t>http://www.imdb.com/title/tt0168629/?ref_=fn_tt_tt_1</t>
  </si>
  <si>
    <t>Oscar and LucindaÂ </t>
  </si>
  <si>
    <t>australia|church|glass|inheritance|wager</t>
  </si>
  <si>
    <t>http://www.imdb.com/title/tt0119843/?ref_=fn_tt_tt_1</t>
  </si>
  <si>
    <t>Abel Ferrara</t>
  </si>
  <si>
    <t>Vincent Gallo</t>
  </si>
  <si>
    <t>The FuneralÂ </t>
  </si>
  <si>
    <t>1930s|madness|murder|new york city|violence</t>
  </si>
  <si>
    <t>http://www.imdb.com/title/tt0116378/?ref_=fn_tt_tt_1</t>
  </si>
  <si>
    <t>Solitary ManÂ </t>
  </si>
  <si>
    <t>aging|hdtv|high definition television|love|marriage</t>
  </si>
  <si>
    <t>http://www.imdb.com/title/tt1294213/?ref_=fn_tt_tt_1</t>
  </si>
  <si>
    <t>Ethan Maniquis</t>
  </si>
  <si>
    <t>MacheteÂ </t>
  </si>
  <si>
    <t>machete|mexican|mexico|priest|texas</t>
  </si>
  <si>
    <t>http://www.imdb.com/title/tt0985694/?ref_=fn_tt_tt_1</t>
  </si>
  <si>
    <t>George Hickenlooper</t>
  </si>
  <si>
    <t>Casino JackÂ </t>
  </si>
  <si>
    <t>Christian Campbell</t>
  </si>
  <si>
    <t>corruption|lobbyist|murder|washington d.c.|washington d.c. lobbyist</t>
  </si>
  <si>
    <t>http://www.imdb.com/title/tt1194417/?ref_=fn_tt_tt_1</t>
  </si>
  <si>
    <t>Gabriel Damon</t>
  </si>
  <si>
    <t>The Land Before TimeÂ </t>
  </si>
  <si>
    <t>Bill Erwin</t>
  </si>
  <si>
    <t>brontosaurus|classical music|dinosaur|dinosaur feature|earthquake</t>
  </si>
  <si>
    <t>http://www.imdb.com/title/tt0095489/?ref_=fn_tt_tt_1</t>
  </si>
  <si>
    <t>Je-kyu Kang</t>
  </si>
  <si>
    <t>Bin Won</t>
  </si>
  <si>
    <t>Min-sik Choi</t>
  </si>
  <si>
    <t>Tae Guk Gi: The Brotherhood of WarÂ </t>
  </si>
  <si>
    <t>1950s|archeologist|korea|korean war|soldier</t>
  </si>
  <si>
    <t>http://www.imdb.com/title/tt0386064/?ref_=fn_tt_tt_1</t>
  </si>
  <si>
    <t>William Dear</t>
  </si>
  <si>
    <t>The Perfect GameÂ </t>
  </si>
  <si>
    <t>baseball movie|little league|little league baseball|mexico|three word title</t>
  </si>
  <si>
    <t>http://www.imdb.com/title/tt0473102/?ref_=fn_tt_tt_1</t>
  </si>
  <si>
    <t>The ExorcistÂ </t>
  </si>
  <si>
    <t>Lee J. Cobb</t>
  </si>
  <si>
    <t>demonic possession|exorcism|exorcist|loss of innocence|priest</t>
  </si>
  <si>
    <t>http://www.imdb.com/title/tt0070047/?ref_=fn_tt_tt_1</t>
  </si>
  <si>
    <t>Robert Shaw</t>
  </si>
  <si>
    <t>JawsÂ </t>
  </si>
  <si>
    <t>beach|blockbuster|fishing|great white shark|shark</t>
  </si>
  <si>
    <t>http://www.imdb.com/title/tt0073195/?ref_=fn_tt_tt_1</t>
  </si>
  <si>
    <t>American PieÂ </t>
  </si>
  <si>
    <t>1990s|first love|milf|prom|virginity</t>
  </si>
  <si>
    <t>http://www.imdb.com/title/tt0163651/?ref_=fn_tt_tt_1</t>
  </si>
  <si>
    <t>StÃ©phane Aubier</t>
  </si>
  <si>
    <t>Animation|Comedy|Crime|Drama|Family</t>
  </si>
  <si>
    <t>Ernest &amp; CelestineÂ </t>
  </si>
  <si>
    <t>Lambert Wilson</t>
  </si>
  <si>
    <t>bear|dentist|friendship|mouse|prejudice</t>
  </si>
  <si>
    <t>http://www.imdb.com/title/tt1816518/?ref_=fn_tt_tt_1</t>
  </si>
  <si>
    <t>Action|Adventure|Comedy|Fantasy|Mystery</t>
  </si>
  <si>
    <t>The Golden ChildÂ </t>
  </si>
  <si>
    <t>Charlotte Lewis</t>
  </si>
  <si>
    <t>boy|child|chosen one|demon|detective</t>
  </si>
  <si>
    <t>http://www.imdb.com/title/tt0091129/?ref_=fn_tt_tt_1</t>
  </si>
  <si>
    <t>Think Like a ManÂ </t>
  </si>
  <si>
    <t>advice|black romance|hip hop|reading a book|sex scene</t>
  </si>
  <si>
    <t>http://www.imdb.com/title/tt1621045/?ref_=fn_tt_tt_1</t>
  </si>
  <si>
    <t>BarbershopÂ </t>
  </si>
  <si>
    <t>barber|barbershop|blaxploitation|loan shark|theft</t>
  </si>
  <si>
    <t>http://www.imdb.com/title/tt0303714/?ref_=fn_tt_tt_1</t>
  </si>
  <si>
    <t>Star Trek II: The Wrath of KhanÂ </t>
  </si>
  <si>
    <t>jamming communications|planet|space station|taunt|trap</t>
  </si>
  <si>
    <t>http://www.imdb.com/title/tt0084726/?ref_=fn_tt_tt_1</t>
  </si>
  <si>
    <t>Ace Ventura: Pet DetectiveÂ </t>
  </si>
  <si>
    <t>detective|dolphin|mascot|nudity|stupidity</t>
  </si>
  <si>
    <t>http://www.imdb.com/title/tt0109040/?ref_=fn_tt_tt_1</t>
  </si>
  <si>
    <t>John Badham</t>
  </si>
  <si>
    <t>WarGamesÂ </t>
  </si>
  <si>
    <t>Ally Sheedy</t>
  </si>
  <si>
    <t>computer|game|high school|norad|teenager</t>
  </si>
  <si>
    <t>http://www.imdb.com/title/tt0086567/?ref_=fn_tt_tt_1</t>
  </si>
  <si>
    <t>WitnessÂ </t>
  </si>
  <si>
    <t>amish|love|murder|police|train</t>
  </si>
  <si>
    <t>http://www.imdb.com/title/tt0090329/?ref_=fn_tt_tt_1</t>
  </si>
  <si>
    <t>Mike McCoy</t>
  </si>
  <si>
    <t>Jason Cottle</t>
  </si>
  <si>
    <t>Action|Adventure|Drama|Thriller|War</t>
  </si>
  <si>
    <t>Alex Veadov</t>
  </si>
  <si>
    <t>Act of ValorÂ </t>
  </si>
  <si>
    <t>Rorke Denver</t>
  </si>
  <si>
    <t>mission|navy seal|terrorist|torture|valor</t>
  </si>
  <si>
    <t>http://www.imdb.com/title/tt1591479/?ref_=fn_tt_tt_1</t>
  </si>
  <si>
    <t>Crime|Drama|Music|Romance</t>
  </si>
  <si>
    <t>Step UpÂ </t>
  </si>
  <si>
    <t>Josh Henderson</t>
  </si>
  <si>
    <t>dance|dancer|school|showcase|student</t>
  </si>
  <si>
    <t>http://www.imdb.com/title/tt0462590/?ref_=fn_tt_tt_1</t>
  </si>
  <si>
    <t>Mike Judge</t>
  </si>
  <si>
    <t>Adventure|Animation|Comedy|Crime</t>
  </si>
  <si>
    <t>Beavis and Butt-Head Do AmericaÂ </t>
  </si>
  <si>
    <t>beavis and butt head|fbi|score|television|television set</t>
  </si>
  <si>
    <t>http://www.imdb.com/title/tt0115641/?ref_=fn_tt_tt_1</t>
  </si>
  <si>
    <t>Sid Haig</t>
  </si>
  <si>
    <t>Jackie BrownÂ </t>
  </si>
  <si>
    <t>arms dealer|atf|bail|money|multiple perspectives</t>
  </si>
  <si>
    <t>http://www.imdb.com/title/tt0119396/?ref_=fn_tt_tt_1</t>
  </si>
  <si>
    <t>Harold &amp; Kumar Escape from Guantanamo BayÂ </t>
  </si>
  <si>
    <t>bong|escape|ex girlfriend|guantanamo bay|texas</t>
  </si>
  <si>
    <t>http://www.imdb.com/title/tt0481536/?ref_=fn_tt_tt_1</t>
  </si>
  <si>
    <t>ChronicleÂ </t>
  </si>
  <si>
    <t>Ashley Hinshaw</t>
  </si>
  <si>
    <t>found footage|high school|subjective camera|teen angst|troubled teen</t>
  </si>
  <si>
    <t>http://www.imdb.com/title/tt1706593/?ref_=fn_tt_tt_1</t>
  </si>
  <si>
    <t>Amy Irving</t>
  </si>
  <si>
    <t>YentlÂ </t>
  </si>
  <si>
    <t>Steven Hill</t>
  </si>
  <si>
    <t>love|study|talmud|wedding|yeshiva</t>
  </si>
  <si>
    <t>http://www.imdb.com/title/tt0086619/?ref_=fn_tt_tt_1</t>
  </si>
  <si>
    <t>Adventure|Comedy|Fantasy|Sci-Fi</t>
  </si>
  <si>
    <t>Time BanditsÂ </t>
  </si>
  <si>
    <t>cult director|dwarf|robin hood|satire|treasure</t>
  </si>
  <si>
    <t>http://www.imdb.com/title/tt0081633/?ref_=fn_tt_tt_1</t>
  </si>
  <si>
    <t>Tamra Davis</t>
  </si>
  <si>
    <t>Katherine Boecher</t>
  </si>
  <si>
    <t>Britney Spears</t>
  </si>
  <si>
    <t>CrossroadsÂ </t>
  </si>
  <si>
    <t>Dave Allen</t>
  </si>
  <si>
    <t>audition|friendship|graduation|high school graduation|love</t>
  </si>
  <si>
    <t>http://www.imdb.com/title/tt0275022/?ref_=fn_tt_tt_1</t>
  </si>
  <si>
    <t>Nima Nourizadeh</t>
  </si>
  <si>
    <t>Kirby Bliss Blanton</t>
  </si>
  <si>
    <t>Project XÂ </t>
  </si>
  <si>
    <t>Oliver Cooper</t>
  </si>
  <si>
    <t>birthday party|high school|high school senior|millennial generation|party</t>
  </si>
  <si>
    <t>http://www.imdb.com/title/tt1636826/?ref_=fn_tt_tt_1</t>
  </si>
  <si>
    <t>Franklin J. Schaffner</t>
  </si>
  <si>
    <t>PattonÂ </t>
  </si>
  <si>
    <t>Bill Hickman</t>
  </si>
  <si>
    <t>allies|dead soldier|destiny|general|tank</t>
  </si>
  <si>
    <t>http://www.imdb.com/title/tt0066206/?ref_=fn_tt_tt_1</t>
  </si>
  <si>
    <t>GP</t>
  </si>
  <si>
    <t>One Hour PhotoÂ </t>
  </si>
  <si>
    <t>insanity|photo lab|photo shop|photography|voyeur</t>
  </si>
  <si>
    <t>http://www.imdb.com/title/tt0265459/?ref_=fn_tt_tt_1</t>
  </si>
  <si>
    <t>John Erick Dowdle</t>
  </si>
  <si>
    <t>QuarantineÂ </t>
  </si>
  <si>
    <t>apartment building|found footage|television|trapped|virus</t>
  </si>
  <si>
    <t>http://www.imdb.com/title/tt1082868/?ref_=fn_tt_tt_1</t>
  </si>
  <si>
    <t>David Moreau</t>
  </si>
  <si>
    <t>The EyeÂ </t>
  </si>
  <si>
    <t>cellular memory|eye|eye transplant|seeing dead people|violinist</t>
  </si>
  <si>
    <t>http://www.imdb.com/title/tt0406759/?ref_=fn_tt_tt_1</t>
  </si>
  <si>
    <t>Christopher Erskin</t>
  </si>
  <si>
    <t>Johnson Family VacationÂ </t>
  </si>
  <si>
    <t>cross country|cross country trip|highway travel|on the road|road movie</t>
  </si>
  <si>
    <t>http://www.imdb.com/title/tt0359517/?ref_=fn_tt_tt_1</t>
  </si>
  <si>
    <t>How HighÂ </t>
  </si>
  <si>
    <t>college|drugs|harvard|pot|smoke</t>
  </si>
  <si>
    <t>http://www.imdb.com/title/tt0278488/?ref_=fn_tt_tt_1</t>
  </si>
  <si>
    <t>Brian Henson</t>
  </si>
  <si>
    <t>Jerry Nelson</t>
  </si>
  <si>
    <t>Comedy|Drama|Family|Fantasy|Musical</t>
  </si>
  <si>
    <t>The Muppet Christmas CarolÂ </t>
  </si>
  <si>
    <t>christmas|christmas eve|miser|muppet|scrooge</t>
  </si>
  <si>
    <t>http://www.imdb.com/title/tt0104940/?ref_=fn_tt_tt_1</t>
  </si>
  <si>
    <t>FridaÂ </t>
  </si>
  <si>
    <t>art|bisexual|marriage|pain|revolutionary</t>
  </si>
  <si>
    <t>http://www.imdb.com/title/tt0120679/?ref_=fn_tt_tt_1</t>
  </si>
  <si>
    <t>Dan Cutforth</t>
  </si>
  <si>
    <t>Ashley Ashida Dixon</t>
  </si>
  <si>
    <t>Lexie Contursi</t>
  </si>
  <si>
    <t>Katy Perry: Part of MeÂ </t>
  </si>
  <si>
    <t>Anthony Burrell</t>
  </si>
  <si>
    <t>female protagonist|reference to britney spears|singer|song|world tour</t>
  </si>
  <si>
    <t>http://www.imdb.com/title/tt2215719/?ref_=fn_tt_tt_1</t>
  </si>
  <si>
    <t>Josh Boone</t>
  </si>
  <si>
    <t>The Fault in Our StarsÂ </t>
  </si>
  <si>
    <t>Nat Wolff</t>
  </si>
  <si>
    <t>cancer|falling in love|friendship|novel|teenager</t>
  </si>
  <si>
    <t>http://www.imdb.com/title/tt2582846/?ref_=fn_tt_tt_1</t>
  </si>
  <si>
    <t>RoundersÂ </t>
  </si>
  <si>
    <t>breasts|cult film|loan shark|poker|reference to christy turlington</t>
  </si>
  <si>
    <t>http://www.imdb.com/title/tt0128442/?ref_=fn_tt_tt_1</t>
  </si>
  <si>
    <t>Top FiveÂ </t>
  </si>
  <si>
    <t>bare breasts|celebrity|in medias res|reference to planet of the apes|sex talk</t>
  </si>
  <si>
    <t>http://www.imdb.com/title/tt2784678/?ref_=fn_tt_tt_1</t>
  </si>
  <si>
    <t>Richard Dysart</t>
  </si>
  <si>
    <t>Talia Shire</t>
  </si>
  <si>
    <t>ProphecyÂ </t>
  </si>
  <si>
    <t>Robert Foxworth</t>
  </si>
  <si>
    <t>cabin|monster|monster movie|paper mill|pollution</t>
  </si>
  <si>
    <t>http://www.imdb.com/title/tt0079758/?ref_=fn_tt_tt_1</t>
  </si>
  <si>
    <t>Kathryn Erbe</t>
  </si>
  <si>
    <t>Stir of EchoesÂ </t>
  </si>
  <si>
    <t>Lusia Strus</t>
  </si>
  <si>
    <t>disappearance|hearing voices|hypnosis|post hypnotic suggestion|seeing a ghost</t>
  </si>
  <si>
    <t>http://www.imdb.com/title/tt0164181/?ref_=fn_tt_tt_1</t>
  </si>
  <si>
    <t>Kelvin Taylor</t>
  </si>
  <si>
    <t>Action|Adventure|Biography|Drama|History</t>
  </si>
  <si>
    <t xml:space="preserve">Spartacus: War of the DamnedÂ             </t>
  </si>
  <si>
    <t>Viva Bianca</t>
  </si>
  <si>
    <t>female frontal nudity|female full frontal nudity|gladiator|group sex|slave girl</t>
  </si>
  <si>
    <t>http://www.imdb.com/title/tt1442449/?ref_=fn_tt_tt_1</t>
  </si>
  <si>
    <t>Mare Winningham</t>
  </si>
  <si>
    <t>PhilomenaÂ </t>
  </si>
  <si>
    <t>Peter Hermann</t>
  </si>
  <si>
    <t>catholic|convent|gay love|gay relationship|irish adoption board</t>
  </si>
  <si>
    <t>http://www.imdb.com/title/tt2431286/?ref_=fn_tt_tt_1</t>
  </si>
  <si>
    <t>The Upside of AngerÂ </t>
  </si>
  <si>
    <t>anger|baseball|drinking|radio|secretary</t>
  </si>
  <si>
    <t>http://www.imdb.com/title/tt0365885/?ref_=fn_tt_tt_1</t>
  </si>
  <si>
    <t>The Boys from BrazilÂ </t>
  </si>
  <si>
    <t>1970s|jew|nazi|nazi hunter|paraguay</t>
  </si>
  <si>
    <t>http://www.imdb.com/title/tt0077269/?ref_=fn_tt_tt_1</t>
  </si>
  <si>
    <t>Joanna 'JoJo' Levesque</t>
  </si>
  <si>
    <t>Tammin Sursok</t>
  </si>
  <si>
    <t>AquamarineÂ </t>
  </si>
  <si>
    <t>Dichen Lachman</t>
  </si>
  <si>
    <t>beach|love|mermaid|storm|swimming</t>
  </si>
  <si>
    <t>http://www.imdb.com/title/tt0429591/?ref_=fn_tt_tt_1</t>
  </si>
  <si>
    <t>Jake Schreier</t>
  </si>
  <si>
    <t>Paper TownsÂ </t>
  </si>
  <si>
    <t>Meg Crosbie</t>
  </si>
  <si>
    <t>based on novel|female neighbor|friendship|travel|trip</t>
  </si>
  <si>
    <t>http://www.imdb.com/title/tt3622592/?ref_=fn_tt_tt_1</t>
  </si>
  <si>
    <t>Cheryl Dunye</t>
  </si>
  <si>
    <t>My Baby's DaddyÂ </t>
  </si>
  <si>
    <t>animal costume|break up|fatherhood|rapper|talking baby</t>
  </si>
  <si>
    <t>http://www.imdb.com/title/tt0332712/?ref_=fn_tt_tt_1</t>
  </si>
  <si>
    <t>NebraskaÂ </t>
  </si>
  <si>
    <t>aging|billings montana|lincoln nebraska|nebraska|pickup truck</t>
  </si>
  <si>
    <t>http://www.imdb.com/title/tt1821549/?ref_=fn_tt_tt_1</t>
  </si>
  <si>
    <t>Ernest R. Dickerson</t>
  </si>
  <si>
    <t>Tales from the Crypt: Demon KnightÂ </t>
  </si>
  <si>
    <t>blood|blood of christ|demon|key|loud sex</t>
  </si>
  <si>
    <t>http://www.imdb.com/title/tt0114608/?ref_=fn_tt_tt_1</t>
  </si>
  <si>
    <t>Comedy|Crime|Family</t>
  </si>
  <si>
    <t>Max Keeble's Big MoveÂ </t>
  </si>
  <si>
    <t>bully|moving|principal|revenge|school</t>
  </si>
  <si>
    <t>http://www.imdb.com/title/tt0273799/?ref_=fn_tt_tt_1</t>
  </si>
  <si>
    <t>Young AdultÂ </t>
  </si>
  <si>
    <t>car damage|computer printer|female band|fingernail polish|narcissism</t>
  </si>
  <si>
    <t>http://www.imdb.com/title/tt1625346/?ref_=fn_tt_tt_1</t>
  </si>
  <si>
    <t>CrankÂ </t>
  </si>
  <si>
    <t>assassin|cult film|doctor|heart|poison</t>
  </si>
  <si>
    <t>http://www.imdb.com/title/tt0479884/?ref_=fn_tt_tt_1</t>
  </si>
  <si>
    <t>Lionel C. Martin</t>
  </si>
  <si>
    <t>How to Be a PlayerÂ </t>
  </si>
  <si>
    <t>Lark Voorhies</t>
  </si>
  <si>
    <t>breaking the fourth wall|doorman|friend|party|sex</t>
  </si>
  <si>
    <t>http://www.imdb.com/title/tt0119326/?ref_=fn_tt_tt_1</t>
  </si>
  <si>
    <t>Living Out LoudÂ </t>
  </si>
  <si>
    <t>brooklyn bridge|divorce|female protagonist|female star appears nude|lingerie slip</t>
  </si>
  <si>
    <t>http://www.imdb.com/title/tt0120722/?ref_=fn_tt_tt_1</t>
  </si>
  <si>
    <t>Just WrightÂ </t>
  </si>
  <si>
    <t>basketball|basketball player|nba|physical therapist|therapist</t>
  </si>
  <si>
    <t>http://www.imdb.com/title/tt1407061/?ref_=fn_tt_tt_1</t>
  </si>
  <si>
    <t>Rachel Getting MarriedÂ </t>
  </si>
  <si>
    <t>Bill Irwin</t>
  </si>
  <si>
    <t>12 step program|friend|maid of honor|tears|wedding</t>
  </si>
  <si>
    <t>http://www.imdb.com/title/tt1084950/?ref_=fn_tt_tt_1</t>
  </si>
  <si>
    <t>The Postman Always Rings TwiceÂ </t>
  </si>
  <si>
    <t>John Colicos</t>
  </si>
  <si>
    <t>adultery|drifter|lunch wagon|murder|neo noir</t>
  </si>
  <si>
    <t>http://www.imdb.com/title/tt0082934/?ref_=fn_tt_tt_1</t>
  </si>
  <si>
    <t>Girl with a Pearl EarringÂ </t>
  </si>
  <si>
    <t>17th century|girl|maid|painter|painting</t>
  </si>
  <si>
    <t>http://www.imdb.com/title/tt0335119/?ref_=fn_tt_tt_1</t>
  </si>
  <si>
    <t>Martin Semmelrogge</t>
  </si>
  <si>
    <t>Adventure|Drama|Thriller|War</t>
  </si>
  <si>
    <t>Das BootÂ </t>
  </si>
  <si>
    <t>Herbert GrÃ¶nemeyer</t>
  </si>
  <si>
    <t>duty|submarine|submarine movie|tension|u boat</t>
  </si>
  <si>
    <t>http://www.imdb.com/title/tt0082096/?ref_=fn_tt_tt_1</t>
  </si>
  <si>
    <t>Wallace Wolodarsky</t>
  </si>
  <si>
    <t>Sorority BoysÂ </t>
  </si>
  <si>
    <t>college|cruise|drag|female armpit hair|sorority</t>
  </si>
  <si>
    <t>http://www.imdb.com/title/tt0279781/?ref_=fn_tt_tt_1</t>
  </si>
  <si>
    <t>Tom Hughes</t>
  </si>
  <si>
    <t>About TimeÂ </t>
  </si>
  <si>
    <t>boyfriend girlfriend relationship|lingerie slip|time travel|time travel romance|wedding</t>
  </si>
  <si>
    <t>http://www.imdb.com/title/tt2194499/?ref_=fn_tt_tt_1</t>
  </si>
  <si>
    <t>House of Flying DaggersÂ </t>
  </si>
  <si>
    <t>Zhengyong Zhang</t>
  </si>
  <si>
    <t>flying|flying dagger|government|police|secret</t>
  </si>
  <si>
    <t>http://www.imdb.com/title/tt0385004/?ref_=fn_tt_tt_1</t>
  </si>
  <si>
    <t>Nicholas Jarecki</t>
  </si>
  <si>
    <t>ArbitrageÂ </t>
  </si>
  <si>
    <t>accidental death|dead woman|dead woman with eyes open|death of mistress|manager</t>
  </si>
  <si>
    <t>http://www.imdb.com/title/tt1764183/?ref_=fn_tt_tt_1</t>
  </si>
  <si>
    <t>Dean Israelite</t>
  </si>
  <si>
    <t>Jonny Weston</t>
  </si>
  <si>
    <t>Gary Weeks</t>
  </si>
  <si>
    <t>Project AlmanacÂ </t>
  </si>
  <si>
    <t>Sofia Black-D'Elia</t>
  </si>
  <si>
    <t>found footage|teenager|time machine|time travel|video footage</t>
  </si>
  <si>
    <t>http://www.imdb.com/title/tt2436386/?ref_=fn_tt_tt_1</t>
  </si>
  <si>
    <t>Darnell Martin</t>
  </si>
  <si>
    <t>Veronika Dash</t>
  </si>
  <si>
    <t>Cadillac RecordsÂ </t>
  </si>
  <si>
    <t>Tammy Blanchard</t>
  </si>
  <si>
    <t>1950s|jazz|jazz music|sex|title directed by female</t>
  </si>
  <si>
    <t>http://www.imdb.com/title/tt1042877/?ref_=fn_tt_tt_1</t>
  </si>
  <si>
    <t>Scott Alexander</t>
  </si>
  <si>
    <t>ScrewedÂ </t>
  </si>
  <si>
    <t>Sherman Hemsley</t>
  </si>
  <si>
    <t>chauffeur|disorganized crime|dog|ransom|slapstick</t>
  </si>
  <si>
    <t>http://www.imdb.com/title/tt0156323/?ref_=fn_tt_tt_1</t>
  </si>
  <si>
    <t>Stuart Gordon</t>
  </si>
  <si>
    <t>FortressÂ </t>
  </si>
  <si>
    <t>escape|future|population control|prison|prisoner</t>
  </si>
  <si>
    <t>http://www.imdb.com/title/tt0106950/?ref_=fn_tt_tt_1</t>
  </si>
  <si>
    <t>For Your ConsiderationÂ </t>
  </si>
  <si>
    <t>actor|internet|make up|publicist|purim</t>
  </si>
  <si>
    <t>http://www.imdb.com/title/tt0470765/?ref_=fn_tt_tt_1</t>
  </si>
  <si>
    <t>Aleksa Palladino</t>
  </si>
  <si>
    <t>CelebrityÂ </t>
  </si>
  <si>
    <t>celebrity|journalist|lesbian kiss|strong female character|tv producer</t>
  </si>
  <si>
    <t>http://www.imdb.com/title/tt0120533/?ref_=fn_tt_tt_1</t>
  </si>
  <si>
    <t>Jill Clayburgh</t>
  </si>
  <si>
    <t>Running with ScissorsÂ </t>
  </si>
  <si>
    <t>alcoholic|fame|therapist|writer|writing</t>
  </si>
  <si>
    <t>http://www.imdb.com/title/tt0439289/?ref_=fn_tt_tt_1</t>
  </si>
  <si>
    <t>Kelly Clarkson</t>
  </si>
  <si>
    <t>From Justin to KellyÂ </t>
  </si>
  <si>
    <t>Brian Dietzen</t>
  </si>
  <si>
    <t>bar|florida|love|spring break|waitress</t>
  </si>
  <si>
    <t>http://www.imdb.com/title/tt0339034/?ref_=fn_tt_tt_1</t>
  </si>
  <si>
    <t>Girl 6Â </t>
  </si>
  <si>
    <t>actress|neighbor|phone sex|queens new york city|sex addiction</t>
  </si>
  <si>
    <t>http://www.imdb.com/title/tt0116414/?ref_=fn_tt_tt_1</t>
  </si>
  <si>
    <t>Jane Campion</t>
  </si>
  <si>
    <t>Nick Damici</t>
  </si>
  <si>
    <t>In the CutÂ </t>
  </si>
  <si>
    <t>Susan Gardner</t>
  </si>
  <si>
    <t>blow job|female rear nudity|female removes her clothes|oral sex|three of spades tattoo</t>
  </si>
  <si>
    <t>http://www.imdb.com/title/tt0199626/?ref_=fn_tt_tt_1</t>
  </si>
  <si>
    <t>Two LoversÂ </t>
  </si>
  <si>
    <t>Samantha Ivers</t>
  </si>
  <si>
    <t>jewish|love|married man|neighbor|photograph</t>
  </si>
  <si>
    <t>http://www.imdb.com/title/tt1103275/?ref_=fn_tt_tt_1</t>
  </si>
  <si>
    <t>Fred Schepisi</t>
  </si>
  <si>
    <t>Last OrdersÂ </t>
  </si>
  <si>
    <t>ashes|butcher|friend|friendship|memory</t>
  </si>
  <si>
    <t>http://www.imdb.com/title/tt0253200/?ref_=fn_tt_tt_1</t>
  </si>
  <si>
    <t>Comedy|Drama|Horror|Sci-Fi</t>
  </si>
  <si>
    <t>Doona Bae</t>
  </si>
  <si>
    <t>Ah-sung Ko</t>
  </si>
  <si>
    <t>daughter|han river|monster|river|seoul</t>
  </si>
  <si>
    <t>http://www.imdb.com/title/tt0468492/?ref_=fn_tt_tt_1</t>
  </si>
  <si>
    <t>Adventure|Crime|Thriller</t>
  </si>
  <si>
    <t>The Pursuit of D.B. CooperÂ </t>
  </si>
  <si>
    <t>Paul Gleason</t>
  </si>
  <si>
    <t>escape|jumping from an airplane|money|parachute|ransom</t>
  </si>
  <si>
    <t>http://www.imdb.com/title/tt0082958/?ref_=fn_tt_tt_1</t>
  </si>
  <si>
    <t>Antonia Bird</t>
  </si>
  <si>
    <t>RavenousÂ </t>
  </si>
  <si>
    <t>based on true story|cannibalism|captain|mexican american war|u.s. frontier</t>
  </si>
  <si>
    <t>http://www.imdb.com/title/tt0129332/?ref_=fn_tt_tt_1</t>
  </si>
  <si>
    <t>Jon Poll</t>
  </si>
  <si>
    <t>Charlie BartlettÂ </t>
  </si>
  <si>
    <t>drugs|high school|prescription drugs|private school|student</t>
  </si>
  <si>
    <t>http://www.imdb.com/title/tt0423977/?ref_=fn_tt_tt_1</t>
  </si>
  <si>
    <t>Paolo Sorrentino</t>
  </si>
  <si>
    <t>Sabrina Ferilli</t>
  </si>
  <si>
    <t>Toni Servillo</t>
  </si>
  <si>
    <t>The Great BeautyÂ </t>
  </si>
  <si>
    <t>Serena Grandi</t>
  </si>
  <si>
    <t>genitalia|male frontal nudity|male nudity|old age|party</t>
  </si>
  <si>
    <t>http://www.imdb.com/title/tt2358891/?ref_=fn_tt_tt_1</t>
  </si>
  <si>
    <t>Peter Care</t>
  </si>
  <si>
    <t>Michael Harding</t>
  </si>
  <si>
    <t>The Dangerous Lives of Altar BoysÂ </t>
  </si>
  <si>
    <t>Jake Richardson</t>
  </si>
  <si>
    <t>book|boy|catholic|comic book|friend</t>
  </si>
  <si>
    <t>http://www.imdb.com/title/tt0238924/?ref_=fn_tt_tt_1</t>
  </si>
  <si>
    <t>Chan-wook Park</t>
  </si>
  <si>
    <t>Mia Wasikowska</t>
  </si>
  <si>
    <t>StokerÂ </t>
  </si>
  <si>
    <t>Harmony Korine</t>
  </si>
  <si>
    <t>death|hitchcockian|psychopath|sociopath|vomiting</t>
  </si>
  <si>
    <t>http://www.imdb.com/title/tt1682180/?ref_=fn_tt_tt_1</t>
  </si>
  <si>
    <t>2046Â </t>
  </si>
  <si>
    <t>number in title|train|woman slaps a man|woman slaps man|written by director</t>
  </si>
  <si>
    <t>http://www.imdb.com/title/tt0212712/?ref_=fn_tt_tt_1</t>
  </si>
  <si>
    <t>Ira Sachs</t>
  </si>
  <si>
    <t>Erin Boyes</t>
  </si>
  <si>
    <t>David Richmond-Peck</t>
  </si>
  <si>
    <t>Married LifeÂ </t>
  </si>
  <si>
    <t>Timothy Webber</t>
  </si>
  <si>
    <t>bachelor|best friend|divorce|poison|widow</t>
  </si>
  <si>
    <t>http://www.imdb.com/title/tt0804505/?ref_=fn_tt_tt_1</t>
  </si>
  <si>
    <t>Carroll Ballard</t>
  </si>
  <si>
    <t>Eamonn Walker</t>
  </si>
  <si>
    <t>DumaÂ </t>
  </si>
  <si>
    <t>africa|bed|boy|cheetah|south africa</t>
  </si>
  <si>
    <t>http://www.imdb.com/title/tt0361715/?ref_=fn_tt_tt_1</t>
  </si>
  <si>
    <t>OndineÂ </t>
  </si>
  <si>
    <t>Alicja Bachleda</t>
  </si>
  <si>
    <t>celtic mythology|cottage|fisherman|irish|selkie</t>
  </si>
  <si>
    <t>http://www.imdb.com/title/tt1235796/?ref_=fn_tt_tt_1</t>
  </si>
  <si>
    <t>Takeshi Kitano</t>
  </si>
  <si>
    <t>BrotherÂ </t>
  </si>
  <si>
    <t>James Shigeta</t>
  </si>
  <si>
    <t>gang|gangster|subjective camera|written and directed by cast member|yakuza</t>
  </si>
  <si>
    <t>http://www.imdb.com/title/tt0222851/?ref_=fn_tt_tt_1</t>
  </si>
  <si>
    <t>Welcome to CollinwoodÂ </t>
  </si>
  <si>
    <t>Andy Davoli</t>
  </si>
  <si>
    <t>boxing knockout|heist|implied sex|keys|prison</t>
  </si>
  <si>
    <t>http://www.imdb.com/title/tt0271259/?ref_=fn_tt_tt_1</t>
  </si>
  <si>
    <t>Critical CareÂ </t>
  </si>
  <si>
    <t>half sister|hospital|latex gloves|medicine|nun</t>
  </si>
  <si>
    <t>http://www.imdb.com/title/tt0118901/?ref_=fn_tt_tt_1</t>
  </si>
  <si>
    <t>The Life Before Her EyesÂ </t>
  </si>
  <si>
    <t>best friend|nonlinear timeline|school shooting|self sacrifice|shooting</t>
  </si>
  <si>
    <t>http://www.imdb.com/title/tt0815178/?ref_=fn_tt_tt_1</t>
  </si>
  <si>
    <t>Darling CompanionÂ </t>
  </si>
  <si>
    <t>dog|marriage|search|wedding|woods</t>
  </si>
  <si>
    <t>http://www.imdb.com/title/tt1730687/?ref_=fn_tt_tt_1</t>
  </si>
  <si>
    <t>Marco Kreuzpaintner</t>
  </si>
  <si>
    <t>TradeÂ </t>
  </si>
  <si>
    <t>friend|girl|mexico city|new jersey|sex</t>
  </si>
  <si>
    <t>http://www.imdb.com/title/tt0399095/?ref_=fn_tt_tt_1</t>
  </si>
  <si>
    <t>Lajos Koltai</t>
  </si>
  <si>
    <t>PÃ©ter Fancsikai</t>
  </si>
  <si>
    <t>Marcell Nagy</t>
  </si>
  <si>
    <t>FatelessÂ </t>
  </si>
  <si>
    <t>BÃ¡lint PÃ©ntek</t>
  </si>
  <si>
    <t>bus|death|gay slur|hatred|jewish</t>
  </si>
  <si>
    <t>http://www.imdb.com/title/tt0367082/?ref_=fn_tt_tt_1</t>
  </si>
  <si>
    <t>Hungarian</t>
  </si>
  <si>
    <t>Alan Rudolph</t>
  </si>
  <si>
    <t>Breakfast of ChampionsÂ </t>
  </si>
  <si>
    <t>breakfast|manitoba|science fiction writer|suicide|writer</t>
  </si>
  <si>
    <t>http://www.imdb.com/title/tt0120618/?ref_=fn_tt_tt_1</t>
  </si>
  <si>
    <t>Ni Yan</t>
  </si>
  <si>
    <t>A Woman, a Gun and a Noodle ShopÂ </t>
  </si>
  <si>
    <t>Dahong Ni</t>
  </si>
  <si>
    <t>betrayal|husband wife relationship|murder|noodles|salary</t>
  </si>
  <si>
    <t>http://www.imdb.com/title/tt1428556/?ref_=fn_tt_tt_1</t>
  </si>
  <si>
    <t>Mystery|Romance|Sci-Fi|Thriller</t>
  </si>
  <si>
    <t>CypherÂ </t>
  </si>
  <si>
    <t>brainwashing|corporate espionage|spy|suburb|surprise ending</t>
  </si>
  <si>
    <t>http://www.imdb.com/title/tt0284978/?ref_=fn_tt_tt_1</t>
  </si>
  <si>
    <t>Chuan Lu</t>
  </si>
  <si>
    <t>Yuanyuan Gao</t>
  </si>
  <si>
    <t>City of Life and DeathÂ </t>
  </si>
  <si>
    <t>Ryu Kohata</t>
  </si>
  <si>
    <t>atrocity|battle|chinese|horseback riding|martial arts</t>
  </si>
  <si>
    <t>http://www.imdb.com/title/tt1124052/?ref_=fn_tt_tt_1</t>
  </si>
  <si>
    <t>Lijun Sun</t>
  </si>
  <si>
    <t>Legend of Kung Fu RabbitÂ </t>
  </si>
  <si>
    <t>Rebecca Black</t>
  </si>
  <si>
    <t>anthropomorphic animal|china|furry|rabbit</t>
  </si>
  <si>
    <t>http://www.imdb.com/title/tt1876517/?ref_=fn_tt_tt_1</t>
  </si>
  <si>
    <t>Takashi Yamazaki</t>
  </si>
  <si>
    <t>Meisa Kuroki</t>
  </si>
  <si>
    <t>Space Battleship YamatoÂ </t>
  </si>
  <si>
    <t>Hiroyuki Ikeuchi</t>
  </si>
  <si>
    <t>alien|battleship|message|radiation|yamato</t>
  </si>
  <si>
    <t>http://www.imdb.com/title/tt1477109/?ref_=fn_tt_tt_1</t>
  </si>
  <si>
    <t>Kenneth Cranham</t>
  </si>
  <si>
    <t>5 Days of WarÂ </t>
  </si>
  <si>
    <t>Ana Imnadze</t>
  </si>
  <si>
    <t>cameraman|epic battle|journalist|south ossetia|street shootout</t>
  </si>
  <si>
    <t>http://www.imdb.com/title/tt1486193/?ref_=fn_tt_tt_1</t>
  </si>
  <si>
    <t>Georgia</t>
  </si>
  <si>
    <t>Christopher Smith</t>
  </si>
  <si>
    <t>Michael Dorman</t>
  </si>
  <si>
    <t>Fantasy|Mystery|Thriller</t>
  </si>
  <si>
    <t>Rachael Carpani</t>
  </si>
  <si>
    <t>TriangleÂ </t>
  </si>
  <si>
    <t>Emma Lung</t>
  </si>
  <si>
    <t>deja vu|lost at sea|ship|time loop|trapped in a time loop</t>
  </si>
  <si>
    <t>http://www.imdb.com/title/tt1187064/?ref_=fn_tt_tt_1</t>
  </si>
  <si>
    <t>Timothy Hines</t>
  </si>
  <si>
    <t>Kelly LeBrock</t>
  </si>
  <si>
    <t>10 Days in a MadhouseÂ </t>
  </si>
  <si>
    <t>Alexandra Callas</t>
  </si>
  <si>
    <t>http://www.imdb.com/title/tt3453052/?ref_=fn_tt_tt_1</t>
  </si>
  <si>
    <t>Connor Corum</t>
  </si>
  <si>
    <t>Heaven Is for RealÂ </t>
  </si>
  <si>
    <t>based on true story|christ|christian|near death experience|pastor</t>
  </si>
  <si>
    <t>http://www.imdb.com/title/tt1929263/?ref_=fn_tt_tt_1</t>
  </si>
  <si>
    <t>SnatchÂ </t>
  </si>
  <si>
    <t>boxer|boxing|diamond|fight|gypsy</t>
  </si>
  <si>
    <t>http://www.imdb.com/title/tt0208092/?ref_=fn_tt_tt_1</t>
  </si>
  <si>
    <t>David Winters</t>
  </si>
  <si>
    <t>Matt Marr</t>
  </si>
  <si>
    <t>Family|Musical</t>
  </si>
  <si>
    <t>Gary Daniels</t>
  </si>
  <si>
    <t>Dancin' It's OnÂ </t>
  </si>
  <si>
    <t>Ginger Jensen</t>
  </si>
  <si>
    <t>http://www.imdb.com/title/tt2598580/?ref_=fn_tt_tt_1</t>
  </si>
  <si>
    <t>Pet SemataryÂ </t>
  </si>
  <si>
    <t>Denise Crosby</t>
  </si>
  <si>
    <t>cat|cemetery|maine|secret|woods</t>
  </si>
  <si>
    <t>http://www.imdb.com/title/tt0098084/?ref_=fn_tt_tt_1</t>
  </si>
  <si>
    <t>Akira Kurosawa</t>
  </si>
  <si>
    <t>Tetsu Watanabe</t>
  </si>
  <si>
    <t>Tatsuo Matsumura</t>
  </si>
  <si>
    <t>MadadayoÂ </t>
  </si>
  <si>
    <t>Akira Terao</t>
  </si>
  <si>
    <t>air raid|beer|birthday|japan|professor</t>
  </si>
  <si>
    <t>http://www.imdb.com/title/tt0107474/?ref_=fn_tt_tt_1</t>
  </si>
  <si>
    <t>Jamie Thraves</t>
  </si>
  <si>
    <t>The Cry of the OwlÂ </t>
  </si>
  <si>
    <t>isolated house|promotion|river|small town|stalking</t>
  </si>
  <si>
    <t>http://www.imdb.com/title/tt1034302/?ref_=fn_tt_tt_1</t>
  </si>
  <si>
    <t>Mabel Cheung</t>
  </si>
  <si>
    <t>Wei Tang</t>
  </si>
  <si>
    <t>A Tale of Three CitiesÂ </t>
  </si>
  <si>
    <t>Hailu Qin</t>
  </si>
  <si>
    <t>http://www.imdb.com/title/tt3682770/?ref_=fn_tt_tt_1</t>
  </si>
  <si>
    <t>Harry Carey Jr.</t>
  </si>
  <si>
    <t>GremlinsÂ </t>
  </si>
  <si>
    <t>Zach Galligan</t>
  </si>
  <si>
    <t>bright light|midnight|pet|small town|water</t>
  </si>
  <si>
    <t>http://www.imdb.com/title/tt0087363/?ref_=fn_tt_tt_1</t>
  </si>
  <si>
    <t>Peter Cushing</t>
  </si>
  <si>
    <t>Star Wars: Episode IV - A New HopeÂ </t>
  </si>
  <si>
    <t>death star|empire|galactic war|princess|rebellion</t>
  </si>
  <si>
    <t>http://www.imdb.com/title/tt0076759/?ref_=fn_tt_tt_1</t>
  </si>
  <si>
    <t>Dan Mazer</t>
  </si>
  <si>
    <t>Dirty GrandpaÂ </t>
  </si>
  <si>
    <t>Jason Mantzoukas</t>
  </si>
  <si>
    <t>female removes her clothes|fondling|voyeur|voyeurism|white panties</t>
  </si>
  <si>
    <t>http://www.imdb.com/title/tt1860213/?ref_=fn_tt_tt_1</t>
  </si>
  <si>
    <t>Klaus Kinski</t>
  </si>
  <si>
    <t>Doctor ZhivagoÂ </t>
  </si>
  <si>
    <t>bolshevik|poet|poetry|russia|russian revolution</t>
  </si>
  <si>
    <t>http://www.imdb.com/title/tt0059113/?ref_=fn_tt_tt_1</t>
  </si>
  <si>
    <t>Selton Mello</t>
  </si>
  <si>
    <t>Adventure|Crime|Drama|Mystery|Thriller</t>
  </si>
  <si>
    <t>Wagner Moura</t>
  </si>
  <si>
    <t>TrashÂ </t>
  </si>
  <si>
    <t>Daniel Zettel</t>
  </si>
  <si>
    <t>bible|key|poverty|slum|wallet</t>
  </si>
  <si>
    <t>http://www.imdb.com/title/tt1921149/?ref_=fn_tt_tt_1</t>
  </si>
  <si>
    <t>Portuguese</t>
  </si>
  <si>
    <t>High School Musical 3: Senior YearÂ </t>
  </si>
  <si>
    <t>basketball|curtain call|graduation|high school|high school senior</t>
  </si>
  <si>
    <t>http://www.imdb.com/title/tt0962726/?ref_=fn_tt_tt_1</t>
  </si>
  <si>
    <t>Jack McGee</t>
  </si>
  <si>
    <t>The FighterÂ </t>
  </si>
  <si>
    <t>boxer|boxing|boxing match|crack cocaine|lowell massachusetts</t>
  </si>
  <si>
    <t>http://www.imdb.com/title/tt0964517/?ref_=fn_tt_tt_1</t>
  </si>
  <si>
    <t>Jackass Number TwoÂ </t>
  </si>
  <si>
    <t>blindfold|male frontal nudity|male rear nudity|pubic hair|vomiting</t>
  </si>
  <si>
    <t>http://www.imdb.com/title/tt0493430/?ref_=fn_tt_tt_1</t>
  </si>
  <si>
    <t>My Cousin VinnyÂ </t>
  </si>
  <si>
    <t>Lane Smith</t>
  </si>
  <si>
    <t>alabama|jail|judicial system|lawyer|trial</t>
  </si>
  <si>
    <t>http://www.imdb.com/title/tt0104952/?ref_=fn_tt_tt_1</t>
  </si>
  <si>
    <t>R.J. Cutler</t>
  </si>
  <si>
    <t>Drama|Fantasy|Music|Romance</t>
  </si>
  <si>
    <t>If I StayÂ </t>
  </si>
  <si>
    <t>car accident|coma|out of body experience|reference to the exploited|teenage girl</t>
  </si>
  <si>
    <t>http://www.imdb.com/title/tt1355630/?ref_=fn_tt_tt_1</t>
  </si>
  <si>
    <t>Zoe Ventoura</t>
  </si>
  <si>
    <t>Drive HardÂ </t>
  </si>
  <si>
    <t>Christopher Sommers</t>
  </si>
  <si>
    <t>http://www.imdb.com/title/tt2968804/?ref_=fn_tt_tt_1</t>
  </si>
  <si>
    <t>David S. Ward</t>
  </si>
  <si>
    <t>Major LeagueÂ </t>
  </si>
  <si>
    <t>cleveland indians|league|manager|owner|team</t>
  </si>
  <si>
    <t>http://www.imdb.com/title/tt0097815/?ref_=fn_tt_tt_1</t>
  </si>
  <si>
    <t>St. Trinian'sÂ </t>
  </si>
  <si>
    <t>2000s|female protagonist|reward|school|st trinian's</t>
  </si>
  <si>
    <t>http://www.imdb.com/title/tt0964587/?ref_=fn_tt_tt_1</t>
  </si>
  <si>
    <t>John Enos III</t>
  </si>
  <si>
    <t>Phone BoothÂ </t>
  </si>
  <si>
    <t>phone booth|publicist|single set production|sniper|sniper rifle</t>
  </si>
  <si>
    <t>http://www.imdb.com/title/tt0183649/?ref_=fn_tt_tt_1</t>
  </si>
  <si>
    <t>Lauren German</t>
  </si>
  <si>
    <t>A Walk to RememberÂ </t>
  </si>
  <si>
    <t>community service|love|punishment|school|student</t>
  </si>
  <si>
    <t>http://www.imdb.com/title/tt0281358/?ref_=fn_tt_tt_1</t>
  </si>
  <si>
    <t>Dead Man WalkingÂ </t>
  </si>
  <si>
    <t>Robert Prosky</t>
  </si>
  <si>
    <t>death|execution|nun|solitary confinement|visit</t>
  </si>
  <si>
    <t>http://www.imdb.com/title/tt0112818/?ref_=fn_tt_tt_1</t>
  </si>
  <si>
    <t>Cruel IntentionsÂ </t>
  </si>
  <si>
    <t>Eric Mabius</t>
  </si>
  <si>
    <t>bet|revenge|seduction|virgin|wager</t>
  </si>
  <si>
    <t>http://www.imdb.com/title/tt0139134/?ref_=fn_tt_tt_1</t>
  </si>
  <si>
    <t>Shawnee Smith</t>
  </si>
  <si>
    <t>Saw VIÂ </t>
  </si>
  <si>
    <t>George Newbern</t>
  </si>
  <si>
    <t>deception|flash photography|game of death|jigsaw|pig mask</t>
  </si>
  <si>
    <t>http://www.imdb.com/title/tt1233227/?ref_=fn_tt_tt_1</t>
  </si>
  <si>
    <t>Sid Caesar</t>
  </si>
  <si>
    <t>History of the World: Part IÂ </t>
  </si>
  <si>
    <t>french revolution|old testament|part of an unfinished series|reference to john wayne|roman emperor</t>
  </si>
  <si>
    <t>http://www.imdb.com/title/tt0082517/?ref_=fn_tt_tt_1</t>
  </si>
  <si>
    <t>Alicia Keys</t>
  </si>
  <si>
    <t>The Secret Life of BeesÂ </t>
  </si>
  <si>
    <t>beekeeping|insect in title|racism|sister|south carolina</t>
  </si>
  <si>
    <t>http://www.imdb.com/title/tt0416212/?ref_=fn_tt_tt_1</t>
  </si>
  <si>
    <t>Rob Pritts</t>
  </si>
  <si>
    <t>Corky RomanoÂ </t>
  </si>
  <si>
    <t>fbi|mafia|mobster|undercover|veterinarian</t>
  </si>
  <si>
    <t>http://www.imdb.com/title/tt0250310/?ref_=fn_tt_tt_1</t>
  </si>
  <si>
    <t>Gabrielle Carteris</t>
  </si>
  <si>
    <t>Steven Bauer</t>
  </si>
  <si>
    <t>Raising CainÂ </t>
  </si>
  <si>
    <t>hitchcockian|long tracking shot|psychologist|psychology|wig</t>
  </si>
  <si>
    <t>http://www.imdb.com/title/tt0105217/?ref_=fn_tt_tt_1</t>
  </si>
  <si>
    <t>F.I.S.T.Â </t>
  </si>
  <si>
    <t>1930s|driving through a gate|funeral|senator|trade union</t>
  </si>
  <si>
    <t>http://www.imdb.com/title/tt0077531/?ref_=fn_tt_tt_1</t>
  </si>
  <si>
    <t>Bud Cort</t>
  </si>
  <si>
    <t>Louise Fletcher</t>
  </si>
  <si>
    <t>Invaders from MarsÂ </t>
  </si>
  <si>
    <t>alien|boy|nurse|school|school nurse</t>
  </si>
  <si>
    <t>http://www.imdb.com/title/tt0091276/?ref_=fn_tt_tt_1</t>
  </si>
  <si>
    <t>John Crowley</t>
  </si>
  <si>
    <t>Fiona Glascott</t>
  </si>
  <si>
    <t>BrooklynÂ </t>
  </si>
  <si>
    <t>Eva Birthistle</t>
  </si>
  <si>
    <t>1950s|immigrant|irish|irish accent|torn between two worlds</t>
  </si>
  <si>
    <t>http://www.imdb.com/title/tt2381111/?ref_=fn_tt_tt_1</t>
  </si>
  <si>
    <t>Adventure|Drama|History|War</t>
  </si>
  <si>
    <t>Barry LyndonÂ </t>
  </si>
  <si>
    <t>Hardy KrÃ¼ger</t>
  </si>
  <si>
    <t>18th century|england|rise and fall|rural setting|wealth</t>
  </si>
  <si>
    <t>http://www.imdb.com/title/tt0072684/?ref_=fn_tt_tt_1</t>
  </si>
  <si>
    <t>Brendan Malloy</t>
  </si>
  <si>
    <t>Out ColdÂ </t>
  </si>
  <si>
    <t>alaska|mountain|ski resort|snowboard|snowboarding</t>
  </si>
  <si>
    <t>http://www.imdb.com/title/tt0253798/?ref_=fn_tt_tt_1</t>
  </si>
  <si>
    <t>The Ladies ManÂ </t>
  </si>
  <si>
    <t>black pantyhose|female stockinged legs|pantyhose|radio|tattoo</t>
  </si>
  <si>
    <t>http://www.imdb.com/title/tt0213790/?ref_=fn_tt_tt_1</t>
  </si>
  <si>
    <t>Dustin Hoffman</t>
  </si>
  <si>
    <t>Sheridan Smith</t>
  </si>
  <si>
    <t>QuartetÂ </t>
  </si>
  <si>
    <t>Pauline Collins</t>
  </si>
  <si>
    <t>divorced couple|opera|reference to giuseppe verdi|retirement|senility</t>
  </si>
  <si>
    <t>http://www.imdb.com/title/tt1441951/?ref_=fn_tt_tt_1</t>
  </si>
  <si>
    <t>Gregory Poirier</t>
  </si>
  <si>
    <t>TomcatsÂ </t>
  </si>
  <si>
    <t>box office flop|critically bashed|dominatrix|friend|money</t>
  </si>
  <si>
    <t>http://www.imdb.com/title/tt0246989/?ref_=fn_tt_tt_1</t>
  </si>
  <si>
    <t>FrailtyÂ </t>
  </si>
  <si>
    <t>demon|fbi|fbi agent|murder|religious fanatic</t>
  </si>
  <si>
    <t>http://www.imdb.com/title/tt0264616/?ref_=fn_tt_tt_1</t>
  </si>
  <si>
    <t>Simon Curtis</t>
  </si>
  <si>
    <t>Woman in GoldÂ </t>
  </si>
  <si>
    <t>art|jewish|justice|nazi|theft</t>
  </si>
  <si>
    <t>http://www.imdb.com/title/tt2404425/?ref_=fn_tt_tt_1</t>
  </si>
  <si>
    <t>KinseyÂ </t>
  </si>
  <si>
    <t>professor|research|sex|sexuality|student</t>
  </si>
  <si>
    <t>http://www.imdb.com/title/tt0362269/?ref_=fn_tt_tt_1</t>
  </si>
  <si>
    <t>Patricia Tallman</t>
  </si>
  <si>
    <t>Army of DarknessÂ </t>
  </si>
  <si>
    <t>army of the dead|battle|necronomicon|reluctant hero|skeleton soldier</t>
  </si>
  <si>
    <t>http://www.imdb.com/title/tt0106308/?ref_=fn_tt_tt_1</t>
  </si>
  <si>
    <t>Dewey Nicks</t>
  </si>
  <si>
    <t>SlackersÂ </t>
  </si>
  <si>
    <t>Jim Rash</t>
  </si>
  <si>
    <t>blackmail|fall|love|nerd|scam</t>
  </si>
  <si>
    <t>http://www.imdb.com/title/tt0240900/?ref_=fn_tt_tt_1</t>
  </si>
  <si>
    <t>What's Eating Gilbert GrapeÂ </t>
  </si>
  <si>
    <t>Kevin Tighe</t>
  </si>
  <si>
    <t>apostrophe in title|face slap|four word title|grocery store|police</t>
  </si>
  <si>
    <t>http://www.imdb.com/title/tt0108550/?ref_=fn_tt_tt_1</t>
  </si>
  <si>
    <t>Philip Saville</t>
  </si>
  <si>
    <t>Alan Van Sprang</t>
  </si>
  <si>
    <t>The Visual Bible: The Gospel of JohnÂ </t>
  </si>
  <si>
    <t>Scott Handy</t>
  </si>
  <si>
    <t>1st century|based on the bible|miracle|religion|resurrection</t>
  </si>
  <si>
    <t>http://www.imdb.com/title/tt0377992/?ref_=fn_tt_tt_1</t>
  </si>
  <si>
    <t>Vera DrakeÂ </t>
  </si>
  <si>
    <t>1950s|miscarriage|neighbor|pregnancy|tailor</t>
  </si>
  <si>
    <t>http://www.imdb.com/title/tt0383694/?ref_=fn_tt_tt_1</t>
  </si>
  <si>
    <t>The GuruÂ </t>
  </si>
  <si>
    <t>Jimi Mistry</t>
  </si>
  <si>
    <t>bollywood|illegal immigrant|live television|restaurant|waiter</t>
  </si>
  <si>
    <t>http://www.imdb.com/title/tt0280720/?ref_=fn_tt_tt_1</t>
  </si>
  <si>
    <t>The Perez FamilyÂ </t>
  </si>
  <si>
    <t>immigration|love|political prisoner|reference to john wayne|title directed by female</t>
  </si>
  <si>
    <t>http://www.imdb.com/title/tt0114113/?ref_=fn_tt_tt_1</t>
  </si>
  <si>
    <t>Inside Llewyn DavisÂ </t>
  </si>
  <si>
    <t>Alex Karpovsky</t>
  </si>
  <si>
    <t>1960s|car hitting an animal|folk singer|friend|singer</t>
  </si>
  <si>
    <t>http://www.imdb.com/title/tt2042568/?ref_=fn_tt_tt_1</t>
  </si>
  <si>
    <t>OÂ </t>
  </si>
  <si>
    <t>basketball|basketball player|boarding school|love|shakespeare's othello</t>
  </si>
  <si>
    <t>http://www.imdb.com/title/tt0184791/?ref_=fn_tt_tt_1</t>
  </si>
  <si>
    <t>William A. Graham</t>
  </si>
  <si>
    <t>Wayne Pygram</t>
  </si>
  <si>
    <t>Return to the Blue LagoonÂ </t>
  </si>
  <si>
    <t>Lisa Pelikan</t>
  </si>
  <si>
    <t>baby|desert island|island|sequel|teenage girl</t>
  </si>
  <si>
    <t>http://www.imdb.com/title/tt0102782/?ref_=fn_tt_tt_1</t>
  </si>
  <si>
    <t>Martin Ritt</t>
  </si>
  <si>
    <t>The Molly MaguiresÂ </t>
  </si>
  <si>
    <t>Samantha Eggar</t>
  </si>
  <si>
    <t>coal|detective|irish|irish immigrant|pennsylvania</t>
  </si>
  <si>
    <t>http://www.imdb.com/title/tt0066090/?ref_=fn_tt_tt_1</t>
  </si>
  <si>
    <t>John Turturro</t>
  </si>
  <si>
    <t>Romance &amp; CigarettesÂ </t>
  </si>
  <si>
    <t>anal sex|death|dream|poem|sex</t>
  </si>
  <si>
    <t>http://www.imdb.com/title/tt0368222/?ref_=fn_tt_tt_1</t>
  </si>
  <si>
    <t>Agnieszka Holland</t>
  </si>
  <si>
    <t>David Kennedy</t>
  </si>
  <si>
    <t>Phyllida Law</t>
  </si>
  <si>
    <t>Copying BeethovenÂ </t>
  </si>
  <si>
    <t>Angus Barnett</t>
  </si>
  <si>
    <t>music copyist|music student|musical composition|student|symphony</t>
  </si>
  <si>
    <t>http://www.imdb.com/title/tt0424908/?ref_=fn_tt_tt_1</t>
  </si>
  <si>
    <t>Brighton RockÂ </t>
  </si>
  <si>
    <t>Geoff Bell</t>
  </si>
  <si>
    <t>brighton|catholic|gang|prayer|waitress</t>
  </si>
  <si>
    <t>http://www.imdb.com/title/tt1233192/?ref_=fn_tt_tt_1</t>
  </si>
  <si>
    <t>David Hackl</t>
  </si>
  <si>
    <t>Saw VÂ </t>
  </si>
  <si>
    <t>Scott Patterson</t>
  </si>
  <si>
    <t>blood splatter|jigsaw|nazi|serial killer|swastika tattoo</t>
  </si>
  <si>
    <t>http://www.imdb.com/title/tt1132626/?ref_=fn_tt_tt_1</t>
  </si>
  <si>
    <t>Giuliano Montaldo</t>
  </si>
  <si>
    <t>John Cassavetes</t>
  </si>
  <si>
    <t>Machine Gun McCainÂ </t>
  </si>
  <si>
    <t>Britt Ekland</t>
  </si>
  <si>
    <t>casino|gang violence|robbery|suicide|violence</t>
  </si>
  <si>
    <t>http://www.imdb.com/title/tt0065895/?ref_=fn_tt_tt_1</t>
  </si>
  <si>
    <t>Lisa Azuelos</t>
  </si>
  <si>
    <t>Lina Esco</t>
  </si>
  <si>
    <t>LOLÂ </t>
  </si>
  <si>
    <t>Alix Freihage</t>
  </si>
  <si>
    <t>best friend|girl in panties|high school|high school romance|pink panties</t>
  </si>
  <si>
    <t>http://www.imdb.com/title/tt1592873/?ref_=fn_tt_tt_1</t>
  </si>
  <si>
    <t>Ray Lawrence</t>
  </si>
  <si>
    <t>Deborra-Lee Furness</t>
  </si>
  <si>
    <t>John Howard</t>
  </si>
  <si>
    <t>JindabyneÂ </t>
  </si>
  <si>
    <t>Max Cullen</t>
  </si>
  <si>
    <t>camp|fishing|fishing trip|river|town</t>
  </si>
  <si>
    <t>http://www.imdb.com/title/tt0382765/?ref_=fn_tt_tt_1</t>
  </si>
  <si>
    <t>Karan Johar</t>
  </si>
  <si>
    <t>John Abraham</t>
  </si>
  <si>
    <t>Shah Rukh Khan</t>
  </si>
  <si>
    <t>Kabhi Alvida Naa KehnaÂ </t>
  </si>
  <si>
    <t>Preity Zinta</t>
  </si>
  <si>
    <t>extramarital affair|fashion magazine editor|marriage|new york|teacher</t>
  </si>
  <si>
    <t>http://www.imdb.com/title/tt0449999/?ref_=fn_tt_tt_1</t>
  </si>
  <si>
    <t>An Ideal HusbandÂ </t>
  </si>
  <si>
    <t>bachelor|blackmail|character says i love you|flirting|social satire</t>
  </si>
  <si>
    <t>http://www.imdb.com/title/tt0122541/?ref_=fn_tt_tt_1</t>
  </si>
  <si>
    <t>Ruairi Robinson</t>
  </si>
  <si>
    <t>The Last Days on MarsÂ </t>
  </si>
  <si>
    <t>Tom Cullen</t>
  </si>
  <si>
    <t>alien infection|astronaut|mars|mission|zombie</t>
  </si>
  <si>
    <t>http://www.imdb.com/title/tt1709143/?ref_=fn_tt_tt_1</t>
  </si>
  <si>
    <t>Jaume BalaguerÃ³</t>
  </si>
  <si>
    <t>DarknessÂ </t>
  </si>
  <si>
    <t>Francesc PagÃ¨s</t>
  </si>
  <si>
    <t>9 year old|blood|gramophone|house|missing children</t>
  </si>
  <si>
    <t>http://www.imdb.com/title/tt0273517/?ref_=fn_tt_tt_1</t>
  </si>
  <si>
    <t>Gary Lockwood</t>
  </si>
  <si>
    <t>Keir Dullea</t>
  </si>
  <si>
    <t>2001: A Space OdysseyÂ </t>
  </si>
  <si>
    <t>Glenn Beck</t>
  </si>
  <si>
    <t>ancient astronaut|famous line|message from outer space|monolith|star child</t>
  </si>
  <si>
    <t>http://www.imdb.com/title/tt0062622/?ref_=fn_tt_tt_1</t>
  </si>
  <si>
    <t>Dee Wallace</t>
  </si>
  <si>
    <t>Family|Sci-Fi</t>
  </si>
  <si>
    <t>E.T. the Extra-TerrestrialÂ </t>
  </si>
  <si>
    <t>bicyclist|boy|doll|star wars reference|voice impersonation</t>
  </si>
  <si>
    <t>http://www.imdb.com/title/tt0083866/?ref_=fn_tt_tt_1</t>
  </si>
  <si>
    <t>Jon Kasdan</t>
  </si>
  <si>
    <t>In the Land of WomenÂ </t>
  </si>
  <si>
    <t>actress|love|michigan|neighbor|writer</t>
  </si>
  <si>
    <t>http://www.imdb.com/title/tt0419843/?ref_=fn_tt_tt_1</t>
  </si>
  <si>
    <t>LÃ©a Pool</t>
  </si>
  <si>
    <t>The Blue ButterflyÂ </t>
  </si>
  <si>
    <t>Raoul Max Trujillo</t>
  </si>
  <si>
    <t>butterfly|entomologist|morpho butterfly|rain|rain forest</t>
  </si>
  <si>
    <t>http://www.imdb.com/title/tt0313300/?ref_=fn_tt_tt_1</t>
  </si>
  <si>
    <t>Floyd Mutrux</t>
  </si>
  <si>
    <t>Kelli Williams</t>
  </si>
  <si>
    <t>There Goes My BabyÂ </t>
  </si>
  <si>
    <t>high school|love|police|showdown|surfer</t>
  </si>
  <si>
    <t>http://www.imdb.com/title/tt0108320/?ref_=fn_tt_tt_1</t>
  </si>
  <si>
    <t>Johnny Flynn</t>
  </si>
  <si>
    <t>Antonia Thomas</t>
  </si>
  <si>
    <t xml:space="preserve">LovesickÂ             </t>
  </si>
  <si>
    <t>Hannah Britland</t>
  </si>
  <si>
    <t>blond boy|chlamydia|list|male rear nudity|young couple</t>
  </si>
  <si>
    <t>http://www.imdb.com/title/tt4051832/?ref_=fn_tt_tt_1</t>
  </si>
  <si>
    <t>Sajid Khan</t>
  </si>
  <si>
    <t>Boman Irani</t>
  </si>
  <si>
    <t>Arjun Rampal</t>
  </si>
  <si>
    <t>HousefullÂ </t>
  </si>
  <si>
    <t>Riteish Deshmukh</t>
  </si>
  <si>
    <t>bad luck|casino|lie|mix up|stutter</t>
  </si>
  <si>
    <t>http://www.imdb.com/title/tt1573072/?ref_=fn_tt_tt_1</t>
  </si>
  <si>
    <t>Taylor Handley</t>
  </si>
  <si>
    <t>Drama|History|Romance|Western</t>
  </si>
  <si>
    <t>September DawnÂ </t>
  </si>
  <si>
    <t>massacre|mormon|settler|utah|wagon train</t>
  </si>
  <si>
    <t>http://www.imdb.com/title/tt0473700/?ref_=fn_tt_tt_1</t>
  </si>
  <si>
    <t>Dean Wright</t>
  </si>
  <si>
    <t>Santiago Cabrera</t>
  </si>
  <si>
    <t>For Greater Glory: The True Story of CristiadaÂ </t>
  </si>
  <si>
    <t>catholic|hanging|mexico|rebellion|soldier</t>
  </si>
  <si>
    <t>http://www.imdb.com/title/tt1566501/?ref_=fn_tt_tt_1</t>
  </si>
  <si>
    <t>Eric Lartigau</t>
  </si>
  <si>
    <t>Eric Elmosnino</t>
  </si>
  <si>
    <t>Karin Viard</t>
  </si>
  <si>
    <t>La Famille BÃ©lierÂ </t>
  </si>
  <si>
    <t>FranÃ§ois Damiens</t>
  </si>
  <si>
    <t>audition|deaf|family relationships|love|singing</t>
  </si>
  <si>
    <t>http://www.imdb.com/title/tt3547740/?ref_=fn_tt_tt_1</t>
  </si>
  <si>
    <t>Good Will HuntingÂ </t>
  </si>
  <si>
    <t>friend|genius|janitor|loss of wife|professor</t>
  </si>
  <si>
    <t>http://www.imdb.com/title/tt0119217/?ref_=fn_tt_tt_1</t>
  </si>
  <si>
    <t>Shintaro Shimosawa</t>
  </si>
  <si>
    <t>MisconductÂ </t>
  </si>
  <si>
    <t>Glen Powell</t>
  </si>
  <si>
    <t>black panties|lust|sexual attraction|voyeur|voyeurism</t>
  </si>
  <si>
    <t>http://www.imdb.com/title/tt3658772/?ref_=fn_tt_tt_1</t>
  </si>
  <si>
    <t>Darren Lynn Bousman</t>
  </si>
  <si>
    <t>Saw IIIÂ </t>
  </si>
  <si>
    <t>Leigh Whannell</t>
  </si>
  <si>
    <t>brutality|female full frontal nudity|female nudity|torture|trap</t>
  </si>
  <si>
    <t>http://www.imdb.com/title/tt0489270/?ref_=fn_tt_tt_1</t>
  </si>
  <si>
    <t>StripesÂ </t>
  </si>
  <si>
    <t>army|boot camp|breasts|graduation|rescue</t>
  </si>
  <si>
    <t>http://www.imdb.com/title/tt0083131/?ref_=fn_tt_tt_1</t>
  </si>
  <si>
    <t>Bring It OnÂ </t>
  </si>
  <si>
    <t>Clare Kramer</t>
  </si>
  <si>
    <t>championship|cheerleading|high school|teen comedy|teenage romance</t>
  </si>
  <si>
    <t>http://www.imdb.com/title/tt0204946/?ref_=fn_tt_tt_1</t>
  </si>
  <si>
    <t>James DeMonaco</t>
  </si>
  <si>
    <t>The Purge: Election YearÂ </t>
  </si>
  <si>
    <t>cathedral|minister|presidential election|reference to george washington|ritual sacrifice</t>
  </si>
  <si>
    <t>http://www.imdb.com/title/tt4094724/?ref_=fn_tt_tt_1</t>
  </si>
  <si>
    <t>She's All ThatÂ </t>
  </si>
  <si>
    <t>bet|friend|high school|prom|prom queen</t>
  </si>
  <si>
    <t>http://www.imdb.com/title/tt0160862/?ref_=fn_tt_tt_1</t>
  </si>
  <si>
    <t>Saw IVÂ </t>
  </si>
  <si>
    <t>detective|fbi|rape|rapist|serial rapist</t>
  </si>
  <si>
    <t>http://www.imdb.com/title/tt0890870/?ref_=fn_tt_tt_1</t>
  </si>
  <si>
    <t>White NoiseÂ </t>
  </si>
  <si>
    <t>architect|grave|obsession|river|voice</t>
  </si>
  <si>
    <t>http://www.imdb.com/title/tt0375210/?ref_=fn_tt_tt_1</t>
  </si>
  <si>
    <t>Madea's Family ReunionÂ </t>
  </si>
  <si>
    <t>cross dressing|family reunion|madea series|reflective|sister sister relationship</t>
  </si>
  <si>
    <t>http://www.imdb.com/title/tt0455612/?ref_=fn_tt_tt_1</t>
  </si>
  <si>
    <t>The Color of MoneyÂ </t>
  </si>
  <si>
    <t>hustler|losing|pool|pool player|tournament</t>
  </si>
  <si>
    <t>http://www.imdb.com/title/tt0090863/?ref_=fn_tt_tt_1</t>
  </si>
  <si>
    <t>Ken Annakin</t>
  </si>
  <si>
    <t>Richard Beymer</t>
  </si>
  <si>
    <t>The Longest DayÂ </t>
  </si>
  <si>
    <t>Eddie Albert</t>
  </si>
  <si>
    <t>allies|d day|invasion|normandy|world war two</t>
  </si>
  <si>
    <t>http://www.imdb.com/title/tt0056197/?ref_=fn_tt_tt_1</t>
  </si>
  <si>
    <t>The Mighty DucksÂ </t>
  </si>
  <si>
    <t>coach|hockey team|lawyer|respect|team</t>
  </si>
  <si>
    <t>http://www.imdb.com/title/tt0104868/?ref_=fn_tt_tt_1</t>
  </si>
  <si>
    <t>The GrudgeÂ </t>
  </si>
  <si>
    <t>Ted Raimi</t>
  </si>
  <si>
    <t>american|curse|japan|nurse|rage</t>
  </si>
  <si>
    <t>http://www.imdb.com/title/tt0391198/?ref_=fn_tt_tt_1</t>
  </si>
  <si>
    <t>Happy GilmoreÂ </t>
  </si>
  <si>
    <t>Frances Bay</t>
  </si>
  <si>
    <t>golf|golf ball|golfer|grandmother's house|tournament</t>
  </si>
  <si>
    <t>http://www.imdb.com/title/tt0116483/?ref_=fn_tt_tt_1</t>
  </si>
  <si>
    <t>Patricia Belcher</t>
  </si>
  <si>
    <t>Jeepers CreepersÂ </t>
  </si>
  <si>
    <t>demon|gore|record player|tattoo|wings</t>
  </si>
  <si>
    <t>http://www.imdb.com/title/tt0263488/?ref_=fn_tt_tt_1</t>
  </si>
  <si>
    <t>Adventure|Comedy|Music|Sci-Fi</t>
  </si>
  <si>
    <t>Bill &amp; Ted's Excellent AdventureÂ </t>
  </si>
  <si>
    <t>Al Leong</t>
  </si>
  <si>
    <t>failing student|high school|payphone|teenager|telephone booth</t>
  </si>
  <si>
    <t>http://www.imdb.com/title/tt0096928/?ref_=fn_tt_tt_1</t>
  </si>
  <si>
    <t>Carol Reed</t>
  </si>
  <si>
    <t>Ron Moody</t>
  </si>
  <si>
    <t>Drama|Family|Musical</t>
  </si>
  <si>
    <t>Oliver!Â </t>
  </si>
  <si>
    <t>Jack Wild</t>
  </si>
  <si>
    <t>abuse|child|orphan|orphanage|pickpocket</t>
  </si>
  <si>
    <t>http://www.imdb.com/title/tt0063385/?ref_=fn_tt_tt_1</t>
  </si>
  <si>
    <t>The Best Exotic Marigold HotelÂ </t>
  </si>
  <si>
    <t>hotel|india|marigold|retiree|retirement</t>
  </si>
  <si>
    <t>http://www.imdb.com/title/tt1412386/?ref_=fn_tt_tt_1</t>
  </si>
  <si>
    <t>Chuck Sheetz</t>
  </si>
  <si>
    <t>Andrew Lawrence</t>
  </si>
  <si>
    <t>Recess: School's OutÂ </t>
  </si>
  <si>
    <t>Dabney Coleman</t>
  </si>
  <si>
    <t>friend|principal|summer|summer camp|summer vacation</t>
  </si>
  <si>
    <t>http://www.imdb.com/title/tt0265632/?ref_=fn_tt_tt_1</t>
  </si>
  <si>
    <t>Tina Turner</t>
  </si>
  <si>
    <t>Mad Max Beyond ThunderdomeÂ </t>
  </si>
  <si>
    <t>Angelo Rossitto</t>
  </si>
  <si>
    <t>arena|desert|fight|mad max|post apocalypse</t>
  </si>
  <si>
    <t>http://www.imdb.com/title/tt0089530/?ref_=fn_tt_tt_1</t>
  </si>
  <si>
    <t>Vernon Wells</t>
  </si>
  <si>
    <t>CommandoÂ </t>
  </si>
  <si>
    <t>body count|dictator|jumping from an airplane|knife fight|one man army</t>
  </si>
  <si>
    <t>http://www.imdb.com/title/tt0088944/?ref_=fn_tt_tt_1</t>
  </si>
  <si>
    <t>The BoyÂ </t>
  </si>
  <si>
    <t>Stephanie Lemelin</t>
  </si>
  <si>
    <t>animate doll|doll|england|nanny|surprise ending</t>
  </si>
  <si>
    <t>http://www.imdb.com/title/tt3882082/?ref_=fn_tt_tt_1</t>
  </si>
  <si>
    <t>DevilÂ </t>
  </si>
  <si>
    <t>devil|elevator|hit and run|throat slitting|trapped in an elevator</t>
  </si>
  <si>
    <t>http://www.imdb.com/title/tt1314655/?ref_=fn_tt_tt_1</t>
  </si>
  <si>
    <t>Marcus Raboy</t>
  </si>
  <si>
    <t>Friday After NextÂ </t>
  </si>
  <si>
    <t>apartment|christmas|christmas present|rent|security guard</t>
  </si>
  <si>
    <t>http://www.imdb.com/title/tt0293815/?ref_=fn_tt_tt_1</t>
  </si>
  <si>
    <t>Hayley Kiyoko</t>
  </si>
  <si>
    <t>Insidious: Chapter 3Â </t>
  </si>
  <si>
    <t>demon|possession|psychic|supernatural|teenager</t>
  </si>
  <si>
    <t>http://www.imdb.com/title/tt3195644/?ref_=fn_tt_tt_1</t>
  </si>
  <si>
    <t>Michael Schultz</t>
  </si>
  <si>
    <t>Vanity</t>
  </si>
  <si>
    <t>Action|Comedy|Drama|Music</t>
  </si>
  <si>
    <t>The Last DragonÂ </t>
  </si>
  <si>
    <t>cult film|kung fu|kung fu classic|martial arts|title spoken by character</t>
  </si>
  <si>
    <t>http://www.imdb.com/title/tt0089461/?ref_=fn_tt_tt_1</t>
  </si>
  <si>
    <t>Austin O'Brien</t>
  </si>
  <si>
    <t>Jeff Fahey</t>
  </si>
  <si>
    <t>The Lawnmower ManÂ </t>
  </si>
  <si>
    <t>intelligence|science runs amok|scientist|supernatural power|virtual reality</t>
  </si>
  <si>
    <t>http://www.imdb.com/title/tt0104692/?ref_=fn_tt_tt_1</t>
  </si>
  <si>
    <t>Peter Sollett</t>
  </si>
  <si>
    <t>Nick and Norah's Infinite PlaylistÂ </t>
  </si>
  <si>
    <t>band|gay|gay friend|love|night</t>
  </si>
  <si>
    <t>http://www.imdb.com/title/tt0981227/?ref_=fn_tt_tt_1</t>
  </si>
  <si>
    <t>DogmaÂ </t>
  </si>
  <si>
    <t>abortion|abortion clinic|angel|church|clinic</t>
  </si>
  <si>
    <t>http://www.imdb.com/title/tt0120655/?ref_=fn_tt_tt_1</t>
  </si>
  <si>
    <t>Bob Dolman</t>
  </si>
  <si>
    <t>The Banger SistersÂ </t>
  </si>
  <si>
    <t>Sal Lopez</t>
  </si>
  <si>
    <t>bartender|groupie|lawyer|road trip|writer</t>
  </si>
  <si>
    <t>http://www.imdb.com/title/tt0280460/?ref_=fn_tt_tt_1</t>
  </si>
  <si>
    <t>Fantasy|Horror|Sci-Fi</t>
  </si>
  <si>
    <t>Twilight Zone: The MovieÂ </t>
  </si>
  <si>
    <t>1940s|1960s|bar|kick the can|remake</t>
  </si>
  <si>
    <t>http://www.imdb.com/title/tt0086491/?ref_=fn_tt_tt_1</t>
  </si>
  <si>
    <t>Road HouseÂ </t>
  </si>
  <si>
    <t>bikini|cult film|fired from the job|martial arts|violence</t>
  </si>
  <si>
    <t>http://www.imdb.com/title/tt0098206/?ref_=fn_tt_tt_1</t>
  </si>
  <si>
    <t>A Low Down Dirty ShameÂ </t>
  </si>
  <si>
    <t>drugs|ex cop|gun fu|machismo|shootout</t>
  </si>
  <si>
    <t>http://www.imdb.com/title/tt0110399/?ref_=fn_tt_tt_1</t>
  </si>
  <si>
    <t>Shiri Appleby</t>
  </si>
  <si>
    <t>SwimfanÂ </t>
  </si>
  <si>
    <t>high school|hospital|new jersey|stanford university|swimming</t>
  </si>
  <si>
    <t>http://www.imdb.com/title/tt0283026/?ref_=fn_tt_tt_1</t>
  </si>
  <si>
    <t>Greg Coolidge</t>
  </si>
  <si>
    <t>Employee of the MonthÂ </t>
  </si>
  <si>
    <t>competition|date|employee|laser in eyes|slacker</t>
  </si>
  <si>
    <t>http://www.imdb.com/title/tt0424993/?ref_=fn_tt_tt_1</t>
  </si>
  <si>
    <t>Can't Hardly WaitÂ </t>
  </si>
  <si>
    <t>graduation|high school|letter|nerd|party</t>
  </si>
  <si>
    <t>http://www.imdb.com/title/tt0127723/?ref_=fn_tt_tt_1</t>
  </si>
  <si>
    <t>The OutsidersÂ </t>
  </si>
  <si>
    <t>Tom Waits</t>
  </si>
  <si>
    <t>dysfunctional family|gang|greaser|holding someone's head underwater|rivalry</t>
  </si>
  <si>
    <t>http://www.imdb.com/title/tt0086066/?ref_=fn_tt_tt_1</t>
  </si>
  <si>
    <t>David Lowery</t>
  </si>
  <si>
    <t>Pete's DragonÂ </t>
  </si>
  <si>
    <t>Isiah Whitlock Jr.</t>
  </si>
  <si>
    <t>http://www.imdb.com/title/tt2788732/?ref_=fn_tt_tt_1</t>
  </si>
  <si>
    <t>Herbert Lom</t>
  </si>
  <si>
    <t>The Dead ZoneÂ </t>
  </si>
  <si>
    <t>car accident|coma|evil politician|psychic|vision</t>
  </si>
  <si>
    <t>http://www.imdb.com/title/tt0085407/?ref_=fn_tt_tt_1</t>
  </si>
  <si>
    <t>CiarÃ¡n Foy</t>
  </si>
  <si>
    <t>Laila Haley</t>
  </si>
  <si>
    <t>Sinister 2Â </t>
  </si>
  <si>
    <t>Jaden Klein</t>
  </si>
  <si>
    <t>deputy|farmhouse|nightmare|private investigator|rural</t>
  </si>
  <si>
    <t>http://www.imdb.com/title/tt2752772/?ref_=fn_tt_tt_1</t>
  </si>
  <si>
    <t>Salim Akil</t>
  </si>
  <si>
    <t>SparkleÂ </t>
  </si>
  <si>
    <t>1960s|death|girl group|nightclub|sister</t>
  </si>
  <si>
    <t>http://www.imdb.com/title/tt1876451/?ref_=fn_tt_tt_1</t>
  </si>
  <si>
    <t>ValentineÂ </t>
  </si>
  <si>
    <t>Johnny Whitworth</t>
  </si>
  <si>
    <t>dance|nosebleed|revenge|valentine|valentine's day</t>
  </si>
  <si>
    <t>http://www.imdb.com/title/tt0242998/?ref_=fn_tt_tt_1</t>
  </si>
  <si>
    <t>Olatunde Osunsanmi</t>
  </si>
  <si>
    <t>The Fourth KindÂ </t>
  </si>
  <si>
    <t>abduction|alaska|alien|owl|patient</t>
  </si>
  <si>
    <t>http://www.imdb.com/title/tt1220198/?ref_=fn_tt_tt_1</t>
  </si>
  <si>
    <t>A Prairie Home CompanionÂ </t>
  </si>
  <si>
    <t>backstage|country music|cowboy|radio|singing</t>
  </si>
  <si>
    <t>http://www.imdb.com/title/tt0420087/?ref_=fn_tt_tt_1</t>
  </si>
  <si>
    <t>Leon Ichaso</t>
  </si>
  <si>
    <t>Sugar HillÂ </t>
  </si>
  <si>
    <t>african american|harlem manhattan new york city|manhattan new york city|new york city|urination</t>
  </si>
  <si>
    <t>http://www.imdb.com/title/tt0107079/?ref_=fn_tt_tt_1</t>
  </si>
  <si>
    <t>Joseph Zito</t>
  </si>
  <si>
    <t>Richard Lynch</t>
  </si>
  <si>
    <t>Invasion U.S.A.Â </t>
  </si>
  <si>
    <t>Eddie Jones</t>
  </si>
  <si>
    <t>army|nightmare|one man army|rescue|spy</t>
  </si>
  <si>
    <t>http://www.imdb.com/title/tt0089348/?ref_=fn_tt_tt_1</t>
  </si>
  <si>
    <t>Roll BounceÂ </t>
  </si>
  <si>
    <t>1970s|boy|competition|roller skates|tubesocks</t>
  </si>
  <si>
    <t>http://www.imdb.com/title/tt0403455/?ref_=fn_tt_tt_1</t>
  </si>
  <si>
    <t>RushmoreÂ </t>
  </si>
  <si>
    <t>coming of age|friendship|private school|student|teacher</t>
  </si>
  <si>
    <t>http://www.imdb.com/title/tt0128445/?ref_=fn_tt_tt_1</t>
  </si>
  <si>
    <t>SkylineÂ </t>
  </si>
  <si>
    <t>apartment|blue light|drawing|group of friends|light</t>
  </si>
  <si>
    <t>http://www.imdb.com/title/tt1564585/?ref_=fn_tt_tt_1</t>
  </si>
  <si>
    <t>Tina Desai</t>
  </si>
  <si>
    <t>The Second Best Exotic Marigold HotelÂ </t>
  </si>
  <si>
    <t>Ronald Pickup</t>
  </si>
  <si>
    <t>sequel</t>
  </si>
  <si>
    <t>http://www.imdb.com/title/tt2555736/?ref_=fn_tt_tt_1</t>
  </si>
  <si>
    <t>Patricia Rozema</t>
  </si>
  <si>
    <t>Kit Kittredge: An American GirlÂ </t>
  </si>
  <si>
    <t>boarding house|girl|great depression|house|ohio</t>
  </si>
  <si>
    <t>http://www.imdb.com/title/tt0846308/?ref_=fn_tt_tt_1</t>
  </si>
  <si>
    <t>The Perfect ManÂ </t>
  </si>
  <si>
    <t>e mail|moving|perfect man|secret admirer|suitor</t>
  </si>
  <si>
    <t>http://www.imdb.com/title/tt0380623/?ref_=fn_tt_tt_1</t>
  </si>
  <si>
    <t>Mo' Better BluesÂ </t>
  </si>
  <si>
    <t>Charlie Murphy</t>
  </si>
  <si>
    <t>comeback|friend|jazz|stage|trumpet</t>
  </si>
  <si>
    <t>http://www.imdb.com/title/tt0100168/?ref_=fn_tt_tt_1</t>
  </si>
  <si>
    <t>Simon Rhee</t>
  </si>
  <si>
    <t>Kung Pow: Enter the FistÂ </t>
  </si>
  <si>
    <t>Jennifer Tung</t>
  </si>
  <si>
    <t>chosen one|comic violence|intentionally bad|kung fu|stylized violence</t>
  </si>
  <si>
    <t>http://www.imdb.com/title/tt0240468/?ref_=fn_tt_tt_1</t>
  </si>
  <si>
    <t>Reba McEntire</t>
  </si>
  <si>
    <t>TremorsÂ </t>
  </si>
  <si>
    <t>Michael Gross</t>
  </si>
  <si>
    <t>desert|giant worm|monster|pipe bomb|small town</t>
  </si>
  <si>
    <t>http://www.imdb.com/title/tt0100814/?ref_=fn_tt_tt_1</t>
  </si>
  <si>
    <t>Rob Schmidt</t>
  </si>
  <si>
    <t>Lindy Booth</t>
  </si>
  <si>
    <t>Wrong TurnÂ </t>
  </si>
  <si>
    <t>forest|mountain|road|stupid victim|west virginia</t>
  </si>
  <si>
    <t>http://www.imdb.com/title/tt0295700/?ref_=fn_tt_tt_1</t>
  </si>
  <si>
    <t>Western</t>
  </si>
  <si>
    <t>The Long RidersÂ </t>
  </si>
  <si>
    <t>bank|breasts|famous score|last man standing|revenge</t>
  </si>
  <si>
    <t>http://www.imdb.com/title/tt0081071/?ref_=fn_tt_tt_1</t>
  </si>
  <si>
    <t>Byron Mann</t>
  </si>
  <si>
    <t>The CorruptorÂ </t>
  </si>
  <si>
    <t>chinatown|illegal immigrant|new york|police|triad</t>
  </si>
  <si>
    <t>http://www.imdb.com/title/tt0142192/?ref_=fn_tt_tt_1</t>
  </si>
  <si>
    <t>MudÂ </t>
  </si>
  <si>
    <t>14 year old|boat|bounty hunter|boy|river</t>
  </si>
  <si>
    <t>http://www.imdb.com/title/tt1935179/?ref_=fn_tt_tt_1</t>
  </si>
  <si>
    <t>Robert Ben Garant</t>
  </si>
  <si>
    <t>Reno 911!: MiamiÂ </t>
  </si>
  <si>
    <t>Carlos Alazraqui</t>
  </si>
  <si>
    <t>beach|police|sex scene|spring break|vomiting</t>
  </si>
  <si>
    <t>http://www.imdb.com/title/tt0499554/?ref_=fn_tt_tt_1</t>
  </si>
  <si>
    <t>Morgan Spurlock</t>
  </si>
  <si>
    <t>Zayn Malik</t>
  </si>
  <si>
    <t>Harry Styles</t>
  </si>
  <si>
    <t>One Direction: This Is UsÂ </t>
  </si>
  <si>
    <t>Niall Horan</t>
  </si>
  <si>
    <t>3 dimensional|concert footage|englishman abroad|reference to keith richards|reference to the doors</t>
  </si>
  <si>
    <t>http://www.imdb.com/title/tt2515086/?ref_=fn_tt_tt_1</t>
  </si>
  <si>
    <t>Neal Brennan</t>
  </si>
  <si>
    <t>The Goods: Live Hard, Sell HardÂ </t>
  </si>
  <si>
    <t>fourth of july|looking at one's self in a mirror|mirror|sex toy|young version of character</t>
  </si>
  <si>
    <t>http://www.imdb.com/title/tt1092633/?ref_=fn_tt_tt_1</t>
  </si>
  <si>
    <t>Tuck Tucker</t>
  </si>
  <si>
    <t>Hey Arnold! The MovieÂ </t>
  </si>
  <si>
    <t>castle thunder|document|neighborhood|punctuation in title|villain arrested</t>
  </si>
  <si>
    <t>http://www.imdb.com/title/tt0314166/?ref_=fn_tt_tt_1</t>
  </si>
  <si>
    <t>My Week with MarilynÂ </t>
  </si>
  <si>
    <t>actress|assistant director|blonde bombshell|movie star|wardrobe</t>
  </si>
  <si>
    <t>http://www.imdb.com/title/tt1655420/?ref_=fn_tt_tt_1</t>
  </si>
  <si>
    <t>The MatadorÂ </t>
  </si>
  <si>
    <t>bar|hitman|luck|mexico|mexico city</t>
  </si>
  <si>
    <t>http://www.imdb.com/title/tt0365485/?ref_=fn_tt_tt_1</t>
  </si>
  <si>
    <t>Theodore Witcher</t>
  </si>
  <si>
    <t>Love JonesÂ </t>
  </si>
  <si>
    <t>african american|cult film|ex boyfriend|middle class|sex</t>
  </si>
  <si>
    <t>http://www.imdb.com/title/tt0119572/?ref_=fn_tt_tt_1</t>
  </si>
  <si>
    <t>Joel Edgerton</t>
  </si>
  <si>
    <t>The GiftÂ </t>
  </si>
  <si>
    <t>compulsive liar|fired from a job|gift|rape|substance abuse</t>
  </si>
  <si>
    <t>http://www.imdb.com/title/tt4178092/?ref_=fn_tt_tt_1</t>
  </si>
  <si>
    <t>Jim Hanon</t>
  </si>
  <si>
    <t>Chad Allen</t>
  </si>
  <si>
    <t>Chase Ellison</t>
  </si>
  <si>
    <t>End of the SpearÂ </t>
  </si>
  <si>
    <t>Jack Guzman</t>
  </si>
  <si>
    <t>death|missionary|spear|speared to death|tribe</t>
  </si>
  <si>
    <t>http://www.imdb.com/title/tt0399862/?ref_=fn_tt_tt_1</t>
  </si>
  <si>
    <t>Get Over ItÂ </t>
  </si>
  <si>
    <t>basketball|dancer|high school|love triangle|shakespeare's a midsummer night's dream</t>
  </si>
  <si>
    <t>http://www.imdb.com/title/tt0192071/?ref_=fn_tt_tt_1</t>
  </si>
  <si>
    <t>Office SpaceÂ </t>
  </si>
  <si>
    <t>boss|computer|downsizing|neighbor|office</t>
  </si>
  <si>
    <t>http://www.imdb.com/title/tt0151804/?ref_=fn_tt_tt_1</t>
  </si>
  <si>
    <t>Michael Patrick Jann</t>
  </si>
  <si>
    <t>Comedy|Romance|Thriller</t>
  </si>
  <si>
    <t>Drop Dead GorgeousÂ </t>
  </si>
  <si>
    <t>beauty pageant|blonde|cheerleader uniform|small town|upskirt</t>
  </si>
  <si>
    <t>http://www.imdb.com/title/tt0157503/?ref_=fn_tt_tt_1</t>
  </si>
  <si>
    <t>Biography|Crime|Drama|Romance</t>
  </si>
  <si>
    <t>Big EyesÂ </t>
  </si>
  <si>
    <t>1950s|abusive husband|artist|painting|secret</t>
  </si>
  <si>
    <t>http://www.imdb.com/title/tt1126590/?ref_=fn_tt_tt_1</t>
  </si>
  <si>
    <t>Very Bad ThingsÂ </t>
  </si>
  <si>
    <t>bachelor party|breasts|friend|prostitute|wedding</t>
  </si>
  <si>
    <t>http://www.imdb.com/title/tt0124198/?ref_=fn_tt_tt_1</t>
  </si>
  <si>
    <t>SleepoverÂ </t>
  </si>
  <si>
    <t>best friend|party|rival|scavenger hunt|sleepover</t>
  </si>
  <si>
    <t>http://www.imdb.com/title/tt0368975/?ref_=fn_tt_tt_1</t>
  </si>
  <si>
    <t>Body DoubleÂ </t>
  </si>
  <si>
    <t>actor|neighbor|police|thief|tunnel</t>
  </si>
  <si>
    <t>http://www.imdb.com/title/tt0086984/?ref_=fn_tt_tt_1</t>
  </si>
  <si>
    <t>Jasper Cole</t>
  </si>
  <si>
    <t>MacGruberÂ </t>
  </si>
  <si>
    <t>colonel|lieutenant|nuclear warhead|team|washington d.c.</t>
  </si>
  <si>
    <t>http://www.imdb.com/title/tt1470023/?ref_=fn_tt_tt_1</t>
  </si>
  <si>
    <t>Dirty Pretty ThingsÂ </t>
  </si>
  <si>
    <t>hotel|immigrant|nigerian|surgery|underwear</t>
  </si>
  <si>
    <t>http://www.imdb.com/title/tt0301199/?ref_=fn_tt_tt_1</t>
  </si>
  <si>
    <t>Movie 43Â </t>
  </si>
  <si>
    <t>awkwardness|embarrassment|gross out|irreverence|shame</t>
  </si>
  <si>
    <t>http://www.imdb.com/title/tt1333125/?ref_=fn_tt_tt_1</t>
  </si>
  <si>
    <t>Jeff Lowell</t>
  </si>
  <si>
    <t>Over Her Dead BodyÂ </t>
  </si>
  <si>
    <t>accident|diary|ghost|psychic|veterinarian</t>
  </si>
  <si>
    <t>http://www.imdb.com/title/tt0785007/?ref_=fn_tt_tt_1</t>
  </si>
  <si>
    <t>Lorene Scafaria</t>
  </si>
  <si>
    <t>Adventure|Comedy|Drama|Romance|Sci-Fi</t>
  </si>
  <si>
    <t>Seeking a Friend for the End of the WorldÂ </t>
  </si>
  <si>
    <t>Rob Huebel</t>
  </si>
  <si>
    <t>candle|end of the world|letter|record|road trip</t>
  </si>
  <si>
    <t>http://www.imdb.com/title/tt1307068/?ref_=fn_tt_tt_1</t>
  </si>
  <si>
    <t>Cedar RapidsÂ </t>
  </si>
  <si>
    <t>award|cedar rapids iowa|convention|hotel|insurance</t>
  </si>
  <si>
    <t>http://www.imdb.com/title/tt1477837/?ref_=fn_tt_tt_1</t>
  </si>
  <si>
    <t>Michaela Conlin</t>
  </si>
  <si>
    <t xml:space="preserve">BonesÂ             </t>
  </si>
  <si>
    <t>Tamara Taylor</t>
  </si>
  <si>
    <t>anthropologist|fbi|fbi agent|forensics|investigation</t>
  </si>
  <si>
    <t>http://www.imdb.com/title/tt0460627/?ref_=fn_tt_tt_1</t>
  </si>
  <si>
    <t>American History XÂ </t>
  </si>
  <si>
    <t>curb stomping|neo nazi|prison|son dislikes mother's boyfriend|white supremacist</t>
  </si>
  <si>
    <t>http://www.imdb.com/title/tt0120586/?ref_=fn_tt_tt_1</t>
  </si>
  <si>
    <t>Marcus Dunstan</t>
  </si>
  <si>
    <t>Johanna Braddy</t>
  </si>
  <si>
    <t>The CollectionÂ </t>
  </si>
  <si>
    <t>Lee Tergesen</t>
  </si>
  <si>
    <t>booby trap|brainwashing|mercenary|serial killer|trap</t>
  </si>
  <si>
    <t>http://www.imdb.com/title/tt1748227/?ref_=fn_tt_tt_1</t>
  </si>
  <si>
    <t>Timothy BjÃ¶rklund</t>
  </si>
  <si>
    <t>Teacher's PetÂ </t>
  </si>
  <si>
    <t>dog|florida|mad scientist|school|teacher</t>
  </si>
  <si>
    <t>http://www.imdb.com/title/tt0350194/?ref_=fn_tt_tt_1</t>
  </si>
  <si>
    <t>FranÃ§ois Girard</t>
  </si>
  <si>
    <t>Clotilde Mollet</t>
  </si>
  <si>
    <t>Drama|Music|Mystery|Romance</t>
  </si>
  <si>
    <t>Johannes Silberschneider</t>
  </si>
  <si>
    <t>The Red ViolinÂ </t>
  </si>
  <si>
    <t>Carlo Cecchi</t>
  </si>
  <si>
    <t>auction|montreal|secret|violin|violinist</t>
  </si>
  <si>
    <t>http://www.imdb.com/title/tt0120802/?ref_=fn_tt_tt_1</t>
  </si>
  <si>
    <t>The Straight StoryÂ </t>
  </si>
  <si>
    <t>cane|iowa|lawn mower|tractor|wisconsin</t>
  </si>
  <si>
    <t>http://www.imdb.com/title/tt0166896/?ref_=fn_tt_tt_1</t>
  </si>
  <si>
    <t>Scott Kalvert</t>
  </si>
  <si>
    <t>Action|Crime|Drama</t>
  </si>
  <si>
    <t>Deuces WildÂ </t>
  </si>
  <si>
    <t>1950s|drug overdose|gang|gang war|new york city</t>
  </si>
  <si>
    <t>http://www.imdb.com/title/tt0231448/?ref_=fn_tt_tt_1</t>
  </si>
  <si>
    <t>Jason Bateman</t>
  </si>
  <si>
    <t>Bad WordsÂ </t>
  </si>
  <si>
    <t>directed by star|indian american|spelling|spelling bee|two word title</t>
  </si>
  <si>
    <t>http://www.imdb.com/title/tt2170299/?ref_=fn_tt_tt_1</t>
  </si>
  <si>
    <t>David Schwimmer</t>
  </si>
  <si>
    <t>Iddo Goldberg</t>
  </si>
  <si>
    <t>Run, Fatboy, RunÂ </t>
  </si>
  <si>
    <t>India de Beaufort</t>
  </si>
  <si>
    <t>blister|gym|marathon|training|wedding</t>
  </si>
  <si>
    <t>http://www.imdb.com/title/tt0425413/?ref_=fn_tt_tt_1</t>
  </si>
  <si>
    <t>Allan Arkush</t>
  </si>
  <si>
    <t>HeartbeepsÂ </t>
  </si>
  <si>
    <t>escape|fish out of water|love|robot|servant</t>
  </si>
  <si>
    <t>http://www.imdb.com/title/tt0082507/?ref_=fn_tt_tt_1</t>
  </si>
  <si>
    <t>Black or WhiteÂ </t>
  </si>
  <si>
    <t>Jillian Estell</t>
  </si>
  <si>
    <t>color in title</t>
  </si>
  <si>
    <t>http://www.imdb.com/title/tt2883434/?ref_=fn_tt_tt_1</t>
  </si>
  <si>
    <t>Eric Bross</t>
  </si>
  <si>
    <t>On the LineÂ </t>
  </si>
  <si>
    <t>based on short film|chicago illinois|el train|love|train</t>
  </si>
  <si>
    <t>http://www.imdb.com/title/tt0279286/?ref_=fn_tt_tt_1</t>
  </si>
  <si>
    <t>Toby Huss</t>
  </si>
  <si>
    <t>Adventure|Biography|Drama|War</t>
  </si>
  <si>
    <t>Rescue DawnÂ </t>
  </si>
  <si>
    <t>FranÃ§ois Chau</t>
  </si>
  <si>
    <t>bombing|guard|jungle|laos|prisoner</t>
  </si>
  <si>
    <t>http://www.imdb.com/title/tt0462504/?ref_=fn_tt_tt_1</t>
  </si>
  <si>
    <t>Dan Fogelman</t>
  </si>
  <si>
    <t>Danny CollinsÂ </t>
  </si>
  <si>
    <t>entertainer|inspiration|lost opportunity|pregnant mother|rock star</t>
  </si>
  <si>
    <t>http://www.imdb.com/title/tt1772288/?ref_=fn_tt_tt_1</t>
  </si>
  <si>
    <t>Jay Duplass</t>
  </si>
  <si>
    <t>Evan Ross</t>
  </si>
  <si>
    <t>Jeff, Who Lives at HomeÂ </t>
  </si>
  <si>
    <t>basement|errand|secret admirer|slacker|wrong number</t>
  </si>
  <si>
    <t>http://www.imdb.com/title/tt1588334/?ref_=fn_tt_tt_1</t>
  </si>
  <si>
    <t>Luca Guadagnino</t>
  </si>
  <si>
    <t>Waris Ahluwalia</t>
  </si>
  <si>
    <t>Flavio Parenti</t>
  </si>
  <si>
    <t>I Am LoveÂ </t>
  </si>
  <si>
    <t>Alba Rohrwacher</t>
  </si>
  <si>
    <t>chef|friend|italy|restaurant|russian</t>
  </si>
  <si>
    <t>http://www.imdb.com/title/tt1226236/?ref_=fn_tt_tt_1</t>
  </si>
  <si>
    <t>John Putch</t>
  </si>
  <si>
    <t>Atlas Shrugged II: The StrikeÂ </t>
  </si>
  <si>
    <t>box office flop|critically bashed|government|industrialist|railroad</t>
  </si>
  <si>
    <t>http://www.imdb.com/title/tt1985017/?ref_=fn_tt_tt_1</t>
  </si>
  <si>
    <t>Peter Medak</t>
  </si>
  <si>
    <t>Romeo Is BleedingÂ </t>
  </si>
  <si>
    <t>detective|police|protection|russian|sergeant</t>
  </si>
  <si>
    <t>http://www.imdb.com/title/tt0107983/?ref_=fn_tt_tt_1</t>
  </si>
  <si>
    <t>Lesley Ann Warren</t>
  </si>
  <si>
    <t>The LimeyÂ </t>
  </si>
  <si>
    <t>daughter|englishman|ex con|revenge|young woman</t>
  </si>
  <si>
    <t>http://www.imdb.com/title/tt0165854/?ref_=fn_tt_tt_1</t>
  </si>
  <si>
    <t>CrashÂ </t>
  </si>
  <si>
    <t>race relations|racism|racist|social problem|stereotype</t>
  </si>
  <si>
    <t>http://www.imdb.com/title/tt0375679/?ref_=fn_tt_tt_1</t>
  </si>
  <si>
    <t>Terence Davies</t>
  </si>
  <si>
    <t>The House of MirthÂ </t>
  </si>
  <si>
    <t>high society|love|money|reputation|wealth</t>
  </si>
  <si>
    <t>http://www.imdb.com/title/tt0200720/?ref_=fn_tt_tt_1</t>
  </si>
  <si>
    <t>Harley Cokeliss</t>
  </si>
  <si>
    <t>MaloneÂ </t>
  </si>
  <si>
    <t>Dennis Burkley</t>
  </si>
  <si>
    <t>assassin|box office flop|cia|farmer|power</t>
  </si>
  <si>
    <t>http://www.imdb.com/title/tt0093483/?ref_=fn_tt_tt_1</t>
  </si>
  <si>
    <t>Tim DeKay</t>
  </si>
  <si>
    <t>Peaceful WarriorÂ </t>
  </si>
  <si>
    <t>college|college athlete|comeback|gymnast|olympics</t>
  </si>
  <si>
    <t>http://www.imdb.com/title/tt0438315/?ref_=fn_tt_tt_1</t>
  </si>
  <si>
    <t>Tom Brady</t>
  </si>
  <si>
    <t>Bucky Larson: Born to Be a StarÂ </t>
  </si>
  <si>
    <t>diner|eating a banana|masturbation|porn star|shooting a pornographic movie</t>
  </si>
  <si>
    <t>http://www.imdb.com/title/tt1411664/?ref_=fn_tt_tt_1</t>
  </si>
  <si>
    <t>Gillian White</t>
  </si>
  <si>
    <t>BamboozledÂ </t>
  </si>
  <si>
    <t>actor|minstrel show|protest|success|writer</t>
  </si>
  <si>
    <t>http://www.imdb.com/title/tt0215545/?ref_=fn_tt_tt_1</t>
  </si>
  <si>
    <t>Jason Zada</t>
  </si>
  <si>
    <t>Stephanie Vogt</t>
  </si>
  <si>
    <t>Eoin Macken</t>
  </si>
  <si>
    <t>The ForestÂ </t>
  </si>
  <si>
    <t>Gen Seto</t>
  </si>
  <si>
    <t>forest|japan|suicide|suicide forest|supernatural</t>
  </si>
  <si>
    <t>http://www.imdb.com/title/tt3387542/?ref_=fn_tt_tt_1</t>
  </si>
  <si>
    <t>SphinxÂ </t>
  </si>
  <si>
    <t>bat|curse|egyptologist|mummy|murder</t>
  </si>
  <si>
    <t>http://www.imdb.com/title/tt0083113/?ref_=fn_tt_tt_1</t>
  </si>
  <si>
    <t>Noah Baumbach</t>
  </si>
  <si>
    <t>Maria Dizzia</t>
  </si>
  <si>
    <t>While We're YoungÂ </t>
  </si>
  <si>
    <t>Dree Hemingway</t>
  </si>
  <si>
    <t>documentary filmmaker|documentary filmmaking|father in law|generation z|hipster</t>
  </si>
  <si>
    <t>http://www.imdb.com/title/tt1791682/?ref_=fn_tt_tt_1</t>
  </si>
  <si>
    <t>Eddie 'Piolin' Sotelo</t>
  </si>
  <si>
    <t>A Better LifeÂ </t>
  </si>
  <si>
    <t>Robert Peters</t>
  </si>
  <si>
    <t>gang|gardener|money|police|truck</t>
  </si>
  <si>
    <t>http://www.imdb.com/title/tt1554091/?ref_=fn_tt_tt_1</t>
  </si>
  <si>
    <t>SpiderÂ </t>
  </si>
  <si>
    <t>halfway house|key|reality|schizophrenia|spider</t>
  </si>
  <si>
    <t>http://www.imdb.com/title/tt0278731/?ref_=fn_tt_tt_1</t>
  </si>
  <si>
    <t>Eric Blakeney</t>
  </si>
  <si>
    <t>Gun ShyÂ </t>
  </si>
  <si>
    <t>colombian|enema|group therapy|murder|nurse</t>
  </si>
  <si>
    <t>http://www.imdb.com/title/tt0171356/?ref_=fn_tt_tt_1</t>
  </si>
  <si>
    <t>Nicholas NicklebyÂ </t>
  </si>
  <si>
    <t>boy|boys' school|death|friend|orphan</t>
  </si>
  <si>
    <t>http://www.imdb.com/title/tt0309912/?ref_=fn_tt_tt_1</t>
  </si>
  <si>
    <t>The IcemanÂ </t>
  </si>
  <si>
    <t>based on true story|contract killer|crime family|murder of a girl|serial murderer</t>
  </si>
  <si>
    <t>http://www.imdb.com/title/tt1491044/?ref_=fn_tt_tt_1</t>
  </si>
  <si>
    <t>Rakesh Roshan</t>
  </si>
  <si>
    <t>Rekha</t>
  </si>
  <si>
    <t>Naseeruddin Shah</t>
  </si>
  <si>
    <t>KrrishÂ </t>
  </si>
  <si>
    <t>Sharat Saxena</t>
  </si>
  <si>
    <t>breaking the fourth wall|breaking the fourth wall by talking to the audience|computer|mask|singapore</t>
  </si>
  <si>
    <t>http://www.imdb.com/title/tt0432637/?ref_=fn_tt_tt_1</t>
  </si>
  <si>
    <t>Cecil B. DeMentedÂ </t>
  </si>
  <si>
    <t>actress|drive in|female protagonist|movie star|woman shot in the forehead</t>
  </si>
  <si>
    <t>http://www.imdb.com/title/tt0173716/?ref_=fn_tt_tt_1</t>
  </si>
  <si>
    <t>Scott A. Martin</t>
  </si>
  <si>
    <t>Killer JoeÂ </t>
  </si>
  <si>
    <t>Carol Sutton</t>
  </si>
  <si>
    <t>female nudity|female pubic hair|lingerie|neo noir|pubic hair</t>
  </si>
  <si>
    <t>http://www.imdb.com/title/tt1726669/?ref_=fn_tt_tt_1</t>
  </si>
  <si>
    <t>Derrick Borte</t>
  </si>
  <si>
    <t>The JonesesÂ </t>
  </si>
  <si>
    <t>Robert Pralgo</t>
  </si>
  <si>
    <t>envy|fake family|gadget|materialism|unhappy marriage</t>
  </si>
  <si>
    <t>http://www.imdb.com/title/tt1285309/?ref_=fn_tt_tt_1</t>
  </si>
  <si>
    <t>Richard Kwietniowski</t>
  </si>
  <si>
    <t>Owning MahownyÂ </t>
  </si>
  <si>
    <t>bank|bank fraud|bank manager|gambling|toronto</t>
  </si>
  <si>
    <t>http://www.imdb.com/title/tt0285861/?ref_=fn_tt_tt_1</t>
  </si>
  <si>
    <t>Bob Odenkirk</t>
  </si>
  <si>
    <t>The Brothers SolomonÂ </t>
  </si>
  <si>
    <t>antarctica|coma|neighbor|phd|pregnancy</t>
  </si>
  <si>
    <t>http://www.imdb.com/title/tt0784972/?ref_=fn_tt_tt_1</t>
  </si>
  <si>
    <t>Norah Jones</t>
  </si>
  <si>
    <t>My Blueberry NightsÂ </t>
  </si>
  <si>
    <t>Adriane Lenox</t>
  </si>
  <si>
    <t>blueberry pie|diner|nevada|new york city|pie</t>
  </si>
  <si>
    <t>http://www.imdb.com/title/tt0765120/?ref_=fn_tt_tt_1</t>
  </si>
  <si>
    <t>IlluminataÂ </t>
  </si>
  <si>
    <t>George DiCenzo</t>
  </si>
  <si>
    <t>critic|new york|new york city|playwright|theater critic</t>
  </si>
  <si>
    <t>http://www.imdb.com/title/tt0120709/?ref_=fn_tt_tt_1</t>
  </si>
  <si>
    <t>Swept AwayÂ </t>
  </si>
  <si>
    <t>island|sailor|storm|stranded|vacation</t>
  </si>
  <si>
    <t>http://www.imdb.com/title/tt0291502/?ref_=fn_tt_tt_1</t>
  </si>
  <si>
    <t>Joshua Seftel</t>
  </si>
  <si>
    <t>Sergej Trifunovic</t>
  </si>
  <si>
    <t>War, Inc.Â </t>
  </si>
  <si>
    <t>assassin|corporation|pop star|reporter|satire</t>
  </si>
  <si>
    <t>http://www.imdb.com/title/tt0884224/?ref_=fn_tt_tt_1</t>
  </si>
  <si>
    <t>Karen Mok</t>
  </si>
  <si>
    <t>Shaolin SoccerÂ </t>
  </si>
  <si>
    <t>cult film|kung fu|martial arts|shaolin|soccer</t>
  </si>
  <si>
    <t>http://www.imdb.com/title/tt0286112/?ref_=fn_tt_tt_1</t>
  </si>
  <si>
    <t>Cheryl Tiegs</t>
  </si>
  <si>
    <t>The Brown BunnyÂ </t>
  </si>
  <si>
    <t>Anna Vareschi</t>
  </si>
  <si>
    <t>boyfriend girlfriend relationship|erection|female frontal nudity|gang rape|prostitute</t>
  </si>
  <si>
    <t>http://www.imdb.com/title/tt0330099/?ref_=fn_tt_tt_1</t>
  </si>
  <si>
    <t>Claude Chabrol</t>
  </si>
  <si>
    <t>The SwindleÂ </t>
  </si>
  <si>
    <t>Michel Serrault</t>
  </si>
  <si>
    <t>con|con artist|money|scam|sils maria</t>
  </si>
  <si>
    <t>http://www.imdb.com/title/tt0120018/?ref_=fn_tt_tt_1</t>
  </si>
  <si>
    <t>Claire Foy</t>
  </si>
  <si>
    <t>Numan Acar</t>
  </si>
  <si>
    <t>RosewaterÂ </t>
  </si>
  <si>
    <t>Haluk Bilginer</t>
  </si>
  <si>
    <t>based on true story|hijab|journalism|prison|reference to mahmoud ahmedinejad</t>
  </si>
  <si>
    <t>http://www.imdb.com/title/tt2752688/?ref_=fn_tt_tt_1</t>
  </si>
  <si>
    <t>Bigas Luna</t>
  </si>
  <si>
    <t>Aitana SÃ¡nchez-GijÃ³n</t>
  </si>
  <si>
    <t>The Chambermaid on the TitanicÂ </t>
  </si>
  <si>
    <t>Romane Bohringer</t>
  </si>
  <si>
    <t>foundry|foundry worker|french|friend|titanic</t>
  </si>
  <si>
    <t>http://www.imdb.com/title/tt0129923/?ref_=fn_tt_tt_1</t>
  </si>
  <si>
    <t>Ralph Fiennes</t>
  </si>
  <si>
    <t>CoriolanusÂ </t>
  </si>
  <si>
    <t>Lubna Azabal</t>
  </si>
  <si>
    <t>modern day adaptation|reference to william shakespeare|shakespeare in modern dress|shakespeare play|shakespeare's coriolanus</t>
  </si>
  <si>
    <t>http://www.imdb.com/title/tt1372686/?ref_=fn_tt_tt_1</t>
  </si>
  <si>
    <t>Dan Harris</t>
  </si>
  <si>
    <t>Kip Pardue</t>
  </si>
  <si>
    <t>Imaginary HeroesÂ </t>
  </si>
  <si>
    <t>Larry Fessenden</t>
  </si>
  <si>
    <t>cat|christmas song|lawn mowing|leave of absence|medication</t>
  </si>
  <si>
    <t>http://www.imdb.com/title/tt0373024/?ref_=fn_tt_tt_1</t>
  </si>
  <si>
    <t>Mel Smith</t>
  </si>
  <si>
    <t>Danny Dyer</t>
  </si>
  <si>
    <t>Action|Comedy|Drama</t>
  </si>
  <si>
    <t>High Heels and Low LifesÂ </t>
  </si>
  <si>
    <t>attempted murder|blackmail|diver's watch|nurse|satire</t>
  </si>
  <si>
    <t>http://www.imdb.com/title/tt0253126/?ref_=fn_tt_tt_1</t>
  </si>
  <si>
    <t>Bobcat Goldthwait</t>
  </si>
  <si>
    <t>World's Greatest DadÂ </t>
  </si>
  <si>
    <t>black comedy|fictional talk show|high school teacher|phony suicide note|teacher</t>
  </si>
  <si>
    <t>http://www.imdb.com/title/tt1262981/?ref_=fn_tt_tt_1</t>
  </si>
  <si>
    <t>SeveranceÂ </t>
  </si>
  <si>
    <t>Laura Harris</t>
  </si>
  <si>
    <t>blood splatter|eastern europe|female nudity|pine forest|team building</t>
  </si>
  <si>
    <t>http://www.imdb.com/title/tt0464196/?ref_=fn_tt_tt_1</t>
  </si>
  <si>
    <t>DulÃ© Hill</t>
  </si>
  <si>
    <t>EdmondÂ </t>
  </si>
  <si>
    <t>bipolar disorder|sodomy|stabbing|street life|violence</t>
  </si>
  <si>
    <t>http://www.imdb.com/title/tt0443496/?ref_=fn_tt_tt_1</t>
  </si>
  <si>
    <t>Jake Scott</t>
  </si>
  <si>
    <t>Welcome to the RileysÂ </t>
  </si>
  <si>
    <t>Kerry Cahill</t>
  </si>
  <si>
    <t>businessman|prostitute|street|stripper|travel</t>
  </si>
  <si>
    <t>http://www.imdb.com/title/tt1183923/?ref_=fn_tt_tt_1</t>
  </si>
  <si>
    <t>Alan Metter</t>
  </si>
  <si>
    <t>Police Academy: Mission to MoscowÂ </t>
  </si>
  <si>
    <t>captain|commandant|mafia|russian mafia|security system</t>
  </si>
  <si>
    <t>http://www.imdb.com/title/tt0110857/?ref_=fn_tt_tt_1</t>
  </si>
  <si>
    <t>Blood Done Sign My NameÂ </t>
  </si>
  <si>
    <t>Lee Norris</t>
  </si>
  <si>
    <t>based on autobiography|based on novel|based on true story|murder|racism</t>
  </si>
  <si>
    <t>http://www.imdb.com/title/tt1210039/?ref_=fn_tt_tt_1</t>
  </si>
  <si>
    <t>Rafa Lara</t>
  </si>
  <si>
    <t>AndrÃ©s Montiel</t>
  </si>
  <si>
    <t>Jorge Luis Moreno</t>
  </si>
  <si>
    <t>Cinco de Mayo, La BatallaÂ </t>
  </si>
  <si>
    <t>William Miller</t>
  </si>
  <si>
    <t>http://www.imdb.com/title/tt2553908/?ref_=fn_tt_tt_1</t>
  </si>
  <si>
    <t>Jared Gilman</t>
  </si>
  <si>
    <t>Elsa &amp; FredÂ </t>
  </si>
  <si>
    <t>apartment|death of protagonist|follow that car|la dolce vita|love</t>
  </si>
  <si>
    <t>http://www.imdb.com/title/tt2113659/?ref_=fn_tt_tt_1</t>
  </si>
  <si>
    <t>Arthur Hiller</t>
  </si>
  <si>
    <t>Harvey Weinstein</t>
  </si>
  <si>
    <t>An Alan Smithee Film: Burn Hollywood BurnÂ </t>
  </si>
  <si>
    <t>box office flop|critically bashed|director|hollywood|mockumentary</t>
  </si>
  <si>
    <t>http://www.imdb.com/title/tt0118577/?ref_=fn_tt_tt_1</t>
  </si>
  <si>
    <t>Michael Meredith</t>
  </si>
  <si>
    <t>The Open RoadÂ </t>
  </si>
  <si>
    <t>american south|baseball|farmland|motel|road trip</t>
  </si>
  <si>
    <t>http://www.imdb.com/title/tt1007018/?ref_=fn_tt_tt_1</t>
  </si>
  <si>
    <t>Julio DePietro</t>
  </si>
  <si>
    <t>The Good GuyÂ </t>
  </si>
  <si>
    <t>book club|cheating boyfriend|job promotion|manhattan new york city|new york city</t>
  </si>
  <si>
    <t>http://www.imdb.com/title/tt1247662/?ref_=fn_tt_tt_1</t>
  </si>
  <si>
    <t>Katherine Dieckmann</t>
  </si>
  <si>
    <t>MotherhoodÂ </t>
  </si>
  <si>
    <t>birthday|birthday party|delivery man|mother|neighbor</t>
  </si>
  <si>
    <t>http://www.imdb.com/title/tt1220220/?ref_=fn_tt_tt_1</t>
  </si>
  <si>
    <t>Free StyleÂ </t>
  </si>
  <si>
    <t>Sandra EcheverrÃ­a</t>
  </si>
  <si>
    <t>http://www.imdb.com/title/tt1128071/?ref_=fn_tt_tt_1</t>
  </si>
  <si>
    <t>Kim Farrant</t>
  </si>
  <si>
    <t>Reef Ireland</t>
  </si>
  <si>
    <t>Nicholas Hamilton</t>
  </si>
  <si>
    <t>StrangerlandÂ </t>
  </si>
  <si>
    <t>Sean Keenan</t>
  </si>
  <si>
    <t>australian|desert|mother daughter relationship|mother son relationship|promiscuity</t>
  </si>
  <si>
    <t>http://www.imdb.com/title/tt2325977/?ref_=fn_tt_tt_1</t>
  </si>
  <si>
    <t>The Janky PromotersÂ </t>
  </si>
  <si>
    <t>Glenn Plummer</t>
  </si>
  <si>
    <t>bigger dreams|concert promoter|hotel maid|pep talk|rap concert</t>
  </si>
  <si>
    <t>http://www.imdb.com/title/tt1210071/?ref_=fn_tt_tt_1</t>
  </si>
  <si>
    <t>Scott Marshall</t>
  </si>
  <si>
    <t>Drew Waters</t>
  </si>
  <si>
    <t>Drew Fuller</t>
  </si>
  <si>
    <t>Blonde AmbitionÂ </t>
  </si>
  <si>
    <t>boss|business|career|confidence|female protagonist</t>
  </si>
  <si>
    <t>http://www.imdb.com/title/tt0887719/?ref_=fn_tt_tt_1</t>
  </si>
  <si>
    <t>Ãlex de la Iglesia</t>
  </si>
  <si>
    <t>Leonor Watling</t>
  </si>
  <si>
    <t>The Oxford MurdersÂ </t>
  </si>
  <si>
    <t>Danny Sapani</t>
  </si>
  <si>
    <t>landlady|lecture|murder|oxford university|symbol</t>
  </si>
  <si>
    <t>http://www.imdb.com/title/tt0488604/?ref_=fn_tt_tt_1</t>
  </si>
  <si>
    <t>Andrew Traucki</t>
  </si>
  <si>
    <t>Gyton Grantley</t>
  </si>
  <si>
    <t>Damian Walshe-Howling</t>
  </si>
  <si>
    <t>The ReefÂ </t>
  </si>
  <si>
    <t>Adrienne Pickering</t>
  </si>
  <si>
    <t>boat|great white shark|killing an animal|shark|underwater</t>
  </si>
  <si>
    <t>http://www.imdb.com/title/tt1320291/?ref_=fn_tt_tt_1</t>
  </si>
  <si>
    <t>Michael Clancy</t>
  </si>
  <si>
    <t>EulogyÂ </t>
  </si>
  <si>
    <t>dysfunctional family|family relationships|family reunion|funeral|twin</t>
  </si>
  <si>
    <t>http://www.imdb.com/title/tt0349416/?ref_=fn_tt_tt_1</t>
  </si>
  <si>
    <t>Craig Fairbrass</t>
  </si>
  <si>
    <t>Teryl Rothery</t>
  </si>
  <si>
    <t>White Noise 2: The LightÂ </t>
  </si>
  <si>
    <t>Adrian Holmes</t>
  </si>
  <si>
    <t>angry spirit|aura|electronic voice phenomena|electronics|near death experience</t>
  </si>
  <si>
    <t>http://www.imdb.com/title/tt0496436/?ref_=fn_tt_tt_1</t>
  </si>
  <si>
    <t>Robert Adetuyi</t>
  </si>
  <si>
    <t>Mishael Morgan</t>
  </si>
  <si>
    <t>Shane Pollard</t>
  </si>
  <si>
    <t>You Got Served: Beat the WorldÂ </t>
  </si>
  <si>
    <t>Chase Armitage</t>
  </si>
  <si>
    <t>http://www.imdb.com/title/tt1568139/?ref_=fn_tt_tt_1</t>
  </si>
  <si>
    <t>Kari Skogland</t>
  </si>
  <si>
    <t>Fifty Dead Men WalkingÂ </t>
  </si>
  <si>
    <t>Michael McElhatton</t>
  </si>
  <si>
    <t>1980s|ira|near death experience|title directed by female|what happened to epilogue</t>
  </si>
  <si>
    <t>http://www.imdb.com/title/tt1097643/?ref_=fn_tt_tt_1</t>
  </si>
  <si>
    <t>Taedong Park</t>
  </si>
  <si>
    <t>Adventure|Animation</t>
  </si>
  <si>
    <t>Jungle ShuffleÂ </t>
  </si>
  <si>
    <t>Amanda Troop</t>
  </si>
  <si>
    <t>http://www.imdb.com/title/tt2722786/?ref_=fn_tt_tt_1</t>
  </si>
  <si>
    <t>Veronica Ferres</t>
  </si>
  <si>
    <t>Adam ResurrectedÂ </t>
  </si>
  <si>
    <t>circus|dog|entertainer|holocaust|patient</t>
  </si>
  <si>
    <t>http://www.imdb.com/title/tt0479341/?ref_=fn_tt_tt_1</t>
  </si>
  <si>
    <t>Benedikt Erlingsson</t>
  </si>
  <si>
    <t>Charlotte BÃ¸ving</t>
  </si>
  <si>
    <t>Of Horses and MenÂ </t>
  </si>
  <si>
    <t>SigrÃ­Ã°ur MarÃ­a EgilsdÃ³ttir</t>
  </si>
  <si>
    <t>barbed wire|barbed wire fence|horse|nature|snowstorm</t>
  </si>
  <si>
    <t>http://www.imdb.com/title/tt3074732/?ref_=fn_tt_tt_1</t>
  </si>
  <si>
    <t>Gurinder Chadha</t>
  </si>
  <si>
    <t>Comedy|Drama|Horror|Romance</t>
  </si>
  <si>
    <t>Sendhil Ramamurthy</t>
  </si>
  <si>
    <t>It's a Wonderful AfterlifeÂ </t>
  </si>
  <si>
    <t>Shabana Azmi</t>
  </si>
  <si>
    <t>afterlife|indian|murder|overweight woman|police</t>
  </si>
  <si>
    <t>http://www.imdb.com/title/tt1319716/?ref_=fn_tt_tt_1</t>
  </si>
  <si>
    <t>The Devil's TombÂ </t>
  </si>
  <si>
    <t>desert|mercenary|priest|scientist|war veteran</t>
  </si>
  <si>
    <t>http://www.imdb.com/title/tt1147687/?ref_=fn_tt_tt_1</t>
  </si>
  <si>
    <t>Vic Sarin</t>
  </si>
  <si>
    <t>Jesse Moss</t>
  </si>
  <si>
    <t>PartitionÂ </t>
  </si>
  <si>
    <t>John Light</t>
  </si>
  <si>
    <t>india|love|muslim|pakistan|sikh</t>
  </si>
  <si>
    <t>http://www.imdb.com/title/tt0213985/?ref_=fn_tt_tt_1</t>
  </si>
  <si>
    <t>Jim Issa</t>
  </si>
  <si>
    <t>Luke Perry</t>
  </si>
  <si>
    <t>Good IntentionsÂ </t>
  </si>
  <si>
    <t>http://www.imdb.com/title/tt1070781/?ref_=fn_tt_tt_1</t>
  </si>
  <si>
    <t>The Good, the Bad, the WeirdÂ </t>
  </si>
  <si>
    <t>Dal-su Oh</t>
  </si>
  <si>
    <t>bounty hunter|manchuria|map|train|treasure</t>
  </si>
  <si>
    <t>http://www.imdb.com/title/tt0901487/?ref_=fn_tt_tt_1</t>
  </si>
  <si>
    <t>Nurse 3DÂ </t>
  </si>
  <si>
    <t>carnage|female nudity|purple panties|sexual attraction|shaved labia</t>
  </si>
  <si>
    <t>http://www.imdb.com/title/tt1913166/?ref_=fn_tt_tt_1</t>
  </si>
  <si>
    <t>William Phillips</t>
  </si>
  <si>
    <t>Action|Comedy|Drama|Western</t>
  </si>
  <si>
    <t>GunlessÂ </t>
  </si>
  <si>
    <t>blacksmith|bounty hunter|duel|gunslinger|wild west</t>
  </si>
  <si>
    <t>http://www.imdb.com/title/tt1376195/?ref_=fn_tt_tt_1</t>
  </si>
  <si>
    <t>AdventurelandÂ </t>
  </si>
  <si>
    <t>amusement park|strong female character|summer job|teen movie|teenager</t>
  </si>
  <si>
    <t>http://www.imdb.com/title/tt1091722/?ref_=fn_tt_tt_1</t>
  </si>
  <si>
    <t>Andy Garcia</t>
  </si>
  <si>
    <t>Victor Rivers</t>
  </si>
  <si>
    <t>The Lost CityÂ </t>
  </si>
  <si>
    <t>Enrique Murciano</t>
  </si>
  <si>
    <t>1950s|cuba|cuban flag|fidel castro|havana cuba</t>
  </si>
  <si>
    <t>http://www.imdb.com/title/tt0343996/?ref_=fn_tt_tt_1</t>
  </si>
  <si>
    <t>Next FridayÂ </t>
  </si>
  <si>
    <t>african american|flashback|marijuana joint|porn magazine|suburb</t>
  </si>
  <si>
    <t>http://www.imdb.com/title/tt0195945/?ref_=fn_tt_tt_1</t>
  </si>
  <si>
    <t>Sarik Andreasyan</t>
  </si>
  <si>
    <t>American HeistÂ </t>
  </si>
  <si>
    <t>Akon</t>
  </si>
  <si>
    <t>bank|critically bashed|heist|mechanic|prison</t>
  </si>
  <si>
    <t>http://www.imdb.com/title/tt2923316/?ref_=fn_tt_tt_1</t>
  </si>
  <si>
    <t>Burt Kwouk</t>
  </si>
  <si>
    <t>You Only Live TwiceÂ </t>
  </si>
  <si>
    <t>faked death|japan|japanese|poison|secret headquarters</t>
  </si>
  <si>
    <t>http://www.imdb.com/title/tt0062512/?ref_=fn_tt_tt_1</t>
  </si>
  <si>
    <t>Julian Gilbey</t>
  </si>
  <si>
    <t>PlasticÂ </t>
  </si>
  <si>
    <t>credit card fraud|lesbian kiss|miami</t>
  </si>
  <si>
    <t>http://www.imdb.com/title/tt2556874/?ref_=fn_tt_tt_1</t>
  </si>
  <si>
    <t>Emmanuelle Riva</t>
  </si>
  <si>
    <t>AmourÂ </t>
  </si>
  <si>
    <t>Jean-Louis Trintignant</t>
  </si>
  <si>
    <t>aging|daughter|old couple|old love|stroke</t>
  </si>
  <si>
    <t>http://www.imdb.com/title/tt1602620/?ref_=fn_tt_tt_1</t>
  </si>
  <si>
    <t>Gary Sherman</t>
  </si>
  <si>
    <t>Poltergeist IIIÂ </t>
  </si>
  <si>
    <t>aunt niece relationship|brother sister relationship|building|father daughter relationship|mirror</t>
  </si>
  <si>
    <t>http://www.imdb.com/title/tt0095889/?ref_=fn_tt_tt_1</t>
  </si>
  <si>
    <t>Valeri Milev</t>
  </si>
  <si>
    <t>Re-KillÂ </t>
  </si>
  <si>
    <t>Jesse Garcia</t>
  </si>
  <si>
    <t>after dark|after dark horrorfest|fictional tv news show|outbreak</t>
  </si>
  <si>
    <t>http://www.imdb.com/title/tt1612319/?ref_=fn_tt_tt_1</t>
  </si>
  <si>
    <t>Stanley Kramer</t>
  </si>
  <si>
    <t>It's a Mad, Mad, Mad, Mad WorldÂ </t>
  </si>
  <si>
    <t>Spencer Tracy</t>
  </si>
  <si>
    <t>california|desert|dying words|money|race</t>
  </si>
  <si>
    <t>http://www.imdb.com/title/tt0057193/?ref_=fn_tt_tt_1</t>
  </si>
  <si>
    <t>Pedro AlmodÃ³var</t>
  </si>
  <si>
    <t>Comedy|Crime|Drama|Mystery</t>
  </si>
  <si>
    <t>Carmen Maura</t>
  </si>
  <si>
    <t>VolverÂ </t>
  </si>
  <si>
    <t>Antonio de la Torre</t>
  </si>
  <si>
    <t>abusive father|child abuse|death|rape|secret</t>
  </si>
  <si>
    <t>http://www.imdb.com/title/tt0441909/?ref_=fn_tt_tt_1</t>
  </si>
  <si>
    <t>Gerald Potterton</t>
  </si>
  <si>
    <t>Adventure|Animation|Fantasy|Horror|Sci-Fi</t>
  </si>
  <si>
    <t>John Vernon</t>
  </si>
  <si>
    <t>Heavy MetalÂ </t>
  </si>
  <si>
    <t>Don Francks</t>
  </si>
  <si>
    <t>anthology|girl|heavy metal|secretary|segments</t>
  </si>
  <si>
    <t>http://www.imdb.com/title/tt0082509/?ref_=fn_tt_tt_1</t>
  </si>
  <si>
    <t>Jizelle Jade</t>
  </si>
  <si>
    <t>Gentlemen BroncosÂ </t>
  </si>
  <si>
    <t>amateur film|sexual harassment|sexual innuendo|small town|struggling parent</t>
  </si>
  <si>
    <t>http://www.imdb.com/title/tt1161418/?ref_=fn_tt_tt_1</t>
  </si>
  <si>
    <t>Richard IIIÂ </t>
  </si>
  <si>
    <t>1930s|abuse of power|england|king|murder</t>
  </si>
  <si>
    <t>http://www.imdb.com/title/tt0114279/?ref_=fn_tt_tt_1</t>
  </si>
  <si>
    <t>Michaela McManus</t>
  </si>
  <si>
    <t>Into the Grizzly MazeÂ </t>
  </si>
  <si>
    <t>Luisa D'Oliveira</t>
  </si>
  <si>
    <t>bear|breasts|female nudity|grizzly|wilderness</t>
  </si>
  <si>
    <t>http://www.imdb.com/title/tt1694021/?ref_=fn_tt_tt_1</t>
  </si>
  <si>
    <t>Anurag Basu</t>
  </si>
  <si>
    <t>Steven Michael Quezada</t>
  </si>
  <si>
    <t>Action|Drama|Romance|Thriller</t>
  </si>
  <si>
    <t>BÃ¡rbara Mori</t>
  </si>
  <si>
    <t>KitesÂ </t>
  </si>
  <si>
    <t>casino|desert|love|suicide|tragic event</t>
  </si>
  <si>
    <t>http://www.imdb.com/title/tt1198101/?ref_=fn_tt_tt_1</t>
  </si>
  <si>
    <t>MelancholiaÂ </t>
  </si>
  <si>
    <t>art director|breasts|depression|outdoor sex|riding a horse</t>
  </si>
  <si>
    <t>http://www.imdb.com/title/tt1527186/?ref_=fn_tt_tt_1</t>
  </si>
  <si>
    <t>Kriv Stenders</t>
  </si>
  <si>
    <t>Biography|Comedy|Drama|Family|Romance</t>
  </si>
  <si>
    <t>Red DogÂ </t>
  </si>
  <si>
    <t>Luke Ford</t>
  </si>
  <si>
    <t>australian|based on true events|dog|love|search</t>
  </si>
  <si>
    <t>http://www.imdb.com/title/tt0803061/?ref_=fn_tt_tt_1</t>
  </si>
  <si>
    <t>Yash Chopra</t>
  </si>
  <si>
    <t>Katrina Kaif</t>
  </si>
  <si>
    <t>Jab Tak Hai JaanÂ </t>
  </si>
  <si>
    <t>Vic Waghorn</t>
  </si>
  <si>
    <t>accident|army|bomb|indian army|love</t>
  </si>
  <si>
    <t>http://www.imdb.com/title/tt2176013/?ref_=fn_tt_tt_1</t>
  </si>
  <si>
    <t>AlienÂ </t>
  </si>
  <si>
    <t>Bolaji Badejo</t>
  </si>
  <si>
    <t>alien|creature|future|outer space|spaceship</t>
  </si>
  <si>
    <t>http://www.imdb.com/title/tt0078748/?ref_=fn_tt_tt_1</t>
  </si>
  <si>
    <t>Edwin Neal</t>
  </si>
  <si>
    <t>The Texas Chain Saw MassacreÂ </t>
  </si>
  <si>
    <t>Marilyn Burns</t>
  </si>
  <si>
    <t>cannibal|chainsaw|hitchhiker|independent film|leatherface</t>
  </si>
  <si>
    <t>http://www.imdb.com/title/tt0072271/?ref_=fn_tt_tt_1</t>
  </si>
  <si>
    <t>Floria Sigismondi</t>
  </si>
  <si>
    <t>The RunawaysÂ </t>
  </si>
  <si>
    <t>band|box office flop|critically bashed|historically inaccurate|revisionist history</t>
  </si>
  <si>
    <t>http://www.imdb.com/title/tt1017451/?ref_=fn_tt_tt_1</t>
  </si>
  <si>
    <t>Fiddler on the RoofÂ </t>
  </si>
  <si>
    <t>Rosalind Harris</t>
  </si>
  <si>
    <t>immigration|jewish|pogrom|tradition|tradition versus modernity</t>
  </si>
  <si>
    <t>http://www.imdb.com/title/tt0067093/?ref_=fn_tt_tt_1</t>
  </si>
  <si>
    <t>Earl Cameron</t>
  </si>
  <si>
    <t>ThunderballÂ </t>
  </si>
  <si>
    <t>domino|fiery redhead|nassau|official james bond series|underwater battle</t>
  </si>
  <si>
    <t>http://www.imdb.com/title/tt0059800/?ref_=fn_tt_tt_1</t>
  </si>
  <si>
    <t>Shanley Caswell</t>
  </si>
  <si>
    <t>DetentionÂ </t>
  </si>
  <si>
    <t>Parker Bagley</t>
  </si>
  <si>
    <t>blood splatter|detention|high school|overalls|reference to c. thomas howell</t>
  </si>
  <si>
    <t>http://www.imdb.com/title/tt1701990/?ref_=fn_tt_tt_1</t>
  </si>
  <si>
    <t>Ferzan Ozpetek</t>
  </si>
  <si>
    <t>Alessandro Preziosi</t>
  </si>
  <si>
    <t>Loose CannonsÂ </t>
  </si>
  <si>
    <t>Lunetta Savino</t>
  </si>
  <si>
    <t>gay|gay friend|grandmother grandson relationship|heart attack|mother son relationship</t>
  </si>
  <si>
    <t>http://www.imdb.com/title/tt1405810/?ref_=fn_tt_tt_1</t>
  </si>
  <si>
    <t>Set It OffÂ </t>
  </si>
  <si>
    <t>bank|black comedy|main characters killed off|money|robbery</t>
  </si>
  <si>
    <t>http://www.imdb.com/title/tt0117603/?ref_=fn_tt_tt_1</t>
  </si>
  <si>
    <t>The Best ManÂ </t>
  </si>
  <si>
    <t>Jarrod Bunch</t>
  </si>
  <si>
    <t>african american|bachelor party|brooklyn bridge|family relationships|stripper</t>
  </si>
  <si>
    <t>http://www.imdb.com/title/tt0168501/?ref_=fn_tt_tt_1</t>
  </si>
  <si>
    <t>Alex Vincent</t>
  </si>
  <si>
    <t>Catherine Hicks</t>
  </si>
  <si>
    <t>Child's PlayÂ </t>
  </si>
  <si>
    <t>Dinah Manoff</t>
  </si>
  <si>
    <t>birthday|doll|murder|serial killer|voodoo</t>
  </si>
  <si>
    <t>http://www.imdb.com/title/tt0094862/?ref_=fn_tt_tt_1</t>
  </si>
  <si>
    <t>Tucker Albrizzi</t>
  </si>
  <si>
    <t>SickoÂ </t>
  </si>
  <si>
    <t>Bill Clinton</t>
  </si>
  <si>
    <t>canada|cuba|france|guantanamo|hmo</t>
  </si>
  <si>
    <t>http://www.imdb.com/title/tt0386032/?ref_=fn_tt_tt_1</t>
  </si>
  <si>
    <t>The Purge: AnarchyÂ </t>
  </si>
  <si>
    <t>Roberta Valderrama</t>
  </si>
  <si>
    <t>held at gunpoint|machete|masked man|sequel|violence</t>
  </si>
  <si>
    <t>http://www.imdb.com/title/tt2975578/?ref_=fn_tt_tt_1</t>
  </si>
  <si>
    <t>Kris Isacsson</t>
  </si>
  <si>
    <t>Down to YouÂ </t>
  </si>
  <si>
    <t>artist|cake|college|new york city|student</t>
  </si>
  <si>
    <t>http://www.imdb.com/title/tt0186975/?ref_=fn_tt_tt_1</t>
  </si>
  <si>
    <t>Harold &amp; Kumar Go to White CastleÂ </t>
  </si>
  <si>
    <t>marijuana|police|road trip|stoner|white castle</t>
  </si>
  <si>
    <t>http://www.imdb.com/title/tt0366551/?ref_=fn_tt_tt_1</t>
  </si>
  <si>
    <t>The ContenderÂ </t>
  </si>
  <si>
    <t>bridge|governor|political thriller|president|vice president</t>
  </si>
  <si>
    <t>http://www.imdb.com/title/tt0208874/?ref_=fn_tt_tt_1</t>
  </si>
  <si>
    <t>Ben Younger</t>
  </si>
  <si>
    <t>Boiler RoomÂ </t>
  </si>
  <si>
    <t>career|casino|judge|stock|stock broker</t>
  </si>
  <si>
    <t>http://www.imdb.com/title/tt0181984/?ref_=fn_tt_tt_1</t>
  </si>
  <si>
    <t>Denholm Elliott</t>
  </si>
  <si>
    <t>Don Ameche</t>
  </si>
  <si>
    <t>Trading PlacesÂ </t>
  </si>
  <si>
    <t>Ralph Bellamy</t>
  </si>
  <si>
    <t>interracial relationship|poverty|prostitute|scam|stock market</t>
  </si>
  <si>
    <t>http://www.imdb.com/title/tt0086465/?ref_=fn_tt_tt_1</t>
  </si>
  <si>
    <t>Black ChristmasÂ </t>
  </si>
  <si>
    <t>attic|christmas|house|incest|sorority</t>
  </si>
  <si>
    <t>http://www.imdb.com/title/tt0454082/?ref_=fn_tt_tt_1</t>
  </si>
  <si>
    <t>Daniel Taplitz</t>
  </si>
  <si>
    <t>Breakin' All the RulesÂ </t>
  </si>
  <si>
    <t>Patrick Cranshaw</t>
  </si>
  <si>
    <t>female to male foot in crotch|lingerie slip|love|mistaken identity|writer</t>
  </si>
  <si>
    <t>http://www.imdb.com/title/tt0349169/?ref_=fn_tt_tt_1</t>
  </si>
  <si>
    <t>Action|Biography|Drama|History|Romance|War</t>
  </si>
  <si>
    <t>Henry VÂ </t>
  </si>
  <si>
    <t>Danny Webb</t>
  </si>
  <si>
    <t>battle|battle of agincourt|king|shakespeare play|sword and shield</t>
  </si>
  <si>
    <t>http://www.imdb.com/title/tt0097499/?ref_=fn_tt_tt_1</t>
  </si>
  <si>
    <t>Tamara Jenkins</t>
  </si>
  <si>
    <t>The SavagesÂ </t>
  </si>
  <si>
    <t>Gbenga Akinnagbe</t>
  </si>
  <si>
    <t>arizona|dementia|married man|sun city arizona|writing</t>
  </si>
  <si>
    <t>http://www.imdb.com/title/tt0775529/?ref_=fn_tt_tt_1</t>
  </si>
  <si>
    <t>Linda Mendoza</t>
  </si>
  <si>
    <t>Chasing PapiÂ </t>
  </si>
  <si>
    <t>beauty pageant|bilingual|dating|latino|three women</t>
  </si>
  <si>
    <t>http://www.imdb.com/title/tt0323572/?ref_=fn_tt_tt_1</t>
  </si>
  <si>
    <t>Nicky Katt</t>
  </si>
  <si>
    <t>Kristin Lehman</t>
  </si>
  <si>
    <t>The Way of the GunÂ </t>
  </si>
  <si>
    <t>Dylan Kussman</t>
  </si>
  <si>
    <t>criminal|drifter|gangster|money|surrogate mother</t>
  </si>
  <si>
    <t>http://www.imdb.com/title/tt0202677/?ref_=fn_tt_tt_1</t>
  </si>
  <si>
    <t>Igby Goes DownÂ </t>
  </si>
  <si>
    <t>boy|mistress|money|schizophrenic|school</t>
  </si>
  <si>
    <t>http://www.imdb.com/title/tt0280760/?ref_=fn_tt_tt_1</t>
  </si>
  <si>
    <t>Hart Bochner</t>
  </si>
  <si>
    <t>PCUÂ </t>
  </si>
  <si>
    <t>Chris Young</t>
  </si>
  <si>
    <t>college|high school senior|meat|protest|university</t>
  </si>
  <si>
    <t>http://www.imdb.com/title/tt0110759/?ref_=fn_tt_tt_1</t>
  </si>
  <si>
    <t>The Ultimate GiftÂ </t>
  </si>
  <si>
    <t>billionaire|grandfather|playboy|trust fund baby|wealth</t>
  </si>
  <si>
    <t>http://www.imdb.com/title/tt0482629/?ref_=fn_tt_tt_1</t>
  </si>
  <si>
    <t>Katherine Kelly Lang</t>
  </si>
  <si>
    <t>Ronn Moss</t>
  </si>
  <si>
    <t xml:space="preserve">The Bold and the BeautifulÂ             </t>
  </si>
  <si>
    <t>Hunter Tylo</t>
  </si>
  <si>
    <t>beverly hills california|family relationships|los angeles california|soap opera</t>
  </si>
  <si>
    <t>http://www.imdb.com/title/tt0092325/?ref_=fn_tt_tt_1</t>
  </si>
  <si>
    <t>Stewart Raffill</t>
  </si>
  <si>
    <t>John Carradine</t>
  </si>
  <si>
    <t>The Ice PiratesÂ </t>
  </si>
  <si>
    <t>Robert Urich</t>
  </si>
  <si>
    <t>bar fight|cult film|ice|psychotronic|sword fight</t>
  </si>
  <si>
    <t>http://www.imdb.com/title/tt0087451/?ref_=fn_tt_tt_1</t>
  </si>
  <si>
    <t>GracieÂ </t>
  </si>
  <si>
    <t>Carly Schroeder</t>
  </si>
  <si>
    <t>boy|girl|soccer|south orange new jersey|teenager</t>
  </si>
  <si>
    <t>http://www.imdb.com/title/tt0441007/?ref_=fn_tt_tt_1</t>
  </si>
  <si>
    <t>Trust the ManÂ </t>
  </si>
  <si>
    <t>actress|lesbianism|manhattan new york city|urination|watching pornography</t>
  </si>
  <si>
    <t>http://www.imdb.com/title/tt0427968/?ref_=fn_tt_tt_1</t>
  </si>
  <si>
    <t>Hamlet 2Â </t>
  </si>
  <si>
    <t>gang banger|sequel|shakespeare's hamlet|student|time machine</t>
  </si>
  <si>
    <t>http://www.imdb.com/title/tt1104733/?ref_=fn_tt_tt_1</t>
  </si>
  <si>
    <t>Velvet GoldmineÂ </t>
  </si>
  <si>
    <t>Janet McTeer</t>
  </si>
  <si>
    <t>1970s|glitter|political cover up|reference to katharine hepburn|reference to spencer tracy</t>
  </si>
  <si>
    <t>http://www.imdb.com/title/tt0120879/?ref_=fn_tt_tt_1</t>
  </si>
  <si>
    <t>Hong-jin Na</t>
  </si>
  <si>
    <t>Jun Kunimura</t>
  </si>
  <si>
    <t>Jung-min Hwang</t>
  </si>
  <si>
    <t>The WailingÂ </t>
  </si>
  <si>
    <t>Woo-hee Chun</t>
  </si>
  <si>
    <t>policeman|stranger|supernatural|village|vomiting</t>
  </si>
  <si>
    <t>http://www.imdb.com/title/tt5215952/?ref_=fn_tt_tt_1</t>
  </si>
  <si>
    <t>Heather Morris</t>
  </si>
  <si>
    <t>Glee: The 3D Concert MovieÂ </t>
  </si>
  <si>
    <t>Kevin McHale</t>
  </si>
  <si>
    <t>concert|live in concert recording|live performance</t>
  </si>
  <si>
    <t>http://www.imdb.com/title/tt1922612/?ref_=fn_tt_tt_1</t>
  </si>
  <si>
    <t>Chatrichalerm Yukol</t>
  </si>
  <si>
    <t>Chatchai Plengpanich</t>
  </si>
  <si>
    <t>The Legend of SuriyothaiÂ </t>
  </si>
  <si>
    <t>Mai Charoenpura</t>
  </si>
  <si>
    <t>16th century|burmese|invasion|queen|thailand</t>
  </si>
  <si>
    <t>http://www.imdb.com/title/tt0290879/?ref_=fn_tt_tt_1</t>
  </si>
  <si>
    <t>Dario Argento</t>
  </si>
  <si>
    <t>Two Evil EyesÂ </t>
  </si>
  <si>
    <t>black cat|cat|evil|photographer|undead</t>
  </si>
  <si>
    <t>http://www.imdb.com/title/tt0100827/?ref_=fn_tt_tt_1</t>
  </si>
  <si>
    <t>Eric Lavaine</t>
  </si>
  <si>
    <t>Julie Engelbrecht</t>
  </si>
  <si>
    <t>BarbecueÂ </t>
  </si>
  <si>
    <t>Lionel Abelanski</t>
  </si>
  <si>
    <t>http://www.imdb.com/title/tt3202120/?ref_=fn_tt_tt_1</t>
  </si>
  <si>
    <t>All or NothingÂ </t>
  </si>
  <si>
    <t>Gary McDonald</t>
  </si>
  <si>
    <t>love|neighbor|single parent|supermarket|working class</t>
  </si>
  <si>
    <t>http://www.imdb.com/title/tt0286261/?ref_=fn_tt_tt_1</t>
  </si>
  <si>
    <t>Marc Forby</t>
  </si>
  <si>
    <t>Q'orianka Kilcher</t>
  </si>
  <si>
    <t>Princess KaiulaniÂ </t>
  </si>
  <si>
    <t>hawaii|hawaiian|historically inaccurate|princess|tearing up a letter</t>
  </si>
  <si>
    <t>http://www.imdb.com/title/tt1185344/?ref_=fn_tt_tt_1</t>
  </si>
  <si>
    <t>Vince Colosimo</t>
  </si>
  <si>
    <t>Jacqueline McKenzie</t>
  </si>
  <si>
    <t>Opal DreamÂ </t>
  </si>
  <si>
    <t>Peter Callan</t>
  </si>
  <si>
    <t>friend|girl|imaginary friend|outback|town</t>
  </si>
  <si>
    <t>http://www.imdb.com/title/tt0420835/?ref_=fn_tt_tt_1</t>
  </si>
  <si>
    <t>Ole Christian Madsen</t>
  </si>
  <si>
    <t>Thure Lindhardt</t>
  </si>
  <si>
    <t>Lars Mikkelsen</t>
  </si>
  <si>
    <t>Flame and CitronÂ </t>
  </si>
  <si>
    <t>danish|double agent|nazi|nazi occupation|resistance</t>
  </si>
  <si>
    <t>http://www.imdb.com/title/tt0920458/?ref_=fn_tt_tt_1</t>
  </si>
  <si>
    <t>Danish</t>
  </si>
  <si>
    <t>Meiert Avis</t>
  </si>
  <si>
    <t>UndiscoveredÂ </t>
  </si>
  <si>
    <t>Perrey Reeves</t>
  </si>
  <si>
    <t>bare chested male|box office flop|diner|german shepherd|one word title</t>
  </si>
  <si>
    <t>http://www.imdb.com/title/tt0434424/?ref_=fn_tt_tt_1</t>
  </si>
  <si>
    <t>Red Riding: In the Year of Our Lord 1974Â </t>
  </si>
  <si>
    <t>John Henshaw</t>
  </si>
  <si>
    <t>ejected from a moving vehicle|gun held to head|handcuffs|shot multiple times|strangulation</t>
  </si>
  <si>
    <t>http://www.imdb.com/title/tt1259574/?ref_=fn_tt_tt_1</t>
  </si>
  <si>
    <t>AndrÃ© TÃ©chinÃ©</t>
  </si>
  <si>
    <t>Ronit Elkabetz</t>
  </si>
  <si>
    <t>The Girl on the TrainÂ </t>
  </si>
  <si>
    <t>Ã‰milie Dequenne</t>
  </si>
  <si>
    <t>bar mitzvah|lawyer|train|wealth|wrestler</t>
  </si>
  <si>
    <t>http://www.imdb.com/title/tt1183672/?ref_=fn_tt_tt_1</t>
  </si>
  <si>
    <t>Emily Young</t>
  </si>
  <si>
    <t>Veronika Decides to DieÂ </t>
  </si>
  <si>
    <t>boyfriend girlfriend relationship|female protagonist|letter of resignation|mental hospital|sex</t>
  </si>
  <si>
    <t>http://www.imdb.com/title/tt1068678/?ref_=fn_tt_tt_1</t>
  </si>
  <si>
    <t>Peter Faiman</t>
  </si>
  <si>
    <t>Crocodile DundeeÂ </t>
  </si>
  <si>
    <t>David Gulpilil</t>
  </si>
  <si>
    <t>australian outback|crocodile|female reporter|journalist|new york city</t>
  </si>
  <si>
    <t>http://www.imdb.com/title/tt0090555/?ref_=fn_tt_tt_1</t>
  </si>
  <si>
    <t>Martyn Pick</t>
  </si>
  <si>
    <t>Steven Waddington</t>
  </si>
  <si>
    <t>Action|Animation|Fantasy|Horror|Mystery|Sci-Fi|Thriller</t>
  </si>
  <si>
    <t>Ultramarines: A Warhammer 40,000 MovieÂ </t>
  </si>
  <si>
    <t>grimdark|mutilated corpse|space marine|ultramarines|warhammer 40k</t>
  </si>
  <si>
    <t>http://www.imdb.com/title/tt1679332/?ref_=fn_tt_tt_1</t>
  </si>
  <si>
    <t>Roland Suso Richter</t>
  </si>
  <si>
    <t>The I InsideÂ </t>
  </si>
  <si>
    <t>2000s|hospital|man in a wheelchair|year 2000|year 2002</t>
  </si>
  <si>
    <t>http://www.imdb.com/title/tt0325596/?ref_=fn_tt_tt_1</t>
  </si>
  <si>
    <t>Jeremy Sims</t>
  </si>
  <si>
    <t>Harrison Gilbertson</t>
  </si>
  <si>
    <t>Beneath Hill 60Â </t>
  </si>
  <si>
    <t>Steve Le Marquand</t>
  </si>
  <si>
    <t>blue clay|diversion|ends with biographical notes|ends with historical notes|tunnel</t>
  </si>
  <si>
    <t>http://www.imdb.com/title/tt1418646/?ref_=fn_tt_tt_1</t>
  </si>
  <si>
    <t>MaÃ¯wenn</t>
  </si>
  <si>
    <t>PolisseÂ </t>
  </si>
  <si>
    <t>abusive parent|child molester|child protection|photographer|police</t>
  </si>
  <si>
    <t>http://www.imdb.com/title/tt1661420/?ref_=fn_tt_tt_1</t>
  </si>
  <si>
    <t>Joby Harold</t>
  </si>
  <si>
    <t>AwakeÂ </t>
  </si>
  <si>
    <t>anesthetic|anesthetic awareness|heart|heart surgery|surgery</t>
  </si>
  <si>
    <t>http://www.imdb.com/title/tt0211933/?ref_=fn_tt_tt_1</t>
  </si>
  <si>
    <t>James Arnold Taylor</t>
  </si>
  <si>
    <t>Action|Adventure|Animation|Drama|Fantasy|Sci-Fi</t>
  </si>
  <si>
    <t xml:space="preserve">Star Wars: The Clone WarsÂ             </t>
  </si>
  <si>
    <t>begins with narration|female warrior|inbetwequel|jedi knight|war against machines</t>
  </si>
  <si>
    <t>http://www.imdb.com/title/tt0458290/?ref_=fn_tt_tt_1</t>
  </si>
  <si>
    <t>Ekachai Uekrongtham</t>
  </si>
  <si>
    <t>Skin TradeÂ </t>
  </si>
  <si>
    <t>Celina Jade</t>
  </si>
  <si>
    <t>bangkok thailand|detective|human trafficking|revenge|sex slavery</t>
  </si>
  <si>
    <t>http://www.imdb.com/title/tt1641841/?ref_=fn_tt_tt_1</t>
  </si>
  <si>
    <t>The Lost BoysÂ </t>
  </si>
  <si>
    <t>1980s|california|death|small town|vampire</t>
  </si>
  <si>
    <t>http://www.imdb.com/title/tt0093437/?ref_=fn_tt_tt_1</t>
  </si>
  <si>
    <t>Crazy HeartÂ </t>
  </si>
  <si>
    <t>Debrianna Mansini</t>
  </si>
  <si>
    <t>country music|country western singer|journalist|musician|singer</t>
  </si>
  <si>
    <t>http://www.imdb.com/title/tt1263670/?ref_=fn_tt_tt_1</t>
  </si>
  <si>
    <t>Mark Rydell</t>
  </si>
  <si>
    <t>Frederic Forrest</t>
  </si>
  <si>
    <t>The RoseÂ </t>
  </si>
  <si>
    <t>Alan Bates</t>
  </si>
  <si>
    <t>awol|demand|driver|drugs|roses</t>
  </si>
  <si>
    <t>http://www.imdb.com/title/tt0079826/?ref_=fn_tt_tt_1</t>
  </si>
  <si>
    <t>David E. Talbert</t>
  </si>
  <si>
    <t>Baggage ClaimÂ </t>
  </si>
  <si>
    <t>woman wearing only a man's shirt</t>
  </si>
  <si>
    <t>http://www.imdb.com/title/tt1171222/?ref_=fn_tt_tt_1</t>
  </si>
  <si>
    <t>Roger Vadim</t>
  </si>
  <si>
    <t>David Hemmings</t>
  </si>
  <si>
    <t>BarbarellaÂ </t>
  </si>
  <si>
    <t>Milo O'Shea</t>
  </si>
  <si>
    <t>41st century|angel|future|laser gun|space opera</t>
  </si>
  <si>
    <t>http://www.imdb.com/title/tt0062711/?ref_=fn_tt_tt_1</t>
  </si>
  <si>
    <t>Nils Gaup</t>
  </si>
  <si>
    <t>Louisa Milwood-Haigh</t>
  </si>
  <si>
    <t>BjÃ¸rn Sundquist</t>
  </si>
  <si>
    <t>ShipwreckedÂ </t>
  </si>
  <si>
    <t>Stian Smestad</t>
  </si>
  <si>
    <t>boy|island|pirate|ship|treasure</t>
  </si>
  <si>
    <t>http://www.imdb.com/title/tt0099816/?ref_=fn_tt_tt_1</t>
  </si>
  <si>
    <t>ElectionÂ </t>
  </si>
  <si>
    <t>Molly Hagan</t>
  </si>
  <si>
    <t>female protagonist|high school|self destructiveness|student council president|student government</t>
  </si>
  <si>
    <t>http://www.imdb.com/title/tt0126886/?ref_=fn_tt_tt_1</t>
  </si>
  <si>
    <t>The NamesakeÂ </t>
  </si>
  <si>
    <t>bengali|india|reference to gogol|train|train crash</t>
  </si>
  <si>
    <t>http://www.imdb.com/title/tt0433416/?ref_=fn_tt_tt_1</t>
  </si>
  <si>
    <t>Ari Sandel</t>
  </si>
  <si>
    <t>The DUFFÂ </t>
  </si>
  <si>
    <t>cartoon on tv|generation y|high school|overalls|strong female character</t>
  </si>
  <si>
    <t>http://www.imdb.com/title/tt1666801/?ref_=fn_tt_tt_1</t>
  </si>
  <si>
    <t>Max Beesley</t>
  </si>
  <si>
    <t>GlitterÂ </t>
  </si>
  <si>
    <t>Valarie Pettiford</t>
  </si>
  <si>
    <t>cult film|disc jockey|female protagonist|music business|one word title</t>
  </si>
  <si>
    <t>http://www.imdb.com/title/tt0118589/?ref_=fn_tt_tt_1</t>
  </si>
  <si>
    <t>Tom Elkins</t>
  </si>
  <si>
    <t>The Haunting in Connecticut 2: Ghosts of GeorgiaÂ </t>
  </si>
  <si>
    <t>Brad James</t>
  </si>
  <si>
    <t>daughter|georgia|mother|slave|trailer</t>
  </si>
  <si>
    <t>http://www.imdb.com/title/tt1457765/?ref_=fn_tt_tt_1</t>
  </si>
  <si>
    <t>Woo-Suk Kang</t>
  </si>
  <si>
    <t>Sung-kee Ahn</t>
  </si>
  <si>
    <t>Yu-mi Jeong</t>
  </si>
  <si>
    <t>SilmidoÂ </t>
  </si>
  <si>
    <t>based on book|based on true story|rape|title spoken by character</t>
  </si>
  <si>
    <t>http://www.imdb.com/title/tt0387596/?ref_=fn_tt_tt_1</t>
  </si>
  <si>
    <t>Bright StarÂ </t>
  </si>
  <si>
    <t>Samuel Roukin</t>
  </si>
  <si>
    <t>19th century|friend|john keats|passion|poet</t>
  </si>
  <si>
    <t>http://www.imdb.com/title/tt0810784/?ref_=fn_tt_tt_1</t>
  </si>
  <si>
    <t>Jimmy Shergill</t>
  </si>
  <si>
    <t>My Name Is KhanÂ </t>
  </si>
  <si>
    <t>Christopher B. Duncan</t>
  </si>
  <si>
    <t>airport|asperger's syndrome|autism|muslim|racial profiling</t>
  </si>
  <si>
    <t>http://www.imdb.com/title/tt1188996/?ref_=fn_tt_tt_1</t>
  </si>
  <si>
    <t>All Is LostÂ </t>
  </si>
  <si>
    <t>boat|container|sea|shipping container|storm</t>
  </si>
  <si>
    <t>http://www.imdb.com/title/tt2017038/?ref_=fn_tt_tt_1</t>
  </si>
  <si>
    <t>John Sayles</t>
  </si>
  <si>
    <t>Casey Siemaszko</t>
  </si>
  <si>
    <t>LimboÂ </t>
  </si>
  <si>
    <t>Vanessa Martinez</t>
  </si>
  <si>
    <t>alaska|island|motorboat|singer|wilderness</t>
  </si>
  <si>
    <t>http://www.imdb.com/title/tt0164085/?ref_=fn_tt_tt_1</t>
  </si>
  <si>
    <t>Vipul Amrutlal Shah</t>
  </si>
  <si>
    <t>Clive Standen</t>
  </si>
  <si>
    <t>Namastey LondonÂ </t>
  </si>
  <si>
    <t>india|london england|marriage|stereotype|sugarcane</t>
  </si>
  <si>
    <t>http://www.imdb.com/title/tt0795434/?ref_=fn_tt_tt_1</t>
  </si>
  <si>
    <t>Ken Loach</t>
  </si>
  <si>
    <t>Orla Fitzgerald</t>
  </si>
  <si>
    <t>Padraic Delaney</t>
  </si>
  <si>
    <t>The Wind That Shakes the BarleyÂ </t>
  </si>
  <si>
    <t>Martin Lucey</t>
  </si>
  <si>
    <t>civil war|colonialism|hatred|independence|rural ireland</t>
  </si>
  <si>
    <t>http://www.imdb.com/title/tt0460989/?ref_=fn_tt_tt_1</t>
  </si>
  <si>
    <t>Ayan Mukerji</t>
  </si>
  <si>
    <t>Madhuri Dixit</t>
  </si>
  <si>
    <t>Ranbir Kapoor</t>
  </si>
  <si>
    <t>Yeh Jawaani Hai DeewaniÂ </t>
  </si>
  <si>
    <t>Aditya Roy Kapoor</t>
  </si>
  <si>
    <t>jealousy|jumping into sea|love|swimming pool|wet clothes</t>
  </si>
  <si>
    <t>http://www.imdb.com/title/tt2178470/?ref_=fn_tt_tt_1</t>
  </si>
  <si>
    <t>Mervyn LeRoy</t>
  </si>
  <si>
    <t>Deborah Kerr</t>
  </si>
  <si>
    <t>Peter Ustinov</t>
  </si>
  <si>
    <t>Quo VadisÂ </t>
  </si>
  <si>
    <t>Robert Taylor</t>
  </si>
  <si>
    <t>christian|emperor|general|hostage|nero</t>
  </si>
  <si>
    <t>http://www.imdb.com/title/tt0043949/?ref_=fn_tt_tt_1</t>
  </si>
  <si>
    <t>Passed</t>
  </si>
  <si>
    <t>Horror|Musical|Sci-Fi</t>
  </si>
  <si>
    <t>Repo! The Genetic OperaÂ </t>
  </si>
  <si>
    <t>future|murder|opera|repossession|surgery</t>
  </si>
  <si>
    <t>http://www.imdb.com/title/tt0963194/?ref_=fn_tt_tt_1</t>
  </si>
  <si>
    <t>Serdar Akar</t>
  </si>
  <si>
    <t>BergÃ¼zar Korel</t>
  </si>
  <si>
    <t>Necati Sasmaz</t>
  </si>
  <si>
    <t>Valley of the Wolves: IraqÂ </t>
  </si>
  <si>
    <t>Ghassan Massoud</t>
  </si>
  <si>
    <t>abu ghraib|bomb|christian|explosion|iraq</t>
  </si>
  <si>
    <t>http://www.imdb.com/title/tt0493264/?ref_=fn_tt_tt_1</t>
  </si>
  <si>
    <t>Arabic</t>
  </si>
  <si>
    <t>Turkey</t>
  </si>
  <si>
    <t>Pulp FictionÂ </t>
  </si>
  <si>
    <t>black comedy|cunnilingus|neo noir|nonlinear timeline|postmodern</t>
  </si>
  <si>
    <t>http://www.imdb.com/title/tt0110912/?ref_=fn_tt_tt_1</t>
  </si>
  <si>
    <t>James Frawley</t>
  </si>
  <si>
    <t>Jim Henson</t>
  </si>
  <si>
    <t>The Muppet MovieÂ </t>
  </si>
  <si>
    <t>friend|frog leg|on the road|restaurant|the muppets</t>
  </si>
  <si>
    <t>http://www.imdb.com/title/tt0079588/?ref_=fn_tt_tt_1</t>
  </si>
  <si>
    <t>Dan Gilroy</t>
  </si>
  <si>
    <t>NightcrawlerÂ </t>
  </si>
  <si>
    <t>James Huang</t>
  </si>
  <si>
    <t>employer employee relationship|ethics|journalism|sociopath|tv news</t>
  </si>
  <si>
    <t>http://www.imdb.com/title/tt2872718/?ref_=fn_tt_tt_1</t>
  </si>
  <si>
    <t>Lindsay Price</t>
  </si>
  <si>
    <t>Club DreadÂ </t>
  </si>
  <si>
    <t>beach|island|party|resort|serial killer</t>
  </si>
  <si>
    <t>http://www.imdb.com/title/tt0331953/?ref_=fn_tt_tt_1</t>
  </si>
  <si>
    <t>Angela Cartwright</t>
  </si>
  <si>
    <t>Biography|Drama|Family|Musical|Romance</t>
  </si>
  <si>
    <t>Eleanor Parker</t>
  </si>
  <si>
    <t>The Sound of MusicÂ </t>
  </si>
  <si>
    <t>Nicholas Hammond</t>
  </si>
  <si>
    <t>austria|children|governess|love|orchestral music score</t>
  </si>
  <si>
    <t>http://www.imdb.com/title/tt0059742/?ref_=fn_tt_tt_1</t>
  </si>
  <si>
    <t>Howard Morris</t>
  </si>
  <si>
    <t>SplashÂ </t>
  </si>
  <si>
    <t>Patrick Cronin</t>
  </si>
  <si>
    <t>cmnf|cmnf scene|mermaid|new york city|public nudity</t>
  </si>
  <si>
    <t>http://www.imdb.com/title/tt0088161/?ref_=fn_tt_tt_1</t>
  </si>
  <si>
    <t>Jonathan Dayton</t>
  </si>
  <si>
    <t>Steven Christopher Parker</t>
  </si>
  <si>
    <t>Little Miss SunshineÂ </t>
  </si>
  <si>
    <t>Jill Talley</t>
  </si>
  <si>
    <t>gay|graduate student|sister sister relationship|sprite|uncle nephew relationship</t>
  </si>
  <si>
    <t>http://www.imdb.com/title/tt0449059/?ref_=fn_tt_tt_1</t>
  </si>
  <si>
    <t>Frances Lee McCain</t>
  </si>
  <si>
    <t>Stand by MeÂ </t>
  </si>
  <si>
    <t>friendship|summertime|treehouse|walking on train tracks|woods</t>
  </si>
  <si>
    <t>http://www.imdb.com/title/tt0092005/?ref_=fn_tt_tt_1</t>
  </si>
  <si>
    <t>Megan Burns</t>
  </si>
  <si>
    <t>Noah Huntley</t>
  </si>
  <si>
    <t>28 Days Later...Â </t>
  </si>
  <si>
    <t>David Schneider</t>
  </si>
  <si>
    <t>laboratory|london england|military|virus|zombie apocalypse</t>
  </si>
  <si>
    <t>http://www.imdb.com/title/tt0289043/?ref_=fn_tt_tt_1</t>
  </si>
  <si>
    <t>Chris Stokes</t>
  </si>
  <si>
    <t>Marques Houston</t>
  </si>
  <si>
    <t>Jennifer Freeman</t>
  </si>
  <si>
    <t>You Got ServedÂ </t>
  </si>
  <si>
    <t>Steve Harvey</t>
  </si>
  <si>
    <t>competition|dance contest|friend|money|street dancing</t>
  </si>
  <si>
    <t>http://www.imdb.com/title/tt0365957/?ref_=fn_tt_tt_1</t>
  </si>
  <si>
    <t>Don Siegel</t>
  </si>
  <si>
    <t>Escape from AlcatrazÂ </t>
  </si>
  <si>
    <t>alcatraz|escape|inmate|island|prison</t>
  </si>
  <si>
    <t>http://www.imdb.com/title/tt0079116/?ref_=fn_tt_tt_1</t>
  </si>
  <si>
    <t>Brown SugarÂ </t>
  </si>
  <si>
    <t>basketball|hip hop|rap music|record company|writer</t>
  </si>
  <si>
    <t>http://www.imdb.com/title/tt0297037/?ref_=fn_tt_tt_1</t>
  </si>
  <si>
    <t>Martin Lawrence</t>
  </si>
  <si>
    <t>Comedy|Crime|Drama|Romance|Thriller</t>
  </si>
  <si>
    <t>A Thin Line Between Love and HateÂ </t>
  </si>
  <si>
    <t>african american|dating|independent film|irreverence|revenge</t>
  </si>
  <si>
    <t>http://www.imdb.com/title/tt0117891/?ref_=fn_tt_tt_1</t>
  </si>
  <si>
    <t>50/50Â </t>
  </si>
  <si>
    <t>best friend|cancer|survival rate|therapist|vomiting</t>
  </si>
  <si>
    <t>http://www.imdb.com/title/tt1306980/?ref_=fn_tt_tt_1</t>
  </si>
  <si>
    <t>Masayuki Ochiai</t>
  </si>
  <si>
    <t>David Denman</t>
  </si>
  <si>
    <t>James Kyson</t>
  </si>
  <si>
    <t>ShutterÂ </t>
  </si>
  <si>
    <t>Daisy Betts</t>
  </si>
  <si>
    <t>car accident|japan|newlywed|photograph|photographer</t>
  </si>
  <si>
    <t>http://www.imdb.com/title/tt0482599/?ref_=fn_tt_tt_1</t>
  </si>
  <si>
    <t>Tom Gormican</t>
  </si>
  <si>
    <t>Lola Glaudini</t>
  </si>
  <si>
    <t>Mackenzie Davis</t>
  </si>
  <si>
    <t>That Awkward MomentÂ </t>
  </si>
  <si>
    <t>Josh Pais</t>
  </si>
  <si>
    <t>dating|divorce|father daughter relationship|mother daughter relationship|party</t>
  </si>
  <si>
    <t>http://www.imdb.com/title/tt1800246/?ref_=fn_tt_tt_1</t>
  </si>
  <si>
    <t>Ken Shapiro</t>
  </si>
  <si>
    <t>Modern ProblemsÂ </t>
  </si>
  <si>
    <t>air traffic controller|nuclear waste|orgasm|telekinesis|voodoo</t>
  </si>
  <si>
    <t>http://www.imdb.com/title/tt0082763/?ref_=fn_tt_tt_1</t>
  </si>
  <si>
    <t>Justin Tipping</t>
  </si>
  <si>
    <t>Natalie Stephany Aguilar</t>
  </si>
  <si>
    <t>Tina Gilton</t>
  </si>
  <si>
    <t>KicksÂ </t>
  </si>
  <si>
    <t>Justin Hall</t>
  </si>
  <si>
    <t>http://www.imdb.com/title/tt4254584/?ref_=fn_tt_tt_1</t>
  </si>
  <si>
    <t>Much Ado About NothingÂ </t>
  </si>
  <si>
    <t>16th century|bachelor|dishonor|masquerade party|wedding</t>
  </si>
  <si>
    <t>http://www.imdb.com/title/tt0107616/?ref_=fn_tt_tt_1</t>
  </si>
  <si>
    <t>Peter R. Hunt</t>
  </si>
  <si>
    <t>George Lazenby</t>
  </si>
  <si>
    <t>Telly Savalas</t>
  </si>
  <si>
    <t>On Her Majesty's Secret ServiceÂ </t>
  </si>
  <si>
    <t>bond girl|british|mission|portugal|switzerland</t>
  </si>
  <si>
    <t>http://www.imdb.com/title/tt0064757/?ref_=fn_tt_tt_1</t>
  </si>
  <si>
    <t>M</t>
  </si>
  <si>
    <t>Nick Wechsler</t>
  </si>
  <si>
    <t xml:space="preserve">The PlayerÂ             </t>
  </si>
  <si>
    <t>Jeff Marlow</t>
  </si>
  <si>
    <t>bet|friend|pit boss|secret|surveillance</t>
  </si>
  <si>
    <t>http://www.imdb.com/title/tt4474310/?ref_=fn_tt_tt_1</t>
  </si>
  <si>
    <t>Heather Langenkamp</t>
  </si>
  <si>
    <t>New NightmareÂ </t>
  </si>
  <si>
    <t>Tracy Middendorf</t>
  </si>
  <si>
    <t>earthquake|elm street|freddy krueger|nightmare|sleep</t>
  </si>
  <si>
    <t>http://www.imdb.com/title/tt0111686/?ref_=fn_tt_tt_1</t>
  </si>
  <si>
    <t>Drive Me CrazyÂ </t>
  </si>
  <si>
    <t>Keri Lynn Pratt</t>
  </si>
  <si>
    <t>centennial|girl|next door neighbor|prom|school</t>
  </si>
  <si>
    <t>http://www.imdb.com/title/tt0164114/?ref_=fn_tt_tt_1</t>
  </si>
  <si>
    <t>Doug Atchison</t>
  </si>
  <si>
    <t>Sean Michael Afable</t>
  </si>
  <si>
    <t>Akeelah and the BeeÂ </t>
  </si>
  <si>
    <t>national spelling bee|principal|school principal|spelling|spelling bee</t>
  </si>
  <si>
    <t>http://www.imdb.com/title/tt0437800/?ref_=fn_tt_tt_1</t>
  </si>
  <si>
    <t>Half BakedÂ </t>
  </si>
  <si>
    <t>bail|diabetic|friend|jail|pharmaceutical lab</t>
  </si>
  <si>
    <t>http://www.imdb.com/title/tt0120693/?ref_=fn_tt_tt_1</t>
  </si>
  <si>
    <t>Jonas Elmer</t>
  </si>
  <si>
    <t>New in TownÂ </t>
  </si>
  <si>
    <t>love|manufacturing|minnesota|plant|small town</t>
  </si>
  <si>
    <t>http://www.imdb.com/title/tt1095174/?ref_=fn_tt_tt_1</t>
  </si>
  <si>
    <t>Mary Harron</t>
  </si>
  <si>
    <t>American PsychoÂ </t>
  </si>
  <si>
    <t>1980s|business card|male rear nudity|materialism|narcissism</t>
  </si>
  <si>
    <t>http://www.imdb.com/title/tt0144084/?ref_=fn_tt_tt_1</t>
  </si>
  <si>
    <t>The Good GirlÂ </t>
  </si>
  <si>
    <t>dysfunctional marriage|marijuana|small town|store|trying to conceive</t>
  </si>
  <si>
    <t>http://www.imdb.com/title/tt0279113/?ref_=fn_tt_tt_1</t>
  </si>
  <si>
    <t>Erik Canuel</t>
  </si>
  <si>
    <t>Richard Howland</t>
  </si>
  <si>
    <t>Bon Cop Bad CopÂ </t>
  </si>
  <si>
    <t>Sarain Boylan</t>
  </si>
  <si>
    <t>border|hockey|killer|police|tattoo</t>
  </si>
  <si>
    <t>http://www.imdb.com/title/tt0479647/?ref_=fn_tt_tt_1</t>
  </si>
  <si>
    <t>Troy Duffy</t>
  </si>
  <si>
    <t>The Boondock Saints II: All Saints DayÂ </t>
  </si>
  <si>
    <t>final showdown|ireland|justice|priest|sheep</t>
  </si>
  <si>
    <t>http://www.imdb.com/title/tt1300851/?ref_=fn_tt_tt_1</t>
  </si>
  <si>
    <t>Omar Metwally</t>
  </si>
  <si>
    <t>The City of Your Final DestinationÂ </t>
  </si>
  <si>
    <t>Diego Velazquez</t>
  </si>
  <si>
    <t>child|student|university|widow|writer</t>
  </si>
  <si>
    <t>http://www.imdb.com/title/tt0896923/?ref_=fn_tt_tt_1</t>
  </si>
  <si>
    <t>Nicole Holofcener</t>
  </si>
  <si>
    <t>Christopher Nicholas Smith</t>
  </si>
  <si>
    <t>Enough SaidÂ </t>
  </si>
  <si>
    <t>Michaela Watkins</t>
  </si>
  <si>
    <t>dating|divorcee|ex husband|ex wife|party</t>
  </si>
  <si>
    <t>http://www.imdb.com/title/tt2390361/?ref_=fn_tt_tt_1</t>
  </si>
  <si>
    <t>Easy AÂ </t>
  </si>
  <si>
    <t>Fred Armisen</t>
  </si>
  <si>
    <t>gay|gay interest|high school|school|student</t>
  </si>
  <si>
    <t>http://www.imdb.com/title/tt1282140/?ref_=fn_tt_tt_1</t>
  </si>
  <si>
    <t>Matty Rich</t>
  </si>
  <si>
    <t>The InkwellÂ </t>
  </si>
  <si>
    <t>fire|marriage|martha's vineyard|teenager|vacation</t>
  </si>
  <si>
    <t>http://www.imdb.com/title/tt0110137/?ref_=fn_tt_tt_1</t>
  </si>
  <si>
    <t>Shadow of the VampireÂ </t>
  </si>
  <si>
    <t>actor|breasts|film actress|nosferatu|vampire</t>
  </si>
  <si>
    <t>http://www.imdb.com/title/tt0189998/?ref_=fn_tt_tt_1</t>
  </si>
  <si>
    <t>PromÂ </t>
  </si>
  <si>
    <t>decoration|father daughter relationship|high school|prom|teenager</t>
  </si>
  <si>
    <t>http://www.imdb.com/title/tt1604171/?ref_=fn_tt_tt_1</t>
  </si>
  <si>
    <t>The PallbearerÂ </t>
  </si>
  <si>
    <t>bachelor party|directorial debut|funeral|pallbearer|wedding</t>
  </si>
  <si>
    <t>http://www.imdb.com/title/tt0117283/?ref_=fn_tt_tt_1</t>
  </si>
  <si>
    <t>Held UpÂ </t>
  </si>
  <si>
    <t>hold up|hostage|stockholm syndrome|swat team|vegetarian</t>
  </si>
  <si>
    <t>http://www.imdb.com/title/tt0165831/?ref_=fn_tt_tt_1</t>
  </si>
  <si>
    <t>Fina Torres</t>
  </si>
  <si>
    <t>Woman on TopÂ </t>
  </si>
  <si>
    <t>cross dresser|food|friend|motion sickness|restaurant</t>
  </si>
  <si>
    <t>http://www.imdb.com/title/tt0206420/?ref_=fn_tt_tt_1</t>
  </si>
  <si>
    <t>Howards EndÂ </t>
  </si>
  <si>
    <t>Samuel West</t>
  </si>
  <si>
    <t>england|friendship|prejudice|upper class|working class</t>
  </si>
  <si>
    <t>http://www.imdb.com/title/tt0104454/?ref_=fn_tt_tt_1</t>
  </si>
  <si>
    <t>Adventure|Drama|Fantasy|Mystery</t>
  </si>
  <si>
    <t xml:space="preserve">PreacherÂ             </t>
  </si>
  <si>
    <t>heaven and hell|preacher|supernatural|vampire|vertigo comics</t>
  </si>
  <si>
    <t>http://www.imdb.com/title/tt5016504/?ref_=fn_tt_tt_1</t>
  </si>
  <si>
    <t>Duke Johnson</t>
  </si>
  <si>
    <t>Animation|Comedy|Drama|Romance</t>
  </si>
  <si>
    <t>AnomalisaÂ </t>
  </si>
  <si>
    <t>David Thewlis</t>
  </si>
  <si>
    <t>full frontal male nudity|hotel room|multiple characters voiced by same person|one night stand|sex in hotel room</t>
  </si>
  <si>
    <t>http://www.imdb.com/title/tt2401878/?ref_=fn_tt_tt_1</t>
  </si>
  <si>
    <t>Another YearÂ </t>
  </si>
  <si>
    <t>autumn|four seasons|friend|looking at one's self in a mirror|unhappiness</t>
  </si>
  <si>
    <t>http://www.imdb.com/title/tt1431181/?ref_=fn_tt_tt_1</t>
  </si>
  <si>
    <t>FranÃ§ois Ozon</t>
  </si>
  <si>
    <t>Comedy|Crime|Musical|Romance</t>
  </si>
  <si>
    <t>8 WomenÂ </t>
  </si>
  <si>
    <t>Emmanuelle BÃ©art</t>
  </si>
  <si>
    <t>cook|industrialist|secret|snowstorm|suspect</t>
  </si>
  <si>
    <t>http://www.imdb.com/title/tt0283832/?ref_=fn_tt_tt_1</t>
  </si>
  <si>
    <t>Showdown in Little TokyoÂ </t>
  </si>
  <si>
    <t>Vernee Watson</t>
  </si>
  <si>
    <t>bare chested male|detective|electric torture|japanese american|yakuza</t>
  </si>
  <si>
    <t>http://www.imdb.com/title/tt0102915/?ref_=fn_tt_tt_1</t>
  </si>
  <si>
    <t>Clay PigeonsÂ </t>
  </si>
  <si>
    <t>Kevin Rahm</t>
  </si>
  <si>
    <t>breasts|serial killer|small town|vomiting|widow</t>
  </si>
  <si>
    <t>http://www.imdb.com/title/tt0118863/?ref_=fn_tt_tt_1</t>
  </si>
  <si>
    <t>Anna Boden</t>
  </si>
  <si>
    <t>It's Kind of a Funny StoryÂ </t>
  </si>
  <si>
    <t>based on novel|depression|psychiatric ward|suicide attempt|therapy</t>
  </si>
  <si>
    <t>http://www.imdb.com/title/tt0804497/?ref_=fn_tt_tt_1</t>
  </si>
  <si>
    <t>Robbie Kay</t>
  </si>
  <si>
    <t>Made in DagenhamÂ </t>
  </si>
  <si>
    <t>equal pay|machinist|minister|protest|sex</t>
  </si>
  <si>
    <t>http://www.imdb.com/title/tt1371155/?ref_=fn_tt_tt_1</t>
  </si>
  <si>
    <t>When Did You Last See Your Father?Â </t>
  </si>
  <si>
    <t>Gina McKee</t>
  </si>
  <si>
    <t>cancer|children|death|terminal cancer|time</t>
  </si>
  <si>
    <t>http://www.imdb.com/title/tt0829098/?ref_=fn_tt_tt_1</t>
  </si>
  <si>
    <t>Steve James</t>
  </si>
  <si>
    <t>Laurel Holloman</t>
  </si>
  <si>
    <t>PrefontaineÂ </t>
  </si>
  <si>
    <t>Amy Locane</t>
  </si>
  <si>
    <t>long distance runner|olympics|oregon|runner|watching television</t>
  </si>
  <si>
    <t>http://www.imdb.com/title/tt0119937/?ref_=fn_tt_tt_1</t>
  </si>
  <si>
    <t>Michael Winner</t>
  </si>
  <si>
    <t>Marina Sirtis</t>
  </si>
  <si>
    <t>The Wicked LadyÂ </t>
  </si>
  <si>
    <t>female nudity|highwayman|nell gwynne|nudity|whipping</t>
  </si>
  <si>
    <t>http://www.imdb.com/title/tt0086582/?ref_=fn_tt_tt_1</t>
  </si>
  <si>
    <t>Tomm Moore</t>
  </si>
  <si>
    <t>Mick Lally</t>
  </si>
  <si>
    <t>Sean Lennon</t>
  </si>
  <si>
    <t>The Secret of KellsÂ </t>
  </si>
  <si>
    <t>Evan McGuire</t>
  </si>
  <si>
    <t>barbarian|fairy|forest|monastery|unfinished book</t>
  </si>
  <si>
    <t>http://www.imdb.com/title/tt0485601/?ref_=fn_tt_tt_1</t>
  </si>
  <si>
    <t>John Carney</t>
  </si>
  <si>
    <t>Karen Pittman</t>
  </si>
  <si>
    <t>Begin AgainÂ </t>
  </si>
  <si>
    <t>Mary Catherine Garrison</t>
  </si>
  <si>
    <t>manhattan new york city|new york city|record label|singer|song</t>
  </si>
  <si>
    <t>http://www.imdb.com/title/tt1980929/?ref_=fn_tt_tt_1</t>
  </si>
  <si>
    <t>David Jacobson</t>
  </si>
  <si>
    <t>Down in the ValleyÂ </t>
  </si>
  <si>
    <t>beach|cowboy|cowboy hat|neo western|valley</t>
  </si>
  <si>
    <t>http://www.imdb.com/title/tt0398027/?ref_=fn_tt_tt_1</t>
  </si>
  <si>
    <t>Michael Corrente</t>
  </si>
  <si>
    <t>Tony Devon</t>
  </si>
  <si>
    <t>Brooklyn RulesÂ </t>
  </si>
  <si>
    <t>Alexa Havins</t>
  </si>
  <si>
    <t>1980s|friend|friendship|loyalty|mafia</t>
  </si>
  <si>
    <t>http://www.imdb.com/title/tt0283503/?ref_=fn_tt_tt_1</t>
  </si>
  <si>
    <t>Edward Hall</t>
  </si>
  <si>
    <t>RestlessÂ </t>
  </si>
  <si>
    <t>espionage|motel|mother son relationship|murder disguised as suicide|shot in the head</t>
  </si>
  <si>
    <t>http://www.imdb.com/title/tt2241676/?ref_=fn_tt_tt_1</t>
  </si>
  <si>
    <t>Keith Gordon</t>
  </si>
  <si>
    <t>Comedy|Crime|Musical|Mystery</t>
  </si>
  <si>
    <t>The Singing DetectiveÂ </t>
  </si>
  <si>
    <t>detective|detective novel|fantasy sequence|hallucination|writer</t>
  </si>
  <si>
    <t>http://www.imdb.com/title/tt0314676/?ref_=fn_tt_tt_1</t>
  </si>
  <si>
    <t>The Land GirlsÂ </t>
  </si>
  <si>
    <t>dorset|farm|friend|love|women's land army</t>
  </si>
  <si>
    <t>http://www.imdb.com/title/tt0119494/?ref_=fn_tt_tt_1</t>
  </si>
  <si>
    <t>Andrew Currie</t>
  </si>
  <si>
    <t>Alexia Fast</t>
  </si>
  <si>
    <t>FidoÂ </t>
  </si>
  <si>
    <t>Kesun Loder</t>
  </si>
  <si>
    <t>decapitation|neighbor|neighborhood|next door neighbor|zombie</t>
  </si>
  <si>
    <t>http://www.imdb.com/title/tt0457572/?ref_=fn_tt_tt_1</t>
  </si>
  <si>
    <t>The Wendell Baker StoryÂ </t>
  </si>
  <si>
    <t>directorial debut|fantasy sequence|nurse|old age home|prison</t>
  </si>
  <si>
    <t>http://www.imdb.com/title/tt0373445/?ref_=fn_tt_tt_1</t>
  </si>
  <si>
    <t>Wild TargetÂ </t>
  </si>
  <si>
    <t>apprentice|assassin|hitman|kleptomaniac|thief</t>
  </si>
  <si>
    <t>http://www.imdb.com/title/tt1235189/?ref_=fn_tt_tt_1</t>
  </si>
  <si>
    <t>Marc SchÃ¶lermann</t>
  </si>
  <si>
    <t>Larry Drake</t>
  </si>
  <si>
    <t>PathologyÂ </t>
  </si>
  <si>
    <t>corpse|dark humor|medical school|murder|pathology</t>
  </si>
  <si>
    <t>http://www.imdb.com/title/tt0964539/?ref_=fn_tt_tt_1</t>
  </si>
  <si>
    <t xml:space="preserve">Wuthering HeightsÂ             </t>
  </si>
  <si>
    <t>abuse|love|moor the landscape|revenge|tv mini series</t>
  </si>
  <si>
    <t>http://www.imdb.com/title/tt1238834/?ref_=fn_tt_tt_1</t>
  </si>
  <si>
    <t>Robert Moresco</t>
  </si>
  <si>
    <t>10th &amp; WolfÂ </t>
  </si>
  <si>
    <t>desert storm|fbi|fbi agent|fragmentation grenade|woman kills attacker</t>
  </si>
  <si>
    <t>http://www.imdb.com/title/tt0360323/?ref_=fn_tt_tt_1</t>
  </si>
  <si>
    <t>Thomas Vinterberg</t>
  </si>
  <si>
    <t>Chris Owen</t>
  </si>
  <si>
    <t>Dear WendyÂ </t>
  </si>
  <si>
    <t>gang|gun|loner|love|outcast</t>
  </si>
  <si>
    <t>http://www.imdb.com/title/tt0342272/?ref_=fn_tt_tt_1</t>
  </si>
  <si>
    <t>Claudia Llosa</t>
  </si>
  <si>
    <t>Zen McGrath</t>
  </si>
  <si>
    <t>Ian Tracey</t>
  </si>
  <si>
    <t>AloftÂ </t>
  </si>
  <si>
    <t>William Shimell</t>
  </si>
  <si>
    <t>http://www.imdb.com/title/tt2494384/?ref_=fn_tt_tt_1</t>
  </si>
  <si>
    <t>Takeshi Kusao</t>
  </si>
  <si>
    <t>Action|Animation|Sci-Fi</t>
  </si>
  <si>
    <t>Mitsuo Iwata</t>
  </si>
  <si>
    <t>AkiraÂ </t>
  </si>
  <si>
    <t>TesshÃ´ Genda</t>
  </si>
  <si>
    <t>based on manga|biker gang|gifted child|post thermonuclear war|science runs amok</t>
  </si>
  <si>
    <t>http://www.imdb.com/title/tt0094625/?ref_=fn_tt_tt_1</t>
  </si>
  <si>
    <t>The Death and Life of Bobby ZÂ </t>
  </si>
  <si>
    <t>drug lord|on the run|prison|vegan|vegetarian</t>
  </si>
  <si>
    <t>http://www.imdb.com/title/tt0473188/?ref_=fn_tt_tt_1</t>
  </si>
  <si>
    <t>Charles BinamÃ©</t>
  </si>
  <si>
    <t>Roy Dupuis</t>
  </si>
  <si>
    <t>The Rocket: The Legend of Rocket RichardÂ </t>
  </si>
  <si>
    <t>Julie LeBreton</t>
  </si>
  <si>
    <t>fan|french canadian|hockey|hockey player|machinist</t>
  </si>
  <si>
    <t>http://www.imdb.com/title/tt0460505/?ref_=fn_tt_tt_1</t>
  </si>
  <si>
    <t>Keith Parmer</t>
  </si>
  <si>
    <t>Rachel Ann Mullins</t>
  </si>
  <si>
    <t>SwelterÂ </t>
  </si>
  <si>
    <t>police officer killed|police officer shot in the chest|police officer shot in the forehead|police officer shot in the head|police shootout</t>
  </si>
  <si>
    <t>http://www.imdb.com/title/tt2112277/?ref_=fn_tt_tt_1</t>
  </si>
  <si>
    <t>Ruby Lin</t>
  </si>
  <si>
    <t>Leehom Wang</t>
  </si>
  <si>
    <t>My Lucky StarÂ </t>
  </si>
  <si>
    <t>Jack Kao</t>
  </si>
  <si>
    <t>http://www.imdb.com/title/tt2102502/?ref_=fn_tt_tt_1</t>
  </si>
  <si>
    <t>Ol Parker</t>
  </si>
  <si>
    <t>Imagine Me &amp; YouÂ </t>
  </si>
  <si>
    <t>Darren Boyd</t>
  </si>
  <si>
    <t>florist|friend|friendship|lesbian|love</t>
  </si>
  <si>
    <t>http://www.imdb.com/title/tt0421994/?ref_=fn_tt_tt_1</t>
  </si>
  <si>
    <t>Lucy Fry</t>
  </si>
  <si>
    <t>Mckenna Grace</t>
  </si>
  <si>
    <t>Mr. ChurchÂ </t>
  </si>
  <si>
    <t>Natalie Coughlin</t>
  </si>
  <si>
    <t>http://www.imdb.com/title/tt4196848/?ref_=fn_tt_tt_1</t>
  </si>
  <si>
    <t>Swimming PoolÂ </t>
  </si>
  <si>
    <t>Jean-Claude Lecas</t>
  </si>
  <si>
    <t>luberon|mystery writer|night|publisher|swimming</t>
  </si>
  <si>
    <t>http://www.imdb.com/title/tt0324133/?ref_=fn_tt_tt_1</t>
  </si>
  <si>
    <t>James Nunn</t>
  </si>
  <si>
    <t>Mark Wingett</t>
  </si>
  <si>
    <t>Green Street 3: Never Back DownÂ </t>
  </si>
  <si>
    <t>Kacey Clarke</t>
  </si>
  <si>
    <t>bare breasts|firm|hooliganism|training|west ham supporter</t>
  </si>
  <si>
    <t>http://www.imdb.com/title/tt2628316/?ref_=fn_tt_tt_1</t>
  </si>
  <si>
    <t>David Webb Peoples</t>
  </si>
  <si>
    <t>The Blood of HeroesÂ </t>
  </si>
  <si>
    <t>Anna Katarina</t>
  </si>
  <si>
    <t>battle|blood splatter|combat|game|showdown</t>
  </si>
  <si>
    <t>http://www.imdb.com/title/tt0094764/?ref_=fn_tt_tt_1</t>
  </si>
  <si>
    <t>Michael Winnick</t>
  </si>
  <si>
    <t>Helena Mattsson</t>
  </si>
  <si>
    <t>Scott Takeda</t>
  </si>
  <si>
    <t>Code of HonorÂ </t>
  </si>
  <si>
    <t>Craig Sheffer</t>
  </si>
  <si>
    <t>gun|mayor|nightclub|police|vigilantism</t>
  </si>
  <si>
    <t>http://www.imdb.com/title/tt4060866/?ref_=fn_tt_tt_1</t>
  </si>
  <si>
    <t>Jessica Tandy</t>
  </si>
  <si>
    <t>Driving Miss DaisyÂ </t>
  </si>
  <si>
    <t>Patti LuPone</t>
  </si>
  <si>
    <t>1950s|african american|jewish|old age|widow</t>
  </si>
  <si>
    <t>http://www.imdb.com/title/tt0097239/?ref_=fn_tt_tt_1</t>
  </si>
  <si>
    <t>Soul FoodÂ </t>
  </si>
  <si>
    <t>1990s|family relationships|food in title|sister|unity</t>
  </si>
  <si>
    <t>http://www.imdb.com/title/tt0120169/?ref_=fn_tt_tt_1</t>
  </si>
  <si>
    <t>Stanley Tong</t>
  </si>
  <si>
    <t>Anita Mui</t>
  </si>
  <si>
    <t>FranÃ§oise Yip</t>
  </si>
  <si>
    <t>Rumble in the BronxÂ </t>
  </si>
  <si>
    <t>Garvin Cross</t>
  </si>
  <si>
    <t>fight|gang|greed|street gang|wedding</t>
  </si>
  <si>
    <t>http://www.imdb.com/title/tt0113326/?ref_=fn_tt_tt_1</t>
  </si>
  <si>
    <t>David Oelhoffen</t>
  </si>
  <si>
    <t>Reda Kateb</t>
  </si>
  <si>
    <t>Drama|War|Western</t>
  </si>
  <si>
    <t>Far from MenÂ </t>
  </si>
  <si>
    <t>Ãngela Molina</t>
  </si>
  <si>
    <t>algerian war|based on short story|hostage|teacher|title at the end</t>
  </si>
  <si>
    <t>http://www.imdb.com/title/tt2936180/?ref_=fn_tt_tt_1</t>
  </si>
  <si>
    <t>Thank You for SmokingÂ </t>
  </si>
  <si>
    <t>Todd Louiso</t>
  </si>
  <si>
    <t>cigarette smoking|lobbyist|political satire|reporter|tobacco industry</t>
  </si>
  <si>
    <t>http://www.imdb.com/title/tt0427944/?ref_=fn_tt_tt_1</t>
  </si>
  <si>
    <t>Eli Roth</t>
  </si>
  <si>
    <t>Hostel: Part IIÂ </t>
  </si>
  <si>
    <t>Stanislav Ianevski</t>
  </si>
  <si>
    <t>american|hostel|slovakia|torture|train</t>
  </si>
  <si>
    <t>http://www.imdb.com/title/tt0498353/?ref_=fn_tt_tt_1</t>
  </si>
  <si>
    <t>An EducationÂ </t>
  </si>
  <si>
    <t>Ellie Kendrick</t>
  </si>
  <si>
    <t>1960s|age difference|france|loss of virginity|oxford</t>
  </si>
  <si>
    <t>http://www.imdb.com/title/tt1174732/?ref_=fn_tt_tt_1</t>
  </si>
  <si>
    <t>ShopgirlÂ </t>
  </si>
  <si>
    <t>artist|depression|gloves|photography|slacker</t>
  </si>
  <si>
    <t>http://www.imdb.com/title/tt0338427/?ref_=fn_tt_tt_1</t>
  </si>
  <si>
    <t>Tony Richardson</t>
  </si>
  <si>
    <t>The Hotel New HampshireÂ </t>
  </si>
  <si>
    <t>Nastassja Kinski</t>
  </si>
  <si>
    <t>football|hotel|teenage girl|terrorist|wien</t>
  </si>
  <si>
    <t>http://www.imdb.com/title/tt0087428/?ref_=fn_tt_tt_1</t>
  </si>
  <si>
    <t>NarcÂ </t>
  </si>
  <si>
    <t>blood splatter|cover up|murder|police shootout|undercover</t>
  </si>
  <si>
    <t>http://www.imdb.com/title/tt0272207/?ref_=fn_tt_tt_1</t>
  </si>
  <si>
    <t>Molly Parker</t>
  </si>
  <si>
    <t>Men with BroomsÂ </t>
  </si>
  <si>
    <t>championship|coach|curling|marriage|rural setting</t>
  </si>
  <si>
    <t>http://www.imdb.com/title/tt0263734/?ref_=fn_tt_tt_1</t>
  </si>
  <si>
    <t>Charles Robert Carner</t>
  </si>
  <si>
    <t>Witless ProtectionÂ </t>
  </si>
  <si>
    <t>Richard Bull</t>
  </si>
  <si>
    <t>fbi|polo|possum|sheriff|shotgun</t>
  </si>
  <si>
    <t>http://www.imdb.com/title/tt1001562/?ref_=fn_tt_tt_1</t>
  </si>
  <si>
    <t>Russell Holt</t>
  </si>
  <si>
    <t>Eric Johnson</t>
  </si>
  <si>
    <t>The Work and the GloryÂ </t>
  </si>
  <si>
    <t>1830s|baptism|intolerance|mormon church|sibling rivalry</t>
  </si>
  <si>
    <t>http://www.imdb.com/title/tt0410454/?ref_=fn_tt_tt_1</t>
  </si>
  <si>
    <t>ExtractÂ </t>
  </si>
  <si>
    <t>freak accident|gigolo|hit in the crotch|nosy neighbor|on the job injury</t>
  </si>
  <si>
    <t>http://www.imdb.com/title/tt1225822/?ref_=fn_tt_tt_1</t>
  </si>
  <si>
    <t>Masked and AnonymousÂ </t>
  </si>
  <si>
    <t>concert|jail|journalist|revolution|singer</t>
  </si>
  <si>
    <t>http://www.imdb.com/title/tt0319829/?ref_=fn_tt_tt_1</t>
  </si>
  <si>
    <t>Claude Miller</t>
  </si>
  <si>
    <t>Alias BettyÂ </t>
  </si>
  <si>
    <t>Roschdy Zem</t>
  </si>
  <si>
    <t>child|criminal|death|depression|novelist</t>
  </si>
  <si>
    <t>http://www.imdb.com/title/tt0269329/?ref_=fn_tt_tt_1</t>
  </si>
  <si>
    <t>Drama|Romance|Sci-Fi|Thriller</t>
  </si>
  <si>
    <t>Code 46Â </t>
  </si>
  <si>
    <t>Natalie Mendoza</t>
  </si>
  <si>
    <t>genetics|i.d.|love|sphinx|totalitarian</t>
  </si>
  <si>
    <t>http://www.imdb.com/title/tt0345061/?ref_=fn_tt_tt_1</t>
  </si>
  <si>
    <t>Sacha Bennett</t>
  </si>
  <si>
    <t>Outside BetÂ </t>
  </si>
  <si>
    <t>http://www.imdb.com/title/tt1772422/?ref_=fn_tt_tt_1</t>
  </si>
  <si>
    <t>Rodrigo GarcÃ­a</t>
  </si>
  <si>
    <t>Albert NobbsÂ </t>
  </si>
  <si>
    <t>19th century|hotel|painter|waiter|woman pretending to be a man</t>
  </si>
  <si>
    <t>http://www.imdb.com/title/tt1602098/?ref_=fn_tt_tt_1</t>
  </si>
  <si>
    <t>Jeta Amata</t>
  </si>
  <si>
    <t>Nathin Butler</t>
  </si>
  <si>
    <t>Black NovemberÂ </t>
  </si>
  <si>
    <t>Razaaq Adoti</t>
  </si>
  <si>
    <t>color in title|number in title|two word title</t>
  </si>
  <si>
    <t>http://www.imdb.com/title/tt2147225/?ref_=fn_tt_tt_1</t>
  </si>
  <si>
    <t>Nigeria</t>
  </si>
  <si>
    <t>Siddharth Anand</t>
  </si>
  <si>
    <t>Mary Goggin</t>
  </si>
  <si>
    <t>Saif Ali Khan</t>
  </si>
  <si>
    <t>Ta Ra Rum PumÂ </t>
  </si>
  <si>
    <t>Vic Aviles</t>
  </si>
  <si>
    <t>comeback|family relationships|marriage|new york|racer</t>
  </si>
  <si>
    <t>http://www.imdb.com/title/tt0833553/?ref_=fn_tt_tt_1</t>
  </si>
  <si>
    <t>Vincent Paronnaud</t>
  </si>
  <si>
    <t>Animation|Biography|Drama|War</t>
  </si>
  <si>
    <t>PersepolisÂ </t>
  </si>
  <si>
    <t>Danielle Darrieux</t>
  </si>
  <si>
    <t>dream|girl|iran|islamic revolution|revolution</t>
  </si>
  <si>
    <t>http://www.imdb.com/title/tt0808417/?ref_=fn_tt_tt_1</t>
  </si>
  <si>
    <t>Adventure|Fantasy|Thriller</t>
  </si>
  <si>
    <t>The HoleÂ </t>
  </si>
  <si>
    <t>basement|family relationships|hole|no opening credits|slow motion scene</t>
  </si>
  <si>
    <t>http://www.imdb.com/title/tt1085779/?ref_=fn_tt_tt_1</t>
  </si>
  <si>
    <t>Dennis Gansel</t>
  </si>
  <si>
    <t>Elyas M'Barek</t>
  </si>
  <si>
    <t>Max Riemelt</t>
  </si>
  <si>
    <t>The WaveÂ </t>
  </si>
  <si>
    <t>Jennifer Ulrich</t>
  </si>
  <si>
    <t>autocracy|based on real events|dictatorship|germany|teacher</t>
  </si>
  <si>
    <t>http://www.imdb.com/title/tt1063669/?ref_=fn_tt_tt_1</t>
  </si>
  <si>
    <t>The Neon DemonÂ </t>
  </si>
  <si>
    <t>Charles Baker</t>
  </si>
  <si>
    <t>beauty|cannibalism|fashion|lesbian|model</t>
  </si>
  <si>
    <t>http://www.imdb.com/title/tt1974419/?ref_=fn_tt_tt_1</t>
  </si>
  <si>
    <t>Daniel Barber</t>
  </si>
  <si>
    <t>Harry BrownÂ </t>
  </si>
  <si>
    <t>bayonet|death|police|self defense|widower</t>
  </si>
  <si>
    <t>http://www.imdb.com/title/tt1289406/?ref_=fn_tt_tt_1</t>
  </si>
  <si>
    <t>Robert Marcarelli</t>
  </si>
  <si>
    <t>George Coe</t>
  </si>
  <si>
    <t>The Omega CodeÂ </t>
  </si>
  <si>
    <t>Ayla Kell</t>
  </si>
  <si>
    <t>code|evil|false accusation|megalomaniac|torah</t>
  </si>
  <si>
    <t>http://www.imdb.com/title/tt0203408/?ref_=fn_tt_tt_1</t>
  </si>
  <si>
    <t>JunoÂ </t>
  </si>
  <si>
    <t>adoption|baby|friend|pregnancy|school</t>
  </si>
  <si>
    <t>http://www.imdb.com/title/tt0467406/?ref_=fn_tt_tt_1</t>
  </si>
  <si>
    <t>Ernie Barbarash</t>
  </si>
  <si>
    <t>Aki Aleong</t>
  </si>
  <si>
    <t>Pound of FleshÂ </t>
  </si>
  <si>
    <t>Brahim Achabbakhe</t>
  </si>
  <si>
    <t>fighting|hand to hand combat|jujitsu|kickboxing|organ</t>
  </si>
  <si>
    <t>http://www.imdb.com/title/tt3488328/?ref_=fn_tt_tt_1</t>
  </si>
  <si>
    <t>Guy Hamilton</t>
  </si>
  <si>
    <t>Diamonds Are ForeverÂ </t>
  </si>
  <si>
    <t>Jill St. John</t>
  </si>
  <si>
    <t>cat|diamond|ford mustang|james bond 007|yanked off bikini top</t>
  </si>
  <si>
    <t>http://www.imdb.com/title/tt0066995/?ref_=fn_tt_tt_1</t>
  </si>
  <si>
    <t>The GodfatherÂ </t>
  </si>
  <si>
    <t>crime family|mafia|organized crime|patriarch|rise to power</t>
  </si>
  <si>
    <t>http://www.imdb.com/title/tt0068646/?ref_=fn_tt_tt_1</t>
  </si>
  <si>
    <t>Cynthia Rhodes</t>
  </si>
  <si>
    <t>FlashdanceÂ </t>
  </si>
  <si>
    <t>Lee Ving</t>
  </si>
  <si>
    <t>ballet school|dance|dancer|overalls|steel worker</t>
  </si>
  <si>
    <t>http://www.imdb.com/title/tt0085549/?ref_=fn_tt_tt_1</t>
  </si>
  <si>
    <t>500 Days of SummerÂ </t>
  </si>
  <si>
    <t>friend|greeting card|office|summer|true love</t>
  </si>
  <si>
    <t>http://www.imdb.com/title/tt1022603/?ref_=fn_tt_tt_1</t>
  </si>
  <si>
    <t>Ian Mune</t>
  </si>
  <si>
    <t>The PianoÂ </t>
  </si>
  <si>
    <t>GeneviÃ¨ve Lemon</t>
  </si>
  <si>
    <t>adultery|daughter|male rear nudity|new zealand|piano</t>
  </si>
  <si>
    <t>http://www.imdb.com/title/tt0107822/?ref_=fn_tt_tt_1</t>
  </si>
  <si>
    <t>Magic MikeÂ </t>
  </si>
  <si>
    <t>bank|male nudity|male objectification|male stripper|stripper</t>
  </si>
  <si>
    <t>http://www.imdb.com/title/tt1915581/?ref_=fn_tt_tt_1</t>
  </si>
  <si>
    <t>Emma Caulfield</t>
  </si>
  <si>
    <t>Darkness FallsÂ </t>
  </si>
  <si>
    <t>Angus Sampson</t>
  </si>
  <si>
    <t>boy|darkness|light|tooth|tooth fairy</t>
  </si>
  <si>
    <t>http://www.imdb.com/title/tt0282209/?ref_=fn_tt_tt_1</t>
  </si>
  <si>
    <t>Live and Let DieÂ </t>
  </si>
  <si>
    <t>Clifton James</t>
  </si>
  <si>
    <t>british|cards|heroin|murder|tarot card</t>
  </si>
  <si>
    <t>http://www.imdb.com/title/tt0070328/?ref_=fn_tt_tt_1</t>
  </si>
  <si>
    <t>My Dog SkipÂ </t>
  </si>
  <si>
    <t>Cody Linley</t>
  </si>
  <si>
    <t>1940s|dog|mississippi|puppy|veteran</t>
  </si>
  <si>
    <t>http://www.imdb.com/title/tt0156812/?ref_=fn_tt_tt_1</t>
  </si>
  <si>
    <t>Adam Brooks</t>
  </si>
  <si>
    <t>Sakina Jaffrey</t>
  </si>
  <si>
    <t>Definitely, MaybeÂ </t>
  </si>
  <si>
    <t>Paulina Gerzon</t>
  </si>
  <si>
    <t>college|daughter|girl|sex|wisconsin</t>
  </si>
  <si>
    <t>http://www.imdb.com/title/tt0832266/?ref_=fn_tt_tt_1</t>
  </si>
  <si>
    <t>Jumping the BroomÂ </t>
  </si>
  <si>
    <t>martha's vineyard|mother|older woman younger man relationship|wedding|weekend</t>
  </si>
  <si>
    <t>http://www.imdb.com/title/tt1640484/?ref_=fn_tt_tt_1</t>
  </si>
  <si>
    <t>Good Night, and Good Luck.Â </t>
  </si>
  <si>
    <t>cbs|expose|fear|paranoia|reporter</t>
  </si>
  <si>
    <t>http://www.imdb.com/title/tt0433383/?ref_=fn_tt_tt_1</t>
  </si>
  <si>
    <t>Michael J. Burg</t>
  </si>
  <si>
    <t>CapoteÂ </t>
  </si>
  <si>
    <t>Kwesi Ameyaw</t>
  </si>
  <si>
    <t>book|holcomb kansas|kansas|killer|truman capote</t>
  </si>
  <si>
    <t>http://www.imdb.com/title/tt0379725/?ref_=fn_tt_tt_1</t>
  </si>
  <si>
    <t>DesperadoÂ </t>
  </si>
  <si>
    <t>crushed by a car|female frontal nudity|female nudity|female rear nudity|one against many</t>
  </si>
  <si>
    <t>http://www.imdb.com/title/tt0112851/?ref_=fn_tt_tt_1</t>
  </si>
  <si>
    <t xml:space="preserve">FargoÂ             </t>
  </si>
  <si>
    <t>anthology|death|insurance salesman|minnesota|police officer</t>
  </si>
  <si>
    <t>http://www.imdb.com/title/tt2802850/?ref_=fn_tt_tt_1</t>
  </si>
  <si>
    <t>Michael Anderson</t>
  </si>
  <si>
    <t>Logan's RunÂ </t>
  </si>
  <si>
    <t>cat|computer|cult film|runner|sanctuary</t>
  </si>
  <si>
    <t>http://www.imdb.com/title/tt0074812/?ref_=fn_tt_tt_1</t>
  </si>
  <si>
    <t>HervÃ© Villechaize</t>
  </si>
  <si>
    <t>The Man with the Golden GunÂ </t>
  </si>
  <si>
    <t>assassin|bikini|girl in a bikini|mission|secret agent</t>
  </si>
  <si>
    <t>http://www.imdb.com/title/tt0071807/?ref_=fn_tt_tt_1</t>
  </si>
  <si>
    <t>Action JacksonÂ </t>
  </si>
  <si>
    <t>murder|power|psychotronic|tough cop|union</t>
  </si>
  <si>
    <t>http://www.imdb.com/title/tt0094612/?ref_=fn_tt_tt_1</t>
  </si>
  <si>
    <t>Shauna Macdonald</t>
  </si>
  <si>
    <t>MyAnna Buring</t>
  </si>
  <si>
    <t>The DescentÂ </t>
  </si>
  <si>
    <t>Craig Conway</t>
  </si>
  <si>
    <t>cave|expedition|friendship between women|group of friends|survival horror</t>
  </si>
  <si>
    <t>http://www.imdb.com/title/tt0435625/?ref_=fn_tt_tt_1</t>
  </si>
  <si>
    <t>Don Kempf</t>
  </si>
  <si>
    <t>Documentary|Sport</t>
  </si>
  <si>
    <t>Michael Jordan to the MaxÂ </t>
  </si>
  <si>
    <t>Bob Costas</t>
  </si>
  <si>
    <t>basketball|basketball player|character name in title|chicago bulls|imax</t>
  </si>
  <si>
    <t>http://www.imdb.com/title/tt0245280/?ref_=fn_tt_tt_1</t>
  </si>
  <si>
    <t>Matt Bettinelli-Olpin</t>
  </si>
  <si>
    <t>Allison Miller</t>
  </si>
  <si>
    <t>Devil's DueÂ </t>
  </si>
  <si>
    <t>Vanessa Ray</t>
  </si>
  <si>
    <t>eiffel tower at night|honeymoon|implied insemination|party|taxi driver</t>
  </si>
  <si>
    <t>http://www.imdb.com/title/tt2752758/?ref_=fn_tt_tt_1</t>
  </si>
  <si>
    <t>Mary Tyler Moore</t>
  </si>
  <si>
    <t>Flirting with DisasterÂ </t>
  </si>
  <si>
    <t>adoption|armpit fetish|mistaken identity|new mexico|overalls</t>
  </si>
  <si>
    <t>http://www.imdb.com/title/tt0116324/?ref_=fn_tt_tt_1</t>
  </si>
  <si>
    <t>Ken Foree</t>
  </si>
  <si>
    <t>Crime|Horror</t>
  </si>
  <si>
    <t>The Devil's RejectsÂ </t>
  </si>
  <si>
    <t>escape|police|road trip|sheriff|texas</t>
  </si>
  <si>
    <t>http://www.imdb.com/title/tt0395584/?ref_=fn_tt_tt_1</t>
  </si>
  <si>
    <t xml:space="preserve">Buffy the Vampire SlayerÂ             </t>
  </si>
  <si>
    <t>action heroine|coming of age|destiny|double life|vampire</t>
  </si>
  <si>
    <t>http://www.imdb.com/title/tt0118276/?ref_=fn_tt_tt_1</t>
  </si>
  <si>
    <t>Rick Fox</t>
  </si>
  <si>
    <t>DopeÂ </t>
  </si>
  <si>
    <t>african american|geek|hip hop|party|tomboy</t>
  </si>
  <si>
    <t>http://www.imdb.com/title/tt3850214/?ref_=fn_tt_tt_1</t>
  </si>
  <si>
    <t>In Too DeepÂ </t>
  </si>
  <si>
    <t>cunnilingus|oral sex|police|sex scene|undercover</t>
  </si>
  <si>
    <t>http://www.imdb.com/title/tt0160401/?ref_=fn_tt_tt_1</t>
  </si>
  <si>
    <t>Matthew McGrory</t>
  </si>
  <si>
    <t>House of 1000 CorpsesÂ </t>
  </si>
  <si>
    <t>Erin Daniels</t>
  </si>
  <si>
    <t>actor playing multiple roles|axe|dark comedy|masked man|sadism</t>
  </si>
  <si>
    <t>http://www.imdb.com/title/tt0251736/?ref_=fn_tt_tt_1</t>
  </si>
  <si>
    <t>Sharron Miller</t>
  </si>
  <si>
    <t>Elizabeth MacRae</t>
  </si>
  <si>
    <t>Bernard Fox</t>
  </si>
  <si>
    <t>Alien ZoneÂ </t>
  </si>
  <si>
    <t>Charles Aidman</t>
  </si>
  <si>
    <t>affair|child murderer|mortician|strangulation|supernatural power</t>
  </si>
  <si>
    <t>http://www.imdb.com/title/tt0072626/?ref_=fn_tt_tt_1</t>
  </si>
  <si>
    <t>Fred Melamed</t>
  </si>
  <si>
    <t>A Serious ManÂ </t>
  </si>
  <si>
    <t>Peter Breitmayer</t>
  </si>
  <si>
    <t>bar mitzvah|jewish|marital breakup|nose job|rabbi</t>
  </si>
  <si>
    <t>http://www.imdb.com/title/tt1019452/?ref_=fn_tt_tt_1</t>
  </si>
  <si>
    <t>Aaron Schneider</t>
  </si>
  <si>
    <t>Get LowÂ </t>
  </si>
  <si>
    <t>funeral|funeral home|hermit|party|secret</t>
  </si>
  <si>
    <t>http://www.imdb.com/title/tt1194263/?ref_=fn_tt_tt_1</t>
  </si>
  <si>
    <t>WarlockÂ </t>
  </si>
  <si>
    <t>17th century|book|death|warlock|witch hunter</t>
  </si>
  <si>
    <t>http://www.imdb.com/title/tt0098622/?ref_=fn_tt_tt_1</t>
  </si>
  <si>
    <t>Beyond the LightsÂ </t>
  </si>
  <si>
    <t>Darryl Stephens</t>
  </si>
  <si>
    <t>domestic abuse|public humiliation|sex symbol|singer|suicide attempt</t>
  </si>
  <si>
    <t>http://www.imdb.com/title/tt3125324/?ref_=fn_tt_tt_1</t>
  </si>
  <si>
    <t>Tom Ford</t>
  </si>
  <si>
    <t>Teddy Sears</t>
  </si>
  <si>
    <t>A Single ManÂ </t>
  </si>
  <si>
    <t>car accident|male full back nudity|practicing a suicide|public nudity|suicide contemplation</t>
  </si>
  <si>
    <t>http://www.imdb.com/title/tt1315981/?ref_=fn_tt_tt_1</t>
  </si>
  <si>
    <t>Barbara Hershey</t>
  </si>
  <si>
    <t>The Last Temptation of ChristÂ </t>
  </si>
  <si>
    <t>carpenter|exorcism|faith|reference to jesus christ|temptation</t>
  </si>
  <si>
    <t>http://www.imdb.com/title/tt0095497/?ref_=fn_tt_tt_1</t>
  </si>
  <si>
    <t>George Wendt</t>
  </si>
  <si>
    <t>Jonathan Brandis</t>
  </si>
  <si>
    <t>Outside ProvidenceÂ </t>
  </si>
  <si>
    <t>class|cornwall connecticut|dog|friend|pawtucket rhode island</t>
  </si>
  <si>
    <t>http://www.imdb.com/title/tt0125971/?ref_=fn_tt_tt_1</t>
  </si>
  <si>
    <t>Bride &amp; PrejudiceÂ </t>
  </si>
  <si>
    <t>Anupam Kher</t>
  </si>
  <si>
    <t>bollywood|india|jane austen|london england|travel</t>
  </si>
  <si>
    <t>http://www.imdb.com/title/tt0361411/?ref_=fn_tt_tt_1</t>
  </si>
  <si>
    <t>Adventure|Biography|Drama|History</t>
  </si>
  <si>
    <t>Roy Billing</t>
  </si>
  <si>
    <t>Rabbit-Proof FenceÂ </t>
  </si>
  <si>
    <t>Deborah Mailman</t>
  </si>
  <si>
    <t>aborigine|based on true story|colonialism|fence|half caste</t>
  </si>
  <si>
    <t>http://www.imdb.com/title/tt0252444/?ref_=fn_tt_tt_1</t>
  </si>
  <si>
    <t>Who's Your Caddy?Â </t>
  </si>
  <si>
    <t>Lil' Wayne</t>
  </si>
  <si>
    <t>2000s|golf caddy|golf course|golfer|question mark in title</t>
  </si>
  <si>
    <t>http://www.imdb.com/title/tt0785077/?ref_=fn_tt_tt_1</t>
  </si>
  <si>
    <t>Tony Maylam</t>
  </si>
  <si>
    <t>Action|Crime|Horror|Sci-Fi|Thriller</t>
  </si>
  <si>
    <t>Michael J. Pollard</t>
  </si>
  <si>
    <t>Split SecondÂ </t>
  </si>
  <si>
    <t>Alastair Duncan</t>
  </si>
  <si>
    <t>appearing from water|breasts|creature|partner|water</t>
  </si>
  <si>
    <t>http://www.imdb.com/title/tt0105459/?ref_=fn_tt_tt_1</t>
  </si>
  <si>
    <t xml:space="preserve">NikitaÂ             </t>
  </si>
  <si>
    <t>assassin|death|female protagonist|rogue|training</t>
  </si>
  <si>
    <t>http://www.imdb.com/title/tt1592154/?ref_=fn_tt_tt_1</t>
  </si>
  <si>
    <t>Mitch Davis</t>
  </si>
  <si>
    <t>Nathaniel Lees</t>
  </si>
  <si>
    <t>The Other Side of HeavenÂ </t>
  </si>
  <si>
    <t>Miriama Smith</t>
  </si>
  <si>
    <t>1950s|idaho|love|missionary|mormon</t>
  </si>
  <si>
    <t>http://www.imdb.com/title/tt0250371/?ref_=fn_tt_tt_1</t>
  </si>
  <si>
    <t xml:space="preserve">Dark AngelÂ             </t>
  </si>
  <si>
    <t>cat burglar|female lead|future|mixed martial arts|post apocalypse</t>
  </si>
  <si>
    <t>http://www.imdb.com/title/tt0204993/?ref_=fn_tt_tt_1</t>
  </si>
  <si>
    <t>Veer-ZaaraÂ </t>
  </si>
  <si>
    <t>fair|pakistan|prison|rescue|stranded</t>
  </si>
  <si>
    <t>http://www.imdb.com/title/tt0420332/?ref_=fn_tt_tt_1</t>
  </si>
  <si>
    <t>Randy Couture</t>
  </si>
  <si>
    <t>RedbeltÂ </t>
  </si>
  <si>
    <t>bar|debt|fight|instructor|jujitsu</t>
  </si>
  <si>
    <t>http://www.imdb.com/title/tt1012804/?ref_=fn_tt_tt_1</t>
  </si>
  <si>
    <t>CyrusÂ </t>
  </si>
  <si>
    <t>Katie Aselton</t>
  </si>
  <si>
    <t>21 year old|forename as title|musician|party|rearview mirror</t>
  </si>
  <si>
    <t>http://www.imdb.com/title/tt1336617/?ref_=fn_tt_tt_1</t>
  </si>
  <si>
    <t>Kevin Brodie</t>
  </si>
  <si>
    <t>Cheryl Ladd</t>
  </si>
  <si>
    <t>A Dog of FlandersÂ </t>
  </si>
  <si>
    <t>artist|box office flop|dog|drawing|flanders</t>
  </si>
  <si>
    <t>http://www.imdb.com/title/tt0160216/?ref_=fn_tt_tt_1</t>
  </si>
  <si>
    <t>Auto FocusÂ </t>
  </si>
  <si>
    <t>friendship|photography|radio|sex addict|video</t>
  </si>
  <si>
    <t>http://www.imdb.com/title/tt0298744/?ref_=fn_tt_tt_1</t>
  </si>
  <si>
    <t>Factory GirlÂ </t>
  </si>
  <si>
    <t>andy warhol|female nudity|public nudity|singer|socialite</t>
  </si>
  <si>
    <t>http://www.imdb.com/title/tt0432402/?ref_=fn_tt_tt_1</t>
  </si>
  <si>
    <t>Lynne Ramsay</t>
  </si>
  <si>
    <t>We Need to Talk About KevinÂ </t>
  </si>
  <si>
    <t>Ashley Gerasimovich</t>
  </si>
  <si>
    <t>archery|defiance|mental illness|psychopath|toilet training</t>
  </si>
  <si>
    <t>http://www.imdb.com/title/tt1242460/?ref_=fn_tt_tt_1</t>
  </si>
  <si>
    <t>John Stephenson</t>
  </si>
  <si>
    <t>Samantha Barks</t>
  </si>
  <si>
    <t>The Christmas CandleÂ </t>
  </si>
  <si>
    <t>angel|candle|christmas|miracle|village</t>
  </si>
  <si>
    <t>http://www.imdb.com/title/tt2739338/?ref_=fn_tt_tt_1</t>
  </si>
  <si>
    <t>Tim Chambers</t>
  </si>
  <si>
    <t>The Mighty MacsÂ </t>
  </si>
  <si>
    <t>Jennifer Butler</t>
  </si>
  <si>
    <t>basketball|catholic|coach|college|nun</t>
  </si>
  <si>
    <t>http://www.imdb.com/title/tt1034324/?ref_=fn_tt_tt_1</t>
  </si>
  <si>
    <t>Losin' ItÂ </t>
  </si>
  <si>
    <t>Rick Rossovich</t>
  </si>
  <si>
    <t>apostrophe in title|bare breasts|friendship between men|teen sex comedy|two word title</t>
  </si>
  <si>
    <t>http://www.imdb.com/title/tt0085868/?ref_=fn_tt_tt_1</t>
  </si>
  <si>
    <t>Mother and ChildÂ </t>
  </si>
  <si>
    <t>adoption|baby|girl|lawyer|sex</t>
  </si>
  <si>
    <t>http://www.imdb.com/title/tt1121977/?ref_=fn_tt_tt_1</t>
  </si>
  <si>
    <t>Dick Richards</t>
  </si>
  <si>
    <t>Terence Hill</t>
  </si>
  <si>
    <t>March or DieÂ </t>
  </si>
  <si>
    <t>Jack O'Halloran</t>
  </si>
  <si>
    <t>arab|bare chested male|foreign legion|french foreign legion|morocco</t>
  </si>
  <si>
    <t>http://www.imdb.com/title/tt0076175/?ref_=fn_tt_tt_1</t>
  </si>
  <si>
    <t>Les visiteursÂ </t>
  </si>
  <si>
    <t>ValÃ©rie Lemercier</t>
  </si>
  <si>
    <t>distant past|future time travel|nobleman|squire|trapped in the past</t>
  </si>
  <si>
    <t>http://www.imdb.com/title/tt0108500/?ref_=fn_tt_tt_1</t>
  </si>
  <si>
    <t>Nathalie Fay</t>
  </si>
  <si>
    <t>SomewhereÂ </t>
  </si>
  <si>
    <t>Erin Wasson</t>
  </si>
  <si>
    <t>actor|boredom|luxury hotel|party|trip</t>
  </si>
  <si>
    <t>http://www.imdb.com/title/tt1421051/?ref_=fn_tt_tt_1</t>
  </si>
  <si>
    <t>Bob Gosse</t>
  </si>
  <si>
    <t>Susie Abromeit</t>
  </si>
  <si>
    <t>I Hope They Serve Beer in HellÂ </t>
  </si>
  <si>
    <t>Derek Wayne Johnson</t>
  </si>
  <si>
    <t>bachelor party|bare butt|loud sex|sex standing up|topless female nudity</t>
  </si>
  <si>
    <t>http://www.imdb.com/title/tt1220628/?ref_=fn_tt_tt_1</t>
  </si>
  <si>
    <t>Alex Zamm</t>
  </si>
  <si>
    <t>Chairman of the BoardÂ </t>
  </si>
  <si>
    <t>box office flop|company|invention|roommate|surfer</t>
  </si>
  <si>
    <t>http://www.imdb.com/title/tt0118836/?ref_=fn_tt_tt_1</t>
  </si>
  <si>
    <t>Spencer Susser</t>
  </si>
  <si>
    <t>HesherÂ </t>
  </si>
  <si>
    <t>bully|car|car accident|fire|vomiting</t>
  </si>
  <si>
    <t>http://www.imdb.com/title/tt1403177/?ref_=fn_tt_tt_1</t>
  </si>
  <si>
    <t>Dom HemingwayÂ </t>
  </si>
  <si>
    <t>Richard Graham</t>
  </si>
  <si>
    <t>male frontal nudity|male nudity|male rear nudity|nudity|sex scene</t>
  </si>
  <si>
    <t>http://www.imdb.com/title/tt2402105/?ref_=fn_tt_tt_1</t>
  </si>
  <si>
    <t>Casey Affleck</t>
  </si>
  <si>
    <t>GerryÂ </t>
  </si>
  <si>
    <t>desert|friend|friendship|minimal dialogue|water</t>
  </si>
  <si>
    <t>http://www.imdb.com/title/tt0302674/?ref_=fn_tt_tt_1</t>
  </si>
  <si>
    <t>Thaddeus O'Sullivan</t>
  </si>
  <si>
    <t>The Heart of MeÂ </t>
  </si>
  <si>
    <t>Eleanor Bron</t>
  </si>
  <si>
    <t>1930s|car accident|hospital|marital rape|painter</t>
  </si>
  <si>
    <t>http://www.imdb.com/title/tt0301390/?ref_=fn_tt_tt_1</t>
  </si>
  <si>
    <t>FreeheldÂ </t>
  </si>
  <si>
    <t>cancer|gay bar|lesbian kiss|partner|public hearing</t>
  </si>
  <si>
    <t>http://www.imdb.com/title/tt1658801/?ref_=fn_tt_tt_1</t>
  </si>
  <si>
    <t>Shari Springer Berman</t>
  </si>
  <si>
    <t>The Extra ManÂ </t>
  </si>
  <si>
    <t>co worker|escort|magazine|teacher|writer</t>
  </si>
  <si>
    <t>http://www.imdb.com/title/tt1361313/?ref_=fn_tt_tt_1</t>
  </si>
  <si>
    <t>Aleksey German</t>
  </si>
  <si>
    <t>Yuriy Tsurilo</t>
  </si>
  <si>
    <t>Leonid Yarmolnik</t>
  </si>
  <si>
    <t>Hard to Be a GodÂ </t>
  </si>
  <si>
    <t>Valentin Golubenko</t>
  </si>
  <si>
    <t>fictional war|hanging|male full frontal nudity|medieval times|nudity</t>
  </si>
  <si>
    <t>http://www.imdb.com/title/tt2328813/?ref_=fn_tt_tt_1</t>
  </si>
  <si>
    <t>Stephen Milburn Anderson</t>
  </si>
  <si>
    <t>Ca$hÂ </t>
  </si>
  <si>
    <t>cash|financial problem|heist|land rover|mortgage</t>
  </si>
  <si>
    <t>http://www.imdb.com/title/tt1106860/?ref_=fn_tt_tt_1</t>
  </si>
  <si>
    <t>Wah-WahÂ </t>
  </si>
  <si>
    <t>alcoholic|alcoholic father|stepmother|swaziland|unfaithful wife</t>
  </si>
  <si>
    <t>http://www.imdb.com/title/tt0419256/?ref_=fn_tt_tt_1</t>
  </si>
  <si>
    <t>David Della Rocco</t>
  </si>
  <si>
    <t>The Boondock SaintsÂ </t>
  </si>
  <si>
    <t>Bob Marley</t>
  </si>
  <si>
    <t>fbi|fbi agent|friend|irish|mafia</t>
  </si>
  <si>
    <t>http://www.imdb.com/title/tt0144117/?ref_=fn_tt_tt_1</t>
  </si>
  <si>
    <t>David Lam</t>
  </si>
  <si>
    <t>Z StormÂ </t>
  </si>
  <si>
    <t>Stephen Au</t>
  </si>
  <si>
    <t>http://www.imdb.com/title/tt3469440/?ref_=fn_tt_tt_1</t>
  </si>
  <si>
    <t>Comedy|Fantasy|Horror|Mystery</t>
  </si>
  <si>
    <t>TwixtÂ </t>
  </si>
  <si>
    <t>ghost|hotel|murder|stake|what happened to epilogue</t>
  </si>
  <si>
    <t>http://www.imdb.com/title/tt1756851/?ref_=fn_tt_tt_1</t>
  </si>
  <si>
    <t>Vladlen Barbe</t>
  </si>
  <si>
    <t>Wendee Lee</t>
  </si>
  <si>
    <t>Erin Fitzgerald</t>
  </si>
  <si>
    <t>Snow QueenÂ </t>
  </si>
  <si>
    <t>Ivan Okhlobystin</t>
  </si>
  <si>
    <t>3d</t>
  </si>
  <si>
    <t>http://www.imdb.com/title/tt2243621/?ref_=fn_tt_tt_1</t>
  </si>
  <si>
    <t>Richard Rich</t>
  </si>
  <si>
    <t>Kate Higgins</t>
  </si>
  <si>
    <t>Action|Adventure|Animation|Comedy|Drama|Family|Fantasy|Thriller</t>
  </si>
  <si>
    <t>Debi Derryberry</t>
  </si>
  <si>
    <t>Alpha and Omega 4: The Legend of the Saw Toothed CaveÂ </t>
  </si>
  <si>
    <t>Cindy Robinson</t>
  </si>
  <si>
    <t>blindness|cave|spirit|wolf|wolf cub</t>
  </si>
  <si>
    <t>http://www.imdb.com/title/tt4061848/?ref_=fn_tt_tt_1</t>
  </si>
  <si>
    <t>Pale RiderÂ </t>
  </si>
  <si>
    <t>Sydney Penny</t>
  </si>
  <si>
    <t>gold|miner|preacher|prospector|sheriff</t>
  </si>
  <si>
    <t>http://www.imdb.com/title/tt0089767/?ref_=fn_tt_tt_1</t>
  </si>
  <si>
    <t>Robert C. Cooper</t>
  </si>
  <si>
    <t>Action|Adventure|Drama|Fantasy|Sci-Fi</t>
  </si>
  <si>
    <t>Ben Browder</t>
  </si>
  <si>
    <t>Stargate: The Ark of TruthÂ </t>
  </si>
  <si>
    <t>2000s|evil god|space opera|stargate|wormhole</t>
  </si>
  <si>
    <t>http://www.imdb.com/title/tt0942903/?ref_=fn_tt_tt_1</t>
  </si>
  <si>
    <t>Dazed and ConfusedÂ </t>
  </si>
  <si>
    <t>football|hazing|high school|last day of school|pledge</t>
  </si>
  <si>
    <t>http://www.imdb.com/title/tt0106677/?ref_=fn_tt_tt_1</t>
  </si>
  <si>
    <t>High School Musical 2Â </t>
  </si>
  <si>
    <t>Olesya Rulin</t>
  </si>
  <si>
    <t>2000s|basketball|country club|lifeguard|talent show</t>
  </si>
  <si>
    <t>http://www.imdb.com/title/tt0810900/?ref_=fn_tt_tt_1</t>
  </si>
  <si>
    <t>Kim Nguyen</t>
  </si>
  <si>
    <t>Justin Edward Seale</t>
  </si>
  <si>
    <t>Gordon Pinsent</t>
  </si>
  <si>
    <t>Two Lovers and a BearÂ </t>
  </si>
  <si>
    <t>John Ralston</t>
  </si>
  <si>
    <t>http://www.imdb.com/title/tt4412528/?ref_=fn_tt_tt_1</t>
  </si>
  <si>
    <t>Jackie Earle Haley</t>
  </si>
  <si>
    <t>Rex Baker</t>
  </si>
  <si>
    <t>Criminal ActivitiesÂ </t>
  </si>
  <si>
    <t>Travis Aaron Wade</t>
  </si>
  <si>
    <t>african american gangster|falling to death|in over one's head|murder|surveillance</t>
  </si>
  <si>
    <t>http://www.imdb.com/title/tt3687310/?ref_=fn_tt_tt_1</t>
  </si>
  <si>
    <t>Max FÃ¤rberbÃ¶ck</t>
  </si>
  <si>
    <t>Johanna Wokalek</t>
  </si>
  <si>
    <t>Heike Makatsch</t>
  </si>
  <si>
    <t>Aimee &amp; JaguarÂ </t>
  </si>
  <si>
    <t>Maria Schrader</t>
  </si>
  <si>
    <t>lesbian mother|lesbian parent|lesbian relationship|lesbian romance|lesbianism</t>
  </si>
  <si>
    <t>http://www.imdb.com/title/tt0130444/?ref_=fn_tt_tt_1</t>
  </si>
  <si>
    <t>Arie Posin</t>
  </si>
  <si>
    <t>The ChumscrubberÂ </t>
  </si>
  <si>
    <t>chumscrubber|death|friend|pills|school</t>
  </si>
  <si>
    <t>http://www.imdb.com/title/tt0406650/?ref_=fn_tt_tt_1</t>
  </si>
  <si>
    <t>Damian Nieman</t>
  </si>
  <si>
    <t>Jason Cerbone</t>
  </si>
  <si>
    <t>ShadeÂ </t>
  </si>
  <si>
    <t>Mark De Alessandro</t>
  </si>
  <si>
    <t>bar|strip club|stripper|texas hold 'em|thong</t>
  </si>
  <si>
    <t>http://www.imdb.com/title/tt0323939/?ref_=fn_tt_tt_1</t>
  </si>
  <si>
    <t>Mark Tonderai</t>
  </si>
  <si>
    <t>House at the End of the StreetÂ </t>
  </si>
  <si>
    <t>Gil Bellows</t>
  </si>
  <si>
    <t>brother sister relationship|death of sister|female protagonist|mother daughter relationship|murder</t>
  </si>
  <si>
    <t>http://www.imdb.com/title/tt1582507/?ref_=fn_tt_tt_1</t>
  </si>
  <si>
    <t>MÃ©lissa DÃ©sormeaux-Poulin</t>
  </si>
  <si>
    <t>Drama|Mystery|War</t>
  </si>
  <si>
    <t>IncendiesÂ </t>
  </si>
  <si>
    <t>Ahmad Massad</t>
  </si>
  <si>
    <t>brother sister relationship|family relationships|middle east|mother son relationship|twin brother and sister</t>
  </si>
  <si>
    <t>http://www.imdb.com/title/tt1255953/?ref_=fn_tt_tt_1</t>
  </si>
  <si>
    <t>Silvio Muccino</t>
  </si>
  <si>
    <t>Laura Morante</t>
  </si>
  <si>
    <t>Remember Me, My LoveÂ </t>
  </si>
  <si>
    <t>Giulia Michelini</t>
  </si>
  <si>
    <t>box office hit|dancer|sex scene|television|underage sex</t>
  </si>
  <si>
    <t>http://www.imdb.com/title/tt0323807/?ref_=fn_tt_tt_1</t>
  </si>
  <si>
    <t>Ian Fitzgibbon</t>
  </si>
  <si>
    <t>Action|Comedy|Crime|Drama|Romance|Thriller</t>
  </si>
  <si>
    <t>Perrier's BountyÂ </t>
  </si>
  <si>
    <t>burglary|estranged father|money|neighbor|thug</t>
  </si>
  <si>
    <t>http://www.imdb.com/title/tt1003034/?ref_=fn_tt_tt_1</t>
  </si>
  <si>
    <t>Fernanda Machado</t>
  </si>
  <si>
    <t>Elite SquadÂ </t>
  </si>
  <si>
    <t>AndrÃ© Ramiro</t>
  </si>
  <si>
    <t>brazil|military police|police|rio de janeiro brazil|slum</t>
  </si>
  <si>
    <t>http://www.imdb.com/title/tt0861739/?ref_=fn_tt_tt_1</t>
  </si>
  <si>
    <t>Brazil</t>
  </si>
  <si>
    <t>Annabelle Wallis</t>
  </si>
  <si>
    <t>AnnabelleÂ </t>
  </si>
  <si>
    <t>Gabriel Bateman</t>
  </si>
  <si>
    <t>horror movie prequel|murder|paranormal activity|self sacrifice|suicide</t>
  </si>
  <si>
    <t>http://www.imdb.com/title/tt3322940/?ref_=fn_tt_tt_1</t>
  </si>
  <si>
    <t>Rachel Perkins</t>
  </si>
  <si>
    <t>Magda Szubanski</t>
  </si>
  <si>
    <t>Comedy|Drama|Musical</t>
  </si>
  <si>
    <t>Bran Nue DaeÂ </t>
  </si>
  <si>
    <t>Jessica Mauboy</t>
  </si>
  <si>
    <t>australia|journey|love|priest|traveling</t>
  </si>
  <si>
    <t>http://www.imdb.com/title/tt1148165/?ref_=fn_tt_tt_1</t>
  </si>
  <si>
    <t>Lloyd Avery II</t>
  </si>
  <si>
    <t>John Cothran</t>
  </si>
  <si>
    <t>Boyz n the HoodÂ </t>
  </si>
  <si>
    <t>Na'Blonka Durden</t>
  </si>
  <si>
    <t>drugs|escape|football|friend|violence</t>
  </si>
  <si>
    <t>http://www.imdb.com/title/tt0101507/?ref_=fn_tt_tt_1</t>
  </si>
  <si>
    <t>Luis Valdez</t>
  </si>
  <si>
    <t>Rosanna DeSoto</t>
  </si>
  <si>
    <t>La BambaÂ </t>
  </si>
  <si>
    <t>Danielle von Zerneck</t>
  </si>
  <si>
    <t>crash|hispanic|interracial relationship|interracial romance|racism</t>
  </si>
  <si>
    <t>http://www.imdb.com/title/tt0093378/?ref_=fn_tt_tt_1</t>
  </si>
  <si>
    <t>Alan Alda</t>
  </si>
  <si>
    <t>Len Cariou</t>
  </si>
  <si>
    <t>Rita Moreno</t>
  </si>
  <si>
    <t>The Four SeasonsÂ </t>
  </si>
  <si>
    <t>Sandy Dennis</t>
  </si>
  <si>
    <t>directed by star|friendship|reference to isaac newton|skinny dipping|written and directed by cast member</t>
  </si>
  <si>
    <t>http://www.imdb.com/title/tt0082405/?ref_=fn_tt_tt_1</t>
  </si>
  <si>
    <t>Mystery|Romance|Thriller</t>
  </si>
  <si>
    <t>Dressed to KillÂ </t>
  </si>
  <si>
    <t>apartment|elevator|murder|psychiatrist|sunglasses</t>
  </si>
  <si>
    <t>http://www.imdb.com/title/tt0080661/?ref_=fn_tt_tt_1</t>
  </si>
  <si>
    <t>Adventure|Comedy|Drama|Family</t>
  </si>
  <si>
    <t>The Adventures of Huck FinnÂ </t>
  </si>
  <si>
    <t>boy|lesson|mississippi river|river|slave</t>
  </si>
  <si>
    <t>http://www.imdb.com/title/tt0106223/?ref_=fn_tt_tt_1</t>
  </si>
  <si>
    <t>GoÂ </t>
  </si>
  <si>
    <t>drug deal|drugs|sex|sex on stairs|strip club</t>
  </si>
  <si>
    <t>http://www.imdb.com/title/tt0139239/?ref_=fn_tt_tt_1</t>
  </si>
  <si>
    <t>Marin Hinkle</t>
  </si>
  <si>
    <t>Friends with MoneyÂ </t>
  </si>
  <si>
    <t>Jake Cherry</t>
  </si>
  <si>
    <t>friend|friendship|marital problem|money problems|nervous breakdown</t>
  </si>
  <si>
    <t>http://www.imdb.com/title/tt0436331/?ref_=fn_tt_tt_1</t>
  </si>
  <si>
    <t>Paula Kelly</t>
  </si>
  <si>
    <t>David Wayne</t>
  </si>
  <si>
    <t>The Andromeda StrainÂ </t>
  </si>
  <si>
    <t>Eric Christmas</t>
  </si>
  <si>
    <t>alien|baby|new mexico|satellite|scientist</t>
  </si>
  <si>
    <t>http://www.imdb.com/title/tt0066769/?ref_=fn_tt_tt_1</t>
  </si>
  <si>
    <t>Louis Morneau</t>
  </si>
  <si>
    <t>BatsÂ </t>
  </si>
  <si>
    <t>animal attack|bat|creature feature|experiment|mad scientist</t>
  </si>
  <si>
    <t>http://www.imdb.com/title/tt0200469/?ref_=fn_tt_tt_1</t>
  </si>
  <si>
    <t>Caroline Link</t>
  </si>
  <si>
    <t>Juliane KÃ¶hler</t>
  </si>
  <si>
    <t>Merab Ninidze</t>
  </si>
  <si>
    <t>Nowhere in AfricaÂ </t>
  </si>
  <si>
    <t>Matthias Habich</t>
  </si>
  <si>
    <t>breasts|farm|jew|kenya|tween girl</t>
  </si>
  <si>
    <t>http://www.imdb.com/title/tt0161860/?ref_=fn_tt_tt_1</t>
  </si>
  <si>
    <t>ShameÂ </t>
  </si>
  <si>
    <t>female frontal nudity|female nudity|male nudity|sex addict|sex addiction</t>
  </si>
  <si>
    <t>http://www.imdb.com/title/tt1723811/?ref_=fn_tt_tt_1</t>
  </si>
  <si>
    <t>Layer CakeÂ </t>
  </si>
  <si>
    <t>cake|cocaine|drugs|pills|serbian</t>
  </si>
  <si>
    <t>http://www.imdb.com/title/tt0375912/?ref_=fn_tt_tt_1</t>
  </si>
  <si>
    <t>Sterling Van Wagenen</t>
  </si>
  <si>
    <t>Emily Podleski</t>
  </si>
  <si>
    <t>The Work and the Glory II: American ZionÂ </t>
  </si>
  <si>
    <t>estrangement|missouri|mormon|mormon church|mormon temple</t>
  </si>
  <si>
    <t>http://www.imdb.com/title/tt0457530/?ref_=fn_tt_tt_1</t>
  </si>
  <si>
    <t>Zal Batmanglij</t>
  </si>
  <si>
    <t>The EastÂ </t>
  </si>
  <si>
    <t>anarchist|corporation|greedy institution|vomiting|watching television</t>
  </si>
  <si>
    <t>http://www.imdb.com/title/tt1869716/?ref_=fn_tt_tt_1</t>
  </si>
  <si>
    <t>A Home at the End of the WorldÂ </t>
  </si>
  <si>
    <t>hand job|hugging|long hair|new york city|two men one woman</t>
  </si>
  <si>
    <t>http://www.imdb.com/title/tt0359423/?ref_=fn_tt_tt_1</t>
  </si>
  <si>
    <t>Hans Petter Moland</t>
  </si>
  <si>
    <t>Sara-Marie Maltha</t>
  </si>
  <si>
    <t>AberdeenÂ </t>
  </si>
  <si>
    <t>Stellan SkarsgÃ¥rd</t>
  </si>
  <si>
    <t>death|ferry|lawyer|norway|vomiting</t>
  </si>
  <si>
    <t>http://www.imdb.com/title/tt0168446/?ref_=fn_tt_tt_1</t>
  </si>
  <si>
    <t>Oren Moverman</t>
  </si>
  <si>
    <t>The MessengerÂ </t>
  </si>
  <si>
    <t>captain|casualty notification|casualty notification team|sergeant|staff sergeant</t>
  </si>
  <si>
    <t>http://www.imdb.com/title/tt0790712/?ref_=fn_tt_tt_1</t>
  </si>
  <si>
    <t>Ian Sharp</t>
  </si>
  <si>
    <t>Action|Adventure|Drama|Western</t>
  </si>
  <si>
    <t>TrackerÂ </t>
  </si>
  <si>
    <t>one word title</t>
  </si>
  <si>
    <t>http://www.imdb.com/title/tt1414378/?ref_=fn_tt_tt_1</t>
  </si>
  <si>
    <t>ControlÂ </t>
  </si>
  <si>
    <t>band|employment agency|singer|stage fright|suicide</t>
  </si>
  <si>
    <t>http://www.imdb.com/title/tt0421082/?ref_=fn_tt_tt_1</t>
  </si>
  <si>
    <t>The TerminatorÂ </t>
  </si>
  <si>
    <t>cyborg|future war|robot|shootout in a police station|urban setting</t>
  </si>
  <si>
    <t>http://www.imdb.com/title/tt0088247/?ref_=fn_tt_tt_1</t>
  </si>
  <si>
    <t>Wolfgang Becker</t>
  </si>
  <si>
    <t>Chulpan Khamatova</t>
  </si>
  <si>
    <t>Florian Lukas</t>
  </si>
  <si>
    <t>Good Bye Lenin!Â </t>
  </si>
  <si>
    <t>coma|east germany|german democratic republic|germany|heart attack</t>
  </si>
  <si>
    <t>http://www.imdb.com/title/tt0301357/?ref_=fn_tt_tt_1</t>
  </si>
  <si>
    <t>Mark Bazeley</t>
  </si>
  <si>
    <t>The Damned UnitedÂ </t>
  </si>
  <si>
    <t>Maurice RoÃ«ves</t>
  </si>
  <si>
    <t>cup|derby county|flashback|football|leeds united</t>
  </si>
  <si>
    <t>http://www.imdb.com/title/tt1226271/?ref_=fn_tt_tt_1</t>
  </si>
  <si>
    <t>Dan O'Bannon</t>
  </si>
  <si>
    <t>Clu Gulager</t>
  </si>
  <si>
    <t>Linnea Quigley</t>
  </si>
  <si>
    <t>The Return of the Living DeadÂ </t>
  </si>
  <si>
    <t>Beverly Randolph</t>
  </si>
  <si>
    <t>crematorium|female frontal nudity|naked dead woman|paramedic|poison gas</t>
  </si>
  <si>
    <t>http://www.imdb.com/title/tt0089907/?ref_=fn_tt_tt_1</t>
  </si>
  <si>
    <t>Fortunato Cerlino</t>
  </si>
  <si>
    <t>Maria Pia Calzone</t>
  </si>
  <si>
    <t xml:space="preserve">GomorrahÂ             </t>
  </si>
  <si>
    <t>Marco D'Amore</t>
  </si>
  <si>
    <t>http://www.imdb.com/title/tt2049116/?ref_=fn_tt_tt_1</t>
  </si>
  <si>
    <t>MallratsÂ </t>
  </si>
  <si>
    <t>comic|ex girlfriend|jay and silent bob|mall|teenager</t>
  </si>
  <si>
    <t>http://www.imdb.com/title/tt0113749/?ref_=fn_tt_tt_1</t>
  </si>
  <si>
    <t>Musical|Romance</t>
  </si>
  <si>
    <t>Olivia Newton-John</t>
  </si>
  <si>
    <t>GreaseÂ </t>
  </si>
  <si>
    <t>automobile racing|boyfriend girlfriend relationship|high school|wrestling|year 1959</t>
  </si>
  <si>
    <t>http://www.imdb.com/title/tt0077631/?ref_=fn_tt_tt_1</t>
  </si>
  <si>
    <t>PlatoonÂ </t>
  </si>
  <si>
    <t>1960s|famous score|hero|vietnam|vietnam war</t>
  </si>
  <si>
    <t>http://www.imdb.com/title/tt0091763/?ref_=fn_tt_tt_1</t>
  </si>
  <si>
    <t>Stevie Wonder</t>
  </si>
  <si>
    <t>Documentary|Drama|War</t>
  </si>
  <si>
    <t>Osama bin Laden</t>
  </si>
  <si>
    <t>Fahrenheit 9/11Â </t>
  </si>
  <si>
    <t>Ricky Martin</t>
  </si>
  <si>
    <t>anti war|interview|iraq|paranoia|war on terrorism</t>
  </si>
  <si>
    <t>http://www.imdb.com/title/tt0361596/?ref_=fn_tt_tt_1</t>
  </si>
  <si>
    <t>George Roy Hill</t>
  </si>
  <si>
    <t>Ted Cassidy</t>
  </si>
  <si>
    <t>Biography|Crime|Drama|Western</t>
  </si>
  <si>
    <t>Katharine Ross</t>
  </si>
  <si>
    <t>Butch Cassidy and the Sundance KidÂ </t>
  </si>
  <si>
    <t>Kenneth Mars</t>
  </si>
  <si>
    <t>bolivia|gang|outlaw|posse|train</t>
  </si>
  <si>
    <t>http://www.imdb.com/title/tt0064115/?ref_=fn_tt_tt_1</t>
  </si>
  <si>
    <t>Robert Stevenson</t>
  </si>
  <si>
    <t>Glynis Johns</t>
  </si>
  <si>
    <t>Comedy|Family|Fantasy|Musical</t>
  </si>
  <si>
    <t>Ed Wynn</t>
  </si>
  <si>
    <t>Mary PoppinsÂ </t>
  </si>
  <si>
    <t>Elsa Lanchester</t>
  </si>
  <si>
    <t>banker|female protagonist|live action and animation|magic|nanny</t>
  </si>
  <si>
    <t>http://www.imdb.com/title/tt0058331/?ref_=fn_tt_tt_1</t>
  </si>
  <si>
    <t>Ordinary PeopleÂ </t>
  </si>
  <si>
    <t>choir|death|friend|suicide|therapy</t>
  </si>
  <si>
    <t>http://www.imdb.com/title/tt0081283/?ref_=fn_tt_tt_1</t>
  </si>
  <si>
    <t>Jerome Robbins</t>
  </si>
  <si>
    <t>George Chakiris</t>
  </si>
  <si>
    <t>Crime|Drama|Musical|Romance|Thriller</t>
  </si>
  <si>
    <t>West Side StoryÂ </t>
  </si>
  <si>
    <t>dance|gang|new york city|puerto rican|tragedy</t>
  </si>
  <si>
    <t>http://www.imdb.com/title/tt0055614/?ref_=fn_tt_tt_1</t>
  </si>
  <si>
    <t>Rodney Dangerfield</t>
  </si>
  <si>
    <t>CaddyshackÂ </t>
  </si>
  <si>
    <t>caddy|country club|golf course|gopher|nudity</t>
  </si>
  <si>
    <t>http://www.imdb.com/title/tt0080487/?ref_=fn_tt_tt_1</t>
  </si>
  <si>
    <t>Gary Hardwick</t>
  </si>
  <si>
    <t>The BrothersÂ </t>
  </si>
  <si>
    <t>african american|commitment|friend|friendship|playboy</t>
  </si>
  <si>
    <t>http://www.imdb.com/title/tt0250274/?ref_=fn_tt_tt_1</t>
  </si>
  <si>
    <t>The WoodÂ </t>
  </si>
  <si>
    <t>flashback|friendship|public nudity|shower|wedding</t>
  </si>
  <si>
    <t>http://www.imdb.com/title/tt0161100/?ref_=fn_tt_tt_1</t>
  </si>
  <si>
    <t>The Usual SuspectsÂ </t>
  </si>
  <si>
    <t>criminal|dirty cop|flashback|limping|suspect</t>
  </si>
  <si>
    <t>http://www.imdb.com/title/tt0114814/?ref_=fn_tt_tt_1</t>
  </si>
  <si>
    <t>Kelly Jo Minter</t>
  </si>
  <si>
    <t>Fantasy|Horror|Romance|Thriller</t>
  </si>
  <si>
    <t>Lisa Wilcox</t>
  </si>
  <si>
    <t>A Nightmare on Elm Street 5: The Dream ChildÂ </t>
  </si>
  <si>
    <t>Matthew Borlenghi</t>
  </si>
  <si>
    <t>child|comic book|dream|murderer|nightmare</t>
  </si>
  <si>
    <t>http://www.imdb.com/title/tt0097981/?ref_=fn_tt_tt_1</t>
  </si>
  <si>
    <t>Van Wilder: Party LiaisonÂ </t>
  </si>
  <si>
    <t>Erik Estrada</t>
  </si>
  <si>
    <t>college|love|party|reporter|tuition</t>
  </si>
  <si>
    <t>http://www.imdb.com/title/tt0283111/?ref_=fn_tt_tt_1</t>
  </si>
  <si>
    <t>John D'Leo</t>
  </si>
  <si>
    <t>The WrestlerÂ </t>
  </si>
  <si>
    <t>Ajay Naidu</t>
  </si>
  <si>
    <t>heart attack|stripper|supermarket|wrestler|wrestling</t>
  </si>
  <si>
    <t>http://www.imdb.com/title/tt1125849/?ref_=fn_tt_tt_1</t>
  </si>
  <si>
    <t>King Vidor</t>
  </si>
  <si>
    <t>Lillian Gish</t>
  </si>
  <si>
    <t>Duel in the SunÂ </t>
  </si>
  <si>
    <t>Jennifer Jones</t>
  </si>
  <si>
    <t>box office hit|half breed|infidelity|shooting|texas</t>
  </si>
  <si>
    <t>http://www.imdb.com/title/tt0038499/?ref_=fn_tt_tt_1</t>
  </si>
  <si>
    <t>Best in ShowÂ </t>
  </si>
  <si>
    <t>dog show|gay|gay character|gay couple|gay interest</t>
  </si>
  <si>
    <t>http://www.imdb.com/title/tt0218839/?ref_=fn_tt_tt_1</t>
  </si>
  <si>
    <t>Escape from New YorkÂ </t>
  </si>
  <si>
    <t>Tom Atkins</t>
  </si>
  <si>
    <t>1990s|police|prison|rescue|year 1997</t>
  </si>
  <si>
    <t>http://www.imdb.com/title/tt0082340/?ref_=fn_tt_tt_1</t>
  </si>
  <si>
    <t>Ossie Davis</t>
  </si>
  <si>
    <t>School DazeÂ </t>
  </si>
  <si>
    <t>beauty salon|black college|college|fraternity|sorority</t>
  </si>
  <si>
    <t>http://www.imdb.com/title/tt0096054/?ref_=fn_tt_tt_1</t>
  </si>
  <si>
    <t>Fred Savage</t>
  </si>
  <si>
    <t>Daddy Day CampÂ </t>
  </si>
  <si>
    <t>competition|estranged father|skunk|summer camp|wall</t>
  </si>
  <si>
    <t>http://www.imdb.com/title/tt0462244/?ref_=fn_tt_tt_1</t>
  </si>
  <si>
    <t>Richard Norton</t>
  </si>
  <si>
    <t>Mr. Nice GuyÂ </t>
  </si>
  <si>
    <t>Rachel Blakely</t>
  </si>
  <si>
    <t>chef|cook|drugs|gang|reporter</t>
  </si>
  <si>
    <t>http://www.imdb.com/title/tt0117786/?ref_=fn_tt_tt_1</t>
  </si>
  <si>
    <t>A Mighty WindÂ </t>
  </si>
  <si>
    <t>concert|mockumentary|musician|new york city|singer</t>
  </si>
  <si>
    <t>http://www.imdb.com/title/tt0310281/?ref_=fn_tt_tt_1</t>
  </si>
  <si>
    <t>Mystic PizzaÂ </t>
  </si>
  <si>
    <t>commitment|marriage|pizza|title appears in writing|woman wearing only a man's shirt</t>
  </si>
  <si>
    <t>http://www.imdb.com/title/tt0095690/?ref_=fn_tt_tt_1</t>
  </si>
  <si>
    <t xml:space="preserve">War &amp; PeaceÂ             </t>
  </si>
  <si>
    <t>male frontal nudity|male nudity|tv mini series</t>
  </si>
  <si>
    <t>http://www.imdb.com/title/tt3910804/?ref_=fn_tt_tt_1</t>
  </si>
  <si>
    <t>Sliding DoorsÂ </t>
  </si>
  <si>
    <t>John Lynch</t>
  </si>
  <si>
    <t>alternative reality|multiple outcomes|parallel time|serendipity|twist of fate</t>
  </si>
  <si>
    <t>http://www.imdb.com/title/tt0120148/?ref_=fn_tt_tt_1</t>
  </si>
  <si>
    <t>Rusty Cundieff</t>
  </si>
  <si>
    <t>Tales from the HoodÂ </t>
  </si>
  <si>
    <t>David Alan Grier</t>
  </si>
  <si>
    <t>child abuse|death|drugs|ku klux klan|police brutality</t>
  </si>
  <si>
    <t>http://www.imdb.com/title/tt0114609/?ref_=fn_tt_tt_1</t>
  </si>
  <si>
    <t>The Last King of ScotlandÂ </t>
  </si>
  <si>
    <t>Abby Mukiibi Nkaaga</t>
  </si>
  <si>
    <t>1970s|assassination|doctor|scottish|ugandan</t>
  </si>
  <si>
    <t>http://www.imdb.com/title/tt0455590/?ref_=fn_tt_tt_1</t>
  </si>
  <si>
    <t>Dominique Othenin-Girard</t>
  </si>
  <si>
    <t>Tamara Glynn</t>
  </si>
  <si>
    <t>Halloween 5Â </t>
  </si>
  <si>
    <t>cat|halloween|kitten|michael myers|psychotronic</t>
  </si>
  <si>
    <t>http://www.imdb.com/title/tt0097474/?ref_=fn_tt_tt_1</t>
  </si>
  <si>
    <t>Brandon Smith</t>
  </si>
  <si>
    <t>BernieÂ </t>
  </si>
  <si>
    <t>Rick Dial</t>
  </si>
  <si>
    <t>funeral|stockbroker|texas|vacation|widow</t>
  </si>
  <si>
    <t>http://www.imdb.com/title/tt1704573/?ref_=fn_tt_tt_1</t>
  </si>
  <si>
    <t>Jean-Jacques Mantello</t>
  </si>
  <si>
    <t>Daryl Hannah</t>
  </si>
  <si>
    <t>Adventure|Documentary|Short</t>
  </si>
  <si>
    <t>Dolphins and Whales 3D: Tribes of the OceanÂ </t>
  </si>
  <si>
    <t>3d in title|animal in title|digit in title|dolphin|manatee</t>
  </si>
  <si>
    <t>http://www.imdb.com/title/tt0996382/?ref_=fn_tt_tt_1</t>
  </si>
  <si>
    <t>PollockÂ </t>
  </si>
  <si>
    <t>Amy Madigan</t>
  </si>
  <si>
    <t>1940s|artist|drinking|life magazine|painter</t>
  </si>
  <si>
    <t>http://www.imdb.com/title/tt0183659/?ref_=fn_tt_tt_1</t>
  </si>
  <si>
    <t>Risa Bramon Garcia</t>
  </si>
  <si>
    <t>200 CigarettesÂ </t>
  </si>
  <si>
    <t>bartender|friend|new year's eve|party|punk</t>
  </si>
  <si>
    <t>http://www.imdb.com/title/tt0137338/?ref_=fn_tt_tt_1</t>
  </si>
  <si>
    <t>Brian Klugman</t>
  </si>
  <si>
    <t>The WordsÂ </t>
  </si>
  <si>
    <t>american in paris|book|love|novel|writer</t>
  </si>
  <si>
    <t>http://www.imdb.com/title/tt1840417/?ref_=fn_tt_tt_1</t>
  </si>
  <si>
    <t>Matt Piedmont</t>
  </si>
  <si>
    <t>Casa de mi PadreÂ </t>
  </si>
  <si>
    <t>Luis E. Carazo</t>
  </si>
  <si>
    <t>absurd humor|drug lord|mexico|ranch|spaghetti western</t>
  </si>
  <si>
    <t>http://www.imdb.com/title/tt1702425/?ref_=fn_tt_tt_1</t>
  </si>
  <si>
    <t>Raymond De Felitta</t>
  </si>
  <si>
    <t>City IslandÂ </t>
  </si>
  <si>
    <t>Dominik GarcÃ­a-Lorido</t>
  </si>
  <si>
    <t>anger|family reunion|father son reunion|hugging|movie making</t>
  </si>
  <si>
    <t>http://www.imdb.com/title/tt1174730/?ref_=fn_tt_tt_1</t>
  </si>
  <si>
    <t>John Michael McDonagh</t>
  </si>
  <si>
    <t>The GuardÂ </t>
  </si>
  <si>
    <t>Wale Ojo</t>
  </si>
  <si>
    <t>boat on fire|drug smuggling|fbi|fbi agent|small town</t>
  </si>
  <si>
    <t>http://www.imdb.com/title/tt1540133/?ref_=fn_tt_tt_1</t>
  </si>
  <si>
    <t>Deb Hagan</t>
  </si>
  <si>
    <t>CollegeÂ </t>
  </si>
  <si>
    <t>college|face slap|high school|loss of virginity|pierced nipple</t>
  </si>
  <si>
    <t>http://www.imdb.com/title/tt0844671/?ref_=fn_tt_tt_1</t>
  </si>
  <si>
    <t>The Virgin SuicidesÂ </t>
  </si>
  <si>
    <t>catholic|five sisters|isolation|school|suicide</t>
  </si>
  <si>
    <t>http://www.imdb.com/title/tt0159097/?ref_=fn_tt_tt_1</t>
  </si>
  <si>
    <t>Annette Badland</t>
  </si>
  <si>
    <t>Little VoiceÂ </t>
  </si>
  <si>
    <t>mother|recluse|shy|singer|talent</t>
  </si>
  <si>
    <t>http://www.imdb.com/title/tt0147004/?ref_=fn_tt_tt_1</t>
  </si>
  <si>
    <t>Zach Cregger</t>
  </si>
  <si>
    <t>Windell Middlebrooks</t>
  </si>
  <si>
    <t>Hugh M. Hefner</t>
  </si>
  <si>
    <t>Miss MarchÂ </t>
  </si>
  <si>
    <t>Raquel Alessi</t>
  </si>
  <si>
    <t>fellatio|hugh hefner|oral sex|playboy centerfold|topless female nudity</t>
  </si>
  <si>
    <t>http://www.imdb.com/title/tt1151922/?ref_=fn_tt_tt_1</t>
  </si>
  <si>
    <t>Zach Braff</t>
  </si>
  <si>
    <t>Wish I Was HereÂ </t>
  </si>
  <si>
    <t>actor|dream sequence|genius recluse|jew|religion</t>
  </si>
  <si>
    <t>http://www.imdb.com/title/tt2870708/?ref_=fn_tt_tt_1</t>
  </si>
  <si>
    <t>Mark Tarlov</t>
  </si>
  <si>
    <t>Simply IrresistibleÂ </t>
  </si>
  <si>
    <t>Lawrence Gilliard Jr.</t>
  </si>
  <si>
    <t>chef|female chef|love|magic|restaurant</t>
  </si>
  <si>
    <t>http://www.imdb.com/title/tt0145893/?ref_=fn_tt_tt_1</t>
  </si>
  <si>
    <t>Jason Dohring</t>
  </si>
  <si>
    <t xml:space="preserve">Veronica MarsÂ             </t>
  </si>
  <si>
    <t>best friend|high school|private detective|sheriff|student</t>
  </si>
  <si>
    <t>http://www.imdb.com/title/tt0412253/?ref_=fn_tt_tt_1</t>
  </si>
  <si>
    <t>John Cameron Mitchell</t>
  </si>
  <si>
    <t>Miriam Shor</t>
  </si>
  <si>
    <t>Hedwig and the Angry InchÂ </t>
  </si>
  <si>
    <t>band|rock band|sex change|song|transsexual</t>
  </si>
  <si>
    <t>http://www.imdb.com/title/tt0248845/?ref_=fn_tt_tt_1</t>
  </si>
  <si>
    <t>Ryan Bollman</t>
  </si>
  <si>
    <t>Only the StrongÂ </t>
  </si>
  <si>
    <t>Todd Susman</t>
  </si>
  <si>
    <t>capoeira|fight|fighting|martial arts|violence</t>
  </si>
  <si>
    <t>http://www.imdb.com/title/tt0107750/?ref_=fn_tt_tt_1</t>
  </si>
  <si>
    <t>Jon Knautz</t>
  </si>
  <si>
    <t>Monda Scott</t>
  </si>
  <si>
    <t>Rachel Alig</t>
  </si>
  <si>
    <t>Goddess of LoveÂ </t>
  </si>
  <si>
    <t>Alexis Kendra</t>
  </si>
  <si>
    <t>female nudity|hallucination|sex scene|strip club|stripper</t>
  </si>
  <si>
    <t>http://www.imdb.com/title/tt3432552/?ref_=fn_tt_tt_1</t>
  </si>
  <si>
    <t>Shattered GlassÂ </t>
  </si>
  <si>
    <t>fabricated facts|journalist|stephen glass|the new republic|writer</t>
  </si>
  <si>
    <t>http://www.imdb.com/title/tt0323944/?ref_=fn_tt_tt_1</t>
  </si>
  <si>
    <t>David Atkins</t>
  </si>
  <si>
    <t>Lynne Thigpen</t>
  </si>
  <si>
    <t>NovocaineÂ </t>
  </si>
  <si>
    <t>Polly Noonan</t>
  </si>
  <si>
    <t>dentist|drugs|murder|sex|sunflower</t>
  </si>
  <si>
    <t>http://www.imdb.com/title/tt0234354/?ref_=fn_tt_tt_1</t>
  </si>
  <si>
    <t>Patrick Stettner</t>
  </si>
  <si>
    <t>The Business of StrangersÂ </t>
  </si>
  <si>
    <t>Frederick Weller</t>
  </si>
  <si>
    <t>airport|businesswoman|hotel|revenge|vegetarian</t>
  </si>
  <si>
    <t>http://www.imdb.com/title/tt0270259/?ref_=fn_tt_tt_1</t>
  </si>
  <si>
    <t>Sam Peckinpah</t>
  </si>
  <si>
    <t>Warren Oates</t>
  </si>
  <si>
    <t>William Holden</t>
  </si>
  <si>
    <t>The Wild BunchÂ </t>
  </si>
  <si>
    <t>L.Q. Jones</t>
  </si>
  <si>
    <t>friendship|honor|righteous rage|soldier|texas</t>
  </si>
  <si>
    <t>http://www.imdb.com/title/tt0065214/?ref_=fn_tt_tt_1</t>
  </si>
  <si>
    <t>The WacknessÂ </t>
  </si>
  <si>
    <t>ice cream|marijuana|new york city|summer|therapy</t>
  </si>
  <si>
    <t>http://www.imdb.com/title/tt1082886/?ref_=fn_tt_tt_1</t>
  </si>
  <si>
    <t>Michael Crichton</t>
  </si>
  <si>
    <t>Michael Elphick</t>
  </si>
  <si>
    <t>Adventure|Crime|Drama|Thriller</t>
  </si>
  <si>
    <t>Lesley-Anne Down</t>
  </si>
  <si>
    <t>The Great Train RobberyÂ </t>
  </si>
  <si>
    <t>Pamela Salem</t>
  </si>
  <si>
    <t>bank|gold|key|safe|train</t>
  </si>
  <si>
    <t>http://www.imdb.com/title/tt0079240/?ref_=fn_tt_tt_1</t>
  </si>
  <si>
    <t>Bryan Dick</t>
  </si>
  <si>
    <t>Morvern CallarÂ </t>
  </si>
  <si>
    <t>Paul Popplewell</t>
  </si>
  <si>
    <t>breasts|cleavage|female rear nudity|girl in panties|public nudity</t>
  </si>
  <si>
    <t>http://www.imdb.com/title/tt0300214/?ref_=fn_tt_tt_1</t>
  </si>
  <si>
    <t>Sylvio Tabet</t>
  </si>
  <si>
    <t>Michael Berryman</t>
  </si>
  <si>
    <t>Beastmaster 2: Through the Portal of TimeÂ </t>
  </si>
  <si>
    <t>Marc Singer</t>
  </si>
  <si>
    <t>beast|beastmaster|psychotronic|sword and sorcery|warrior</t>
  </si>
  <si>
    <t>http://www.imdb.com/title/tt0101412/?ref_=fn_tt_tt_1</t>
  </si>
  <si>
    <t>Rick Bieber</t>
  </si>
  <si>
    <t>Kendrick Cross</t>
  </si>
  <si>
    <t>The 5th QuarterÂ </t>
  </si>
  <si>
    <t>Sammy Nagi Njuguna</t>
  </si>
  <si>
    <t>athletic training|football practice|funeral|gymnasium|man crying</t>
  </si>
  <si>
    <t>http://www.imdb.com/title/tt1130964/?ref_=fn_tt_tt_1</t>
  </si>
  <si>
    <t>Nathalie Baye</t>
  </si>
  <si>
    <t>The Flower of EvilÂ </t>
  </si>
  <si>
    <t>MÃ©lanie Doutey</t>
  </si>
  <si>
    <t>bordeaux|election|mayor|pamphlet|political thriller</t>
  </si>
  <si>
    <t>http://www.imdb.com/title/tt0322289/?ref_=fn_tt_tt_1</t>
  </si>
  <si>
    <t>The GreatestÂ </t>
  </si>
  <si>
    <t>Cara Seymour</t>
  </si>
  <si>
    <t>car crash|loss|self help group|teenage mother|title directed by female</t>
  </si>
  <si>
    <t>http://www.imdb.com/title/tt1226232/?ref_=fn_tt_tt_1</t>
  </si>
  <si>
    <t>Snow Flower and the Secret FanÂ </t>
  </si>
  <si>
    <t>Ji-hyun Jun</t>
  </si>
  <si>
    <t>car hitting pedestrian|china|fan|nineteenth century|reversal of fortune</t>
  </si>
  <si>
    <t>http://www.imdb.com/title/tt1541995/?ref_=fn_tt_tt_1</t>
  </si>
  <si>
    <t>Diane Ladd</t>
  </si>
  <si>
    <t>Come Early MorningÂ </t>
  </si>
  <si>
    <t>Ritchie Montgomery</t>
  </si>
  <si>
    <t>church|drink|knocking on a door|love|three word title</t>
  </si>
  <si>
    <t>http://www.imdb.com/title/tt0457308/?ref_=fn_tt_tt_1</t>
  </si>
  <si>
    <t>Lucky BreakÂ </t>
  </si>
  <si>
    <t>Peter McNamara</t>
  </si>
  <si>
    <t>escape|prison|prison escape|sadism|solitary confinement</t>
  </si>
  <si>
    <t>http://www.imdb.com/title/tt0246134/?ref_=fn_tt_tt_1</t>
  </si>
  <si>
    <t>Fred Zinnemann</t>
  </si>
  <si>
    <t>JuliaÂ </t>
  </si>
  <si>
    <t>1930s|female protagonist|nazi|romantic friendship|writer</t>
  </si>
  <si>
    <t>http://www.imdb.com/title/tt0076245/?ref_=fn_tt_tt_1</t>
  </si>
  <si>
    <t>S.R. Bindler</t>
  </si>
  <si>
    <t>Surfer, DudeÂ </t>
  </si>
  <si>
    <t>barefoot|endorsement|surfboard|virtual reality|waves</t>
  </si>
  <si>
    <t>http://www.imdb.com/title/tt0976247/?ref_=fn_tt_tt_1</t>
  </si>
  <si>
    <t>Pat Buchanan</t>
  </si>
  <si>
    <t>Noam Chomsky</t>
  </si>
  <si>
    <t>Lake of FireÂ </t>
  </si>
  <si>
    <t>Bill Baird</t>
  </si>
  <si>
    <t>abortion|southern accent|title based on the bible|trial|usa</t>
  </si>
  <si>
    <t>http://www.imdb.com/title/tt0841119/?ref_=fn_tt_tt_1</t>
  </si>
  <si>
    <t>Greg Marcks</t>
  </si>
  <si>
    <t>11:14Â </t>
  </si>
  <si>
    <t>convenience store|multiple perspectives|murder|paramedic|van</t>
  </si>
  <si>
    <t>http://www.imdb.com/title/tt0331811/?ref_=fn_tt_tt_1</t>
  </si>
  <si>
    <t>Perry Lang</t>
  </si>
  <si>
    <t>Catherine Bell</t>
  </si>
  <si>
    <t>Men of WarÂ </t>
  </si>
  <si>
    <t>cockney accent|fight|island|machismo|mercenary</t>
  </si>
  <si>
    <t>http://www.imdb.com/title/tt0110490/?ref_=fn_tt_tt_1</t>
  </si>
  <si>
    <t>Jake Goldberger</t>
  </si>
  <si>
    <t>Don McKayÂ </t>
  </si>
  <si>
    <t>Robert Wahlberg</t>
  </si>
  <si>
    <t>dead body|dead body in a freezer|dead body wrapped in carpet|person in a car trunk|school janitor</t>
  </si>
  <si>
    <t>http://www.imdb.com/title/tt1281374/?ref_=fn_tt_tt_1</t>
  </si>
  <si>
    <t>DeadfallÂ </t>
  </si>
  <si>
    <t>police officer|police officer killed|police officer shot|sex scene</t>
  </si>
  <si>
    <t>http://www.imdb.com/title/tt1667310/?ref_=fn_tt_tt_1</t>
  </si>
  <si>
    <t>A Shine of RainbowsÂ </t>
  </si>
  <si>
    <t>John Bell</t>
  </si>
  <si>
    <t>island|love|new home|orphan|rainbow</t>
  </si>
  <si>
    <t>http://www.imdb.com/title/tt1014774/?ref_=fn_tt_tt_1</t>
  </si>
  <si>
    <t>William Kaufman</t>
  </si>
  <si>
    <t>Sean Cook</t>
  </si>
  <si>
    <t>The Hit ListÂ </t>
  </si>
  <si>
    <t>die hard scenario|engineer|held at gunpoint|race against time|shot to death</t>
  </si>
  <si>
    <t>http://www.imdb.com/title/tt1575694/?ref_=fn_tt_tt_1</t>
  </si>
  <si>
    <t>Blake Ritson</t>
  </si>
  <si>
    <t xml:space="preserve">EmmaÂ             </t>
  </si>
  <si>
    <t>friendship|love triangle|matchmaker|naivety|opposites attract</t>
  </si>
  <si>
    <t>http://www.imdb.com/title/tt1366312/?ref_=fn_tt_tt_1</t>
  </si>
  <si>
    <t>Leslie Carlson</t>
  </si>
  <si>
    <t>Debbie Harry</t>
  </si>
  <si>
    <t>VideodromeÂ </t>
  </si>
  <si>
    <t>Reiner Schwarz</t>
  </si>
  <si>
    <t>cyberpunk|hallucination|illegality|snuff film|surrealism</t>
  </si>
  <si>
    <t>http://www.imdb.com/title/tt0086541/?ref_=fn_tt_tt_1</t>
  </si>
  <si>
    <t>CÃ©dric Klapisch</t>
  </si>
  <si>
    <t>L'auberge espagnoleÂ </t>
  </si>
  <si>
    <t>apartment|erasmus|language|student|trip</t>
  </si>
  <si>
    <t>http://www.imdb.com/title/tt0283900/?ref_=fn_tt_tt_1</t>
  </si>
  <si>
    <t>Kate Barker-Froyland</t>
  </si>
  <si>
    <t>Shawn Parsons</t>
  </si>
  <si>
    <t>Song OneÂ </t>
  </si>
  <si>
    <t>Li Jun Li</t>
  </si>
  <si>
    <t>musician|number in title|recording|sibling</t>
  </si>
  <si>
    <t>http://www.imdb.com/title/tt2182972/?ref_=fn_tt_tt_1</t>
  </si>
  <si>
    <t>Martin Koolhoven</t>
  </si>
  <si>
    <t>Tygo Gernandt</t>
  </si>
  <si>
    <t>Yorick van Wageningen</t>
  </si>
  <si>
    <t>Winter in WartimeÂ </t>
  </si>
  <si>
    <t>Martijn Lakemeier</t>
  </si>
  <si>
    <t>horse|nazi|occupation|resistance movement|uncle nephew relationship</t>
  </si>
  <si>
    <t>http://www.imdb.com/title/tt0795441/?ref_=fn_tt_tt_1</t>
  </si>
  <si>
    <t>Charles Matthau</t>
  </si>
  <si>
    <t>Freaky DeakyÂ </t>
  </si>
  <si>
    <t>black panties|bomb squad|car bomb|dynamite|girl in panties</t>
  </si>
  <si>
    <t>http://www.imdb.com/title/tt0938305/?ref_=fn_tt_tt_1</t>
  </si>
  <si>
    <t>Paul Scofield</t>
  </si>
  <si>
    <t>Thriller|War</t>
  </si>
  <si>
    <t>The TrainÂ </t>
  </si>
  <si>
    <t>Michel Simon</t>
  </si>
  <si>
    <t>art|french|german|painting|train</t>
  </si>
  <si>
    <t>http://www.imdb.com/title/tt0059825/?ref_=fn_tt_tt_1</t>
  </si>
  <si>
    <t>Christopher M. Bessette</t>
  </si>
  <si>
    <t>Trade of InnocentsÂ </t>
  </si>
  <si>
    <t>Trieu Tran</t>
  </si>
  <si>
    <t>angkor wat|human trafficking|sex slavery|sex tourism</t>
  </si>
  <si>
    <t>http://www.imdb.com/title/tt1772408/?ref_=fn_tt_tt_1</t>
  </si>
  <si>
    <t>Prachya Pinkaew</t>
  </si>
  <si>
    <t>Nathan Jones</t>
  </si>
  <si>
    <t>The ProtectorÂ </t>
  </si>
  <si>
    <t>Johnny Nguyen</t>
  </si>
  <si>
    <t>die hard scenario|elephant|long take|police|sydney australia</t>
  </si>
  <si>
    <t>http://www.imdb.com/title/tt0427954/?ref_=fn_tt_tt_1</t>
  </si>
  <si>
    <t>Gary Sinyor</t>
  </si>
  <si>
    <t>Stiff Upper LipsÂ </t>
  </si>
  <si>
    <t>class conflict|edwardian era|england|sexual awakening|spoof</t>
  </si>
  <si>
    <t>http://www.imdb.com/title/tt0120210/?ref_=fn_tt_tt_1</t>
  </si>
  <si>
    <t>Belinda Stewart-Wilson</t>
  </si>
  <si>
    <t>Simon Bird</t>
  </si>
  <si>
    <t xml:space="preserve">The InbetweenersÂ             </t>
  </si>
  <si>
    <t>James Buckley</t>
  </si>
  <si>
    <t>black comedy|bully|friend|house|practical joke</t>
  </si>
  <si>
    <t>http://www.imdb.com/title/tt1220617/?ref_=fn_tt_tt_1</t>
  </si>
  <si>
    <t>Parminder Nagra</t>
  </si>
  <si>
    <t>Bend It Like BeckhamÂ </t>
  </si>
  <si>
    <t>hinduism|marriage engagement|soccer|team|tradition</t>
  </si>
  <si>
    <t>http://www.imdb.com/title/tt0286499/?ref_=fn_tt_tt_1</t>
  </si>
  <si>
    <t>Edie Falco</t>
  </si>
  <si>
    <t>Sunshine StateÂ </t>
  </si>
  <si>
    <t>african american|business|coastline|florida|real estate</t>
  </si>
  <si>
    <t>http://www.imdb.com/title/tt0286179/?ref_=fn_tt_tt_1</t>
  </si>
  <si>
    <t>Wayne Brady</t>
  </si>
  <si>
    <t>Action|Sport</t>
  </si>
  <si>
    <t>Wesley Jonathan</t>
  </si>
  <si>
    <t>CrossoverÂ </t>
  </si>
  <si>
    <t>Eva Marcille</t>
  </si>
  <si>
    <t>african american|basketball|basketball movie|critically bashed|tv commercial</t>
  </si>
  <si>
    <t>http://www.imdb.com/title/tt0473024/?ref_=fn_tt_tt_1</t>
  </si>
  <si>
    <t>Ashish R. Mohan</t>
  </si>
  <si>
    <t>Mithun Chakraborty</t>
  </si>
  <si>
    <t>Asin</t>
  </si>
  <si>
    <t>Khiladi 786Â </t>
  </si>
  <si>
    <t>Johnny Lever</t>
  </si>
  <si>
    <t>car crash|impersonating a police officer|long lost brother|marriage bureau|suitor</t>
  </si>
  <si>
    <t>http://www.imdb.com/title/tt2166214/?ref_=fn_tt_tt_1</t>
  </si>
  <si>
    <t>Pablo Rosso</t>
  </si>
  <si>
    <t>Jonathan D. Mellor</t>
  </si>
  <si>
    <t>[Rec] 2Â </t>
  </si>
  <si>
    <t>Andrea Ros</t>
  </si>
  <si>
    <t>apartment|apartment building|blood sample|crucifix|zombie</t>
  </si>
  <si>
    <t>http://www.imdb.com/title/tt1245112/?ref_=fn_tt_tt_1</t>
  </si>
  <si>
    <t>Alexis Biesiada</t>
  </si>
  <si>
    <t>Musical</t>
  </si>
  <si>
    <t>Kayla Jackson</t>
  </si>
  <si>
    <t>Standing OvationÂ </t>
  </si>
  <si>
    <t>Kayla Raparelli</t>
  </si>
  <si>
    <t>dance|dream|frog|philadelphia pennsylvania|snake</t>
  </si>
  <si>
    <t>http://www.imdb.com/title/tt1303803/?ref_=fn_tt_tt_1</t>
  </si>
  <si>
    <t>The StingÂ </t>
  </si>
  <si>
    <t>con|con man|courier|long con|murder</t>
  </si>
  <si>
    <t>http://www.imdb.com/title/tt0070735/?ref_=fn_tt_tt_1</t>
  </si>
  <si>
    <t>Chariots of FireÂ </t>
  </si>
  <si>
    <t>athlete|jew|missionary|olympic games|race</t>
  </si>
  <si>
    <t>http://www.imdb.com/title/tt0082158/?ref_=fn_tt_tt_1</t>
  </si>
  <si>
    <t>Darren Grant</t>
  </si>
  <si>
    <t>Diary of a Mad Black WomanÂ </t>
  </si>
  <si>
    <t>comic relief|diary|kiss|madea series|state flag</t>
  </si>
  <si>
    <t>http://www.imdb.com/title/tt0422093/?ref_=fn_tt_tt_1</t>
  </si>
  <si>
    <t>ShineÂ </t>
  </si>
  <si>
    <t>Nicholas Bell</t>
  </si>
  <si>
    <t>abuse|australia|concert|pianist|piano</t>
  </si>
  <si>
    <t>http://www.imdb.com/title/tt0117631/?ref_=fn_tt_tt_1</t>
  </si>
  <si>
    <t>Don JonÂ </t>
  </si>
  <si>
    <t>Tony Danza</t>
  </si>
  <si>
    <t>camera focus on female butt|cunnilingus|new jersey|oral sex|reference to facebook</t>
  </si>
  <si>
    <t>http://www.imdb.com/title/tt2229499/?ref_=fn_tt_tt_1</t>
  </si>
  <si>
    <t>Mystery|Western</t>
  </si>
  <si>
    <t>High Plains DrifterÂ </t>
  </si>
  <si>
    <t>John Hillerman</t>
  </si>
  <si>
    <t>gravestone|gunfighter|outlaw|revenge|small town</t>
  </si>
  <si>
    <t>http://www.imdb.com/title/tt0068699/?ref_=fn_tt_tt_1</t>
  </si>
  <si>
    <t>Ghost WorldÂ </t>
  </si>
  <si>
    <t>art class|diner|friend|graduation|high school</t>
  </si>
  <si>
    <t>http://www.imdb.com/title/tt0162346/?ref_=fn_tt_tt_1</t>
  </si>
  <si>
    <t>IrisÂ </t>
  </si>
  <si>
    <t>alzheimer's disease|book|love|novelist|writer</t>
  </si>
  <si>
    <t>http://www.imdb.com/title/tt0280778/?ref_=fn_tt_tt_1</t>
  </si>
  <si>
    <t>William Sachs</t>
  </si>
  <si>
    <t>Avery Schreiber</t>
  </si>
  <si>
    <t>Stephen Macht</t>
  </si>
  <si>
    <t>GalaxinaÂ </t>
  </si>
  <si>
    <t>alien|android|fem bot|female android|stars</t>
  </si>
  <si>
    <t>http://www.imdb.com/title/tt0080771/?ref_=fn_tt_tt_1</t>
  </si>
  <si>
    <t>Christophe Barratier</t>
  </si>
  <si>
    <t>FranÃ§ois BerlÃ©and</t>
  </si>
  <si>
    <t>Jean-Baptiste Maunier</t>
  </si>
  <si>
    <t>The ChorusÂ </t>
  </si>
  <si>
    <t>GÃ©rard Jugnot</t>
  </si>
  <si>
    <t>boarding school|boy|choir|school|teacher</t>
  </si>
  <si>
    <t>http://www.imdb.com/title/tt0372824/?ref_=fn_tt_tt_1</t>
  </si>
  <si>
    <t>Ã‰mile Gaudreault</t>
  </si>
  <si>
    <t>Luke Kirby</t>
  </si>
  <si>
    <t>Mambo ItalianoÂ </t>
  </si>
  <si>
    <t>Claudia Ferri</t>
  </si>
  <si>
    <t>gay|immigrant|italian|police|police officer</t>
  </si>
  <si>
    <t>http://www.imdb.com/title/tt0330602/?ref_=fn_tt_tt_1</t>
  </si>
  <si>
    <t>James Cox</t>
  </si>
  <si>
    <t>WonderlandÂ </t>
  </si>
  <si>
    <t>Franky G</t>
  </si>
  <si>
    <t>murder|police|police investigation|porn star|robbery</t>
  </si>
  <si>
    <t>http://www.imdb.com/title/tt0335563/?ref_=fn_tt_tt_1</t>
  </si>
  <si>
    <t>Do the Right ThingÂ </t>
  </si>
  <si>
    <t>Danny Aiello</t>
  </si>
  <si>
    <t>black militant|frustration|pizza|pizza parlor|pizzeria</t>
  </si>
  <si>
    <t>http://www.imdb.com/title/tt0097216/?ref_=fn_tt_tt_1</t>
  </si>
  <si>
    <t>James Toback</t>
  </si>
  <si>
    <t>Harvard ManÂ </t>
  </si>
  <si>
    <t>basketball|cheerleader|college|harvard|philosophy</t>
  </si>
  <si>
    <t>http://www.imdb.com/title/tt0242508/?ref_=fn_tt_tt_1</t>
  </si>
  <si>
    <t>Aki KaurismÃ¤ki</t>
  </si>
  <si>
    <t>Kati Outinen</t>
  </si>
  <si>
    <t>Jean-Pierre LÃ©aud</t>
  </si>
  <si>
    <t>Le HavreÂ </t>
  </si>
  <si>
    <t>Jean-Pierre Darroussin</t>
  </si>
  <si>
    <t>bar|container|illegal immigrant|neighbor|shoe shiner</t>
  </si>
  <si>
    <t>http://www.imdb.com/title/tt1508675/?ref_=fn_tt_tt_1</t>
  </si>
  <si>
    <t>Finland</t>
  </si>
  <si>
    <t>IrreversibleÂ </t>
  </si>
  <si>
    <t>Jo Prestia</t>
  </si>
  <si>
    <t>long take|male frontal nudity|revenge|reverse chronology|vengeance</t>
  </si>
  <si>
    <t>http://www.imdb.com/title/tt0290673/?ref_=fn_tt_tt_1</t>
  </si>
  <si>
    <t>Hitoshi Matsumoto</t>
  </si>
  <si>
    <t>Lindsay Kay Hayward</t>
  </si>
  <si>
    <t>R100Â </t>
  </si>
  <si>
    <t>Shinobu Terajima</t>
  </si>
  <si>
    <t>coma|one word title|spitting|sushi|swimming pool</t>
  </si>
  <si>
    <t>http://www.imdb.com/title/tt2914838/?ref_=fn_tt_tt_1</t>
  </si>
  <si>
    <t>Rakeysh Omprakash Mehra</t>
  </si>
  <si>
    <t>Comedy|Drama|History|Romance</t>
  </si>
  <si>
    <t>Rang De BasantiÂ </t>
  </si>
  <si>
    <t>Madhavan</t>
  </si>
  <si>
    <t>freedom|friend|india|student|urination</t>
  </si>
  <si>
    <t>http://www.imdb.com/title/tt0405508/?ref_=fn_tt_tt_1</t>
  </si>
  <si>
    <t>Collin Schiffli</t>
  </si>
  <si>
    <t>AnimalsÂ </t>
  </si>
  <si>
    <t>David Dastmalchian</t>
  </si>
  <si>
    <t>drug addict|drug addiction|drug use|drugs|junkie</t>
  </si>
  <si>
    <t>http://www.imdb.com/title/tt3297554/?ref_=fn_tt_tt_1</t>
  </si>
  <si>
    <t>George Ratliff</t>
  </si>
  <si>
    <t>Cree Kelly</t>
  </si>
  <si>
    <t>Salvation BoulevardÂ </t>
  </si>
  <si>
    <t>Mike Eshaq</t>
  </si>
  <si>
    <t>cross|doused with gasoline|pastor|security guard|shower</t>
  </si>
  <si>
    <t>http://www.imdb.com/title/tt1251743/?ref_=fn_tt_tt_1</t>
  </si>
  <si>
    <t>The TenÂ </t>
  </si>
  <si>
    <t>Ron Silver</t>
  </si>
  <si>
    <t>death|mexico|sabbath|surgeon|ten stories</t>
  </si>
  <si>
    <t>http://www.imdb.com/title/tt0811106/?ref_=fn_tt_tt_1</t>
  </si>
  <si>
    <t>Shane Meadows</t>
  </si>
  <si>
    <t>A Room for Romeo BrassÂ </t>
  </si>
  <si>
    <t>betrayal|family relationships|friendship|psychosis|stranger</t>
  </si>
  <si>
    <t>http://www.imdb.com/title/tt0202559/?ref_=fn_tt_tt_1</t>
  </si>
  <si>
    <t>SynnÃ¸ve Macody Lund</t>
  </si>
  <si>
    <t>Aksel Hennie</t>
  </si>
  <si>
    <t>HeadhuntersÂ </t>
  </si>
  <si>
    <t>Julie R. Ã˜lgaard</t>
  </si>
  <si>
    <t>art thief|male frontal nudity|male nudity|male star appears nude|painting</t>
  </si>
  <si>
    <t>http://www.imdb.com/title/tt1614989/?ref_=fn_tt_tt_1</t>
  </si>
  <si>
    <t>Norwegian</t>
  </si>
  <si>
    <t>Jon Wright</t>
  </si>
  <si>
    <t>Comedy|Horror|Sci-Fi|Thriller</t>
  </si>
  <si>
    <t>GrabbersÂ </t>
  </si>
  <si>
    <t>bathtub|eaten alive|ferry boat|lobster trap|sprinkler system</t>
  </si>
  <si>
    <t>http://www.imdb.com/title/tt1525366/?ref_=fn_tt_tt_1</t>
  </si>
  <si>
    <t>Michael McGowan</t>
  </si>
  <si>
    <t>Adam Butcher</t>
  </si>
  <si>
    <t>Saint RalphÂ </t>
  </si>
  <si>
    <t>boston marathon|coma|marathon|miracles|running</t>
  </si>
  <si>
    <t>http://www.imdb.com/title/tt0384488/?ref_=fn_tt_tt_1</t>
  </si>
  <si>
    <t>Liv Ullmann</t>
  </si>
  <si>
    <t>Jessica Chastain</t>
  </si>
  <si>
    <t>Miss JulieÂ </t>
  </si>
  <si>
    <t>Colin Farrell</t>
  </si>
  <si>
    <t>kissing someone's boot|midsummer|telling someone to shut up|two word title|valet</t>
  </si>
  <si>
    <t>http://www.imdb.com/title/tt2667960/?ref_=fn_tt_tt_1</t>
  </si>
  <si>
    <t>Teresa Wright</t>
  </si>
  <si>
    <t>Somewhere in TimeÂ </t>
  </si>
  <si>
    <t>George Voskovec</t>
  </si>
  <si>
    <t>hotel|love|love across time|time travel|time travel romance</t>
  </si>
  <si>
    <t>http://www.imdb.com/title/tt0081534/?ref_=fn_tt_tt_1</t>
  </si>
  <si>
    <t>Rohan Sippy</t>
  </si>
  <si>
    <t>Abhishek Bachchan</t>
  </si>
  <si>
    <t>Dum Maaro DumÂ </t>
  </si>
  <si>
    <t>Prateik</t>
  </si>
  <si>
    <t>airport|drugs|loss of loved one|police|title based on song</t>
  </si>
  <si>
    <t>http://www.imdb.com/title/tt1618430/?ref_=fn_tt_tt_1</t>
  </si>
  <si>
    <t>Insidious: Chapter 2Â </t>
  </si>
  <si>
    <t>barricading a door|injection in leg|police detective|supernatural|taser</t>
  </si>
  <si>
    <t>http://www.imdb.com/title/tt2226417/?ref_=fn_tt_tt_1</t>
  </si>
  <si>
    <t>Saw IIÂ </t>
  </si>
  <si>
    <t>death|detective|nerve gas|serial killer|trap</t>
  </si>
  <si>
    <t>http://www.imdb.com/title/tt0432348/?ref_=fn_tt_tt_1</t>
  </si>
  <si>
    <t>Dan Trachtenberg</t>
  </si>
  <si>
    <t>Drama|Horror|Mystery|Sci-Fi|Thriller</t>
  </si>
  <si>
    <t>10 Cloverfield LaneÂ </t>
  </si>
  <si>
    <t>Sumalee Montano</t>
  </si>
  <si>
    <t>alien|bunker|car crash|kidnapping|minimal cast</t>
  </si>
  <si>
    <t>http://www.imdb.com/title/tt1179933/?ref_=fn_tt_tt_1</t>
  </si>
  <si>
    <t>Comedy|Documentary</t>
  </si>
  <si>
    <t>Jackass: The MovieÂ </t>
  </si>
  <si>
    <t>alligator|golf|japan|panda|stunt</t>
  </si>
  <si>
    <t>http://www.imdb.com/title/tt0322802/?ref_=fn_tt_tt_1</t>
  </si>
  <si>
    <t>David F. Sandberg</t>
  </si>
  <si>
    <t>Amiah Miller</t>
  </si>
  <si>
    <t>Lights OutÂ </t>
  </si>
  <si>
    <t>based on short film|reference to avenged sevenfold|reference to slayer|switching lights on and off|two word title</t>
  </si>
  <si>
    <t>http://www.imdb.com/title/tt4786282/?ref_=fn_tt_tt_1</t>
  </si>
  <si>
    <t>Sprague Grayden</t>
  </si>
  <si>
    <t>Paranormal Activity 3Â </t>
  </si>
  <si>
    <t>animate object|imaginary friend|reference to macgyver|whispering|woman wearing only a man's shirt</t>
  </si>
  <si>
    <t>http://www.imdb.com/title/tt1778304/?ref_=fn_tt_tt_1</t>
  </si>
  <si>
    <t>Stiles White</t>
  </si>
  <si>
    <t>Shelley Hennig</t>
  </si>
  <si>
    <t>OuijaÂ </t>
  </si>
  <si>
    <t>Daren Kagasoff</t>
  </si>
  <si>
    <t>death of girlfriend|funeral|ghost|ouija|spirit</t>
  </si>
  <si>
    <t>http://www.imdb.com/title/tt1204977/?ref_=fn_tt_tt_1</t>
  </si>
  <si>
    <t>John Saxon</t>
  </si>
  <si>
    <t>A Nightmare on Elm Street 3: Dream WarriorsÂ </t>
  </si>
  <si>
    <t>Jennifer Rubin</t>
  </si>
  <si>
    <t>dream|freddy krueger|killer|nightmare|springwood ohio</t>
  </si>
  <si>
    <t>http://www.imdb.com/title/tt0093629/?ref_=fn_tt_tt_1</t>
  </si>
  <si>
    <t>Eugenio Derbez</t>
  </si>
  <si>
    <t>Jessica Lindsey</t>
  </si>
  <si>
    <t>Instructions Not IncludedÂ </t>
  </si>
  <si>
    <t>Hugo Stiglitz</t>
  </si>
  <si>
    <t>father daughter relationship</t>
  </si>
  <si>
    <t>http://www.imdb.com/title/tt2378281/?ref_=fn_tt_tt_1</t>
  </si>
  <si>
    <t>Brendon Eggertsen</t>
  </si>
  <si>
    <t>Matt Shively</t>
  </si>
  <si>
    <t>Paranormal Activity 4Â </t>
  </si>
  <si>
    <t>Alisha Boe</t>
  </si>
  <si>
    <t>boy in a bathtub|demon|laptop computer|pulled underwater|walking in the dark</t>
  </si>
  <si>
    <t>http://www.imdb.com/title/tt2109184/?ref_=fn_tt_tt_1</t>
  </si>
  <si>
    <t>Henry Koster</t>
  </si>
  <si>
    <t>The RobeÂ </t>
  </si>
  <si>
    <t>Victor Mature</t>
  </si>
  <si>
    <t>box office hit|crucifixion|nightmare|palestine|robe</t>
  </si>
  <si>
    <t>http://www.imdb.com/title/tt0046247/?ref_=fn_tt_tt_1</t>
  </si>
  <si>
    <t>The Return of the Pink PantherÂ </t>
  </si>
  <si>
    <t>Catherine Schell</t>
  </si>
  <si>
    <t>clouseau|diamond|panther|pink|pink panther</t>
  </si>
  <si>
    <t>http://www.imdb.com/title/tt0072081/?ref_=fn_tt_tt_1</t>
  </si>
  <si>
    <t>Freddy's Dead: The Final NightmareÂ </t>
  </si>
  <si>
    <t>dark comedy|dream|freddy krueger|nightmare|serial murder</t>
  </si>
  <si>
    <t>http://www.imdb.com/title/tt0101917/?ref_=fn_tt_tt_1</t>
  </si>
  <si>
    <t>Patty Jenkins</t>
  </si>
  <si>
    <t>MonsterÂ </t>
  </si>
  <si>
    <t>beach|female criminal|hooker|lesbian|prostitute</t>
  </si>
  <si>
    <t>http://www.imdb.com/title/tt0340855/?ref_=fn_tt_tt_1</t>
  </si>
  <si>
    <t>Robert J. Wilke</t>
  </si>
  <si>
    <t>Adventure|Drama|Family|Fantasy|Sci-Fi</t>
  </si>
  <si>
    <t>20,000 Leagues Under the SeaÂ </t>
  </si>
  <si>
    <t>Paul Lukas</t>
  </si>
  <si>
    <t>captain|expedition|sea|submarine|whale</t>
  </si>
  <si>
    <t>http://www.imdb.com/title/tt0046672/?ref_=fn_tt_tt_1</t>
  </si>
  <si>
    <t>Christopher Landon</t>
  </si>
  <si>
    <t>Gloria Sandoval</t>
  </si>
  <si>
    <t>Richard Cabral</t>
  </si>
  <si>
    <t>Paranormal Activity: The Marked OnesÂ </t>
  </si>
  <si>
    <t>Molly Ephraim</t>
  </si>
  <si>
    <t>apartment|blood|demonic possession|neighbor|pentagram</t>
  </si>
  <si>
    <t>http://www.imdb.com/title/tt2473682/?ref_=fn_tt_tt_1</t>
  </si>
  <si>
    <t>The Elephant ManÂ </t>
  </si>
  <si>
    <t>curiosity|exploitation|freak|hospital|physical deformity</t>
  </si>
  <si>
    <t>http://www.imdb.com/title/tt0080678/?ref_=fn_tt_tt_1</t>
  </si>
  <si>
    <t>Dallas Buyers ClubÂ </t>
  </si>
  <si>
    <t>drugs|fda|gay community|hiv|homophobia</t>
  </si>
  <si>
    <t>http://www.imdb.com/title/tt0790636/?ref_=fn_tt_tt_1</t>
  </si>
  <si>
    <t>David Gelb</t>
  </si>
  <si>
    <t>The Lazarus EffectÂ </t>
  </si>
  <si>
    <t>electrocuted|experiment|hell|serum|university</t>
  </si>
  <si>
    <t>http://www.imdb.com/title/tt2918436/?ref_=fn_tt_tt_1</t>
  </si>
  <si>
    <t>MementoÂ </t>
  </si>
  <si>
    <t>Jorja Fox</t>
  </si>
  <si>
    <t>flashback|memory|murder|short term memory|telephone</t>
  </si>
  <si>
    <t>http://www.imdb.com/title/tt0209144/?ref_=fn_tt_tt_1</t>
  </si>
  <si>
    <t>Mike Flanagan</t>
  </si>
  <si>
    <t>James Lafferty</t>
  </si>
  <si>
    <t>OculusÂ </t>
  </si>
  <si>
    <t>Garrett Ryan</t>
  </si>
  <si>
    <t>home office|mirror|released from a mental hospital|trauma|video camera</t>
  </si>
  <si>
    <t>http://www.imdb.com/title/tt2388715/?ref_=fn_tt_tt_1</t>
  </si>
  <si>
    <t>Clerks IIÂ </t>
  </si>
  <si>
    <t>Brian O'Halloran</t>
  </si>
  <si>
    <t>fast food|fast food restaurant|new jersey|quick stop|restaurant</t>
  </si>
  <si>
    <t>http://www.imdb.com/title/tt0424345/?ref_=fn_tt_tt_1</t>
  </si>
  <si>
    <t>Billy ElliotÂ </t>
  </si>
  <si>
    <t>Jamie Draven</t>
  </si>
  <si>
    <t>audition|ballet|boxing|miner|miners strike</t>
  </si>
  <si>
    <t>http://www.imdb.com/title/tt0249462/?ref_=fn_tt_tt_1</t>
  </si>
  <si>
    <t>The Way Way BackÂ </t>
  </si>
  <si>
    <t>awkward boy|shy kid|summer|vacation|water park</t>
  </si>
  <si>
    <t>http://www.imdb.com/title/tt1727388/?ref_=fn_tt_tt_1</t>
  </si>
  <si>
    <t>George Jackson</t>
  </si>
  <si>
    <t>William Schallert</t>
  </si>
  <si>
    <t>House Party 2Â </t>
  </si>
  <si>
    <t>Helen Martin</t>
  </si>
  <si>
    <t>college|misogyny|money|new friend|party</t>
  </si>
  <si>
    <t>http://www.imdb.com/title/tt0102065/?ref_=fn_tt_tt_1</t>
  </si>
  <si>
    <t>Adventure|Drama|Family|Romance|Western</t>
  </si>
  <si>
    <t>Tony Bonner</t>
  </si>
  <si>
    <t>The Man from Snowy RiverÂ </t>
  </si>
  <si>
    <t>Tom Burlinson</t>
  </si>
  <si>
    <t>australia|brumby|ranch|stallion|twin</t>
  </si>
  <si>
    <t>http://www.imdb.com/title/tt0084296/?ref_=fn_tt_tt_1</t>
  </si>
  <si>
    <t>Maurice Joyce</t>
  </si>
  <si>
    <t>Constance Shulman</t>
  </si>
  <si>
    <t>Doug's 1st MovieÂ </t>
  </si>
  <si>
    <t>Alice Playten</t>
  </si>
  <si>
    <t>dance|friend|monster|reference to batman|valentine</t>
  </si>
  <si>
    <t>http://www.imdb.com/title/tt0187819/?ref_=fn_tt_tt_1</t>
  </si>
  <si>
    <t>John Beasley</t>
  </si>
  <si>
    <t>The ApostleÂ </t>
  </si>
  <si>
    <t>June Carter Cash</t>
  </si>
  <si>
    <t>church|louisiana|minister|preacher|texas</t>
  </si>
  <si>
    <t>http://www.imdb.com/title/tt0118632/?ref_=fn_tt_tt_1</t>
  </si>
  <si>
    <t>Frank Perry</t>
  </si>
  <si>
    <t>Mommie DearestÂ </t>
  </si>
  <si>
    <t>Diana Scarwid</t>
  </si>
  <si>
    <t>abusive mother|adopted daughter|borderline personality disorder|perfection|sadistic cruelty</t>
  </si>
  <si>
    <t>http://www.imdb.com/title/tt0082766/?ref_=fn_tt_tt_1</t>
  </si>
  <si>
    <t>Jesse Peretz</t>
  </si>
  <si>
    <t>Our Idiot BrotherÂ </t>
  </si>
  <si>
    <t>art model|farmer|jail|nude model|three sisters</t>
  </si>
  <si>
    <t>http://www.imdb.com/title/tt1637706/?ref_=fn_tt_tt_1</t>
  </si>
  <si>
    <t>RaceÂ </t>
  </si>
  <si>
    <t>1930s|athlete|nazi germany|olympics|track and field</t>
  </si>
  <si>
    <t>http://www.imdb.com/title/tt3499096/?ref_=fn_tt_tt_1</t>
  </si>
  <si>
    <t>Ice Cube</t>
  </si>
  <si>
    <t>Monica Calhoun</t>
  </si>
  <si>
    <t>The Players ClubÂ </t>
  </si>
  <si>
    <t>Chrystale Wilson</t>
  </si>
  <si>
    <t>catfight|dominatrix|rape|spanking|stripper</t>
  </si>
  <si>
    <t>http://www.imdb.com/title/tt0119905/?ref_=fn_tt_tt_1</t>
  </si>
  <si>
    <t>Edwin Hodge</t>
  </si>
  <si>
    <t>As Above, So BelowÂ </t>
  </si>
  <si>
    <t>Perdita Weeks</t>
  </si>
  <si>
    <t>archeologist|catacomb|found footage|paris france|philosopher's stone</t>
  </si>
  <si>
    <t>http://www.imdb.com/title/tt2870612/?ref_=fn_tt_tt_1</t>
  </si>
  <si>
    <t>Cameron Mills</t>
  </si>
  <si>
    <t>AddictedÂ </t>
  </si>
  <si>
    <t>adultery|attraction|lust|obsession|temptation</t>
  </si>
  <si>
    <t>http://www.imdb.com/title/tt2205401/?ref_=fn_tt_tt_1</t>
  </si>
  <si>
    <t>Eve's BayouÂ </t>
  </si>
  <si>
    <t>doctor|louisiana|secret|title directed by female|witchcraft</t>
  </si>
  <si>
    <t>http://www.imdb.com/title/tt0119080/?ref_=fn_tt_tt_1</t>
  </si>
  <si>
    <t>Richard Glatzer</t>
  </si>
  <si>
    <t>Still AliceÂ </t>
  </si>
  <si>
    <t>alzheimer's disease|bechdel test passed|linguistics professor|new york city|reference to angels in america the play</t>
  </si>
  <si>
    <t>http://www.imdb.com/title/tt3316960/?ref_=fn_tt_tt_1</t>
  </si>
  <si>
    <t>Michael Curtiz</t>
  </si>
  <si>
    <t>Gene Tierney</t>
  </si>
  <si>
    <t>The EgyptianÂ </t>
  </si>
  <si>
    <t>afterlife|egypt|pharaoh|princess|pyramid</t>
  </si>
  <si>
    <t>http://www.imdb.com/title/tt0046949/?ref_=fn_tt_tt_1</t>
  </si>
  <si>
    <t>Bruce Malmuth</t>
  </si>
  <si>
    <t>Lindsay Wagner</t>
  </si>
  <si>
    <t>NighthawksÂ </t>
  </si>
  <si>
    <t>Persis Khambatta</t>
  </si>
  <si>
    <t>bomb|new york city|partner|shooting|terrorist</t>
  </si>
  <si>
    <t>http://www.imdb.com/title/tt0082817/?ref_=fn_tt_tt_1</t>
  </si>
  <si>
    <t>Rob Hedden</t>
  </si>
  <si>
    <t>Peter Mark Richman</t>
  </si>
  <si>
    <t>Adventure|Horror</t>
  </si>
  <si>
    <t>Friday the 13th Part VIII: Jason Takes ManhattanÂ </t>
  </si>
  <si>
    <t>Scott Reeves</t>
  </si>
  <si>
    <t>cult film|friday the thirteenth|hockey mask|jason voorhees|murder spree</t>
  </si>
  <si>
    <t>http://www.imdb.com/title/tt0097388/?ref_=fn_tt_tt_1</t>
  </si>
  <si>
    <t>My Big Fat Greek WeddingÂ </t>
  </si>
  <si>
    <t>baptism|greek|greek restaurant|prejudice|travel agency</t>
  </si>
  <si>
    <t>http://www.imdb.com/title/tt0259446/?ref_=fn_tt_tt_1</t>
  </si>
  <si>
    <t>Spring BreakersÂ </t>
  </si>
  <si>
    <t>Rachel Korine</t>
  </si>
  <si>
    <t>kissing a dead body|repeated dialogue|sex in pool|spring break|twins</t>
  </si>
  <si>
    <t>http://www.imdb.com/title/tt2101441/?ref_=fn_tt_tt_1</t>
  </si>
  <si>
    <t>Joe Chappelle</t>
  </si>
  <si>
    <t>Kim Darby</t>
  </si>
  <si>
    <t>Halloween: The Curse of Michael MyersÂ </t>
  </si>
  <si>
    <t>halloween|michael myers|nudity|returning character with different actor|slasher flick</t>
  </si>
  <si>
    <t>http://www.imdb.com/title/tt0113253/?ref_=fn_tt_tt_1</t>
  </si>
  <si>
    <t>Daniel GimÃ©nez Cacho</t>
  </si>
  <si>
    <t>Y Tu MamÃ¡ TambiÃ©nÂ </t>
  </si>
  <si>
    <t>MarÃ­a Aura</t>
  </si>
  <si>
    <t>beach|cleaning a swimming pool|male male kiss|mexico|on the road</t>
  </si>
  <si>
    <t>http://www.imdb.com/title/tt0245574/?ref_=fn_tt_tt_1</t>
  </si>
  <si>
    <t>Peter Serafinowicz</t>
  </si>
  <si>
    <t>Shaun of the DeadÂ </t>
  </si>
  <si>
    <t>british horror|pub|record collection|zombie|zombie apocalypse</t>
  </si>
  <si>
    <t>http://www.imdb.com/title/tt0365748/?ref_=fn_tt_tt_1</t>
  </si>
  <si>
    <t>Mickey Liddell</t>
  </si>
  <si>
    <t>Randy Wayne</t>
  </si>
  <si>
    <t>The Haunting of Molly HartleyÂ </t>
  </si>
  <si>
    <t>18th birthday|birthday|community center|resurrection|teenager</t>
  </si>
  <si>
    <t>http://www.imdb.com/title/tt1045655/?ref_=fn_tt_tt_1</t>
  </si>
  <si>
    <t>Lone StarÂ </t>
  </si>
  <si>
    <t>Miriam Colon</t>
  </si>
  <si>
    <t>father son relationship|interracial relationship|neo western|sheriff|texas</t>
  </si>
  <si>
    <t>http://www.imdb.com/title/tt0116905/?ref_=fn_tt_tt_1</t>
  </si>
  <si>
    <t>Kathleen Kinmont</t>
  </si>
  <si>
    <t>Halloween 4: The Return of Michael MyersÂ </t>
  </si>
  <si>
    <t>Ellie Cornell</t>
  </si>
  <si>
    <t>halloween|michael myers|murder|niece|october</t>
  </si>
  <si>
    <t>http://www.imdb.com/title/tt0095271/?ref_=fn_tt_tt_1</t>
  </si>
  <si>
    <t>Fred Walton</t>
  </si>
  <si>
    <t>Deborah Foreman</t>
  </si>
  <si>
    <t>April Fool's DayÂ </t>
  </si>
  <si>
    <t>Clayton Rohner</t>
  </si>
  <si>
    <t>april fool's day|island|mansion|psycho|secret</t>
  </si>
  <si>
    <t>http://www.imdb.com/title/tt0090655/?ref_=fn_tt_tt_1</t>
  </si>
  <si>
    <t>DinerÂ </t>
  </si>
  <si>
    <t>baltimore colts|diner|marriage|salesman|wedding</t>
  </si>
  <si>
    <t>http://www.imdb.com/title/tt0083833/?ref_=fn_tt_tt_1</t>
  </si>
  <si>
    <t>Steve Carver</t>
  </si>
  <si>
    <t>William Sanderson</t>
  </si>
  <si>
    <t>Lone Wolf McQuadeÂ </t>
  </si>
  <si>
    <t>Robert Beltran</t>
  </si>
  <si>
    <t>drugs|martial arts|texas|texas ranger|weapon</t>
  </si>
  <si>
    <t>http://www.imdb.com/title/tt0085862/?ref_=fn_tt_tt_1</t>
  </si>
  <si>
    <t>Gonzalo LÃ³pez-Gallego</t>
  </si>
  <si>
    <t>Ryan Robbins</t>
  </si>
  <si>
    <t>Apollo 18Â </t>
  </si>
  <si>
    <t>Andrew Airlie</t>
  </si>
  <si>
    <t>cosmonaut|footprint|found footage|moon|secret mission</t>
  </si>
  <si>
    <t>http://www.imdb.com/title/tt1772240/?ref_=fn_tt_tt_1</t>
  </si>
  <si>
    <t>Christine Jeffs</t>
  </si>
  <si>
    <t>Sunshine CleaningÂ </t>
  </si>
  <si>
    <t>business|crime scene cleanup|private school|school|sister sister relationship</t>
  </si>
  <si>
    <t>http://www.imdb.com/title/tt0862846/?ref_=fn_tt_tt_1</t>
  </si>
  <si>
    <t>Claire Geare</t>
  </si>
  <si>
    <t>Sterling Jerins</t>
  </si>
  <si>
    <t>No EscapeÂ </t>
  </si>
  <si>
    <t>Sahajak Boonthanakit</t>
  </si>
  <si>
    <t>asia|fictional country|hotel|rebellion|revolution</t>
  </si>
  <si>
    <t>http://www.imdb.com/title/tt1781922/?ref_=fn_tt_tt_1</t>
  </si>
  <si>
    <t>Don Coscarelli</t>
  </si>
  <si>
    <t>Vanna Bonta</t>
  </si>
  <si>
    <t>The BeastmasterÂ </t>
  </si>
  <si>
    <t>breasts|critically acclaimed|female frontal nudity|psychotronic film|sword and sorcery</t>
  </si>
  <si>
    <t>http://www.imdb.com/title/tt0083630/?ref_=fn_tt_tt_1</t>
  </si>
  <si>
    <t>George Sanders</t>
  </si>
  <si>
    <t>Gina Lollobrigida</t>
  </si>
  <si>
    <t>Solomon and ShebaÂ </t>
  </si>
  <si>
    <t>Finlay Currie</t>
  </si>
  <si>
    <t>king|pharaoh|queen|queen of sheba|tribe</t>
  </si>
  <si>
    <t>http://www.imdb.com/title/tt0053290/?ref_=fn_tt_tt_1</t>
  </si>
  <si>
    <t>Michael Tiddes</t>
  </si>
  <si>
    <t>Fifty Shades of BlackÂ </t>
  </si>
  <si>
    <t>color in title|parody|reference to cuba gooding jr|reference to netflix|written by star</t>
  </si>
  <si>
    <t>http://www.imdb.com/title/tt4667094/?ref_=fn_tt_tt_1</t>
  </si>
  <si>
    <t>Not Easily BrokenÂ </t>
  </si>
  <si>
    <t>african american protagonist|based on novel|title spoken by character</t>
  </si>
  <si>
    <t>http://www.imdb.com/title/tt0795438/?ref_=fn_tt_tt_1</t>
  </si>
  <si>
    <t>Frank Borzage</t>
  </si>
  <si>
    <t>Helen Hayes</t>
  </si>
  <si>
    <t>Gary Cooper</t>
  </si>
  <si>
    <t>A Farewell to ArmsÂ </t>
  </si>
  <si>
    <t>Adolphe Menjou</t>
  </si>
  <si>
    <t>1910s|ambulance driver|italy|lake|nurse</t>
  </si>
  <si>
    <t>http://www.imdb.com/title/tt0022879/?ref_=fn_tt_tt_1</t>
  </si>
  <si>
    <t>The Perfect MatchÂ </t>
  </si>
  <si>
    <t>Lauren London</t>
  </si>
  <si>
    <t>http://www.imdb.com/title/tt4871980/?ref_=fn_tt_tt_1</t>
  </si>
  <si>
    <t>Mamoru Hosoda</t>
  </si>
  <si>
    <t>Colleen O'Shaughnessey</t>
  </si>
  <si>
    <t>Lara Jill Miller</t>
  </si>
  <si>
    <t>Digimon: The MovieÂ </t>
  </si>
  <si>
    <t>Mona Marshall</t>
  </si>
  <si>
    <t>based on video game|box office hit|computer|digimon|internet</t>
  </si>
  <si>
    <t>http://www.imdb.com/title/tt0259974/?ref_=fn_tt_tt_1</t>
  </si>
  <si>
    <t>Brian Dannelly</t>
  </si>
  <si>
    <t>Saved!Â </t>
  </si>
  <si>
    <t>christian|jewish|pastor|school|virginity</t>
  </si>
  <si>
    <t>http://www.imdb.com/title/tt0332375/?ref_=fn_tt_tt_1</t>
  </si>
  <si>
    <t>Denys Arcand</t>
  </si>
  <si>
    <t>StÃ©phane Rousseau</t>
  </si>
  <si>
    <t>The Barbarian InvasionsÂ </t>
  </si>
  <si>
    <t>Marina Hands</t>
  </si>
  <si>
    <t>cancer|dying|friend|money|socialist</t>
  </si>
  <si>
    <t>http://www.imdb.com/title/tt0338135/?ref_=fn_tt_tt_1</t>
  </si>
  <si>
    <t>Robin and MarianÂ </t>
  </si>
  <si>
    <t>Nicol Williamson</t>
  </si>
  <si>
    <t>crusades|friar|robin hood|sheriff|sheriff of nottingham</t>
  </si>
  <si>
    <t>http://www.imdb.com/title/tt0075147/?ref_=fn_tt_tt_1</t>
  </si>
  <si>
    <t>J.S. Cardone</t>
  </si>
  <si>
    <t>The ForsakenÂ </t>
  </si>
  <si>
    <t>flashing breasts|hitchhiker|vampire|vampire hunter|virus</t>
  </si>
  <si>
    <t>http://www.imdb.com/title/tt0245120/?ref_=fn_tt_tt_1</t>
  </si>
  <si>
    <t>Force 10 from NavaroneÂ </t>
  </si>
  <si>
    <t>colonel|mission|partisan|spy|traitor</t>
  </si>
  <si>
    <t>http://www.imdb.com/title/tt0077572/?ref_=fn_tt_tt_1</t>
  </si>
  <si>
    <t>Jay Levey</t>
  </si>
  <si>
    <t>UHFÂ </t>
  </si>
  <si>
    <t>Michael Richards</t>
  </si>
  <si>
    <t>gambling|imagination|television|television station|tv show</t>
  </si>
  <si>
    <t>http://www.imdb.com/title/tt0098546/?ref_=fn_tt_tt_1</t>
  </si>
  <si>
    <t>Nicholaus Goossen</t>
  </si>
  <si>
    <t>Grandma's BoyÂ </t>
  </si>
  <si>
    <t>Shirley Jones</t>
  </si>
  <si>
    <t>co worker|game tester|loss of virginity|roommate|snack</t>
  </si>
  <si>
    <t>http://www.imdb.com/title/tt0456554/?ref_=fn_tt_tt_1</t>
  </si>
  <si>
    <t>Slums of Beverly HillsÂ </t>
  </si>
  <si>
    <t>Jessica Walter</t>
  </si>
  <si>
    <t>flatulence|menstrual blood|nomad|nursing school|title directed by female</t>
  </si>
  <si>
    <t>http://www.imdb.com/title/tt0120831/?ref_=fn_tt_tt_1</t>
  </si>
  <si>
    <t>Woody Strode</t>
  </si>
  <si>
    <t>Claudia Cardinale</t>
  </si>
  <si>
    <t>Once Upon a Time in the WestÂ </t>
  </si>
  <si>
    <t>Jack Elam</t>
  </si>
  <si>
    <t>gang|gun|harmonica|killing|woman in bathtub</t>
  </si>
  <si>
    <t>http://www.imdb.com/title/tt0064116/?ref_=fn_tt_tt_1</t>
  </si>
  <si>
    <t>MadeÂ </t>
  </si>
  <si>
    <t>Jonathan Silverman</t>
  </si>
  <si>
    <t>friendship|loudmouth|money laundering|new york city|stripper</t>
  </si>
  <si>
    <t>http://www.imdb.com/title/tt0227005/?ref_=fn_tt_tt_1</t>
  </si>
  <si>
    <t>Matt Berry</t>
  </si>
  <si>
    <t>MoonÂ </t>
  </si>
  <si>
    <t>computer|contract|earth|moon|solitude</t>
  </si>
  <si>
    <t>http://www.imdb.com/title/tt1182345/?ref_=fn_tt_tt_1</t>
  </si>
  <si>
    <t>Keeping Up with the SteinsÂ </t>
  </si>
  <si>
    <t>bar mitzvah|carried in a chair|hebrew|party|rite of passage</t>
  </si>
  <si>
    <t>http://www.imdb.com/title/tt0415949/?ref_=fn_tt_tt_1</t>
  </si>
  <si>
    <t>Ronan Chapalain</t>
  </si>
  <si>
    <t>Guillaume Denaiffe</t>
  </si>
  <si>
    <t>Norbert Ferrer</t>
  </si>
  <si>
    <t>Sea Rex 3D: Journey to a Prehistoric WorldÂ </t>
  </si>
  <si>
    <t>Chloe Hollings</t>
  </si>
  <si>
    <t>3d|imax|plesiosaur|sea|water</t>
  </si>
  <si>
    <t>http://www.imdb.com/title/tt1529567/?ref_=fn_tt_tt_1</t>
  </si>
  <si>
    <t>The Sweet HereafterÂ </t>
  </si>
  <si>
    <t>Simon Baker</t>
  </si>
  <si>
    <t>anger|bus|child|lawyer|school</t>
  </si>
  <si>
    <t>http://www.imdb.com/title/tt0120255/?ref_=fn_tt_tt_1</t>
  </si>
  <si>
    <t>Xavier Beauvois</t>
  </si>
  <si>
    <t>Of Gods and MenÂ </t>
  </si>
  <si>
    <t>Olivier Rabourdin</t>
  </si>
  <si>
    <t>catholic church|community|monastery|monk|terrorist</t>
  </si>
  <si>
    <t>http://www.imdb.com/title/tt1588337/?ref_=fn_tt_tt_1</t>
  </si>
  <si>
    <t>Randall Miller</t>
  </si>
  <si>
    <t>Bottle ShockÂ </t>
  </si>
  <si>
    <t>airport|california|flat tire|overalls|wine</t>
  </si>
  <si>
    <t>http://www.imdb.com/title/tt0914797/?ref_=fn_tt_tt_1</t>
  </si>
  <si>
    <t>Jerry Belson</t>
  </si>
  <si>
    <t>Tim Thomerson</t>
  </si>
  <si>
    <t>Comedy|Music|Sci-Fi</t>
  </si>
  <si>
    <t>Cassandra Peterson</t>
  </si>
  <si>
    <t>Jekyll and Hyde... Together AgainÂ </t>
  </si>
  <si>
    <t>Bess Armstrong</t>
  </si>
  <si>
    <t>breasts growing|coors light|drugs|hospital|spinning in grave</t>
  </si>
  <si>
    <t>http://www.imdb.com/title/tt0084171/?ref_=fn_tt_tt_1</t>
  </si>
  <si>
    <t>Biography|Crime|Drama|Romance|Thriller</t>
  </si>
  <si>
    <t>Heavenly CreaturesÂ </t>
  </si>
  <si>
    <t>Liz Mullane</t>
  </si>
  <si>
    <t>fantasy life|friend|friendship|love|teenage crush</t>
  </si>
  <si>
    <t>http://www.imdb.com/title/tt0110005/?ref_=fn_tt_tt_1</t>
  </si>
  <si>
    <t>Bobby Batson</t>
  </si>
  <si>
    <t>90 Minutes in HeavenÂ </t>
  </si>
  <si>
    <t>Cynthia Barrett</t>
  </si>
  <si>
    <t>heaven|hospital|praying|pronounced dead|recovery</t>
  </si>
  <si>
    <t>http://www.imdb.com/title/tt4337690/?ref_=fn_tt_tt_1</t>
  </si>
  <si>
    <t>Dan Rush</t>
  </si>
  <si>
    <t>Everything Must GoÂ </t>
  </si>
  <si>
    <t>alcoholic|beer|bicycle|new neighbor|yard sale</t>
  </si>
  <si>
    <t>http://www.imdb.com/title/tt1531663/?ref_=fn_tt_tt_1</t>
  </si>
  <si>
    <t>Comedy|Crime|Drama|Mystery|Thriller</t>
  </si>
  <si>
    <t>Zero EffectÂ </t>
  </si>
  <si>
    <t>blackmail|client|private detective|private investigator|tycoon</t>
  </si>
  <si>
    <t>http://www.imdb.com/title/tt0120906/?ref_=fn_tt_tt_1</t>
  </si>
  <si>
    <t>The MachinistÂ </t>
  </si>
  <si>
    <t>alienation|conscience|insomnia|paranoia|urban gothic</t>
  </si>
  <si>
    <t>http://www.imdb.com/title/tt0361862/?ref_=fn_tt_tt_1</t>
  </si>
  <si>
    <t>Light SleeperÂ </t>
  </si>
  <si>
    <t>bare breasts|drugs|existentialism|new york city|redemption</t>
  </si>
  <si>
    <t>http://www.imdb.com/title/tt0102307/?ref_=fn_tt_tt_1</t>
  </si>
  <si>
    <t>Michael Cuesta</t>
  </si>
  <si>
    <t>Biography|Crime|Drama|Mystery|Thriller</t>
  </si>
  <si>
    <t>Kill the MessengerÂ </t>
  </si>
  <si>
    <t>based on true story|cia|cocaine|journalist|smear campaign</t>
  </si>
  <si>
    <t>http://www.imdb.com/title/tt1216491/?ref_=fn_tt_tt_1</t>
  </si>
  <si>
    <t>Rabbit HoleÂ </t>
  </si>
  <si>
    <t>car|comic book|comic book artist|iphone|memory</t>
  </si>
  <si>
    <t>http://www.imdb.com/title/tt0935075/?ref_=fn_tt_tt_1</t>
  </si>
  <si>
    <t>Fenton Bailey</t>
  </si>
  <si>
    <t>Party MonsterÂ </t>
  </si>
  <si>
    <t>Marilyn Manson</t>
  </si>
  <si>
    <t>drug dealer|drugs|gay|homosexual|party</t>
  </si>
  <si>
    <t>http://www.imdb.com/title/tt0320244/?ref_=fn_tt_tt_1</t>
  </si>
  <si>
    <t>Jeremy Saulnier</t>
  </si>
  <si>
    <t>Crime|Horror|Music|Thriller</t>
  </si>
  <si>
    <t>Green RoomÂ </t>
  </si>
  <si>
    <t>murder|neo nazi|punk band|skinhead|suspense</t>
  </si>
  <si>
    <t>http://www.imdb.com/title/tt4062536/?ref_=fn_tt_tt_1</t>
  </si>
  <si>
    <t>Billy Kent</t>
  </si>
  <si>
    <t>Tim Russ</t>
  </si>
  <si>
    <t>The Oh in OhioÂ </t>
  </si>
  <si>
    <t>Winter Ave Zoli</t>
  </si>
  <si>
    <t>marriage|orgasm|school|sex|swimming</t>
  </si>
  <si>
    <t>http://www.imdb.com/title/tt0422861/?ref_=fn_tt_tt_1</t>
  </si>
  <si>
    <t>James Manera</t>
  </si>
  <si>
    <t>Atlas Shrugged: Who Is John Galt?Â </t>
  </si>
  <si>
    <t>Kristoffer Polaha</t>
  </si>
  <si>
    <t>box office flop|critically bashed|economy|individual versus society|rescue</t>
  </si>
  <si>
    <t>http://www.imdb.com/title/tt2800038/?ref_=fn_tt_tt_1</t>
  </si>
  <si>
    <t>Darryl Cox</t>
  </si>
  <si>
    <t>Bottle RocketÂ </t>
  </si>
  <si>
    <t>Lumi Cavazos</t>
  </si>
  <si>
    <t>caper|escapade|motel|robbery|texas</t>
  </si>
  <si>
    <t>http://www.imdb.com/title/tt0115734/?ref_=fn_tt_tt_1</t>
  </si>
  <si>
    <t>Albino AlligatorÂ </t>
  </si>
  <si>
    <t>bar|box office flop|hostage|new orleans louisiana|police</t>
  </si>
  <si>
    <t>http://www.imdb.com/title/tt0115495/?ref_=fn_tt_tt_1</t>
  </si>
  <si>
    <t>Feroz Abbas Khan</t>
  </si>
  <si>
    <t>Bhoomika Chawla</t>
  </si>
  <si>
    <t>Akshaye Khanna</t>
  </si>
  <si>
    <t>Gandhi, My FatherÂ </t>
  </si>
  <si>
    <t>Darshan Jariwala</t>
  </si>
  <si>
    <t>africa|hindu|india|muslim|south africa</t>
  </si>
  <si>
    <t>http://www.imdb.com/title/tt0459293/?ref_=fn_tt_tt_1</t>
  </si>
  <si>
    <t>Errol Morris</t>
  </si>
  <si>
    <t>Megan Ambuhl Graner</t>
  </si>
  <si>
    <t>Crime|Documentary|War</t>
  </si>
  <si>
    <t>Jeffrey Frost</t>
  </si>
  <si>
    <t>Standard Operating ProcedureÂ </t>
  </si>
  <si>
    <t>Ken Davis</t>
  </si>
  <si>
    <t>abu ghraib|abuse|prison|slow motion|torture</t>
  </si>
  <si>
    <t>http://www.imdb.com/title/tt0896866/?ref_=fn_tt_tt_1</t>
  </si>
  <si>
    <t>Dennis Hopper</t>
  </si>
  <si>
    <t>Don Gordon</t>
  </si>
  <si>
    <t>Raymond Burr</t>
  </si>
  <si>
    <t>Out of the BlueÂ </t>
  </si>
  <si>
    <t>Jim Byrnes</t>
  </si>
  <si>
    <t>explosion|hitchhiking|punk|trauma|truck driver</t>
  </si>
  <si>
    <t>http://www.imdb.com/title/tt0081291/?ref_=fn_tt_tt_1</t>
  </si>
  <si>
    <t>Eli Craig</t>
  </si>
  <si>
    <t>Tucker and Dale vs EvilÂ </t>
  </si>
  <si>
    <t>cabin|chainsaw|college kid|hillbilly|vacation</t>
  </si>
  <si>
    <t>http://www.imdb.com/title/tt1465522/?ref_=fn_tt_tt_1</t>
  </si>
  <si>
    <t>Nicholas Fackler</t>
  </si>
  <si>
    <t>Lovely, StillÂ </t>
  </si>
  <si>
    <t>christmas|fable|old man</t>
  </si>
  <si>
    <t>http://www.imdb.com/title/tt1150947/?ref_=fn_tt_tt_1</t>
  </si>
  <si>
    <t>Richard Wallace</t>
  </si>
  <si>
    <t>Paul Fix</t>
  </si>
  <si>
    <t>Judith Anderson</t>
  </si>
  <si>
    <t>TycoonÂ </t>
  </si>
  <si>
    <t>Laraine Day</t>
  </si>
  <si>
    <t>engineer|ethics|mountain|railroad|south america</t>
  </si>
  <si>
    <t>http://www.imdb.com/title/tt0039927/?ref_=fn_tt_tt_1</t>
  </si>
  <si>
    <t>Morgan J. Freeman</t>
  </si>
  <si>
    <t>Desert BlueÂ </t>
  </si>
  <si>
    <t>Sara Gilbert</t>
  </si>
  <si>
    <t>cola|desert|ice cream cone|teenage girl|vomiting</t>
  </si>
  <si>
    <t>http://www.imdb.com/title/tt0126261/?ref_=fn_tt_tt_1</t>
  </si>
  <si>
    <t>Matthew Hastings</t>
  </si>
  <si>
    <t>Marc Trottier</t>
  </si>
  <si>
    <t>Meghan Ory</t>
  </si>
  <si>
    <t>DecoysÂ </t>
  </si>
  <si>
    <t>Corey Sevier</t>
  </si>
  <si>
    <t>breasts|campus|college|tentacle|virginity</t>
  </si>
  <si>
    <t>http://www.imdb.com/title/tt0357585/?ref_=fn_tt_tt_1</t>
  </si>
  <si>
    <t>Patch Darragh</t>
  </si>
  <si>
    <t>Ocean James</t>
  </si>
  <si>
    <t>The VisitÂ </t>
  </si>
  <si>
    <t>Olivia DeJonge</t>
  </si>
  <si>
    <t>farm|handheld camera|impostor|rap|rock paper scissors</t>
  </si>
  <si>
    <t>http://www.imdb.com/title/tt3567288/?ref_=fn_tt_tt_1</t>
  </si>
  <si>
    <t>Daniel Stewart Sherman</t>
  </si>
  <si>
    <t>Crime|Thriller|War</t>
  </si>
  <si>
    <t>Mike Figueroa</t>
  </si>
  <si>
    <t>RedactedÂ </t>
  </si>
  <si>
    <t>Kel O'Neill</t>
  </si>
  <si>
    <t>blood splatter|iraq|murder|rape|soldier</t>
  </si>
  <si>
    <t>http://www.imdb.com/title/tt0937237/?ref_=fn_tt_tt_1</t>
  </si>
  <si>
    <t>Klaus Menzel</t>
  </si>
  <si>
    <t>FascinationÂ </t>
  </si>
  <si>
    <t>Alice Evans</t>
  </si>
  <si>
    <t>death|love|marriage|secret|suspicion</t>
  </si>
  <si>
    <t>http://www.imdb.com/title/tt0305632/?ref_=fn_tt_tt_1</t>
  </si>
  <si>
    <t xml:space="preserve">Saving GraceÂ             </t>
  </si>
  <si>
    <t>catholic|death row|inmate|oklahoma city|sexual promiscuity</t>
  </si>
  <si>
    <t>http://www.imdb.com/title/tt0830900/?ref_=fn_tt_tt_1</t>
  </si>
  <si>
    <t>Oren Peli</t>
  </si>
  <si>
    <t>Sandra Staggs</t>
  </si>
  <si>
    <t>Glenn Campbell</t>
  </si>
  <si>
    <t>Area 51Â </t>
  </si>
  <si>
    <t>Jelena Nik</t>
  </si>
  <si>
    <t>alien|alien abduction|conspiracy|secret base|ufo</t>
  </si>
  <si>
    <t>http://www.imdb.com/title/tt1519461/?ref_=fn_tt_tt_1</t>
  </si>
  <si>
    <t>Tony Corvillo</t>
  </si>
  <si>
    <t>Luis Tosar</t>
  </si>
  <si>
    <t>Sleep TightÂ </t>
  </si>
  <si>
    <t>Marta Etura</t>
  </si>
  <si>
    <t>apartment|concierge|girl|hitchcockian|stalking</t>
  </si>
  <si>
    <t>http://www.imdb.com/title/tt1437358/?ref_=fn_tt_tt_1</t>
  </si>
  <si>
    <t>Paul Andrew Williams</t>
  </si>
  <si>
    <t>Doug Bradley</t>
  </si>
  <si>
    <t>Comedy|Crime|Horror|Thriller</t>
  </si>
  <si>
    <t>The CottageÂ </t>
  </si>
  <si>
    <t>Georgia Groome</t>
  </si>
  <si>
    <t>countryside|deformed|farmer|gangster|kidnapping</t>
  </si>
  <si>
    <t>http://www.imdb.com/title/tt0465430/?ref_=fn_tt_tt_1</t>
  </si>
  <si>
    <t>Dead Like Me: Life After DeathÂ </t>
  </si>
  <si>
    <t>african american policeman|police|policeman|policewoman|vomiting</t>
  </si>
  <si>
    <t>http://www.imdb.com/title/tt1079444/?ref_=fn_tt_tt_1</t>
  </si>
  <si>
    <t>John Stamos</t>
  </si>
  <si>
    <t>Animation|Comedy</t>
  </si>
  <si>
    <t>Farce of the PenguinsÂ </t>
  </si>
  <si>
    <t>flatulence|march|penguin|south pole|spoof</t>
  </si>
  <si>
    <t>http://www.imdb.com/title/tt0488539/?ref_=fn_tt_tt_1</t>
  </si>
  <si>
    <t>Jim Amatulli</t>
  </si>
  <si>
    <t>Patricia Neal</t>
  </si>
  <si>
    <t>Flying ByÂ </t>
  </si>
  <si>
    <t>Katie Leclerc</t>
  </si>
  <si>
    <t>http://www.imdb.com/title/tt1131732/?ref_=fn_tt_tt_1</t>
  </si>
  <si>
    <t xml:space="preserve">PsychÂ             </t>
  </si>
  <si>
    <t>Timothy Omundson</t>
  </si>
  <si>
    <t>best friend|friend|police|police department|psychic</t>
  </si>
  <si>
    <t>http://www.imdb.com/title/tt0491738/?ref_=fn_tt_tt_1</t>
  </si>
  <si>
    <t>William H. Macy</t>
  </si>
  <si>
    <t>RudderlessÂ </t>
  </si>
  <si>
    <t>David Adam Flannery</t>
  </si>
  <si>
    <t>demo tape|directed by cast member|grieving father|guitar|guitar player</t>
  </si>
  <si>
    <t>http://www.imdb.com/title/tt1798243/?ref_=fn_tt_tt_1</t>
  </si>
  <si>
    <t>Barrett Esposito</t>
  </si>
  <si>
    <t>Cyndi Lauper</t>
  </si>
  <si>
    <t>Henry &amp; MeÂ </t>
  </si>
  <si>
    <t>bare butt|baseball|children|new york yankees|surrealism</t>
  </si>
  <si>
    <t>http://www.imdb.com/title/tt1460798/?ref_=fn_tt_tt_1</t>
  </si>
  <si>
    <t>Christmas EveÂ </t>
  </si>
  <si>
    <t>http://www.imdb.com/title/tt3703148/?ref_=fn_tt_tt_1</t>
  </si>
  <si>
    <t>We Have Your HusbandÂ </t>
  </si>
  <si>
    <t>abduction|based on true story|mexico</t>
  </si>
  <si>
    <t>http://www.imdb.com/title/tt2063015/?ref_=fn_tt_tt_1</t>
  </si>
  <si>
    <t>IrÃ¨ne Jacob</t>
  </si>
  <si>
    <t>Dying of the LightÂ </t>
  </si>
  <si>
    <t>Tomiwa Edun</t>
  </si>
  <si>
    <t>cia|individualism|mental illness|religion|revenge</t>
  </si>
  <si>
    <t>http://www.imdb.com/title/tt1274586/?ref_=fn_tt_tt_1</t>
  </si>
  <si>
    <t>Bahamas</t>
  </si>
  <si>
    <t>Vicky Jewson</t>
  </si>
  <si>
    <t>Born of WarÂ </t>
  </si>
  <si>
    <t>Lisa Kay</t>
  </si>
  <si>
    <t>fight|mina|murder|revenge|terrorist</t>
  </si>
  <si>
    <t>http://www.imdb.com/title/tt1554921/?ref_=fn_tt_tt_1</t>
  </si>
  <si>
    <t>David Huddleston</t>
  </si>
  <si>
    <t>Capricorn OneÂ </t>
  </si>
  <si>
    <t>astronaut|hoax|journalist|mission|nasa</t>
  </si>
  <si>
    <t>http://www.imdb.com/title/tt0077294/?ref_=fn_tt_tt_1</t>
  </si>
  <si>
    <t>Marc Bennett</t>
  </si>
  <si>
    <t>Should've Been RomeoÂ </t>
  </si>
  <si>
    <t>http://www.imdb.com/title/tt1717210/?ref_=fn_tt_tt_1</t>
  </si>
  <si>
    <t>Mike Mayhall</t>
  </si>
  <si>
    <t>Cody Howard</t>
  </si>
  <si>
    <t>Family</t>
  </si>
  <si>
    <t>David Raizor</t>
  </si>
  <si>
    <t>Running ForeverÂ </t>
  </si>
  <si>
    <t>http://www.imdb.com/title/tt4453560/?ref_=fn_tt_tt_1</t>
  </si>
  <si>
    <t>Yoga HosersÂ </t>
  </si>
  <si>
    <t>part of trilogy|second part</t>
  </si>
  <si>
    <t>http://www.imdb.com/title/tt3838992/?ref_=fn_tt_tt_1</t>
  </si>
  <si>
    <t>Stanton Barrett</t>
  </si>
  <si>
    <t>Michael Dudikoff</t>
  </si>
  <si>
    <t>Mikal Vega</t>
  </si>
  <si>
    <t>Navy Seals vs. ZombiesÂ </t>
  </si>
  <si>
    <t>Ed Quinn</t>
  </si>
  <si>
    <t>building|infection|navy seal|shot through the head|zombie</t>
  </si>
  <si>
    <t>http://www.imdb.com/title/tt4511566/?ref_=fn_tt_tt_1</t>
  </si>
  <si>
    <t>JirÃ­ Menzel</t>
  </si>
  <si>
    <t>Ivan Barnev</t>
  </si>
  <si>
    <t>Comedy|Drama|Romance|War</t>
  </si>
  <si>
    <t>Julia Jentsch</t>
  </si>
  <si>
    <t>I Served the King of EnglandÂ </t>
  </si>
  <si>
    <t>Milan Lasica</t>
  </si>
  <si>
    <t>hotel|legs|lingerie|waiter|wealth</t>
  </si>
  <si>
    <t>http://www.imdb.com/title/tt0284363/?ref_=fn_tt_tt_1</t>
  </si>
  <si>
    <t>Czech</t>
  </si>
  <si>
    <t>Fatih Akin</t>
  </si>
  <si>
    <t>Soul KitchenÂ </t>
  </si>
  <si>
    <t>Birol Ãœnel</t>
  </si>
  <si>
    <t>2000s|burglar|chef|cook|restaurant</t>
  </si>
  <si>
    <t>http://www.imdb.com/title/tt1244668/?ref_=fn_tt_tt_1</t>
  </si>
  <si>
    <t>Sling BladeÂ </t>
  </si>
  <si>
    <t>friend|mental institution|murder|repair shop|small town</t>
  </si>
  <si>
    <t>http://www.imdb.com/title/tt0117666/?ref_=fn_tt_tt_1</t>
  </si>
  <si>
    <t>Nick Murphy</t>
  </si>
  <si>
    <t>The AwakeningÂ </t>
  </si>
  <si>
    <t>Joseph Mawle</t>
  </si>
  <si>
    <t>boarding school|boy|british horror|ghost|school</t>
  </si>
  <si>
    <t>http://www.imdb.com/title/tt1687901/?ref_=fn_tt_tt_1</t>
  </si>
  <si>
    <t>Takashi Miike</t>
  </si>
  <si>
    <t>HostelÂ </t>
  </si>
  <si>
    <t>bratislava|hostel|sadistic horror|torture|travel</t>
  </si>
  <si>
    <t>http://www.imdb.com/title/tt0450278/?ref_=fn_tt_tt_1</t>
  </si>
  <si>
    <t>Tristram Shandy: A Cock and Bull StoryÂ </t>
  </si>
  <si>
    <t>actor playing himself|battle|boots|penis|womb</t>
  </si>
  <si>
    <t>http://www.imdb.com/title/tt0423409/?ref_=fn_tt_tt_1</t>
  </si>
  <si>
    <t>Take ShelterÂ </t>
  </si>
  <si>
    <t>Robert Longstreet</t>
  </si>
  <si>
    <t>ambiguous ending|firefly|mysterious event|schizophrenia|storm</t>
  </si>
  <si>
    <t>http://www.imdb.com/title/tt1675192/?ref_=fn_tt_tt_1</t>
  </si>
  <si>
    <t>Frank LaLoggia</t>
  </si>
  <si>
    <t>Lady in WhiteÂ </t>
  </si>
  <si>
    <t>Katherine Helmond</t>
  </si>
  <si>
    <t>1960s|boy|ghost|murder|small town</t>
  </si>
  <si>
    <t>http://www.imdb.com/title/tt0095484/?ref_=fn_tt_tt_1</t>
  </si>
  <si>
    <t>Jeremy Brock</t>
  </si>
  <si>
    <t>Driving LessonsÂ </t>
  </si>
  <si>
    <t>actress|coming of age|retired actress|teenage boy|vomiting</t>
  </si>
  <si>
    <t>http://www.imdb.com/title/tt0446687/?ref_=fn_tt_tt_1</t>
  </si>
  <si>
    <t>Scott Foley</t>
  </si>
  <si>
    <t>Let's Kill Ward's WifeÂ </t>
  </si>
  <si>
    <t>apology|death|group of friends|sex|toilet</t>
  </si>
  <si>
    <t>http://www.imdb.com/title/tt2980708/?ref_=fn_tt_tt_1</t>
  </si>
  <si>
    <t>Lou Perryman</t>
  </si>
  <si>
    <t>Bill Johnson</t>
  </si>
  <si>
    <t>The Texas Chainsaw Massacre 2Â </t>
  </si>
  <si>
    <t>Jim Siedow</t>
  </si>
  <si>
    <t>chainsaw|chainsaw murder|human monster|music score composed by director|obscene finger gesture</t>
  </si>
  <si>
    <t>http://www.imdb.com/title/tt0092076/?ref_=fn_tt_tt_1</t>
  </si>
  <si>
    <t>Bob Dylan</t>
  </si>
  <si>
    <t>Biography|Drama|Romance|Western</t>
  </si>
  <si>
    <t>Pat Garrett &amp; Billy the KidÂ </t>
  </si>
  <si>
    <t>bare breasts|flogging|human branding|man slaps a woman|manhunt</t>
  </si>
  <si>
    <t>http://www.imdb.com/title/tt0070518/?ref_=fn_tt_tt_1</t>
  </si>
  <si>
    <t>Only God ForgivesÂ </t>
  </si>
  <si>
    <t>Yayaying Rhatha Phongam</t>
  </si>
  <si>
    <t>brutal cop|drug dealer|punishment|thai boxing|vengeance</t>
  </si>
  <si>
    <t>http://www.imdb.com/title/tt1602613/?ref_=fn_tt_tt_1</t>
  </si>
  <si>
    <t>Christophe Ali</t>
  </si>
  <si>
    <t>Isild Le Besco</t>
  </si>
  <si>
    <t>Camping sauvageÂ </t>
  </si>
  <si>
    <t>Emmanuelle Bercot</t>
  </si>
  <si>
    <t>cabin|girl fight|jealousy|sailing boat|tent</t>
  </si>
  <si>
    <t>http://www.imdb.com/title/tt0451673/?ref_=fn_tt_tt_1</t>
  </si>
  <si>
    <t>Gabriela Tagliavini</t>
  </si>
  <si>
    <t>Without MenÂ </t>
  </si>
  <si>
    <t>bare chested male|journalist|passion|pregnancy|woman in underwear</t>
  </si>
  <si>
    <t>http://www.imdb.com/title/tt1547090/?ref_=fn_tt_tt_1</t>
  </si>
  <si>
    <t>Shekar</t>
  </si>
  <si>
    <t>Diganth</t>
  </si>
  <si>
    <t>Bhama</t>
  </si>
  <si>
    <t>BarfiÂ </t>
  </si>
  <si>
    <t>Dileep Raj</t>
  </si>
  <si>
    <t>http://www.imdb.com/title/tt3099638/?ref_=fn_tt_tt_1</t>
  </si>
  <si>
    <t>Kannada</t>
  </si>
  <si>
    <t>Shona Auerbach</t>
  </si>
  <si>
    <t>Dear FrankieÂ </t>
  </si>
  <si>
    <t>Jack McElhone</t>
  </si>
  <si>
    <t>boy|dock|letter|seaside|stranger</t>
  </si>
  <si>
    <t>http://www.imdb.com/title/tt0377752/?ref_=fn_tt_tt_1</t>
  </si>
  <si>
    <t>Leonard Farlinger</t>
  </si>
  <si>
    <t>Keith Carradine</t>
  </si>
  <si>
    <t>All HatÂ </t>
  </si>
  <si>
    <t>contemporary west|cowboy|horse|jockey|neo western</t>
  </si>
  <si>
    <t>http://www.imdb.com/title/tt0903131/?ref_=fn_tt_tt_1</t>
  </si>
  <si>
    <t>Michel Leclerc</t>
  </si>
  <si>
    <t>Jacques Gamblin</t>
  </si>
  <si>
    <t>The Names of LoveÂ </t>
  </si>
  <si>
    <t>Zinedine Soualem</t>
  </si>
  <si>
    <t>activist|promiscuous daughter|promiscuous woman|sex in a bed|voyeurism</t>
  </si>
  <si>
    <t>http://www.imdb.com/title/tt1646974/?ref_=fn_tt_tt_1</t>
  </si>
  <si>
    <t>Analeine Cal y Mayor</t>
  </si>
  <si>
    <t>Treading WaterÂ </t>
  </si>
  <si>
    <t>Kim Ly</t>
  </si>
  <si>
    <t>http://www.imdb.com/title/tt2091427/?ref_=fn_tt_tt_1</t>
  </si>
  <si>
    <t>Tom Kalin</t>
  </si>
  <si>
    <t>Savage GraceÂ </t>
  </si>
  <si>
    <t>incest|male nudity|older man younger woman relationship|orgasm|son murders mother</t>
  </si>
  <si>
    <t>http://www.imdb.com/title/tt0379976/?ref_=fn_tt_tt_1</t>
  </si>
  <si>
    <t>Robert Sarkies</t>
  </si>
  <si>
    <t>Matthew Sunderland</t>
  </si>
  <si>
    <t>William Kircher</t>
  </si>
  <si>
    <t>Paul Glover</t>
  </si>
  <si>
    <t>true crime</t>
  </si>
  <si>
    <t>http://www.imdb.com/title/tt0839938/?ref_=fn_tt_tt_1</t>
  </si>
  <si>
    <t>Bubba Smith</t>
  </si>
  <si>
    <t>Police AcademyÂ </t>
  </si>
  <si>
    <t>misfit|police|police academy|police cadet|police officer</t>
  </si>
  <si>
    <t>http://www.imdb.com/title/tt0087928/?ref_=fn_tt_tt_1</t>
  </si>
  <si>
    <t>Christopher Atkins</t>
  </si>
  <si>
    <t>The Blue LagoonÂ </t>
  </si>
  <si>
    <t>coming of age|island|poison|teenage boy|teenage girl</t>
  </si>
  <si>
    <t>http://www.imdb.com/title/tt0080453/?ref_=fn_tt_tt_1</t>
  </si>
  <si>
    <t>James Fleet</t>
  </si>
  <si>
    <t>Four Weddings and a FuneralÂ </t>
  </si>
  <si>
    <t>1990s|chick flick|funeral|gay relationship|wedding</t>
  </si>
  <si>
    <t>http://www.imdb.com/title/tt0109831/?ref_=fn_tt_tt_1</t>
  </si>
  <si>
    <t>Fast Times at Ridgemont HighÂ </t>
  </si>
  <si>
    <t>break up|california|high school|surfer|teacher</t>
  </si>
  <si>
    <t>http://www.imdb.com/title/tt0083929/?ref_=fn_tt_tt_1</t>
  </si>
  <si>
    <t>John Huston</t>
  </si>
  <si>
    <t>Richard Basehart</t>
  </si>
  <si>
    <t>Royal Dano</t>
  </si>
  <si>
    <t>Moby DickÂ </t>
  </si>
  <si>
    <t>James Robertson Justice</t>
  </si>
  <si>
    <t>obsession|revenge|ship|whale|whaling</t>
  </si>
  <si>
    <t>http://www.imdb.com/title/tt0049513/?ref_=fn_tt_tt_1</t>
  </si>
  <si>
    <t>25th HourÂ </t>
  </si>
  <si>
    <t>bar|dream|drug dealing|nightclub|widower</t>
  </si>
  <si>
    <t>http://www.imdb.com/title/tt0307901/?ref_=fn_tt_tt_1</t>
  </si>
  <si>
    <t>Indiana Evans</t>
  </si>
  <si>
    <t xml:space="preserve">Secrets and LiesÂ             </t>
  </si>
  <si>
    <t>http://www.imdb.com/title/tt3516878/?ref_=fn_tt_tt_1</t>
  </si>
  <si>
    <t>Kevin Michael Richardson</t>
  </si>
  <si>
    <t>BoundÂ </t>
  </si>
  <si>
    <t>Peter Spellos</t>
  </si>
  <si>
    <t>gangster|lesbian|mafia|money|neo noir</t>
  </si>
  <si>
    <t>http://www.imdb.com/title/tt0115736/?ref_=fn_tt_tt_1</t>
  </si>
  <si>
    <t>Requiem for a DreamÂ </t>
  </si>
  <si>
    <t>Louise Lasser</t>
  </si>
  <si>
    <t>addiction|diet pill|drug addiction|fast motion scene|heroin</t>
  </si>
  <si>
    <t>http://www.imdb.com/title/tt0180093/?ref_=fn_tt_tt_1</t>
  </si>
  <si>
    <t>Walter Lang</t>
  </si>
  <si>
    <t>Jeanne Crain</t>
  </si>
  <si>
    <t>Dana Andrews</t>
  </si>
  <si>
    <t>State FairÂ </t>
  </si>
  <si>
    <t>Frank McHugh</t>
  </si>
  <si>
    <t>fair|farm|iowa|newspaper|state fair</t>
  </si>
  <si>
    <t>http://www.imdb.com/title/tt0038116/?ref_=fn_tt_tt_1</t>
  </si>
  <si>
    <t>Carlos Saura</t>
  </si>
  <si>
    <t>Juan Luis Galiardo</t>
  </si>
  <si>
    <t>Drama|Musical</t>
  </si>
  <si>
    <t>MÃ­a Maestro</t>
  </si>
  <si>
    <t>TangoÂ </t>
  </si>
  <si>
    <t>Miguel Ãngel SolÃ¡</t>
  </si>
  <si>
    <t>dancer|director|love|musical filmmaking|tango</t>
  </si>
  <si>
    <t>http://www.imdb.com/title/tt0120274/?ref_=fn_tt_tt_1</t>
  </si>
  <si>
    <t>SalvadorÂ </t>
  </si>
  <si>
    <t>Juan FernÃ¡ndez</t>
  </si>
  <si>
    <t>1980s|el salvador|political thriller|reagan administration|war journalism</t>
  </si>
  <si>
    <t>http://www.imdb.com/title/tt0091886/?ref_=fn_tt_tt_1</t>
  </si>
  <si>
    <t>Andrew Erwin</t>
  </si>
  <si>
    <t>Sarah Drew</t>
  </si>
  <si>
    <t>Alex Kendrick</t>
  </si>
  <si>
    <t>Moms' Night OutÂ </t>
  </si>
  <si>
    <t>blogger|pastor|reference to the shawshank redemption|taser|tasered</t>
  </si>
  <si>
    <t>http://www.imdb.com/title/tt3014666/?ref_=fn_tt_tt_1</t>
  </si>
  <si>
    <t>Donnie DarkoÂ </t>
  </si>
  <si>
    <t>James Duval</t>
  </si>
  <si>
    <t>1980s|death|insanity|parallel universe|time travel</t>
  </si>
  <si>
    <t>http://www.imdb.com/title/tt0246578/?ref_=fn_tt_tt_1</t>
  </si>
  <si>
    <t>Beto GÃ³mez</t>
  </si>
  <si>
    <t>Gerardo Taracena</t>
  </si>
  <si>
    <t>Adventure|Comedy|Western</t>
  </si>
  <si>
    <t>Jaime Camil</t>
  </si>
  <si>
    <t>Saving Private PerezÂ </t>
  </si>
  <si>
    <t>JoaquÃ­n Cosio</t>
  </si>
  <si>
    <t>conflicted hero|flashback|mission|rescue|rescue mission</t>
  </si>
  <si>
    <t>http://www.imdb.com/title/tt0461336/?ref_=fn_tt_tt_1</t>
  </si>
  <si>
    <t>Mike van Diem</t>
  </si>
  <si>
    <t>Fedja van HuÃªt</t>
  </si>
  <si>
    <t>Jan Decleir</t>
  </si>
  <si>
    <t>CharacterÂ </t>
  </si>
  <si>
    <t>Hans Kesting</t>
  </si>
  <si>
    <t>bailiff|lawyer|office|police|school</t>
  </si>
  <si>
    <t>http://www.imdb.com/title/tt0119448/?ref_=fn_tt_tt_1</t>
  </si>
  <si>
    <t>Jonas Ã…kerlund</t>
  </si>
  <si>
    <t>SpunÂ </t>
  </si>
  <si>
    <t>male nudity|meth|meth lab|nudity|speed freak</t>
  </si>
  <si>
    <t>http://www.imdb.com/title/tt0283003/?ref_=fn_tt_tt_1</t>
  </si>
  <si>
    <t>Todd Solondz</t>
  </si>
  <si>
    <t>Rich Pecci</t>
  </si>
  <si>
    <t>Life During WartimeÂ </t>
  </si>
  <si>
    <t>forgiveness|ghost|new jersey|pedophile|three sisters</t>
  </si>
  <si>
    <t>http://www.imdb.com/title/tt0808526/?ref_=fn_tt_tt_1</t>
  </si>
  <si>
    <t>Yeong-ae Lee</t>
  </si>
  <si>
    <t>Lady VengeanceÂ </t>
  </si>
  <si>
    <t>Hye-jeong Kang</t>
  </si>
  <si>
    <t>cake|christian|lesbian sex|oral sex|pregnant schoolgirl</t>
  </si>
  <si>
    <t>http://www.imdb.com/title/tt0451094/?ref_=fn_tt_tt_1</t>
  </si>
  <si>
    <t>RenÃ© FÃ©ret</t>
  </si>
  <si>
    <t>Clovis Fouin</t>
  </si>
  <si>
    <t>Nicolas Giraud</t>
  </si>
  <si>
    <t>Mozart's SisterÂ </t>
  </si>
  <si>
    <t>Marie FÃ©ret</t>
  </si>
  <si>
    <t>mozart|musical prodigy|royal court|singer|talent</t>
  </si>
  <si>
    <t>http://www.imdb.com/title/tt1653911/?ref_=fn_tt_tt_1</t>
  </si>
  <si>
    <t>Barry Skolnick</t>
  </si>
  <si>
    <t>Mean MachineÂ </t>
  </si>
  <si>
    <t>inmate|prison|prison guard|soccer|soccer star</t>
  </si>
  <si>
    <t>http://www.imdb.com/title/tt0291341/?ref_=fn_tt_tt_1</t>
  </si>
  <si>
    <t>Johnnie To</t>
  </si>
  <si>
    <t>ExiledÂ </t>
  </si>
  <si>
    <t>baby|friendship|macau|practical joke|selfie</t>
  </si>
  <si>
    <t>http://www.imdb.com/title/tt0796212/?ref_=fn_tt_tt_1</t>
  </si>
  <si>
    <t>Mateo Gil</t>
  </si>
  <si>
    <t>BlackthornÂ </t>
  </si>
  <si>
    <t>assumed identity|bolivia|butch cassidy|doctor|thief</t>
  </si>
  <si>
    <t>http://www.imdb.com/title/tt1629705/?ref_=fn_tt_tt_1</t>
  </si>
  <si>
    <t>Lukas Moodysson</t>
  </si>
  <si>
    <t>Artyom Bogucharskiy</t>
  </si>
  <si>
    <t>Lilya 4-EverÂ </t>
  </si>
  <si>
    <t>Lyubov Agapova</t>
  </si>
  <si>
    <t>abandoned by mother|poverty|sex trade|teenage prostitution|unpaid bill</t>
  </si>
  <si>
    <t>http://www.imdb.com/title/tt0300140/?ref_=fn_tt_tt_1</t>
  </si>
  <si>
    <t>Agnieszka Wojtowicz-Vosloo</t>
  </si>
  <si>
    <t>After.LifeÂ </t>
  </si>
  <si>
    <t>breath on mirror|buried alive|engagement ring|looking at one's self in a mirror|serial killer</t>
  </si>
  <si>
    <t>http://www.imdb.com/title/tt0838247/?ref_=fn_tt_tt_1</t>
  </si>
  <si>
    <t>Kabir Sadanand</t>
  </si>
  <si>
    <t>Sana Saeed</t>
  </si>
  <si>
    <t>FuglyÂ </t>
  </si>
  <si>
    <t>Dimple Kapadia</t>
  </si>
  <si>
    <t>http://www.imdb.com/title/tt3683702/?ref_=fn_tt_tt_1</t>
  </si>
  <si>
    <t>One Flew Over the Cuckoo's NestÂ </t>
  </si>
  <si>
    <t>1960s|escape|mental institution|nurse|sexuality</t>
  </si>
  <si>
    <t>http://www.imdb.com/title/tt0073486/?ref_=fn_tt_tt_1</t>
  </si>
  <si>
    <t>Peter DeLuise</t>
  </si>
  <si>
    <t>Dove Cameron</t>
  </si>
  <si>
    <t>Katherine McNamara</t>
  </si>
  <si>
    <t>R.L. Stine's Monsterville: The Cabinet of SoulsÂ </t>
  </si>
  <si>
    <t>Braeden Lemasters</t>
  </si>
  <si>
    <t>cabinet|carnival|halloween|soul|temptress</t>
  </si>
  <si>
    <t>http://www.imdb.com/title/tt4386242/?ref_=fn_tt_tt_1</t>
  </si>
  <si>
    <t>Silent MovieÂ </t>
  </si>
  <si>
    <t>black comedy|friend|modern silent movie|silent movie|two word title</t>
  </si>
  <si>
    <t>http://www.imdb.com/title/tt0075222/?ref_=fn_tt_tt_1</t>
  </si>
  <si>
    <t>Raja Menon</t>
  </si>
  <si>
    <t>Sameer Ali Khan</t>
  </si>
  <si>
    <t>Action|Drama|History|Thriller|War</t>
  </si>
  <si>
    <t>AirliftÂ </t>
  </si>
  <si>
    <t>Purab Kohli</t>
  </si>
  <si>
    <t>1990s|businessman|evacuation|historical fiction|kuwait</t>
  </si>
  <si>
    <t>http://www.imdb.com/title/tt4387040/?ref_=fn_tt_tt_1</t>
  </si>
  <si>
    <t>Jonathan Crombie</t>
  </si>
  <si>
    <t xml:space="preserve">Anne of Green GablesÂ             </t>
  </si>
  <si>
    <t>Megan Follows</t>
  </si>
  <si>
    <t>girl|heroine|kindred spirit|orphan|rural setting</t>
  </si>
  <si>
    <t>http://www.imdb.com/title/tt0088727/?ref_=fn_tt_tt_1</t>
  </si>
  <si>
    <t>Michael J. Morris</t>
  </si>
  <si>
    <t>Falcon RisingÂ </t>
  </si>
  <si>
    <t>Lateef Crowder</t>
  </si>
  <si>
    <t>http://www.imdb.com/title/tt2295722/?ref_=fn_tt_tt_1</t>
  </si>
  <si>
    <t>Nick Love</t>
  </si>
  <si>
    <t>The SweeneyÂ </t>
  </si>
  <si>
    <t>bank|criminal|detective|flying squad|policewoman</t>
  </si>
  <si>
    <t>http://www.imdb.com/title/tt0857190/?ref_=fn_tt_tt_1</t>
  </si>
  <si>
    <t>James Fox</t>
  </si>
  <si>
    <t>Sexy BeastÂ </t>
  </si>
  <si>
    <t>Amanda Redman</t>
  </si>
  <si>
    <t>boulder|gangster|one last job|spain|villa</t>
  </si>
  <si>
    <t>http://www.imdb.com/title/tt0203119/?ref_=fn_tt_tt_1</t>
  </si>
  <si>
    <t>Fabian Bolin</t>
  </si>
  <si>
    <t>Easy MoneyÂ </t>
  </si>
  <si>
    <t>Matias Varela</t>
  </si>
  <si>
    <t>double life|drugs|financial crisis|first part|serbian</t>
  </si>
  <si>
    <t>http://www.imdb.com/title/tt1291652/?ref_=fn_tt_tt_1</t>
  </si>
  <si>
    <t>Rawiri Paratene</t>
  </si>
  <si>
    <t>Whale RiderÂ </t>
  </si>
  <si>
    <t>Tammy Davis</t>
  </si>
  <si>
    <t>girl|maori|new zealand|tradition|whale</t>
  </si>
  <si>
    <t>http://www.imdb.com/title/tt0298228/?ref_=fn_tt_tt_1</t>
  </si>
  <si>
    <t>R. Balki</t>
  </si>
  <si>
    <t>Vidya Balan</t>
  </si>
  <si>
    <t>PaaÂ </t>
  </si>
  <si>
    <t>Paresh Rawal</t>
  </si>
  <si>
    <t>adult actor playing minor|politician|progeria|reference to spiderman|school</t>
  </si>
  <si>
    <t>http://www.imdb.com/title/tt1532957/?ref_=fn_tt_tt_1</t>
  </si>
  <si>
    <t>Ivan Engler</t>
  </si>
  <si>
    <t>Claude-Oliver Rudolph</t>
  </si>
  <si>
    <t>Yangzom Brauen</t>
  </si>
  <si>
    <t>CargoÂ </t>
  </si>
  <si>
    <t>Anna Katharina Schwabroh</t>
  </si>
  <si>
    <t>23rd century|lucid dream|outer space|space travel|trapped in space</t>
  </si>
  <si>
    <t>http://www.imdb.com/title/tt0381940/?ref_=fn_tt_tt_1</t>
  </si>
  <si>
    <t>High School MusicalÂ </t>
  </si>
  <si>
    <t>audition|basketball|high school|singing|teenager</t>
  </si>
  <si>
    <t>http://www.imdb.com/title/tt0475293/?ref_=fn_tt_tt_1</t>
  </si>
  <si>
    <t xml:space="preserve">Animal KingdomÂ             </t>
  </si>
  <si>
    <t>based on film|brother brother relationship|crime family|remake|southern california</t>
  </si>
  <si>
    <t>http://www.imdb.com/title/tt5574490/?ref_=fn_tt_tt_1</t>
  </si>
  <si>
    <t>Love and Death on Long IslandÂ </t>
  </si>
  <si>
    <t>actor|love|obsession|obsessive love|star</t>
  </si>
  <si>
    <t>http://www.imdb.com/title/tt0119574/?ref_=fn_tt_tt_1</t>
  </si>
  <si>
    <t>Aleksey Chadov</t>
  </si>
  <si>
    <t>Fantasy|Thriller</t>
  </si>
  <si>
    <t>Night WatchÂ </t>
  </si>
  <si>
    <t>Zhanna Friske</t>
  </si>
  <si>
    <t>battle|bridge|mother son relationship|supernatural power|vampire</t>
  </si>
  <si>
    <t>http://www.imdb.com/title/tt0403358/?ref_=fn_tt_tt_1</t>
  </si>
  <si>
    <t>The Crying GameÂ </t>
  </si>
  <si>
    <t>androgynous|full frontal male nudity|irish republican army|psychological drama|tragic love</t>
  </si>
  <si>
    <t>http://www.imdb.com/title/tt0104036/?ref_=fn_tt_tt_1</t>
  </si>
  <si>
    <t>Susan Clark</t>
  </si>
  <si>
    <t>Art Hindle</t>
  </si>
  <si>
    <t>Porky'sÂ </t>
  </si>
  <si>
    <t>Tony Ganios</t>
  </si>
  <si>
    <t>female full frontal nudity|revenge|school|sheriff|virginity</t>
  </si>
  <si>
    <t>http://www.imdb.com/title/tt0084522/?ref_=fn_tt_tt_1</t>
  </si>
  <si>
    <t>Survival of the DeadÂ </t>
  </si>
  <si>
    <t>Kathleen Munroe</t>
  </si>
  <si>
    <t>delaware|feud|island|undead|zombie</t>
  </si>
  <si>
    <t>http://www.imdb.com/title/tt1134854/?ref_=fn_tt_tt_1</t>
  </si>
  <si>
    <t>Duane Jones</t>
  </si>
  <si>
    <t>Drama|Horror|Mystery</t>
  </si>
  <si>
    <t>Judith O'Dea</t>
  </si>
  <si>
    <t>Night of the Living DeadÂ </t>
  </si>
  <si>
    <t>S. William Hinzman</t>
  </si>
  <si>
    <t>cemetery|farmhouse|radiation|running out of gas|zombie</t>
  </si>
  <si>
    <t>http://www.imdb.com/title/tt0063350/?ref_=fn_tt_tt_1</t>
  </si>
  <si>
    <t>Lost in TranslationÂ </t>
  </si>
  <si>
    <t>Catherine Lambert</t>
  </si>
  <si>
    <t>fish out of water|japanese|loneliness|older man younger woman relationship|unlikely friendship</t>
  </si>
  <si>
    <t>http://www.imdb.com/title/tt0335266/?ref_=fn_tt_tt_1</t>
  </si>
  <si>
    <t>Annie HallÂ </t>
  </si>
  <si>
    <t>breaking the fourth wall|comedian|jewish|neurosis|singer</t>
  </si>
  <si>
    <t>http://www.imdb.com/title/tt0075686/?ref_=fn_tt_tt_1</t>
  </si>
  <si>
    <t>Cecil B. DeMille</t>
  </si>
  <si>
    <t>Dorothy Lamour</t>
  </si>
  <si>
    <t>Gloria Grahame</t>
  </si>
  <si>
    <t>The Greatest Show on EarthÂ </t>
  </si>
  <si>
    <t>Cornel Wilde</t>
  </si>
  <si>
    <t>circus|clown|elephant trainer|trapeze|trapeze artist</t>
  </si>
  <si>
    <t>http://www.imdb.com/title/tt0044672/?ref_=fn_tt_tt_1</t>
  </si>
  <si>
    <t>Monster's BallÂ </t>
  </si>
  <si>
    <t>Marcus Lyle Brown</t>
  </si>
  <si>
    <t>cunnilingus|female frontal nudity|female nudity|interracial sex|rear entry sex</t>
  </si>
  <si>
    <t>http://www.imdb.com/title/tt0285742/?ref_=fn_tt_tt_1</t>
  </si>
  <si>
    <t>Henry Hobson</t>
  </si>
  <si>
    <t>MaggieÂ </t>
  </si>
  <si>
    <t>David A Cole</t>
  </si>
  <si>
    <t>father daughter relationship|playing against type|post apocalypse|protective father|zombie apocalypse</t>
  </si>
  <si>
    <t>http://www.imdb.com/title/tt1881002/?ref_=fn_tt_tt_1</t>
  </si>
  <si>
    <t>Mike Figgis</t>
  </si>
  <si>
    <t>Leaving Las VegasÂ </t>
  </si>
  <si>
    <t>alcoholic|bar|love|prostitute|sex</t>
  </si>
  <si>
    <t>http://www.imdb.com/title/tt0113627/?ref_=fn_tt_tt_1</t>
  </si>
  <si>
    <t>Duane Journey</t>
  </si>
  <si>
    <t>Hansel &amp; Gretel Get BakedÂ </t>
  </si>
  <si>
    <t>hansel and gretel|lesbian kiss|marijuana|witch|witchcraft</t>
  </si>
  <si>
    <t>http://www.imdb.com/title/tt2081194/?ref_=fn_tt_tt_1</t>
  </si>
  <si>
    <t>Billy Wilder</t>
  </si>
  <si>
    <t>Harold Gould</t>
  </si>
  <si>
    <t>The Front PageÂ </t>
  </si>
  <si>
    <t>1920s|communist|escape from jail|newspaper|reporter</t>
  </si>
  <si>
    <t>http://www.imdb.com/title/tt0071524/?ref_=fn_tt_tt_1</t>
  </si>
  <si>
    <t>The Boy Next DoorÂ </t>
  </si>
  <si>
    <t>Adam Hicks</t>
  </si>
  <si>
    <t>adultery|argument|older woman younger man relationship|oral sex|sex scene</t>
  </si>
  <si>
    <t>http://www.imdb.com/title/tt3181822/?ref_=fn_tt_tt_1</t>
  </si>
  <si>
    <t>Katy Jurado</t>
  </si>
  <si>
    <t>TrapezeÂ </t>
  </si>
  <si>
    <t>Sidney James</t>
  </si>
  <si>
    <t>acrobat|circus|cripple|trapeze|trapeze artist</t>
  </si>
  <si>
    <t>http://www.imdb.com/title/tt0049875/?ref_=fn_tt_tt_1</t>
  </si>
  <si>
    <t>Lisa Cholodenko</t>
  </si>
  <si>
    <t>The Kids Are All RightÂ </t>
  </si>
  <si>
    <t>biological father|college|motorcycle|sperm|sperm donor</t>
  </si>
  <si>
    <t>http://www.imdb.com/title/tt0842926/?ref_=fn_tt_tt_1</t>
  </si>
  <si>
    <t>Meg Foster</t>
  </si>
  <si>
    <t>They LiveÂ </t>
  </si>
  <si>
    <t>George 'Buck' Flower</t>
  </si>
  <si>
    <t>alien|brainwashing|construction worker|sunglasses|teleportation</t>
  </si>
  <si>
    <t>http://www.imdb.com/title/tt0096256/?ref_=fn_tt_tt_1</t>
  </si>
  <si>
    <t>John Sturges</t>
  </si>
  <si>
    <t>Adventure|Drama|History|Thriller|War</t>
  </si>
  <si>
    <t>The Great EscapeÂ </t>
  </si>
  <si>
    <t>Gordon Jackson</t>
  </si>
  <si>
    <t>digging|escape|escape attempt|prisoner|tunnel</t>
  </si>
  <si>
    <t>http://www.imdb.com/title/tt0057115/?ref_=fn_tt_tt_1</t>
  </si>
  <si>
    <t>William Arntz</t>
  </si>
  <si>
    <t>Comedy|Documentary|Drama|Fantasy|Mystery|Sci-Fi</t>
  </si>
  <si>
    <t>Marlee Matlin</t>
  </si>
  <si>
    <t>What the #$*! Do We (K)now!?Â </t>
  </si>
  <si>
    <t>Armin Shimerman</t>
  </si>
  <si>
    <t>consciousness|photographer|radical|science|scientist</t>
  </si>
  <si>
    <t>http://www.imdb.com/title/tt0399877/?ref_=fn_tt_tt_1</t>
  </si>
  <si>
    <t>Ed Gass-Donnelly</t>
  </si>
  <si>
    <t>The Last Exorcism Part IIÂ </t>
  </si>
  <si>
    <t>Ashley Bell</t>
  </si>
  <si>
    <t>car fire|evil|hospital|hotel|prophecy</t>
  </si>
  <si>
    <t>http://www.imdb.com/title/tt2034139/?ref_=fn_tt_tt_1</t>
  </si>
  <si>
    <t>Lorelei Linklater</t>
  </si>
  <si>
    <t>Ellar Coltrane</t>
  </si>
  <si>
    <t>BoyhoodÂ </t>
  </si>
  <si>
    <t>Libby Villari</t>
  </si>
  <si>
    <t>12 year time span|coming of age|domestic abuse|growing up|separated parents</t>
  </si>
  <si>
    <t>http://www.imdb.com/title/tt1065073/?ref_=fn_tt_tt_1</t>
  </si>
  <si>
    <t>ScoopÂ </t>
  </si>
  <si>
    <t>english garden|fake drowning|fake parent|musical instrument|poker the card game</t>
  </si>
  <si>
    <t>http://www.imdb.com/title/tt0457513/?ref_=fn_tt_tt_1</t>
  </si>
  <si>
    <t>DJ Pooh</t>
  </si>
  <si>
    <t>Dr. Dre</t>
  </si>
  <si>
    <t>The WashÂ </t>
  </si>
  <si>
    <t>african american stereotype|car wash|rent|roommate|threatening telephone call</t>
  </si>
  <si>
    <t>http://www.imdb.com/title/tt0290332/?ref_=fn_tt_tt_1</t>
  </si>
  <si>
    <t>3 StrikesÂ </t>
  </si>
  <si>
    <t>adult diaper|diaper|digit in title|dream|sawed off shotgun</t>
  </si>
  <si>
    <t>http://www.imdb.com/title/tt0199290/?ref_=fn_tt_tt_1</t>
  </si>
  <si>
    <t>Crime|Drama|Fantasy|Romance</t>
  </si>
  <si>
    <t>The CoolerÂ </t>
  </si>
  <si>
    <t>female pubic hair|girl in panties|leg spreading|public nudity|sex in bed</t>
  </si>
  <si>
    <t>http://www.imdb.com/title/tt0318374/?ref_=fn_tt_tt_1</t>
  </si>
  <si>
    <t>Kevin McCarthy</t>
  </si>
  <si>
    <t>Montgomery Clift</t>
  </si>
  <si>
    <t>The MisfitsÂ </t>
  </si>
  <si>
    <t>Thelma Ritter</t>
  </si>
  <si>
    <t>cowboy|divorce|horse|sexy|wild horse</t>
  </si>
  <si>
    <t>http://www.imdb.com/title/tt0055184/?ref_=fn_tt_tt_1</t>
  </si>
  <si>
    <t>The Night ListenerÂ </t>
  </si>
  <si>
    <t>boy|radio show|social worker|telephone|wisconsin</t>
  </si>
  <si>
    <t>http://www.imdb.com/title/tt0448075/?ref_=fn_tt_tt_1</t>
  </si>
  <si>
    <t>James Melkonian</t>
  </si>
  <si>
    <t>William Hickey</t>
  </si>
  <si>
    <t>The Jerky BoysÂ </t>
  </si>
  <si>
    <t>Peter Appel</t>
  </si>
  <si>
    <t>critically bashed|mafia|police|telephone|unemployment</t>
  </si>
  <si>
    <t>http://www.imdb.com/title/tt0110189/?ref_=fn_tt_tt_1</t>
  </si>
  <si>
    <t>The OrphanageÂ </t>
  </si>
  <si>
    <t>Fernando Cayo</t>
  </si>
  <si>
    <t>dead children|ghost|missing child|orphan|orphanage</t>
  </si>
  <si>
    <t>http://www.imdb.com/title/tt0464141/?ref_=fn_tt_tt_1</t>
  </si>
  <si>
    <t>Ashley Rickards</t>
  </si>
  <si>
    <t>A Haunted House 2Â </t>
  </si>
  <si>
    <t>Gabriel Iglesias</t>
  </si>
  <si>
    <t>bare breasts|parody|sexual innuendo|slip and fall|squirting orgasm</t>
  </si>
  <si>
    <t>http://www.imdb.com/title/tt2828996/?ref_=fn_tt_tt_1</t>
  </si>
  <si>
    <t>Roger Avary</t>
  </si>
  <si>
    <t>The Rules of AttractionÂ </t>
  </si>
  <si>
    <t>bisexual|college|drug dealer|drugs|student</t>
  </si>
  <si>
    <t>http://www.imdb.com/title/tt0292644/?ref_=fn_tt_tt_1</t>
  </si>
  <si>
    <t>TopazÂ </t>
  </si>
  <si>
    <t>Philippe Noiret</t>
  </si>
  <si>
    <t>1960s|agent|cuba|intelligence|spy</t>
  </si>
  <si>
    <t>http://www.imdb.com/title/tt0065112/?ref_=fn_tt_tt_1</t>
  </si>
  <si>
    <t>Let's Go to PrisonÂ </t>
  </si>
  <si>
    <t>Amy Hill</t>
  </si>
  <si>
    <t>illinois|judge|male full back nudity|revenge|wine tasting</t>
  </si>
  <si>
    <t>http://www.imdb.com/title/tt0454987/?ref_=fn_tt_tt_1</t>
  </si>
  <si>
    <t>Allison Anders</t>
  </si>
  <si>
    <t>Four RoomsÂ </t>
  </si>
  <si>
    <t>bellhop|coven|gangster|hotel|new year's eve</t>
  </si>
  <si>
    <t>http://www.imdb.com/title/tt0113101/?ref_=fn_tt_tt_1</t>
  </si>
  <si>
    <t>SecretaryÂ </t>
  </si>
  <si>
    <t>bdsm|employer employee relationship|hospital|mental hospital|secretary</t>
  </si>
  <si>
    <t>http://www.imdb.com/title/tt0274812/?ref_=fn_tt_tt_1</t>
  </si>
  <si>
    <t>Rick de Oliveira</t>
  </si>
  <si>
    <t>The Real CancunÂ </t>
  </si>
  <si>
    <t>Benjamin Fletcher</t>
  </si>
  <si>
    <t>cancun mexico|mexico|spring break|vacation|wisconsin</t>
  </si>
  <si>
    <t>http://www.imdb.com/title/tt0360916/?ref_=fn_tt_tt_1</t>
  </si>
  <si>
    <t>Talk RadioÂ </t>
  </si>
  <si>
    <t>listener|neo nazi|radio|radio station|radio talk show</t>
  </si>
  <si>
    <t>http://www.imdb.com/title/tt0096219/?ref_=fn_tt_tt_1</t>
  </si>
  <si>
    <t>Waiting for GuffmanÂ </t>
  </si>
  <si>
    <t>amateur theater|dentist|missouri|small town|travel agent</t>
  </si>
  <si>
    <t>http://www.imdb.com/title/tt0118111/?ref_=fn_tt_tt_1</t>
  </si>
  <si>
    <t>Jeff Franklin</t>
  </si>
  <si>
    <t>Love StinksÂ </t>
  </si>
  <si>
    <t>black comedy|marriage|marriage proposal|not taking no for an answer|obsessive woman</t>
  </si>
  <si>
    <t>http://www.imdb.com/title/tt0188863/?ref_=fn_tt_tt_1</t>
  </si>
  <si>
    <t>Aaron Hughes</t>
  </si>
  <si>
    <t>You Kill MeÂ </t>
  </si>
  <si>
    <t>alcoholic|buffalo new york|claim in title|embalming|mortuary</t>
  </si>
  <si>
    <t>http://www.imdb.com/title/tt0796375/?ref_=fn_tt_tt_1</t>
  </si>
  <si>
    <t>Mike Mills</t>
  </si>
  <si>
    <t>ThumbsuckerÂ </t>
  </si>
  <si>
    <t>attention deficit disorder|debate|drugs|psychologist|school</t>
  </si>
  <si>
    <t>http://www.imdb.com/title/tt0318761/?ref_=fn_tt_tt_1</t>
  </si>
  <si>
    <t>Action|Crime|Horror|Thriller</t>
  </si>
  <si>
    <t>Anna Gunn</t>
  </si>
  <si>
    <t>Red StateÂ </t>
  </si>
  <si>
    <t>atf agent|ball gag|cult leader|pastor|pretending to be dead</t>
  </si>
  <si>
    <t>http://www.imdb.com/title/tt0873886/?ref_=fn_tt_tt_1</t>
  </si>
  <si>
    <t>Dave McKean</t>
  </si>
  <si>
    <t>Stephanie Leonidas</t>
  </si>
  <si>
    <t>MirrormaskÂ </t>
  </si>
  <si>
    <t>Rob Brydon</t>
  </si>
  <si>
    <t>circus|dark fantasy|dream|dream world|fantasy world</t>
  </si>
  <si>
    <t>http://www.imdb.com/title/tt0366780/?ref_=fn_tt_tt_1</t>
  </si>
  <si>
    <t>Ron Fricke</t>
  </si>
  <si>
    <t>Balinese Tari Legong Dancers</t>
  </si>
  <si>
    <t>Collin Alfredo St. Dic</t>
  </si>
  <si>
    <t>SamsaraÂ </t>
  </si>
  <si>
    <t>Puti Sri Candra Dewi</t>
  </si>
  <si>
    <t>hall of mirrors|mont saint michel france|palace of versailles|turkey the country|yellowstone national park</t>
  </si>
  <si>
    <t>http://www.imdb.com/title/tt0770802/?ref_=fn_tt_tt_1</t>
  </si>
  <si>
    <t>Ruggero Deodato</t>
  </si>
  <si>
    <t>Eva LaRue</t>
  </si>
  <si>
    <t>The BarbariansÂ </t>
  </si>
  <si>
    <t>bare breasts|comic relief|dragon|gladiator|harem</t>
  </si>
  <si>
    <t>http://www.imdb.com/title/tt0092615/?ref_=fn_tt_tt_1</t>
  </si>
  <si>
    <t>Gavin Wiesen</t>
  </si>
  <si>
    <t>The Art of Getting ByÂ </t>
  </si>
  <si>
    <t>art teacher|artist|high school|homework|principal</t>
  </si>
  <si>
    <t>http://www.imdb.com/title/tt1645080/?ref_=fn_tt_tt_1</t>
  </si>
  <si>
    <t>Mora Stephens</t>
  </si>
  <si>
    <t>ZipperÂ </t>
  </si>
  <si>
    <t>Elena Satine</t>
  </si>
  <si>
    <t>escort|f word|no opening credits|one word title|prosecutor</t>
  </si>
  <si>
    <t>http://www.imdb.com/title/tt3346224/?ref_=fn_tt_tt_1</t>
  </si>
  <si>
    <t>Mars Callahan</t>
  </si>
  <si>
    <t>Poolhall JunkiesÂ </t>
  </si>
  <si>
    <t>beating|hustler|jail|money|revenge</t>
  </si>
  <si>
    <t>http://www.imdb.com/title/tt0273982/?ref_=fn_tt_tt_1</t>
  </si>
  <si>
    <t>The Loss of Sexual InnocenceÂ </t>
  </si>
  <si>
    <t>1950s|italian|murder|tunisia|vomiting</t>
  </si>
  <si>
    <t>http://www.imdb.com/title/tt0126859/?ref_=fn_tt_tt_1</t>
  </si>
  <si>
    <t>Leos Carax</t>
  </si>
  <si>
    <t>Holy MotorsÂ </t>
  </si>
  <si>
    <t>boudoir|death|insanity|male full frontal nudity|penis</t>
  </si>
  <si>
    <t>http://www.imdb.com/title/tt2076220/?ref_=fn_tt_tt_1</t>
  </si>
  <si>
    <t>JoeÂ </t>
  </si>
  <si>
    <t>Ronnie Gene Blevins</t>
  </si>
  <si>
    <t>alcoholic|cigarette smoking|father son relationship|teenage boy|woods</t>
  </si>
  <si>
    <t>http://www.imdb.com/title/tt2382396/?ref_=fn_tt_tt_1</t>
  </si>
  <si>
    <t>Stefan Schwartz</t>
  </si>
  <si>
    <t>Shooting FishÂ </t>
  </si>
  <si>
    <t>con artist|money|orphan|scam|secretary</t>
  </si>
  <si>
    <t>http://www.imdb.com/title/tt0120122/?ref_=fn_tt_tt_1</t>
  </si>
  <si>
    <t>PrisonÂ </t>
  </si>
  <si>
    <t>Hal Landon Jr.</t>
  </si>
  <si>
    <t>electric chair|haunting|prison|prisoner|revenge</t>
  </si>
  <si>
    <t>http://www.imdb.com/title/tt0095904/?ref_=fn_tt_tt_1</t>
  </si>
  <si>
    <t>Robert Lee King</t>
  </si>
  <si>
    <t>Kathleen Robertson</t>
  </si>
  <si>
    <t>Comedy|Horror|Mystery</t>
  </si>
  <si>
    <t>Psycho Beach PartyÂ </t>
  </si>
  <si>
    <t>Beth Broderick</t>
  </si>
  <si>
    <t>cliche|exchange student|slasher|spoof|surfing</t>
  </si>
  <si>
    <t>http://www.imdb.com/title/tt0206226/?ref_=fn_tt_tt_1</t>
  </si>
  <si>
    <t>The Big TeaseÂ </t>
  </si>
  <si>
    <t>competition|fake documentary|hairdresser|nudity|reference to liberace</t>
  </si>
  <si>
    <t>http://www.imdb.com/title/tt0156639/?ref_=fn_tt_tt_1</t>
  </si>
  <si>
    <t>Jorge RamÃ­rez SuÃ¡rez</t>
  </si>
  <si>
    <t>Adriana Barraza</t>
  </si>
  <si>
    <t>Hector Kotsifakis</t>
  </si>
  <si>
    <t>Buen DÃ­a, RamÃ³nÂ </t>
  </si>
  <si>
    <t>Arcelia RamÃ­rez</t>
  </si>
  <si>
    <t>http://www.imdb.com/title/tt2876428/?ref_=fn_tt_tt_1</t>
  </si>
  <si>
    <t>Jordan Trovillion</t>
  </si>
  <si>
    <t>TrustÂ </t>
  </si>
  <si>
    <t>Zoe Levin</t>
  </si>
  <si>
    <t>counselor|fbi|revenge motive|school|teenage girl</t>
  </si>
  <si>
    <t>http://www.imdb.com/title/tt1529572/?ref_=fn_tt_tt_1</t>
  </si>
  <si>
    <t>An Everlasting PieceÂ </t>
  </si>
  <si>
    <t>alopecia|belfast northern ireland|ireland|irish republican army|scalper</t>
  </si>
  <si>
    <t>http://www.imdb.com/title/tt0218182/?ref_=fn_tt_tt_1</t>
  </si>
  <si>
    <t>Alan Williams</t>
  </si>
  <si>
    <t>Rachel Griffiths</t>
  </si>
  <si>
    <t>Among GiantsÂ </t>
  </si>
  <si>
    <t>Rob Jarvis</t>
  </si>
  <si>
    <t>australian|female armpit hair|friend|sheffield|yorkshire</t>
  </si>
  <si>
    <t>http://www.imdb.com/title/tt0122906/?ref_=fn_tt_tt_1</t>
  </si>
  <si>
    <t>AdoreÂ </t>
  </si>
  <si>
    <t>beach|friend|friendship|happiness|neighbor</t>
  </si>
  <si>
    <t>http://www.imdb.com/title/tt2103267/?ref_=fn_tt_tt_1</t>
  </si>
  <si>
    <t>Dan Ireland</t>
  </si>
  <si>
    <t>Danny Arroyo</t>
  </si>
  <si>
    <t>The Velocity of GaryÂ </t>
  </si>
  <si>
    <t>dying|hospital|parenthesis in title|punctuation in title|tears</t>
  </si>
  <si>
    <t>http://www.imdb.com/title/tt0120878/?ref_=fn_tt_tt_1</t>
  </si>
  <si>
    <t>Fernando LeÃ³n de Aranoa</t>
  </si>
  <si>
    <t>Enrique VillÃ©n</t>
  </si>
  <si>
    <t>Mondays in the SunÂ </t>
  </si>
  <si>
    <t>Aida Folch</t>
  </si>
  <si>
    <t>australia|bar|shipyard|siamese twins|tuna</t>
  </si>
  <si>
    <t>http://www.imdb.com/title/tt0319769/?ref_=fn_tt_tt_1</t>
  </si>
  <si>
    <t>Jim Mickle</t>
  </si>
  <si>
    <t>Michael Cerveris</t>
  </si>
  <si>
    <t>Connor Paolo</t>
  </si>
  <si>
    <t>Stake LandÂ </t>
  </si>
  <si>
    <t>canada|post apocalypse|road movie|vampire|vampire hunter</t>
  </si>
  <si>
    <t>http://www.imdb.com/title/tt1464580/?ref_=fn_tt_tt_1</t>
  </si>
  <si>
    <t>Tiffany Thornton</t>
  </si>
  <si>
    <t>Doug Brochu</t>
  </si>
  <si>
    <t xml:space="preserve">Sonny with a ChanceÂ             </t>
  </si>
  <si>
    <t>Brandon Mychal Smith</t>
  </si>
  <si>
    <t>cafeteria|female protagonist|rival|teenage girl|teenager</t>
  </si>
  <si>
    <t>http://www.imdb.com/title/tt1252374/?ref_=fn_tt_tt_1</t>
  </si>
  <si>
    <t>The Last Time I Committed SuicideÂ </t>
  </si>
  <si>
    <t>1940s|female bare foot|picket fence|tire|vomiting</t>
  </si>
  <si>
    <t>http://www.imdb.com/title/tt0119502/?ref_=fn_tt_tt_1</t>
  </si>
  <si>
    <t>Karim AÃ¯nouz</t>
  </si>
  <si>
    <t>Futuro BeachÂ </t>
  </si>
  <si>
    <t>JesuÃ­ta Barbosa</t>
  </si>
  <si>
    <t>gay|male frontal nudity|male nudity|male rear nudity|nudity</t>
  </si>
  <si>
    <t>http://www.imdb.com/title/tt2199543/?ref_=fn_tt_tt_1</t>
  </si>
  <si>
    <t>Sam Levinson</t>
  </si>
  <si>
    <t>Another Happy DayÂ </t>
  </si>
  <si>
    <t>countryside|marriage|maryland|usa|wedding</t>
  </si>
  <si>
    <t>http://www.imdb.com/title/tt1719071/?ref_=fn_tt_tt_1</t>
  </si>
  <si>
    <t>A Lonely Place to DieÂ </t>
  </si>
  <si>
    <t>kidnapper|mountaineering|scotland|scottish highlands|sniper</t>
  </si>
  <si>
    <t>http://www.imdb.com/title/tt1422136/?ref_=fn_tt_tt_1</t>
  </si>
  <si>
    <t>Angelo Tsarouchas</t>
  </si>
  <si>
    <t>NothingÂ </t>
  </si>
  <si>
    <t>imagination|one word title|part animation|surrealism|virtual reality</t>
  </si>
  <si>
    <t>http://www.imdb.com/title/tt0298482/?ref_=fn_tt_tt_1</t>
  </si>
  <si>
    <t>Aleksandr Veledinskiy</t>
  </si>
  <si>
    <t>Elena Lyadova</t>
  </si>
  <si>
    <t>The Geographer Drank His Globe AwayÂ </t>
  </si>
  <si>
    <t>Eugenia Khirivskaya</t>
  </si>
  <si>
    <t>rafting|russia|school|student|teacher</t>
  </si>
  <si>
    <t>http://www.imdb.com/title/tt3155604/?ref_=fn_tt_tt_1</t>
  </si>
  <si>
    <t>Peter H. Hunt</t>
  </si>
  <si>
    <t>Drama|Family|History|Musical</t>
  </si>
  <si>
    <t>1776Â </t>
  </si>
  <si>
    <t>Howard Caine</t>
  </si>
  <si>
    <t>continental congress|debate|declaration of independence|massachusetts|pennsylvania</t>
  </si>
  <si>
    <t>http://www.imdb.com/title/tt0068156/?ref_=fn_tt_tt_1</t>
  </si>
  <si>
    <t>Ruba Nadda</t>
  </si>
  <si>
    <t>Bonnie Lee Bouman</t>
  </si>
  <si>
    <t>Saad Siddiqui</t>
  </si>
  <si>
    <t>InescapableÂ </t>
  </si>
  <si>
    <t>Fadia Nadda</t>
  </si>
  <si>
    <t>http://www.imdb.com/title/tt1844203/?ref_=fn_tt_tt_1</t>
  </si>
  <si>
    <t>Howard Hughes</t>
  </si>
  <si>
    <t>Marian Marsh</t>
  </si>
  <si>
    <t>Jean Harlow</t>
  </si>
  <si>
    <t>Hell's AngelsÂ </t>
  </si>
  <si>
    <t>James Hall</t>
  </si>
  <si>
    <t>bomb|bombing mission|munitions|oxford|royal flying corps</t>
  </si>
  <si>
    <t>http://www.imdb.com/title/tt0020960/?ref_=fn_tt_tt_1</t>
  </si>
  <si>
    <t>Edward Burns</t>
  </si>
  <si>
    <t>Purple VioletsÂ </t>
  </si>
  <si>
    <t>Peter Jacobson</t>
  </si>
  <si>
    <t>directed by star|written and directed by cast member</t>
  </si>
  <si>
    <t>http://www.imdb.com/title/tt0491109/?ref_=fn_tt_tt_1</t>
  </si>
  <si>
    <t>Shannon Woodward</t>
  </si>
  <si>
    <t>The VeilÂ </t>
  </si>
  <si>
    <t>Kira McLean</t>
  </si>
  <si>
    <t>documentary crew|mass suicide|survivor|tied feet|tied up while barefoot</t>
  </si>
  <si>
    <t>http://www.imdb.com/title/tt3533916/?ref_=fn_tt_tt_1</t>
  </si>
  <si>
    <t>Sean Byrne</t>
  </si>
  <si>
    <t>Jessica McNamee</t>
  </si>
  <si>
    <t>Robin McLeavy</t>
  </si>
  <si>
    <t>The Loved OnesÂ </t>
  </si>
  <si>
    <t>Victoria Thaine</t>
  </si>
  <si>
    <t>escape|high school|high school prom|prom|prom king</t>
  </si>
  <si>
    <t>http://www.imdb.com/title/tt1316536/?ref_=fn_tt_tt_1</t>
  </si>
  <si>
    <t>Rachel Sterling</t>
  </si>
  <si>
    <t>Kristen Quintrall</t>
  </si>
  <si>
    <t>No VacancyÂ </t>
  </si>
  <si>
    <t>Black Thomas</t>
  </si>
  <si>
    <t>motel|psychopath|psychopathic killer|road trip|vomiting</t>
  </si>
  <si>
    <t>http://www.imdb.com/title/tt1854582/?ref_=fn_tt_tt_1</t>
  </si>
  <si>
    <t>Mark Griffiths</t>
  </si>
  <si>
    <t>How to Fall in LoveÂ </t>
  </si>
  <si>
    <t>Brooke D'Orsay</t>
  </si>
  <si>
    <t>http://www.imdb.com/title/tt2395247/?ref_=fn_tt_tt_1</t>
  </si>
  <si>
    <t>Bruce Macdonald</t>
  </si>
  <si>
    <t>Adventure|Biography|Drama|Romance</t>
  </si>
  <si>
    <t>Rachel Hendrix</t>
  </si>
  <si>
    <t>The Perfect WaveÂ </t>
  </si>
  <si>
    <t>Diana Vickers</t>
  </si>
  <si>
    <t>boyfriend girlfriend relationship|friend|praying|surfing|wave</t>
  </si>
  <si>
    <t>http://www.imdb.com/title/tt2414822/?ref_=fn_tt_tt_1</t>
  </si>
  <si>
    <t>Susannah York</t>
  </si>
  <si>
    <t>A Man for All SeasonsÂ </t>
  </si>
  <si>
    <t>catholic|chancellor|divorce|king henry viii|thomas more</t>
  </si>
  <si>
    <t>http://www.imdb.com/title/tt0060665/?ref_=fn_tt_tt_1</t>
  </si>
  <si>
    <t>NetworkÂ </t>
  </si>
  <si>
    <t>media|monologue|television|television network|television news</t>
  </si>
  <si>
    <t>http://www.imdb.com/title/tt0074958/?ref_=fn_tt_tt_1</t>
  </si>
  <si>
    <t>Victor Fleming</t>
  </si>
  <si>
    <t>George Reeves</t>
  </si>
  <si>
    <t>Hattie McDaniel</t>
  </si>
  <si>
    <t>Gone with the WindÂ </t>
  </si>
  <si>
    <t>Thomas Mitchell</t>
  </si>
  <si>
    <t>battle of the sexes|gallantry|honesty|indifference|scandal</t>
  </si>
  <si>
    <t>http://www.imdb.com/title/tt0031381/?ref_=fn_tt_tt_1</t>
  </si>
  <si>
    <t>Richard Raymond</t>
  </si>
  <si>
    <t>Desert DancerÂ </t>
  </si>
  <si>
    <t>Marama Corlett</t>
  </si>
  <si>
    <t>dance|dancer|dancing|desert|iran</t>
  </si>
  <si>
    <t>http://www.imdb.com/title/tt2403393/?ref_=fn_tt_tt_1</t>
  </si>
  <si>
    <t>Slim Pickens</t>
  </si>
  <si>
    <t>Adventure|War|Western</t>
  </si>
  <si>
    <t>Major DundeeÂ </t>
  </si>
  <si>
    <t>apache|apache indian|confederate|mexico|scout</t>
  </si>
  <si>
    <t>http://www.imdb.com/title/tt0059418/?ref_=fn_tt_tt_1</t>
  </si>
  <si>
    <t>Alan Jacobs</t>
  </si>
  <si>
    <t>Down for LifeÂ </t>
  </si>
  <si>
    <t>latina|south central los angeles</t>
  </si>
  <si>
    <t>http://www.imdb.com/title/tt1056477/?ref_=fn_tt_tt_1</t>
  </si>
  <si>
    <t>George Sidney</t>
  </si>
  <si>
    <t>Howard Keel</t>
  </si>
  <si>
    <t>Biography|Comedy|Musical|Romance|Western</t>
  </si>
  <si>
    <t>Keenan Wynn</t>
  </si>
  <si>
    <t>Annie Get Your GunÂ </t>
  </si>
  <si>
    <t>Betty Hutton</t>
  </si>
  <si>
    <t>girl|gun|love|sharpshooter|the end</t>
  </si>
  <si>
    <t>http://www.imdb.com/title/tt0042200/?ref_=fn_tt_tt_1</t>
  </si>
  <si>
    <t>Christopher Morris</t>
  </si>
  <si>
    <t>Four LionsÂ </t>
  </si>
  <si>
    <t>Alex Macqueen</t>
  </si>
  <si>
    <t>accidental shooting|bird|crow|exploding animal|muslim</t>
  </si>
  <si>
    <t>http://www.imdb.com/title/tt1341167/?ref_=fn_tt_tt_1</t>
  </si>
  <si>
    <t>Andrucha Waddington</t>
  </si>
  <si>
    <t>Seu Jorge</t>
  </si>
  <si>
    <t>Fernanda Montenegro</t>
  </si>
  <si>
    <t>House of SandÂ </t>
  </si>
  <si>
    <t>Fernanda Torres</t>
  </si>
  <si>
    <t>1910s|desert|dunes|goat|slave</t>
  </si>
  <si>
    <t>http://www.imdb.com/title/tt0373747/?ref_=fn_tt_tt_1</t>
  </si>
  <si>
    <t>Peter Stebbings</t>
  </si>
  <si>
    <t>DefendorÂ </t>
  </si>
  <si>
    <t>gun running|organized crime|pimp|superhero|vigilante</t>
  </si>
  <si>
    <t>http://www.imdb.com/title/tt1303828/?ref_=fn_tt_tt_1</t>
  </si>
  <si>
    <t>Vincente Minnelli</t>
  </si>
  <si>
    <t>Reginald Owen</t>
  </si>
  <si>
    <t>Adventure|Comedy|Musical|Romance</t>
  </si>
  <si>
    <t>Gladys Cooper</t>
  </si>
  <si>
    <t>The PirateÂ </t>
  </si>
  <si>
    <t>Ellen Ross</t>
  </si>
  <si>
    <t>hoop|horseback riding|love|pirate|singer</t>
  </si>
  <si>
    <t>http://www.imdb.com/title/tt0040694/?ref_=fn_tt_tt_1</t>
  </si>
  <si>
    <t>Dagur KÃ¡ri</t>
  </si>
  <si>
    <t>Alice Olivia Clarke</t>
  </si>
  <si>
    <t>The Good HeartÂ </t>
  </si>
  <si>
    <t>bar|bartender|death|heart attack|mentor protege relationship</t>
  </si>
  <si>
    <t>http://www.imdb.com/title/tt0808285/?ref_=fn_tt_tt_1</t>
  </si>
  <si>
    <t>The History BoysÂ </t>
  </si>
  <si>
    <t>gay|headmaster|oxford|school|teacher</t>
  </si>
  <si>
    <t>http://www.imdb.com/title/tt0464049/?ref_=fn_tt_tt_1</t>
  </si>
  <si>
    <t>Jamie Farr</t>
  </si>
  <si>
    <t xml:space="preserve">M*A*S*HÂ             </t>
  </si>
  <si>
    <t>Mike Farrell</t>
  </si>
  <si>
    <t>colonel|doctor|korean war|major|nurse</t>
  </si>
  <si>
    <t>http://www.imdb.com/title/tt0068098/?ref_=fn_tt_tt_1</t>
  </si>
  <si>
    <t>Barnard Hughes</t>
  </si>
  <si>
    <t>Brenda Vaccaro</t>
  </si>
  <si>
    <t>Midnight CowboyÂ </t>
  </si>
  <si>
    <t>John McGiver</t>
  </si>
  <si>
    <t>gay|homosexual|homosexuality|hustler|male rear nudity</t>
  </si>
  <si>
    <t>http://www.imdb.com/title/tt0064665/?ref_=fn_tt_tt_1</t>
  </si>
  <si>
    <t>The Full MontyÂ </t>
  </si>
  <si>
    <t>Lesley Sharp</t>
  </si>
  <si>
    <t>dole|male stripper|northern england|steel worker|unemployment</t>
  </si>
  <si>
    <t>http://www.imdb.com/title/tt0119164/?ref_=fn_tt_tt_1</t>
  </si>
  <si>
    <t>Jim Abrahams</t>
  </si>
  <si>
    <t>Lloyd Bridges</t>
  </si>
  <si>
    <t>Peter Graves</t>
  </si>
  <si>
    <t>Airplane!Â </t>
  </si>
  <si>
    <t>Barbara Billingsley</t>
  </si>
  <si>
    <t>air traffic controller|airplane|airport|pilot|spoof</t>
  </si>
  <si>
    <t>http://www.imdb.com/title/tt0080339/?ref_=fn_tt_tt_1</t>
  </si>
  <si>
    <t>Kevin Carraway</t>
  </si>
  <si>
    <t>Chain of CommandÂ </t>
  </si>
  <si>
    <t>Jon Osbeck</t>
  </si>
  <si>
    <t>army|michael jai white|ohio|steve austin</t>
  </si>
  <si>
    <t>http://www.imdb.com/title/tt4340720/?ref_=fn_tt_tt_1</t>
  </si>
  <si>
    <t>FridayÂ </t>
  </si>
  <si>
    <t>bully|drug dealer|first part|neighbor|neighborhood</t>
  </si>
  <si>
    <t>http://www.imdb.com/title/tt0113118/?ref_=fn_tt_tt_1</t>
  </si>
  <si>
    <t>Menace II SocietyÂ </t>
  </si>
  <si>
    <t>1990s|escape|graduation|hustler|street</t>
  </si>
  <si>
    <t>http://www.imdb.com/title/tt0107554/?ref_=fn_tt_tt_1</t>
  </si>
  <si>
    <t>Ta'Rhonda Jones</t>
  </si>
  <si>
    <t xml:space="preserve">EmpireÂ             </t>
  </si>
  <si>
    <t>music business|new york city|record executive|record label|singer</t>
  </si>
  <si>
    <t>http://www.imdb.com/title/tt3228904/?ref_=fn_tt_tt_1</t>
  </si>
  <si>
    <t>Michael Gornick</t>
  </si>
  <si>
    <t>Creepshow 2Â </t>
  </si>
  <si>
    <t>anthology|hit and run|hit by a car|living statue|melting woman</t>
  </si>
  <si>
    <t>http://www.imdb.com/title/tt0092796/?ref_=fn_tt_tt_1</t>
  </si>
  <si>
    <t>Comedy|Drama|Romance|Western</t>
  </si>
  <si>
    <t>The Ballad of Cable HogueÂ </t>
  </si>
  <si>
    <t>desert|partner|prostitute|stagecoach|water</t>
  </si>
  <si>
    <t>http://www.imdb.com/title/tt0065446/?ref_=fn_tt_tt_1</t>
  </si>
  <si>
    <t>Richard Brooks</t>
  </si>
  <si>
    <t>John Forsythe</t>
  </si>
  <si>
    <t>In Cold BloodÂ </t>
  </si>
  <si>
    <t>Will Geer</t>
  </si>
  <si>
    <t>homoeroticism|kansas|murder|police|robbery</t>
  </si>
  <si>
    <t>http://www.imdb.com/title/tt0061809/?ref_=fn_tt_tt_1</t>
  </si>
  <si>
    <t>Peter Finch</t>
  </si>
  <si>
    <t>Colleen Dewhurst</t>
  </si>
  <si>
    <t>The Nun's StoryÂ </t>
  </si>
  <si>
    <t>Beatrice Straight</t>
  </si>
  <si>
    <t>belgium|congo|convent|nun|nurse</t>
  </si>
  <si>
    <t>http://www.imdb.com/title/tt0053131/?ref_=fn_tt_tt_1</t>
  </si>
  <si>
    <t>HarperÂ </t>
  </si>
  <si>
    <t>kidnapping|los angeles california|neo noir|private detective|ransom</t>
  </si>
  <si>
    <t>http://www.imdb.com/title/tt0060490/?ref_=fn_tt_tt_1</t>
  </si>
  <si>
    <t>Bernard Cribbins</t>
  </si>
  <si>
    <t>FrenzyÂ </t>
  </si>
  <si>
    <t>Clive Swift</t>
  </si>
  <si>
    <t>penknife|police|rape|serial killer|united kingdom</t>
  </si>
  <si>
    <t>http://www.imdb.com/title/tt0068611/?ref_=fn_tt_tt_1</t>
  </si>
  <si>
    <t>Robert Eggers</t>
  </si>
  <si>
    <t>Kate Dickie</t>
  </si>
  <si>
    <t>The WitchÂ </t>
  </si>
  <si>
    <t>black magic|goat|isolation|naked woman|witch</t>
  </si>
  <si>
    <t>http://www.imdb.com/title/tt4263482/?ref_=fn_tt_tt_1</t>
  </si>
  <si>
    <t>Michael Martin</t>
  </si>
  <si>
    <t>Master P</t>
  </si>
  <si>
    <t>Joe Estevez</t>
  </si>
  <si>
    <t>I Got the Hook UpÂ </t>
  </si>
  <si>
    <t>Anthony Johnson</t>
  </si>
  <si>
    <t>friend|obscenity|scam|vacant lot|van</t>
  </si>
  <si>
    <t>http://www.imdb.com/title/tt0131436/?ref_=fn_tt_tt_1</t>
  </si>
  <si>
    <t>She's the OneÂ </t>
  </si>
  <si>
    <t>Michael McGlone</t>
  </si>
  <si>
    <t>claim in title|infidelity|irish american|love|sex</t>
  </si>
  <si>
    <t>http://www.imdb.com/title/tt0117628/?ref_=fn_tt_tt_1</t>
  </si>
  <si>
    <t>Gods and MonstersÂ </t>
  </si>
  <si>
    <t>friendship|gardener|gay interest|homosexual|memory</t>
  </si>
  <si>
    <t>http://www.imdb.com/title/tt0120684/?ref_=fn_tt_tt_1</t>
  </si>
  <si>
    <t>Soledad Villamil</t>
  </si>
  <si>
    <t>Ricardo DarÃ­n</t>
  </si>
  <si>
    <t>The Secret in Their EyesÂ </t>
  </si>
  <si>
    <t>Guillermo Francella</t>
  </si>
  <si>
    <t>investigation|justice|murder|suspect|tension</t>
  </si>
  <si>
    <t>http://www.imdb.com/title/tt1305806/?ref_=fn_tt_tt_1</t>
  </si>
  <si>
    <t>Argentina</t>
  </si>
  <si>
    <t>Gideon Raff</t>
  </si>
  <si>
    <t>Gloria Votsis</t>
  </si>
  <si>
    <t>Gideon Emery</t>
  </si>
  <si>
    <t>TrainÂ </t>
  </si>
  <si>
    <t>Derek Magyar</t>
  </si>
  <si>
    <t>blood splatter|heart ripped out|jock strap|train|vomiting</t>
  </si>
  <si>
    <t>http://www.imdb.com/title/tt1015474/?ref_=fn_tt_tt_1</t>
  </si>
  <si>
    <t>Dan Hicks</t>
  </si>
  <si>
    <t>Evil Dead IIÂ </t>
  </si>
  <si>
    <t>Kassie Wesley DePaiva</t>
  </si>
  <si>
    <t>cabin|cabin in the woods|demon|evil dead|woods</t>
  </si>
  <si>
    <t>http://www.imdb.com/title/tt0092991/?ref_=fn_tt_tt_1</t>
  </si>
  <si>
    <t>Louis C.K.</t>
  </si>
  <si>
    <t>Action|Adventure|Comedy|Musical</t>
  </si>
  <si>
    <t>Pootie TangÂ </t>
  </si>
  <si>
    <t>based on sketch comedy|corporation|cult film|evil corporation|sex</t>
  </si>
  <si>
    <t>http://www.imdb.com/title/tt0258038/?ref_=fn_tt_tt_1</t>
  </si>
  <si>
    <t>Anthony C. Ferrante</t>
  </si>
  <si>
    <t>SharknadoÂ </t>
  </si>
  <si>
    <t>Cassandra Scerbo</t>
  </si>
  <si>
    <t>cult film|hurricane|school bus|shark|shark feature</t>
  </si>
  <si>
    <t>http://www.imdb.com/title/tt2724064/?ref_=fn_tt_tt_1</t>
  </si>
  <si>
    <t>Salvador Carrasco</t>
  </si>
  <si>
    <t>Zaide Silvia GutiÃ©rrez</t>
  </si>
  <si>
    <t>Elpidia Carrillo</t>
  </si>
  <si>
    <t>La otra conquistaÂ </t>
  </si>
  <si>
    <t>DamiÃ¡n Delgado</t>
  </si>
  <si>
    <t>1520s|aztec|indian|spanish colonization|spanish conquest</t>
  </si>
  <si>
    <t>http://www.imdb.com/title/tt0175996/?ref_=fn_tt_tt_1</t>
  </si>
  <si>
    <t>AndrÃ© Ã˜vredal</t>
  </si>
  <si>
    <t>Johanna MÃ¸rck</t>
  </si>
  <si>
    <t>Comedy|Drama|Fantasy|Horror</t>
  </si>
  <si>
    <t>Otto Jespersen</t>
  </si>
  <si>
    <t>TrollhunterÂ </t>
  </si>
  <si>
    <t>Glenn Erland Tosterud</t>
  </si>
  <si>
    <t>bear|cameraman|hunter|secret government agency|troll</t>
  </si>
  <si>
    <t>http://www.imdb.com/title/tt1740707/?ref_=fn_tt_tt_1</t>
  </si>
  <si>
    <t>Robert Cary</t>
  </si>
  <si>
    <t>Ira &amp; AbbyÂ </t>
  </si>
  <si>
    <t>erectile dysfunction|mugger|mugging|subway robbery|therapy</t>
  </si>
  <si>
    <t>http://www.imdb.com/title/tt0480251/?ref_=fn_tt_tt_1</t>
  </si>
  <si>
    <t>Adam Rapp</t>
  </si>
  <si>
    <t>Winter PassingÂ </t>
  </si>
  <si>
    <t>love|michigan|musician|novelist|student</t>
  </si>
  <si>
    <t>http://www.imdb.com/title/tt0380817/?ref_=fn_tt_tt_1</t>
  </si>
  <si>
    <t>D.E.B.S.Â </t>
  </si>
  <si>
    <t>1959 cadillac|diamonds|female villain|force field|voyeurism</t>
  </si>
  <si>
    <t>http://www.imdb.com/title/tt0367631/?ref_=fn_tt_tt_1</t>
  </si>
  <si>
    <t>Warren P. Sonoda</t>
  </si>
  <si>
    <t>Mykel Shannon Jenkins</t>
  </si>
  <si>
    <t>Action|Biography|Crime|Drama|Family|Fantasy</t>
  </si>
  <si>
    <t>The Masked SaintÂ </t>
  </si>
  <si>
    <t>Lara Jean Chorostecki</t>
  </si>
  <si>
    <t>http://www.imdb.com/title/tt3103166/?ref_=fn_tt_tt_1</t>
  </si>
  <si>
    <t>Amanda Gusack</t>
  </si>
  <si>
    <t>The BetrayedÂ </t>
  </si>
  <si>
    <t>Blaine Anderson</t>
  </si>
  <si>
    <t>blood splatter|ski mask|stolen money|vomiting|warehouse</t>
  </si>
  <si>
    <t>http://www.imdb.com/title/tt1074191/?ref_=fn_tt_tt_1</t>
  </si>
  <si>
    <t>Avi Nesher</t>
  </si>
  <si>
    <t>TaxmanÂ </t>
  </si>
  <si>
    <t>Robert Townsend</t>
  </si>
  <si>
    <t>bar|box office flop|dance|one word title|voice over narration</t>
  </si>
  <si>
    <t>http://www.imdb.com/title/tt0138862/?ref_=fn_tt_tt_1</t>
  </si>
  <si>
    <t>Ash Cook</t>
  </si>
  <si>
    <t xml:space="preserve">The SecretÂ             </t>
  </si>
  <si>
    <t>Genevieve O'Reilly</t>
  </si>
  <si>
    <t>adultery|baptist church|dentist|double murder|tv mini series</t>
  </si>
  <si>
    <t>http://www.imdb.com/title/tt5116280/?ref_=fn_tt_tt_1</t>
  </si>
  <si>
    <t>Charles Adelman</t>
  </si>
  <si>
    <t>2:13Â </t>
  </si>
  <si>
    <t>death|forensic|murder|profiler|serial killer</t>
  </si>
  <si>
    <t>http://www.imdb.com/title/tt1002561/?ref_=fn_tt_tt_1</t>
  </si>
  <si>
    <t>Jay Oliva</t>
  </si>
  <si>
    <t>Action|Animation|Crime|Sci-Fi|Thriller</t>
  </si>
  <si>
    <t>Batman: The Dark Knight Returns, Part 2Â </t>
  </si>
  <si>
    <t>Grey Griffin</t>
  </si>
  <si>
    <t>batman|joker|mutant|tattoo on breast|the joker</t>
  </si>
  <si>
    <t>http://www.imdb.com/title/tt2166834/?ref_=fn_tt_tt_1</t>
  </si>
  <si>
    <t>Charles Ferguson</t>
  </si>
  <si>
    <t>Jerry Brown</t>
  </si>
  <si>
    <t>Jane Goodall</t>
  </si>
  <si>
    <t>Time to ChooseÂ </t>
  </si>
  <si>
    <t>Peter Agnefjall</t>
  </si>
  <si>
    <t>http://www.imdb.com/title/tt5001130/?ref_=fn_tt_tt_1</t>
  </si>
  <si>
    <t>Shelly Varod</t>
  </si>
  <si>
    <t>In the Name of the King: The Last JobÂ </t>
  </si>
  <si>
    <t>Ralitsa Paskaleva</t>
  </si>
  <si>
    <t>castle|dragon|kidnapping|satire|sword and sorcery</t>
  </si>
  <si>
    <t>http://www.imdb.com/title/tt2379386/?ref_=fn_tt_tt_1</t>
  </si>
  <si>
    <t>Mark Young</t>
  </si>
  <si>
    <t>Wicked BloodÂ </t>
  </si>
  <si>
    <t>chess|drugs|love|meth|pawn</t>
  </si>
  <si>
    <t>http://www.imdb.com/title/tt2761578/?ref_=fn_tt_tt_1</t>
  </si>
  <si>
    <t>Daniel Petrie Jr.</t>
  </si>
  <si>
    <t>Dawn PatrolÂ </t>
  </si>
  <si>
    <t>desert|held at gunpoint|marine|revenge|sex on table</t>
  </si>
  <si>
    <t>http://www.imdb.com/title/tt2073661/?ref_=fn_tt_tt_1</t>
  </si>
  <si>
    <t>Antonio Simoncini</t>
  </si>
  <si>
    <t>Joe Egan</t>
  </si>
  <si>
    <t>Lords of LondonÂ </t>
  </si>
  <si>
    <t>Glen Murphy</t>
  </si>
  <si>
    <t>gang leader|italian woman|period piece|purgatory|suicide</t>
  </si>
  <si>
    <t>http://www.imdb.com/title/tt1800337/?ref_=fn_tt_tt_1</t>
  </si>
  <si>
    <t>High AnxietyÂ </t>
  </si>
  <si>
    <t>belldon's hysteria|high anxiety|hitchcockian|murder|parody</t>
  </si>
  <si>
    <t>http://www.imdb.com/title/tt0076141/?ref_=fn_tt_tt_1</t>
  </si>
  <si>
    <t>Luc Jacquet</t>
  </si>
  <si>
    <t>Sofie GrÃ¥bÃ¸l</t>
  </si>
  <si>
    <t>March of the PenguinsÂ </t>
  </si>
  <si>
    <t>chick|emperor penguin|journey|ocean|penguin</t>
  </si>
  <si>
    <t>http://www.imdb.com/title/tt0428803/?ref_=fn_tt_tt_1</t>
  </si>
  <si>
    <t>Margin CallÂ </t>
  </si>
  <si>
    <t>capital management|financial crisis|financial disaster|investment fraud|management</t>
  </si>
  <si>
    <t>http://www.imdb.com/title/tt1615147/?ref_=fn_tt_tt_1</t>
  </si>
  <si>
    <t>Eldar Rapaport</t>
  </si>
  <si>
    <t>Adrian Gonzalez</t>
  </si>
  <si>
    <t>Murray Bartlett</t>
  </si>
  <si>
    <t>AugustÂ </t>
  </si>
  <si>
    <t>Edward Conna</t>
  </si>
  <si>
    <t>apartment|gay parent|job interview|male pubic hair|pubic hair</t>
  </si>
  <si>
    <t>http://www.imdb.com/title/tt1753460/?ref_=fn_tt_tt_1</t>
  </si>
  <si>
    <t>Clark Gregg</t>
  </si>
  <si>
    <t>ChokeÂ </t>
  </si>
  <si>
    <t>choking|friend|hospital|restaurant|scam</t>
  </si>
  <si>
    <t>http://www.imdb.com/title/tt1024715/?ref_=fn_tt_tt_1</t>
  </si>
  <si>
    <t>Damien Chazelle</t>
  </si>
  <si>
    <t>WhiplashÂ </t>
  </si>
  <si>
    <t>conservatory|drummer|emotional abuse|music school|obsession</t>
  </si>
  <si>
    <t>http://www.imdb.com/title/tt2582802/?ref_=fn_tt_tt_1</t>
  </si>
  <si>
    <t>City of GodÂ </t>
  </si>
  <si>
    <t>Alexandre Rodrigues</t>
  </si>
  <si>
    <t>coming of age|male frontal nudity|male nudity|photographer|slum</t>
  </si>
  <si>
    <t>http://www.imdb.com/title/tt0317248/?ref_=fn_tt_tt_1</t>
  </si>
  <si>
    <t>Justin Kerrigan</t>
  </si>
  <si>
    <t>John Simm</t>
  </si>
  <si>
    <t>Human TrafficÂ </t>
  </si>
  <si>
    <t>friday|friend|hip hop|techno rave|weekend</t>
  </si>
  <si>
    <t>http://www.imdb.com/title/tt0188674/?ref_=fn_tt_tt_1</t>
  </si>
  <si>
    <t>Nathan Frankowski</t>
  </si>
  <si>
    <t>Rus Blackwell</t>
  </si>
  <si>
    <t>Day OneÂ </t>
  </si>
  <si>
    <t>Luis Antonio</t>
  </si>
  <si>
    <t>character name in title|depression|drugs|one word title</t>
  </si>
  <si>
    <t>http://www.imdb.com/title/tt1850418/?ref_=fn_tt_tt_1</t>
  </si>
  <si>
    <t>Karen Moncrieff</t>
  </si>
  <si>
    <t>The Dead GirlÂ </t>
  </si>
  <si>
    <t>dead girl|girl|granddaughter|morgue|storage unit</t>
  </si>
  <si>
    <t>http://www.imdb.com/title/tt0783238/?ref_=fn_tt_tt_1</t>
  </si>
  <si>
    <t>Alexandra Rapaport</t>
  </si>
  <si>
    <t>Thomas Bo Larsen</t>
  </si>
  <si>
    <t>The HuntÂ </t>
  </si>
  <si>
    <t>Hana Shuan</t>
  </si>
  <si>
    <t>deer|gun|gunshot|hunt|kindergarten teacher</t>
  </si>
  <si>
    <t>http://www.imdb.com/title/tt2106476/?ref_=fn_tt_tt_1</t>
  </si>
  <si>
    <t>Darren McGavin</t>
  </si>
  <si>
    <t>A Christmas StoryÂ </t>
  </si>
  <si>
    <t>Scott Schwartz</t>
  </si>
  <si>
    <t>bb gun|boy|bully|christmas|tongue stuck on a pole</t>
  </si>
  <si>
    <t>http://www.imdb.com/title/tt0085334/?ref_=fn_tt_tt_1</t>
  </si>
  <si>
    <t>BellaÂ </t>
  </si>
  <si>
    <t>inter cultural|latino|restaurant|soccer|train</t>
  </si>
  <si>
    <t>http://www.imdb.com/title/tt0482463/?ref_=fn_tt_tt_1</t>
  </si>
  <si>
    <t>Perry King</t>
  </si>
  <si>
    <t>Class of 1984Â </t>
  </si>
  <si>
    <t>Timothy Van Patten</t>
  </si>
  <si>
    <t>back to school|city|high school|sadism|teacher</t>
  </si>
  <si>
    <t>http://www.imdb.com/title/tt0083739/?ref_=fn_tt_tt_1</t>
  </si>
  <si>
    <t>Jennifer Finnigan</t>
  </si>
  <si>
    <t>The Opposite SexÂ </t>
  </si>
  <si>
    <t>bare breasts</t>
  </si>
  <si>
    <t>http://www.imdb.com/title/tt2796678/?ref_=fn_tt_tt_1</t>
  </si>
  <si>
    <t>Eric Styles</t>
  </si>
  <si>
    <t>Dreaming of Joseph LeesÂ </t>
  </si>
  <si>
    <t>love crime|love triangle|lust|sister sister relationship|unrequited love</t>
  </si>
  <si>
    <t>http://www.imdb.com/title/tt0144178/?ref_=fn_tt_tt_1</t>
  </si>
  <si>
    <t>Laurent Cantet</t>
  </si>
  <si>
    <t>Agame Malembo-Emene</t>
  </si>
  <si>
    <t>FranÃ§ois BÃ©gaudeau</t>
  </si>
  <si>
    <t>The ClassÂ </t>
  </si>
  <si>
    <t>AngÃ©lica Sancio</t>
  </si>
  <si>
    <t>high school|inner city|school|student|teacher</t>
  </si>
  <si>
    <t>http://www.imdb.com/title/tt1068646/?ref_=fn_tt_tt_1</t>
  </si>
  <si>
    <t>Rosemary's BabyÂ </t>
  </si>
  <si>
    <t>Charles Grodin</t>
  </si>
  <si>
    <t>devil worship|incubus|paranoia|raped by a demon|satanism</t>
  </si>
  <si>
    <t>http://www.imdb.com/title/tt0063522/?ref_=fn_tt_tt_1</t>
  </si>
  <si>
    <t>John Ford</t>
  </si>
  <si>
    <t>The Man Who Shot Liberty ValanceÂ </t>
  </si>
  <si>
    <t>friend|funeral|outlaw|pistol|stagecoach</t>
  </si>
  <si>
    <t>http://www.imdb.com/title/tt0056217/?ref_=fn_tt_tt_1</t>
  </si>
  <si>
    <t>Max Mayer</t>
  </si>
  <si>
    <t>Terry Walters</t>
  </si>
  <si>
    <t>AdamÂ </t>
  </si>
  <si>
    <t>apartment|asperger's syndrome|children|teacher|writer</t>
  </si>
  <si>
    <t>http://www.imdb.com/title/tt1185836/?ref_=fn_tt_tt_1</t>
  </si>
  <si>
    <t>Joshua Marston</t>
  </si>
  <si>
    <t>Wilson Guerrero</t>
  </si>
  <si>
    <t>Maria Full of GraceÂ </t>
  </si>
  <si>
    <t>Yenny Paola Vega</t>
  </si>
  <si>
    <t>colombia|colombian|drug mule|money|stomach</t>
  </si>
  <si>
    <t>http://www.imdb.com/title/tt0390221/?ref_=fn_tt_tt_1</t>
  </si>
  <si>
    <t>Colombia</t>
  </si>
  <si>
    <t>BeginnersÂ </t>
  </si>
  <si>
    <t>Mary Page Keller</t>
  </si>
  <si>
    <t>actress|cancer|death|french|gay relationship</t>
  </si>
  <si>
    <t>http://www.imdb.com/title/tt1532503/?ref_=fn_tt_tt_1</t>
  </si>
  <si>
    <t>John Gulager</t>
  </si>
  <si>
    <t>Action|Comedy|Horror|Thriller</t>
  </si>
  <si>
    <t>FeastÂ </t>
  </si>
  <si>
    <t>bar|bloody body of child|dead boy|monster|vomiting</t>
  </si>
  <si>
    <t>http://www.imdb.com/title/tt0426459/?ref_=fn_tt_tt_1</t>
  </si>
  <si>
    <t>Animal HouseÂ </t>
  </si>
  <si>
    <t>academic probation|camera shot of feet|fraternity|school expulsion|smashing a guitar</t>
  </si>
  <si>
    <t>http://www.imdb.com/title/tt0077975/?ref_=fn_tt_tt_1</t>
  </si>
  <si>
    <t>Gert FrÃ¶be</t>
  </si>
  <si>
    <t>Honor Blackman</t>
  </si>
  <si>
    <t>GoldfingerÂ </t>
  </si>
  <si>
    <t>bikini|covered in melted gold|fort knox|gold|pilot</t>
  </si>
  <si>
    <t>http://www.imdb.com/title/tt0058150/?ref_=fn_tt_tt_1</t>
  </si>
  <si>
    <t>Brandon Cronenberg</t>
  </si>
  <si>
    <t>AntiviralÂ </t>
  </si>
  <si>
    <t>Caleb Landry Jones</t>
  </si>
  <si>
    <t>celebrity|injection|near future|scalpel|stabbed in the mouth</t>
  </si>
  <si>
    <t>http://www.imdb.com/title/tt2099556/?ref_=fn_tt_tt_1</t>
  </si>
  <si>
    <t>Frank Capra</t>
  </si>
  <si>
    <t>Lionel Barrymore</t>
  </si>
  <si>
    <t>Donna Reed</t>
  </si>
  <si>
    <t>It's a Wonderful LifeÂ </t>
  </si>
  <si>
    <t>angel|bank|guardian angel|second chance|small town life</t>
  </si>
  <si>
    <t>http://www.imdb.com/title/tt0038650/?ref_=fn_tt_tt_1</t>
  </si>
  <si>
    <t>TrainspottingÂ </t>
  </si>
  <si>
    <t>drug culture|drugs|filthy toilet|heroin addict|heroin withdrawal</t>
  </si>
  <si>
    <t>http://www.imdb.com/title/tt0117951/?ref_=fn_tt_tt_1</t>
  </si>
  <si>
    <t>The Original Kings of ComedyÂ </t>
  </si>
  <si>
    <t>backstage|comedian|concert film|emcee|stand up comedian</t>
  </si>
  <si>
    <t>http://www.imdb.com/title/tt0236388/?ref_=fn_tt_tt_1</t>
  </si>
  <si>
    <t>Tod Williams</t>
  </si>
  <si>
    <t>Paranormal Activity 2Â </t>
  </si>
  <si>
    <t>Micah Sloat</t>
  </si>
  <si>
    <t>california|carlsbad california|house|nanny|security camera</t>
  </si>
  <si>
    <t>http://www.imdb.com/title/tt1536044/?ref_=fn_tt_tt_1</t>
  </si>
  <si>
    <t>Waking Ned DevineÂ </t>
  </si>
  <si>
    <t>dead body|death|lottery|small town|village</t>
  </si>
  <si>
    <t>http://www.imdb.com/title/tt0166396/?ref_=fn_tt_tt_1</t>
  </si>
  <si>
    <t>Crime|Documentary|Drama</t>
  </si>
  <si>
    <t>Bowling for ColumbineÂ </t>
  </si>
  <si>
    <t>bank|columbine|columbine high school killings|firearm|school shooting</t>
  </si>
  <si>
    <t>http://www.imdb.com/title/tt0310793/?ref_=fn_tt_tt_1</t>
  </si>
  <si>
    <t>Daoming Chen</t>
  </si>
  <si>
    <t>Coming HomeÂ </t>
  </si>
  <si>
    <t>amnesia|cultural revolution|husband wife relationship|memory|political prisoner</t>
  </si>
  <si>
    <t>http://www.imdb.com/title/tt3125472/?ref_=fn_tt_tt_1</t>
  </si>
  <si>
    <t>Jack Sholder</t>
  </si>
  <si>
    <t>Robert Rusler</t>
  </si>
  <si>
    <t>A Nightmare on Elm Street 2: Freddy's RevengeÂ </t>
  </si>
  <si>
    <t>freddy krueger|gay|gay subtext|homoeroticism|jock strap</t>
  </si>
  <si>
    <t>http://www.imdb.com/title/tt0089686/?ref_=fn_tt_tt_1</t>
  </si>
  <si>
    <t>A Room with a ViewÂ </t>
  </si>
  <si>
    <t>male nudity|male pubic hair|nude bathing|piano|pubic hair</t>
  </si>
  <si>
    <t>http://www.imdb.com/title/tt0091867/?ref_=fn_tt_tt_1</t>
  </si>
  <si>
    <t>Adelaide Kane</t>
  </si>
  <si>
    <t>The PurgeÂ </t>
  </si>
  <si>
    <t>class differences|killing spree|one night|suburb|violence</t>
  </si>
  <si>
    <t>http://www.imdb.com/title/tt2184339/?ref_=fn_tt_tt_1</t>
  </si>
  <si>
    <t>Victoria Leigh</t>
  </si>
  <si>
    <t>Danielle Kotch</t>
  </si>
  <si>
    <t>SinisterÂ </t>
  </si>
  <si>
    <t>book|found footage|research|snuff film|writer</t>
  </si>
  <si>
    <t>http://www.imdb.com/title/tt1922777/?ref_=fn_tt_tt_1</t>
  </si>
  <si>
    <t>Mikki Padilla</t>
  </si>
  <si>
    <t>Biography|Comedy|Documentary</t>
  </si>
  <si>
    <t>Martin Lawrence Live: RunteldatÂ </t>
  </si>
  <si>
    <t>Dayna Devon</t>
  </si>
  <si>
    <t>actor name in title|colon in title|four word title|live performance|satire</t>
  </si>
  <si>
    <t>http://www.imdb.com/title/tt0327036/?ref_=fn_tt_tt_1</t>
  </si>
  <si>
    <t>Burl Ives</t>
  </si>
  <si>
    <t>Cat on a Hot Tin RoofÂ </t>
  </si>
  <si>
    <t>Jack Carson</t>
  </si>
  <si>
    <t>cancer|football|homosexuality|marriage|mississippi</t>
  </si>
  <si>
    <t>http://www.imdb.com/title/tt0051459/?ref_=fn_tt_tt_1</t>
  </si>
  <si>
    <t>Ted Post</t>
  </si>
  <si>
    <t>Gregory Sierra</t>
  </si>
  <si>
    <t>Linda Harrison</t>
  </si>
  <si>
    <t>Beneath the Planet of the ApesÂ </t>
  </si>
  <si>
    <t>Victor Buono</t>
  </si>
  <si>
    <t>ape|astronaut|mission|planet|rescue</t>
  </si>
  <si>
    <t>http://www.imdb.com/title/tt0065462/?ref_=fn_tt_tt_1</t>
  </si>
  <si>
    <t>Air BudÂ </t>
  </si>
  <si>
    <t>basketball|boy|dog|dog movie|golden retriever</t>
  </si>
  <si>
    <t>http://www.imdb.com/title/tt0118570/?ref_=fn_tt_tt_1</t>
  </si>
  <si>
    <t>Kunihiko Yuyama</t>
  </si>
  <si>
    <t>Eric Stuart</t>
  </si>
  <si>
    <t>Veronica Taylor</t>
  </si>
  <si>
    <t>PokÃ©mon 3: The MovieÂ </t>
  </si>
  <si>
    <t>Lisa Ortiz</t>
  </si>
  <si>
    <t>ash|father|mother|pokemon|professor</t>
  </si>
  <si>
    <t>http://www.imdb.com/title/tt0235679/?ref_=fn_tt_tt_1</t>
  </si>
  <si>
    <t>Tom McLoughlin</t>
  </si>
  <si>
    <t>Ron Palillo</t>
  </si>
  <si>
    <t>Jason Lives: Friday the 13th Part VIÂ </t>
  </si>
  <si>
    <t>Vincent Guastaferro</t>
  </si>
  <si>
    <t>actual animal killed|death|jason voorhees|slasher flick|teen horror</t>
  </si>
  <si>
    <t>http://www.imdb.com/title/tt0091080/?ref_=fn_tt_tt_1</t>
  </si>
  <si>
    <t>Sessue Hayakawa</t>
  </si>
  <si>
    <t>The Bridge on the River KwaiÂ </t>
  </si>
  <si>
    <t>allies|bridge|construction|jungle|sabotage</t>
  </si>
  <si>
    <t>http://www.imdb.com/title/tt0050212/?ref_=fn_tt_tt_1</t>
  </si>
  <si>
    <t>Spaced InvadersÂ </t>
  </si>
  <si>
    <t>Tonya Lee Williams</t>
  </si>
  <si>
    <t>alien|halloween|killer robot|outer space|wrestler costume</t>
  </si>
  <si>
    <t>http://www.imdb.com/title/tt0100666/?ref_=fn_tt_tt_1</t>
  </si>
  <si>
    <t>Comedy|Thriller</t>
  </si>
  <si>
    <t>Family PlotÂ </t>
  </si>
  <si>
    <t>actor|diamond|heir|kidnapping|ransom</t>
  </si>
  <si>
    <t>http://www.imdb.com/title/tt0074512/?ref_=fn_tt_tt_1</t>
  </si>
  <si>
    <t>Fred MacMurray</t>
  </si>
  <si>
    <t>The ApartmentÂ </t>
  </si>
  <si>
    <t>David White</t>
  </si>
  <si>
    <t>apartment|elevator|elevator girl|love|mistress</t>
  </si>
  <si>
    <t>http://www.imdb.com/title/tt0053604/?ref_=fn_tt_tt_1</t>
  </si>
  <si>
    <t>Adam Marcus</t>
  </si>
  <si>
    <t>Leslie Jordan</t>
  </si>
  <si>
    <t>Jason Goes to Hell: The Final FridayÂ </t>
  </si>
  <si>
    <t>Erin Gray</t>
  </si>
  <si>
    <t>brutality|evil|jason voorhees|paranormal phenomena|terror</t>
  </si>
  <si>
    <t>http://www.imdb.com/title/tt0107254/?ref_=fn_tt_tt_1</t>
  </si>
  <si>
    <t>Lila Kedrova</t>
  </si>
  <si>
    <t>Tamara Toumanova</t>
  </si>
  <si>
    <t>Torn CurtainÂ </t>
  </si>
  <si>
    <t>David Opatoshu</t>
  </si>
  <si>
    <t>defection|east germany|germany|iron curtain|scientist</t>
  </si>
  <si>
    <t>http://www.imdb.com/title/tt0061107/?ref_=fn_tt_tt_1</t>
  </si>
  <si>
    <t>Comedy|Documentary|Music</t>
  </si>
  <si>
    <t>Dave Chappelle's Block PartyÂ </t>
  </si>
  <si>
    <t>Lauryn Hill</t>
  </si>
  <si>
    <t>block party|marching band|neighborhood|new york city|tyrannosaurus rex</t>
  </si>
  <si>
    <t>http://www.imdb.com/title/tt0425598/?ref_=fn_tt_tt_1</t>
  </si>
  <si>
    <t>John Maclean</t>
  </si>
  <si>
    <t>Slow WestÂ </t>
  </si>
  <si>
    <t>american west|bounty hunter|frontier|horse riding|outlaw</t>
  </si>
  <si>
    <t>http://www.imdb.com/title/tt3205376/?ref_=fn_tt_tt_1</t>
  </si>
  <si>
    <t>LisaGay Hamilton</t>
  </si>
  <si>
    <t>Krush GrooveÂ </t>
  </si>
  <si>
    <t>Bobby Brown</t>
  </si>
  <si>
    <t>actress shares first name with character|bar|car wash|city|d.j.</t>
  </si>
  <si>
    <t>http://www.imdb.com/title/tt0089444/?ref_=fn_tt_tt_1</t>
  </si>
  <si>
    <t>Benny Boom</t>
  </si>
  <si>
    <t>Next Day AirÂ </t>
  </si>
  <si>
    <t>cocaine|package|slow motion scene|topless female nudity|wrong address</t>
  </si>
  <si>
    <t>http://www.imdb.com/title/tt1097013/?ref_=fn_tt_tt_1</t>
  </si>
  <si>
    <t>Elmer GantryÂ </t>
  </si>
  <si>
    <t>Edward Andrews</t>
  </si>
  <si>
    <t>1920s|evangelist|preacher|revival|traveling salesman</t>
  </si>
  <si>
    <t>http://www.imdb.com/title/tt0053793/?ref_=fn_tt_tt_1</t>
  </si>
  <si>
    <t>Judgment at NurembergÂ </t>
  </si>
  <si>
    <t>judge|law|nazi|nuremberg|war crime</t>
  </si>
  <si>
    <t>http://www.imdb.com/title/tt0055031/?ref_=fn_tt_tt_1</t>
  </si>
  <si>
    <t>Deon Richmond</t>
  </si>
  <si>
    <t>Trippin'Â </t>
  </si>
  <si>
    <t>Countess Vaughn</t>
  </si>
  <si>
    <t>apostrophe in title|bare breasts|female nudity|nude black woman|prom</t>
  </si>
  <si>
    <t>http://www.imdb.com/title/tt0160298/?ref_=fn_tt_tt_1</t>
  </si>
  <si>
    <t>Seth Green</t>
  </si>
  <si>
    <t>Matthew Senreich</t>
  </si>
  <si>
    <t xml:space="preserve">Robot ChickenÂ             </t>
  </si>
  <si>
    <t>Breckin Meyer</t>
  </si>
  <si>
    <t>celebrity|robot|satire|sketch comedy|stop motion animation</t>
  </si>
  <si>
    <t>http://www.imdb.com/title/tt0437745/?ref_=fn_tt_tt_1</t>
  </si>
  <si>
    <t>Howard Hawks</t>
  </si>
  <si>
    <t>Walter Brennan</t>
  </si>
  <si>
    <t>Action|Adventure|Romance|Western</t>
  </si>
  <si>
    <t>Red RiverÂ </t>
  </si>
  <si>
    <t>cattle|cattle drive|cowboy|kansas|texas</t>
  </si>
  <si>
    <t>http://www.imdb.com/title/tt0040724/?ref_=fn_tt_tt_1</t>
  </si>
  <si>
    <t>Nnegest LikkÃ©</t>
  </si>
  <si>
    <t>Phat GirlzÂ </t>
  </si>
  <si>
    <t>Joyful Drake</t>
  </si>
  <si>
    <t>female protagonist|size positive|thin|title directed by female|wet dream</t>
  </si>
  <si>
    <t>http://www.imdb.com/title/tt0490196/?ref_=fn_tt_tt_1</t>
  </si>
  <si>
    <t>Ariane Labed</t>
  </si>
  <si>
    <t>Seamus Davey-Fitzpatrick</t>
  </si>
  <si>
    <t>Before MidnightÂ </t>
  </si>
  <si>
    <t>Athina Rachel Tsangari</t>
  </si>
  <si>
    <t>friend|greece|greek|hotel room|twin</t>
  </si>
  <si>
    <t>http://www.imdb.com/title/tt2209418/?ref_=fn_tt_tt_1</t>
  </si>
  <si>
    <t>Christopher Leitch</t>
  </si>
  <si>
    <t>Robert Neary</t>
  </si>
  <si>
    <t>John Astin</t>
  </si>
  <si>
    <t>Teen Wolf TooÂ </t>
  </si>
  <si>
    <t>falling in love|glowing eyes|insult|teenager|three word title</t>
  </si>
  <si>
    <t>http://www.imdb.com/title/tt0094118/?ref_=fn_tt_tt_1</t>
  </si>
  <si>
    <t>A. Michael Baldwin</t>
  </si>
  <si>
    <t>Angus Scrimm</t>
  </si>
  <si>
    <t>Phantasm IIÂ </t>
  </si>
  <si>
    <t>James Le Gros</t>
  </si>
  <si>
    <t>cemetery|female nudity|mortuary|sphere|tall man</t>
  </si>
  <si>
    <t>http://www.imdb.com/title/tt0095863/?ref_=fn_tt_tt_1</t>
  </si>
  <si>
    <t>Woman Thou Art LoosedÂ </t>
  </si>
  <si>
    <t>Clifton Powell</t>
  </si>
  <si>
    <t>abuse|bishop|death|flashback|poverty</t>
  </si>
  <si>
    <t>http://www.imdb.com/title/tt0399901/?ref_=fn_tt_tt_1</t>
  </si>
  <si>
    <t>Patricia Cardoso</t>
  </si>
  <si>
    <t>Real Women Have CurvesÂ </t>
  </si>
  <si>
    <t>education|factory|high school|mexican american|religious icon</t>
  </si>
  <si>
    <t>http://www.imdb.com/title/tt0296166/?ref_=fn_tt_tt_1</t>
  </si>
  <si>
    <t>Jessica De Gouw</t>
  </si>
  <si>
    <t xml:space="preserve">Deadline GallipoliÂ             </t>
  </si>
  <si>
    <t>gallipoli|tv mini series|world war one</t>
  </si>
  <si>
    <t>http://www.imdb.com/title/tt3458030/?ref_=fn_tt_tt_1</t>
  </si>
  <si>
    <t>Lisa Ray</t>
  </si>
  <si>
    <t>WaterÂ </t>
  </si>
  <si>
    <t>Seema Biswas</t>
  </si>
  <si>
    <t>ashram|india|love|tradition|widow</t>
  </si>
  <si>
    <t>http://www.imdb.com/title/tt0240200/?ref_=fn_tt_tt_1</t>
  </si>
  <si>
    <t>Damien O'Donnell</t>
  </si>
  <si>
    <t>East Is EastÂ </t>
  </si>
  <si>
    <t>england|marriage|muslim|pakistani|salford</t>
  </si>
  <si>
    <t>http://www.imdb.com/title/tt0166175/?ref_=fn_tt_tt_1</t>
  </si>
  <si>
    <t>Peter M. Cohen</t>
  </si>
  <si>
    <t>Callie Thorne</t>
  </si>
  <si>
    <t>WhippedÂ </t>
  </si>
  <si>
    <t>David Heyman</t>
  </si>
  <si>
    <t>dating|diner|masturbation|urination|washington square manhattan new york city</t>
  </si>
  <si>
    <t>http://www.imdb.com/title/tt0174336/?ref_=fn_tt_tt_1</t>
  </si>
  <si>
    <t>Crime|Drama|History|Romance</t>
  </si>
  <si>
    <t>Kama Sutra: A Tale of LoveÂ </t>
  </si>
  <si>
    <t>courtesan|friend|kama sutra|seduction|wedding</t>
  </si>
  <si>
    <t>http://www.imdb.com/title/tt0116743/?ref_=fn_tt_tt_1</t>
  </si>
  <si>
    <t>Please GiveÂ </t>
  </si>
  <si>
    <t>Ann Morgan Guilbert</t>
  </si>
  <si>
    <t>apartment|first date|neighbor|new york|new york city</t>
  </si>
  <si>
    <t>http://www.imdb.com/title/tt0878835/?ref_=fn_tt_tt_1</t>
  </si>
  <si>
    <t>Mel Stuart</t>
  </si>
  <si>
    <t>Jack Albertson</t>
  </si>
  <si>
    <t>Family|Fantasy|Musical</t>
  </si>
  <si>
    <t>Peter Ostrum</t>
  </si>
  <si>
    <t>Willy Wonka &amp; the Chocolate FactoryÂ </t>
  </si>
  <si>
    <t>Julie Dawn Cole</t>
  </si>
  <si>
    <t>candy|chocolate|factory|miniaturization|sudden change in size</t>
  </si>
  <si>
    <t>http://www.imdb.com/title/tt0067992/?ref_=fn_tt_tt_1</t>
  </si>
  <si>
    <t>Anthony Hickox</t>
  </si>
  <si>
    <t>Warlock: The ArmageddonÂ </t>
  </si>
  <si>
    <t>Paula Marshall</t>
  </si>
  <si>
    <t>druid|eclipse|rune|scalping|warlock</t>
  </si>
  <si>
    <t>http://www.imdb.com/title/tt0108517/?ref_=fn_tt_tt_1</t>
  </si>
  <si>
    <t>Tom Schulman</t>
  </si>
  <si>
    <t>George Hamilton</t>
  </si>
  <si>
    <t>8 Heads in a Duffel BagÂ </t>
  </si>
  <si>
    <t>camera shot of feet|female stockinged feet|female stockinged soles|nude pantyhose|pantyhose</t>
  </si>
  <si>
    <t>http://www.imdb.com/title/tt0118541/?ref_=fn_tt_tt_1</t>
  </si>
  <si>
    <t>Stuart Margolin</t>
  </si>
  <si>
    <t>Days of HeavenÂ </t>
  </si>
  <si>
    <t>Richard Libertini</t>
  </si>
  <si>
    <t>farm|farm worker|grasshopper|harvest|wealth</t>
  </si>
  <si>
    <t>http://www.imdb.com/title/tt0077405/?ref_=fn_tt_tt_1</t>
  </si>
  <si>
    <t>Jill Sprecher</t>
  </si>
  <si>
    <t>Thirteen Conversations About One ThingÂ </t>
  </si>
  <si>
    <t>attorney|happiness|house cleaner|physics|professor</t>
  </si>
  <si>
    <t>http://www.imdb.com/title/tt0268690/?ref_=fn_tt_tt_1</t>
  </si>
  <si>
    <t>Darren Stein</t>
  </si>
  <si>
    <t>JawbreakerÂ </t>
  </si>
  <si>
    <t>Jeff Conaway</t>
  </si>
  <si>
    <t>best friend|bitch|friend|popular girl|prom</t>
  </si>
  <si>
    <t>http://www.imdb.com/title/tt0155776/?ref_=fn_tt_tt_1</t>
  </si>
  <si>
    <t>BasquiatÂ </t>
  </si>
  <si>
    <t>Courtney Love</t>
  </si>
  <si>
    <t>andy warhol|art|artist|friendship|street artist</t>
  </si>
  <si>
    <t>http://www.imdb.com/title/tt0115632/?ref_=fn_tt_tt_1</t>
  </si>
  <si>
    <t>Grace Gummer</t>
  </si>
  <si>
    <t>Frances HaÂ </t>
  </si>
  <si>
    <t>best friend|black and white|father daughter relationship|female protagonist|mother daughter relationship</t>
  </si>
  <si>
    <t>http://www.imdb.com/title/tt2347569/?ref_=fn_tt_tt_1</t>
  </si>
  <si>
    <t>Nambitha Mpumlwana</t>
  </si>
  <si>
    <t>TsotsiÂ </t>
  </si>
  <si>
    <t>Rapulana Seiphemo</t>
  </si>
  <si>
    <t>baby|bathing a baby|criminal|slum|vomiting</t>
  </si>
  <si>
    <t>http://www.imdb.com/title/tt0468565/?ref_=fn_tt_tt_1</t>
  </si>
  <si>
    <t>Zulu</t>
  </si>
  <si>
    <t>HappinessÂ </t>
  </si>
  <si>
    <t>ensemble cast|episodic structure|satire|social satire|suburb</t>
  </si>
  <si>
    <t>http://www.imdb.com/title/tt0147612/?ref_=fn_tt_tt_1</t>
  </si>
  <si>
    <t>Joe Howard</t>
  </si>
  <si>
    <t>DysFunktional FamilyÂ </t>
  </si>
  <si>
    <t>Robert Noble</t>
  </si>
  <si>
    <t>african american|family relationships|stand up comedian|stand up comedy</t>
  </si>
  <si>
    <t>http://www.imdb.com/title/tt0337996/?ref_=fn_tt_tt_1</t>
  </si>
  <si>
    <t>Comedy|Drama|Horror</t>
  </si>
  <si>
    <t>TuskÂ </t>
  </si>
  <si>
    <t>canada|human becoming an animal|mad scientist|part of trilogy|walrus</t>
  </si>
  <si>
    <t>http://www.imdb.com/title/tt3099498/?ref_=fn_tt_tt_1</t>
  </si>
  <si>
    <t>Ji-tae Yu</t>
  </si>
  <si>
    <t>OldboyÂ </t>
  </si>
  <si>
    <t>brother sister relationship|hypnosis|imprisonment|love|revenge</t>
  </si>
  <si>
    <t>http://www.imdb.com/title/tt0364569/?ref_=fn_tt_tt_1</t>
  </si>
  <si>
    <t>David Nixon</t>
  </si>
  <si>
    <t>Michael Bolten</t>
  </si>
  <si>
    <t>Robyn Lively</t>
  </si>
  <si>
    <t>Letters to GodÂ </t>
  </si>
  <si>
    <t>Christopher Schmidt</t>
  </si>
  <si>
    <t>cancer|faith|hope|letter|prayer</t>
  </si>
  <si>
    <t>http://www.imdb.com/title/tt1462054/?ref_=fn_tt_tt_1</t>
  </si>
  <si>
    <t>Jason Eisener</t>
  </si>
  <si>
    <t>Robb Wells</t>
  </si>
  <si>
    <t>Hobo with a ShotgunÂ </t>
  </si>
  <si>
    <t>Molly Dunsworth</t>
  </si>
  <si>
    <t>hobo|pedophile|rampage|shotgun|vigilante</t>
  </si>
  <si>
    <t>http://www.imdb.com/title/tt1640459/?ref_=fn_tt_tt_1</t>
  </si>
  <si>
    <t>Enrique Begne</t>
  </si>
  <si>
    <t>CompadresÂ </t>
  </si>
  <si>
    <t>Erick Elias</t>
  </si>
  <si>
    <t>http://www.imdb.com/title/tt3367294/?ref_=fn_tt_tt_1</t>
  </si>
  <si>
    <t>Matthew Bright</t>
  </si>
  <si>
    <t>FreewayÂ </t>
  </si>
  <si>
    <t>freeway|nightmare|police|school|trailer park</t>
  </si>
  <si>
    <t>http://www.imdb.com/title/tt0116361/?ref_=fn_tt_tt_1</t>
  </si>
  <si>
    <t>Michael Landon Jr.</t>
  </si>
  <si>
    <t>Drama|Family|Western</t>
  </si>
  <si>
    <t>Love's Abiding JoyÂ </t>
  </si>
  <si>
    <t>Brianna Brown</t>
  </si>
  <si>
    <t>19th century|faith|mayor|ranch|sheriff</t>
  </si>
  <si>
    <t>http://www.imdb.com/title/tt0785025/?ref_=fn_tt_tt_1</t>
  </si>
  <si>
    <t>Andrea Arnold</t>
  </si>
  <si>
    <t>Fish TankÂ </t>
  </si>
  <si>
    <t>Jason Maza</t>
  </si>
  <si>
    <t>15 year old|dancing|essex|little sister|suburb</t>
  </si>
  <si>
    <t>http://www.imdb.com/title/tt1232776/?ref_=fn_tt_tt_1</t>
  </si>
  <si>
    <t>Whit Stillman</t>
  </si>
  <si>
    <t>Damsels in DistressÂ </t>
  </si>
  <si>
    <t>college|college campus|dance craze|depression|fraternity</t>
  </si>
  <si>
    <t>http://www.imdb.com/title/tt1667307/?ref_=fn_tt_tt_1</t>
  </si>
  <si>
    <t xml:space="preserve">CreatureÂ             </t>
  </si>
  <si>
    <t>author cameo|family relationships|island|monster|two part tv movie</t>
  </si>
  <si>
    <t>http://www.imdb.com/title/tt0156205/?ref_=fn_tt_tt_1</t>
  </si>
  <si>
    <t>Leslye Headland</t>
  </si>
  <si>
    <t>BacheloretteÂ </t>
  </si>
  <si>
    <t>Andrew Rannells</t>
  </si>
  <si>
    <t>bachelorette party|drug use|high school|overdose|wedding dress</t>
  </si>
  <si>
    <t>http://www.imdb.com/title/tt1920849/?ref_=fn_tt_tt_1</t>
  </si>
  <si>
    <t>Megan Hilty</t>
  </si>
  <si>
    <t>Comedy|Drama|Horror|Sci-Fi|Thriller</t>
  </si>
  <si>
    <t xml:space="preserve">BrainDeadÂ             </t>
  </si>
  <si>
    <t>brains|exploding head|politician|swarm behavior|washington d.c.</t>
  </si>
  <si>
    <t>http://www.imdb.com/title/tt4877736/?ref_=fn_tt_tt_1</t>
  </si>
  <si>
    <t>Bobby Roth</t>
  </si>
  <si>
    <t>Brave New GirlÂ </t>
  </si>
  <si>
    <t>Lindsey Haun</t>
  </si>
  <si>
    <t>based on a book|based on a novel|made for tv movie|music school|support</t>
  </si>
  <si>
    <t>http://www.imdb.com/title/tt0403118/?ref_=fn_tt_tt_1</t>
  </si>
  <si>
    <t>Tim and Eric's Billion Dollar MovieÂ </t>
  </si>
  <si>
    <t>Bob Ross</t>
  </si>
  <si>
    <t>film in film|man with glasses|reference to steven spielberg|self referential|shopping mall</t>
  </si>
  <si>
    <t>http://www.imdb.com/title/tt1855401/?ref_=fn_tt_tt_1</t>
  </si>
  <si>
    <t>Amanda Mealing</t>
  </si>
  <si>
    <t>Susan Hampshire</t>
  </si>
  <si>
    <t xml:space="preserve">The GrandÂ             </t>
  </si>
  <si>
    <t>Tim Healy</t>
  </si>
  <si>
    <t>concierge|front desk|hotel|maid|prostitute</t>
  </si>
  <si>
    <t>http://www.imdb.com/title/tt0118327/?ref_=fn_tt_tt_1</t>
  </si>
  <si>
    <t>Kostja Ullmann</t>
  </si>
  <si>
    <t>Summer StormÂ </t>
  </si>
  <si>
    <t>Robert Stadlober</t>
  </si>
  <si>
    <t>friend|friendship|rowing|storm|summer camp</t>
  </si>
  <si>
    <t>http://www.imdb.com/title/tt0420206/?ref_=fn_tt_tt_1</t>
  </si>
  <si>
    <t>Kate Connor</t>
  </si>
  <si>
    <t>Johnny Pacar</t>
  </si>
  <si>
    <t>Fort McCoyÂ </t>
  </si>
  <si>
    <t>http://www.imdb.com/title/tt1282046/?ref_=fn_tt_tt_1</t>
  </si>
  <si>
    <t>Deon Taylor</t>
  </si>
  <si>
    <t>Matt Cohen</t>
  </si>
  <si>
    <t>Chain LetterÂ </t>
  </si>
  <si>
    <t>Noah Segan</t>
  </si>
  <si>
    <t>blood splatter|chain|murder|mysterious killer|warning</t>
  </si>
  <si>
    <t>http://www.imdb.com/title/tt1148200/?ref_=fn_tt_tt_1</t>
  </si>
  <si>
    <t>Just LookingÂ </t>
  </si>
  <si>
    <t>Peter Onorati</t>
  </si>
  <si>
    <t>1955 chevrolet|nurse|peeping tom|reference to brooklyn dodgers|spying</t>
  </si>
  <si>
    <t>http://www.imdb.com/title/tt0162236/?ref_=fn_tt_tt_1</t>
  </si>
  <si>
    <t>The DivideÂ </t>
  </si>
  <si>
    <t>doggystyle sex|rough sex|sodomy|torture|violent sex</t>
  </si>
  <si>
    <t>http://www.imdb.com/title/tt1535616/?ref_=fn_tt_tt_1</t>
  </si>
  <si>
    <t>Conor McPherson</t>
  </si>
  <si>
    <t>Drama|Horror|Romance</t>
  </si>
  <si>
    <t>The EclipseÂ </t>
  </si>
  <si>
    <t>Jim Norton</t>
  </si>
  <si>
    <t>ghost|irish|kissing|novelist|widower</t>
  </si>
  <si>
    <t>http://www.imdb.com/title/tt1346961/?ref_=fn_tt_tt_1</t>
  </si>
  <si>
    <t>Will Canon</t>
  </si>
  <si>
    <t>DemonicÂ </t>
  </si>
  <si>
    <t>death|detective|house|missing|supernatural</t>
  </si>
  <si>
    <t>http://www.imdb.com/title/tt1841642/?ref_=fn_tt_tt_1</t>
  </si>
  <si>
    <t>Philip Zlotorynski</t>
  </si>
  <si>
    <t>Darren Keefe Reiher</t>
  </si>
  <si>
    <t>Neil Hopkins</t>
  </si>
  <si>
    <t>My Big Fat Independent MovieÂ </t>
  </si>
  <si>
    <t>David Douglas</t>
  </si>
  <si>
    <t>independent film|spoof</t>
  </si>
  <si>
    <t>http://www.imdb.com/title/tt0385890/?ref_=fn_tt_tt_1</t>
  </si>
  <si>
    <t>Lance Kawas</t>
  </si>
  <si>
    <t>The DeportedÂ </t>
  </si>
  <si>
    <t>actor|italian american|mexico|orphan|usa</t>
  </si>
  <si>
    <t>http://www.imdb.com/title/tt1390404/?ref_=fn_tt_tt_1</t>
  </si>
  <si>
    <t>Francesca Gregorini</t>
  </si>
  <si>
    <t>Tanner HallÂ </t>
  </si>
  <si>
    <t>boarding school|coming of age|female friendship|lesbian|new england</t>
  </si>
  <si>
    <t>http://www.imdb.com/title/tt1151410/?ref_=fn_tt_tt_1</t>
  </si>
  <si>
    <t>Marcio Garcia</t>
  </si>
  <si>
    <t>Kristi Clainos</t>
  </si>
  <si>
    <t>Open RoadÂ </t>
  </si>
  <si>
    <t>Emily Nelson</t>
  </si>
  <si>
    <t>dealer|drugs|killer|police</t>
  </si>
  <si>
    <t>http://www.imdb.com/title/tt1922679/?ref_=fn_tt_tt_1</t>
  </si>
  <si>
    <t>They Came TogetherÂ </t>
  </si>
  <si>
    <t>halloween party|new york city|racism|romcom|spoof</t>
  </si>
  <si>
    <t>http://www.imdb.com/title/tt2398249/?ref_=fn_tt_tt_1</t>
  </si>
  <si>
    <t>Craig Moss</t>
  </si>
  <si>
    <t>Ashley Martin</t>
  </si>
  <si>
    <t>French Stewart</t>
  </si>
  <si>
    <t>30 Nights of Paranormal Activity with the Devil Inside the Girl with the Dragon TattooÂ </t>
  </si>
  <si>
    <t>Olivia Alexander</t>
  </si>
  <si>
    <t>exorcism|female nudity|haunted house|lesbian kiss|masturbation</t>
  </si>
  <si>
    <t>http://www.imdb.com/title/tt2417650/?ref_=fn_tt_tt_1</t>
  </si>
  <si>
    <t>Alex Meraz</t>
  </si>
  <si>
    <t>Never Back Down 2: The BeatdownÂ </t>
  </si>
  <si>
    <t>Jillian Murray</t>
  </si>
  <si>
    <t>bad cop|college|second part|sequel|wrestler</t>
  </si>
  <si>
    <t>http://www.imdb.com/title/tt1754264/?ref_=fn_tt_tt_1</t>
  </si>
  <si>
    <t>Point BlankÂ </t>
  </si>
  <si>
    <t>Carroll O'Connor</t>
  </si>
  <si>
    <t>criminal|gangster|money|revenge|violence</t>
  </si>
  <si>
    <t>http://www.imdb.com/title/tt0062138/?ref_=fn_tt_tt_1</t>
  </si>
  <si>
    <t>Paolo Monico</t>
  </si>
  <si>
    <t>Sarah Rafferty</t>
  </si>
  <si>
    <t>Four Single FathersÂ </t>
  </si>
  <si>
    <t>Salvatore Santone</t>
  </si>
  <si>
    <t>number in title|single father</t>
  </si>
  <si>
    <t>http://www.imdb.com/title/tt1252289/?ref_=fn_tt_tt_1</t>
  </si>
  <si>
    <t>Youssef Delara</t>
  </si>
  <si>
    <t>David Bianchi</t>
  </si>
  <si>
    <t>Enter the Dangerous MindÂ </t>
  </si>
  <si>
    <t>dubstep|tied feet</t>
  </si>
  <si>
    <t>http://www.imdb.com/title/tt2229377/?ref_=fn_tt_tt_1</t>
  </si>
  <si>
    <t>Darin Scott</t>
  </si>
  <si>
    <t>Something WickedÂ </t>
  </si>
  <si>
    <t>John Robinson</t>
  </si>
  <si>
    <t>eugene oregon|independent film|obsession</t>
  </si>
  <si>
    <t>http://www.imdb.com/title/tt1327601/?ref_=fn_tt_tt_1</t>
  </si>
  <si>
    <t>Christian Sesma</t>
  </si>
  <si>
    <t>Brooke Newton</t>
  </si>
  <si>
    <t>AWOL-72Â </t>
  </si>
  <si>
    <t>Brett Wagner</t>
  </si>
  <si>
    <t>police officer|police officer taken hostage</t>
  </si>
  <si>
    <t>http://www.imdb.com/title/tt2048865/?ref_=fn_tt_tt_1</t>
  </si>
  <si>
    <t>Monte Hellman</t>
  </si>
  <si>
    <t>Jack Taylor</t>
  </si>
  <si>
    <t>Adventure|Crime|Drama</t>
  </si>
  <si>
    <t>IguanaÂ </t>
  </si>
  <si>
    <t>Fabio Testi</t>
  </si>
  <si>
    <t>19th century|based on novel|disfigurement|harpooner|independent film</t>
  </si>
  <si>
    <t>http://www.imdb.com/title/tt0095354/?ref_=fn_tt_tt_1</t>
  </si>
  <si>
    <t>Brian Caunter</t>
  </si>
  <si>
    <t>Action|Adventure|Crime|Drama</t>
  </si>
  <si>
    <t>Chicago OvercoatÂ </t>
  </si>
  <si>
    <t>detective|killer|police|shootout|thong</t>
  </si>
  <si>
    <t>http://www.imdb.com/title/tt1085382/?ref_=fn_tt_tt_1</t>
  </si>
  <si>
    <t>Chris D'Arienzo</t>
  </si>
  <si>
    <t>Cybill Shepherd</t>
  </si>
  <si>
    <t>Barry MundayÂ </t>
  </si>
  <si>
    <t>doctor|letter|paternity|sex|testicles</t>
  </si>
  <si>
    <t>http://www.imdb.com/title/tt0482461/?ref_=fn_tt_tt_1</t>
  </si>
  <si>
    <t>Matheus Nachtergaele</t>
  </si>
  <si>
    <t>Central StationÂ </t>
  </si>
  <si>
    <t>Othon Bastos</t>
  </si>
  <si>
    <t>brazil|letter|rio de janeiro brazil|sertao|teacher</t>
  </si>
  <si>
    <t>http://www.imdb.com/title/tt0140888/?ref_=fn_tt_tt_1</t>
  </si>
  <si>
    <t>Glenn Ford</t>
  </si>
  <si>
    <t>Pocketful of MiraclesÂ </t>
  </si>
  <si>
    <t>1930s|apple|dude|luck|new york city</t>
  </si>
  <si>
    <t>http://www.imdb.com/title/tt0055312/?ref_=fn_tt_tt_1</t>
  </si>
  <si>
    <t>Isaac Florentine</t>
  </si>
  <si>
    <t>Anthony L. Fernandez</t>
  </si>
  <si>
    <t>Close RangeÂ </t>
  </si>
  <si>
    <t>Scott Evans</t>
  </si>
  <si>
    <t>corrupt sheriff|drug cartel|flash drive|niece|sheriff</t>
  </si>
  <si>
    <t>http://www.imdb.com/title/tt3511596/?ref_=fn_tt_tt_1</t>
  </si>
  <si>
    <t>Susan Seidelman</t>
  </si>
  <si>
    <t>Boynton Beach ClubÂ </t>
  </si>
  <si>
    <t>title spoken by character</t>
  </si>
  <si>
    <t>http://www.imdb.com/title/tt0439478/?ref_=fn_tt_tt_1</t>
  </si>
  <si>
    <t>Patrick Bauchau</t>
  </si>
  <si>
    <t>Olivia Rose Keegan</t>
  </si>
  <si>
    <t>AmnesiacÂ </t>
  </si>
  <si>
    <t>Mia Barron</t>
  </si>
  <si>
    <t>child in peril|electroshock therapy|memory|memory loss|teenage girl</t>
  </si>
  <si>
    <t>http://www.imdb.com/title/tt2837336/?ref_=fn_tt_tt_1</t>
  </si>
  <si>
    <t>Heidi Ewing</t>
  </si>
  <si>
    <t>Greg Crowe</t>
  </si>
  <si>
    <t>FreakonomicsÂ </t>
  </si>
  <si>
    <t>Tempestt Bledsoe</t>
  </si>
  <si>
    <t>cheating|economics|experiment|human nature|sumo wrestling</t>
  </si>
  <si>
    <t>http://www.imdb.com/title/tt1152822/?ref_=fn_tt_tt_1</t>
  </si>
  <si>
    <t>High TensionÂ </t>
  </si>
  <si>
    <t>Oana Pellea</t>
  </si>
  <si>
    <t>car chase|plot twist|police van|rear ending a car|slasher</t>
  </si>
  <si>
    <t>http://www.imdb.com/title/tt0338095/?ref_=fn_tt_tt_1</t>
  </si>
  <si>
    <t>Leon Ford</t>
  </si>
  <si>
    <t>Patrick Brammall</t>
  </si>
  <si>
    <t>Maeve Dermody</t>
  </si>
  <si>
    <t>Griff the InvisibleÂ </t>
  </si>
  <si>
    <t>Kelly Paterniti</t>
  </si>
  <si>
    <t>alter ego|awkwardness|office|scientist|superhero</t>
  </si>
  <si>
    <t>http://www.imdb.com/title/tt1509803/?ref_=fn_tt_tt_1</t>
  </si>
  <si>
    <t>Hank Braxtan</t>
  </si>
  <si>
    <t>Gregory Cruz</t>
  </si>
  <si>
    <t>UnnaturalÂ </t>
  </si>
  <si>
    <t>Allegra Carpenter</t>
  </si>
  <si>
    <t>alaska|climate change|global|polar bear|scientific</t>
  </si>
  <si>
    <t>http://www.imdb.com/title/tt3551400/?ref_=fn_tt_tt_1</t>
  </si>
  <si>
    <t>Paula Jai Parker</t>
  </si>
  <si>
    <t>Isaac Hayes</t>
  </si>
  <si>
    <t>Hustle &amp; FlowÂ </t>
  </si>
  <si>
    <t>Elise Neal</t>
  </si>
  <si>
    <t>baby|friend|hip hop|pimp|stripper</t>
  </si>
  <si>
    <t>http://www.imdb.com/title/tt0410097/?ref_=fn_tt_tt_1</t>
  </si>
  <si>
    <t>Joe E. Brown</t>
  </si>
  <si>
    <t>Nehemiah Persoff</t>
  </si>
  <si>
    <t>Some Like It HotÂ </t>
  </si>
  <si>
    <t>George Raft</t>
  </si>
  <si>
    <t>all girl band|band|cross dressing|musician|yacht</t>
  </si>
  <si>
    <t>http://www.imdb.com/title/tt0053291/?ref_=fn_tt_tt_1</t>
  </si>
  <si>
    <t>John Carl Buechler</t>
  </si>
  <si>
    <t>Terry Kiser</t>
  </si>
  <si>
    <t>Friday the 13th Part VII: The New BloodÂ </t>
  </si>
  <si>
    <t>William Butler</t>
  </si>
  <si>
    <t>death|jason voorhees|massacre|slaughter|telekinesis</t>
  </si>
  <si>
    <t>http://www.imdb.com/title/tt0095179/?ref_=fn_tt_tt_1</t>
  </si>
  <si>
    <t>Terry</t>
  </si>
  <si>
    <t>Margaret Hamilton</t>
  </si>
  <si>
    <t>The Wizard of OzÂ </t>
  </si>
  <si>
    <t>Billie Burke</t>
  </si>
  <si>
    <t>evil witch|tornado|witch|wizard|wizard of oz</t>
  </si>
  <si>
    <t>http://www.imdb.com/title/tt0032138/?ref_=fn_tt_tt_1</t>
  </si>
  <si>
    <t>Young FrankensteinÂ </t>
  </si>
  <si>
    <t>assistant|castle|experiment|frankenstein's monster|scientist</t>
  </si>
  <si>
    <t>http://www.imdb.com/title/tt0072431/?ref_=fn_tt_tt_1</t>
  </si>
  <si>
    <t>Diary of the DeadÂ </t>
  </si>
  <si>
    <t>Joe Dinicol</t>
  </si>
  <si>
    <t>barn|film student|hospital|mummy|video camera</t>
  </si>
  <si>
    <t>http://www.imdb.com/title/tt0848557/?ref_=fn_tt_tt_1</t>
  </si>
  <si>
    <t>Rajkumar Hirani</t>
  </si>
  <si>
    <t>Sanjay Dutt</t>
  </si>
  <si>
    <t>Lage Raho Munna BhaiÂ </t>
  </si>
  <si>
    <t>love|professor of history|radio|satyagraha|unscrupulous builder</t>
  </si>
  <si>
    <t>http://www.imdb.com/title/tt0456144/?ref_=fn_tt_tt_1</t>
  </si>
  <si>
    <t>Victor Nunez</t>
  </si>
  <si>
    <t>Patricia Richardson</t>
  </si>
  <si>
    <t>Ulee's GoldÂ </t>
  </si>
  <si>
    <t>Vanessa Zima</t>
  </si>
  <si>
    <t>beekeeper|bound and gagged|dysfunctional family|man with glasses|tied to a chair</t>
  </si>
  <si>
    <t>http://www.imdb.com/title/tt0120402/?ref_=fn_tt_tt_1</t>
  </si>
  <si>
    <t>Kelly Reno</t>
  </si>
  <si>
    <t>Adventure|Family|Sport</t>
  </si>
  <si>
    <t>The Black StallionÂ </t>
  </si>
  <si>
    <t>Hoyt Axton</t>
  </si>
  <si>
    <t>black horse|boy horse relationship|horse|rescued by a horse|training</t>
  </si>
  <si>
    <t>http://www.imdb.com/title/tt0078872/?ref_=fn_tt_tt_1</t>
  </si>
  <si>
    <t>Rohit Jugraj</t>
  </si>
  <si>
    <t>Neeru Bajwa</t>
  </si>
  <si>
    <t>Romance</t>
  </si>
  <si>
    <t>Bhavkhandan Singh Rakhra</t>
  </si>
  <si>
    <t>Sardaar JiÂ </t>
  </si>
  <si>
    <t>Diljit Dosanjh</t>
  </si>
  <si>
    <t>http://www.imdb.com/title/tt4080386/?ref_=fn_tt_tt_1</t>
  </si>
  <si>
    <t>Panjabi</t>
  </si>
  <si>
    <t>ThorbjÃ¸rn Christoffersen</t>
  </si>
  <si>
    <t>Frank Hvam</t>
  </si>
  <si>
    <t>Action|Adventure|Animation|Comedy|Sci-Fi</t>
  </si>
  <si>
    <t>Journey to SaturnÂ </t>
  </si>
  <si>
    <t>Casper Christensen</t>
  </si>
  <si>
    <t>crew|cult film|denmark|earth|wristwatch</t>
  </si>
  <si>
    <t>http://www.imdb.com/title/tt1095423/?ref_=fn_tt_tt_1</t>
  </si>
  <si>
    <t>Cesar Romero</t>
  </si>
  <si>
    <t>Donovan's ReefÂ </t>
  </si>
  <si>
    <t>falling into water|medical doctor|priest|roof leak|swimming in the ocean</t>
  </si>
  <si>
    <t>http://www.imdb.com/title/tt0057007/?ref_=fn_tt_tt_1</t>
  </si>
  <si>
    <t>Alex van Warmerdam</t>
  </si>
  <si>
    <t>Ariane Schluter</t>
  </si>
  <si>
    <t>Rijk de Gooyer</t>
  </si>
  <si>
    <t>The DressÂ </t>
  </si>
  <si>
    <t>Henri Garcin</t>
  </si>
  <si>
    <t>bare breasts|bra|panties|topless female nudity|underwear</t>
  </si>
  <si>
    <t>http://www.imdb.com/title/tt0116729/?ref_=fn_tt_tt_1</t>
  </si>
  <si>
    <t>Esther Williams</t>
  </si>
  <si>
    <t>Drama|Fantasy|Romance|War</t>
  </si>
  <si>
    <t>A Guy Named JoeÂ </t>
  </si>
  <si>
    <t>Irene Dunne</t>
  </si>
  <si>
    <t>heaven|pilot|teacher|training|world war two</t>
  </si>
  <si>
    <t>http://www.imdb.com/title/tt0035959/?ref_=fn_tt_tt_1</t>
  </si>
  <si>
    <t>Blazing SaddlesÂ </t>
  </si>
  <si>
    <t>railroad|reference to douglas fairbanks|reference to jesse owens|reference to randolph scott|year 1874</t>
  </si>
  <si>
    <t>http://www.imdb.com/title/tt0071230/?ref_=fn_tt_tt_1</t>
  </si>
  <si>
    <t>Tom Everett</t>
  </si>
  <si>
    <t>Judie Aronson</t>
  </si>
  <si>
    <t>Friday the 13th: The Final ChapterÂ </t>
  </si>
  <si>
    <t>Kimberly Beck</t>
  </si>
  <si>
    <t>friday the thirteenth|hockey mask|jason voorhees|morgue|slasher</t>
  </si>
  <si>
    <t>http://www.imdb.com/title/tt0087298/?ref_=fn_tt_tt_1</t>
  </si>
  <si>
    <t>Pawel Pawlikowski</t>
  </si>
  <si>
    <t>Agata Trzebuchowska</t>
  </si>
  <si>
    <t>Joanna Kulig</t>
  </si>
  <si>
    <t>IdaÂ </t>
  </si>
  <si>
    <t>Agata Kulesza</t>
  </si>
  <si>
    <t>convent|jew|jewish|nun|poland</t>
  </si>
  <si>
    <t>http://www.imdb.com/title/tt2718492/?ref_=fn_tt_tt_1</t>
  </si>
  <si>
    <t>MauriceÂ </t>
  </si>
  <si>
    <t>homosexuality|love|male full frontal nudity|male rear nudity|one word title</t>
  </si>
  <si>
    <t>http://www.imdb.com/title/tt0093512/?ref_=fn_tt_tt_1</t>
  </si>
  <si>
    <t>Frank Sebastiano</t>
  </si>
  <si>
    <t>Laurie Metcalf</t>
  </si>
  <si>
    <t>Beer LeagueÂ </t>
  </si>
  <si>
    <t>baseball|baseball movie|beer|slacker|softball</t>
  </si>
  <si>
    <t>http://www.imdb.com/title/tt0453453/?ref_=fn_tt_tt_1</t>
  </si>
  <si>
    <t>Stacy Peralta</t>
  </si>
  <si>
    <t>Gabrielle Reece</t>
  </si>
  <si>
    <t>Documentary|History|Sport</t>
  </si>
  <si>
    <t>Gerry Lopez</t>
  </si>
  <si>
    <t>Riding GiantsÂ </t>
  </si>
  <si>
    <t>Laird John Hamilton</t>
  </si>
  <si>
    <t>beach|surfing|surfing contest|two word title|wave</t>
  </si>
  <si>
    <t>http://www.imdb.com/title/tt0389326/?ref_=fn_tt_tt_1</t>
  </si>
  <si>
    <t>Nacho Vigalondo</t>
  </si>
  <si>
    <t>Karra Elejalde</t>
  </si>
  <si>
    <t>TimecrimesÂ </t>
  </si>
  <si>
    <t>BÃ¡rbara Goenaga</t>
  </si>
  <si>
    <t>binoculars|hitchcockian|scissors|time machine|woods</t>
  </si>
  <si>
    <t>http://www.imdb.com/title/tt0480669/?ref_=fn_tt_tt_1</t>
  </si>
  <si>
    <t>Hao Ning</t>
  </si>
  <si>
    <t>Bo Huang</t>
  </si>
  <si>
    <t>Silver MedallistÂ </t>
  </si>
  <si>
    <t>Zheng Xu</t>
  </si>
  <si>
    <t>http://www.imdb.com/title/tt0851515/?ref_=fn_tt_tt_1</t>
  </si>
  <si>
    <t>Tony Giglio</t>
  </si>
  <si>
    <t>Timber FallsÂ </t>
  </si>
  <si>
    <t>hiking|voyeur|voyeurism|west virginia|woods</t>
  </si>
  <si>
    <t>http://www.imdb.com/title/tt0857295/?ref_=fn_tt_tt_1</t>
  </si>
  <si>
    <t>Stanley Donen</t>
  </si>
  <si>
    <t>Singin' in the RainÂ </t>
  </si>
  <si>
    <t>Cyd Charisse</t>
  </si>
  <si>
    <t>actress|chorus girl|fan|friend|love</t>
  </si>
  <si>
    <t>http://www.imdb.com/title/tt0045152/?ref_=fn_tt_tt_1</t>
  </si>
  <si>
    <t>Joe Cross</t>
  </si>
  <si>
    <t>Joel Fuhrman</t>
  </si>
  <si>
    <t>Fat, Sick &amp; Nearly DeadÂ </t>
  </si>
  <si>
    <t>Amy Badberg</t>
  </si>
  <si>
    <t>fat|food|health|juice|obese</t>
  </si>
  <si>
    <t>http://www.imdb.com/title/tt1227378/?ref_=fn_tt_tt_1</t>
  </si>
  <si>
    <t>A Haunted HouseÂ </t>
  </si>
  <si>
    <t>hamburger|parody|priest|psychic|woman in a bikini</t>
  </si>
  <si>
    <t>http://www.imdb.com/title/tt2243537/?ref_=fn_tt_tt_1</t>
  </si>
  <si>
    <t>Dinesh D'Souza</t>
  </si>
  <si>
    <t>Zackary Steven Graham</t>
  </si>
  <si>
    <t>Barack Obama</t>
  </si>
  <si>
    <t>2016: Obama's AmericaÂ </t>
  </si>
  <si>
    <t>critically bashed|partisan commentary|political propoganda|punctuation in title|reenactment</t>
  </si>
  <si>
    <t>http://www.imdb.com/title/tt2247692/?ref_=fn_tt_tt_1</t>
  </si>
  <si>
    <t>That Thing You Do!Â </t>
  </si>
  <si>
    <t>band|drummer|jazz|pennsylvania|song</t>
  </si>
  <si>
    <t>http://www.imdb.com/title/tt0117887/?ref_=fn_tt_tt_1</t>
  </si>
  <si>
    <t>Tommy Lee Wallace</t>
  </si>
  <si>
    <t>Halloween III: Season of the WitchÂ </t>
  </si>
  <si>
    <t>Nancy Kyes</t>
  </si>
  <si>
    <t>doctor|factory|halloween|holiday horror|stonehenge</t>
  </si>
  <si>
    <t>http://www.imdb.com/title/tt0085636/?ref_=fn_tt_tt_1</t>
  </si>
  <si>
    <t>Don Taylor</t>
  </si>
  <si>
    <t>Escape from the Planet of the ApesÂ </t>
  </si>
  <si>
    <t>Sal Mineo</t>
  </si>
  <si>
    <t>ape|fear|future|spacecraft|spaceship</t>
  </si>
  <si>
    <t>http://www.imdb.com/title/tt0067065/?ref_=fn_tt_tt_1</t>
  </si>
  <si>
    <t>Melvyn Douglas</t>
  </si>
  <si>
    <t>HudÂ </t>
  </si>
  <si>
    <t>Whit Bissell</t>
  </si>
  <si>
    <t>alcoholism|forename as title|rancher|rodeo cowboy|texas</t>
  </si>
  <si>
    <t>http://www.imdb.com/title/tt0057163/?ref_=fn_tt_tt_1</t>
  </si>
  <si>
    <t>Leslie Small</t>
  </si>
  <si>
    <t>La'Princess Jackson</t>
  </si>
  <si>
    <t>David Jason Perez</t>
  </si>
  <si>
    <t>Kevin Hart: Let Me ExplainÂ </t>
  </si>
  <si>
    <t>Dana Hanna</t>
  </si>
  <si>
    <t>lying|montreal|reference to twitter|reference to youtube|toronto</t>
  </si>
  <si>
    <t>http://www.imdb.com/title/tt2609912/?ref_=fn_tt_tt_1</t>
  </si>
  <si>
    <t>My Own Private IdahoÂ </t>
  </si>
  <si>
    <t>friend|hustler|italy|narcolepsy|traveling</t>
  </si>
  <si>
    <t>http://www.imdb.com/title/tt0102494/?ref_=fn_tt_tt_1</t>
  </si>
  <si>
    <t>Garden StateÂ </t>
  </si>
  <si>
    <t>Jill Flint</t>
  </si>
  <si>
    <t>actor|doctor|drugs|home|pain</t>
  </si>
  <si>
    <t>http://www.imdb.com/title/tt0333766/?ref_=fn_tt_tt_1</t>
  </si>
  <si>
    <t>Hans Weingartner</t>
  </si>
  <si>
    <t>Hanno PÃ¶schl</t>
  </si>
  <si>
    <t>Before SunriseÂ </t>
  </si>
  <si>
    <t>Dominik Castell</t>
  </si>
  <si>
    <t>american|conversations|kiss|love|train</t>
  </si>
  <si>
    <t>http://www.imdb.com/title/tt0112471/?ref_=fn_tt_tt_1</t>
  </si>
  <si>
    <t>Ã‰ric Tessier</t>
  </si>
  <si>
    <t>Michel CÃ´tÃ©</t>
  </si>
  <si>
    <t>Action|Drama|Horror|Thriller</t>
  </si>
  <si>
    <t>Patrick Huard</t>
  </si>
  <si>
    <t>Sur le seuilÂ </t>
  </si>
  <si>
    <t>Jean Pierre Bergeron</t>
  </si>
  <si>
    <t>canadian gothic|hospital|murder|paranormal|supernatural</t>
  </si>
  <si>
    <t>http://www.imdb.com/title/tt0380732/?ref_=fn_tt_tt_1</t>
  </si>
  <si>
    <t>Alison Maclean</t>
  </si>
  <si>
    <t>Jesus' SonÂ </t>
  </si>
  <si>
    <t>hospital|love|mennonite|shower|song</t>
  </si>
  <si>
    <t>http://www.imdb.com/title/tt0186253/?ref_=fn_tt_tt_1</t>
  </si>
  <si>
    <t>Alice Wu</t>
  </si>
  <si>
    <t>Saving FaceÂ </t>
  </si>
  <si>
    <t>Jessica Hecht</t>
  </si>
  <si>
    <t>chinese|chinese american|lesbian love|mother daughter relationship|surgeon</t>
  </si>
  <si>
    <t>http://www.imdb.com/title/tt0384504/?ref_=fn_tt_tt_1</t>
  </si>
  <si>
    <t>Sarah Gavron</t>
  </si>
  <si>
    <t>Christopher Simpson</t>
  </si>
  <si>
    <t>Satish Kaushik</t>
  </si>
  <si>
    <t>Brick LaneÂ </t>
  </si>
  <si>
    <t>Tannishtha Chatterjee</t>
  </si>
  <si>
    <t>arranged marriage|bangladesh|buckingham palace|september 11 2001|title directed by female</t>
  </si>
  <si>
    <t>http://www.imdb.com/title/tt0940585/?ref_=fn_tt_tt_1</t>
  </si>
  <si>
    <t>Joshua Ormond</t>
  </si>
  <si>
    <t>Comedy|Crime|Drama|Sci-Fi</t>
  </si>
  <si>
    <t>Robot &amp; FrankÂ </t>
  </si>
  <si>
    <t>Ana Gasteyer</t>
  </si>
  <si>
    <t>burglary|dementia|near future|robot|thief</t>
  </si>
  <si>
    <t>http://www.imdb.com/title/tt1990314/?ref_=fn_tt_tt_1</t>
  </si>
  <si>
    <t>Isabel Coixet</t>
  </si>
  <si>
    <t>My Life Without MeÂ </t>
  </si>
  <si>
    <t>Amanda Plummer</t>
  </si>
  <si>
    <t>cancer|death|doctor|drinking|love</t>
  </si>
  <si>
    <t>http://www.imdb.com/title/tt0314412/?ref_=fn_tt_tt_1</t>
  </si>
  <si>
    <t>James Ponsoldt</t>
  </si>
  <si>
    <t>The Spectacular NowÂ </t>
  </si>
  <si>
    <t>Dayo Okeniyi</t>
  </si>
  <si>
    <t>crying man|high school|high school senior|men's clothing store|party</t>
  </si>
  <si>
    <t>http://www.imdb.com/title/tt1714206/?ref_=fn_tt_tt_1</t>
  </si>
  <si>
    <t>Comedy|Family|Musical|Romance|Short</t>
  </si>
  <si>
    <t>Marilyn Hotchkiss' Ballroom Dancing and Charm SchoolÂ </t>
  </si>
  <si>
    <t>Michael Bower</t>
  </si>
  <si>
    <t>student film|wonder years</t>
  </si>
  <si>
    <t>http://www.imdb.com/title/tt0283465/?ref_=fn_tt_tt_1</t>
  </si>
  <si>
    <t>Tal Bachman</t>
  </si>
  <si>
    <t>Comedy|Documentary|War</t>
  </si>
  <si>
    <t>Bill Maher</t>
  </si>
  <si>
    <t>ReligulousÂ </t>
  </si>
  <si>
    <t>Steve Burg</t>
  </si>
  <si>
    <t>catholic|christian|jew|muslim|religion</t>
  </si>
  <si>
    <t>http://www.imdb.com/title/tt0815241/?ref_=fn_tt_tt_1</t>
  </si>
  <si>
    <t>Joshua Tickell</t>
  </si>
  <si>
    <t>Sheryl Crow</t>
  </si>
  <si>
    <t>FuelÂ </t>
  </si>
  <si>
    <t>George W. Bush</t>
  </si>
  <si>
    <t>alternative energy|energy|fuel|green|oil</t>
  </si>
  <si>
    <t>http://www.imdb.com/title/tt1294164/?ref_=fn_tt_tt_1</t>
  </si>
  <si>
    <t>Tim Boxell</t>
  </si>
  <si>
    <t>Valley of the Heart's DelightÂ </t>
  </si>
  <si>
    <t>http://www.imdb.com/title/tt0472200/?ref_=fn_tt_tt_1</t>
  </si>
  <si>
    <t>Michael D. Sellers</t>
  </si>
  <si>
    <t>Eye of the DolphinÂ </t>
  </si>
  <si>
    <t>dolphin|island|research|tourist|town</t>
  </si>
  <si>
    <t>http://www.imdb.com/title/tt0465407/?ref_=fn_tt_tt_1</t>
  </si>
  <si>
    <t>Reed Cowan</t>
  </si>
  <si>
    <t>Emily Pearson</t>
  </si>
  <si>
    <t>Dustin Lance Black</t>
  </si>
  <si>
    <t>8: The Mormon PropositionÂ </t>
  </si>
  <si>
    <t>Gavin Newsom</t>
  </si>
  <si>
    <t>church|marriage|mormon|mormon church|proposition</t>
  </si>
  <si>
    <t>http://www.imdb.com/title/tt1484522/?ref_=fn_tt_tt_1</t>
  </si>
  <si>
    <t>James Dodson</t>
  </si>
  <si>
    <t>The Other End of the LineÂ </t>
  </si>
  <si>
    <t>Shriya Saran</t>
  </si>
  <si>
    <t>birthday|call center|fiance|hotel|indian</t>
  </si>
  <si>
    <t>http://www.imdb.com/title/tt1049405/?ref_=fn_tt_tt_1</t>
  </si>
  <si>
    <t>RÃ¼diger Vogler</t>
  </si>
  <si>
    <t>AnatomyÂ </t>
  </si>
  <si>
    <t>Sebastian Blomberg</t>
  </si>
  <si>
    <t>dissection|male pubic hair|medical school|medical student|train</t>
  </si>
  <si>
    <t>http://www.imdb.com/title/tt0187696/?ref_=fn_tt_tt_1</t>
  </si>
  <si>
    <t>Alex Rivera</t>
  </si>
  <si>
    <t>Sleep DealerÂ </t>
  </si>
  <si>
    <t>Tenoch Huerta</t>
  </si>
  <si>
    <t>computer|future|mexican immigrant|network|wilhelm scream</t>
  </si>
  <si>
    <t>http://www.imdb.com/title/tt0804529/?ref_=fn_tt_tt_1</t>
  </si>
  <si>
    <t>SuperÂ </t>
  </si>
  <si>
    <t>Paul T. Taylor</t>
  </si>
  <si>
    <t>drug dealer|superhero|tragedy|tragic hero|tragic love</t>
  </si>
  <si>
    <t>http://www.imdb.com/title/tt1512235/?ref_=fn_tt_tt_1</t>
  </si>
  <si>
    <t>John Murlowski</t>
  </si>
  <si>
    <t>Christmas MailÂ </t>
  </si>
  <si>
    <t>boss|holiday|letter|north pole|santa</t>
  </si>
  <si>
    <t>http://www.imdb.com/title/tt1663628/?ref_=fn_tt_tt_1</t>
  </si>
  <si>
    <t>Benni Diez</t>
  </si>
  <si>
    <t>Cecilia Pillado</t>
  </si>
  <si>
    <t>StungÂ </t>
  </si>
  <si>
    <t>catering|monster|one word title|party|wasp</t>
  </si>
  <si>
    <t>http://www.imdb.com/title/tt3300572/?ref_=fn_tt_tt_1</t>
  </si>
  <si>
    <t>Danny Perez</t>
  </si>
  <si>
    <t>Emmanuel Kabongo</t>
  </si>
  <si>
    <t>AntibirthÂ </t>
  </si>
  <si>
    <t>http://www.imdb.com/title/tt3333870/?ref_=fn_tt_tt_1</t>
  </si>
  <si>
    <t>Get on the BusÂ </t>
  </si>
  <si>
    <t>actor|bus|march|million man march|religion</t>
  </si>
  <si>
    <t>http://www.imdb.com/title/tt0116404/?ref_=fn_tt_tt_1</t>
  </si>
  <si>
    <t>Robby Henson</t>
  </si>
  <si>
    <t>Thr3eÂ </t>
  </si>
  <si>
    <t>Justine Waddell</t>
  </si>
  <si>
    <t>bound with duct tape|flash forward|number|riddle|stalking</t>
  </si>
  <si>
    <t>http://www.imdb.com/title/tt0486028/?ref_=fn_tt_tt_1</t>
  </si>
  <si>
    <t>Anthony 'Citric' Campos</t>
  </si>
  <si>
    <t>IdiocracyÂ </t>
  </si>
  <si>
    <t>experiment|future|hibernation|stupidity|top secret</t>
  </si>
  <si>
    <t>http://www.imdb.com/title/tt0387808/?ref_=fn_tt_tt_1</t>
  </si>
  <si>
    <t>Zackary Adler</t>
  </si>
  <si>
    <t>Kevin Leslie</t>
  </si>
  <si>
    <t>The Rise of the KraysÂ </t>
  </si>
  <si>
    <t>Kris Sommerville</t>
  </si>
  <si>
    <t>http://www.imdb.com/title/tt2945796/?ref_=fn_tt_tt_1</t>
  </si>
  <si>
    <t>This Is EnglandÂ </t>
  </si>
  <si>
    <t>england|racism|racist|skinhead|violence</t>
  </si>
  <si>
    <t>http://www.imdb.com/title/tt0480025/?ref_=fn_tt_tt_1</t>
  </si>
  <si>
    <t>Dominic Burns</t>
  </si>
  <si>
    <t>Alien UprisingÂ </t>
  </si>
  <si>
    <t>Bianca Brigitte VanDamme</t>
  </si>
  <si>
    <t>acronym in title|period in title|title ends with period</t>
  </si>
  <si>
    <t>http://www.imdb.com/title/tt2040578/?ref_=fn_tt_tt_1</t>
  </si>
  <si>
    <t>Basil Rathbone</t>
  </si>
  <si>
    <t>Bathing BeautyÂ </t>
  </si>
  <si>
    <t>Red Skelton</t>
  </si>
  <si>
    <t>college|teacher|theatrical producer|tutu|wedding</t>
  </si>
  <si>
    <t>http://www.imdb.com/title/tt0036628/?ref_=fn_tt_tt_1</t>
  </si>
  <si>
    <t>Carmen Marron</t>
  </si>
  <si>
    <t>Jossara Jinaro</t>
  </si>
  <si>
    <t>Go for It!Â </t>
  </si>
  <si>
    <t>Rene Rosado</t>
  </si>
  <si>
    <t>exclamation point in title|imperative in title|punctuation in title|three word title</t>
  </si>
  <si>
    <t>http://www.imdb.com/title/tt1307926/?ref_=fn_tt_tt_1</t>
  </si>
  <si>
    <t>Dancer, Texas Pop. 81Â </t>
  </si>
  <si>
    <t>best friend|friendship|population|state in title|texas</t>
  </si>
  <si>
    <t>http://www.imdb.com/title/tt0118925/?ref_=fn_tt_tt_1</t>
  </si>
  <si>
    <t>Show BoatÂ </t>
  </si>
  <si>
    <t>gambling|interracial marriage|love|miscegenation|showboat</t>
  </si>
  <si>
    <t>http://www.imdb.com/title/tt0044030/?ref_=fn_tt_tt_1</t>
  </si>
  <si>
    <t>Redemption RoadÂ </t>
  </si>
  <si>
    <t>death of loved one|loss of father|loss of loved one|musician|singer</t>
  </si>
  <si>
    <t>http://www.imdb.com/title/tt1470020/?ref_=fn_tt_tt_1</t>
  </si>
  <si>
    <t>Jason Stone</t>
  </si>
  <si>
    <t>The CallingÂ </t>
  </si>
  <si>
    <t>bouquet|house fire|praying|serial killer|tied to a chair</t>
  </si>
  <si>
    <t>http://www.imdb.com/title/tt1666335/?ref_=fn_tt_tt_1</t>
  </si>
  <si>
    <t>Jerry Rees</t>
  </si>
  <si>
    <t>The Brave Little ToasterÂ </t>
  </si>
  <si>
    <t>Mindy Sterling</t>
  </si>
  <si>
    <t>journey|obsolescence|radio|toaster|vacuum cleaner</t>
  </si>
  <si>
    <t>http://www.imdb.com/title/tt0092695/?ref_=fn_tt_tt_1</t>
  </si>
  <si>
    <t>Deems Taylor</t>
  </si>
  <si>
    <t>Leopold Stokowski</t>
  </si>
  <si>
    <t>FantasiaÂ </t>
  </si>
  <si>
    <t>apprentice|classical music|disney|mouse|orchestra</t>
  </si>
  <si>
    <t>http://www.imdb.com/title/tt0032455/?ref_=fn_tt_tt_1</t>
  </si>
  <si>
    <t>Jaco Booyens</t>
  </si>
  <si>
    <t>Sebastian Aguilar</t>
  </si>
  <si>
    <t>Nicole Smolen</t>
  </si>
  <si>
    <t>8 DaysÂ </t>
  </si>
  <si>
    <t>Ivette Alvarez</t>
  </si>
  <si>
    <t>http://www.imdb.com/title/tt3111864/?ref_=fn_tt_tt_1</t>
  </si>
  <si>
    <t>Dana Kimmell</t>
  </si>
  <si>
    <t>Richard Brooker</t>
  </si>
  <si>
    <t>Friday the 13th Part IIIÂ </t>
  </si>
  <si>
    <t>Catherine Parks</t>
  </si>
  <si>
    <t>defecation|hockey mask|jason voorhees|lake|serial killer</t>
  </si>
  <si>
    <t>http://www.imdb.com/title/tt0083972/?ref_=fn_tt_tt_1</t>
  </si>
  <si>
    <t>Danny Steinmann</t>
  </si>
  <si>
    <t>Melanie Kinnaman</t>
  </si>
  <si>
    <t>Tiffany Helm</t>
  </si>
  <si>
    <t>Friday the 13th: A New BeginningÂ </t>
  </si>
  <si>
    <t>Dominick Brascia</t>
  </si>
  <si>
    <t>jason voorhees|murder|new jersey|nightmare|teenager</t>
  </si>
  <si>
    <t>http://www.imdb.com/title/tt0089173/?ref_=fn_tt_tt_1</t>
  </si>
  <si>
    <t>The Last Sin EaterÂ </t>
  </si>
  <si>
    <t>1850s|christian film|dark secret|funeral|sin eater</t>
  </si>
  <si>
    <t>http://www.imdb.com/title/tt0810928/?ref_=fn_tt_tt_1</t>
  </si>
  <si>
    <t>Jon Gunn</t>
  </si>
  <si>
    <t>Do You Believe?Â </t>
  </si>
  <si>
    <t>belief|faith|pastor|question in title|three word title</t>
  </si>
  <si>
    <t>http://www.imdb.com/title/tt4056738/?ref_=fn_tt_tt_1</t>
  </si>
  <si>
    <t>Hayley Cloake</t>
  </si>
  <si>
    <t>Kayla Ewell</t>
  </si>
  <si>
    <t>Impact PointÂ </t>
  </si>
  <si>
    <t>Linden Ashby</t>
  </si>
  <si>
    <t>championship|hit and run|police|police investigation|volleyball</t>
  </si>
  <si>
    <t>http://www.imdb.com/title/tt1086841/?ref_=fn_tt_tt_1</t>
  </si>
  <si>
    <t>Tay Garnett</t>
  </si>
  <si>
    <t>Greer Garson</t>
  </si>
  <si>
    <t>The Valley of DecisionÂ </t>
  </si>
  <si>
    <t>immigrant|maid|steel mill|strike|union</t>
  </si>
  <si>
    <t>http://www.imdb.com/title/tt0038213/?ref_=fn_tt_tt_1</t>
  </si>
  <si>
    <t>Shyam Madiraju</t>
  </si>
  <si>
    <t>Ethan Peck</t>
  </si>
  <si>
    <t>EdenÂ </t>
  </si>
  <si>
    <t>Brad Schmidt</t>
  </si>
  <si>
    <t>flare gun|island|plane crash|soccer team|stranded</t>
  </si>
  <si>
    <t>http://www.imdb.com/title/tt3032282/?ref_=fn_tt_tt_1</t>
  </si>
  <si>
    <t>Harmage Singh Kalirai</t>
  </si>
  <si>
    <t>Zohra Segal</t>
  </si>
  <si>
    <t>Saeed Jaffrey</t>
  </si>
  <si>
    <t>Chicken Tikka MasalaÂ </t>
  </si>
  <si>
    <t>Shobu Kapoor</t>
  </si>
  <si>
    <t>acceptance|coming out to family|gay|large family|wedding</t>
  </si>
  <si>
    <t>http://www.imdb.com/title/tt0449000/?ref_=fn_tt_tt_1</t>
  </si>
  <si>
    <t>Rita Merson</t>
  </si>
  <si>
    <t>Always WoodstockÂ </t>
  </si>
  <si>
    <t>claim in title|contraction in title|new york|new york city|woodstock</t>
  </si>
  <si>
    <t>http://www.imdb.com/title/tt1995477/?ref_=fn_tt_tt_1</t>
  </si>
  <si>
    <t>Daniel Kash</t>
  </si>
  <si>
    <t>Rachel Skarsten</t>
  </si>
  <si>
    <t>Jack Brooks: Monster SlayerÂ </t>
  </si>
  <si>
    <t>Stefanie Drummond</t>
  </si>
  <si>
    <t>cult film|demon|monster slayer|uncle|vomiting</t>
  </si>
  <si>
    <t>http://www.imdb.com/title/tt0816539/?ref_=fn_tt_tt_1</t>
  </si>
  <si>
    <t>William Wyler</t>
  </si>
  <si>
    <t>Myrna Loy</t>
  </si>
  <si>
    <t>The Best Years of Our LivesÂ </t>
  </si>
  <si>
    <t>love|pity|readjusting to civilian life|veteran|world war two veteran</t>
  </si>
  <si>
    <t>http://www.imdb.com/title/tt0036868/?ref_=fn_tt_tt_1</t>
  </si>
  <si>
    <t>Larry Clark</t>
  </si>
  <si>
    <t>BullyÂ </t>
  </si>
  <si>
    <t>cruelty|friend|male frontal nudity|male nudity|pubic hair</t>
  </si>
  <si>
    <t>http://www.imdb.com/title/tt0242193/?ref_=fn_tt_tt_1</t>
  </si>
  <si>
    <t>Petter NÃ¦ss</t>
  </si>
  <si>
    <t>Per Christian Ellefsen</t>
  </si>
  <si>
    <t>JÃ¸rgen Langhelle</t>
  </si>
  <si>
    <t>EllingÂ </t>
  </si>
  <si>
    <t>Sven Nordin</t>
  </si>
  <si>
    <t>friendship|mental illness|poet|sex obsession|virgin</t>
  </si>
  <si>
    <t>http://www.imdb.com/title/tt0279064/?ref_=fn_tt_tt_1</t>
  </si>
  <si>
    <t>Robert Fontaine</t>
  </si>
  <si>
    <t>Arturo Castro</t>
  </si>
  <si>
    <t>Michael Derek</t>
  </si>
  <si>
    <t>Mi AmericaÂ </t>
  </si>
  <si>
    <t>Brad Lee Wind</t>
  </si>
  <si>
    <t>http://www.imdb.com/title/tt2460506/?ref_=fn_tt_tt_1</t>
  </si>
  <si>
    <t>Manuela Velasco</t>
  </si>
  <si>
    <t>[Rec]Â </t>
  </si>
  <si>
    <t>Carlos Lasarte</t>
  </si>
  <si>
    <t>apartment building|character's point of view camera shot|fire station|subjective camera|television reporter</t>
  </si>
  <si>
    <t>http://www.imdb.com/title/tt1038988/?ref_=fn_tt_tt_1</t>
  </si>
  <si>
    <t>Martha Higareda</t>
  </si>
  <si>
    <t>Lies in Plain SightÂ </t>
  </si>
  <si>
    <t>Cheyenne Haynes</t>
  </si>
  <si>
    <t>http://www.imdb.com/title/tt1675312/?ref_=fn_tt_tt_1</t>
  </si>
  <si>
    <t>Dan Perri</t>
  </si>
  <si>
    <t>Comedy|Drama|Mystery|Romance|Thriller</t>
  </si>
  <si>
    <t>Travis Myers</t>
  </si>
  <si>
    <t>SharkskinÂ </t>
  </si>
  <si>
    <t>Carmen Argenziano</t>
  </si>
  <si>
    <t>http://www.imdb.com/title/tt2317796/?ref_=fn_tt_tt_1</t>
  </si>
  <si>
    <t>Neil Mcenery-West</t>
  </si>
  <si>
    <t>Walter Hendrix III</t>
  </si>
  <si>
    <t>ContainmentÂ </t>
  </si>
  <si>
    <t>Louise Brealey</t>
  </si>
  <si>
    <t>hazmat suit</t>
  </si>
  <si>
    <t>http://www.imdb.com/title/tt3561236/?ref_=fn_tt_tt_1</t>
  </si>
  <si>
    <t>Anthony O'Brien</t>
  </si>
  <si>
    <t>Maria Doyle Kennedy</t>
  </si>
  <si>
    <t>The TimberÂ </t>
  </si>
  <si>
    <t>Shaun O'Hagan</t>
  </si>
  <si>
    <t>http://www.imdb.com/title/tt2215673/?ref_=fn_tt_tt_1</t>
  </si>
  <si>
    <t>Daniela Bianchi</t>
  </si>
  <si>
    <t>From Russia with LoveÂ </t>
  </si>
  <si>
    <t>assassin|british agent|british secret service|decoder|russian</t>
  </si>
  <si>
    <t>http://www.imdb.com/title/tt0057076/?ref_=fn_tt_tt_1</t>
  </si>
  <si>
    <t>Michael Herz</t>
  </si>
  <si>
    <t>Jessica Dublin</t>
  </si>
  <si>
    <t>Action|Comedy|Horror|Sci-Fi</t>
  </si>
  <si>
    <t>Phoebe Legere</t>
  </si>
  <si>
    <t>The Toxic Avenger Part IIÂ </t>
  </si>
  <si>
    <t>Lisa Gaye</t>
  </si>
  <si>
    <t>bare breasts|japan|tokyo japan|toxic avenger|troma</t>
  </si>
  <si>
    <t>http://www.imdb.com/title/tt0098503/?ref_=fn_tt_tt_1</t>
  </si>
  <si>
    <t>Alan Autry</t>
  </si>
  <si>
    <t xml:space="preserve">In the Heat of the NightÂ             </t>
  </si>
  <si>
    <t>Crystal R. Fox</t>
  </si>
  <si>
    <t>detective|mississippi|police|police detective|small town</t>
  </si>
  <si>
    <t>http://www.imdb.com/title/tt0094484/?ref_=fn_tt_tt_1</t>
  </si>
  <si>
    <t>John Beck</t>
  </si>
  <si>
    <t>SleeperÂ </t>
  </si>
  <si>
    <t>Mews Small</t>
  </si>
  <si>
    <t>frozen|future|health food|leader|police</t>
  </si>
  <si>
    <t>http://www.imdb.com/title/tt0070707/?ref_=fn_tt_tt_1</t>
  </si>
  <si>
    <t>David Robert Mitchell</t>
  </si>
  <si>
    <t>Ruby Harris</t>
  </si>
  <si>
    <t>Maika Monroe</t>
  </si>
  <si>
    <t>It FollowsÂ </t>
  </si>
  <si>
    <t>Jake Weary</t>
  </si>
  <si>
    <t>ambiguous ending|being followed|sex scene|supernatural|supernatural being</t>
  </si>
  <si>
    <t>http://www.imdb.com/title/tt3235888/?ref_=fn_tt_tt_1</t>
  </si>
  <si>
    <t>Everything You Always Wanted to Know About Sex * But Were Afraid to AskÂ </t>
  </si>
  <si>
    <t>aphrodisiac|court jester|jester|queen|written and directed by cast member</t>
  </si>
  <si>
    <t>http://www.imdb.com/title/tt0068555/?ref_=fn_tt_tt_1</t>
  </si>
  <si>
    <t>Robert Mulligan</t>
  </si>
  <si>
    <t>Brock Peters</t>
  </si>
  <si>
    <t>To Kill a MockingbirdÂ </t>
  </si>
  <si>
    <t>William Windom</t>
  </si>
  <si>
    <t>1930s|alabama|lawyer|six year old|trial</t>
  </si>
  <si>
    <t>http://www.imdb.com/title/tt0056592/?ref_=fn_tt_tt_1</t>
  </si>
  <si>
    <t>Mad Max 2: The Road WarriorÂ </t>
  </si>
  <si>
    <t>Kjell Nilsson</t>
  </si>
  <si>
    <t>australian|gasoline|post apocalypse|refinery|warrior</t>
  </si>
  <si>
    <t>http://www.imdb.com/title/tt0082694/?ref_=fn_tt_tt_1</t>
  </si>
  <si>
    <t>Chia-Liang Liu</t>
  </si>
  <si>
    <t>The Legend of Drunken MasterÂ </t>
  </si>
  <si>
    <t>Ho-Sung Pak</t>
  </si>
  <si>
    <t>battle|fight|fighting|martial artist|snake</t>
  </si>
  <si>
    <t>http://www.imdb.com/title/tt0111512/?ref_=fn_tt_tt_1</t>
  </si>
  <si>
    <t>Alicia Goranson</t>
  </si>
  <si>
    <t>Boys Don't CryÂ </t>
  </si>
  <si>
    <t>Jeannetta Arnette</t>
  </si>
  <si>
    <t>drinking|female dressed as male|love|nebraska|transgender</t>
  </si>
  <si>
    <t>http://www.imdb.com/title/tt0171804/?ref_=fn_tt_tt_1</t>
  </si>
  <si>
    <t>Chris Kentis</t>
  </si>
  <si>
    <t>Julia Taylor Ross</t>
  </si>
  <si>
    <t>Eric Sheffer Stevens</t>
  </si>
  <si>
    <t>Silent HouseÂ </t>
  </si>
  <si>
    <t>Adam Trese</t>
  </si>
  <si>
    <t>bound and gagged|girl|haunted house|hearing noises|uninterrupted shot</t>
  </si>
  <si>
    <t>http://www.imdb.com/title/tt1767382/?ref_=fn_tt_tt_1</t>
  </si>
  <si>
    <t>The Lives of OthersÂ </t>
  </si>
  <si>
    <t>east germany|police|secret police|stasi|writer</t>
  </si>
  <si>
    <t>http://www.imdb.com/title/tt0405094/?ref_=fn_tt_tt_1</t>
  </si>
  <si>
    <t>Ben Davies</t>
  </si>
  <si>
    <t>CourageousÂ </t>
  </si>
  <si>
    <t>T.C. Stallings</t>
  </si>
  <si>
    <t>faith|fatherhood|integrity|police|responsibility</t>
  </si>
  <si>
    <t>http://www.imdb.com/title/tt1630036/?ref_=fn_tt_tt_1</t>
  </si>
  <si>
    <t>Robert Rossen</t>
  </si>
  <si>
    <t>The HustlerÂ </t>
  </si>
  <si>
    <t>drink|manager|money|partner|pool hall</t>
  </si>
  <si>
    <t>http://www.imdb.com/title/tt0054997/?ref_=fn_tt_tt_1</t>
  </si>
  <si>
    <t>Jack Conway</t>
  </si>
  <si>
    <t>Adventure|Drama|Romance|Western</t>
  </si>
  <si>
    <t>Hedy Lamarr</t>
  </si>
  <si>
    <t>Boom TownÂ </t>
  </si>
  <si>
    <t>Claudette Colbert</t>
  </si>
  <si>
    <t>oil|oil field|oil tycoon|partnership|wildcatter</t>
  </si>
  <si>
    <t>http://www.imdb.com/title/tt0032273/?ref_=fn_tt_tt_1</t>
  </si>
  <si>
    <t>Sylvain Chomet</t>
  </si>
  <si>
    <t>Charles Linton</t>
  </si>
  <si>
    <t>Animation|Comedy|Drama</t>
  </si>
  <si>
    <t>Michel Robin</t>
  </si>
  <si>
    <t>The Triplets of BellevilleÂ </t>
  </si>
  <si>
    <t>BÃ©atrice Bonifassi</t>
  </si>
  <si>
    <t>belleville|dog|mafia|tour de france|very little dialogue</t>
  </si>
  <si>
    <t>http://www.imdb.com/title/tt0286244/?ref_=fn_tt_tt_1</t>
  </si>
  <si>
    <t>Chris Eyre</t>
  </si>
  <si>
    <t>Smoke SignalsÂ </t>
  </si>
  <si>
    <t>family abandonment|fire|loss of father|native american protagonist|native american reservation</t>
  </si>
  <si>
    <t>http://www.imdb.com/title/tt0120321/?ref_=fn_tt_tt_1</t>
  </si>
  <si>
    <t>James Urbaniak</t>
  </si>
  <si>
    <t>American SplendorÂ </t>
  </si>
  <si>
    <t>Daniel Tay</t>
  </si>
  <si>
    <t>1980s|comic book|dark horse comics|reference to david letterman|robert crumb</t>
  </si>
  <si>
    <t>http://www.imdb.com/title/tt0305206/?ref_=fn_tt_tt_1</t>
  </si>
  <si>
    <t>Albert Delpy</t>
  </si>
  <si>
    <t>Before SunsetÂ </t>
  </si>
  <si>
    <t>Marie Pillet</t>
  </si>
  <si>
    <t>book|bookstore|love|simultaneity|train</t>
  </si>
  <si>
    <t>http://www.imdb.com/title/tt0381681/?ref_=fn_tt_tt_1</t>
  </si>
  <si>
    <t>Jorge Salinas</t>
  </si>
  <si>
    <t>Amores PerrosÂ </t>
  </si>
  <si>
    <t>Goya Toledo</t>
  </si>
  <si>
    <t>animal in title|dog fight|mexico city|multiple perspectives|nonlinear timeline</t>
  </si>
  <si>
    <t>http://www.imdb.com/title/tt0245712/?ref_=fn_tt_tt_1</t>
  </si>
  <si>
    <t>Sarah Clarke</t>
  </si>
  <si>
    <t>ThirteenÂ </t>
  </si>
  <si>
    <t>13 year olds|adolescence|friend|peer pressure|teacher</t>
  </si>
  <si>
    <t>http://www.imdb.com/title/tt0328538/?ref_=fn_tt_tt_1</t>
  </si>
  <si>
    <t>Elia Kazan</t>
  </si>
  <si>
    <t>Celeste Holm</t>
  </si>
  <si>
    <t>Gentleman's AgreementÂ </t>
  </si>
  <si>
    <t>John Garfield</t>
  </si>
  <si>
    <t>bigotry|jewish|prejudice|racism|writer</t>
  </si>
  <si>
    <t>http://www.imdb.com/title/tt0039416/?ref_=fn_tt_tt_1</t>
  </si>
  <si>
    <t>Debra Granik</t>
  </si>
  <si>
    <t>Shelley Waggener</t>
  </si>
  <si>
    <t>Winter's BoneÂ </t>
  </si>
  <si>
    <t>Lauren Sweetser</t>
  </si>
  <si>
    <t>bail|crystal meth|family relationships|female protagonist|search for father</t>
  </si>
  <si>
    <t>http://www.imdb.com/title/tt1399683/?ref_=fn_tt_tt_1</t>
  </si>
  <si>
    <t>Brendan Mackey</t>
  </si>
  <si>
    <t>Adventure|Documentary|Drama|Sport</t>
  </si>
  <si>
    <t>Nicholas Aaron</t>
  </si>
  <si>
    <t>Touching the VoidÂ </t>
  </si>
  <si>
    <t>Joe Simpson</t>
  </si>
  <si>
    <t>bone|climbing|crevasse|partner|rope</t>
  </si>
  <si>
    <t>http://www.imdb.com/title/tt0379557/?ref_=fn_tt_tt_1</t>
  </si>
  <si>
    <t>Henry King</t>
  </si>
  <si>
    <t>Tyrone Power</t>
  </si>
  <si>
    <t>Alexander's Ragtime BandÂ </t>
  </si>
  <si>
    <t>band|dance|ragtime|singer|violinist</t>
  </si>
  <si>
    <t>http://www.imdb.com/title/tt0029852/?ref_=fn_tt_tt_1</t>
  </si>
  <si>
    <t>Miranda July</t>
  </si>
  <si>
    <t>Najarra Townsend</t>
  </si>
  <si>
    <t>Me and You and Everyone We KnowÂ </t>
  </si>
  <si>
    <t>fellatio|seven word title|shoe salesman|title directed by female|written by director</t>
  </si>
  <si>
    <t>http://www.imdb.com/title/tt0415978/?ref_=fn_tt_tt_1</t>
  </si>
  <si>
    <t>Crime|Documentary</t>
  </si>
  <si>
    <t>Inside JobÂ </t>
  </si>
  <si>
    <t>Barney Frank</t>
  </si>
  <si>
    <t>florida|iceland|interview|new york city new york|recession</t>
  </si>
  <si>
    <t>http://www.imdb.com/title/tt1645089/?ref_=fn_tt_tt_1</t>
  </si>
  <si>
    <t>Max Joseph</t>
  </si>
  <si>
    <t>We Are Your FriendsÂ </t>
  </si>
  <si>
    <t>box office flop|critically bashed|male objectification|narcissism|wannabe dj</t>
  </si>
  <si>
    <t>http://www.imdb.com/title/tt3787590/?ref_=fn_tt_tt_1</t>
  </si>
  <si>
    <t>Jim Jarmusch</t>
  </si>
  <si>
    <t>Gano Grills</t>
  </si>
  <si>
    <t>Ghost Dog: The Way of the SamuraiÂ </t>
  </si>
  <si>
    <t>Richard Portnow</t>
  </si>
  <si>
    <t>african american|code|dog|pigeon|samurai</t>
  </si>
  <si>
    <t>http://www.imdb.com/title/tt0165798/?ref_=fn_tt_tt_1</t>
  </si>
  <si>
    <t>Harsh TimesÂ </t>
  </si>
  <si>
    <t>blood splatter|friend|lapd|mexican|violence</t>
  </si>
  <si>
    <t>http://www.imdb.com/title/tt0433387/?ref_=fn_tt_tt_1</t>
  </si>
  <si>
    <t>CaptiveÂ </t>
  </si>
  <si>
    <t>Sydelle Noel</t>
  </si>
  <si>
    <t>auto theft|based on true story|drug addict|kidnapping|violence</t>
  </si>
  <si>
    <t>http://www.imdb.com/title/tt3268668/?ref_=fn_tt_tt_1</t>
  </si>
  <si>
    <t>Full FrontalÂ </t>
  </si>
  <si>
    <t>birthday|friend|hollywood|party|sex</t>
  </si>
  <si>
    <t>http://www.imdb.com/title/tt0290212/?ref_=fn_tt_tt_1</t>
  </si>
  <si>
    <t>Kevin Tenney</t>
  </si>
  <si>
    <t>Tawny Kitaen</t>
  </si>
  <si>
    <t>WitchboardÂ </t>
  </si>
  <si>
    <t>Rose Marie</t>
  </si>
  <si>
    <t>evil spirit|hatchet|ouija|ouija board|psychopathic killer</t>
  </si>
  <si>
    <t>http://www.imdb.com/title/tt0090327/?ref_=fn_tt_tt_1</t>
  </si>
  <si>
    <t xml:space="preserve">Strangers with CandyÂ             </t>
  </si>
  <si>
    <t>alternative comedy|female protagonist|high school|social satire|three word title</t>
  </si>
  <si>
    <t>http://www.imdb.com/title/tt0194624/?ref_=fn_tt_tt_1</t>
  </si>
  <si>
    <t>Peter Stickles</t>
  </si>
  <si>
    <t>Sook-Yin Lee</t>
  </si>
  <si>
    <t>ShortbusÂ </t>
  </si>
  <si>
    <t>Raphael Barker</t>
  </si>
  <si>
    <t>controversy|ejaculation|male frontal nudity|oral sex|unsimulated sex</t>
  </si>
  <si>
    <t>http://www.imdb.com/title/tt0367027/?ref_=fn_tt_tt_1</t>
  </si>
  <si>
    <t>Ari Folman</t>
  </si>
  <si>
    <t>Ronny Dayag</t>
  </si>
  <si>
    <t>Animation|Biography|Documentary|Drama|History|War</t>
  </si>
  <si>
    <t>Waltz with BashirÂ </t>
  </si>
  <si>
    <t>Zahava Solomon</t>
  </si>
  <si>
    <t>bar|dog|interview|lebanon|nightmare</t>
  </si>
  <si>
    <t>http://www.imdb.com/title/tt1185616/?ref_=fn_tt_tt_1</t>
  </si>
  <si>
    <t>Israel</t>
  </si>
  <si>
    <t>Gary Rogers</t>
  </si>
  <si>
    <t>Kirby Heyborne</t>
  </si>
  <si>
    <t>Noah Danby</t>
  </si>
  <si>
    <t>The Book of Mormon Movie, Volume 1: The JourneyÂ </t>
  </si>
  <si>
    <t>Bruce Newbold</t>
  </si>
  <si>
    <t>jerusalem|journey|promised land|ship|wilderness</t>
  </si>
  <si>
    <t>http://www.imdb.com/title/tt0349159/?ref_=fn_tt_tt_1</t>
  </si>
  <si>
    <t>Dick Cheney</t>
  </si>
  <si>
    <t>Documentary|War</t>
  </si>
  <si>
    <t>No End in SightÂ </t>
  </si>
  <si>
    <t>Donald Rumsfeld</t>
  </si>
  <si>
    <t>american politics|iraq|iraq war|occupation|white house</t>
  </si>
  <si>
    <t>http://www.imdb.com/title/tt0912593/?ref_=fn_tt_tt_1</t>
  </si>
  <si>
    <t>Marielle Heller</t>
  </si>
  <si>
    <t>The Diary of a Teenage GirlÂ </t>
  </si>
  <si>
    <t>Austin Lyon</t>
  </si>
  <si>
    <t>1970s|mother's boyfriend|overalls|phone booth|sexual promiscuity</t>
  </si>
  <si>
    <t>http://www.imdb.com/title/tt3172532/?ref_=fn_tt_tt_1</t>
  </si>
  <si>
    <t xml:space="preserve">Get RealÂ             </t>
  </si>
  <si>
    <t>Debrah Farentino</t>
  </si>
  <si>
    <t>breaking the fourth wall|brother brother relationship|high school friends|imperative in title|skateboard</t>
  </si>
  <si>
    <t>http://www.imdb.com/title/tt0212662/?ref_=fn_tt_tt_1</t>
  </si>
  <si>
    <t>David Sington</t>
  </si>
  <si>
    <t>Buzz Aldrin</t>
  </si>
  <si>
    <t>Documentary|History</t>
  </si>
  <si>
    <t>John F. Kennedy</t>
  </si>
  <si>
    <t>In the Shadow of the MoonÂ </t>
  </si>
  <si>
    <t>Neil Armstrong</t>
  </si>
  <si>
    <t>1960s|astronaut|moon|nasa|spacecraft accident</t>
  </si>
  <si>
    <t>http://www.imdb.com/title/tt0925248/?ref_=fn_tt_tt_1</t>
  </si>
  <si>
    <t>Kelly Reichardt</t>
  </si>
  <si>
    <t>Meek's CutoffÂ </t>
  </si>
  <si>
    <t>desert|oregon|survival|trust|water</t>
  </si>
  <si>
    <t>http://www.imdb.com/title/tt1518812/?ref_=fn_tt_tt_1</t>
  </si>
  <si>
    <t>Biography|Documentary|History</t>
  </si>
  <si>
    <t>Inside Deep ThroatÂ </t>
  </si>
  <si>
    <t>Linda Lovelace</t>
  </si>
  <si>
    <t>clitoris|deep throat|fellatio|oral sex|porn industry</t>
  </si>
  <si>
    <t>http://www.imdb.com/title/tt0418753/?ref_=fn_tt_tt_1</t>
  </si>
  <si>
    <t>Bob Giraldi</t>
  </si>
  <si>
    <t>Manny Perez</t>
  </si>
  <si>
    <t>Dinner RushÂ </t>
  </si>
  <si>
    <t>detective|food|gangster|police|restaurant</t>
  </si>
  <si>
    <t>http://www.imdb.com/title/tt0229340/?ref_=fn_tt_tt_1</t>
  </si>
  <si>
    <t>ClockwatchersÂ </t>
  </si>
  <si>
    <t>office|office politics|photo booth|snobbery|title directed by female</t>
  </si>
  <si>
    <t>http://www.imdb.com/title/tt0118866/?ref_=fn_tt_tt_1</t>
  </si>
  <si>
    <t>Huck Botko</t>
  </si>
  <si>
    <t>Krysta Rodriguez</t>
  </si>
  <si>
    <t>Matt Bennett</t>
  </si>
  <si>
    <t>The Virginity HitÂ </t>
  </si>
  <si>
    <t>Zack Pearlman</t>
  </si>
  <si>
    <t>masturbation|porn star|sex lesson from a prostitute|spreadeagle|topless</t>
  </si>
  <si>
    <t>http://www.imdb.com/title/tt1695994/?ref_=fn_tt_tt_1</t>
  </si>
  <si>
    <t>SubwayÂ </t>
  </si>
  <si>
    <t>Jean-Hugues Anglade</t>
  </si>
  <si>
    <t>band|blackmail|safe|subway|train</t>
  </si>
  <si>
    <t>http://www.imdb.com/title/tt0090095/?ref_=fn_tt_tt_1</t>
  </si>
  <si>
    <t>David Duchovny</t>
  </si>
  <si>
    <t>House of DÂ </t>
  </si>
  <si>
    <t>artist|butchery|catholic|catholic school|friend</t>
  </si>
  <si>
    <t>http://www.imdb.com/title/tt0372334/?ref_=fn_tt_tt_1</t>
  </si>
  <si>
    <t>Mitchell Lichtenstein</t>
  </si>
  <si>
    <t>Nathan Parsons</t>
  </si>
  <si>
    <t>Jess Weixler</t>
  </si>
  <si>
    <t>TeethÂ </t>
  </si>
  <si>
    <t>John Hensley</t>
  </si>
  <si>
    <t>high school|purity|stepbrother|temptation|vagina dentata</t>
  </si>
  <si>
    <t>http://www.imdb.com/title/tt0780622/?ref_=fn_tt_tt_1</t>
  </si>
  <si>
    <t>Lance Mungia</t>
  </si>
  <si>
    <t>Stephane Gauger</t>
  </si>
  <si>
    <t>Action|Adventure|Comedy|Drama|Music|Sci-Fi</t>
  </si>
  <si>
    <t>Jeffrey Falcon</t>
  </si>
  <si>
    <t>Six-String SamuraiÂ </t>
  </si>
  <si>
    <t>Kim De Angelo</t>
  </si>
  <si>
    <t>boy|guitar|orphan|rock 'n' roll|sword</t>
  </si>
  <si>
    <t>http://www.imdb.com/title/tt0118736/?ref_=fn_tt_tt_1</t>
  </si>
  <si>
    <t>Kundan Shah</t>
  </si>
  <si>
    <t>Bobby Deol</t>
  </si>
  <si>
    <t>Karisma Kapoor</t>
  </si>
  <si>
    <t>Hum To Mohabbat KaregaÂ </t>
  </si>
  <si>
    <t>Shakti Kapoor</t>
  </si>
  <si>
    <t>elevator|news reporter|police|restaurant|waiter</t>
  </si>
  <si>
    <t>http://www.imdb.com/title/tt0249588/?ref_=fn_tt_tt_1</t>
  </si>
  <si>
    <t>Biography|Comedy|Drama|Music</t>
  </si>
  <si>
    <t>Paul Kaye</t>
  </si>
  <si>
    <t>It's All Gone Pete TongÂ </t>
  </si>
  <si>
    <t>Kate Magowan</t>
  </si>
  <si>
    <t>deafness|disappearance|ears|ibiza|musician</t>
  </si>
  <si>
    <t>http://www.imdb.com/title/tt0388139/?ref_=fn_tt_tt_1</t>
  </si>
  <si>
    <t>Hue Rhodes</t>
  </si>
  <si>
    <t>Saint John of Las VegasÂ </t>
  </si>
  <si>
    <t>city name in title|male frontal nudity|place name in title</t>
  </si>
  <si>
    <t>http://www.imdb.com/title/tt1276105/?ref_=fn_tt_tt_1</t>
  </si>
  <si>
    <t>24 7: Twenty Four SevenÂ </t>
  </si>
  <si>
    <t>Karl Collins</t>
  </si>
  <si>
    <t>fight|gang|hiking|wales|working class</t>
  </si>
  <si>
    <t>http://www.imdb.com/title/tt0120391/?ref_=fn_tt_tt_1</t>
  </si>
  <si>
    <t>StonewallÂ </t>
  </si>
  <si>
    <t>box office flop|critically bashed|gay rights|new york city|stonewall riots</t>
  </si>
  <si>
    <t>http://www.imdb.com/title/tt3018070/?ref_=fn_tt_tt_1</t>
  </si>
  <si>
    <t xml:space="preserve">EurekaÂ             </t>
  </si>
  <si>
    <t>alternate reality|pacific northwest|small town|small town life|small town sheriff</t>
  </si>
  <si>
    <t>http://www.imdb.com/title/tt0796264/?ref_=fn_tt_tt_1</t>
  </si>
  <si>
    <t>Jugal Hansraj</t>
  </si>
  <si>
    <t>Sanjay Mishra</t>
  </si>
  <si>
    <t>Animation|Comedy|Family|Romance</t>
  </si>
  <si>
    <t>Roadside RomeoÂ </t>
  </si>
  <si>
    <t>Javed Jaffrey</t>
  </si>
  <si>
    <t>india|love|love at first sight|mumbai india|reference to edward scissorhands</t>
  </si>
  <si>
    <t>http://www.imdb.com/title/tt1050739/?ref_=fn_tt_tt_1</t>
  </si>
  <si>
    <t>Danny Provenzano</t>
  </si>
  <si>
    <t>This Thing of OursÂ </t>
  </si>
  <si>
    <t>Chuck Zito</t>
  </si>
  <si>
    <t>gangster|heist|internet|mafia|miami florida</t>
  </si>
  <si>
    <t>http://www.imdb.com/title/tt0338497/?ref_=fn_tt_tt_1</t>
  </si>
  <si>
    <t>Bill Muir</t>
  </si>
  <si>
    <t>Jansen Panettiere</t>
  </si>
  <si>
    <t>The Lost Medallion: The Adventures of Billy StoneÂ </t>
  </si>
  <si>
    <t>cave|cobra|island|medallion|waterfall</t>
  </si>
  <si>
    <t>http://www.imdb.com/title/tt1390539/?ref_=fn_tt_tt_1</t>
  </si>
  <si>
    <t>The Last Five YearsÂ </t>
  </si>
  <si>
    <t>Charly Bivona</t>
  </si>
  <si>
    <t>based on play|number in title</t>
  </si>
  <si>
    <t>http://www.imdb.com/title/tt2474024/?ref_=fn_tt_tt_1</t>
  </si>
  <si>
    <t>Noah Buschel</t>
  </si>
  <si>
    <t>The Missing PersonÂ </t>
  </si>
  <si>
    <t>cellphone|detective|missing person|private detective|train</t>
  </si>
  <si>
    <t>http://www.imdb.com/title/tt1105512/?ref_=fn_tt_tt_1</t>
  </si>
  <si>
    <t>Brian Yuzna</t>
  </si>
  <si>
    <t>Kent McCord</t>
  </si>
  <si>
    <t>Horror|Romance|Sci-Fi</t>
  </si>
  <si>
    <t>Return of the Living Dead IIIÂ </t>
  </si>
  <si>
    <t>Sarah Douglas</t>
  </si>
  <si>
    <t>female nudity|living dead|self mutilation|sequel|zombie</t>
  </si>
  <si>
    <t>http://www.imdb.com/title/tt0107953/?ref_=fn_tt_tt_1</t>
  </si>
  <si>
    <t>Hunter Richards</t>
  </si>
  <si>
    <t>LondonÂ </t>
  </si>
  <si>
    <t>bar|coke|drugs|party|snorting</t>
  </si>
  <si>
    <t>http://www.imdb.com/title/tt0449061/?ref_=fn_tt_tt_1</t>
  </si>
  <si>
    <t>Laurie Collyer</t>
  </si>
  <si>
    <t>SherrybabyÂ </t>
  </si>
  <si>
    <t>Michelle Hurst</t>
  </si>
  <si>
    <t>ex convict|halfway house|nipples visible through clothing|orgasm|parole officer</t>
  </si>
  <si>
    <t>http://www.imdb.com/title/tt0423169/?ref_=fn_tt_tt_1</t>
  </si>
  <si>
    <t>Aaron Hann</t>
  </si>
  <si>
    <t>Michael McLafferty</t>
  </si>
  <si>
    <t>Jordi Vilasuso</t>
  </si>
  <si>
    <t>CircleÂ </t>
  </si>
  <si>
    <t>Kaiwi Lyman-Mersereau</t>
  </si>
  <si>
    <t>alien abduction|debate|lesbian|pregnant|spaceship</t>
  </si>
  <si>
    <t>http://www.imdb.com/title/tt3118452/?ref_=fn_tt_tt_1</t>
  </si>
  <si>
    <t>Eden LakeÂ </t>
  </si>
  <si>
    <t>Lorraine Stanley</t>
  </si>
  <si>
    <t>camping|forest|lake|stabbed with glass|vomiting</t>
  </si>
  <si>
    <t>http://www.imdb.com/title/tt1020530/?ref_=fn_tt_tt_1</t>
  </si>
  <si>
    <t>PlushÂ </t>
  </si>
  <si>
    <t>Marlene Forte</t>
  </si>
  <si>
    <t>gay interest|guitarist|obsessed fan|seduction|sex scene</t>
  </si>
  <si>
    <t>http://www.imdb.com/title/tt2226519/?ref_=fn_tt_tt_1</t>
  </si>
  <si>
    <t>Phil Claydon</t>
  </si>
  <si>
    <t>Action|Comedy|Fantasy|Horror</t>
  </si>
  <si>
    <t>Vampire KillersÂ </t>
  </si>
  <si>
    <t>Silvia Colloca</t>
  </si>
  <si>
    <t>blood|breasts|female nudity|lesbian|vampire</t>
  </si>
  <si>
    <t>http://www.imdb.com/title/tt1020885/?ref_=fn_tt_tt_1</t>
  </si>
  <si>
    <t>Ralph Ziman</t>
  </si>
  <si>
    <t>Kenneth Nkosi</t>
  </si>
  <si>
    <t>Gangster's Paradise: JerusalemaÂ </t>
  </si>
  <si>
    <t>Robert Hobbs</t>
  </si>
  <si>
    <t>carjacking|drug lord|johannesburg south africa|police|post apartheid</t>
  </si>
  <si>
    <t>http://www.imdb.com/title/tt0783532/?ref_=fn_tt_tt_1</t>
  </si>
  <si>
    <t>John Simpson</t>
  </si>
  <si>
    <t>Freeze FrameÂ </t>
  </si>
  <si>
    <t>alibi|box office flop|newspaper clipping|non statutory female on male rape|profiler</t>
  </si>
  <si>
    <t>http://www.imdb.com/title/tt0363095/?ref_=fn_tt_tt_1</t>
  </si>
  <si>
    <t>Colin Minihan</t>
  </si>
  <si>
    <t>Sean Rogerson</t>
  </si>
  <si>
    <t>Grave EncountersÂ </t>
  </si>
  <si>
    <t>Ashleigh Gryzko</t>
  </si>
  <si>
    <t>ghost|ghost hunting|labyrinth|paranormal|reality show</t>
  </si>
  <si>
    <t>http://www.imdb.com/title/tt1703199/?ref_=fn_tt_tt_1</t>
  </si>
  <si>
    <t>Conor McMahon</t>
  </si>
  <si>
    <t>Tommy Knight</t>
  </si>
  <si>
    <t>Peter McQuinn</t>
  </si>
  <si>
    <t>StitchesÂ </t>
  </si>
  <si>
    <t>Jemma Curran</t>
  </si>
  <si>
    <t>cat killer|death of animal|high heels|kneed in the crotch|kneed in the groin</t>
  </si>
  <si>
    <t>http://www.imdb.com/title/tt2126362/?ref_=fn_tt_tt_1</t>
  </si>
  <si>
    <t>Chris Shadley</t>
  </si>
  <si>
    <t>William Lee Scott</t>
  </si>
  <si>
    <t>Daniel Baldwin</t>
  </si>
  <si>
    <t>Nine DeadÂ </t>
  </si>
  <si>
    <t>betrayal|car|connection|death|gun</t>
  </si>
  <si>
    <t>http://www.imdb.com/title/tt0959329/?ref_=fn_tt_tt_1</t>
  </si>
  <si>
    <t>Simon Napier-Bell</t>
  </si>
  <si>
    <t>Tim Rice</t>
  </si>
  <si>
    <t>Alice Cooper</t>
  </si>
  <si>
    <t>To Be Frank, Sinatra at 100Â </t>
  </si>
  <si>
    <t>Louis Walsh</t>
  </si>
  <si>
    <t>http://www.imdb.com/title/tt4704314/?ref_=fn_tt_tt_1</t>
  </si>
  <si>
    <t>Charlotte Rae</t>
  </si>
  <si>
    <t>BananasÂ </t>
  </si>
  <si>
    <t>fictitious country|latin america|president|rebellion|reference to fidel castro</t>
  </si>
  <si>
    <t>http://www.imdb.com/title/tt0066808/?ref_=fn_tt_tt_1</t>
  </si>
  <si>
    <t>Simon Yin</t>
  </si>
  <si>
    <t>Paul Sheehan</t>
  </si>
  <si>
    <t>SupercapitalistÂ </t>
  </si>
  <si>
    <t>Kathy Uyen</t>
  </si>
  <si>
    <t>http://www.imdb.com/title/tt1734586/?ref_=fn_tt_tt_1</t>
  </si>
  <si>
    <t>Jeff Crook</t>
  </si>
  <si>
    <t>Mario Cimarro</t>
  </si>
  <si>
    <t>RockawayÂ </t>
  </si>
  <si>
    <t>Ricardo Chavira</t>
  </si>
  <si>
    <t>http://www.imdb.com/title/tt0796355/?ref_=fn_tt_tt_1</t>
  </si>
  <si>
    <t xml:space="preserve">WingsÂ             </t>
  </si>
  <si>
    <t>1990s|brother brother relationship|nantucket island|one word title|sister sister relationship</t>
  </si>
  <si>
    <t>http://www.imdb.com/title/tt0098948/?ref_=fn_tt_tt_1</t>
  </si>
  <si>
    <t>Orson Welles</t>
  </si>
  <si>
    <t>Everett Sloane</t>
  </si>
  <si>
    <t>Crime|Drama|Film-Noir|Mystery|Thriller</t>
  </si>
  <si>
    <t>Rita Hayworth</t>
  </si>
  <si>
    <t>The Lady from ShanghaiÂ </t>
  </si>
  <si>
    <t>Ted de Corsia</t>
  </si>
  <si>
    <t>law partner|murder|partner|seaman|yacht</t>
  </si>
  <si>
    <t>http://www.imdb.com/title/tt0040525/?ref_=fn_tt_tt_1</t>
  </si>
  <si>
    <t>Dave Payne</t>
  </si>
  <si>
    <t>No Man's Land: The Rise of ReekerÂ </t>
  </si>
  <si>
    <t>death|desert|robber|sheriff|waitress</t>
  </si>
  <si>
    <t>http://www.imdb.com/title/tt1090671/?ref_=fn_tt_tt_1</t>
  </si>
  <si>
    <t>HighwayÂ </t>
  </si>
  <si>
    <t>Mark Rolston</t>
  </si>
  <si>
    <t>1990s|homoeroticism|reference to kurt cobain|road trip|year 1994</t>
  </si>
  <si>
    <t>http://www.imdb.com/title/tt0165361/?ref_=fn_tt_tt_1</t>
  </si>
  <si>
    <t>Small ApartmentsÂ </t>
  </si>
  <si>
    <t>fire investigator|landlord|suicide|talking to one's self in a mirror|turpentine</t>
  </si>
  <si>
    <t>http://www.imdb.com/title/tt1272886/?ref_=fn_tt_tt_1</t>
  </si>
  <si>
    <t>Brad Copeland</t>
  </si>
  <si>
    <t>Sunil Narkar</t>
  </si>
  <si>
    <t>Coffee TownÂ </t>
  </si>
  <si>
    <t>barista|coffee|coffee shop|fight|insult</t>
  </si>
  <si>
    <t>http://www.imdb.com/title/tt2234025/?ref_=fn_tt_tt_1</t>
  </si>
  <si>
    <t>Paul Bunnell</t>
  </si>
  <si>
    <t>Comedy|Fantasy|Musical|Sci-Fi</t>
  </si>
  <si>
    <t>Kate Maberly</t>
  </si>
  <si>
    <t>The Ghastly Love of Johnny XÂ </t>
  </si>
  <si>
    <t>Paul Williams</t>
  </si>
  <si>
    <t>1950s|independent film|outlaw|trial</t>
  </si>
  <si>
    <t>http://www.imdb.com/title/tt1754633/?ref_=fn_tt_tt_1</t>
  </si>
  <si>
    <t>Phil Morrison</t>
  </si>
  <si>
    <t>All Is BrightÂ </t>
  </si>
  <si>
    <t>christmas tree|french canadian|new york|salesman</t>
  </si>
  <si>
    <t>http://www.imdb.com/title/tt1462901/?ref_=fn_tt_tt_1</t>
  </si>
  <si>
    <t>Harald Reinl</t>
  </si>
  <si>
    <t>Lex Barker</t>
  </si>
  <si>
    <t>The Torture Chamber of Dr. SadismÂ </t>
  </si>
  <si>
    <t>Karin Dor</t>
  </si>
  <si>
    <t>count|drawn and quartered|tied up|torture chamber|torture device</t>
  </si>
  <si>
    <t>http://www.imdb.com/title/tt0062235/?ref_=fn_tt_tt_1</t>
  </si>
  <si>
    <t>Jon Mack</t>
  </si>
  <si>
    <t>Straight A'sÂ </t>
  </si>
  <si>
    <t>Josh Meyers</t>
  </si>
  <si>
    <t>addict|paternity|rascal|swimming pool|texas</t>
  </si>
  <si>
    <t>http://www.imdb.com/title/tt2024506/?ref_=fn_tt_tt_1</t>
  </si>
  <si>
    <t>Zero Mostel</t>
  </si>
  <si>
    <t>Buster Keaton</t>
  </si>
  <si>
    <t>A Funny Thing Happened on the Way to the ForumÂ </t>
  </si>
  <si>
    <t>Phil Silvers</t>
  </si>
  <si>
    <t>based on stage musical|based on stage musical based on stage play|freedom|historical fiction|virgin</t>
  </si>
  <si>
    <t>http://www.imdb.com/title/tt0060438/?ref_=fn_tt_tt_1</t>
  </si>
  <si>
    <t>Eddie Vedder</t>
  </si>
  <si>
    <t>Slacker UprisingÂ </t>
  </si>
  <si>
    <t>Steve Earle</t>
  </si>
  <si>
    <t>character name in title|election campaign|presidential election</t>
  </si>
  <si>
    <t>http://www.imdb.com/title/tt0850669/?ref_=fn_tt_tt_1</t>
  </si>
  <si>
    <t>Tanner Beard</t>
  </si>
  <si>
    <t>Action|Adventure|History|Western</t>
  </si>
  <si>
    <t>The Legend of Hell's Gate: An American ConspiracyÂ </t>
  </si>
  <si>
    <t>1800s|doc holliday|robbers|sheriff|texas</t>
  </si>
  <si>
    <t>http://www.imdb.com/title/tt1220217/?ref_=fn_tt_tt_1</t>
  </si>
  <si>
    <t>Scott Dow</t>
  </si>
  <si>
    <t>Wray Crawford</t>
  </si>
  <si>
    <t>Trenton Rostedt</t>
  </si>
  <si>
    <t>The Walking DeceasedÂ </t>
  </si>
  <si>
    <t>Dave Sheridan</t>
  </si>
  <si>
    <t>zombie|zombie spoof</t>
  </si>
  <si>
    <t>http://www.imdb.com/title/tt3499458/?ref_=fn_tt_tt_1</t>
  </si>
  <si>
    <t>Derick Martini</t>
  </si>
  <si>
    <t>The Curse of Downers GroveÂ </t>
  </si>
  <si>
    <t>http://www.imdb.com/title/tt1772261/?ref_=fn_tt_tt_1</t>
  </si>
  <si>
    <t>Jerry Dugan</t>
  </si>
  <si>
    <t>Michael Aaron Milligan</t>
  </si>
  <si>
    <t>Melissa Bolona</t>
  </si>
  <si>
    <t>Shark LakeÂ </t>
  </si>
  <si>
    <t>James Chalke</t>
  </si>
  <si>
    <t>blood|daughter|jail|police|shark</t>
  </si>
  <si>
    <t>http://www.imdb.com/title/tt4416518/?ref_=fn_tt_tt_1</t>
  </si>
  <si>
    <t>Tim Hunter</t>
  </si>
  <si>
    <t>River's EdgeÂ </t>
  </si>
  <si>
    <t>death|friend|high school|murder|police</t>
  </si>
  <si>
    <t>http://www.imdb.com/title/tt0091860/?ref_=fn_tt_tt_1</t>
  </si>
  <si>
    <t>NorthforkÂ </t>
  </si>
  <si>
    <t>boy|caretaker|dam|evacuation|orphanage</t>
  </si>
  <si>
    <t>http://www.imdb.com/title/tt0322659/?ref_=fn_tt_tt_1</t>
  </si>
  <si>
    <t>Mike 'The Miz' Mizanin</t>
  </si>
  <si>
    <t>Paul McGillion</t>
  </si>
  <si>
    <t>The Marine 4: Moving TargetÂ </t>
  </si>
  <si>
    <t>David Lewis</t>
  </si>
  <si>
    <t>killed in police car|mercenary|police officer shot in the leg|police officer shot through the heart|whistleblower</t>
  </si>
  <si>
    <t>http://www.imdb.com/title/tt3528666/?ref_=fn_tt_tt_1</t>
  </si>
  <si>
    <t>BuriedÂ </t>
  </si>
  <si>
    <t>Erik Palladino</t>
  </si>
  <si>
    <t>buried alive|coffin|iraq|one person|single set production</t>
  </si>
  <si>
    <t>http://www.imdb.com/title/tt1462758/?ref_=fn_tt_tt_1</t>
  </si>
  <si>
    <t>Richard Ayoade</t>
  </si>
  <si>
    <t>SubmarineÂ </t>
  </si>
  <si>
    <t>15 year old|school|teen comedy|teen movie|virginity</t>
  </si>
  <si>
    <t>http://www.imdb.com/title/tt1440292/?ref_=fn_tt_tt_1</t>
  </si>
  <si>
    <t>Jehane Noujaim</t>
  </si>
  <si>
    <t>Ahmed Hassan</t>
  </si>
  <si>
    <t>Documentary|Drama|History|News</t>
  </si>
  <si>
    <t>The SquareÂ </t>
  </si>
  <si>
    <t>Aida Elkashef</t>
  </si>
  <si>
    <t>http://www.imdb.com/title/tt2486682/?ref_=fn_tt_tt_1</t>
  </si>
  <si>
    <t>Egypt</t>
  </si>
  <si>
    <t>Pascal Arnold</t>
  </si>
  <si>
    <t>Lizzie BrocherÃ©</t>
  </si>
  <si>
    <t>Karl E. Landler</t>
  </si>
  <si>
    <t>One to AnotherÂ </t>
  </si>
  <si>
    <t>fellatio|female frontal nudity|male frontal nudity|nude sunbathing|orgy</t>
  </si>
  <si>
    <t>http://www.imdb.com/title/tt0486751/?ref_=fn_tt_tt_1</t>
  </si>
  <si>
    <t>Remo</t>
  </si>
  <si>
    <t>ABCD (Any Body Can Dance)Â </t>
  </si>
  <si>
    <t>Prabhudheva</t>
  </si>
  <si>
    <t>http://www.imdb.com/title/tt2321163/?ref_=fn_tt_tt_1</t>
  </si>
  <si>
    <t>Philippe Petit</t>
  </si>
  <si>
    <t>Biography|Crime|Documentary|History|Thriller</t>
  </si>
  <si>
    <t>Paul McGill</t>
  </si>
  <si>
    <t>Man on WireÂ </t>
  </si>
  <si>
    <t>Jean-Louis Blondeau</t>
  </si>
  <si>
    <t>new york city|passion|reenactment|rooftop|tower</t>
  </si>
  <si>
    <t>http://www.imdb.com/title/tt1155592/?ref_=fn_tt_tt_1</t>
  </si>
  <si>
    <t>John Laing</t>
  </si>
  <si>
    <t>Peter Feeney</t>
  </si>
  <si>
    <t>Siobhan Marshall</t>
  </si>
  <si>
    <t>AbandonedÂ </t>
  </si>
  <si>
    <t>Rachel Nash</t>
  </si>
  <si>
    <t>boat|one word title|sea|storm|survivor</t>
  </si>
  <si>
    <t>http://www.imdb.com/title/tt4519006/?ref_=fn_tt_tt_1</t>
  </si>
  <si>
    <t>Jamal Hill</t>
  </si>
  <si>
    <t>Adam Ratcliffe</t>
  </si>
  <si>
    <t>Brotherly LoveÂ </t>
  </si>
  <si>
    <t>basketball|burglary|police|robbery|teenage girl</t>
  </si>
  <si>
    <t>http://www.imdb.com/title/tt3262990/?ref_=fn_tt_tt_1</t>
  </si>
  <si>
    <t>Daniel Stamm</t>
  </si>
  <si>
    <t>The Last ExorcismÂ </t>
  </si>
  <si>
    <t>Patrick Fabian</t>
  </si>
  <si>
    <t>cult film|documentary crew|exorcism|found footage|satanic ritual</t>
  </si>
  <si>
    <t>http://www.imdb.com/title/tt1320244/?ref_=fn_tt_tt_1</t>
  </si>
  <si>
    <t>Nowhere BoyÂ </t>
  </si>
  <si>
    <t>1960s|childhood|friendship|love|the beatles</t>
  </si>
  <si>
    <t>http://www.imdb.com/title/tt1266029/?ref_=fn_tt_tt_1</t>
  </si>
  <si>
    <t>A Streetcar Named DesireÂ </t>
  </si>
  <si>
    <t>Kim Hunter</t>
  </si>
  <si>
    <t>brother in law sister in law relationship|expectant father|histrionic personality disorder|middle aged woman|off screen rape</t>
  </si>
  <si>
    <t>http://www.imdb.com/title/tt0044081/?ref_=fn_tt_tt_1</t>
  </si>
  <si>
    <t>Dr. Strangelove or: How I Learned to Stop Worrying and Love the BombÂ </t>
  </si>
  <si>
    <t>bomber|doomsday|general|u.s. president|war room</t>
  </si>
  <si>
    <t>http://www.imdb.com/title/tt0057012/?ref_=fn_tt_tt_1</t>
  </si>
  <si>
    <t>Carlos Carrera</t>
  </si>
  <si>
    <t>Ana Claudia TalancÃ³n</t>
  </si>
  <si>
    <t>El crimen del padre AmaroÂ </t>
  </si>
  <si>
    <t>church|love|mexico|politics|priest</t>
  </si>
  <si>
    <t>http://www.imdb.com/title/tt0313196/?ref_=fn_tt_tt_1</t>
  </si>
  <si>
    <t>Benh Zeitlin</t>
  </si>
  <si>
    <t>Gina Montana</t>
  </si>
  <si>
    <t>Beasts of the Southern WildÂ </t>
  </si>
  <si>
    <t>Dwight Henry</t>
  </si>
  <si>
    <t>auroch|community|hospital|illness|six year old</t>
  </si>
  <si>
    <t>http://www.imdb.com/title/tt2125435/?ref_=fn_tt_tt_1</t>
  </si>
  <si>
    <t>J. Lee Thompson</t>
  </si>
  <si>
    <t>Battle for the Planet of the ApesÂ </t>
  </si>
  <si>
    <t>Claude Akins</t>
  </si>
  <si>
    <t>ape|general|gorilla|outer space|planet of the apes</t>
  </si>
  <si>
    <t>http://www.imdb.com/title/tt0069768/?ref_=fn_tt_tt_1</t>
  </si>
  <si>
    <t>Maggie Greenwald</t>
  </si>
  <si>
    <t>SongcatcherÂ </t>
  </si>
  <si>
    <t>doctor|mountain|musician|song|university</t>
  </si>
  <si>
    <t>http://www.imdb.com/title/tt0210299/?ref_=fn_tt_tt_1</t>
  </si>
  <si>
    <t>Vera Farmiga</t>
  </si>
  <si>
    <t>Higher GroundÂ </t>
  </si>
  <si>
    <t>1960s|belief in the afterlife|domestic violence|faith|minister</t>
  </si>
  <si>
    <t>http://www.imdb.com/title/tt1562568/?ref_=fn_tt_tt_1</t>
  </si>
  <si>
    <t>Vijay Chandar</t>
  </si>
  <si>
    <t>T.R. Silambarasan</t>
  </si>
  <si>
    <t>Hansika Motwani</t>
  </si>
  <si>
    <t>VaaluÂ </t>
  </si>
  <si>
    <t>Brahmanandam</t>
  </si>
  <si>
    <t>http://www.imdb.com/title/tt3566698/?ref_=fn_tt_tt_1</t>
  </si>
  <si>
    <t>Tamil</t>
  </si>
  <si>
    <t>The Greatest Movie Ever SoldÂ </t>
  </si>
  <si>
    <t>Donald Trump</t>
  </si>
  <si>
    <t>advertising|movie in title|product placement</t>
  </si>
  <si>
    <t>http://www.imdb.com/title/tt1743720/?ref_=fn_tt_tt_1</t>
  </si>
  <si>
    <t>Jonathan Wacks</t>
  </si>
  <si>
    <t>Ed and His Dead MotherÂ </t>
  </si>
  <si>
    <t>based on ed gein|dog|hyperactive|macabre|zombie</t>
  </si>
  <si>
    <t>http://www.imdb.com/title/tt0106792/?ref_=fn_tt_tt_1</t>
  </si>
  <si>
    <t>Khyentse Norbu</t>
  </si>
  <si>
    <t>Lhakpa Dorji</t>
  </si>
  <si>
    <t>Tshewang Dendup</t>
  </si>
  <si>
    <t>Travelers and MagiciansÂ </t>
  </si>
  <si>
    <t>Sonam Kinga</t>
  </si>
  <si>
    <t>bhutan|buddhist|monk|storytelling|weaver</t>
  </si>
  <si>
    <t>http://www.imdb.com/title/tt0378906/?ref_=fn_tt_tt_1</t>
  </si>
  <si>
    <t>Dzongkha</t>
  </si>
  <si>
    <t>Hang 'Em HighÂ </t>
  </si>
  <si>
    <t>Alan Hale Jr.</t>
  </si>
  <si>
    <t>imperative in title|judge|marshal|murder|vigilante</t>
  </si>
  <si>
    <t>http://www.imdb.com/title/tt0061747/?ref_=fn_tt_tt_1</t>
  </si>
  <si>
    <t>Jim Backus</t>
  </si>
  <si>
    <t>Crime|Drama|Film-Noir</t>
  </si>
  <si>
    <t>Humphrey Bogart</t>
  </si>
  <si>
    <t>Deadline - U.S.A.Â </t>
  </si>
  <si>
    <t>editor|gangster|newspaper|organized crime|press</t>
  </si>
  <si>
    <t>http://www.imdb.com/title/tt0044533/?ref_=fn_tt_tt_1</t>
  </si>
  <si>
    <t>Tony Krantz</t>
  </si>
  <si>
    <t>SublimeÂ </t>
  </si>
  <si>
    <t>birthday|birthday party|colonoscopy|hospital|surgery</t>
  </si>
  <si>
    <t>http://www.imdb.com/title/tt0822858/?ref_=fn_tt_tt_1</t>
  </si>
  <si>
    <t>Mitchell Altieri</t>
  </si>
  <si>
    <t>Luke Edwards</t>
  </si>
  <si>
    <t>Kimberley Crossman</t>
  </si>
  <si>
    <t>A Beginner's Guide to SnuffÂ </t>
  </si>
  <si>
    <t>Bree Williamson</t>
  </si>
  <si>
    <t>http://www.imdb.com/title/tt4058122/?ref_=fn_tt_tt_1</t>
  </si>
  <si>
    <t>W.D. Hogan</t>
  </si>
  <si>
    <t>Keenan Tracey</t>
  </si>
  <si>
    <t>Independence DaysasterÂ </t>
  </si>
  <si>
    <t>Nicholas Carella</t>
  </si>
  <si>
    <t>fireworks|kiss|to be continued ending|uncle nephew relationship|usaf</t>
  </si>
  <si>
    <t>http://www.imdb.com/title/tt2645670/?ref_=fn_tt_tt_1</t>
  </si>
  <si>
    <t>Corey Grant</t>
  </si>
  <si>
    <t>Christian Keyes</t>
  </si>
  <si>
    <t>Dysfunctional FriendsÂ </t>
  </si>
  <si>
    <t>ex boyfriend ex girlfriend relationship|gossip|inheritance|mansion|reference to howard university</t>
  </si>
  <si>
    <t>http://www.imdb.com/title/tt1653002/?ref_=fn_tt_tt_1</t>
  </si>
  <si>
    <t>Ludger Pistor</t>
  </si>
  <si>
    <t>Run Lola RunÂ </t>
  </si>
  <si>
    <t>Armin Rohde</t>
  </si>
  <si>
    <t>bechdel test failed|money|multiple outcomes|repeated event|subway</t>
  </si>
  <si>
    <t>http://www.imdb.com/title/tt0130827/?ref_=fn_tt_tt_1</t>
  </si>
  <si>
    <t>Lucky McKee</t>
  </si>
  <si>
    <t>Will Estes</t>
  </si>
  <si>
    <t>MayÂ </t>
  </si>
  <si>
    <t>case|doll|dry humor|friend|love</t>
  </si>
  <si>
    <t>http://www.imdb.com/title/tt0303361/?ref_=fn_tt_tt_1</t>
  </si>
  <si>
    <t>Richard Boddington</t>
  </si>
  <si>
    <t>CJ Adams</t>
  </si>
  <si>
    <t>Against the WildÂ </t>
  </si>
  <si>
    <t>Erin Pitt</t>
  </si>
  <si>
    <t>cave|salmon</t>
  </si>
  <si>
    <t>http://www.imdb.com/title/tt2475846/?ref_=fn_tt_tt_1</t>
  </si>
  <si>
    <t>David Hunt</t>
  </si>
  <si>
    <t>Chris Cleveland</t>
  </si>
  <si>
    <t>Matthew Alan</t>
  </si>
  <si>
    <t>Living Dark: The Story of Ted the CaverÂ </t>
  </si>
  <si>
    <t>Circus-Szalewski</t>
  </si>
  <si>
    <t>brother|cave|caver|dark|funeral</t>
  </si>
  <si>
    <t>http://www.imdb.com/title/tt2100573/?ref_=fn_tt_tt_1</t>
  </si>
  <si>
    <t>Under the Same MoonÂ </t>
  </si>
  <si>
    <t>12 year old|boy|mexican|mexican immigrant|mexico</t>
  </si>
  <si>
    <t>http://www.imdb.com/title/tt0796307/?ref_=fn_tt_tt_1</t>
  </si>
  <si>
    <t>Gordon Jump</t>
  </si>
  <si>
    <t>Conquest of the Planet of the ApesÂ </t>
  </si>
  <si>
    <t>John Randolph</t>
  </si>
  <si>
    <t>ape|future|intelligence|revolution|slave revolt</t>
  </si>
  <si>
    <t>http://www.imdb.com/title/tt0068408/?ref_=fn_tt_tt_1</t>
  </si>
  <si>
    <t>In the BedroomÂ </t>
  </si>
  <si>
    <t>doctor|maine|only son|school choir|summer</t>
  </si>
  <si>
    <t>http://www.imdb.com/title/tt0247425/?ref_=fn_tt_tt_1</t>
  </si>
  <si>
    <t>Steven R. Monroe</t>
  </si>
  <si>
    <t>Sarah Butler</t>
  </si>
  <si>
    <t>I Spit on Your GraveÂ </t>
  </si>
  <si>
    <t>Daniel Franzese</t>
  </si>
  <si>
    <t>horror movie remake|rape|rape and revenge|rape victim|revenge</t>
  </si>
  <si>
    <t>http://www.imdb.com/title/tt1242432/?ref_=fn_tt_tt_1</t>
  </si>
  <si>
    <t>Mark Illsley</t>
  </si>
  <si>
    <t>Ally Walker</t>
  </si>
  <si>
    <t>Happy, TexasÂ </t>
  </si>
  <si>
    <t>banker|beauty pageant|escaped convict|gay|pageant</t>
  </si>
  <si>
    <t>http://www.imdb.com/title/tt0162360/?ref_=fn_tt_tt_1</t>
  </si>
  <si>
    <t>Natalie Press</t>
  </si>
  <si>
    <t>My Summer of LoveÂ </t>
  </si>
  <si>
    <t>Dean Andrews</t>
  </si>
  <si>
    <t>female frontal nudity|lesbian relationship|summer|voyeurism|yorkshire</t>
  </si>
  <si>
    <t>http://www.imdb.com/title/tt0382189/?ref_=fn_tt_tt_1</t>
  </si>
  <si>
    <t>Ritesh Batra</t>
  </si>
  <si>
    <t>Nawazuddin Siddiqui</t>
  </si>
  <si>
    <t>The LunchboxÂ </t>
  </si>
  <si>
    <t>delivery|delivery to wrong address|lunchbox|open ended|unconventional romance</t>
  </si>
  <si>
    <t>http://www.imdb.com/title/tt2350496/?ref_=fn_tt_tt_1</t>
  </si>
  <si>
    <t>Sally Potter</t>
  </si>
  <si>
    <t>YesÂ </t>
  </si>
  <si>
    <t>beach|lebanese|loss|muslim|restaurant</t>
  </si>
  <si>
    <t>http://www.imdb.com/title/tt0381717/?ref_=fn_tt_tt_1</t>
  </si>
  <si>
    <t>Ann Miller</t>
  </si>
  <si>
    <t>Jean Arthur</t>
  </si>
  <si>
    <t>You Can't Take It with YouÂ </t>
  </si>
  <si>
    <t>eccentric|friend|house|monopoly|stenographer</t>
  </si>
  <si>
    <t>http://www.imdb.com/title/tt0030993/?ref_=fn_tt_tt_1</t>
  </si>
  <si>
    <t>From Here to EternityÂ </t>
  </si>
  <si>
    <t>boxing|captain|hawaii|love|sergeant</t>
  </si>
  <si>
    <t>http://www.imdb.com/title/tt0045793/?ref_=fn_tt_tt_1</t>
  </si>
  <si>
    <t>Ben Johnson</t>
  </si>
  <si>
    <t>She Wore a Yellow RibbonÂ </t>
  </si>
  <si>
    <t>Victor McLaglen</t>
  </si>
  <si>
    <t>captain|cavalry|fort|retirement|yellow ribbon</t>
  </si>
  <si>
    <t>http://www.imdb.com/title/tt0041866/?ref_=fn_tt_tt_1</t>
  </si>
  <si>
    <t>Brad J. Silverman</t>
  </si>
  <si>
    <t>Michael Welch</t>
  </si>
  <si>
    <t>Grace UnpluggedÂ </t>
  </si>
  <si>
    <t>christianity|love|reference to justin bieber|reference to taylor swift|worship</t>
  </si>
  <si>
    <t>http://www.imdb.com/title/tt2349460/?ref_=fn_tt_tt_1</t>
  </si>
  <si>
    <t>Dave Meyers</t>
  </si>
  <si>
    <t>FoolishÂ </t>
  </si>
  <si>
    <t>Marla Gibbs</t>
  </si>
  <si>
    <t>accidental killing|drug humor|profanity|sexual humor|stand up comedy</t>
  </si>
  <si>
    <t>http://www.imdb.com/title/tt0166195/?ref_=fn_tt_tt_1</t>
  </si>
  <si>
    <t>David M. Matthews</t>
  </si>
  <si>
    <t>N-SecureÂ </t>
  </si>
  <si>
    <t>betrayal|family relationships|insecurity|murder|passive aggression</t>
  </si>
  <si>
    <t>http://www.imdb.com/title/tt1289419/?ref_=fn_tt_tt_1</t>
  </si>
  <si>
    <t>Nadine Labaki</t>
  </si>
  <si>
    <t>Adel Karam</t>
  </si>
  <si>
    <t>Yasmine Al Massri</t>
  </si>
  <si>
    <t>CaramelÂ </t>
  </si>
  <si>
    <t>caramel|friendship|police|secret|suitor</t>
  </si>
  <si>
    <t>http://www.imdb.com/title/tt0825236/?ref_=fn_tt_tt_1</t>
  </si>
  <si>
    <t>LluÃ­s QuÃ­lez</t>
  </si>
  <si>
    <t>Pixie Davies</t>
  </si>
  <si>
    <t>Out of the DarkÂ </t>
  </si>
  <si>
    <t>Alejandro Furth</t>
  </si>
  <si>
    <t>haunted house</t>
  </si>
  <si>
    <t>http://www.imdb.com/title/tt2872724/?ref_=fn_tt_tt_1</t>
  </si>
  <si>
    <t>Eytan Fox</t>
  </si>
  <si>
    <t>Lior Ashkenazi</t>
  </si>
  <si>
    <t>Ohad Knoller</t>
  </si>
  <si>
    <t>The BubbleÂ </t>
  </si>
  <si>
    <t>Yousef 'Joe' Sweid</t>
  </si>
  <si>
    <t>gay|hairy chest|homosexual|israel|male nudity</t>
  </si>
  <si>
    <t>http://www.imdb.com/title/tt0476643/?ref_=fn_tt_tt_1</t>
  </si>
  <si>
    <t>The ConversationÂ </t>
  </si>
  <si>
    <t>Cindy Williams</t>
  </si>
  <si>
    <t>corruption|neo noir|recording|saxophone|surveillance</t>
  </si>
  <si>
    <t>http://www.imdb.com/title/tt0071360/?ref_=fn_tt_tt_1</t>
  </si>
  <si>
    <t>Romesh Sharma</t>
  </si>
  <si>
    <t>Revathy</t>
  </si>
  <si>
    <t>Dil Jo Bhi Kahey...Â </t>
  </si>
  <si>
    <t>http://www.imdb.com/title/tt0442764/?ref_=fn_tt_tt_1</t>
  </si>
  <si>
    <t>FranÃ§ois Truffaut</t>
  </si>
  <si>
    <t>Jean-Paul Belmondo</t>
  </si>
  <si>
    <t>Mississippi MermaidÂ </t>
  </si>
  <si>
    <t>Michel Bouquet</t>
  </si>
  <si>
    <t>antibes|hotel|island|reunion|reunion island</t>
  </si>
  <si>
    <t>http://www.imdb.com/title/tt0064990/?ref_=fn_tt_tt_1</t>
  </si>
  <si>
    <t>Marisa Coughlan</t>
  </si>
  <si>
    <t>I Love Your WorkÂ </t>
  </si>
  <si>
    <t>film student|marriage|mental breakdown|movie star|obsession</t>
  </si>
  <si>
    <t>http://www.imdb.com/title/tt0322700/?ref_=fn_tt_tt_1</t>
  </si>
  <si>
    <t>Travis Zariwny</t>
  </si>
  <si>
    <t>Gage Golightly</t>
  </si>
  <si>
    <t>Dustin Ingram</t>
  </si>
  <si>
    <t>Cabin FeverÂ </t>
  </si>
  <si>
    <t>Samuel Davis</t>
  </si>
  <si>
    <t>female rear nudity|flesh eating virus|horror movie remake|remake|topless female nudity</t>
  </si>
  <si>
    <t>http://www.imdb.com/title/tt3832096/?ref_=fn_tt_tt_1</t>
  </si>
  <si>
    <t>Adrienne Shelly</t>
  </si>
  <si>
    <t>WaitressÂ </t>
  </si>
  <si>
    <t>domestic violence|pregnancy|unhappy marriage|unwanted pregnancy|waitress</t>
  </si>
  <si>
    <t>http://www.imdb.com/title/tt0473308/?ref_=fn_tt_tt_1</t>
  </si>
  <si>
    <t>Newt Arnold</t>
  </si>
  <si>
    <t>Donald Gibb</t>
  </si>
  <si>
    <t>BloodsportÂ </t>
  </si>
  <si>
    <t>Ken Siu</t>
  </si>
  <si>
    <t>hand to hand combat|hong kong|kumite|martial arts|tournament</t>
  </si>
  <si>
    <t>http://www.imdb.com/title/tt0092675/?ref_=fn_tt_tt_1</t>
  </si>
  <si>
    <t>Mr. Smith Goes to WashingtonÂ </t>
  </si>
  <si>
    <t>camp|corruption|governor|senate|u.s. senate</t>
  </si>
  <si>
    <t>http://www.imdb.com/title/tt0031679/?ref_=fn_tt_tt_1</t>
  </si>
  <si>
    <t>Leo Fitzpatrick</t>
  </si>
  <si>
    <t>KidsÂ </t>
  </si>
  <si>
    <t>Justin Pierce</t>
  </si>
  <si>
    <t>coming of age|marijuana|rape|virgin|weed</t>
  </si>
  <si>
    <t>http://www.imdb.com/title/tt0113540/?ref_=fn_tt_tt_1</t>
  </si>
  <si>
    <t>Elizabeth Meriwether</t>
  </si>
  <si>
    <t>William Baldwin</t>
  </si>
  <si>
    <t>The Squid and the WhaleÂ </t>
  </si>
  <si>
    <t>Owen Kline</t>
  </si>
  <si>
    <t>boy|divorce|tennis|tennis coach|writer</t>
  </si>
  <si>
    <t>http://www.imdb.com/title/tt0367089/?ref_=fn_tt_tt_1</t>
  </si>
  <si>
    <t>Jennifer Westfeldt</t>
  </si>
  <si>
    <t>Scott Cohen</t>
  </si>
  <si>
    <t>Kissing Jessica SteinÂ </t>
  </si>
  <si>
    <t>Brian Stepanek</t>
  </si>
  <si>
    <t>friend|friendship|journalist|new york city|personal ad</t>
  </si>
  <si>
    <t>http://www.imdb.com/title/tt0264761/?ref_=fn_tt_tt_1</t>
  </si>
  <si>
    <t>T.J. Storm</t>
  </si>
  <si>
    <t>Matthew Ziff</t>
  </si>
  <si>
    <t>Kickboxer: VengeanceÂ </t>
  </si>
  <si>
    <t>Sam Medina</t>
  </si>
  <si>
    <t>http://www.imdb.com/title/tt3082898/?ref_=fn_tt_tt_1</t>
  </si>
  <si>
    <t>Rhonda Fleming</t>
  </si>
  <si>
    <t>Film-Noir|Mystery|Romance|Thriller</t>
  </si>
  <si>
    <t>Norman Lloyd</t>
  </si>
  <si>
    <t>SpellboundÂ </t>
  </si>
  <si>
    <t>Leo G. Carroll</t>
  </si>
  <si>
    <t>amnesia|dream analysis|dream sequence|guilt complex|post traumatic stress disorder</t>
  </si>
  <si>
    <t>http://www.imdb.com/title/tt0038109/?ref_=fn_tt_tt_1</t>
  </si>
  <si>
    <t>ExoticaÂ </t>
  </si>
  <si>
    <t>bird|cult film|egg|nightclub|toronto</t>
  </si>
  <si>
    <t>http://www.imdb.com/title/tt0109759/?ref_=fn_tt_tt_1</t>
  </si>
  <si>
    <t>Buffalo '66Â </t>
  </si>
  <si>
    <t>shower|stripper|tap dancing|underwear|undressing</t>
  </si>
  <si>
    <t>http://www.imdb.com/title/tt0118789/?ref_=fn_tt_tt_1</t>
  </si>
  <si>
    <t>InsidiousÂ </t>
  </si>
  <si>
    <t>Philip Friedman</t>
  </si>
  <si>
    <t>baby|boy|coma|demon|house</t>
  </si>
  <si>
    <t>http://www.imdb.com/title/tt1591095/?ref_=fn_tt_tt_1</t>
  </si>
  <si>
    <t>Alex Cox</t>
  </si>
  <si>
    <t>Comedy|Crime|Sci-Fi|Thriller</t>
  </si>
  <si>
    <t>Repo ManÂ </t>
  </si>
  <si>
    <t>Miguel Sandoval</t>
  </si>
  <si>
    <t>punk|punk rocker|repossession|televangelist|ufo</t>
  </si>
  <si>
    <t>http://www.imdb.com/title/tt0087995/?ref_=fn_tt_tt_1</t>
  </si>
  <si>
    <t>FabiÃ¡n Bielinsky</t>
  </si>
  <si>
    <t>GastÃ³n Pauls</t>
  </si>
  <si>
    <t>Nine QueensÂ </t>
  </si>
  <si>
    <t>Leticia BrÃ©dice</t>
  </si>
  <si>
    <t>con artist|hotel|partner|scam|stamp</t>
  </si>
  <si>
    <t>http://www.imdb.com/title/tt0247586/?ref_=fn_tt_tt_1</t>
  </si>
  <si>
    <t>Dror Moreh</t>
  </si>
  <si>
    <t>Yuval Diskin</t>
  </si>
  <si>
    <t>Ami Ayalon</t>
  </si>
  <si>
    <t>The GatekeepersÂ </t>
  </si>
  <si>
    <t>Yaakov Peri</t>
  </si>
  <si>
    <t>interview|jerusalem|jewish|terrorism|terrorist bombing</t>
  </si>
  <si>
    <t>http://www.imdb.com/title/tt2309788/?ref_=fn_tt_tt_1</t>
  </si>
  <si>
    <t>Rebecca Miller</t>
  </si>
  <si>
    <t>The Ballad of Jack and RoseÂ </t>
  </si>
  <si>
    <t>Ryan McDonald</t>
  </si>
  <si>
    <t>commune|defecation|environmentalism|fellatio|island</t>
  </si>
  <si>
    <t>http://www.imdb.com/title/tt0357110/?ref_=fn_tt_tt_1</t>
  </si>
  <si>
    <t>Maggie Carey</t>
  </si>
  <si>
    <t>The To Do ListÂ </t>
  </si>
  <si>
    <t>feces in a swimming pool|female vomiting|high school|lifeguard|male objectification</t>
  </si>
  <si>
    <t>http://www.imdb.com/title/tt1758795/?ref_=fn_tt_tt_1</t>
  </si>
  <si>
    <t>Salvator Xuereb</t>
  </si>
  <si>
    <t>Killing ZoeÂ </t>
  </si>
  <si>
    <t>bank|bastille day|call girl|childhood friend|drugs</t>
  </si>
  <si>
    <t>http://www.imdb.com/title/tt0110265/?ref_=fn_tt_tt_1</t>
  </si>
  <si>
    <t>Henry Bean</t>
  </si>
  <si>
    <t>Theresa Russell</t>
  </si>
  <si>
    <t>The BelieverÂ </t>
  </si>
  <si>
    <t>Summer Phoenix</t>
  </si>
  <si>
    <t>jew|jewish nazi|nazism|racism|skinhead</t>
  </si>
  <si>
    <t>http://www.imdb.com/title/tt0247199/?ref_=fn_tt_tt_1</t>
  </si>
  <si>
    <t>Snow AngelsÂ </t>
  </si>
  <si>
    <t>flashback|football game|school|small town|snow</t>
  </si>
  <si>
    <t>http://www.imdb.com/title/tt0453548/?ref_=fn_tt_tt_1</t>
  </si>
  <si>
    <t>Simeon Rice</t>
  </si>
  <si>
    <t>Lisa Brave</t>
  </si>
  <si>
    <t>Ward G. Smith</t>
  </si>
  <si>
    <t>UnsulliedÂ </t>
  </si>
  <si>
    <t>Malone Thomas</t>
  </si>
  <si>
    <t>http://www.imdb.com/title/tt3139764/?ref_=fn_tt_tt_1</t>
  </si>
  <si>
    <t>Session 9Â </t>
  </si>
  <si>
    <t>abandoned asylum|abandoned hospital|asbestos|lobotomy|multiple personality</t>
  </si>
  <si>
    <t>http://www.imdb.com/title/tt0261983/?ref_=fn_tt_tt_1</t>
  </si>
  <si>
    <t>Jessy Schram</t>
  </si>
  <si>
    <t>I Want Someone to Eat Cheese WithÂ </t>
  </si>
  <si>
    <t>cheese|city|ice cream|school|second city</t>
  </si>
  <si>
    <t>http://www.imdb.com/title/tt0391229/?ref_=fn_tt_tt_1</t>
  </si>
  <si>
    <t>Qasim Basir</t>
  </si>
  <si>
    <t>Mooz-LumÂ </t>
  </si>
  <si>
    <t>http://www.imdb.com/title/tt1450328/?ref_=fn_tt_tt_1</t>
  </si>
  <si>
    <t>Adam Green</t>
  </si>
  <si>
    <t>HatchetÂ </t>
  </si>
  <si>
    <t>Joel Murray</t>
  </si>
  <si>
    <t>bayou|boat|louisiana|swamp|tour</t>
  </si>
  <si>
    <t>http://www.imdb.com/title/tt0422401/?ref_=fn_tt_tt_1</t>
  </si>
  <si>
    <t>Charles Chaplin</t>
  </si>
  <si>
    <t>Stanley Blystone</t>
  </si>
  <si>
    <t>Paulette Goddard</t>
  </si>
  <si>
    <t>Modern TimesÂ </t>
  </si>
  <si>
    <t>Fred Malatesta</t>
  </si>
  <si>
    <t>actor director writer|invention|machine|music score composed by director|tramp</t>
  </si>
  <si>
    <t>http://www.imdb.com/title/tt0027977/?ref_=fn_tt_tt_1</t>
  </si>
  <si>
    <t>Pete Jones</t>
  </si>
  <si>
    <t>Stolen SummerÂ </t>
  </si>
  <si>
    <t>catholic|catholicism|rabbi|school|summer</t>
  </si>
  <si>
    <t>http://www.imdb.com/title/tt0286162/?ref_=fn_tt_tt_1</t>
  </si>
  <si>
    <t>My Name Is BruceÂ </t>
  </si>
  <si>
    <t>Timothy Patrick Quill</t>
  </si>
  <si>
    <t>b movie|birthday|chinese|demon|small town</t>
  </si>
  <si>
    <t>http://www.imdb.com/title/tt0489235/?ref_=fn_tt_tt_1</t>
  </si>
  <si>
    <t>The SalonÂ </t>
  </si>
  <si>
    <t>http://www.imdb.com/title/tt0436742/?ref_=fn_tt_tt_1</t>
  </si>
  <si>
    <t>Adam Carolla</t>
  </si>
  <si>
    <t>Jim O'Heir</t>
  </si>
  <si>
    <t>Road HardÂ </t>
  </si>
  <si>
    <t>girl in panties|panties|red panties|stand up comedy</t>
  </si>
  <si>
    <t>http://www.imdb.com/title/tt3110770/?ref_=fn_tt_tt_1</t>
  </si>
  <si>
    <t>Jenny O'Hara</t>
  </si>
  <si>
    <t>Forty Shades of BlueÂ </t>
  </si>
  <si>
    <t>Darren E. Burrows</t>
  </si>
  <si>
    <t>love|music producer|previous marriage|rock 'n' roll|russian</t>
  </si>
  <si>
    <t>http://www.imdb.com/title/tt0395543/?ref_=fn_tt_tt_1</t>
  </si>
  <si>
    <t>John Arcilla</t>
  </si>
  <si>
    <t>Brian Lee Franklin</t>
  </si>
  <si>
    <t>AmigoÂ </t>
  </si>
  <si>
    <t>Ronnie Lazaro</t>
  </si>
  <si>
    <t>american|filipino|friendship|guerrilla army|village</t>
  </si>
  <si>
    <t>http://www.imdb.com/title/tt1562847/?ref_=fn_tt_tt_1</t>
  </si>
  <si>
    <t>Bruce McDonald</t>
  </si>
  <si>
    <t>Georgina Reilly</t>
  </si>
  <si>
    <t>PontypoolÂ </t>
  </si>
  <si>
    <t>Boyd Banks</t>
  </si>
  <si>
    <t>blood splatter|talk radio|virus|vomiting blood|zombie apocalypse</t>
  </si>
  <si>
    <t>http://www.imdb.com/title/tt1226681/?ref_=fn_tt_tt_1</t>
  </si>
  <si>
    <t>James Mottern</t>
  </si>
  <si>
    <t>TruckerÂ </t>
  </si>
  <si>
    <t>cancer|cigarette smoking|hospital|one night stand|trucker</t>
  </si>
  <si>
    <t>http://www.imdb.com/title/tt1087527/?ref_=fn_tt_tt_1</t>
  </si>
  <si>
    <t>Jaime Zevallos</t>
  </si>
  <si>
    <t>Me You and Five BucksÂ </t>
  </si>
  <si>
    <t>Michael Elian</t>
  </si>
  <si>
    <t>http://www.imdb.com/title/tt2265431/?ref_=fn_tt_tt_1</t>
  </si>
  <si>
    <t>The Lords of SalemÂ </t>
  </si>
  <si>
    <t>blood|flashback|radio dj|radio station|vinyl</t>
  </si>
  <si>
    <t>http://www.imdb.com/title/tt1731697/?ref_=fn_tt_tt_1</t>
  </si>
  <si>
    <t>Gerard Johnstone</t>
  </si>
  <si>
    <t>Bruce Hopkins</t>
  </si>
  <si>
    <t>Morgana O'Reilly</t>
  </si>
  <si>
    <t>HouseboundÂ </t>
  </si>
  <si>
    <t>Cameron Rhodes</t>
  </si>
  <si>
    <t>bloody violence|exploding head|haunted house|plot twist|slapstick</t>
  </si>
  <si>
    <t>http://www.imdb.com/title/tt3504048/?ref_=fn_tt_tt_1</t>
  </si>
  <si>
    <t>Robert Greenwald</t>
  </si>
  <si>
    <t>Jon Hunter</t>
  </si>
  <si>
    <t>Lee Scott</t>
  </si>
  <si>
    <t>Wal-Mart: The High Cost of Low PriceÂ </t>
  </si>
  <si>
    <t>Matt Hunter</t>
  </si>
  <si>
    <t>greed|pollution|slave labor|truth|wal mart</t>
  </si>
  <si>
    <t>http://www.imdb.com/title/tt0473107/?ref_=fn_tt_tt_1</t>
  </si>
  <si>
    <t>David Ray</t>
  </si>
  <si>
    <t>Sarah Lind</t>
  </si>
  <si>
    <t>Nicole MuÃ±oz</t>
  </si>
  <si>
    <t>Fetching CodyÂ </t>
  </si>
  <si>
    <t>Kyla Wise</t>
  </si>
  <si>
    <t>death|high school|prostitute|suicide|time travel</t>
  </si>
  <si>
    <t>http://www.imdb.com/title/tt0475271/?ref_=fn_tt_tt_1</t>
  </si>
  <si>
    <t>Dave Rodriguez</t>
  </si>
  <si>
    <t>Once Upon a Time in QueensÂ </t>
  </si>
  <si>
    <t>http://www.imdb.com/title/tt1639397/?ref_=fn_tt_tt_1</t>
  </si>
  <si>
    <t>Nae Caranfil</t>
  </si>
  <si>
    <t>Joe Armstrong</t>
  </si>
  <si>
    <t>Monica Barladeanu</t>
  </si>
  <si>
    <t>Closer to the MoonÂ </t>
  </si>
  <si>
    <t>Martin Hancock</t>
  </si>
  <si>
    <t>http://www.imdb.com/title/tt2017486/?ref_=fn_tt_tt_1</t>
  </si>
  <si>
    <t>David Winning</t>
  </si>
  <si>
    <t>Amber Marshall</t>
  </si>
  <si>
    <t>Ashanti</t>
  </si>
  <si>
    <t>Mutant WorldÂ </t>
  </si>
  <si>
    <t>John DeSantis</t>
  </si>
  <si>
    <t>http://www.imdb.com/title/tt3626436/?ref_=fn_tt_tt_1</t>
  </si>
  <si>
    <t>Frank Lotito</t>
  </si>
  <si>
    <t>Growing Up SmithÂ </t>
  </si>
  <si>
    <t>adolescence|girl next door|growing vegetables|high standards|sent away</t>
  </si>
  <si>
    <t>http://www.imdb.com/title/tt1105355/?ref_=fn_tt_tt_1</t>
  </si>
  <si>
    <t>Timothy Woodward Jr.</t>
  </si>
  <si>
    <t>Katrina Law</t>
  </si>
  <si>
    <t>CheckmateÂ </t>
  </si>
  <si>
    <t>http://www.imdb.com/title/tt3781616/?ref_=fn_tt_tt_1</t>
  </si>
  <si>
    <t>Tara Subkoff</t>
  </si>
  <si>
    <t>Balthazar Getty</t>
  </si>
  <si>
    <t>#HorrorÂ </t>
  </si>
  <si>
    <t>Lydia Hearst</t>
  </si>
  <si>
    <t>bullying|cyberbullying|girl|internet|throat slitting</t>
  </si>
  <si>
    <t>http://www.imdb.com/title/tt3526286/?ref_=fn_tt_tt_1</t>
  </si>
  <si>
    <t>Russell Friedenberg</t>
  </si>
  <si>
    <t>Wind WalkersÂ </t>
  </si>
  <si>
    <t>Kiowa Gordon</t>
  </si>
  <si>
    <t>after dark horrorfest</t>
  </si>
  <si>
    <t>http://www.imdb.com/title/tt1236254/?ref_=fn_tt_tt_1</t>
  </si>
  <si>
    <t>William Cottrell</t>
  </si>
  <si>
    <t>Billy Gilbert</t>
  </si>
  <si>
    <t>Adriana Caselotti</t>
  </si>
  <si>
    <t>Snow White and the Seven DwarfsÂ </t>
  </si>
  <si>
    <t>Lucille La Verne</t>
  </si>
  <si>
    <t>dwarf|love|princess|queen|snow white</t>
  </si>
  <si>
    <t>http://www.imdb.com/title/tt0029583/?ref_=fn_tt_tt_1</t>
  </si>
  <si>
    <t>Lucrecia Martel</t>
  </si>
  <si>
    <t>Mercedes MorÃ¡n</t>
  </si>
  <si>
    <t>The Holy GirlÂ </t>
  </si>
  <si>
    <t>MarÃ­a Alche</t>
  </si>
  <si>
    <t>16 year old|doctor|hotel|tinnitus|title directed by female</t>
  </si>
  <si>
    <t>http://www.imdb.com/title/tt0300270/?ref_=fn_tt_tt_1</t>
  </si>
  <si>
    <t>Edward Dmytryk</t>
  </si>
  <si>
    <t>Brigitte Bardot</t>
  </si>
  <si>
    <t>ShalakoÂ </t>
  </si>
  <si>
    <t>bare chested male bondage|european|female frontal nudity|topless woman|war paint</t>
  </si>
  <si>
    <t>http://www.imdb.com/title/tt0063592/?ref_=fn_tt_tt_1</t>
  </si>
  <si>
    <t>Zak Penn</t>
  </si>
  <si>
    <t>Gabriel Beristain</t>
  </si>
  <si>
    <t>Adventure|Comedy|Horror</t>
  </si>
  <si>
    <t>Incident at Loch NessÂ </t>
  </si>
  <si>
    <t>John Bailey</t>
  </si>
  <si>
    <t>boat|director|loch ness|loch ness monster|monster</t>
  </si>
  <si>
    <t>http://www.imdb.com/title/tt0374639/?ref_=fn_tt_tt_1</t>
  </si>
  <si>
    <t>Alex Ranarivelo</t>
  </si>
  <si>
    <t>Christina Moore</t>
  </si>
  <si>
    <t>The Dog LoverÂ </t>
  </si>
  <si>
    <t>Cullen Douglas</t>
  </si>
  <si>
    <t>http://www.imdb.com/title/tt4063178/?ref_=fn_tt_tt_1</t>
  </si>
  <si>
    <t>Adam DiMarco</t>
  </si>
  <si>
    <t>Camren Bicondova</t>
  </si>
  <si>
    <t>Girl HouseÂ </t>
  </si>
  <si>
    <t>Chasty Ballesteros</t>
  </si>
  <si>
    <t>college student|disfigured face|house|suicide|website</t>
  </si>
  <si>
    <t>http://www.imdb.com/title/tt2577172/?ref_=fn_tt_tt_1</t>
  </si>
  <si>
    <t>LÃ©a Drucker</t>
  </si>
  <si>
    <t>The Blue RoomÂ </t>
  </si>
  <si>
    <t>Laurent Poitrenaux</t>
  </si>
  <si>
    <t>male pubic hair|manipulative personality|murder of wife|neglected wife|pubic hair</t>
  </si>
  <si>
    <t>http://www.imdb.com/title/tt3230082/?ref_=fn_tt_tt_1</t>
  </si>
  <si>
    <t>David Worth</t>
  </si>
  <si>
    <t>Jonathan Mangum</t>
  </si>
  <si>
    <t>House at the End of the DriveÂ </t>
  </si>
  <si>
    <t>Angela Jones</t>
  </si>
  <si>
    <t>ghost story|manson family|paranormal|real life event|reference to sharon tate</t>
  </si>
  <si>
    <t>http://www.imdb.com/title/tt0464054/?ref_=fn_tt_tt_1</t>
  </si>
  <si>
    <t>Leslie H. Martinson</t>
  </si>
  <si>
    <t>Burgess Meredith</t>
  </si>
  <si>
    <t>Batman: The MovieÂ </t>
  </si>
  <si>
    <t>Burt Ward</t>
  </si>
  <si>
    <t>black cat|catwoman|dc comics|penguin|riddler</t>
  </si>
  <si>
    <t>http://www.imdb.com/title/tt0060153/?ref_=fn_tt_tt_1</t>
  </si>
  <si>
    <t>Lock, Stock and Two Smoking BarrelsÂ </t>
  </si>
  <si>
    <t>antique|cockney accent|hatchet|money|shotgun</t>
  </si>
  <si>
    <t>http://www.imdb.com/title/tt0120735/?ref_=fn_tt_tt_1</t>
  </si>
  <si>
    <t>Robert M. Young</t>
  </si>
  <si>
    <t>The Ballad of Gregorio CortezÂ </t>
  </si>
  <si>
    <t>http://www.imdb.com/title/tt3551840/?ref_=fn_tt_tt_1</t>
  </si>
  <si>
    <t>Michael Douglas</t>
  </si>
  <si>
    <t>Action|Crime|Drama|Mystery</t>
  </si>
  <si>
    <t xml:space="preserve">The Streets of San FranciscoÂ             </t>
  </si>
  <si>
    <t>city name in series title|homicide|older man younger man relationship|place in series title|police partner</t>
  </si>
  <si>
    <t>http://www.imdb.com/title/tt0068135/?ref_=fn_tt_tt_1</t>
  </si>
  <si>
    <t>Paprika Steen</t>
  </si>
  <si>
    <t>The CelebrationÂ </t>
  </si>
  <si>
    <t>Trine Dyrholm</t>
  </si>
  <si>
    <t>dogme 95|family secret|haunted by the past|secret|speech</t>
  </si>
  <si>
    <t>http://www.imdb.com/title/tt0154420/?ref_=fn_tt_tt_1</t>
  </si>
  <si>
    <t>Trees LoungeÂ </t>
  </si>
  <si>
    <t>alcoholic drink|bar|drink|drinking|drunk</t>
  </si>
  <si>
    <t>http://www.imdb.com/title/tt0117958/?ref_=fn_tt_tt_1</t>
  </si>
  <si>
    <t>Ham Tran</t>
  </si>
  <si>
    <t>Kieu Chinh</t>
  </si>
  <si>
    <t>Long Nguyen</t>
  </si>
  <si>
    <t>Journey from the FallÂ </t>
  </si>
  <si>
    <t>Cat Ly</t>
  </si>
  <si>
    <t>1970s|1980s|nonlinear timeline|rescue|vietnam war</t>
  </si>
  <si>
    <t>http://www.imdb.com/title/tt0433398/?ref_=fn_tt_tt_1</t>
  </si>
  <si>
    <t>Vietnamese</t>
  </si>
  <si>
    <t>Rich Cowan</t>
  </si>
  <si>
    <t>The BasketÂ </t>
  </si>
  <si>
    <t>basketball|german immigrant|opera|two word title|war orphan</t>
  </si>
  <si>
    <t>http://www.imdb.com/title/tt0190255/?ref_=fn_tt_tt_1</t>
  </si>
  <si>
    <t>Boris Rodriguez</t>
  </si>
  <si>
    <t>Eddie: The Sleepwalking CannibalÂ </t>
  </si>
  <si>
    <t>art teacher|cannibal|inspiration|painter|sleepwalking</t>
  </si>
  <si>
    <t>http://www.imdb.com/title/tt1480658/?ref_=fn_tt_tt_1</t>
  </si>
  <si>
    <t>Tucker Smallwood</t>
  </si>
  <si>
    <t xml:space="preserve">Space: Above and BeyondÂ             </t>
  </si>
  <si>
    <t>Kristen Cloke</t>
  </si>
  <si>
    <t>alien|born in vitro|in vitro fertilization|marine|outer space</t>
  </si>
  <si>
    <t>http://www.imdb.com/title/tt0112173/?ref_=fn_tt_tt_1</t>
  </si>
  <si>
    <t>Sadyk Sher-Niyaz</t>
  </si>
  <si>
    <t>Aziz Muradillayev</t>
  </si>
  <si>
    <t>Elina Abai Kyzy</t>
  </si>
  <si>
    <t>Queen of the MountainsÂ </t>
  </si>
  <si>
    <t>Mirlan Abdulayev</t>
  </si>
  <si>
    <t>19th century|central asia|mother son relationship|ruler|russian empire</t>
  </si>
  <si>
    <t>http://www.imdb.com/title/tt2640460/?ref_=fn_tt_tt_1</t>
  </si>
  <si>
    <t>Kyrgyzstan</t>
  </si>
  <si>
    <t>Paul Donovan</t>
  </si>
  <si>
    <t>Lenore Zann</t>
  </si>
  <si>
    <t>Def-Con 4Â </t>
  </si>
  <si>
    <t>Tim Choate</t>
  </si>
  <si>
    <t>canuxploitation|independent film|post apocalypse|remake|survival</t>
  </si>
  <si>
    <t>http://www.imdb.com/title/tt0087130/?ref_=fn_tt_tt_1</t>
  </si>
  <si>
    <t>Jonathan Kesselman</t>
  </si>
  <si>
    <t>The Hebrew HammerÂ </t>
  </si>
  <si>
    <t>blaxploitation|hanukkah|jewish|kwanzaa|santa claus</t>
  </si>
  <si>
    <t>http://www.imdb.com/title/tt0317640/?ref_=fn_tt_tt_1</t>
  </si>
  <si>
    <t>Arjun Sablok</t>
  </si>
  <si>
    <t>Uday Chopra</t>
  </si>
  <si>
    <t>Neal 'N' NikkiÂ </t>
  </si>
  <si>
    <t>Samantha McLeod</t>
  </si>
  <si>
    <t>interrupted sex|kiss|love|mistaken sex scene|sex in car</t>
  </si>
  <si>
    <t>http://www.imdb.com/title/tt0470869/?ref_=fn_tt_tt_1</t>
  </si>
  <si>
    <t>The 41-Year-Old Virgin Who Knocked Up Sarah Marshall and Felt Superbad About ItÂ </t>
  </si>
  <si>
    <t>Matt Crabtree</t>
  </si>
  <si>
    <t>masturbation|porn actor in mainstream movie|sex|spoof|virginity</t>
  </si>
  <si>
    <t>http://www.imdb.com/title/tt1498870/?ref_=fn_tt_tt_1</t>
  </si>
  <si>
    <t>Tyler Oliver</t>
  </si>
  <si>
    <t>Chloe Bridges</t>
  </si>
  <si>
    <t>Horror|Romance|Thriller</t>
  </si>
  <si>
    <t>Forget Me NotÂ </t>
  </si>
  <si>
    <t>http://www.imdb.com/title/tt1147684/?ref_=fn_tt_tt_1</t>
  </si>
  <si>
    <t>Joan Fontaine</t>
  </si>
  <si>
    <t>Drama|Film-Noir|Mystery|Thriller</t>
  </si>
  <si>
    <t>RebeccaÂ </t>
  </si>
  <si>
    <t>death|estate|housekeeper|love|monte carlo</t>
  </si>
  <si>
    <t>http://www.imdb.com/title/tt0032976/?ref_=fn_tt_tt_1</t>
  </si>
  <si>
    <t>Adrienne King</t>
  </si>
  <si>
    <t>Betsy Palmer</t>
  </si>
  <si>
    <t>Friday the 13th Part 2Â </t>
  </si>
  <si>
    <t>Amy Steel</t>
  </si>
  <si>
    <t>ice pick|jason voorhees|lake|pitchfork|shack</t>
  </si>
  <si>
    <t>http://www.imdb.com/title/tt0082418/?ref_=fn_tt_tt_1</t>
  </si>
  <si>
    <t>Jane Wyman</t>
  </si>
  <si>
    <t>Drama|Film-Noir</t>
  </si>
  <si>
    <t>Ray Milland</t>
  </si>
  <si>
    <t>The Lost WeekendÂ </t>
  </si>
  <si>
    <t>Frank Faylen</t>
  </si>
  <si>
    <t>addiction|alcoholic|alcoholism|paranoia|suicidal thoughts</t>
  </si>
  <si>
    <t>http://www.imdb.com/title/tt0037884/?ref_=fn_tt_tt_1</t>
  </si>
  <si>
    <t>Douglas Cheek</t>
  </si>
  <si>
    <t>C.H.U.D.Â </t>
  </si>
  <si>
    <t>bum|city|mutant|new york city|street</t>
  </si>
  <si>
    <t>http://www.imdb.com/title/tt0087015/?ref_=fn_tt_tt_1</t>
  </si>
  <si>
    <t>Jenni Rivera</t>
  </si>
  <si>
    <t>Filly BrownÂ </t>
  </si>
  <si>
    <t>Jorge Diaz</t>
  </si>
  <si>
    <t>http://www.imdb.com/title/tt1869425/?ref_=fn_tt_tt_1</t>
  </si>
  <si>
    <t>Deryck Broom</t>
  </si>
  <si>
    <t>Vic Mignogna</t>
  </si>
  <si>
    <t>The Lion of JudahÂ </t>
  </si>
  <si>
    <t>animal|donkey|lamb|pig|rooster</t>
  </si>
  <si>
    <t>http://www.imdb.com/title/tt1212022/?ref_=fn_tt_tt_1</t>
  </si>
  <si>
    <t>Henry Hathaway</t>
  </si>
  <si>
    <t>Jean Peters</t>
  </si>
  <si>
    <t>Crime|Film-Noir|Thriller</t>
  </si>
  <si>
    <t>NiagaraÂ </t>
  </si>
  <si>
    <t>Will Wright</t>
  </si>
  <si>
    <t>hitchcockian|husband murders wife|murder|niagara falls|overhead shot</t>
  </si>
  <si>
    <t>http://www.imdb.com/title/tt0046126/?ref_=fn_tt_tt_1</t>
  </si>
  <si>
    <t>Walter Pidgeon</t>
  </si>
  <si>
    <t>How Green Was My ValleyÂ </t>
  </si>
  <si>
    <t>Barry Fitzgerald</t>
  </si>
  <si>
    <t>coal mine|girl|school|village|wales</t>
  </si>
  <si>
    <t>http://www.imdb.com/title/tt0033729/?ref_=fn_tt_tt_1</t>
  </si>
  <si>
    <t>Riley Keough</t>
  </si>
  <si>
    <t xml:space="preserve">The Girlfriend ExperienceÂ             </t>
  </si>
  <si>
    <t>escort|female nudity|friendship|money|sex scene</t>
  </si>
  <si>
    <t>http://www.imdb.com/title/tt3846642/?ref_=fn_tt_tt_1</t>
  </si>
  <si>
    <t>Elvis Nolasco</t>
  </si>
  <si>
    <t>Da Sweet Blood of JesusÂ </t>
  </si>
  <si>
    <t>Felicia Pearson</t>
  </si>
  <si>
    <t>horror movie remake|remake|undead|undead sex|undead sexuality</t>
  </si>
  <si>
    <t>http://www.imdb.com/title/tt3104930/?ref_=fn_tt_tt_1</t>
  </si>
  <si>
    <t>Laura San Giacomo</t>
  </si>
  <si>
    <t>Sex, Lies, and VideotapeÂ </t>
  </si>
  <si>
    <t>affair|interview|marriage|sex|videotape</t>
  </si>
  <si>
    <t>http://www.imdb.com/title/tt0098724/?ref_=fn_tt_tt_1</t>
  </si>
  <si>
    <t>SawÂ </t>
  </si>
  <si>
    <t>chained|flashback|killer|serial killer|surprise ending</t>
  </si>
  <si>
    <t>http://www.imdb.com/title/tt0387564/?ref_=fn_tt_tt_1</t>
  </si>
  <si>
    <t>Super TroopersÂ </t>
  </si>
  <si>
    <t>drugs|highway|police|state trooper|vermont</t>
  </si>
  <si>
    <t>http://www.imdb.com/title/tt0247745/?ref_=fn_tt_tt_1</t>
  </si>
  <si>
    <t>Giovanni Zelko</t>
  </si>
  <si>
    <t>Zuhair Haddad</t>
  </si>
  <si>
    <t>The AlgerianÂ </t>
  </si>
  <si>
    <t>Ben Youcef</t>
  </si>
  <si>
    <t>algeria|algerian|los angeles california|muslim</t>
  </si>
  <si>
    <t>http://www.imdb.com/title/tt1681370/?ref_=fn_tt_tt_1</t>
  </si>
  <si>
    <t>Claudia Sainte-Luce</t>
  </si>
  <si>
    <t>Vera Wilson</t>
  </si>
  <si>
    <t>Ximena Ayala</t>
  </si>
  <si>
    <t>The Amazing CatfishÂ </t>
  </si>
  <si>
    <t>JosÃ© Manuel Orozco Angulo</t>
  </si>
  <si>
    <t>actress shares first name with character|appendicitis|hospital|loss of mother|supermarket</t>
  </si>
  <si>
    <t>http://www.imdb.com/title/tt2414046/?ref_=fn_tt_tt_1</t>
  </si>
  <si>
    <t>Randeep Hooda</t>
  </si>
  <si>
    <t>Monsoon WeddingÂ </t>
  </si>
  <si>
    <t>arranged marriage|bride|celebration|marriage|wedding</t>
  </si>
  <si>
    <t>http://www.imdb.com/title/tt0265343/?ref_=fn_tt_tt_1</t>
  </si>
  <si>
    <t>You Can Count on MeÂ </t>
  </si>
  <si>
    <t>bank|car accident|cheating husband|new york|single mother</t>
  </si>
  <si>
    <t>http://www.imdb.com/title/tt0203230/?ref_=fn_tt_tt_1</t>
  </si>
  <si>
    <t>Jerry Mathers</t>
  </si>
  <si>
    <t>The Trouble with HarryÂ </t>
  </si>
  <si>
    <t>artist|death|hunting|sheriff|vermont</t>
  </si>
  <si>
    <t>http://www.imdb.com/title/tt0048750/?ref_=fn_tt_tt_1</t>
  </si>
  <si>
    <t>Jamie Babbit</t>
  </si>
  <si>
    <t>But I'm a CheerleaderÂ </t>
  </si>
  <si>
    <t>cheerleader|gay|homosexual|lesbian|lesbian relationship</t>
  </si>
  <si>
    <t>http://www.imdb.com/title/tt0179116/?ref_=fn_tt_tt_1</t>
  </si>
  <si>
    <t>David Boyd</t>
  </si>
  <si>
    <t>Home RunÂ </t>
  </si>
  <si>
    <t>addiction|alcoholic|baseball|car accident|reference to god</t>
  </si>
  <si>
    <t>http://www.imdb.com/title/tt2051894/?ref_=fn_tt_tt_1</t>
  </si>
  <si>
    <t>Reservoir DogsÂ </t>
  </si>
  <si>
    <t>gang|heist|heist gone wrong|nonlinear timeline|robbery</t>
  </si>
  <si>
    <t>http://www.imdb.com/title/tt0105236/?ref_=fn_tt_tt_1</t>
  </si>
  <si>
    <t>Nigel Bruce</t>
  </si>
  <si>
    <t>Spring Byington</t>
  </si>
  <si>
    <t>The Blue BirdÂ </t>
  </si>
  <si>
    <t>Gale Sondergaard</t>
  </si>
  <si>
    <t>1800s|bird|blue bird of happiness|foreign language adaptation|past</t>
  </si>
  <si>
    <t>http://www.imdb.com/title/tt0032264/?ref_=fn_tt_tt_1</t>
  </si>
  <si>
    <t>Luigi Pistilli</t>
  </si>
  <si>
    <t>The Good, the Bad and the UglyÂ </t>
  </si>
  <si>
    <t>Enzo Petito</t>
  </si>
  <si>
    <t>civil war|hitman|outlaw|shootout|spaghetti western</t>
  </si>
  <si>
    <t>http://www.imdb.com/title/tt0060196/?ref_=fn_tt_tt_1</t>
  </si>
  <si>
    <t>Anna Muylaert</t>
  </si>
  <si>
    <t>Regina CasÃ©</t>
  </si>
  <si>
    <t>Alex Huszar</t>
  </si>
  <si>
    <t>The Second MotherÂ </t>
  </si>
  <si>
    <t>Luis Miranda</t>
  </si>
  <si>
    <t>brazil|exam|housekeeper|northeast region of brazil|portuguese language</t>
  </si>
  <si>
    <t>http://www.imdb.com/title/tt3742378/?ref_=fn_tt_tt_1</t>
  </si>
  <si>
    <t>Steve Taylor</t>
  </si>
  <si>
    <t>Marshall Allman</t>
  </si>
  <si>
    <t>Blue Like JazzÂ </t>
  </si>
  <si>
    <t>Eric Lange</t>
  </si>
  <si>
    <t>church|college|color in title|philosophy|texas</t>
  </si>
  <si>
    <t>http://www.imdb.com/title/tt1758575/?ref_=fn_tt_tt_1</t>
  </si>
  <si>
    <t>Kurt Voss</t>
  </si>
  <si>
    <t>Coyote Shivers</t>
  </si>
  <si>
    <t>Lemmy</t>
  </si>
  <si>
    <t>Down and Out with the DollsÂ </t>
  </si>
  <si>
    <t>ZoÃ« Poledouris</t>
  </si>
  <si>
    <t>female bassist|female drummer|female guitarist|female singer|portland oregon</t>
  </si>
  <si>
    <t>http://www.imdb.com/title/tt0283323/?ref_=fn_tt_tt_1</t>
  </si>
  <si>
    <t>Pink Ribbons, Inc.Â </t>
  </si>
  <si>
    <t>breast cancer|comma in title|period in title|punctuation in title|three word title</t>
  </si>
  <si>
    <t>http://www.imdb.com/title/tt2035599/?ref_=fn_tt_tt_1</t>
  </si>
  <si>
    <t>James David Pasternak</t>
  </si>
  <si>
    <t>Certifiably JonathanÂ </t>
  </si>
  <si>
    <t>las vegas nevada|museum|reference to mr. rogers|reference to vincent van gogh|talking about suicide</t>
  </si>
  <si>
    <t>http://www.imdb.com/title/tt0976025/?ref_=fn_tt_tt_1</t>
  </si>
  <si>
    <t>Laurent Bouhnik</t>
  </si>
  <si>
    <t>Johnny Amaro</t>
  </si>
  <si>
    <t>DÃ©borah RÃ©vy</t>
  </si>
  <si>
    <t>QÂ </t>
  </si>
  <si>
    <t>Yassine Azzouz</t>
  </si>
  <si>
    <t>female explicit nudity|hand job|oral sex|penetration|unsimulated sex</t>
  </si>
  <si>
    <t>http://www.imdb.com/title/tt1879030/?ref_=fn_tt_tt_1</t>
  </si>
  <si>
    <t>Tom Sanchez</t>
  </si>
  <si>
    <t>Antonio ArruÃ©</t>
  </si>
  <si>
    <t>Nataniel SÃ¡nchez</t>
  </si>
  <si>
    <t>The Knife of Don JuanÂ </t>
  </si>
  <si>
    <t>Juan Carlos Montoya</t>
  </si>
  <si>
    <t>http://www.imdb.com/title/tt1349485/?ref_=fn_tt_tt_1</t>
  </si>
  <si>
    <t>David Caffrey</t>
  </si>
  <si>
    <t>Grand Theft ParsonsÂ </t>
  </si>
  <si>
    <t>Jim Cody Williams</t>
  </si>
  <si>
    <t>guitar|hearse|manager|musician|singer</t>
  </si>
  <si>
    <t>http://www.imdb.com/title/tt0338075/?ref_=fn_tt_tt_1</t>
  </si>
  <si>
    <t>Adam Jay Epstein</t>
  </si>
  <si>
    <t>Rich Ceraulo</t>
  </si>
  <si>
    <t>Extreme MovieÂ </t>
  </si>
  <si>
    <t>box office flop|female frontal nudity|pink bra and panties|red bra and panties|sex</t>
  </si>
  <si>
    <t>http://www.imdb.com/title/tt0806147/?ref_=fn_tt_tt_1</t>
  </si>
  <si>
    <t>Action|Adventure|Romance|War</t>
  </si>
  <si>
    <t>Errol Flynn</t>
  </si>
  <si>
    <t>The Charge of the Light BrigadeÂ </t>
  </si>
  <si>
    <t>attack|fort|india|lancer|massacre</t>
  </si>
  <si>
    <t>http://www.imdb.com/title/tt0027438/?ref_=fn_tt_tt_1</t>
  </si>
  <si>
    <t>Justin Thomas Ostensen</t>
  </si>
  <si>
    <t>Kristin Booth</t>
  </si>
  <si>
    <t>Below ZeroÂ </t>
  </si>
  <si>
    <t>Michael Eisner</t>
  </si>
  <si>
    <t>http://www.imdb.com/title/tt1641388/?ref_=fn_tt_tt_1</t>
  </si>
  <si>
    <t>Brenton Spencer</t>
  </si>
  <si>
    <t>Victor Zinck Jr.</t>
  </si>
  <si>
    <t>Action|Horror|Mystery|Thriller</t>
  </si>
  <si>
    <t>Christie Burke</t>
  </si>
  <si>
    <t>CrowsnestÂ </t>
  </si>
  <si>
    <t>Chelsey Reist</t>
  </si>
  <si>
    <t>forest|found footage|lost|murder|road trip</t>
  </si>
  <si>
    <t>http://www.imdb.com/title/tt2180333/?ref_=fn_tt_tt_1</t>
  </si>
  <si>
    <t>Adventure|Comedy|Sport</t>
  </si>
  <si>
    <t>AirborneÂ </t>
  </si>
  <si>
    <t>Brittney Powell</t>
  </si>
  <si>
    <t>cincinnati ohio|high school|hockey|jock strap|zoologist</t>
  </si>
  <si>
    <t>http://www.imdb.com/title/tt0106233/?ref_=fn_tt_tt_1</t>
  </si>
  <si>
    <t>Cleavon Little</t>
  </si>
  <si>
    <t>Redd Foxx</t>
  </si>
  <si>
    <t>Cotton Comes to HarlemÂ </t>
  </si>
  <si>
    <t>Calvin Lockhart</t>
  </si>
  <si>
    <t>black cop|chase|cotton|four word title|new york city</t>
  </si>
  <si>
    <t>http://www.imdb.com/title/tt0065579/?ref_=fn_tt_tt_1</t>
  </si>
  <si>
    <t>Jay Alaimo</t>
  </si>
  <si>
    <t>Sabrina Carmichael</t>
  </si>
  <si>
    <t>The Wicked WithinÂ </t>
  </si>
  <si>
    <t>http://www.imdb.com/title/tt1943014/?ref_=fn_tt_tt_1</t>
  </si>
  <si>
    <t>Dylan Bank</t>
  </si>
  <si>
    <t>Deirdre Lorenz</t>
  </si>
  <si>
    <t>Seregon O'Dassey</t>
  </si>
  <si>
    <t>Bleeding HeartsÂ </t>
  </si>
  <si>
    <t>Dustin Diamond</t>
  </si>
  <si>
    <t>bare breasts|bra and panties|nudity|syringe</t>
  </si>
  <si>
    <t>http://www.imdb.com/title/tt2622294/?ref_=fn_tt_tt_1</t>
  </si>
  <si>
    <t>Rob McKittrick</t>
  </si>
  <si>
    <t>Waiting...Â </t>
  </si>
  <si>
    <t>cook|dishwasher|flashing|male frontal nudity|waiter</t>
  </si>
  <si>
    <t>http://www.imdb.com/title/tt0348333/?ref_=fn_tt_tt_1</t>
  </si>
  <si>
    <t>Dead Man's ShoesÂ </t>
  </si>
  <si>
    <t>George Newton</t>
  </si>
  <si>
    <t>anger|army veteran|independent film|revenge|sex scene</t>
  </si>
  <si>
    <t>http://www.imdb.com/title/tt0419677/?ref_=fn_tt_tt_1</t>
  </si>
  <si>
    <t>John Jarratt</t>
  </si>
  <si>
    <t>Richard Cawthorne</t>
  </si>
  <si>
    <t xml:space="preserve">Wolf CreekÂ             </t>
  </si>
  <si>
    <t>based on true story|blood|serial killer|slasher|tv mini series</t>
  </si>
  <si>
    <t>http://www.imdb.com/title/tt4460878/?ref_=fn_tt_tt_1</t>
  </si>
  <si>
    <t>Jeff Burr</t>
  </si>
  <si>
    <t>From a Whisper to a ScreamÂ </t>
  </si>
  <si>
    <t>Susan Tyrrell</t>
  </si>
  <si>
    <t>bathtub|cult film|neck breaking|tennessee|wraparound story</t>
  </si>
  <si>
    <t>http://www.imdb.com/title/tt0091671/?ref_=fn_tt_tt_1</t>
  </si>
  <si>
    <t>Harry Gantz</t>
  </si>
  <si>
    <t>Sex with StrangersÂ </t>
  </si>
  <si>
    <t>bisexual|explicit sex|sex|stranger|swing</t>
  </si>
  <si>
    <t>http://www.imdb.com/title/tt0304692/?ref_=fn_tt_tt_1</t>
  </si>
  <si>
    <t>Guy Maddin</t>
  </si>
  <si>
    <t>CindyMarie Small</t>
  </si>
  <si>
    <t>Comedy|Horror|Musical</t>
  </si>
  <si>
    <t>Sarah Murphy-Dyson</t>
  </si>
  <si>
    <t>Dracula: Pages from a Virgin's DiaryÂ </t>
  </si>
  <si>
    <t>Brent Neale</t>
  </si>
  <si>
    <t>ballet|cult film|dance|dracula|gothic</t>
  </si>
  <si>
    <t>http://www.imdb.com/title/tt0293113/?ref_=fn_tt_tt_1</t>
  </si>
  <si>
    <t>Regardt van den Bergh</t>
  </si>
  <si>
    <t>Frank Rautenbach</t>
  </si>
  <si>
    <t>Sean Cameron Michael</t>
  </si>
  <si>
    <t>Faith Like PotatoesÂ </t>
  </si>
  <si>
    <t>Jeanne Neilson</t>
  </si>
  <si>
    <t>food|food in title|potato</t>
  </si>
  <si>
    <t>http://www.imdb.com/title/tt0850667/?ref_=fn_tt_tt_1</t>
  </si>
  <si>
    <t>Panos Cosmatos</t>
  </si>
  <si>
    <t>Marilyn Norry</t>
  </si>
  <si>
    <t>Beyond the Black RainbowÂ </t>
  </si>
  <si>
    <t>Eva Bourne</t>
  </si>
  <si>
    <t>exploitation|four word title|hallucinogen|lynchian|telepathy</t>
  </si>
  <si>
    <t>http://www.imdb.com/title/tt1534085/?ref_=fn_tt_tt_1</t>
  </si>
  <si>
    <t>Gareth Evans</t>
  </si>
  <si>
    <t>Yayan Ruhian</t>
  </si>
  <si>
    <t>Iko Uwais</t>
  </si>
  <si>
    <t>The Raid: RedemptionÂ </t>
  </si>
  <si>
    <t>Donny Alamsyah</t>
  </si>
  <si>
    <t>apartment|drug lord|gangster|police|swat team</t>
  </si>
  <si>
    <t>http://www.imdb.com/title/tt1899353/?ref_=fn_tt_tt_1</t>
  </si>
  <si>
    <t>Indonesian</t>
  </si>
  <si>
    <t>Indonesia</t>
  </si>
  <si>
    <t>Matthew R. Anderson</t>
  </si>
  <si>
    <t>The Dead UndeadÂ </t>
  </si>
  <si>
    <t>flashback|immortality|rural setting|vampire|zombie</t>
  </si>
  <si>
    <t>http://www.imdb.com/title/tt0923653/?ref_=fn_tt_tt_1</t>
  </si>
  <si>
    <t>Joe Marino</t>
  </si>
  <si>
    <t>Anella Vastola</t>
  </si>
  <si>
    <t>Piero MaggiÃ²</t>
  </si>
  <si>
    <t>The Vatican ExorcismsÂ </t>
  </si>
  <si>
    <t>http://www.imdb.com/title/tt3043194/?ref_=fn_tt_tt_1</t>
  </si>
  <si>
    <t>CasablancaÂ </t>
  </si>
  <si>
    <t>Conrad Veidt</t>
  </si>
  <si>
    <t>american expatriate|casablanca morocco|gestapo|police|visa</t>
  </si>
  <si>
    <t>http://www.imdb.com/title/tt0034583/?ref_=fn_tt_tt_1</t>
  </si>
  <si>
    <t>Joel Anderson</t>
  </si>
  <si>
    <t>Rosie Traynor</t>
  </si>
  <si>
    <t>Talia Zucker</t>
  </si>
  <si>
    <t>Lake MungoÂ </t>
  </si>
  <si>
    <t>Martin Sharpe</t>
  </si>
  <si>
    <t>ghost|lake|parapsychologist|psychic|secret</t>
  </si>
  <si>
    <t>http://www.imdb.com/title/tt0816556/?ref_=fn_tt_tt_1</t>
  </si>
  <si>
    <t>Shimit Amin</t>
  </si>
  <si>
    <t>Shazahn Padamsee</t>
  </si>
  <si>
    <t>Rocket Singh: Salesman of the YearÂ </t>
  </si>
  <si>
    <t>Gauhar Khan</t>
  </si>
  <si>
    <t>boss|computer|honesty|sales|salesman</t>
  </si>
  <si>
    <t>http://www.imdb.com/title/tt1434447/?ref_=fn_tt_tt_1</t>
  </si>
  <si>
    <t>Douglas Trumbull</t>
  </si>
  <si>
    <t>Silent RunningÂ </t>
  </si>
  <si>
    <t>Jesse Vint</t>
  </si>
  <si>
    <t>forest|greenhouse|plant|robot|space</t>
  </si>
  <si>
    <t>http://www.imdb.com/title/tt0067756/?ref_=fn_tt_tt_1</t>
  </si>
  <si>
    <t>RockyÂ </t>
  </si>
  <si>
    <t>boxer|hometown hero|philadelphia pennsylvania|protective male|training</t>
  </si>
  <si>
    <t>http://www.imdb.com/title/tt0075148/?ref_=fn_tt_tt_1</t>
  </si>
  <si>
    <t>Mona Fastvold</t>
  </si>
  <si>
    <t>Christopher Abbott</t>
  </si>
  <si>
    <t>The SleepwalkerÂ </t>
  </si>
  <si>
    <t>Gitte Witt</t>
  </si>
  <si>
    <t>female nudity|male nudity|male rear nudity|nudity</t>
  </si>
  <si>
    <t>http://www.imdb.com/title/tt2723576/?ref_=fn_tt_tt_1</t>
  </si>
  <si>
    <t>Adventure|Comedy|History</t>
  </si>
  <si>
    <t>Tom JonesÂ </t>
  </si>
  <si>
    <t>Hugh Griffith</t>
  </si>
  <si>
    <t>18th century|rags to riches|secret letter|squire|tutor</t>
  </si>
  <si>
    <t>http://www.imdb.com/title/tt0057590/?ref_=fn_tt_tt_1</t>
  </si>
  <si>
    <t>Levan Gabriadze</t>
  </si>
  <si>
    <t>Renee Olstead</t>
  </si>
  <si>
    <t>UnfriendedÂ </t>
  </si>
  <si>
    <t>Heather Sossaman</t>
  </si>
  <si>
    <t>blender|computer screen|secret|skype|webcam</t>
  </si>
  <si>
    <t>http://www.imdb.com/title/tt3713166/?ref_=fn_tt_tt_1</t>
  </si>
  <si>
    <t>Taxi DriverÂ </t>
  </si>
  <si>
    <t>loner|neo noir|night shift|taxi driver|vigilante</t>
  </si>
  <si>
    <t>http://www.imdb.com/title/tt0075314/?ref_=fn_tt_tt_1</t>
  </si>
  <si>
    <t>The HowlingÂ </t>
  </si>
  <si>
    <t>1980s|forest|lycanthrope|shapeshifting|werewolf transformation</t>
  </si>
  <si>
    <t>http://www.imdb.com/title/tt0082533/?ref_=fn_tt_tt_1</t>
  </si>
  <si>
    <t>Jack Lord</t>
  </si>
  <si>
    <t>Ursula Andress</t>
  </si>
  <si>
    <t>Dr. NoÂ </t>
  </si>
  <si>
    <t>british secret service|hand to hand combat|murder|official james bond series|terrorist plot</t>
  </si>
  <si>
    <t>http://www.imdb.com/title/tt0055928/?ref_=fn_tt_tt_1</t>
  </si>
  <si>
    <t>Bradley Parker</t>
  </si>
  <si>
    <t>Chernobyl DiariesÂ </t>
  </si>
  <si>
    <t>abandoned building|chernobyl disaster|exploration|tour guide|van</t>
  </si>
  <si>
    <t>http://www.imdb.com/title/tt1991245/?ref_=fn_tt_tt_1</t>
  </si>
  <si>
    <t>Clive Barker</t>
  </si>
  <si>
    <t>Ashley Laurence</t>
  </si>
  <si>
    <t>Andrew Robinson</t>
  </si>
  <si>
    <t>HellraiserÂ </t>
  </si>
  <si>
    <t>Clare Higgins</t>
  </si>
  <si>
    <t>blood|cenobites|creature|demon|male full frontal nudity</t>
  </si>
  <si>
    <t>http://www.imdb.com/title/tt0093177/?ref_=fn_tt_tt_1</t>
  </si>
  <si>
    <t>Harold Cronk</t>
  </si>
  <si>
    <t>Robin Givens</t>
  </si>
  <si>
    <t>Benjamin A. Onyango</t>
  </si>
  <si>
    <t>God's Not Dead 2Â </t>
  </si>
  <si>
    <t>Maria Canals-Barrera</t>
  </si>
  <si>
    <t>alternate universe|christian|christian film|christianity|manipulation</t>
  </si>
  <si>
    <t>http://www.imdb.com/title/tt4824308/?ref_=fn_tt_tt_1</t>
  </si>
  <si>
    <t>Cry_WolfÂ </t>
  </si>
  <si>
    <t>e mail|game|school|serial killer|student</t>
  </si>
  <si>
    <t>http://www.imdb.com/title/tt0384286/?ref_=fn_tt_tt_1</t>
  </si>
  <si>
    <t>Takao Okawara</t>
  </si>
  <si>
    <t>Naomi Nishida</t>
  </si>
  <si>
    <t>Hiroshi Abe</t>
  </si>
  <si>
    <t>Godzilla 2000Â </t>
  </si>
  <si>
    <t>Sakae Kimura</t>
  </si>
  <si>
    <t>godzilla|kaiju|monster|orga|ufo</t>
  </si>
  <si>
    <t>http://www.imdb.com/title/tt0188640/?ref_=fn_tt_tt_1</t>
  </si>
  <si>
    <t>Blue ValentineÂ </t>
  </si>
  <si>
    <t>dog hit by a car|dysfunctional family|falling in love|female in shower|unhappily married woman</t>
  </si>
  <si>
    <t>http://www.imdb.com/title/tt1120985/?ref_=fn_tt_tt_1</t>
  </si>
  <si>
    <t>Duncan Tucker</t>
  </si>
  <si>
    <t>TransamericaÂ </t>
  </si>
  <si>
    <t>Paul Borghese</t>
  </si>
  <si>
    <t>bail|male full frontal nudity|sex change|stepfather|transsexual</t>
  </si>
  <si>
    <t>http://www.imdb.com/title/tt0407265/?ref_=fn_tt_tt_1</t>
  </si>
  <si>
    <t>Claudiu Trandafir</t>
  </si>
  <si>
    <t>Fernanda Andrade</t>
  </si>
  <si>
    <t>The Devil InsideÂ </t>
  </si>
  <si>
    <t>critically bashed|demonic possession|exorcism|exorcist|found footage</t>
  </si>
  <si>
    <t>http://www.imdb.com/title/tt1560985/?ref_=fn_tt_tt_1</t>
  </si>
  <si>
    <t>Russ Meyer</t>
  </si>
  <si>
    <t>Cynthia Myers</t>
  </si>
  <si>
    <t>Beyond the Valley of the DollsÂ </t>
  </si>
  <si>
    <t>Harrison Page</t>
  </si>
  <si>
    <t>band|drugs|friendship|hollywood|satire</t>
  </si>
  <si>
    <t>http://www.imdb.com/title/tt0065466/?ref_=fn_tt_tt_1</t>
  </si>
  <si>
    <t>Robert D. Webb</t>
  </si>
  <si>
    <t>Neville Brand</t>
  </si>
  <si>
    <t>James Drury</t>
  </si>
  <si>
    <t>Love Me TenderÂ </t>
  </si>
  <si>
    <t>Debra Paget</t>
  </si>
  <si>
    <t>army|civil war|robbery|soldier|train</t>
  </si>
  <si>
    <t>http://www.imdb.com/title/tt0049452/?ref_=fn_tt_tt_1</t>
  </si>
  <si>
    <t>Al Gore</t>
  </si>
  <si>
    <t>An Inconvenient TruthÂ </t>
  </si>
  <si>
    <t>climate|earth|global warming|science|truth</t>
  </si>
  <si>
    <t>http://www.imdb.com/title/tt0497116/?ref_=fn_tt_tt_1</t>
  </si>
  <si>
    <t>Allan Dwan</t>
  </si>
  <si>
    <t>Richard Jaeckel</t>
  </si>
  <si>
    <t>Action|Drama|Romance|War</t>
  </si>
  <si>
    <t>James Brown</t>
  </si>
  <si>
    <t>Sands of Iwo JimaÂ </t>
  </si>
  <si>
    <t>Forrest Tucker</t>
  </si>
  <si>
    <t>battle|combat|heroic military|sergeant|tarawa</t>
  </si>
  <si>
    <t>http://www.imdb.com/title/tt0041841/?ref_=fn_tt_tt_1</t>
  </si>
  <si>
    <t>Keith Richards</t>
  </si>
  <si>
    <t>Biography|Documentary|Music</t>
  </si>
  <si>
    <t>Mick Jagger</t>
  </si>
  <si>
    <t>Shine a LightÂ </t>
  </si>
  <si>
    <t>Albert Maysles</t>
  </si>
  <si>
    <t>band|concert footage|new york city|rolling stones|three word title</t>
  </si>
  <si>
    <t>http://www.imdb.com/title/tt0893382/?ref_=fn_tt_tt_1</t>
  </si>
  <si>
    <t>The Green InfernoÂ </t>
  </si>
  <si>
    <t>Magda Apanowicz</t>
  </si>
  <si>
    <t>activist|amazon|color in title|rain|rain forest</t>
  </si>
  <si>
    <t>http://www.imdb.com/title/tt2403021/?ref_=fn_tt_tt_1</t>
  </si>
  <si>
    <t>Andrew Steggall</t>
  </si>
  <si>
    <t>Alex Lawther</t>
  </si>
  <si>
    <t>DepartureÂ </t>
  </si>
  <si>
    <t>Niamh Cusack</t>
  </si>
  <si>
    <t>france|gay|language|male masturbation|masturbation</t>
  </si>
  <si>
    <t>http://www.imdb.com/title/tt2248739/?ref_=fn_tt_tt_1</t>
  </si>
  <si>
    <t>Ben Lewin</t>
  </si>
  <si>
    <t>The SessionsÂ </t>
  </si>
  <si>
    <t>Rhea Perlman</t>
  </si>
  <si>
    <t>falling in love|iron lung|priest|sex surrogate|therapist</t>
  </si>
  <si>
    <t>http://www.imdb.com/title/tt1866249/?ref_=fn_tt_tt_1</t>
  </si>
  <si>
    <t>Robert Kenner</t>
  </si>
  <si>
    <t>Eric Schlosser</t>
  </si>
  <si>
    <t>Michael Pollan</t>
  </si>
  <si>
    <t>Food, Inc.Â </t>
  </si>
  <si>
    <t>Barbara Kowalcyk</t>
  </si>
  <si>
    <t>farming|flesh eating|food|food industry|gluttony</t>
  </si>
  <si>
    <t>http://www.imdb.com/title/tt1286537/?ref_=fn_tt_tt_1</t>
  </si>
  <si>
    <t>Robert Amaya</t>
  </si>
  <si>
    <t>October BabyÂ </t>
  </si>
  <si>
    <t>Jason Burkey</t>
  </si>
  <si>
    <t>abortion|anti choice|christian preach|malpractice|unprofessional conduct</t>
  </si>
  <si>
    <t>http://www.imdb.com/title/tt1720182/?ref_=fn_tt_tt_1</t>
  </si>
  <si>
    <t>Next Stop WonderlandÂ </t>
  </si>
  <si>
    <t>love|marine biologist|nurse|personal ad|plumber</t>
  </si>
  <si>
    <t>http://www.imdb.com/title/tt0119778/?ref_=fn_tt_tt_1</t>
  </si>
  <si>
    <t>Craig Johnson</t>
  </si>
  <si>
    <t>The Skeleton TwinsÂ </t>
  </si>
  <si>
    <t>Kathleen Rose Perkins</t>
  </si>
  <si>
    <t>adultery|brother sister relationship|estrangement|siblings|suicide attempt</t>
  </si>
  <si>
    <t>http://www.imdb.com/title/tt1571249/?ref_=fn_tt_tt_1</t>
  </si>
  <si>
    <t>Sean Durkin</t>
  </si>
  <si>
    <t>Julia Garner</t>
  </si>
  <si>
    <t>Martha Marcy May MarleneÂ </t>
  </si>
  <si>
    <t>connecticut|cult|memory|new york|telephone call</t>
  </si>
  <si>
    <t>http://www.imdb.com/title/tt1441326/?ref_=fn_tt_tt_1</t>
  </si>
  <si>
    <t>Gillian Robespierre</t>
  </si>
  <si>
    <t>Jenny Slate</t>
  </si>
  <si>
    <t>Obvious ChildÂ </t>
  </si>
  <si>
    <t>Jake Lacy</t>
  </si>
  <si>
    <t>abortion|divorced parents|one night stand|pregnancy|pregnant</t>
  </si>
  <si>
    <t>http://www.imdb.com/title/tt2910274/?ref_=fn_tt_tt_1</t>
  </si>
  <si>
    <t>Courtney Hunt</t>
  </si>
  <si>
    <t>Michael O'Keefe</t>
  </si>
  <si>
    <t>Frozen RiverÂ </t>
  </si>
  <si>
    <t>Misty Upham</t>
  </si>
  <si>
    <t>border|mohawk|money|new york|river</t>
  </si>
  <si>
    <t>http://www.imdb.com/title/tt0978759/?ref_=fn_tt_tt_1</t>
  </si>
  <si>
    <t>Morgan Neville</t>
  </si>
  <si>
    <t>Lou Adler</t>
  </si>
  <si>
    <t>20 Feet from StardomÂ </t>
  </si>
  <si>
    <t>Merry Clayton</t>
  </si>
  <si>
    <t>backup singer|band|bechdel test passed|concert footage|singer</t>
  </si>
  <si>
    <t>http://www.imdb.com/title/tt2396566/?ref_=fn_tt_tt_1</t>
  </si>
  <si>
    <t>Natasha Gregson Wagner</t>
  </si>
  <si>
    <t>Two Girls and a GuyÂ </t>
  </si>
  <si>
    <t>Angel David</t>
  </si>
  <si>
    <t>actor|anilingus|double cross|funeral home|two timing</t>
  </si>
  <si>
    <t>http://www.imdb.com/title/tt0124179/?ref_=fn_tt_tt_1</t>
  </si>
  <si>
    <t>Walking and TalkingÂ </t>
  </si>
  <si>
    <t>briefs|cancer|cat|cult film|friend</t>
  </si>
  <si>
    <t>http://www.imdb.com/title/tt0118113/?ref_=fn_tt_tt_1</t>
  </si>
  <si>
    <t>Chris Paine</t>
  </si>
  <si>
    <t>Phyllis Diller</t>
  </si>
  <si>
    <t>Who Killed the Electric Car?Â </t>
  </si>
  <si>
    <t>Colette Divine</t>
  </si>
  <si>
    <t>california|car|reference to ralph nader|technology|u.s. president</t>
  </si>
  <si>
    <t>http://www.imdb.com/title/tt0489037/?ref_=fn_tt_tt_1</t>
  </si>
  <si>
    <t>Greg Berlanti</t>
  </si>
  <si>
    <t>The Broken Hearts Club: A Romantic ComedyÂ </t>
  </si>
  <si>
    <t>friend|gay|lesbian|photographer|restaurant</t>
  </si>
  <si>
    <t>http://www.imdb.com/title/tt0222850/?ref_=fn_tt_tt_1</t>
  </si>
  <si>
    <t>Comedy|Fantasy|Mystery</t>
  </si>
  <si>
    <t>Bubba Ho-TepÂ </t>
  </si>
  <si>
    <t>Ella Joyce</t>
  </si>
  <si>
    <t>cult film|elvis|elvis presley|nursing home|texas</t>
  </si>
  <si>
    <t>http://www.imdb.com/title/tt0281686/?ref_=fn_tt_tt_1</t>
  </si>
  <si>
    <t>Marc Levin</t>
  </si>
  <si>
    <t>Saul Williams</t>
  </si>
  <si>
    <t>SlamÂ </t>
  </si>
  <si>
    <t>Bonz Malone</t>
  </si>
  <si>
    <t>gang|independent film|prison|racial slur|urban setting</t>
  </si>
  <si>
    <t>http://www.imdb.com/title/tt0139615/?ref_=fn_tt_tt_1</t>
  </si>
  <si>
    <t>Richard Dutcher</t>
  </si>
  <si>
    <t>Frank Gerrish</t>
  </si>
  <si>
    <t>Brigham CityÂ </t>
  </si>
  <si>
    <t>Rick Macy</t>
  </si>
  <si>
    <t>fbi agent|mormon|prayer|sheriff|utah</t>
  </si>
  <si>
    <t>http://www.imdb.com/title/tt0268200/?ref_=fn_tt_tt_1</t>
  </si>
  <si>
    <t>Khalid Mohamed</t>
  </si>
  <si>
    <t>Manoj Bajpayee</t>
  </si>
  <si>
    <t>FizaÂ </t>
  </si>
  <si>
    <t>Jaya Bhaduri</t>
  </si>
  <si>
    <t>mumbai riots|politician|riot|suicide|tragic event</t>
  </si>
  <si>
    <t>http://www.imdb.com/title/tt0248012/?ref_=fn_tt_tt_1</t>
  </si>
  <si>
    <t>Dian Bachar</t>
  </si>
  <si>
    <t>OrgazmoÂ </t>
  </si>
  <si>
    <t>Matt Stone</t>
  </si>
  <si>
    <t>book of mormon|fight|mormon|ray gun|sidekick</t>
  </si>
  <si>
    <t>http://www.imdb.com/title/tt0124819/?ref_=fn_tt_tt_1</t>
  </si>
  <si>
    <t>All the Real GirlsÂ </t>
  </si>
  <si>
    <t>best friend|lake|love|small town|womanizer</t>
  </si>
  <si>
    <t>http://www.imdb.com/title/tt0299458/?ref_=fn_tt_tt_1</t>
  </si>
  <si>
    <t>Finn Taylor</t>
  </si>
  <si>
    <t>Dream with the FishesÂ </t>
  </si>
  <si>
    <t>dying|to do list|twenty something|underwear|voyeur</t>
  </si>
  <si>
    <t>http://www.imdb.com/title/tt0119019/?ref_=fn_tt_tt_1</t>
  </si>
  <si>
    <t>Blue CarÂ </t>
  </si>
  <si>
    <t>contest|poetry|refusing to eat|starving oneself|teenage girl</t>
  </si>
  <si>
    <t>http://www.imdb.com/title/tt0290145/?ref_=fn_tt_tt_1</t>
  </si>
  <si>
    <t>JosÃ© Luis Valenzuela</t>
  </si>
  <si>
    <t>LuminariasÂ </t>
  </si>
  <si>
    <t>divorce|friend|jewish|lent|restaurant</t>
  </si>
  <si>
    <t>http://www.imdb.com/title/tt0160498/?ref_=fn_tt_tt_1</t>
  </si>
  <si>
    <t>Gia Coppola</t>
  </si>
  <si>
    <t>Palo AltoÂ </t>
  </si>
  <si>
    <t>Olivia Crocicchia</t>
  </si>
  <si>
    <t>girls' soccer|high school|high school student|soccer coach|teenager</t>
  </si>
  <si>
    <t>http://www.imdb.com/title/tt2479800/?ref_=fn_tt_tt_1</t>
  </si>
  <si>
    <t>Scandar Copti</t>
  </si>
  <si>
    <t>Shahir Kabaha</t>
  </si>
  <si>
    <t>AjamiÂ </t>
  </si>
  <si>
    <t>Ranin Karim</t>
  </si>
  <si>
    <t>arab|christian|israeli|palestinian|violence</t>
  </si>
  <si>
    <t>http://www.imdb.com/title/tt1077262/?ref_=fn_tt_tt_1</t>
  </si>
  <si>
    <t>Goran Dukic</t>
  </si>
  <si>
    <t>Wristcutters: A Love StoryÂ </t>
  </si>
  <si>
    <t>afterlife|camping|death|hitchhiker|suicide</t>
  </si>
  <si>
    <t>http://www.imdb.com/title/tt0477139/?ref_=fn_tt_tt_1</t>
  </si>
  <si>
    <t>Mike Cahill</t>
  </si>
  <si>
    <t>Steven Yeun</t>
  </si>
  <si>
    <t>I OriginsÂ </t>
  </si>
  <si>
    <t>Venida Evans</t>
  </si>
  <si>
    <t>buddhism|evolution|eye|reincarnation|stuck in elevator</t>
  </si>
  <si>
    <t>http://www.imdb.com/title/tt2884206/?ref_=fn_tt_tt_1</t>
  </si>
  <si>
    <t>Efram Potelle</t>
  </si>
  <si>
    <t>The Battle of Shaker HeightsÂ </t>
  </si>
  <si>
    <t>bully comeuppance|high school|painter|reference to led zeppelin|wetting pants</t>
  </si>
  <si>
    <t>http://www.imdb.com/title/tt0357470/?ref_=fn_tt_tt_1</t>
  </si>
  <si>
    <t>Joshua Oppenheimer</t>
  </si>
  <si>
    <t>Herman Koto</t>
  </si>
  <si>
    <t>Biography|Crime|Documentary|History</t>
  </si>
  <si>
    <t>Anwar Congo</t>
  </si>
  <si>
    <t>The Act of KillingÂ </t>
  </si>
  <si>
    <t>Syamsul Arifin</t>
  </si>
  <si>
    <t>death squad|mass killing|musical number|reference to guantanamo bay|surrealism</t>
  </si>
  <si>
    <t>http://www.imdb.com/title/tt2375605/?ref_=fn_tt_tt_1</t>
  </si>
  <si>
    <t>Alex Gibney</t>
  </si>
  <si>
    <t>Taxi to the Dark SideÂ </t>
  </si>
  <si>
    <t>Greg D'Agostino</t>
  </si>
  <si>
    <t>afghanistan|detainee|guantanamo bay|taxi|torture</t>
  </si>
  <si>
    <t>http://www.imdb.com/title/tt0854678/?ref_=fn_tt_tt_1</t>
  </si>
  <si>
    <t>Paul Crowder</t>
  </si>
  <si>
    <t>Marv Albert</t>
  </si>
  <si>
    <t>PelÃ©</t>
  </si>
  <si>
    <t>Once in a Lifetime: The Extraordinary Story of the New York CosmosÂ </t>
  </si>
  <si>
    <t>Ahmet Ertegun</t>
  </si>
  <si>
    <t>new york|new york cosmos|professional sports|soccer|soccer team</t>
  </si>
  <si>
    <t>http://www.imdb.com/title/tt0489247/?ref_=fn_tt_tt_1</t>
  </si>
  <si>
    <t>Rohit Jagessar</t>
  </si>
  <si>
    <t>Rufus Graham</t>
  </si>
  <si>
    <t>Kumar Gaurav</t>
  </si>
  <si>
    <t>Guiana 1838Â </t>
  </si>
  <si>
    <t>Aasheekaa Bathija</t>
  </si>
  <si>
    <t>bare chested male|discipline|imperialism|whipping|white slavery</t>
  </si>
  <si>
    <t>http://www.imdb.com/title/tt0428609/?ref_=fn_tt_tt_1</t>
  </si>
  <si>
    <t>Lisa Picard Is FamousÂ </t>
  </si>
  <si>
    <t>Melissa Gilbert</t>
  </si>
  <si>
    <t>actress|fame|inside joke|new york|one man show</t>
  </si>
  <si>
    <t>http://www.imdb.com/title/tt0233699/?ref_=fn_tt_tt_1</t>
  </si>
  <si>
    <t>Anthony Powell</t>
  </si>
  <si>
    <t>Tom Hamann</t>
  </si>
  <si>
    <t>Adventure|Biography|Documentary|Drama</t>
  </si>
  <si>
    <t>Josh Swanson</t>
  </si>
  <si>
    <t>Antarctica: A Year on IceÂ </t>
  </si>
  <si>
    <t>antarctica</t>
  </si>
  <si>
    <t>http://www.imdb.com/title/tt2361700/?ref_=fn_tt_tt_1</t>
  </si>
  <si>
    <t>Kief Davidson</t>
  </si>
  <si>
    <t>Brian Whitaker</t>
  </si>
  <si>
    <t>G.W. Krauss</t>
  </si>
  <si>
    <t>A Lego BrickumentaryÂ </t>
  </si>
  <si>
    <t>artist|denmark|lego|toy|toy company</t>
  </si>
  <si>
    <t>http://www.imdb.com/title/tt3214286/?ref_=fn_tt_tt_1</t>
  </si>
  <si>
    <t>Johnny Remo</t>
  </si>
  <si>
    <t>HardflipÂ </t>
  </si>
  <si>
    <t>Raquel Elizabeth Ames</t>
  </si>
  <si>
    <t>family relationships|loss of mother|san diego california|single mother|suicide attempt</t>
  </si>
  <si>
    <t>http://www.imdb.com/title/tt1907639/?ref_=fn_tt_tt_1</t>
  </si>
  <si>
    <t>Vivek Agnihotri</t>
  </si>
  <si>
    <t>Emraan Hashmi</t>
  </si>
  <si>
    <t>Chocolate: Deep Dark SecretsÂ </t>
  </si>
  <si>
    <t>Sunil Shetty</t>
  </si>
  <si>
    <t>chocolate|christmas|christmas eve|death|suspect</t>
  </si>
  <si>
    <t>http://www.imdb.com/title/tt0454431/?ref_=fn_tt_tt_1</t>
  </si>
  <si>
    <t>Ti West</t>
  </si>
  <si>
    <t>Lena Dunham</t>
  </si>
  <si>
    <t>The House of the DevilÂ </t>
  </si>
  <si>
    <t>cult film|eclipse|haunted house|lunar eclipse|secret</t>
  </si>
  <si>
    <t>http://www.imdb.com/title/tt1172994/?ref_=fn_tt_tt_1</t>
  </si>
  <si>
    <t>Nick Tomnay</t>
  </si>
  <si>
    <t>The Perfect HostÂ </t>
  </si>
  <si>
    <t>arm tattoo|bank robbery|cauterizing a wound|dancing on a table|dinner party</t>
  </si>
  <si>
    <t>http://www.imdb.com/title/tt1334553/?ref_=fn_tt_tt_1</t>
  </si>
  <si>
    <t>Safe MenÂ </t>
  </si>
  <si>
    <t>gangster|organized crime|robbery|rosh hashanah|safecracking</t>
  </si>
  <si>
    <t>http://www.imdb.com/title/tt0120813/?ref_=fn_tt_tt_1</t>
  </si>
  <si>
    <t>Nickolas Perry</t>
  </si>
  <si>
    <t>Patsy Kensit</t>
  </si>
  <si>
    <t>Patrick Renna</t>
  </si>
  <si>
    <t>Speedway JunkyÂ </t>
  </si>
  <si>
    <t>Adrienne Frantz</t>
  </si>
  <si>
    <t>car racing|crush|hustler|scam|watching television</t>
  </si>
  <si>
    <t>http://www.imdb.com/title/tt0155197/?ref_=fn_tt_tt_1</t>
  </si>
  <si>
    <t>Dan Zukovic</t>
  </si>
  <si>
    <t>Louis Mustillo</t>
  </si>
  <si>
    <t>Yul Vazquez</t>
  </si>
  <si>
    <t>The Last Big ThingÂ </t>
  </si>
  <si>
    <t>James Lorinz</t>
  </si>
  <si>
    <t>actor|magazine|model|rock band|suburb</t>
  </si>
  <si>
    <t>http://www.imdb.com/title/tt0161743/?ref_=fn_tt_tt_1</t>
  </si>
  <si>
    <t>The SpecialsÂ </t>
  </si>
  <si>
    <t>action figure|press conference|superhero|superhero team|toy</t>
  </si>
  <si>
    <t>http://www.imdb.com/title/tt0181836/?ref_=fn_tt_tt_1</t>
  </si>
  <si>
    <t>Becky Smith</t>
  </si>
  <si>
    <t>Emily Baldoni</t>
  </si>
  <si>
    <t>Will Rothhaar</t>
  </si>
  <si>
    <t>16 to LifeÂ </t>
  </si>
  <si>
    <t>Hallee Hirsh</t>
  </si>
  <si>
    <t>birthday|digit in title|love|masturbation|teenager</t>
  </si>
  <si>
    <t>http://www.imdb.com/title/tt1130087/?ref_=fn_tt_tt_1</t>
  </si>
  <si>
    <t>Eric Nicholas</t>
  </si>
  <si>
    <t>Jordana Spiro</t>
  </si>
  <si>
    <t>Alone with HerÂ </t>
  </si>
  <si>
    <t>Jonathon Trent</t>
  </si>
  <si>
    <t>female nudity|female pubic hair|masturbation|panties|pubic hair</t>
  </si>
  <si>
    <t>http://www.imdb.com/title/tt0472259/?ref_=fn_tt_tt_1</t>
  </si>
  <si>
    <t>Benjamin Dickinson</t>
  </si>
  <si>
    <t>Alexia Rasmussen</t>
  </si>
  <si>
    <t>Creative ControlÂ </t>
  </si>
  <si>
    <t>Meredith Hagner</t>
  </si>
  <si>
    <t>art exhibition|augmented reality|cocaine|nervous breakdown|speculative fiction</t>
  </si>
  <si>
    <t>http://www.imdb.com/title/tt3277624/?ref_=fn_tt_tt_1</t>
  </si>
  <si>
    <t>Hal Haberman</t>
  </si>
  <si>
    <t>Paul Blackthorne</t>
  </si>
  <si>
    <t>SpecialÂ </t>
  </si>
  <si>
    <t>Ian Bohen</t>
  </si>
  <si>
    <t>dream sequence|locked in a room|looking at self in mirror|medication|superhero</t>
  </si>
  <si>
    <t>http://www.imdb.com/title/tt0479162/?ref_=fn_tt_tt_1</t>
  </si>
  <si>
    <t>SparklerÂ </t>
  </si>
  <si>
    <t>automobile association of america|cheating|psychic|reference to tom jones the singer|trailer park</t>
  </si>
  <si>
    <t>http://www.imdb.com/title/tt0124137/?ref_=fn_tt_tt_1</t>
  </si>
  <si>
    <t>A. Raven Cruz</t>
  </si>
  <si>
    <t>Vanilla Ice</t>
  </si>
  <si>
    <t>Action|Adventure|Comedy|Fantasy|Sci-Fi</t>
  </si>
  <si>
    <t>Scott Levy</t>
  </si>
  <si>
    <t>The Helix... LoadedÂ </t>
  </si>
  <si>
    <t>Jennifer Sky</t>
  </si>
  <si>
    <t>cnn reporter|ellipsis in title|matrix|punctuation in title|secret agent</t>
  </si>
  <si>
    <t>http://www.imdb.com/title/tt0401462/?ref_=fn_tt_tt_1</t>
  </si>
  <si>
    <t>Mariel Hemingway</t>
  </si>
  <si>
    <t>In Her Line of FireÂ </t>
  </si>
  <si>
    <t>Jesse Hutch</t>
  </si>
  <si>
    <t>camp|die hard scenario|female protagonist|island|vice president</t>
  </si>
  <si>
    <t>http://www.imdb.com/title/tt0487156/?ref_=fn_tt_tt_1</t>
  </si>
  <si>
    <t>The Jimmy ShowÂ </t>
  </si>
  <si>
    <t>Heather Bucha</t>
  </si>
  <si>
    <t>based on play|character name in title</t>
  </si>
  <si>
    <t>http://www.imdb.com/title/tt0271020/?ref_=fn_tt_tt_1</t>
  </si>
  <si>
    <t>Amat Escalante</t>
  </si>
  <si>
    <t>Andrea Vergara</t>
  </si>
  <si>
    <t>Kenny Johnston</t>
  </si>
  <si>
    <t>HeliÂ </t>
  </si>
  <si>
    <t>Gabriel Reyes</t>
  </si>
  <si>
    <t>corrupt police|drug cartel|drugs|mexico|police</t>
  </si>
  <si>
    <t>http://www.imdb.com/title/tt2852376/?ref_=fn_tt_tt_1</t>
  </si>
  <si>
    <t>Wajahat Rauf</t>
  </si>
  <si>
    <t>Ayesha Omar</t>
  </si>
  <si>
    <t>Rasheed Naz</t>
  </si>
  <si>
    <t>Karachi se LahoreÂ </t>
  </si>
  <si>
    <t>Javed Sheikh</t>
  </si>
  <si>
    <t>pakistan|road trip</t>
  </si>
  <si>
    <t>http://www.imdb.com/title/tt4590482/?ref_=fn_tt_tt_1</t>
  </si>
  <si>
    <t>Urdu</t>
  </si>
  <si>
    <t>Pakistan</t>
  </si>
  <si>
    <t>Katherine Brooks</t>
  </si>
  <si>
    <t>Ilene Graff</t>
  </si>
  <si>
    <t>Loving AnnabelleÂ </t>
  </si>
  <si>
    <t>Laura Breckenridge</t>
  </si>
  <si>
    <t>older woman younger woman relationship|sex with student|teacher|teacher student relationship|title directed by female</t>
  </si>
  <si>
    <t>http://www.imdb.com/title/tt0323120/?ref_=fn_tt_tt_1</t>
  </si>
  <si>
    <t>David Cross</t>
  </si>
  <si>
    <t>HitsÂ </t>
  </si>
  <si>
    <t>courtroom|independent film|internet|small town|youtube</t>
  </si>
  <si>
    <t>http://www.imdb.com/title/tt3145220/?ref_=fn_tt_tt_1</t>
  </si>
  <si>
    <t>Randall Rubin</t>
  </si>
  <si>
    <t>Nicole Randall Johnson</t>
  </si>
  <si>
    <t>Jimmy and JudyÂ </t>
  </si>
  <si>
    <t>James Eckhouse</t>
  </si>
  <si>
    <t>police|revenge|sex|suburb|video camera</t>
  </si>
  <si>
    <t>http://www.imdb.com/title/tt0425151/?ref_=fn_tt_tt_1</t>
  </si>
  <si>
    <t>Robert Bennett</t>
  </si>
  <si>
    <t>Lauren C. Mayhew</t>
  </si>
  <si>
    <t>Frat PartyÂ </t>
  </si>
  <si>
    <t>Alicia Ziegler</t>
  </si>
  <si>
    <t>erotica|masseuse|sister sister relationship|temptation|threesome</t>
  </si>
  <si>
    <t>http://www.imdb.com/title/tt1414361/?ref_=fn_tt_tt_1</t>
  </si>
  <si>
    <t>The Party's OverÂ </t>
  </si>
  <si>
    <t>Louise Sorel</t>
  </si>
  <si>
    <t>beatnik|businessman|necrophilia|party|partying</t>
  </si>
  <si>
    <t>http://www.imdb.com/title/tt0060816/?ref_=fn_tt_tt_1</t>
  </si>
  <si>
    <t>Mary Pat Kelly</t>
  </si>
  <si>
    <t>ProudÂ </t>
  </si>
  <si>
    <t>Janet Hubert</t>
  </si>
  <si>
    <t>http://www.imdb.com/title/tt0393616/?ref_=fn_tt_tt_1</t>
  </si>
  <si>
    <t>The Poker HouseÂ </t>
  </si>
  <si>
    <t>basketball|drug abuse|interracial rape|iowa|tween girl</t>
  </si>
  <si>
    <t>http://www.imdb.com/title/tt1014806/?ref_=fn_tt_tt_1</t>
  </si>
  <si>
    <t>Charlie Levi</t>
  </si>
  <si>
    <t>ChildlessÂ </t>
  </si>
  <si>
    <t>Diane Venora</t>
  </si>
  <si>
    <t>http://www.imdb.com/title/tt0867270/?ref_=fn_tt_tt_1</t>
  </si>
  <si>
    <t>Kevin Hamedani</t>
  </si>
  <si>
    <t>Janette Armand</t>
  </si>
  <si>
    <t>Russell Hodgkinson</t>
  </si>
  <si>
    <t>ZMD: Zombies of Mass DestructionÂ </t>
  </si>
  <si>
    <t>cult|homosexual|island|survival horror|zombie</t>
  </si>
  <si>
    <t>http://www.imdb.com/title/tt1134674/?ref_=fn_tt_tt_1</t>
  </si>
  <si>
    <t>David DeCoteau</t>
  </si>
  <si>
    <t>Maureen McCormick</t>
  </si>
  <si>
    <t>Snow White: A Deadly SummerÂ </t>
  </si>
  <si>
    <t>Tim Abell</t>
  </si>
  <si>
    <t>reference to snow white|sleeping bag|stepmother stepdaughter relationship|strangulation|totem pole</t>
  </si>
  <si>
    <t>http://www.imdb.com/title/tt2149137/?ref_=fn_tt_tt_1</t>
  </si>
  <si>
    <t>Mikel Rueda</t>
  </si>
  <si>
    <t>GermÃ¡n Alcarazu</t>
  </si>
  <si>
    <t>Ãlex Angulo</t>
  </si>
  <si>
    <t>Hidden AwayÂ </t>
  </si>
  <si>
    <t>Joseba Ugalde</t>
  </si>
  <si>
    <t>best friend|deportation|moroccan|unrequited love|xenophobia</t>
  </si>
  <si>
    <t>http://www.imdb.com/title/tt3289362/?ref_=fn_tt_tt_1</t>
  </si>
  <si>
    <t>Stefan C. Schaefer</t>
  </si>
  <si>
    <t>My Last Day Without YouÂ </t>
  </si>
  <si>
    <t>business trip|german|love|new york|singer songwriter</t>
  </si>
  <si>
    <t>http://www.imdb.com/title/tt1679248/?ref_=fn_tt_tt_1</t>
  </si>
  <si>
    <t>Michael Taliferro</t>
  </si>
  <si>
    <t>Sticky Fingaz</t>
  </si>
  <si>
    <t>Steppin: The MovieÂ </t>
  </si>
  <si>
    <t>Chrystee Pharris</t>
  </si>
  <si>
    <t>http://www.imdb.com/title/tt0826751/?ref_=fn_tt_tt_1</t>
  </si>
  <si>
    <t>Doc Holliday's RevengeÂ </t>
  </si>
  <si>
    <t>Randy Jay Burrell</t>
  </si>
  <si>
    <t>1880s|cowboy|low budget film|shoot out|wild west</t>
  </si>
  <si>
    <t>http://www.imdb.com/title/tt3359872/?ref_=fn_tt_tt_1</t>
  </si>
  <si>
    <t>Anslem Richardson</t>
  </si>
  <si>
    <t>Black RockÂ </t>
  </si>
  <si>
    <t>Jay Paulson</t>
  </si>
  <si>
    <t>bare breasts|female frontal nudity|hunter|island|weekend</t>
  </si>
  <si>
    <t>http://www.imdb.com/title/tt1930294/?ref_=fn_tt_tt_1</t>
  </si>
  <si>
    <t>Robert Heath</t>
  </si>
  <si>
    <t>Alexander Vlahos</t>
  </si>
  <si>
    <t>David Oakes</t>
  </si>
  <si>
    <t>Truth or DieÂ </t>
  </si>
  <si>
    <t>Jennie Jacques</t>
  </si>
  <si>
    <t>cabin in the woods|drinking acid|introvert|lesbian kiss|truth or dare</t>
  </si>
  <si>
    <t>http://www.imdb.com/title/tt1838722/?ref_=fn_tt_tt_1</t>
  </si>
  <si>
    <t>D. Stevens</t>
  </si>
  <si>
    <t>Pierre Dulat</t>
  </si>
  <si>
    <t>Magi Avila</t>
  </si>
  <si>
    <t>The PetÂ </t>
  </si>
  <si>
    <t>Summer Napoles</t>
  </si>
  <si>
    <t>dominance submissiveness|female nudity|human branding|human pet|power exchange</t>
  </si>
  <si>
    <t>http://www.imdb.com/title/tt0825728/?ref_=fn_tt_tt_1</t>
  </si>
  <si>
    <t>Jeffrey St. Jules</t>
  </si>
  <si>
    <t>Chloe Rose</t>
  </si>
  <si>
    <t>Drama|Musical|Sci-Fi</t>
  </si>
  <si>
    <t>Bang Bang BabyÂ </t>
  </si>
  <si>
    <t>Kristian Bruun</t>
  </si>
  <si>
    <t>http://www.imdb.com/title/tt2655734/?ref_=fn_tt_tt_1</t>
  </si>
  <si>
    <t>Robert Hall</t>
  </si>
  <si>
    <t>Angelina Armani</t>
  </si>
  <si>
    <t>Fear ClinicÂ </t>
  </si>
  <si>
    <t>Fiona Dourif</t>
  </si>
  <si>
    <t>bare breasts|based on web series|claustrophobia|doctor|phobia</t>
  </si>
  <si>
    <t>http://www.imdb.com/title/tt2165765/?ref_=fn_tt_tt_1</t>
  </si>
  <si>
    <t>K. King</t>
  </si>
  <si>
    <t>Shona Kay</t>
  </si>
  <si>
    <t>Jason K. Wixom</t>
  </si>
  <si>
    <t>Zombie HunterÂ </t>
  </si>
  <si>
    <t>Jarrod Phillips</t>
  </si>
  <si>
    <t>desert|drifter|seduction|siege|zombie</t>
  </si>
  <si>
    <t>http://www.imdb.com/title/tt2446502/?ref_=fn_tt_tt_1</t>
  </si>
  <si>
    <t>Jonathan Meyers</t>
  </si>
  <si>
    <t>Justin Baldoni</t>
  </si>
  <si>
    <t>A Fine StepÂ </t>
  </si>
  <si>
    <t>http://www.imdb.com/title/tt1604100/?ref_=fn_tt_tt_1</t>
  </si>
  <si>
    <t>Ralph Nelson</t>
  </si>
  <si>
    <t>CharlyÂ </t>
  </si>
  <si>
    <t>Claire Bloom</t>
  </si>
  <si>
    <t>disability|experiment|genius|intelligence|mouse</t>
  </si>
  <si>
    <t>http://www.imdb.com/title/tt0062794/?ref_=fn_tt_tt_1</t>
  </si>
  <si>
    <t>Blair Erickson</t>
  </si>
  <si>
    <t>Monique Candelaria</t>
  </si>
  <si>
    <t>Banshee ChapterÂ </t>
  </si>
  <si>
    <t>Michael McMillian</t>
  </si>
  <si>
    <t>experiment|lsd|missing friend|mk ultra|radio broadcast</t>
  </si>
  <si>
    <t>http://www.imdb.com/title/tt2011276/?ref_=fn_tt_tt_1</t>
  </si>
  <si>
    <t>David DeLuise</t>
  </si>
  <si>
    <t xml:space="preserve">JesseÂ             </t>
  </si>
  <si>
    <t>Bruno Campos</t>
  </si>
  <si>
    <t>1990s|brother sister relationship|female protagonist|single mother|sitcom</t>
  </si>
  <si>
    <t>http://www.imdb.com/title/tt0156196/?ref_=fn_tt_tt_1</t>
  </si>
  <si>
    <t>Allison Burnett</t>
  </si>
  <si>
    <t>Gia Mantegna</t>
  </si>
  <si>
    <t>Ask Me AnythingÂ </t>
  </si>
  <si>
    <t>bare breasts|female protagonist</t>
  </si>
  <si>
    <t>http://www.imdb.com/title/tt2505294/?ref_=fn_tt_tt_1</t>
  </si>
  <si>
    <t>Richard Schenkman</t>
  </si>
  <si>
    <t>And Then Came LoveÂ </t>
  </si>
  <si>
    <t>facebook|imdb|mediaatlarge.com|mediaatlargellc|sperm donor</t>
  </si>
  <si>
    <t>http://www.imdb.com/title/tt0825346/?ref_=fn_tt_tt_1</t>
  </si>
  <si>
    <t>Sanjay Rawal</t>
  </si>
  <si>
    <t>Robert Kennedy Jr.</t>
  </si>
  <si>
    <t>Documentary|News</t>
  </si>
  <si>
    <t>Alma Martinez</t>
  </si>
  <si>
    <t>Food ChainsÂ </t>
  </si>
  <si>
    <t>Eve Ensler</t>
  </si>
  <si>
    <t>two word title</t>
  </si>
  <si>
    <t>http://www.imdb.com/title/tt2141739/?ref_=fn_tt_tt_1</t>
  </si>
  <si>
    <t>On the WaterfrontÂ </t>
  </si>
  <si>
    <t>death|dock|longshoreman|murder|union</t>
  </si>
  <si>
    <t>http://www.imdb.com/title/tt0047296/?ref_=fn_tt_tt_1</t>
  </si>
  <si>
    <t>Kat Coiro</t>
  </si>
  <si>
    <t>L!fe HappensÂ </t>
  </si>
  <si>
    <t>friendship|los angeles california|one night stand|roommate|single mother</t>
  </si>
  <si>
    <t>http://www.imdb.com/title/tt1726589/?ref_=fn_tt_tt_1</t>
  </si>
  <si>
    <t>Cristian Mungiu</t>
  </si>
  <si>
    <t>Vlad Ivanov</t>
  </si>
  <si>
    <t>Anamaria Marinca</t>
  </si>
  <si>
    <t>4 Months, 3 Weeks and 2 DaysÂ </t>
  </si>
  <si>
    <t>Alexandru Potocean</t>
  </si>
  <si>
    <t>female rear nudity|friend|hotel|rainy night|towel</t>
  </si>
  <si>
    <t>http://www.imdb.com/title/tt1032846/?ref_=fn_tt_tt_1</t>
  </si>
  <si>
    <t>Romanian</t>
  </si>
  <si>
    <t>Brian Dorton</t>
  </si>
  <si>
    <t>The Horror Network Vol. 1Â </t>
  </si>
  <si>
    <t>anthology</t>
  </si>
  <si>
    <t>http://www.imdb.com/title/tt3034146/?ref_=fn_tt_tt_1</t>
  </si>
  <si>
    <t>G.J. Echternkamp</t>
  </si>
  <si>
    <t>Odessa Rae</t>
  </si>
  <si>
    <t>Hard CandyÂ </t>
  </si>
  <si>
    <t>Patrick Wilson</t>
  </si>
  <si>
    <t>chatting|missing person poster|online dating|photographer|sexual predator</t>
  </si>
  <si>
    <t>http://www.imdb.com/title/tt0424136/?ref_=fn_tt_tt_1</t>
  </si>
  <si>
    <t>The QuietÂ </t>
  </si>
  <si>
    <t>deaf|death|dysfunctional family|godparent|secret</t>
  </si>
  <si>
    <t>http://www.imdb.com/title/tt0414951/?ref_=fn_tt_tt_1</t>
  </si>
  <si>
    <t>Maryam Keshavarz</t>
  </si>
  <si>
    <t>Reza Sixo Safai</t>
  </si>
  <si>
    <t>Sarah Kazemy</t>
  </si>
  <si>
    <t>CircumstanceÂ </t>
  </si>
  <si>
    <t>Sina Amedson</t>
  </si>
  <si>
    <t>closeted lesbian|iranian|islamophobia|propaganda|teenager</t>
  </si>
  <si>
    <t>http://www.imdb.com/title/tt1684628/?ref_=fn_tt_tt_1</t>
  </si>
  <si>
    <t>Persian</t>
  </si>
  <si>
    <t>Ahna O'Reilly</t>
  </si>
  <si>
    <t>Fruitvale StationÂ </t>
  </si>
  <si>
    <t>Ariana Neal</t>
  </si>
  <si>
    <t>22 year old|b.a.r.t.|bay area|birthday|police</t>
  </si>
  <si>
    <t>http://www.imdb.com/title/tt2334649/?ref_=fn_tt_tt_1</t>
  </si>
  <si>
    <t>Ramaa Mosley</t>
  </si>
  <si>
    <t>Comedy|Fantasy|Thriller</t>
  </si>
  <si>
    <t>The Brass TeapotÂ </t>
  </si>
  <si>
    <t>mini dress|mini skirt|money|voyeur|voyeurism</t>
  </si>
  <si>
    <t>http://www.imdb.com/title/tt1935902/?ref_=fn_tt_tt_1</t>
  </si>
  <si>
    <t>Donnie Dunagan</t>
  </si>
  <si>
    <t>Animation|Drama|Family</t>
  </si>
  <si>
    <t>Sam Edwards</t>
  </si>
  <si>
    <t>BambiÂ </t>
  </si>
  <si>
    <t>Ann Gillis</t>
  </si>
  <si>
    <t>animal|bambi|deer|forest|hunter</t>
  </si>
  <si>
    <t>http://www.imdb.com/title/tt0034492/?ref_=fn_tt_tt_1</t>
  </si>
  <si>
    <t>Rian Bishop</t>
  </si>
  <si>
    <t>The HammerÂ </t>
  </si>
  <si>
    <t>birthday|boxing|coach|gym|olympics</t>
  </si>
  <si>
    <t>http://www.imdb.com/title/tt0814130/?ref_=fn_tt_tt_1</t>
  </si>
  <si>
    <t>C. Jay Cox</t>
  </si>
  <si>
    <t>Latter DaysÂ </t>
  </si>
  <si>
    <t>christian|male frontal nudity|mormon|mormon missionary|nudity</t>
  </si>
  <si>
    <t>http://www.imdb.com/title/tt0345551/?ref_=fn_tt_tt_1</t>
  </si>
  <si>
    <t>Mariette Monpierre</t>
  </si>
  <si>
    <t>Christophe Cherki</t>
  </si>
  <si>
    <t>Stana Roumillac</t>
  </si>
  <si>
    <t>ElzaÂ </t>
  </si>
  <si>
    <t>Teddy Doloir</t>
  </si>
  <si>
    <t>foreign|french</t>
  </si>
  <si>
    <t>http://www.imdb.com/title/tt1852001/?ref_=fn_tt_tt_1</t>
  </si>
  <si>
    <t>Tommy Oliver</t>
  </si>
  <si>
    <t>1982Â </t>
  </si>
  <si>
    <t>number in title|semi autobiographical</t>
  </si>
  <si>
    <t>http://www.imdb.com/title/tt2388621/?ref_=fn_tt_tt_1</t>
  </si>
  <si>
    <t>Jamie Travis</t>
  </si>
  <si>
    <t>For a Good Time, Call...Â </t>
  </si>
  <si>
    <t>friend|friendship|gay|phone sex|sex</t>
  </si>
  <si>
    <t>http://www.imdb.com/title/tt1996264/?ref_=fn_tt_tt_1</t>
  </si>
  <si>
    <t>Janel Parrish</t>
  </si>
  <si>
    <t>Celeste &amp; Jesse ForeverÂ </t>
  </si>
  <si>
    <t>best friends|friendship|masturbation|reference to matthias steiner|single</t>
  </si>
  <si>
    <t>http://www.imdb.com/title/tt1405365/?ref_=fn_tt_tt_1</t>
  </si>
  <si>
    <t>Rich Christiano</t>
  </si>
  <si>
    <t>D. David Morin</t>
  </si>
  <si>
    <t>Drama|Fantasy|Sci-Fi</t>
  </si>
  <si>
    <t>Time ChangerÂ </t>
  </si>
  <si>
    <t>Hal Linden</t>
  </si>
  <si>
    <t>bible|christian propaganda|christianity|time machine|zealot</t>
  </si>
  <si>
    <t>http://www.imdb.com/title/tt0295725/?ref_=fn_tt_tt_1</t>
  </si>
  <si>
    <t>Johnny Harris</t>
  </si>
  <si>
    <t>London to BrightonÂ </t>
  </si>
  <si>
    <t>bathroom|chase|girl|pimp|toilet</t>
  </si>
  <si>
    <t>http://www.imdb.com/title/tt0490166/?ref_=fn_tt_tt_1</t>
  </si>
  <si>
    <t>Christopher Berry</t>
  </si>
  <si>
    <t>Action|Comedy|Drama|Sci-Fi</t>
  </si>
  <si>
    <t>American HeroÂ </t>
  </si>
  <si>
    <t>Michelle Tabora</t>
  </si>
  <si>
    <t>father son relationship|female nudity|mother daughter relationship|reconciliation|superhero</t>
  </si>
  <si>
    <t>http://www.imdb.com/title/tt4733536/?ref_=fn_tt_tt_1</t>
  </si>
  <si>
    <t>Natalie Bible'</t>
  </si>
  <si>
    <t>Tommy O'Reilly</t>
  </si>
  <si>
    <t>Windsor DriveÂ </t>
  </si>
  <si>
    <t>http://www.imdb.com/title/tt2311428/?ref_=fn_tt_tt_1</t>
  </si>
  <si>
    <t>Asghar Farhadi</t>
  </si>
  <si>
    <t>Leila Hatami</t>
  </si>
  <si>
    <t>Shahab Hosseini</t>
  </si>
  <si>
    <t>A SeparationÂ </t>
  </si>
  <si>
    <t>Peyman Moaadi</t>
  </si>
  <si>
    <t>alzheimer's disease|caregiver|divorce|iran|iranian</t>
  </si>
  <si>
    <t>http://www.imdb.com/title/tt1832382/?ref_=fn_tt_tt_1</t>
  </si>
  <si>
    <t>Justin Molotnikov</t>
  </si>
  <si>
    <t>Stephen McCole</t>
  </si>
  <si>
    <t>Jo Hartley</t>
  </si>
  <si>
    <t>Crying with LaughterÂ </t>
  </si>
  <si>
    <t>Joe Cassidy</t>
  </si>
  <si>
    <t>cocaine|edinburgh scotland|stand up comedian</t>
  </si>
  <si>
    <t>http://www.imdb.com/title/tt1349478/?ref_=fn_tt_tt_1</t>
  </si>
  <si>
    <t>Ken Leung</t>
  </si>
  <si>
    <t>Welcome to the DollhouseÂ </t>
  </si>
  <si>
    <t>Christina Vidal</t>
  </si>
  <si>
    <t>bully|first crush|school|social outcast|taunting</t>
  </si>
  <si>
    <t>http://www.imdb.com/title/tt0114906/?ref_=fn_tt_tt_1</t>
  </si>
  <si>
    <t>Allison Dean</t>
  </si>
  <si>
    <t>Ruby in ParadiseÂ </t>
  </si>
  <si>
    <t>Dorothy Lyman</t>
  </si>
  <si>
    <t>desire|florida|identity|resort town|sales</t>
  </si>
  <si>
    <t>http://www.imdb.com/title/tt0108000/?ref_=fn_tt_tt_1</t>
  </si>
  <si>
    <t>Victor Rasuk</t>
  </si>
  <si>
    <t>Raising Victor VargasÂ </t>
  </si>
  <si>
    <t>Judy Marte</t>
  </si>
  <si>
    <t>based on short film|manhattan new york city|urination|vomiting|watching television</t>
  </si>
  <si>
    <t>http://www.imdb.com/title/tt0316188/?ref_=fn_tt_tt_1</t>
  </si>
  <si>
    <t>Georg Wilhelm Pabst</t>
  </si>
  <si>
    <t>Francis Lederer</t>
  </si>
  <si>
    <t>Louise Brooks</t>
  </si>
  <si>
    <t>Pandora's BoxÂ </t>
  </si>
  <si>
    <t>Fritz Kortner</t>
  </si>
  <si>
    <t>escape|femme fatale|german expressionism|lust|violence</t>
  </si>
  <si>
    <t>http://www.imdb.com/title/tt0018737/?ref_=fn_tt_tt_1</t>
  </si>
  <si>
    <t>Daniel Davila</t>
  </si>
  <si>
    <t>Melora Walters</t>
  </si>
  <si>
    <t>Harrison MontgomeryÂ </t>
  </si>
  <si>
    <t>Diane Baker</t>
  </si>
  <si>
    <t>abusive relationship|character name in title|magic|san francisco california|tenderloin san francisco</t>
  </si>
  <si>
    <t>http://www.imdb.com/title/tt0870118/?ref_=fn_tt_tt_1</t>
  </si>
  <si>
    <t>Jorge Gaggero</t>
  </si>
  <si>
    <t>Hilda Bernard</t>
  </si>
  <si>
    <t>Norma Aleandro</t>
  </si>
  <si>
    <t>Live-In MaidÂ </t>
  </si>
  <si>
    <t>Claudia LapacÃ³</t>
  </si>
  <si>
    <t>buenos aires argentina|economics|housekeeper|maid|servant</t>
  </si>
  <si>
    <t>http://www.imdb.com/title/tt0356453/?ref_=fn_tt_tt_1</t>
  </si>
  <si>
    <t>DeterrenceÂ </t>
  </si>
  <si>
    <t>colorado|diner|iraq|nuclear missile|president</t>
  </si>
  <si>
    <t>http://www.imdb.com/title/tt0158583/?ref_=fn_tt_tt_1</t>
  </si>
  <si>
    <t>Michael Burke</t>
  </si>
  <si>
    <t>Zachary Knighton</t>
  </si>
  <si>
    <t>The Mudge BoyÂ </t>
  </si>
  <si>
    <t>death|farm|fur coat|grief|misfit</t>
  </si>
  <si>
    <t>http://www.imdb.com/title/tt0339419/?ref_=fn_tt_tt_1</t>
  </si>
  <si>
    <t>Catherine Jelski</t>
  </si>
  <si>
    <t>The Young UnknownsÂ </t>
  </si>
  <si>
    <t>Arly Jover</t>
  </si>
  <si>
    <t>based on play|independent film</t>
  </si>
  <si>
    <t>http://www.imdb.com/title/tt0186719/?ref_=fn_tt_tt_1</t>
  </si>
  <si>
    <t>Shane Dawson</t>
  </si>
  <si>
    <t>Kurt Angle</t>
  </si>
  <si>
    <t>Not CoolÂ </t>
  </si>
  <si>
    <t>Cherami Leigh</t>
  </si>
  <si>
    <t>http://www.imdb.com/title/tt3569356/?ref_=fn_tt_tt_1</t>
  </si>
  <si>
    <t>Stig Frode Henriksen</t>
  </si>
  <si>
    <t>Dead SnowÂ </t>
  </si>
  <si>
    <t>Ane Dahl Torp</t>
  </si>
  <si>
    <t>medical student|nazi|snow|snowmobile|zombie</t>
  </si>
  <si>
    <t>http://www.imdb.com/title/tt1278340/?ref_=fn_tt_tt_1</t>
  </si>
  <si>
    <t>Ryan Little</t>
  </si>
  <si>
    <t>Action|Adventure|Drama|War</t>
  </si>
  <si>
    <t>Corbin Allred</t>
  </si>
  <si>
    <t>Saints and SoldiersÂ </t>
  </si>
  <si>
    <t>ardennes forest|battle of the bulge|behind enemy lines|winter|world war two in belgium</t>
  </si>
  <si>
    <t>http://www.imdb.com/title/tt0373283/?ref_=fn_tt_tt_1</t>
  </si>
  <si>
    <t>Clark Baker</t>
  </si>
  <si>
    <t>Alan Pietruszewski</t>
  </si>
  <si>
    <t>Horror|Sci-Fi|Short|Thriller</t>
  </si>
  <si>
    <t>Taylor Pigeon</t>
  </si>
  <si>
    <t>VesselÂ </t>
  </si>
  <si>
    <t>Whit Spurgeon</t>
  </si>
  <si>
    <t>alien|flight attendant|monster|pilot|tentacle</t>
  </si>
  <si>
    <t>http://www.imdb.com/title/tt2164708/?ref_=fn_tt_tt_1</t>
  </si>
  <si>
    <t>American GraffitiÂ </t>
  </si>
  <si>
    <t>Mackenzie Phillips</t>
  </si>
  <si>
    <t>california|car|drag racing|high school|rock 'n' roll</t>
  </si>
  <si>
    <t>http://www.imdb.com/title/tt0069704/?ref_=fn_tt_tt_1</t>
  </si>
  <si>
    <t>Katy Helvenston-Wettengal</t>
  </si>
  <si>
    <t>Scott Helvenston</t>
  </si>
  <si>
    <t>Iraq for Sale: The War ProfiteersÂ </t>
  </si>
  <si>
    <t>Donna Zovko</t>
  </si>
  <si>
    <t>american politics|armed forces|political corruption|shady|war profiteer</t>
  </si>
  <si>
    <t>http://www.imdb.com/title/tt0815181/?ref_=fn_tt_tt_1</t>
  </si>
  <si>
    <t>Matt Maiellaro</t>
  </si>
  <si>
    <t>Action|Adventure|Animation|Comedy|Fantasy|Sci-Fi</t>
  </si>
  <si>
    <t>Aqua Teen Hunger Force Colon Movie Film for TheatersÂ </t>
  </si>
  <si>
    <t>based on cult tv series|critically acclaimed|exercise machine|midnight movie|robot</t>
  </si>
  <si>
    <t>http://www.imdb.com/title/tt0455326/?ref_=fn_tt_tt_1</t>
  </si>
  <si>
    <t>Safety Not GuaranteedÂ </t>
  </si>
  <si>
    <t>classified ad|intern|magazine|time machine|time travel</t>
  </si>
  <si>
    <t>http://www.imdb.com/title/tt1862079/?ref_=fn_tt_tt_1</t>
  </si>
  <si>
    <t>Isaac C. Singleton Jr.</t>
  </si>
  <si>
    <t>Kevin Hart: Laugh at My PainÂ </t>
  </si>
  <si>
    <t>Jeanette Branch</t>
  </si>
  <si>
    <t>stand up comedy</t>
  </si>
  <si>
    <t>http://www.imdb.com/title/tt1999192/?ref_=fn_tt_tt_1</t>
  </si>
  <si>
    <t>Ben Wheatley</t>
  </si>
  <si>
    <t>Kill ListÂ </t>
  </si>
  <si>
    <t>female full frontal nudity|hitman|knee breaking|male full frontal nudity|sniper</t>
  </si>
  <si>
    <t>http://www.imdb.com/title/tt1788391/?ref_=fn_tt_tt_1</t>
  </si>
  <si>
    <t>Jake Ryan</t>
  </si>
  <si>
    <t>The InnkeepersÂ </t>
  </si>
  <si>
    <t>Pat Healy</t>
  </si>
  <si>
    <t>bathtub|dead body in a bathtub|dead body in bathtub|hotel|inn</t>
  </si>
  <si>
    <t>http://www.imdb.com/title/tt1594562/?ref_=fn_tt_tt_1</t>
  </si>
  <si>
    <t>Stefania Sandrelli</t>
  </si>
  <si>
    <t>The ConformistÂ </t>
  </si>
  <si>
    <t>Dominique Sanda</t>
  </si>
  <si>
    <t>fascist|gun|italy|nudity|sexuality</t>
  </si>
  <si>
    <t>http://www.imdb.com/title/tt0065571/?ref_=fn_tt_tt_1</t>
  </si>
  <si>
    <t>Christel Khalil</t>
  </si>
  <si>
    <t>Raymond J. Barry</t>
  </si>
  <si>
    <t>Interview with the AssassinÂ </t>
  </si>
  <si>
    <t>Renee Faia</t>
  </si>
  <si>
    <t>conspiracy theory|kennedy assassination|mock documentary|paranoia</t>
  </si>
  <si>
    <t>http://www.imdb.com/title/tt0308411/?ref_=fn_tt_tt_1</t>
  </si>
  <si>
    <t>Oliver Blackburn</t>
  </si>
  <si>
    <t>Nichola Burley</t>
  </si>
  <si>
    <t>Donkey PunchÂ </t>
  </si>
  <si>
    <t>male frontal nudity|male nudity|male pubic hair|male rear nudity|spain</t>
  </si>
  <si>
    <t>http://www.imdb.com/title/tt0988849/?ref_=fn_tt_tt_1</t>
  </si>
  <si>
    <t>All the Boys Love Mandy LaneÂ </t>
  </si>
  <si>
    <t>Whitney Able</t>
  </si>
  <si>
    <t>drugs|female nudity|party|voyeur|voyeurism</t>
  </si>
  <si>
    <t>http://www.imdb.com/title/tt0490076/?ref_=fn_tt_tt_1</t>
  </si>
  <si>
    <t>Christopher Hutson</t>
  </si>
  <si>
    <t>Jennifer Lee Wiggins</t>
  </si>
  <si>
    <t>BledÂ </t>
  </si>
  <si>
    <t>Michele Morrow</t>
  </si>
  <si>
    <t>artist|blood|drug|tree sap|vampire</t>
  </si>
  <si>
    <t>http://www.imdb.com/title/tt0997143/?ref_=fn_tt_tt_1</t>
  </si>
  <si>
    <t>Thriller|Western</t>
  </si>
  <si>
    <t>High NoonÂ </t>
  </si>
  <si>
    <t>Lon Chaney Jr.</t>
  </si>
  <si>
    <t>appeasement|frontier justice|justice|one against many|street shootout</t>
  </si>
  <si>
    <t>http://www.imdb.com/title/tt0044706/?ref_=fn_tt_tt_1</t>
  </si>
  <si>
    <t>Arthur Agee</t>
  </si>
  <si>
    <t>Documentary|Drama|Sport</t>
  </si>
  <si>
    <t>William Gates</t>
  </si>
  <si>
    <t>Hoop DreamsÂ </t>
  </si>
  <si>
    <t>Isiah Thomas</t>
  </si>
  <si>
    <t>athlete|basketball|high school|high school student|school</t>
  </si>
  <si>
    <t>http://www.imdb.com/title/tt0110057/?ref_=fn_tt_tt_1</t>
  </si>
  <si>
    <t>David LaChapelle</t>
  </si>
  <si>
    <t>Christopher Toler</t>
  </si>
  <si>
    <t>Kevin Scott Richardson</t>
  </si>
  <si>
    <t>RizeÂ </t>
  </si>
  <si>
    <t>Tommy the Clown</t>
  </si>
  <si>
    <t>clown|clowning|dance|gang|south central los angeles</t>
  </si>
  <si>
    <t>http://www.imdb.com/title/tt0436724/?ref_=fn_tt_tt_1</t>
  </si>
  <si>
    <t>DestinyÂ </t>
  </si>
  <si>
    <t>first person shooter</t>
  </si>
  <si>
    <t>http://www.imdb.com/title/tt2983582/?ref_=fn_tt_tt_1</t>
  </si>
  <si>
    <t>L.I.E.Â </t>
  </si>
  <si>
    <t>Walter Masterson</t>
  </si>
  <si>
    <t>ephebophile|pederasty|pedophilia|playing hooky|shaving</t>
  </si>
  <si>
    <t>http://www.imdb.com/title/tt0242587/?ref_=fn_tt_tt_1</t>
  </si>
  <si>
    <t>Caryn Waechter</t>
  </si>
  <si>
    <t>Kara Hayward</t>
  </si>
  <si>
    <t>Laura Fraser</t>
  </si>
  <si>
    <t>The Sisterhood of NightÂ </t>
  </si>
  <si>
    <t>Louis Ozawa Changchien</t>
  </si>
  <si>
    <t>accused of witchcraft|based on short story</t>
  </si>
  <si>
    <t>http://www.imdb.com/title/tt1015471/?ref_=fn_tt_tt_1</t>
  </si>
  <si>
    <t>Emily Dell</t>
  </si>
  <si>
    <t>B-GirlÂ </t>
  </si>
  <si>
    <t>brooklyn new york city|los angeles california|teacher|trauma|violence</t>
  </si>
  <si>
    <t>http://www.imdb.com/title/tt0964179/?ref_=fn_tt_tt_1</t>
  </si>
  <si>
    <t>Ryan Fleck</t>
  </si>
  <si>
    <t>Half NelsonÂ </t>
  </si>
  <si>
    <t>Jeff Lima</t>
  </si>
  <si>
    <t>bathroom|classroom|dialectics|drugs|student</t>
  </si>
  <si>
    <t>http://www.imdb.com/title/tt0468489/?ref_=fn_tt_tt_1</t>
  </si>
  <si>
    <t>Jennifer Wynne Farmer</t>
  </si>
  <si>
    <t>Akima</t>
  </si>
  <si>
    <t>Naturally NativeÂ </t>
  </si>
  <si>
    <t>Max Gail</t>
  </si>
  <si>
    <t>cosmetics|female protagonist|native american|native american protagonist|sister sister relationship</t>
  </si>
  <si>
    <t>http://www.imdb.com/title/tt0133117/?ref_=fn_tt_tt_1</t>
  </si>
  <si>
    <t>Christopher Scott Cherot</t>
  </si>
  <si>
    <t>Robinne Lee</t>
  </si>
  <si>
    <t>Hav PlentyÂ </t>
  </si>
  <si>
    <t>Chenoa Maxwell</t>
  </si>
  <si>
    <t>friend|new year's eve|screwball|self discovery|social differences</t>
  </si>
  <si>
    <t>http://www.imdb.com/title/tt0126938/?ref_=fn_tt_tt_1</t>
  </si>
  <si>
    <t>H.M. Coakley</t>
  </si>
  <si>
    <t>Steffinnie Phrommany</t>
  </si>
  <si>
    <t>AdulterersÂ </t>
  </si>
  <si>
    <t>Danielle Savre</t>
  </si>
  <si>
    <t>cheating husband|female nudity|male nudity|male rear nudity|revenge</t>
  </si>
  <si>
    <t>http://www.imdb.com/title/tt4044464/?ref_=fn_tt_tt_1</t>
  </si>
  <si>
    <t>Randy Moore</t>
  </si>
  <si>
    <t>Lee Armstrong</t>
  </si>
  <si>
    <t>Trey Loney</t>
  </si>
  <si>
    <t>Escape from TomorrowÂ </t>
  </si>
  <si>
    <t>Amy Lucas</t>
  </si>
  <si>
    <t>diarrhea|female nudity|middle aged man|sex scene|sexy nurse</t>
  </si>
  <si>
    <t>http://www.imdb.com/title/tt2187884/?ref_=fn_tt_tt_1</t>
  </si>
  <si>
    <t>Chris Atkins</t>
  </si>
  <si>
    <t>StarsuckersÂ </t>
  </si>
  <si>
    <t>celebrity|consumerism|fashion|media manipulation</t>
  </si>
  <si>
    <t>http://www.imdb.com/title/tt1510934/?ref_=fn_tt_tt_1</t>
  </si>
  <si>
    <t>Bill Benenson</t>
  </si>
  <si>
    <t>Dave Fennoy</t>
  </si>
  <si>
    <t>The Hadza: Last of the FirstÂ </t>
  </si>
  <si>
    <t>east africa|hunter gatherer|indigenous|rift valley|swahili</t>
  </si>
  <si>
    <t>http://www.imdb.com/title/tt2139721/?ref_=fn_tt_tt_1</t>
  </si>
  <si>
    <t>Ryan Smith</t>
  </si>
  <si>
    <t>Madison Lintz</t>
  </si>
  <si>
    <t>AfterÂ </t>
  </si>
  <si>
    <t>Karolina Wydra</t>
  </si>
  <si>
    <t>coma|crash</t>
  </si>
  <si>
    <t>http://www.imdb.com/title/tt1799508/?ref_=fn_tt_tt_1</t>
  </si>
  <si>
    <t>Travis Romero</t>
  </si>
  <si>
    <t>Lorraine Ziff</t>
  </si>
  <si>
    <t>TreacheryÂ </t>
  </si>
  <si>
    <t>panties|white panties</t>
  </si>
  <si>
    <t>http://www.imdb.com/title/tt2380301/?ref_=fn_tt_tt_1</t>
  </si>
  <si>
    <t>Anna Mastro</t>
  </si>
  <si>
    <t>WalterÂ </t>
  </si>
  <si>
    <t>based on short film|based on short story</t>
  </si>
  <si>
    <t>http://www.imdb.com/title/tt2016335/?ref_=fn_tt_tt_1</t>
  </si>
  <si>
    <t>Mark Sandrich</t>
  </si>
  <si>
    <t>Edward Everett Horton</t>
  </si>
  <si>
    <t>Ginger Rogers</t>
  </si>
  <si>
    <t>Top HatÂ </t>
  </si>
  <si>
    <t>Eric Blore</t>
  </si>
  <si>
    <t>dance|dancer|dancing|horse|tap dancing</t>
  </si>
  <si>
    <t>http://www.imdb.com/title/tt0027125/?ref_=fn_tt_tt_1</t>
  </si>
  <si>
    <t>Daniel Myrick</t>
  </si>
  <si>
    <t>Joshua Leonard</t>
  </si>
  <si>
    <t>Heather Donahue</t>
  </si>
  <si>
    <t>The Blair Witch ProjectÂ </t>
  </si>
  <si>
    <t>Michael C. Williams</t>
  </si>
  <si>
    <t>found footage|looking at the camera|lost in the woods|maryland|screaming in horror</t>
  </si>
  <si>
    <t>http://www.imdb.com/title/tt0185937/?ref_=fn_tt_tt_1</t>
  </si>
  <si>
    <t>Michael Wadleigh</t>
  </si>
  <si>
    <t>Jimi Hendrix</t>
  </si>
  <si>
    <t>Documentary|History|Music</t>
  </si>
  <si>
    <t>Joe Cocker</t>
  </si>
  <si>
    <t>WoodstockÂ </t>
  </si>
  <si>
    <t>Joan Baez</t>
  </si>
  <si>
    <t>drugs|hippie|music festival|the who|woodstock</t>
  </si>
  <si>
    <t>http://www.imdb.com/title/tt0066580/?ref_=fn_tt_tt_1</t>
  </si>
  <si>
    <t>Barry Dennen</t>
  </si>
  <si>
    <t>The Kentucky Fried MovieÂ </t>
  </si>
  <si>
    <t>Tara Strohmeier</t>
  </si>
  <si>
    <t>fake commercial|fake newscast|fake trailer|parody|spoof</t>
  </si>
  <si>
    <t>http://www.imdb.com/title/tt0076257/?ref_=fn_tt_tt_1</t>
  </si>
  <si>
    <t>David A.R. White</t>
  </si>
  <si>
    <t>Mercy StreetsÂ </t>
  </si>
  <si>
    <t>Cynthia Watros</t>
  </si>
  <si>
    <t>church|cigarette smoking|deacon|twin brother|twins</t>
  </si>
  <si>
    <t>http://www.imdb.com/title/tt0243415/?ref_=fn_tt_tt_1</t>
  </si>
  <si>
    <t>Gene Teigland</t>
  </si>
  <si>
    <t>Matthew Feeney</t>
  </si>
  <si>
    <t>Kendyl Joi</t>
  </si>
  <si>
    <t>Arnolds ParkÂ </t>
  </si>
  <si>
    <t>Tac Fitzgerald</t>
  </si>
  <si>
    <t>http://www.imdb.com/title/tt1074931/?ref_=fn_tt_tt_1</t>
  </si>
  <si>
    <t>Scott Ziehl</t>
  </si>
  <si>
    <t>Broken VesselsÂ </t>
  </si>
  <si>
    <t>Brent David Fraser</t>
  </si>
  <si>
    <t>independent film|katana sword|los angeles storm drain</t>
  </si>
  <si>
    <t>http://www.imdb.com/title/tt0149964/?ref_=fn_tt_tt_1</t>
  </si>
  <si>
    <t>Richard Montoya</t>
  </si>
  <si>
    <t>Angela Nordeng</t>
  </si>
  <si>
    <t>Water &amp; PowerÂ </t>
  </si>
  <si>
    <t>Exie Booker</t>
  </si>
  <si>
    <t>http://www.imdb.com/title/tt2052015/?ref_=fn_tt_tt_1</t>
  </si>
  <si>
    <t>Johanna Schwartz</t>
  </si>
  <si>
    <t>Garba TourÃ©</t>
  </si>
  <si>
    <t>Aliou TourÃ©</t>
  </si>
  <si>
    <t>They Will Have to Kill Us FirstÂ </t>
  </si>
  <si>
    <t>Khaira Arby</t>
  </si>
  <si>
    <t>http://www.imdb.com/title/tt4333662/?ref_=fn_tt_tt_1</t>
  </si>
  <si>
    <t>William Gazecki</t>
  </si>
  <si>
    <t>Colin Andrews</t>
  </si>
  <si>
    <t>Karen Alexander</t>
  </si>
  <si>
    <t>Crop Circles: Quest for TruthÂ </t>
  </si>
  <si>
    <t>Francine Blake</t>
  </si>
  <si>
    <t>crop circle|intelligence|paranormal|phenomenon|universe</t>
  </si>
  <si>
    <t>http://www.imdb.com/title/tt0331225/?ref_=fn_tt_tt_1</t>
  </si>
  <si>
    <t>Lance McDaniel</t>
  </si>
  <si>
    <t>Light from the DarkroomÂ </t>
  </si>
  <si>
    <t>Lymari Nadal</t>
  </si>
  <si>
    <t>china|faith|panama|photography|suspense</t>
  </si>
  <si>
    <t>http://www.imdb.com/title/tt3130704/?ref_=fn_tt_tt_1</t>
  </si>
  <si>
    <t>Thomas Lilti</t>
  </si>
  <si>
    <t>FÃ©lix Moati</t>
  </si>
  <si>
    <t>IrreplaceableÂ </t>
  </si>
  <si>
    <t>Marianne Denicourt</t>
  </si>
  <si>
    <t>doctor|hospital|mayor|no opening credits|title at the end</t>
  </si>
  <si>
    <t>http://www.imdb.com/title/tt5078326/?ref_=fn_tt_tt_1</t>
  </si>
  <si>
    <t>Michael Walker</t>
  </si>
  <si>
    <t>The Maid's RoomÂ </t>
  </si>
  <si>
    <t>John Brodsky</t>
  </si>
  <si>
    <t>http://www.imdb.com/title/tt2263814/?ref_=fn_tt_tt_1</t>
  </si>
  <si>
    <t>Ringo Starr</t>
  </si>
  <si>
    <t>Paul McCartney</t>
  </si>
  <si>
    <t>A Hard Day's NightÂ </t>
  </si>
  <si>
    <t>George Harrison</t>
  </si>
  <si>
    <t>boy|concert|drummer|manager|television</t>
  </si>
  <si>
    <t>http://www.imdb.com/title/tt0058182/?ref_=fn_tt_tt_1</t>
  </si>
  <si>
    <t>U. Roberto Romano</t>
  </si>
  <si>
    <t>The Harvest/La CosechaÂ </t>
  </si>
  <si>
    <t>child labor|education|hispanic|labor|migration</t>
  </si>
  <si>
    <t>http://www.imdb.com/title/tt1981703/?ref_=fn_tt_tt_1</t>
  </si>
  <si>
    <t>Amy Holden Jones</t>
  </si>
  <si>
    <t>Love LettersÂ </t>
  </si>
  <si>
    <t>1980s|affair|female protagonist|radio|woman wearing only a man's shirt</t>
  </si>
  <si>
    <t>http://www.imdb.com/title/tt0085871/?ref_=fn_tt_tt_1</t>
  </si>
  <si>
    <t>Blaz Zavrsnik</t>
  </si>
  <si>
    <t>Spela Colja</t>
  </si>
  <si>
    <t>Dario Nozic Serini</t>
  </si>
  <si>
    <t>Julija in alfa RomeoÂ </t>
  </si>
  <si>
    <t>Andrej Nahtigal</t>
  </si>
  <si>
    <t>http://www.imdb.com/title/tt4374230/?ref_=fn_tt_tt_1</t>
  </si>
  <si>
    <t>Slovenian</t>
  </si>
  <si>
    <t>Slovenia</t>
  </si>
  <si>
    <t>Ken Bevel</t>
  </si>
  <si>
    <t>Kirk Cameron</t>
  </si>
  <si>
    <t>FireproofÂ </t>
  </si>
  <si>
    <t>Erin Bethea</t>
  </si>
  <si>
    <t>christian film|dare|firefighter|internet pornography|marriage</t>
  </si>
  <si>
    <t>http://www.imdb.com/title/tt1129423/?ref_=fn_tt_tt_1</t>
  </si>
  <si>
    <t>Pan Nalin</t>
  </si>
  <si>
    <t>Pant Shirt Baba</t>
  </si>
  <si>
    <t>Biography|Documentary|Drama</t>
  </si>
  <si>
    <t>Bhole Baba</t>
  </si>
  <si>
    <t>Faith ConnectionsÂ </t>
  </si>
  <si>
    <t>Shriman Umeshanad Brahmachari</t>
  </si>
  <si>
    <t>faith|ganja|kumbh mela|little boy|orphan</t>
  </si>
  <si>
    <t>http://www.imdb.com/title/tt2768766/?ref_=fn_tt_tt_1</t>
  </si>
  <si>
    <t>Joe Camp</t>
  </si>
  <si>
    <t>Peter Breck</t>
  </si>
  <si>
    <t>Adventure|Family|Romance</t>
  </si>
  <si>
    <t>Frances Bavier</t>
  </si>
  <si>
    <t>BenjiÂ </t>
  </si>
  <si>
    <t>Edgar Buchanan</t>
  </si>
  <si>
    <t>animal abuse|cat|dog|dog movie|tween girl</t>
  </si>
  <si>
    <t>http://www.imdb.com/title/tt0071206/?ref_=fn_tt_tt_1</t>
  </si>
  <si>
    <t>Saul Stein</t>
  </si>
  <si>
    <t>Adventure|Biography|Drama|Horror|Thriller</t>
  </si>
  <si>
    <t>Blanchard Ryan</t>
  </si>
  <si>
    <t>Open WaterÂ </t>
  </si>
  <si>
    <t>Daniel Travis</t>
  </si>
  <si>
    <t>bare chested male|female full frontal nudity|hairy chest|male full frontal nudity|nude with glasses</t>
  </si>
  <si>
    <t>http://www.imdb.com/title/tt0374102/?ref_=fn_tt_tt_1</t>
  </si>
  <si>
    <t>High RoadÂ </t>
  </si>
  <si>
    <t>Abby Elliott</t>
  </si>
  <si>
    <t>http://www.imdb.com/title/tt1692084/?ref_=fn_tt_tt_1</t>
  </si>
  <si>
    <t>John 'Bud' Cardos</t>
  </si>
  <si>
    <t>Hoke Howell</t>
  </si>
  <si>
    <t>Kingdom of the SpidersÂ </t>
  </si>
  <si>
    <t>Tiffany Bolling</t>
  </si>
  <si>
    <t>death|farm|hotel|spider|tarantula</t>
  </si>
  <si>
    <t>http://www.imdb.com/title/tt0076271/?ref_=fn_tt_tt_1</t>
  </si>
  <si>
    <t>Marilyn Agrelo</t>
  </si>
  <si>
    <t>Eva Carrozza</t>
  </si>
  <si>
    <t>Documentary|Family|Music</t>
  </si>
  <si>
    <t>Heather Berman</t>
  </si>
  <si>
    <t>Mad Hot BallroomÂ </t>
  </si>
  <si>
    <t>Paul Daggett</t>
  </si>
  <si>
    <t>ballroom dancing|new york city|poise|self confidence|teacher</t>
  </si>
  <si>
    <t>http://www.imdb.com/title/tt0438205/?ref_=fn_tt_tt_1</t>
  </si>
  <si>
    <t>The Station AgentÂ </t>
  </si>
  <si>
    <t>abandoned|depot|dwarf|newfoundland new jersey|train</t>
  </si>
  <si>
    <t>http://www.imdb.com/title/tt0340377/?ref_=fn_tt_tt_1</t>
  </si>
  <si>
    <t>Brian Baugh</t>
  </si>
  <si>
    <t>To Save a LifeÂ </t>
  </si>
  <si>
    <t>basketball|beer pong|childhood friend|christian|suicide</t>
  </si>
  <si>
    <t>http://www.imdb.com/title/tt1270286/?ref_=fn_tt_tt_1</t>
  </si>
  <si>
    <t>Patrick Creadon</t>
  </si>
  <si>
    <t>Ken Burns</t>
  </si>
  <si>
    <t>WordplayÂ </t>
  </si>
  <si>
    <t>Bob Dole</t>
  </si>
  <si>
    <t>comedian|crossword puzzle|editor|new york times|puzzle</t>
  </si>
  <si>
    <t>http://www.imdb.com/title/tt0492506/?ref_=fn_tt_tt_1</t>
  </si>
  <si>
    <t>Barry W. Blaustein</t>
  </si>
  <si>
    <t>Vince McMahon</t>
  </si>
  <si>
    <t>Biography|Documentary|Sport</t>
  </si>
  <si>
    <t>Terry Funk</t>
  </si>
  <si>
    <t>Beyond the MatÂ </t>
  </si>
  <si>
    <t>Mick Foley</t>
  </si>
  <si>
    <t>championship|drugs|three word title|wrestler|wrestling</t>
  </si>
  <si>
    <t>http://www.imdb.com/title/tt0218043/?ref_=fn_tt_tt_1</t>
  </si>
  <si>
    <t>Kurt Hale</t>
  </si>
  <si>
    <t>Lincoln Hoppe</t>
  </si>
  <si>
    <t>The Singles WardÂ </t>
  </si>
  <si>
    <t>Daryn Tufts</t>
  </si>
  <si>
    <t>church|love|marriage|mormon|single</t>
  </si>
  <si>
    <t>http://www.imdb.com/title/tt0306069/?ref_=fn_tt_tt_1</t>
  </si>
  <si>
    <t>Siddiq Barmak</t>
  </si>
  <si>
    <t>Zubaida Sahar</t>
  </si>
  <si>
    <t>Marina Golbahari</t>
  </si>
  <si>
    <t>OsamaÂ </t>
  </si>
  <si>
    <t>Mohamad Haref Harati</t>
  </si>
  <si>
    <t>boy|girl|hair|school|taliban</t>
  </si>
  <si>
    <t>http://www.imdb.com/title/tt0368913/?ref_=fn_tt_tt_1</t>
  </si>
  <si>
    <t>Afghanistan</t>
  </si>
  <si>
    <t>Joseph Dorman</t>
  </si>
  <si>
    <t>Peter Riegert</t>
  </si>
  <si>
    <t>Sholem Aleichem: Laughing in the DarknessÂ </t>
  </si>
  <si>
    <t>Jason Kravits</t>
  </si>
  <si>
    <t>jewish identity</t>
  </si>
  <si>
    <t>http://www.imdb.com/title/tt1976608/?ref_=fn_tt_tt_1</t>
  </si>
  <si>
    <t>Greg Harrison</t>
  </si>
  <si>
    <t>Ari Gold</t>
  </si>
  <si>
    <t>GrooveÂ </t>
  </si>
  <si>
    <t>Denny Kirkwood</t>
  </si>
  <si>
    <t>dj|ecstasy the drug|rave|raver|warehouse</t>
  </si>
  <si>
    <t>http://www.imdb.com/title/tt0212974/?ref_=fn_tt_tt_1</t>
  </si>
  <si>
    <t>Big Budah</t>
  </si>
  <si>
    <t>The R.M.Â </t>
  </si>
  <si>
    <t>Curt Doussett</t>
  </si>
  <si>
    <t>latter day saints|missionary|pickup truck|police|video camera</t>
  </si>
  <si>
    <t>http://www.imdb.com/title/tt0341540/?ref_=fn_tt_tt_1</t>
  </si>
  <si>
    <t>William Katt</t>
  </si>
  <si>
    <t>Twin Falls IdahoÂ </t>
  </si>
  <si>
    <t>conjoined twins|independent film|low budget film|separation|twin</t>
  </si>
  <si>
    <t>http://www.imdb.com/title/tt0162830/?ref_=fn_tt_tt_1</t>
  </si>
  <si>
    <t>Jacob Aaron Estes</t>
  </si>
  <si>
    <t>Mean CreekÂ </t>
  </si>
  <si>
    <t>boat|bully|dare|friend|river</t>
  </si>
  <si>
    <t>http://www.imdb.com/title/tt0377091/?ref_=fn_tt_tt_1</t>
  </si>
  <si>
    <t>Hurricane StreetsÂ </t>
  </si>
  <si>
    <t>gang|new mexico|prison|smuggling|theft</t>
  </si>
  <si>
    <t>http://www.imdb.com/title/tt0119338/?ref_=fn_tt_tt_1</t>
  </si>
  <si>
    <t>Eric Schaeffer</t>
  </si>
  <si>
    <t>Never AgainÂ </t>
  </si>
  <si>
    <t>bar|gay bar|love|mother son relationship|new york</t>
  </si>
  <si>
    <t>http://www.imdb.com/title/tt0244094/?ref_=fn_tt_tt_1</t>
  </si>
  <si>
    <t>Neema Barnette</t>
  </si>
  <si>
    <t>Civil BrandÂ </t>
  </si>
  <si>
    <t>abuse of power|friendship|prison|prison guard|title directed by female</t>
  </si>
  <si>
    <t>http://www.imdb.com/title/tt0326806/?ref_=fn_tt_tt_1</t>
  </si>
  <si>
    <t>Lonesome JimÂ </t>
  </si>
  <si>
    <t>bail|coma|dart board|indiana|ladder factory</t>
  </si>
  <si>
    <t>http://www.imdb.com/title/tt0385056/?ref_=fn_tt_tt_1</t>
  </si>
  <si>
    <t>Joe Swanberg</t>
  </si>
  <si>
    <t>Drinking BuddiesÂ </t>
  </si>
  <si>
    <t>brewery|co worker|male female friendship|u haul truck|woman wearing a string bikini</t>
  </si>
  <si>
    <t>http://www.imdb.com/title/tt2265398/?ref_=fn_tt_tt_1</t>
  </si>
  <si>
    <t>Molly Bernstein</t>
  </si>
  <si>
    <t>Ricky Jay</t>
  </si>
  <si>
    <t>Deceptive Practice: The Mysteries and Mentors of Ricky JayÂ </t>
  </si>
  <si>
    <t>Dick Cavett</t>
  </si>
  <si>
    <t>stage magician</t>
  </si>
  <si>
    <t>http://www.imdb.com/title/tt2654360/?ref_=fn_tt_tt_1</t>
  </si>
  <si>
    <t>Minoru Chiaki</t>
  </si>
  <si>
    <t>Takashi Shimura</t>
  </si>
  <si>
    <t>Seven SamuraiÂ </t>
  </si>
  <si>
    <t>Kamatari Fujiwara</t>
  </si>
  <si>
    <t>16th century|battle|japan|practice|samurai</t>
  </si>
  <si>
    <t>http://www.imdb.com/title/tt0047478/?ref_=fn_tt_tt_1</t>
  </si>
  <si>
    <t>Marius A. Markevicius</t>
  </si>
  <si>
    <t>Greg Speirs</t>
  </si>
  <si>
    <t>Tommy Sheppard</t>
  </si>
  <si>
    <t>The Other Dream TeamÂ </t>
  </si>
  <si>
    <t>Mickey Hart</t>
  </si>
  <si>
    <t>basketball|basketball team|grateful dead|lithuanian|olympics</t>
  </si>
  <si>
    <t>http://www.imdb.com/title/tt1606829/?ref_=fn_tt_tt_1</t>
  </si>
  <si>
    <t>Tom DiCillo</t>
  </si>
  <si>
    <t>Tina Louise</t>
  </si>
  <si>
    <t>Johnny SuedeÂ </t>
  </si>
  <si>
    <t>Nick Cave</t>
  </si>
  <si>
    <t>idol|musician|vomiting|watching television|wyoming</t>
  </si>
  <si>
    <t>http://www.imdb.com/title/tt0104567/?ref_=fn_tt_tt_1</t>
  </si>
  <si>
    <t>Jake Sandvig</t>
  </si>
  <si>
    <t>Finishing the Game: The Search for a New Bruce LeeÂ </t>
  </si>
  <si>
    <t>Joe McQueen</t>
  </si>
  <si>
    <t>bruce lee|jeet kune do|karate|satire|spoof</t>
  </si>
  <si>
    <t>http://www.imdb.com/title/tt0843850/?ref_=fn_tt_tt_1</t>
  </si>
  <si>
    <t>Quentin Dupieux</t>
  </si>
  <si>
    <t>RubberÂ </t>
  </si>
  <si>
    <t>Cecelia Antoinette</t>
  </si>
  <si>
    <t>desert|dump|show|spectator|tire</t>
  </si>
  <si>
    <t>http://www.imdb.com/title/tt1612774/?ref_=fn_tt_tt_1</t>
  </si>
  <si>
    <t>Amber Benson</t>
  </si>
  <si>
    <t>Tori Spelling</t>
  </si>
  <si>
    <t>Kiss the BrideÂ </t>
  </si>
  <si>
    <t>Garrett M. Brown</t>
  </si>
  <si>
    <t>best friend|high school|love|secret|wedding</t>
  </si>
  <si>
    <t>http://www.imdb.com/title/tt0893346/?ref_=fn_tt_tt_1</t>
  </si>
  <si>
    <t>Alex Smith</t>
  </si>
  <si>
    <t>The Slaughter RuleÂ </t>
  </si>
  <si>
    <t>Eddie Spears</t>
  </si>
  <si>
    <t>cheerleader|father son relationship|football coach|loss of father|mother son relationship</t>
  </si>
  <si>
    <t>http://www.imdb.com/title/tt0266971/?ref_=fn_tt_tt_1</t>
  </si>
  <si>
    <t>Gareth Edwards</t>
  </si>
  <si>
    <t>MonstersÂ </t>
  </si>
  <si>
    <t>Ricky Catter</t>
  </si>
  <si>
    <t>alien|alien invasion|destroyed building|destruction|mexico</t>
  </si>
  <si>
    <t>http://www.imdb.com/title/tt1470827/?ref_=fn_tt_tt_1</t>
  </si>
  <si>
    <t>Jonathan Parker</t>
  </si>
  <si>
    <t>The CaliforniansÂ </t>
  </si>
  <si>
    <t>http://www.imdb.com/title/tt0377043/?ref_=fn_tt_tt_1</t>
  </si>
  <si>
    <t>Sol Tryon</t>
  </si>
  <si>
    <t>Ann Dowd</t>
  </si>
  <si>
    <t>The Living WakeÂ </t>
  </si>
  <si>
    <t>Matthew Cowles</t>
  </si>
  <si>
    <t>artist|black comedy</t>
  </si>
  <si>
    <t>http://www.imdb.com/title/tt0489212/?ref_=fn_tt_tt_1</t>
  </si>
  <si>
    <t>Alex Craig Mann</t>
  </si>
  <si>
    <t>Detention of the DeadÂ </t>
  </si>
  <si>
    <t>Max Adler</t>
  </si>
  <si>
    <t>based on play|blood|independent film|teenager|zombie</t>
  </si>
  <si>
    <t>http://www.imdb.com/title/tt1865346/?ref_=fn_tt_tt_1</t>
  </si>
  <si>
    <t>Crazy StoneÂ </t>
  </si>
  <si>
    <t>Zhonghua Chen</t>
  </si>
  <si>
    <t>bankruptcy|crystal|father son relationship|heist|shower</t>
  </si>
  <si>
    <t>http://www.imdb.com/title/tt0843270/?ref_=fn_tt_tt_1</t>
  </si>
  <si>
    <t>Stephen Kijak</t>
  </si>
  <si>
    <t>Jacques Brel</t>
  </si>
  <si>
    <t>Brian Eno</t>
  </si>
  <si>
    <t>Scott Walker: 30 Century ManÂ </t>
  </si>
  <si>
    <t>Damon Albarn</t>
  </si>
  <si>
    <t>avant garde|british pop|character name in title|musician|number in title</t>
  </si>
  <si>
    <t>http://www.imdb.com/title/tt0486541/?ref_=fn_tt_tt_1</t>
  </si>
  <si>
    <t>Everything Put TogetherÂ </t>
  </si>
  <si>
    <t>group of friends|mental breakdown|mental instability|morgue|sudden infant death syndrome</t>
  </si>
  <si>
    <t>http://www.imdb.com/title/tt0228277/?ref_=fn_tt_tt_1</t>
  </si>
  <si>
    <t>Good KillÂ </t>
  </si>
  <si>
    <t>Stafford Douglas</t>
  </si>
  <si>
    <t>cigarette butt|drone|funeral procession|nellis air force base|taliban</t>
  </si>
  <si>
    <t>http://www.imdb.com/title/tt3297330/?ref_=fn_tt_tt_1</t>
  </si>
  <si>
    <t>Daston Kalili</t>
  </si>
  <si>
    <t>Rai Alexandra</t>
  </si>
  <si>
    <t>Insomnia ManicaÂ </t>
  </si>
  <si>
    <t>Chin-Chien Chang</t>
  </si>
  <si>
    <t>http://www.imdb.com/title/tt0455556/?ref_=fn_tt_tt_1</t>
  </si>
  <si>
    <t>Bruce Vilanch</t>
  </si>
  <si>
    <t>Carol Channing</t>
  </si>
  <si>
    <t>The Outrageous Sophie TuckerÂ </t>
  </si>
  <si>
    <t>Tony Bennett</t>
  </si>
  <si>
    <t>http://www.imdb.com/title/tt2825768/?ref_=fn_tt_tt_1</t>
  </si>
  <si>
    <t>Now Is GoodÂ </t>
  </si>
  <si>
    <t>death|dying|leukemia|teenage girl|terminal illness</t>
  </si>
  <si>
    <t>http://www.imdb.com/title/tt1937264/?ref_=fn_tt_tt_1</t>
  </si>
  <si>
    <t>Michael Hoffman Jr.</t>
  </si>
  <si>
    <t>John McGlothlin</t>
  </si>
  <si>
    <t>Vincent Chimato</t>
  </si>
  <si>
    <t>Girls Gone DeadÂ </t>
  </si>
  <si>
    <t>Al Sapienza</t>
  </si>
  <si>
    <t>mini skirt|party|spring break|voyeur|war hammer</t>
  </si>
  <si>
    <t>http://www.imdb.com/title/tt1884318/?ref_=fn_tt_tt_1</t>
  </si>
  <si>
    <t>Patrick Gilles</t>
  </si>
  <si>
    <t>History</t>
  </si>
  <si>
    <t>America Is Still the PlaceÂ </t>
  </si>
  <si>
    <t>http://www.imdb.com/title/tt3417110/?ref_=fn_tt_tt_1</t>
  </si>
  <si>
    <t>Georgia Hilton</t>
  </si>
  <si>
    <t>Mike Beckingham</t>
  </si>
  <si>
    <t>SubconsciousÂ </t>
  </si>
  <si>
    <t>Tom Stedham</t>
  </si>
  <si>
    <t>military|submarine|suspense|time travel|world war two</t>
  </si>
  <si>
    <t>http://www.imdb.com/title/tt2909932/?ref_=fn_tt_tt_1</t>
  </si>
  <si>
    <t>Jack Heller</t>
  </si>
  <si>
    <t>Enter NowhereÂ </t>
  </si>
  <si>
    <t>Christopher Denham</t>
  </si>
  <si>
    <t>cabin|going in circles|pac man|stranger|woods</t>
  </si>
  <si>
    <t>http://www.imdb.com/title/tt1631707/?ref_=fn_tt_tt_1</t>
  </si>
  <si>
    <t>Fernando Baez Mella</t>
  </si>
  <si>
    <t>Christian Alvarez</t>
  </si>
  <si>
    <t>The King of NajayoÂ </t>
  </si>
  <si>
    <t>Claudette LalÃ­</t>
  </si>
  <si>
    <t>http://www.imdb.com/title/tt2275671/?ref_=fn_tt_tt_1</t>
  </si>
  <si>
    <t>Dominican Republic</t>
  </si>
  <si>
    <t>Warren Sheppard</t>
  </si>
  <si>
    <t>Action|Romance|Sport</t>
  </si>
  <si>
    <t>Fight to the FinishÂ </t>
  </si>
  <si>
    <t>Vincent De Paul</t>
  </si>
  <si>
    <t>fighting|karate</t>
  </si>
  <si>
    <t>http://www.imdb.com/title/tt3152288/?ref_=fn_tt_tt_1</t>
  </si>
  <si>
    <t>Horror|Musical</t>
  </si>
  <si>
    <t>Alleluia! The Devil's CarnivalÂ </t>
  </si>
  <si>
    <t>Terrance Zdunich</t>
  </si>
  <si>
    <t>carnival|devil|redemption|reference to god</t>
  </si>
  <si>
    <t>http://www.imdb.com/title/tt3892618/?ref_=fn_tt_tt_1</t>
  </si>
  <si>
    <t>Justin Paul Miller</t>
  </si>
  <si>
    <t>Jennifer Landa</t>
  </si>
  <si>
    <t>Comedy|Mystery|Thriller</t>
  </si>
  <si>
    <t>Mary Kate Wiles</t>
  </si>
  <si>
    <t>The Sound and the ShadowÂ </t>
  </si>
  <si>
    <t>Felix Avitia</t>
  </si>
  <si>
    <t>http://www.imdb.com/title/tt2190180/?ref_=fn_tt_tt_1</t>
  </si>
  <si>
    <t>Joel Paul Reisig</t>
  </si>
  <si>
    <t>Carrie Bradstreet</t>
  </si>
  <si>
    <t>Rodeo GirlÂ </t>
  </si>
  <si>
    <t>Yassie Hawkes</t>
  </si>
  <si>
    <t>http://www.imdb.com/title/tt4062896/?ref_=fn_tt_tt_1</t>
  </si>
  <si>
    <t>Catherine Gund</t>
  </si>
  <si>
    <t>Sarah Callan</t>
  </si>
  <si>
    <t>Action|Biography|Documentary|Sport</t>
  </si>
  <si>
    <t>Elizabeth Streb</t>
  </si>
  <si>
    <t>Born to Fly: Elizabeth Streb vs. GravityÂ </t>
  </si>
  <si>
    <t>Laura Flanders</t>
  </si>
  <si>
    <t>three word title</t>
  </si>
  <si>
    <t>http://www.imdb.com/title/tt2246526/?ref_=fn_tt_tt_1</t>
  </si>
  <si>
    <t>Luke Dye</t>
  </si>
  <si>
    <t>Jeff Delaney</t>
  </si>
  <si>
    <t>Mike Stanley</t>
  </si>
  <si>
    <t>The Little Ponderosa ZooÂ </t>
  </si>
  <si>
    <t>Jamison Stalsworth</t>
  </si>
  <si>
    <t>http://www.imdb.com/title/tt3846442/?ref_=fn_tt_tt_1</t>
  </si>
  <si>
    <t>Mark Torgl</t>
  </si>
  <si>
    <t>The Toxic AvengerÂ </t>
  </si>
  <si>
    <t>Pat Ryan</t>
  </si>
  <si>
    <t>boy|health club|superhero|toxic waste|troma</t>
  </si>
  <si>
    <t>http://www.imdb.com/title/tt0090190/?ref_=fn_tt_tt_1</t>
  </si>
  <si>
    <t>George T. Odom</t>
  </si>
  <si>
    <t>Straight Out of BrooklynÂ </t>
  </si>
  <si>
    <t>domestic violence|housing project|new york city|poverty|racism</t>
  </si>
  <si>
    <t>http://www.imdb.com/title/tt0102989/?ref_=fn_tt_tt_1</t>
  </si>
  <si>
    <t>Nicholas Farrell</t>
  </si>
  <si>
    <t>Bloody SundayÂ </t>
  </si>
  <si>
    <t>Tim Pigott-Smith</t>
  </si>
  <si>
    <t>civil rights|irish|march|northern ireland|protest march</t>
  </si>
  <si>
    <t>http://www.imdb.com/title/tt0280491/?ref_=fn_tt_tt_1</t>
  </si>
  <si>
    <t>Alec Asten</t>
  </si>
  <si>
    <t>Dennis L.A. White</t>
  </si>
  <si>
    <t>Luis Sanchez</t>
  </si>
  <si>
    <t>Diamond RuffÂ </t>
  </si>
  <si>
    <t>prison|prisoner|reverend|terminal illness|two word title</t>
  </si>
  <si>
    <t>http://www.imdb.com/title/tt2111292/?ref_=fn_tt_tt_1</t>
  </si>
  <si>
    <t>Hans Canosa</t>
  </si>
  <si>
    <t>Conversations with Other WomenÂ </t>
  </si>
  <si>
    <t>female frontal nudity|filming a wedding|lingerie slip|memory|wedding</t>
  </si>
  <si>
    <t>http://www.imdb.com/title/tt0435623/?ref_=fn_tt_tt_1</t>
  </si>
  <si>
    <t>Lloyd Kaufman</t>
  </si>
  <si>
    <t>John Karyus</t>
  </si>
  <si>
    <t>Poultrygeist: Night of the Chicken DeadÂ </t>
  </si>
  <si>
    <t>Kate Graham</t>
  </si>
  <si>
    <t>castration|chicken|fast food|indian burial ground|protest</t>
  </si>
  <si>
    <t>http://www.imdb.com/title/tt0462485/?ref_=fn_tt_tt_1</t>
  </si>
  <si>
    <t>Matthew Watts</t>
  </si>
  <si>
    <t>Cheyenne Jackson</t>
  </si>
  <si>
    <t>Jennifer Lafleur</t>
  </si>
  <si>
    <t>Mutual FriendsÂ </t>
  </si>
  <si>
    <t>Michael Stahl-David</t>
  </si>
  <si>
    <t>bromance|manhattan new york city|new york city|photograph|surprise</t>
  </si>
  <si>
    <t>http://www.imdb.com/title/tt2112209/?ref_=fn_tt_tt_1</t>
  </si>
  <si>
    <t>Lloyd Bacon</t>
  </si>
  <si>
    <t>Dick Powell</t>
  </si>
  <si>
    <t>42nd StreetÂ </t>
  </si>
  <si>
    <t>George Brent</t>
  </si>
  <si>
    <t>chorus girl|chorus line|director|gala premiere|song</t>
  </si>
  <si>
    <t>http://www.imdb.com/title/tt0024034/?ref_=fn_tt_tt_1</t>
  </si>
  <si>
    <t>Joe Kenemore</t>
  </si>
  <si>
    <t>Jack Canfield</t>
  </si>
  <si>
    <t>Bob Proctor</t>
  </si>
  <si>
    <t>Rise of the Entrepreneur: The Search for a Better WayÂ </t>
  </si>
  <si>
    <t>Eric Worre</t>
  </si>
  <si>
    <t>business|entrepreneur|network marketing</t>
  </si>
  <si>
    <t>http://www.imdb.com/title/tt4273494/?ref_=fn_tt_tt_1</t>
  </si>
  <si>
    <t>Taylor Nichols</t>
  </si>
  <si>
    <t>Chris Eigeman</t>
  </si>
  <si>
    <t>MetropolitanÂ </t>
  </si>
  <si>
    <t>Ellia Thompson</t>
  </si>
  <si>
    <t>apartment|dancing|debutante|new york|upper class</t>
  </si>
  <si>
    <t>http://www.imdb.com/title/tt0100142/?ref_=fn_tt_tt_1</t>
  </si>
  <si>
    <t>Kay Pollak</t>
  </si>
  <si>
    <t>Frida Hallgren</t>
  </si>
  <si>
    <t>As It Is in HeavenÂ </t>
  </si>
  <si>
    <t>Nils-Anders VallgÃ¥rda</t>
  </si>
  <si>
    <t>amazing grace the hymn|choir|heart attack|hometown|skidding truck</t>
  </si>
  <si>
    <t>http://www.imdb.com/title/tt0382330/?ref_=fn_tt_tt_1</t>
  </si>
  <si>
    <t>Eric England</t>
  </si>
  <si>
    <t>Ace Marrero</t>
  </si>
  <si>
    <t>Jack E. Curenton</t>
  </si>
  <si>
    <t>RoadsideÂ </t>
  </si>
  <si>
    <t>dog|gun|hostage|husband wife relationship|jealousy</t>
  </si>
  <si>
    <t>http://www.imdb.com/title/tt1958007/?ref_=fn_tt_tt_1</t>
  </si>
  <si>
    <t>Napoleon DynamiteÂ </t>
  </si>
  <si>
    <t>class president|family relationships|friend|high school|jock</t>
  </si>
  <si>
    <t>http://www.imdb.com/title/tt0374900/?ref_=fn_tt_tt_1</t>
  </si>
  <si>
    <t>Eve Plumb</t>
  </si>
  <si>
    <t>Blue RuinÂ </t>
  </si>
  <si>
    <t>Amy Hargreaves</t>
  </si>
  <si>
    <t>blood splatter|car|neo noir|vengeance|vomiting</t>
  </si>
  <si>
    <t>http://www.imdb.com/title/tt2359024/?ref_=fn_tt_tt_1</t>
  </si>
  <si>
    <t>Ashley Palmer</t>
  </si>
  <si>
    <t>Paranormal ActivityÂ </t>
  </si>
  <si>
    <t>Amber Armstrong</t>
  </si>
  <si>
    <t>dark force|entity|evil force|found footage|paranormal phenomenon</t>
  </si>
  <si>
    <t>http://www.imdb.com/title/tt1179904/?ref_=fn_tt_tt_1</t>
  </si>
  <si>
    <t>Jay Adams</t>
  </si>
  <si>
    <t>Tony Alva</t>
  </si>
  <si>
    <t>Dogtown and Z-BoysÂ </t>
  </si>
  <si>
    <t>Jeff Ament</t>
  </si>
  <si>
    <t>california|drought|playground|skateboarding|surfer</t>
  </si>
  <si>
    <t>http://www.imdb.com/title/tt0275309/?ref_=fn_tt_tt_1</t>
  </si>
  <si>
    <t>Monty Python and the Holy GrailÂ </t>
  </si>
  <si>
    <t>Terry Jones</t>
  </si>
  <si>
    <t>camelot|holy grail|king arthur|knight|lancelot</t>
  </si>
  <si>
    <t>http://www.imdb.com/title/tt0071853/?ref_=fn_tt_tt_1</t>
  </si>
  <si>
    <t>Emily Rios</t>
  </si>
  <si>
    <t>QuinceaÃ±eraÂ </t>
  </si>
  <si>
    <t>Alicia Sixtos</t>
  </si>
  <si>
    <t>15th birthday|birthday|gay|party|security guard</t>
  </si>
  <si>
    <t>http://www.imdb.com/title/tt0451176/?ref_=fn_tt_tt_1</t>
  </si>
  <si>
    <t>Sue Corcoran</t>
  </si>
  <si>
    <t>Comedy|Fantasy|Horror|Musical</t>
  </si>
  <si>
    <t>Tony Doupe</t>
  </si>
  <si>
    <t>Gory Gory HallelujahÂ </t>
  </si>
  <si>
    <t>David Frederick White</t>
  </si>
  <si>
    <t>conspiracy|feminist|hippie|motorcycle|slapstick comedy</t>
  </si>
  <si>
    <t>http://www.imdb.com/title/tt0396041/?ref_=fn_tt_tt_1</t>
  </si>
  <si>
    <t>Drama|Fantasy|Sci-Fi|Thriller</t>
  </si>
  <si>
    <t xml:space="preserve">HeroesÂ             </t>
  </si>
  <si>
    <t>father daughter relationship|serial killer|superhero|supernatural power|vision of the future</t>
  </si>
  <si>
    <t>http://www.imdb.com/title/tt0813715/?ref_=fn_tt_tt_1</t>
  </si>
  <si>
    <t>Jonathan Caouette</t>
  </si>
  <si>
    <t>Biography|Documentary</t>
  </si>
  <si>
    <t>Greg Ayres</t>
  </si>
  <si>
    <t>TarnationÂ </t>
  </si>
  <si>
    <t>Renee Leblanc</t>
  </si>
  <si>
    <t>answering machine|home movie|lithium|schizophrenic|video diary</t>
  </si>
  <si>
    <t>http://www.imdb.com/title/tt0390538/?ref_=fn_tt_tt_1</t>
  </si>
  <si>
    <t>Ray Griggs</t>
  </si>
  <si>
    <t>Chris Cox</t>
  </si>
  <si>
    <t>Bill Farmer</t>
  </si>
  <si>
    <t>I Want Your MoneyÂ </t>
  </si>
  <si>
    <t>Mike Huckabee</t>
  </si>
  <si>
    <t>http://www.imdb.com/title/tt1560957/?ref_=fn_tt_tt_1</t>
  </si>
  <si>
    <t>Matt Jackson</t>
  </si>
  <si>
    <t>Paul Elia</t>
  </si>
  <si>
    <t>Love in the Time of MonstersÂ </t>
  </si>
  <si>
    <t>Alex Sanborn</t>
  </si>
  <si>
    <t>bigfoot|love|monster|sasquatch|tourist</t>
  </si>
  <si>
    <t>http://www.imdb.com/title/tt2403415/?ref_=fn_tt_tt_1</t>
  </si>
  <si>
    <t>Lucio Fulci</t>
  </si>
  <si>
    <t>David Warbeck</t>
  </si>
  <si>
    <t>Catriona MacColl</t>
  </si>
  <si>
    <t>The BeyondÂ </t>
  </si>
  <si>
    <t>Al Cliver</t>
  </si>
  <si>
    <t>doctor|hell|hotel|painter|plumber</t>
  </si>
  <si>
    <t>http://www.imdb.com/title/tt0082307/?ref_=fn_tt_tt_1</t>
  </si>
  <si>
    <t>Ron Lynch</t>
  </si>
  <si>
    <t>Brendon Small</t>
  </si>
  <si>
    <t xml:space="preserve">Home MoviesÂ             </t>
  </si>
  <si>
    <t>Melissa Bardin Galsky</t>
  </si>
  <si>
    <t>coach|friend|school|series|tv series</t>
  </si>
  <si>
    <t>http://www.imdb.com/title/tt0197159/?ref_=fn_tt_tt_1</t>
  </si>
  <si>
    <t>What Happens in VegasÂ </t>
  </si>
  <si>
    <t>Michelle Krusiec</t>
  </si>
  <si>
    <t>casino|father son relationship|jackpot|judge|wedding</t>
  </si>
  <si>
    <t>http://www.imdb.com/title/tt1033643/?ref_=fn_tt_tt_1</t>
  </si>
  <si>
    <t>Paul Fox</t>
  </si>
  <si>
    <t>Jeff Seymour</t>
  </si>
  <si>
    <t>Dov Tiefenbach</t>
  </si>
  <si>
    <t>The Dark HoursÂ </t>
  </si>
  <si>
    <t>Gordon Currie</t>
  </si>
  <si>
    <t>brain tumor|champagne|game|psychiatrist|weekend</t>
  </si>
  <si>
    <t>http://www.imdb.com/title/tt0402249/?ref_=fn_tt_tt_1</t>
  </si>
  <si>
    <t>Roshan Seth</t>
  </si>
  <si>
    <t>My Beautiful LaundretteÂ </t>
  </si>
  <si>
    <t>Garry Cooper</t>
  </si>
  <si>
    <t>england|mistress|pakistani|politics|thatcher</t>
  </si>
  <si>
    <t>http://www.imdb.com/title/tt0091578/?ref_=fn_tt_tt_1</t>
  </si>
  <si>
    <t>Ari Kirschenbaum</t>
  </si>
  <si>
    <t>R. Brandon Johnson</t>
  </si>
  <si>
    <t>FabledÂ </t>
  </si>
  <si>
    <t>Desmond Askew</t>
  </si>
  <si>
    <t>http://www.imdb.com/title/tt0299863/?ref_=fn_tt_tt_1</t>
  </si>
  <si>
    <t>Cassandra Nicolaou</t>
  </si>
  <si>
    <t>Show MeÂ </t>
  </si>
  <si>
    <t>Gabriel Hogan</t>
  </si>
  <si>
    <t>bathtub|implied incest|lesbian|squeegee|tied to a chair</t>
  </si>
  <si>
    <t>http://www.imdb.com/title/tt0414510/?ref_=fn_tt_tt_1</t>
  </si>
  <si>
    <t>Ingmar Bergman</t>
  </si>
  <si>
    <t>Ingrid Thulin</t>
  </si>
  <si>
    <t>Cries &amp; WhispersÂ </t>
  </si>
  <si>
    <t>Erland Josephson</t>
  </si>
  <si>
    <t>dying|love|mansion|selfishness|turn of the century</t>
  </si>
  <si>
    <t>http://www.imdb.com/title/tt0069467/?ref_=fn_tt_tt_1</t>
  </si>
  <si>
    <t>D.W. Griffith</t>
  </si>
  <si>
    <t>Mae Marsh</t>
  </si>
  <si>
    <t>Intolerance: Love's Struggle Throughout the AgesÂ </t>
  </si>
  <si>
    <t>Walter Long</t>
  </si>
  <si>
    <t>huguenot|intolerance|medicis|protestant|wedding</t>
  </si>
  <si>
    <t>http://www.imdb.com/title/tt0006864/?ref_=fn_tt_tt_1</t>
  </si>
  <si>
    <t>Roger Nygard</t>
  </si>
  <si>
    <t>DeForest Kelley</t>
  </si>
  <si>
    <t>TrekkiesÂ </t>
  </si>
  <si>
    <t>James Doohan</t>
  </si>
  <si>
    <t>autograph|dentist|outer space|star trek|telephone call</t>
  </si>
  <si>
    <t>http://www.imdb.com/title/tt0120370/?ref_=fn_tt_tt_1</t>
  </si>
  <si>
    <t>Harry Beaumont</t>
  </si>
  <si>
    <t>Bessie Love</t>
  </si>
  <si>
    <t>Anita Page</t>
  </si>
  <si>
    <t>The Broadway MelodyÂ </t>
  </si>
  <si>
    <t>Charles King</t>
  </si>
  <si>
    <t>sibling rivalry|singer|sister act|whistling|wisecrack humor</t>
  </si>
  <si>
    <t>http://www.imdb.com/title/tt0019729/?ref_=fn_tt_tt_1</t>
  </si>
  <si>
    <t>Betsy Baker</t>
  </si>
  <si>
    <t>The Evil DeadÂ </t>
  </si>
  <si>
    <t>cult director|cult film|evil dead|necronomicon|psychotronic film</t>
  </si>
  <si>
    <t>http://www.imdb.com/title/tt0083907/?ref_=fn_tt_tt_1</t>
  </si>
  <si>
    <t>Franck Khalfoun</t>
  </si>
  <si>
    <t>Nora Arnezeder</t>
  </si>
  <si>
    <t>America Olivo</t>
  </si>
  <si>
    <t>ManiacÂ </t>
  </si>
  <si>
    <t>Liane Balaban</t>
  </si>
  <si>
    <t>exhibition|mannequin|obsession|oral sex|photographer</t>
  </si>
  <si>
    <t>http://www.imdb.com/title/tt2103217/?ref_=fn_tt_tt_1</t>
  </si>
  <si>
    <t>Mor Loushy</t>
  </si>
  <si>
    <t>Amos Oz</t>
  </si>
  <si>
    <t>Censored VoicesÂ </t>
  </si>
  <si>
    <t>http://www.imdb.com/title/tt3457376/?ref_=fn_tt_tt_1</t>
  </si>
  <si>
    <t>Henry Alex Rubin</t>
  </si>
  <si>
    <t>Joe Bishop</t>
  </si>
  <si>
    <t>Mark Zupan</t>
  </si>
  <si>
    <t>MurderballÂ </t>
  </si>
  <si>
    <t>Andy Cohn</t>
  </si>
  <si>
    <t>paralympics|quad rugby|rugby|team|wheelchair</t>
  </si>
  <si>
    <t>http://www.imdb.com/title/tt0436613/?ref_=fn_tt_tt_1</t>
  </si>
  <si>
    <t>Sam Firstenberg</t>
  </si>
  <si>
    <t>American Ninja 2: The ConfrontationÂ </t>
  </si>
  <si>
    <t>Larry Poindexter</t>
  </si>
  <si>
    <t>blood splatter|island|motorboat|ninja|sequel to cult film</t>
  </si>
  <si>
    <t>http://www.imdb.com/title/tt0092548/?ref_=fn_tt_tt_1</t>
  </si>
  <si>
    <t>Doug Block</t>
  </si>
  <si>
    <t>Ellen Block</t>
  </si>
  <si>
    <t>Carol Block</t>
  </si>
  <si>
    <t>51 Birch StreetÂ </t>
  </si>
  <si>
    <t>Mike Block</t>
  </si>
  <si>
    <t>address as title|number in title|parents</t>
  </si>
  <si>
    <t>http://www.imdb.com/title/tt0468442/?ref_=fn_tt_tt_1</t>
  </si>
  <si>
    <t>Tracy Spiridakos</t>
  </si>
  <si>
    <t xml:space="preserve">RevolutionÂ             </t>
  </si>
  <si>
    <t>2020s|near future|one word series title|post apocalypse|year 2027</t>
  </si>
  <si>
    <t>http://www.imdb.com/title/tt2070791/?ref_=fn_tt_tt_1</t>
  </si>
  <si>
    <t>Chad Kapper</t>
  </si>
  <si>
    <t>Natalie Welch</t>
  </si>
  <si>
    <t>Tom E. Nicholson</t>
  </si>
  <si>
    <t>Rotor DR1Â </t>
  </si>
  <si>
    <t>Christian Kapper</t>
  </si>
  <si>
    <t>drone|playing with gun|post apocalypse|road trip|working class family</t>
  </si>
  <si>
    <t>http://www.imdb.com/title/tt4162992/?ref_=fn_tt_tt_1</t>
  </si>
  <si>
    <t>12 Angry MenÂ </t>
  </si>
  <si>
    <t>courtroom|dialogue driven|dialogue driven storyline|jury|murder</t>
  </si>
  <si>
    <t>http://www.imdb.com/title/tt0050083/?ref_=fn_tt_tt_1</t>
  </si>
  <si>
    <t>Paul Fierlinger</t>
  </si>
  <si>
    <t>Animation|Drama</t>
  </si>
  <si>
    <t>My Dog TulipÂ </t>
  </si>
  <si>
    <t>autobiography|dog movie|german shepherd|memoir|old man</t>
  </si>
  <si>
    <t>http://www.imdb.com/title/tt0843358/?ref_=fn_tt_tt_1</t>
  </si>
  <si>
    <t>Alan Hale</t>
  </si>
  <si>
    <t>It Happened One NightÂ </t>
  </si>
  <si>
    <t>Walter Connolly</t>
  </si>
  <si>
    <t>bus|detective|love|money|reporter</t>
  </si>
  <si>
    <t>http://www.imdb.com/title/tt0025316/?ref_=fn_tt_tt_1</t>
  </si>
  <si>
    <t>Yorgos Lanthimos</t>
  </si>
  <si>
    <t>Mary Tsoni</t>
  </si>
  <si>
    <t>Angeliki Papoulia</t>
  </si>
  <si>
    <t>DogtoothÂ </t>
  </si>
  <si>
    <t>Sissy Petropoulou</t>
  </si>
  <si>
    <t>fellatio|isolated house|overprotective father|social isolation|unsimulated sex</t>
  </si>
  <si>
    <t>http://www.imdb.com/title/tt1379182/?ref_=fn_tt_tt_1</t>
  </si>
  <si>
    <t>Greek</t>
  </si>
  <si>
    <t>Lauren Lazin</t>
  </si>
  <si>
    <t>James Cagney</t>
  </si>
  <si>
    <t>Tupac: ResurrectionÂ </t>
  </si>
  <si>
    <t>Todd Bridges</t>
  </si>
  <si>
    <t>hip hop|name in title|rap star|rapper|reference to tupac shakur</t>
  </si>
  <si>
    <t>http://www.imdb.com/title/tt0343121/?ref_=fn_tt_tt_1</t>
  </si>
  <si>
    <t>TumbleweedsÂ </t>
  </si>
  <si>
    <t>boss|fight|reference to william shakespeare|white trash|written and directed by cast member</t>
  </si>
  <si>
    <t>http://www.imdb.com/title/tt0161023/?ref_=fn_tt_tt_1</t>
  </si>
  <si>
    <t>Gregory Widen</t>
  </si>
  <si>
    <t>Action|Fantasy|Horror|Mystery|Thriller</t>
  </si>
  <si>
    <t>The ProphecyÂ </t>
  </si>
  <si>
    <t>angel|corpse|girl|heaven|soul</t>
  </si>
  <si>
    <t>http://www.imdb.com/title/tt0114194/?ref_=fn_tt_tt_1</t>
  </si>
  <si>
    <t>Simon Abkarian</t>
  </si>
  <si>
    <t>When the Cat's AwayÂ </t>
  </si>
  <si>
    <t>Jane Bradbury</t>
  </si>
  <si>
    <t>cat|homosexual sex|male homosexuality|neighborhood|noisy neighbor</t>
  </si>
  <si>
    <t>http://www.imdb.com/title/tt0115856/?ref_=fn_tt_tt_1</t>
  </si>
  <si>
    <t>Pieces of AprilÂ </t>
  </si>
  <si>
    <t>apartment|oven|stove|thanksgiving|thanksgiving dinner</t>
  </si>
  <si>
    <t>http://www.imdb.com/title/tt0311648/?ref_=fn_tt_tt_1</t>
  </si>
  <si>
    <t>Niall Johnson</t>
  </si>
  <si>
    <t>Mark Caven</t>
  </si>
  <si>
    <t>Kevin Howarth</t>
  </si>
  <si>
    <t>The Big SwapÂ </t>
  </si>
  <si>
    <t>Thierry Harcourt</t>
  </si>
  <si>
    <t>breasts|female frontal nudity|jealousy|male full frontal nudity|male nudity</t>
  </si>
  <si>
    <t>http://www.imdb.com/title/tt0118717/?ref_=fn_tt_tt_1</t>
  </si>
  <si>
    <t>Lucy</t>
  </si>
  <si>
    <t>Daniel London</t>
  </si>
  <si>
    <t>Old JoyÂ </t>
  </si>
  <si>
    <t>Will Oldham</t>
  </si>
  <si>
    <t>cell phone|male frontal nudity|oregon|sexual ambiguity|title directed by female</t>
  </si>
  <si>
    <t>http://www.imdb.com/title/tt0468526/?ref_=fn_tt_tt_1</t>
  </si>
  <si>
    <t>Wendy and LucyÂ </t>
  </si>
  <si>
    <t>car|dog|flip phone|rape threat|vulnerable</t>
  </si>
  <si>
    <t>http://www.imdb.com/title/tt1152850/?ref_=fn_tt_tt_1</t>
  </si>
  <si>
    <t>Eric Mendelsohn</t>
  </si>
  <si>
    <t>3 BackyardsÂ </t>
  </si>
  <si>
    <t>number in title</t>
  </si>
  <si>
    <t>http://www.imdb.com/title/tt1314190/?ref_=fn_tt_tt_1</t>
  </si>
  <si>
    <t>Jean-Luc Godard</t>
  </si>
  <si>
    <t>Anna Karina</t>
  </si>
  <si>
    <t>Pierrot le FouÂ </t>
  </si>
  <si>
    <t>Graziella Galvani</t>
  </si>
  <si>
    <t>beach|money|on the run|party|smuggling</t>
  </si>
  <si>
    <t>http://www.imdb.com/title/tt0059592/?ref_=fn_tt_tt_1</t>
  </si>
  <si>
    <t>Florence Ayisi</t>
  </si>
  <si>
    <t>Beatrice Ntuba</t>
  </si>
  <si>
    <t>Vera Ngassa</t>
  </si>
  <si>
    <t>Sisters in LawÂ </t>
  </si>
  <si>
    <t>http://www.imdb.com/title/tt0474361/?ref_=fn_tt_tt_1</t>
  </si>
  <si>
    <t>Cameroon</t>
  </si>
  <si>
    <t>Ayurveda: Art of BeingÂ </t>
  </si>
  <si>
    <t>eastern philosophy|healing|india|life</t>
  </si>
  <si>
    <t>http://www.imdb.com/title/tt0221809/?ref_=fn_tt_tt_1</t>
  </si>
  <si>
    <t>Michael Roemer</t>
  </si>
  <si>
    <t>Nothing But a ManÂ </t>
  </si>
  <si>
    <t>Ivan Dixon</t>
  </si>
  <si>
    <t>1960s|father|railroad|town|worker</t>
  </si>
  <si>
    <t>http://www.imdb.com/title/tt0058414/?ref_=fn_tt_tt_1</t>
  </si>
  <si>
    <t>Eli Marienthal</t>
  </si>
  <si>
    <t>First Love, Last RitesÂ </t>
  </si>
  <si>
    <t>listening to music|misfit|panties|red panties|sex</t>
  </si>
  <si>
    <t>http://www.imdb.com/title/tt0128214/?ref_=fn_tt_tt_1</t>
  </si>
  <si>
    <t>Eddie O'Flaherty</t>
  </si>
  <si>
    <t>Don Wallace</t>
  </si>
  <si>
    <t>Fighting Tommy RileyÂ </t>
  </si>
  <si>
    <t>Christina Chambers</t>
  </si>
  <si>
    <t>older man younger man relationship|punching bag|school teacher|undressing|unrequited love</t>
  </si>
  <si>
    <t>http://www.imdb.com/title/tt0366444/?ref_=fn_tt_tt_1</t>
  </si>
  <si>
    <t>Babar Ahmed</t>
  </si>
  <si>
    <t>Alexander Wraith</t>
  </si>
  <si>
    <t>Lalaine</t>
  </si>
  <si>
    <t>Royal KillÂ </t>
  </si>
  <si>
    <t>Darren Kendrick</t>
  </si>
  <si>
    <t>assassin|female assassin|kingdom|martial arts|mission</t>
  </si>
  <si>
    <t>http://www.imdb.com/title/tt0421237/?ref_=fn_tt_tt_1</t>
  </si>
  <si>
    <t>John D. Hancock</t>
  </si>
  <si>
    <t>Elizabeth Stenholt</t>
  </si>
  <si>
    <t>Trish Basinger</t>
  </si>
  <si>
    <t>The Looking GlassÂ </t>
  </si>
  <si>
    <t>Mary Norwood</t>
  </si>
  <si>
    <t>http://www.imdb.com/title/tt2912776/?ref_=fn_tt_tt_1</t>
  </si>
  <si>
    <t>Paul Bartel</t>
  </si>
  <si>
    <t>Action|Comedy|Sci-Fi|Sport</t>
  </si>
  <si>
    <t>Death Race 2000Â </t>
  </si>
  <si>
    <t>cult director|cult film|drive in classic|psychotronic|race</t>
  </si>
  <si>
    <t>http://www.imdb.com/title/tt0072856/?ref_=fn_tt_tt_1</t>
  </si>
  <si>
    <t>Bruce Dellis</t>
  </si>
  <si>
    <t>Locker 13Â </t>
  </si>
  <si>
    <t>digit in title|latino|life or death|philosophy|supernatural</t>
  </si>
  <si>
    <t>http://www.imdb.com/title/tt1241226/?ref_=fn_tt_tt_1</t>
  </si>
  <si>
    <t>Pece Dingo</t>
  </si>
  <si>
    <t>Wilhelm von Homburg</t>
  </si>
  <si>
    <t>Michael Des Barres</t>
  </si>
  <si>
    <t>Midnight CabaretÂ </t>
  </si>
  <si>
    <t>Thom Mathews</t>
  </si>
  <si>
    <t>cigarette smoking|death|devil|nightmare|satanic cult</t>
  </si>
  <si>
    <t>http://www.imdb.com/title/tt0100146/?ref_=fn_tt_tt_1</t>
  </si>
  <si>
    <t>Jerome Elston Scott</t>
  </si>
  <si>
    <t>Joanna Cassidy</t>
  </si>
  <si>
    <t>Anderson's CrossÂ </t>
  </si>
  <si>
    <t>Ryan Carnes</t>
  </si>
  <si>
    <t>divorce|marriage|mother daughter relationship|sex|teenage boy</t>
  </si>
  <si>
    <t>http://www.imdb.com/title/tt0393049/?ref_=fn_tt_tt_1</t>
  </si>
  <si>
    <t>Ã‰tienne Faure</t>
  </si>
  <si>
    <t>Pierre Prieur</t>
  </si>
  <si>
    <t>Rumi Missabu</t>
  </si>
  <si>
    <t>BizarreÂ </t>
  </si>
  <si>
    <t>Raquel Nave</t>
  </si>
  <si>
    <t>full frontal nudity|group shower|male full frontal nudity|male nudity|shower</t>
  </si>
  <si>
    <t>http://www.imdb.com/title/tt3904272/?ref_=fn_tt_tt_1</t>
  </si>
  <si>
    <t>Herb Freed</t>
  </si>
  <si>
    <t>Graduation DayÂ </t>
  </si>
  <si>
    <t>Vanna White</t>
  </si>
  <si>
    <t>coach|mask|school principal|team|track</t>
  </si>
  <si>
    <t>http://www.imdb.com/title/tt0082467/?ref_=fn_tt_tt_1</t>
  </si>
  <si>
    <t>Jack Perez</t>
  </si>
  <si>
    <t>Comedy|Crime|Drama|Horror|Mystery|Thriller</t>
  </si>
  <si>
    <t>Some Guy Who Kills PeopleÂ </t>
  </si>
  <si>
    <t>Ahmed Best</t>
  </si>
  <si>
    <t>http://www.imdb.com/title/tt1568341/?ref_=fn_tt_tt_1</t>
  </si>
  <si>
    <t>Craig Zobel</t>
  </si>
  <si>
    <t>ComplianceÂ </t>
  </si>
  <si>
    <t>James McCaffrey</t>
  </si>
  <si>
    <t>authority|boss subordinate relationship|fast food restaurant|gullibility|telephone call</t>
  </si>
  <si>
    <t>http://www.imdb.com/title/tt1971352/?ref_=fn_tt_tt_1</t>
  </si>
  <si>
    <t>Chasing AmyÂ </t>
  </si>
  <si>
    <t>comic book|friendship|gay|lesbian|secret</t>
  </si>
  <si>
    <t>http://www.imdb.com/title/tt0118842/?ref_=fn_tt_tt_1</t>
  </si>
  <si>
    <t>Lovely &amp; AmazingÂ </t>
  </si>
  <si>
    <t>Raven Goodwin</t>
  </si>
  <si>
    <t>african american|dog|homecoming queen|insecurity|surgery</t>
  </si>
  <si>
    <t>http://www.imdb.com/title/tt0258273/?ref_=fn_tt_tt_1</t>
  </si>
  <si>
    <t>Ken Del Conte</t>
  </si>
  <si>
    <t>Action|Adventure|Mystery|Romance|Thriller</t>
  </si>
  <si>
    <t>Hector Echavarria</t>
  </si>
  <si>
    <t>Death CallsÂ </t>
  </si>
  <si>
    <t>Ron RoggÃ©</t>
  </si>
  <si>
    <t>murder|oppression|rebirth|reincarnation|revenge</t>
  </si>
  <si>
    <t>http://www.imdb.com/title/tt1328873/?ref_=fn_tt_tt_1</t>
  </si>
  <si>
    <t>Jason Tobin</t>
  </si>
  <si>
    <t>Parry Shen</t>
  </si>
  <si>
    <t>Better Luck TomorrowÂ </t>
  </si>
  <si>
    <t>Collin Kahey</t>
  </si>
  <si>
    <t>asian american|high school|overachiever|pubic hair|vomiting</t>
  </si>
  <si>
    <t>http://www.imdb.com/title/tt0280477/?ref_=fn_tt_tt_1</t>
  </si>
  <si>
    <t>Maria Maggenti</t>
  </si>
  <si>
    <t>The Incredibly True Adventure of Two Girls in LoveÂ </t>
  </si>
  <si>
    <t>Stephanie Berry</t>
  </si>
  <si>
    <t>caught having sex|class|friend|lesbian|lesbian sex</t>
  </si>
  <si>
    <t>http://www.imdb.com/title/tt0113416/?ref_=fn_tt_tt_1</t>
  </si>
  <si>
    <t>Chuck &amp; BuckÂ </t>
  </si>
  <si>
    <t>best friend|bisexuality|friend|gay kiss|sexuality</t>
  </si>
  <si>
    <t>http://www.imdb.com/title/tt0200530/?ref_=fn_tt_tt_1</t>
  </si>
  <si>
    <t>Piyush Dinker Pandya</t>
  </si>
  <si>
    <t>Rizwan Manji</t>
  </si>
  <si>
    <t>Purva Bedi</t>
  </si>
  <si>
    <t>American DesiÂ </t>
  </si>
  <si>
    <t>Anil Kumar</t>
  </si>
  <si>
    <t>college|desi|heritage|india|indian american</t>
  </si>
  <si>
    <t>http://www.imdb.com/title/tt0203289/?ref_=fn_tt_tt_1</t>
  </si>
  <si>
    <t>Daniel Columbie</t>
  </si>
  <si>
    <t>Nicholas Simmons</t>
  </si>
  <si>
    <t>Keri Maletto</t>
  </si>
  <si>
    <t>Amidst the Devil's WingsÂ </t>
  </si>
  <si>
    <t>Barbie Castro</t>
  </si>
  <si>
    <t>http://www.imdb.com/title/tt3976258/?ref_=fn_tt_tt_1</t>
  </si>
  <si>
    <t>CubeÂ </t>
  </si>
  <si>
    <t>escape|labyrinth|maze|red light|trap</t>
  </si>
  <si>
    <t>http://www.imdb.com/title/tt0123755/?ref_=fn_tt_tt_1</t>
  </si>
  <si>
    <t>Emma-Kate Croghan</t>
  </si>
  <si>
    <t>Love and Other CatastrophesÂ </t>
  </si>
  <si>
    <t>Matt Day</t>
  </si>
  <si>
    <t>film school|love|medical student|student|university</t>
  </si>
  <si>
    <t>http://www.imdb.com/title/tt0116931/?ref_=fn_tt_tt_1</t>
  </si>
  <si>
    <t>Bill Plympton</t>
  </si>
  <si>
    <t>Bill Martone</t>
  </si>
  <si>
    <t>Animation|Comedy|Drama|Fantasy|Sci-Fi</t>
  </si>
  <si>
    <t>Charis Michelsen</t>
  </si>
  <si>
    <t>I Married a Strange Person!Â </t>
  </si>
  <si>
    <t>Richard Spore</t>
  </si>
  <si>
    <t>claim in title|exclamation point in title|punctuation in title|reference to babe ruth|sex</t>
  </si>
  <si>
    <t>http://www.imdb.com/title/tt0119346/?ref_=fn_tt_tt_1</t>
  </si>
  <si>
    <t>Amir Talai</t>
  </si>
  <si>
    <t>NovemberÂ </t>
  </si>
  <si>
    <t>female protagonist|murder|photographer|robbery|shot to death</t>
  </si>
  <si>
    <t>http://www.imdb.com/title/tt0368089/?ref_=fn_tt_tt_1</t>
  </si>
  <si>
    <t>Drake Doremus</t>
  </si>
  <si>
    <t>Charlie Bewley</t>
  </si>
  <si>
    <t>Like CrazyÂ </t>
  </si>
  <si>
    <t>Finola Hughes</t>
  </si>
  <si>
    <t>girlfriend|immigration|long distance relationship|parents|student visa</t>
  </si>
  <si>
    <t>http://www.imdb.com/title/tt1758692/?ref_=fn_tt_tt_1</t>
  </si>
  <si>
    <t>Al Franklin</t>
  </si>
  <si>
    <t>Marshal Hilton</t>
  </si>
  <si>
    <t>Teeth and BloodÂ </t>
  </si>
  <si>
    <t>Clint Jung</t>
  </si>
  <si>
    <t>blood|teeth</t>
  </si>
  <si>
    <t>http://www.imdb.com/title/tt1991199/?ref_=fn_tt_tt_1</t>
  </si>
  <si>
    <t>Sugar TownÂ </t>
  </si>
  <si>
    <t>drugs|music producer|rock music|title directed by female|vegetarian</t>
  </si>
  <si>
    <t>http://www.imdb.com/title/tt0173390/?ref_=fn_tt_tt_1</t>
  </si>
  <si>
    <t>Michael Kang</t>
  </si>
  <si>
    <t>Clint Jordan</t>
  </si>
  <si>
    <t>Samantha Futerman</t>
  </si>
  <si>
    <t>The MotelÂ </t>
  </si>
  <si>
    <t>Jackie Nova</t>
  </si>
  <si>
    <t>absent father|asian american|friendship between men|motel|mother son relationship</t>
  </si>
  <si>
    <t>http://www.imdb.com/title/tt0436607/?ref_=fn_tt_tt_1</t>
  </si>
  <si>
    <t>The CanyonsÂ </t>
  </si>
  <si>
    <t>James Deen</t>
  </si>
  <si>
    <t>cocaine|homosexual|penis|psychopath|pubic hair</t>
  </si>
  <si>
    <t>http://www.imdb.com/title/tt2292959/?ref_=fn_tt_tt_1</t>
  </si>
  <si>
    <t>James Norton</t>
  </si>
  <si>
    <t xml:space="preserve">Happy ValleyÂ             </t>
  </si>
  <si>
    <t>Sarah Lancashire</t>
  </si>
  <si>
    <t>caravan|police|police sergeant|tied to a chair|yorkshire</t>
  </si>
  <si>
    <t>http://www.imdb.com/title/tt3428912/?ref_=fn_tt_tt_1</t>
  </si>
  <si>
    <t>Lori Silverbush</t>
  </si>
  <si>
    <t>Flaco Navaja</t>
  </si>
  <si>
    <t>On the OutsÂ </t>
  </si>
  <si>
    <t>Dominic ColÃ³n</t>
  </si>
  <si>
    <t>dominican|drug dealer|prison|single mother|teenage pregnancy</t>
  </si>
  <si>
    <t>http://www.imdb.com/title/tt0389235/?ref_=fn_tt_tt_1</t>
  </si>
  <si>
    <t>Natalie Canerday</t>
  </si>
  <si>
    <t>Michael Abbott Jr.</t>
  </si>
  <si>
    <t>Shotgun StoriesÂ </t>
  </si>
  <si>
    <t>Travis Smith</t>
  </si>
  <si>
    <t>bare chested male|half brother|indifference|shotgun|violence</t>
  </si>
  <si>
    <t>http://www.imdb.com/title/tt0952682/?ref_=fn_tt_tt_1</t>
  </si>
  <si>
    <t>Stuart Hazeldine</t>
  </si>
  <si>
    <t>ExamÂ </t>
  </si>
  <si>
    <t>Pollyanna McIntosh</t>
  </si>
  <si>
    <t>band aid|hairpin|one day|single set production|unsubtitled foreign language</t>
  </si>
  <si>
    <t>http://www.imdb.com/title/tt1258197/?ref_=fn_tt_tt_1</t>
  </si>
  <si>
    <t>Hilary Brougher</t>
  </si>
  <si>
    <t>Samantha Buck</t>
  </si>
  <si>
    <t>The Sticky Fingers of TimeÂ </t>
  </si>
  <si>
    <t>Terumi Matthews</t>
  </si>
  <si>
    <t>future|nonlinear timeline|time travel|title directed by female|writer</t>
  </si>
  <si>
    <t>http://www.imdb.com/title/tt0127302/?ref_=fn_tt_tt_1</t>
  </si>
  <si>
    <t>Rachel Goldenberg</t>
  </si>
  <si>
    <t>Mark Hengst</t>
  </si>
  <si>
    <t>Sunday School MusicalÂ </t>
  </si>
  <si>
    <t>Debra Lynn Hull</t>
  </si>
  <si>
    <t>church|competition|high school|new school|pastor</t>
  </si>
  <si>
    <t>http://www.imdb.com/title/tt1270792/?ref_=fn_tt_tt_1</t>
  </si>
  <si>
    <t>Lorne Cardinal</t>
  </si>
  <si>
    <t>RustÂ </t>
  </si>
  <si>
    <t>Kirsten Collins</t>
  </si>
  <si>
    <t>http://www.imdb.com/title/tt1360826/?ref_=fn_tt_tt_1</t>
  </si>
  <si>
    <t>Jamin Winans</t>
  </si>
  <si>
    <t>Marty Lindsey</t>
  </si>
  <si>
    <t>Action|Drama|Fantasy|Sci-Fi</t>
  </si>
  <si>
    <t>Eme Ikwuakor</t>
  </si>
  <si>
    <t>InkÂ </t>
  </si>
  <si>
    <t>Jessica Duffy</t>
  </si>
  <si>
    <t>dream|self destructiveness|storyteller|time paradox|workaholic</t>
  </si>
  <si>
    <t>http://www.imdb.com/title/tt1071804/?ref_=fn_tt_tt_1</t>
  </si>
  <si>
    <t>Tom Seidman</t>
  </si>
  <si>
    <t>Derek Brandon</t>
  </si>
  <si>
    <t>Florence Henderson</t>
  </si>
  <si>
    <t>The Christmas BunnyÂ </t>
  </si>
  <si>
    <t>Charles Irving Beale</t>
  </si>
  <si>
    <t>animal in title|christmas|farm|michigan|rabbit</t>
  </si>
  <si>
    <t>http://www.imdb.com/title/tt1640714/?ref_=fn_tt_tt_1</t>
  </si>
  <si>
    <t>Jason Naumann</t>
  </si>
  <si>
    <t>Kate Flannery</t>
  </si>
  <si>
    <t>Comedy|Short</t>
  </si>
  <si>
    <t>Victoria Jackson</t>
  </si>
  <si>
    <t>Jesus PeopleÂ </t>
  </si>
  <si>
    <t>Tim Bagley</t>
  </si>
  <si>
    <t>mockumentary|single camera|subtle comedy</t>
  </si>
  <si>
    <t>http://www.imdb.com/title/tt1003002/?ref_=fn_tt_tt_1</t>
  </si>
  <si>
    <t>Matt Cimber</t>
  </si>
  <si>
    <t>ButterflyÂ </t>
  </si>
  <si>
    <t>Stuart Whitman</t>
  </si>
  <si>
    <t>breasts|female frontal nudity|female rear nudity|incest|voyeur</t>
  </si>
  <si>
    <t>http://www.imdb.com/title/tt0082122/?ref_=fn_tt_tt_1</t>
  </si>
  <si>
    <t>Sam Martin</t>
  </si>
  <si>
    <t>Steve Duin</t>
  </si>
  <si>
    <t>Sam Adams</t>
  </si>
  <si>
    <t>UnDividedÂ </t>
  </si>
  <si>
    <t>Jeff Jacob</t>
  </si>
  <si>
    <t>http://www.imdb.com/title/tt3564748/?ref_=fn_tt_tt_1</t>
  </si>
  <si>
    <t>Andrew Hyatt</t>
  </si>
  <si>
    <t>Brit Morgan</t>
  </si>
  <si>
    <t>The FrozenÂ </t>
  </si>
  <si>
    <t>Sedona James</t>
  </si>
  <si>
    <t>http://www.imdb.com/title/tt2363439/?ref_=fn_tt_tt_1</t>
  </si>
  <si>
    <t>Dana Blackstone</t>
  </si>
  <si>
    <t>Joshua Ray Bell</t>
  </si>
  <si>
    <t>Horse CampÂ </t>
  </si>
  <si>
    <t>Annelyse Ahmad</t>
  </si>
  <si>
    <t>http://www.imdb.com/title/tt3421204/?ref_=fn_tt_tt_1</t>
  </si>
  <si>
    <t>Kristin Rizzo</t>
  </si>
  <si>
    <t>Give Me ShelterÂ </t>
  </si>
  <si>
    <t>independent film</t>
  </si>
  <si>
    <t>http://www.imdb.com/title/tt2559658/?ref_=fn_tt_tt_1</t>
  </si>
  <si>
    <t>RenÃ©e AdorÃ©e</t>
  </si>
  <si>
    <t>John Gilbert</t>
  </si>
  <si>
    <t>The Big ParadeÂ </t>
  </si>
  <si>
    <t>Claire Adams</t>
  </si>
  <si>
    <t>chewing gum|climbing a tree|france|translation problems|world war one</t>
  </si>
  <si>
    <t>http://www.imdb.com/title/tt0015624/?ref_=fn_tt_tt_1</t>
  </si>
  <si>
    <t>Ward Roberts</t>
  </si>
  <si>
    <t>Jacob Zachar</t>
  </si>
  <si>
    <t>Little Big TopÂ </t>
  </si>
  <si>
    <t>Travis Betz</t>
  </si>
  <si>
    <t>amateur|circus|clown|unconsciousness|urination</t>
  </si>
  <si>
    <t>http://www.imdb.com/title/tt0469690/?ref_=fn_tt_tt_1</t>
  </si>
  <si>
    <t>Zoran Lisinac</t>
  </si>
  <si>
    <t>Brock Baker</t>
  </si>
  <si>
    <t>Matthew Emerick</t>
  </si>
  <si>
    <t>Along the RoadsideÂ </t>
  </si>
  <si>
    <t>Sheldon Bailey</t>
  </si>
  <si>
    <t>http://www.imdb.com/title/tt2290113/?ref_=fn_tt_tt_1</t>
  </si>
  <si>
    <t>James Lance</t>
  </si>
  <si>
    <t>BronsonÂ </t>
  </si>
  <si>
    <t>Matt King</t>
  </si>
  <si>
    <t>male full frontal nudity|prison|prisoner|solitary confinement|violence</t>
  </si>
  <si>
    <t>http://www.imdb.com/title/tt1172570/?ref_=fn_tt_tt_1</t>
  </si>
  <si>
    <t>James O'Brien</t>
  </si>
  <si>
    <t>Vivian Lamolli</t>
  </si>
  <si>
    <t>Adventure|Drama|Fantasy|Thriller|Western</t>
  </si>
  <si>
    <t>Mark Fantasia</t>
  </si>
  <si>
    <t>Western ReligionÂ </t>
  </si>
  <si>
    <t>Greg Jackson</t>
  </si>
  <si>
    <t>arizona|gambling|gunfighter|poker game|year 1879</t>
  </si>
  <si>
    <t>http://www.imdb.com/title/tt3210710/?ref_=fn_tt_tt_1</t>
  </si>
  <si>
    <t>Tom Putnam</t>
  </si>
  <si>
    <t>Donald Austin</t>
  </si>
  <si>
    <t>Brendan Doogie Milewski</t>
  </si>
  <si>
    <t>BurnÂ </t>
  </si>
  <si>
    <t>Craig Dougherty</t>
  </si>
  <si>
    <t>abandoned building|detroit michigan|firefighter|michigan|urban setting</t>
  </si>
  <si>
    <t>http://www.imdb.com/title/tt1781784/?ref_=fn_tt_tt_1</t>
  </si>
  <si>
    <t>Jon Shear</t>
  </si>
  <si>
    <t>UrbaniaÂ </t>
  </si>
  <si>
    <t>Matt Keeslar</t>
  </si>
  <si>
    <t>hot dog bun|needle|new york|rat|tourist</t>
  </si>
  <si>
    <t>http://www.imdb.com/title/tt0182508/?ref_=fn_tt_tt_1</t>
  </si>
  <si>
    <t>Al Silliman Jr.</t>
  </si>
  <si>
    <t>Nancy Ison</t>
  </si>
  <si>
    <t>Christina Hart</t>
  </si>
  <si>
    <t>The StewardessesÂ </t>
  </si>
  <si>
    <t>William Condos</t>
  </si>
  <si>
    <t>female frontal nudity|female nudity|lesbian sex|lesbianism|sex</t>
  </si>
  <si>
    <t>http://www.imdb.com/title/tt0168192/?ref_=fn_tt_tt_1</t>
  </si>
  <si>
    <t>EugÃ¨ne LouriÃ©</t>
  </si>
  <si>
    <t>Cecil Kellaway</t>
  </si>
  <si>
    <t>Adventure|Horror|Sci-Fi</t>
  </si>
  <si>
    <t>Kenneth Tobey</t>
  </si>
  <si>
    <t>The Beast from 20,000 FathomsÂ </t>
  </si>
  <si>
    <t>Ross Elliott</t>
  </si>
  <si>
    <t>arctic|beast|dinosaur|monster|rhedosaurus</t>
  </si>
  <si>
    <t>http://www.imdb.com/title/tt0045546/?ref_=fn_tt_tt_1</t>
  </si>
  <si>
    <t>Hugh Keays-Byrne</t>
  </si>
  <si>
    <t>Mad MaxÂ </t>
  </si>
  <si>
    <t>Joanne Samuel</t>
  </si>
  <si>
    <t>biker|motorcycle|motorcycle gang|post apocalypse|woman wearing only a man's shirt</t>
  </si>
  <si>
    <t>http://www.imdb.com/title/tt0079501/?ref_=fn_tt_tt_1</t>
  </si>
  <si>
    <t>Alex DÃ©sert</t>
  </si>
  <si>
    <t>SwingersÂ </t>
  </si>
  <si>
    <t>Blake Lindsley</t>
  </si>
  <si>
    <t>actor|black panties|cult film|friend|upskirt</t>
  </si>
  <si>
    <t>http://www.imdb.com/title/tt0117802/?ref_=fn_tt_tt_1</t>
  </si>
  <si>
    <t>Gian Maria VolontÃ¨</t>
  </si>
  <si>
    <t>A Fistful of DollarsÂ </t>
  </si>
  <si>
    <t>Aldo Sambrell</t>
  </si>
  <si>
    <t>balladeer|bar|drifter|mexican|revenge</t>
  </si>
  <si>
    <t>http://www.imdb.com/title/tt0058461/?ref_=fn_tt_tt_1</t>
  </si>
  <si>
    <t>Lowell Sherman</t>
  </si>
  <si>
    <t>Gilbert Roland</t>
  </si>
  <si>
    <t>Comedy|Drama|History|Musical|Romance</t>
  </si>
  <si>
    <t>Mae West</t>
  </si>
  <si>
    <t>She Done Him WrongÂ </t>
  </si>
  <si>
    <t>Louise Beavers</t>
  </si>
  <si>
    <t>captain|marriage proposal|saloon|saloon singer|singer</t>
  </si>
  <si>
    <t>http://www.imdb.com/title/tt0024548/?ref_=fn_tt_tt_1</t>
  </si>
  <si>
    <t>Maurizio Benazzo</t>
  </si>
  <si>
    <t>Jasper Johal</t>
  </si>
  <si>
    <t>The Dalai Lama</t>
  </si>
  <si>
    <t>Short Cut to Nirvana: Kumbh MelaÂ </t>
  </si>
  <si>
    <t>Swami Krishnanad</t>
  </si>
  <si>
    <t>http://www.imdb.com/title/tt0420723/?ref_=fn_tt_tt_1</t>
  </si>
  <si>
    <t>David G. Evans</t>
  </si>
  <si>
    <t>Chris Thomas</t>
  </si>
  <si>
    <t>Michael Joiner</t>
  </si>
  <si>
    <t>The Grace CardÂ </t>
  </si>
  <si>
    <t>Michael Higgenbottom</t>
  </si>
  <si>
    <t>christian film|forgiveness|hospital|pastor|police</t>
  </si>
  <si>
    <t>http://www.imdb.com/title/tt1544600/?ref_=fn_tt_tt_1</t>
  </si>
  <si>
    <t>Middle of NowhereÂ </t>
  </si>
  <si>
    <t>Lorraine Toussaint</t>
  </si>
  <si>
    <t>http://www.imdb.com/title/tt1211890/?ref_=fn_tt_tt_1</t>
  </si>
  <si>
    <t>Sebastian Schipper</t>
  </si>
  <si>
    <t>Devid Striesow</t>
  </si>
  <si>
    <t>3Â </t>
  </si>
  <si>
    <t>Sophie Rois</t>
  </si>
  <si>
    <t>female nudity|full frontal female nudity|male frontal nudity|menage a trois|pubic hair</t>
  </si>
  <si>
    <t>http://www.imdb.com/title/tt1517177/?ref_=fn_tt_tt_1</t>
  </si>
  <si>
    <t>Sherman Alexie</t>
  </si>
  <si>
    <t>Leo Rossi</t>
  </si>
  <si>
    <t>William Joseph Elk III</t>
  </si>
  <si>
    <t>The Business of FancydancingÂ </t>
  </si>
  <si>
    <t>Cynthia Geary</t>
  </si>
  <si>
    <t>funeral|gay|native american protagonist|poet|reservation</t>
  </si>
  <si>
    <t>http://www.imdb.com/title/tt0303313/?ref_=fn_tt_tt_1</t>
  </si>
  <si>
    <t>Justin Dillon</t>
  </si>
  <si>
    <t>Natasha Bedingfield</t>
  </si>
  <si>
    <t>Matisyahu</t>
  </si>
  <si>
    <t>Call + ResponseÂ </t>
  </si>
  <si>
    <t>Madeleine Albright</t>
  </si>
  <si>
    <t>fair trade|human trafficking|non profit|rockumentary|slavery</t>
  </si>
  <si>
    <t>http://www.imdb.com/title/tt1301130/?ref_=fn_tt_tt_1</t>
  </si>
  <si>
    <t>Stevan Mena</t>
  </si>
  <si>
    <t>MalevolenceÂ </t>
  </si>
  <si>
    <t>Richard Glover</t>
  </si>
  <si>
    <t>abandoned house|bank|robber|swing|witness</t>
  </si>
  <si>
    <t>http://www.imdb.com/title/tt0388230/?ref_=fn_tt_tt_1</t>
  </si>
  <si>
    <t>Marri Savinar</t>
  </si>
  <si>
    <t>Shooting the WarwicksÂ </t>
  </si>
  <si>
    <t>Bethany Blakey</t>
  </si>
  <si>
    <t>family relationships|husband wife relationship|nudity|reality|reality spoof</t>
  </si>
  <si>
    <t>http://www.imdb.com/title/tt2690560/?ref_=fn_tt_tt_1</t>
  </si>
  <si>
    <t>Ryan Kennedy</t>
  </si>
  <si>
    <t>Melanie Papalia</t>
  </si>
  <si>
    <t>Super HybridÂ </t>
  </si>
  <si>
    <t>John Reardon</t>
  </si>
  <si>
    <t>based on comic book|blue bra and panties|female protagonist|girl in bra and panties|killer car</t>
  </si>
  <si>
    <t>http://www.imdb.com/title/tt1152827/?ref_=fn_tt_tt_1</t>
  </si>
  <si>
    <t>BagheadÂ </t>
  </si>
  <si>
    <t>Elise Muller</t>
  </si>
  <si>
    <t>actor|cabin|california|paper bag|vomiting</t>
  </si>
  <si>
    <t>http://www.imdb.com/title/tt0923600/?ref_=fn_tt_tt_1</t>
  </si>
  <si>
    <t>Livingston Oden</t>
  </si>
  <si>
    <t>Victoria Lachelle</t>
  </si>
  <si>
    <t>Comedy|Horror|Mystery|Thriller</t>
  </si>
  <si>
    <t>Susan Chambers</t>
  </si>
  <si>
    <t>SolitudeÂ </t>
  </si>
  <si>
    <t>Ali Daniels</t>
  </si>
  <si>
    <t>http://www.imdb.com/title/tt3565836/?ref_=fn_tt_tt_1</t>
  </si>
  <si>
    <t>Chris Marker</t>
  </si>
  <si>
    <t>Bertrand Cantat</t>
  </si>
  <si>
    <t>Marina Vlady</t>
  </si>
  <si>
    <t>The Case of the Grinning CatÂ </t>
  </si>
  <si>
    <t>LÃ©on Schwartzenberg</t>
  </si>
  <si>
    <t>http://www.imdb.com/title/tt0437123/?ref_=fn_tt_tt_1</t>
  </si>
  <si>
    <t>Carl Theodor Dreyer</t>
  </si>
  <si>
    <t>Sylvia Eckhausen</t>
  </si>
  <si>
    <t>Hanne Aagesen</t>
  </si>
  <si>
    <t>OrdetÂ </t>
  </si>
  <si>
    <t>Ejner Federspiel</t>
  </si>
  <si>
    <t>august|doctor|faith|patriarch|prayer</t>
  </si>
  <si>
    <t>http://www.imdb.com/title/tt0048452/?ref_=fn_tt_tt_1</t>
  </si>
  <si>
    <t>Marianna Palka</t>
  </si>
  <si>
    <t>Good DickÂ </t>
  </si>
  <si>
    <t>avoidant personality disorder|emotionally vulnerable|sex|video store|video store clerk</t>
  </si>
  <si>
    <t>http://www.imdb.com/title/tt0944101/?ref_=fn_tt_tt_1</t>
  </si>
  <si>
    <t>The Man from EarthÂ </t>
  </si>
  <si>
    <t>David Lee Smith</t>
  </si>
  <si>
    <t>cro magnon|dialogue driven storyline|single set production|single setting|storytelling</t>
  </si>
  <si>
    <t>http://www.imdb.com/title/tt0756683/?ref_=fn_tt_tt_1</t>
  </si>
  <si>
    <t>Ricki Stern</t>
  </si>
  <si>
    <t>Evelyn Jefferson</t>
  </si>
  <si>
    <t>Darryl Hunt</t>
  </si>
  <si>
    <t>The Trials of Darryl HuntÂ </t>
  </si>
  <si>
    <t>John Reeves</t>
  </si>
  <si>
    <t>false accusation|murder|north carolina|trial|wrongful conviction</t>
  </si>
  <si>
    <t>http://www.imdb.com/title/tt0446055/?ref_=fn_tt_tt_1</t>
  </si>
  <si>
    <t>Nadia Tass</t>
  </si>
  <si>
    <t>Jordan Bridges</t>
  </si>
  <si>
    <t>An American Girl HolidayÂ </t>
  </si>
  <si>
    <t>Bruce Gooch</t>
  </si>
  <si>
    <t>courtship|friend|girl|servant|sister</t>
  </si>
  <si>
    <t>http://www.imdb.com/title/tt0412366/?ref_=fn_tt_tt_1</t>
  </si>
  <si>
    <t>James Kerwin</t>
  </si>
  <si>
    <t>Chase Masterson</t>
  </si>
  <si>
    <t>Drama|Music|Mystery|Romance|Sci-Fi</t>
  </si>
  <si>
    <t>John Newton</t>
  </si>
  <si>
    <t>Yesterday Was a LieÂ </t>
  </si>
  <si>
    <t>H.M. Wynant</t>
  </si>
  <si>
    <t>claim in title|jazz|jazz singer|sexy woman|time manipulation</t>
  </si>
  <si>
    <t>http://www.imdb.com/title/tt0448182/?ref_=fn_tt_tt_1</t>
  </si>
  <si>
    <t>C. Fraser Press</t>
  </si>
  <si>
    <t>Robert Turano</t>
  </si>
  <si>
    <t>Elaine Bromka</t>
  </si>
  <si>
    <t>Theresa Is a MotherÂ </t>
  </si>
  <si>
    <t>Matthew Gumley</t>
  </si>
  <si>
    <t>http://www.imdb.com/title/tt1989646/?ref_=fn_tt_tt_1</t>
  </si>
  <si>
    <t>Rania Attieh</t>
  </si>
  <si>
    <t>Robin Bartlett</t>
  </si>
  <si>
    <t>Paul Hickert</t>
  </si>
  <si>
    <t>H.Â </t>
  </si>
  <si>
    <t>http://www.imdb.com/title/tt3666210/?ref_=fn_tt_tt_1</t>
  </si>
  <si>
    <t>Sharon Greytak</t>
  </si>
  <si>
    <t>Alex Emanuel</t>
  </si>
  <si>
    <t>Archaeology of a WomanÂ </t>
  </si>
  <si>
    <t>http://www.imdb.com/title/tt1702455/?ref_=fn_tt_tt_1</t>
  </si>
  <si>
    <t>Majid Majidi</t>
  </si>
  <si>
    <t>Amir Farrokh Hashemian</t>
  </si>
  <si>
    <t>Bahare Seddiqi</t>
  </si>
  <si>
    <t>Children of HeavenÂ </t>
  </si>
  <si>
    <t>Mohammad Amir Naji</t>
  </si>
  <si>
    <t>class|gardening|race|school|shoe</t>
  </si>
  <si>
    <t>http://www.imdb.com/title/tt0118849/?ref_=fn_tt_tt_1</t>
  </si>
  <si>
    <t>Andrew Haigh</t>
  </si>
  <si>
    <t>Chris New</t>
  </si>
  <si>
    <t>WeekendÂ </t>
  </si>
  <si>
    <t>Vauxhall Jermaine</t>
  </si>
  <si>
    <t>coming out|fellatio|male in bathtub|male nudity|nudity</t>
  </si>
  <si>
    <t>http://www.imdb.com/title/tt1714210/?ref_=fn_tt_tt_1</t>
  </si>
  <si>
    <t>Joie Lee</t>
  </si>
  <si>
    <t>She's Gotta Have ItÂ </t>
  </si>
  <si>
    <t>Tracy Camilla Johns</t>
  </si>
  <si>
    <t>female nudity|male model|nudity|rite of passage|sex</t>
  </si>
  <si>
    <t>http://www.imdb.com/title/tt0091939/?ref_=fn_tt_tt_1</t>
  </si>
  <si>
    <t>Cary Bell</t>
  </si>
  <si>
    <t>Stacie Evans</t>
  </si>
  <si>
    <t>Abigail Evans</t>
  </si>
  <si>
    <t>Butterfly GirlÂ </t>
  </si>
  <si>
    <t>Emily Gorell</t>
  </si>
  <si>
    <t>http://www.imdb.com/title/tt2421956/?ref_=fn_tt_tt_1</t>
  </si>
  <si>
    <t>Nicolae Constantin Tanase</t>
  </si>
  <si>
    <t>Ana Maria Guran</t>
  </si>
  <si>
    <t>Iulia Ciochina</t>
  </si>
  <si>
    <t>The World Is MineÂ </t>
  </si>
  <si>
    <t>Ana Vatamanu</t>
  </si>
  <si>
    <t>http://www.imdb.com/title/tt4707756/?ref_=fn_tt_tt_1</t>
  </si>
  <si>
    <t>Robin Lord Taylor</t>
  </si>
  <si>
    <t>Another EarthÂ </t>
  </si>
  <si>
    <t>Flint Beverage</t>
  </si>
  <si>
    <t>duplicate earth|janitor|planet|solar system|synchronicity</t>
  </si>
  <si>
    <t>http://www.imdb.com/title/tt1549572/?ref_=fn_tt_tt_1</t>
  </si>
  <si>
    <t>Melvin Van Peebles</t>
  </si>
  <si>
    <t>Sweet Sweetback's Baadasssss SongÂ </t>
  </si>
  <si>
    <t>black panther|hells angels|on the run|racist|racist cop</t>
  </si>
  <si>
    <t>http://www.imdb.com/title/tt0067810/?ref_=fn_tt_tt_1</t>
  </si>
  <si>
    <t>Ken Roht</t>
  </si>
  <si>
    <t>Joe Lev</t>
  </si>
  <si>
    <t>Charla Cochran</t>
  </si>
  <si>
    <t>Perfect CowboyÂ </t>
  </si>
  <si>
    <t>Sienna Beckman</t>
  </si>
  <si>
    <t>country singer|father son relationship|music group</t>
  </si>
  <si>
    <t>http://www.imdb.com/title/tt3581098/?ref_=fn_tt_tt_1</t>
  </si>
  <si>
    <t>TadpoleÂ </t>
  </si>
  <si>
    <t>best friend|boy|french|friend|love</t>
  </si>
  <si>
    <t>http://www.imdb.com/title/tt0271219/?ref_=fn_tt_tt_1</t>
  </si>
  <si>
    <t>MarkÃ©ta IrglovÃ¡</t>
  </si>
  <si>
    <t>Glen Hansard</t>
  </si>
  <si>
    <t>OnceÂ </t>
  </si>
  <si>
    <t>Darren Healy</t>
  </si>
  <si>
    <t>immigrant|independent film|song|street|vacuum cleaner</t>
  </si>
  <si>
    <t>http://www.imdb.com/title/tt0907657/?ref_=fn_tt_tt_1</t>
  </si>
  <si>
    <t>Robinson Devor</t>
  </si>
  <si>
    <t>Eugene Roche</t>
  </si>
  <si>
    <t>Marilyn Rising</t>
  </si>
  <si>
    <t>The Woman ChaserÂ </t>
  </si>
  <si>
    <t>Max Kerstein</t>
  </si>
  <si>
    <t>car salesman|filmmaking|pulp fiction|santa claus suit|truck driver</t>
  </si>
  <si>
    <t>http://www.imdb.com/title/tt0217894/?ref_=fn_tt_tt_1</t>
  </si>
  <si>
    <t>Michel Orion Scott</t>
  </si>
  <si>
    <t>Rowan Isaacson</t>
  </si>
  <si>
    <t>Temple Grandin</t>
  </si>
  <si>
    <t>The Horse BoyÂ </t>
  </si>
  <si>
    <t>Simon Baron-Cohen</t>
  </si>
  <si>
    <t>horse|journey|mongolia|shaman|travel</t>
  </si>
  <si>
    <t>http://www.imdb.com/title/tt1333668/?ref_=fn_tt_tt_1</t>
  </si>
  <si>
    <t>Pat Holden</t>
  </si>
  <si>
    <t>Martin Compston</t>
  </si>
  <si>
    <t>Alan Brent</t>
  </si>
  <si>
    <t>When the Lights Went OutÂ </t>
  </si>
  <si>
    <t>Kate Ashfield</t>
  </si>
  <si>
    <t>father daughter relationship|poltergeist|spirit|stairway|urination</t>
  </si>
  <si>
    <t>http://www.imdb.com/title/tt1743993/?ref_=fn_tt_tt_1</t>
  </si>
  <si>
    <t>Eric Bugbee</t>
  </si>
  <si>
    <t>Bill Allen</t>
  </si>
  <si>
    <t>Joel Moody</t>
  </si>
  <si>
    <t>Heroes of DirtÂ </t>
  </si>
  <si>
    <t>Lia Tucker</t>
  </si>
  <si>
    <t>bike|bmx|drugs|troubled teen|youth</t>
  </si>
  <si>
    <t>http://www.imdb.com/title/tt1934172/?ref_=fn_tt_tt_1</t>
  </si>
  <si>
    <t>Peter Robbins</t>
  </si>
  <si>
    <t>A Charlie Brown ChristmasÂ </t>
  </si>
  <si>
    <t>Christopher Shea</t>
  </si>
  <si>
    <t>christmas|christmas tree|commercialism|meaning of christmas|tree</t>
  </si>
  <si>
    <t>http://www.imdb.com/title/tt0059026/?ref_=fn_tt_tt_1</t>
  </si>
  <si>
    <t>Dena Seidel</t>
  </si>
  <si>
    <t>Hugh Ducklow</t>
  </si>
  <si>
    <t>Adventure|Documentary</t>
  </si>
  <si>
    <t>Naderev Sano</t>
  </si>
  <si>
    <t>Antarctic Edge: 70Â° SouthÂ </t>
  </si>
  <si>
    <t>Mike Brett</t>
  </si>
  <si>
    <t>http://www.imdb.com/title/tt2780714/?ref_=fn_tt_tt_1</t>
  </si>
  <si>
    <t>Deborah Anderson</t>
  </si>
  <si>
    <t>Jesse Jane</t>
  </si>
  <si>
    <t>Lisa Ann</t>
  </si>
  <si>
    <t>ArousedÂ </t>
  </si>
  <si>
    <t>Kayden Kross</t>
  </si>
  <si>
    <t>aroused|photography|pornography documentary|pornstar</t>
  </si>
  <si>
    <t>http://www.imdb.com/title/tt2403815/?ref_=fn_tt_tt_1</t>
  </si>
  <si>
    <t>Sara Newens</t>
  </si>
  <si>
    <t>Xinhua Jiang</t>
  </si>
  <si>
    <t>Ariel Hsing</t>
  </si>
  <si>
    <t>Top SpinÂ </t>
  </si>
  <si>
    <t>Michael Landers</t>
  </si>
  <si>
    <t>http://www.imdb.com/title/tt4219836/?ref_=fn_tt_tt_1</t>
  </si>
  <si>
    <t>Pat Boone</t>
  </si>
  <si>
    <t>Roger &amp; MeÂ </t>
  </si>
  <si>
    <t>Bob Eubanks</t>
  </si>
  <si>
    <t>factory|flint michigan|general motors|michigan|quest</t>
  </si>
  <si>
    <t>http://www.imdb.com/title/tt0098213/?ref_=fn_tt_tt_1</t>
  </si>
  <si>
    <t>Sai Varadan</t>
  </si>
  <si>
    <t>Hassan Johnson</t>
  </si>
  <si>
    <t>J.D. Williams</t>
  </si>
  <si>
    <t>An American in HollywoodÂ </t>
  </si>
  <si>
    <t>Samantha Esteban</t>
  </si>
  <si>
    <t>place name in title</t>
  </si>
  <si>
    <t>http://www.imdb.com/title/tt2125430/?ref_=fn_tt_tt_1</t>
  </si>
  <si>
    <t>Sound of My VoiceÂ </t>
  </si>
  <si>
    <t>Constance Wu</t>
  </si>
  <si>
    <t>cult|cult leader|female nudity|greedy institution|manipulation</t>
  </si>
  <si>
    <t>http://www.imdb.com/title/tt1748207/?ref_=fn_tt_tt_1</t>
  </si>
  <si>
    <t>Amal Al-Agroobi</t>
  </si>
  <si>
    <t>Documentary|Family</t>
  </si>
  <si>
    <t>The Brain That SingsÂ </t>
  </si>
  <si>
    <t>autism|middle east|music therapy|united arab emirates</t>
  </si>
  <si>
    <t>http://www.imdb.com/title/tt2638024/?ref_=fn_tt_tt_1</t>
  </si>
  <si>
    <t>United Arab Emirates</t>
  </si>
  <si>
    <t>Andrew Berends</t>
  </si>
  <si>
    <t>The Blood of My BrotherÂ </t>
  </si>
  <si>
    <t>american|blood|dream|patrol|tank</t>
  </si>
  <si>
    <t>http://www.imdb.com/title/tt0488873/?ref_=fn_tt_tt_1</t>
  </si>
  <si>
    <t>Lynn Shelton</t>
  </si>
  <si>
    <t>Mike Birbiglia</t>
  </si>
  <si>
    <t>Your Sister's SisterÂ </t>
  </si>
  <si>
    <t>Mel Eslyn</t>
  </si>
  <si>
    <t>drunken sex|mashed potatoes|pancakes|tequila|title directed by female</t>
  </si>
  <si>
    <t>http://www.imdb.com/title/tt1742336/?ref_=fn_tt_tt_1</t>
  </si>
  <si>
    <t>Valentine</t>
  </si>
  <si>
    <t>Diane Sorrentino</t>
  </si>
  <si>
    <t>Romantic SchemerÂ </t>
  </si>
  <si>
    <t>http://www.imdb.com/title/tt4607906/?ref_=fn_tt_tt_1</t>
  </si>
  <si>
    <t>A Dog's BreakfastÂ </t>
  </si>
  <si>
    <t>dog|vegetarian</t>
  </si>
  <si>
    <t>http://www.imdb.com/title/tt0796314/?ref_=fn_tt_tt_1</t>
  </si>
  <si>
    <t>Macha MÃ©ril</t>
  </si>
  <si>
    <t>Philippe Leroy</t>
  </si>
  <si>
    <t>Une Femme MariÃ©eÂ </t>
  </si>
  <si>
    <t>Rita Maiden</t>
  </si>
  <si>
    <t>acting|actor|face slap|fashion|magazine</t>
  </si>
  <si>
    <t>http://www.imdb.com/title/tt0058701/?ref_=fn_tt_tt_1</t>
  </si>
  <si>
    <t>Jason Stuart</t>
  </si>
  <si>
    <t>The Birth of a NationÂ </t>
  </si>
  <si>
    <t>http://www.imdb.com/title/tt4196450/?ref_=fn_tt_tt_1</t>
  </si>
  <si>
    <t>Nathan Smith Jones</t>
  </si>
  <si>
    <t>Richard Moll</t>
  </si>
  <si>
    <t>The Work and the StoryÂ </t>
  </si>
  <si>
    <t>Christopher Robin Miller</t>
  </si>
  <si>
    <t>latter day saints|lds film|mock documentary|mormon|mormonism</t>
  </si>
  <si>
    <t>http://www.imdb.com/title/tt0339921/?ref_=fn_tt_tt_1</t>
  </si>
  <si>
    <t>Facing the GiantsÂ </t>
  </si>
  <si>
    <t>Shannen Fields</t>
  </si>
  <si>
    <t>christian|coach|faith|football|football team</t>
  </si>
  <si>
    <t>http://www.imdb.com/title/tt0805526/?ref_=fn_tt_tt_1</t>
  </si>
  <si>
    <t>Travis Cluff</t>
  </si>
  <si>
    <t>Cassidy Gifford</t>
  </si>
  <si>
    <t>Pfeifer Brown</t>
  </si>
  <si>
    <t>The GallowsÂ </t>
  </si>
  <si>
    <t>Reese Mishler</t>
  </si>
  <si>
    <t>breaking and entering|gallows|hanging|high school|stage</t>
  </si>
  <si>
    <t>http://www.imdb.com/title/tt2309260/?ref_=fn_tt_tt_1</t>
  </si>
  <si>
    <t>Jack Nance</t>
  </si>
  <si>
    <t>EraserheadÂ </t>
  </si>
  <si>
    <t>Charlotte Stewart</t>
  </si>
  <si>
    <t>apartment|baby|deformed baby|factory|surrealism</t>
  </si>
  <si>
    <t>http://www.imdb.com/title/tt0074486/?ref_=fn_tt_tt_1</t>
  </si>
  <si>
    <t>Harry F. Millarde</t>
  </si>
  <si>
    <t>Johnnie Walker</t>
  </si>
  <si>
    <t>Stephen Carr</t>
  </si>
  <si>
    <t>Over the Hill to the PoorhouseÂ </t>
  </si>
  <si>
    <t>Mary Carr</t>
  </si>
  <si>
    <t>family relationships|gang|idler|poorhouse|thief</t>
  </si>
  <si>
    <t>http://www.imdb.com/title/tt0011549/?ref_=fn_tt_tt_1</t>
  </si>
  <si>
    <t>Hollywood ShuffleÂ </t>
  </si>
  <si>
    <t>actor|african american|dream|two word title|written and directed by cast member</t>
  </si>
  <si>
    <t>http://www.imdb.com/title/tt0093200/?ref_=fn_tt_tt_1</t>
  </si>
  <si>
    <t>The MightyÂ </t>
  </si>
  <si>
    <t>book|friendship|knight|learning disability|tutor</t>
  </si>
  <si>
    <t>http://www.imdb.com/title/tt0119670/?ref_=fn_tt_tt_1</t>
  </si>
  <si>
    <t>Jamaa Fanaka</t>
  </si>
  <si>
    <t>Chuck Mitchell</t>
  </si>
  <si>
    <t>Leon Isaac Kennedy</t>
  </si>
  <si>
    <t>PenitentiaryÂ </t>
  </si>
  <si>
    <t>Wilbur 'Hi-Fi' White</t>
  </si>
  <si>
    <t>blaxploitation|boxing|convict|drifter|false accusation</t>
  </si>
  <si>
    <t>http://www.imdb.com/title/tt0079709/?ref_=fn_tt_tt_1</t>
  </si>
  <si>
    <t>Larry Blamire</t>
  </si>
  <si>
    <t>Brian Howe</t>
  </si>
  <si>
    <t>Fay Masterson</t>
  </si>
  <si>
    <t>The Lost Skeleton of CadavraÂ </t>
  </si>
  <si>
    <t>alien|cave|husband wife relationship|monster|skeleton</t>
  </si>
  <si>
    <t>http://www.imdb.com/title/tt0307109/?ref_=fn_tt_tt_1</t>
  </si>
  <si>
    <t>Stephen Langford</t>
  </si>
  <si>
    <t>Gabriela Castillo</t>
  </si>
  <si>
    <t>Kevin P. Farley</t>
  </si>
  <si>
    <t>Dude, Where's My Dog?!Â </t>
  </si>
  <si>
    <t>Brandon Middleton</t>
  </si>
  <si>
    <t>http://www.imdb.com/title/tt3109200/?ref_=fn_tt_tt_1</t>
  </si>
  <si>
    <t>E.L. Katz</t>
  </si>
  <si>
    <t>Comedy|Crime|Drama|Horror|Thriller</t>
  </si>
  <si>
    <t>Cheap ThrillsÂ </t>
  </si>
  <si>
    <t>Elissa Dowling</t>
  </si>
  <si>
    <t>cocaine|extramarital affair|sex|shooting|violence</t>
  </si>
  <si>
    <t>http://www.imdb.com/title/tt2389182/?ref_=fn_tt_tt_1</t>
  </si>
  <si>
    <t>Lisanne Pajot</t>
  </si>
  <si>
    <t>Edmund McMillen</t>
  </si>
  <si>
    <t>Jonathan Blow</t>
  </si>
  <si>
    <t>Indie Game: The MovieÂ </t>
  </si>
  <si>
    <t>Phil Fish</t>
  </si>
  <si>
    <t>movie in title</t>
  </si>
  <si>
    <t>http://www.imdb.com/title/tt1942884/?ref_=fn_tt_tt_1</t>
  </si>
  <si>
    <t>Dan Reed</t>
  </si>
  <si>
    <t>Adam Rayner</t>
  </si>
  <si>
    <t>ClosureÂ </t>
  </si>
  <si>
    <t>countryside|night|party|rape|scar</t>
  </si>
  <si>
    <t>http://www.imdb.com/title/tt0480011/?ref_=fn_tt_tt_1</t>
  </si>
  <si>
    <t>John Reinhardt</t>
  </si>
  <si>
    <t>Sheldon Leonard</t>
  </si>
  <si>
    <t>Open SecretÂ </t>
  </si>
  <si>
    <t>Arthur O'Connell</t>
  </si>
  <si>
    <t>anti semitism|gangster</t>
  </si>
  <si>
    <t>http://www.imdb.com/title/tt0040671/?ref_=fn_tt_tt_1</t>
  </si>
  <si>
    <t>Patrick Ryan Sims</t>
  </si>
  <si>
    <t>Hugh Mun</t>
  </si>
  <si>
    <t>Claire Gordon-Harper</t>
  </si>
  <si>
    <t>Echo Dr.Â </t>
  </si>
  <si>
    <t>Johnathan Hurley</t>
  </si>
  <si>
    <t>android|artificial intelligence|home invasion|security system|tech noir</t>
  </si>
  <si>
    <t>http://www.imdb.com/title/tt2343473/?ref_=fn_tt_tt_1</t>
  </si>
  <si>
    <t>Laslo Benedek</t>
  </si>
  <si>
    <t>Trevor Howard</t>
  </si>
  <si>
    <t>The Night VisitorÂ </t>
  </si>
  <si>
    <t>Andrew Keir</t>
  </si>
  <si>
    <t>escape|independent film|mental illness|prison|revenge</t>
  </si>
  <si>
    <t>http://www.imdb.com/title/tt0066141/?ref_=fn_tt_tt_1</t>
  </si>
  <si>
    <t>Jason Miller</t>
  </si>
  <si>
    <t>Dottie Alexander</t>
  </si>
  <si>
    <t>Jon Brion</t>
  </si>
  <si>
    <t>The Past is a Grotesque AnimalÂ </t>
  </si>
  <si>
    <t>David Barnes</t>
  </si>
  <si>
    <t>artist|band|male rear nudity|sexuality|stage</t>
  </si>
  <si>
    <t>http://www.imdb.com/title/tt3072636/?ref_=fn_tt_tt_1</t>
  </si>
  <si>
    <t>Sut Jhally</t>
  </si>
  <si>
    <t>Seth Ackerman</t>
  </si>
  <si>
    <t>Peace, Propaganda &amp; the Promised LandÂ </t>
  </si>
  <si>
    <t>Arik Ascherman</t>
  </si>
  <si>
    <t>arab israeli conflict|israel|media|middle east|palestine</t>
  </si>
  <si>
    <t>http://www.imdb.com/title/tt0428959/?ref_=fn_tt_tt_1</t>
  </si>
  <si>
    <t>Clint Mansell</t>
  </si>
  <si>
    <t>PiÂ </t>
  </si>
  <si>
    <t>Stanley B. Herman</t>
  </si>
  <si>
    <t>mathematician|nature|numbers|pattern|using a metal detector on a beach</t>
  </si>
  <si>
    <t>http://www.imdb.com/title/tt0138704/?ref_=fn_tt_tt_1</t>
  </si>
  <si>
    <t>Julie Davis</t>
  </si>
  <si>
    <t>Meredith Scott Lynn</t>
  </si>
  <si>
    <t>I Love You, Don't Touch Me!Â </t>
  </si>
  <si>
    <t>Tim DeZarn</t>
  </si>
  <si>
    <t>female frontal nudity|female rear nudity|title directed by female|virgin|written and directed by cast member</t>
  </si>
  <si>
    <t>http://www.imdb.com/title/tt0130019/?ref_=fn_tt_tt_1</t>
  </si>
  <si>
    <t>Myles Berkowitz</t>
  </si>
  <si>
    <t>Tom Ardavany</t>
  </si>
  <si>
    <t>20 DatesÂ </t>
  </si>
  <si>
    <t>Robert McKee</t>
  </si>
  <si>
    <t>fake documentary|hidden camera|mockumentary|narrative|reality show</t>
  </si>
  <si>
    <t>http://www.imdb.com/title/tt0138987/?ref_=fn_tt_tt_1</t>
  </si>
  <si>
    <t>Brett Piper</t>
  </si>
  <si>
    <t>Steve Diasparra</t>
  </si>
  <si>
    <t>Michelle Simone Miller</t>
  </si>
  <si>
    <t>Queen CrabÂ </t>
  </si>
  <si>
    <t>A.J. DeLucia</t>
  </si>
  <si>
    <t>http://www.imdb.com/title/tt2319456/?ref_=fn_tt_tt_1</t>
  </si>
  <si>
    <t>Amanda Kearsan</t>
  </si>
  <si>
    <t>Comedy|Documentary|Drama</t>
  </si>
  <si>
    <t>Chemeeka Walker</t>
  </si>
  <si>
    <t>Super Size MeÂ </t>
  </si>
  <si>
    <t>Amelia Giancarlo</t>
  </si>
  <si>
    <t>experiment|fast food|food industry|meal|overeating</t>
  </si>
  <si>
    <t>http://www.imdb.com/title/tt0390521/?ref_=fn_tt_tt_1</t>
  </si>
  <si>
    <t>Brandon Trost</t>
  </si>
  <si>
    <t>Sean Whalen</t>
  </si>
  <si>
    <t>The FPÂ </t>
  </si>
  <si>
    <t>James DeBello</t>
  </si>
  <si>
    <t>abbreviation in title|based on short film|competition dancing|dystopia|location in title</t>
  </si>
  <si>
    <t>http://www.imdb.com/title/tt1296373/?ref_=fn_tt_tt_1</t>
  </si>
  <si>
    <t>Happy ChristmasÂ </t>
  </si>
  <si>
    <t>chicago illinois|drink|drinking|filmmaker|writer</t>
  </si>
  <si>
    <t>http://www.imdb.com/title/tt2955096/?ref_=fn_tt_tt_1</t>
  </si>
  <si>
    <t>Joseph Green</t>
  </si>
  <si>
    <t>Jason Evers</t>
  </si>
  <si>
    <t>Virginia Leith</t>
  </si>
  <si>
    <t>The Brain That Wouldn't DieÂ </t>
  </si>
  <si>
    <t>Bruce Kerr</t>
  </si>
  <si>
    <t>brain|fiance|laboratory|surgeon|surgery</t>
  </si>
  <si>
    <t>http://www.imdb.com/title/tt0052646/?ref_=fn_tt_tt_1</t>
  </si>
  <si>
    <t>Wade Gasque</t>
  </si>
  <si>
    <t>Vincent Duvall</t>
  </si>
  <si>
    <t>Ty Parker</t>
  </si>
  <si>
    <t>Tiger OrangeÂ </t>
  </si>
  <si>
    <t>Loanne Bishop</t>
  </si>
  <si>
    <t>coming out|father son relationship|gay|gay brother|toilet sex</t>
  </si>
  <si>
    <t>http://www.imdb.com/title/tt2866824/?ref_=fn_tt_tt_1</t>
  </si>
  <si>
    <t>Daniel Schechter</t>
  </si>
  <si>
    <t>Supporting CharactersÂ </t>
  </si>
  <si>
    <t>film editor|kiss|marriage proposal|movie screening|urination</t>
  </si>
  <si>
    <t>http://www.imdb.com/title/tt1874789/?ref_=fn_tt_tt_1</t>
  </si>
  <si>
    <t>Courtney Bell</t>
  </si>
  <si>
    <t>Justin Gordon</t>
  </si>
  <si>
    <t>AbsentiaÂ </t>
  </si>
  <si>
    <t>Erin Cipolletti</t>
  </si>
  <si>
    <t>anticipate|dead in absentia|foetus|tunnel|unreliable narration</t>
  </si>
  <si>
    <t>http://www.imdb.com/title/tt1610996/?ref_=fn_tt_tt_1</t>
  </si>
  <si>
    <t>Shari Albert</t>
  </si>
  <si>
    <t>The Brothers McMullenÂ </t>
  </si>
  <si>
    <t>Maxine Bahns</t>
  </si>
  <si>
    <t>abusive father|critically acclaimed|loss of father|love|true love</t>
  </si>
  <si>
    <t>http://www.imdb.com/title/tt0112585/?ref_=fn_tt_tt_1</t>
  </si>
  <si>
    <t>Matt Johnson</t>
  </si>
  <si>
    <t>Shailene Garnett</t>
  </si>
  <si>
    <t>Paul Daniel Ayotte</t>
  </si>
  <si>
    <t>The DirtiesÂ </t>
  </si>
  <si>
    <t>best friend|bully|friend|revenge|school</t>
  </si>
  <si>
    <t>http://www.imdb.com/title/tt2334896/?ref_=fn_tt_tt_1</t>
  </si>
  <si>
    <t>Bruno Barreto</t>
  </si>
  <si>
    <t>Marcello Mastroianni</t>
  </si>
  <si>
    <t>GabrielaÂ </t>
  </si>
  <si>
    <t>Joffre Soares</t>
  </si>
  <si>
    <t>based on novel|brazil|female underarm hair|sex in a window|star appears nude</t>
  </si>
  <si>
    <t>http://www.imdb.com/title/tt0085575/?ref_=fn_tt_tt_1</t>
  </si>
  <si>
    <t>Tiny FurnitureÂ </t>
  </si>
  <si>
    <t>Jemima Kirke</t>
  </si>
  <si>
    <t>adult returns home|girl with glasses|hipster|shower|title directed by female</t>
  </si>
  <si>
    <t>http://www.imdb.com/title/tt1570989/?ref_=fn_tt_tt_1</t>
  </si>
  <si>
    <t>Terron R. Parsons</t>
  </si>
  <si>
    <t>Jeremy Sande</t>
  </si>
  <si>
    <t>Crime|Drama|Horror</t>
  </si>
  <si>
    <t>HayrideÂ </t>
  </si>
  <si>
    <t>Corlandos Scott</t>
  </si>
  <si>
    <t>http://www.imdb.com/title/tt1861343/?ref_=fn_tt_tt_1</t>
  </si>
  <si>
    <t>Daniel Mellitz</t>
  </si>
  <si>
    <t>Chelse Swain</t>
  </si>
  <si>
    <t>The Naked ApeÂ </t>
  </si>
  <si>
    <t>Amanda MacDonald</t>
  </si>
  <si>
    <t>coming of age|male nudity|road trip|skinny dipping|teenager</t>
  </si>
  <si>
    <t>http://www.imdb.com/title/tt0381053/?ref_=fn_tt_tt_1</t>
  </si>
  <si>
    <t>Jem Cohen</t>
  </si>
  <si>
    <t>CountingÂ </t>
  </si>
  <si>
    <t>city|city symphony|diary|essay|surveillance</t>
  </si>
  <si>
    <t>http://www.imdb.com/title/tt4462082/?ref_=fn_tt_tt_1</t>
  </si>
  <si>
    <t>Andrew Leman</t>
  </si>
  <si>
    <t>David Mersault</t>
  </si>
  <si>
    <t>Dan Novy</t>
  </si>
  <si>
    <t>The Call of CthulhuÂ </t>
  </si>
  <si>
    <t>Barry Lynch</t>
  </si>
  <si>
    <t>1920s|cthulhu|dream|sailor|silent film</t>
  </si>
  <si>
    <t>http://www.imdb.com/title/tt0478988/?ref_=fn_tt_tt_1</t>
  </si>
  <si>
    <t>Dave Carroll</t>
  </si>
  <si>
    <t>Chris 'Wonder' Schoeck</t>
  </si>
  <si>
    <t>Bending SteelÂ </t>
  </si>
  <si>
    <t>http://www.imdb.com/title/tt2181837/?ref_=fn_tt_tt_1</t>
  </si>
  <si>
    <t>William Eubank</t>
  </si>
  <si>
    <t>Olivia Cooke</t>
  </si>
  <si>
    <t>The SignalÂ </t>
  </si>
  <si>
    <t>Beau Knapp</t>
  </si>
  <si>
    <t>computer hacker|girlfriend in a coma|nosebleed|prosthetic leg|road trip</t>
  </si>
  <si>
    <t>http://www.imdb.com/title/tt2910814/?ref_=fn_tt_tt_1</t>
  </si>
  <si>
    <t>Patrick Meaney</t>
  </si>
  <si>
    <t>Greg Aronowitz</t>
  </si>
  <si>
    <t>Taliesin Jaffe</t>
  </si>
  <si>
    <t>The Image RevolutionÂ </t>
  </si>
  <si>
    <t>Jeff Dowd</t>
  </si>
  <si>
    <t>comic book|comic book history|comics|spawn|walking dead</t>
  </si>
  <si>
    <t>http://www.imdb.com/title/tt2294916/?ref_=fn_tt_tt_1</t>
  </si>
  <si>
    <t>Chad Hartigan</t>
  </si>
  <si>
    <t>Paul Eenhoorn</t>
  </si>
  <si>
    <t>Jan Haley</t>
  </si>
  <si>
    <t>This Is Martin BonnerÂ </t>
  </si>
  <si>
    <t>Demetrius Grosse</t>
  </si>
  <si>
    <t>estranged daughter|friendship|nevada|prisoner|unlikely friendship</t>
  </si>
  <si>
    <t>http://www.imdb.com/title/tt1798291/?ref_=fn_tt_tt_1</t>
  </si>
  <si>
    <t>A True StoryÂ </t>
  </si>
  <si>
    <t>Kelen Coleman</t>
  </si>
  <si>
    <t>ellipsis in title|long title|period in title|punctuation in title|title ends with period</t>
  </si>
  <si>
    <t>http://www.imdb.com/title/tt1524083/?ref_=fn_tt_tt_1</t>
  </si>
  <si>
    <t>George WashingtonÂ </t>
  </si>
  <si>
    <t>Damian Jewan Lee</t>
  </si>
  <si>
    <t>cover up|north carolina|redemption|small town|teenager</t>
  </si>
  <si>
    <t>http://www.imdb.com/title/tt0262432/?ref_=fn_tt_tt_1</t>
  </si>
  <si>
    <t>Kevin Jordan</t>
  </si>
  <si>
    <t>Christa Miller</t>
  </si>
  <si>
    <t>Smiling Fish &amp; Goat on FireÂ </t>
  </si>
  <si>
    <t>Ion Overman</t>
  </si>
  <si>
    <t>accountant|actor|animal in title|mail carrier|single parent</t>
  </si>
  <si>
    <t>http://www.imdb.com/title/tt0162348/?ref_=fn_tt_tt_1</t>
  </si>
  <si>
    <t>Kirk Loudon</t>
  </si>
  <si>
    <t>Johnny Walter</t>
  </si>
  <si>
    <t>Dawn of the Crescent MoonÂ </t>
  </si>
  <si>
    <t>Shiree Nelson</t>
  </si>
  <si>
    <t>http://www.imdb.com/title/tt3157318/?ref_=fn_tt_tt_1</t>
  </si>
  <si>
    <t>Travis Legge</t>
  </si>
  <si>
    <t>Patricia Raven</t>
  </si>
  <si>
    <t>Raymond Did ItÂ </t>
  </si>
  <si>
    <t>Lindsay Felton</t>
  </si>
  <si>
    <t>blood|independent film|mutilation|violence</t>
  </si>
  <si>
    <t>http://www.imdb.com/title/tt1716760/?ref_=fn_tt_tt_1</t>
  </si>
  <si>
    <t>The Last WaltzÂ </t>
  </si>
  <si>
    <t>band|final concert|guitar|interview|thanksgiving</t>
  </si>
  <si>
    <t>http://www.imdb.com/title/tt0077838/?ref_=fn_tt_tt_1</t>
  </si>
  <si>
    <t>Collin Joseph Neal</t>
  </si>
  <si>
    <t>Thomas Brophy</t>
  </si>
  <si>
    <t>Julianne Gabert</t>
  </si>
  <si>
    <t>Run, Hide, DieÂ </t>
  </si>
  <si>
    <t>Ronee Collins</t>
  </si>
  <si>
    <t>http://www.imdb.com/title/tt2442662/?ref_=fn_tt_tt_1</t>
  </si>
  <si>
    <t>Bradley Rust Gray</t>
  </si>
  <si>
    <t>The Exploding GirlÂ </t>
  </si>
  <si>
    <t>Jordan Scovel</t>
  </si>
  <si>
    <t>friend|hospital|low budget film|ring|stoned</t>
  </si>
  <si>
    <t>http://www.imdb.com/title/tt1294161/?ref_=fn_tt_tt_1</t>
  </si>
  <si>
    <t>Mike Bruce</t>
  </si>
  <si>
    <t>Kirpatrick Thomas</t>
  </si>
  <si>
    <t>Joseph Campanella</t>
  </si>
  <si>
    <t>The Legend of God's GunÂ </t>
  </si>
  <si>
    <t>Christian Anderson</t>
  </si>
  <si>
    <t>http://www.imdb.com/title/tt1073221/?ref_=fn_tt_tt_1</t>
  </si>
  <si>
    <t>Andrew Bujalski</t>
  </si>
  <si>
    <t>Kate Dollenmayer</t>
  </si>
  <si>
    <t>Mutual AppreciationÂ </t>
  </si>
  <si>
    <t>Justin Rice</t>
  </si>
  <si>
    <t>friendship|guitarist|mumblecore|musician|new york</t>
  </si>
  <si>
    <t>http://www.imdb.com/title/tt0446747/?ref_=fn_tt_tt_1</t>
  </si>
  <si>
    <t>Damir Catic</t>
  </si>
  <si>
    <t>Ron Gelner</t>
  </si>
  <si>
    <t>Nichole Ceballos</t>
  </si>
  <si>
    <t>Her Cry: La Llorona InvestigationÂ </t>
  </si>
  <si>
    <t>Parker Riggs</t>
  </si>
  <si>
    <t>la llorona|weeping</t>
  </si>
  <si>
    <t>http://www.imdb.com/title/tt2469216/?ref_=fn_tt_tt_1</t>
  </si>
  <si>
    <t>Tony Way</t>
  </si>
  <si>
    <t>Down TerraceÂ </t>
  </si>
  <si>
    <t>David Schaal</t>
  </si>
  <si>
    <t>black comedy</t>
  </si>
  <si>
    <t>http://www.imdb.com/title/tt1489167/?ref_=fn_tt_tt_1</t>
  </si>
  <si>
    <t>ClerksÂ </t>
  </si>
  <si>
    <t>clerk|friend|hockey|video|video store</t>
  </si>
  <si>
    <t>http://www.imdb.com/title/tt0109445/?ref_=fn_tt_tt_1</t>
  </si>
  <si>
    <t>James Bidgood</t>
  </si>
  <si>
    <t>Bobby Kendall</t>
  </si>
  <si>
    <t>Don Brooks</t>
  </si>
  <si>
    <t>Pink NarcissusÂ </t>
  </si>
  <si>
    <t>male frontal nudity|male pubic hair|male rear nudity|pubic hair|street hustler</t>
  </si>
  <si>
    <t>http://www.imdb.com/title/tt0067580/?ref_=fn_tt_tt_1</t>
  </si>
  <si>
    <t>Funny Ha HaÂ </t>
  </si>
  <si>
    <t>mumblecore</t>
  </si>
  <si>
    <t>http://www.imdb.com/title/tt0327753/?ref_=fn_tt_tt_1</t>
  </si>
  <si>
    <t>Stacy Edwards</t>
  </si>
  <si>
    <t>In the Company of MenÂ </t>
  </si>
  <si>
    <t>Jason Dixie</t>
  </si>
  <si>
    <t>business trip|love|misogynist|office|secretary</t>
  </si>
  <si>
    <t>http://www.imdb.com/title/tt0119361/?ref_=fn_tt_tt_1</t>
  </si>
  <si>
    <t>Eric Eason</t>
  </si>
  <si>
    <t>Panchito GÃ³mez</t>
  </si>
  <si>
    <t>ManitoÂ </t>
  </si>
  <si>
    <t>Casper Martinez</t>
  </si>
  <si>
    <t>ex convict|graduation|manhattan new york city|older brother is bad influence|washington heights manhattan new york city</t>
  </si>
  <si>
    <t>http://www.imdb.com/title/tt0298050/?ref_=fn_tt_tt_1</t>
  </si>
  <si>
    <t>RampageÂ </t>
  </si>
  <si>
    <t>death|first part|killing spree|massacre|murder</t>
  </si>
  <si>
    <t>http://www.imdb.com/title/tt1337057/?ref_=fn_tt_tt_1</t>
  </si>
  <si>
    <t>Tommy Pallotta</t>
  </si>
  <si>
    <t>SlackerÂ </t>
  </si>
  <si>
    <t>Jean Caffeine</t>
  </si>
  <si>
    <t>austin texas|moon|pap smear|texas|twenty something</t>
  </si>
  <si>
    <t>http://www.imdb.com/title/tt0102943/?ref_=fn_tt_tt_1</t>
  </si>
  <si>
    <t>Joseph Mazzella</t>
  </si>
  <si>
    <t>Mikaal Bates</t>
  </si>
  <si>
    <t>Tjasa Ferme</t>
  </si>
  <si>
    <t>Dutch KillsÂ </t>
  </si>
  <si>
    <t>Damon Owlia</t>
  </si>
  <si>
    <t>http://www.imdb.com/title/tt2759066/?ref_=fn_tt_tt_1</t>
  </si>
  <si>
    <t>Suzi Lorraine</t>
  </si>
  <si>
    <t>Kristen Seavey</t>
  </si>
  <si>
    <t>Dry SpellÂ </t>
  </si>
  <si>
    <t>anti romantic comedy|dating|divorce|sex comedy|sex scene</t>
  </si>
  <si>
    <t>http://www.imdb.com/title/tt2375036/?ref_=fn_tt_tt_1</t>
  </si>
  <si>
    <t>Lisa Arnold</t>
  </si>
  <si>
    <t>FlywheelÂ </t>
  </si>
  <si>
    <t>Janet Lee Dapper</t>
  </si>
  <si>
    <t>baby|car salesman|christian film|pregnancy|used car salesman</t>
  </si>
  <si>
    <t>http://www.imdb.com/title/tt0425027/?ref_=fn_tt_tt_1</t>
  </si>
  <si>
    <t>Marcus Nispel</t>
  </si>
  <si>
    <t>Ashley Tramonte</t>
  </si>
  <si>
    <t>ExeterÂ </t>
  </si>
  <si>
    <t>Lindsay MacDonald</t>
  </si>
  <si>
    <t>asylum|demon|party|secret|teenager</t>
  </si>
  <si>
    <t>http://www.imdb.com/title/tt1945044/?ref_=fn_tt_tt_1</t>
  </si>
  <si>
    <t>Brandon Landers</t>
  </si>
  <si>
    <t>Alana Kaniewski</t>
  </si>
  <si>
    <t>Robbie Barnes</t>
  </si>
  <si>
    <t>The RidgesÂ </t>
  </si>
  <si>
    <t>avatar|college|death|tron|university</t>
  </si>
  <si>
    <t>http://www.imdb.com/title/tt1781935/?ref_=fn_tt_tt_1</t>
  </si>
  <si>
    <t>The Puffy ChairÂ </t>
  </si>
  <si>
    <t>Bari Hyman</t>
  </si>
  <si>
    <t>birthday|gift|motel|new york city|upholsterer</t>
  </si>
  <si>
    <t>http://www.imdb.com/title/tt0436689/?ref_=fn_tt_tt_1</t>
  </si>
  <si>
    <t>Jim Chuchu</t>
  </si>
  <si>
    <t>Olwenya Maina</t>
  </si>
  <si>
    <t>Paul Ogola</t>
  </si>
  <si>
    <t>Stories of Our LivesÂ </t>
  </si>
  <si>
    <t>Mugambi Nthiga</t>
  </si>
  <si>
    <t>http://www.imdb.com/title/tt3973612/?ref_=fn_tt_tt_1</t>
  </si>
  <si>
    <t>Swahili</t>
  </si>
  <si>
    <t>Kenya</t>
  </si>
  <si>
    <t>Daryl Wein</t>
  </si>
  <si>
    <t>Zoe Lister-Jones</t>
  </si>
  <si>
    <t>Breaking UpwardsÂ </t>
  </si>
  <si>
    <t>http://www.imdb.com/title/tt1247644/?ref_=fn_tt_tt_1</t>
  </si>
  <si>
    <t>Jason Trost</t>
  </si>
  <si>
    <t>All Superheroes Must DieÂ </t>
  </si>
  <si>
    <t>Nick Principe</t>
  </si>
  <si>
    <t>arch villain|game of death|kidnapping|superhero</t>
  </si>
  <si>
    <t>http://www.imdb.com/title/tt1836212/?ref_=fn_tt_tt_1</t>
  </si>
  <si>
    <t>Mink Stole</t>
  </si>
  <si>
    <t>Comedy|Crime|Horror</t>
  </si>
  <si>
    <t>Divine</t>
  </si>
  <si>
    <t>Pink FlamingosÂ </t>
  </si>
  <si>
    <t>Edith Massey</t>
  </si>
  <si>
    <t>absurd humor|egg|gross out humor|lesbian|sex</t>
  </si>
  <si>
    <t>http://www.imdb.com/title/tt0069089/?ref_=fn_tt_tt_1</t>
  </si>
  <si>
    <t>BÃ©atrice Dalle</t>
  </si>
  <si>
    <t>CleanÂ </t>
  </si>
  <si>
    <t>jail|junkie|money|motel|singer</t>
  </si>
  <si>
    <t>http://www.imdb.com/title/tt0388838/?ref_=fn_tt_tt_1</t>
  </si>
  <si>
    <t>Jafar Panahi</t>
  </si>
  <si>
    <t>Nargess Mamizadeh</t>
  </si>
  <si>
    <t>Fereshteh Sadre Orafaiy</t>
  </si>
  <si>
    <t>The CircleÂ </t>
  </si>
  <si>
    <t>Mojgan Faramarzi</t>
  </si>
  <si>
    <t>abortion|bus|hospital|prison|prostitution</t>
  </si>
  <si>
    <t>http://www.imdb.com/title/tt0255094/?ref_=fn_tt_tt_1</t>
  </si>
  <si>
    <t>Ivan Kavanagh</t>
  </si>
  <si>
    <t>Michael Parle</t>
  </si>
  <si>
    <t>Patrick O'Donnell</t>
  </si>
  <si>
    <t>Tin Can ManÂ </t>
  </si>
  <si>
    <t>Emma Eliza Regan</t>
  </si>
  <si>
    <t>http://www.imdb.com/title/tt1235811/?ref_=fn_tt_tt_1</t>
  </si>
  <si>
    <t>Kiyoshi Kurosawa</t>
  </si>
  <si>
    <t>Anna Nakagawa</t>
  </si>
  <si>
    <t>KÃ´ji Yakusho</t>
  </si>
  <si>
    <t>The CureÂ </t>
  </si>
  <si>
    <t>Denden</t>
  </si>
  <si>
    <t>breasts|interrogation|investigation|murder|watching television</t>
  </si>
  <si>
    <t>http://www.imdb.com/title/tt0123948/?ref_=fn_tt_tt_1</t>
  </si>
  <si>
    <t>Tadeo Garcia</t>
  </si>
  <si>
    <t>Michael Cortez</t>
  </si>
  <si>
    <t>Tatiana Suarez-Pico</t>
  </si>
  <si>
    <t>On the DownlowÂ </t>
  </si>
  <si>
    <t>Eric Ambriz</t>
  </si>
  <si>
    <t>gang initiation|gunplay|hazing|latino|shakespeare's romeo and juliet</t>
  </si>
  <si>
    <t>http://www.imdb.com/title/tt0390323/?ref_=fn_tt_tt_1</t>
  </si>
  <si>
    <t>Thomas L. Phillips</t>
  </si>
  <si>
    <t>Joe Coffey</t>
  </si>
  <si>
    <t>Julianna Pitt</t>
  </si>
  <si>
    <t>Sanctuary; Quite a ConundrumÂ </t>
  </si>
  <si>
    <t>John Lucas</t>
  </si>
  <si>
    <t>nudity|party|pirate|swimsuit|three word title</t>
  </si>
  <si>
    <t>http://www.imdb.com/title/tt2049518/?ref_=fn_tt_tt_1</t>
  </si>
  <si>
    <t>Ash Baron-Cohen</t>
  </si>
  <si>
    <t>BangÂ </t>
  </si>
  <si>
    <t>James Noble</t>
  </si>
  <si>
    <t>corruption|homeless|homeless man|motorcycle|urban legend</t>
  </si>
  <si>
    <t>http://www.imdb.com/title/tt0109266/?ref_=fn_tt_tt_1</t>
  </si>
  <si>
    <t>Shane Carruth</t>
  </si>
  <si>
    <t>David Sullivan</t>
  </si>
  <si>
    <t>PrimerÂ </t>
  </si>
  <si>
    <t>Casey Gooden</t>
  </si>
  <si>
    <t>changing the future|independent film|invention|nonlinear timeline|time travel</t>
  </si>
  <si>
    <t>http://www.imdb.com/title/tt0390384/?ref_=fn_tt_tt_1</t>
  </si>
  <si>
    <t>Neill Dela Llana</t>
  </si>
  <si>
    <t>Edgar Tancangco</t>
  </si>
  <si>
    <t>Ian Gamazon</t>
  </si>
  <si>
    <t>CaviteÂ </t>
  </si>
  <si>
    <t>Quynn Ton</t>
  </si>
  <si>
    <t>jihad|mindanao|philippines|security guard|squatter</t>
  </si>
  <si>
    <t>http://www.imdb.com/title/tt0428303/?ref_=fn_tt_tt_1</t>
  </si>
  <si>
    <t>Philippines</t>
  </si>
  <si>
    <t>Peter Marquardt</t>
  </si>
  <si>
    <t>Carlos Gallardo</t>
  </si>
  <si>
    <t>El MariachiÂ </t>
  </si>
  <si>
    <t>Consuelo GÃ³mez</t>
  </si>
  <si>
    <t>assassin|death|guitar|gun|mariachi</t>
  </si>
  <si>
    <t>http://www.imdb.com/title/tt0104815/?ref_=fn_tt_tt_1</t>
  </si>
  <si>
    <t>Anthony Vallone</t>
  </si>
  <si>
    <t>John Considine</t>
  </si>
  <si>
    <t>Richard Jewell</t>
  </si>
  <si>
    <t>The Mongol KingÂ </t>
  </si>
  <si>
    <t>Sara Stepnicka</t>
  </si>
  <si>
    <t>jewell|mongol|nostradamus|stepnicka|vallone</t>
  </si>
  <si>
    <t>http://www.imdb.com/title/tt0430371/?ref_=fn_tt_tt_1</t>
  </si>
  <si>
    <t>Caitlin FitzGerald</t>
  </si>
  <si>
    <t>Kerry BishÃ©</t>
  </si>
  <si>
    <t>NewlywedsÂ </t>
  </si>
  <si>
    <t>Daniella Pineda</t>
  </si>
  <si>
    <t>written and directed by cast member</t>
  </si>
  <si>
    <t>http://www.imdb.com/title/tt1880418/?ref_=fn_tt_tt_1</t>
  </si>
  <si>
    <t>Scott Smith</t>
  </si>
  <si>
    <t>Daphne Zuniga</t>
  </si>
  <si>
    <t>Signed Sealed DeliveredÂ </t>
  </si>
  <si>
    <t>fraud|postal worker|prison|theft|trial</t>
  </si>
  <si>
    <t>http://www.imdb.com/title/tt3000844/?ref_=fn_tt_tt_1</t>
  </si>
  <si>
    <t>Valorie Curry</t>
  </si>
  <si>
    <t>Natalie Zea</t>
  </si>
  <si>
    <t xml:space="preserve">The FollowingÂ             </t>
  </si>
  <si>
    <t>Sam Underwood</t>
  </si>
  <si>
    <t>cult|fbi|hideout|prison escape|serial killer</t>
  </si>
  <si>
    <t>http://www.imdb.com/title/tt2071645/?ref_=fn_tt_tt_1</t>
  </si>
  <si>
    <t>Benjamin Roberds</t>
  </si>
  <si>
    <t>Maxwell Moody</t>
  </si>
  <si>
    <t>Eva Boehnke</t>
  </si>
  <si>
    <t>A Plague So PleasantÂ </t>
  </si>
  <si>
    <t>David Chandler</t>
  </si>
  <si>
    <t>http://www.imdb.com/title/tt2107644/?ref_=fn_tt_tt_1</t>
  </si>
  <si>
    <t>Daniel Hsia</t>
  </si>
  <si>
    <t>Shanghai CallingÂ </t>
  </si>
  <si>
    <t>http://www.imdb.com/title/tt2070597/?ref_=fn_tt_tt_1</t>
  </si>
  <si>
    <t>Brian Herzlinger</t>
  </si>
  <si>
    <t>John August</t>
  </si>
  <si>
    <t>My Date with DrewÂ </t>
  </si>
  <si>
    <t>actress name in title|crush|date|four word title|video camera</t>
  </si>
  <si>
    <t>http://www.imdb.com/title/tt0378407/?ref_=fn_tt_tt_1</t>
  </si>
  <si>
    <t>Director_name</t>
  </si>
  <si>
    <t>Num_critic_for_reviews</t>
  </si>
  <si>
    <t>Duration</t>
  </si>
  <si>
    <t>Director_facebook_likes</t>
  </si>
  <si>
    <t>Actor_3_facebook_likes</t>
  </si>
  <si>
    <t>Actor_2_name</t>
  </si>
  <si>
    <t>Actor_1_facebook_likes</t>
  </si>
  <si>
    <t>Gross</t>
  </si>
  <si>
    <t>Genres</t>
  </si>
  <si>
    <t>Actor_1_name</t>
  </si>
  <si>
    <t>Movie_title</t>
  </si>
  <si>
    <t>Num_voted_users</t>
  </si>
  <si>
    <t>Cast_total_facebook_likes</t>
  </si>
  <si>
    <t>Actor_3_name</t>
  </si>
  <si>
    <t>Facenumber_in_poster</t>
  </si>
  <si>
    <t>Plot_keywords</t>
  </si>
  <si>
    <t>Movie_imdb_link</t>
  </si>
  <si>
    <t>Num_user_for_reviews</t>
  </si>
  <si>
    <t>Language</t>
  </si>
  <si>
    <t>Country</t>
  </si>
  <si>
    <t>Content_rating</t>
  </si>
  <si>
    <t>Budget</t>
  </si>
  <si>
    <t>Title_year</t>
  </si>
  <si>
    <t>Actor_2_facebook_likes</t>
  </si>
  <si>
    <t>Imdb_score</t>
  </si>
  <si>
    <t>Aspect_ratio</t>
  </si>
  <si>
    <t>Movie_facebook_likes</t>
  </si>
  <si>
    <t>Critic_review_category</t>
  </si>
  <si>
    <t>Exact_time</t>
  </si>
  <si>
    <t>Duration_Catrgory</t>
  </si>
  <si>
    <t>Popularity_director_facebooklike</t>
  </si>
  <si>
    <t>Popukarity_actor3_facebooklike</t>
  </si>
  <si>
    <t>Popularity_actor1_facebooklike</t>
  </si>
  <si>
    <t>Revenue</t>
  </si>
  <si>
    <t>Primary_genre</t>
  </si>
  <si>
    <t>Genre_count</t>
  </si>
  <si>
    <t>Vote_popularity</t>
  </si>
  <si>
    <t>Popularity_castvotes</t>
  </si>
  <si>
    <t>Postertype</t>
  </si>
  <si>
    <t>Userreview_category</t>
  </si>
  <si>
    <t>Audience_group</t>
  </si>
  <si>
    <t>Budget_type</t>
  </si>
  <si>
    <t>Age_of_movie</t>
  </si>
  <si>
    <t>Category_of_movie</t>
  </si>
  <si>
    <t>Popularity_actor2_facebooklike</t>
  </si>
  <si>
    <t>Imdb_rating</t>
  </si>
  <si>
    <t>Category</t>
  </si>
  <si>
    <t>Movie_popularity</t>
  </si>
  <si>
    <t>Year</t>
  </si>
  <si>
    <t>Revenue count</t>
  </si>
  <si>
    <t>Blockbuster</t>
  </si>
  <si>
    <t>Superhit</t>
  </si>
  <si>
    <t>Hit</t>
  </si>
  <si>
    <t>Average</t>
  </si>
  <si>
    <t>Flop</t>
  </si>
  <si>
    <t>MAX=Flop</t>
  </si>
  <si>
    <t>MIN=Blockbuster</t>
  </si>
  <si>
    <t>Budget Count</t>
  </si>
  <si>
    <t>Very High Budget</t>
  </si>
  <si>
    <t>High Budget</t>
  </si>
  <si>
    <t>Medium Budget</t>
  </si>
  <si>
    <t>Low Budget</t>
  </si>
  <si>
    <t>Lowest Budget</t>
  </si>
  <si>
    <t>Highest Budget</t>
  </si>
  <si>
    <t>Titleyear Count</t>
  </si>
  <si>
    <t>Recent</t>
  </si>
  <si>
    <t>Modern Classic</t>
  </si>
  <si>
    <t>Old Classic</t>
  </si>
  <si>
    <t>Oldest Classic</t>
  </si>
  <si>
    <t>Imdb rating Count</t>
  </si>
  <si>
    <t>Masterpiece</t>
  </si>
  <si>
    <t>Excellent</t>
  </si>
  <si>
    <t>Good</t>
  </si>
  <si>
    <t>Below Average</t>
  </si>
  <si>
    <t>Poor</t>
  </si>
  <si>
    <t>Very Poor</t>
  </si>
  <si>
    <t>Terrible</t>
  </si>
  <si>
    <t>Aspect Ratio Count</t>
  </si>
  <si>
    <t>Classic</t>
  </si>
  <si>
    <t>HDTV/ Widescren</t>
  </si>
  <si>
    <t>Cinematic Widescreen</t>
  </si>
  <si>
    <t>Standard Academy</t>
  </si>
  <si>
    <t>Ultra Widescreen</t>
  </si>
  <si>
    <t>Highest</t>
  </si>
  <si>
    <t>Lowest</t>
  </si>
  <si>
    <t>Standard acadeny</t>
  </si>
  <si>
    <t>Movie Type count</t>
  </si>
  <si>
    <t>Short Film</t>
  </si>
  <si>
    <t>Featurette</t>
  </si>
  <si>
    <t>Standarad Movie</t>
  </si>
  <si>
    <t>Long Movie</t>
  </si>
  <si>
    <t>Epic</t>
  </si>
  <si>
    <t>Primary_genre Count</t>
  </si>
  <si>
    <t>Crime</t>
  </si>
  <si>
    <t>Mystery</t>
  </si>
  <si>
    <t>Max=</t>
  </si>
  <si>
    <t>Min=</t>
  </si>
  <si>
    <t>Poster Type Count</t>
  </si>
  <si>
    <t>Symbolic Poster</t>
  </si>
  <si>
    <t>Solo Star Poster</t>
  </si>
  <si>
    <t>Duo/Trio Poster</t>
  </si>
  <si>
    <t>Ensemble Poster</t>
  </si>
  <si>
    <t>Language Count</t>
  </si>
  <si>
    <t>Portugese</t>
  </si>
  <si>
    <t>Russain</t>
  </si>
  <si>
    <t>Country count</t>
  </si>
  <si>
    <t>Audience Group Count</t>
  </si>
  <si>
    <t>Teen</t>
  </si>
  <si>
    <t>Adult</t>
  </si>
  <si>
    <t>No rating</t>
  </si>
  <si>
    <t>Other/Unknown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</si>
</sst>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24" borderId="7" xfId="33" applyFont="1" applyBorder="1" applyAlignment="1">
      <alignment horizontal="left"/>
    </xf>
    <xf numFmtId="0" fontId="1" fillId="24" borderId="0" xfId="33"/>
    <xf numFmtId="0" fontId="18" fillId="24" borderId="10" xfId="33" applyFont="1" applyBorder="1" applyAlignment="1">
      <alignment horizontal="left"/>
    </xf>
    <xf numFmtId="0" fontId="18" fillId="24" borderId="0" xfId="33" applyFont="1" applyBorder="1" applyAlignment="1">
      <alignment horizontal="left"/>
    </xf>
    <xf numFmtId="0" fontId="18" fillId="24" borderId="0" xfId="33" applyFont="1"/>
    <xf numFmtId="0" fontId="18" fillId="33" borderId="0" xfId="0" applyFont="1" applyFill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8DA8C-DCA1-46BE-B93D-9CDC94F45004}">
  <dimension ref="A1:CG5044"/>
  <sheetViews>
    <sheetView tabSelected="1" workbookViewId="0">
      <selection activeCell="BU1" sqref="BU1"/>
    </sheetView>
  </sheetViews>
  <sheetFormatPr defaultRowHeight="14.4" x14ac:dyDescent="0.3"/>
  <cols>
    <col min="2" max="2" width="19" customWidth="1"/>
    <col min="3" max="4" width="26.5546875" customWidth="1"/>
    <col min="5" max="5" width="10.77734375" customWidth="1"/>
    <col min="6" max="6" width="13.77734375" customWidth="1"/>
    <col min="7" max="7" width="20.33203125" customWidth="1"/>
    <col min="8" max="8" width="27.33203125" customWidth="1"/>
    <col min="9" max="9" width="37.77734375" customWidth="1"/>
    <col min="10" max="11" width="26.5546875" customWidth="1"/>
    <col min="12" max="12" width="19.5546875" customWidth="1"/>
    <col min="13" max="14" width="26.44140625" customWidth="1"/>
    <col min="15" max="16" width="11.21875" customWidth="1"/>
    <col min="17" max="17" width="56.33203125" customWidth="1"/>
    <col min="18" max="18" width="35.33203125" customWidth="1"/>
    <col min="19" max="19" width="22.88671875" customWidth="1"/>
    <col min="20" max="20" width="18" customWidth="1"/>
    <col min="21" max="21" width="38.6640625" customWidth="1"/>
    <col min="22" max="23" width="22.33203125" customWidth="1"/>
    <col min="24" max="25" width="30" customWidth="1"/>
    <col min="26" max="26" width="23.33203125" customWidth="1"/>
    <col min="27" max="28" width="25.6640625" customWidth="1"/>
    <col min="29" max="29" width="83.44140625" customWidth="1"/>
    <col min="30" max="30" width="49.109375" customWidth="1"/>
    <col min="31" max="32" width="26.5546875" customWidth="1"/>
    <col min="33" max="33" width="11.77734375" customWidth="1"/>
    <col min="34" max="34" width="10.6640625" customWidth="1"/>
    <col min="35" max="36" width="17.44140625" customWidth="1"/>
    <col min="37" max="37" width="11.109375" customWidth="1"/>
    <col min="38" max="38" width="14.77734375" customWidth="1"/>
    <col min="39" max="39" width="12" customWidth="1"/>
    <col min="40" max="40" width="19" customWidth="1"/>
    <col min="41" max="41" width="12" customWidth="1"/>
    <col min="42" max="43" width="26.21875" customWidth="1"/>
    <col min="44" max="45" width="15.21875" customWidth="1"/>
    <col min="46" max="47" width="15.5546875" customWidth="1"/>
    <col min="48" max="48" width="25.109375" customWidth="1"/>
    <col min="49" max="49" width="21.5546875" customWidth="1"/>
    <col min="52" max="52" width="11.88671875" customWidth="1"/>
    <col min="59" max="59" width="10.44140625" customWidth="1"/>
    <col min="60" max="60" width="10.6640625" customWidth="1"/>
    <col min="63" max="63" width="12.33203125" customWidth="1"/>
    <col min="65" max="65" width="15.6640625" customWidth="1"/>
    <col min="68" max="68" width="12.21875" customWidth="1"/>
    <col min="72" max="72" width="14.21875" customWidth="1"/>
    <col min="74" max="74" width="13" customWidth="1"/>
    <col min="80" max="80" width="12.21875" customWidth="1"/>
    <col min="83" max="83" width="11.33203125" customWidth="1"/>
  </cols>
  <sheetData>
    <row r="1" spans="1:85" ht="19.2" thickTop="1" thickBot="1" x14ac:dyDescent="0.4">
      <c r="A1" s="1" t="s">
        <v>0</v>
      </c>
      <c r="B1" s="1" t="s">
        <v>24133</v>
      </c>
      <c r="C1" s="1" t="s">
        <v>24134</v>
      </c>
      <c r="D1" s="1" t="s">
        <v>24160</v>
      </c>
      <c r="E1" s="1" t="s">
        <v>24135</v>
      </c>
      <c r="F1" s="1" t="s">
        <v>24161</v>
      </c>
      <c r="G1" s="1" t="s">
        <v>24162</v>
      </c>
      <c r="H1" s="1" t="s">
        <v>24136</v>
      </c>
      <c r="I1" s="1" t="s">
        <v>24163</v>
      </c>
      <c r="J1" s="1" t="s">
        <v>24137</v>
      </c>
      <c r="K1" s="1" t="s">
        <v>24164</v>
      </c>
      <c r="L1" s="1" t="s">
        <v>24138</v>
      </c>
      <c r="M1" s="1" t="s">
        <v>24139</v>
      </c>
      <c r="N1" s="1" t="s">
        <v>24165</v>
      </c>
      <c r="O1" s="1" t="s">
        <v>24140</v>
      </c>
      <c r="P1" s="1" t="s">
        <v>24166</v>
      </c>
      <c r="Q1" s="1" t="s">
        <v>24141</v>
      </c>
      <c r="R1" s="1" t="s">
        <v>24167</v>
      </c>
      <c r="S1" s="1" t="s">
        <v>24168</v>
      </c>
      <c r="T1" s="1" t="s">
        <v>24142</v>
      </c>
      <c r="U1" s="1" t="s">
        <v>24143</v>
      </c>
      <c r="V1" s="1" t="s">
        <v>24144</v>
      </c>
      <c r="W1" s="1" t="s">
        <v>24169</v>
      </c>
      <c r="X1" s="1" t="s">
        <v>24145</v>
      </c>
      <c r="Y1" s="1" t="s">
        <v>24170</v>
      </c>
      <c r="Z1" s="1" t="s">
        <v>24146</v>
      </c>
      <c r="AA1" s="1" t="s">
        <v>24147</v>
      </c>
      <c r="AB1" s="1" t="s">
        <v>24171</v>
      </c>
      <c r="AC1" s="1" t="s">
        <v>24148</v>
      </c>
      <c r="AD1" s="1" t="s">
        <v>24149</v>
      </c>
      <c r="AE1" s="1" t="s">
        <v>24150</v>
      </c>
      <c r="AF1" s="1" t="s">
        <v>24172</v>
      </c>
      <c r="AG1" s="1" t="s">
        <v>24151</v>
      </c>
      <c r="AH1" s="1" t="s">
        <v>24152</v>
      </c>
      <c r="AI1" s="1" t="s">
        <v>24153</v>
      </c>
      <c r="AJ1" s="1" t="s">
        <v>24173</v>
      </c>
      <c r="AK1" s="1" t="s">
        <v>24154</v>
      </c>
      <c r="AL1" s="1" t="s">
        <v>24174</v>
      </c>
      <c r="AM1" s="1" t="s">
        <v>24155</v>
      </c>
      <c r="AN1" s="1" t="s">
        <v>24175</v>
      </c>
      <c r="AO1" s="1" t="s">
        <v>24176</v>
      </c>
      <c r="AP1" s="1" t="s">
        <v>24156</v>
      </c>
      <c r="AQ1" s="1" t="s">
        <v>24177</v>
      </c>
      <c r="AR1" s="1" t="s">
        <v>24157</v>
      </c>
      <c r="AS1" s="1" t="s">
        <v>24178</v>
      </c>
      <c r="AT1" s="1" t="s">
        <v>24158</v>
      </c>
      <c r="AU1" s="1" t="s">
        <v>24179</v>
      </c>
      <c r="AV1" s="1" t="s">
        <v>24159</v>
      </c>
      <c r="AW1" s="1" t="s">
        <v>24180</v>
      </c>
      <c r="AY1" s="3" t="s">
        <v>24181</v>
      </c>
      <c r="AZ1" s="4" t="s">
        <v>24182</v>
      </c>
      <c r="BA1" s="4"/>
      <c r="BC1" s="5" t="s">
        <v>24190</v>
      </c>
      <c r="BD1" s="2"/>
      <c r="BG1" s="5" t="s">
        <v>24197</v>
      </c>
      <c r="BH1" s="2"/>
      <c r="BJ1" s="5" t="s">
        <v>24202</v>
      </c>
      <c r="BK1" s="2"/>
      <c r="BM1" s="6" t="s">
        <v>24210</v>
      </c>
      <c r="BN1" s="7"/>
      <c r="BP1" s="6" t="s">
        <v>24219</v>
      </c>
      <c r="BQ1" s="7"/>
      <c r="BS1" s="6" t="s">
        <v>24225</v>
      </c>
      <c r="BT1" s="7"/>
      <c r="BU1" s="8"/>
      <c r="BV1" s="6" t="s">
        <v>24230</v>
      </c>
      <c r="BW1" s="7"/>
      <c r="BY1" s="6" t="s">
        <v>24235</v>
      </c>
      <c r="BZ1" s="7"/>
      <c r="CB1" s="5" t="s">
        <v>24238</v>
      </c>
      <c r="CC1" s="5"/>
      <c r="CE1" s="5" t="s">
        <v>24239</v>
      </c>
      <c r="CF1" s="5"/>
      <c r="CG1" s="5"/>
    </row>
    <row r="2" spans="1:85" ht="15" thickTop="1" x14ac:dyDescent="0.3">
      <c r="A2" t="s">
        <v>0</v>
      </c>
      <c r="B2" t="s">
        <v>1</v>
      </c>
      <c r="C2">
        <v>723</v>
      </c>
      <c r="D2" t="str">
        <f>IF(C2&lt;=50,"Very Low",
IF(C2&lt;=200,"Low",
IF(C2&lt;=500,"Medium",
IF(C2&lt;=1000,"High","Very High"))))</f>
        <v>High</v>
      </c>
      <c r="E2">
        <v>178</v>
      </c>
      <c r="F2" t="str">
        <f>INT(E2/60) &amp; "h " &amp; MOD(E2,60) &amp; "m"</f>
        <v>2h 58m</v>
      </c>
      <c r="G2" t="str">
        <f>IF(E2&lt;60,"Short Film",IF(E2&lt;90,"Featurette",IF(E2&lt;=120,"Standard Movie",IF(E2&lt;=180,"Long Movie","Epic"))))</f>
        <v>Long Movie</v>
      </c>
      <c r="H2">
        <v>0</v>
      </c>
      <c r="I2" t="str">
        <f>IF(H2&lt;=1000,"Very Low",IF(H2&lt;=10000,"Low",IF(H2&lt;=50000,"Medium",IF(H2&lt;=200000,"High","Very High"))))</f>
        <v>Very Low</v>
      </c>
      <c r="J2">
        <v>855</v>
      </c>
      <c r="K2" t="str">
        <f>IF(J2&lt;=1000,"Very Low",IF(J2&lt;=10000,"Low",IF(J2&lt;=50000,"Medium",IF(J2&lt;=200000,"High","Very High"))))</f>
        <v>Very Low</v>
      </c>
      <c r="L2" t="s">
        <v>2</v>
      </c>
      <c r="M2">
        <v>1000</v>
      </c>
      <c r="N2" t="str">
        <f>IF(A2&lt;=1000,"Very Low",
IF(M2&lt;=10000,"Low",IF(M2&lt;=50000,"Medium",IF(M2&lt;=200000,"High","Very High"))))</f>
        <v>Low</v>
      </c>
      <c r="O2">
        <v>760505847</v>
      </c>
      <c r="P2" t="str">
        <f>IF(AND(O2&gt;=500000000),"Blockbuster",
IF(AND(O2&gt;=200000000,O2&lt;=499999999),"Superhit",
IF(AND(O2&gt;=50000000,O2&lt;=199999999),"Hit",
IF(AND(O2&gt;=10000000,O2&lt;=49999999),"Average",
IF(AND(O2&lt;=10000000),"Flop","")))))</f>
        <v>Blockbuster</v>
      </c>
      <c r="Q2" t="s">
        <v>3</v>
      </c>
      <c r="R2" t="str">
        <f>LEFT(Q2, FIND("|",Q2&amp;"|")-1)</f>
        <v>Action</v>
      </c>
      <c r="S2">
        <f>LEN(Q2)-LEN(SUBSTITUTE(Q2,"|",""))+1</f>
        <v>4</v>
      </c>
      <c r="T2" t="s">
        <v>4</v>
      </c>
      <c r="U2" t="s">
        <v>5</v>
      </c>
      <c r="V2">
        <v>886204</v>
      </c>
      <c r="W2" t="str">
        <f>IF(V2&lt;=10000,"Very Low",IF(V2&lt;=50000,"Low",IF(V2&lt;=200000,"Medium",IF(V2&lt;=500000,"High","Very High"))))</f>
        <v>Very High</v>
      </c>
      <c r="X2">
        <v>4834</v>
      </c>
      <c r="Y2" t="str">
        <f>IF(X2&lt;=1000,"Very Low",IF(X2&lt;=10000,"Low",IF(X2&lt;=50000,"Medium",IF(X2&lt;=200000,"High","Very High"))))</f>
        <v>Low</v>
      </c>
      <c r="Z2" t="s">
        <v>6</v>
      </c>
      <c r="AA2">
        <v>0</v>
      </c>
      <c r="AB2" t="str">
        <f>IF(AA2=0,"Symbolic Poster",IF(AA2=1,"Solo Star Poster",IF(AA2&lt;=3,"Duo/Trio Poster","Ensemble Poster")))</f>
        <v>Symbolic Poster</v>
      </c>
      <c r="AC2" t="s">
        <v>7</v>
      </c>
      <c r="AD2" t="s">
        <v>8</v>
      </c>
      <c r="AE2">
        <v>3054</v>
      </c>
      <c r="AF2" t="str">
        <f>IF(AE2&lt;=500,"Very Low",IF(AE2&lt;=2000,"Low",IF(AE2&lt;=5000,"Medium",IF(AE2&lt;=15000,"High","Very High"))))</f>
        <v>Medium</v>
      </c>
      <c r="AG2" t="s">
        <v>9</v>
      </c>
      <c r="AH2" t="s">
        <v>10</v>
      </c>
      <c r="AI2" t="s">
        <v>11</v>
      </c>
      <c r="AJ2" t="str">
        <f>IF(OR(AI2="G",AI2="PG",AI2="U",AI2="TV-Y",AI2="TV-G"),"Family",IF(OR(AI2="PG-13",AI2="UA",AI2="TV-14"),"Teen",IF(OR(AI2="R",AI2="NC-17",AI2="A",AI2="TV-MA"),"Adult",IF(AI2="Not Rated","No Rating","Other/Unknown"))))</f>
        <v>Teen</v>
      </c>
      <c r="AK2">
        <v>237000000</v>
      </c>
      <c r="AL2" t="str">
        <f>IF(AK2&gt;=200000000,"Very High Budget",
IF(AND(AK2&gt;=100000000,AK2&lt;=199999999),"High Budget",
IF(AND(AK2&gt;=30000000,AK2&lt;=99999999),"Medium Budget",
IF(AK2&lt;30000000,"Low Budget",""))))</f>
        <v>Very High Budget</v>
      </c>
      <c r="AM2">
        <v>2009</v>
      </c>
      <c r="AN2">
        <f>$AY$20-AM2</f>
        <v>16</v>
      </c>
      <c r="AO2" t="str">
        <f>IF(AN2&lt;=5,"Recent",IF(AND(AN2&gt;=6,AN2&lt;=15),"Modern Classic",IF(AN2&gt;15,"Old Classic","")))</f>
        <v>Old Classic</v>
      </c>
      <c r="AP2">
        <v>936</v>
      </c>
      <c r="AQ2" t="str">
        <f>IF(AP2&lt;=1000,"Very Low",IF(AP2&lt;=10000,"Low",IF(AP2&lt;=50000,"Medium",IF(AP2&lt;=200000,"High","Very High"))))</f>
        <v>Very Low</v>
      </c>
      <c r="AR2">
        <v>7.9</v>
      </c>
      <c r="AS2" t="str">
        <f>IF(AND(AR2&gt;=9,AR2&lt;=10),"Master Piece",
IF(AND(AR2&gt;=8,AR2&lt;9),"Excellent",
IF(AND(AR2&gt;=7,AR2&lt;8),"Good",
IF(AND(AR2&gt;=6,AR2&lt;7),"Average",
IF(AND(AR2&gt;=5,AR2&lt;6),"Below Average",
IF(AND(AR2&gt;=4,AR2&lt;5),"Poor",
IF(AND(AR2&gt;=3,AR2&lt;4),"Very Poor",
IF(AND(AR2&gt;=0,AR2&lt;3),"Terrible",""))))))))</f>
        <v>Good</v>
      </c>
      <c r="AT2">
        <v>1.78</v>
      </c>
      <c r="AU2" t="str">
        <f>IF(AND(AT2&gt;=1.3,AT2&lt;=1.4),"Classic",IF(AND(AT2&gt;=1.7,AT2&lt;=1.9),"HDTV / Widescreen",IF(AND(AT2&gt;=2.2,AT2&lt;=2.4),"Cinematic Widescreen",IF(AND(AT2&gt;=1.4,AT2&lt;=1.6),"Standard Academy",IF(AT2&gt;=2.4,"Ultra Widescreen","")))))</f>
        <v>HDTV / Widescreen</v>
      </c>
      <c r="AV2">
        <v>33000</v>
      </c>
      <c r="AW2" t="str">
        <f>IF(AV2&lt;=1000,"Very Low",IF(AV2&lt;=10000,"Low",IF(AV2&lt;=50000,"Medium",IF(AV2&lt;=200000,"High","Very High"))))</f>
        <v>Medium</v>
      </c>
      <c r="AY2">
        <v>2025</v>
      </c>
      <c r="AZ2" t="s">
        <v>24183</v>
      </c>
      <c r="BA2">
        <f>COUNTIF(P2:P5044,"Blockbuster")</f>
        <v>6</v>
      </c>
      <c r="BC2" t="s">
        <v>24191</v>
      </c>
      <c r="BE2">
        <f>COUNTIF(AL2:AL5044,"Very High Budget")</f>
        <v>74</v>
      </c>
      <c r="BG2" t="s">
        <v>24198</v>
      </c>
      <c r="BH2">
        <f>COUNTIF(AO2:AO5044,"Recent")</f>
        <v>0</v>
      </c>
      <c r="BJ2" t="s">
        <v>24203</v>
      </c>
      <c r="BK2">
        <f>COUNTIF(AS2:AS5044,"Masterpiece")</f>
        <v>0</v>
      </c>
      <c r="BM2" t="s">
        <v>24211</v>
      </c>
      <c r="BN2">
        <f>COUNTIF(AU2:AU5044,"Classic")</f>
        <v>202</v>
      </c>
      <c r="BP2" t="s">
        <v>24220</v>
      </c>
      <c r="BQ2">
        <f>COUNTIF(G2:G5044,BP2)</f>
        <v>82</v>
      </c>
      <c r="BS2" t="s">
        <v>1296</v>
      </c>
      <c r="BT2">
        <f>COUNTIF(R2:R5044,BS2)</f>
        <v>1153</v>
      </c>
      <c r="BV2" t="s">
        <v>24231</v>
      </c>
      <c r="BW2">
        <f>COUNTIF(AB2:AB5044,BV2)</f>
        <v>2158</v>
      </c>
      <c r="BY2" t="s">
        <v>9</v>
      </c>
      <c r="BZ2">
        <f>COUNTIF(AG2:AG5044,BY2)</f>
        <v>4712</v>
      </c>
      <c r="CB2" t="s">
        <v>10</v>
      </c>
      <c r="CC2">
        <f>COUNTIF(AH2:AH5044,CB2)</f>
        <v>3810</v>
      </c>
      <c r="CE2" t="s">
        <v>24240</v>
      </c>
      <c r="CF2">
        <f>COUNTIF(AJ2:AJ5044,CE2)</f>
        <v>1550</v>
      </c>
    </row>
    <row r="3" spans="1:85" x14ac:dyDescent="0.3">
      <c r="A3" t="s">
        <v>0</v>
      </c>
      <c r="B3" t="s">
        <v>12</v>
      </c>
      <c r="C3">
        <v>302</v>
      </c>
      <c r="D3" t="str">
        <f t="shared" ref="D3:D66" si="0">IF(C3&lt;=50,"Very Low",
IF(C3&lt;=200,"Low",
IF(C3&lt;=500,"Medium",
IF(C3&lt;=1000,"High","Very High"))))</f>
        <v>Medium</v>
      </c>
      <c r="E3">
        <v>169</v>
      </c>
      <c r="F3" t="str">
        <f t="shared" ref="F3:F66" si="1">INT(E3/60) &amp; "h " &amp; MOD(E3,60) &amp; "m"</f>
        <v>2h 49m</v>
      </c>
      <c r="G3" t="str">
        <f t="shared" ref="G3:G66" si="2">IF(E3&lt;60,"Short Film",IF(E3&lt;90,"Featurette",IF(E3&lt;=120,"Standard Movie",IF(E3&lt;=180,"Long Movie","Epic"))))</f>
        <v>Long Movie</v>
      </c>
      <c r="H3">
        <v>563</v>
      </c>
      <c r="I3" t="str">
        <f t="shared" ref="I3:I66" si="3">IF(H3&lt;=1000,"Very Low",IF(H3&lt;=10000,"Low",IF(H3&lt;=50000,"Medium",IF(H3&lt;=200000,"High","Very High"))))</f>
        <v>Very Low</v>
      </c>
      <c r="J3">
        <v>1000</v>
      </c>
      <c r="K3" t="str">
        <f t="shared" ref="K3:K66" si="4">IF(J3&lt;=1000,"Very Low",IF(J3&lt;=10000,"Low",IF(J3&lt;=50000,"Medium",IF(J3&lt;=200000,"High","Very High"))))</f>
        <v>Very Low</v>
      </c>
      <c r="L3" t="s">
        <v>13</v>
      </c>
      <c r="M3">
        <v>40000</v>
      </c>
      <c r="N3" t="str">
        <f t="shared" ref="N3:N66" si="5">IF(A3&lt;=1000,"Very Low",
IF(M3&lt;=10000,"Low",IF(M3&lt;=50000,"Medium",IF(M3&lt;=200000,"High","Very High"))))</f>
        <v>Medium</v>
      </c>
      <c r="O3">
        <v>309404152</v>
      </c>
      <c r="P3" t="str">
        <f t="shared" ref="P3:P66" si="6">IF(AND(O3&gt;=500000000),"Blockbuster",
IF(AND(O3&gt;=200000000,O3&lt;=499999999),"Superhit",
IF(AND(O3&gt;=50000000,O3&lt;=199999999),"Hit",
IF(AND(O3&gt;=10000000,O3&lt;=49999999),"Average",
IF(AND(O3&lt;=10000000),"Flop","")))))</f>
        <v>Superhit</v>
      </c>
      <c r="Q3" t="s">
        <v>14</v>
      </c>
      <c r="R3" t="str">
        <f t="shared" ref="R3:R66" si="7">LEFT(Q3, FIND("|",Q3&amp;"|")-1)</f>
        <v>Action</v>
      </c>
      <c r="S3">
        <f t="shared" ref="S3:S66" si="8">LEN(Q3)-LEN(SUBSTITUTE(Q3,"|",""))+1</f>
        <v>3</v>
      </c>
      <c r="T3" t="s">
        <v>15</v>
      </c>
      <c r="U3" t="s">
        <v>16</v>
      </c>
      <c r="V3">
        <v>471220</v>
      </c>
      <c r="W3" t="str">
        <f t="shared" ref="W3:W66" si="9">IF(V3&lt;=10000,"Very Low",IF(V3&lt;=50000,"Low",IF(V3&lt;=200000,"Medium",IF(V3&lt;=500000,"High","Very High"))))</f>
        <v>High</v>
      </c>
      <c r="X3">
        <v>48350</v>
      </c>
      <c r="Y3" t="str">
        <f t="shared" ref="Y3:Y66" si="10">IF(X3&lt;=1000,"Very Low",IF(X3&lt;=10000,"Low",IF(X3&lt;=50000,"Medium",IF(X3&lt;=200000,"High","Very High"))))</f>
        <v>Medium</v>
      </c>
      <c r="Z3" t="s">
        <v>17</v>
      </c>
      <c r="AA3">
        <v>0</v>
      </c>
      <c r="AB3" t="str">
        <f t="shared" ref="AB3:AB66" si="11">IF(AA3=0,"Symbolic Poster",IF(AA3=1,"Solo Star Poster",IF(AA3&lt;=3,"Duo/Trio Poster","Ensemble Poster")))</f>
        <v>Symbolic Poster</v>
      </c>
      <c r="AC3" t="s">
        <v>18</v>
      </c>
      <c r="AD3" t="s">
        <v>19</v>
      </c>
      <c r="AE3">
        <v>1238</v>
      </c>
      <c r="AF3" t="str">
        <f t="shared" ref="AF3:AF66" si="12">IF(AE3&lt;=500,"Very Low",IF(AE3&lt;=2000,"Low",IF(AE3&lt;=5000,"Medium",IF(AE3&lt;=15000,"High","Very High"))))</f>
        <v>Low</v>
      </c>
      <c r="AG3" t="s">
        <v>9</v>
      </c>
      <c r="AH3" t="s">
        <v>10</v>
      </c>
      <c r="AI3" t="s">
        <v>11</v>
      </c>
      <c r="AJ3" t="str">
        <f t="shared" ref="AJ3:AJ66" si="13">IF(OR(AI3="G",AI3="PG",AI3="U",AI3="TV-Y",AI3="TV-G"),"Family",IF(OR(AI3="PG-13",AI3="UA",AI3="TV-14"),"Teen",IF(OR(AI3="R",AI3="NC-17",AI3="A",AI3="TV-MA"),"Adult",IF(AI3="Not Rated","No Rating","Other/Unknown"))))</f>
        <v>Teen</v>
      </c>
      <c r="AK3">
        <v>300000000</v>
      </c>
      <c r="AL3" t="str">
        <f t="shared" ref="AL3:AL66" si="14">IF(AK3&gt;=200000000,"Very High Budget",
IF(AND(AK3&gt;=100000000,AK3&lt;=199999999),"High Budget",
IF(AND(AK3&gt;=30000000,AK3&lt;=99999999),"Medium Budget",
IF(AK3&lt;30000000,"Low Budget",""))))</f>
        <v>Very High Budget</v>
      </c>
      <c r="AM3">
        <v>2007</v>
      </c>
      <c r="AN3">
        <f t="shared" ref="AN3:AN66" si="15">$AY$20-AM3</f>
        <v>18</v>
      </c>
      <c r="AO3" t="str">
        <f t="shared" ref="AO3:AO66" si="16">IF(AN3&lt;=5,"Recent",IF(AND(AN3&gt;=6,AN3&lt;=15),"Modern Classic",IF(AN3&gt;15,"Old Classic","")))</f>
        <v>Old Classic</v>
      </c>
      <c r="AP3">
        <v>5000</v>
      </c>
      <c r="AQ3" t="str">
        <f t="shared" ref="AQ3:AQ66" si="17">IF(AP3&lt;=1000,"Very Low",IF(AP3&lt;=10000,"Low",IF(AP3&lt;=50000,"Medium",IF(AP3&lt;=200000,"High","Very High"))))</f>
        <v>Low</v>
      </c>
      <c r="AR3">
        <v>7.1</v>
      </c>
      <c r="AS3" t="str">
        <f t="shared" ref="AS3:AS66" si="18">IF(AND(AR3&gt;=9,AR3&lt;=10),"Master Piece",
IF(AND(AR3&gt;=8,AR3&lt;9),"Excellent",
IF(AND(AR3&gt;=7,AR3&lt;8),"Good",
IF(AND(AR3&gt;=6,AR3&lt;7),"Average",
IF(AND(AR3&gt;=5,AR3&lt;6),"Below Average",
IF(AND(AR3&gt;=4,AR3&lt;5),"Poor",
IF(AND(AR3&gt;=3,AR3&lt;4),"Very Poor",
IF(AND(AR3&gt;=0,AR3&lt;3),"Terrible",""))))))))</f>
        <v>Good</v>
      </c>
      <c r="AT3">
        <v>2.35</v>
      </c>
      <c r="AU3" t="str">
        <f t="shared" ref="AU3:AU66" si="19">IF(AND(AT3&gt;=1.3,AT3&lt;=1.4),"Classic",IF(AND(AT3&gt;=1.7,AT3&lt;=1.9),"HDTV / Widescreen",IF(AND(AT3&gt;=2.2,AT3&lt;=2.4),"Cinematic Widescreen",IF(AND(AT3&gt;=1.4,AT3&lt;=1.6),"Standard Academy",IF(AT3&gt;=2.4,"Ultra Widescreen","")))))</f>
        <v>Cinematic Widescreen</v>
      </c>
      <c r="AV3">
        <v>0</v>
      </c>
      <c r="AW3" t="str">
        <f t="shared" ref="AW3:AW66" si="20">IF(AV3&lt;=1000,"Very Low",IF(AV3&lt;=10000,"Low",IF(AV3&lt;=50000,"Medium",IF(AV3&lt;=200000,"High","Very High"))))</f>
        <v>Very Low</v>
      </c>
      <c r="AZ3" t="s">
        <v>24184</v>
      </c>
      <c r="BA3">
        <f>COUNTIF(P2:P5044,"Superhit")</f>
        <v>172</v>
      </c>
      <c r="BC3" t="s">
        <v>24192</v>
      </c>
      <c r="BE3">
        <f>COUNTIF(AL2:AL5044,"High Budget")</f>
        <v>315</v>
      </c>
      <c r="BG3" t="s">
        <v>24199</v>
      </c>
      <c r="BH3">
        <f>COUNTIF(AO2:AO5044,"Modern Classic")</f>
        <v>1530</v>
      </c>
      <c r="BJ3" t="s">
        <v>24204</v>
      </c>
      <c r="BK3">
        <f>COUNTIF(AS2:AS5044,"Excellent")</f>
        <v>319</v>
      </c>
      <c r="BM3" t="s">
        <v>24212</v>
      </c>
      <c r="BN3">
        <f>COUNTIF(AU2:AU5044,"HDTV / Widescreen")</f>
        <v>2192</v>
      </c>
      <c r="BP3" t="s">
        <v>24221</v>
      </c>
      <c r="BQ3">
        <f>COUNTIF(G2:G5044,"Featurette")</f>
        <v>714</v>
      </c>
      <c r="BS3" t="s">
        <v>924</v>
      </c>
      <c r="BT3">
        <f t="shared" ref="BT3:BT14" si="21">COUNTIF(R3:R5045,BS3)</f>
        <v>453</v>
      </c>
      <c r="BV3" t="s">
        <v>24232</v>
      </c>
      <c r="BW3">
        <f t="shared" ref="BW3:BW5" si="22">COUNTIF(AB3:AB5045,BV3)</f>
        <v>1256</v>
      </c>
      <c r="BY3" t="s">
        <v>647</v>
      </c>
      <c r="BZ3">
        <f t="shared" ref="BZ3:BZ39" si="23">COUNTIF(AG3:AG5045,BY3)</f>
        <v>18</v>
      </c>
      <c r="CB3" t="s">
        <v>28</v>
      </c>
      <c r="CC3">
        <f t="shared" ref="CC3:CC34" si="24">COUNTIF(AH3:AH5045,CB3)</f>
        <v>449</v>
      </c>
      <c r="CE3" t="s">
        <v>18060</v>
      </c>
      <c r="CF3">
        <f t="shared" ref="CF3:CF6" si="25">COUNTIF(AJ3:AJ5045,CE3)</f>
        <v>861</v>
      </c>
    </row>
    <row r="4" spans="1:85" x14ac:dyDescent="0.3">
      <c r="A4" t="s">
        <v>0</v>
      </c>
      <c r="B4" t="s">
        <v>20</v>
      </c>
      <c r="C4">
        <v>602</v>
      </c>
      <c r="D4" t="str">
        <f t="shared" si="0"/>
        <v>High</v>
      </c>
      <c r="E4">
        <v>148</v>
      </c>
      <c r="F4" t="str">
        <f t="shared" si="1"/>
        <v>2h 28m</v>
      </c>
      <c r="G4" t="str">
        <f t="shared" si="2"/>
        <v>Long Movie</v>
      </c>
      <c r="H4">
        <v>0</v>
      </c>
      <c r="I4" t="str">
        <f t="shared" si="3"/>
        <v>Very Low</v>
      </c>
      <c r="J4">
        <v>161</v>
      </c>
      <c r="K4" t="str">
        <f t="shared" si="4"/>
        <v>Very Low</v>
      </c>
      <c r="L4" t="s">
        <v>21</v>
      </c>
      <c r="M4">
        <v>11000</v>
      </c>
      <c r="N4" t="str">
        <f t="shared" si="5"/>
        <v>Medium</v>
      </c>
      <c r="O4">
        <v>200074175</v>
      </c>
      <c r="P4" t="str">
        <f t="shared" si="6"/>
        <v>Superhit</v>
      </c>
      <c r="Q4" t="s">
        <v>22</v>
      </c>
      <c r="R4" t="str">
        <f t="shared" si="7"/>
        <v>Action</v>
      </c>
      <c r="S4">
        <f t="shared" si="8"/>
        <v>3</v>
      </c>
      <c r="T4" t="s">
        <v>23</v>
      </c>
      <c r="U4" t="s">
        <v>24</v>
      </c>
      <c r="V4">
        <v>275868</v>
      </c>
      <c r="W4" t="str">
        <f t="shared" si="9"/>
        <v>High</v>
      </c>
      <c r="X4">
        <v>11700</v>
      </c>
      <c r="Y4" t="str">
        <f t="shared" si="10"/>
        <v>Medium</v>
      </c>
      <c r="Z4" t="s">
        <v>25</v>
      </c>
      <c r="AA4">
        <v>1</v>
      </c>
      <c r="AB4" t="str">
        <f t="shared" si="11"/>
        <v>Solo Star Poster</v>
      </c>
      <c r="AC4" t="s">
        <v>26</v>
      </c>
      <c r="AD4" t="s">
        <v>27</v>
      </c>
      <c r="AE4">
        <v>994</v>
      </c>
      <c r="AF4" t="str">
        <f t="shared" si="12"/>
        <v>Low</v>
      </c>
      <c r="AG4" t="s">
        <v>9</v>
      </c>
      <c r="AH4" t="s">
        <v>28</v>
      </c>
      <c r="AI4" t="s">
        <v>11</v>
      </c>
      <c r="AJ4" t="str">
        <f t="shared" si="13"/>
        <v>Teen</v>
      </c>
      <c r="AK4">
        <v>245000000</v>
      </c>
      <c r="AL4" t="str">
        <f t="shared" si="14"/>
        <v>Very High Budget</v>
      </c>
      <c r="AM4">
        <v>2015</v>
      </c>
      <c r="AN4">
        <f t="shared" si="15"/>
        <v>10</v>
      </c>
      <c r="AO4" t="str">
        <f t="shared" si="16"/>
        <v>Modern Classic</v>
      </c>
      <c r="AP4">
        <v>393</v>
      </c>
      <c r="AQ4" t="str">
        <f t="shared" si="17"/>
        <v>Very Low</v>
      </c>
      <c r="AR4">
        <v>6.8</v>
      </c>
      <c r="AS4" t="str">
        <f t="shared" si="18"/>
        <v>Average</v>
      </c>
      <c r="AT4">
        <v>2.35</v>
      </c>
      <c r="AU4" t="str">
        <f t="shared" si="19"/>
        <v>Cinematic Widescreen</v>
      </c>
      <c r="AV4">
        <v>85000</v>
      </c>
      <c r="AW4" t="str">
        <f t="shared" si="20"/>
        <v>High</v>
      </c>
      <c r="AZ4" t="s">
        <v>24185</v>
      </c>
      <c r="BA4">
        <f>COUNTIF(P2:P5044,"Hit")</f>
        <v>1216</v>
      </c>
      <c r="BC4" t="s">
        <v>24193</v>
      </c>
      <c r="BE4">
        <f>COUNTIF(AL2:AL5044,"Medium Budget")</f>
        <v>1410</v>
      </c>
      <c r="BG4" t="s">
        <v>24200</v>
      </c>
      <c r="BH4">
        <f>COUNTIF(AO2:AO5044,"Old Classic")</f>
        <v>3513</v>
      </c>
      <c r="BJ4" t="s">
        <v>24205</v>
      </c>
      <c r="BK4">
        <f>COUNTIF(AS2:AS5044,"Good")</f>
        <v>1450</v>
      </c>
      <c r="BM4" t="s">
        <v>24213</v>
      </c>
      <c r="BN4">
        <f>COUNTIF(AU2:AU5044,"Cinematic Widescreen")</f>
        <v>2501</v>
      </c>
      <c r="BP4" t="s">
        <v>24222</v>
      </c>
      <c r="BQ4">
        <f>COUNTIF(G2:G5044,"Standard Movie")</f>
        <v>3177</v>
      </c>
      <c r="BS4" t="s">
        <v>1642</v>
      </c>
      <c r="BT4">
        <f t="shared" si="21"/>
        <v>1329</v>
      </c>
      <c r="BV4" t="s">
        <v>24233</v>
      </c>
      <c r="BW4">
        <f t="shared" si="22"/>
        <v>1097</v>
      </c>
      <c r="BY4" t="s">
        <v>5582</v>
      </c>
      <c r="BZ4">
        <f t="shared" si="23"/>
        <v>29</v>
      </c>
      <c r="CB4" t="s">
        <v>150</v>
      </c>
      <c r="CC4">
        <f t="shared" si="24"/>
        <v>15</v>
      </c>
      <c r="CE4" t="s">
        <v>24241</v>
      </c>
      <c r="CF4">
        <f t="shared" si="25"/>
        <v>2284</v>
      </c>
    </row>
    <row r="5" spans="1:85" x14ac:dyDescent="0.3">
      <c r="A5" t="s">
        <v>0</v>
      </c>
      <c r="B5" t="s">
        <v>29</v>
      </c>
      <c r="C5">
        <v>813</v>
      </c>
      <c r="D5" t="str">
        <f t="shared" si="0"/>
        <v>High</v>
      </c>
      <c r="E5">
        <v>164</v>
      </c>
      <c r="F5" t="str">
        <f t="shared" si="1"/>
        <v>2h 44m</v>
      </c>
      <c r="G5" t="str">
        <f t="shared" si="2"/>
        <v>Long Movie</v>
      </c>
      <c r="H5">
        <v>22000</v>
      </c>
      <c r="I5" t="str">
        <f t="shared" si="3"/>
        <v>Medium</v>
      </c>
      <c r="J5">
        <v>23000</v>
      </c>
      <c r="K5" t="str">
        <f t="shared" si="4"/>
        <v>Medium</v>
      </c>
      <c r="L5" t="s">
        <v>30</v>
      </c>
      <c r="M5">
        <v>27000</v>
      </c>
      <c r="N5" t="str">
        <f t="shared" si="5"/>
        <v>Medium</v>
      </c>
      <c r="O5">
        <v>448130642</v>
      </c>
      <c r="P5" t="str">
        <f t="shared" si="6"/>
        <v>Superhit</v>
      </c>
      <c r="Q5" t="s">
        <v>31</v>
      </c>
      <c r="R5" t="str">
        <f t="shared" si="7"/>
        <v>Action</v>
      </c>
      <c r="S5">
        <f t="shared" si="8"/>
        <v>2</v>
      </c>
      <c r="T5" t="s">
        <v>32</v>
      </c>
      <c r="U5" t="s">
        <v>33</v>
      </c>
      <c r="V5">
        <v>1144337</v>
      </c>
      <c r="W5" t="str">
        <f t="shared" si="9"/>
        <v>Very High</v>
      </c>
      <c r="X5">
        <v>106759</v>
      </c>
      <c r="Y5" t="str">
        <f t="shared" si="10"/>
        <v>High</v>
      </c>
      <c r="Z5" t="s">
        <v>34</v>
      </c>
      <c r="AA5">
        <v>0</v>
      </c>
      <c r="AB5" t="str">
        <f t="shared" si="11"/>
        <v>Symbolic Poster</v>
      </c>
      <c r="AC5" t="s">
        <v>35</v>
      </c>
      <c r="AD5" t="s">
        <v>36</v>
      </c>
      <c r="AE5">
        <v>2701</v>
      </c>
      <c r="AF5" t="str">
        <f t="shared" si="12"/>
        <v>Medium</v>
      </c>
      <c r="AG5" t="s">
        <v>9</v>
      </c>
      <c r="AH5" t="s">
        <v>10</v>
      </c>
      <c r="AI5" t="s">
        <v>11</v>
      </c>
      <c r="AJ5" t="str">
        <f t="shared" si="13"/>
        <v>Teen</v>
      </c>
      <c r="AK5">
        <v>250000000</v>
      </c>
      <c r="AL5" t="str">
        <f t="shared" si="14"/>
        <v>Very High Budget</v>
      </c>
      <c r="AM5">
        <v>2012</v>
      </c>
      <c r="AN5">
        <f t="shared" si="15"/>
        <v>13</v>
      </c>
      <c r="AO5" t="str">
        <f t="shared" si="16"/>
        <v>Modern Classic</v>
      </c>
      <c r="AP5">
        <v>23000</v>
      </c>
      <c r="AQ5" t="str">
        <f t="shared" si="17"/>
        <v>Medium</v>
      </c>
      <c r="AR5">
        <v>8.5</v>
      </c>
      <c r="AS5" t="str">
        <f t="shared" si="18"/>
        <v>Excellent</v>
      </c>
      <c r="AT5">
        <v>2.35</v>
      </c>
      <c r="AU5" t="str">
        <f t="shared" si="19"/>
        <v>Cinematic Widescreen</v>
      </c>
      <c r="AV5">
        <v>164000</v>
      </c>
      <c r="AW5" t="str">
        <f t="shared" si="20"/>
        <v>High</v>
      </c>
      <c r="AZ5" t="s">
        <v>24186</v>
      </c>
      <c r="BA5">
        <f>COUNTIF(P2:P5044,"Average")</f>
        <v>1716</v>
      </c>
      <c r="BC5" t="s">
        <v>24194</v>
      </c>
      <c r="BE5">
        <f>COUNTIF(AL2:AL5044,"Low Budget")</f>
        <v>3244</v>
      </c>
      <c r="BJ5" t="s">
        <v>24186</v>
      </c>
      <c r="BK5">
        <f>COUNTIF(AS2:AS5044,"Average")</f>
        <v>1811</v>
      </c>
      <c r="BM5" t="s">
        <v>24214</v>
      </c>
      <c r="BN5">
        <f>COUNTIF(AU2:AU5044,"Standard Academy")</f>
        <v>3</v>
      </c>
      <c r="BP5" t="s">
        <v>24223</v>
      </c>
      <c r="BQ5">
        <f>COUNTIF(G2:G5044,"Long Movie")</f>
        <v>1004</v>
      </c>
      <c r="BS5" t="s">
        <v>3380</v>
      </c>
      <c r="BT5">
        <f t="shared" si="21"/>
        <v>972</v>
      </c>
      <c r="BV5" t="s">
        <v>24234</v>
      </c>
      <c r="BW5">
        <f t="shared" si="22"/>
        <v>532</v>
      </c>
      <c r="BY5" t="s">
        <v>2749</v>
      </c>
      <c r="BZ5">
        <f t="shared" si="23"/>
        <v>40</v>
      </c>
      <c r="CB5" t="s">
        <v>239</v>
      </c>
      <c r="CC5">
        <f t="shared" si="24"/>
        <v>126</v>
      </c>
      <c r="CE5" t="s">
        <v>24242</v>
      </c>
      <c r="CF5">
        <f t="shared" si="25"/>
        <v>163</v>
      </c>
    </row>
    <row r="6" spans="1:85" x14ac:dyDescent="0.3">
      <c r="A6" t="str">
        <f>A5</f>
        <v>Color</v>
      </c>
      <c r="B6" t="s">
        <v>37</v>
      </c>
      <c r="C6">
        <f t="shared" ref="C6:E6" si="26">C5</f>
        <v>813</v>
      </c>
      <c r="D6" t="str">
        <f t="shared" si="0"/>
        <v>High</v>
      </c>
      <c r="E6">
        <f t="shared" si="26"/>
        <v>164</v>
      </c>
      <c r="F6" t="str">
        <f t="shared" si="1"/>
        <v>2h 44m</v>
      </c>
      <c r="G6" t="str">
        <f t="shared" si="2"/>
        <v>Long Movie</v>
      </c>
      <c r="H6">
        <v>131</v>
      </c>
      <c r="I6" t="str">
        <f t="shared" si="3"/>
        <v>Very Low</v>
      </c>
      <c r="J6">
        <f>J5</f>
        <v>23000</v>
      </c>
      <c r="K6" t="str">
        <f t="shared" si="4"/>
        <v>Medium</v>
      </c>
      <c r="L6" t="s">
        <v>38</v>
      </c>
      <c r="M6">
        <v>131</v>
      </c>
      <c r="N6" t="str">
        <f t="shared" si="5"/>
        <v>Low</v>
      </c>
      <c r="O6">
        <f>O5</f>
        <v>448130642</v>
      </c>
      <c r="P6" t="str">
        <f t="shared" si="6"/>
        <v>Superhit</v>
      </c>
      <c r="Q6" t="s">
        <v>39</v>
      </c>
      <c r="R6" t="str">
        <f t="shared" si="7"/>
        <v>Documentary</v>
      </c>
      <c r="S6">
        <f t="shared" si="8"/>
        <v>1</v>
      </c>
      <c r="T6" t="s">
        <v>37</v>
      </c>
      <c r="U6" t="s">
        <v>40</v>
      </c>
      <c r="V6">
        <v>8</v>
      </c>
      <c r="W6" t="str">
        <f t="shared" si="9"/>
        <v>Very Low</v>
      </c>
      <c r="X6">
        <v>143</v>
      </c>
      <c r="Y6" t="str">
        <f t="shared" si="10"/>
        <v>Very Low</v>
      </c>
      <c r="Z6" t="str">
        <f>Z5</f>
        <v>Joseph Gordon-Levitt</v>
      </c>
      <c r="AA6">
        <v>0</v>
      </c>
      <c r="AB6" t="str">
        <f t="shared" si="11"/>
        <v>Symbolic Poster</v>
      </c>
      <c r="AC6" t="str">
        <f>AC5</f>
        <v>deception|imprisonment|lawlessness|police officer|terrorist plot</v>
      </c>
      <c r="AD6" t="s">
        <v>41</v>
      </c>
      <c r="AE6">
        <f t="shared" ref="AE6:AM6" si="27">AE5</f>
        <v>2701</v>
      </c>
      <c r="AF6" t="str">
        <f t="shared" si="12"/>
        <v>Medium</v>
      </c>
      <c r="AG6" t="str">
        <f t="shared" si="27"/>
        <v>English</v>
      </c>
      <c r="AH6" t="str">
        <f t="shared" si="27"/>
        <v>USA</v>
      </c>
      <c r="AI6" t="str">
        <f t="shared" si="27"/>
        <v>PG-13</v>
      </c>
      <c r="AJ6" t="str">
        <f t="shared" si="13"/>
        <v>Teen</v>
      </c>
      <c r="AK6">
        <f t="shared" si="27"/>
        <v>250000000</v>
      </c>
      <c r="AL6" t="str">
        <f t="shared" si="14"/>
        <v>Very High Budget</v>
      </c>
      <c r="AM6">
        <f t="shared" si="27"/>
        <v>2012</v>
      </c>
      <c r="AN6">
        <f t="shared" si="15"/>
        <v>13</v>
      </c>
      <c r="AO6" t="str">
        <f t="shared" si="16"/>
        <v>Modern Classic</v>
      </c>
      <c r="AP6">
        <v>12</v>
      </c>
      <c r="AQ6" t="str">
        <f t="shared" si="17"/>
        <v>Very Low</v>
      </c>
      <c r="AR6">
        <v>7.1</v>
      </c>
      <c r="AS6" t="str">
        <f t="shared" si="18"/>
        <v>Good</v>
      </c>
      <c r="AT6">
        <f>AT5</f>
        <v>2.35</v>
      </c>
      <c r="AU6" t="str">
        <f t="shared" si="19"/>
        <v>Cinematic Widescreen</v>
      </c>
      <c r="AV6">
        <v>0</v>
      </c>
      <c r="AW6" t="str">
        <f t="shared" si="20"/>
        <v>Very Low</v>
      </c>
      <c r="AZ6" t="s">
        <v>24187</v>
      </c>
      <c r="BA6">
        <f>COUNTIF(P2:P5044,"Flop")</f>
        <v>1933</v>
      </c>
      <c r="BJ6" t="s">
        <v>24206</v>
      </c>
      <c r="BK6">
        <f>COUNTIF(AS2:AS5044,"Below Average")</f>
        <v>972</v>
      </c>
      <c r="BM6" t="s">
        <v>24215</v>
      </c>
      <c r="BN6">
        <f>COUNTIF(AU2:AU5044,"Ultra Widescreen")</f>
        <v>65</v>
      </c>
      <c r="BP6" t="s">
        <v>24224</v>
      </c>
      <c r="BQ6">
        <f>COUNTIF(G2:G5044,"Epic")</f>
        <v>66</v>
      </c>
      <c r="BS6" t="s">
        <v>11497</v>
      </c>
      <c r="BT6">
        <f t="shared" si="21"/>
        <v>61</v>
      </c>
      <c r="BY6" t="s">
        <v>1435</v>
      </c>
      <c r="BZ6">
        <f t="shared" si="23"/>
        <v>73</v>
      </c>
      <c r="CB6" t="s">
        <v>341</v>
      </c>
      <c r="CC6">
        <f t="shared" si="24"/>
        <v>55</v>
      </c>
      <c r="CE6" t="s">
        <v>24243</v>
      </c>
      <c r="CF6">
        <f t="shared" si="25"/>
        <v>185</v>
      </c>
    </row>
    <row r="7" spans="1:85" x14ac:dyDescent="0.3">
      <c r="A7" t="s">
        <v>0</v>
      </c>
      <c r="B7" t="s">
        <v>42</v>
      </c>
      <c r="C7">
        <v>462</v>
      </c>
      <c r="D7" t="str">
        <f t="shared" si="0"/>
        <v>Medium</v>
      </c>
      <c r="E7">
        <v>132</v>
      </c>
      <c r="F7" t="str">
        <f t="shared" si="1"/>
        <v>2h 12m</v>
      </c>
      <c r="G7" t="str">
        <f t="shared" si="2"/>
        <v>Long Movie</v>
      </c>
      <c r="H7">
        <v>475</v>
      </c>
      <c r="I7" t="str">
        <f t="shared" si="3"/>
        <v>Very Low</v>
      </c>
      <c r="J7">
        <v>530</v>
      </c>
      <c r="K7" t="str">
        <f t="shared" si="4"/>
        <v>Very Low</v>
      </c>
      <c r="L7" t="s">
        <v>43</v>
      </c>
      <c r="M7">
        <v>640</v>
      </c>
      <c r="N7" t="str">
        <f t="shared" si="5"/>
        <v>Low</v>
      </c>
      <c r="O7">
        <v>73058679</v>
      </c>
      <c r="P7" t="str">
        <f t="shared" si="6"/>
        <v>Hit</v>
      </c>
      <c r="Q7" t="s">
        <v>44</v>
      </c>
      <c r="R7" t="str">
        <f t="shared" si="7"/>
        <v>Action</v>
      </c>
      <c r="S7">
        <f t="shared" si="8"/>
        <v>3</v>
      </c>
      <c r="T7" t="s">
        <v>45</v>
      </c>
      <c r="U7" t="s">
        <v>46</v>
      </c>
      <c r="V7">
        <v>212204</v>
      </c>
      <c r="W7" t="str">
        <f t="shared" si="9"/>
        <v>High</v>
      </c>
      <c r="X7">
        <v>1873</v>
      </c>
      <c r="Y7" t="str">
        <f t="shared" si="10"/>
        <v>Low</v>
      </c>
      <c r="Z7" t="s">
        <v>47</v>
      </c>
      <c r="AA7">
        <v>1</v>
      </c>
      <c r="AB7" t="str">
        <f t="shared" si="11"/>
        <v>Solo Star Poster</v>
      </c>
      <c r="AC7" t="s">
        <v>48</v>
      </c>
      <c r="AD7" t="s">
        <v>49</v>
      </c>
      <c r="AE7">
        <v>738</v>
      </c>
      <c r="AF7" t="str">
        <f t="shared" si="12"/>
        <v>Low</v>
      </c>
      <c r="AG7" t="s">
        <v>9</v>
      </c>
      <c r="AH7" t="s">
        <v>10</v>
      </c>
      <c r="AI7" t="s">
        <v>11</v>
      </c>
      <c r="AJ7" t="str">
        <f t="shared" si="13"/>
        <v>Teen</v>
      </c>
      <c r="AK7">
        <v>263700000</v>
      </c>
      <c r="AL7" t="str">
        <f t="shared" si="14"/>
        <v>Very High Budget</v>
      </c>
      <c r="AM7">
        <v>2012</v>
      </c>
      <c r="AN7">
        <f t="shared" si="15"/>
        <v>13</v>
      </c>
      <c r="AO7" t="str">
        <f t="shared" si="16"/>
        <v>Modern Classic</v>
      </c>
      <c r="AP7">
        <v>632</v>
      </c>
      <c r="AQ7" t="str">
        <f t="shared" si="17"/>
        <v>Very Low</v>
      </c>
      <c r="AR7">
        <v>6.6</v>
      </c>
      <c r="AS7" t="str">
        <f t="shared" si="18"/>
        <v>Average</v>
      </c>
      <c r="AT7">
        <v>2.35</v>
      </c>
      <c r="AU7" t="str">
        <f t="shared" si="19"/>
        <v>Cinematic Widescreen</v>
      </c>
      <c r="AV7">
        <v>24000</v>
      </c>
      <c r="AW7" t="str">
        <f t="shared" si="20"/>
        <v>Medium</v>
      </c>
      <c r="BJ7" t="s">
        <v>24207</v>
      </c>
      <c r="BK7">
        <f>COUNTIF(AS2:AS5044,"Poor")</f>
        <v>326</v>
      </c>
      <c r="BS7" t="s">
        <v>1237</v>
      </c>
      <c r="BT7">
        <f t="shared" si="21"/>
        <v>53</v>
      </c>
      <c r="BY7" t="s">
        <v>22048</v>
      </c>
      <c r="BZ7">
        <f t="shared" si="23"/>
        <v>4</v>
      </c>
      <c r="CB7" t="s">
        <v>555</v>
      </c>
      <c r="CC7">
        <f t="shared" si="24"/>
        <v>5</v>
      </c>
    </row>
    <row r="8" spans="1:85" x14ac:dyDescent="0.3">
      <c r="A8" t="s">
        <v>0</v>
      </c>
      <c r="B8" t="s">
        <v>50</v>
      </c>
      <c r="C8">
        <v>392</v>
      </c>
      <c r="D8" t="str">
        <f t="shared" si="0"/>
        <v>Medium</v>
      </c>
      <c r="E8">
        <v>156</v>
      </c>
      <c r="F8" t="str">
        <f t="shared" si="1"/>
        <v>2h 36m</v>
      </c>
      <c r="G8" t="str">
        <f t="shared" si="2"/>
        <v>Long Movie</v>
      </c>
      <c r="H8">
        <v>0</v>
      </c>
      <c r="I8" t="str">
        <f t="shared" si="3"/>
        <v>Very Low</v>
      </c>
      <c r="J8">
        <v>4000</v>
      </c>
      <c r="K8" t="str">
        <f t="shared" si="4"/>
        <v>Low</v>
      </c>
      <c r="L8" t="s">
        <v>51</v>
      </c>
      <c r="M8">
        <v>24000</v>
      </c>
      <c r="N8" t="str">
        <f t="shared" si="5"/>
        <v>Medium</v>
      </c>
      <c r="O8">
        <v>336530303</v>
      </c>
      <c r="P8" t="str">
        <f t="shared" si="6"/>
        <v>Superhit</v>
      </c>
      <c r="Q8" t="s">
        <v>52</v>
      </c>
      <c r="R8" t="str">
        <f t="shared" si="7"/>
        <v>Action</v>
      </c>
      <c r="S8">
        <f t="shared" si="8"/>
        <v>3</v>
      </c>
      <c r="T8" t="s">
        <v>53</v>
      </c>
      <c r="U8" t="s">
        <v>54</v>
      </c>
      <c r="V8">
        <v>383056</v>
      </c>
      <c r="W8" t="str">
        <f t="shared" si="9"/>
        <v>High</v>
      </c>
      <c r="X8">
        <v>46055</v>
      </c>
      <c r="Y8" t="str">
        <f t="shared" si="10"/>
        <v>Medium</v>
      </c>
      <c r="Z8" t="s">
        <v>55</v>
      </c>
      <c r="AA8">
        <v>0</v>
      </c>
      <c r="AB8" t="str">
        <f t="shared" si="11"/>
        <v>Symbolic Poster</v>
      </c>
      <c r="AC8" t="s">
        <v>56</v>
      </c>
      <c r="AD8" t="s">
        <v>57</v>
      </c>
      <c r="AE8">
        <v>1902</v>
      </c>
      <c r="AF8" t="str">
        <f t="shared" si="12"/>
        <v>Low</v>
      </c>
      <c r="AG8" t="s">
        <v>9</v>
      </c>
      <c r="AH8" t="s">
        <v>10</v>
      </c>
      <c r="AI8" t="s">
        <v>11</v>
      </c>
      <c r="AJ8" t="str">
        <f t="shared" si="13"/>
        <v>Teen</v>
      </c>
      <c r="AK8">
        <v>258000000</v>
      </c>
      <c r="AL8" t="str">
        <f t="shared" si="14"/>
        <v>Very High Budget</v>
      </c>
      <c r="AM8">
        <v>2007</v>
      </c>
      <c r="AN8">
        <f t="shared" si="15"/>
        <v>18</v>
      </c>
      <c r="AO8" t="str">
        <f t="shared" si="16"/>
        <v>Old Classic</v>
      </c>
      <c r="AP8">
        <v>11000</v>
      </c>
      <c r="AQ8" t="str">
        <f t="shared" si="17"/>
        <v>Medium</v>
      </c>
      <c r="AR8">
        <v>6.2</v>
      </c>
      <c r="AS8" t="str">
        <f t="shared" si="18"/>
        <v>Average</v>
      </c>
      <c r="AT8">
        <v>2.35</v>
      </c>
      <c r="AU8" t="str">
        <f t="shared" si="19"/>
        <v>Cinematic Widescreen</v>
      </c>
      <c r="AV8">
        <v>0</v>
      </c>
      <c r="AW8" t="str">
        <f t="shared" si="20"/>
        <v>Very Low</v>
      </c>
      <c r="BJ8" t="s">
        <v>24208</v>
      </c>
      <c r="BK8">
        <f>COUNTIF(AS2:AS5044,"Very Poor")</f>
        <v>115</v>
      </c>
      <c r="BS8" t="s">
        <v>13278</v>
      </c>
      <c r="BT8">
        <f t="shared" si="21"/>
        <v>252</v>
      </c>
      <c r="BY8" t="s">
        <v>24014</v>
      </c>
      <c r="BZ8">
        <f t="shared" si="23"/>
        <v>1</v>
      </c>
      <c r="CB8" t="s">
        <v>648</v>
      </c>
      <c r="CC8">
        <f t="shared" si="24"/>
        <v>23</v>
      </c>
    </row>
    <row r="9" spans="1:85" x14ac:dyDescent="0.3">
      <c r="A9" t="s">
        <v>0</v>
      </c>
      <c r="B9" t="s">
        <v>58</v>
      </c>
      <c r="C9">
        <v>324</v>
      </c>
      <c r="D9" t="str">
        <f t="shared" si="0"/>
        <v>Medium</v>
      </c>
      <c r="E9">
        <v>100</v>
      </c>
      <c r="F9" t="str">
        <f t="shared" si="1"/>
        <v>1h 40m</v>
      </c>
      <c r="G9" t="str">
        <f t="shared" si="2"/>
        <v>Standard Movie</v>
      </c>
      <c r="H9">
        <v>15</v>
      </c>
      <c r="I9" t="str">
        <f t="shared" si="3"/>
        <v>Very Low</v>
      </c>
      <c r="J9">
        <v>284</v>
      </c>
      <c r="K9" t="str">
        <f t="shared" si="4"/>
        <v>Very Low</v>
      </c>
      <c r="L9" t="s">
        <v>59</v>
      </c>
      <c r="M9">
        <v>799</v>
      </c>
      <c r="N9" t="str">
        <f t="shared" si="5"/>
        <v>Low</v>
      </c>
      <c r="O9">
        <v>200807262</v>
      </c>
      <c r="P9" t="str">
        <f t="shared" si="6"/>
        <v>Superhit</v>
      </c>
      <c r="Q9" t="s">
        <v>60</v>
      </c>
      <c r="R9" t="str">
        <f t="shared" si="7"/>
        <v>Adventure</v>
      </c>
      <c r="S9">
        <f t="shared" si="8"/>
        <v>7</v>
      </c>
      <c r="T9" t="s">
        <v>61</v>
      </c>
      <c r="U9" t="s">
        <v>62</v>
      </c>
      <c r="V9">
        <v>294810</v>
      </c>
      <c r="W9" t="str">
        <f t="shared" si="9"/>
        <v>High</v>
      </c>
      <c r="X9">
        <v>2036</v>
      </c>
      <c r="Y9" t="str">
        <f t="shared" si="10"/>
        <v>Low</v>
      </c>
      <c r="Z9" t="s">
        <v>63</v>
      </c>
      <c r="AA9">
        <v>1</v>
      </c>
      <c r="AB9" t="str">
        <f t="shared" si="11"/>
        <v>Solo Star Poster</v>
      </c>
      <c r="AC9" t="s">
        <v>64</v>
      </c>
      <c r="AD9" t="s">
        <v>65</v>
      </c>
      <c r="AE9">
        <v>387</v>
      </c>
      <c r="AF9" t="str">
        <f t="shared" si="12"/>
        <v>Very Low</v>
      </c>
      <c r="AG9" t="s">
        <v>9</v>
      </c>
      <c r="AH9" t="s">
        <v>10</v>
      </c>
      <c r="AI9" t="s">
        <v>66</v>
      </c>
      <c r="AJ9" t="str">
        <f t="shared" si="13"/>
        <v>Family</v>
      </c>
      <c r="AK9">
        <v>260000000</v>
      </c>
      <c r="AL9" t="str">
        <f t="shared" si="14"/>
        <v>Very High Budget</v>
      </c>
      <c r="AM9">
        <v>2010</v>
      </c>
      <c r="AN9">
        <f t="shared" si="15"/>
        <v>15</v>
      </c>
      <c r="AO9" t="str">
        <f t="shared" si="16"/>
        <v>Modern Classic</v>
      </c>
      <c r="AP9">
        <v>553</v>
      </c>
      <c r="AQ9" t="str">
        <f t="shared" si="17"/>
        <v>Very Low</v>
      </c>
      <c r="AR9">
        <v>7.8</v>
      </c>
      <c r="AS9" t="str">
        <f t="shared" si="18"/>
        <v>Good</v>
      </c>
      <c r="AT9">
        <v>1.85</v>
      </c>
      <c r="AU9" t="str">
        <f t="shared" si="19"/>
        <v>HDTV / Widescreen</v>
      </c>
      <c r="AV9">
        <v>29000</v>
      </c>
      <c r="AW9" t="str">
        <f t="shared" si="20"/>
        <v>Medium</v>
      </c>
      <c r="BC9" t="s">
        <v>24195</v>
      </c>
      <c r="BE9">
        <f>MAX(BE2:BE5)</f>
        <v>3244</v>
      </c>
      <c r="BG9" t="s">
        <v>24201</v>
      </c>
      <c r="BH9">
        <f>MAX(BH2:BH4)</f>
        <v>3513</v>
      </c>
      <c r="BJ9" t="s">
        <v>24209</v>
      </c>
      <c r="BK9">
        <f>COUNTIF(AS2:AS5044,"Terrible")</f>
        <v>41</v>
      </c>
      <c r="BS9" t="s">
        <v>24226</v>
      </c>
      <c r="BT9">
        <f t="shared" si="21"/>
        <v>349</v>
      </c>
      <c r="BV9" t="s">
        <v>24228</v>
      </c>
      <c r="BW9">
        <f>MAX(BW2:BW5)</f>
        <v>2158</v>
      </c>
      <c r="BY9" t="s">
        <v>24236</v>
      </c>
      <c r="BZ9">
        <f t="shared" si="23"/>
        <v>0</v>
      </c>
      <c r="CB9" t="s">
        <v>738</v>
      </c>
      <c r="CC9">
        <f t="shared" si="24"/>
        <v>97</v>
      </c>
    </row>
    <row r="10" spans="1:85" x14ac:dyDescent="0.3">
      <c r="A10" t="s">
        <v>0</v>
      </c>
      <c r="B10" t="s">
        <v>67</v>
      </c>
      <c r="C10">
        <v>635</v>
      </c>
      <c r="D10" t="str">
        <f t="shared" si="0"/>
        <v>High</v>
      </c>
      <c r="E10">
        <v>141</v>
      </c>
      <c r="F10" t="str">
        <f t="shared" si="1"/>
        <v>2h 21m</v>
      </c>
      <c r="G10" t="str">
        <f t="shared" si="2"/>
        <v>Long Movie</v>
      </c>
      <c r="H10">
        <v>0</v>
      </c>
      <c r="I10" t="str">
        <f t="shared" si="3"/>
        <v>Very Low</v>
      </c>
      <c r="J10">
        <v>19000</v>
      </c>
      <c r="K10" t="str">
        <f t="shared" si="4"/>
        <v>Medium</v>
      </c>
      <c r="L10" t="s">
        <v>68</v>
      </c>
      <c r="M10">
        <v>26000</v>
      </c>
      <c r="N10" t="str">
        <f t="shared" si="5"/>
        <v>Medium</v>
      </c>
      <c r="O10">
        <v>458991599</v>
      </c>
      <c r="P10" t="str">
        <f t="shared" si="6"/>
        <v>Superhit</v>
      </c>
      <c r="Q10" t="s">
        <v>44</v>
      </c>
      <c r="R10" t="str">
        <f t="shared" si="7"/>
        <v>Action</v>
      </c>
      <c r="S10">
        <f t="shared" si="8"/>
        <v>3</v>
      </c>
      <c r="T10" t="s">
        <v>69</v>
      </c>
      <c r="U10" t="s">
        <v>70</v>
      </c>
      <c r="V10">
        <v>462669</v>
      </c>
      <c r="W10" t="str">
        <f t="shared" si="9"/>
        <v>High</v>
      </c>
      <c r="X10">
        <v>92000</v>
      </c>
      <c r="Y10" t="str">
        <f t="shared" si="10"/>
        <v>High</v>
      </c>
      <c r="Z10" t="s">
        <v>71</v>
      </c>
      <c r="AA10">
        <v>4</v>
      </c>
      <c r="AB10" t="str">
        <f t="shared" si="11"/>
        <v>Ensemble Poster</v>
      </c>
      <c r="AC10" t="s">
        <v>72</v>
      </c>
      <c r="AD10" t="s">
        <v>73</v>
      </c>
      <c r="AE10">
        <v>1117</v>
      </c>
      <c r="AF10" t="str">
        <f t="shared" si="12"/>
        <v>Low</v>
      </c>
      <c r="AG10" t="s">
        <v>9</v>
      </c>
      <c r="AH10" t="s">
        <v>10</v>
      </c>
      <c r="AI10" t="s">
        <v>11</v>
      </c>
      <c r="AJ10" t="str">
        <f t="shared" si="13"/>
        <v>Teen</v>
      </c>
      <c r="AK10">
        <v>250000000</v>
      </c>
      <c r="AL10" t="str">
        <f t="shared" si="14"/>
        <v>Very High Budget</v>
      </c>
      <c r="AM10">
        <v>2015</v>
      </c>
      <c r="AN10">
        <f t="shared" si="15"/>
        <v>10</v>
      </c>
      <c r="AO10" t="str">
        <f t="shared" si="16"/>
        <v>Modern Classic</v>
      </c>
      <c r="AP10">
        <v>21000</v>
      </c>
      <c r="AQ10" t="str">
        <f t="shared" si="17"/>
        <v>Medium</v>
      </c>
      <c r="AR10">
        <v>7.5</v>
      </c>
      <c r="AS10" t="str">
        <f t="shared" si="18"/>
        <v>Good</v>
      </c>
      <c r="AT10">
        <v>2.35</v>
      </c>
      <c r="AU10" t="str">
        <f t="shared" si="19"/>
        <v>Cinematic Widescreen</v>
      </c>
      <c r="AV10">
        <v>118000</v>
      </c>
      <c r="AW10" t="str">
        <f t="shared" si="20"/>
        <v>High</v>
      </c>
      <c r="AY10" t="s">
        <v>24188</v>
      </c>
      <c r="BA10">
        <f>MAX(BA2:BA6)</f>
        <v>1933</v>
      </c>
      <c r="BJ10" t="s">
        <v>24186</v>
      </c>
      <c r="BK10">
        <f>COUNTIF(AS2:AS5044,"Average")</f>
        <v>1811</v>
      </c>
      <c r="BM10" t="s">
        <v>24216</v>
      </c>
      <c r="BS10" t="s">
        <v>12303</v>
      </c>
      <c r="BT10">
        <f t="shared" si="21"/>
        <v>13</v>
      </c>
      <c r="BV10" t="s">
        <v>24229</v>
      </c>
      <c r="BW10">
        <f>MIN(BW2:BW5)</f>
        <v>532</v>
      </c>
      <c r="BY10" t="s">
        <v>22027</v>
      </c>
      <c r="BZ10">
        <f t="shared" si="23"/>
        <v>2</v>
      </c>
      <c r="CB10" t="s">
        <v>863</v>
      </c>
      <c r="CC10">
        <f t="shared" si="24"/>
        <v>30</v>
      </c>
    </row>
    <row r="11" spans="1:85" x14ac:dyDescent="0.3">
      <c r="A11" t="s">
        <v>0</v>
      </c>
      <c r="B11" t="s">
        <v>74</v>
      </c>
      <c r="C11">
        <v>375</v>
      </c>
      <c r="D11" t="str">
        <f t="shared" si="0"/>
        <v>Medium</v>
      </c>
      <c r="E11">
        <v>153</v>
      </c>
      <c r="F11" t="str">
        <f t="shared" si="1"/>
        <v>2h 33m</v>
      </c>
      <c r="G11" t="str">
        <f t="shared" si="2"/>
        <v>Long Movie</v>
      </c>
      <c r="H11">
        <v>282</v>
      </c>
      <c r="I11" t="str">
        <f t="shared" si="3"/>
        <v>Very Low</v>
      </c>
      <c r="J11">
        <v>10000</v>
      </c>
      <c r="K11" t="str">
        <f t="shared" si="4"/>
        <v>Low</v>
      </c>
      <c r="L11" t="s">
        <v>75</v>
      </c>
      <c r="M11">
        <v>25000</v>
      </c>
      <c r="N11" t="str">
        <f t="shared" si="5"/>
        <v>Medium</v>
      </c>
      <c r="O11">
        <v>301956980</v>
      </c>
      <c r="P11" t="str">
        <f t="shared" si="6"/>
        <v>Superhit</v>
      </c>
      <c r="Q11" t="s">
        <v>76</v>
      </c>
      <c r="R11" t="str">
        <f t="shared" si="7"/>
        <v>Adventure</v>
      </c>
      <c r="S11">
        <f t="shared" si="8"/>
        <v>4</v>
      </c>
      <c r="T11" t="s">
        <v>77</v>
      </c>
      <c r="U11" t="s">
        <v>78</v>
      </c>
      <c r="V11">
        <v>321795</v>
      </c>
      <c r="W11" t="str">
        <f t="shared" si="9"/>
        <v>High</v>
      </c>
      <c r="X11">
        <v>58753</v>
      </c>
      <c r="Y11" t="str">
        <f t="shared" si="10"/>
        <v>High</v>
      </c>
      <c r="Z11" t="s">
        <v>79</v>
      </c>
      <c r="AA11">
        <v>3</v>
      </c>
      <c r="AB11" t="str">
        <f t="shared" si="11"/>
        <v>Duo/Trio Poster</v>
      </c>
      <c r="AC11" t="s">
        <v>80</v>
      </c>
      <c r="AD11" t="s">
        <v>81</v>
      </c>
      <c r="AE11">
        <v>973</v>
      </c>
      <c r="AF11" t="str">
        <f t="shared" si="12"/>
        <v>Low</v>
      </c>
      <c r="AG11" t="s">
        <v>9</v>
      </c>
      <c r="AH11" t="s">
        <v>28</v>
      </c>
      <c r="AI11" t="s">
        <v>66</v>
      </c>
      <c r="AJ11" t="str">
        <f t="shared" si="13"/>
        <v>Family</v>
      </c>
      <c r="AK11">
        <v>250000000</v>
      </c>
      <c r="AL11" t="str">
        <f t="shared" si="14"/>
        <v>Very High Budget</v>
      </c>
      <c r="AM11">
        <v>2009</v>
      </c>
      <c r="AN11">
        <f t="shared" si="15"/>
        <v>16</v>
      </c>
      <c r="AO11" t="str">
        <f t="shared" si="16"/>
        <v>Old Classic</v>
      </c>
      <c r="AP11">
        <v>11000</v>
      </c>
      <c r="AQ11" t="str">
        <f t="shared" si="17"/>
        <v>Medium</v>
      </c>
      <c r="AR11">
        <v>7.5</v>
      </c>
      <c r="AS11" t="str">
        <f t="shared" si="18"/>
        <v>Good</v>
      </c>
      <c r="AT11">
        <v>2.35</v>
      </c>
      <c r="AU11" t="str">
        <f t="shared" si="19"/>
        <v>Cinematic Widescreen</v>
      </c>
      <c r="AV11">
        <v>10000</v>
      </c>
      <c r="AW11" t="str">
        <f t="shared" si="20"/>
        <v>Low</v>
      </c>
      <c r="BC11" t="s">
        <v>24196</v>
      </c>
      <c r="BE11">
        <f>MIN(BE2:BE5)</f>
        <v>74</v>
      </c>
      <c r="BG11" t="s">
        <v>24198</v>
      </c>
      <c r="BH11">
        <f>MIN(BH2:BH4)</f>
        <v>0</v>
      </c>
      <c r="BM11" t="s">
        <v>24213</v>
      </c>
      <c r="BN11">
        <f>MAX(BN2:BN6)</f>
        <v>2501</v>
      </c>
      <c r="BS11" t="s">
        <v>6374</v>
      </c>
      <c r="BT11">
        <f t="shared" si="21"/>
        <v>232</v>
      </c>
      <c r="BY11" t="s">
        <v>15749</v>
      </c>
      <c r="BZ11">
        <f t="shared" si="23"/>
        <v>5</v>
      </c>
      <c r="CB11" t="s">
        <v>1436</v>
      </c>
      <c r="CC11">
        <f t="shared" si="24"/>
        <v>154</v>
      </c>
    </row>
    <row r="12" spans="1:85" x14ac:dyDescent="0.3">
      <c r="A12" t="s">
        <v>0</v>
      </c>
      <c r="B12" t="s">
        <v>82</v>
      </c>
      <c r="C12">
        <v>673</v>
      </c>
      <c r="D12" t="str">
        <f t="shared" si="0"/>
        <v>High</v>
      </c>
      <c r="E12">
        <v>183</v>
      </c>
      <c r="F12" t="str">
        <f t="shared" si="1"/>
        <v>3h 3m</v>
      </c>
      <c r="G12" t="str">
        <f t="shared" si="2"/>
        <v>Epic</v>
      </c>
      <c r="H12">
        <v>0</v>
      </c>
      <c r="I12" t="str">
        <f t="shared" si="3"/>
        <v>Very Low</v>
      </c>
      <c r="J12">
        <v>2000</v>
      </c>
      <c r="K12" t="str">
        <f t="shared" si="4"/>
        <v>Low</v>
      </c>
      <c r="L12" t="s">
        <v>83</v>
      </c>
      <c r="M12">
        <v>15000</v>
      </c>
      <c r="N12" t="str">
        <f t="shared" si="5"/>
        <v>Medium</v>
      </c>
      <c r="O12">
        <v>330249062</v>
      </c>
      <c r="P12" t="str">
        <f t="shared" si="6"/>
        <v>Superhit</v>
      </c>
      <c r="Q12" t="s">
        <v>44</v>
      </c>
      <c r="R12" t="str">
        <f t="shared" si="7"/>
        <v>Action</v>
      </c>
      <c r="S12">
        <f t="shared" si="8"/>
        <v>3</v>
      </c>
      <c r="T12" t="s">
        <v>84</v>
      </c>
      <c r="U12" t="s">
        <v>85</v>
      </c>
      <c r="V12">
        <v>371639</v>
      </c>
      <c r="W12" t="str">
        <f t="shared" si="9"/>
        <v>High</v>
      </c>
      <c r="X12">
        <v>24450</v>
      </c>
      <c r="Y12" t="str">
        <f t="shared" si="10"/>
        <v>Medium</v>
      </c>
      <c r="Z12" t="s">
        <v>86</v>
      </c>
      <c r="AA12">
        <v>0</v>
      </c>
      <c r="AB12" t="str">
        <f t="shared" si="11"/>
        <v>Symbolic Poster</v>
      </c>
      <c r="AC12" t="s">
        <v>87</v>
      </c>
      <c r="AD12" t="s">
        <v>88</v>
      </c>
      <c r="AE12">
        <v>3018</v>
      </c>
      <c r="AF12" t="str">
        <f t="shared" si="12"/>
        <v>Medium</v>
      </c>
      <c r="AG12" t="s">
        <v>9</v>
      </c>
      <c r="AH12" t="s">
        <v>10</v>
      </c>
      <c r="AI12" t="s">
        <v>11</v>
      </c>
      <c r="AJ12" t="str">
        <f t="shared" si="13"/>
        <v>Teen</v>
      </c>
      <c r="AK12">
        <v>250000000</v>
      </c>
      <c r="AL12" t="str">
        <f t="shared" si="14"/>
        <v>Very High Budget</v>
      </c>
      <c r="AM12">
        <v>2016</v>
      </c>
      <c r="AN12">
        <f t="shared" si="15"/>
        <v>9</v>
      </c>
      <c r="AO12" t="str">
        <f t="shared" si="16"/>
        <v>Modern Classic</v>
      </c>
      <c r="AP12">
        <v>4000</v>
      </c>
      <c r="AQ12" t="str">
        <f t="shared" si="17"/>
        <v>Low</v>
      </c>
      <c r="AR12">
        <v>6.9</v>
      </c>
      <c r="AS12" t="str">
        <f t="shared" si="18"/>
        <v>Average</v>
      </c>
      <c r="AT12">
        <v>2.35</v>
      </c>
      <c r="AU12" t="str">
        <f t="shared" si="19"/>
        <v>Cinematic Widescreen</v>
      </c>
      <c r="AV12">
        <v>197000</v>
      </c>
      <c r="AW12" t="str">
        <f t="shared" si="20"/>
        <v>High</v>
      </c>
      <c r="AY12" t="s">
        <v>24189</v>
      </c>
      <c r="BA12">
        <f>MIN(BA2:BA6)</f>
        <v>6</v>
      </c>
      <c r="BS12" t="s">
        <v>19682</v>
      </c>
      <c r="BT12">
        <f t="shared" si="21"/>
        <v>6</v>
      </c>
      <c r="BY12" t="s">
        <v>8702</v>
      </c>
      <c r="BZ12">
        <f t="shared" si="23"/>
        <v>19</v>
      </c>
      <c r="CB12" t="s">
        <v>3830</v>
      </c>
      <c r="CC12">
        <f t="shared" si="24"/>
        <v>17</v>
      </c>
    </row>
    <row r="13" spans="1:85" x14ac:dyDescent="0.3">
      <c r="A13" t="s">
        <v>0</v>
      </c>
      <c r="B13" t="s">
        <v>89</v>
      </c>
      <c r="C13">
        <v>434</v>
      </c>
      <c r="D13" t="str">
        <f t="shared" si="0"/>
        <v>Medium</v>
      </c>
      <c r="E13">
        <v>169</v>
      </c>
      <c r="F13" t="str">
        <f t="shared" si="1"/>
        <v>2h 49m</v>
      </c>
      <c r="G13" t="str">
        <f t="shared" si="2"/>
        <v>Long Movie</v>
      </c>
      <c r="H13">
        <v>0</v>
      </c>
      <c r="I13" t="str">
        <f t="shared" si="3"/>
        <v>Very Low</v>
      </c>
      <c r="J13">
        <v>903</v>
      </c>
      <c r="K13" t="str">
        <f t="shared" si="4"/>
        <v>Very Low</v>
      </c>
      <c r="L13" t="s">
        <v>90</v>
      </c>
      <c r="M13">
        <v>18000</v>
      </c>
      <c r="N13" t="str">
        <f t="shared" si="5"/>
        <v>Medium</v>
      </c>
      <c r="O13">
        <v>200069408</v>
      </c>
      <c r="P13" t="str">
        <f t="shared" si="6"/>
        <v>Superhit</v>
      </c>
      <c r="Q13" t="s">
        <v>44</v>
      </c>
      <c r="R13" t="str">
        <f t="shared" si="7"/>
        <v>Action</v>
      </c>
      <c r="S13">
        <f t="shared" si="8"/>
        <v>3</v>
      </c>
      <c r="T13" t="s">
        <v>91</v>
      </c>
      <c r="U13" t="s">
        <v>92</v>
      </c>
      <c r="V13">
        <v>240396</v>
      </c>
      <c r="W13" t="str">
        <f t="shared" si="9"/>
        <v>High</v>
      </c>
      <c r="X13">
        <v>29991</v>
      </c>
      <c r="Y13" t="str">
        <f t="shared" si="10"/>
        <v>Medium</v>
      </c>
      <c r="Z13" t="s">
        <v>93</v>
      </c>
      <c r="AA13">
        <v>0</v>
      </c>
      <c r="AB13" t="str">
        <f t="shared" si="11"/>
        <v>Symbolic Poster</v>
      </c>
      <c r="AC13" t="s">
        <v>94</v>
      </c>
      <c r="AD13" t="s">
        <v>95</v>
      </c>
      <c r="AE13">
        <v>2367</v>
      </c>
      <c r="AF13" t="str">
        <f t="shared" si="12"/>
        <v>Medium</v>
      </c>
      <c r="AG13" t="s">
        <v>9</v>
      </c>
      <c r="AH13" t="s">
        <v>10</v>
      </c>
      <c r="AI13" t="s">
        <v>11</v>
      </c>
      <c r="AJ13" t="str">
        <f t="shared" si="13"/>
        <v>Teen</v>
      </c>
      <c r="AK13">
        <v>209000000</v>
      </c>
      <c r="AL13" t="str">
        <f t="shared" si="14"/>
        <v>Very High Budget</v>
      </c>
      <c r="AM13">
        <v>2006</v>
      </c>
      <c r="AN13">
        <f t="shared" si="15"/>
        <v>19</v>
      </c>
      <c r="AO13" t="str">
        <f t="shared" si="16"/>
        <v>Old Classic</v>
      </c>
      <c r="AP13">
        <v>10000</v>
      </c>
      <c r="AQ13" t="str">
        <f t="shared" si="17"/>
        <v>Low</v>
      </c>
      <c r="AR13">
        <v>6.1</v>
      </c>
      <c r="AS13" t="str">
        <f t="shared" si="18"/>
        <v>Average</v>
      </c>
      <c r="AT13">
        <v>2.35</v>
      </c>
      <c r="AU13" t="str">
        <f t="shared" si="19"/>
        <v>Cinematic Widescreen</v>
      </c>
      <c r="AV13">
        <v>0</v>
      </c>
      <c r="AW13" t="str">
        <f t="shared" si="20"/>
        <v>Very Low</v>
      </c>
      <c r="BM13" t="s">
        <v>24217</v>
      </c>
      <c r="BS13" t="s">
        <v>10384</v>
      </c>
      <c r="BT13">
        <f t="shared" si="21"/>
        <v>22</v>
      </c>
      <c r="BY13" t="s">
        <v>9766</v>
      </c>
      <c r="BZ13">
        <f t="shared" si="23"/>
        <v>11</v>
      </c>
      <c r="CB13" t="s">
        <v>3542</v>
      </c>
      <c r="CC13">
        <f t="shared" si="24"/>
        <v>33</v>
      </c>
    </row>
    <row r="14" spans="1:85" x14ac:dyDescent="0.3">
      <c r="A14" t="s">
        <v>0</v>
      </c>
      <c r="B14" t="s">
        <v>96</v>
      </c>
      <c r="C14">
        <v>403</v>
      </c>
      <c r="D14" t="str">
        <f t="shared" si="0"/>
        <v>Medium</v>
      </c>
      <c r="E14">
        <v>106</v>
      </c>
      <c r="F14" t="str">
        <f t="shared" si="1"/>
        <v>1h 46m</v>
      </c>
      <c r="G14" t="str">
        <f t="shared" si="2"/>
        <v>Standard Movie</v>
      </c>
      <c r="H14">
        <v>395</v>
      </c>
      <c r="I14" t="str">
        <f t="shared" si="3"/>
        <v>Very Low</v>
      </c>
      <c r="J14">
        <v>393</v>
      </c>
      <c r="K14" t="str">
        <f t="shared" si="4"/>
        <v>Very Low</v>
      </c>
      <c r="L14" t="s">
        <v>97</v>
      </c>
      <c r="M14">
        <v>451</v>
      </c>
      <c r="N14" t="str">
        <f t="shared" si="5"/>
        <v>Low</v>
      </c>
      <c r="O14">
        <v>168368427</v>
      </c>
      <c r="P14" t="str">
        <f t="shared" si="6"/>
        <v>Hit</v>
      </c>
      <c r="Q14" t="s">
        <v>98</v>
      </c>
      <c r="R14" t="str">
        <f t="shared" si="7"/>
        <v>Action</v>
      </c>
      <c r="S14">
        <f t="shared" si="8"/>
        <v>2</v>
      </c>
      <c r="T14" t="s">
        <v>99</v>
      </c>
      <c r="U14" t="s">
        <v>100</v>
      </c>
      <c r="V14">
        <v>330784</v>
      </c>
      <c r="W14" t="str">
        <f t="shared" si="9"/>
        <v>High</v>
      </c>
      <c r="X14">
        <v>2023</v>
      </c>
      <c r="Y14" t="str">
        <f t="shared" si="10"/>
        <v>Low</v>
      </c>
      <c r="Z14" t="s">
        <v>21</v>
      </c>
      <c r="AA14">
        <v>1</v>
      </c>
      <c r="AB14" t="str">
        <f t="shared" si="11"/>
        <v>Solo Star Poster</v>
      </c>
      <c r="AC14" t="s">
        <v>101</v>
      </c>
      <c r="AD14" t="s">
        <v>102</v>
      </c>
      <c r="AE14">
        <v>1243</v>
      </c>
      <c r="AF14" t="str">
        <f t="shared" si="12"/>
        <v>Low</v>
      </c>
      <c r="AG14" t="s">
        <v>9</v>
      </c>
      <c r="AH14" t="s">
        <v>28</v>
      </c>
      <c r="AI14" t="s">
        <v>11</v>
      </c>
      <c r="AJ14" t="str">
        <f t="shared" si="13"/>
        <v>Teen</v>
      </c>
      <c r="AK14">
        <v>200000000</v>
      </c>
      <c r="AL14" t="str">
        <f t="shared" si="14"/>
        <v>Very High Budget</v>
      </c>
      <c r="AM14">
        <v>2008</v>
      </c>
      <c r="AN14">
        <f t="shared" si="15"/>
        <v>17</v>
      </c>
      <c r="AO14" t="str">
        <f t="shared" si="16"/>
        <v>Old Classic</v>
      </c>
      <c r="AP14">
        <v>412</v>
      </c>
      <c r="AQ14" t="str">
        <f t="shared" si="17"/>
        <v>Very Low</v>
      </c>
      <c r="AR14">
        <v>6.7</v>
      </c>
      <c r="AS14" t="str">
        <f t="shared" si="18"/>
        <v>Average</v>
      </c>
      <c r="AT14">
        <v>2.35</v>
      </c>
      <c r="AU14" t="str">
        <f t="shared" si="19"/>
        <v>Cinematic Widescreen</v>
      </c>
      <c r="AV14">
        <v>0</v>
      </c>
      <c r="AW14" t="str">
        <f t="shared" si="20"/>
        <v>Very Low</v>
      </c>
      <c r="BM14" t="s">
        <v>24218</v>
      </c>
      <c r="BN14">
        <f>MIN(BN2:BN6)</f>
        <v>3</v>
      </c>
      <c r="BS14" t="s">
        <v>24227</v>
      </c>
      <c r="BT14">
        <f t="shared" si="21"/>
        <v>33</v>
      </c>
      <c r="BY14" t="s">
        <v>7212</v>
      </c>
      <c r="BZ14">
        <f t="shared" si="23"/>
        <v>11</v>
      </c>
      <c r="CB14" t="s">
        <v>7061</v>
      </c>
      <c r="CC14">
        <f t="shared" si="24"/>
        <v>23</v>
      </c>
    </row>
    <row r="15" spans="1:85" x14ac:dyDescent="0.3">
      <c r="A15" t="s">
        <v>0</v>
      </c>
      <c r="B15" t="s">
        <v>12</v>
      </c>
      <c r="C15">
        <v>313</v>
      </c>
      <c r="D15" t="str">
        <f t="shared" si="0"/>
        <v>Medium</v>
      </c>
      <c r="E15">
        <v>151</v>
      </c>
      <c r="F15" t="str">
        <f t="shared" si="1"/>
        <v>2h 31m</v>
      </c>
      <c r="G15" t="str">
        <f t="shared" si="2"/>
        <v>Long Movie</v>
      </c>
      <c r="H15">
        <v>563</v>
      </c>
      <c r="I15" t="str">
        <f t="shared" si="3"/>
        <v>Very Low</v>
      </c>
      <c r="J15">
        <v>1000</v>
      </c>
      <c r="K15" t="str">
        <f t="shared" si="4"/>
        <v>Very Low</v>
      </c>
      <c r="L15" t="s">
        <v>13</v>
      </c>
      <c r="M15">
        <v>40000</v>
      </c>
      <c r="N15" t="str">
        <f t="shared" si="5"/>
        <v>Medium</v>
      </c>
      <c r="O15">
        <v>423032628</v>
      </c>
      <c r="P15" t="str">
        <f t="shared" si="6"/>
        <v>Superhit</v>
      </c>
      <c r="Q15" t="s">
        <v>14</v>
      </c>
      <c r="R15" t="str">
        <f t="shared" si="7"/>
        <v>Action</v>
      </c>
      <c r="S15">
        <f t="shared" si="8"/>
        <v>3</v>
      </c>
      <c r="T15" t="s">
        <v>15</v>
      </c>
      <c r="U15" t="s">
        <v>103</v>
      </c>
      <c r="V15">
        <v>522040</v>
      </c>
      <c r="W15" t="str">
        <f t="shared" si="9"/>
        <v>Very High</v>
      </c>
      <c r="X15">
        <v>48486</v>
      </c>
      <c r="Y15" t="str">
        <f t="shared" si="10"/>
        <v>Medium</v>
      </c>
      <c r="Z15" t="s">
        <v>17</v>
      </c>
      <c r="AA15">
        <v>2</v>
      </c>
      <c r="AB15" t="str">
        <f t="shared" si="11"/>
        <v>Duo/Trio Poster</v>
      </c>
      <c r="AC15" t="s">
        <v>104</v>
      </c>
      <c r="AD15" t="s">
        <v>105</v>
      </c>
      <c r="AE15">
        <v>1832</v>
      </c>
      <c r="AF15" t="str">
        <f t="shared" si="12"/>
        <v>Low</v>
      </c>
      <c r="AG15" t="s">
        <v>9</v>
      </c>
      <c r="AH15" t="s">
        <v>10</v>
      </c>
      <c r="AI15" t="s">
        <v>11</v>
      </c>
      <c r="AJ15" t="str">
        <f t="shared" si="13"/>
        <v>Teen</v>
      </c>
      <c r="AK15">
        <v>225000000</v>
      </c>
      <c r="AL15" t="str">
        <f t="shared" si="14"/>
        <v>Very High Budget</v>
      </c>
      <c r="AM15">
        <v>2006</v>
      </c>
      <c r="AN15">
        <f t="shared" si="15"/>
        <v>19</v>
      </c>
      <c r="AO15" t="str">
        <f t="shared" si="16"/>
        <v>Old Classic</v>
      </c>
      <c r="AP15">
        <v>5000</v>
      </c>
      <c r="AQ15" t="str">
        <f t="shared" si="17"/>
        <v>Low</v>
      </c>
      <c r="AR15">
        <v>7.3</v>
      </c>
      <c r="AS15" t="str">
        <f t="shared" si="18"/>
        <v>Good</v>
      </c>
      <c r="AT15">
        <v>2.35</v>
      </c>
      <c r="AU15" t="str">
        <f t="shared" si="19"/>
        <v>Cinematic Widescreen</v>
      </c>
      <c r="AV15">
        <v>5000</v>
      </c>
      <c r="AW15" t="str">
        <f t="shared" si="20"/>
        <v>Low</v>
      </c>
      <c r="BY15" t="s">
        <v>22987</v>
      </c>
      <c r="BZ15">
        <f t="shared" si="23"/>
        <v>1</v>
      </c>
      <c r="CB15" t="s">
        <v>2884</v>
      </c>
      <c r="CC15">
        <f t="shared" si="24"/>
        <v>17</v>
      </c>
    </row>
    <row r="16" spans="1:85" x14ac:dyDescent="0.3">
      <c r="A16" t="s">
        <v>0</v>
      </c>
      <c r="B16" t="s">
        <v>12</v>
      </c>
      <c r="C16">
        <v>450</v>
      </c>
      <c r="D16" t="str">
        <f t="shared" si="0"/>
        <v>Medium</v>
      </c>
      <c r="E16">
        <v>150</v>
      </c>
      <c r="F16" t="str">
        <f t="shared" si="1"/>
        <v>2h 30m</v>
      </c>
      <c r="G16" t="str">
        <f t="shared" si="2"/>
        <v>Long Movie</v>
      </c>
      <c r="H16">
        <v>563</v>
      </c>
      <c r="I16" t="str">
        <f t="shared" si="3"/>
        <v>Very Low</v>
      </c>
      <c r="J16">
        <v>1000</v>
      </c>
      <c r="K16" t="str">
        <f t="shared" si="4"/>
        <v>Very Low</v>
      </c>
      <c r="L16" t="s">
        <v>106</v>
      </c>
      <c r="M16">
        <v>40000</v>
      </c>
      <c r="N16" t="str">
        <f t="shared" si="5"/>
        <v>Medium</v>
      </c>
      <c r="O16">
        <v>89289910</v>
      </c>
      <c r="P16" t="str">
        <f t="shared" si="6"/>
        <v>Hit</v>
      </c>
      <c r="Q16" t="s">
        <v>107</v>
      </c>
      <c r="R16" t="str">
        <f t="shared" si="7"/>
        <v>Action</v>
      </c>
      <c r="S16">
        <f t="shared" si="8"/>
        <v>3</v>
      </c>
      <c r="T16" t="s">
        <v>15</v>
      </c>
      <c r="U16" t="s">
        <v>108</v>
      </c>
      <c r="V16">
        <v>181792</v>
      </c>
      <c r="W16" t="str">
        <f t="shared" si="9"/>
        <v>Medium</v>
      </c>
      <c r="X16">
        <v>45757</v>
      </c>
      <c r="Y16" t="str">
        <f t="shared" si="10"/>
        <v>Medium</v>
      </c>
      <c r="Z16" t="s">
        <v>109</v>
      </c>
      <c r="AA16">
        <v>1</v>
      </c>
      <c r="AB16" t="str">
        <f t="shared" si="11"/>
        <v>Solo Star Poster</v>
      </c>
      <c r="AC16" t="s">
        <v>110</v>
      </c>
      <c r="AD16" t="s">
        <v>111</v>
      </c>
      <c r="AE16">
        <v>711</v>
      </c>
      <c r="AF16" t="str">
        <f t="shared" si="12"/>
        <v>Low</v>
      </c>
      <c r="AG16" t="s">
        <v>9</v>
      </c>
      <c r="AH16" t="s">
        <v>10</v>
      </c>
      <c r="AI16" t="s">
        <v>11</v>
      </c>
      <c r="AJ16" t="str">
        <f t="shared" si="13"/>
        <v>Teen</v>
      </c>
      <c r="AK16">
        <v>215000000</v>
      </c>
      <c r="AL16" t="str">
        <f t="shared" si="14"/>
        <v>Very High Budget</v>
      </c>
      <c r="AM16">
        <v>2013</v>
      </c>
      <c r="AN16">
        <f t="shared" si="15"/>
        <v>12</v>
      </c>
      <c r="AO16" t="str">
        <f t="shared" si="16"/>
        <v>Modern Classic</v>
      </c>
      <c r="AP16">
        <v>2000</v>
      </c>
      <c r="AQ16" t="str">
        <f t="shared" si="17"/>
        <v>Low</v>
      </c>
      <c r="AR16">
        <v>6.5</v>
      </c>
      <c r="AS16" t="str">
        <f t="shared" si="18"/>
        <v>Average</v>
      </c>
      <c r="AT16">
        <v>2.35</v>
      </c>
      <c r="AU16" t="str">
        <f t="shared" si="19"/>
        <v>Cinematic Widescreen</v>
      </c>
      <c r="AV16">
        <v>48000</v>
      </c>
      <c r="AW16" t="str">
        <f t="shared" si="20"/>
        <v>Medium</v>
      </c>
      <c r="BY16" t="s">
        <v>11661</v>
      </c>
      <c r="BZ16">
        <f t="shared" si="23"/>
        <v>5</v>
      </c>
      <c r="CB16" t="s">
        <v>12444</v>
      </c>
      <c r="CC16">
        <f t="shared" si="24"/>
        <v>6</v>
      </c>
    </row>
    <row r="17" spans="1:81" x14ac:dyDescent="0.3">
      <c r="A17" t="s">
        <v>0</v>
      </c>
      <c r="B17" t="s">
        <v>82</v>
      </c>
      <c r="C17">
        <v>733</v>
      </c>
      <c r="D17" t="str">
        <f t="shared" si="0"/>
        <v>High</v>
      </c>
      <c r="E17">
        <v>143</v>
      </c>
      <c r="F17" t="str">
        <f t="shared" si="1"/>
        <v>2h 23m</v>
      </c>
      <c r="G17" t="str">
        <f t="shared" si="2"/>
        <v>Long Movie</v>
      </c>
      <c r="H17">
        <v>0</v>
      </c>
      <c r="I17" t="str">
        <f t="shared" si="3"/>
        <v>Very Low</v>
      </c>
      <c r="J17">
        <v>748</v>
      </c>
      <c r="K17" t="str">
        <f t="shared" si="4"/>
        <v>Very Low</v>
      </c>
      <c r="L17" t="s">
        <v>112</v>
      </c>
      <c r="M17">
        <v>15000</v>
      </c>
      <c r="N17" t="str">
        <f t="shared" si="5"/>
        <v>Medium</v>
      </c>
      <c r="O17">
        <v>291021565</v>
      </c>
      <c r="P17" t="str">
        <f t="shared" si="6"/>
        <v>Superhit</v>
      </c>
      <c r="Q17" t="s">
        <v>3</v>
      </c>
      <c r="R17" t="str">
        <f t="shared" si="7"/>
        <v>Action</v>
      </c>
      <c r="S17">
        <f t="shared" si="8"/>
        <v>4</v>
      </c>
      <c r="T17" t="s">
        <v>84</v>
      </c>
      <c r="U17" t="s">
        <v>113</v>
      </c>
      <c r="V17">
        <v>548573</v>
      </c>
      <c r="W17" t="str">
        <f t="shared" si="9"/>
        <v>Very High</v>
      </c>
      <c r="X17">
        <v>20495</v>
      </c>
      <c r="Y17" t="str">
        <f t="shared" si="10"/>
        <v>Medium</v>
      </c>
      <c r="Z17" t="s">
        <v>114</v>
      </c>
      <c r="AA17">
        <v>0</v>
      </c>
      <c r="AB17" t="str">
        <f t="shared" si="11"/>
        <v>Symbolic Poster</v>
      </c>
      <c r="AC17" t="s">
        <v>115</v>
      </c>
      <c r="AD17" t="s">
        <v>116</v>
      </c>
      <c r="AE17">
        <v>2536</v>
      </c>
      <c r="AF17" t="str">
        <f t="shared" si="12"/>
        <v>Medium</v>
      </c>
      <c r="AG17" t="s">
        <v>9</v>
      </c>
      <c r="AH17" t="s">
        <v>10</v>
      </c>
      <c r="AI17" t="s">
        <v>11</v>
      </c>
      <c r="AJ17" t="str">
        <f t="shared" si="13"/>
        <v>Teen</v>
      </c>
      <c r="AK17">
        <v>225000000</v>
      </c>
      <c r="AL17" t="str">
        <f t="shared" si="14"/>
        <v>Very High Budget</v>
      </c>
      <c r="AM17">
        <v>2013</v>
      </c>
      <c r="AN17">
        <f t="shared" si="15"/>
        <v>12</v>
      </c>
      <c r="AO17" t="str">
        <f t="shared" si="16"/>
        <v>Modern Classic</v>
      </c>
      <c r="AP17">
        <v>3000</v>
      </c>
      <c r="AQ17" t="str">
        <f t="shared" si="17"/>
        <v>Low</v>
      </c>
      <c r="AR17">
        <v>7.2</v>
      </c>
      <c r="AS17" t="str">
        <f t="shared" si="18"/>
        <v>Good</v>
      </c>
      <c r="AT17">
        <v>2.35</v>
      </c>
      <c r="AU17" t="str">
        <f t="shared" si="19"/>
        <v>Cinematic Widescreen</v>
      </c>
      <c r="AV17">
        <v>118000</v>
      </c>
      <c r="AW17" t="str">
        <f t="shared" si="20"/>
        <v>High</v>
      </c>
      <c r="BS17" t="s">
        <v>24228</v>
      </c>
      <c r="BT17">
        <f>MAX(BT2:BT14)</f>
        <v>1329</v>
      </c>
      <c r="BU17" t="s">
        <v>1642</v>
      </c>
      <c r="BY17" t="s">
        <v>12443</v>
      </c>
      <c r="BZ17">
        <f t="shared" si="23"/>
        <v>6</v>
      </c>
      <c r="CB17" t="s">
        <v>5583</v>
      </c>
      <c r="CC17">
        <f t="shared" si="24"/>
        <v>34</v>
      </c>
    </row>
    <row r="18" spans="1:81" x14ac:dyDescent="0.3">
      <c r="A18" t="s">
        <v>0</v>
      </c>
      <c r="B18" t="s">
        <v>117</v>
      </c>
      <c r="C18">
        <v>258</v>
      </c>
      <c r="D18" t="str">
        <f t="shared" si="0"/>
        <v>Medium</v>
      </c>
      <c r="E18">
        <v>150</v>
      </c>
      <c r="F18" t="str">
        <f t="shared" si="1"/>
        <v>2h 30m</v>
      </c>
      <c r="G18" t="str">
        <f t="shared" si="2"/>
        <v>Long Movie</v>
      </c>
      <c r="H18">
        <v>80</v>
      </c>
      <c r="I18" t="str">
        <f t="shared" si="3"/>
        <v>Very Low</v>
      </c>
      <c r="J18">
        <v>201</v>
      </c>
      <c r="K18" t="str">
        <f t="shared" si="4"/>
        <v>Very Low</v>
      </c>
      <c r="L18" t="s">
        <v>118</v>
      </c>
      <c r="M18">
        <v>22000</v>
      </c>
      <c r="N18" t="str">
        <f t="shared" si="5"/>
        <v>Medium</v>
      </c>
      <c r="O18">
        <v>141614023</v>
      </c>
      <c r="P18" t="str">
        <f t="shared" si="6"/>
        <v>Hit</v>
      </c>
      <c r="Q18" t="s">
        <v>119</v>
      </c>
      <c r="R18" t="str">
        <f t="shared" si="7"/>
        <v>Action</v>
      </c>
      <c r="S18">
        <f t="shared" si="8"/>
        <v>4</v>
      </c>
      <c r="T18" t="s">
        <v>120</v>
      </c>
      <c r="U18" t="s">
        <v>121</v>
      </c>
      <c r="V18">
        <v>149922</v>
      </c>
      <c r="W18" t="str">
        <f t="shared" si="9"/>
        <v>Medium</v>
      </c>
      <c r="X18">
        <v>22697</v>
      </c>
      <c r="Y18" t="str">
        <f t="shared" si="10"/>
        <v>Medium</v>
      </c>
      <c r="Z18" t="s">
        <v>122</v>
      </c>
      <c r="AA18">
        <v>4</v>
      </c>
      <c r="AB18" t="str">
        <f t="shared" si="11"/>
        <v>Ensemble Poster</v>
      </c>
      <c r="AC18" t="s">
        <v>123</v>
      </c>
      <c r="AD18" t="s">
        <v>124</v>
      </c>
      <c r="AE18">
        <v>438</v>
      </c>
      <c r="AF18" t="str">
        <f t="shared" si="12"/>
        <v>Very Low</v>
      </c>
      <c r="AG18" t="s">
        <v>9</v>
      </c>
      <c r="AH18" t="s">
        <v>10</v>
      </c>
      <c r="AI18" t="s">
        <v>66</v>
      </c>
      <c r="AJ18" t="str">
        <f t="shared" si="13"/>
        <v>Family</v>
      </c>
      <c r="AK18">
        <v>225000000</v>
      </c>
      <c r="AL18" t="str">
        <f t="shared" si="14"/>
        <v>Very High Budget</v>
      </c>
      <c r="AM18">
        <v>2008</v>
      </c>
      <c r="AN18">
        <f t="shared" si="15"/>
        <v>17</v>
      </c>
      <c r="AO18" t="str">
        <f t="shared" si="16"/>
        <v>Old Classic</v>
      </c>
      <c r="AP18">
        <v>216</v>
      </c>
      <c r="AQ18" t="str">
        <f t="shared" si="17"/>
        <v>Very Low</v>
      </c>
      <c r="AR18">
        <v>6.6</v>
      </c>
      <c r="AS18" t="str">
        <f t="shared" si="18"/>
        <v>Average</v>
      </c>
      <c r="AT18">
        <v>2.35</v>
      </c>
      <c r="AU18" t="str">
        <f t="shared" si="19"/>
        <v>Cinematic Widescreen</v>
      </c>
      <c r="AV18">
        <v>0</v>
      </c>
      <c r="AW18" t="str">
        <f t="shared" si="20"/>
        <v>Very Low</v>
      </c>
      <c r="BS18" t="s">
        <v>24229</v>
      </c>
      <c r="BT18">
        <f>MIN(BT2:BT14)</f>
        <v>6</v>
      </c>
      <c r="BU18" t="s">
        <v>19682</v>
      </c>
      <c r="BY18" t="s">
        <v>1917</v>
      </c>
      <c r="BZ18">
        <f t="shared" si="23"/>
        <v>27</v>
      </c>
      <c r="CB18" t="s">
        <v>7958</v>
      </c>
      <c r="CC18">
        <f t="shared" si="24"/>
        <v>12</v>
      </c>
    </row>
    <row r="19" spans="1:81" x14ac:dyDescent="0.3">
      <c r="A19" t="s">
        <v>0</v>
      </c>
      <c r="B19" t="s">
        <v>67</v>
      </c>
      <c r="C19">
        <v>703</v>
      </c>
      <c r="D19" t="str">
        <f t="shared" si="0"/>
        <v>High</v>
      </c>
      <c r="E19">
        <v>173</v>
      </c>
      <c r="F19" t="str">
        <f t="shared" si="1"/>
        <v>2h 53m</v>
      </c>
      <c r="G19" t="str">
        <f t="shared" si="2"/>
        <v>Long Movie</v>
      </c>
      <c r="H19">
        <v>0</v>
      </c>
      <c r="I19" t="str">
        <f t="shared" si="3"/>
        <v>Very Low</v>
      </c>
      <c r="J19">
        <v>19000</v>
      </c>
      <c r="K19" t="str">
        <f t="shared" si="4"/>
        <v>Medium</v>
      </c>
      <c r="L19" t="s">
        <v>68</v>
      </c>
      <c r="M19">
        <v>26000</v>
      </c>
      <c r="N19" t="str">
        <f t="shared" si="5"/>
        <v>Medium</v>
      </c>
      <c r="O19">
        <v>623279547</v>
      </c>
      <c r="P19" t="str">
        <f t="shared" si="6"/>
        <v>Blockbuster</v>
      </c>
      <c r="Q19" t="s">
        <v>44</v>
      </c>
      <c r="R19" t="str">
        <f t="shared" si="7"/>
        <v>Action</v>
      </c>
      <c r="S19">
        <f t="shared" si="8"/>
        <v>3</v>
      </c>
      <c r="T19" t="s">
        <v>69</v>
      </c>
      <c r="U19" t="s">
        <v>125</v>
      </c>
      <c r="V19">
        <v>995415</v>
      </c>
      <c r="W19" t="str">
        <f t="shared" si="9"/>
        <v>Very High</v>
      </c>
      <c r="X19">
        <v>87697</v>
      </c>
      <c r="Y19" t="str">
        <f t="shared" si="10"/>
        <v>High</v>
      </c>
      <c r="Z19" t="s">
        <v>71</v>
      </c>
      <c r="AA19">
        <v>3</v>
      </c>
      <c r="AB19" t="str">
        <f t="shared" si="11"/>
        <v>Duo/Trio Poster</v>
      </c>
      <c r="AC19" t="s">
        <v>126</v>
      </c>
      <c r="AD19" t="s">
        <v>127</v>
      </c>
      <c r="AE19">
        <v>1722</v>
      </c>
      <c r="AF19" t="str">
        <f t="shared" si="12"/>
        <v>Low</v>
      </c>
      <c r="AG19" t="s">
        <v>9</v>
      </c>
      <c r="AH19" t="s">
        <v>10</v>
      </c>
      <c r="AI19" t="s">
        <v>11</v>
      </c>
      <c r="AJ19" t="str">
        <f t="shared" si="13"/>
        <v>Teen</v>
      </c>
      <c r="AK19">
        <v>220000000</v>
      </c>
      <c r="AL19" t="str">
        <f t="shared" si="14"/>
        <v>Very High Budget</v>
      </c>
      <c r="AM19">
        <v>2012</v>
      </c>
      <c r="AN19">
        <f t="shared" si="15"/>
        <v>13</v>
      </c>
      <c r="AO19" t="str">
        <f t="shared" si="16"/>
        <v>Modern Classic</v>
      </c>
      <c r="AP19">
        <v>21000</v>
      </c>
      <c r="AQ19" t="str">
        <f t="shared" si="17"/>
        <v>Medium</v>
      </c>
      <c r="AR19">
        <v>8.1</v>
      </c>
      <c r="AS19" t="str">
        <f t="shared" si="18"/>
        <v>Excellent</v>
      </c>
      <c r="AT19">
        <v>1.85</v>
      </c>
      <c r="AU19" t="str">
        <f t="shared" si="19"/>
        <v>HDTV / Widescreen</v>
      </c>
      <c r="AV19">
        <v>123000</v>
      </c>
      <c r="AW19" t="str">
        <f t="shared" si="20"/>
        <v>High</v>
      </c>
      <c r="BY19" t="s">
        <v>11088</v>
      </c>
      <c r="BZ19">
        <f t="shared" si="23"/>
        <v>2</v>
      </c>
      <c r="CB19" t="s">
        <v>7141</v>
      </c>
      <c r="CC19">
        <f t="shared" si="24"/>
        <v>11</v>
      </c>
    </row>
    <row r="20" spans="1:81" x14ac:dyDescent="0.3">
      <c r="A20" t="s">
        <v>0</v>
      </c>
      <c r="B20" t="s">
        <v>128</v>
      </c>
      <c r="C20">
        <v>448</v>
      </c>
      <c r="D20" t="str">
        <f t="shared" si="0"/>
        <v>Medium</v>
      </c>
      <c r="E20">
        <v>136</v>
      </c>
      <c r="F20" t="str">
        <f t="shared" si="1"/>
        <v>2h 16m</v>
      </c>
      <c r="G20" t="str">
        <f t="shared" si="2"/>
        <v>Long Movie</v>
      </c>
      <c r="H20">
        <v>252</v>
      </c>
      <c r="I20" t="str">
        <f t="shared" si="3"/>
        <v>Very Low</v>
      </c>
      <c r="J20">
        <v>1000</v>
      </c>
      <c r="K20" t="str">
        <f t="shared" si="4"/>
        <v>Very Low</v>
      </c>
      <c r="L20" t="s">
        <v>129</v>
      </c>
      <c r="M20">
        <v>40000</v>
      </c>
      <c r="N20" t="str">
        <f t="shared" si="5"/>
        <v>Medium</v>
      </c>
      <c r="O20">
        <v>241063875</v>
      </c>
      <c r="P20" t="str">
        <f t="shared" si="6"/>
        <v>Superhit</v>
      </c>
      <c r="Q20" t="s">
        <v>14</v>
      </c>
      <c r="R20" t="str">
        <f t="shared" si="7"/>
        <v>Action</v>
      </c>
      <c r="S20">
        <f t="shared" si="8"/>
        <v>3</v>
      </c>
      <c r="T20" t="s">
        <v>15</v>
      </c>
      <c r="U20" t="s">
        <v>130</v>
      </c>
      <c r="V20">
        <v>370704</v>
      </c>
      <c r="W20" t="str">
        <f t="shared" si="9"/>
        <v>High</v>
      </c>
      <c r="X20">
        <v>54083</v>
      </c>
      <c r="Y20" t="str">
        <f t="shared" si="10"/>
        <v>High</v>
      </c>
      <c r="Z20" t="s">
        <v>131</v>
      </c>
      <c r="AA20">
        <v>4</v>
      </c>
      <c r="AB20" t="str">
        <f t="shared" si="11"/>
        <v>Ensemble Poster</v>
      </c>
      <c r="AC20" t="s">
        <v>132</v>
      </c>
      <c r="AD20" t="s">
        <v>133</v>
      </c>
      <c r="AE20">
        <v>484</v>
      </c>
      <c r="AF20" t="str">
        <f t="shared" si="12"/>
        <v>Very Low</v>
      </c>
      <c r="AG20" t="s">
        <v>9</v>
      </c>
      <c r="AH20" t="s">
        <v>10</v>
      </c>
      <c r="AI20" t="s">
        <v>11</v>
      </c>
      <c r="AJ20" t="str">
        <f t="shared" si="13"/>
        <v>Teen</v>
      </c>
      <c r="AK20">
        <v>250000000</v>
      </c>
      <c r="AL20" t="str">
        <f t="shared" si="14"/>
        <v>Very High Budget</v>
      </c>
      <c r="AM20">
        <v>2011</v>
      </c>
      <c r="AN20">
        <f t="shared" si="15"/>
        <v>14</v>
      </c>
      <c r="AO20" t="str">
        <f t="shared" si="16"/>
        <v>Modern Classic</v>
      </c>
      <c r="AP20">
        <v>11000</v>
      </c>
      <c r="AQ20" t="str">
        <f t="shared" si="17"/>
        <v>Medium</v>
      </c>
      <c r="AR20">
        <v>6.7</v>
      </c>
      <c r="AS20" t="str">
        <f t="shared" si="18"/>
        <v>Average</v>
      </c>
      <c r="AT20">
        <v>2.35</v>
      </c>
      <c r="AU20" t="str">
        <f t="shared" si="19"/>
        <v>Cinematic Widescreen</v>
      </c>
      <c r="AV20">
        <v>58000</v>
      </c>
      <c r="AW20" t="str">
        <f t="shared" si="20"/>
        <v>High</v>
      </c>
      <c r="AY20">
        <v>2025</v>
      </c>
      <c r="BY20" t="s">
        <v>22445</v>
      </c>
      <c r="BZ20">
        <f t="shared" si="23"/>
        <v>1</v>
      </c>
      <c r="CB20" t="s">
        <v>5531</v>
      </c>
      <c r="CC20">
        <f t="shared" si="24"/>
        <v>3</v>
      </c>
    </row>
    <row r="21" spans="1:81" x14ac:dyDescent="0.3">
      <c r="A21" t="s">
        <v>0</v>
      </c>
      <c r="B21" t="s">
        <v>134</v>
      </c>
      <c r="C21">
        <v>451</v>
      </c>
      <c r="D21" t="str">
        <f t="shared" si="0"/>
        <v>Medium</v>
      </c>
      <c r="E21">
        <v>106</v>
      </c>
      <c r="F21" t="str">
        <f t="shared" si="1"/>
        <v>1h 46m</v>
      </c>
      <c r="G21" t="str">
        <f t="shared" si="2"/>
        <v>Standard Movie</v>
      </c>
      <c r="H21">
        <v>188</v>
      </c>
      <c r="I21" t="str">
        <f t="shared" si="3"/>
        <v>Very Low</v>
      </c>
      <c r="J21">
        <v>718</v>
      </c>
      <c r="K21" t="str">
        <f t="shared" si="4"/>
        <v>Very Low</v>
      </c>
      <c r="L21" t="s">
        <v>135</v>
      </c>
      <c r="M21">
        <v>10000</v>
      </c>
      <c r="N21" t="str">
        <f t="shared" si="5"/>
        <v>Low</v>
      </c>
      <c r="O21">
        <v>179020854</v>
      </c>
      <c r="P21" t="str">
        <f t="shared" si="6"/>
        <v>Hit</v>
      </c>
      <c r="Q21" t="s">
        <v>136</v>
      </c>
      <c r="R21" t="str">
        <f t="shared" si="7"/>
        <v>Action</v>
      </c>
      <c r="S21">
        <f t="shared" si="8"/>
        <v>6</v>
      </c>
      <c r="T21" t="s">
        <v>137</v>
      </c>
      <c r="U21" t="s">
        <v>138</v>
      </c>
      <c r="V21">
        <v>268154</v>
      </c>
      <c r="W21" t="str">
        <f t="shared" si="9"/>
        <v>High</v>
      </c>
      <c r="X21">
        <v>12572</v>
      </c>
      <c r="Y21" t="str">
        <f t="shared" si="10"/>
        <v>Medium</v>
      </c>
      <c r="Z21" t="s">
        <v>139</v>
      </c>
      <c r="AA21">
        <v>1</v>
      </c>
      <c r="AB21" t="str">
        <f t="shared" si="11"/>
        <v>Solo Star Poster</v>
      </c>
      <c r="AC21" t="s">
        <v>140</v>
      </c>
      <c r="AD21" t="s">
        <v>141</v>
      </c>
      <c r="AE21">
        <v>341</v>
      </c>
      <c r="AF21" t="str">
        <f t="shared" si="12"/>
        <v>Very Low</v>
      </c>
      <c r="AG21" t="s">
        <v>9</v>
      </c>
      <c r="AH21" t="s">
        <v>10</v>
      </c>
      <c r="AI21" t="s">
        <v>11</v>
      </c>
      <c r="AJ21" t="str">
        <f t="shared" si="13"/>
        <v>Teen</v>
      </c>
      <c r="AK21">
        <v>225000000</v>
      </c>
      <c r="AL21" t="str">
        <f t="shared" si="14"/>
        <v>Very High Budget</v>
      </c>
      <c r="AM21">
        <v>2012</v>
      </c>
      <c r="AN21">
        <f t="shared" si="15"/>
        <v>13</v>
      </c>
      <c r="AO21" t="str">
        <f t="shared" si="16"/>
        <v>Modern Classic</v>
      </c>
      <c r="AP21">
        <v>816</v>
      </c>
      <c r="AQ21" t="str">
        <f t="shared" si="17"/>
        <v>Very Low</v>
      </c>
      <c r="AR21">
        <v>6.8</v>
      </c>
      <c r="AS21" t="str">
        <f t="shared" si="18"/>
        <v>Average</v>
      </c>
      <c r="AT21">
        <v>1.85</v>
      </c>
      <c r="AU21" t="str">
        <f t="shared" si="19"/>
        <v>HDTV / Widescreen</v>
      </c>
      <c r="AV21">
        <v>40000</v>
      </c>
      <c r="AW21" t="str">
        <f t="shared" si="20"/>
        <v>Medium</v>
      </c>
      <c r="BY21" t="s">
        <v>21867</v>
      </c>
      <c r="BZ21">
        <f t="shared" si="23"/>
        <v>1</v>
      </c>
      <c r="CB21" t="s">
        <v>5665</v>
      </c>
      <c r="CC21">
        <f t="shared" si="24"/>
        <v>14</v>
      </c>
    </row>
    <row r="22" spans="1:81" x14ac:dyDescent="0.3">
      <c r="A22" t="s">
        <v>0</v>
      </c>
      <c r="B22" t="s">
        <v>142</v>
      </c>
      <c r="C22">
        <v>422</v>
      </c>
      <c r="D22" t="str">
        <f t="shared" si="0"/>
        <v>Medium</v>
      </c>
      <c r="E22">
        <v>164</v>
      </c>
      <c r="F22" t="str">
        <f t="shared" si="1"/>
        <v>2h 44m</v>
      </c>
      <c r="G22" t="str">
        <f t="shared" si="2"/>
        <v>Long Movie</v>
      </c>
      <c r="H22">
        <v>0</v>
      </c>
      <c r="I22" t="str">
        <f t="shared" si="3"/>
        <v>Very Low</v>
      </c>
      <c r="J22">
        <v>773</v>
      </c>
      <c r="K22" t="str">
        <f t="shared" si="4"/>
        <v>Very Low</v>
      </c>
      <c r="L22" t="s">
        <v>143</v>
      </c>
      <c r="M22">
        <v>5000</v>
      </c>
      <c r="N22" t="str">
        <f t="shared" si="5"/>
        <v>Low</v>
      </c>
      <c r="O22">
        <v>255108370</v>
      </c>
      <c r="P22" t="str">
        <f t="shared" si="6"/>
        <v>Superhit</v>
      </c>
      <c r="Q22" t="s">
        <v>144</v>
      </c>
      <c r="R22" t="str">
        <f t="shared" si="7"/>
        <v>Adventure</v>
      </c>
      <c r="S22">
        <f t="shared" si="8"/>
        <v>2</v>
      </c>
      <c r="T22" t="s">
        <v>145</v>
      </c>
      <c r="U22" t="s">
        <v>146</v>
      </c>
      <c r="V22">
        <v>354228</v>
      </c>
      <c r="W22" t="str">
        <f t="shared" si="9"/>
        <v>High</v>
      </c>
      <c r="X22">
        <v>9152</v>
      </c>
      <c r="Y22" t="str">
        <f t="shared" si="10"/>
        <v>Low</v>
      </c>
      <c r="Z22" t="s">
        <v>147</v>
      </c>
      <c r="AA22">
        <v>0</v>
      </c>
      <c r="AB22" t="str">
        <f t="shared" si="11"/>
        <v>Symbolic Poster</v>
      </c>
      <c r="AC22" t="s">
        <v>148</v>
      </c>
      <c r="AD22" t="s">
        <v>149</v>
      </c>
      <c r="AE22">
        <v>802</v>
      </c>
      <c r="AF22" t="str">
        <f t="shared" si="12"/>
        <v>Low</v>
      </c>
      <c r="AG22" t="s">
        <v>9</v>
      </c>
      <c r="AH22" t="s">
        <v>150</v>
      </c>
      <c r="AI22" t="s">
        <v>11</v>
      </c>
      <c r="AJ22" t="str">
        <f t="shared" si="13"/>
        <v>Teen</v>
      </c>
      <c r="AK22">
        <v>250000000</v>
      </c>
      <c r="AL22" t="str">
        <f t="shared" si="14"/>
        <v>Very High Budget</v>
      </c>
      <c r="AM22">
        <v>2014</v>
      </c>
      <c r="AN22">
        <f t="shared" si="15"/>
        <v>11</v>
      </c>
      <c r="AO22" t="str">
        <f t="shared" si="16"/>
        <v>Modern Classic</v>
      </c>
      <c r="AP22">
        <v>972</v>
      </c>
      <c r="AQ22" t="str">
        <f t="shared" si="17"/>
        <v>Very Low</v>
      </c>
      <c r="AR22">
        <v>7.5</v>
      </c>
      <c r="AS22" t="str">
        <f t="shared" si="18"/>
        <v>Good</v>
      </c>
      <c r="AT22">
        <v>2.35</v>
      </c>
      <c r="AU22" t="str">
        <f t="shared" si="19"/>
        <v>Cinematic Widescreen</v>
      </c>
      <c r="AV22">
        <v>65000</v>
      </c>
      <c r="AW22" t="str">
        <f t="shared" si="20"/>
        <v>High</v>
      </c>
      <c r="BY22" t="s">
        <v>21444</v>
      </c>
      <c r="BZ22">
        <f t="shared" si="23"/>
        <v>2</v>
      </c>
      <c r="CB22" t="s">
        <v>16812</v>
      </c>
      <c r="CC22">
        <f t="shared" si="24"/>
        <v>8</v>
      </c>
    </row>
    <row r="23" spans="1:81" x14ac:dyDescent="0.3">
      <c r="A23" t="s">
        <v>0</v>
      </c>
      <c r="B23" t="s">
        <v>151</v>
      </c>
      <c r="C23">
        <v>599</v>
      </c>
      <c r="D23" t="str">
        <f t="shared" si="0"/>
        <v>High</v>
      </c>
      <c r="E23">
        <v>153</v>
      </c>
      <c r="F23" t="str">
        <f t="shared" si="1"/>
        <v>2h 33m</v>
      </c>
      <c r="G23" t="str">
        <f t="shared" si="2"/>
        <v>Long Movie</v>
      </c>
      <c r="H23">
        <v>464</v>
      </c>
      <c r="I23" t="str">
        <f t="shared" si="3"/>
        <v>Very Low</v>
      </c>
      <c r="J23">
        <v>963</v>
      </c>
      <c r="K23" t="str">
        <f t="shared" si="4"/>
        <v>Very Low</v>
      </c>
      <c r="L23" t="s">
        <v>152</v>
      </c>
      <c r="M23">
        <v>15000</v>
      </c>
      <c r="N23" t="str">
        <f t="shared" si="5"/>
        <v>Medium</v>
      </c>
      <c r="O23">
        <v>262030663</v>
      </c>
      <c r="P23" t="str">
        <f t="shared" si="6"/>
        <v>Superhit</v>
      </c>
      <c r="Q23" t="s">
        <v>14</v>
      </c>
      <c r="R23" t="str">
        <f t="shared" si="7"/>
        <v>Action</v>
      </c>
      <c r="S23">
        <f t="shared" si="8"/>
        <v>3</v>
      </c>
      <c r="T23" t="s">
        <v>153</v>
      </c>
      <c r="U23" t="s">
        <v>154</v>
      </c>
      <c r="V23">
        <v>451803</v>
      </c>
      <c r="W23" t="str">
        <f t="shared" si="9"/>
        <v>High</v>
      </c>
      <c r="X23">
        <v>28489</v>
      </c>
      <c r="Y23" t="str">
        <f t="shared" si="10"/>
        <v>Medium</v>
      </c>
      <c r="Z23" t="s">
        <v>155</v>
      </c>
      <c r="AA23">
        <v>0</v>
      </c>
      <c r="AB23" t="str">
        <f t="shared" si="11"/>
        <v>Symbolic Poster</v>
      </c>
      <c r="AC23" t="s">
        <v>156</v>
      </c>
      <c r="AD23" t="s">
        <v>157</v>
      </c>
      <c r="AE23">
        <v>1225</v>
      </c>
      <c r="AF23" t="str">
        <f t="shared" si="12"/>
        <v>Low</v>
      </c>
      <c r="AG23" t="s">
        <v>9</v>
      </c>
      <c r="AH23" t="s">
        <v>10</v>
      </c>
      <c r="AI23" t="s">
        <v>11</v>
      </c>
      <c r="AJ23" t="str">
        <f t="shared" si="13"/>
        <v>Teen</v>
      </c>
      <c r="AK23">
        <v>230000000</v>
      </c>
      <c r="AL23" t="str">
        <f t="shared" si="14"/>
        <v>Very High Budget</v>
      </c>
      <c r="AM23">
        <v>2012</v>
      </c>
      <c r="AN23">
        <f t="shared" si="15"/>
        <v>13</v>
      </c>
      <c r="AO23" t="str">
        <f t="shared" si="16"/>
        <v>Modern Classic</v>
      </c>
      <c r="AP23">
        <v>10000</v>
      </c>
      <c r="AQ23" t="str">
        <f t="shared" si="17"/>
        <v>Low</v>
      </c>
      <c r="AR23">
        <v>7</v>
      </c>
      <c r="AS23" t="str">
        <f t="shared" si="18"/>
        <v>Good</v>
      </c>
      <c r="AT23">
        <v>2.35</v>
      </c>
      <c r="AU23" t="str">
        <f t="shared" si="19"/>
        <v>Cinematic Widescreen</v>
      </c>
      <c r="AV23">
        <v>56000</v>
      </c>
      <c r="AW23" t="str">
        <f t="shared" si="20"/>
        <v>High</v>
      </c>
      <c r="BY23" t="s">
        <v>15921</v>
      </c>
      <c r="BZ23">
        <f t="shared" si="23"/>
        <v>5</v>
      </c>
      <c r="CB23" t="s">
        <v>10462</v>
      </c>
      <c r="CC23">
        <f t="shared" si="24"/>
        <v>5</v>
      </c>
    </row>
    <row r="24" spans="1:81" x14ac:dyDescent="0.3">
      <c r="A24" t="s">
        <v>0</v>
      </c>
      <c r="B24" t="s">
        <v>158</v>
      </c>
      <c r="C24">
        <v>343</v>
      </c>
      <c r="D24" t="str">
        <f t="shared" si="0"/>
        <v>Medium</v>
      </c>
      <c r="E24">
        <v>156</v>
      </c>
      <c r="F24" t="str">
        <f t="shared" si="1"/>
        <v>2h 36m</v>
      </c>
      <c r="G24" t="str">
        <f t="shared" si="2"/>
        <v>Long Movie</v>
      </c>
      <c r="H24">
        <v>0</v>
      </c>
      <c r="I24" t="str">
        <f t="shared" si="3"/>
        <v>Very Low</v>
      </c>
      <c r="J24">
        <v>738</v>
      </c>
      <c r="K24" t="str">
        <f t="shared" si="4"/>
        <v>Very Low</v>
      </c>
      <c r="L24" t="s">
        <v>159</v>
      </c>
      <c r="M24">
        <v>891</v>
      </c>
      <c r="N24" t="str">
        <f t="shared" si="5"/>
        <v>Low</v>
      </c>
      <c r="O24">
        <v>105219735</v>
      </c>
      <c r="P24" t="str">
        <f t="shared" si="6"/>
        <v>Hit</v>
      </c>
      <c r="Q24" t="s">
        <v>160</v>
      </c>
      <c r="R24" t="str">
        <f t="shared" si="7"/>
        <v>Action</v>
      </c>
      <c r="S24">
        <f t="shared" si="8"/>
        <v>4</v>
      </c>
      <c r="T24" t="s">
        <v>161</v>
      </c>
      <c r="U24" t="s">
        <v>162</v>
      </c>
      <c r="V24">
        <v>211765</v>
      </c>
      <c r="W24" t="str">
        <f t="shared" si="9"/>
        <v>High</v>
      </c>
      <c r="X24">
        <v>3244</v>
      </c>
      <c r="Y24" t="str">
        <f t="shared" si="10"/>
        <v>Low</v>
      </c>
      <c r="Z24" t="s">
        <v>163</v>
      </c>
      <c r="AA24">
        <v>0</v>
      </c>
      <c r="AB24" t="str">
        <f t="shared" si="11"/>
        <v>Symbolic Poster</v>
      </c>
      <c r="AC24" t="s">
        <v>164</v>
      </c>
      <c r="AD24" t="s">
        <v>165</v>
      </c>
      <c r="AE24">
        <v>546</v>
      </c>
      <c r="AF24" t="str">
        <f t="shared" si="12"/>
        <v>Low</v>
      </c>
      <c r="AG24" t="s">
        <v>9</v>
      </c>
      <c r="AH24" t="s">
        <v>10</v>
      </c>
      <c r="AI24" t="s">
        <v>11</v>
      </c>
      <c r="AJ24" t="str">
        <f t="shared" si="13"/>
        <v>Teen</v>
      </c>
      <c r="AK24">
        <v>200000000</v>
      </c>
      <c r="AL24" t="str">
        <f t="shared" si="14"/>
        <v>Very High Budget</v>
      </c>
      <c r="AM24">
        <v>2010</v>
      </c>
      <c r="AN24">
        <f t="shared" si="15"/>
        <v>15</v>
      </c>
      <c r="AO24" t="str">
        <f t="shared" si="16"/>
        <v>Modern Classic</v>
      </c>
      <c r="AP24">
        <v>882</v>
      </c>
      <c r="AQ24" t="str">
        <f t="shared" si="17"/>
        <v>Very Low</v>
      </c>
      <c r="AR24">
        <v>6.7</v>
      </c>
      <c r="AS24" t="str">
        <f t="shared" si="18"/>
        <v>Average</v>
      </c>
      <c r="AT24">
        <v>2.35</v>
      </c>
      <c r="AU24" t="str">
        <f t="shared" si="19"/>
        <v>Cinematic Widescreen</v>
      </c>
      <c r="AV24">
        <v>17000</v>
      </c>
      <c r="AW24" t="str">
        <f t="shared" si="20"/>
        <v>Medium</v>
      </c>
      <c r="BY24" t="s">
        <v>19392</v>
      </c>
      <c r="BZ24">
        <f t="shared" si="23"/>
        <v>2</v>
      </c>
      <c r="CB24" t="s">
        <v>8790</v>
      </c>
      <c r="CC24">
        <f t="shared" si="24"/>
        <v>4</v>
      </c>
    </row>
    <row r="25" spans="1:81" x14ac:dyDescent="0.3">
      <c r="A25" t="s">
        <v>0</v>
      </c>
      <c r="B25" t="s">
        <v>142</v>
      </c>
      <c r="C25">
        <v>509</v>
      </c>
      <c r="D25" t="str">
        <f t="shared" si="0"/>
        <v>High</v>
      </c>
      <c r="E25">
        <v>186</v>
      </c>
      <c r="F25" t="str">
        <f t="shared" si="1"/>
        <v>3h 6m</v>
      </c>
      <c r="G25" t="str">
        <f t="shared" si="2"/>
        <v>Epic</v>
      </c>
      <c r="H25">
        <v>0</v>
      </c>
      <c r="I25" t="str">
        <f t="shared" si="3"/>
        <v>Very Low</v>
      </c>
      <c r="J25">
        <v>773</v>
      </c>
      <c r="K25" t="str">
        <f t="shared" si="4"/>
        <v>Very Low</v>
      </c>
      <c r="L25" t="s">
        <v>143</v>
      </c>
      <c r="M25">
        <v>5000</v>
      </c>
      <c r="N25" t="str">
        <f t="shared" si="5"/>
        <v>Low</v>
      </c>
      <c r="O25">
        <v>258355354</v>
      </c>
      <c r="P25" t="str">
        <f t="shared" si="6"/>
        <v>Superhit</v>
      </c>
      <c r="Q25" t="s">
        <v>144</v>
      </c>
      <c r="R25" t="str">
        <f t="shared" si="7"/>
        <v>Adventure</v>
      </c>
      <c r="S25">
        <f t="shared" si="8"/>
        <v>2</v>
      </c>
      <c r="T25" t="s">
        <v>145</v>
      </c>
      <c r="U25" t="s">
        <v>166</v>
      </c>
      <c r="V25">
        <v>483540</v>
      </c>
      <c r="W25" t="str">
        <f t="shared" si="9"/>
        <v>High</v>
      </c>
      <c r="X25">
        <v>9152</v>
      </c>
      <c r="Y25" t="str">
        <f t="shared" si="10"/>
        <v>Low</v>
      </c>
      <c r="Z25" t="s">
        <v>147</v>
      </c>
      <c r="AA25">
        <v>6</v>
      </c>
      <c r="AB25" t="str">
        <f t="shared" si="11"/>
        <v>Ensemble Poster</v>
      </c>
      <c r="AC25" t="s">
        <v>167</v>
      </c>
      <c r="AD25" t="s">
        <v>168</v>
      </c>
      <c r="AE25">
        <v>951</v>
      </c>
      <c r="AF25" t="str">
        <f t="shared" si="12"/>
        <v>Low</v>
      </c>
      <c r="AG25" t="s">
        <v>9</v>
      </c>
      <c r="AH25" t="s">
        <v>10</v>
      </c>
      <c r="AI25" t="s">
        <v>11</v>
      </c>
      <c r="AJ25" t="str">
        <f t="shared" si="13"/>
        <v>Teen</v>
      </c>
      <c r="AK25">
        <v>225000000</v>
      </c>
      <c r="AL25" t="str">
        <f t="shared" si="14"/>
        <v>Very High Budget</v>
      </c>
      <c r="AM25">
        <v>2013</v>
      </c>
      <c r="AN25">
        <f t="shared" si="15"/>
        <v>12</v>
      </c>
      <c r="AO25" t="str">
        <f t="shared" si="16"/>
        <v>Modern Classic</v>
      </c>
      <c r="AP25">
        <v>972</v>
      </c>
      <c r="AQ25" t="str">
        <f t="shared" si="17"/>
        <v>Very Low</v>
      </c>
      <c r="AR25">
        <v>7.9</v>
      </c>
      <c r="AS25" t="str">
        <f t="shared" si="18"/>
        <v>Good</v>
      </c>
      <c r="AT25">
        <v>2.35</v>
      </c>
      <c r="AU25" t="str">
        <f t="shared" si="19"/>
        <v>Cinematic Widescreen</v>
      </c>
      <c r="AV25">
        <v>83000</v>
      </c>
      <c r="AW25" t="str">
        <f t="shared" si="20"/>
        <v>High</v>
      </c>
      <c r="BY25" t="s">
        <v>21149</v>
      </c>
      <c r="BZ25">
        <f t="shared" si="23"/>
        <v>1</v>
      </c>
      <c r="CB25" t="s">
        <v>8621</v>
      </c>
      <c r="CC25">
        <f t="shared" si="24"/>
        <v>3</v>
      </c>
    </row>
    <row r="26" spans="1:81" x14ac:dyDescent="0.3">
      <c r="A26" t="s">
        <v>0</v>
      </c>
      <c r="B26" t="s">
        <v>169</v>
      </c>
      <c r="C26">
        <v>251</v>
      </c>
      <c r="D26" t="str">
        <f t="shared" si="0"/>
        <v>Medium</v>
      </c>
      <c r="E26">
        <v>113</v>
      </c>
      <c r="F26" t="str">
        <f t="shared" si="1"/>
        <v>1h 53m</v>
      </c>
      <c r="G26" t="str">
        <f t="shared" si="2"/>
        <v>Standard Movie</v>
      </c>
      <c r="H26">
        <v>129</v>
      </c>
      <c r="I26" t="str">
        <f t="shared" si="3"/>
        <v>Very Low</v>
      </c>
      <c r="J26">
        <v>1000</v>
      </c>
      <c r="K26" t="str">
        <f t="shared" si="4"/>
        <v>Very Low</v>
      </c>
      <c r="L26" t="s">
        <v>170</v>
      </c>
      <c r="M26">
        <v>16000</v>
      </c>
      <c r="N26" t="str">
        <f t="shared" si="5"/>
        <v>Medium</v>
      </c>
      <c r="O26">
        <v>70083519</v>
      </c>
      <c r="P26" t="str">
        <f t="shared" si="6"/>
        <v>Hit</v>
      </c>
      <c r="Q26" t="s">
        <v>171</v>
      </c>
      <c r="R26" t="str">
        <f t="shared" si="7"/>
        <v>Adventure</v>
      </c>
      <c r="S26">
        <f t="shared" si="8"/>
        <v>3</v>
      </c>
      <c r="T26" t="s">
        <v>172</v>
      </c>
      <c r="U26" t="s">
        <v>173</v>
      </c>
      <c r="V26">
        <v>149019</v>
      </c>
      <c r="W26" t="str">
        <f t="shared" si="9"/>
        <v>Medium</v>
      </c>
      <c r="X26">
        <v>24106</v>
      </c>
      <c r="Y26" t="str">
        <f t="shared" si="10"/>
        <v>Medium</v>
      </c>
      <c r="Z26" t="s">
        <v>174</v>
      </c>
      <c r="AA26">
        <v>2</v>
      </c>
      <c r="AB26" t="str">
        <f t="shared" si="11"/>
        <v>Duo/Trio Poster</v>
      </c>
      <c r="AC26" t="s">
        <v>175</v>
      </c>
      <c r="AD26" t="s">
        <v>176</v>
      </c>
      <c r="AE26">
        <v>666</v>
      </c>
      <c r="AF26" t="str">
        <f t="shared" si="12"/>
        <v>Low</v>
      </c>
      <c r="AG26" t="s">
        <v>9</v>
      </c>
      <c r="AH26" t="s">
        <v>10</v>
      </c>
      <c r="AI26" t="s">
        <v>11</v>
      </c>
      <c r="AJ26" t="str">
        <f t="shared" si="13"/>
        <v>Teen</v>
      </c>
      <c r="AK26">
        <v>180000000</v>
      </c>
      <c r="AL26" t="str">
        <f t="shared" si="14"/>
        <v>High Budget</v>
      </c>
      <c r="AM26">
        <v>2007</v>
      </c>
      <c r="AN26">
        <f t="shared" si="15"/>
        <v>18</v>
      </c>
      <c r="AO26" t="str">
        <f t="shared" si="16"/>
        <v>Old Classic</v>
      </c>
      <c r="AP26">
        <v>6000</v>
      </c>
      <c r="AQ26" t="str">
        <f t="shared" si="17"/>
        <v>Low</v>
      </c>
      <c r="AR26">
        <v>6.1</v>
      </c>
      <c r="AS26" t="str">
        <f t="shared" si="18"/>
        <v>Average</v>
      </c>
      <c r="AT26">
        <v>2.35</v>
      </c>
      <c r="AU26" t="str">
        <f t="shared" si="19"/>
        <v>Cinematic Widescreen</v>
      </c>
      <c r="AV26">
        <v>0</v>
      </c>
      <c r="AW26" t="str">
        <f t="shared" si="20"/>
        <v>Very Low</v>
      </c>
      <c r="BY26" t="s">
        <v>20673</v>
      </c>
      <c r="BZ26">
        <f t="shared" si="23"/>
        <v>1</v>
      </c>
      <c r="CB26" t="s">
        <v>7635</v>
      </c>
      <c r="CC26">
        <f t="shared" si="24"/>
        <v>1</v>
      </c>
    </row>
    <row r="27" spans="1:81" x14ac:dyDescent="0.3">
      <c r="A27" t="s">
        <v>0</v>
      </c>
      <c r="B27" t="s">
        <v>142</v>
      </c>
      <c r="C27">
        <v>446</v>
      </c>
      <c r="D27" t="str">
        <f t="shared" si="0"/>
        <v>Medium</v>
      </c>
      <c r="E27">
        <v>201</v>
      </c>
      <c r="F27" t="str">
        <f t="shared" si="1"/>
        <v>3h 21m</v>
      </c>
      <c r="G27" t="str">
        <f t="shared" si="2"/>
        <v>Epic</v>
      </c>
      <c r="H27">
        <v>0</v>
      </c>
      <c r="I27" t="str">
        <f t="shared" si="3"/>
        <v>Very Low</v>
      </c>
      <c r="J27">
        <v>84</v>
      </c>
      <c r="K27" t="str">
        <f t="shared" si="4"/>
        <v>Very Low</v>
      </c>
      <c r="L27" t="s">
        <v>177</v>
      </c>
      <c r="M27">
        <v>6000</v>
      </c>
      <c r="N27" t="str">
        <f t="shared" si="5"/>
        <v>Low</v>
      </c>
      <c r="O27">
        <v>218051260</v>
      </c>
      <c r="P27" t="str">
        <f t="shared" si="6"/>
        <v>Superhit</v>
      </c>
      <c r="Q27" t="s">
        <v>178</v>
      </c>
      <c r="R27" t="str">
        <f t="shared" si="7"/>
        <v>Action</v>
      </c>
      <c r="S27">
        <f t="shared" si="8"/>
        <v>4</v>
      </c>
      <c r="T27" t="s">
        <v>179</v>
      </c>
      <c r="U27" t="s">
        <v>180</v>
      </c>
      <c r="V27">
        <v>316018</v>
      </c>
      <c r="W27" t="str">
        <f t="shared" si="9"/>
        <v>High</v>
      </c>
      <c r="X27">
        <v>7123</v>
      </c>
      <c r="Y27" t="str">
        <f t="shared" si="10"/>
        <v>Low</v>
      </c>
      <c r="Z27" t="s">
        <v>181</v>
      </c>
      <c r="AA27">
        <v>0</v>
      </c>
      <c r="AB27" t="str">
        <f t="shared" si="11"/>
        <v>Symbolic Poster</v>
      </c>
      <c r="AC27" t="s">
        <v>182</v>
      </c>
      <c r="AD27" t="s">
        <v>183</v>
      </c>
      <c r="AE27">
        <v>2618</v>
      </c>
      <c r="AF27" t="str">
        <f t="shared" si="12"/>
        <v>Medium</v>
      </c>
      <c r="AG27" t="s">
        <v>9</v>
      </c>
      <c r="AH27" t="s">
        <v>150</v>
      </c>
      <c r="AI27" t="s">
        <v>11</v>
      </c>
      <c r="AJ27" t="str">
        <f t="shared" si="13"/>
        <v>Teen</v>
      </c>
      <c r="AK27">
        <v>207000000</v>
      </c>
      <c r="AL27" t="str">
        <f t="shared" si="14"/>
        <v>Very High Budget</v>
      </c>
      <c r="AM27">
        <v>2005</v>
      </c>
      <c r="AN27">
        <f t="shared" si="15"/>
        <v>20</v>
      </c>
      <c r="AO27" t="str">
        <f t="shared" si="16"/>
        <v>Old Classic</v>
      </c>
      <c r="AP27">
        <v>919</v>
      </c>
      <c r="AQ27" t="str">
        <f t="shared" si="17"/>
        <v>Very Low</v>
      </c>
      <c r="AR27">
        <v>7.2</v>
      </c>
      <c r="AS27" t="str">
        <f t="shared" si="18"/>
        <v>Good</v>
      </c>
      <c r="AT27">
        <v>2.35</v>
      </c>
      <c r="AU27" t="str">
        <f t="shared" si="19"/>
        <v>Cinematic Widescreen</v>
      </c>
      <c r="AV27">
        <v>0</v>
      </c>
      <c r="AW27" t="str">
        <f t="shared" si="20"/>
        <v>Very Low</v>
      </c>
      <c r="BY27" t="s">
        <v>17465</v>
      </c>
      <c r="BZ27">
        <f t="shared" si="23"/>
        <v>4</v>
      </c>
      <c r="CB27" t="s">
        <v>5782</v>
      </c>
      <c r="CC27">
        <f t="shared" si="24"/>
        <v>1</v>
      </c>
    </row>
    <row r="28" spans="1:81" x14ac:dyDescent="0.3">
      <c r="A28" t="s">
        <v>0</v>
      </c>
      <c r="B28" t="s">
        <v>1</v>
      </c>
      <c r="C28">
        <v>315</v>
      </c>
      <c r="D28" t="str">
        <f t="shared" si="0"/>
        <v>Medium</v>
      </c>
      <c r="E28">
        <v>194</v>
      </c>
      <c r="F28" t="str">
        <f t="shared" si="1"/>
        <v>3h 14m</v>
      </c>
      <c r="G28" t="str">
        <f t="shared" si="2"/>
        <v>Epic</v>
      </c>
      <c r="H28">
        <v>0</v>
      </c>
      <c r="I28" t="str">
        <f t="shared" si="3"/>
        <v>Very Low</v>
      </c>
      <c r="J28">
        <v>794</v>
      </c>
      <c r="K28" t="str">
        <f t="shared" si="4"/>
        <v>Very Low</v>
      </c>
      <c r="L28" t="s">
        <v>184</v>
      </c>
      <c r="M28">
        <v>29000</v>
      </c>
      <c r="N28" t="str">
        <f t="shared" si="5"/>
        <v>Medium</v>
      </c>
      <c r="O28">
        <v>658672302</v>
      </c>
      <c r="P28" t="str">
        <f t="shared" si="6"/>
        <v>Blockbuster</v>
      </c>
      <c r="Q28" t="s">
        <v>185</v>
      </c>
      <c r="R28" t="str">
        <f t="shared" si="7"/>
        <v>Drama</v>
      </c>
      <c r="S28">
        <f t="shared" si="8"/>
        <v>2</v>
      </c>
      <c r="T28" t="s">
        <v>186</v>
      </c>
      <c r="U28" t="s">
        <v>187</v>
      </c>
      <c r="V28">
        <v>793059</v>
      </c>
      <c r="W28" t="str">
        <f t="shared" si="9"/>
        <v>Very High</v>
      </c>
      <c r="X28">
        <v>45223</v>
      </c>
      <c r="Y28" t="str">
        <f t="shared" si="10"/>
        <v>Medium</v>
      </c>
      <c r="Z28" t="s">
        <v>188</v>
      </c>
      <c r="AA28">
        <v>0</v>
      </c>
      <c r="AB28" t="str">
        <f t="shared" si="11"/>
        <v>Symbolic Poster</v>
      </c>
      <c r="AC28" t="s">
        <v>189</v>
      </c>
      <c r="AD28" t="s">
        <v>190</v>
      </c>
      <c r="AE28">
        <v>2528</v>
      </c>
      <c r="AF28" t="str">
        <f t="shared" si="12"/>
        <v>Medium</v>
      </c>
      <c r="AG28" t="s">
        <v>9</v>
      </c>
      <c r="AH28" t="s">
        <v>10</v>
      </c>
      <c r="AI28" t="s">
        <v>11</v>
      </c>
      <c r="AJ28" t="str">
        <f t="shared" si="13"/>
        <v>Teen</v>
      </c>
      <c r="AK28">
        <v>200000000</v>
      </c>
      <c r="AL28" t="str">
        <f t="shared" si="14"/>
        <v>Very High Budget</v>
      </c>
      <c r="AM28">
        <v>1997</v>
      </c>
      <c r="AN28">
        <f t="shared" si="15"/>
        <v>28</v>
      </c>
      <c r="AO28" t="str">
        <f t="shared" si="16"/>
        <v>Old Classic</v>
      </c>
      <c r="AP28">
        <v>14000</v>
      </c>
      <c r="AQ28" t="str">
        <f t="shared" si="17"/>
        <v>Medium</v>
      </c>
      <c r="AR28">
        <v>7.7</v>
      </c>
      <c r="AS28" t="str">
        <f t="shared" si="18"/>
        <v>Good</v>
      </c>
      <c r="AT28">
        <v>2.35</v>
      </c>
      <c r="AU28" t="str">
        <f t="shared" si="19"/>
        <v>Cinematic Widescreen</v>
      </c>
      <c r="AV28">
        <v>26000</v>
      </c>
      <c r="AW28" t="str">
        <f t="shared" si="20"/>
        <v>Medium</v>
      </c>
      <c r="BY28" t="s">
        <v>10461</v>
      </c>
      <c r="BZ28">
        <f t="shared" si="23"/>
        <v>4</v>
      </c>
      <c r="CB28" t="s">
        <v>8115</v>
      </c>
      <c r="CC28">
        <f t="shared" si="24"/>
        <v>8</v>
      </c>
    </row>
    <row r="29" spans="1:81" x14ac:dyDescent="0.3">
      <c r="A29" t="s">
        <v>0</v>
      </c>
      <c r="B29" t="s">
        <v>191</v>
      </c>
      <c r="C29">
        <v>516</v>
      </c>
      <c r="D29" t="str">
        <f t="shared" si="0"/>
        <v>High</v>
      </c>
      <c r="E29">
        <v>147</v>
      </c>
      <c r="F29" t="str">
        <f t="shared" si="1"/>
        <v>2h 27m</v>
      </c>
      <c r="G29" t="str">
        <f t="shared" si="2"/>
        <v>Long Movie</v>
      </c>
      <c r="H29">
        <v>94</v>
      </c>
      <c r="I29" t="str">
        <f t="shared" si="3"/>
        <v>Very Low</v>
      </c>
      <c r="J29">
        <v>11000</v>
      </c>
      <c r="K29" t="str">
        <f t="shared" si="4"/>
        <v>Medium</v>
      </c>
      <c r="L29" t="s">
        <v>71</v>
      </c>
      <c r="M29">
        <v>21000</v>
      </c>
      <c r="N29" t="str">
        <f t="shared" si="5"/>
        <v>Medium</v>
      </c>
      <c r="O29">
        <v>407197282</v>
      </c>
      <c r="P29" t="str">
        <f t="shared" si="6"/>
        <v>Superhit</v>
      </c>
      <c r="Q29" t="s">
        <v>44</v>
      </c>
      <c r="R29" t="str">
        <f t="shared" si="7"/>
        <v>Action</v>
      </c>
      <c r="S29">
        <f t="shared" si="8"/>
        <v>3</v>
      </c>
      <c r="T29" t="s">
        <v>68</v>
      </c>
      <c r="U29" t="s">
        <v>192</v>
      </c>
      <c r="V29">
        <v>272670</v>
      </c>
      <c r="W29" t="str">
        <f t="shared" si="9"/>
        <v>High</v>
      </c>
      <c r="X29">
        <v>64798</v>
      </c>
      <c r="Y29" t="str">
        <f t="shared" si="10"/>
        <v>High</v>
      </c>
      <c r="Z29" t="s">
        <v>193</v>
      </c>
      <c r="AA29">
        <v>0</v>
      </c>
      <c r="AB29" t="str">
        <f t="shared" si="11"/>
        <v>Symbolic Poster</v>
      </c>
      <c r="AC29" t="s">
        <v>194</v>
      </c>
      <c r="AD29" t="s">
        <v>195</v>
      </c>
      <c r="AE29">
        <v>1022</v>
      </c>
      <c r="AF29" t="str">
        <f t="shared" si="12"/>
        <v>Low</v>
      </c>
      <c r="AG29" t="s">
        <v>9</v>
      </c>
      <c r="AH29" t="s">
        <v>10</v>
      </c>
      <c r="AI29" t="s">
        <v>11</v>
      </c>
      <c r="AJ29" t="str">
        <f t="shared" si="13"/>
        <v>Teen</v>
      </c>
      <c r="AK29">
        <v>250000000</v>
      </c>
      <c r="AL29" t="str">
        <f t="shared" si="14"/>
        <v>Very High Budget</v>
      </c>
      <c r="AM29">
        <v>2016</v>
      </c>
      <c r="AN29">
        <f t="shared" si="15"/>
        <v>9</v>
      </c>
      <c r="AO29" t="str">
        <f t="shared" si="16"/>
        <v>Modern Classic</v>
      </c>
      <c r="AP29">
        <v>19000</v>
      </c>
      <c r="AQ29" t="str">
        <f t="shared" si="17"/>
        <v>Medium</v>
      </c>
      <c r="AR29">
        <v>8.1999999999999993</v>
      </c>
      <c r="AS29" t="str">
        <f t="shared" si="18"/>
        <v>Excellent</v>
      </c>
      <c r="AT29">
        <v>2.35</v>
      </c>
      <c r="AU29" t="str">
        <f t="shared" si="19"/>
        <v>Cinematic Widescreen</v>
      </c>
      <c r="AV29">
        <v>72000</v>
      </c>
      <c r="AW29" t="str">
        <f t="shared" si="20"/>
        <v>High</v>
      </c>
      <c r="BY29" t="s">
        <v>13576</v>
      </c>
      <c r="BZ29">
        <f t="shared" si="23"/>
        <v>4</v>
      </c>
      <c r="CB29" t="s">
        <v>8717</v>
      </c>
      <c r="CC29">
        <f t="shared" si="24"/>
        <v>3</v>
      </c>
    </row>
    <row r="30" spans="1:81" x14ac:dyDescent="0.3">
      <c r="A30" t="s">
        <v>0</v>
      </c>
      <c r="B30" t="s">
        <v>196</v>
      </c>
      <c r="C30">
        <v>377</v>
      </c>
      <c r="D30" t="str">
        <f t="shared" si="0"/>
        <v>Medium</v>
      </c>
      <c r="E30">
        <v>131</v>
      </c>
      <c r="F30" t="str">
        <f t="shared" si="1"/>
        <v>2h 11m</v>
      </c>
      <c r="G30" t="str">
        <f t="shared" si="2"/>
        <v>Long Movie</v>
      </c>
      <c r="H30">
        <v>532</v>
      </c>
      <c r="I30" t="str">
        <f t="shared" si="3"/>
        <v>Very Low</v>
      </c>
      <c r="J30">
        <v>627</v>
      </c>
      <c r="K30" t="str">
        <f t="shared" si="4"/>
        <v>Very Low</v>
      </c>
      <c r="L30" t="s">
        <v>197</v>
      </c>
      <c r="M30">
        <v>14000</v>
      </c>
      <c r="N30" t="str">
        <f t="shared" si="5"/>
        <v>Medium</v>
      </c>
      <c r="O30">
        <v>65173160</v>
      </c>
      <c r="P30" t="str">
        <f t="shared" si="6"/>
        <v>Hit</v>
      </c>
      <c r="Q30" t="s">
        <v>198</v>
      </c>
      <c r="R30" t="str">
        <f t="shared" si="7"/>
        <v>Action</v>
      </c>
      <c r="S30">
        <f t="shared" si="8"/>
        <v>4</v>
      </c>
      <c r="T30" t="s">
        <v>199</v>
      </c>
      <c r="U30" t="s">
        <v>200</v>
      </c>
      <c r="V30">
        <v>202382</v>
      </c>
      <c r="W30" t="str">
        <f t="shared" si="9"/>
        <v>High</v>
      </c>
      <c r="X30">
        <v>26679</v>
      </c>
      <c r="Y30" t="str">
        <f t="shared" si="10"/>
        <v>Medium</v>
      </c>
      <c r="Z30" t="s">
        <v>201</v>
      </c>
      <c r="AA30">
        <v>0</v>
      </c>
      <c r="AB30" t="str">
        <f t="shared" si="11"/>
        <v>Symbolic Poster</v>
      </c>
      <c r="AC30" t="s">
        <v>202</v>
      </c>
      <c r="AD30" t="s">
        <v>203</v>
      </c>
      <c r="AE30">
        <v>751</v>
      </c>
      <c r="AF30" t="str">
        <f t="shared" si="12"/>
        <v>Low</v>
      </c>
      <c r="AG30" t="s">
        <v>9</v>
      </c>
      <c r="AH30" t="s">
        <v>10</v>
      </c>
      <c r="AI30" t="s">
        <v>11</v>
      </c>
      <c r="AJ30" t="str">
        <f t="shared" si="13"/>
        <v>Teen</v>
      </c>
      <c r="AK30">
        <v>209000000</v>
      </c>
      <c r="AL30" t="str">
        <f t="shared" si="14"/>
        <v>Very High Budget</v>
      </c>
      <c r="AM30">
        <v>2012</v>
      </c>
      <c r="AN30">
        <f t="shared" si="15"/>
        <v>13</v>
      </c>
      <c r="AO30" t="str">
        <f t="shared" si="16"/>
        <v>Modern Classic</v>
      </c>
      <c r="AP30">
        <v>10000</v>
      </c>
      <c r="AQ30" t="str">
        <f t="shared" si="17"/>
        <v>Low</v>
      </c>
      <c r="AR30">
        <v>5.9</v>
      </c>
      <c r="AS30" t="str">
        <f t="shared" si="18"/>
        <v>Below Average</v>
      </c>
      <c r="AT30">
        <v>2.35</v>
      </c>
      <c r="AU30" t="str">
        <f t="shared" si="19"/>
        <v>Cinematic Widescreen</v>
      </c>
      <c r="AV30">
        <v>44000</v>
      </c>
      <c r="AW30" t="str">
        <f t="shared" si="20"/>
        <v>Medium</v>
      </c>
      <c r="BY30" t="s">
        <v>12671</v>
      </c>
      <c r="BZ30">
        <f t="shared" si="23"/>
        <v>8</v>
      </c>
      <c r="CB30" t="s">
        <v>12587</v>
      </c>
      <c r="CC30">
        <f t="shared" si="24"/>
        <v>8</v>
      </c>
    </row>
    <row r="31" spans="1:81" x14ac:dyDescent="0.3">
      <c r="A31" t="s">
        <v>0</v>
      </c>
      <c r="B31" t="s">
        <v>204</v>
      </c>
      <c r="C31">
        <v>644</v>
      </c>
      <c r="D31" t="str">
        <f t="shared" si="0"/>
        <v>High</v>
      </c>
      <c r="E31">
        <v>124</v>
      </c>
      <c r="F31" t="str">
        <f t="shared" si="1"/>
        <v>2h 4m</v>
      </c>
      <c r="G31" t="str">
        <f t="shared" si="2"/>
        <v>Long Movie</v>
      </c>
      <c r="H31">
        <v>365</v>
      </c>
      <c r="I31" t="str">
        <f t="shared" si="3"/>
        <v>Very Low</v>
      </c>
      <c r="J31">
        <v>1000</v>
      </c>
      <c r="K31" t="str">
        <f t="shared" si="4"/>
        <v>Very Low</v>
      </c>
      <c r="L31" t="s">
        <v>205</v>
      </c>
      <c r="M31">
        <v>3000</v>
      </c>
      <c r="N31" t="str">
        <f t="shared" si="5"/>
        <v>Low</v>
      </c>
      <c r="O31">
        <v>652177271</v>
      </c>
      <c r="P31" t="str">
        <f t="shared" si="6"/>
        <v>Blockbuster</v>
      </c>
      <c r="Q31" t="s">
        <v>198</v>
      </c>
      <c r="R31" t="str">
        <f t="shared" si="7"/>
        <v>Action</v>
      </c>
      <c r="S31">
        <f t="shared" si="8"/>
        <v>4</v>
      </c>
      <c r="T31" t="s">
        <v>206</v>
      </c>
      <c r="U31" t="s">
        <v>207</v>
      </c>
      <c r="V31">
        <v>418214</v>
      </c>
      <c r="W31" t="str">
        <f t="shared" si="9"/>
        <v>High</v>
      </c>
      <c r="X31">
        <v>8458</v>
      </c>
      <c r="Y31" t="str">
        <f t="shared" si="10"/>
        <v>Low</v>
      </c>
      <c r="Z31" t="s">
        <v>208</v>
      </c>
      <c r="AA31">
        <v>0</v>
      </c>
      <c r="AB31" t="str">
        <f t="shared" si="11"/>
        <v>Symbolic Poster</v>
      </c>
      <c r="AC31" t="s">
        <v>209</v>
      </c>
      <c r="AD31" t="s">
        <v>210</v>
      </c>
      <c r="AE31">
        <v>1290</v>
      </c>
      <c r="AF31" t="str">
        <f t="shared" si="12"/>
        <v>Low</v>
      </c>
      <c r="AG31" t="s">
        <v>9</v>
      </c>
      <c r="AH31" t="s">
        <v>10</v>
      </c>
      <c r="AI31" t="s">
        <v>11</v>
      </c>
      <c r="AJ31" t="str">
        <f t="shared" si="13"/>
        <v>Teen</v>
      </c>
      <c r="AK31">
        <v>150000000</v>
      </c>
      <c r="AL31" t="str">
        <f t="shared" si="14"/>
        <v>High Budget</v>
      </c>
      <c r="AM31">
        <v>2015</v>
      </c>
      <c r="AN31">
        <f t="shared" si="15"/>
        <v>10</v>
      </c>
      <c r="AO31" t="str">
        <f t="shared" si="16"/>
        <v>Modern Classic</v>
      </c>
      <c r="AP31">
        <v>2000</v>
      </c>
      <c r="AQ31" t="str">
        <f t="shared" si="17"/>
        <v>Low</v>
      </c>
      <c r="AR31">
        <v>7</v>
      </c>
      <c r="AS31" t="str">
        <f t="shared" si="18"/>
        <v>Good</v>
      </c>
      <c r="AT31">
        <v>2</v>
      </c>
      <c r="AU31" t="str">
        <f t="shared" si="19"/>
        <v/>
      </c>
      <c r="AV31">
        <v>150000</v>
      </c>
      <c r="AW31" t="str">
        <f t="shared" si="20"/>
        <v>High</v>
      </c>
      <c r="BY31" t="s">
        <v>24237</v>
      </c>
      <c r="BZ31">
        <f t="shared" si="23"/>
        <v>0</v>
      </c>
      <c r="CB31" t="s">
        <v>16373</v>
      </c>
      <c r="CC31">
        <f t="shared" si="24"/>
        <v>1</v>
      </c>
    </row>
    <row r="32" spans="1:81" x14ac:dyDescent="0.3">
      <c r="A32" t="s">
        <v>0</v>
      </c>
      <c r="B32" t="s">
        <v>20</v>
      </c>
      <c r="C32">
        <v>750</v>
      </c>
      <c r="D32" t="str">
        <f t="shared" si="0"/>
        <v>High</v>
      </c>
      <c r="E32">
        <v>143</v>
      </c>
      <c r="F32" t="str">
        <f t="shared" si="1"/>
        <v>2h 23m</v>
      </c>
      <c r="G32" t="str">
        <f t="shared" si="2"/>
        <v>Long Movie</v>
      </c>
      <c r="H32">
        <v>0</v>
      </c>
      <c r="I32" t="str">
        <f t="shared" si="3"/>
        <v>Very Low</v>
      </c>
      <c r="J32">
        <v>393</v>
      </c>
      <c r="K32" t="str">
        <f t="shared" si="4"/>
        <v>Very Low</v>
      </c>
      <c r="L32" t="s">
        <v>211</v>
      </c>
      <c r="M32">
        <v>883</v>
      </c>
      <c r="N32" t="str">
        <f t="shared" si="5"/>
        <v>Low</v>
      </c>
      <c r="O32">
        <v>304360277</v>
      </c>
      <c r="P32" t="str">
        <f t="shared" si="6"/>
        <v>Superhit</v>
      </c>
      <c r="Q32" t="s">
        <v>22</v>
      </c>
      <c r="R32" t="str">
        <f t="shared" si="7"/>
        <v>Action</v>
      </c>
      <c r="S32">
        <f t="shared" si="8"/>
        <v>3</v>
      </c>
      <c r="T32" t="s">
        <v>212</v>
      </c>
      <c r="U32" t="s">
        <v>213</v>
      </c>
      <c r="V32">
        <v>522030</v>
      </c>
      <c r="W32" t="str">
        <f t="shared" si="9"/>
        <v>Very High</v>
      </c>
      <c r="X32">
        <v>2039</v>
      </c>
      <c r="Y32" t="str">
        <f t="shared" si="10"/>
        <v>Low</v>
      </c>
      <c r="Z32" t="s">
        <v>21</v>
      </c>
      <c r="AA32">
        <v>0</v>
      </c>
      <c r="AB32" t="str">
        <f t="shared" si="11"/>
        <v>Symbolic Poster</v>
      </c>
      <c r="AC32" t="s">
        <v>214</v>
      </c>
      <c r="AD32" t="s">
        <v>215</v>
      </c>
      <c r="AE32">
        <v>1498</v>
      </c>
      <c r="AF32" t="str">
        <f t="shared" si="12"/>
        <v>Low</v>
      </c>
      <c r="AG32" t="s">
        <v>9</v>
      </c>
      <c r="AH32" t="s">
        <v>28</v>
      </c>
      <c r="AI32" t="s">
        <v>11</v>
      </c>
      <c r="AJ32" t="str">
        <f t="shared" si="13"/>
        <v>Teen</v>
      </c>
      <c r="AK32">
        <v>200000000</v>
      </c>
      <c r="AL32" t="str">
        <f t="shared" si="14"/>
        <v>Very High Budget</v>
      </c>
      <c r="AM32">
        <v>2012</v>
      </c>
      <c r="AN32">
        <f t="shared" si="15"/>
        <v>13</v>
      </c>
      <c r="AO32" t="str">
        <f t="shared" si="16"/>
        <v>Modern Classic</v>
      </c>
      <c r="AP32">
        <v>563</v>
      </c>
      <c r="AQ32" t="str">
        <f t="shared" si="17"/>
        <v>Very Low</v>
      </c>
      <c r="AR32">
        <v>7.8</v>
      </c>
      <c r="AS32" t="str">
        <f t="shared" si="18"/>
        <v>Good</v>
      </c>
      <c r="AT32">
        <v>2.35</v>
      </c>
      <c r="AU32" t="str">
        <f t="shared" si="19"/>
        <v>Cinematic Widescreen</v>
      </c>
      <c r="AV32">
        <v>80000</v>
      </c>
      <c r="AW32" t="str">
        <f t="shared" si="20"/>
        <v>High</v>
      </c>
      <c r="BY32" t="s">
        <v>18151</v>
      </c>
      <c r="BZ32">
        <f t="shared" si="23"/>
        <v>1</v>
      </c>
      <c r="CB32" t="s">
        <v>19116</v>
      </c>
      <c r="CC32">
        <f t="shared" si="24"/>
        <v>1</v>
      </c>
    </row>
    <row r="33" spans="1:81" x14ac:dyDescent="0.3">
      <c r="A33" t="s">
        <v>0</v>
      </c>
      <c r="B33" t="s">
        <v>50</v>
      </c>
      <c r="C33">
        <v>300</v>
      </c>
      <c r="D33" t="str">
        <f t="shared" si="0"/>
        <v>Medium</v>
      </c>
      <c r="E33">
        <v>135</v>
      </c>
      <c r="F33" t="str">
        <f t="shared" si="1"/>
        <v>2h 15m</v>
      </c>
      <c r="G33" t="str">
        <f t="shared" si="2"/>
        <v>Long Movie</v>
      </c>
      <c r="H33">
        <v>0</v>
      </c>
      <c r="I33" t="str">
        <f t="shared" si="3"/>
        <v>Very Low</v>
      </c>
      <c r="J33">
        <v>4000</v>
      </c>
      <c r="K33" t="str">
        <f t="shared" si="4"/>
        <v>Low</v>
      </c>
      <c r="L33" t="s">
        <v>51</v>
      </c>
      <c r="M33">
        <v>24000</v>
      </c>
      <c r="N33" t="str">
        <f t="shared" si="5"/>
        <v>Medium</v>
      </c>
      <c r="O33">
        <v>373377893</v>
      </c>
      <c r="P33" t="str">
        <f t="shared" si="6"/>
        <v>Superhit</v>
      </c>
      <c r="Q33" t="s">
        <v>216</v>
      </c>
      <c r="R33" t="str">
        <f t="shared" si="7"/>
        <v>Action</v>
      </c>
      <c r="S33">
        <f t="shared" si="8"/>
        <v>4</v>
      </c>
      <c r="T33" t="s">
        <v>53</v>
      </c>
      <c r="U33" t="s">
        <v>217</v>
      </c>
      <c r="V33">
        <v>411164</v>
      </c>
      <c r="W33" t="str">
        <f t="shared" si="9"/>
        <v>High</v>
      </c>
      <c r="X33">
        <v>43388</v>
      </c>
      <c r="Y33" t="str">
        <f t="shared" si="10"/>
        <v>Medium</v>
      </c>
      <c r="Z33" t="s">
        <v>55</v>
      </c>
      <c r="AA33">
        <v>1</v>
      </c>
      <c r="AB33" t="str">
        <f t="shared" si="11"/>
        <v>Solo Star Poster</v>
      </c>
      <c r="AC33" t="s">
        <v>218</v>
      </c>
      <c r="AD33" t="s">
        <v>219</v>
      </c>
      <c r="AE33">
        <v>1303</v>
      </c>
      <c r="AF33" t="str">
        <f t="shared" si="12"/>
        <v>Low</v>
      </c>
      <c r="AG33" t="s">
        <v>9</v>
      </c>
      <c r="AH33" t="s">
        <v>10</v>
      </c>
      <c r="AI33" t="s">
        <v>11</v>
      </c>
      <c r="AJ33" t="str">
        <f t="shared" si="13"/>
        <v>Teen</v>
      </c>
      <c r="AK33">
        <v>200000000</v>
      </c>
      <c r="AL33" t="str">
        <f t="shared" si="14"/>
        <v>Very High Budget</v>
      </c>
      <c r="AM33">
        <v>2004</v>
      </c>
      <c r="AN33">
        <f t="shared" si="15"/>
        <v>21</v>
      </c>
      <c r="AO33" t="str">
        <f t="shared" si="16"/>
        <v>Old Classic</v>
      </c>
      <c r="AP33">
        <v>11000</v>
      </c>
      <c r="AQ33" t="str">
        <f t="shared" si="17"/>
        <v>Medium</v>
      </c>
      <c r="AR33">
        <v>7.3</v>
      </c>
      <c r="AS33" t="str">
        <f t="shared" si="18"/>
        <v>Good</v>
      </c>
      <c r="AT33">
        <v>2.35</v>
      </c>
      <c r="AU33" t="str">
        <f t="shared" si="19"/>
        <v>Cinematic Widescreen</v>
      </c>
      <c r="AV33">
        <v>0</v>
      </c>
      <c r="AW33" t="str">
        <f t="shared" si="20"/>
        <v>Very Low</v>
      </c>
      <c r="BY33" t="s">
        <v>18082</v>
      </c>
      <c r="BZ33">
        <f t="shared" si="23"/>
        <v>1</v>
      </c>
      <c r="CB33" t="s">
        <v>18913</v>
      </c>
      <c r="CC33">
        <f t="shared" si="24"/>
        <v>4</v>
      </c>
    </row>
    <row r="34" spans="1:81" x14ac:dyDescent="0.3">
      <c r="A34" t="s">
        <v>0</v>
      </c>
      <c r="B34" t="s">
        <v>220</v>
      </c>
      <c r="C34">
        <v>608</v>
      </c>
      <c r="D34" t="str">
        <f t="shared" si="0"/>
        <v>High</v>
      </c>
      <c r="E34">
        <v>195</v>
      </c>
      <c r="F34" t="str">
        <f t="shared" si="1"/>
        <v>3h 15m</v>
      </c>
      <c r="G34" t="str">
        <f t="shared" si="2"/>
        <v>Epic</v>
      </c>
      <c r="H34">
        <v>1000</v>
      </c>
      <c r="I34" t="str">
        <f t="shared" si="3"/>
        <v>Very Low</v>
      </c>
      <c r="J34">
        <v>3000</v>
      </c>
      <c r="K34" t="str">
        <f t="shared" si="4"/>
        <v>Low</v>
      </c>
      <c r="L34" t="s">
        <v>221</v>
      </c>
      <c r="M34">
        <v>21000</v>
      </c>
      <c r="N34" t="str">
        <f t="shared" si="5"/>
        <v>Medium</v>
      </c>
      <c r="O34">
        <v>408992272</v>
      </c>
      <c r="P34" t="str">
        <f t="shared" si="6"/>
        <v>Superhit</v>
      </c>
      <c r="Q34" t="s">
        <v>44</v>
      </c>
      <c r="R34" t="str">
        <f t="shared" si="7"/>
        <v>Action</v>
      </c>
      <c r="S34">
        <f t="shared" si="8"/>
        <v>3</v>
      </c>
      <c r="T34" t="s">
        <v>68</v>
      </c>
      <c r="U34" t="s">
        <v>222</v>
      </c>
      <c r="V34">
        <v>557489</v>
      </c>
      <c r="W34" t="str">
        <f t="shared" si="9"/>
        <v>Very High</v>
      </c>
      <c r="X34">
        <v>30426</v>
      </c>
      <c r="Y34" t="str">
        <f t="shared" si="10"/>
        <v>Medium</v>
      </c>
      <c r="Z34" t="s">
        <v>223</v>
      </c>
      <c r="AA34">
        <v>3</v>
      </c>
      <c r="AB34" t="str">
        <f t="shared" si="11"/>
        <v>Duo/Trio Poster</v>
      </c>
      <c r="AC34" t="s">
        <v>224</v>
      </c>
      <c r="AD34" t="s">
        <v>225</v>
      </c>
      <c r="AE34">
        <v>1187</v>
      </c>
      <c r="AF34" t="str">
        <f t="shared" si="12"/>
        <v>Low</v>
      </c>
      <c r="AG34" t="s">
        <v>9</v>
      </c>
      <c r="AH34" t="s">
        <v>10</v>
      </c>
      <c r="AI34" t="s">
        <v>11</v>
      </c>
      <c r="AJ34" t="str">
        <f t="shared" si="13"/>
        <v>Teen</v>
      </c>
      <c r="AK34">
        <v>200000000</v>
      </c>
      <c r="AL34" t="str">
        <f t="shared" si="14"/>
        <v>Very High Budget</v>
      </c>
      <c r="AM34">
        <v>2013</v>
      </c>
      <c r="AN34">
        <f t="shared" si="15"/>
        <v>12</v>
      </c>
      <c r="AO34" t="str">
        <f t="shared" si="16"/>
        <v>Modern Classic</v>
      </c>
      <c r="AP34">
        <v>4000</v>
      </c>
      <c r="AQ34" t="str">
        <f t="shared" si="17"/>
        <v>Low</v>
      </c>
      <c r="AR34">
        <v>7.2</v>
      </c>
      <c r="AS34" t="str">
        <f t="shared" si="18"/>
        <v>Good</v>
      </c>
      <c r="AT34">
        <v>2.35</v>
      </c>
      <c r="AU34" t="str">
        <f t="shared" si="19"/>
        <v>Cinematic Widescreen</v>
      </c>
      <c r="AV34">
        <v>95000</v>
      </c>
      <c r="AW34" t="str">
        <f t="shared" si="20"/>
        <v>High</v>
      </c>
      <c r="BY34" t="s">
        <v>4400</v>
      </c>
      <c r="BZ34">
        <f t="shared" si="23"/>
        <v>1</v>
      </c>
      <c r="CB34" t="s">
        <v>13577</v>
      </c>
      <c r="CC34">
        <f t="shared" si="24"/>
        <v>5</v>
      </c>
    </row>
    <row r="35" spans="1:81" x14ac:dyDescent="0.3">
      <c r="A35" t="s">
        <v>0</v>
      </c>
      <c r="B35" t="s">
        <v>226</v>
      </c>
      <c r="C35">
        <v>451</v>
      </c>
      <c r="D35" t="str">
        <f t="shared" si="0"/>
        <v>Medium</v>
      </c>
      <c r="E35">
        <v>108</v>
      </c>
      <c r="F35" t="str">
        <f t="shared" si="1"/>
        <v>1h 48m</v>
      </c>
      <c r="G35" t="str">
        <f t="shared" si="2"/>
        <v>Standard Movie</v>
      </c>
      <c r="H35">
        <v>13000</v>
      </c>
      <c r="I35" t="str">
        <f t="shared" si="3"/>
        <v>Medium</v>
      </c>
      <c r="J35">
        <v>11000</v>
      </c>
      <c r="K35" t="str">
        <f t="shared" si="4"/>
        <v>Medium</v>
      </c>
      <c r="L35" t="s">
        <v>77</v>
      </c>
      <c r="M35">
        <v>40000</v>
      </c>
      <c r="N35" t="str">
        <f t="shared" si="5"/>
        <v>Medium</v>
      </c>
      <c r="O35">
        <v>334185206</v>
      </c>
      <c r="P35" t="str">
        <f t="shared" si="6"/>
        <v>Superhit</v>
      </c>
      <c r="Q35" t="s">
        <v>171</v>
      </c>
      <c r="R35" t="str">
        <f t="shared" si="7"/>
        <v>Adventure</v>
      </c>
      <c r="S35">
        <f t="shared" si="8"/>
        <v>3</v>
      </c>
      <c r="T35" t="s">
        <v>15</v>
      </c>
      <c r="U35" t="s">
        <v>227</v>
      </c>
      <c r="V35">
        <v>306320</v>
      </c>
      <c r="W35" t="str">
        <f t="shared" si="9"/>
        <v>High</v>
      </c>
      <c r="X35">
        <v>79957</v>
      </c>
      <c r="Y35" t="str">
        <f t="shared" si="10"/>
        <v>High</v>
      </c>
      <c r="Z35" t="s">
        <v>228</v>
      </c>
      <c r="AA35">
        <v>0</v>
      </c>
      <c r="AB35" t="str">
        <f t="shared" si="11"/>
        <v>Symbolic Poster</v>
      </c>
      <c r="AC35" t="s">
        <v>229</v>
      </c>
      <c r="AD35" t="s">
        <v>230</v>
      </c>
      <c r="AE35">
        <v>736</v>
      </c>
      <c r="AF35" t="str">
        <f t="shared" si="12"/>
        <v>Low</v>
      </c>
      <c r="AG35" t="s">
        <v>9</v>
      </c>
      <c r="AH35" t="s">
        <v>10</v>
      </c>
      <c r="AI35" t="s">
        <v>66</v>
      </c>
      <c r="AJ35" t="str">
        <f t="shared" si="13"/>
        <v>Family</v>
      </c>
      <c r="AK35">
        <v>200000000</v>
      </c>
      <c r="AL35" t="str">
        <f t="shared" si="14"/>
        <v>Very High Budget</v>
      </c>
      <c r="AM35">
        <v>2010</v>
      </c>
      <c r="AN35">
        <f t="shared" si="15"/>
        <v>15</v>
      </c>
      <c r="AO35" t="str">
        <f t="shared" si="16"/>
        <v>Modern Classic</v>
      </c>
      <c r="AP35">
        <v>25000</v>
      </c>
      <c r="AQ35" t="str">
        <f t="shared" si="17"/>
        <v>Medium</v>
      </c>
      <c r="AR35">
        <v>6.5</v>
      </c>
      <c r="AS35" t="str">
        <f t="shared" si="18"/>
        <v>Average</v>
      </c>
      <c r="AT35">
        <v>1.85</v>
      </c>
      <c r="AU35" t="str">
        <f t="shared" si="19"/>
        <v>HDTV / Widescreen</v>
      </c>
      <c r="AV35">
        <v>24000</v>
      </c>
      <c r="AW35" t="str">
        <f t="shared" si="20"/>
        <v>Medium</v>
      </c>
      <c r="BY35" t="s">
        <v>8620</v>
      </c>
      <c r="BZ35">
        <f t="shared" si="23"/>
        <v>2</v>
      </c>
    </row>
    <row r="36" spans="1:81" x14ac:dyDescent="0.3">
      <c r="A36" t="s">
        <v>0</v>
      </c>
      <c r="B36" t="s">
        <v>231</v>
      </c>
      <c r="C36">
        <v>334</v>
      </c>
      <c r="D36" t="str">
        <f t="shared" si="0"/>
        <v>Medium</v>
      </c>
      <c r="E36">
        <v>104</v>
      </c>
      <c r="F36" t="str">
        <f t="shared" si="1"/>
        <v>1h 44m</v>
      </c>
      <c r="G36" t="str">
        <f t="shared" si="2"/>
        <v>Standard Movie</v>
      </c>
      <c r="H36">
        <v>420</v>
      </c>
      <c r="I36" t="str">
        <f t="shared" si="3"/>
        <v>Very Low</v>
      </c>
      <c r="J36">
        <v>560</v>
      </c>
      <c r="K36" t="str">
        <f t="shared" si="4"/>
        <v>Very Low</v>
      </c>
      <c r="L36" t="s">
        <v>232</v>
      </c>
      <c r="M36">
        <v>20000</v>
      </c>
      <c r="N36" t="str">
        <f t="shared" si="5"/>
        <v>Medium</v>
      </c>
      <c r="O36">
        <v>234360014</v>
      </c>
      <c r="P36" t="str">
        <f t="shared" si="6"/>
        <v>Superhit</v>
      </c>
      <c r="Q36" t="s">
        <v>233</v>
      </c>
      <c r="R36" t="str">
        <f t="shared" si="7"/>
        <v>Action</v>
      </c>
      <c r="S36">
        <f t="shared" si="8"/>
        <v>5</v>
      </c>
      <c r="T36" t="s">
        <v>234</v>
      </c>
      <c r="U36" t="s">
        <v>235</v>
      </c>
      <c r="V36">
        <v>383427</v>
      </c>
      <c r="W36" t="str">
        <f t="shared" si="9"/>
        <v>High</v>
      </c>
      <c r="X36">
        <v>21714</v>
      </c>
      <c r="Y36" t="str">
        <f t="shared" si="10"/>
        <v>Medium</v>
      </c>
      <c r="Z36" t="s">
        <v>236</v>
      </c>
      <c r="AA36">
        <v>0</v>
      </c>
      <c r="AB36" t="str">
        <f t="shared" si="11"/>
        <v>Symbolic Poster</v>
      </c>
      <c r="AC36" t="s">
        <v>237</v>
      </c>
      <c r="AD36" t="s">
        <v>238</v>
      </c>
      <c r="AE36">
        <v>1912</v>
      </c>
      <c r="AF36" t="str">
        <f t="shared" si="12"/>
        <v>Low</v>
      </c>
      <c r="AG36" t="s">
        <v>9</v>
      </c>
      <c r="AH36" t="s">
        <v>239</v>
      </c>
      <c r="AI36" t="s">
        <v>11</v>
      </c>
      <c r="AJ36" t="str">
        <f t="shared" si="13"/>
        <v>Teen</v>
      </c>
      <c r="AK36">
        <v>210000000</v>
      </c>
      <c r="AL36" t="str">
        <f t="shared" si="14"/>
        <v>Very High Budget</v>
      </c>
      <c r="AM36">
        <v>2006</v>
      </c>
      <c r="AN36">
        <f t="shared" si="15"/>
        <v>19</v>
      </c>
      <c r="AO36" t="str">
        <f t="shared" si="16"/>
        <v>Old Classic</v>
      </c>
      <c r="AP36">
        <v>808</v>
      </c>
      <c r="AQ36" t="str">
        <f t="shared" si="17"/>
        <v>Very Low</v>
      </c>
      <c r="AR36">
        <v>6.8</v>
      </c>
      <c r="AS36" t="str">
        <f t="shared" si="18"/>
        <v>Average</v>
      </c>
      <c r="AT36">
        <v>2.35</v>
      </c>
      <c r="AU36" t="str">
        <f t="shared" si="19"/>
        <v>Cinematic Widescreen</v>
      </c>
      <c r="AV36">
        <v>0</v>
      </c>
      <c r="AW36" t="str">
        <f t="shared" si="20"/>
        <v>Very Low</v>
      </c>
      <c r="BY36" t="s">
        <v>6439</v>
      </c>
      <c r="BZ36">
        <f t="shared" si="23"/>
        <v>1</v>
      </c>
    </row>
    <row r="37" spans="1:81" x14ac:dyDescent="0.3">
      <c r="A37" t="s">
        <v>0</v>
      </c>
      <c r="B37" t="s">
        <v>240</v>
      </c>
      <c r="C37">
        <v>376</v>
      </c>
      <c r="D37" t="str">
        <f t="shared" si="0"/>
        <v>Medium</v>
      </c>
      <c r="E37">
        <v>104</v>
      </c>
      <c r="F37" t="str">
        <f t="shared" si="1"/>
        <v>1h 44m</v>
      </c>
      <c r="G37" t="str">
        <f t="shared" si="2"/>
        <v>Standard Movie</v>
      </c>
      <c r="H37">
        <v>37</v>
      </c>
      <c r="I37" t="str">
        <f t="shared" si="3"/>
        <v>Very Low</v>
      </c>
      <c r="J37">
        <v>760</v>
      </c>
      <c r="K37" t="str">
        <f t="shared" si="4"/>
        <v>Very Low</v>
      </c>
      <c r="L37" t="s">
        <v>241</v>
      </c>
      <c r="M37">
        <v>12000</v>
      </c>
      <c r="N37" t="str">
        <f t="shared" si="5"/>
        <v>Medium</v>
      </c>
      <c r="O37">
        <v>268488329</v>
      </c>
      <c r="P37" t="str">
        <f t="shared" si="6"/>
        <v>Superhit</v>
      </c>
      <c r="Q37" t="s">
        <v>242</v>
      </c>
      <c r="R37" t="str">
        <f t="shared" si="7"/>
        <v>Adventure</v>
      </c>
      <c r="S37">
        <f t="shared" si="8"/>
        <v>5</v>
      </c>
      <c r="T37" t="s">
        <v>243</v>
      </c>
      <c r="U37" t="s">
        <v>244</v>
      </c>
      <c r="V37">
        <v>235025</v>
      </c>
      <c r="W37" t="str">
        <f t="shared" si="9"/>
        <v>High</v>
      </c>
      <c r="X37">
        <v>14863</v>
      </c>
      <c r="Y37" t="str">
        <f t="shared" si="10"/>
        <v>Medium</v>
      </c>
      <c r="Z37" t="s">
        <v>245</v>
      </c>
      <c r="AA37">
        <v>0</v>
      </c>
      <c r="AB37" t="str">
        <f t="shared" si="11"/>
        <v>Symbolic Poster</v>
      </c>
      <c r="AC37" t="s">
        <v>246</v>
      </c>
      <c r="AD37" t="s">
        <v>247</v>
      </c>
      <c r="AE37">
        <v>265</v>
      </c>
      <c r="AF37" t="str">
        <f t="shared" si="12"/>
        <v>Very Low</v>
      </c>
      <c r="AG37" t="s">
        <v>9</v>
      </c>
      <c r="AH37" t="s">
        <v>10</v>
      </c>
      <c r="AI37" t="s">
        <v>248</v>
      </c>
      <c r="AJ37" t="str">
        <f t="shared" si="13"/>
        <v>Family</v>
      </c>
      <c r="AK37">
        <v>200000000</v>
      </c>
      <c r="AL37" t="str">
        <f t="shared" si="14"/>
        <v>Very High Budget</v>
      </c>
      <c r="AM37">
        <v>2013</v>
      </c>
      <c r="AN37">
        <f t="shared" si="15"/>
        <v>12</v>
      </c>
      <c r="AO37" t="str">
        <f t="shared" si="16"/>
        <v>Modern Classic</v>
      </c>
      <c r="AP37">
        <v>779</v>
      </c>
      <c r="AQ37" t="str">
        <f t="shared" si="17"/>
        <v>Very Low</v>
      </c>
      <c r="AR37">
        <v>7.3</v>
      </c>
      <c r="AS37" t="str">
        <f t="shared" si="18"/>
        <v>Good</v>
      </c>
      <c r="AT37">
        <v>1.85</v>
      </c>
      <c r="AU37" t="str">
        <f t="shared" si="19"/>
        <v>HDTV / Widescreen</v>
      </c>
      <c r="AV37">
        <v>44000</v>
      </c>
      <c r="AW37" t="str">
        <f t="shared" si="20"/>
        <v>Medium</v>
      </c>
      <c r="BY37" t="s">
        <v>6861</v>
      </c>
      <c r="BZ37">
        <f t="shared" si="23"/>
        <v>1</v>
      </c>
    </row>
    <row r="38" spans="1:81" x14ac:dyDescent="0.3">
      <c r="A38" t="s">
        <v>0</v>
      </c>
      <c r="B38" t="s">
        <v>249</v>
      </c>
      <c r="C38">
        <v>366</v>
      </c>
      <c r="D38" t="str">
        <f t="shared" si="0"/>
        <v>Medium</v>
      </c>
      <c r="E38">
        <v>150</v>
      </c>
      <c r="F38" t="str">
        <f t="shared" si="1"/>
        <v>2h 30m</v>
      </c>
      <c r="G38" t="str">
        <f t="shared" si="2"/>
        <v>Long Movie</v>
      </c>
      <c r="H38">
        <v>0</v>
      </c>
      <c r="I38" t="str">
        <f t="shared" si="3"/>
        <v>Very Low</v>
      </c>
      <c r="J38">
        <v>464</v>
      </c>
      <c r="K38" t="str">
        <f t="shared" si="4"/>
        <v>Very Low</v>
      </c>
      <c r="L38" t="s">
        <v>250</v>
      </c>
      <c r="M38">
        <v>894</v>
      </c>
      <c r="N38" t="str">
        <f t="shared" si="5"/>
        <v>Low</v>
      </c>
      <c r="O38">
        <v>402076689</v>
      </c>
      <c r="P38" t="str">
        <f t="shared" si="6"/>
        <v>Superhit</v>
      </c>
      <c r="Q38" t="s">
        <v>44</v>
      </c>
      <c r="R38" t="str">
        <f t="shared" si="7"/>
        <v>Action</v>
      </c>
      <c r="S38">
        <f t="shared" si="8"/>
        <v>3</v>
      </c>
      <c r="T38" t="s">
        <v>251</v>
      </c>
      <c r="U38" t="s">
        <v>252</v>
      </c>
      <c r="V38">
        <v>323207</v>
      </c>
      <c r="W38" t="str">
        <f t="shared" si="9"/>
        <v>High</v>
      </c>
      <c r="X38">
        <v>3218</v>
      </c>
      <c r="Y38" t="str">
        <f t="shared" si="10"/>
        <v>Low</v>
      </c>
      <c r="Z38" t="s">
        <v>253</v>
      </c>
      <c r="AA38">
        <v>0</v>
      </c>
      <c r="AB38" t="str">
        <f t="shared" si="11"/>
        <v>Symbolic Poster</v>
      </c>
      <c r="AC38" t="s">
        <v>254</v>
      </c>
      <c r="AD38" t="s">
        <v>255</v>
      </c>
      <c r="AE38">
        <v>1439</v>
      </c>
      <c r="AF38" t="str">
        <f t="shared" si="12"/>
        <v>Low</v>
      </c>
      <c r="AG38" t="s">
        <v>9</v>
      </c>
      <c r="AH38" t="s">
        <v>10</v>
      </c>
      <c r="AI38" t="s">
        <v>11</v>
      </c>
      <c r="AJ38" t="str">
        <f t="shared" si="13"/>
        <v>Teen</v>
      </c>
      <c r="AK38">
        <v>200000000</v>
      </c>
      <c r="AL38" t="str">
        <f t="shared" si="14"/>
        <v>Very High Budget</v>
      </c>
      <c r="AM38">
        <v>2009</v>
      </c>
      <c r="AN38">
        <f t="shared" si="15"/>
        <v>16</v>
      </c>
      <c r="AO38" t="str">
        <f t="shared" si="16"/>
        <v>Old Classic</v>
      </c>
      <c r="AP38">
        <v>581</v>
      </c>
      <c r="AQ38" t="str">
        <f t="shared" si="17"/>
        <v>Very Low</v>
      </c>
      <c r="AR38">
        <v>6</v>
      </c>
      <c r="AS38" t="str">
        <f t="shared" si="18"/>
        <v>Average</v>
      </c>
      <c r="AT38">
        <v>2.35</v>
      </c>
      <c r="AU38" t="str">
        <f t="shared" si="19"/>
        <v>Cinematic Widescreen</v>
      </c>
      <c r="AV38">
        <v>0</v>
      </c>
      <c r="AW38" t="str">
        <f t="shared" si="20"/>
        <v>Very Low</v>
      </c>
      <c r="BY38" t="s">
        <v>6888</v>
      </c>
      <c r="BZ38">
        <f t="shared" si="23"/>
        <v>1</v>
      </c>
    </row>
    <row r="39" spans="1:81" x14ac:dyDescent="0.3">
      <c r="A39" t="s">
        <v>0</v>
      </c>
      <c r="B39" t="s">
        <v>249</v>
      </c>
      <c r="C39">
        <v>378</v>
      </c>
      <c r="D39" t="str">
        <f t="shared" si="0"/>
        <v>Medium</v>
      </c>
      <c r="E39">
        <v>165</v>
      </c>
      <c r="F39" t="str">
        <f t="shared" si="1"/>
        <v>2h 45m</v>
      </c>
      <c r="G39" t="str">
        <f t="shared" si="2"/>
        <v>Long Movie</v>
      </c>
      <c r="H39">
        <v>0</v>
      </c>
      <c r="I39" t="str">
        <f t="shared" si="3"/>
        <v>Very Low</v>
      </c>
      <c r="J39">
        <v>808</v>
      </c>
      <c r="K39" t="str">
        <f t="shared" si="4"/>
        <v>Very Low</v>
      </c>
      <c r="L39" t="s">
        <v>256</v>
      </c>
      <c r="M39">
        <v>974</v>
      </c>
      <c r="N39" t="str">
        <f t="shared" si="5"/>
        <v>Low</v>
      </c>
      <c r="O39">
        <v>245428137</v>
      </c>
      <c r="P39" t="str">
        <f t="shared" si="6"/>
        <v>Superhit</v>
      </c>
      <c r="Q39" t="s">
        <v>44</v>
      </c>
      <c r="R39" t="str">
        <f t="shared" si="7"/>
        <v>Action</v>
      </c>
      <c r="S39">
        <f t="shared" si="8"/>
        <v>3</v>
      </c>
      <c r="T39" t="s">
        <v>257</v>
      </c>
      <c r="U39" t="s">
        <v>258</v>
      </c>
      <c r="V39">
        <v>242420</v>
      </c>
      <c r="W39" t="str">
        <f t="shared" si="9"/>
        <v>High</v>
      </c>
      <c r="X39">
        <v>3988</v>
      </c>
      <c r="Y39" t="str">
        <f t="shared" si="10"/>
        <v>Low</v>
      </c>
      <c r="Z39" t="s">
        <v>232</v>
      </c>
      <c r="AA39">
        <v>2</v>
      </c>
      <c r="AB39" t="str">
        <f t="shared" si="11"/>
        <v>Duo/Trio Poster</v>
      </c>
      <c r="AC39" t="s">
        <v>259</v>
      </c>
      <c r="AD39" t="s">
        <v>260</v>
      </c>
      <c r="AE39">
        <v>918</v>
      </c>
      <c r="AF39" t="str">
        <f t="shared" si="12"/>
        <v>Low</v>
      </c>
      <c r="AG39" t="s">
        <v>9</v>
      </c>
      <c r="AH39" t="s">
        <v>10</v>
      </c>
      <c r="AI39" t="s">
        <v>11</v>
      </c>
      <c r="AJ39" t="str">
        <f t="shared" si="13"/>
        <v>Teen</v>
      </c>
      <c r="AK39">
        <v>210000000</v>
      </c>
      <c r="AL39" t="str">
        <f t="shared" si="14"/>
        <v>Very High Budget</v>
      </c>
      <c r="AM39">
        <v>2014</v>
      </c>
      <c r="AN39">
        <f t="shared" si="15"/>
        <v>11</v>
      </c>
      <c r="AO39" t="str">
        <f t="shared" si="16"/>
        <v>Modern Classic</v>
      </c>
      <c r="AP39">
        <v>956</v>
      </c>
      <c r="AQ39" t="str">
        <f t="shared" si="17"/>
        <v>Very Low</v>
      </c>
      <c r="AR39">
        <v>5.7</v>
      </c>
      <c r="AS39" t="str">
        <f t="shared" si="18"/>
        <v>Below Average</v>
      </c>
      <c r="AT39">
        <v>2.35</v>
      </c>
      <c r="AU39" t="str">
        <f t="shared" si="19"/>
        <v>Cinematic Widescreen</v>
      </c>
      <c r="AV39">
        <v>56000</v>
      </c>
      <c r="AW39" t="str">
        <f t="shared" si="20"/>
        <v>High</v>
      </c>
      <c r="BY39" t="s">
        <v>19687</v>
      </c>
      <c r="BZ39">
        <f t="shared" si="23"/>
        <v>1</v>
      </c>
    </row>
    <row r="40" spans="1:81" x14ac:dyDescent="0.3">
      <c r="A40" t="s">
        <v>0</v>
      </c>
      <c r="B40" t="s">
        <v>50</v>
      </c>
      <c r="C40">
        <v>525</v>
      </c>
      <c r="D40" t="str">
        <f t="shared" si="0"/>
        <v>High</v>
      </c>
      <c r="E40">
        <v>130</v>
      </c>
      <c r="F40" t="str">
        <f t="shared" si="1"/>
        <v>2h 10m</v>
      </c>
      <c r="G40" t="str">
        <f t="shared" si="2"/>
        <v>Long Movie</v>
      </c>
      <c r="H40">
        <v>0</v>
      </c>
      <c r="I40" t="str">
        <f t="shared" si="3"/>
        <v>Very Low</v>
      </c>
      <c r="J40">
        <v>11000</v>
      </c>
      <c r="K40" t="str">
        <f t="shared" si="4"/>
        <v>Medium</v>
      </c>
      <c r="L40" t="s">
        <v>261</v>
      </c>
      <c r="M40">
        <v>44000</v>
      </c>
      <c r="N40" t="str">
        <f t="shared" si="5"/>
        <v>Medium</v>
      </c>
      <c r="O40">
        <v>234903076</v>
      </c>
      <c r="P40" t="str">
        <f t="shared" si="6"/>
        <v>Superhit</v>
      </c>
      <c r="Q40" t="s">
        <v>171</v>
      </c>
      <c r="R40" t="str">
        <f t="shared" si="7"/>
        <v>Adventure</v>
      </c>
      <c r="S40">
        <f t="shared" si="8"/>
        <v>3</v>
      </c>
      <c r="T40" t="s">
        <v>262</v>
      </c>
      <c r="U40" t="s">
        <v>263</v>
      </c>
      <c r="V40">
        <v>175409</v>
      </c>
      <c r="W40" t="str">
        <f t="shared" si="9"/>
        <v>Medium</v>
      </c>
      <c r="X40">
        <v>73441</v>
      </c>
      <c r="Y40" t="str">
        <f t="shared" si="10"/>
        <v>High</v>
      </c>
      <c r="Z40" t="s">
        <v>51</v>
      </c>
      <c r="AA40">
        <v>4</v>
      </c>
      <c r="AB40" t="str">
        <f t="shared" si="11"/>
        <v>Ensemble Poster</v>
      </c>
      <c r="AC40" t="s">
        <v>264</v>
      </c>
      <c r="AD40" t="s">
        <v>265</v>
      </c>
      <c r="AE40">
        <v>511</v>
      </c>
      <c r="AF40" t="str">
        <f t="shared" si="12"/>
        <v>Low</v>
      </c>
      <c r="AG40" t="s">
        <v>9</v>
      </c>
      <c r="AH40" t="s">
        <v>10</v>
      </c>
      <c r="AI40" t="s">
        <v>66</v>
      </c>
      <c r="AJ40" t="str">
        <f t="shared" si="13"/>
        <v>Family</v>
      </c>
      <c r="AK40">
        <v>215000000</v>
      </c>
      <c r="AL40" t="str">
        <f t="shared" si="14"/>
        <v>Very High Budget</v>
      </c>
      <c r="AM40">
        <v>2013</v>
      </c>
      <c r="AN40">
        <f t="shared" si="15"/>
        <v>12</v>
      </c>
      <c r="AO40" t="str">
        <f t="shared" si="16"/>
        <v>Modern Classic</v>
      </c>
      <c r="AP40">
        <v>15000</v>
      </c>
      <c r="AQ40" t="str">
        <f t="shared" si="17"/>
        <v>Medium</v>
      </c>
      <c r="AR40">
        <v>6.4</v>
      </c>
      <c r="AS40" t="str">
        <f t="shared" si="18"/>
        <v>Average</v>
      </c>
      <c r="AT40">
        <v>2.35</v>
      </c>
      <c r="AU40" t="str">
        <f t="shared" si="19"/>
        <v>Cinematic Widescreen</v>
      </c>
      <c r="AV40">
        <v>60000</v>
      </c>
      <c r="AW40" t="str">
        <f t="shared" si="20"/>
        <v>High</v>
      </c>
    </row>
    <row r="41" spans="1:81" x14ac:dyDescent="0.3">
      <c r="A41" t="s">
        <v>0</v>
      </c>
      <c r="B41" t="s">
        <v>151</v>
      </c>
      <c r="C41">
        <v>495</v>
      </c>
      <c r="D41" t="str">
        <f t="shared" si="0"/>
        <v>Medium</v>
      </c>
      <c r="E41">
        <v>142</v>
      </c>
      <c r="F41" t="str">
        <f t="shared" si="1"/>
        <v>2h 22m</v>
      </c>
      <c r="G41" t="str">
        <f t="shared" si="2"/>
        <v>Long Movie</v>
      </c>
      <c r="H41">
        <v>464</v>
      </c>
      <c r="I41" t="str">
        <f t="shared" si="3"/>
        <v>Very Low</v>
      </c>
      <c r="J41">
        <v>825</v>
      </c>
      <c r="K41" t="str">
        <f t="shared" si="4"/>
        <v>Very Low</v>
      </c>
      <c r="L41" t="s">
        <v>152</v>
      </c>
      <c r="M41">
        <v>15000</v>
      </c>
      <c r="N41" t="str">
        <f t="shared" si="5"/>
        <v>Medium</v>
      </c>
      <c r="O41">
        <v>202853933</v>
      </c>
      <c r="P41" t="str">
        <f t="shared" si="6"/>
        <v>Superhit</v>
      </c>
      <c r="Q41" t="s">
        <v>3</v>
      </c>
      <c r="R41" t="str">
        <f t="shared" si="7"/>
        <v>Action</v>
      </c>
      <c r="S41">
        <f t="shared" si="8"/>
        <v>4</v>
      </c>
      <c r="T41" t="s">
        <v>153</v>
      </c>
      <c r="U41" t="s">
        <v>266</v>
      </c>
      <c r="V41">
        <v>321227</v>
      </c>
      <c r="W41" t="str">
        <f t="shared" si="9"/>
        <v>High</v>
      </c>
      <c r="X41">
        <v>28631</v>
      </c>
      <c r="Y41" t="str">
        <f t="shared" si="10"/>
        <v>Medium</v>
      </c>
      <c r="Z41" t="s">
        <v>267</v>
      </c>
      <c r="AA41">
        <v>0</v>
      </c>
      <c r="AB41" t="str">
        <f t="shared" si="11"/>
        <v>Symbolic Poster</v>
      </c>
      <c r="AC41" t="s">
        <v>268</v>
      </c>
      <c r="AD41" t="s">
        <v>269</v>
      </c>
      <c r="AE41">
        <v>1067</v>
      </c>
      <c r="AF41" t="str">
        <f t="shared" si="12"/>
        <v>Low</v>
      </c>
      <c r="AG41" t="s">
        <v>9</v>
      </c>
      <c r="AH41" t="s">
        <v>10</v>
      </c>
      <c r="AI41" t="s">
        <v>11</v>
      </c>
      <c r="AJ41" t="str">
        <f t="shared" si="13"/>
        <v>Teen</v>
      </c>
      <c r="AK41">
        <v>200000000</v>
      </c>
      <c r="AL41" t="str">
        <f t="shared" si="14"/>
        <v>Very High Budget</v>
      </c>
      <c r="AM41">
        <v>2014</v>
      </c>
      <c r="AN41">
        <f t="shared" si="15"/>
        <v>11</v>
      </c>
      <c r="AO41" t="str">
        <f t="shared" si="16"/>
        <v>Modern Classic</v>
      </c>
      <c r="AP41">
        <v>10000</v>
      </c>
      <c r="AQ41" t="str">
        <f t="shared" si="17"/>
        <v>Low</v>
      </c>
      <c r="AR41">
        <v>6.7</v>
      </c>
      <c r="AS41" t="str">
        <f t="shared" si="18"/>
        <v>Average</v>
      </c>
      <c r="AT41">
        <v>2.35</v>
      </c>
      <c r="AU41" t="str">
        <f t="shared" si="19"/>
        <v>Cinematic Widescreen</v>
      </c>
      <c r="AV41">
        <v>41000</v>
      </c>
      <c r="AW41" t="str">
        <f t="shared" si="20"/>
        <v>Medium</v>
      </c>
    </row>
    <row r="42" spans="1:81" x14ac:dyDescent="0.3">
      <c r="A42" t="s">
        <v>0</v>
      </c>
      <c r="B42" t="s">
        <v>270</v>
      </c>
      <c r="C42">
        <v>469</v>
      </c>
      <c r="D42" t="str">
        <f t="shared" si="0"/>
        <v>Medium</v>
      </c>
      <c r="E42">
        <v>125</v>
      </c>
      <c r="F42" t="str">
        <f t="shared" si="1"/>
        <v>2h 5m</v>
      </c>
      <c r="G42" t="str">
        <f t="shared" si="2"/>
        <v>Long Movie</v>
      </c>
      <c r="H42">
        <v>364</v>
      </c>
      <c r="I42" t="str">
        <f t="shared" si="3"/>
        <v>Very Low</v>
      </c>
      <c r="J42">
        <v>1000</v>
      </c>
      <c r="K42" t="str">
        <f t="shared" si="4"/>
        <v>Very Low</v>
      </c>
      <c r="L42" t="s">
        <v>271</v>
      </c>
      <c r="M42">
        <v>12000</v>
      </c>
      <c r="N42" t="str">
        <f t="shared" si="5"/>
        <v>Medium</v>
      </c>
      <c r="O42">
        <v>172051787</v>
      </c>
      <c r="P42" t="str">
        <f t="shared" si="6"/>
        <v>Hit</v>
      </c>
      <c r="Q42" t="s">
        <v>44</v>
      </c>
      <c r="R42" t="str">
        <f t="shared" si="7"/>
        <v>Action</v>
      </c>
      <c r="S42">
        <f t="shared" si="8"/>
        <v>3</v>
      </c>
      <c r="T42" t="s">
        <v>272</v>
      </c>
      <c r="U42" t="s">
        <v>273</v>
      </c>
      <c r="V42">
        <v>264183</v>
      </c>
      <c r="W42" t="str">
        <f t="shared" si="9"/>
        <v>High</v>
      </c>
      <c r="X42">
        <v>25550</v>
      </c>
      <c r="Y42" t="str">
        <f t="shared" si="10"/>
        <v>Medium</v>
      </c>
      <c r="Z42" t="s">
        <v>274</v>
      </c>
      <c r="AA42">
        <v>0</v>
      </c>
      <c r="AB42" t="str">
        <f t="shared" si="11"/>
        <v>Symbolic Poster</v>
      </c>
      <c r="AC42" t="s">
        <v>275</v>
      </c>
      <c r="AD42" t="s">
        <v>276</v>
      </c>
      <c r="AE42">
        <v>665</v>
      </c>
      <c r="AF42" t="str">
        <f t="shared" si="12"/>
        <v>Low</v>
      </c>
      <c r="AG42" t="s">
        <v>9</v>
      </c>
      <c r="AH42" t="s">
        <v>10</v>
      </c>
      <c r="AI42" t="s">
        <v>66</v>
      </c>
      <c r="AJ42" t="str">
        <f t="shared" si="13"/>
        <v>Family</v>
      </c>
      <c r="AK42">
        <v>170000000</v>
      </c>
      <c r="AL42" t="str">
        <f t="shared" si="14"/>
        <v>High Budget</v>
      </c>
      <c r="AM42">
        <v>2010</v>
      </c>
      <c r="AN42">
        <f t="shared" si="15"/>
        <v>15</v>
      </c>
      <c r="AO42" t="str">
        <f t="shared" si="16"/>
        <v>Modern Classic</v>
      </c>
      <c r="AP42">
        <v>10000</v>
      </c>
      <c r="AQ42" t="str">
        <f t="shared" si="17"/>
        <v>Low</v>
      </c>
      <c r="AR42">
        <v>6.8</v>
      </c>
      <c r="AS42" t="str">
        <f t="shared" si="18"/>
        <v>Average</v>
      </c>
      <c r="AT42">
        <v>2.35</v>
      </c>
      <c r="AU42" t="str">
        <f t="shared" si="19"/>
        <v>Cinematic Widescreen</v>
      </c>
      <c r="AV42">
        <v>30000</v>
      </c>
      <c r="AW42" t="str">
        <f t="shared" si="20"/>
        <v>Medium</v>
      </c>
    </row>
    <row r="43" spans="1:81" x14ac:dyDescent="0.3">
      <c r="A43" t="s">
        <v>0</v>
      </c>
      <c r="B43" t="s">
        <v>277</v>
      </c>
      <c r="C43">
        <v>304</v>
      </c>
      <c r="D43" t="str">
        <f t="shared" si="0"/>
        <v>Medium</v>
      </c>
      <c r="E43">
        <v>106</v>
      </c>
      <c r="F43" t="str">
        <f t="shared" si="1"/>
        <v>1h 46m</v>
      </c>
      <c r="G43" t="str">
        <f t="shared" si="2"/>
        <v>Standard Movie</v>
      </c>
      <c r="H43">
        <v>487</v>
      </c>
      <c r="I43" t="str">
        <f t="shared" si="3"/>
        <v>Very Low</v>
      </c>
      <c r="J43">
        <v>776</v>
      </c>
      <c r="K43" t="str">
        <f t="shared" si="4"/>
        <v>Very Low</v>
      </c>
      <c r="L43" t="s">
        <v>177</v>
      </c>
      <c r="M43">
        <v>1000</v>
      </c>
      <c r="N43" t="str">
        <f t="shared" si="5"/>
        <v>Low</v>
      </c>
      <c r="O43">
        <v>191450875</v>
      </c>
      <c r="P43" t="str">
        <f t="shared" si="6"/>
        <v>Hit</v>
      </c>
      <c r="Q43" t="s">
        <v>278</v>
      </c>
      <c r="R43" t="str">
        <f t="shared" si="7"/>
        <v>Adventure</v>
      </c>
      <c r="S43">
        <f t="shared" si="8"/>
        <v>5</v>
      </c>
      <c r="T43" t="s">
        <v>279</v>
      </c>
      <c r="U43" t="s">
        <v>280</v>
      </c>
      <c r="V43">
        <v>101178</v>
      </c>
      <c r="W43" t="str">
        <f t="shared" si="9"/>
        <v>Medium</v>
      </c>
      <c r="X43">
        <v>4482</v>
      </c>
      <c r="Y43" t="str">
        <f t="shared" si="10"/>
        <v>Low</v>
      </c>
      <c r="Z43" t="s">
        <v>281</v>
      </c>
      <c r="AA43">
        <v>0</v>
      </c>
      <c r="AB43" t="str">
        <f t="shared" si="11"/>
        <v>Symbolic Poster</v>
      </c>
      <c r="AC43" t="s">
        <v>282</v>
      </c>
      <c r="AD43" t="s">
        <v>283</v>
      </c>
      <c r="AE43">
        <v>283</v>
      </c>
      <c r="AF43" t="str">
        <f t="shared" si="12"/>
        <v>Very Low</v>
      </c>
      <c r="AG43" t="s">
        <v>9</v>
      </c>
      <c r="AH43" t="s">
        <v>10</v>
      </c>
      <c r="AI43" t="s">
        <v>248</v>
      </c>
      <c r="AJ43" t="str">
        <f t="shared" si="13"/>
        <v>Family</v>
      </c>
      <c r="AK43">
        <v>200000000</v>
      </c>
      <c r="AL43" t="str">
        <f t="shared" si="14"/>
        <v>Very High Budget</v>
      </c>
      <c r="AM43">
        <v>2011</v>
      </c>
      <c r="AN43">
        <f t="shared" si="15"/>
        <v>14</v>
      </c>
      <c r="AO43" t="str">
        <f t="shared" si="16"/>
        <v>Modern Classic</v>
      </c>
      <c r="AP43">
        <v>919</v>
      </c>
      <c r="AQ43" t="str">
        <f t="shared" si="17"/>
        <v>Very Low</v>
      </c>
      <c r="AR43">
        <v>6.3</v>
      </c>
      <c r="AS43" t="str">
        <f t="shared" si="18"/>
        <v>Average</v>
      </c>
      <c r="AT43">
        <v>2.35</v>
      </c>
      <c r="AU43" t="str">
        <f t="shared" si="19"/>
        <v>Cinematic Widescreen</v>
      </c>
      <c r="AV43">
        <v>10000</v>
      </c>
      <c r="AW43" t="str">
        <f t="shared" si="20"/>
        <v>Low</v>
      </c>
    </row>
    <row r="44" spans="1:81" x14ac:dyDescent="0.3">
      <c r="A44" t="s">
        <v>0</v>
      </c>
      <c r="B44" t="s">
        <v>284</v>
      </c>
      <c r="C44">
        <v>436</v>
      </c>
      <c r="D44" t="str">
        <f t="shared" si="0"/>
        <v>Medium</v>
      </c>
      <c r="E44">
        <v>123</v>
      </c>
      <c r="F44" t="str">
        <f t="shared" si="1"/>
        <v>2h 3m</v>
      </c>
      <c r="G44" t="str">
        <f t="shared" si="2"/>
        <v>Long Movie</v>
      </c>
      <c r="H44">
        <v>258</v>
      </c>
      <c r="I44" t="str">
        <f t="shared" si="3"/>
        <v>Very Low</v>
      </c>
      <c r="J44">
        <v>326</v>
      </c>
      <c r="K44" t="str">
        <f t="shared" si="4"/>
        <v>Very Low</v>
      </c>
      <c r="L44" t="s">
        <v>285</v>
      </c>
      <c r="M44">
        <v>16000</v>
      </c>
      <c r="N44" t="str">
        <f t="shared" si="5"/>
        <v>Medium</v>
      </c>
      <c r="O44">
        <v>116593191</v>
      </c>
      <c r="P44" t="str">
        <f t="shared" si="6"/>
        <v>Hit</v>
      </c>
      <c r="Q44" t="s">
        <v>44</v>
      </c>
      <c r="R44" t="str">
        <f t="shared" si="7"/>
        <v>Action</v>
      </c>
      <c r="S44">
        <f t="shared" si="8"/>
        <v>3</v>
      </c>
      <c r="T44" t="s">
        <v>286</v>
      </c>
      <c r="U44" t="s">
        <v>287</v>
      </c>
      <c r="V44">
        <v>223393</v>
      </c>
      <c r="W44" t="str">
        <f t="shared" si="9"/>
        <v>High</v>
      </c>
      <c r="X44">
        <v>17657</v>
      </c>
      <c r="Y44" t="str">
        <f t="shared" si="10"/>
        <v>Medium</v>
      </c>
      <c r="Z44" t="s">
        <v>288</v>
      </c>
      <c r="AA44">
        <v>2</v>
      </c>
      <c r="AB44" t="str">
        <f t="shared" si="11"/>
        <v>Duo/Trio Poster</v>
      </c>
      <c r="AC44" t="s">
        <v>289</v>
      </c>
      <c r="AD44" t="s">
        <v>290</v>
      </c>
      <c r="AE44">
        <v>550</v>
      </c>
      <c r="AF44" t="str">
        <f t="shared" si="12"/>
        <v>Low</v>
      </c>
      <c r="AG44" t="s">
        <v>9</v>
      </c>
      <c r="AH44" t="s">
        <v>10</v>
      </c>
      <c r="AI44" t="s">
        <v>11</v>
      </c>
      <c r="AJ44" t="str">
        <f t="shared" si="13"/>
        <v>Teen</v>
      </c>
      <c r="AK44">
        <v>200000000</v>
      </c>
      <c r="AL44" t="str">
        <f t="shared" si="14"/>
        <v>Very High Budget</v>
      </c>
      <c r="AM44">
        <v>2011</v>
      </c>
      <c r="AN44">
        <f t="shared" si="15"/>
        <v>14</v>
      </c>
      <c r="AO44" t="str">
        <f t="shared" si="16"/>
        <v>Modern Classic</v>
      </c>
      <c r="AP44">
        <v>368</v>
      </c>
      <c r="AQ44" t="str">
        <f t="shared" si="17"/>
        <v>Very Low</v>
      </c>
      <c r="AR44">
        <v>5.6</v>
      </c>
      <c r="AS44" t="str">
        <f t="shared" si="18"/>
        <v>Below Average</v>
      </c>
      <c r="AT44">
        <v>2.35</v>
      </c>
      <c r="AU44" t="str">
        <f t="shared" si="19"/>
        <v>Cinematic Widescreen</v>
      </c>
      <c r="AV44">
        <v>24000</v>
      </c>
      <c r="AW44" t="str">
        <f t="shared" si="20"/>
        <v>Medium</v>
      </c>
    </row>
    <row r="45" spans="1:81" x14ac:dyDescent="0.3">
      <c r="A45" t="s">
        <v>0</v>
      </c>
      <c r="B45" t="s">
        <v>291</v>
      </c>
      <c r="C45">
        <v>453</v>
      </c>
      <c r="D45" t="str">
        <f t="shared" si="0"/>
        <v>Medium</v>
      </c>
      <c r="E45">
        <v>103</v>
      </c>
      <c r="F45" t="str">
        <f t="shared" si="1"/>
        <v>1h 43m</v>
      </c>
      <c r="G45" t="str">
        <f t="shared" si="2"/>
        <v>Standard Movie</v>
      </c>
      <c r="H45">
        <v>125</v>
      </c>
      <c r="I45" t="str">
        <f t="shared" si="3"/>
        <v>Very Low</v>
      </c>
      <c r="J45">
        <v>721</v>
      </c>
      <c r="K45" t="str">
        <f t="shared" si="4"/>
        <v>Very Low</v>
      </c>
      <c r="L45" t="s">
        <v>292</v>
      </c>
      <c r="M45">
        <v>15000</v>
      </c>
      <c r="N45" t="str">
        <f t="shared" si="5"/>
        <v>Medium</v>
      </c>
      <c r="O45">
        <v>414984497</v>
      </c>
      <c r="P45" t="str">
        <f t="shared" si="6"/>
        <v>Superhit</v>
      </c>
      <c r="Q45" t="s">
        <v>242</v>
      </c>
      <c r="R45" t="str">
        <f t="shared" si="7"/>
        <v>Adventure</v>
      </c>
      <c r="S45">
        <f t="shared" si="8"/>
        <v>5</v>
      </c>
      <c r="T45" t="s">
        <v>293</v>
      </c>
      <c r="U45" t="s">
        <v>294</v>
      </c>
      <c r="V45">
        <v>544884</v>
      </c>
      <c r="W45" t="str">
        <f t="shared" si="9"/>
        <v>Very High</v>
      </c>
      <c r="X45">
        <v>19085</v>
      </c>
      <c r="Y45" t="str">
        <f t="shared" si="10"/>
        <v>Medium</v>
      </c>
      <c r="Z45" t="s">
        <v>295</v>
      </c>
      <c r="AA45">
        <v>3</v>
      </c>
      <c r="AB45" t="str">
        <f t="shared" si="11"/>
        <v>Duo/Trio Poster</v>
      </c>
      <c r="AC45" t="s">
        <v>296</v>
      </c>
      <c r="AD45" t="s">
        <v>297</v>
      </c>
      <c r="AE45">
        <v>733</v>
      </c>
      <c r="AF45" t="str">
        <f t="shared" si="12"/>
        <v>Low</v>
      </c>
      <c r="AG45" t="s">
        <v>9</v>
      </c>
      <c r="AH45" t="s">
        <v>10</v>
      </c>
      <c r="AI45" t="s">
        <v>248</v>
      </c>
      <c r="AJ45" t="str">
        <f t="shared" si="13"/>
        <v>Family</v>
      </c>
      <c r="AK45">
        <v>200000000</v>
      </c>
      <c r="AL45" t="str">
        <f t="shared" si="14"/>
        <v>Very High Budget</v>
      </c>
      <c r="AM45">
        <v>2010</v>
      </c>
      <c r="AN45">
        <f t="shared" si="15"/>
        <v>15</v>
      </c>
      <c r="AO45" t="str">
        <f t="shared" si="16"/>
        <v>Modern Classic</v>
      </c>
      <c r="AP45">
        <v>1000</v>
      </c>
      <c r="AQ45" t="str">
        <f t="shared" si="17"/>
        <v>Very Low</v>
      </c>
      <c r="AR45">
        <v>8.3000000000000007</v>
      </c>
      <c r="AS45" t="str">
        <f t="shared" si="18"/>
        <v>Excellent</v>
      </c>
      <c r="AT45">
        <v>1.85</v>
      </c>
      <c r="AU45" t="str">
        <f t="shared" si="19"/>
        <v>HDTV / Widescreen</v>
      </c>
      <c r="AV45">
        <v>30000</v>
      </c>
      <c r="AW45" t="str">
        <f t="shared" si="20"/>
        <v>Medium</v>
      </c>
    </row>
    <row r="46" spans="1:81" x14ac:dyDescent="0.3">
      <c r="A46" t="s">
        <v>0</v>
      </c>
      <c r="B46" t="s">
        <v>298</v>
      </c>
      <c r="C46">
        <v>422</v>
      </c>
      <c r="D46" t="str">
        <f t="shared" si="0"/>
        <v>Medium</v>
      </c>
      <c r="E46">
        <v>118</v>
      </c>
      <c r="F46" t="str">
        <f t="shared" si="1"/>
        <v>1h 58m</v>
      </c>
      <c r="G46" t="str">
        <f t="shared" si="2"/>
        <v>Standard Movie</v>
      </c>
      <c r="H46">
        <v>368</v>
      </c>
      <c r="I46" t="str">
        <f t="shared" si="3"/>
        <v>Very Low</v>
      </c>
      <c r="J46">
        <v>988</v>
      </c>
      <c r="K46" t="str">
        <f t="shared" si="4"/>
        <v>Very Low</v>
      </c>
      <c r="L46" t="s">
        <v>206</v>
      </c>
      <c r="M46">
        <v>23000</v>
      </c>
      <c r="N46" t="str">
        <f t="shared" si="5"/>
        <v>Medium</v>
      </c>
      <c r="O46">
        <v>125320003</v>
      </c>
      <c r="P46" t="str">
        <f t="shared" si="6"/>
        <v>Hit</v>
      </c>
      <c r="Q46" t="s">
        <v>44</v>
      </c>
      <c r="R46" t="str">
        <f t="shared" si="7"/>
        <v>Action</v>
      </c>
      <c r="S46">
        <f t="shared" si="8"/>
        <v>3</v>
      </c>
      <c r="T46" t="s">
        <v>30</v>
      </c>
      <c r="U46" t="s">
        <v>299</v>
      </c>
      <c r="V46">
        <v>286095</v>
      </c>
      <c r="W46" t="str">
        <f t="shared" si="9"/>
        <v>High</v>
      </c>
      <c r="X46">
        <v>27468</v>
      </c>
      <c r="Y46" t="str">
        <f t="shared" si="10"/>
        <v>Medium</v>
      </c>
      <c r="Z46" t="s">
        <v>300</v>
      </c>
      <c r="AA46">
        <v>0</v>
      </c>
      <c r="AB46" t="str">
        <f t="shared" si="11"/>
        <v>Symbolic Poster</v>
      </c>
      <c r="AC46" t="s">
        <v>301</v>
      </c>
      <c r="AD46" t="s">
        <v>302</v>
      </c>
      <c r="AE46">
        <v>974</v>
      </c>
      <c r="AF46" t="str">
        <f t="shared" si="12"/>
        <v>Low</v>
      </c>
      <c r="AG46" t="s">
        <v>9</v>
      </c>
      <c r="AH46" t="s">
        <v>10</v>
      </c>
      <c r="AI46" t="s">
        <v>11</v>
      </c>
      <c r="AJ46" t="str">
        <f t="shared" si="13"/>
        <v>Teen</v>
      </c>
      <c r="AK46">
        <v>200000000</v>
      </c>
      <c r="AL46" t="str">
        <f t="shared" si="14"/>
        <v>Very High Budget</v>
      </c>
      <c r="AM46">
        <v>2009</v>
      </c>
      <c r="AN46">
        <f t="shared" si="15"/>
        <v>16</v>
      </c>
      <c r="AO46" t="str">
        <f t="shared" si="16"/>
        <v>Old Classic</v>
      </c>
      <c r="AP46">
        <v>3000</v>
      </c>
      <c r="AQ46" t="str">
        <f t="shared" si="17"/>
        <v>Low</v>
      </c>
      <c r="AR46">
        <v>6.6</v>
      </c>
      <c r="AS46" t="str">
        <f t="shared" si="18"/>
        <v>Average</v>
      </c>
      <c r="AT46">
        <v>2.35</v>
      </c>
      <c r="AU46" t="str">
        <f t="shared" si="19"/>
        <v>Cinematic Widescreen</v>
      </c>
      <c r="AV46">
        <v>0</v>
      </c>
      <c r="AW46" t="str">
        <f t="shared" si="20"/>
        <v>Very Low</v>
      </c>
    </row>
    <row r="47" spans="1:81" x14ac:dyDescent="0.3">
      <c r="A47" t="s">
        <v>0</v>
      </c>
      <c r="B47" t="s">
        <v>303</v>
      </c>
      <c r="C47">
        <v>424</v>
      </c>
      <c r="D47" t="str">
        <f t="shared" si="0"/>
        <v>Medium</v>
      </c>
      <c r="E47">
        <v>140</v>
      </c>
      <c r="F47" t="str">
        <f t="shared" si="1"/>
        <v>2h 20m</v>
      </c>
      <c r="G47" t="str">
        <f t="shared" si="2"/>
        <v>Long Movie</v>
      </c>
      <c r="H47">
        <v>0</v>
      </c>
      <c r="I47" t="str">
        <f t="shared" si="3"/>
        <v>Very Low</v>
      </c>
      <c r="J47">
        <v>14000</v>
      </c>
      <c r="K47" t="str">
        <f t="shared" si="4"/>
        <v>Medium</v>
      </c>
      <c r="L47" t="s">
        <v>304</v>
      </c>
      <c r="M47">
        <v>26000</v>
      </c>
      <c r="N47" t="str">
        <f t="shared" si="5"/>
        <v>Medium</v>
      </c>
      <c r="O47">
        <v>350034110</v>
      </c>
      <c r="P47" t="str">
        <f t="shared" si="6"/>
        <v>Superhit</v>
      </c>
      <c r="Q47" t="s">
        <v>305</v>
      </c>
      <c r="R47" t="str">
        <f t="shared" si="7"/>
        <v>Action</v>
      </c>
      <c r="S47">
        <f t="shared" si="8"/>
        <v>3</v>
      </c>
      <c r="T47" t="s">
        <v>306</v>
      </c>
      <c r="U47" t="s">
        <v>307</v>
      </c>
      <c r="V47">
        <v>278232</v>
      </c>
      <c r="W47" t="str">
        <f t="shared" si="9"/>
        <v>High</v>
      </c>
      <c r="X47">
        <v>79150</v>
      </c>
      <c r="Y47" t="str">
        <f t="shared" si="10"/>
        <v>High</v>
      </c>
      <c r="Z47" t="s">
        <v>308</v>
      </c>
      <c r="AA47">
        <v>0</v>
      </c>
      <c r="AB47" t="str">
        <f t="shared" si="11"/>
        <v>Symbolic Poster</v>
      </c>
      <c r="AC47" t="s">
        <v>309</v>
      </c>
      <c r="AD47" t="s">
        <v>310</v>
      </c>
      <c r="AE47">
        <v>657</v>
      </c>
      <c r="AF47" t="str">
        <f t="shared" si="12"/>
        <v>Low</v>
      </c>
      <c r="AG47" t="s">
        <v>9</v>
      </c>
      <c r="AH47" t="s">
        <v>10</v>
      </c>
      <c r="AI47" t="s">
        <v>11</v>
      </c>
      <c r="AJ47" t="str">
        <f t="shared" si="13"/>
        <v>Teen</v>
      </c>
      <c r="AK47">
        <v>190000000</v>
      </c>
      <c r="AL47" t="str">
        <f t="shared" si="14"/>
        <v>High Budget</v>
      </c>
      <c r="AM47">
        <v>2015</v>
      </c>
      <c r="AN47">
        <f t="shared" si="15"/>
        <v>10</v>
      </c>
      <c r="AO47" t="str">
        <f t="shared" si="16"/>
        <v>Modern Classic</v>
      </c>
      <c r="AP47">
        <v>23000</v>
      </c>
      <c r="AQ47" t="str">
        <f t="shared" si="17"/>
        <v>Medium</v>
      </c>
      <c r="AR47">
        <v>7.2</v>
      </c>
      <c r="AS47" t="str">
        <f t="shared" si="18"/>
        <v>Good</v>
      </c>
      <c r="AT47">
        <v>2.35</v>
      </c>
      <c r="AU47" t="str">
        <f t="shared" si="19"/>
        <v>Cinematic Widescreen</v>
      </c>
      <c r="AV47">
        <v>94000</v>
      </c>
      <c r="AW47" t="str">
        <f t="shared" si="20"/>
        <v>High</v>
      </c>
    </row>
    <row r="48" spans="1:81" x14ac:dyDescent="0.3">
      <c r="A48" t="s">
        <v>0</v>
      </c>
      <c r="B48" t="s">
        <v>96</v>
      </c>
      <c r="C48">
        <v>654</v>
      </c>
      <c r="D48" t="str">
        <f t="shared" si="0"/>
        <v>High</v>
      </c>
      <c r="E48">
        <v>123</v>
      </c>
      <c r="F48" t="str">
        <f t="shared" si="1"/>
        <v>2h 3m</v>
      </c>
      <c r="G48" t="str">
        <f t="shared" si="2"/>
        <v>Long Movie</v>
      </c>
      <c r="H48">
        <v>395</v>
      </c>
      <c r="I48" t="str">
        <f t="shared" si="3"/>
        <v>Very Low</v>
      </c>
      <c r="J48">
        <v>1000</v>
      </c>
      <c r="K48" t="str">
        <f t="shared" si="4"/>
        <v>Very Low</v>
      </c>
      <c r="L48" t="s">
        <v>311</v>
      </c>
      <c r="M48">
        <v>17000</v>
      </c>
      <c r="N48" t="str">
        <f t="shared" si="5"/>
        <v>Medium</v>
      </c>
      <c r="O48">
        <v>202351611</v>
      </c>
      <c r="P48" t="str">
        <f t="shared" si="6"/>
        <v>Superhit</v>
      </c>
      <c r="Q48" t="s">
        <v>312</v>
      </c>
      <c r="R48" t="str">
        <f t="shared" si="7"/>
        <v>Action</v>
      </c>
      <c r="S48">
        <f t="shared" si="8"/>
        <v>5</v>
      </c>
      <c r="T48" t="s">
        <v>313</v>
      </c>
      <c r="U48" t="s">
        <v>314</v>
      </c>
      <c r="V48">
        <v>465019</v>
      </c>
      <c r="W48" t="str">
        <f t="shared" si="9"/>
        <v>High</v>
      </c>
      <c r="X48">
        <v>32392</v>
      </c>
      <c r="Y48" t="str">
        <f t="shared" si="10"/>
        <v>Medium</v>
      </c>
      <c r="Z48" t="s">
        <v>315</v>
      </c>
      <c r="AA48">
        <v>0</v>
      </c>
      <c r="AB48" t="str">
        <f t="shared" si="11"/>
        <v>Symbolic Poster</v>
      </c>
      <c r="AC48" t="s">
        <v>316</v>
      </c>
      <c r="AD48" t="s">
        <v>317</v>
      </c>
      <c r="AE48">
        <v>995</v>
      </c>
      <c r="AF48" t="str">
        <f t="shared" si="12"/>
        <v>Low</v>
      </c>
      <c r="AG48" t="s">
        <v>9</v>
      </c>
      <c r="AH48" t="s">
        <v>10</v>
      </c>
      <c r="AI48" t="s">
        <v>11</v>
      </c>
      <c r="AJ48" t="str">
        <f t="shared" si="13"/>
        <v>Teen</v>
      </c>
      <c r="AK48">
        <v>190000000</v>
      </c>
      <c r="AL48" t="str">
        <f t="shared" si="14"/>
        <v>High Budget</v>
      </c>
      <c r="AM48">
        <v>2013</v>
      </c>
      <c r="AN48">
        <f t="shared" si="15"/>
        <v>12</v>
      </c>
      <c r="AO48" t="str">
        <f t="shared" si="16"/>
        <v>Modern Classic</v>
      </c>
      <c r="AP48">
        <v>11000</v>
      </c>
      <c r="AQ48" t="str">
        <f t="shared" si="17"/>
        <v>Medium</v>
      </c>
      <c r="AR48">
        <v>7</v>
      </c>
      <c r="AS48" t="str">
        <f t="shared" si="18"/>
        <v>Good</v>
      </c>
      <c r="AT48">
        <v>2.35</v>
      </c>
      <c r="AU48" t="str">
        <f t="shared" si="19"/>
        <v>Cinematic Widescreen</v>
      </c>
      <c r="AV48">
        <v>129000</v>
      </c>
      <c r="AW48" t="str">
        <f t="shared" si="20"/>
        <v>High</v>
      </c>
    </row>
    <row r="49" spans="1:49" x14ac:dyDescent="0.3">
      <c r="A49" t="s">
        <v>0</v>
      </c>
      <c r="B49" t="s">
        <v>89</v>
      </c>
      <c r="C49">
        <v>539</v>
      </c>
      <c r="D49" t="str">
        <f t="shared" si="0"/>
        <v>High</v>
      </c>
      <c r="E49">
        <v>149</v>
      </c>
      <c r="F49" t="str">
        <f t="shared" si="1"/>
        <v>2h 29m</v>
      </c>
      <c r="G49" t="str">
        <f t="shared" si="2"/>
        <v>Long Movie</v>
      </c>
      <c r="H49">
        <v>0</v>
      </c>
      <c r="I49" t="str">
        <f t="shared" si="3"/>
        <v>Very Low</v>
      </c>
      <c r="J49">
        <v>20000</v>
      </c>
      <c r="K49" t="str">
        <f t="shared" si="4"/>
        <v>Medium</v>
      </c>
      <c r="L49" t="s">
        <v>120</v>
      </c>
      <c r="M49">
        <v>34000</v>
      </c>
      <c r="N49" t="str">
        <f t="shared" si="5"/>
        <v>Medium</v>
      </c>
      <c r="O49">
        <v>233914986</v>
      </c>
      <c r="P49" t="str">
        <f t="shared" si="6"/>
        <v>Superhit</v>
      </c>
      <c r="Q49" t="s">
        <v>233</v>
      </c>
      <c r="R49" t="str">
        <f t="shared" si="7"/>
        <v>Action</v>
      </c>
      <c r="S49">
        <f t="shared" si="8"/>
        <v>5</v>
      </c>
      <c r="T49" t="s">
        <v>318</v>
      </c>
      <c r="U49" t="s">
        <v>319</v>
      </c>
      <c r="V49">
        <v>514125</v>
      </c>
      <c r="W49" t="str">
        <f t="shared" si="9"/>
        <v>Very High</v>
      </c>
      <c r="X49">
        <v>91434</v>
      </c>
      <c r="Y49" t="str">
        <f t="shared" si="10"/>
        <v>High</v>
      </c>
      <c r="Z49" t="s">
        <v>234</v>
      </c>
      <c r="AA49">
        <v>7</v>
      </c>
      <c r="AB49" t="str">
        <f t="shared" si="11"/>
        <v>Ensemble Poster</v>
      </c>
      <c r="AC49" t="s">
        <v>320</v>
      </c>
      <c r="AD49" t="s">
        <v>321</v>
      </c>
      <c r="AE49">
        <v>752</v>
      </c>
      <c r="AF49" t="str">
        <f t="shared" si="12"/>
        <v>Low</v>
      </c>
      <c r="AG49" t="s">
        <v>9</v>
      </c>
      <c r="AH49" t="s">
        <v>10</v>
      </c>
      <c r="AI49" t="s">
        <v>11</v>
      </c>
      <c r="AJ49" t="str">
        <f t="shared" si="13"/>
        <v>Teen</v>
      </c>
      <c r="AK49">
        <v>200000000</v>
      </c>
      <c r="AL49" t="str">
        <f t="shared" si="14"/>
        <v>Very High Budget</v>
      </c>
      <c r="AM49">
        <v>2014</v>
      </c>
      <c r="AN49">
        <f t="shared" si="15"/>
        <v>11</v>
      </c>
      <c r="AO49" t="str">
        <f t="shared" si="16"/>
        <v>Modern Classic</v>
      </c>
      <c r="AP49">
        <v>22000</v>
      </c>
      <c r="AQ49" t="str">
        <f t="shared" si="17"/>
        <v>Medium</v>
      </c>
      <c r="AR49">
        <v>8</v>
      </c>
      <c r="AS49" t="str">
        <f t="shared" si="18"/>
        <v>Excellent</v>
      </c>
      <c r="AT49">
        <v>2.35</v>
      </c>
      <c r="AU49" t="str">
        <f t="shared" si="19"/>
        <v>Cinematic Widescreen</v>
      </c>
      <c r="AV49">
        <v>82000</v>
      </c>
      <c r="AW49" t="str">
        <f t="shared" si="20"/>
        <v>High</v>
      </c>
    </row>
    <row r="50" spans="1:49" x14ac:dyDescent="0.3">
      <c r="A50" t="s">
        <v>0</v>
      </c>
      <c r="B50" t="s">
        <v>322</v>
      </c>
      <c r="C50">
        <v>590</v>
      </c>
      <c r="D50" t="str">
        <f t="shared" si="0"/>
        <v>High</v>
      </c>
      <c r="E50">
        <v>132</v>
      </c>
      <c r="F50" t="str">
        <f t="shared" si="1"/>
        <v>2h 12m</v>
      </c>
      <c r="G50" t="str">
        <f t="shared" si="2"/>
        <v>Long Movie</v>
      </c>
      <c r="H50">
        <v>14000</v>
      </c>
      <c r="I50" t="str">
        <f t="shared" si="3"/>
        <v>Medium</v>
      </c>
      <c r="J50">
        <v>928</v>
      </c>
      <c r="K50" t="str">
        <f t="shared" si="4"/>
        <v>Very Low</v>
      </c>
      <c r="L50" t="s">
        <v>323</v>
      </c>
      <c r="M50">
        <v>19000</v>
      </c>
      <c r="N50" t="str">
        <f t="shared" si="5"/>
        <v>Medium</v>
      </c>
      <c r="O50">
        <v>228756232</v>
      </c>
      <c r="P50" t="str">
        <f t="shared" si="6"/>
        <v>Superhit</v>
      </c>
      <c r="Q50" t="s">
        <v>44</v>
      </c>
      <c r="R50" t="str">
        <f t="shared" si="7"/>
        <v>Action</v>
      </c>
      <c r="S50">
        <f t="shared" si="8"/>
        <v>3</v>
      </c>
      <c r="T50" t="s">
        <v>324</v>
      </c>
      <c r="U50" t="s">
        <v>325</v>
      </c>
      <c r="V50">
        <v>395573</v>
      </c>
      <c r="W50" t="str">
        <f t="shared" si="9"/>
        <v>High</v>
      </c>
      <c r="X50">
        <v>21411</v>
      </c>
      <c r="Y50" t="str">
        <f t="shared" si="10"/>
        <v>Medium</v>
      </c>
      <c r="Z50" t="s">
        <v>326</v>
      </c>
      <c r="AA50">
        <v>0</v>
      </c>
      <c r="AB50" t="str">
        <f t="shared" si="11"/>
        <v>Symbolic Poster</v>
      </c>
      <c r="AC50" t="s">
        <v>327</v>
      </c>
      <c r="AD50" t="s">
        <v>328</v>
      </c>
      <c r="AE50">
        <v>1171</v>
      </c>
      <c r="AF50" t="str">
        <f t="shared" si="12"/>
        <v>Low</v>
      </c>
      <c r="AG50" t="s">
        <v>9</v>
      </c>
      <c r="AH50" t="s">
        <v>10</v>
      </c>
      <c r="AI50" t="s">
        <v>11</v>
      </c>
      <c r="AJ50" t="str">
        <f t="shared" si="13"/>
        <v>Teen</v>
      </c>
      <c r="AK50">
        <v>190000000</v>
      </c>
      <c r="AL50" t="str">
        <f t="shared" si="14"/>
        <v>High Budget</v>
      </c>
      <c r="AM50">
        <v>2013</v>
      </c>
      <c r="AN50">
        <f t="shared" si="15"/>
        <v>12</v>
      </c>
      <c r="AO50" t="str">
        <f t="shared" si="16"/>
        <v>Modern Classic</v>
      </c>
      <c r="AP50">
        <v>981</v>
      </c>
      <c r="AQ50" t="str">
        <f t="shared" si="17"/>
        <v>Very Low</v>
      </c>
      <c r="AR50">
        <v>7.8</v>
      </c>
      <c r="AS50" t="str">
        <f t="shared" si="18"/>
        <v>Good</v>
      </c>
      <c r="AT50">
        <v>2.35</v>
      </c>
      <c r="AU50" t="str">
        <f t="shared" si="19"/>
        <v>Cinematic Widescreen</v>
      </c>
      <c r="AV50">
        <v>92000</v>
      </c>
      <c r="AW50" t="str">
        <f t="shared" si="20"/>
        <v>High</v>
      </c>
    </row>
    <row r="51" spans="1:49" x14ac:dyDescent="0.3">
      <c r="A51" t="s">
        <v>0</v>
      </c>
      <c r="B51" t="s">
        <v>89</v>
      </c>
      <c r="C51">
        <v>338</v>
      </c>
      <c r="D51" t="str">
        <f t="shared" si="0"/>
        <v>Medium</v>
      </c>
      <c r="E51">
        <v>114</v>
      </c>
      <c r="F51" t="str">
        <f t="shared" si="1"/>
        <v>1h 54m</v>
      </c>
      <c r="G51" t="str">
        <f t="shared" si="2"/>
        <v>Standard Movie</v>
      </c>
      <c r="H51">
        <v>0</v>
      </c>
      <c r="I51" t="str">
        <f t="shared" si="3"/>
        <v>Very Low</v>
      </c>
      <c r="J51">
        <v>140</v>
      </c>
      <c r="K51" t="str">
        <f t="shared" si="4"/>
        <v>Very Low</v>
      </c>
      <c r="L51" t="s">
        <v>329</v>
      </c>
      <c r="M51">
        <v>979</v>
      </c>
      <c r="N51" t="str">
        <f t="shared" si="5"/>
        <v>Low</v>
      </c>
      <c r="O51">
        <v>65171860</v>
      </c>
      <c r="P51" t="str">
        <f t="shared" si="6"/>
        <v>Hit</v>
      </c>
      <c r="Q51" t="s">
        <v>144</v>
      </c>
      <c r="R51" t="str">
        <f t="shared" si="7"/>
        <v>Adventure</v>
      </c>
      <c r="S51">
        <f t="shared" si="8"/>
        <v>2</v>
      </c>
      <c r="T51" t="s">
        <v>330</v>
      </c>
      <c r="U51" t="s">
        <v>331</v>
      </c>
      <c r="V51">
        <v>106416</v>
      </c>
      <c r="W51" t="str">
        <f t="shared" si="9"/>
        <v>Medium</v>
      </c>
      <c r="X51">
        <v>1766</v>
      </c>
      <c r="Y51" t="str">
        <f t="shared" si="10"/>
        <v>Low</v>
      </c>
      <c r="Z51" t="s">
        <v>332</v>
      </c>
      <c r="AA51">
        <v>1</v>
      </c>
      <c r="AB51" t="str">
        <f t="shared" si="11"/>
        <v>Solo Star Poster</v>
      </c>
      <c r="AC51" t="s">
        <v>333</v>
      </c>
      <c r="AD51" t="s">
        <v>334</v>
      </c>
      <c r="AE51">
        <v>205</v>
      </c>
      <c r="AF51" t="str">
        <f t="shared" si="12"/>
        <v>Very Low</v>
      </c>
      <c r="AG51" t="s">
        <v>9</v>
      </c>
      <c r="AH51" t="s">
        <v>10</v>
      </c>
      <c r="AI51" t="s">
        <v>11</v>
      </c>
      <c r="AJ51" t="str">
        <f t="shared" si="13"/>
        <v>Teen</v>
      </c>
      <c r="AK51">
        <v>195000000</v>
      </c>
      <c r="AL51" t="str">
        <f t="shared" si="14"/>
        <v>High Budget</v>
      </c>
      <c r="AM51">
        <v>2013</v>
      </c>
      <c r="AN51">
        <f t="shared" si="15"/>
        <v>12</v>
      </c>
      <c r="AO51" t="str">
        <f t="shared" si="16"/>
        <v>Modern Classic</v>
      </c>
      <c r="AP51">
        <v>557</v>
      </c>
      <c r="AQ51" t="str">
        <f t="shared" si="17"/>
        <v>Very Low</v>
      </c>
      <c r="AR51">
        <v>6.3</v>
      </c>
      <c r="AS51" t="str">
        <f t="shared" si="18"/>
        <v>Average</v>
      </c>
      <c r="AT51">
        <v>2.35</v>
      </c>
      <c r="AU51" t="str">
        <f t="shared" si="19"/>
        <v>Cinematic Widescreen</v>
      </c>
      <c r="AV51">
        <v>22000</v>
      </c>
      <c r="AW51" t="str">
        <f t="shared" si="20"/>
        <v>Medium</v>
      </c>
    </row>
    <row r="52" spans="1:49" x14ac:dyDescent="0.3">
      <c r="A52" t="s">
        <v>0</v>
      </c>
      <c r="B52" t="s">
        <v>335</v>
      </c>
      <c r="C52">
        <v>490</v>
      </c>
      <c r="D52" t="str">
        <f t="shared" si="0"/>
        <v>Medium</v>
      </c>
      <c r="E52">
        <v>143</v>
      </c>
      <c r="F52" t="str">
        <f t="shared" si="1"/>
        <v>2h 23m</v>
      </c>
      <c r="G52" t="str">
        <f t="shared" si="2"/>
        <v>Long Movie</v>
      </c>
      <c r="H52">
        <v>1000</v>
      </c>
      <c r="I52" t="str">
        <f t="shared" si="3"/>
        <v>Very Low</v>
      </c>
      <c r="J52">
        <v>77</v>
      </c>
      <c r="K52" t="str">
        <f t="shared" si="4"/>
        <v>Very Low</v>
      </c>
      <c r="L52" t="s">
        <v>336</v>
      </c>
      <c r="M52">
        <v>29000</v>
      </c>
      <c r="N52" t="str">
        <f t="shared" si="5"/>
        <v>Medium</v>
      </c>
      <c r="O52">
        <v>144812796</v>
      </c>
      <c r="P52" t="str">
        <f t="shared" si="6"/>
        <v>Hit</v>
      </c>
      <c r="Q52" t="s">
        <v>185</v>
      </c>
      <c r="R52" t="str">
        <f t="shared" si="7"/>
        <v>Drama</v>
      </c>
      <c r="S52">
        <f t="shared" si="8"/>
        <v>2</v>
      </c>
      <c r="T52" t="s">
        <v>186</v>
      </c>
      <c r="U52" t="s">
        <v>337</v>
      </c>
      <c r="V52">
        <v>362912</v>
      </c>
      <c r="W52" t="str">
        <f t="shared" si="9"/>
        <v>High</v>
      </c>
      <c r="X52">
        <v>29770</v>
      </c>
      <c r="Y52" t="str">
        <f t="shared" si="10"/>
        <v>Medium</v>
      </c>
      <c r="Z52" t="s">
        <v>338</v>
      </c>
      <c r="AA52">
        <v>4</v>
      </c>
      <c r="AB52" t="str">
        <f t="shared" si="11"/>
        <v>Ensemble Poster</v>
      </c>
      <c r="AC52" t="s">
        <v>339</v>
      </c>
      <c r="AD52" t="s">
        <v>340</v>
      </c>
      <c r="AE52">
        <v>753</v>
      </c>
      <c r="AF52" t="str">
        <f t="shared" si="12"/>
        <v>Low</v>
      </c>
      <c r="AG52" t="s">
        <v>9</v>
      </c>
      <c r="AH52" t="s">
        <v>341</v>
      </c>
      <c r="AI52" t="s">
        <v>11</v>
      </c>
      <c r="AJ52" t="str">
        <f t="shared" si="13"/>
        <v>Teen</v>
      </c>
      <c r="AK52">
        <v>105000000</v>
      </c>
      <c r="AL52" t="str">
        <f t="shared" si="14"/>
        <v>High Budget</v>
      </c>
      <c r="AM52">
        <v>2013</v>
      </c>
      <c r="AN52">
        <f t="shared" si="15"/>
        <v>12</v>
      </c>
      <c r="AO52" t="str">
        <f t="shared" si="16"/>
        <v>Modern Classic</v>
      </c>
      <c r="AP52">
        <v>509</v>
      </c>
      <c r="AQ52" t="str">
        <f t="shared" si="17"/>
        <v>Very Low</v>
      </c>
      <c r="AR52">
        <v>7.3</v>
      </c>
      <c r="AS52" t="str">
        <f t="shared" si="18"/>
        <v>Good</v>
      </c>
      <c r="AT52">
        <v>2.35</v>
      </c>
      <c r="AU52" t="str">
        <f t="shared" si="19"/>
        <v>Cinematic Widescreen</v>
      </c>
      <c r="AV52">
        <v>115000</v>
      </c>
      <c r="AW52" t="str">
        <f t="shared" si="20"/>
        <v>High</v>
      </c>
    </row>
    <row r="53" spans="1:49" x14ac:dyDescent="0.3">
      <c r="A53" t="s">
        <v>0</v>
      </c>
      <c r="B53" t="s">
        <v>342</v>
      </c>
      <c r="C53">
        <v>306</v>
      </c>
      <c r="D53" t="str">
        <f t="shared" si="0"/>
        <v>Medium</v>
      </c>
      <c r="E53">
        <v>116</v>
      </c>
      <c r="F53" t="str">
        <f t="shared" si="1"/>
        <v>1h 56m</v>
      </c>
      <c r="G53" t="str">
        <f t="shared" si="2"/>
        <v>Standard Movie</v>
      </c>
      <c r="H53">
        <v>179</v>
      </c>
      <c r="I53" t="str">
        <f t="shared" si="3"/>
        <v>Very Low</v>
      </c>
      <c r="J53">
        <v>236</v>
      </c>
      <c r="K53" t="str">
        <f t="shared" si="4"/>
        <v>Very Low</v>
      </c>
      <c r="L53" t="s">
        <v>343</v>
      </c>
      <c r="M53">
        <v>15000</v>
      </c>
      <c r="N53" t="str">
        <f t="shared" si="5"/>
        <v>Medium</v>
      </c>
      <c r="O53">
        <v>90755643</v>
      </c>
      <c r="P53" t="str">
        <f t="shared" si="6"/>
        <v>Hit</v>
      </c>
      <c r="Q53" t="s">
        <v>216</v>
      </c>
      <c r="R53" t="str">
        <f t="shared" si="7"/>
        <v>Action</v>
      </c>
      <c r="S53">
        <f t="shared" si="8"/>
        <v>4</v>
      </c>
      <c r="T53" t="s">
        <v>344</v>
      </c>
      <c r="U53" t="s">
        <v>345</v>
      </c>
      <c r="V53">
        <v>222403</v>
      </c>
      <c r="W53" t="str">
        <f t="shared" si="9"/>
        <v>High</v>
      </c>
      <c r="X53">
        <v>16149</v>
      </c>
      <c r="Y53" t="str">
        <f t="shared" si="10"/>
        <v>Medium</v>
      </c>
      <c r="Z53" t="s">
        <v>346</v>
      </c>
      <c r="AA53">
        <v>2</v>
      </c>
      <c r="AB53" t="str">
        <f t="shared" si="11"/>
        <v>Duo/Trio Poster</v>
      </c>
      <c r="AC53" t="s">
        <v>347</v>
      </c>
      <c r="AD53" t="s">
        <v>348</v>
      </c>
      <c r="AE53">
        <v>453</v>
      </c>
      <c r="AF53" t="str">
        <f t="shared" si="12"/>
        <v>Very Low</v>
      </c>
      <c r="AG53" t="s">
        <v>9</v>
      </c>
      <c r="AH53" t="s">
        <v>10</v>
      </c>
      <c r="AI53" t="s">
        <v>11</v>
      </c>
      <c r="AJ53" t="str">
        <f t="shared" si="13"/>
        <v>Teen</v>
      </c>
      <c r="AK53">
        <v>200000000</v>
      </c>
      <c r="AL53" t="str">
        <f t="shared" si="14"/>
        <v>Very High Budget</v>
      </c>
      <c r="AM53">
        <v>2010</v>
      </c>
      <c r="AN53">
        <f t="shared" si="15"/>
        <v>15</v>
      </c>
      <c r="AO53" t="str">
        <f t="shared" si="16"/>
        <v>Modern Classic</v>
      </c>
      <c r="AP53">
        <v>567</v>
      </c>
      <c r="AQ53" t="str">
        <f t="shared" si="17"/>
        <v>Very Low</v>
      </c>
      <c r="AR53">
        <v>6.6</v>
      </c>
      <c r="AS53" t="str">
        <f t="shared" si="18"/>
        <v>Average</v>
      </c>
      <c r="AT53">
        <v>2.35</v>
      </c>
      <c r="AU53" t="str">
        <f t="shared" si="19"/>
        <v>Cinematic Widescreen</v>
      </c>
      <c r="AV53">
        <v>23000</v>
      </c>
      <c r="AW53" t="str">
        <f t="shared" si="20"/>
        <v>Medium</v>
      </c>
    </row>
    <row r="54" spans="1:49" x14ac:dyDescent="0.3">
      <c r="A54" t="s">
        <v>0</v>
      </c>
      <c r="B54" t="s">
        <v>349</v>
      </c>
      <c r="C54">
        <v>575</v>
      </c>
      <c r="D54" t="str">
        <f t="shared" si="0"/>
        <v>High</v>
      </c>
      <c r="E54">
        <v>131</v>
      </c>
      <c r="F54" t="str">
        <f t="shared" si="1"/>
        <v>2h 11m</v>
      </c>
      <c r="G54" t="str">
        <f t="shared" si="2"/>
        <v>Long Movie</v>
      </c>
      <c r="H54">
        <v>0</v>
      </c>
      <c r="I54" t="str">
        <f t="shared" si="3"/>
        <v>Very Low</v>
      </c>
      <c r="J54">
        <v>919</v>
      </c>
      <c r="K54" t="str">
        <f t="shared" si="4"/>
        <v>Very Low</v>
      </c>
      <c r="L54" t="s">
        <v>350</v>
      </c>
      <c r="M54">
        <v>16000</v>
      </c>
      <c r="N54" t="str">
        <f t="shared" si="5"/>
        <v>Medium</v>
      </c>
      <c r="O54">
        <v>101785482</v>
      </c>
      <c r="P54" t="str">
        <f t="shared" si="6"/>
        <v>Hit</v>
      </c>
      <c r="Q54" t="s">
        <v>44</v>
      </c>
      <c r="R54" t="str">
        <f t="shared" si="7"/>
        <v>Action</v>
      </c>
      <c r="S54">
        <f t="shared" si="8"/>
        <v>3</v>
      </c>
      <c r="T54" t="s">
        <v>351</v>
      </c>
      <c r="U54" t="s">
        <v>352</v>
      </c>
      <c r="V54">
        <v>381148</v>
      </c>
      <c r="W54" t="str">
        <f t="shared" si="9"/>
        <v>High</v>
      </c>
      <c r="X54">
        <v>19166</v>
      </c>
      <c r="Y54" t="str">
        <f t="shared" si="10"/>
        <v>Medium</v>
      </c>
      <c r="Z54" t="s">
        <v>353</v>
      </c>
      <c r="AA54">
        <v>0</v>
      </c>
      <c r="AB54" t="str">
        <f t="shared" si="11"/>
        <v>Symbolic Poster</v>
      </c>
      <c r="AC54" t="s">
        <v>354</v>
      </c>
      <c r="AD54" t="s">
        <v>355</v>
      </c>
      <c r="AE54">
        <v>1106</v>
      </c>
      <c r="AF54" t="str">
        <f t="shared" si="12"/>
        <v>Low</v>
      </c>
      <c r="AG54" t="s">
        <v>9</v>
      </c>
      <c r="AH54" t="s">
        <v>10</v>
      </c>
      <c r="AI54" t="s">
        <v>11</v>
      </c>
      <c r="AJ54" t="str">
        <f t="shared" si="13"/>
        <v>Teen</v>
      </c>
      <c r="AK54">
        <v>190000000</v>
      </c>
      <c r="AL54" t="str">
        <f t="shared" si="14"/>
        <v>High Budget</v>
      </c>
      <c r="AM54">
        <v>2013</v>
      </c>
      <c r="AN54">
        <f t="shared" si="15"/>
        <v>12</v>
      </c>
      <c r="AO54" t="str">
        <f t="shared" si="16"/>
        <v>Modern Classic</v>
      </c>
      <c r="AP54">
        <v>968</v>
      </c>
      <c r="AQ54" t="str">
        <f t="shared" si="17"/>
        <v>Very Low</v>
      </c>
      <c r="AR54">
        <v>7</v>
      </c>
      <c r="AS54" t="str">
        <f t="shared" si="18"/>
        <v>Good</v>
      </c>
      <c r="AT54">
        <v>1.85</v>
      </c>
      <c r="AU54" t="str">
        <f t="shared" si="19"/>
        <v>HDTV / Widescreen</v>
      </c>
      <c r="AV54">
        <v>83000</v>
      </c>
      <c r="AW54" t="str">
        <f t="shared" si="20"/>
        <v>High</v>
      </c>
    </row>
    <row r="55" spans="1:49" x14ac:dyDescent="0.3">
      <c r="A55" t="s">
        <v>0</v>
      </c>
      <c r="B55" t="s">
        <v>249</v>
      </c>
      <c r="C55">
        <v>428</v>
      </c>
      <c r="D55" t="str">
        <f t="shared" si="0"/>
        <v>Medium</v>
      </c>
      <c r="E55">
        <v>154</v>
      </c>
      <c r="F55" t="str">
        <f t="shared" si="1"/>
        <v>2h 34m</v>
      </c>
      <c r="G55" t="str">
        <f t="shared" si="2"/>
        <v>Long Movie</v>
      </c>
      <c r="H55">
        <v>0</v>
      </c>
      <c r="I55" t="str">
        <f t="shared" si="3"/>
        <v>Very Low</v>
      </c>
      <c r="J55">
        <v>581</v>
      </c>
      <c r="K55" t="str">
        <f t="shared" si="4"/>
        <v>Very Low</v>
      </c>
      <c r="L55" t="s">
        <v>356</v>
      </c>
      <c r="M55">
        <v>894</v>
      </c>
      <c r="N55" t="str">
        <f t="shared" si="5"/>
        <v>Low</v>
      </c>
      <c r="O55">
        <v>352358779</v>
      </c>
      <c r="P55" t="str">
        <f t="shared" si="6"/>
        <v>Superhit</v>
      </c>
      <c r="Q55" t="s">
        <v>44</v>
      </c>
      <c r="R55" t="str">
        <f t="shared" si="7"/>
        <v>Action</v>
      </c>
      <c r="S55">
        <f t="shared" si="8"/>
        <v>3</v>
      </c>
      <c r="T55" t="s">
        <v>251</v>
      </c>
      <c r="U55" t="s">
        <v>357</v>
      </c>
      <c r="V55">
        <v>326180</v>
      </c>
      <c r="W55" t="str">
        <f t="shared" si="9"/>
        <v>High</v>
      </c>
      <c r="X55">
        <v>2593</v>
      </c>
      <c r="Y55" t="str">
        <f t="shared" si="10"/>
        <v>Low</v>
      </c>
      <c r="Z55" t="s">
        <v>250</v>
      </c>
      <c r="AA55">
        <v>2</v>
      </c>
      <c r="AB55" t="str">
        <f t="shared" si="11"/>
        <v>Duo/Trio Poster</v>
      </c>
      <c r="AC55" t="s">
        <v>358</v>
      </c>
      <c r="AD55" t="s">
        <v>359</v>
      </c>
      <c r="AE55">
        <v>899</v>
      </c>
      <c r="AF55" t="str">
        <f t="shared" si="12"/>
        <v>Low</v>
      </c>
      <c r="AG55" t="s">
        <v>9</v>
      </c>
      <c r="AH55" t="s">
        <v>10</v>
      </c>
      <c r="AI55" t="s">
        <v>11</v>
      </c>
      <c r="AJ55" t="str">
        <f t="shared" si="13"/>
        <v>Teen</v>
      </c>
      <c r="AK55">
        <v>195000000</v>
      </c>
      <c r="AL55" t="str">
        <f t="shared" si="14"/>
        <v>High Budget</v>
      </c>
      <c r="AM55">
        <v>2011</v>
      </c>
      <c r="AN55">
        <f t="shared" si="15"/>
        <v>14</v>
      </c>
      <c r="AO55" t="str">
        <f t="shared" si="16"/>
        <v>Modern Classic</v>
      </c>
      <c r="AP55">
        <v>829</v>
      </c>
      <c r="AQ55" t="str">
        <f t="shared" si="17"/>
        <v>Very Low</v>
      </c>
      <c r="AR55">
        <v>6.3</v>
      </c>
      <c r="AS55" t="str">
        <f t="shared" si="18"/>
        <v>Average</v>
      </c>
      <c r="AT55">
        <v>2.35</v>
      </c>
      <c r="AU55" t="str">
        <f t="shared" si="19"/>
        <v>Cinematic Widescreen</v>
      </c>
      <c r="AV55">
        <v>46000</v>
      </c>
      <c r="AW55" t="str">
        <f t="shared" si="20"/>
        <v>Medium</v>
      </c>
    </row>
    <row r="56" spans="1:49" x14ac:dyDescent="0.3">
      <c r="A56" t="s">
        <v>0</v>
      </c>
      <c r="B56" t="s">
        <v>360</v>
      </c>
      <c r="C56">
        <v>470</v>
      </c>
      <c r="D56" t="str">
        <f t="shared" si="0"/>
        <v>Medium</v>
      </c>
      <c r="E56">
        <v>122</v>
      </c>
      <c r="F56" t="str">
        <f t="shared" si="1"/>
        <v>2h 2m</v>
      </c>
      <c r="G56" t="str">
        <f t="shared" si="2"/>
        <v>Long Movie</v>
      </c>
      <c r="H56">
        <v>14000</v>
      </c>
      <c r="I56" t="str">
        <f t="shared" si="3"/>
        <v>Medium</v>
      </c>
      <c r="J56">
        <v>1000</v>
      </c>
      <c r="K56" t="str">
        <f t="shared" si="4"/>
        <v>Very Low</v>
      </c>
      <c r="L56" t="s">
        <v>361</v>
      </c>
      <c r="M56">
        <v>11000</v>
      </c>
      <c r="N56" t="str">
        <f t="shared" si="5"/>
        <v>Medium</v>
      </c>
      <c r="O56">
        <v>317011114</v>
      </c>
      <c r="P56" t="str">
        <f t="shared" si="6"/>
        <v>Superhit</v>
      </c>
      <c r="Q56" t="s">
        <v>14</v>
      </c>
      <c r="R56" t="str">
        <f t="shared" si="7"/>
        <v>Action</v>
      </c>
      <c r="S56">
        <f t="shared" si="8"/>
        <v>3</v>
      </c>
      <c r="T56" t="s">
        <v>362</v>
      </c>
      <c r="U56" t="s">
        <v>363</v>
      </c>
      <c r="V56">
        <v>333847</v>
      </c>
      <c r="W56" t="str">
        <f t="shared" si="9"/>
        <v>High</v>
      </c>
      <c r="X56">
        <v>14959</v>
      </c>
      <c r="Y56" t="str">
        <f t="shared" si="10"/>
        <v>Medium</v>
      </c>
      <c r="Z56" t="s">
        <v>364</v>
      </c>
      <c r="AA56">
        <v>2</v>
      </c>
      <c r="AB56" t="str">
        <f t="shared" si="11"/>
        <v>Duo/Trio Poster</v>
      </c>
      <c r="AC56" t="s">
        <v>365</v>
      </c>
      <c r="AD56" t="s">
        <v>366</v>
      </c>
      <c r="AE56">
        <v>2054</v>
      </c>
      <c r="AF56" t="str">
        <f t="shared" si="12"/>
        <v>Medium</v>
      </c>
      <c r="AG56" t="s">
        <v>9</v>
      </c>
      <c r="AH56" t="s">
        <v>10</v>
      </c>
      <c r="AI56" t="s">
        <v>11</v>
      </c>
      <c r="AJ56" t="str">
        <f t="shared" si="13"/>
        <v>Teen</v>
      </c>
      <c r="AK56">
        <v>185000000</v>
      </c>
      <c r="AL56" t="str">
        <f t="shared" si="14"/>
        <v>High Budget</v>
      </c>
      <c r="AM56">
        <v>2008</v>
      </c>
      <c r="AN56">
        <f t="shared" si="15"/>
        <v>17</v>
      </c>
      <c r="AO56" t="str">
        <f t="shared" si="16"/>
        <v>Old Classic</v>
      </c>
      <c r="AP56">
        <v>1000</v>
      </c>
      <c r="AQ56" t="str">
        <f t="shared" si="17"/>
        <v>Very Low</v>
      </c>
      <c r="AR56">
        <v>6.2</v>
      </c>
      <c r="AS56" t="str">
        <f t="shared" si="18"/>
        <v>Average</v>
      </c>
      <c r="AT56">
        <v>2.35</v>
      </c>
      <c r="AU56" t="str">
        <f t="shared" si="19"/>
        <v>Cinematic Widescreen</v>
      </c>
      <c r="AV56">
        <v>5000</v>
      </c>
      <c r="AW56" t="str">
        <f t="shared" si="20"/>
        <v>Low</v>
      </c>
    </row>
    <row r="57" spans="1:49" x14ac:dyDescent="0.3">
      <c r="A57" t="s">
        <v>0</v>
      </c>
      <c r="B57" t="s">
        <v>367</v>
      </c>
      <c r="C57">
        <v>298</v>
      </c>
      <c r="D57" t="str">
        <f t="shared" si="0"/>
        <v>Medium</v>
      </c>
      <c r="E57">
        <v>93</v>
      </c>
      <c r="F57" t="str">
        <f t="shared" si="1"/>
        <v>1h 33m</v>
      </c>
      <c r="G57" t="str">
        <f t="shared" si="2"/>
        <v>Standard Movie</v>
      </c>
      <c r="H57">
        <v>113</v>
      </c>
      <c r="I57" t="str">
        <f t="shared" si="3"/>
        <v>Very Low</v>
      </c>
      <c r="J57">
        <v>113</v>
      </c>
      <c r="K57" t="str">
        <f t="shared" si="4"/>
        <v>Very Low</v>
      </c>
      <c r="L57" t="s">
        <v>368</v>
      </c>
      <c r="M57">
        <v>275</v>
      </c>
      <c r="N57" t="str">
        <f t="shared" si="5"/>
        <v>Low</v>
      </c>
      <c r="O57">
        <v>123070338</v>
      </c>
      <c r="P57" t="str">
        <f t="shared" si="6"/>
        <v>Hit</v>
      </c>
      <c r="Q57" t="s">
        <v>242</v>
      </c>
      <c r="R57" t="str">
        <f t="shared" si="7"/>
        <v>Adventure</v>
      </c>
      <c r="S57">
        <f t="shared" si="8"/>
        <v>5</v>
      </c>
      <c r="T57" t="s">
        <v>369</v>
      </c>
      <c r="U57" t="s">
        <v>370</v>
      </c>
      <c r="V57">
        <v>62836</v>
      </c>
      <c r="W57" t="str">
        <f t="shared" si="9"/>
        <v>Medium</v>
      </c>
      <c r="X57">
        <v>696</v>
      </c>
      <c r="Y57" t="str">
        <f t="shared" si="10"/>
        <v>Very Low</v>
      </c>
      <c r="Z57" t="s">
        <v>367</v>
      </c>
      <c r="AA57">
        <v>0</v>
      </c>
      <c r="AB57" t="str">
        <f t="shared" si="11"/>
        <v>Symbolic Poster</v>
      </c>
      <c r="AC57" t="s">
        <v>371</v>
      </c>
      <c r="AD57" t="s">
        <v>372</v>
      </c>
      <c r="AE57">
        <v>345</v>
      </c>
      <c r="AF57" t="str">
        <f t="shared" si="12"/>
        <v>Very Low</v>
      </c>
      <c r="AG57" t="s">
        <v>9</v>
      </c>
      <c r="AH57" t="s">
        <v>10</v>
      </c>
      <c r="AI57" t="s">
        <v>66</v>
      </c>
      <c r="AJ57" t="str">
        <f t="shared" si="13"/>
        <v>Family</v>
      </c>
      <c r="AK57">
        <f>AK56</f>
        <v>185000000</v>
      </c>
      <c r="AL57" t="str">
        <f t="shared" si="14"/>
        <v>High Budget</v>
      </c>
      <c r="AM57">
        <v>2015</v>
      </c>
      <c r="AN57">
        <f t="shared" si="15"/>
        <v>10</v>
      </c>
      <c r="AO57" t="str">
        <f t="shared" si="16"/>
        <v>Modern Classic</v>
      </c>
      <c r="AP57">
        <v>150</v>
      </c>
      <c r="AQ57" t="str">
        <f t="shared" si="17"/>
        <v>Very Low</v>
      </c>
      <c r="AR57">
        <v>6.8</v>
      </c>
      <c r="AS57" t="str">
        <f t="shared" si="18"/>
        <v>Average</v>
      </c>
      <c r="AT57">
        <v>2.35</v>
      </c>
      <c r="AU57" t="str">
        <f t="shared" si="19"/>
        <v>Cinematic Widescreen</v>
      </c>
      <c r="AV57">
        <v>20000</v>
      </c>
      <c r="AW57" t="str">
        <f t="shared" si="20"/>
        <v>Medium</v>
      </c>
    </row>
    <row r="58" spans="1:49" x14ac:dyDescent="0.3">
      <c r="A58" t="s">
        <v>0</v>
      </c>
      <c r="B58" t="s">
        <v>373</v>
      </c>
      <c r="C58">
        <v>488</v>
      </c>
      <c r="D58" t="str">
        <f t="shared" si="0"/>
        <v>Medium</v>
      </c>
      <c r="E58">
        <v>93</v>
      </c>
      <c r="F58" t="str">
        <f t="shared" si="1"/>
        <v>1h 33m</v>
      </c>
      <c r="G58" t="str">
        <f t="shared" si="2"/>
        <v>Standard Movie</v>
      </c>
      <c r="H58">
        <v>56</v>
      </c>
      <c r="I58" t="str">
        <f t="shared" si="3"/>
        <v>Very Low</v>
      </c>
      <c r="J58">
        <v>838</v>
      </c>
      <c r="K58" t="str">
        <f t="shared" si="4"/>
        <v>Very Low</v>
      </c>
      <c r="L58" t="s">
        <v>292</v>
      </c>
      <c r="M58">
        <v>2000</v>
      </c>
      <c r="N58" t="str">
        <f t="shared" si="5"/>
        <v>Low</v>
      </c>
      <c r="O58">
        <v>237282182</v>
      </c>
      <c r="P58" t="str">
        <f t="shared" si="6"/>
        <v>Superhit</v>
      </c>
      <c r="Q58" t="s">
        <v>242</v>
      </c>
      <c r="R58" t="str">
        <f t="shared" si="7"/>
        <v>Adventure</v>
      </c>
      <c r="S58">
        <f t="shared" si="8"/>
        <v>5</v>
      </c>
      <c r="T58" t="s">
        <v>374</v>
      </c>
      <c r="U58" t="s">
        <v>375</v>
      </c>
      <c r="V58">
        <v>273556</v>
      </c>
      <c r="W58" t="str">
        <f t="shared" si="9"/>
        <v>High</v>
      </c>
      <c r="X58">
        <v>5005</v>
      </c>
      <c r="Y58" t="str">
        <f t="shared" si="10"/>
        <v>Low</v>
      </c>
      <c r="Z58" t="s">
        <v>376</v>
      </c>
      <c r="AA58">
        <v>0</v>
      </c>
      <c r="AB58" t="str">
        <f t="shared" si="11"/>
        <v>Symbolic Poster</v>
      </c>
      <c r="AC58" t="s">
        <v>377</v>
      </c>
      <c r="AD58" t="s">
        <v>378</v>
      </c>
      <c r="AE58">
        <v>428</v>
      </c>
      <c r="AF58" t="str">
        <f t="shared" si="12"/>
        <v>Very Low</v>
      </c>
      <c r="AG58" t="s">
        <v>9</v>
      </c>
      <c r="AH58" t="s">
        <v>10</v>
      </c>
      <c r="AI58" t="s">
        <v>66</v>
      </c>
      <c r="AJ58" t="str">
        <f t="shared" si="13"/>
        <v>Family</v>
      </c>
      <c r="AK58">
        <v>185000000</v>
      </c>
      <c r="AL58" t="str">
        <f t="shared" si="14"/>
        <v>High Budget</v>
      </c>
      <c r="AM58">
        <v>2012</v>
      </c>
      <c r="AN58">
        <f t="shared" si="15"/>
        <v>13</v>
      </c>
      <c r="AO58" t="str">
        <f t="shared" si="16"/>
        <v>Modern Classic</v>
      </c>
      <c r="AP58">
        <v>1000</v>
      </c>
      <c r="AQ58" t="str">
        <f t="shared" si="17"/>
        <v>Very Low</v>
      </c>
      <c r="AR58">
        <v>7.2</v>
      </c>
      <c r="AS58" t="str">
        <f t="shared" si="18"/>
        <v>Good</v>
      </c>
      <c r="AT58">
        <v>2.35</v>
      </c>
      <c r="AU58" t="str">
        <f t="shared" si="19"/>
        <v>Cinematic Widescreen</v>
      </c>
      <c r="AV58">
        <v>39000</v>
      </c>
      <c r="AW58" t="str">
        <f t="shared" si="20"/>
        <v>Medium</v>
      </c>
    </row>
    <row r="59" spans="1:49" x14ac:dyDescent="0.3">
      <c r="A59" t="s">
        <v>0</v>
      </c>
      <c r="B59" t="s">
        <v>379</v>
      </c>
      <c r="C59">
        <v>322</v>
      </c>
      <c r="D59" t="str">
        <f t="shared" si="0"/>
        <v>Medium</v>
      </c>
      <c r="E59">
        <v>122</v>
      </c>
      <c r="F59" t="str">
        <f t="shared" si="1"/>
        <v>2h 2m</v>
      </c>
      <c r="G59" t="str">
        <f t="shared" si="2"/>
        <v>Long Movie</v>
      </c>
      <c r="H59">
        <v>681</v>
      </c>
      <c r="I59" t="str">
        <f t="shared" si="3"/>
        <v>Very Low</v>
      </c>
      <c r="J59">
        <v>105</v>
      </c>
      <c r="K59" t="str">
        <f t="shared" si="4"/>
        <v>Very Low</v>
      </c>
      <c r="L59" t="s">
        <v>380</v>
      </c>
      <c r="M59">
        <v>998</v>
      </c>
      <c r="N59" t="str">
        <f t="shared" si="5"/>
        <v>Low</v>
      </c>
      <c r="O59">
        <v>130468626</v>
      </c>
      <c r="P59" t="str">
        <f t="shared" si="6"/>
        <v>Hit</v>
      </c>
      <c r="Q59" t="s">
        <v>198</v>
      </c>
      <c r="R59" t="str">
        <f t="shared" si="7"/>
        <v>Action</v>
      </c>
      <c r="S59">
        <f t="shared" si="8"/>
        <v>4</v>
      </c>
      <c r="T59" t="s">
        <v>381</v>
      </c>
      <c r="U59" t="s">
        <v>382</v>
      </c>
      <c r="V59">
        <v>53607</v>
      </c>
      <c r="W59" t="str">
        <f t="shared" si="9"/>
        <v>Medium</v>
      </c>
      <c r="X59">
        <v>1327</v>
      </c>
      <c r="Y59" t="str">
        <f t="shared" si="10"/>
        <v>Low</v>
      </c>
      <c r="Z59" t="s">
        <v>383</v>
      </c>
      <c r="AA59">
        <v>4</v>
      </c>
      <c r="AB59" t="str">
        <f t="shared" si="11"/>
        <v>Ensemble Poster</v>
      </c>
      <c r="AC59" t="s">
        <v>384</v>
      </c>
      <c r="AD59" t="s">
        <v>385</v>
      </c>
      <c r="AE59">
        <v>432</v>
      </c>
      <c r="AF59" t="str">
        <f t="shared" si="12"/>
        <v>Very Low</v>
      </c>
      <c r="AG59" t="s">
        <v>9</v>
      </c>
      <c r="AH59" t="s">
        <v>10</v>
      </c>
      <c r="AI59" t="s">
        <v>11</v>
      </c>
      <c r="AJ59" t="str">
        <f t="shared" si="13"/>
        <v>Teen</v>
      </c>
      <c r="AK59">
        <v>185000000</v>
      </c>
      <c r="AL59" t="str">
        <f t="shared" si="14"/>
        <v>High Budget</v>
      </c>
      <c r="AM59">
        <v>2016</v>
      </c>
      <c r="AN59">
        <f t="shared" si="15"/>
        <v>9</v>
      </c>
      <c r="AO59" t="str">
        <f t="shared" si="16"/>
        <v>Modern Classic</v>
      </c>
      <c r="AP59">
        <v>119</v>
      </c>
      <c r="AQ59" t="str">
        <f t="shared" si="17"/>
        <v>Very Low</v>
      </c>
      <c r="AR59">
        <v>7.5</v>
      </c>
      <c r="AS59" t="str">
        <f t="shared" si="18"/>
        <v>Good</v>
      </c>
      <c r="AT59">
        <v>2.35</v>
      </c>
      <c r="AU59" t="str">
        <f t="shared" si="19"/>
        <v>Cinematic Widescreen</v>
      </c>
      <c r="AV59">
        <v>30000</v>
      </c>
      <c r="AW59" t="str">
        <f t="shared" si="20"/>
        <v>Medium</v>
      </c>
    </row>
    <row r="60" spans="1:49" x14ac:dyDescent="0.3">
      <c r="A60" t="s">
        <v>0</v>
      </c>
      <c r="B60" t="s">
        <v>42</v>
      </c>
      <c r="C60">
        <v>421</v>
      </c>
      <c r="D60" t="str">
        <f t="shared" si="0"/>
        <v>Medium</v>
      </c>
      <c r="E60">
        <v>98</v>
      </c>
      <c r="F60" t="str">
        <f t="shared" si="1"/>
        <v>1h 38m</v>
      </c>
      <c r="G60" t="str">
        <f t="shared" si="2"/>
        <v>Standard Movie</v>
      </c>
      <c r="H60">
        <v>475</v>
      </c>
      <c r="I60" t="str">
        <f t="shared" si="3"/>
        <v>Very Low</v>
      </c>
      <c r="J60">
        <v>522</v>
      </c>
      <c r="K60" t="str">
        <f t="shared" si="4"/>
        <v>Very Low</v>
      </c>
      <c r="L60" t="s">
        <v>386</v>
      </c>
      <c r="M60">
        <v>1000</v>
      </c>
      <c r="N60" t="str">
        <f t="shared" si="5"/>
        <v>Low</v>
      </c>
      <c r="O60">
        <v>223806889</v>
      </c>
      <c r="P60" t="str">
        <f t="shared" si="6"/>
        <v>Superhit</v>
      </c>
      <c r="Q60" t="s">
        <v>387</v>
      </c>
      <c r="R60" t="str">
        <f t="shared" si="7"/>
        <v>Adventure</v>
      </c>
      <c r="S60">
        <f t="shared" si="8"/>
        <v>4</v>
      </c>
      <c r="T60" t="s">
        <v>292</v>
      </c>
      <c r="U60" t="s">
        <v>388</v>
      </c>
      <c r="V60">
        <v>718837</v>
      </c>
      <c r="W60" t="str">
        <f t="shared" si="9"/>
        <v>Very High</v>
      </c>
      <c r="X60">
        <v>2975</v>
      </c>
      <c r="Y60" t="str">
        <f t="shared" si="10"/>
        <v>Low</v>
      </c>
      <c r="Z60" t="s">
        <v>389</v>
      </c>
      <c r="AA60">
        <v>0</v>
      </c>
      <c r="AB60" t="str">
        <f t="shared" si="11"/>
        <v>Symbolic Poster</v>
      </c>
      <c r="AC60" t="s">
        <v>390</v>
      </c>
      <c r="AD60" t="s">
        <v>391</v>
      </c>
      <c r="AE60">
        <v>1043</v>
      </c>
      <c r="AF60" t="str">
        <f t="shared" si="12"/>
        <v>Low</v>
      </c>
      <c r="AG60" t="s">
        <v>9</v>
      </c>
      <c r="AH60" t="s">
        <v>10</v>
      </c>
      <c r="AI60" t="s">
        <v>248</v>
      </c>
      <c r="AJ60" t="str">
        <f t="shared" si="13"/>
        <v>Family</v>
      </c>
      <c r="AK60">
        <v>180000000</v>
      </c>
      <c r="AL60" t="str">
        <f t="shared" si="14"/>
        <v>High Budget</v>
      </c>
      <c r="AM60">
        <v>2008</v>
      </c>
      <c r="AN60">
        <f t="shared" si="15"/>
        <v>17</v>
      </c>
      <c r="AO60" t="str">
        <f t="shared" si="16"/>
        <v>Old Classic</v>
      </c>
      <c r="AP60">
        <v>729</v>
      </c>
      <c r="AQ60" t="str">
        <f t="shared" si="17"/>
        <v>Very Low</v>
      </c>
      <c r="AR60">
        <v>8.4</v>
      </c>
      <c r="AS60" t="str">
        <f t="shared" si="18"/>
        <v>Excellent</v>
      </c>
      <c r="AT60">
        <v>2.35</v>
      </c>
      <c r="AU60" t="str">
        <f t="shared" si="19"/>
        <v>Cinematic Widescreen</v>
      </c>
      <c r="AV60">
        <v>16000</v>
      </c>
      <c r="AW60" t="str">
        <f t="shared" si="20"/>
        <v>Medium</v>
      </c>
    </row>
    <row r="61" spans="1:49" x14ac:dyDescent="0.3">
      <c r="A61" t="s">
        <v>0</v>
      </c>
      <c r="B61" t="s">
        <v>231</v>
      </c>
      <c r="C61">
        <v>162</v>
      </c>
      <c r="D61" t="str">
        <f t="shared" si="0"/>
        <v>Low</v>
      </c>
      <c r="E61">
        <v>91</v>
      </c>
      <c r="F61" t="str">
        <f t="shared" si="1"/>
        <v>1h 31m</v>
      </c>
      <c r="G61" t="str">
        <f t="shared" si="2"/>
        <v>Standard Movie</v>
      </c>
      <c r="H61">
        <v>420</v>
      </c>
      <c r="I61" t="str">
        <f t="shared" si="3"/>
        <v>Very Low</v>
      </c>
      <c r="J61">
        <v>173</v>
      </c>
      <c r="K61" t="str">
        <f t="shared" si="4"/>
        <v>Very Low</v>
      </c>
      <c r="L61" t="s">
        <v>392</v>
      </c>
      <c r="M61">
        <v>268</v>
      </c>
      <c r="N61" t="str">
        <f t="shared" si="5"/>
        <v>Low</v>
      </c>
      <c r="O61">
        <v>140080850</v>
      </c>
      <c r="P61" t="str">
        <f t="shared" si="6"/>
        <v>Hit</v>
      </c>
      <c r="Q61" t="s">
        <v>393</v>
      </c>
      <c r="R61" t="str">
        <f t="shared" si="7"/>
        <v>Action</v>
      </c>
      <c r="S61">
        <f t="shared" si="8"/>
        <v>4</v>
      </c>
      <c r="T61" t="s">
        <v>394</v>
      </c>
      <c r="U61" t="s">
        <v>395</v>
      </c>
      <c r="V61">
        <v>121084</v>
      </c>
      <c r="W61" t="str">
        <f t="shared" si="9"/>
        <v>Medium</v>
      </c>
      <c r="X61">
        <v>1125</v>
      </c>
      <c r="Y61" t="str">
        <f t="shared" si="10"/>
        <v>Low</v>
      </c>
      <c r="Z61" t="s">
        <v>396</v>
      </c>
      <c r="AA61">
        <v>2</v>
      </c>
      <c r="AB61" t="str">
        <f t="shared" si="11"/>
        <v>Duo/Trio Poster</v>
      </c>
      <c r="AC61" t="s">
        <v>397</v>
      </c>
      <c r="AD61" t="s">
        <v>398</v>
      </c>
      <c r="AE61">
        <v>221</v>
      </c>
      <c r="AF61" t="str">
        <f t="shared" si="12"/>
        <v>Very Low</v>
      </c>
      <c r="AG61" t="s">
        <v>9</v>
      </c>
      <c r="AH61" t="s">
        <v>10</v>
      </c>
      <c r="AI61" t="s">
        <v>11</v>
      </c>
      <c r="AJ61" t="str">
        <f t="shared" si="13"/>
        <v>Teen</v>
      </c>
      <c r="AK61">
        <v>140000000</v>
      </c>
      <c r="AL61" t="str">
        <f t="shared" si="14"/>
        <v>High Budget</v>
      </c>
      <c r="AM61">
        <v>2007</v>
      </c>
      <c r="AN61">
        <f t="shared" si="15"/>
        <v>18</v>
      </c>
      <c r="AO61" t="str">
        <f t="shared" si="16"/>
        <v>Old Classic</v>
      </c>
      <c r="AP61">
        <v>268</v>
      </c>
      <c r="AQ61" t="str">
        <f t="shared" si="17"/>
        <v>Very Low</v>
      </c>
      <c r="AR61">
        <v>6.2</v>
      </c>
      <c r="AS61" t="str">
        <f t="shared" si="18"/>
        <v>Average</v>
      </c>
      <c r="AT61">
        <v>2.35</v>
      </c>
      <c r="AU61" t="str">
        <f t="shared" si="19"/>
        <v>Cinematic Widescreen</v>
      </c>
      <c r="AV61">
        <v>0</v>
      </c>
      <c r="AW61" t="str">
        <f t="shared" si="20"/>
        <v>Very Low</v>
      </c>
    </row>
    <row r="62" spans="1:49" x14ac:dyDescent="0.3">
      <c r="A62" t="s">
        <v>0</v>
      </c>
      <c r="B62" t="s">
        <v>399</v>
      </c>
      <c r="C62">
        <v>367</v>
      </c>
      <c r="D62" t="str">
        <f t="shared" si="0"/>
        <v>Medium</v>
      </c>
      <c r="E62">
        <v>158</v>
      </c>
      <c r="F62" t="str">
        <f t="shared" si="1"/>
        <v>2h 38m</v>
      </c>
      <c r="G62" t="str">
        <f t="shared" si="2"/>
        <v>Long Movie</v>
      </c>
      <c r="H62">
        <v>776</v>
      </c>
      <c r="I62" t="str">
        <f t="shared" si="3"/>
        <v>Very Low</v>
      </c>
      <c r="J62">
        <v>310</v>
      </c>
      <c r="K62" t="str">
        <f t="shared" si="4"/>
        <v>Very Low</v>
      </c>
      <c r="L62" t="s">
        <v>400</v>
      </c>
      <c r="M62">
        <v>1000</v>
      </c>
      <c r="N62" t="str">
        <f t="shared" si="5"/>
        <v>Low</v>
      </c>
      <c r="O62">
        <v>166112167</v>
      </c>
      <c r="P62" t="str">
        <f t="shared" si="6"/>
        <v>Hit</v>
      </c>
      <c r="Q62" t="s">
        <v>44</v>
      </c>
      <c r="R62" t="str">
        <f t="shared" si="7"/>
        <v>Action</v>
      </c>
      <c r="S62">
        <f t="shared" si="8"/>
        <v>3</v>
      </c>
      <c r="T62" t="s">
        <v>401</v>
      </c>
      <c r="U62" t="s">
        <v>402</v>
      </c>
      <c r="V62">
        <v>283418</v>
      </c>
      <c r="W62" t="str">
        <f t="shared" si="9"/>
        <v>High</v>
      </c>
      <c r="X62">
        <v>2144</v>
      </c>
      <c r="Y62" t="str">
        <f t="shared" si="10"/>
        <v>Low</v>
      </c>
      <c r="Z62" t="s">
        <v>403</v>
      </c>
      <c r="AA62">
        <v>0</v>
      </c>
      <c r="AB62" t="str">
        <f t="shared" si="11"/>
        <v>Symbolic Poster</v>
      </c>
      <c r="AC62" t="s">
        <v>404</v>
      </c>
      <c r="AD62" t="s">
        <v>405</v>
      </c>
      <c r="AE62">
        <v>1055</v>
      </c>
      <c r="AF62" t="str">
        <f t="shared" si="12"/>
        <v>Low</v>
      </c>
      <c r="AG62" t="s">
        <v>9</v>
      </c>
      <c r="AH62" t="s">
        <v>10</v>
      </c>
      <c r="AI62" t="s">
        <v>11</v>
      </c>
      <c r="AJ62" t="str">
        <f t="shared" si="13"/>
        <v>Teen</v>
      </c>
      <c r="AK62">
        <v>200000000</v>
      </c>
      <c r="AL62" t="str">
        <f t="shared" si="14"/>
        <v>Very High Budget</v>
      </c>
      <c r="AM62">
        <v>2009</v>
      </c>
      <c r="AN62">
        <f t="shared" si="15"/>
        <v>16</v>
      </c>
      <c r="AO62" t="str">
        <f t="shared" si="16"/>
        <v>Old Classic</v>
      </c>
      <c r="AP62">
        <v>468</v>
      </c>
      <c r="AQ62" t="str">
        <f t="shared" si="17"/>
        <v>Very Low</v>
      </c>
      <c r="AR62">
        <v>5.8</v>
      </c>
      <c r="AS62" t="str">
        <f t="shared" si="18"/>
        <v>Below Average</v>
      </c>
      <c r="AT62">
        <v>2.35</v>
      </c>
      <c r="AU62" t="str">
        <f t="shared" si="19"/>
        <v>Cinematic Widescreen</v>
      </c>
      <c r="AV62">
        <v>13000</v>
      </c>
      <c r="AW62" t="str">
        <f t="shared" si="20"/>
        <v>Medium</v>
      </c>
    </row>
    <row r="63" spans="1:49" x14ac:dyDescent="0.3">
      <c r="A63" t="s">
        <v>0</v>
      </c>
      <c r="B63" t="s">
        <v>406</v>
      </c>
      <c r="C63">
        <v>240</v>
      </c>
      <c r="D63" t="str">
        <f t="shared" si="0"/>
        <v>Medium</v>
      </c>
      <c r="E63">
        <v>96</v>
      </c>
      <c r="F63" t="str">
        <f t="shared" si="1"/>
        <v>1h 36m</v>
      </c>
      <c r="G63" t="str">
        <f t="shared" si="2"/>
        <v>Standard Movie</v>
      </c>
      <c r="H63">
        <v>0</v>
      </c>
      <c r="I63" t="str">
        <f t="shared" si="3"/>
        <v>Very Low</v>
      </c>
      <c r="J63">
        <v>10000</v>
      </c>
      <c r="K63" t="str">
        <f t="shared" si="4"/>
        <v>Low</v>
      </c>
      <c r="L63" t="s">
        <v>407</v>
      </c>
      <c r="M63">
        <v>18000</v>
      </c>
      <c r="N63" t="str">
        <f t="shared" si="5"/>
        <v>Medium</v>
      </c>
      <c r="O63">
        <v>137850096</v>
      </c>
      <c r="P63" t="str">
        <f t="shared" si="6"/>
        <v>Hit</v>
      </c>
      <c r="Q63" t="s">
        <v>408</v>
      </c>
      <c r="R63" t="str">
        <f t="shared" si="7"/>
        <v>Animation</v>
      </c>
      <c r="S63">
        <f t="shared" si="8"/>
        <v>4</v>
      </c>
      <c r="T63" t="s">
        <v>409</v>
      </c>
      <c r="U63" t="s">
        <v>410</v>
      </c>
      <c r="V63">
        <v>72809</v>
      </c>
      <c r="W63" t="str">
        <f t="shared" si="9"/>
        <v>Medium</v>
      </c>
      <c r="X63">
        <v>48878</v>
      </c>
      <c r="Y63" t="str">
        <f t="shared" si="10"/>
        <v>Medium</v>
      </c>
      <c r="Z63" t="s">
        <v>411</v>
      </c>
      <c r="AA63">
        <v>0</v>
      </c>
      <c r="AB63" t="str">
        <f t="shared" si="11"/>
        <v>Symbolic Poster</v>
      </c>
      <c r="AC63" t="s">
        <v>412</v>
      </c>
      <c r="AD63" t="s">
        <v>413</v>
      </c>
      <c r="AE63">
        <v>249</v>
      </c>
      <c r="AF63" t="str">
        <f t="shared" si="12"/>
        <v>Very Low</v>
      </c>
      <c r="AG63" t="s">
        <v>9</v>
      </c>
      <c r="AH63" t="s">
        <v>10</v>
      </c>
      <c r="AI63" t="s">
        <v>66</v>
      </c>
      <c r="AJ63" t="str">
        <f t="shared" si="13"/>
        <v>Family</v>
      </c>
      <c r="AK63">
        <v>200000000</v>
      </c>
      <c r="AL63" t="str">
        <f t="shared" si="14"/>
        <v>Very High Budget</v>
      </c>
      <c r="AM63">
        <v>2009</v>
      </c>
      <c r="AN63">
        <f t="shared" si="15"/>
        <v>16</v>
      </c>
      <c r="AO63" t="str">
        <f t="shared" si="16"/>
        <v>Old Classic</v>
      </c>
      <c r="AP63">
        <v>14000</v>
      </c>
      <c r="AQ63" t="str">
        <f t="shared" si="17"/>
        <v>Medium</v>
      </c>
      <c r="AR63">
        <v>6.8</v>
      </c>
      <c r="AS63" t="str">
        <f t="shared" si="18"/>
        <v>Average</v>
      </c>
      <c r="AT63">
        <v>2.35</v>
      </c>
      <c r="AU63" t="str">
        <f t="shared" si="19"/>
        <v>Cinematic Widescreen</v>
      </c>
      <c r="AV63">
        <v>0</v>
      </c>
      <c r="AW63" t="str">
        <f t="shared" si="20"/>
        <v>Very Low</v>
      </c>
    </row>
    <row r="64" spans="1:49" x14ac:dyDescent="0.3">
      <c r="A64" t="s">
        <v>0</v>
      </c>
      <c r="B64" t="s">
        <v>414</v>
      </c>
      <c r="C64">
        <v>384</v>
      </c>
      <c r="D64" t="str">
        <f t="shared" si="0"/>
        <v>Medium</v>
      </c>
      <c r="E64">
        <v>127</v>
      </c>
      <c r="F64" t="str">
        <f t="shared" si="1"/>
        <v>2h 7m</v>
      </c>
      <c r="G64" t="str">
        <f t="shared" si="2"/>
        <v>Long Movie</v>
      </c>
      <c r="H64">
        <v>0</v>
      </c>
      <c r="I64" t="str">
        <f t="shared" si="3"/>
        <v>Very Low</v>
      </c>
      <c r="J64">
        <v>13000</v>
      </c>
      <c r="K64" t="str">
        <f t="shared" si="4"/>
        <v>Medium</v>
      </c>
      <c r="L64" t="s">
        <v>261</v>
      </c>
      <c r="M64">
        <v>17000</v>
      </c>
      <c r="N64" t="str">
        <f t="shared" si="5"/>
        <v>Medium</v>
      </c>
      <c r="O64">
        <v>47375327</v>
      </c>
      <c r="P64" t="str">
        <f t="shared" si="6"/>
        <v>Average</v>
      </c>
      <c r="Q64" t="s">
        <v>44</v>
      </c>
      <c r="R64" t="str">
        <f t="shared" si="7"/>
        <v>Action</v>
      </c>
      <c r="S64">
        <f t="shared" si="8"/>
        <v>3</v>
      </c>
      <c r="T64" t="s">
        <v>415</v>
      </c>
      <c r="U64" t="s">
        <v>416</v>
      </c>
      <c r="V64">
        <v>139593</v>
      </c>
      <c r="W64" t="str">
        <f t="shared" si="9"/>
        <v>Medium</v>
      </c>
      <c r="X64">
        <v>47334</v>
      </c>
      <c r="Y64" t="str">
        <f t="shared" si="10"/>
        <v>Medium</v>
      </c>
      <c r="Z64" t="s">
        <v>417</v>
      </c>
      <c r="AA64">
        <v>1</v>
      </c>
      <c r="AB64" t="str">
        <f t="shared" si="11"/>
        <v>Solo Star Poster</v>
      </c>
      <c r="AC64" t="s">
        <v>418</v>
      </c>
      <c r="AD64" t="s">
        <v>419</v>
      </c>
      <c r="AE64">
        <v>720</v>
      </c>
      <c r="AF64" t="str">
        <f t="shared" si="12"/>
        <v>Low</v>
      </c>
      <c r="AG64" t="s">
        <v>9</v>
      </c>
      <c r="AH64" t="s">
        <v>10</v>
      </c>
      <c r="AI64" t="s">
        <v>11</v>
      </c>
      <c r="AJ64" t="str">
        <f t="shared" si="13"/>
        <v>Teen</v>
      </c>
      <c r="AK64">
        <v>176000000</v>
      </c>
      <c r="AL64" t="str">
        <f t="shared" si="14"/>
        <v>High Budget</v>
      </c>
      <c r="AM64">
        <v>2015</v>
      </c>
      <c r="AN64">
        <f t="shared" si="15"/>
        <v>10</v>
      </c>
      <c r="AO64" t="str">
        <f t="shared" si="16"/>
        <v>Modern Classic</v>
      </c>
      <c r="AP64">
        <v>15000</v>
      </c>
      <c r="AQ64" t="str">
        <f t="shared" si="17"/>
        <v>Medium</v>
      </c>
      <c r="AR64">
        <v>5.4</v>
      </c>
      <c r="AS64" t="str">
        <f t="shared" si="18"/>
        <v>Below Average</v>
      </c>
      <c r="AT64">
        <v>2.35</v>
      </c>
      <c r="AU64" t="str">
        <f t="shared" si="19"/>
        <v>Cinematic Widescreen</v>
      </c>
      <c r="AV64">
        <v>44000</v>
      </c>
      <c r="AW64" t="str">
        <f t="shared" si="20"/>
        <v>Medium</v>
      </c>
    </row>
    <row r="65" spans="1:49" x14ac:dyDescent="0.3">
      <c r="A65" t="s">
        <v>0</v>
      </c>
      <c r="B65" t="s">
        <v>74</v>
      </c>
      <c r="C65">
        <v>248</v>
      </c>
      <c r="D65" t="str">
        <f t="shared" si="0"/>
        <v>Medium</v>
      </c>
      <c r="E65">
        <v>110</v>
      </c>
      <c r="F65" t="str">
        <f t="shared" si="1"/>
        <v>1h 50m</v>
      </c>
      <c r="G65" t="str">
        <f t="shared" si="2"/>
        <v>Standard Movie</v>
      </c>
      <c r="H65">
        <v>282</v>
      </c>
      <c r="I65" t="str">
        <f t="shared" si="3"/>
        <v>Very Low</v>
      </c>
      <c r="J65">
        <v>103</v>
      </c>
      <c r="K65" t="str">
        <f t="shared" si="4"/>
        <v>Very Low</v>
      </c>
      <c r="L65" t="s">
        <v>197</v>
      </c>
      <c r="M65">
        <v>11000</v>
      </c>
      <c r="N65" t="str">
        <f t="shared" si="5"/>
        <v>Medium</v>
      </c>
      <c r="O65">
        <v>124051759</v>
      </c>
      <c r="P65" t="str">
        <f t="shared" si="6"/>
        <v>Hit</v>
      </c>
      <c r="Q65" t="s">
        <v>178</v>
      </c>
      <c r="R65" t="str">
        <f t="shared" si="7"/>
        <v>Action</v>
      </c>
      <c r="S65">
        <f t="shared" si="8"/>
        <v>4</v>
      </c>
      <c r="T65" t="s">
        <v>23</v>
      </c>
      <c r="U65" t="s">
        <v>420</v>
      </c>
      <c r="V65">
        <v>42372</v>
      </c>
      <c r="W65" t="str">
        <f t="shared" si="9"/>
        <v>Low</v>
      </c>
      <c r="X65">
        <v>21175</v>
      </c>
      <c r="Y65" t="str">
        <f t="shared" si="10"/>
        <v>Medium</v>
      </c>
      <c r="Z65" t="s">
        <v>421</v>
      </c>
      <c r="AA65">
        <v>2</v>
      </c>
      <c r="AB65" t="str">
        <f t="shared" si="11"/>
        <v>Duo/Trio Poster</v>
      </c>
      <c r="AC65" t="s">
        <v>422</v>
      </c>
      <c r="AD65" t="s">
        <v>423</v>
      </c>
      <c r="AE65">
        <v>239</v>
      </c>
      <c r="AF65" t="str">
        <f t="shared" si="12"/>
        <v>Very Low</v>
      </c>
      <c r="AG65" t="s">
        <v>9</v>
      </c>
      <c r="AH65" t="s">
        <v>10</v>
      </c>
      <c r="AI65" t="s">
        <v>11</v>
      </c>
      <c r="AJ65" t="str">
        <f t="shared" si="13"/>
        <v>Teen</v>
      </c>
      <c r="AK65">
        <v>180000000</v>
      </c>
      <c r="AL65" t="str">
        <f t="shared" si="14"/>
        <v>High Budget</v>
      </c>
      <c r="AM65">
        <v>2016</v>
      </c>
      <c r="AN65">
        <f t="shared" si="15"/>
        <v>9</v>
      </c>
      <c r="AO65" t="str">
        <f t="shared" si="16"/>
        <v>Modern Classic</v>
      </c>
      <c r="AP65">
        <v>10000</v>
      </c>
      <c r="AQ65" t="str">
        <f t="shared" si="17"/>
        <v>Low</v>
      </c>
      <c r="AR65">
        <v>6.6</v>
      </c>
      <c r="AS65" t="str">
        <f t="shared" si="18"/>
        <v>Average</v>
      </c>
      <c r="AT65">
        <v>2.35</v>
      </c>
      <c r="AU65" t="str">
        <f t="shared" si="19"/>
        <v>Cinematic Widescreen</v>
      </c>
      <c r="AV65">
        <v>29000</v>
      </c>
      <c r="AW65" t="str">
        <f t="shared" si="20"/>
        <v>Medium</v>
      </c>
    </row>
    <row r="66" spans="1:49" x14ac:dyDescent="0.3">
      <c r="A66" t="s">
        <v>0</v>
      </c>
      <c r="B66" t="s">
        <v>117</v>
      </c>
      <c r="C66">
        <v>284</v>
      </c>
      <c r="D66" t="str">
        <f t="shared" si="0"/>
        <v>Medium</v>
      </c>
      <c r="E66">
        <v>150</v>
      </c>
      <c r="F66" t="str">
        <f t="shared" si="1"/>
        <v>2h 30m</v>
      </c>
      <c r="G66" t="str">
        <f t="shared" si="2"/>
        <v>Long Movie</v>
      </c>
      <c r="H66">
        <v>80</v>
      </c>
      <c r="I66" t="str">
        <f t="shared" si="3"/>
        <v>Very Low</v>
      </c>
      <c r="J66">
        <v>82</v>
      </c>
      <c r="K66" t="str">
        <f t="shared" si="4"/>
        <v>Very Low</v>
      </c>
      <c r="L66" t="s">
        <v>424</v>
      </c>
      <c r="M66">
        <v>1000</v>
      </c>
      <c r="N66" t="str">
        <f t="shared" si="5"/>
        <v>Low</v>
      </c>
      <c r="O66">
        <v>291709845</v>
      </c>
      <c r="P66" t="str">
        <f t="shared" si="6"/>
        <v>Superhit</v>
      </c>
      <c r="Q66" t="s">
        <v>171</v>
      </c>
      <c r="R66" t="str">
        <f t="shared" si="7"/>
        <v>Adventure</v>
      </c>
      <c r="S66">
        <f t="shared" si="8"/>
        <v>3</v>
      </c>
      <c r="T66" t="s">
        <v>364</v>
      </c>
      <c r="U66" t="s">
        <v>425</v>
      </c>
      <c r="V66">
        <v>286506</v>
      </c>
      <c r="W66" t="str">
        <f t="shared" si="9"/>
        <v>High</v>
      </c>
      <c r="X66">
        <v>1317</v>
      </c>
      <c r="Y66" t="str">
        <f t="shared" si="10"/>
        <v>Low</v>
      </c>
      <c r="Z66" t="s">
        <v>426</v>
      </c>
      <c r="AA66">
        <v>5</v>
      </c>
      <c r="AB66" t="str">
        <f t="shared" si="11"/>
        <v>Ensemble Poster</v>
      </c>
      <c r="AC66" t="s">
        <v>427</v>
      </c>
      <c r="AD66" t="s">
        <v>428</v>
      </c>
      <c r="AE66">
        <v>1463</v>
      </c>
      <c r="AF66" t="str">
        <f t="shared" si="12"/>
        <v>Low</v>
      </c>
      <c r="AG66" t="s">
        <v>9</v>
      </c>
      <c r="AH66" t="s">
        <v>10</v>
      </c>
      <c r="AI66" t="s">
        <v>66</v>
      </c>
      <c r="AJ66" t="str">
        <f t="shared" si="13"/>
        <v>Family</v>
      </c>
      <c r="AK66">
        <v>180000000</v>
      </c>
      <c r="AL66" t="str">
        <f t="shared" si="14"/>
        <v>High Budget</v>
      </c>
      <c r="AM66">
        <v>2005</v>
      </c>
      <c r="AN66">
        <f t="shared" si="15"/>
        <v>20</v>
      </c>
      <c r="AO66" t="str">
        <f t="shared" si="16"/>
        <v>Old Classic</v>
      </c>
      <c r="AP66">
        <v>190</v>
      </c>
      <c r="AQ66" t="str">
        <f t="shared" si="17"/>
        <v>Very Low</v>
      </c>
      <c r="AR66">
        <v>6.9</v>
      </c>
      <c r="AS66" t="str">
        <f t="shared" si="18"/>
        <v>Average</v>
      </c>
      <c r="AT66">
        <v>2.35</v>
      </c>
      <c r="AU66" t="str">
        <f t="shared" si="19"/>
        <v>Cinematic Widescreen</v>
      </c>
      <c r="AV66">
        <v>0</v>
      </c>
      <c r="AW66" t="str">
        <f t="shared" si="20"/>
        <v>Very Low</v>
      </c>
    </row>
    <row r="67" spans="1:49" x14ac:dyDescent="0.3">
      <c r="A67" t="s">
        <v>0</v>
      </c>
      <c r="B67" t="s">
        <v>89</v>
      </c>
      <c r="C67">
        <v>396</v>
      </c>
      <c r="D67" t="str">
        <f t="shared" ref="D67:D130" si="28">IF(C67&lt;=50,"Very Low",
IF(C67&lt;=200,"Low",
IF(C67&lt;=500,"Medium",
IF(C67&lt;=1000,"High","Very High"))))</f>
        <v>Medium</v>
      </c>
      <c r="E67">
        <v>144</v>
      </c>
      <c r="F67" t="str">
        <f t="shared" ref="F67:F130" si="29">INT(E67/60) &amp; "h " &amp; MOD(E67,60) &amp; "m"</f>
        <v>2h 24m</v>
      </c>
      <c r="G67" t="str">
        <f t="shared" ref="G67:G130" si="30">IF(E67&lt;60,"Short Film",IF(E67&lt;90,"Featurette",IF(E67&lt;=120,"Standard Movie",IF(E67&lt;=180,"Long Movie","Epic"))))</f>
        <v>Long Movie</v>
      </c>
      <c r="H67">
        <v>0</v>
      </c>
      <c r="I67" t="str">
        <f t="shared" ref="I67:I130" si="31">IF(H67&lt;=1000,"Very Low",IF(H67&lt;=10000,"Low",IF(H67&lt;=50000,"Medium",IF(H67&lt;=200000,"High","Very High"))))</f>
        <v>Very Low</v>
      </c>
      <c r="J67">
        <v>1000</v>
      </c>
      <c r="K67" t="str">
        <f t="shared" ref="K67:K130" si="32">IF(J67&lt;=1000,"Very Low",IF(J67&lt;=10000,"Low",IF(J67&lt;=50000,"Medium",IF(J67&lt;=200000,"High","Very High"))))</f>
        <v>Very Low</v>
      </c>
      <c r="L67" t="s">
        <v>429</v>
      </c>
      <c r="M67">
        <v>34000</v>
      </c>
      <c r="N67" t="str">
        <f t="shared" ref="N67:N130" si="33">IF(A67&lt;=1000,"Very Low",
IF(M67&lt;=10000,"Low",IF(M67&lt;=50000,"Medium",IF(M67&lt;=200000,"High","Very High"))))</f>
        <v>Medium</v>
      </c>
      <c r="O67">
        <v>154985087</v>
      </c>
      <c r="P67" t="str">
        <f t="shared" ref="P67:P130" si="34">IF(AND(O67&gt;=500000000),"Blockbuster",
IF(AND(O67&gt;=200000000,O67&lt;=499999999),"Superhit",
IF(AND(O67&gt;=50000000,O67&lt;=199999999),"Hit",
IF(AND(O67&gt;=10000000,O67&lt;=49999999),"Average",
IF(AND(O67&lt;=10000000),"Flop","")))))</f>
        <v>Hit</v>
      </c>
      <c r="Q67" t="s">
        <v>44</v>
      </c>
      <c r="R67" t="str">
        <f t="shared" ref="R67:R130" si="35">LEFT(Q67, FIND("|",Q67&amp;"|")-1)</f>
        <v>Action</v>
      </c>
      <c r="S67">
        <f t="shared" ref="S67:S130" si="36">LEN(Q67)-LEN(SUBSTITUTE(Q67,"|",""))+1</f>
        <v>3</v>
      </c>
      <c r="T67" t="s">
        <v>318</v>
      </c>
      <c r="U67" t="s">
        <v>430</v>
      </c>
      <c r="V67">
        <v>148379</v>
      </c>
      <c r="W67" t="str">
        <f t="shared" ref="W67:W130" si="37">IF(V67&lt;=10000,"Very Low",IF(V67&lt;=50000,"Low",IF(V67&lt;=200000,"Medium",IF(V67&lt;=500000,"High","Very High"))))</f>
        <v>Medium</v>
      </c>
      <c r="X67">
        <v>49684</v>
      </c>
      <c r="Y67" t="str">
        <f t="shared" ref="Y67:Y130" si="38">IF(X67&lt;=1000,"Very Low",IF(X67&lt;=10000,"Low",IF(X67&lt;=50000,"Medium",IF(X67&lt;=200000,"High","Very High"))))</f>
        <v>Medium</v>
      </c>
      <c r="Z67" t="s">
        <v>431</v>
      </c>
      <c r="AA67">
        <v>6</v>
      </c>
      <c r="AB67" t="str">
        <f t="shared" ref="AB67:AB130" si="39">IF(AA67=0,"Symbolic Poster",IF(AA67=1,"Solo Star Poster",IF(AA67&lt;=3,"Duo/Trio Poster","Ensemble Poster")))</f>
        <v>Ensemble Poster</v>
      </c>
      <c r="AC67" t="s">
        <v>432</v>
      </c>
      <c r="AD67" t="s">
        <v>433</v>
      </c>
      <c r="AE67">
        <v>622</v>
      </c>
      <c r="AF67" t="str">
        <f t="shared" ref="AF67:AF130" si="40">IF(AE67&lt;=500,"Very Low",IF(AE67&lt;=2000,"Low",IF(AE67&lt;=5000,"Medium",IF(AE67&lt;=15000,"High","Very High"))))</f>
        <v>Low</v>
      </c>
      <c r="AG67" t="s">
        <v>9</v>
      </c>
      <c r="AH67" t="s">
        <v>10</v>
      </c>
      <c r="AI67" t="s">
        <v>11</v>
      </c>
      <c r="AJ67" t="str">
        <f t="shared" ref="AJ67:AJ130" si="41">IF(OR(AI67="G",AI67="PG",AI67="U",AI67="TV-Y",AI67="TV-G"),"Family",IF(OR(AI67="PG-13",AI67="UA",AI67="TV-14"),"Teen",IF(OR(AI67="R",AI67="NC-17",AI67="A",AI67="TV-MA"),"Adult",IF(AI67="Not Rated","No Rating","Other/Unknown"))))</f>
        <v>Teen</v>
      </c>
      <c r="AK67">
        <v>178000000</v>
      </c>
      <c r="AL67" t="str">
        <f t="shared" ref="AL67:AL130" si="42">IF(AK67&gt;=200000000,"Very High Budget",
IF(AND(AK67&gt;=100000000,AK67&lt;=199999999),"High Budget",
IF(AND(AK67&gt;=30000000,AK67&lt;=99999999),"Medium Budget",
IF(AK67&lt;30000000,"Low Budget",""))))</f>
        <v>High Budget</v>
      </c>
      <c r="AM67">
        <v>2016</v>
      </c>
      <c r="AN67">
        <f t="shared" ref="AN67:AN130" si="43">$AY$20-AM67</f>
        <v>9</v>
      </c>
      <c r="AO67" t="str">
        <f t="shared" ref="AO67:AO130" si="44">IF(AN67&lt;=5,"Recent",IF(AND(AN67&gt;=6,AN67&lt;=15),"Modern Classic",IF(AN67&gt;15,"Old Classic","")))</f>
        <v>Modern Classic</v>
      </c>
      <c r="AP67">
        <v>13000</v>
      </c>
      <c r="AQ67" t="str">
        <f t="shared" ref="AQ67:AQ130" si="45">IF(AP67&lt;=1000,"Very Low",IF(AP67&lt;=10000,"Low",IF(AP67&lt;=50000,"Medium",IF(AP67&lt;=200000,"High","Very High"))))</f>
        <v>Medium</v>
      </c>
      <c r="AR67">
        <v>7.3</v>
      </c>
      <c r="AS67" t="str">
        <f t="shared" ref="AS67:AS130" si="46">IF(AND(AR67&gt;=9,AR67&lt;=10),"Master Piece",
IF(AND(AR67&gt;=8,AR67&lt;9),"Excellent",
IF(AND(AR67&gt;=7,AR67&lt;8),"Good",
IF(AND(AR67&gt;=6,AR67&lt;7),"Average",
IF(AND(AR67&gt;=5,AR67&lt;6),"Below Average",
IF(AND(AR67&gt;=4,AR67&lt;5),"Poor",
IF(AND(AR67&gt;=3,AR67&lt;4),"Very Poor",
IF(AND(AR67&gt;=0,AR67&lt;3),"Terrible",""))))))))</f>
        <v>Good</v>
      </c>
      <c r="AT67">
        <v>2.35</v>
      </c>
      <c r="AU67" t="str">
        <f t="shared" ref="AU67:AU130" si="47">IF(AND(AT67&gt;=1.3,AT67&lt;=1.4),"Classic",IF(AND(AT67&gt;=1.7,AT67&lt;=1.9),"HDTV / Widescreen",IF(AND(AT67&gt;=2.2,AT67&lt;=2.4),"Cinematic Widescreen",IF(AND(AT67&gt;=1.4,AT67&lt;=1.6),"Standard Academy",IF(AT67&gt;=2.4,"Ultra Widescreen","")))))</f>
        <v>Cinematic Widescreen</v>
      </c>
      <c r="AV67">
        <v>54000</v>
      </c>
      <c r="AW67" t="str">
        <f t="shared" ref="AW67:AW130" si="48">IF(AV67&lt;=1000,"Very Low",IF(AV67&lt;=10000,"Low",IF(AV67&lt;=50000,"Medium",IF(AV67&lt;=200000,"High","Very High"))))</f>
        <v>High</v>
      </c>
    </row>
    <row r="68" spans="1:49" x14ac:dyDescent="0.3">
      <c r="A68" t="s">
        <v>0</v>
      </c>
      <c r="B68" t="s">
        <v>29</v>
      </c>
      <c r="C68">
        <v>645</v>
      </c>
      <c r="D68" t="str">
        <f t="shared" si="28"/>
        <v>High</v>
      </c>
      <c r="E68">
        <v>152</v>
      </c>
      <c r="F68" t="str">
        <f t="shared" si="29"/>
        <v>2h 32m</v>
      </c>
      <c r="G68" t="str">
        <f t="shared" si="30"/>
        <v>Long Movie</v>
      </c>
      <c r="H68">
        <v>22000</v>
      </c>
      <c r="I68" t="str">
        <f t="shared" si="31"/>
        <v>Medium</v>
      </c>
      <c r="J68">
        <v>11000</v>
      </c>
      <c r="K68" t="str">
        <f t="shared" si="32"/>
        <v>Medium</v>
      </c>
      <c r="L68" t="s">
        <v>434</v>
      </c>
      <c r="M68">
        <v>23000</v>
      </c>
      <c r="N68" t="str">
        <f t="shared" si="33"/>
        <v>Medium</v>
      </c>
      <c r="O68">
        <v>533316061</v>
      </c>
      <c r="P68" t="str">
        <f t="shared" si="34"/>
        <v>Blockbuster</v>
      </c>
      <c r="Q68" t="s">
        <v>435</v>
      </c>
      <c r="R68" t="str">
        <f t="shared" si="35"/>
        <v>Action</v>
      </c>
      <c r="S68">
        <f t="shared" si="36"/>
        <v>4</v>
      </c>
      <c r="T68" t="s">
        <v>30</v>
      </c>
      <c r="U68" t="s">
        <v>436</v>
      </c>
      <c r="V68">
        <v>1676169</v>
      </c>
      <c r="W68" t="str">
        <f t="shared" si="37"/>
        <v>Very High</v>
      </c>
      <c r="X68">
        <v>57802</v>
      </c>
      <c r="Y68" t="str">
        <f t="shared" si="38"/>
        <v>High</v>
      </c>
      <c r="Z68" t="s">
        <v>437</v>
      </c>
      <c r="AA68">
        <v>0</v>
      </c>
      <c r="AB68" t="str">
        <f t="shared" si="39"/>
        <v>Symbolic Poster</v>
      </c>
      <c r="AC68" t="s">
        <v>438</v>
      </c>
      <c r="AD68" t="s">
        <v>439</v>
      </c>
      <c r="AE68">
        <v>4667</v>
      </c>
      <c r="AF68" t="str">
        <f t="shared" si="40"/>
        <v>Medium</v>
      </c>
      <c r="AG68" t="s">
        <v>9</v>
      </c>
      <c r="AH68" t="s">
        <v>10</v>
      </c>
      <c r="AI68" t="s">
        <v>11</v>
      </c>
      <c r="AJ68" t="str">
        <f t="shared" si="41"/>
        <v>Teen</v>
      </c>
      <c r="AK68">
        <v>185000000</v>
      </c>
      <c r="AL68" t="str">
        <f t="shared" si="42"/>
        <v>High Budget</v>
      </c>
      <c r="AM68">
        <v>2008</v>
      </c>
      <c r="AN68">
        <f t="shared" si="43"/>
        <v>17</v>
      </c>
      <c r="AO68" t="str">
        <f t="shared" si="44"/>
        <v>Old Classic</v>
      </c>
      <c r="AP68">
        <v>13000</v>
      </c>
      <c r="AQ68" t="str">
        <f t="shared" si="45"/>
        <v>Medium</v>
      </c>
      <c r="AR68">
        <v>9</v>
      </c>
      <c r="AS68" t="str">
        <f t="shared" si="46"/>
        <v>Master Piece</v>
      </c>
      <c r="AT68">
        <v>2.35</v>
      </c>
      <c r="AU68" t="str">
        <f t="shared" si="47"/>
        <v>Cinematic Widescreen</v>
      </c>
      <c r="AV68">
        <v>37000</v>
      </c>
      <c r="AW68" t="str">
        <f t="shared" si="48"/>
        <v>Medium</v>
      </c>
    </row>
    <row r="69" spans="1:49" x14ac:dyDescent="0.3">
      <c r="A69" t="s">
        <v>0</v>
      </c>
      <c r="B69" t="s">
        <v>440</v>
      </c>
      <c r="C69">
        <v>408</v>
      </c>
      <c r="D69" t="str">
        <f t="shared" si="28"/>
        <v>Medium</v>
      </c>
      <c r="E69">
        <v>96</v>
      </c>
      <c r="F69" t="str">
        <f t="shared" si="29"/>
        <v>1h 36m</v>
      </c>
      <c r="G69" t="str">
        <f t="shared" si="30"/>
        <v>Standard Movie</v>
      </c>
      <c r="H69">
        <v>0</v>
      </c>
      <c r="I69" t="str">
        <f t="shared" si="31"/>
        <v>Very Low</v>
      </c>
      <c r="J69">
        <v>262</v>
      </c>
      <c r="K69" t="str">
        <f t="shared" si="32"/>
        <v>Very Low</v>
      </c>
      <c r="L69" t="s">
        <v>441</v>
      </c>
      <c r="M69">
        <v>1000</v>
      </c>
      <c r="N69" t="str">
        <f t="shared" si="33"/>
        <v>Low</v>
      </c>
      <c r="O69">
        <v>292979556</v>
      </c>
      <c r="P69" t="str">
        <f t="shared" si="34"/>
        <v>Superhit</v>
      </c>
      <c r="Q69" t="s">
        <v>442</v>
      </c>
      <c r="R69" t="str">
        <f t="shared" si="35"/>
        <v>Adventure</v>
      </c>
      <c r="S69">
        <f t="shared" si="36"/>
        <v>4</v>
      </c>
      <c r="T69" t="s">
        <v>292</v>
      </c>
      <c r="U69" t="s">
        <v>443</v>
      </c>
      <c r="V69">
        <v>665575</v>
      </c>
      <c r="W69" t="str">
        <f t="shared" si="37"/>
        <v>Very High</v>
      </c>
      <c r="X69">
        <v>2635</v>
      </c>
      <c r="Y69" t="str">
        <f t="shared" si="38"/>
        <v>Low</v>
      </c>
      <c r="Z69" t="s">
        <v>444</v>
      </c>
      <c r="AA69">
        <v>1</v>
      </c>
      <c r="AB69" t="str">
        <f t="shared" si="39"/>
        <v>Solo Star Poster</v>
      </c>
      <c r="AC69" t="s">
        <v>445</v>
      </c>
      <c r="AD69" t="s">
        <v>446</v>
      </c>
      <c r="AE69">
        <v>704</v>
      </c>
      <c r="AF69" t="str">
        <f t="shared" si="40"/>
        <v>Low</v>
      </c>
      <c r="AG69" t="s">
        <v>9</v>
      </c>
      <c r="AH69" t="s">
        <v>10</v>
      </c>
      <c r="AI69" t="s">
        <v>66</v>
      </c>
      <c r="AJ69" t="str">
        <f t="shared" si="41"/>
        <v>Family</v>
      </c>
      <c r="AK69">
        <v>175000000</v>
      </c>
      <c r="AL69" t="str">
        <f t="shared" si="42"/>
        <v>High Budget</v>
      </c>
      <c r="AM69">
        <v>2009</v>
      </c>
      <c r="AN69">
        <f t="shared" si="43"/>
        <v>16</v>
      </c>
      <c r="AO69" t="str">
        <f t="shared" si="44"/>
        <v>Old Classic</v>
      </c>
      <c r="AP69">
        <v>848</v>
      </c>
      <c r="AQ69" t="str">
        <f t="shared" si="45"/>
        <v>Very Low</v>
      </c>
      <c r="AR69">
        <v>8.3000000000000007</v>
      </c>
      <c r="AS69" t="str">
        <f t="shared" si="46"/>
        <v>Excellent</v>
      </c>
      <c r="AT69">
        <v>1.85</v>
      </c>
      <c r="AU69" t="str">
        <f t="shared" si="47"/>
        <v>HDTV / Widescreen</v>
      </c>
      <c r="AV69">
        <v>27000</v>
      </c>
      <c r="AW69" t="str">
        <f t="shared" si="48"/>
        <v>Medium</v>
      </c>
    </row>
    <row r="70" spans="1:49" x14ac:dyDescent="0.3">
      <c r="A70" t="s">
        <v>0</v>
      </c>
      <c r="B70" t="s">
        <v>447</v>
      </c>
      <c r="C70">
        <v>219</v>
      </c>
      <c r="D70" t="str">
        <f t="shared" si="28"/>
        <v>Medium</v>
      </c>
      <c r="E70">
        <v>94</v>
      </c>
      <c r="F70" t="str">
        <f t="shared" si="29"/>
        <v>1h 34m</v>
      </c>
      <c r="G70" t="str">
        <f t="shared" si="30"/>
        <v>Standard Movie</v>
      </c>
      <c r="H70">
        <v>11</v>
      </c>
      <c r="I70" t="str">
        <f t="shared" si="31"/>
        <v>Very Low</v>
      </c>
      <c r="J70">
        <v>459</v>
      </c>
      <c r="K70" t="str">
        <f t="shared" si="32"/>
        <v>Very Low</v>
      </c>
      <c r="L70" t="s">
        <v>448</v>
      </c>
      <c r="M70">
        <v>1000</v>
      </c>
      <c r="N70" t="str">
        <f t="shared" si="33"/>
        <v>Low</v>
      </c>
      <c r="O70">
        <v>198332128</v>
      </c>
      <c r="P70" t="str">
        <f t="shared" si="34"/>
        <v>Hit</v>
      </c>
      <c r="Q70" t="s">
        <v>449</v>
      </c>
      <c r="R70" t="str">
        <f t="shared" si="35"/>
        <v>Action</v>
      </c>
      <c r="S70">
        <f t="shared" si="36"/>
        <v>6</v>
      </c>
      <c r="T70" t="s">
        <v>450</v>
      </c>
      <c r="U70" t="s">
        <v>451</v>
      </c>
      <c r="V70">
        <v>114553</v>
      </c>
      <c r="W70" t="str">
        <f t="shared" si="37"/>
        <v>Medium</v>
      </c>
      <c r="X70">
        <v>2579</v>
      </c>
      <c r="Y70" t="str">
        <f t="shared" si="38"/>
        <v>Low</v>
      </c>
      <c r="Z70" t="s">
        <v>452</v>
      </c>
      <c r="AA70">
        <v>2</v>
      </c>
      <c r="AB70" t="str">
        <f t="shared" si="39"/>
        <v>Duo/Trio Poster</v>
      </c>
      <c r="AC70" t="s">
        <v>453</v>
      </c>
      <c r="AD70" t="s">
        <v>454</v>
      </c>
      <c r="AE70">
        <v>187</v>
      </c>
      <c r="AF70" t="str">
        <f t="shared" si="40"/>
        <v>Very Low</v>
      </c>
      <c r="AG70" t="s">
        <v>9</v>
      </c>
      <c r="AH70" t="s">
        <v>10</v>
      </c>
      <c r="AI70" t="s">
        <v>66</v>
      </c>
      <c r="AJ70" t="str">
        <f t="shared" si="41"/>
        <v>Family</v>
      </c>
      <c r="AK70">
        <v>175000000</v>
      </c>
      <c r="AL70" t="str">
        <f t="shared" si="42"/>
        <v>High Budget</v>
      </c>
      <c r="AM70">
        <v>2009</v>
      </c>
      <c r="AN70">
        <f t="shared" si="43"/>
        <v>16</v>
      </c>
      <c r="AO70" t="str">
        <f t="shared" si="44"/>
        <v>Old Classic</v>
      </c>
      <c r="AP70">
        <v>973</v>
      </c>
      <c r="AQ70" t="str">
        <f t="shared" si="45"/>
        <v>Very Low</v>
      </c>
      <c r="AR70">
        <v>6.5</v>
      </c>
      <c r="AS70" t="str">
        <f t="shared" si="46"/>
        <v>Average</v>
      </c>
      <c r="AT70">
        <v>2.35</v>
      </c>
      <c r="AU70" t="str">
        <f t="shared" si="47"/>
        <v>Cinematic Widescreen</v>
      </c>
      <c r="AV70">
        <v>0</v>
      </c>
      <c r="AW70" t="str">
        <f t="shared" si="48"/>
        <v>Very Low</v>
      </c>
    </row>
    <row r="71" spans="1:49" x14ac:dyDescent="0.3">
      <c r="A71" t="s">
        <v>0</v>
      </c>
      <c r="B71" t="s">
        <v>221</v>
      </c>
      <c r="C71">
        <v>486</v>
      </c>
      <c r="D71" t="str">
        <f t="shared" si="28"/>
        <v>Medium</v>
      </c>
      <c r="E71">
        <v>126</v>
      </c>
      <c r="F71" t="str">
        <f t="shared" si="29"/>
        <v>2h 6m</v>
      </c>
      <c r="G71" t="str">
        <f t="shared" si="30"/>
        <v>Long Movie</v>
      </c>
      <c r="H71">
        <v>4000</v>
      </c>
      <c r="I71" t="str">
        <f t="shared" si="31"/>
        <v>Low</v>
      </c>
      <c r="J71">
        <v>4000</v>
      </c>
      <c r="K71" t="str">
        <f t="shared" si="32"/>
        <v>Low</v>
      </c>
      <c r="L71" t="s">
        <v>272</v>
      </c>
      <c r="M71">
        <v>21000</v>
      </c>
      <c r="N71" t="str">
        <f t="shared" si="33"/>
        <v>Medium</v>
      </c>
      <c r="O71">
        <v>318298180</v>
      </c>
      <c r="P71" t="str">
        <f t="shared" si="34"/>
        <v>Superhit</v>
      </c>
      <c r="Q71" t="s">
        <v>44</v>
      </c>
      <c r="R71" t="str">
        <f t="shared" si="35"/>
        <v>Action</v>
      </c>
      <c r="S71">
        <f t="shared" si="36"/>
        <v>3</v>
      </c>
      <c r="T71" t="s">
        <v>68</v>
      </c>
      <c r="U71" t="s">
        <v>455</v>
      </c>
      <c r="V71">
        <v>696338</v>
      </c>
      <c r="W71" t="str">
        <f t="shared" si="37"/>
        <v>Very High</v>
      </c>
      <c r="X71">
        <v>39252</v>
      </c>
      <c r="Y71" t="str">
        <f t="shared" si="38"/>
        <v>Medium</v>
      </c>
      <c r="Z71" t="s">
        <v>221</v>
      </c>
      <c r="AA71">
        <v>3</v>
      </c>
      <c r="AB71" t="str">
        <f t="shared" si="39"/>
        <v>Duo/Trio Poster</v>
      </c>
      <c r="AC71" t="s">
        <v>456</v>
      </c>
      <c r="AD71" t="s">
        <v>457</v>
      </c>
      <c r="AE71">
        <v>1055</v>
      </c>
      <c r="AF71" t="str">
        <f t="shared" si="40"/>
        <v>Low</v>
      </c>
      <c r="AG71" t="s">
        <v>9</v>
      </c>
      <c r="AH71" t="s">
        <v>10</v>
      </c>
      <c r="AI71" t="s">
        <v>11</v>
      </c>
      <c r="AJ71" t="str">
        <f t="shared" si="41"/>
        <v>Teen</v>
      </c>
      <c r="AK71">
        <v>140000000</v>
      </c>
      <c r="AL71" t="str">
        <f t="shared" si="42"/>
        <v>High Budget</v>
      </c>
      <c r="AM71">
        <v>2008</v>
      </c>
      <c r="AN71">
        <f t="shared" si="43"/>
        <v>17</v>
      </c>
      <c r="AO71" t="str">
        <f t="shared" si="44"/>
        <v>Old Classic</v>
      </c>
      <c r="AP71">
        <v>12000</v>
      </c>
      <c r="AQ71" t="str">
        <f t="shared" si="45"/>
        <v>Medium</v>
      </c>
      <c r="AR71">
        <v>7.9</v>
      </c>
      <c r="AS71" t="str">
        <f t="shared" si="46"/>
        <v>Good</v>
      </c>
      <c r="AT71">
        <v>2.35</v>
      </c>
      <c r="AU71" t="str">
        <f t="shared" si="47"/>
        <v>Cinematic Widescreen</v>
      </c>
      <c r="AV71">
        <v>10000</v>
      </c>
      <c r="AW71" t="str">
        <f t="shared" si="48"/>
        <v>Low</v>
      </c>
    </row>
    <row r="72" spans="1:49" x14ac:dyDescent="0.3">
      <c r="A72" t="s">
        <v>0</v>
      </c>
      <c r="B72" t="s">
        <v>458</v>
      </c>
      <c r="C72">
        <v>682</v>
      </c>
      <c r="D72" t="str">
        <f t="shared" si="28"/>
        <v>High</v>
      </c>
      <c r="E72">
        <v>126</v>
      </c>
      <c r="F72" t="str">
        <f t="shared" si="29"/>
        <v>2h 6m</v>
      </c>
      <c r="G72" t="str">
        <f t="shared" si="30"/>
        <v>Long Movie</v>
      </c>
      <c r="H72">
        <v>17000</v>
      </c>
      <c r="I72" t="str">
        <f t="shared" si="31"/>
        <v>Medium</v>
      </c>
      <c r="J72">
        <v>1000</v>
      </c>
      <c r="K72" t="str">
        <f t="shared" si="32"/>
        <v>Very Low</v>
      </c>
      <c r="L72" t="s">
        <v>172</v>
      </c>
      <c r="M72">
        <v>17000</v>
      </c>
      <c r="N72" t="str">
        <f t="shared" si="33"/>
        <v>Medium</v>
      </c>
      <c r="O72">
        <v>73820094</v>
      </c>
      <c r="P72" t="str">
        <f t="shared" si="34"/>
        <v>Hit</v>
      </c>
      <c r="Q72" t="s">
        <v>459</v>
      </c>
      <c r="R72" t="str">
        <f t="shared" si="35"/>
        <v>Adventure</v>
      </c>
      <c r="S72">
        <f t="shared" si="36"/>
        <v>4</v>
      </c>
      <c r="T72" t="s">
        <v>460</v>
      </c>
      <c r="U72" t="s">
        <v>461</v>
      </c>
      <c r="V72">
        <v>245333</v>
      </c>
      <c r="W72" t="str">
        <f t="shared" si="37"/>
        <v>High</v>
      </c>
      <c r="X72">
        <v>36017</v>
      </c>
      <c r="Y72" t="str">
        <f t="shared" si="38"/>
        <v>Medium</v>
      </c>
      <c r="Z72" t="s">
        <v>361</v>
      </c>
      <c r="AA72">
        <v>0</v>
      </c>
      <c r="AB72" t="str">
        <f t="shared" si="39"/>
        <v>Symbolic Poster</v>
      </c>
      <c r="AC72" t="s">
        <v>462</v>
      </c>
      <c r="AD72" t="s">
        <v>463</v>
      </c>
      <c r="AE72">
        <v>678</v>
      </c>
      <c r="AF72" t="str">
        <f t="shared" si="40"/>
        <v>Low</v>
      </c>
      <c r="AG72" t="s">
        <v>9</v>
      </c>
      <c r="AH72" t="s">
        <v>10</v>
      </c>
      <c r="AI72" t="s">
        <v>66</v>
      </c>
      <c r="AJ72" t="str">
        <f t="shared" si="41"/>
        <v>Family</v>
      </c>
      <c r="AK72">
        <v>170000000</v>
      </c>
      <c r="AL72" t="str">
        <f t="shared" si="42"/>
        <v>High Budget</v>
      </c>
      <c r="AM72">
        <v>2011</v>
      </c>
      <c r="AN72">
        <f t="shared" si="43"/>
        <v>14</v>
      </c>
      <c r="AO72" t="str">
        <f t="shared" si="44"/>
        <v>Modern Classic</v>
      </c>
      <c r="AP72">
        <v>16000</v>
      </c>
      <c r="AQ72" t="str">
        <f t="shared" si="45"/>
        <v>Medium</v>
      </c>
      <c r="AR72">
        <v>7.5</v>
      </c>
      <c r="AS72" t="str">
        <f t="shared" si="46"/>
        <v>Good</v>
      </c>
      <c r="AT72">
        <v>1.85</v>
      </c>
      <c r="AU72" t="str">
        <f t="shared" si="47"/>
        <v>HDTV / Widescreen</v>
      </c>
      <c r="AV72">
        <v>42000</v>
      </c>
      <c r="AW72" t="str">
        <f t="shared" si="48"/>
        <v>Medium</v>
      </c>
    </row>
    <row r="73" spans="1:49" x14ac:dyDescent="0.3">
      <c r="A73" t="s">
        <v>0</v>
      </c>
      <c r="B73" t="s">
        <v>134</v>
      </c>
      <c r="C73">
        <v>85</v>
      </c>
      <c r="D73" t="str">
        <f t="shared" si="28"/>
        <v>Low</v>
      </c>
      <c r="E73">
        <v>106</v>
      </c>
      <c r="F73" t="str">
        <f t="shared" si="29"/>
        <v>1h 46m</v>
      </c>
      <c r="G73" t="str">
        <f t="shared" si="30"/>
        <v>Standard Movie</v>
      </c>
      <c r="H73">
        <v>188</v>
      </c>
      <c r="I73" t="str">
        <f t="shared" si="31"/>
        <v>Very Low</v>
      </c>
      <c r="J73">
        <v>582</v>
      </c>
      <c r="K73" t="str">
        <f t="shared" si="32"/>
        <v>Very Low</v>
      </c>
      <c r="L73" t="s">
        <v>464</v>
      </c>
      <c r="M73">
        <v>10000</v>
      </c>
      <c r="N73" t="str">
        <f t="shared" si="33"/>
        <v>Low</v>
      </c>
      <c r="O73">
        <v>113745408</v>
      </c>
      <c r="P73" t="str">
        <f t="shared" si="34"/>
        <v>Hit</v>
      </c>
      <c r="Q73" t="s">
        <v>465</v>
      </c>
      <c r="R73" t="str">
        <f t="shared" si="35"/>
        <v>Action</v>
      </c>
      <c r="S73">
        <f t="shared" si="36"/>
        <v>4</v>
      </c>
      <c r="T73" t="s">
        <v>137</v>
      </c>
      <c r="U73" t="s">
        <v>466</v>
      </c>
      <c r="V73">
        <v>129601</v>
      </c>
      <c r="W73" t="str">
        <f t="shared" si="37"/>
        <v>Medium</v>
      </c>
      <c r="X73">
        <v>15870</v>
      </c>
      <c r="Y73" t="str">
        <f t="shared" si="38"/>
        <v>Medium</v>
      </c>
      <c r="Z73" t="s">
        <v>467</v>
      </c>
      <c r="AA73">
        <v>2</v>
      </c>
      <c r="AB73" t="str">
        <f t="shared" si="39"/>
        <v>Duo/Trio Poster</v>
      </c>
      <c r="AC73" t="s">
        <v>468</v>
      </c>
      <c r="AD73" t="s">
        <v>469</v>
      </c>
      <c r="AE73">
        <v>648</v>
      </c>
      <c r="AF73" t="str">
        <f t="shared" si="40"/>
        <v>Low</v>
      </c>
      <c r="AG73" t="s">
        <v>9</v>
      </c>
      <c r="AH73" t="s">
        <v>10</v>
      </c>
      <c r="AI73" t="s">
        <v>11</v>
      </c>
      <c r="AJ73" t="str">
        <f t="shared" si="41"/>
        <v>Teen</v>
      </c>
      <c r="AK73">
        <v>170000000</v>
      </c>
      <c r="AL73" t="str">
        <f t="shared" si="42"/>
        <v>High Budget</v>
      </c>
      <c r="AM73">
        <v>1999</v>
      </c>
      <c r="AN73">
        <f t="shared" si="43"/>
        <v>26</v>
      </c>
      <c r="AO73" t="str">
        <f t="shared" si="44"/>
        <v>Old Classic</v>
      </c>
      <c r="AP73">
        <v>4000</v>
      </c>
      <c r="AQ73" t="str">
        <f t="shared" si="45"/>
        <v>Low</v>
      </c>
      <c r="AR73">
        <v>4.8</v>
      </c>
      <c r="AS73" t="str">
        <f t="shared" si="46"/>
        <v>Poor</v>
      </c>
      <c r="AT73">
        <v>1.85</v>
      </c>
      <c r="AU73" t="str">
        <f t="shared" si="47"/>
        <v>HDTV / Widescreen</v>
      </c>
      <c r="AV73">
        <v>0</v>
      </c>
      <c r="AW73" t="str">
        <f t="shared" si="48"/>
        <v>Very Low</v>
      </c>
    </row>
    <row r="74" spans="1:49" x14ac:dyDescent="0.3">
      <c r="A74" t="s">
        <v>0</v>
      </c>
      <c r="B74" t="s">
        <v>470</v>
      </c>
      <c r="C74">
        <v>264</v>
      </c>
      <c r="D74" t="str">
        <f t="shared" si="28"/>
        <v>Medium</v>
      </c>
      <c r="E74">
        <v>112</v>
      </c>
      <c r="F74" t="str">
        <f t="shared" si="29"/>
        <v>1h 52m</v>
      </c>
      <c r="G74" t="str">
        <f t="shared" si="30"/>
        <v>Standard Movie</v>
      </c>
      <c r="H74">
        <v>357</v>
      </c>
      <c r="I74" t="str">
        <f t="shared" si="31"/>
        <v>Very Low</v>
      </c>
      <c r="J74">
        <v>595</v>
      </c>
      <c r="K74" t="str">
        <f t="shared" si="32"/>
        <v>Very Low</v>
      </c>
      <c r="L74" t="s">
        <v>471</v>
      </c>
      <c r="M74">
        <v>5000</v>
      </c>
      <c r="N74" t="str">
        <f t="shared" si="33"/>
        <v>Low</v>
      </c>
      <c r="O74">
        <v>102176165</v>
      </c>
      <c r="P74" t="str">
        <f t="shared" si="34"/>
        <v>Hit</v>
      </c>
      <c r="Q74" t="s">
        <v>472</v>
      </c>
      <c r="R74" t="str">
        <f t="shared" si="35"/>
        <v>Action</v>
      </c>
      <c r="S74">
        <f t="shared" si="36"/>
        <v>5</v>
      </c>
      <c r="T74" t="s">
        <v>473</v>
      </c>
      <c r="U74" t="s">
        <v>474</v>
      </c>
      <c r="V74">
        <v>117927</v>
      </c>
      <c r="W74" t="str">
        <f t="shared" si="37"/>
        <v>Medium</v>
      </c>
      <c r="X74">
        <v>9131</v>
      </c>
      <c r="Y74" t="str">
        <f t="shared" si="38"/>
        <v>Low</v>
      </c>
      <c r="Z74" t="s">
        <v>475</v>
      </c>
      <c r="AA74">
        <v>2</v>
      </c>
      <c r="AB74" t="str">
        <f t="shared" si="39"/>
        <v>Duo/Trio Poster</v>
      </c>
      <c r="AC74" t="s">
        <v>476</v>
      </c>
      <c r="AD74" t="s">
        <v>477</v>
      </c>
      <c r="AE74">
        <v>501</v>
      </c>
      <c r="AF74" t="str">
        <f t="shared" si="40"/>
        <v>Low</v>
      </c>
      <c r="AG74" t="s">
        <v>9</v>
      </c>
      <c r="AH74" t="s">
        <v>10</v>
      </c>
      <c r="AI74" t="s">
        <v>11</v>
      </c>
      <c r="AJ74" t="str">
        <f t="shared" si="41"/>
        <v>Teen</v>
      </c>
      <c r="AK74">
        <v>145000000</v>
      </c>
      <c r="AL74" t="str">
        <f t="shared" si="42"/>
        <v>High Budget</v>
      </c>
      <c r="AM74">
        <v>2008</v>
      </c>
      <c r="AN74">
        <f t="shared" si="43"/>
        <v>17</v>
      </c>
      <c r="AO74" t="str">
        <f t="shared" si="44"/>
        <v>Old Classic</v>
      </c>
      <c r="AP74">
        <v>3000</v>
      </c>
      <c r="AQ74" t="str">
        <f t="shared" si="45"/>
        <v>Low</v>
      </c>
      <c r="AR74">
        <v>5.2</v>
      </c>
      <c r="AS74" t="str">
        <f t="shared" si="46"/>
        <v>Below Average</v>
      </c>
      <c r="AT74">
        <v>2.35</v>
      </c>
      <c r="AU74" t="str">
        <f t="shared" si="47"/>
        <v>Cinematic Widescreen</v>
      </c>
      <c r="AV74">
        <v>0</v>
      </c>
      <c r="AW74" t="str">
        <f t="shared" si="48"/>
        <v>Very Low</v>
      </c>
    </row>
    <row r="75" spans="1:49" x14ac:dyDescent="0.3">
      <c r="A75" t="s">
        <v>0</v>
      </c>
      <c r="B75" t="s">
        <v>478</v>
      </c>
      <c r="C75">
        <v>418</v>
      </c>
      <c r="D75" t="str">
        <f t="shared" si="28"/>
        <v>Medium</v>
      </c>
      <c r="E75">
        <v>123</v>
      </c>
      <c r="F75" t="str">
        <f t="shared" si="29"/>
        <v>2h 3m</v>
      </c>
      <c r="G75" t="str">
        <f t="shared" si="30"/>
        <v>Long Movie</v>
      </c>
      <c r="H75">
        <v>452</v>
      </c>
      <c r="I75" t="str">
        <f t="shared" si="31"/>
        <v>Very Low</v>
      </c>
      <c r="J75">
        <v>329</v>
      </c>
      <c r="K75" t="str">
        <f t="shared" si="32"/>
        <v>Very Low</v>
      </c>
      <c r="L75" t="s">
        <v>479</v>
      </c>
      <c r="M75">
        <v>10000</v>
      </c>
      <c r="N75" t="str">
        <f t="shared" si="33"/>
        <v>Low</v>
      </c>
      <c r="O75">
        <v>161087183</v>
      </c>
      <c r="P75" t="str">
        <f t="shared" si="34"/>
        <v>Hit</v>
      </c>
      <c r="Q75" t="s">
        <v>480</v>
      </c>
      <c r="R75" t="str">
        <f t="shared" si="35"/>
        <v>Action</v>
      </c>
      <c r="S75">
        <f t="shared" si="36"/>
        <v>4</v>
      </c>
      <c r="T75" t="s">
        <v>137</v>
      </c>
      <c r="U75" t="s">
        <v>481</v>
      </c>
      <c r="V75">
        <v>118992</v>
      </c>
      <c r="W75" t="str">
        <f t="shared" si="37"/>
        <v>Medium</v>
      </c>
      <c r="X75">
        <v>11287</v>
      </c>
      <c r="Y75" t="str">
        <f t="shared" si="38"/>
        <v>Medium</v>
      </c>
      <c r="Z75" t="s">
        <v>482</v>
      </c>
      <c r="AA75">
        <v>8</v>
      </c>
      <c r="AB75" t="str">
        <f t="shared" si="39"/>
        <v>Ensemble Poster</v>
      </c>
      <c r="AC75" t="s">
        <v>483</v>
      </c>
      <c r="AD75" t="s">
        <v>484</v>
      </c>
      <c r="AE75">
        <v>971</v>
      </c>
      <c r="AF75" t="str">
        <f t="shared" si="40"/>
        <v>Low</v>
      </c>
      <c r="AG75" t="s">
        <v>9</v>
      </c>
      <c r="AH75" t="s">
        <v>10</v>
      </c>
      <c r="AI75" t="s">
        <v>11</v>
      </c>
      <c r="AJ75" t="str">
        <f t="shared" si="41"/>
        <v>Teen</v>
      </c>
      <c r="AK75">
        <v>175000000</v>
      </c>
      <c r="AL75" t="str">
        <f t="shared" si="42"/>
        <v>High Budget</v>
      </c>
      <c r="AM75">
        <v>2016</v>
      </c>
      <c r="AN75">
        <f t="shared" si="43"/>
        <v>9</v>
      </c>
      <c r="AO75" t="str">
        <f t="shared" si="44"/>
        <v>Modern Classic</v>
      </c>
      <c r="AP75">
        <v>336</v>
      </c>
      <c r="AQ75" t="str">
        <f t="shared" si="45"/>
        <v>Very Low</v>
      </c>
      <c r="AR75">
        <v>6.9</v>
      </c>
      <c r="AS75" t="str">
        <f t="shared" si="46"/>
        <v>Average</v>
      </c>
      <c r="AT75">
        <v>2.35</v>
      </c>
      <c r="AU75" t="str">
        <f t="shared" si="47"/>
        <v>Cinematic Widescreen</v>
      </c>
      <c r="AV75">
        <v>80000</v>
      </c>
      <c r="AW75" t="str">
        <f t="shared" si="48"/>
        <v>High</v>
      </c>
    </row>
    <row r="76" spans="1:49" x14ac:dyDescent="0.3">
      <c r="A76" t="s">
        <v>0</v>
      </c>
      <c r="B76" t="s">
        <v>485</v>
      </c>
      <c r="C76">
        <v>186</v>
      </c>
      <c r="D76" t="str">
        <f t="shared" si="28"/>
        <v>Low</v>
      </c>
      <c r="E76">
        <v>96</v>
      </c>
      <c r="F76" t="str">
        <f t="shared" si="29"/>
        <v>1h 36m</v>
      </c>
      <c r="G76" t="str">
        <f t="shared" si="30"/>
        <v>Standard Movie</v>
      </c>
      <c r="H76">
        <v>293</v>
      </c>
      <c r="I76" t="str">
        <f t="shared" si="31"/>
        <v>Very Low</v>
      </c>
      <c r="J76">
        <v>7000</v>
      </c>
      <c r="K76" t="str">
        <f t="shared" si="32"/>
        <v>Low</v>
      </c>
      <c r="L76" t="s">
        <v>437</v>
      </c>
      <c r="M76">
        <v>87000</v>
      </c>
      <c r="N76" t="str">
        <f t="shared" si="33"/>
        <v>High</v>
      </c>
      <c r="O76">
        <v>100289690</v>
      </c>
      <c r="P76" t="str">
        <f t="shared" si="34"/>
        <v>Hit</v>
      </c>
      <c r="Q76" t="s">
        <v>486</v>
      </c>
      <c r="R76" t="str">
        <f t="shared" si="35"/>
        <v>Comedy</v>
      </c>
      <c r="S76">
        <f t="shared" si="36"/>
        <v>3</v>
      </c>
      <c r="T76" t="s">
        <v>487</v>
      </c>
      <c r="U76" t="s">
        <v>488</v>
      </c>
      <c r="V76">
        <v>115099</v>
      </c>
      <c r="W76" t="str">
        <f t="shared" si="37"/>
        <v>Medium</v>
      </c>
      <c r="X76">
        <v>108016</v>
      </c>
      <c r="Y76" t="str">
        <f t="shared" si="38"/>
        <v>High</v>
      </c>
      <c r="Z76" t="s">
        <v>489</v>
      </c>
      <c r="AA76">
        <v>0</v>
      </c>
      <c r="AB76" t="str">
        <f t="shared" si="39"/>
        <v>Symbolic Poster</v>
      </c>
      <c r="AC76" t="s">
        <v>490</v>
      </c>
      <c r="AD76" t="s">
        <v>491</v>
      </c>
      <c r="AE76">
        <v>257</v>
      </c>
      <c r="AF76" t="str">
        <f t="shared" si="40"/>
        <v>Very Low</v>
      </c>
      <c r="AG76" t="s">
        <v>9</v>
      </c>
      <c r="AH76" t="s">
        <v>10</v>
      </c>
      <c r="AI76" t="s">
        <v>66</v>
      </c>
      <c r="AJ76" t="str">
        <f t="shared" si="41"/>
        <v>Family</v>
      </c>
      <c r="AK76">
        <v>175000000</v>
      </c>
      <c r="AL76" t="str">
        <f t="shared" si="42"/>
        <v>High Budget</v>
      </c>
      <c r="AM76">
        <v>2007</v>
      </c>
      <c r="AN76">
        <f t="shared" si="43"/>
        <v>18</v>
      </c>
      <c r="AO76" t="str">
        <f t="shared" si="44"/>
        <v>Old Classic</v>
      </c>
      <c r="AP76">
        <v>11000</v>
      </c>
      <c r="AQ76" t="str">
        <f t="shared" si="45"/>
        <v>Medium</v>
      </c>
      <c r="AR76">
        <v>5.4</v>
      </c>
      <c r="AS76" t="str">
        <f t="shared" si="46"/>
        <v>Below Average</v>
      </c>
      <c r="AT76">
        <v>2.35</v>
      </c>
      <c r="AU76" t="str">
        <f t="shared" si="47"/>
        <v>Cinematic Widescreen</v>
      </c>
      <c r="AV76">
        <v>2000</v>
      </c>
      <c r="AW76" t="str">
        <f t="shared" si="48"/>
        <v>Low</v>
      </c>
    </row>
    <row r="77" spans="1:49" x14ac:dyDescent="0.3">
      <c r="A77" t="s">
        <v>0</v>
      </c>
      <c r="B77" t="s">
        <v>492</v>
      </c>
      <c r="C77">
        <v>585</v>
      </c>
      <c r="D77" t="str">
        <f t="shared" si="28"/>
        <v>High</v>
      </c>
      <c r="E77">
        <v>113</v>
      </c>
      <c r="F77" t="str">
        <f t="shared" si="29"/>
        <v>1h 53m</v>
      </c>
      <c r="G77" t="str">
        <f t="shared" si="30"/>
        <v>Standard Movie</v>
      </c>
      <c r="H77">
        <v>218</v>
      </c>
      <c r="I77" t="str">
        <f t="shared" si="31"/>
        <v>Very Low</v>
      </c>
      <c r="J77">
        <v>509</v>
      </c>
      <c r="K77" t="str">
        <f t="shared" si="32"/>
        <v>Very Low</v>
      </c>
      <c r="L77" t="s">
        <v>493</v>
      </c>
      <c r="M77">
        <v>10000</v>
      </c>
      <c r="N77" t="str">
        <f t="shared" si="33"/>
        <v>Low</v>
      </c>
      <c r="O77">
        <v>100189501</v>
      </c>
      <c r="P77" t="str">
        <f t="shared" si="34"/>
        <v>Hit</v>
      </c>
      <c r="Q77" t="s">
        <v>44</v>
      </c>
      <c r="R77" t="str">
        <f t="shared" si="35"/>
        <v>Action</v>
      </c>
      <c r="S77">
        <f t="shared" si="36"/>
        <v>3</v>
      </c>
      <c r="T77" t="s">
        <v>494</v>
      </c>
      <c r="U77" t="s">
        <v>495</v>
      </c>
      <c r="V77">
        <v>431620</v>
      </c>
      <c r="W77" t="str">
        <f t="shared" si="37"/>
        <v>High</v>
      </c>
      <c r="X77">
        <v>12652</v>
      </c>
      <c r="Y77" t="str">
        <f t="shared" si="38"/>
        <v>Medium</v>
      </c>
      <c r="Z77" t="s">
        <v>496</v>
      </c>
      <c r="AA77">
        <v>1</v>
      </c>
      <c r="AB77" t="str">
        <f t="shared" si="39"/>
        <v>Solo Star Poster</v>
      </c>
      <c r="AC77" t="s">
        <v>497</v>
      </c>
      <c r="AD77" t="s">
        <v>498</v>
      </c>
      <c r="AE77">
        <v>741</v>
      </c>
      <c r="AF77" t="str">
        <f t="shared" si="40"/>
        <v>Low</v>
      </c>
      <c r="AG77" t="s">
        <v>9</v>
      </c>
      <c r="AH77" t="s">
        <v>10</v>
      </c>
      <c r="AI77" t="s">
        <v>11</v>
      </c>
      <c r="AJ77" t="str">
        <f t="shared" si="41"/>
        <v>Teen</v>
      </c>
      <c r="AK77">
        <v>178000000</v>
      </c>
      <c r="AL77" t="str">
        <f t="shared" si="42"/>
        <v>High Budget</v>
      </c>
      <c r="AM77">
        <v>2014</v>
      </c>
      <c r="AN77">
        <f t="shared" si="43"/>
        <v>11</v>
      </c>
      <c r="AO77" t="str">
        <f t="shared" si="44"/>
        <v>Modern Classic</v>
      </c>
      <c r="AP77">
        <v>854</v>
      </c>
      <c r="AQ77" t="str">
        <f t="shared" si="45"/>
        <v>Very Low</v>
      </c>
      <c r="AR77">
        <v>7.9</v>
      </c>
      <c r="AS77" t="str">
        <f t="shared" si="46"/>
        <v>Good</v>
      </c>
      <c r="AT77">
        <v>2.35</v>
      </c>
      <c r="AU77" t="str">
        <f t="shared" si="47"/>
        <v>Cinematic Widescreen</v>
      </c>
      <c r="AV77">
        <v>77000</v>
      </c>
      <c r="AW77" t="str">
        <f t="shared" si="48"/>
        <v>High</v>
      </c>
    </row>
    <row r="78" spans="1:49" x14ac:dyDescent="0.3">
      <c r="A78" t="s">
        <v>0</v>
      </c>
      <c r="B78" t="s">
        <v>499</v>
      </c>
      <c r="C78">
        <v>91</v>
      </c>
      <c r="D78" t="str">
        <f t="shared" si="28"/>
        <v>Low</v>
      </c>
      <c r="E78">
        <v>176</v>
      </c>
      <c r="F78" t="str">
        <f t="shared" si="29"/>
        <v>2h 56m</v>
      </c>
      <c r="G78" t="str">
        <f t="shared" si="30"/>
        <v>Long Movie</v>
      </c>
      <c r="H78">
        <v>58</v>
      </c>
      <c r="I78" t="str">
        <f t="shared" si="31"/>
        <v>Very Low</v>
      </c>
      <c r="J78">
        <v>60</v>
      </c>
      <c r="K78" t="str">
        <f t="shared" si="32"/>
        <v>Very Low</v>
      </c>
      <c r="L78" t="s">
        <v>500</v>
      </c>
      <c r="M78">
        <v>711</v>
      </c>
      <c r="N78" t="str">
        <f t="shared" si="33"/>
        <v>Low</v>
      </c>
      <c r="O78">
        <v>88246220</v>
      </c>
      <c r="P78" t="str">
        <f t="shared" si="34"/>
        <v>Hit</v>
      </c>
      <c r="Q78" t="s">
        <v>198</v>
      </c>
      <c r="R78" t="str">
        <f t="shared" si="35"/>
        <v>Action</v>
      </c>
      <c r="S78">
        <f t="shared" si="36"/>
        <v>4</v>
      </c>
      <c r="T78" t="s">
        <v>501</v>
      </c>
      <c r="U78" t="s">
        <v>502</v>
      </c>
      <c r="V78">
        <v>144337</v>
      </c>
      <c r="W78" t="str">
        <f t="shared" si="37"/>
        <v>Medium</v>
      </c>
      <c r="X78">
        <v>1004</v>
      </c>
      <c r="Y78" t="str">
        <f t="shared" si="38"/>
        <v>Low</v>
      </c>
      <c r="Z78" t="s">
        <v>503</v>
      </c>
      <c r="AA78">
        <v>0</v>
      </c>
      <c r="AB78" t="str">
        <f t="shared" si="39"/>
        <v>Symbolic Poster</v>
      </c>
      <c r="AC78" t="s">
        <v>504</v>
      </c>
      <c r="AD78" t="s">
        <v>505</v>
      </c>
      <c r="AE78">
        <v>309</v>
      </c>
      <c r="AF78" t="str">
        <f t="shared" si="40"/>
        <v>Very Low</v>
      </c>
      <c r="AG78" t="s">
        <v>9</v>
      </c>
      <c r="AH78" t="s">
        <v>10</v>
      </c>
      <c r="AI78" t="s">
        <v>11</v>
      </c>
      <c r="AJ78" t="str">
        <f t="shared" si="41"/>
        <v>Teen</v>
      </c>
      <c r="AK78">
        <v>175000000</v>
      </c>
      <c r="AL78" t="str">
        <f t="shared" si="42"/>
        <v>High Budget</v>
      </c>
      <c r="AM78">
        <v>1995</v>
      </c>
      <c r="AN78">
        <f t="shared" si="43"/>
        <v>30</v>
      </c>
      <c r="AO78" t="str">
        <f t="shared" si="44"/>
        <v>Old Classic</v>
      </c>
      <c r="AP78">
        <v>60</v>
      </c>
      <c r="AQ78" t="str">
        <f t="shared" si="45"/>
        <v>Very Low</v>
      </c>
      <c r="AR78">
        <v>6.1</v>
      </c>
      <c r="AS78" t="str">
        <f t="shared" si="46"/>
        <v>Average</v>
      </c>
      <c r="AT78">
        <v>1.85</v>
      </c>
      <c r="AU78" t="str">
        <f t="shared" si="47"/>
        <v>HDTV / Widescreen</v>
      </c>
      <c r="AV78">
        <v>0</v>
      </c>
      <c r="AW78" t="str">
        <f t="shared" si="48"/>
        <v>Very Low</v>
      </c>
    </row>
    <row r="79" spans="1:49" x14ac:dyDescent="0.3">
      <c r="A79" t="s">
        <v>0</v>
      </c>
      <c r="B79" t="s">
        <v>506</v>
      </c>
      <c r="C79">
        <v>250</v>
      </c>
      <c r="D79" t="str">
        <f t="shared" si="28"/>
        <v>Medium</v>
      </c>
      <c r="E79">
        <v>118</v>
      </c>
      <c r="F79" t="str">
        <f t="shared" si="29"/>
        <v>1h 58m</v>
      </c>
      <c r="G79" t="str">
        <f t="shared" si="30"/>
        <v>Standard Movie</v>
      </c>
      <c r="H79">
        <v>208</v>
      </c>
      <c r="I79" t="str">
        <f t="shared" si="31"/>
        <v>Very Low</v>
      </c>
      <c r="J79">
        <v>570</v>
      </c>
      <c r="K79" t="str">
        <f t="shared" si="32"/>
        <v>Very Low</v>
      </c>
      <c r="L79" t="s">
        <v>507</v>
      </c>
      <c r="M79">
        <v>23000</v>
      </c>
      <c r="N79" t="str">
        <f t="shared" si="33"/>
        <v>Medium</v>
      </c>
      <c r="O79">
        <v>150167630</v>
      </c>
      <c r="P79" t="str">
        <f t="shared" si="34"/>
        <v>Hit</v>
      </c>
      <c r="Q79" t="s">
        <v>198</v>
      </c>
      <c r="R79" t="str">
        <f t="shared" si="35"/>
        <v>Action</v>
      </c>
      <c r="S79">
        <f t="shared" si="36"/>
        <v>4</v>
      </c>
      <c r="T79" t="s">
        <v>34</v>
      </c>
      <c r="U79" t="s">
        <v>508</v>
      </c>
      <c r="V79">
        <v>174578</v>
      </c>
      <c r="W79" t="str">
        <f t="shared" si="37"/>
        <v>Medium</v>
      </c>
      <c r="X79">
        <v>26683</v>
      </c>
      <c r="Y79" t="str">
        <f t="shared" si="38"/>
        <v>Medium</v>
      </c>
      <c r="Z79" t="s">
        <v>509</v>
      </c>
      <c r="AA79">
        <v>4</v>
      </c>
      <c r="AB79" t="str">
        <f t="shared" si="39"/>
        <v>Ensemble Poster</v>
      </c>
      <c r="AC79" t="s">
        <v>510</v>
      </c>
      <c r="AD79" t="s">
        <v>511</v>
      </c>
      <c r="AE79">
        <v>534</v>
      </c>
      <c r="AF79" t="str">
        <f t="shared" si="40"/>
        <v>Low</v>
      </c>
      <c r="AG79" t="s">
        <v>9</v>
      </c>
      <c r="AH79" t="s">
        <v>10</v>
      </c>
      <c r="AI79" t="s">
        <v>11</v>
      </c>
      <c r="AJ79" t="str">
        <f t="shared" si="41"/>
        <v>Teen</v>
      </c>
      <c r="AK79">
        <v>175000000</v>
      </c>
      <c r="AL79" t="str">
        <f t="shared" si="42"/>
        <v>High Budget</v>
      </c>
      <c r="AM79">
        <v>2009</v>
      </c>
      <c r="AN79">
        <f t="shared" si="43"/>
        <v>16</v>
      </c>
      <c r="AO79" t="str">
        <f t="shared" si="44"/>
        <v>Old Classic</v>
      </c>
      <c r="AP79">
        <v>2000</v>
      </c>
      <c r="AQ79" t="str">
        <f t="shared" si="45"/>
        <v>Low</v>
      </c>
      <c r="AR79">
        <v>5.8</v>
      </c>
      <c r="AS79" t="str">
        <f t="shared" si="46"/>
        <v>Below Average</v>
      </c>
      <c r="AT79">
        <v>2.35</v>
      </c>
      <c r="AU79" t="str">
        <f t="shared" si="47"/>
        <v>Cinematic Widescreen</v>
      </c>
      <c r="AV79">
        <v>0</v>
      </c>
      <c r="AW79" t="str">
        <f t="shared" si="48"/>
        <v>Very Low</v>
      </c>
    </row>
    <row r="80" spans="1:49" x14ac:dyDescent="0.3">
      <c r="A80" t="s">
        <v>0</v>
      </c>
      <c r="B80" t="s">
        <v>440</v>
      </c>
      <c r="C80">
        <v>536</v>
      </c>
      <c r="D80" t="str">
        <f t="shared" si="28"/>
        <v>High</v>
      </c>
      <c r="E80">
        <v>95</v>
      </c>
      <c r="F80" t="str">
        <f t="shared" si="29"/>
        <v>1h 35m</v>
      </c>
      <c r="G80" t="str">
        <f t="shared" si="30"/>
        <v>Standard Movie</v>
      </c>
      <c r="H80">
        <v>0</v>
      </c>
      <c r="I80" t="str">
        <f t="shared" si="31"/>
        <v>Very Low</v>
      </c>
      <c r="J80">
        <v>384</v>
      </c>
      <c r="K80" t="str">
        <f t="shared" si="32"/>
        <v>Very Low</v>
      </c>
      <c r="L80" t="s">
        <v>512</v>
      </c>
      <c r="M80">
        <v>1000</v>
      </c>
      <c r="N80" t="str">
        <f t="shared" si="33"/>
        <v>Low</v>
      </c>
      <c r="O80">
        <v>356454367</v>
      </c>
      <c r="P80" t="str">
        <f t="shared" si="34"/>
        <v>Superhit</v>
      </c>
      <c r="Q80" t="s">
        <v>513</v>
      </c>
      <c r="R80" t="str">
        <f t="shared" si="35"/>
        <v>Adventure</v>
      </c>
      <c r="S80">
        <f t="shared" si="36"/>
        <v>6</v>
      </c>
      <c r="T80" t="s">
        <v>450</v>
      </c>
      <c r="U80" t="s">
        <v>514</v>
      </c>
      <c r="V80">
        <v>345198</v>
      </c>
      <c r="W80" t="str">
        <f t="shared" si="37"/>
        <v>High</v>
      </c>
      <c r="X80">
        <v>2944</v>
      </c>
      <c r="Y80" t="str">
        <f t="shared" si="38"/>
        <v>Low</v>
      </c>
      <c r="Z80" t="s">
        <v>515</v>
      </c>
      <c r="AA80">
        <v>1</v>
      </c>
      <c r="AB80" t="str">
        <f t="shared" si="39"/>
        <v>Solo Star Poster</v>
      </c>
      <c r="AC80" t="s">
        <v>516</v>
      </c>
      <c r="AD80" t="s">
        <v>517</v>
      </c>
      <c r="AE80">
        <v>773</v>
      </c>
      <c r="AF80" t="str">
        <f t="shared" si="40"/>
        <v>Low</v>
      </c>
      <c r="AG80" t="s">
        <v>9</v>
      </c>
      <c r="AH80" t="s">
        <v>10</v>
      </c>
      <c r="AI80" t="s">
        <v>66</v>
      </c>
      <c r="AJ80" t="str">
        <f t="shared" si="41"/>
        <v>Family</v>
      </c>
      <c r="AK80">
        <v>175000000</v>
      </c>
      <c r="AL80" t="str">
        <f t="shared" si="42"/>
        <v>High Budget</v>
      </c>
      <c r="AM80">
        <v>2015</v>
      </c>
      <c r="AN80">
        <f t="shared" si="43"/>
        <v>10</v>
      </c>
      <c r="AO80" t="str">
        <f t="shared" si="44"/>
        <v>Modern Classic</v>
      </c>
      <c r="AP80">
        <v>767</v>
      </c>
      <c r="AQ80" t="str">
        <f t="shared" si="45"/>
        <v>Very Low</v>
      </c>
      <c r="AR80">
        <v>8.3000000000000007</v>
      </c>
      <c r="AS80" t="str">
        <f t="shared" si="46"/>
        <v>Excellent</v>
      </c>
      <c r="AT80">
        <v>1.85</v>
      </c>
      <c r="AU80" t="str">
        <f t="shared" si="47"/>
        <v>HDTV / Widescreen</v>
      </c>
      <c r="AV80">
        <v>118000</v>
      </c>
      <c r="AW80" t="str">
        <f t="shared" si="48"/>
        <v>High</v>
      </c>
    </row>
    <row r="81" spans="1:49" x14ac:dyDescent="0.3">
      <c r="A81" t="s">
        <v>0</v>
      </c>
      <c r="B81" t="s">
        <v>221</v>
      </c>
      <c r="C81">
        <v>370</v>
      </c>
      <c r="D81" t="str">
        <f t="shared" si="28"/>
        <v>Medium</v>
      </c>
      <c r="E81">
        <v>106</v>
      </c>
      <c r="F81" t="str">
        <f t="shared" si="29"/>
        <v>1h 46m</v>
      </c>
      <c r="G81" t="str">
        <f t="shared" si="30"/>
        <v>Standard Movie</v>
      </c>
      <c r="H81">
        <v>4000</v>
      </c>
      <c r="I81" t="str">
        <f t="shared" si="31"/>
        <v>Low</v>
      </c>
      <c r="J81">
        <v>591</v>
      </c>
      <c r="K81" t="str">
        <f t="shared" si="32"/>
        <v>Very Low</v>
      </c>
      <c r="L81" t="s">
        <v>518</v>
      </c>
      <c r="M81">
        <v>19000</v>
      </c>
      <c r="N81" t="str">
        <f t="shared" si="33"/>
        <v>Medium</v>
      </c>
      <c r="O81">
        <v>362645141</v>
      </c>
      <c r="P81" t="str">
        <f t="shared" si="34"/>
        <v>Superhit</v>
      </c>
      <c r="Q81" t="s">
        <v>519</v>
      </c>
      <c r="R81" t="str">
        <f t="shared" si="35"/>
        <v>Adventure</v>
      </c>
      <c r="S81">
        <f t="shared" si="36"/>
        <v>4</v>
      </c>
      <c r="T81" t="s">
        <v>71</v>
      </c>
      <c r="U81" t="s">
        <v>520</v>
      </c>
      <c r="V81">
        <v>106072</v>
      </c>
      <c r="W81" t="str">
        <f t="shared" si="37"/>
        <v>Medium</v>
      </c>
      <c r="X81">
        <v>32921</v>
      </c>
      <c r="Y81" t="str">
        <f t="shared" si="38"/>
        <v>Medium</v>
      </c>
      <c r="Z81" t="s">
        <v>521</v>
      </c>
      <c r="AA81">
        <v>0</v>
      </c>
      <c r="AB81" t="str">
        <f t="shared" si="39"/>
        <v>Symbolic Poster</v>
      </c>
      <c r="AC81" t="s">
        <v>522</v>
      </c>
      <c r="AD81" t="s">
        <v>523</v>
      </c>
      <c r="AE81">
        <v>398</v>
      </c>
      <c r="AF81" t="str">
        <f t="shared" si="40"/>
        <v>Very Low</v>
      </c>
      <c r="AG81" t="s">
        <v>9</v>
      </c>
      <c r="AH81" t="s">
        <v>28</v>
      </c>
      <c r="AI81" t="s">
        <v>66</v>
      </c>
      <c r="AJ81" t="str">
        <f t="shared" si="41"/>
        <v>Family</v>
      </c>
      <c r="AK81">
        <v>175000000</v>
      </c>
      <c r="AL81" t="str">
        <f t="shared" si="42"/>
        <v>High Budget</v>
      </c>
      <c r="AM81">
        <v>2016</v>
      </c>
      <c r="AN81">
        <f t="shared" si="43"/>
        <v>9</v>
      </c>
      <c r="AO81" t="str">
        <f t="shared" si="44"/>
        <v>Modern Classic</v>
      </c>
      <c r="AP81">
        <v>13000</v>
      </c>
      <c r="AQ81" t="str">
        <f t="shared" si="45"/>
        <v>Medium</v>
      </c>
      <c r="AR81">
        <v>7.8</v>
      </c>
      <c r="AS81" t="str">
        <f t="shared" si="46"/>
        <v>Good</v>
      </c>
      <c r="AT81">
        <v>1.85</v>
      </c>
      <c r="AU81" t="str">
        <f t="shared" si="47"/>
        <v>HDTV / Widescreen</v>
      </c>
      <c r="AV81">
        <v>65000</v>
      </c>
      <c r="AW81" t="str">
        <f t="shared" si="48"/>
        <v>High</v>
      </c>
    </row>
    <row r="82" spans="1:49" x14ac:dyDescent="0.3">
      <c r="A82" t="s">
        <v>0</v>
      </c>
      <c r="B82" t="s">
        <v>221</v>
      </c>
      <c r="C82">
        <v>453</v>
      </c>
      <c r="D82" t="str">
        <f t="shared" si="28"/>
        <v>Medium</v>
      </c>
      <c r="E82">
        <v>124</v>
      </c>
      <c r="F82" t="str">
        <f t="shared" si="29"/>
        <v>2h 4m</v>
      </c>
      <c r="G82" t="str">
        <f t="shared" si="30"/>
        <v>Long Movie</v>
      </c>
      <c r="H82">
        <v>4000</v>
      </c>
      <c r="I82" t="str">
        <f t="shared" si="31"/>
        <v>Low</v>
      </c>
      <c r="J82">
        <v>4000</v>
      </c>
      <c r="K82" t="str">
        <f t="shared" si="32"/>
        <v>Low</v>
      </c>
      <c r="L82" t="s">
        <v>71</v>
      </c>
      <c r="M82">
        <v>21000</v>
      </c>
      <c r="N82" t="str">
        <f t="shared" si="33"/>
        <v>Medium</v>
      </c>
      <c r="O82">
        <v>312057433</v>
      </c>
      <c r="P82" t="str">
        <f t="shared" si="34"/>
        <v>Superhit</v>
      </c>
      <c r="Q82" t="s">
        <v>44</v>
      </c>
      <c r="R82" t="str">
        <f t="shared" si="35"/>
        <v>Action</v>
      </c>
      <c r="S82">
        <f t="shared" si="36"/>
        <v>3</v>
      </c>
      <c r="T82" t="s">
        <v>68</v>
      </c>
      <c r="U82" t="s">
        <v>524</v>
      </c>
      <c r="V82">
        <v>522371</v>
      </c>
      <c r="W82" t="str">
        <f t="shared" si="37"/>
        <v>Very High</v>
      </c>
      <c r="X82">
        <v>48638</v>
      </c>
      <c r="Y82" t="str">
        <f t="shared" si="38"/>
        <v>Medium</v>
      </c>
      <c r="Z82" t="s">
        <v>221</v>
      </c>
      <c r="AA82">
        <v>4</v>
      </c>
      <c r="AB82" t="str">
        <f t="shared" si="39"/>
        <v>Ensemble Poster</v>
      </c>
      <c r="AC82" t="s">
        <v>525</v>
      </c>
      <c r="AD82" t="s">
        <v>526</v>
      </c>
      <c r="AE82">
        <v>723</v>
      </c>
      <c r="AF82" t="str">
        <f t="shared" si="40"/>
        <v>Low</v>
      </c>
      <c r="AG82" t="s">
        <v>9</v>
      </c>
      <c r="AH82" t="s">
        <v>10</v>
      </c>
      <c r="AI82" t="s">
        <v>11</v>
      </c>
      <c r="AJ82" t="str">
        <f t="shared" si="41"/>
        <v>Teen</v>
      </c>
      <c r="AK82">
        <v>200000000</v>
      </c>
      <c r="AL82" t="str">
        <f t="shared" si="42"/>
        <v>Very High Budget</v>
      </c>
      <c r="AM82">
        <v>2010</v>
      </c>
      <c r="AN82">
        <f t="shared" si="43"/>
        <v>15</v>
      </c>
      <c r="AO82" t="str">
        <f t="shared" si="44"/>
        <v>Modern Classic</v>
      </c>
      <c r="AP82">
        <v>19000</v>
      </c>
      <c r="AQ82" t="str">
        <f t="shared" si="45"/>
        <v>Medium</v>
      </c>
      <c r="AR82">
        <v>7</v>
      </c>
      <c r="AS82" t="str">
        <f t="shared" si="46"/>
        <v>Good</v>
      </c>
      <c r="AT82">
        <v>2.35</v>
      </c>
      <c r="AU82" t="str">
        <f t="shared" si="47"/>
        <v>Cinematic Widescreen</v>
      </c>
      <c r="AV82">
        <v>18000</v>
      </c>
      <c r="AW82" t="str">
        <f t="shared" si="48"/>
        <v>Medium</v>
      </c>
    </row>
    <row r="83" spans="1:49" x14ac:dyDescent="0.3">
      <c r="A83" t="s">
        <v>0</v>
      </c>
      <c r="B83" t="s">
        <v>527</v>
      </c>
      <c r="C83">
        <v>416</v>
      </c>
      <c r="D83" t="str">
        <f t="shared" si="28"/>
        <v>Medium</v>
      </c>
      <c r="E83">
        <v>132</v>
      </c>
      <c r="F83" t="str">
        <f t="shared" si="29"/>
        <v>2h 12m</v>
      </c>
      <c r="G83" t="str">
        <f t="shared" si="30"/>
        <v>Long Movie</v>
      </c>
      <c r="H83">
        <v>274</v>
      </c>
      <c r="I83" t="str">
        <f t="shared" si="31"/>
        <v>Very Low</v>
      </c>
      <c r="J83">
        <v>11000</v>
      </c>
      <c r="K83" t="str">
        <f t="shared" si="32"/>
        <v>Medium</v>
      </c>
      <c r="L83" t="s">
        <v>528</v>
      </c>
      <c r="M83">
        <v>26000</v>
      </c>
      <c r="N83" t="str">
        <f t="shared" si="33"/>
        <v>Medium</v>
      </c>
      <c r="O83">
        <v>155111815</v>
      </c>
      <c r="P83" t="str">
        <f t="shared" si="34"/>
        <v>Hit</v>
      </c>
      <c r="Q83" t="s">
        <v>529</v>
      </c>
      <c r="R83" t="str">
        <f t="shared" si="35"/>
        <v>Action</v>
      </c>
      <c r="S83">
        <f t="shared" si="36"/>
        <v>4</v>
      </c>
      <c r="T83" t="s">
        <v>69</v>
      </c>
      <c r="U83" t="s">
        <v>530</v>
      </c>
      <c r="V83">
        <v>228554</v>
      </c>
      <c r="W83" t="str">
        <f t="shared" si="37"/>
        <v>High</v>
      </c>
      <c r="X83">
        <v>72881</v>
      </c>
      <c r="Y83" t="str">
        <f t="shared" si="38"/>
        <v>High</v>
      </c>
      <c r="Z83" t="s">
        <v>129</v>
      </c>
      <c r="AA83">
        <v>0</v>
      </c>
      <c r="AB83" t="str">
        <f t="shared" si="39"/>
        <v>Symbolic Poster</v>
      </c>
      <c r="AC83" t="s">
        <v>531</v>
      </c>
      <c r="AD83" t="s">
        <v>532</v>
      </c>
      <c r="AE83">
        <v>710</v>
      </c>
      <c r="AF83" t="str">
        <f t="shared" si="40"/>
        <v>Low</v>
      </c>
      <c r="AG83" t="s">
        <v>9</v>
      </c>
      <c r="AH83" t="s">
        <v>10</v>
      </c>
      <c r="AI83" t="s">
        <v>11</v>
      </c>
      <c r="AJ83" t="str">
        <f t="shared" si="41"/>
        <v>Teen</v>
      </c>
      <c r="AK83">
        <v>170000000</v>
      </c>
      <c r="AL83" t="str">
        <f t="shared" si="42"/>
        <v>High Budget</v>
      </c>
      <c r="AM83">
        <v>2012</v>
      </c>
      <c r="AN83">
        <f t="shared" si="43"/>
        <v>13</v>
      </c>
      <c r="AO83" t="str">
        <f t="shared" si="44"/>
        <v>Modern Classic</v>
      </c>
      <c r="AP83">
        <v>17000</v>
      </c>
      <c r="AQ83" t="str">
        <f t="shared" si="45"/>
        <v>Medium</v>
      </c>
      <c r="AR83">
        <v>6.1</v>
      </c>
      <c r="AS83" t="str">
        <f t="shared" si="46"/>
        <v>Average</v>
      </c>
      <c r="AT83">
        <v>2.35</v>
      </c>
      <c r="AU83" t="str">
        <f t="shared" si="47"/>
        <v>Cinematic Widescreen</v>
      </c>
      <c r="AV83">
        <v>53000</v>
      </c>
      <c r="AW83" t="str">
        <f t="shared" si="48"/>
        <v>High</v>
      </c>
    </row>
    <row r="84" spans="1:49" x14ac:dyDescent="0.3">
      <c r="A84" t="s">
        <v>0</v>
      </c>
      <c r="B84" t="s">
        <v>533</v>
      </c>
      <c r="C84">
        <v>401</v>
      </c>
      <c r="D84" t="str">
        <f t="shared" si="28"/>
        <v>Medium</v>
      </c>
      <c r="E84">
        <v>97</v>
      </c>
      <c r="F84" t="str">
        <f t="shared" si="29"/>
        <v>1h 37m</v>
      </c>
      <c r="G84" t="str">
        <f t="shared" si="30"/>
        <v>Standard Movie</v>
      </c>
      <c r="H84">
        <v>171</v>
      </c>
      <c r="I84" t="str">
        <f t="shared" si="31"/>
        <v>Very Low</v>
      </c>
      <c r="J84">
        <v>846</v>
      </c>
      <c r="K84" t="str">
        <f t="shared" si="32"/>
        <v>Very Low</v>
      </c>
      <c r="L84" t="s">
        <v>534</v>
      </c>
      <c r="M84">
        <v>11000</v>
      </c>
      <c r="N84" t="str">
        <f t="shared" si="33"/>
        <v>Medium</v>
      </c>
      <c r="O84">
        <v>241407328</v>
      </c>
      <c r="P84" t="str">
        <f t="shared" si="34"/>
        <v>Superhit</v>
      </c>
      <c r="Q84" t="s">
        <v>535</v>
      </c>
      <c r="R84" t="str">
        <f t="shared" si="35"/>
        <v>Action</v>
      </c>
      <c r="S84">
        <f t="shared" si="36"/>
        <v>5</v>
      </c>
      <c r="T84" t="s">
        <v>536</v>
      </c>
      <c r="U84" t="s">
        <v>537</v>
      </c>
      <c r="V84">
        <v>252257</v>
      </c>
      <c r="W84" t="str">
        <f t="shared" si="37"/>
        <v>High</v>
      </c>
      <c r="X84">
        <v>15516</v>
      </c>
      <c r="Y84" t="str">
        <f t="shared" si="38"/>
        <v>Medium</v>
      </c>
      <c r="Z84" t="s">
        <v>538</v>
      </c>
      <c r="AA84">
        <v>2</v>
      </c>
      <c r="AB84" t="str">
        <f t="shared" si="39"/>
        <v>Duo/Trio Poster</v>
      </c>
      <c r="AC84" t="s">
        <v>539</v>
      </c>
      <c r="AD84" t="s">
        <v>540</v>
      </c>
      <c r="AE84">
        <v>634</v>
      </c>
      <c r="AF84" t="str">
        <f t="shared" si="40"/>
        <v>Low</v>
      </c>
      <c r="AG84" t="s">
        <v>9</v>
      </c>
      <c r="AH84" t="s">
        <v>10</v>
      </c>
      <c r="AI84" t="s">
        <v>66</v>
      </c>
      <c r="AJ84" t="str">
        <f t="shared" si="41"/>
        <v>Family</v>
      </c>
      <c r="AK84">
        <v>180000000</v>
      </c>
      <c r="AL84" t="str">
        <f t="shared" si="42"/>
        <v>High Budget</v>
      </c>
      <c r="AM84">
        <v>2014</v>
      </c>
      <c r="AN84">
        <f t="shared" si="43"/>
        <v>11</v>
      </c>
      <c r="AO84" t="str">
        <f t="shared" si="44"/>
        <v>Modern Classic</v>
      </c>
      <c r="AP84">
        <v>2000</v>
      </c>
      <c r="AQ84" t="str">
        <f t="shared" si="45"/>
        <v>Low</v>
      </c>
      <c r="AR84">
        <v>7</v>
      </c>
      <c r="AS84" t="str">
        <f t="shared" si="46"/>
        <v>Good</v>
      </c>
      <c r="AT84">
        <v>2.35</v>
      </c>
      <c r="AU84" t="str">
        <f t="shared" si="47"/>
        <v>Cinematic Widescreen</v>
      </c>
      <c r="AV84">
        <v>89000</v>
      </c>
      <c r="AW84" t="str">
        <f t="shared" si="48"/>
        <v>High</v>
      </c>
    </row>
    <row r="85" spans="1:49" x14ac:dyDescent="0.3">
      <c r="A85" t="s">
        <v>0</v>
      </c>
      <c r="B85" t="s">
        <v>541</v>
      </c>
      <c r="C85">
        <v>521</v>
      </c>
      <c r="D85" t="str">
        <f t="shared" si="28"/>
        <v>High</v>
      </c>
      <c r="E85">
        <v>130</v>
      </c>
      <c r="F85" t="str">
        <f t="shared" si="29"/>
        <v>2h 10m</v>
      </c>
      <c r="G85" t="str">
        <f t="shared" si="30"/>
        <v>Long Movie</v>
      </c>
      <c r="H85">
        <v>198</v>
      </c>
      <c r="I85" t="str">
        <f t="shared" si="31"/>
        <v>Very Low</v>
      </c>
      <c r="J85">
        <v>884</v>
      </c>
      <c r="K85" t="str">
        <f t="shared" si="32"/>
        <v>Very Low</v>
      </c>
      <c r="L85" t="s">
        <v>205</v>
      </c>
      <c r="M85">
        <v>10000</v>
      </c>
      <c r="N85" t="str">
        <f t="shared" si="33"/>
        <v>Low</v>
      </c>
      <c r="O85">
        <v>208543795</v>
      </c>
      <c r="P85" t="str">
        <f t="shared" si="34"/>
        <v>Superhit</v>
      </c>
      <c r="Q85" t="s">
        <v>542</v>
      </c>
      <c r="R85" t="str">
        <f t="shared" si="35"/>
        <v>Action</v>
      </c>
      <c r="S85">
        <f t="shared" si="36"/>
        <v>4</v>
      </c>
      <c r="T85" t="s">
        <v>411</v>
      </c>
      <c r="U85" t="s">
        <v>543</v>
      </c>
      <c r="V85">
        <v>317542</v>
      </c>
      <c r="W85" t="str">
        <f t="shared" si="37"/>
        <v>High</v>
      </c>
      <c r="X85">
        <v>14363</v>
      </c>
      <c r="Y85" t="str">
        <f t="shared" si="38"/>
        <v>Medium</v>
      </c>
      <c r="Z85" t="s">
        <v>544</v>
      </c>
      <c r="AA85">
        <v>0</v>
      </c>
      <c r="AB85" t="str">
        <f t="shared" si="39"/>
        <v>Symbolic Poster</v>
      </c>
      <c r="AC85" t="s">
        <v>545</v>
      </c>
      <c r="AD85" t="s">
        <v>546</v>
      </c>
      <c r="AE85">
        <v>620</v>
      </c>
      <c r="AF85" t="str">
        <f t="shared" si="40"/>
        <v>Low</v>
      </c>
      <c r="AG85" t="s">
        <v>9</v>
      </c>
      <c r="AH85" t="s">
        <v>10</v>
      </c>
      <c r="AI85" t="s">
        <v>11</v>
      </c>
      <c r="AJ85" t="str">
        <f t="shared" si="41"/>
        <v>Teen</v>
      </c>
      <c r="AK85">
        <v>170000000</v>
      </c>
      <c r="AL85" t="str">
        <f t="shared" si="42"/>
        <v>High Budget</v>
      </c>
      <c r="AM85">
        <v>2014</v>
      </c>
      <c r="AN85">
        <f t="shared" si="43"/>
        <v>11</v>
      </c>
      <c r="AO85" t="str">
        <f t="shared" si="44"/>
        <v>Modern Classic</v>
      </c>
      <c r="AP85">
        <v>2000</v>
      </c>
      <c r="AQ85" t="str">
        <f t="shared" si="45"/>
        <v>Low</v>
      </c>
      <c r="AR85">
        <v>7.6</v>
      </c>
      <c r="AS85" t="str">
        <f t="shared" si="46"/>
        <v>Good</v>
      </c>
      <c r="AT85">
        <v>1.85</v>
      </c>
      <c r="AU85" t="str">
        <f t="shared" si="47"/>
        <v>HDTV / Widescreen</v>
      </c>
      <c r="AV85">
        <v>45000</v>
      </c>
      <c r="AW85" t="str">
        <f t="shared" si="48"/>
        <v>Medium</v>
      </c>
    </row>
    <row r="86" spans="1:49" x14ac:dyDescent="0.3">
      <c r="A86" t="s">
        <v>0</v>
      </c>
      <c r="B86" t="s">
        <v>547</v>
      </c>
      <c r="C86">
        <v>10</v>
      </c>
      <c r="D86" t="str">
        <f t="shared" si="28"/>
        <v>Very Low</v>
      </c>
      <c r="E86">
        <v>109</v>
      </c>
      <c r="F86" t="str">
        <f t="shared" si="29"/>
        <v>1h 49m</v>
      </c>
      <c r="G86" t="str">
        <f t="shared" si="30"/>
        <v>Standard Movie</v>
      </c>
      <c r="H86">
        <v>596</v>
      </c>
      <c r="I86" t="str">
        <f t="shared" si="31"/>
        <v>Very Low</v>
      </c>
      <c r="J86">
        <v>283</v>
      </c>
      <c r="K86" t="str">
        <f t="shared" si="32"/>
        <v>Very Low</v>
      </c>
      <c r="L86" t="s">
        <v>548</v>
      </c>
      <c r="M86">
        <v>622</v>
      </c>
      <c r="N86" t="str">
        <f t="shared" si="33"/>
        <v>Low</v>
      </c>
      <c r="O86">
        <f>O85</f>
        <v>208543795</v>
      </c>
      <c r="P86" t="str">
        <f t="shared" si="34"/>
        <v>Superhit</v>
      </c>
      <c r="Q86" t="s">
        <v>549</v>
      </c>
      <c r="R86" t="str">
        <f t="shared" si="35"/>
        <v>Action</v>
      </c>
      <c r="S86">
        <f t="shared" si="36"/>
        <v>4</v>
      </c>
      <c r="T86" t="s">
        <v>550</v>
      </c>
      <c r="U86" t="s">
        <v>551</v>
      </c>
      <c r="V86">
        <v>2138</v>
      </c>
      <c r="W86" t="str">
        <f t="shared" si="37"/>
        <v>Very Low</v>
      </c>
      <c r="X86">
        <v>1982</v>
      </c>
      <c r="Y86" t="str">
        <f t="shared" si="38"/>
        <v>Low</v>
      </c>
      <c r="Z86" t="s">
        <v>552</v>
      </c>
      <c r="AA86">
        <v>3</v>
      </c>
      <c r="AB86" t="str">
        <f t="shared" si="39"/>
        <v>Duo/Trio Poster</v>
      </c>
      <c r="AC86" t="s">
        <v>553</v>
      </c>
      <c r="AD86" t="s">
        <v>554</v>
      </c>
      <c r="AE86">
        <v>15</v>
      </c>
      <c r="AF86" t="str">
        <f t="shared" si="40"/>
        <v>Very Low</v>
      </c>
      <c r="AG86" t="s">
        <v>9</v>
      </c>
      <c r="AH86" t="s">
        <v>555</v>
      </c>
      <c r="AI86" t="s">
        <v>556</v>
      </c>
      <c r="AJ86" t="str">
        <f t="shared" si="41"/>
        <v>Adult</v>
      </c>
      <c r="AK86">
        <f>AK85</f>
        <v>170000000</v>
      </c>
      <c r="AL86" t="str">
        <f t="shared" si="42"/>
        <v>High Budget</v>
      </c>
      <c r="AM86">
        <v>2015</v>
      </c>
      <c r="AN86">
        <f t="shared" si="43"/>
        <v>10</v>
      </c>
      <c r="AO86" t="str">
        <f t="shared" si="44"/>
        <v>Modern Classic</v>
      </c>
      <c r="AP86">
        <v>525</v>
      </c>
      <c r="AQ86" t="str">
        <f t="shared" si="45"/>
        <v>Very Low</v>
      </c>
      <c r="AR86">
        <v>4.5</v>
      </c>
      <c r="AS86" t="str">
        <f t="shared" si="46"/>
        <v>Poor</v>
      </c>
      <c r="AT86">
        <f>AT85</f>
        <v>1.85</v>
      </c>
      <c r="AU86" t="str">
        <f t="shared" si="47"/>
        <v>HDTV / Widescreen</v>
      </c>
      <c r="AV86">
        <v>677</v>
      </c>
      <c r="AW86" t="str">
        <f t="shared" si="48"/>
        <v>Very Low</v>
      </c>
    </row>
    <row r="87" spans="1:49" x14ac:dyDescent="0.3">
      <c r="A87" t="s">
        <v>0</v>
      </c>
      <c r="B87" t="s">
        <v>557</v>
      </c>
      <c r="C87">
        <v>218</v>
      </c>
      <c r="D87" t="str">
        <f t="shared" si="28"/>
        <v>Medium</v>
      </c>
      <c r="E87">
        <v>128</v>
      </c>
      <c r="F87" t="str">
        <f t="shared" si="29"/>
        <v>2h 8m</v>
      </c>
      <c r="G87" t="str">
        <f t="shared" si="30"/>
        <v>Long Movie</v>
      </c>
      <c r="H87">
        <v>47</v>
      </c>
      <c r="I87" t="str">
        <f t="shared" si="31"/>
        <v>Very Low</v>
      </c>
      <c r="J87">
        <v>982</v>
      </c>
      <c r="K87" t="str">
        <f t="shared" si="32"/>
        <v>Very Low</v>
      </c>
      <c r="L87" t="s">
        <v>558</v>
      </c>
      <c r="M87">
        <v>18000</v>
      </c>
      <c r="N87" t="str">
        <f t="shared" si="33"/>
        <v>Medium</v>
      </c>
      <c r="O87">
        <v>38297305</v>
      </c>
      <c r="P87" t="str">
        <f t="shared" si="34"/>
        <v>Average</v>
      </c>
      <c r="Q87" t="s">
        <v>529</v>
      </c>
      <c r="R87" t="str">
        <f t="shared" si="35"/>
        <v>Action</v>
      </c>
      <c r="S87">
        <f t="shared" si="36"/>
        <v>4</v>
      </c>
      <c r="T87" t="s">
        <v>559</v>
      </c>
      <c r="U87" t="s">
        <v>560</v>
      </c>
      <c r="V87">
        <v>116994</v>
      </c>
      <c r="W87" t="str">
        <f t="shared" si="37"/>
        <v>Medium</v>
      </c>
      <c r="X87">
        <v>20965</v>
      </c>
      <c r="Y87" t="str">
        <f t="shared" si="38"/>
        <v>Medium</v>
      </c>
      <c r="Z87" t="s">
        <v>561</v>
      </c>
      <c r="AA87">
        <v>2</v>
      </c>
      <c r="AB87" t="str">
        <f t="shared" si="39"/>
        <v>Duo/Trio Poster</v>
      </c>
      <c r="AC87" t="s">
        <v>562</v>
      </c>
      <c r="AD87" t="s">
        <v>563</v>
      </c>
      <c r="AE87">
        <v>324</v>
      </c>
      <c r="AF87" t="str">
        <f t="shared" si="40"/>
        <v>Very Low</v>
      </c>
      <c r="AG87" t="s">
        <v>9</v>
      </c>
      <c r="AH87" t="s">
        <v>10</v>
      </c>
      <c r="AI87" t="s">
        <v>11</v>
      </c>
      <c r="AJ87" t="str">
        <f t="shared" si="41"/>
        <v>Teen</v>
      </c>
      <c r="AK87">
        <v>175000000</v>
      </c>
      <c r="AL87" t="str">
        <f t="shared" si="42"/>
        <v>High Budget</v>
      </c>
      <c r="AM87">
        <v>2013</v>
      </c>
      <c r="AN87">
        <f t="shared" si="43"/>
        <v>12</v>
      </c>
      <c r="AO87" t="str">
        <f t="shared" si="44"/>
        <v>Modern Classic</v>
      </c>
      <c r="AP87">
        <v>1000</v>
      </c>
      <c r="AQ87" t="str">
        <f t="shared" si="45"/>
        <v>Very Low</v>
      </c>
      <c r="AR87">
        <v>6.3</v>
      </c>
      <c r="AS87" t="str">
        <f t="shared" si="46"/>
        <v>Average</v>
      </c>
      <c r="AT87">
        <v>2.35</v>
      </c>
      <c r="AU87" t="str">
        <f t="shared" si="47"/>
        <v>Cinematic Widescreen</v>
      </c>
      <c r="AV87">
        <v>35000</v>
      </c>
      <c r="AW87" t="str">
        <f t="shared" si="48"/>
        <v>Medium</v>
      </c>
    </row>
    <row r="88" spans="1:49" x14ac:dyDescent="0.3">
      <c r="A88" t="s">
        <v>0</v>
      </c>
      <c r="B88" t="s">
        <v>191</v>
      </c>
      <c r="C88">
        <v>576</v>
      </c>
      <c r="D88" t="str">
        <f t="shared" si="28"/>
        <v>High</v>
      </c>
      <c r="E88">
        <v>136</v>
      </c>
      <c r="F88" t="str">
        <f t="shared" si="29"/>
        <v>2h 16m</v>
      </c>
      <c r="G88" t="str">
        <f t="shared" si="30"/>
        <v>Long Movie</v>
      </c>
      <c r="H88">
        <v>94</v>
      </c>
      <c r="I88" t="str">
        <f t="shared" si="31"/>
        <v>Very Low</v>
      </c>
      <c r="J88">
        <v>2000</v>
      </c>
      <c r="K88" t="str">
        <f t="shared" si="32"/>
        <v>Low</v>
      </c>
      <c r="L88" t="s">
        <v>193</v>
      </c>
      <c r="M88">
        <v>19000</v>
      </c>
      <c r="N88" t="str">
        <f t="shared" si="33"/>
        <v>Medium</v>
      </c>
      <c r="O88">
        <v>259746958</v>
      </c>
      <c r="P88" t="str">
        <f t="shared" si="34"/>
        <v>Superhit</v>
      </c>
      <c r="Q88" t="s">
        <v>44</v>
      </c>
      <c r="R88" t="str">
        <f t="shared" si="35"/>
        <v>Action</v>
      </c>
      <c r="S88">
        <f t="shared" si="36"/>
        <v>3</v>
      </c>
      <c r="T88" t="s">
        <v>71</v>
      </c>
      <c r="U88" t="s">
        <v>564</v>
      </c>
      <c r="V88">
        <v>496749</v>
      </c>
      <c r="W88" t="str">
        <f t="shared" si="37"/>
        <v>High</v>
      </c>
      <c r="X88">
        <v>36188</v>
      </c>
      <c r="Y88" t="str">
        <f t="shared" si="38"/>
        <v>Medium</v>
      </c>
      <c r="Z88" t="s">
        <v>565</v>
      </c>
      <c r="AA88">
        <v>1</v>
      </c>
      <c r="AB88" t="str">
        <f t="shared" si="39"/>
        <v>Solo Star Poster</v>
      </c>
      <c r="AC88" t="s">
        <v>566</v>
      </c>
      <c r="AD88" t="s">
        <v>567</v>
      </c>
      <c r="AE88">
        <v>742</v>
      </c>
      <c r="AF88" t="str">
        <f t="shared" si="40"/>
        <v>Low</v>
      </c>
      <c r="AG88" t="s">
        <v>9</v>
      </c>
      <c r="AH88" t="s">
        <v>10</v>
      </c>
      <c r="AI88" t="s">
        <v>11</v>
      </c>
      <c r="AJ88" t="str">
        <f t="shared" si="41"/>
        <v>Teen</v>
      </c>
      <c r="AK88">
        <v>170000000</v>
      </c>
      <c r="AL88" t="str">
        <f t="shared" si="42"/>
        <v>High Budget</v>
      </c>
      <c r="AM88">
        <v>2014</v>
      </c>
      <c r="AN88">
        <f t="shared" si="43"/>
        <v>11</v>
      </c>
      <c r="AO88" t="str">
        <f t="shared" si="44"/>
        <v>Modern Classic</v>
      </c>
      <c r="AP88">
        <v>11000</v>
      </c>
      <c r="AQ88" t="str">
        <f t="shared" si="45"/>
        <v>Medium</v>
      </c>
      <c r="AR88">
        <v>7.8</v>
      </c>
      <c r="AS88" t="str">
        <f t="shared" si="46"/>
        <v>Good</v>
      </c>
      <c r="AT88">
        <v>2.35</v>
      </c>
      <c r="AU88" t="str">
        <f t="shared" si="47"/>
        <v>Cinematic Widescreen</v>
      </c>
      <c r="AV88">
        <v>55000</v>
      </c>
      <c r="AW88" t="str">
        <f t="shared" si="48"/>
        <v>High</v>
      </c>
    </row>
    <row r="89" spans="1:49" x14ac:dyDescent="0.3">
      <c r="A89" t="s">
        <v>0</v>
      </c>
      <c r="B89" t="s">
        <v>568</v>
      </c>
      <c r="C89">
        <v>226</v>
      </c>
      <c r="D89" t="str">
        <f t="shared" si="28"/>
        <v>Medium</v>
      </c>
      <c r="E89">
        <v>93</v>
      </c>
      <c r="F89" t="str">
        <f t="shared" si="29"/>
        <v>1h 33m</v>
      </c>
      <c r="G89" t="str">
        <f t="shared" si="30"/>
        <v>Standard Movie</v>
      </c>
      <c r="H89">
        <v>31</v>
      </c>
      <c r="I89" t="str">
        <f t="shared" si="31"/>
        <v>Very Low</v>
      </c>
      <c r="J89">
        <v>213</v>
      </c>
      <c r="K89" t="str">
        <f t="shared" si="32"/>
        <v>Very Low</v>
      </c>
      <c r="L89" t="s">
        <v>569</v>
      </c>
      <c r="M89">
        <v>4000</v>
      </c>
      <c r="N89" t="str">
        <f t="shared" si="33"/>
        <v>Low</v>
      </c>
      <c r="O89">
        <v>238371987</v>
      </c>
      <c r="P89" t="str">
        <f t="shared" si="34"/>
        <v>Superhit</v>
      </c>
      <c r="Q89" t="s">
        <v>242</v>
      </c>
      <c r="R89" t="str">
        <f t="shared" si="35"/>
        <v>Adventure</v>
      </c>
      <c r="S89">
        <f t="shared" si="36"/>
        <v>5</v>
      </c>
      <c r="T89" t="s">
        <v>570</v>
      </c>
      <c r="U89" t="s">
        <v>571</v>
      </c>
      <c r="V89">
        <v>138661</v>
      </c>
      <c r="W89" t="str">
        <f t="shared" si="37"/>
        <v>Medium</v>
      </c>
      <c r="X89">
        <v>4628</v>
      </c>
      <c r="Y89" t="str">
        <f t="shared" si="38"/>
        <v>Low</v>
      </c>
      <c r="Z89" t="s">
        <v>572</v>
      </c>
      <c r="AA89">
        <v>2</v>
      </c>
      <c r="AB89" t="str">
        <f t="shared" si="39"/>
        <v>Duo/Trio Poster</v>
      </c>
      <c r="AC89" t="s">
        <v>573</v>
      </c>
      <c r="AD89" t="s">
        <v>574</v>
      </c>
      <c r="AE89">
        <v>173</v>
      </c>
      <c r="AF89" t="str">
        <f t="shared" si="40"/>
        <v>Very Low</v>
      </c>
      <c r="AG89" t="s">
        <v>9</v>
      </c>
      <c r="AH89" t="s">
        <v>10</v>
      </c>
      <c r="AI89" t="s">
        <v>66</v>
      </c>
      <c r="AJ89" t="str">
        <f t="shared" si="41"/>
        <v>Family</v>
      </c>
      <c r="AK89">
        <v>165000000</v>
      </c>
      <c r="AL89" t="str">
        <f t="shared" si="42"/>
        <v>High Budget</v>
      </c>
      <c r="AM89">
        <v>2010</v>
      </c>
      <c r="AN89">
        <f t="shared" si="43"/>
        <v>15</v>
      </c>
      <c r="AO89" t="str">
        <f t="shared" si="44"/>
        <v>Modern Classic</v>
      </c>
      <c r="AP89">
        <v>225</v>
      </c>
      <c r="AQ89" t="str">
        <f t="shared" si="45"/>
        <v>Very Low</v>
      </c>
      <c r="AR89">
        <v>6.4</v>
      </c>
      <c r="AS89" t="str">
        <f t="shared" si="46"/>
        <v>Average</v>
      </c>
      <c r="AT89">
        <v>2.35</v>
      </c>
      <c r="AU89" t="str">
        <f t="shared" si="47"/>
        <v>Cinematic Widescreen</v>
      </c>
      <c r="AV89">
        <v>0</v>
      </c>
      <c r="AW89" t="str">
        <f t="shared" si="48"/>
        <v>Very Low</v>
      </c>
    </row>
    <row r="90" spans="1:49" x14ac:dyDescent="0.3">
      <c r="A90" t="s">
        <v>0</v>
      </c>
      <c r="B90" t="s">
        <v>575</v>
      </c>
      <c r="C90">
        <v>443</v>
      </c>
      <c r="D90" t="str">
        <f t="shared" si="28"/>
        <v>Medium</v>
      </c>
      <c r="E90">
        <v>130</v>
      </c>
      <c r="F90" t="str">
        <f t="shared" si="29"/>
        <v>2h 10m</v>
      </c>
      <c r="G90" t="str">
        <f t="shared" si="30"/>
        <v>Long Movie</v>
      </c>
      <c r="H90">
        <v>663</v>
      </c>
      <c r="I90" t="str">
        <f t="shared" si="31"/>
        <v>Very Low</v>
      </c>
      <c r="J90">
        <v>604</v>
      </c>
      <c r="K90" t="str">
        <f t="shared" si="32"/>
        <v>Very Low</v>
      </c>
      <c r="L90" t="s">
        <v>576</v>
      </c>
      <c r="M90">
        <v>2000</v>
      </c>
      <c r="N90" t="str">
        <f t="shared" si="33"/>
        <v>Low</v>
      </c>
      <c r="O90">
        <v>93417865</v>
      </c>
      <c r="P90" t="str">
        <f t="shared" si="34"/>
        <v>Hit</v>
      </c>
      <c r="Q90" t="s">
        <v>577</v>
      </c>
      <c r="R90" t="str">
        <f t="shared" si="35"/>
        <v>Action</v>
      </c>
      <c r="S90">
        <f t="shared" si="36"/>
        <v>5</v>
      </c>
      <c r="T90" t="s">
        <v>205</v>
      </c>
      <c r="U90" t="s">
        <v>578</v>
      </c>
      <c r="V90">
        <v>128306</v>
      </c>
      <c r="W90" t="str">
        <f t="shared" si="37"/>
        <v>Medium</v>
      </c>
      <c r="X90">
        <v>5046</v>
      </c>
      <c r="Y90" t="str">
        <f t="shared" si="38"/>
        <v>Low</v>
      </c>
      <c r="Z90" t="s">
        <v>579</v>
      </c>
      <c r="AA90">
        <v>2</v>
      </c>
      <c r="AB90" t="str">
        <f t="shared" si="39"/>
        <v>Duo/Trio Poster</v>
      </c>
      <c r="AC90" t="s">
        <v>580</v>
      </c>
      <c r="AD90" t="s">
        <v>581</v>
      </c>
      <c r="AE90">
        <v>497</v>
      </c>
      <c r="AF90" t="str">
        <f t="shared" si="40"/>
        <v>Very Low</v>
      </c>
      <c r="AG90" t="s">
        <v>9</v>
      </c>
      <c r="AH90" t="s">
        <v>10</v>
      </c>
      <c r="AI90" t="s">
        <v>66</v>
      </c>
      <c r="AJ90" t="str">
        <f t="shared" si="41"/>
        <v>Family</v>
      </c>
      <c r="AK90">
        <v>190000000</v>
      </c>
      <c r="AL90" t="str">
        <f t="shared" si="42"/>
        <v>High Budget</v>
      </c>
      <c r="AM90">
        <v>2015</v>
      </c>
      <c r="AN90">
        <f t="shared" si="43"/>
        <v>10</v>
      </c>
      <c r="AO90" t="str">
        <f t="shared" si="44"/>
        <v>Modern Classic</v>
      </c>
      <c r="AP90">
        <v>638</v>
      </c>
      <c r="AQ90" t="str">
        <f t="shared" si="45"/>
        <v>Very Low</v>
      </c>
      <c r="AR90">
        <v>6.5</v>
      </c>
      <c r="AS90" t="str">
        <f t="shared" si="46"/>
        <v>Average</v>
      </c>
      <c r="AT90">
        <v>2.2000000000000002</v>
      </c>
      <c r="AU90" t="str">
        <f t="shared" si="47"/>
        <v>Cinematic Widescreen</v>
      </c>
      <c r="AV90">
        <v>37000</v>
      </c>
      <c r="AW90" t="str">
        <f t="shared" si="48"/>
        <v>Medium</v>
      </c>
    </row>
    <row r="91" spans="1:49" x14ac:dyDescent="0.3">
      <c r="A91" t="s">
        <v>0</v>
      </c>
      <c r="B91" t="s">
        <v>582</v>
      </c>
      <c r="C91">
        <v>384</v>
      </c>
      <c r="D91" t="str">
        <f t="shared" si="28"/>
        <v>Medium</v>
      </c>
      <c r="E91">
        <v>102</v>
      </c>
      <c r="F91" t="str">
        <f t="shared" si="29"/>
        <v>1h 42m</v>
      </c>
      <c r="G91" t="str">
        <f t="shared" si="30"/>
        <v>Standard Movie</v>
      </c>
      <c r="H91">
        <v>38</v>
      </c>
      <c r="I91" t="str">
        <f t="shared" si="31"/>
        <v>Very Low</v>
      </c>
      <c r="J91">
        <v>562</v>
      </c>
      <c r="K91" t="str">
        <f t="shared" si="32"/>
        <v>Very Low</v>
      </c>
      <c r="L91" t="s">
        <v>583</v>
      </c>
      <c r="M91">
        <v>756</v>
      </c>
      <c r="N91" t="str">
        <f t="shared" si="33"/>
        <v>Low</v>
      </c>
      <c r="O91">
        <v>222487711</v>
      </c>
      <c r="P91" t="str">
        <f t="shared" si="34"/>
        <v>Superhit</v>
      </c>
      <c r="Q91" t="s">
        <v>584</v>
      </c>
      <c r="R91" t="str">
        <f t="shared" si="35"/>
        <v>Action</v>
      </c>
      <c r="S91">
        <f t="shared" si="36"/>
        <v>7</v>
      </c>
      <c r="T91" t="s">
        <v>585</v>
      </c>
      <c r="U91" t="s">
        <v>586</v>
      </c>
      <c r="V91">
        <v>279093</v>
      </c>
      <c r="W91" t="str">
        <f t="shared" si="37"/>
        <v>High</v>
      </c>
      <c r="X91">
        <v>2963</v>
      </c>
      <c r="Y91" t="str">
        <f t="shared" si="38"/>
        <v>Low</v>
      </c>
      <c r="Z91" t="s">
        <v>587</v>
      </c>
      <c r="AA91">
        <v>0</v>
      </c>
      <c r="AB91" t="str">
        <f t="shared" si="39"/>
        <v>Symbolic Poster</v>
      </c>
      <c r="AC91" t="s">
        <v>588</v>
      </c>
      <c r="AD91" t="s">
        <v>589</v>
      </c>
      <c r="AE91">
        <v>433</v>
      </c>
      <c r="AF91" t="str">
        <f t="shared" si="40"/>
        <v>Very Low</v>
      </c>
      <c r="AG91" t="s">
        <v>9</v>
      </c>
      <c r="AH91" t="s">
        <v>10</v>
      </c>
      <c r="AI91" t="s">
        <v>66</v>
      </c>
      <c r="AJ91" t="str">
        <f t="shared" si="41"/>
        <v>Family</v>
      </c>
      <c r="AK91">
        <v>165000000</v>
      </c>
      <c r="AL91" t="str">
        <f t="shared" si="42"/>
        <v>High Budget</v>
      </c>
      <c r="AM91">
        <v>2014</v>
      </c>
      <c r="AN91">
        <f t="shared" si="43"/>
        <v>11</v>
      </c>
      <c r="AO91" t="str">
        <f t="shared" si="44"/>
        <v>Modern Classic</v>
      </c>
      <c r="AP91">
        <v>719</v>
      </c>
      <c r="AQ91" t="str">
        <f t="shared" si="45"/>
        <v>Very Low</v>
      </c>
      <c r="AR91">
        <v>7.9</v>
      </c>
      <c r="AS91" t="str">
        <f t="shared" si="46"/>
        <v>Good</v>
      </c>
      <c r="AT91">
        <v>2.39</v>
      </c>
      <c r="AU91" t="str">
        <f t="shared" si="47"/>
        <v>Cinematic Widescreen</v>
      </c>
      <c r="AV91">
        <v>41000</v>
      </c>
      <c r="AW91" t="str">
        <f t="shared" si="48"/>
        <v>Medium</v>
      </c>
    </row>
    <row r="92" spans="1:49" x14ac:dyDescent="0.3">
      <c r="A92" t="s">
        <v>0</v>
      </c>
      <c r="B92" t="s">
        <v>590</v>
      </c>
      <c r="C92">
        <v>377</v>
      </c>
      <c r="D92" t="str">
        <f t="shared" si="28"/>
        <v>Medium</v>
      </c>
      <c r="E92">
        <v>101</v>
      </c>
      <c r="F92" t="str">
        <f t="shared" si="29"/>
        <v>1h 41m</v>
      </c>
      <c r="G92" t="str">
        <f t="shared" si="30"/>
        <v>Standard Movie</v>
      </c>
      <c r="H92">
        <v>66</v>
      </c>
      <c r="I92" t="str">
        <f t="shared" si="31"/>
        <v>Very Low</v>
      </c>
      <c r="J92">
        <v>833</v>
      </c>
      <c r="K92" t="str">
        <f t="shared" si="32"/>
        <v>Very Low</v>
      </c>
      <c r="L92" t="s">
        <v>591</v>
      </c>
      <c r="M92">
        <v>975</v>
      </c>
      <c r="N92" t="str">
        <f t="shared" si="33"/>
        <v>Low</v>
      </c>
      <c r="O92">
        <v>189412677</v>
      </c>
      <c r="P92" t="str">
        <f t="shared" si="34"/>
        <v>Hit</v>
      </c>
      <c r="Q92" t="s">
        <v>592</v>
      </c>
      <c r="R92" t="str">
        <f t="shared" si="35"/>
        <v>Adventure</v>
      </c>
      <c r="S92">
        <f t="shared" si="36"/>
        <v>5</v>
      </c>
      <c r="T92" t="s">
        <v>593</v>
      </c>
      <c r="U92" t="s">
        <v>594</v>
      </c>
      <c r="V92">
        <v>272534</v>
      </c>
      <c r="W92" t="str">
        <f t="shared" si="37"/>
        <v>High</v>
      </c>
      <c r="X92">
        <v>4451</v>
      </c>
      <c r="Y92" t="str">
        <f t="shared" si="38"/>
        <v>Low</v>
      </c>
      <c r="Z92" t="s">
        <v>595</v>
      </c>
      <c r="AA92">
        <v>1</v>
      </c>
      <c r="AB92" t="str">
        <f t="shared" si="39"/>
        <v>Solo Star Poster</v>
      </c>
      <c r="AC92" t="s">
        <v>596</v>
      </c>
      <c r="AD92" t="s">
        <v>597</v>
      </c>
      <c r="AE92">
        <v>345</v>
      </c>
      <c r="AF92" t="str">
        <f t="shared" si="40"/>
        <v>Very Low</v>
      </c>
      <c r="AG92" t="s">
        <v>9</v>
      </c>
      <c r="AH92" t="s">
        <v>10</v>
      </c>
      <c r="AI92" t="s">
        <v>66</v>
      </c>
      <c r="AJ92" t="str">
        <f t="shared" si="41"/>
        <v>Family</v>
      </c>
      <c r="AK92">
        <v>165000000</v>
      </c>
      <c r="AL92" t="str">
        <f t="shared" si="42"/>
        <v>High Budget</v>
      </c>
      <c r="AM92">
        <v>2012</v>
      </c>
      <c r="AN92">
        <f t="shared" si="43"/>
        <v>13</v>
      </c>
      <c r="AO92" t="str">
        <f t="shared" si="44"/>
        <v>Modern Classic</v>
      </c>
      <c r="AP92">
        <v>931</v>
      </c>
      <c r="AQ92" t="str">
        <f t="shared" si="45"/>
        <v>Very Low</v>
      </c>
      <c r="AR92">
        <v>7.8</v>
      </c>
      <c r="AS92" t="str">
        <f t="shared" si="46"/>
        <v>Good</v>
      </c>
      <c r="AT92">
        <v>2.35</v>
      </c>
      <c r="AU92" t="str">
        <f t="shared" si="47"/>
        <v>Cinematic Widescreen</v>
      </c>
      <c r="AV92">
        <v>40000</v>
      </c>
      <c r="AW92" t="str">
        <f t="shared" si="48"/>
        <v>Medium</v>
      </c>
    </row>
    <row r="93" spans="1:49" x14ac:dyDescent="0.3">
      <c r="A93" t="s">
        <v>0</v>
      </c>
      <c r="B93" t="s">
        <v>406</v>
      </c>
      <c r="C93">
        <v>188</v>
      </c>
      <c r="D93" t="str">
        <f t="shared" si="28"/>
        <v>Low</v>
      </c>
      <c r="E93">
        <v>100</v>
      </c>
      <c r="F93" t="str">
        <f t="shared" si="29"/>
        <v>1h 40m</v>
      </c>
      <c r="G93" t="str">
        <f t="shared" si="30"/>
        <v>Standard Movie</v>
      </c>
      <c r="H93">
        <v>0</v>
      </c>
      <c r="I93" t="str">
        <f t="shared" si="31"/>
        <v>Very Low</v>
      </c>
      <c r="J93">
        <v>267</v>
      </c>
      <c r="K93" t="str">
        <f t="shared" si="32"/>
        <v>Very Low</v>
      </c>
      <c r="L93" t="s">
        <v>598</v>
      </c>
      <c r="M93">
        <v>15000</v>
      </c>
      <c r="N93" t="str">
        <f t="shared" si="33"/>
        <v>Medium</v>
      </c>
      <c r="O93">
        <v>665426</v>
      </c>
      <c r="P93" t="str">
        <f t="shared" si="34"/>
        <v>Flop</v>
      </c>
      <c r="Q93" t="s">
        <v>599</v>
      </c>
      <c r="R93" t="str">
        <f t="shared" si="35"/>
        <v>Adventure</v>
      </c>
      <c r="S93">
        <f t="shared" si="36"/>
        <v>4</v>
      </c>
      <c r="T93" t="s">
        <v>293</v>
      </c>
      <c r="U93" t="s">
        <v>600</v>
      </c>
      <c r="V93">
        <v>120798</v>
      </c>
      <c r="W93" t="str">
        <f t="shared" si="37"/>
        <v>Medium</v>
      </c>
      <c r="X93">
        <v>16264</v>
      </c>
      <c r="Y93" t="str">
        <f t="shared" si="38"/>
        <v>Medium</v>
      </c>
      <c r="Z93" t="s">
        <v>601</v>
      </c>
      <c r="AA93">
        <v>0</v>
      </c>
      <c r="AB93" t="str">
        <f t="shared" si="39"/>
        <v>Symbolic Poster</v>
      </c>
      <c r="AC93" t="s">
        <v>602</v>
      </c>
      <c r="AD93" t="s">
        <v>603</v>
      </c>
      <c r="AE93">
        <v>444</v>
      </c>
      <c r="AF93" t="str">
        <f t="shared" si="40"/>
        <v>Very Low</v>
      </c>
      <c r="AG93" t="s">
        <v>9</v>
      </c>
      <c r="AH93" t="s">
        <v>10</v>
      </c>
      <c r="AI93" t="s">
        <v>248</v>
      </c>
      <c r="AJ93" t="str">
        <f t="shared" si="41"/>
        <v>Family</v>
      </c>
      <c r="AK93">
        <v>165000000</v>
      </c>
      <c r="AL93" t="str">
        <f t="shared" si="42"/>
        <v>High Budget</v>
      </c>
      <c r="AM93">
        <v>2004</v>
      </c>
      <c r="AN93">
        <f t="shared" si="43"/>
        <v>21</v>
      </c>
      <c r="AO93" t="str">
        <f t="shared" si="44"/>
        <v>Old Classic</v>
      </c>
      <c r="AP93">
        <v>726</v>
      </c>
      <c r="AQ93" t="str">
        <f t="shared" si="45"/>
        <v>Very Low</v>
      </c>
      <c r="AR93">
        <v>6.6</v>
      </c>
      <c r="AS93" t="str">
        <f t="shared" si="46"/>
        <v>Average</v>
      </c>
      <c r="AT93">
        <v>2.35</v>
      </c>
      <c r="AU93" t="str">
        <f t="shared" si="47"/>
        <v>Cinematic Widescreen</v>
      </c>
      <c r="AV93">
        <v>10000</v>
      </c>
      <c r="AW93" t="str">
        <f t="shared" si="48"/>
        <v>Low</v>
      </c>
    </row>
    <row r="94" spans="1:49" x14ac:dyDescent="0.3">
      <c r="A94" t="s">
        <v>0</v>
      </c>
      <c r="B94" t="s">
        <v>399</v>
      </c>
      <c r="C94">
        <v>286</v>
      </c>
      <c r="D94" t="str">
        <f t="shared" si="28"/>
        <v>Medium</v>
      </c>
      <c r="E94">
        <v>120</v>
      </c>
      <c r="F94" t="str">
        <f t="shared" si="29"/>
        <v>2h 0m</v>
      </c>
      <c r="G94" t="str">
        <f t="shared" si="30"/>
        <v>Standard Movie</v>
      </c>
      <c r="H94">
        <v>776</v>
      </c>
      <c r="I94" t="str">
        <f t="shared" si="31"/>
        <v>Very Low</v>
      </c>
      <c r="J94">
        <v>535</v>
      </c>
      <c r="K94" t="str">
        <f t="shared" si="32"/>
        <v>Very Low</v>
      </c>
      <c r="L94" t="s">
        <v>604</v>
      </c>
      <c r="M94">
        <v>890</v>
      </c>
      <c r="N94" t="str">
        <f t="shared" si="33"/>
        <v>Low</v>
      </c>
      <c r="O94">
        <v>102315545</v>
      </c>
      <c r="P94" t="str">
        <f t="shared" si="34"/>
        <v>Hit</v>
      </c>
      <c r="Q94" t="s">
        <v>44</v>
      </c>
      <c r="R94" t="str">
        <f t="shared" si="35"/>
        <v>Action</v>
      </c>
      <c r="S94">
        <f t="shared" si="36"/>
        <v>3</v>
      </c>
      <c r="T94" t="s">
        <v>605</v>
      </c>
      <c r="U94" t="s">
        <v>606</v>
      </c>
      <c r="V94">
        <v>58137</v>
      </c>
      <c r="W94" t="str">
        <f t="shared" si="37"/>
        <v>Medium</v>
      </c>
      <c r="X94">
        <v>3233</v>
      </c>
      <c r="Y94" t="str">
        <f t="shared" si="38"/>
        <v>Low</v>
      </c>
      <c r="Z94" t="s">
        <v>607</v>
      </c>
      <c r="AA94">
        <v>0</v>
      </c>
      <c r="AB94" t="str">
        <f t="shared" si="39"/>
        <v>Symbolic Poster</v>
      </c>
      <c r="AC94" t="s">
        <v>608</v>
      </c>
      <c r="AD94" t="s">
        <v>609</v>
      </c>
      <c r="AE94">
        <v>520</v>
      </c>
      <c r="AF94" t="str">
        <f t="shared" si="40"/>
        <v>Low</v>
      </c>
      <c r="AG94" t="s">
        <v>9</v>
      </c>
      <c r="AH94" t="s">
        <v>10</v>
      </c>
      <c r="AI94" t="s">
        <v>11</v>
      </c>
      <c r="AJ94" t="str">
        <f t="shared" si="41"/>
        <v>Teen</v>
      </c>
      <c r="AK94">
        <v>165000000</v>
      </c>
      <c r="AL94" t="str">
        <f t="shared" si="42"/>
        <v>High Budget</v>
      </c>
      <c r="AM94">
        <v>2016</v>
      </c>
      <c r="AN94">
        <f t="shared" si="43"/>
        <v>9</v>
      </c>
      <c r="AO94" t="str">
        <f t="shared" si="44"/>
        <v>Modern Classic</v>
      </c>
      <c r="AP94">
        <v>812</v>
      </c>
      <c r="AQ94" t="str">
        <f t="shared" si="45"/>
        <v>Very Low</v>
      </c>
      <c r="AR94">
        <v>5.5</v>
      </c>
      <c r="AS94" t="str">
        <f t="shared" si="46"/>
        <v>Below Average</v>
      </c>
      <c r="AT94">
        <v>2.35</v>
      </c>
      <c r="AU94" t="str">
        <f t="shared" si="47"/>
        <v>Cinematic Widescreen</v>
      </c>
      <c r="AV94">
        <v>67000</v>
      </c>
      <c r="AW94" t="str">
        <f t="shared" si="48"/>
        <v>High</v>
      </c>
    </row>
    <row r="95" spans="1:49" x14ac:dyDescent="0.3">
      <c r="A95" t="s">
        <v>0</v>
      </c>
      <c r="B95" t="s">
        <v>610</v>
      </c>
      <c r="C95">
        <v>288</v>
      </c>
      <c r="D95" t="str">
        <f t="shared" si="28"/>
        <v>Medium</v>
      </c>
      <c r="E95">
        <v>98</v>
      </c>
      <c r="F95" t="str">
        <f t="shared" si="29"/>
        <v>1h 38m</v>
      </c>
      <c r="G95" t="str">
        <f t="shared" si="30"/>
        <v>Standard Movie</v>
      </c>
      <c r="H95">
        <v>255</v>
      </c>
      <c r="I95" t="str">
        <f t="shared" si="31"/>
        <v>Very Low</v>
      </c>
      <c r="J95">
        <v>759</v>
      </c>
      <c r="K95" t="str">
        <f t="shared" si="32"/>
        <v>Very Low</v>
      </c>
      <c r="L95" t="s">
        <v>611</v>
      </c>
      <c r="M95">
        <v>18000</v>
      </c>
      <c r="N95" t="str">
        <f t="shared" si="33"/>
        <v>Medium</v>
      </c>
      <c r="O95">
        <v>217387997</v>
      </c>
      <c r="P95" t="str">
        <f t="shared" si="34"/>
        <v>Superhit</v>
      </c>
      <c r="Q95" t="s">
        <v>599</v>
      </c>
      <c r="R95" t="str">
        <f t="shared" si="35"/>
        <v>Adventure</v>
      </c>
      <c r="S95">
        <f t="shared" si="36"/>
        <v>4</v>
      </c>
      <c r="T95" t="s">
        <v>612</v>
      </c>
      <c r="U95" t="s">
        <v>613</v>
      </c>
      <c r="V95">
        <v>485430</v>
      </c>
      <c r="W95" t="str">
        <f t="shared" si="37"/>
        <v>High</v>
      </c>
      <c r="X95">
        <v>20453</v>
      </c>
      <c r="Y95" t="str">
        <f t="shared" si="38"/>
        <v>Medium</v>
      </c>
      <c r="Z95" t="s">
        <v>614</v>
      </c>
      <c r="AA95">
        <v>0</v>
      </c>
      <c r="AB95" t="str">
        <f t="shared" si="39"/>
        <v>Symbolic Poster</v>
      </c>
      <c r="AC95" t="s">
        <v>615</v>
      </c>
      <c r="AD95" t="s">
        <v>616</v>
      </c>
      <c r="AE95">
        <v>492</v>
      </c>
      <c r="AF95" t="str">
        <f t="shared" si="40"/>
        <v>Very Low</v>
      </c>
      <c r="AG95" t="s">
        <v>9</v>
      </c>
      <c r="AH95" t="s">
        <v>10</v>
      </c>
      <c r="AI95" t="s">
        <v>66</v>
      </c>
      <c r="AJ95" t="str">
        <f t="shared" si="41"/>
        <v>Family</v>
      </c>
      <c r="AK95">
        <v>165000000</v>
      </c>
      <c r="AL95" t="str">
        <f t="shared" si="42"/>
        <v>High Budget</v>
      </c>
      <c r="AM95">
        <v>2010</v>
      </c>
      <c r="AN95">
        <f t="shared" si="43"/>
        <v>15</v>
      </c>
      <c r="AO95" t="str">
        <f t="shared" si="44"/>
        <v>Modern Classic</v>
      </c>
      <c r="AP95">
        <v>953</v>
      </c>
      <c r="AQ95" t="str">
        <f t="shared" si="45"/>
        <v>Very Low</v>
      </c>
      <c r="AR95">
        <v>8.1999999999999993</v>
      </c>
      <c r="AS95" t="str">
        <f t="shared" si="46"/>
        <v>Excellent</v>
      </c>
      <c r="AT95">
        <v>2.35</v>
      </c>
      <c r="AU95" t="str">
        <f t="shared" si="47"/>
        <v>Cinematic Widescreen</v>
      </c>
      <c r="AV95">
        <v>33000</v>
      </c>
      <c r="AW95" t="str">
        <f t="shared" si="48"/>
        <v>Medium</v>
      </c>
    </row>
    <row r="96" spans="1:49" x14ac:dyDescent="0.3">
      <c r="A96" t="s">
        <v>0</v>
      </c>
      <c r="B96" t="s">
        <v>617</v>
      </c>
      <c r="C96">
        <v>280</v>
      </c>
      <c r="D96" t="str">
        <f t="shared" si="28"/>
        <v>Medium</v>
      </c>
      <c r="E96">
        <v>109</v>
      </c>
      <c r="F96" t="str">
        <f t="shared" si="29"/>
        <v>1h 49m</v>
      </c>
      <c r="G96" t="str">
        <f t="shared" si="30"/>
        <v>Standard Movie</v>
      </c>
      <c r="H96">
        <v>84</v>
      </c>
      <c r="I96" t="str">
        <f t="shared" si="31"/>
        <v>Very Low</v>
      </c>
      <c r="J96">
        <v>191</v>
      </c>
      <c r="K96" t="str">
        <f t="shared" si="32"/>
        <v>Very Low</v>
      </c>
      <c r="L96" t="s">
        <v>63</v>
      </c>
      <c r="M96">
        <v>648</v>
      </c>
      <c r="N96" t="str">
        <f t="shared" si="33"/>
        <v>Low</v>
      </c>
      <c r="O96">
        <v>150350192</v>
      </c>
      <c r="P96" t="str">
        <f t="shared" si="34"/>
        <v>Hit</v>
      </c>
      <c r="Q96" t="s">
        <v>618</v>
      </c>
      <c r="R96" t="str">
        <f t="shared" si="35"/>
        <v>Action</v>
      </c>
      <c r="S96">
        <f t="shared" si="36"/>
        <v>2</v>
      </c>
      <c r="T96" t="s">
        <v>619</v>
      </c>
      <c r="U96" t="s">
        <v>620</v>
      </c>
      <c r="V96">
        <v>305340</v>
      </c>
      <c r="W96" t="str">
        <f t="shared" si="37"/>
        <v>High</v>
      </c>
      <c r="X96">
        <v>1769</v>
      </c>
      <c r="Y96" t="str">
        <f t="shared" si="38"/>
        <v>Low</v>
      </c>
      <c r="Z96" t="s">
        <v>621</v>
      </c>
      <c r="AA96">
        <v>0</v>
      </c>
      <c r="AB96" t="str">
        <f t="shared" si="39"/>
        <v>Symbolic Poster</v>
      </c>
      <c r="AC96" t="s">
        <v>622</v>
      </c>
      <c r="AD96" t="s">
        <v>623</v>
      </c>
      <c r="AE96">
        <v>1676</v>
      </c>
      <c r="AF96" t="str">
        <f t="shared" si="40"/>
        <v>Low</v>
      </c>
      <c r="AG96" t="s">
        <v>9</v>
      </c>
      <c r="AH96" t="s">
        <v>10</v>
      </c>
      <c r="AI96" t="s">
        <v>556</v>
      </c>
      <c r="AJ96" t="str">
        <f t="shared" si="41"/>
        <v>Adult</v>
      </c>
      <c r="AK96">
        <v>200000000</v>
      </c>
      <c r="AL96" t="str">
        <f t="shared" si="42"/>
        <v>Very High Budget</v>
      </c>
      <c r="AM96">
        <v>2003</v>
      </c>
      <c r="AN96">
        <f t="shared" si="43"/>
        <v>22</v>
      </c>
      <c r="AO96" t="str">
        <f t="shared" si="44"/>
        <v>Old Classic</v>
      </c>
      <c r="AP96">
        <v>284</v>
      </c>
      <c r="AQ96" t="str">
        <f t="shared" si="45"/>
        <v>Very Low</v>
      </c>
      <c r="AR96">
        <v>6.4</v>
      </c>
      <c r="AS96" t="str">
        <f t="shared" si="46"/>
        <v>Average</v>
      </c>
      <c r="AT96">
        <v>2.35</v>
      </c>
      <c r="AU96" t="str">
        <f t="shared" si="47"/>
        <v>Cinematic Widescreen</v>
      </c>
      <c r="AV96">
        <v>0</v>
      </c>
      <c r="AW96" t="str">
        <f t="shared" si="48"/>
        <v>Very Low</v>
      </c>
    </row>
    <row r="97" spans="1:49" x14ac:dyDescent="0.3">
      <c r="A97" t="s">
        <v>0</v>
      </c>
      <c r="B97" t="s">
        <v>624</v>
      </c>
      <c r="C97">
        <v>653</v>
      </c>
      <c r="D97" t="str">
        <f t="shared" si="28"/>
        <v>High</v>
      </c>
      <c r="E97">
        <v>121</v>
      </c>
      <c r="F97" t="str">
        <f t="shared" si="29"/>
        <v>2h 1m</v>
      </c>
      <c r="G97" t="str">
        <f t="shared" si="30"/>
        <v>Long Movie</v>
      </c>
      <c r="H97">
        <v>571</v>
      </c>
      <c r="I97" t="str">
        <f t="shared" si="31"/>
        <v>Very Low</v>
      </c>
      <c r="J97">
        <v>3000</v>
      </c>
      <c r="K97" t="str">
        <f t="shared" si="32"/>
        <v>Low</v>
      </c>
      <c r="L97" t="s">
        <v>308</v>
      </c>
      <c r="M97">
        <v>14000</v>
      </c>
      <c r="N97" t="str">
        <f t="shared" si="33"/>
        <v>Medium</v>
      </c>
      <c r="O97">
        <v>333130696</v>
      </c>
      <c r="P97" t="str">
        <f t="shared" si="34"/>
        <v>Superhit</v>
      </c>
      <c r="Q97" t="s">
        <v>44</v>
      </c>
      <c r="R97" t="str">
        <f t="shared" si="35"/>
        <v>Action</v>
      </c>
      <c r="S97">
        <f t="shared" si="36"/>
        <v>3</v>
      </c>
      <c r="T97" t="s">
        <v>625</v>
      </c>
      <c r="U97" t="s">
        <v>626</v>
      </c>
      <c r="V97">
        <v>682155</v>
      </c>
      <c r="W97" t="str">
        <f t="shared" si="37"/>
        <v>Very High</v>
      </c>
      <c r="X97">
        <v>32438</v>
      </c>
      <c r="Y97" t="str">
        <f t="shared" si="38"/>
        <v>Medium</v>
      </c>
      <c r="Z97" t="s">
        <v>627</v>
      </c>
      <c r="AA97">
        <v>3</v>
      </c>
      <c r="AB97" t="str">
        <f t="shared" si="39"/>
        <v>Duo/Trio Poster</v>
      </c>
      <c r="AC97" t="s">
        <v>628</v>
      </c>
      <c r="AD97" t="s">
        <v>629</v>
      </c>
      <c r="AE97">
        <v>1097</v>
      </c>
      <c r="AF97" t="str">
        <f t="shared" si="40"/>
        <v>Low</v>
      </c>
      <c r="AG97" t="s">
        <v>9</v>
      </c>
      <c r="AH97" t="s">
        <v>10</v>
      </c>
      <c r="AI97" t="s">
        <v>11</v>
      </c>
      <c r="AJ97" t="str">
        <f t="shared" si="41"/>
        <v>Teen</v>
      </c>
      <c r="AK97">
        <v>170000000</v>
      </c>
      <c r="AL97" t="str">
        <f t="shared" si="42"/>
        <v>High Budget</v>
      </c>
      <c r="AM97">
        <v>2014</v>
      </c>
      <c r="AN97">
        <f t="shared" si="43"/>
        <v>11</v>
      </c>
      <c r="AO97" t="str">
        <f t="shared" si="44"/>
        <v>Modern Classic</v>
      </c>
      <c r="AP97">
        <v>14000</v>
      </c>
      <c r="AQ97" t="str">
        <f t="shared" si="45"/>
        <v>Medium</v>
      </c>
      <c r="AR97">
        <v>8.1</v>
      </c>
      <c r="AS97" t="str">
        <f t="shared" si="46"/>
        <v>Excellent</v>
      </c>
      <c r="AT97">
        <v>2.35</v>
      </c>
      <c r="AU97" t="str">
        <f t="shared" si="47"/>
        <v>Cinematic Widescreen</v>
      </c>
      <c r="AV97">
        <v>96000</v>
      </c>
      <c r="AW97" t="str">
        <f t="shared" si="48"/>
        <v>High</v>
      </c>
    </row>
    <row r="98" spans="1:49" x14ac:dyDescent="0.3">
      <c r="A98" t="s">
        <v>0</v>
      </c>
      <c r="B98" t="s">
        <v>29</v>
      </c>
      <c r="C98">
        <v>712</v>
      </c>
      <c r="D98" t="str">
        <f t="shared" si="28"/>
        <v>High</v>
      </c>
      <c r="E98">
        <v>169</v>
      </c>
      <c r="F98" t="str">
        <f t="shared" si="29"/>
        <v>2h 49m</v>
      </c>
      <c r="G98" t="str">
        <f t="shared" si="30"/>
        <v>Long Movie</v>
      </c>
      <c r="H98">
        <v>22000</v>
      </c>
      <c r="I98" t="str">
        <f t="shared" si="31"/>
        <v>Medium</v>
      </c>
      <c r="J98">
        <v>6000</v>
      </c>
      <c r="K98" t="str">
        <f t="shared" si="32"/>
        <v>Low</v>
      </c>
      <c r="L98" t="s">
        <v>228</v>
      </c>
      <c r="M98">
        <v>11000</v>
      </c>
      <c r="N98" t="str">
        <f t="shared" si="33"/>
        <v>Medium</v>
      </c>
      <c r="O98">
        <v>187991439</v>
      </c>
      <c r="P98" t="str">
        <f t="shared" si="34"/>
        <v>Hit</v>
      </c>
      <c r="Q98" t="s">
        <v>630</v>
      </c>
      <c r="R98" t="str">
        <f t="shared" si="35"/>
        <v>Adventure</v>
      </c>
      <c r="S98">
        <f t="shared" si="36"/>
        <v>3</v>
      </c>
      <c r="T98" t="s">
        <v>631</v>
      </c>
      <c r="U98" t="s">
        <v>632</v>
      </c>
      <c r="V98">
        <v>928227</v>
      </c>
      <c r="W98" t="str">
        <f t="shared" si="37"/>
        <v>Very High</v>
      </c>
      <c r="X98">
        <v>31488</v>
      </c>
      <c r="Y98" t="str">
        <f t="shared" si="38"/>
        <v>Medium</v>
      </c>
      <c r="Z98" t="s">
        <v>633</v>
      </c>
      <c r="AA98">
        <v>1</v>
      </c>
      <c r="AB98" t="str">
        <f t="shared" si="39"/>
        <v>Solo Star Poster</v>
      </c>
      <c r="AC98" t="s">
        <v>634</v>
      </c>
      <c r="AD98" t="s">
        <v>635</v>
      </c>
      <c r="AE98">
        <v>2725</v>
      </c>
      <c r="AF98" t="str">
        <f t="shared" si="40"/>
        <v>Medium</v>
      </c>
      <c r="AG98" t="s">
        <v>9</v>
      </c>
      <c r="AH98" t="s">
        <v>10</v>
      </c>
      <c r="AI98" t="s">
        <v>11</v>
      </c>
      <c r="AJ98" t="str">
        <f t="shared" si="41"/>
        <v>Teen</v>
      </c>
      <c r="AK98">
        <v>165000000</v>
      </c>
      <c r="AL98" t="str">
        <f t="shared" si="42"/>
        <v>High Budget</v>
      </c>
      <c r="AM98">
        <v>2014</v>
      </c>
      <c r="AN98">
        <f t="shared" si="43"/>
        <v>11</v>
      </c>
      <c r="AO98" t="str">
        <f t="shared" si="44"/>
        <v>Modern Classic</v>
      </c>
      <c r="AP98">
        <v>11000</v>
      </c>
      <c r="AQ98" t="str">
        <f t="shared" si="45"/>
        <v>Medium</v>
      </c>
      <c r="AR98">
        <v>8.6</v>
      </c>
      <c r="AS98" t="str">
        <f t="shared" si="46"/>
        <v>Excellent</v>
      </c>
      <c r="AT98">
        <v>2.35</v>
      </c>
      <c r="AU98" t="str">
        <f t="shared" si="47"/>
        <v>Cinematic Widescreen</v>
      </c>
      <c r="AV98">
        <v>349000</v>
      </c>
      <c r="AW98" t="str">
        <f t="shared" si="48"/>
        <v>Very High</v>
      </c>
    </row>
    <row r="99" spans="1:49" x14ac:dyDescent="0.3">
      <c r="A99" t="s">
        <v>0</v>
      </c>
      <c r="B99" t="s">
        <v>29</v>
      </c>
      <c r="C99">
        <v>642</v>
      </c>
      <c r="D99" t="str">
        <f t="shared" si="28"/>
        <v>High</v>
      </c>
      <c r="E99">
        <v>148</v>
      </c>
      <c r="F99" t="str">
        <f t="shared" si="29"/>
        <v>2h 28m</v>
      </c>
      <c r="G99" t="str">
        <f t="shared" si="30"/>
        <v>Long Movie</v>
      </c>
      <c r="H99">
        <v>22000</v>
      </c>
      <c r="I99" t="str">
        <f t="shared" si="31"/>
        <v>Medium</v>
      </c>
      <c r="J99">
        <v>23000</v>
      </c>
      <c r="K99" t="str">
        <f t="shared" si="32"/>
        <v>Medium</v>
      </c>
      <c r="L99" t="s">
        <v>32</v>
      </c>
      <c r="M99">
        <v>29000</v>
      </c>
      <c r="N99" t="str">
        <f t="shared" si="33"/>
        <v>Medium</v>
      </c>
      <c r="O99">
        <v>292568851</v>
      </c>
      <c r="P99" t="str">
        <f t="shared" si="34"/>
        <v>Superhit</v>
      </c>
      <c r="Q99" t="s">
        <v>198</v>
      </c>
      <c r="R99" t="str">
        <f t="shared" si="35"/>
        <v>Action</v>
      </c>
      <c r="S99">
        <f t="shared" si="36"/>
        <v>4</v>
      </c>
      <c r="T99" t="s">
        <v>186</v>
      </c>
      <c r="U99" t="s">
        <v>636</v>
      </c>
      <c r="V99">
        <v>1468200</v>
      </c>
      <c r="W99" t="str">
        <f t="shared" si="37"/>
        <v>Very High</v>
      </c>
      <c r="X99">
        <v>81115</v>
      </c>
      <c r="Y99" t="str">
        <f t="shared" si="38"/>
        <v>High</v>
      </c>
      <c r="Z99" t="s">
        <v>34</v>
      </c>
      <c r="AA99">
        <v>0</v>
      </c>
      <c r="AB99" t="str">
        <f t="shared" si="39"/>
        <v>Symbolic Poster</v>
      </c>
      <c r="AC99" t="s">
        <v>637</v>
      </c>
      <c r="AD99" t="s">
        <v>638</v>
      </c>
      <c r="AE99">
        <v>2803</v>
      </c>
      <c r="AF99" t="str">
        <f t="shared" si="40"/>
        <v>Medium</v>
      </c>
      <c r="AG99" t="s">
        <v>9</v>
      </c>
      <c r="AH99" t="s">
        <v>10</v>
      </c>
      <c r="AI99" t="s">
        <v>11</v>
      </c>
      <c r="AJ99" t="str">
        <f t="shared" si="41"/>
        <v>Teen</v>
      </c>
      <c r="AK99">
        <v>160000000</v>
      </c>
      <c r="AL99" t="str">
        <f t="shared" si="42"/>
        <v>High Budget</v>
      </c>
      <c r="AM99">
        <v>2010</v>
      </c>
      <c r="AN99">
        <f t="shared" si="43"/>
        <v>15</v>
      </c>
      <c r="AO99" t="str">
        <f t="shared" si="44"/>
        <v>Modern Classic</v>
      </c>
      <c r="AP99">
        <v>27000</v>
      </c>
      <c r="AQ99" t="str">
        <f t="shared" si="45"/>
        <v>Medium</v>
      </c>
      <c r="AR99">
        <v>8.8000000000000007</v>
      </c>
      <c r="AS99" t="str">
        <f t="shared" si="46"/>
        <v>Excellent</v>
      </c>
      <c r="AT99">
        <v>2.35</v>
      </c>
      <c r="AU99" t="str">
        <f t="shared" si="47"/>
        <v>Cinematic Widescreen</v>
      </c>
      <c r="AV99">
        <v>175000</v>
      </c>
      <c r="AW99" t="str">
        <f t="shared" si="48"/>
        <v>High</v>
      </c>
    </row>
    <row r="100" spans="1:49" x14ac:dyDescent="0.3">
      <c r="A100" t="s">
        <v>0</v>
      </c>
      <c r="B100" t="s">
        <v>639</v>
      </c>
      <c r="C100">
        <v>1</v>
      </c>
      <c r="D100" t="str">
        <f t="shared" si="28"/>
        <v>Very Low</v>
      </c>
      <c r="E100">
        <v>120</v>
      </c>
      <c r="F100" t="str">
        <f t="shared" si="29"/>
        <v>2h 0m</v>
      </c>
      <c r="G100" t="str">
        <f t="shared" si="30"/>
        <v>Standard Movie</v>
      </c>
      <c r="H100">
        <v>28</v>
      </c>
      <c r="I100" t="str">
        <f t="shared" si="31"/>
        <v>Very Low</v>
      </c>
      <c r="J100">
        <v>12</v>
      </c>
      <c r="K100" t="str">
        <f t="shared" si="32"/>
        <v>Very Low</v>
      </c>
      <c r="L100" t="s">
        <v>640</v>
      </c>
      <c r="M100">
        <v>544</v>
      </c>
      <c r="N100" t="str">
        <f t="shared" si="33"/>
        <v>Low</v>
      </c>
      <c r="O100">
        <f>O99</f>
        <v>292568851</v>
      </c>
      <c r="P100" t="str">
        <f t="shared" si="34"/>
        <v>Superhit</v>
      </c>
      <c r="Q100" t="s">
        <v>641</v>
      </c>
      <c r="R100" t="str">
        <f t="shared" si="35"/>
        <v>Action</v>
      </c>
      <c r="S100">
        <f t="shared" si="36"/>
        <v>5</v>
      </c>
      <c r="T100" t="s">
        <v>642</v>
      </c>
      <c r="U100" t="s">
        <v>643</v>
      </c>
      <c r="V100">
        <v>374</v>
      </c>
      <c r="W100" t="str">
        <f t="shared" si="37"/>
        <v>Very Low</v>
      </c>
      <c r="X100">
        <v>699</v>
      </c>
      <c r="Y100" t="str">
        <f t="shared" si="38"/>
        <v>Very Low</v>
      </c>
      <c r="Z100" t="s">
        <v>644</v>
      </c>
      <c r="AA100">
        <v>0</v>
      </c>
      <c r="AB100" t="str">
        <f t="shared" si="39"/>
        <v>Symbolic Poster</v>
      </c>
      <c r="AC100" t="s">
        <v>645</v>
      </c>
      <c r="AD100" t="s">
        <v>646</v>
      </c>
      <c r="AE100">
        <v>13</v>
      </c>
      <c r="AF100" t="str">
        <f t="shared" si="40"/>
        <v>Very Low</v>
      </c>
      <c r="AG100" t="s">
        <v>647</v>
      </c>
      <c r="AH100" t="s">
        <v>648</v>
      </c>
      <c r="AI100" t="str">
        <f t="shared" ref="AI100:AK100" si="49">AI99</f>
        <v>PG-13</v>
      </c>
      <c r="AJ100" t="str">
        <f t="shared" si="41"/>
        <v>Teen</v>
      </c>
      <c r="AK100">
        <f t="shared" si="49"/>
        <v>160000000</v>
      </c>
      <c r="AL100" t="str">
        <f t="shared" si="42"/>
        <v>High Budget</v>
      </c>
      <c r="AM100">
        <v>2016</v>
      </c>
      <c r="AN100">
        <f t="shared" si="43"/>
        <v>9</v>
      </c>
      <c r="AO100" t="str">
        <f t="shared" si="44"/>
        <v>Modern Classic</v>
      </c>
      <c r="AP100">
        <v>106</v>
      </c>
      <c r="AQ100" t="str">
        <f t="shared" si="45"/>
        <v>Very Low</v>
      </c>
      <c r="AR100">
        <v>8.1999999999999993</v>
      </c>
      <c r="AS100" t="str">
        <f t="shared" si="46"/>
        <v>Excellent</v>
      </c>
      <c r="AT100">
        <v>2.35</v>
      </c>
      <c r="AU100" t="str">
        <f t="shared" si="47"/>
        <v>Cinematic Widescreen</v>
      </c>
      <c r="AV100">
        <v>0</v>
      </c>
      <c r="AW100" t="str">
        <f t="shared" si="48"/>
        <v>Very Low</v>
      </c>
    </row>
    <row r="101" spans="1:49" x14ac:dyDescent="0.3">
      <c r="A101" t="s">
        <v>0</v>
      </c>
      <c r="B101" t="s">
        <v>142</v>
      </c>
      <c r="C101">
        <v>645</v>
      </c>
      <c r="D101" t="str">
        <f t="shared" si="28"/>
        <v>High</v>
      </c>
      <c r="E101">
        <v>182</v>
      </c>
      <c r="F101" t="str">
        <f t="shared" si="29"/>
        <v>3h 2m</v>
      </c>
      <c r="G101" t="str">
        <f t="shared" si="30"/>
        <v>Epic</v>
      </c>
      <c r="H101">
        <v>0</v>
      </c>
      <c r="I101" t="str">
        <f t="shared" si="31"/>
        <v>Very Low</v>
      </c>
      <c r="J101">
        <v>773</v>
      </c>
      <c r="K101" t="str">
        <f t="shared" si="32"/>
        <v>Very Low</v>
      </c>
      <c r="L101" t="s">
        <v>143</v>
      </c>
      <c r="M101">
        <v>5000</v>
      </c>
      <c r="N101" t="str">
        <f t="shared" si="33"/>
        <v>Low</v>
      </c>
      <c r="O101">
        <v>303001229</v>
      </c>
      <c r="P101" t="str">
        <f t="shared" si="34"/>
        <v>Superhit</v>
      </c>
      <c r="Q101" t="s">
        <v>144</v>
      </c>
      <c r="R101" t="str">
        <f t="shared" si="35"/>
        <v>Adventure</v>
      </c>
      <c r="S101">
        <f t="shared" si="36"/>
        <v>2</v>
      </c>
      <c r="T101" t="s">
        <v>145</v>
      </c>
      <c r="U101" t="s">
        <v>649</v>
      </c>
      <c r="V101">
        <v>637246</v>
      </c>
      <c r="W101" t="str">
        <f t="shared" si="37"/>
        <v>Very High</v>
      </c>
      <c r="X101">
        <v>9152</v>
      </c>
      <c r="Y101" t="str">
        <f t="shared" si="38"/>
        <v>Low</v>
      </c>
      <c r="Z101" t="s">
        <v>147</v>
      </c>
      <c r="AA101">
        <f>AA100</f>
        <v>0</v>
      </c>
      <c r="AB101" t="str">
        <f t="shared" si="39"/>
        <v>Symbolic Poster</v>
      </c>
      <c r="AC101" t="s">
        <v>650</v>
      </c>
      <c r="AD101" t="s">
        <v>651</v>
      </c>
      <c r="AE101">
        <v>1367</v>
      </c>
      <c r="AF101" t="str">
        <f t="shared" si="40"/>
        <v>Low</v>
      </c>
      <c r="AG101" t="s">
        <v>9</v>
      </c>
      <c r="AH101" t="s">
        <v>10</v>
      </c>
      <c r="AI101" t="s">
        <v>11</v>
      </c>
      <c r="AJ101" t="str">
        <f t="shared" si="41"/>
        <v>Teen</v>
      </c>
      <c r="AK101">
        <v>180000000</v>
      </c>
      <c r="AL101" t="str">
        <f t="shared" si="42"/>
        <v>High Budget</v>
      </c>
      <c r="AM101">
        <v>2012</v>
      </c>
      <c r="AN101">
        <f t="shared" si="43"/>
        <v>13</v>
      </c>
      <c r="AO101" t="str">
        <f t="shared" si="44"/>
        <v>Modern Classic</v>
      </c>
      <c r="AP101">
        <v>972</v>
      </c>
      <c r="AQ101" t="str">
        <f t="shared" si="45"/>
        <v>Very Low</v>
      </c>
      <c r="AR101">
        <v>7.9</v>
      </c>
      <c r="AS101" t="str">
        <f t="shared" si="46"/>
        <v>Good</v>
      </c>
      <c r="AT101">
        <v>2.35</v>
      </c>
      <c r="AU101" t="str">
        <f t="shared" si="47"/>
        <v>Cinematic Widescreen</v>
      </c>
      <c r="AV101">
        <v>166000</v>
      </c>
      <c r="AW101" t="str">
        <f t="shared" si="48"/>
        <v>High</v>
      </c>
    </row>
    <row r="102" spans="1:49" x14ac:dyDescent="0.3">
      <c r="A102" t="s">
        <v>0</v>
      </c>
      <c r="B102" t="s">
        <v>470</v>
      </c>
      <c r="C102">
        <v>187</v>
      </c>
      <c r="D102" t="str">
        <f t="shared" si="28"/>
        <v>Low</v>
      </c>
      <c r="E102">
        <v>106</v>
      </c>
      <c r="F102" t="str">
        <f t="shared" si="29"/>
        <v>1h 46m</v>
      </c>
      <c r="G102" t="str">
        <f t="shared" si="30"/>
        <v>Standard Movie</v>
      </c>
      <c r="H102">
        <v>357</v>
      </c>
      <c r="I102" t="str">
        <f t="shared" si="31"/>
        <v>Very Low</v>
      </c>
      <c r="J102">
        <v>4000</v>
      </c>
      <c r="K102" t="str">
        <f t="shared" si="32"/>
        <v>Low</v>
      </c>
      <c r="L102" t="s">
        <v>308</v>
      </c>
      <c r="M102">
        <v>23000</v>
      </c>
      <c r="N102" t="str">
        <f t="shared" si="33"/>
        <v>Medium</v>
      </c>
      <c r="O102">
        <v>144512310</v>
      </c>
      <c r="P102" t="str">
        <f t="shared" si="34"/>
        <v>Hit</v>
      </c>
      <c r="Q102" t="s">
        <v>305</v>
      </c>
      <c r="R102" t="str">
        <f t="shared" si="35"/>
        <v>Action</v>
      </c>
      <c r="S102">
        <f t="shared" si="36"/>
        <v>3</v>
      </c>
      <c r="T102" t="s">
        <v>304</v>
      </c>
      <c r="U102" t="s">
        <v>652</v>
      </c>
      <c r="V102">
        <v>272223</v>
      </c>
      <c r="W102" t="str">
        <f t="shared" si="37"/>
        <v>High</v>
      </c>
      <c r="X102">
        <v>45327</v>
      </c>
      <c r="Y102" t="str">
        <f t="shared" si="38"/>
        <v>Medium</v>
      </c>
      <c r="Z102" t="s">
        <v>653</v>
      </c>
      <c r="AA102">
        <v>2</v>
      </c>
      <c r="AB102" t="str">
        <f t="shared" si="39"/>
        <v>Duo/Trio Poster</v>
      </c>
      <c r="AC102" t="s">
        <v>654</v>
      </c>
      <c r="AD102" t="s">
        <v>655</v>
      </c>
      <c r="AE102">
        <v>988</v>
      </c>
      <c r="AF102" t="str">
        <f t="shared" si="40"/>
        <v>Low</v>
      </c>
      <c r="AG102" t="s">
        <v>9</v>
      </c>
      <c r="AH102" t="s">
        <v>10</v>
      </c>
      <c r="AI102" t="s">
        <v>11</v>
      </c>
      <c r="AJ102" t="str">
        <f t="shared" si="41"/>
        <v>Teen</v>
      </c>
      <c r="AK102">
        <v>38000000</v>
      </c>
      <c r="AL102" t="str">
        <f t="shared" si="42"/>
        <v>Medium Budget</v>
      </c>
      <c r="AM102">
        <v>2001</v>
      </c>
      <c r="AN102">
        <f t="shared" si="43"/>
        <v>24</v>
      </c>
      <c r="AO102" t="str">
        <f t="shared" si="44"/>
        <v>Old Classic</v>
      </c>
      <c r="AP102">
        <v>14000</v>
      </c>
      <c r="AQ102" t="str">
        <f t="shared" si="45"/>
        <v>Medium</v>
      </c>
      <c r="AR102">
        <v>6.7</v>
      </c>
      <c r="AS102" t="str">
        <f t="shared" si="46"/>
        <v>Average</v>
      </c>
      <c r="AT102">
        <v>2.35</v>
      </c>
      <c r="AU102" t="str">
        <f t="shared" si="47"/>
        <v>Cinematic Widescreen</v>
      </c>
      <c r="AV102">
        <v>14000</v>
      </c>
      <c r="AW102" t="str">
        <f t="shared" si="48"/>
        <v>Medium</v>
      </c>
    </row>
    <row r="103" spans="1:49" x14ac:dyDescent="0.3">
      <c r="A103" t="s">
        <v>0</v>
      </c>
      <c r="B103" t="s">
        <v>656</v>
      </c>
      <c r="C103">
        <v>362</v>
      </c>
      <c r="D103" t="str">
        <f t="shared" si="28"/>
        <v>Medium</v>
      </c>
      <c r="E103">
        <v>166</v>
      </c>
      <c r="F103" t="str">
        <f t="shared" si="29"/>
        <v>2h 46m</v>
      </c>
      <c r="G103" t="str">
        <f t="shared" si="30"/>
        <v>Long Movie</v>
      </c>
      <c r="H103">
        <v>21000</v>
      </c>
      <c r="I103" t="str">
        <f t="shared" si="31"/>
        <v>Medium</v>
      </c>
      <c r="J103">
        <v>919</v>
      </c>
      <c r="K103" t="str">
        <f t="shared" si="32"/>
        <v>Very Low</v>
      </c>
      <c r="L103" t="s">
        <v>657</v>
      </c>
      <c r="M103">
        <v>11000</v>
      </c>
      <c r="N103" t="str">
        <f t="shared" si="33"/>
        <v>Medium</v>
      </c>
      <c r="O103">
        <v>127490802</v>
      </c>
      <c r="P103" t="str">
        <f t="shared" si="34"/>
        <v>Hit</v>
      </c>
      <c r="Q103" t="s">
        <v>658</v>
      </c>
      <c r="R103" t="str">
        <f t="shared" si="35"/>
        <v>Drama</v>
      </c>
      <c r="S103">
        <f t="shared" si="36"/>
        <v>3</v>
      </c>
      <c r="T103" t="s">
        <v>311</v>
      </c>
      <c r="U103" t="s">
        <v>659</v>
      </c>
      <c r="V103">
        <v>459346</v>
      </c>
      <c r="W103" t="str">
        <f t="shared" si="37"/>
        <v>High</v>
      </c>
      <c r="X103">
        <v>13333</v>
      </c>
      <c r="Y103" t="str">
        <f t="shared" si="38"/>
        <v>Medium</v>
      </c>
      <c r="Z103" t="s">
        <v>660</v>
      </c>
      <c r="AA103">
        <v>2</v>
      </c>
      <c r="AB103" t="str">
        <f t="shared" si="39"/>
        <v>Duo/Trio Poster</v>
      </c>
      <c r="AC103" t="s">
        <v>661</v>
      </c>
      <c r="AD103" t="s">
        <v>662</v>
      </c>
      <c r="AE103">
        <v>822</v>
      </c>
      <c r="AF103" t="str">
        <f t="shared" si="40"/>
        <v>Low</v>
      </c>
      <c r="AG103" t="s">
        <v>9</v>
      </c>
      <c r="AH103" t="s">
        <v>10</v>
      </c>
      <c r="AI103" t="s">
        <v>11</v>
      </c>
      <c r="AJ103" t="str">
        <f t="shared" si="41"/>
        <v>Teen</v>
      </c>
      <c r="AK103">
        <v>150000000</v>
      </c>
      <c r="AL103" t="str">
        <f t="shared" si="42"/>
        <v>High Budget</v>
      </c>
      <c r="AM103">
        <v>2008</v>
      </c>
      <c r="AN103">
        <f t="shared" si="43"/>
        <v>17</v>
      </c>
      <c r="AO103" t="str">
        <f t="shared" si="44"/>
        <v>Old Classic</v>
      </c>
      <c r="AP103">
        <v>1000</v>
      </c>
      <c r="AQ103" t="str">
        <f t="shared" si="45"/>
        <v>Very Low</v>
      </c>
      <c r="AR103">
        <v>7.8</v>
      </c>
      <c r="AS103" t="str">
        <f t="shared" si="46"/>
        <v>Good</v>
      </c>
      <c r="AT103">
        <v>2.35</v>
      </c>
      <c r="AU103" t="str">
        <f t="shared" si="47"/>
        <v>Cinematic Widescreen</v>
      </c>
      <c r="AV103">
        <v>23000</v>
      </c>
      <c r="AW103" t="str">
        <f t="shared" si="48"/>
        <v>Medium</v>
      </c>
    </row>
    <row r="104" spans="1:49" x14ac:dyDescent="0.3">
      <c r="A104" t="s">
        <v>0</v>
      </c>
      <c r="B104" t="s">
        <v>663</v>
      </c>
      <c r="C104">
        <v>500</v>
      </c>
      <c r="D104" t="str">
        <f t="shared" si="28"/>
        <v>Medium</v>
      </c>
      <c r="E104">
        <v>132</v>
      </c>
      <c r="F104" t="str">
        <f t="shared" si="29"/>
        <v>2h 12m</v>
      </c>
      <c r="G104" t="str">
        <f t="shared" si="30"/>
        <v>Long Movie</v>
      </c>
      <c r="H104">
        <v>905</v>
      </c>
      <c r="I104" t="str">
        <f t="shared" si="31"/>
        <v>Very Low</v>
      </c>
      <c r="J104">
        <v>1000</v>
      </c>
      <c r="K104" t="str">
        <f t="shared" si="32"/>
        <v>Very Low</v>
      </c>
      <c r="L104" t="s">
        <v>429</v>
      </c>
      <c r="M104">
        <v>34000</v>
      </c>
      <c r="N104" t="str">
        <f t="shared" si="33"/>
        <v>Medium</v>
      </c>
      <c r="O104">
        <v>146405371</v>
      </c>
      <c r="P104" t="str">
        <f t="shared" si="34"/>
        <v>Hit</v>
      </c>
      <c r="Q104" t="s">
        <v>44</v>
      </c>
      <c r="R104" t="str">
        <f t="shared" si="35"/>
        <v>Action</v>
      </c>
      <c r="S104">
        <f t="shared" si="36"/>
        <v>3</v>
      </c>
      <c r="T104" t="s">
        <v>318</v>
      </c>
      <c r="U104" t="s">
        <v>664</v>
      </c>
      <c r="V104">
        <v>518537</v>
      </c>
      <c r="W104" t="str">
        <f t="shared" si="37"/>
        <v>Very High</v>
      </c>
      <c r="X104">
        <v>50983</v>
      </c>
      <c r="Y104" t="str">
        <f t="shared" si="38"/>
        <v>High</v>
      </c>
      <c r="Z104" t="s">
        <v>401</v>
      </c>
      <c r="AA104">
        <v>3</v>
      </c>
      <c r="AB104" t="str">
        <f t="shared" si="39"/>
        <v>Duo/Trio Poster</v>
      </c>
      <c r="AC104" t="s">
        <v>665</v>
      </c>
      <c r="AD104" t="s">
        <v>666</v>
      </c>
      <c r="AE104">
        <v>698</v>
      </c>
      <c r="AF104" t="str">
        <f t="shared" si="40"/>
        <v>Low</v>
      </c>
      <c r="AG104" t="s">
        <v>9</v>
      </c>
      <c r="AH104" t="s">
        <v>10</v>
      </c>
      <c r="AI104" t="s">
        <v>11</v>
      </c>
      <c r="AJ104" t="str">
        <f t="shared" si="41"/>
        <v>Teen</v>
      </c>
      <c r="AK104">
        <v>160000000</v>
      </c>
      <c r="AL104" t="str">
        <f t="shared" si="42"/>
        <v>High Budget</v>
      </c>
      <c r="AM104">
        <v>2011</v>
      </c>
      <c r="AN104">
        <f t="shared" si="43"/>
        <v>14</v>
      </c>
      <c r="AO104" t="str">
        <f t="shared" si="44"/>
        <v>Modern Classic</v>
      </c>
      <c r="AP104">
        <v>13000</v>
      </c>
      <c r="AQ104" t="str">
        <f t="shared" si="45"/>
        <v>Medium</v>
      </c>
      <c r="AR104">
        <v>7.8</v>
      </c>
      <c r="AS104" t="str">
        <f t="shared" si="46"/>
        <v>Good</v>
      </c>
      <c r="AT104">
        <v>2.35</v>
      </c>
      <c r="AU104" t="str">
        <f t="shared" si="47"/>
        <v>Cinematic Widescreen</v>
      </c>
      <c r="AV104">
        <v>54000</v>
      </c>
      <c r="AW104" t="str">
        <f t="shared" si="48"/>
        <v>High</v>
      </c>
    </row>
    <row r="105" spans="1:49" x14ac:dyDescent="0.3">
      <c r="A105" t="s">
        <v>0</v>
      </c>
      <c r="B105" t="s">
        <v>667</v>
      </c>
      <c r="C105">
        <v>389</v>
      </c>
      <c r="D105" t="str">
        <f t="shared" si="28"/>
        <v>Medium</v>
      </c>
      <c r="E105">
        <v>137</v>
      </c>
      <c r="F105" t="str">
        <f t="shared" si="29"/>
        <v>2h 17m</v>
      </c>
      <c r="G105" t="str">
        <f t="shared" si="30"/>
        <v>Long Movie</v>
      </c>
      <c r="H105">
        <v>508</v>
      </c>
      <c r="I105" t="str">
        <f t="shared" si="31"/>
        <v>Very Low</v>
      </c>
      <c r="J105">
        <v>14000</v>
      </c>
      <c r="K105" t="str">
        <f t="shared" si="32"/>
        <v>Medium</v>
      </c>
      <c r="L105" t="s">
        <v>668</v>
      </c>
      <c r="M105">
        <v>34000</v>
      </c>
      <c r="N105" t="str">
        <f t="shared" si="33"/>
        <v>Medium</v>
      </c>
      <c r="O105">
        <v>281666058</v>
      </c>
      <c r="P105" t="str">
        <f t="shared" si="34"/>
        <v>Superhit</v>
      </c>
      <c r="Q105" t="s">
        <v>669</v>
      </c>
      <c r="R105" t="str">
        <f t="shared" si="35"/>
        <v>Adventure</v>
      </c>
      <c r="S105">
        <f t="shared" si="36"/>
        <v>2</v>
      </c>
      <c r="T105" t="s">
        <v>318</v>
      </c>
      <c r="U105" t="s">
        <v>670</v>
      </c>
      <c r="V105">
        <v>166137</v>
      </c>
      <c r="W105" t="str">
        <f t="shared" si="37"/>
        <v>Medium</v>
      </c>
      <c r="X105">
        <v>81385</v>
      </c>
      <c r="Y105" t="str">
        <f t="shared" si="38"/>
        <v>High</v>
      </c>
      <c r="Z105" t="s">
        <v>671</v>
      </c>
      <c r="AA105">
        <v>1</v>
      </c>
      <c r="AB105" t="str">
        <f t="shared" si="39"/>
        <v>Solo Star Poster</v>
      </c>
      <c r="AC105" t="s">
        <v>672</v>
      </c>
      <c r="AD105" t="s">
        <v>673</v>
      </c>
      <c r="AE105">
        <v>383</v>
      </c>
      <c r="AF105" t="str">
        <f t="shared" si="40"/>
        <v>Very Low</v>
      </c>
      <c r="AG105" t="s">
        <v>9</v>
      </c>
      <c r="AH105" t="s">
        <v>10</v>
      </c>
      <c r="AI105" t="s">
        <v>11</v>
      </c>
      <c r="AJ105" t="str">
        <f t="shared" si="41"/>
        <v>Teen</v>
      </c>
      <c r="AK105">
        <v>160000000</v>
      </c>
      <c r="AL105" t="str">
        <f t="shared" si="42"/>
        <v>High Budget</v>
      </c>
      <c r="AM105">
        <v>2015</v>
      </c>
      <c r="AN105">
        <f t="shared" si="43"/>
        <v>10</v>
      </c>
      <c r="AO105" t="str">
        <f t="shared" si="44"/>
        <v>Modern Classic</v>
      </c>
      <c r="AP105">
        <v>22000</v>
      </c>
      <c r="AQ105" t="str">
        <f t="shared" si="45"/>
        <v>Medium</v>
      </c>
      <c r="AR105">
        <v>6.6</v>
      </c>
      <c r="AS105" t="str">
        <f t="shared" si="46"/>
        <v>Average</v>
      </c>
      <c r="AT105">
        <v>2.35</v>
      </c>
      <c r="AU105" t="str">
        <f t="shared" si="47"/>
        <v>Cinematic Widescreen</v>
      </c>
      <c r="AV105">
        <v>38000</v>
      </c>
      <c r="AW105" t="str">
        <f t="shared" si="48"/>
        <v>Medium</v>
      </c>
    </row>
    <row r="106" spans="1:49" x14ac:dyDescent="0.3">
      <c r="A106" t="s">
        <v>0</v>
      </c>
      <c r="B106" t="s">
        <v>674</v>
      </c>
      <c r="C106">
        <v>235</v>
      </c>
      <c r="D106" t="str">
        <f t="shared" si="28"/>
        <v>Medium</v>
      </c>
      <c r="E106">
        <v>109</v>
      </c>
      <c r="F106" t="str">
        <f t="shared" si="29"/>
        <v>1h 49m</v>
      </c>
      <c r="G106" t="str">
        <f t="shared" si="30"/>
        <v>Standard Movie</v>
      </c>
      <c r="H106">
        <v>226</v>
      </c>
      <c r="I106" t="str">
        <f t="shared" si="31"/>
        <v>Very Low</v>
      </c>
      <c r="J106">
        <v>370</v>
      </c>
      <c r="K106" t="str">
        <f t="shared" si="32"/>
        <v>Very Low</v>
      </c>
      <c r="L106" t="s">
        <v>675</v>
      </c>
      <c r="M106">
        <v>12000</v>
      </c>
      <c r="N106" t="str">
        <f t="shared" si="33"/>
        <v>Medium</v>
      </c>
      <c r="O106">
        <v>63143812</v>
      </c>
      <c r="P106" t="str">
        <f t="shared" si="34"/>
        <v>Hit</v>
      </c>
      <c r="Q106" t="s">
        <v>119</v>
      </c>
      <c r="R106" t="str">
        <f t="shared" si="35"/>
        <v>Action</v>
      </c>
      <c r="S106">
        <f t="shared" si="36"/>
        <v>4</v>
      </c>
      <c r="T106" t="s">
        <v>676</v>
      </c>
      <c r="U106" t="s">
        <v>677</v>
      </c>
      <c r="V106">
        <v>124185</v>
      </c>
      <c r="W106" t="str">
        <f t="shared" si="37"/>
        <v>Medium</v>
      </c>
      <c r="X106">
        <v>13388</v>
      </c>
      <c r="Y106" t="str">
        <f t="shared" si="38"/>
        <v>Medium</v>
      </c>
      <c r="Z106" t="s">
        <v>678</v>
      </c>
      <c r="AA106">
        <v>0</v>
      </c>
      <c r="AB106" t="str">
        <f t="shared" si="39"/>
        <v>Symbolic Poster</v>
      </c>
      <c r="AC106" t="s">
        <v>679</v>
      </c>
      <c r="AD106" t="s">
        <v>680</v>
      </c>
      <c r="AE106">
        <v>238</v>
      </c>
      <c r="AF106" t="str">
        <f t="shared" si="40"/>
        <v>Very Low</v>
      </c>
      <c r="AG106" t="s">
        <v>9</v>
      </c>
      <c r="AH106" t="s">
        <v>10</v>
      </c>
      <c r="AI106" t="s">
        <v>66</v>
      </c>
      <c r="AJ106" t="str">
        <f t="shared" si="41"/>
        <v>Family</v>
      </c>
      <c r="AK106">
        <v>150000000</v>
      </c>
      <c r="AL106" t="str">
        <f t="shared" si="42"/>
        <v>High Budget</v>
      </c>
      <c r="AM106">
        <v>2010</v>
      </c>
      <c r="AN106">
        <f t="shared" si="43"/>
        <v>15</v>
      </c>
      <c r="AO106" t="str">
        <f t="shared" si="44"/>
        <v>Modern Classic</v>
      </c>
      <c r="AP106">
        <v>418</v>
      </c>
      <c r="AQ106" t="str">
        <f t="shared" si="45"/>
        <v>Very Low</v>
      </c>
      <c r="AR106">
        <v>6.1</v>
      </c>
      <c r="AS106" t="str">
        <f t="shared" si="46"/>
        <v>Average</v>
      </c>
      <c r="AT106">
        <v>2.35</v>
      </c>
      <c r="AU106" t="str">
        <f t="shared" si="47"/>
        <v>Cinematic Widescreen</v>
      </c>
      <c r="AV106">
        <v>11000</v>
      </c>
      <c r="AW106" t="str">
        <f t="shared" si="48"/>
        <v>Medium</v>
      </c>
    </row>
    <row r="107" spans="1:49" x14ac:dyDescent="0.3">
      <c r="A107" t="s">
        <v>0</v>
      </c>
      <c r="B107" t="s">
        <v>681</v>
      </c>
      <c r="C107">
        <v>231</v>
      </c>
      <c r="D107" t="str">
        <f t="shared" si="28"/>
        <v>Medium</v>
      </c>
      <c r="E107">
        <v>98</v>
      </c>
      <c r="F107" t="str">
        <f t="shared" si="29"/>
        <v>1h 38m</v>
      </c>
      <c r="G107" t="str">
        <f t="shared" si="30"/>
        <v>Standard Movie</v>
      </c>
      <c r="H107">
        <v>249</v>
      </c>
      <c r="I107" t="str">
        <f t="shared" si="31"/>
        <v>Very Low</v>
      </c>
      <c r="J107">
        <v>702</v>
      </c>
      <c r="K107" t="str">
        <f t="shared" si="32"/>
        <v>Very Low</v>
      </c>
      <c r="L107" t="s">
        <v>682</v>
      </c>
      <c r="M107">
        <v>87000</v>
      </c>
      <c r="N107" t="str">
        <f t="shared" si="33"/>
        <v>High</v>
      </c>
      <c r="O107">
        <v>60655503</v>
      </c>
      <c r="P107" t="str">
        <f t="shared" si="34"/>
        <v>Hit</v>
      </c>
      <c r="Q107" t="s">
        <v>683</v>
      </c>
      <c r="R107" t="str">
        <f t="shared" si="35"/>
        <v>Action</v>
      </c>
      <c r="S107">
        <f t="shared" si="36"/>
        <v>4</v>
      </c>
      <c r="T107" t="s">
        <v>487</v>
      </c>
      <c r="U107" t="s">
        <v>684</v>
      </c>
      <c r="V107">
        <v>82380</v>
      </c>
      <c r="W107" t="str">
        <f t="shared" si="37"/>
        <v>Medium</v>
      </c>
      <c r="X107">
        <v>92456</v>
      </c>
      <c r="Y107" t="str">
        <f t="shared" si="38"/>
        <v>High</v>
      </c>
      <c r="Z107" t="s">
        <v>685</v>
      </c>
      <c r="AA107">
        <v>0</v>
      </c>
      <c r="AB107" t="str">
        <f t="shared" si="39"/>
        <v>Symbolic Poster</v>
      </c>
      <c r="AC107" t="s">
        <v>686</v>
      </c>
      <c r="AD107" t="s">
        <v>687</v>
      </c>
      <c r="AE107">
        <v>629</v>
      </c>
      <c r="AF107" t="str">
        <f t="shared" si="40"/>
        <v>Low</v>
      </c>
      <c r="AG107" t="s">
        <v>9</v>
      </c>
      <c r="AH107" t="s">
        <v>10</v>
      </c>
      <c r="AI107" t="s">
        <v>11</v>
      </c>
      <c r="AJ107" t="str">
        <f t="shared" si="41"/>
        <v>Teen</v>
      </c>
      <c r="AK107">
        <v>160000000</v>
      </c>
      <c r="AL107" t="str">
        <f t="shared" si="42"/>
        <v>High Budget</v>
      </c>
      <c r="AM107">
        <v>2006</v>
      </c>
      <c r="AN107">
        <f t="shared" si="43"/>
        <v>19</v>
      </c>
      <c r="AO107" t="str">
        <f t="shared" si="44"/>
        <v>Old Classic</v>
      </c>
      <c r="AP107">
        <v>2000</v>
      </c>
      <c r="AQ107" t="str">
        <f t="shared" si="45"/>
        <v>Low</v>
      </c>
      <c r="AR107">
        <v>5.6</v>
      </c>
      <c r="AS107" t="str">
        <f t="shared" si="46"/>
        <v>Below Average</v>
      </c>
      <c r="AT107">
        <v>2.35</v>
      </c>
      <c r="AU107" t="str">
        <f t="shared" si="47"/>
        <v>Cinematic Widescreen</v>
      </c>
      <c r="AV107">
        <v>0</v>
      </c>
      <c r="AW107" t="str">
        <f t="shared" si="48"/>
        <v>Very Low</v>
      </c>
    </row>
    <row r="108" spans="1:49" x14ac:dyDescent="0.3">
      <c r="A108" t="s">
        <v>0</v>
      </c>
      <c r="B108" t="s">
        <v>688</v>
      </c>
      <c r="C108">
        <v>218</v>
      </c>
      <c r="D108" t="str">
        <f t="shared" si="28"/>
        <v>Medium</v>
      </c>
      <c r="E108">
        <v>113</v>
      </c>
      <c r="F108" t="str">
        <f t="shared" si="29"/>
        <v>1h 53m</v>
      </c>
      <c r="G108" t="str">
        <f t="shared" si="30"/>
        <v>Standard Movie</v>
      </c>
      <c r="H108">
        <v>33</v>
      </c>
      <c r="I108" t="str">
        <f t="shared" si="31"/>
        <v>Very Low</v>
      </c>
      <c r="J108">
        <v>11000</v>
      </c>
      <c r="K108" t="str">
        <f t="shared" si="32"/>
        <v>Medium</v>
      </c>
      <c r="L108" t="s">
        <v>77</v>
      </c>
      <c r="M108">
        <v>40000</v>
      </c>
      <c r="N108" t="str">
        <f t="shared" si="33"/>
        <v>Medium</v>
      </c>
      <c r="O108">
        <v>76846624</v>
      </c>
      <c r="P108" t="str">
        <f t="shared" si="34"/>
        <v>Hit</v>
      </c>
      <c r="Q108" t="s">
        <v>171</v>
      </c>
      <c r="R108" t="str">
        <f t="shared" si="35"/>
        <v>Adventure</v>
      </c>
      <c r="S108">
        <f t="shared" si="36"/>
        <v>3</v>
      </c>
      <c r="T108" t="s">
        <v>15</v>
      </c>
      <c r="U108" t="s">
        <v>689</v>
      </c>
      <c r="V108">
        <v>21352</v>
      </c>
      <c r="W108" t="str">
        <f t="shared" si="37"/>
        <v>Low</v>
      </c>
      <c r="X108">
        <v>80806</v>
      </c>
      <c r="Y108" t="str">
        <f t="shared" si="38"/>
        <v>High</v>
      </c>
      <c r="Z108" t="s">
        <v>228</v>
      </c>
      <c r="AA108">
        <v>1</v>
      </c>
      <c r="AB108" t="str">
        <f t="shared" si="39"/>
        <v>Solo Star Poster</v>
      </c>
      <c r="AC108" t="s">
        <v>690</v>
      </c>
      <c r="AD108" t="s">
        <v>691</v>
      </c>
      <c r="AE108">
        <v>131</v>
      </c>
      <c r="AF108" t="str">
        <f t="shared" si="40"/>
        <v>Very Low</v>
      </c>
      <c r="AG108" t="s">
        <v>9</v>
      </c>
      <c r="AH108" t="s">
        <v>10</v>
      </c>
      <c r="AI108" t="s">
        <v>66</v>
      </c>
      <c r="AJ108" t="str">
        <f t="shared" si="41"/>
        <v>Family</v>
      </c>
      <c r="AK108">
        <v>170000000</v>
      </c>
      <c r="AL108" t="str">
        <f t="shared" si="42"/>
        <v>High Budget</v>
      </c>
      <c r="AM108">
        <v>2016</v>
      </c>
      <c r="AN108">
        <f t="shared" si="43"/>
        <v>9</v>
      </c>
      <c r="AO108" t="str">
        <f t="shared" si="44"/>
        <v>Modern Classic</v>
      </c>
      <c r="AP108">
        <v>25000</v>
      </c>
      <c r="AQ108" t="str">
        <f t="shared" si="45"/>
        <v>Medium</v>
      </c>
      <c r="AR108">
        <v>6.4</v>
      </c>
      <c r="AS108" t="str">
        <f t="shared" si="46"/>
        <v>Average</v>
      </c>
      <c r="AT108">
        <v>1.85</v>
      </c>
      <c r="AU108" t="str">
        <f t="shared" si="47"/>
        <v>HDTV / Widescreen</v>
      </c>
      <c r="AV108">
        <v>30000</v>
      </c>
      <c r="AW108" t="str">
        <f t="shared" si="48"/>
        <v>Medium</v>
      </c>
    </row>
    <row r="109" spans="1:49" x14ac:dyDescent="0.3">
      <c r="A109" t="s">
        <v>0</v>
      </c>
      <c r="B109" t="s">
        <v>692</v>
      </c>
      <c r="C109">
        <v>227</v>
      </c>
      <c r="D109" t="str">
        <f t="shared" si="28"/>
        <v>Medium</v>
      </c>
      <c r="E109">
        <v>93</v>
      </c>
      <c r="F109" t="str">
        <f t="shared" si="29"/>
        <v>1h 33m</v>
      </c>
      <c r="G109" t="str">
        <f t="shared" si="30"/>
        <v>Standard Movie</v>
      </c>
      <c r="H109">
        <v>50</v>
      </c>
      <c r="I109" t="str">
        <f t="shared" si="31"/>
        <v>Very Low</v>
      </c>
      <c r="J109">
        <v>692</v>
      </c>
      <c r="K109" t="str">
        <f t="shared" si="32"/>
        <v>Very Low</v>
      </c>
      <c r="L109" t="s">
        <v>693</v>
      </c>
      <c r="M109">
        <v>3000</v>
      </c>
      <c r="N109" t="str">
        <f t="shared" si="33"/>
        <v>Low</v>
      </c>
      <c r="O109">
        <v>320706665</v>
      </c>
      <c r="P109" t="str">
        <f t="shared" si="34"/>
        <v>Superhit</v>
      </c>
      <c r="Q109" t="s">
        <v>242</v>
      </c>
      <c r="R109" t="str">
        <f t="shared" si="35"/>
        <v>Adventure</v>
      </c>
      <c r="S109">
        <f t="shared" si="36"/>
        <v>5</v>
      </c>
      <c r="T109" t="s">
        <v>694</v>
      </c>
      <c r="U109" t="s">
        <v>695</v>
      </c>
      <c r="V109">
        <v>211971</v>
      </c>
      <c r="W109" t="str">
        <f t="shared" si="37"/>
        <v>High</v>
      </c>
      <c r="X109">
        <v>4705</v>
      </c>
      <c r="Y109" t="str">
        <f t="shared" si="38"/>
        <v>Low</v>
      </c>
      <c r="Z109" t="s">
        <v>696</v>
      </c>
      <c r="AA109">
        <v>2</v>
      </c>
      <c r="AB109" t="str">
        <f t="shared" si="39"/>
        <v>Duo/Trio Poster</v>
      </c>
      <c r="AC109" t="s">
        <v>697</v>
      </c>
      <c r="AD109" t="s">
        <v>698</v>
      </c>
      <c r="AE109">
        <v>326</v>
      </c>
      <c r="AF109" t="str">
        <f t="shared" si="40"/>
        <v>Very Low</v>
      </c>
      <c r="AG109" t="s">
        <v>9</v>
      </c>
      <c r="AH109" t="s">
        <v>10</v>
      </c>
      <c r="AI109" t="s">
        <v>66</v>
      </c>
      <c r="AJ109" t="str">
        <f t="shared" si="41"/>
        <v>Family</v>
      </c>
      <c r="AK109">
        <v>160000000</v>
      </c>
      <c r="AL109" t="str">
        <f t="shared" si="42"/>
        <v>High Budget</v>
      </c>
      <c r="AM109">
        <v>2007</v>
      </c>
      <c r="AN109">
        <f t="shared" si="43"/>
        <v>18</v>
      </c>
      <c r="AO109" t="str">
        <f t="shared" si="44"/>
        <v>Old Classic</v>
      </c>
      <c r="AP109">
        <v>795</v>
      </c>
      <c r="AQ109" t="str">
        <f t="shared" si="45"/>
        <v>Very Low</v>
      </c>
      <c r="AR109">
        <v>6.1</v>
      </c>
      <c r="AS109" t="str">
        <f t="shared" si="46"/>
        <v>Average</v>
      </c>
      <c r="AT109">
        <v>1.85</v>
      </c>
      <c r="AU109" t="str">
        <f t="shared" si="47"/>
        <v>HDTV / Widescreen</v>
      </c>
      <c r="AV109">
        <v>0</v>
      </c>
      <c r="AW109" t="str">
        <f t="shared" si="48"/>
        <v>Very Low</v>
      </c>
    </row>
    <row r="110" spans="1:49" x14ac:dyDescent="0.3">
      <c r="A110" t="s">
        <v>0</v>
      </c>
      <c r="B110" t="s">
        <v>699</v>
      </c>
      <c r="C110">
        <v>275</v>
      </c>
      <c r="D110" t="str">
        <f t="shared" si="28"/>
        <v>Medium</v>
      </c>
      <c r="E110">
        <v>123</v>
      </c>
      <c r="F110" t="str">
        <f t="shared" si="29"/>
        <v>2h 3m</v>
      </c>
      <c r="G110" t="str">
        <f t="shared" si="30"/>
        <v>Long Movie</v>
      </c>
      <c r="H110">
        <v>0</v>
      </c>
      <c r="I110" t="str">
        <f t="shared" si="31"/>
        <v>Very Low</v>
      </c>
      <c r="J110">
        <v>648</v>
      </c>
      <c r="K110" t="str">
        <f t="shared" si="32"/>
        <v>Very Low</v>
      </c>
      <c r="L110" t="s">
        <v>700</v>
      </c>
      <c r="M110">
        <v>3000</v>
      </c>
      <c r="N110" t="str">
        <f t="shared" si="33"/>
        <v>Low</v>
      </c>
      <c r="O110">
        <v>46978995</v>
      </c>
      <c r="P110" t="str">
        <f t="shared" si="34"/>
        <v>Average</v>
      </c>
      <c r="Q110" t="s">
        <v>14</v>
      </c>
      <c r="R110" t="str">
        <f t="shared" si="35"/>
        <v>Action</v>
      </c>
      <c r="S110">
        <f t="shared" si="36"/>
        <v>3</v>
      </c>
      <c r="T110" t="s">
        <v>701</v>
      </c>
      <c r="U110" t="s">
        <v>702</v>
      </c>
      <c r="V110">
        <v>111609</v>
      </c>
      <c r="W110" t="str">
        <f t="shared" si="37"/>
        <v>Medium</v>
      </c>
      <c r="X110">
        <v>5505</v>
      </c>
      <c r="Y110" t="str">
        <f t="shared" si="38"/>
        <v>Low</v>
      </c>
      <c r="Z110" t="s">
        <v>703</v>
      </c>
      <c r="AA110">
        <v>0</v>
      </c>
      <c r="AB110" t="str">
        <f t="shared" si="39"/>
        <v>Symbolic Poster</v>
      </c>
      <c r="AC110" t="s">
        <v>704</v>
      </c>
      <c r="AD110" t="s">
        <v>705</v>
      </c>
      <c r="AE110">
        <v>781</v>
      </c>
      <c r="AF110" t="str">
        <f t="shared" si="40"/>
        <v>Low</v>
      </c>
      <c r="AG110" t="s">
        <v>9</v>
      </c>
      <c r="AH110" t="s">
        <v>10</v>
      </c>
      <c r="AI110" t="s">
        <v>11</v>
      </c>
      <c r="AJ110" t="str">
        <f t="shared" si="41"/>
        <v>Teen</v>
      </c>
      <c r="AK110">
        <v>160000000</v>
      </c>
      <c r="AL110" t="str">
        <f t="shared" si="42"/>
        <v>High Budget</v>
      </c>
      <c r="AM110">
        <v>2016</v>
      </c>
      <c r="AN110">
        <f t="shared" si="43"/>
        <v>9</v>
      </c>
      <c r="AO110" t="str">
        <f t="shared" si="44"/>
        <v>Modern Classic</v>
      </c>
      <c r="AP110">
        <v>716</v>
      </c>
      <c r="AQ110" t="str">
        <f t="shared" si="45"/>
        <v>Very Low</v>
      </c>
      <c r="AR110">
        <v>7.3</v>
      </c>
      <c r="AS110" t="str">
        <f t="shared" si="46"/>
        <v>Good</v>
      </c>
      <c r="AT110">
        <v>2.35</v>
      </c>
      <c r="AU110" t="str">
        <f t="shared" si="47"/>
        <v>Cinematic Widescreen</v>
      </c>
      <c r="AV110">
        <v>89000</v>
      </c>
      <c r="AW110" t="str">
        <f t="shared" si="48"/>
        <v>High</v>
      </c>
    </row>
    <row r="111" spans="1:49" x14ac:dyDescent="0.3">
      <c r="A111" t="s">
        <v>0</v>
      </c>
      <c r="B111" t="s">
        <v>706</v>
      </c>
      <c r="C111">
        <v>474</v>
      </c>
      <c r="D111" t="str">
        <f t="shared" si="28"/>
        <v>Medium</v>
      </c>
      <c r="E111">
        <v>126</v>
      </c>
      <c r="F111" t="str">
        <f t="shared" si="29"/>
        <v>2h 6m</v>
      </c>
      <c r="G111" t="str">
        <f t="shared" si="30"/>
        <v>Long Movie</v>
      </c>
      <c r="H111">
        <v>230</v>
      </c>
      <c r="I111" t="str">
        <f t="shared" si="31"/>
        <v>Very Low</v>
      </c>
      <c r="J111">
        <v>2000</v>
      </c>
      <c r="K111" t="str">
        <f t="shared" si="32"/>
        <v>Low</v>
      </c>
      <c r="L111" t="s">
        <v>707</v>
      </c>
      <c r="M111">
        <v>24000</v>
      </c>
      <c r="N111" t="str">
        <f t="shared" si="33"/>
        <v>Medium</v>
      </c>
      <c r="O111">
        <v>89732035</v>
      </c>
      <c r="P111" t="str">
        <f t="shared" si="34"/>
        <v>Hit</v>
      </c>
      <c r="Q111" t="s">
        <v>44</v>
      </c>
      <c r="R111" t="str">
        <f t="shared" si="35"/>
        <v>Action</v>
      </c>
      <c r="S111">
        <f t="shared" si="36"/>
        <v>3</v>
      </c>
      <c r="T111" t="s">
        <v>53</v>
      </c>
      <c r="U111" t="s">
        <v>708</v>
      </c>
      <c r="V111">
        <v>188457</v>
      </c>
      <c r="W111" t="str">
        <f t="shared" si="37"/>
        <v>Medium</v>
      </c>
      <c r="X111">
        <v>38873</v>
      </c>
      <c r="Y111" t="str">
        <f t="shared" si="38"/>
        <v>Medium</v>
      </c>
      <c r="Z111" t="s">
        <v>709</v>
      </c>
      <c r="AA111">
        <v>2</v>
      </c>
      <c r="AB111" t="str">
        <f t="shared" si="39"/>
        <v>Duo/Trio Poster</v>
      </c>
      <c r="AC111" t="s">
        <v>710</v>
      </c>
      <c r="AD111" t="s">
        <v>711</v>
      </c>
      <c r="AE111">
        <v>867</v>
      </c>
      <c r="AF111" t="str">
        <f t="shared" si="40"/>
        <v>Low</v>
      </c>
      <c r="AG111" t="s">
        <v>9</v>
      </c>
      <c r="AH111" t="s">
        <v>10</v>
      </c>
      <c r="AI111" t="s">
        <v>11</v>
      </c>
      <c r="AJ111" t="str">
        <f t="shared" si="41"/>
        <v>Teen</v>
      </c>
      <c r="AK111">
        <v>155000000</v>
      </c>
      <c r="AL111" t="str">
        <f t="shared" si="42"/>
        <v>High Budget</v>
      </c>
      <c r="AM111">
        <v>2015</v>
      </c>
      <c r="AN111">
        <f t="shared" si="43"/>
        <v>10</v>
      </c>
      <c r="AO111" t="str">
        <f t="shared" si="44"/>
        <v>Modern Classic</v>
      </c>
      <c r="AP111">
        <v>10000</v>
      </c>
      <c r="AQ111" t="str">
        <f t="shared" si="45"/>
        <v>Low</v>
      </c>
      <c r="AR111">
        <v>6.6</v>
      </c>
      <c r="AS111" t="str">
        <f t="shared" si="46"/>
        <v>Average</v>
      </c>
      <c r="AT111">
        <v>2.35</v>
      </c>
      <c r="AU111" t="str">
        <f t="shared" si="47"/>
        <v>Cinematic Widescreen</v>
      </c>
      <c r="AV111">
        <v>82000</v>
      </c>
      <c r="AW111" t="str">
        <f t="shared" si="48"/>
        <v>High</v>
      </c>
    </row>
    <row r="112" spans="1:49" x14ac:dyDescent="0.3">
      <c r="A112" t="s">
        <v>0</v>
      </c>
      <c r="B112" t="s">
        <v>712</v>
      </c>
      <c r="C112">
        <v>228</v>
      </c>
      <c r="D112" t="str">
        <f t="shared" si="28"/>
        <v>Medium</v>
      </c>
      <c r="E112">
        <v>113</v>
      </c>
      <c r="F112" t="str">
        <f t="shared" si="29"/>
        <v>1h 53m</v>
      </c>
      <c r="G112" t="str">
        <f t="shared" si="30"/>
        <v>Standard Movie</v>
      </c>
      <c r="H112">
        <v>150</v>
      </c>
      <c r="I112" t="str">
        <f t="shared" si="31"/>
        <v>Very Low</v>
      </c>
      <c r="J112">
        <v>59</v>
      </c>
      <c r="K112" t="str">
        <f t="shared" si="32"/>
        <v>Very Low</v>
      </c>
      <c r="L112" t="s">
        <v>426</v>
      </c>
      <c r="M112">
        <v>531</v>
      </c>
      <c r="N112" t="str">
        <f t="shared" si="33"/>
        <v>Low</v>
      </c>
      <c r="O112">
        <v>104383624</v>
      </c>
      <c r="P112" t="str">
        <f t="shared" si="34"/>
        <v>Hit</v>
      </c>
      <c r="Q112" t="s">
        <v>171</v>
      </c>
      <c r="R112" t="str">
        <f t="shared" si="35"/>
        <v>Adventure</v>
      </c>
      <c r="S112">
        <f t="shared" si="36"/>
        <v>3</v>
      </c>
      <c r="T112" t="s">
        <v>713</v>
      </c>
      <c r="U112" t="s">
        <v>714</v>
      </c>
      <c r="V112">
        <v>106446</v>
      </c>
      <c r="W112" t="str">
        <f t="shared" si="37"/>
        <v>Medium</v>
      </c>
      <c r="X112">
        <v>764</v>
      </c>
      <c r="Y112" t="str">
        <f t="shared" si="38"/>
        <v>Very Low</v>
      </c>
      <c r="Z112" t="s">
        <v>715</v>
      </c>
      <c r="AA112">
        <v>4</v>
      </c>
      <c r="AB112" t="str">
        <f t="shared" si="39"/>
        <v>Ensemble Poster</v>
      </c>
      <c r="AC112" t="s">
        <v>716</v>
      </c>
      <c r="AD112" t="s">
        <v>717</v>
      </c>
      <c r="AE112">
        <v>227</v>
      </c>
      <c r="AF112" t="str">
        <f t="shared" si="40"/>
        <v>Very Low</v>
      </c>
      <c r="AG112" t="s">
        <v>9</v>
      </c>
      <c r="AH112" t="s">
        <v>10</v>
      </c>
      <c r="AI112" t="s">
        <v>66</v>
      </c>
      <c r="AJ112" t="str">
        <f t="shared" si="41"/>
        <v>Family</v>
      </c>
      <c r="AK112">
        <v>155000000</v>
      </c>
      <c r="AL112" t="str">
        <f t="shared" si="42"/>
        <v>High Budget</v>
      </c>
      <c r="AM112">
        <v>2010</v>
      </c>
      <c r="AN112">
        <f t="shared" si="43"/>
        <v>15</v>
      </c>
      <c r="AO112" t="str">
        <f t="shared" si="44"/>
        <v>Modern Classic</v>
      </c>
      <c r="AP112">
        <v>82</v>
      </c>
      <c r="AQ112" t="str">
        <f t="shared" si="45"/>
        <v>Very Low</v>
      </c>
      <c r="AR112">
        <v>6.3</v>
      </c>
      <c r="AS112" t="str">
        <f t="shared" si="46"/>
        <v>Average</v>
      </c>
      <c r="AT112">
        <v>1.78</v>
      </c>
      <c r="AU112" t="str">
        <f t="shared" si="47"/>
        <v>HDTV / Widescreen</v>
      </c>
      <c r="AV112">
        <v>11000</v>
      </c>
      <c r="AW112" t="str">
        <f t="shared" si="48"/>
        <v>Medium</v>
      </c>
    </row>
    <row r="113" spans="1:49" x14ac:dyDescent="0.3">
      <c r="A113" t="s">
        <v>718</v>
      </c>
      <c r="B113" t="s">
        <v>249</v>
      </c>
      <c r="C113">
        <v>191</v>
      </c>
      <c r="D113" t="str">
        <f t="shared" si="28"/>
        <v>Low</v>
      </c>
      <c r="E113">
        <v>184</v>
      </c>
      <c r="F113" t="str">
        <f t="shared" si="29"/>
        <v>3h 4m</v>
      </c>
      <c r="G113" t="str">
        <f t="shared" si="30"/>
        <v>Epic</v>
      </c>
      <c r="H113">
        <v>0</v>
      </c>
      <c r="I113" t="str">
        <f t="shared" si="31"/>
        <v>Very Low</v>
      </c>
      <c r="J113">
        <v>691</v>
      </c>
      <c r="K113" t="str">
        <f t="shared" si="32"/>
        <v>Very Low</v>
      </c>
      <c r="L113" t="s">
        <v>719</v>
      </c>
      <c r="M113">
        <v>3000</v>
      </c>
      <c r="N113" t="str">
        <f t="shared" si="33"/>
        <v>Low</v>
      </c>
      <c r="O113">
        <v>198539855</v>
      </c>
      <c r="P113" t="str">
        <f t="shared" si="34"/>
        <v>Hit</v>
      </c>
      <c r="Q113" t="s">
        <v>720</v>
      </c>
      <c r="R113" t="str">
        <f t="shared" si="35"/>
        <v>Action</v>
      </c>
      <c r="S113">
        <f t="shared" si="36"/>
        <v>5</v>
      </c>
      <c r="T113" t="s">
        <v>721</v>
      </c>
      <c r="U113" t="s">
        <v>722</v>
      </c>
      <c r="V113">
        <v>254111</v>
      </c>
      <c r="W113" t="str">
        <f t="shared" si="37"/>
        <v>High</v>
      </c>
      <c r="X113">
        <v>5401</v>
      </c>
      <c r="Y113" t="str">
        <f t="shared" si="38"/>
        <v>Low</v>
      </c>
      <c r="Z113" t="s">
        <v>723</v>
      </c>
      <c r="AA113">
        <v>0</v>
      </c>
      <c r="AB113" t="str">
        <f t="shared" si="39"/>
        <v>Symbolic Poster</v>
      </c>
      <c r="AC113" t="s">
        <v>724</v>
      </c>
      <c r="AD113" t="s">
        <v>725</v>
      </c>
      <c r="AE113">
        <v>1999</v>
      </c>
      <c r="AF113" t="str">
        <f t="shared" si="40"/>
        <v>Low</v>
      </c>
      <c r="AG113" t="s">
        <v>9</v>
      </c>
      <c r="AH113" t="s">
        <v>10</v>
      </c>
      <c r="AI113" t="s">
        <v>11</v>
      </c>
      <c r="AJ113" t="str">
        <f t="shared" si="41"/>
        <v>Teen</v>
      </c>
      <c r="AK113">
        <v>140000000</v>
      </c>
      <c r="AL113" t="str">
        <f t="shared" si="42"/>
        <v>High Budget</v>
      </c>
      <c r="AM113">
        <v>2001</v>
      </c>
      <c r="AN113">
        <f t="shared" si="43"/>
        <v>24</v>
      </c>
      <c r="AO113" t="str">
        <f t="shared" si="44"/>
        <v>Old Classic</v>
      </c>
      <c r="AP113">
        <v>961</v>
      </c>
      <c r="AQ113" t="str">
        <f t="shared" si="45"/>
        <v>Very Low</v>
      </c>
      <c r="AR113">
        <v>6.1</v>
      </c>
      <c r="AS113" t="str">
        <f t="shared" si="46"/>
        <v>Average</v>
      </c>
      <c r="AT113">
        <v>2.35</v>
      </c>
      <c r="AU113" t="str">
        <f t="shared" si="47"/>
        <v>Cinematic Widescreen</v>
      </c>
      <c r="AV113">
        <v>0</v>
      </c>
      <c r="AW113" t="str">
        <f t="shared" si="48"/>
        <v>Very Low</v>
      </c>
    </row>
    <row r="114" spans="1:49" x14ac:dyDescent="0.3">
      <c r="A114" t="s">
        <v>0</v>
      </c>
      <c r="B114" t="s">
        <v>249</v>
      </c>
      <c r="C114">
        <v>396</v>
      </c>
      <c r="D114" t="str">
        <f t="shared" si="28"/>
        <v>Medium</v>
      </c>
      <c r="E114">
        <v>144</v>
      </c>
      <c r="F114" t="str">
        <f t="shared" si="29"/>
        <v>2h 24m</v>
      </c>
      <c r="G114" t="str">
        <f t="shared" si="30"/>
        <v>Long Movie</v>
      </c>
      <c r="H114">
        <v>0</v>
      </c>
      <c r="I114" t="str">
        <f t="shared" si="31"/>
        <v>Very Low</v>
      </c>
      <c r="J114">
        <v>581</v>
      </c>
      <c r="K114" t="str">
        <f t="shared" si="32"/>
        <v>Very Low</v>
      </c>
      <c r="L114" t="s">
        <v>726</v>
      </c>
      <c r="M114">
        <v>662</v>
      </c>
      <c r="N114" t="str">
        <f t="shared" si="33"/>
        <v>Low</v>
      </c>
      <c r="O114">
        <v>318759914</v>
      </c>
      <c r="P114" t="str">
        <f t="shared" si="34"/>
        <v>Superhit</v>
      </c>
      <c r="Q114" t="s">
        <v>44</v>
      </c>
      <c r="R114" t="str">
        <f t="shared" si="35"/>
        <v>Action</v>
      </c>
      <c r="S114">
        <f t="shared" si="36"/>
        <v>3</v>
      </c>
      <c r="T114" t="s">
        <v>727</v>
      </c>
      <c r="U114" t="s">
        <v>728</v>
      </c>
      <c r="V114">
        <v>513158</v>
      </c>
      <c r="W114" t="str">
        <f t="shared" si="37"/>
        <v>Very High</v>
      </c>
      <c r="X114">
        <v>2333</v>
      </c>
      <c r="Y114" t="str">
        <f t="shared" si="38"/>
        <v>Low</v>
      </c>
      <c r="Z114" t="s">
        <v>250</v>
      </c>
      <c r="AA114">
        <v>0</v>
      </c>
      <c r="AB114" t="str">
        <f t="shared" si="39"/>
        <v>Symbolic Poster</v>
      </c>
      <c r="AC114" t="s">
        <v>729</v>
      </c>
      <c r="AD114" t="s">
        <v>730</v>
      </c>
      <c r="AE114">
        <v>1782</v>
      </c>
      <c r="AF114" t="str">
        <f t="shared" si="40"/>
        <v>Low</v>
      </c>
      <c r="AG114" t="s">
        <v>9</v>
      </c>
      <c r="AH114" t="s">
        <v>10</v>
      </c>
      <c r="AI114" t="s">
        <v>11</v>
      </c>
      <c r="AJ114" t="str">
        <f t="shared" si="41"/>
        <v>Teen</v>
      </c>
      <c r="AK114">
        <v>150000000</v>
      </c>
      <c r="AL114" t="str">
        <f t="shared" si="42"/>
        <v>High Budget</v>
      </c>
      <c r="AM114">
        <v>2007</v>
      </c>
      <c r="AN114">
        <f t="shared" si="43"/>
        <v>18</v>
      </c>
      <c r="AO114" t="str">
        <f t="shared" si="44"/>
        <v>Old Classic</v>
      </c>
      <c r="AP114">
        <v>599</v>
      </c>
      <c r="AQ114" t="str">
        <f t="shared" si="45"/>
        <v>Very Low</v>
      </c>
      <c r="AR114">
        <v>7.1</v>
      </c>
      <c r="AS114" t="str">
        <f t="shared" si="46"/>
        <v>Good</v>
      </c>
      <c r="AT114">
        <v>2.35</v>
      </c>
      <c r="AU114" t="str">
        <f t="shared" si="47"/>
        <v>Cinematic Widescreen</v>
      </c>
      <c r="AV114">
        <v>8000</v>
      </c>
      <c r="AW114" t="str">
        <f t="shared" si="48"/>
        <v>Low</v>
      </c>
    </row>
    <row r="115" spans="1:49" x14ac:dyDescent="0.3">
      <c r="A115" t="s">
        <v>0</v>
      </c>
      <c r="B115" t="s">
        <v>731</v>
      </c>
      <c r="C115">
        <v>248</v>
      </c>
      <c r="D115" t="str">
        <f t="shared" si="28"/>
        <v>Medium</v>
      </c>
      <c r="E115">
        <v>206</v>
      </c>
      <c r="F115" t="str">
        <f t="shared" si="29"/>
        <v>3h 26m</v>
      </c>
      <c r="G115" t="str">
        <f t="shared" si="30"/>
        <v>Epic</v>
      </c>
      <c r="H115">
        <v>0</v>
      </c>
      <c r="I115" t="str">
        <f t="shared" si="31"/>
        <v>Very Low</v>
      </c>
      <c r="J115">
        <v>591</v>
      </c>
      <c r="K115" t="str">
        <f t="shared" si="32"/>
        <v>Very Low</v>
      </c>
      <c r="L115" t="s">
        <v>536</v>
      </c>
      <c r="M115">
        <v>12000</v>
      </c>
      <c r="N115" t="str">
        <f t="shared" si="33"/>
        <v>Medium</v>
      </c>
      <c r="O115">
        <v>34293771</v>
      </c>
      <c r="P115" t="str">
        <f t="shared" si="34"/>
        <v>Average</v>
      </c>
      <c r="Q115" t="s">
        <v>732</v>
      </c>
      <c r="R115" t="str">
        <f t="shared" si="35"/>
        <v>Action</v>
      </c>
      <c r="S115">
        <f t="shared" si="36"/>
        <v>7</v>
      </c>
      <c r="T115" t="s">
        <v>733</v>
      </c>
      <c r="U115" t="s">
        <v>734</v>
      </c>
      <c r="V115">
        <v>138863</v>
      </c>
      <c r="W115" t="str">
        <f t="shared" si="37"/>
        <v>Medium</v>
      </c>
      <c r="X115">
        <v>24598</v>
      </c>
      <c r="Y115" t="str">
        <f t="shared" si="38"/>
        <v>Medium</v>
      </c>
      <c r="Z115" t="s">
        <v>735</v>
      </c>
      <c r="AA115">
        <v>3</v>
      </c>
      <c r="AB115" t="str">
        <f t="shared" si="39"/>
        <v>Duo/Trio Poster</v>
      </c>
      <c r="AC115" t="s">
        <v>736</v>
      </c>
      <c r="AD115" t="s">
        <v>737</v>
      </c>
      <c r="AE115">
        <v>1390</v>
      </c>
      <c r="AF115" t="str">
        <f t="shared" si="40"/>
        <v>Low</v>
      </c>
      <c r="AG115" t="s">
        <v>9</v>
      </c>
      <c r="AH115" t="s">
        <v>738</v>
      </c>
      <c r="AI115" t="s">
        <v>556</v>
      </c>
      <c r="AJ115" t="str">
        <f t="shared" si="41"/>
        <v>Adult</v>
      </c>
      <c r="AK115">
        <v>155000000</v>
      </c>
      <c r="AL115" t="str">
        <f t="shared" si="42"/>
        <v>High Budget</v>
      </c>
      <c r="AM115">
        <v>2004</v>
      </c>
      <c r="AN115">
        <f t="shared" si="43"/>
        <v>21</v>
      </c>
      <c r="AO115" t="str">
        <f t="shared" si="44"/>
        <v>Old Classic</v>
      </c>
      <c r="AP115">
        <v>11000</v>
      </c>
      <c r="AQ115" t="str">
        <f t="shared" si="45"/>
        <v>Medium</v>
      </c>
      <c r="AR115">
        <v>5.5</v>
      </c>
      <c r="AS115" t="str">
        <f t="shared" si="46"/>
        <v>Below Average</v>
      </c>
      <c r="AT115">
        <v>2.35</v>
      </c>
      <c r="AU115" t="str">
        <f t="shared" si="47"/>
        <v>Cinematic Widescreen</v>
      </c>
      <c r="AV115">
        <v>0</v>
      </c>
      <c r="AW115" t="str">
        <f t="shared" si="48"/>
        <v>Very Low</v>
      </c>
    </row>
    <row r="116" spans="1:49" x14ac:dyDescent="0.3">
      <c r="A116" t="s">
        <v>0</v>
      </c>
      <c r="B116" t="s">
        <v>74</v>
      </c>
      <c r="C116">
        <v>329</v>
      </c>
      <c r="D116" t="str">
        <f t="shared" si="28"/>
        <v>Medium</v>
      </c>
      <c r="E116">
        <v>138</v>
      </c>
      <c r="F116" t="str">
        <f t="shared" si="29"/>
        <v>2h 18m</v>
      </c>
      <c r="G116" t="str">
        <f t="shared" si="30"/>
        <v>Long Movie</v>
      </c>
      <c r="H116">
        <v>282</v>
      </c>
      <c r="I116" t="str">
        <f t="shared" si="31"/>
        <v>Very Low</v>
      </c>
      <c r="J116">
        <v>687</v>
      </c>
      <c r="K116" t="str">
        <f t="shared" si="32"/>
        <v>Very Low</v>
      </c>
      <c r="L116" t="s">
        <v>75</v>
      </c>
      <c r="M116">
        <v>21000</v>
      </c>
      <c r="N116" t="str">
        <f t="shared" si="33"/>
        <v>Medium</v>
      </c>
      <c r="O116">
        <v>292000866</v>
      </c>
      <c r="P116" t="str">
        <f t="shared" si="34"/>
        <v>Superhit</v>
      </c>
      <c r="Q116" t="s">
        <v>76</v>
      </c>
      <c r="R116" t="str">
        <f t="shared" si="35"/>
        <v>Adventure</v>
      </c>
      <c r="S116">
        <f t="shared" si="36"/>
        <v>4</v>
      </c>
      <c r="T116" t="s">
        <v>739</v>
      </c>
      <c r="U116" t="s">
        <v>740</v>
      </c>
      <c r="V116">
        <v>355137</v>
      </c>
      <c r="W116" t="str">
        <f t="shared" si="37"/>
        <v>High</v>
      </c>
      <c r="X116">
        <v>33433</v>
      </c>
      <c r="Y116" t="str">
        <f t="shared" si="38"/>
        <v>Medium</v>
      </c>
      <c r="Z116" t="s">
        <v>741</v>
      </c>
      <c r="AA116">
        <v>3</v>
      </c>
      <c r="AB116" t="str">
        <f t="shared" si="39"/>
        <v>Duo/Trio Poster</v>
      </c>
      <c r="AC116" t="s">
        <v>742</v>
      </c>
      <c r="AD116" t="s">
        <v>743</v>
      </c>
      <c r="AE116">
        <v>1108</v>
      </c>
      <c r="AF116" t="str">
        <f t="shared" si="40"/>
        <v>Low</v>
      </c>
      <c r="AG116" t="s">
        <v>9</v>
      </c>
      <c r="AH116" t="s">
        <v>28</v>
      </c>
      <c r="AI116" t="s">
        <v>11</v>
      </c>
      <c r="AJ116" t="str">
        <f t="shared" si="41"/>
        <v>Teen</v>
      </c>
      <c r="AK116">
        <v>150000000</v>
      </c>
      <c r="AL116" t="str">
        <f t="shared" si="42"/>
        <v>High Budget</v>
      </c>
      <c r="AM116">
        <v>2007</v>
      </c>
      <c r="AN116">
        <f t="shared" si="43"/>
        <v>18</v>
      </c>
      <c r="AO116" t="str">
        <f t="shared" si="44"/>
        <v>Old Classic</v>
      </c>
      <c r="AP116">
        <v>11000</v>
      </c>
      <c r="AQ116" t="str">
        <f t="shared" si="45"/>
        <v>Medium</v>
      </c>
      <c r="AR116">
        <v>7.5</v>
      </c>
      <c r="AS116" t="str">
        <f t="shared" si="46"/>
        <v>Good</v>
      </c>
      <c r="AT116">
        <v>2.35</v>
      </c>
      <c r="AU116" t="str">
        <f t="shared" si="47"/>
        <v>Cinematic Widescreen</v>
      </c>
      <c r="AV116">
        <v>0</v>
      </c>
      <c r="AW116" t="str">
        <f t="shared" si="48"/>
        <v>Very Low</v>
      </c>
    </row>
    <row r="117" spans="1:49" x14ac:dyDescent="0.3">
      <c r="A117" t="s">
        <v>0</v>
      </c>
      <c r="B117" t="s">
        <v>342</v>
      </c>
      <c r="C117">
        <v>295</v>
      </c>
      <c r="D117" t="str">
        <f t="shared" si="28"/>
        <v>Medium</v>
      </c>
      <c r="E117">
        <v>157</v>
      </c>
      <c r="F117" t="str">
        <f t="shared" si="29"/>
        <v>2h 37m</v>
      </c>
      <c r="G117" t="str">
        <f t="shared" si="30"/>
        <v>Long Movie</v>
      </c>
      <c r="H117">
        <v>179</v>
      </c>
      <c r="I117" t="str">
        <f t="shared" si="31"/>
        <v>Very Low</v>
      </c>
      <c r="J117">
        <v>10000</v>
      </c>
      <c r="K117" t="str">
        <f t="shared" si="32"/>
        <v>Low</v>
      </c>
      <c r="L117" t="s">
        <v>75</v>
      </c>
      <c r="M117">
        <v>21000</v>
      </c>
      <c r="N117" t="str">
        <f t="shared" si="33"/>
        <v>Medium</v>
      </c>
      <c r="O117">
        <v>289994397</v>
      </c>
      <c r="P117" t="str">
        <f t="shared" si="34"/>
        <v>Superhit</v>
      </c>
      <c r="Q117" t="s">
        <v>76</v>
      </c>
      <c r="R117" t="str">
        <f t="shared" si="35"/>
        <v>Adventure</v>
      </c>
      <c r="S117">
        <f t="shared" si="36"/>
        <v>4</v>
      </c>
      <c r="T117" t="s">
        <v>739</v>
      </c>
      <c r="U117" t="s">
        <v>744</v>
      </c>
      <c r="V117">
        <v>385670</v>
      </c>
      <c r="W117" t="str">
        <f t="shared" si="37"/>
        <v>High</v>
      </c>
      <c r="X117">
        <v>53413</v>
      </c>
      <c r="Y117" t="str">
        <f t="shared" si="38"/>
        <v>High</v>
      </c>
      <c r="Z117" t="s">
        <v>79</v>
      </c>
      <c r="AA117">
        <v>1</v>
      </c>
      <c r="AB117" t="str">
        <f t="shared" si="39"/>
        <v>Solo Star Poster</v>
      </c>
      <c r="AC117" t="s">
        <v>745</v>
      </c>
      <c r="AD117" t="s">
        <v>746</v>
      </c>
      <c r="AE117">
        <v>1896</v>
      </c>
      <c r="AF117" t="str">
        <f t="shared" si="40"/>
        <v>Low</v>
      </c>
      <c r="AG117" t="s">
        <v>9</v>
      </c>
      <c r="AH117" t="s">
        <v>28</v>
      </c>
      <c r="AI117" t="s">
        <v>11</v>
      </c>
      <c r="AJ117" t="str">
        <f t="shared" si="41"/>
        <v>Teen</v>
      </c>
      <c r="AK117">
        <v>150000000</v>
      </c>
      <c r="AL117" t="str">
        <f t="shared" si="42"/>
        <v>High Budget</v>
      </c>
      <c r="AM117">
        <v>2005</v>
      </c>
      <c r="AN117">
        <f t="shared" si="43"/>
        <v>20</v>
      </c>
      <c r="AO117" t="str">
        <f t="shared" si="44"/>
        <v>Old Classic</v>
      </c>
      <c r="AP117">
        <v>11000</v>
      </c>
      <c r="AQ117" t="str">
        <f t="shared" si="45"/>
        <v>Medium</v>
      </c>
      <c r="AR117">
        <v>7.6</v>
      </c>
      <c r="AS117" t="str">
        <f t="shared" si="46"/>
        <v>Good</v>
      </c>
      <c r="AT117">
        <v>2.35</v>
      </c>
      <c r="AU117" t="str">
        <f t="shared" si="47"/>
        <v>Cinematic Widescreen</v>
      </c>
      <c r="AV117">
        <v>0</v>
      </c>
      <c r="AW117" t="str">
        <f t="shared" si="48"/>
        <v>Very Low</v>
      </c>
    </row>
    <row r="118" spans="1:49" x14ac:dyDescent="0.3">
      <c r="A118" t="s">
        <v>0</v>
      </c>
      <c r="B118" t="s">
        <v>196</v>
      </c>
      <c r="C118">
        <v>318</v>
      </c>
      <c r="D118" t="str">
        <f t="shared" si="28"/>
        <v>Medium</v>
      </c>
      <c r="E118">
        <v>102</v>
      </c>
      <c r="F118" t="str">
        <f t="shared" si="29"/>
        <v>1h 42m</v>
      </c>
      <c r="G118" t="str">
        <f t="shared" si="30"/>
        <v>Standard Movie</v>
      </c>
      <c r="H118">
        <v>532</v>
      </c>
      <c r="I118" t="str">
        <f t="shared" si="31"/>
        <v>Very Low</v>
      </c>
      <c r="J118">
        <v>979</v>
      </c>
      <c r="K118" t="str">
        <f t="shared" si="32"/>
        <v>Very Low</v>
      </c>
      <c r="L118" t="s">
        <v>747</v>
      </c>
      <c r="M118">
        <v>10000</v>
      </c>
      <c r="N118" t="str">
        <f t="shared" si="33"/>
        <v>Low</v>
      </c>
      <c r="O118">
        <v>227946274</v>
      </c>
      <c r="P118" t="str">
        <f t="shared" si="34"/>
        <v>Superhit</v>
      </c>
      <c r="Q118" t="s">
        <v>748</v>
      </c>
      <c r="R118" t="str">
        <f t="shared" si="35"/>
        <v>Action</v>
      </c>
      <c r="S118">
        <f t="shared" si="36"/>
        <v>2</v>
      </c>
      <c r="T118" t="s">
        <v>137</v>
      </c>
      <c r="U118" t="s">
        <v>749</v>
      </c>
      <c r="V118">
        <v>343648</v>
      </c>
      <c r="W118" t="str">
        <f t="shared" si="37"/>
        <v>High</v>
      </c>
      <c r="X118">
        <v>21584</v>
      </c>
      <c r="Y118" t="str">
        <f t="shared" si="38"/>
        <v>Medium</v>
      </c>
      <c r="Z118" t="s">
        <v>330</v>
      </c>
      <c r="AA118">
        <v>0</v>
      </c>
      <c r="AB118" t="str">
        <f t="shared" si="39"/>
        <v>Symbolic Poster</v>
      </c>
      <c r="AC118" t="s">
        <v>750</v>
      </c>
      <c r="AD118" t="s">
        <v>751</v>
      </c>
      <c r="AE118">
        <v>590</v>
      </c>
      <c r="AF118" t="str">
        <f t="shared" si="40"/>
        <v>Low</v>
      </c>
      <c r="AG118" t="s">
        <v>9</v>
      </c>
      <c r="AH118" t="s">
        <v>10</v>
      </c>
      <c r="AI118" t="s">
        <v>11</v>
      </c>
      <c r="AJ118" t="str">
        <f t="shared" si="41"/>
        <v>Teen</v>
      </c>
      <c r="AK118">
        <v>150000000</v>
      </c>
      <c r="AL118" t="str">
        <f t="shared" si="42"/>
        <v>High Budget</v>
      </c>
      <c r="AM118">
        <v>2008</v>
      </c>
      <c r="AN118">
        <f t="shared" si="43"/>
        <v>17</v>
      </c>
      <c r="AO118" t="str">
        <f t="shared" si="44"/>
        <v>Old Classic</v>
      </c>
      <c r="AP118">
        <v>9000</v>
      </c>
      <c r="AQ118" t="str">
        <f t="shared" si="45"/>
        <v>Low</v>
      </c>
      <c r="AR118">
        <v>6.4</v>
      </c>
      <c r="AS118" t="str">
        <f t="shared" si="46"/>
        <v>Average</v>
      </c>
      <c r="AT118">
        <v>2.35</v>
      </c>
      <c r="AU118" t="str">
        <f t="shared" si="47"/>
        <v>Cinematic Widescreen</v>
      </c>
      <c r="AV118">
        <v>0</v>
      </c>
      <c r="AW118" t="str">
        <f t="shared" si="48"/>
        <v>Very Low</v>
      </c>
    </row>
    <row r="119" spans="1:49" x14ac:dyDescent="0.3">
      <c r="A119" t="s">
        <v>0</v>
      </c>
      <c r="B119" t="s">
        <v>667</v>
      </c>
      <c r="C119">
        <v>323</v>
      </c>
      <c r="D119" t="str">
        <f t="shared" si="28"/>
        <v>Medium</v>
      </c>
      <c r="E119">
        <v>104</v>
      </c>
      <c r="F119" t="str">
        <f t="shared" si="29"/>
        <v>1h 44m</v>
      </c>
      <c r="G119" t="str">
        <f t="shared" si="30"/>
        <v>Standard Movie</v>
      </c>
      <c r="H119">
        <v>508</v>
      </c>
      <c r="I119" t="str">
        <f t="shared" si="31"/>
        <v>Very Low</v>
      </c>
      <c r="J119">
        <v>558</v>
      </c>
      <c r="K119" t="str">
        <f t="shared" si="32"/>
        <v>Very Low</v>
      </c>
      <c r="L119" t="s">
        <v>752</v>
      </c>
      <c r="M119">
        <v>10000</v>
      </c>
      <c r="N119" t="str">
        <f t="shared" si="33"/>
        <v>Low</v>
      </c>
      <c r="O119">
        <v>256386216</v>
      </c>
      <c r="P119" t="str">
        <f t="shared" si="34"/>
        <v>Superhit</v>
      </c>
      <c r="Q119" t="s">
        <v>753</v>
      </c>
      <c r="R119" t="str">
        <f t="shared" si="35"/>
        <v>Drama</v>
      </c>
      <c r="S119">
        <f t="shared" si="36"/>
        <v>3</v>
      </c>
      <c r="T119" t="s">
        <v>137</v>
      </c>
      <c r="U119" t="s">
        <v>754</v>
      </c>
      <c r="V119">
        <v>530870</v>
      </c>
      <c r="W119" t="str">
        <f t="shared" si="37"/>
        <v>Very High</v>
      </c>
      <c r="X119">
        <v>13076</v>
      </c>
      <c r="Y119" t="str">
        <f t="shared" si="38"/>
        <v>Medium</v>
      </c>
      <c r="Z119" t="s">
        <v>755</v>
      </c>
      <c r="AA119">
        <v>0</v>
      </c>
      <c r="AB119" t="str">
        <f t="shared" si="39"/>
        <v>Symbolic Poster</v>
      </c>
      <c r="AC119" t="s">
        <v>756</v>
      </c>
      <c r="AD119" t="s">
        <v>757</v>
      </c>
      <c r="AE119">
        <v>1413</v>
      </c>
      <c r="AF119" t="str">
        <f t="shared" si="40"/>
        <v>Low</v>
      </c>
      <c r="AG119" t="s">
        <v>9</v>
      </c>
      <c r="AH119" t="s">
        <v>10</v>
      </c>
      <c r="AI119" t="s">
        <v>11</v>
      </c>
      <c r="AJ119" t="str">
        <f t="shared" si="41"/>
        <v>Teen</v>
      </c>
      <c r="AK119">
        <v>150000000</v>
      </c>
      <c r="AL119" t="str">
        <f t="shared" si="42"/>
        <v>High Budget</v>
      </c>
      <c r="AM119">
        <v>2007</v>
      </c>
      <c r="AN119">
        <f t="shared" si="43"/>
        <v>18</v>
      </c>
      <c r="AO119" t="str">
        <f t="shared" si="44"/>
        <v>Old Classic</v>
      </c>
      <c r="AP119">
        <v>1000</v>
      </c>
      <c r="AQ119" t="str">
        <f t="shared" si="45"/>
        <v>Very Low</v>
      </c>
      <c r="AR119">
        <v>7.2</v>
      </c>
      <c r="AS119" t="str">
        <f t="shared" si="46"/>
        <v>Good</v>
      </c>
      <c r="AT119">
        <v>2.35</v>
      </c>
      <c r="AU119" t="str">
        <f t="shared" si="47"/>
        <v>Cinematic Widescreen</v>
      </c>
      <c r="AV119">
        <v>11000</v>
      </c>
      <c r="AW119" t="str">
        <f t="shared" si="48"/>
        <v>Medium</v>
      </c>
    </row>
    <row r="120" spans="1:49" x14ac:dyDescent="0.3">
      <c r="A120" t="s">
        <v>0</v>
      </c>
      <c r="B120" t="s">
        <v>226</v>
      </c>
      <c r="C120">
        <v>276</v>
      </c>
      <c r="D120" t="str">
        <f t="shared" si="28"/>
        <v>Medium</v>
      </c>
      <c r="E120">
        <v>115</v>
      </c>
      <c r="F120" t="str">
        <f t="shared" si="29"/>
        <v>1h 55m</v>
      </c>
      <c r="G120" t="str">
        <f t="shared" si="30"/>
        <v>Standard Movie</v>
      </c>
      <c r="H120">
        <v>13000</v>
      </c>
      <c r="I120" t="str">
        <f t="shared" si="31"/>
        <v>Medium</v>
      </c>
      <c r="J120">
        <v>588</v>
      </c>
      <c r="K120" t="str">
        <f t="shared" si="32"/>
        <v>Very Low</v>
      </c>
      <c r="L120" t="s">
        <v>172</v>
      </c>
      <c r="M120">
        <v>40000</v>
      </c>
      <c r="N120" t="str">
        <f t="shared" si="33"/>
        <v>Medium</v>
      </c>
      <c r="O120">
        <v>206456431</v>
      </c>
      <c r="P120" t="str">
        <f t="shared" si="34"/>
        <v>Superhit</v>
      </c>
      <c r="Q120" t="s">
        <v>758</v>
      </c>
      <c r="R120" t="str">
        <f t="shared" si="35"/>
        <v>Adventure</v>
      </c>
      <c r="S120">
        <f t="shared" si="36"/>
        <v>4</v>
      </c>
      <c r="T120" t="s">
        <v>15</v>
      </c>
      <c r="U120" t="s">
        <v>759</v>
      </c>
      <c r="V120">
        <v>320284</v>
      </c>
      <c r="W120" t="str">
        <f t="shared" si="37"/>
        <v>High</v>
      </c>
      <c r="X120">
        <v>57844</v>
      </c>
      <c r="Y120" t="str">
        <f t="shared" si="38"/>
        <v>High</v>
      </c>
      <c r="Z120" t="s">
        <v>760</v>
      </c>
      <c r="AA120">
        <v>3</v>
      </c>
      <c r="AB120" t="str">
        <f t="shared" si="39"/>
        <v>Duo/Trio Poster</v>
      </c>
      <c r="AC120" t="s">
        <v>761</v>
      </c>
      <c r="AD120" t="s">
        <v>762</v>
      </c>
      <c r="AE120">
        <v>1361</v>
      </c>
      <c r="AF120" t="str">
        <f t="shared" si="40"/>
        <v>Low</v>
      </c>
      <c r="AG120" t="s">
        <v>9</v>
      </c>
      <c r="AH120" t="s">
        <v>10</v>
      </c>
      <c r="AI120" t="s">
        <v>66</v>
      </c>
      <c r="AJ120" t="str">
        <f t="shared" si="41"/>
        <v>Family</v>
      </c>
      <c r="AK120">
        <v>150000000</v>
      </c>
      <c r="AL120" t="str">
        <f t="shared" si="42"/>
        <v>High Budget</v>
      </c>
      <c r="AM120">
        <v>2005</v>
      </c>
      <c r="AN120">
        <f t="shared" si="43"/>
        <v>20</v>
      </c>
      <c r="AO120" t="str">
        <f t="shared" si="44"/>
        <v>Old Classic</v>
      </c>
      <c r="AP120">
        <v>16000</v>
      </c>
      <c r="AQ120" t="str">
        <f t="shared" si="45"/>
        <v>Medium</v>
      </c>
      <c r="AR120">
        <v>6.7</v>
      </c>
      <c r="AS120" t="str">
        <f t="shared" si="46"/>
        <v>Average</v>
      </c>
      <c r="AT120">
        <v>1.85</v>
      </c>
      <c r="AU120" t="str">
        <f t="shared" si="47"/>
        <v>HDTV / Widescreen</v>
      </c>
      <c r="AV120">
        <v>0</v>
      </c>
      <c r="AW120" t="str">
        <f t="shared" si="48"/>
        <v>Very Low</v>
      </c>
    </row>
    <row r="121" spans="1:49" x14ac:dyDescent="0.3">
      <c r="A121" t="s">
        <v>0</v>
      </c>
      <c r="B121" t="s">
        <v>575</v>
      </c>
      <c r="C121">
        <v>318</v>
      </c>
      <c r="D121" t="str">
        <f t="shared" si="28"/>
        <v>Medium</v>
      </c>
      <c r="E121">
        <v>111</v>
      </c>
      <c r="F121" t="str">
        <f t="shared" si="29"/>
        <v>1h 51m</v>
      </c>
      <c r="G121" t="str">
        <f t="shared" si="30"/>
        <v>Standard Movie</v>
      </c>
      <c r="H121">
        <v>663</v>
      </c>
      <c r="I121" t="str">
        <f t="shared" si="31"/>
        <v>Very Low</v>
      </c>
      <c r="J121">
        <v>954</v>
      </c>
      <c r="K121" t="str">
        <f t="shared" si="32"/>
        <v>Very Low</v>
      </c>
      <c r="L121" t="s">
        <v>292</v>
      </c>
      <c r="M121">
        <v>1000</v>
      </c>
      <c r="N121" t="str">
        <f t="shared" si="33"/>
        <v>Low</v>
      </c>
      <c r="O121">
        <v>206435493</v>
      </c>
      <c r="P121" t="str">
        <f t="shared" si="34"/>
        <v>Superhit</v>
      </c>
      <c r="Q121" t="s">
        <v>763</v>
      </c>
      <c r="R121" t="str">
        <f t="shared" si="35"/>
        <v>Animation</v>
      </c>
      <c r="S121">
        <f t="shared" si="36"/>
        <v>4</v>
      </c>
      <c r="T121" t="s">
        <v>764</v>
      </c>
      <c r="U121" t="s">
        <v>765</v>
      </c>
      <c r="V121">
        <v>473887</v>
      </c>
      <c r="W121" t="str">
        <f t="shared" si="37"/>
        <v>High</v>
      </c>
      <c r="X121">
        <v>4764</v>
      </c>
      <c r="Y121" t="str">
        <f t="shared" si="38"/>
        <v>Low</v>
      </c>
      <c r="Z121" t="s">
        <v>766</v>
      </c>
      <c r="AA121">
        <v>0</v>
      </c>
      <c r="AB121" t="str">
        <f t="shared" si="39"/>
        <v>Symbolic Poster</v>
      </c>
      <c r="AC121" t="s">
        <v>767</v>
      </c>
      <c r="AD121" t="s">
        <v>768</v>
      </c>
      <c r="AE121">
        <v>626</v>
      </c>
      <c r="AF121" t="str">
        <f t="shared" si="40"/>
        <v>Low</v>
      </c>
      <c r="AG121" t="s">
        <v>9</v>
      </c>
      <c r="AH121" t="s">
        <v>10</v>
      </c>
      <c r="AI121" t="s">
        <v>248</v>
      </c>
      <c r="AJ121" t="str">
        <f t="shared" si="41"/>
        <v>Family</v>
      </c>
      <c r="AK121">
        <v>150000000</v>
      </c>
      <c r="AL121" t="str">
        <f t="shared" si="42"/>
        <v>High Budget</v>
      </c>
      <c r="AM121">
        <v>2007</v>
      </c>
      <c r="AN121">
        <f t="shared" si="43"/>
        <v>18</v>
      </c>
      <c r="AO121" t="str">
        <f t="shared" si="44"/>
        <v>Old Classic</v>
      </c>
      <c r="AP121">
        <v>1000</v>
      </c>
      <c r="AQ121" t="str">
        <f t="shared" si="45"/>
        <v>Very Low</v>
      </c>
      <c r="AR121">
        <v>8</v>
      </c>
      <c r="AS121" t="str">
        <f t="shared" si="46"/>
        <v>Excellent</v>
      </c>
      <c r="AT121">
        <v>2.35</v>
      </c>
      <c r="AU121" t="str">
        <f t="shared" si="47"/>
        <v>Cinematic Widescreen</v>
      </c>
      <c r="AV121">
        <v>10000</v>
      </c>
      <c r="AW121" t="str">
        <f t="shared" si="48"/>
        <v>Low</v>
      </c>
    </row>
    <row r="122" spans="1:49" x14ac:dyDescent="0.3">
      <c r="A122" t="s">
        <v>0</v>
      </c>
      <c r="B122" t="s">
        <v>29</v>
      </c>
      <c r="C122">
        <v>478</v>
      </c>
      <c r="D122" t="str">
        <f t="shared" si="28"/>
        <v>Medium</v>
      </c>
      <c r="E122">
        <v>128</v>
      </c>
      <c r="F122" t="str">
        <f t="shared" si="29"/>
        <v>2h 8m</v>
      </c>
      <c r="G122" t="str">
        <f t="shared" si="30"/>
        <v>Long Movie</v>
      </c>
      <c r="H122">
        <v>22000</v>
      </c>
      <c r="I122" t="str">
        <f t="shared" si="31"/>
        <v>Medium</v>
      </c>
      <c r="J122">
        <v>11000</v>
      </c>
      <c r="K122" t="str">
        <f t="shared" si="32"/>
        <v>Medium</v>
      </c>
      <c r="L122" t="s">
        <v>199</v>
      </c>
      <c r="M122">
        <v>23000</v>
      </c>
      <c r="N122" t="str">
        <f t="shared" si="33"/>
        <v>Medium</v>
      </c>
      <c r="O122">
        <v>205343774</v>
      </c>
      <c r="P122" t="str">
        <f t="shared" si="34"/>
        <v>Superhit</v>
      </c>
      <c r="Q122" t="s">
        <v>98</v>
      </c>
      <c r="R122" t="str">
        <f t="shared" si="35"/>
        <v>Action</v>
      </c>
      <c r="S122">
        <f t="shared" si="36"/>
        <v>2</v>
      </c>
      <c r="T122" t="s">
        <v>30</v>
      </c>
      <c r="U122" t="s">
        <v>769</v>
      </c>
      <c r="V122">
        <v>980946</v>
      </c>
      <c r="W122" t="str">
        <f t="shared" si="37"/>
        <v>Very High</v>
      </c>
      <c r="X122">
        <v>59558</v>
      </c>
      <c r="Y122" t="str">
        <f t="shared" si="38"/>
        <v>High</v>
      </c>
      <c r="Z122" t="s">
        <v>437</v>
      </c>
      <c r="AA122">
        <v>0</v>
      </c>
      <c r="AB122" t="str">
        <f t="shared" si="39"/>
        <v>Symbolic Poster</v>
      </c>
      <c r="AC122" t="s">
        <v>770</v>
      </c>
      <c r="AD122" t="s">
        <v>771</v>
      </c>
      <c r="AE122">
        <v>2685</v>
      </c>
      <c r="AF122" t="str">
        <f t="shared" si="40"/>
        <v>Medium</v>
      </c>
      <c r="AG122" t="s">
        <v>9</v>
      </c>
      <c r="AH122" t="s">
        <v>10</v>
      </c>
      <c r="AI122" t="s">
        <v>11</v>
      </c>
      <c r="AJ122" t="str">
        <f t="shared" si="41"/>
        <v>Teen</v>
      </c>
      <c r="AK122">
        <v>150000000</v>
      </c>
      <c r="AL122" t="str">
        <f t="shared" si="42"/>
        <v>High Budget</v>
      </c>
      <c r="AM122">
        <v>2005</v>
      </c>
      <c r="AN122">
        <f t="shared" si="43"/>
        <v>20</v>
      </c>
      <c r="AO122" t="str">
        <f t="shared" si="44"/>
        <v>Old Classic</v>
      </c>
      <c r="AP122">
        <v>14000</v>
      </c>
      <c r="AQ122" t="str">
        <f t="shared" si="45"/>
        <v>Medium</v>
      </c>
      <c r="AR122">
        <v>8.3000000000000007</v>
      </c>
      <c r="AS122" t="str">
        <f t="shared" si="46"/>
        <v>Excellent</v>
      </c>
      <c r="AT122">
        <v>2.35</v>
      </c>
      <c r="AU122" t="str">
        <f t="shared" si="47"/>
        <v>Cinematic Widescreen</v>
      </c>
      <c r="AV122">
        <v>15000</v>
      </c>
      <c r="AW122" t="str">
        <f t="shared" si="48"/>
        <v>Medium</v>
      </c>
    </row>
    <row r="123" spans="1:49" x14ac:dyDescent="0.3">
      <c r="A123" t="s">
        <v>0</v>
      </c>
      <c r="B123" t="s">
        <v>772</v>
      </c>
      <c r="C123">
        <v>167</v>
      </c>
      <c r="D123" t="str">
        <f t="shared" si="28"/>
        <v>Low</v>
      </c>
      <c r="E123">
        <v>89</v>
      </c>
      <c r="F123" t="str">
        <f t="shared" si="29"/>
        <v>1h 29m</v>
      </c>
      <c r="G123" t="str">
        <f t="shared" si="30"/>
        <v>Featurette</v>
      </c>
      <c r="H123">
        <v>35</v>
      </c>
      <c r="I123" t="str">
        <f t="shared" si="31"/>
        <v>Very Low</v>
      </c>
      <c r="J123">
        <v>436</v>
      </c>
      <c r="K123" t="str">
        <f t="shared" si="32"/>
        <v>Very Low</v>
      </c>
      <c r="L123" t="s">
        <v>773</v>
      </c>
      <c r="M123">
        <v>1000</v>
      </c>
      <c r="N123" t="str">
        <f t="shared" si="33"/>
        <v>Low</v>
      </c>
      <c r="O123">
        <v>179982968</v>
      </c>
      <c r="P123" t="str">
        <f t="shared" si="34"/>
        <v>Hit</v>
      </c>
      <c r="Q123" t="s">
        <v>774</v>
      </c>
      <c r="R123" t="str">
        <f t="shared" si="35"/>
        <v>Action</v>
      </c>
      <c r="S123">
        <f t="shared" si="36"/>
        <v>5</v>
      </c>
      <c r="T123" t="s">
        <v>775</v>
      </c>
      <c r="U123" t="s">
        <v>776</v>
      </c>
      <c r="V123">
        <v>146019</v>
      </c>
      <c r="W123" t="str">
        <f t="shared" si="37"/>
        <v>Medium</v>
      </c>
      <c r="X123">
        <v>3285</v>
      </c>
      <c r="Y123" t="str">
        <f t="shared" si="38"/>
        <v>Low</v>
      </c>
      <c r="Z123" t="s">
        <v>777</v>
      </c>
      <c r="AA123">
        <v>0</v>
      </c>
      <c r="AB123" t="str">
        <f t="shared" si="39"/>
        <v>Symbolic Poster</v>
      </c>
      <c r="AC123" t="s">
        <v>778</v>
      </c>
      <c r="AD123" t="s">
        <v>779</v>
      </c>
      <c r="AE123">
        <v>119</v>
      </c>
      <c r="AF123" t="str">
        <f t="shared" si="40"/>
        <v>Very Low</v>
      </c>
      <c r="AG123" t="s">
        <v>9</v>
      </c>
      <c r="AH123" t="s">
        <v>10</v>
      </c>
      <c r="AI123" t="s">
        <v>66</v>
      </c>
      <c r="AJ123" t="str">
        <f t="shared" si="41"/>
        <v>Family</v>
      </c>
      <c r="AK123">
        <v>150000000</v>
      </c>
      <c r="AL123" t="str">
        <f t="shared" si="42"/>
        <v>High Budget</v>
      </c>
      <c r="AM123">
        <v>2008</v>
      </c>
      <c r="AN123">
        <f t="shared" si="43"/>
        <v>17</v>
      </c>
      <c r="AO123" t="str">
        <f t="shared" si="44"/>
        <v>Old Classic</v>
      </c>
      <c r="AP123">
        <v>851</v>
      </c>
      <c r="AQ123" t="str">
        <f t="shared" si="45"/>
        <v>Very Low</v>
      </c>
      <c r="AR123">
        <v>6.7</v>
      </c>
      <c r="AS123" t="str">
        <f t="shared" si="46"/>
        <v>Average</v>
      </c>
      <c r="AT123">
        <v>1.85</v>
      </c>
      <c r="AU123" t="str">
        <f t="shared" si="47"/>
        <v>HDTV / Widescreen</v>
      </c>
      <c r="AV123">
        <v>0</v>
      </c>
      <c r="AW123" t="str">
        <f t="shared" si="48"/>
        <v>Very Low</v>
      </c>
    </row>
    <row r="124" spans="1:49" x14ac:dyDescent="0.3">
      <c r="A124" t="s">
        <v>0</v>
      </c>
      <c r="B124" t="s">
        <v>780</v>
      </c>
      <c r="C124">
        <v>185</v>
      </c>
      <c r="D124" t="str">
        <f t="shared" si="28"/>
        <v>Low</v>
      </c>
      <c r="E124">
        <v>105</v>
      </c>
      <c r="F124" t="str">
        <f t="shared" si="29"/>
        <v>1h 45m</v>
      </c>
      <c r="G124" t="str">
        <f t="shared" si="30"/>
        <v>Standard Movie</v>
      </c>
      <c r="H124">
        <v>189</v>
      </c>
      <c r="I124" t="str">
        <f t="shared" si="31"/>
        <v>Very Low</v>
      </c>
      <c r="J124">
        <v>1000</v>
      </c>
      <c r="K124" t="str">
        <f t="shared" si="32"/>
        <v>Very Low</v>
      </c>
      <c r="L124" t="s">
        <v>781</v>
      </c>
      <c r="M124">
        <v>49000</v>
      </c>
      <c r="N124" t="str">
        <f t="shared" si="33"/>
        <v>Medium</v>
      </c>
      <c r="O124">
        <v>177243721</v>
      </c>
      <c r="P124" t="str">
        <f t="shared" si="34"/>
        <v>Hit</v>
      </c>
      <c r="Q124" t="s">
        <v>758</v>
      </c>
      <c r="R124" t="str">
        <f t="shared" si="35"/>
        <v>Adventure</v>
      </c>
      <c r="S124">
        <f t="shared" si="36"/>
        <v>4</v>
      </c>
      <c r="T124" t="s">
        <v>782</v>
      </c>
      <c r="U124" t="s">
        <v>783</v>
      </c>
      <c r="V124">
        <v>130272</v>
      </c>
      <c r="W124" t="str">
        <f t="shared" si="37"/>
        <v>Medium</v>
      </c>
      <c r="X124">
        <v>54039</v>
      </c>
      <c r="Y124" t="str">
        <f t="shared" si="38"/>
        <v>High</v>
      </c>
      <c r="Z124" t="s">
        <v>784</v>
      </c>
      <c r="AA124">
        <v>2</v>
      </c>
      <c r="AB124" t="str">
        <f t="shared" si="39"/>
        <v>Duo/Trio Poster</v>
      </c>
      <c r="AC124" t="s">
        <v>785</v>
      </c>
      <c r="AD124" t="s">
        <v>786</v>
      </c>
      <c r="AE124">
        <v>209</v>
      </c>
      <c r="AF124" t="str">
        <f t="shared" si="40"/>
        <v>Very Low</v>
      </c>
      <c r="AG124" t="s">
        <v>9</v>
      </c>
      <c r="AH124" t="s">
        <v>10</v>
      </c>
      <c r="AI124" t="s">
        <v>66</v>
      </c>
      <c r="AJ124" t="str">
        <f t="shared" si="41"/>
        <v>Family</v>
      </c>
      <c r="AK124">
        <v>150000000</v>
      </c>
      <c r="AL124" t="str">
        <f t="shared" si="42"/>
        <v>High Budget</v>
      </c>
      <c r="AM124">
        <v>2009</v>
      </c>
      <c r="AN124">
        <f t="shared" si="43"/>
        <v>16</v>
      </c>
      <c r="AO124" t="str">
        <f t="shared" si="44"/>
        <v>Old Classic</v>
      </c>
      <c r="AP124">
        <v>3000</v>
      </c>
      <c r="AQ124" t="str">
        <f t="shared" si="45"/>
        <v>Low</v>
      </c>
      <c r="AR124">
        <v>5.9</v>
      </c>
      <c r="AS124" t="str">
        <f t="shared" si="46"/>
        <v>Below Average</v>
      </c>
      <c r="AT124">
        <v>2.35</v>
      </c>
      <c r="AU124" t="str">
        <f t="shared" si="47"/>
        <v>Cinematic Widescreen</v>
      </c>
      <c r="AV124">
        <v>2000</v>
      </c>
      <c r="AW124" t="str">
        <f t="shared" si="48"/>
        <v>Low</v>
      </c>
    </row>
    <row r="125" spans="1:49" x14ac:dyDescent="0.3">
      <c r="A125" t="s">
        <v>0</v>
      </c>
      <c r="B125" t="s">
        <v>787</v>
      </c>
      <c r="C125">
        <v>350</v>
      </c>
      <c r="D125" t="str">
        <f t="shared" si="28"/>
        <v>Medium</v>
      </c>
      <c r="E125">
        <v>119</v>
      </c>
      <c r="F125" t="str">
        <f t="shared" si="29"/>
        <v>1h 59m</v>
      </c>
      <c r="G125" t="str">
        <f t="shared" si="30"/>
        <v>Standard Movie</v>
      </c>
      <c r="H125">
        <v>151</v>
      </c>
      <c r="I125" t="str">
        <f t="shared" si="31"/>
        <v>Very Low</v>
      </c>
      <c r="J125">
        <v>2000</v>
      </c>
      <c r="K125" t="str">
        <f t="shared" si="32"/>
        <v>Low</v>
      </c>
      <c r="L125" t="s">
        <v>286</v>
      </c>
      <c r="M125">
        <v>20000</v>
      </c>
      <c r="N125" t="str">
        <f t="shared" si="33"/>
        <v>Medium</v>
      </c>
      <c r="O125">
        <v>179883016</v>
      </c>
      <c r="P125" t="str">
        <f t="shared" si="34"/>
        <v>Hit</v>
      </c>
      <c r="Q125" t="s">
        <v>233</v>
      </c>
      <c r="R125" t="str">
        <f t="shared" si="35"/>
        <v>Action</v>
      </c>
      <c r="S125">
        <f t="shared" si="36"/>
        <v>5</v>
      </c>
      <c r="T125" t="s">
        <v>234</v>
      </c>
      <c r="U125" t="s">
        <v>788</v>
      </c>
      <c r="V125">
        <v>361924</v>
      </c>
      <c r="W125" t="str">
        <f t="shared" si="37"/>
        <v>High</v>
      </c>
      <c r="X125">
        <v>40054</v>
      </c>
      <c r="Y125" t="str">
        <f t="shared" si="38"/>
        <v>Medium</v>
      </c>
      <c r="Z125" t="s">
        <v>789</v>
      </c>
      <c r="AA125">
        <v>0</v>
      </c>
      <c r="AB125" t="str">
        <f t="shared" si="39"/>
        <v>Symbolic Poster</v>
      </c>
      <c r="AC125" t="s">
        <v>790</v>
      </c>
      <c r="AD125" t="s">
        <v>791</v>
      </c>
      <c r="AE125">
        <v>641</v>
      </c>
      <c r="AF125" t="str">
        <f t="shared" si="40"/>
        <v>Low</v>
      </c>
      <c r="AG125" t="s">
        <v>9</v>
      </c>
      <c r="AH125" t="s">
        <v>10</v>
      </c>
      <c r="AI125" t="s">
        <v>11</v>
      </c>
      <c r="AJ125" t="str">
        <f t="shared" si="41"/>
        <v>Teen</v>
      </c>
      <c r="AK125">
        <v>150000000</v>
      </c>
      <c r="AL125" t="str">
        <f t="shared" si="42"/>
        <v>High Budget</v>
      </c>
      <c r="AM125">
        <v>2009</v>
      </c>
      <c r="AN125">
        <f t="shared" si="43"/>
        <v>16</v>
      </c>
      <c r="AO125" t="str">
        <f t="shared" si="44"/>
        <v>Old Classic</v>
      </c>
      <c r="AP125">
        <v>16000</v>
      </c>
      <c r="AQ125" t="str">
        <f t="shared" si="45"/>
        <v>Medium</v>
      </c>
      <c r="AR125">
        <v>6.7</v>
      </c>
      <c r="AS125" t="str">
        <f t="shared" si="46"/>
        <v>Average</v>
      </c>
      <c r="AT125">
        <v>2.35</v>
      </c>
      <c r="AU125" t="str">
        <f t="shared" si="47"/>
        <v>Cinematic Widescreen</v>
      </c>
      <c r="AV125">
        <v>0</v>
      </c>
      <c r="AW125" t="str">
        <f t="shared" si="48"/>
        <v>Very Low</v>
      </c>
    </row>
    <row r="126" spans="1:49" x14ac:dyDescent="0.3">
      <c r="A126" t="s">
        <v>0</v>
      </c>
      <c r="B126" t="s">
        <v>414</v>
      </c>
      <c r="C126">
        <v>245</v>
      </c>
      <c r="D126" t="str">
        <f t="shared" si="28"/>
        <v>Medium</v>
      </c>
      <c r="E126">
        <v>129</v>
      </c>
      <c r="F126" t="str">
        <f t="shared" si="29"/>
        <v>2h 9m</v>
      </c>
      <c r="G126" t="str">
        <f t="shared" si="30"/>
        <v>Long Movie</v>
      </c>
      <c r="H126">
        <v>0</v>
      </c>
      <c r="I126" t="str">
        <f t="shared" si="31"/>
        <v>Very Low</v>
      </c>
      <c r="J126">
        <v>233</v>
      </c>
      <c r="K126" t="str">
        <f t="shared" si="32"/>
        <v>Very Low</v>
      </c>
      <c r="L126" t="s">
        <v>792</v>
      </c>
      <c r="M126">
        <v>309</v>
      </c>
      <c r="N126" t="str">
        <f t="shared" si="33"/>
        <v>Low</v>
      </c>
      <c r="O126">
        <v>139259759</v>
      </c>
      <c r="P126" t="str">
        <f t="shared" si="34"/>
        <v>Hit</v>
      </c>
      <c r="Q126" t="s">
        <v>618</v>
      </c>
      <c r="R126" t="str">
        <f t="shared" si="35"/>
        <v>Action</v>
      </c>
      <c r="S126">
        <f t="shared" si="36"/>
        <v>2</v>
      </c>
      <c r="T126" t="s">
        <v>793</v>
      </c>
      <c r="U126" t="s">
        <v>794</v>
      </c>
      <c r="V126">
        <v>364948</v>
      </c>
      <c r="W126" t="str">
        <f t="shared" si="37"/>
        <v>High</v>
      </c>
      <c r="X126">
        <v>1062</v>
      </c>
      <c r="Y126" t="str">
        <f t="shared" si="38"/>
        <v>Low</v>
      </c>
      <c r="Z126" t="s">
        <v>795</v>
      </c>
      <c r="AA126">
        <v>0</v>
      </c>
      <c r="AB126" t="str">
        <f t="shared" si="39"/>
        <v>Symbolic Poster</v>
      </c>
      <c r="AC126" t="s">
        <v>796</v>
      </c>
      <c r="AD126" t="s">
        <v>797</v>
      </c>
      <c r="AE126">
        <v>2121</v>
      </c>
      <c r="AF126" t="str">
        <f t="shared" si="40"/>
        <v>Medium</v>
      </c>
      <c r="AG126" t="s">
        <v>9</v>
      </c>
      <c r="AH126" t="s">
        <v>341</v>
      </c>
      <c r="AI126" t="s">
        <v>556</v>
      </c>
      <c r="AJ126" t="str">
        <f t="shared" si="41"/>
        <v>Adult</v>
      </c>
      <c r="AK126">
        <v>150000000</v>
      </c>
      <c r="AL126" t="str">
        <f t="shared" si="42"/>
        <v>High Budget</v>
      </c>
      <c r="AM126">
        <v>2003</v>
      </c>
      <c r="AN126">
        <f t="shared" si="43"/>
        <v>22</v>
      </c>
      <c r="AO126" t="str">
        <f t="shared" si="44"/>
        <v>Old Classic</v>
      </c>
      <c r="AP126">
        <v>269</v>
      </c>
      <c r="AQ126" t="str">
        <f t="shared" si="45"/>
        <v>Very Low</v>
      </c>
      <c r="AR126">
        <v>6.7</v>
      </c>
      <c r="AS126" t="str">
        <f t="shared" si="46"/>
        <v>Average</v>
      </c>
      <c r="AT126">
        <v>2.35</v>
      </c>
      <c r="AU126" t="str">
        <f t="shared" si="47"/>
        <v>Cinematic Widescreen</v>
      </c>
      <c r="AV126">
        <v>0</v>
      </c>
      <c r="AW126" t="str">
        <f t="shared" si="48"/>
        <v>Very Low</v>
      </c>
    </row>
    <row r="127" spans="1:49" x14ac:dyDescent="0.3">
      <c r="A127" t="s">
        <v>0</v>
      </c>
      <c r="B127" t="s">
        <v>798</v>
      </c>
      <c r="C127">
        <v>406</v>
      </c>
      <c r="D127" t="str">
        <f t="shared" si="28"/>
        <v>Medium</v>
      </c>
      <c r="E127">
        <v>102</v>
      </c>
      <c r="F127" t="str">
        <f t="shared" si="29"/>
        <v>1h 42m</v>
      </c>
      <c r="G127" t="str">
        <f t="shared" si="30"/>
        <v>Standard Movie</v>
      </c>
      <c r="H127">
        <v>69</v>
      </c>
      <c r="I127" t="str">
        <f t="shared" si="31"/>
        <v>Very Low</v>
      </c>
      <c r="J127">
        <v>490</v>
      </c>
      <c r="K127" t="str">
        <f t="shared" si="32"/>
        <v>Very Low</v>
      </c>
      <c r="L127" t="s">
        <v>799</v>
      </c>
      <c r="M127">
        <v>1000</v>
      </c>
      <c r="N127" t="str">
        <f t="shared" si="33"/>
        <v>Low</v>
      </c>
      <c r="O127">
        <v>400736600</v>
      </c>
      <c r="P127" t="str">
        <f t="shared" si="34"/>
        <v>Superhit</v>
      </c>
      <c r="Q127" t="s">
        <v>800</v>
      </c>
      <c r="R127" t="str">
        <f t="shared" si="35"/>
        <v>Adventure</v>
      </c>
      <c r="S127">
        <f t="shared" si="36"/>
        <v>6</v>
      </c>
      <c r="T127" t="s">
        <v>801</v>
      </c>
      <c r="U127" t="s">
        <v>802</v>
      </c>
      <c r="V127">
        <v>421658</v>
      </c>
      <c r="W127" t="str">
        <f t="shared" si="37"/>
        <v>High</v>
      </c>
      <c r="X127">
        <v>2582</v>
      </c>
      <c r="Y127" t="str">
        <f t="shared" si="38"/>
        <v>Low</v>
      </c>
      <c r="Z127" t="s">
        <v>803</v>
      </c>
      <c r="AA127">
        <v>0</v>
      </c>
      <c r="AB127" t="str">
        <f t="shared" si="39"/>
        <v>Symbolic Poster</v>
      </c>
      <c r="AC127" t="s">
        <v>804</v>
      </c>
      <c r="AD127" t="s">
        <v>805</v>
      </c>
      <c r="AE127">
        <v>904</v>
      </c>
      <c r="AF127" t="str">
        <f t="shared" si="40"/>
        <v>Low</v>
      </c>
      <c r="AG127" t="s">
        <v>9</v>
      </c>
      <c r="AH127" t="s">
        <v>10</v>
      </c>
      <c r="AI127" t="s">
        <v>66</v>
      </c>
      <c r="AJ127" t="str">
        <f t="shared" si="41"/>
        <v>Family</v>
      </c>
      <c r="AK127">
        <v>150000000</v>
      </c>
      <c r="AL127" t="str">
        <f t="shared" si="42"/>
        <v>High Budget</v>
      </c>
      <c r="AM127">
        <v>2013</v>
      </c>
      <c r="AN127">
        <f t="shared" si="43"/>
        <v>12</v>
      </c>
      <c r="AO127" t="str">
        <f t="shared" si="44"/>
        <v>Modern Classic</v>
      </c>
      <c r="AP127">
        <v>523</v>
      </c>
      <c r="AQ127" t="str">
        <f t="shared" si="45"/>
        <v>Very Low</v>
      </c>
      <c r="AR127">
        <v>7.6</v>
      </c>
      <c r="AS127" t="str">
        <f t="shared" si="46"/>
        <v>Good</v>
      </c>
      <c r="AT127">
        <v>2.2400000000000002</v>
      </c>
      <c r="AU127" t="str">
        <f t="shared" si="47"/>
        <v>Cinematic Widescreen</v>
      </c>
      <c r="AV127">
        <v>58000</v>
      </c>
      <c r="AW127" t="str">
        <f t="shared" si="48"/>
        <v>High</v>
      </c>
    </row>
    <row r="128" spans="1:49" x14ac:dyDescent="0.3">
      <c r="A128" t="s">
        <v>0</v>
      </c>
      <c r="B128" t="s">
        <v>414</v>
      </c>
      <c r="C128">
        <v>275</v>
      </c>
      <c r="D128" t="str">
        <f t="shared" si="28"/>
        <v>Medium</v>
      </c>
      <c r="E128">
        <v>138</v>
      </c>
      <c r="F128" t="str">
        <f t="shared" si="29"/>
        <v>2h 18m</v>
      </c>
      <c r="G128" t="str">
        <f t="shared" si="30"/>
        <v>Long Movie</v>
      </c>
      <c r="H128">
        <v>0</v>
      </c>
      <c r="I128" t="str">
        <f t="shared" si="31"/>
        <v>Very Low</v>
      </c>
      <c r="J128">
        <v>30</v>
      </c>
      <c r="K128" t="str">
        <f t="shared" si="32"/>
        <v>Very Low</v>
      </c>
      <c r="L128" t="s">
        <v>806</v>
      </c>
      <c r="M128">
        <v>234</v>
      </c>
      <c r="N128" t="str">
        <f t="shared" si="33"/>
        <v>Low</v>
      </c>
      <c r="O128">
        <v>281492479</v>
      </c>
      <c r="P128" t="str">
        <f t="shared" si="34"/>
        <v>Superhit</v>
      </c>
      <c r="Q128" t="s">
        <v>618</v>
      </c>
      <c r="R128" t="str">
        <f t="shared" si="35"/>
        <v>Action</v>
      </c>
      <c r="S128">
        <f t="shared" si="36"/>
        <v>2</v>
      </c>
      <c r="T128" t="s">
        <v>807</v>
      </c>
      <c r="U128" t="s">
        <v>808</v>
      </c>
      <c r="V128">
        <v>421818</v>
      </c>
      <c r="W128" t="str">
        <f t="shared" si="37"/>
        <v>High</v>
      </c>
      <c r="X128">
        <v>534</v>
      </c>
      <c r="Y128" t="str">
        <f t="shared" si="38"/>
        <v>Very Low</v>
      </c>
      <c r="Z128" t="s">
        <v>809</v>
      </c>
      <c r="AA128">
        <v>0</v>
      </c>
      <c r="AB128" t="str">
        <f t="shared" si="39"/>
        <v>Symbolic Poster</v>
      </c>
      <c r="AC128" t="s">
        <v>810</v>
      </c>
      <c r="AD128" t="s">
        <v>811</v>
      </c>
      <c r="AE128">
        <v>2789</v>
      </c>
      <c r="AF128" t="str">
        <f t="shared" si="40"/>
        <v>Medium</v>
      </c>
      <c r="AG128" t="s">
        <v>9</v>
      </c>
      <c r="AH128" t="s">
        <v>10</v>
      </c>
      <c r="AI128" t="s">
        <v>556</v>
      </c>
      <c r="AJ128" t="str">
        <f t="shared" si="41"/>
        <v>Adult</v>
      </c>
      <c r="AK128">
        <v>150000000</v>
      </c>
      <c r="AL128" t="str">
        <f t="shared" si="42"/>
        <v>High Budget</v>
      </c>
      <c r="AM128">
        <v>2003</v>
      </c>
      <c r="AN128">
        <f t="shared" si="43"/>
        <v>22</v>
      </c>
      <c r="AO128" t="str">
        <f t="shared" si="44"/>
        <v>Old Classic</v>
      </c>
      <c r="AP128">
        <v>198</v>
      </c>
      <c r="AQ128" t="str">
        <f t="shared" si="45"/>
        <v>Very Low</v>
      </c>
      <c r="AR128">
        <v>7.2</v>
      </c>
      <c r="AS128" t="str">
        <f t="shared" si="46"/>
        <v>Good</v>
      </c>
      <c r="AT128">
        <v>2.35</v>
      </c>
      <c r="AU128" t="str">
        <f t="shared" si="47"/>
        <v>Cinematic Widescreen</v>
      </c>
      <c r="AV128">
        <v>0</v>
      </c>
      <c r="AW128" t="str">
        <f t="shared" si="48"/>
        <v>Very Low</v>
      </c>
    </row>
    <row r="129" spans="1:49" x14ac:dyDescent="0.3">
      <c r="A129" t="s">
        <v>0</v>
      </c>
      <c r="B129" t="s">
        <v>706</v>
      </c>
      <c r="C129">
        <v>486</v>
      </c>
      <c r="D129" t="str">
        <f t="shared" si="28"/>
        <v>Medium</v>
      </c>
      <c r="E129">
        <v>112</v>
      </c>
      <c r="F129" t="str">
        <f t="shared" si="29"/>
        <v>1h 52m</v>
      </c>
      <c r="G129" t="str">
        <f t="shared" si="30"/>
        <v>Standard Movie</v>
      </c>
      <c r="H129">
        <v>230</v>
      </c>
      <c r="I129" t="str">
        <f t="shared" si="31"/>
        <v>Very Low</v>
      </c>
      <c r="J129">
        <v>12000</v>
      </c>
      <c r="K129" t="str">
        <f t="shared" si="32"/>
        <v>Medium</v>
      </c>
      <c r="L129" t="s">
        <v>812</v>
      </c>
      <c r="M129">
        <v>26000</v>
      </c>
      <c r="N129" t="str">
        <f t="shared" si="33"/>
        <v>Medium</v>
      </c>
      <c r="O129">
        <v>206360018</v>
      </c>
      <c r="P129" t="str">
        <f t="shared" si="34"/>
        <v>Superhit</v>
      </c>
      <c r="Q129" t="s">
        <v>14</v>
      </c>
      <c r="R129" t="str">
        <f t="shared" si="35"/>
        <v>Action</v>
      </c>
      <c r="S129">
        <f t="shared" si="36"/>
        <v>3</v>
      </c>
      <c r="T129" t="s">
        <v>69</v>
      </c>
      <c r="U129" t="s">
        <v>813</v>
      </c>
      <c r="V129">
        <v>414070</v>
      </c>
      <c r="W129" t="str">
        <f t="shared" si="37"/>
        <v>High</v>
      </c>
      <c r="X129">
        <v>59803</v>
      </c>
      <c r="Y129" t="str">
        <f t="shared" si="38"/>
        <v>High</v>
      </c>
      <c r="Z129" t="s">
        <v>733</v>
      </c>
      <c r="AA129">
        <v>3</v>
      </c>
      <c r="AB129" t="str">
        <f t="shared" si="39"/>
        <v>Duo/Trio Poster</v>
      </c>
      <c r="AC129" t="s">
        <v>814</v>
      </c>
      <c r="AD129" t="s">
        <v>815</v>
      </c>
      <c r="AE129">
        <v>532</v>
      </c>
      <c r="AF129" t="str">
        <f t="shared" si="40"/>
        <v>Low</v>
      </c>
      <c r="AG129" t="s">
        <v>9</v>
      </c>
      <c r="AH129" t="s">
        <v>10</v>
      </c>
      <c r="AI129" t="s">
        <v>11</v>
      </c>
      <c r="AJ129" t="str">
        <f t="shared" si="41"/>
        <v>Teen</v>
      </c>
      <c r="AK129">
        <v>170000000</v>
      </c>
      <c r="AL129" t="str">
        <f t="shared" si="42"/>
        <v>High Budget</v>
      </c>
      <c r="AM129">
        <v>2013</v>
      </c>
      <c r="AN129">
        <f t="shared" si="43"/>
        <v>12</v>
      </c>
      <c r="AO129" t="str">
        <f t="shared" si="44"/>
        <v>Modern Classic</v>
      </c>
      <c r="AP129">
        <v>20000</v>
      </c>
      <c r="AQ129" t="str">
        <f t="shared" si="45"/>
        <v>Medium</v>
      </c>
      <c r="AR129">
        <v>7.1</v>
      </c>
      <c r="AS129" t="str">
        <f t="shared" si="46"/>
        <v>Good</v>
      </c>
      <c r="AT129">
        <v>2.35</v>
      </c>
      <c r="AU129" t="str">
        <f t="shared" si="47"/>
        <v>Cinematic Widescreen</v>
      </c>
      <c r="AV129">
        <v>63000</v>
      </c>
      <c r="AW129" t="str">
        <f t="shared" si="48"/>
        <v>High</v>
      </c>
    </row>
    <row r="130" spans="1:49" x14ac:dyDescent="0.3">
      <c r="A130" t="s">
        <v>0</v>
      </c>
      <c r="B130" t="s">
        <v>816</v>
      </c>
      <c r="C130">
        <v>739</v>
      </c>
      <c r="D130" t="str">
        <f t="shared" si="28"/>
        <v>High</v>
      </c>
      <c r="E130">
        <v>120</v>
      </c>
      <c r="F130" t="str">
        <f t="shared" si="29"/>
        <v>2h 0m</v>
      </c>
      <c r="G130" t="str">
        <f t="shared" si="30"/>
        <v>Standard Movie</v>
      </c>
      <c r="H130">
        <v>750</v>
      </c>
      <c r="I130" t="str">
        <f t="shared" si="31"/>
        <v>Very Low</v>
      </c>
      <c r="J130">
        <v>943</v>
      </c>
      <c r="K130" t="str">
        <f t="shared" si="32"/>
        <v>Very Low</v>
      </c>
      <c r="L130" t="s">
        <v>747</v>
      </c>
      <c r="M130">
        <v>27000</v>
      </c>
      <c r="N130" t="str">
        <f t="shared" si="33"/>
        <v>Medium</v>
      </c>
      <c r="O130">
        <v>153629485</v>
      </c>
      <c r="P130" t="str">
        <f t="shared" si="34"/>
        <v>Hit</v>
      </c>
      <c r="Q130" t="s">
        <v>198</v>
      </c>
      <c r="R130" t="str">
        <f t="shared" si="35"/>
        <v>Action</v>
      </c>
      <c r="S130">
        <f t="shared" si="36"/>
        <v>4</v>
      </c>
      <c r="T130" t="s">
        <v>32</v>
      </c>
      <c r="U130" t="s">
        <v>817</v>
      </c>
      <c r="V130">
        <v>552503</v>
      </c>
      <c r="W130" t="str">
        <f t="shared" si="37"/>
        <v>Very High</v>
      </c>
      <c r="X130">
        <v>40025</v>
      </c>
      <c r="Y130" t="str">
        <f t="shared" si="38"/>
        <v>Medium</v>
      </c>
      <c r="Z130" t="s">
        <v>818</v>
      </c>
      <c r="AA130">
        <v>0</v>
      </c>
      <c r="AB130" t="str">
        <f t="shared" si="39"/>
        <v>Symbolic Poster</v>
      </c>
      <c r="AC130" t="s">
        <v>819</v>
      </c>
      <c r="AD130" t="s">
        <v>820</v>
      </c>
      <c r="AE130">
        <v>1588</v>
      </c>
      <c r="AF130" t="str">
        <f t="shared" si="40"/>
        <v>Low</v>
      </c>
      <c r="AG130" t="s">
        <v>9</v>
      </c>
      <c r="AH130" t="s">
        <v>341</v>
      </c>
      <c r="AI130" t="s">
        <v>556</v>
      </c>
      <c r="AJ130" t="str">
        <f t="shared" si="41"/>
        <v>Adult</v>
      </c>
      <c r="AK130">
        <v>150000000</v>
      </c>
      <c r="AL130" t="str">
        <f t="shared" si="42"/>
        <v>High Budget</v>
      </c>
      <c r="AM130">
        <v>2015</v>
      </c>
      <c r="AN130">
        <f t="shared" si="43"/>
        <v>10</v>
      </c>
      <c r="AO130" t="str">
        <f t="shared" si="44"/>
        <v>Modern Classic</v>
      </c>
      <c r="AP130">
        <v>9000</v>
      </c>
      <c r="AQ130" t="str">
        <f t="shared" si="45"/>
        <v>Low</v>
      </c>
      <c r="AR130">
        <v>8.1</v>
      </c>
      <c r="AS130" t="str">
        <f t="shared" si="46"/>
        <v>Excellent</v>
      </c>
      <c r="AT130">
        <v>2.35</v>
      </c>
      <c r="AU130" t="str">
        <f t="shared" si="47"/>
        <v>Cinematic Widescreen</v>
      </c>
      <c r="AV130">
        <v>191000</v>
      </c>
      <c r="AW130" t="str">
        <f t="shared" si="48"/>
        <v>High</v>
      </c>
    </row>
    <row r="131" spans="1:49" x14ac:dyDescent="0.3">
      <c r="A131" t="s">
        <v>0</v>
      </c>
      <c r="B131" t="s">
        <v>821</v>
      </c>
      <c r="C131">
        <v>298</v>
      </c>
      <c r="D131" t="str">
        <f t="shared" ref="D131:D194" si="50">IF(C131&lt;=50,"Very Low",
IF(C131&lt;=200,"Low",
IF(C131&lt;=500,"Medium",
IF(C131&lt;=1000,"High","Very High"))))</f>
        <v>Medium</v>
      </c>
      <c r="E131">
        <v>146</v>
      </c>
      <c r="F131" t="str">
        <f t="shared" ref="F131:F194" si="51">INT(E131/60) &amp; "h " &amp; MOD(E131,60) &amp; "m"</f>
        <v>2h 26m</v>
      </c>
      <c r="G131" t="str">
        <f t="shared" ref="G131:G194" si="52">IF(E131&lt;60,"Short Film",IF(E131&lt;90,"Featurette",IF(E131&lt;=120,"Standard Movie",IF(E131&lt;=180,"Long Movie","Epic"))))</f>
        <v>Long Movie</v>
      </c>
      <c r="H131">
        <v>2000</v>
      </c>
      <c r="I131" t="str">
        <f t="shared" ref="I131:I194" si="53">IF(H131&lt;=1000,"Very Low",IF(H131&lt;=10000,"Low",IF(H131&lt;=50000,"Medium",IF(H131&lt;=200000,"High","Very High"))))</f>
        <v>Low</v>
      </c>
      <c r="J131">
        <v>294</v>
      </c>
      <c r="K131" t="str">
        <f t="shared" ref="K131:K194" si="54">IF(J131&lt;=1000,"Very Low",IF(J131&lt;=10000,"Low",IF(J131&lt;=50000,"Medium",IF(J131&lt;=200000,"High","Very High"))))</f>
        <v>Very Low</v>
      </c>
      <c r="L131" t="s">
        <v>822</v>
      </c>
      <c r="M131">
        <v>15000</v>
      </c>
      <c r="N131" t="str">
        <f t="shared" ref="N131:N194" si="55">IF(A131&lt;=1000,"Very Low",
IF(M131&lt;=10000,"Low",IF(M131&lt;=50000,"Medium",IF(M131&lt;=200000,"High","Very High"))))</f>
        <v>Medium</v>
      </c>
      <c r="O131">
        <v>133375846</v>
      </c>
      <c r="P131" t="str">
        <f t="shared" ref="P131:P194" si="56">IF(AND(O131&gt;=500000000),"Blockbuster",
IF(AND(O131&gt;=200000000,O131&lt;=499999999),"Superhit",
IF(AND(O131&gt;=50000000,O131&lt;=199999999),"Hit",
IF(AND(O131&gt;=10000000,O131&lt;=49999999),"Average",
IF(AND(O131&lt;=10000000),"Flop","")))))</f>
        <v>Hit</v>
      </c>
      <c r="Q131" t="s">
        <v>823</v>
      </c>
      <c r="R131" t="str">
        <f t="shared" ref="R131:R194" si="57">LEFT(Q131, FIND("|",Q131&amp;"|")-1)</f>
        <v>Mystery</v>
      </c>
      <c r="S131">
        <f t="shared" ref="S131:S194" si="58">LEN(Q131)-LEN(SUBSTITUTE(Q131,"|",""))+1</f>
        <v>2</v>
      </c>
      <c r="T131" t="s">
        <v>293</v>
      </c>
      <c r="U131" t="s">
        <v>824</v>
      </c>
      <c r="V131">
        <v>207839</v>
      </c>
      <c r="W131" t="str">
        <f t="shared" ref="W131:W194" si="59">IF(V131&lt;=10000,"Very Low",IF(V131&lt;=50000,"Low",IF(V131&lt;=200000,"Medium",IF(V131&lt;=500000,"High","Very High"))))</f>
        <v>High</v>
      </c>
      <c r="X131">
        <v>16948</v>
      </c>
      <c r="Y131" t="str">
        <f t="shared" ref="Y131:Y194" si="60">IF(X131&lt;=1000,"Very Low",IF(X131&lt;=10000,"Low",IF(X131&lt;=50000,"Medium",IF(X131&lt;=200000,"High","Very High"))))</f>
        <v>Medium</v>
      </c>
      <c r="Z131" t="s">
        <v>825</v>
      </c>
      <c r="AA131">
        <v>2</v>
      </c>
      <c r="AB131" t="str">
        <f t="shared" ref="AB131:AB194" si="61">IF(AA131=0,"Symbolic Poster",IF(AA131=1,"Solo Star Poster",IF(AA131&lt;=3,"Duo/Trio Poster","Ensemble Poster")))</f>
        <v>Duo/Trio Poster</v>
      </c>
      <c r="AC131" t="s">
        <v>826</v>
      </c>
      <c r="AD131" t="s">
        <v>827</v>
      </c>
      <c r="AE131">
        <v>435</v>
      </c>
      <c r="AF131" t="str">
        <f t="shared" ref="AF131:AF194" si="62">IF(AE131&lt;=500,"Very Low",IF(AE131&lt;=2000,"Low",IF(AE131&lt;=5000,"Medium",IF(AE131&lt;=15000,"High","Very High"))))</f>
        <v>Very Low</v>
      </c>
      <c r="AG131" t="s">
        <v>9</v>
      </c>
      <c r="AH131" t="s">
        <v>10</v>
      </c>
      <c r="AI131" t="s">
        <v>11</v>
      </c>
      <c r="AJ131" t="str">
        <f t="shared" ref="AJ131:AJ194" si="63">IF(OR(AI131="G",AI131="PG",AI131="U",AI131="TV-Y",AI131="TV-G"),"Family",IF(OR(AI131="PG-13",AI131="UA",AI131="TV-14"),"Teen",IF(OR(AI131="R",AI131="NC-17",AI131="A",AI131="TV-MA"),"Adult",IF(AI131="Not Rated","No Rating","Other/Unknown"))))</f>
        <v>Teen</v>
      </c>
      <c r="AK131">
        <v>150000000</v>
      </c>
      <c r="AL131" t="str">
        <f t="shared" ref="AL131:AL194" si="64">IF(AK131&gt;=200000000,"Very High Budget",
IF(AND(AK131&gt;=100000000,AK131&lt;=199999999),"High Budget",
IF(AND(AK131&gt;=30000000,AK131&lt;=99999999),"Medium Budget",
IF(AK131&lt;30000000,"Low Budget",""))))</f>
        <v>High Budget</v>
      </c>
      <c r="AM131">
        <v>2009</v>
      </c>
      <c r="AN131">
        <f t="shared" ref="AN131:AN194" si="65">$AY$20-AM131</f>
        <v>16</v>
      </c>
      <c r="AO131" t="str">
        <f t="shared" ref="AO131:AO194" si="66">IF(AN131&lt;=5,"Recent",IF(AND(AN131&gt;=6,AN131&lt;=15),"Modern Classic",IF(AN131&gt;15,"Old Classic","")))</f>
        <v>Old Classic</v>
      </c>
      <c r="AP131">
        <v>745</v>
      </c>
      <c r="AQ131" t="str">
        <f t="shared" ref="AQ131:AQ194" si="67">IF(AP131&lt;=1000,"Very Low",IF(AP131&lt;=10000,"Low",IF(AP131&lt;=50000,"Medium",IF(AP131&lt;=200000,"High","Very High"))))</f>
        <v>Very Low</v>
      </c>
      <c r="AR131">
        <v>6.7</v>
      </c>
      <c r="AS131" t="str">
        <f t="shared" ref="AS131:AS194" si="68">IF(AND(AR131&gt;=9,AR131&lt;=10),"Master Piece",
IF(AND(AR131&gt;=8,AR131&lt;9),"Excellent",
IF(AND(AR131&gt;=7,AR131&lt;8),"Good",
IF(AND(AR131&gt;=6,AR131&lt;7),"Average",
IF(AND(AR131&gt;=5,AR131&lt;6),"Below Average",
IF(AND(AR131&gt;=4,AR131&lt;5),"Poor",
IF(AND(AR131&gt;=3,AR131&lt;4),"Very Poor",
IF(AND(AR131&gt;=0,AR131&lt;3),"Terrible",""))))))))</f>
        <v>Average</v>
      </c>
      <c r="AT131">
        <v>2.35</v>
      </c>
      <c r="AU131" t="str">
        <f t="shared" ref="AU131:AU194" si="69">IF(AND(AT131&gt;=1.3,AT131&lt;=1.4),"Classic",IF(AND(AT131&gt;=1.7,AT131&lt;=1.9),"HDTV / Widescreen",IF(AND(AT131&gt;=2.2,AT131&lt;=2.4),"Cinematic Widescreen",IF(AND(AT131&gt;=1.4,AT131&lt;=1.6),"Standard Academy",IF(AT131&gt;=2.4,"Ultra Widescreen","")))))</f>
        <v>Cinematic Widescreen</v>
      </c>
      <c r="AV131">
        <v>0</v>
      </c>
      <c r="AW131" t="str">
        <f t="shared" ref="AW131:AW194" si="70">IF(AV131&lt;=1000,"Very Low",IF(AV131&lt;=10000,"Low",IF(AV131&lt;=50000,"Medium",IF(AV131&lt;=200000,"High","Very High"))))</f>
        <v>Very Low</v>
      </c>
    </row>
    <row r="132" spans="1:49" x14ac:dyDescent="0.3">
      <c r="A132" t="s">
        <v>0</v>
      </c>
      <c r="B132" t="s">
        <v>828</v>
      </c>
      <c r="C132">
        <v>516</v>
      </c>
      <c r="D132" t="str">
        <f t="shared" si="50"/>
        <v>High</v>
      </c>
      <c r="E132">
        <v>115</v>
      </c>
      <c r="F132" t="str">
        <f t="shared" si="51"/>
        <v>1h 55m</v>
      </c>
      <c r="G132" t="str">
        <f t="shared" si="52"/>
        <v>Standard Movie</v>
      </c>
      <c r="H132">
        <v>0</v>
      </c>
      <c r="I132" t="str">
        <f t="shared" si="53"/>
        <v>Very Low</v>
      </c>
      <c r="J132">
        <v>12000</v>
      </c>
      <c r="K132" t="str">
        <f t="shared" si="54"/>
        <v>Medium</v>
      </c>
      <c r="L132" t="s">
        <v>812</v>
      </c>
      <c r="M132">
        <v>26000</v>
      </c>
      <c r="N132" t="str">
        <f t="shared" si="55"/>
        <v>Medium</v>
      </c>
      <c r="O132">
        <v>181015141</v>
      </c>
      <c r="P132" t="str">
        <f t="shared" si="56"/>
        <v>Hit</v>
      </c>
      <c r="Q132" t="s">
        <v>14</v>
      </c>
      <c r="R132" t="str">
        <f t="shared" si="57"/>
        <v>Action</v>
      </c>
      <c r="S132">
        <f t="shared" si="58"/>
        <v>3</v>
      </c>
      <c r="T132" t="s">
        <v>69</v>
      </c>
      <c r="U132" t="s">
        <v>829</v>
      </c>
      <c r="V132">
        <v>536314</v>
      </c>
      <c r="W132" t="str">
        <f t="shared" si="59"/>
        <v>Very High</v>
      </c>
      <c r="X132">
        <v>60059</v>
      </c>
      <c r="Y132" t="str">
        <f t="shared" si="60"/>
        <v>High</v>
      </c>
      <c r="Z132" t="s">
        <v>733</v>
      </c>
      <c r="AA132">
        <v>1</v>
      </c>
      <c r="AB132" t="str">
        <f t="shared" si="61"/>
        <v>Solo Star Poster</v>
      </c>
      <c r="AC132" t="s">
        <v>830</v>
      </c>
      <c r="AD132" t="s">
        <v>831</v>
      </c>
      <c r="AE132">
        <v>738</v>
      </c>
      <c r="AF132" t="str">
        <f t="shared" si="62"/>
        <v>Low</v>
      </c>
      <c r="AG132" t="s">
        <v>9</v>
      </c>
      <c r="AH132" t="s">
        <v>10</v>
      </c>
      <c r="AI132" t="s">
        <v>11</v>
      </c>
      <c r="AJ132" t="str">
        <f t="shared" si="63"/>
        <v>Teen</v>
      </c>
      <c r="AK132">
        <v>150000000</v>
      </c>
      <c r="AL132" t="str">
        <f t="shared" si="64"/>
        <v>High Budget</v>
      </c>
      <c r="AM132">
        <v>2011</v>
      </c>
      <c r="AN132">
        <f t="shared" si="65"/>
        <v>14</v>
      </c>
      <c r="AO132" t="str">
        <f t="shared" si="66"/>
        <v>Modern Classic</v>
      </c>
      <c r="AP132">
        <v>20000</v>
      </c>
      <c r="AQ132" t="str">
        <f t="shared" si="67"/>
        <v>Medium</v>
      </c>
      <c r="AR132">
        <v>7</v>
      </c>
      <c r="AS132" t="str">
        <f t="shared" si="68"/>
        <v>Good</v>
      </c>
      <c r="AT132">
        <v>2.35</v>
      </c>
      <c r="AU132" t="str">
        <f t="shared" si="69"/>
        <v>Cinematic Widescreen</v>
      </c>
      <c r="AV132">
        <v>63000</v>
      </c>
      <c r="AW132" t="str">
        <f t="shared" si="70"/>
        <v>High</v>
      </c>
    </row>
    <row r="133" spans="1:49" x14ac:dyDescent="0.3">
      <c r="A133" t="s">
        <v>0</v>
      </c>
      <c r="B133" t="s">
        <v>832</v>
      </c>
      <c r="C133">
        <v>225</v>
      </c>
      <c r="D133" t="str">
        <f t="shared" si="50"/>
        <v>Medium</v>
      </c>
      <c r="E133">
        <v>96</v>
      </c>
      <c r="F133" t="str">
        <f t="shared" si="51"/>
        <v>1h 36m</v>
      </c>
      <c r="G133" t="str">
        <f t="shared" si="52"/>
        <v>Standard Movie</v>
      </c>
      <c r="H133">
        <v>59</v>
      </c>
      <c r="I133" t="str">
        <f t="shared" si="53"/>
        <v>Very Low</v>
      </c>
      <c r="J133">
        <v>699</v>
      </c>
      <c r="K133" t="str">
        <f t="shared" si="54"/>
        <v>Very Low</v>
      </c>
      <c r="L133" t="s">
        <v>833</v>
      </c>
      <c r="M133">
        <v>17000</v>
      </c>
      <c r="N133" t="str">
        <f t="shared" si="55"/>
        <v>Medium</v>
      </c>
      <c r="O133">
        <v>114053579</v>
      </c>
      <c r="P133" t="str">
        <f t="shared" si="56"/>
        <v>Hit</v>
      </c>
      <c r="Q133" t="s">
        <v>834</v>
      </c>
      <c r="R133" t="str">
        <f t="shared" si="57"/>
        <v>Adventure</v>
      </c>
      <c r="S133">
        <f t="shared" si="58"/>
        <v>5</v>
      </c>
      <c r="T133" t="s">
        <v>460</v>
      </c>
      <c r="U133" t="s">
        <v>835</v>
      </c>
      <c r="V133">
        <v>146766</v>
      </c>
      <c r="W133" t="str">
        <f t="shared" si="59"/>
        <v>Medium</v>
      </c>
      <c r="X133">
        <v>20007</v>
      </c>
      <c r="Y133" t="str">
        <f t="shared" si="60"/>
        <v>Medium</v>
      </c>
      <c r="Z133" t="s">
        <v>836</v>
      </c>
      <c r="AA133">
        <v>0</v>
      </c>
      <c r="AB133" t="str">
        <f t="shared" si="61"/>
        <v>Symbolic Poster</v>
      </c>
      <c r="AC133" t="s">
        <v>837</v>
      </c>
      <c r="AD133" t="s">
        <v>838</v>
      </c>
      <c r="AE133">
        <v>178</v>
      </c>
      <c r="AF133" t="str">
        <f t="shared" si="62"/>
        <v>Very Low</v>
      </c>
      <c r="AG133" t="s">
        <v>9</v>
      </c>
      <c r="AH133" t="s">
        <v>10</v>
      </c>
      <c r="AI133" t="s">
        <v>66</v>
      </c>
      <c r="AJ133" t="str">
        <f t="shared" si="63"/>
        <v>Family</v>
      </c>
      <c r="AK133">
        <v>150000000</v>
      </c>
      <c r="AL133" t="str">
        <f t="shared" si="64"/>
        <v>High Budget</v>
      </c>
      <c r="AM133">
        <v>2008</v>
      </c>
      <c r="AN133">
        <f t="shared" si="65"/>
        <v>17</v>
      </c>
      <c r="AO133" t="str">
        <f t="shared" si="66"/>
        <v>Old Classic</v>
      </c>
      <c r="AP133">
        <v>759</v>
      </c>
      <c r="AQ133" t="str">
        <f t="shared" si="67"/>
        <v>Very Low</v>
      </c>
      <c r="AR133">
        <v>6.9</v>
      </c>
      <c r="AS133" t="str">
        <f t="shared" si="68"/>
        <v>Average</v>
      </c>
      <c r="AT133">
        <v>1.85</v>
      </c>
      <c r="AU133" t="str">
        <f t="shared" si="69"/>
        <v>HDTV / Widescreen</v>
      </c>
      <c r="AV133">
        <v>0</v>
      </c>
      <c r="AW133" t="str">
        <f t="shared" si="70"/>
        <v>Very Low</v>
      </c>
    </row>
    <row r="134" spans="1:49" x14ac:dyDescent="0.3">
      <c r="A134" t="s">
        <v>0</v>
      </c>
      <c r="B134" t="s">
        <v>839</v>
      </c>
      <c r="C134">
        <v>145</v>
      </c>
      <c r="D134" t="str">
        <f t="shared" si="50"/>
        <v>Low</v>
      </c>
      <c r="E134">
        <v>88</v>
      </c>
      <c r="F134" t="str">
        <f t="shared" si="51"/>
        <v>1h 28m</v>
      </c>
      <c r="G134" t="str">
        <f t="shared" si="52"/>
        <v>Featurette</v>
      </c>
      <c r="H134">
        <v>12</v>
      </c>
      <c r="I134" t="str">
        <f t="shared" si="53"/>
        <v>Very Low</v>
      </c>
      <c r="J134">
        <v>182</v>
      </c>
      <c r="K134" t="str">
        <f t="shared" si="54"/>
        <v>Very Low</v>
      </c>
      <c r="L134" t="s">
        <v>840</v>
      </c>
      <c r="M134">
        <v>730</v>
      </c>
      <c r="N134" t="str">
        <f t="shared" si="55"/>
        <v>Low</v>
      </c>
      <c r="O134">
        <v>119420252</v>
      </c>
      <c r="P134" t="str">
        <f t="shared" si="56"/>
        <v>Hit</v>
      </c>
      <c r="Q134" t="s">
        <v>841</v>
      </c>
      <c r="R134" t="str">
        <f t="shared" si="57"/>
        <v>Action</v>
      </c>
      <c r="S134">
        <f t="shared" si="58"/>
        <v>7</v>
      </c>
      <c r="T134" t="s">
        <v>842</v>
      </c>
      <c r="U134" t="s">
        <v>843</v>
      </c>
      <c r="V134">
        <v>33042</v>
      </c>
      <c r="W134" t="str">
        <f t="shared" si="59"/>
        <v>Low</v>
      </c>
      <c r="X134">
        <v>2217</v>
      </c>
      <c r="Y134" t="str">
        <f t="shared" si="60"/>
        <v>Low</v>
      </c>
      <c r="Z134" t="s">
        <v>844</v>
      </c>
      <c r="AA134">
        <v>0</v>
      </c>
      <c r="AB134" t="str">
        <f t="shared" si="61"/>
        <v>Symbolic Poster</v>
      </c>
      <c r="AC134" t="s">
        <v>845</v>
      </c>
      <c r="AD134" t="s">
        <v>846</v>
      </c>
      <c r="AE134">
        <v>90</v>
      </c>
      <c r="AF134" t="str">
        <f t="shared" si="62"/>
        <v>Very Low</v>
      </c>
      <c r="AG134" t="s">
        <v>9</v>
      </c>
      <c r="AH134" t="s">
        <v>10</v>
      </c>
      <c r="AI134" t="s">
        <v>66</v>
      </c>
      <c r="AJ134" t="str">
        <f t="shared" si="63"/>
        <v>Family</v>
      </c>
      <c r="AK134">
        <v>150000000</v>
      </c>
      <c r="AL134" t="str">
        <f t="shared" si="64"/>
        <v>High Budget</v>
      </c>
      <c r="AM134">
        <v>2009</v>
      </c>
      <c r="AN134">
        <f t="shared" si="65"/>
        <v>16</v>
      </c>
      <c r="AO134" t="str">
        <f t="shared" si="66"/>
        <v>Old Classic</v>
      </c>
      <c r="AP134">
        <v>607</v>
      </c>
      <c r="AQ134" t="str">
        <f t="shared" si="67"/>
        <v>Very Low</v>
      </c>
      <c r="AR134">
        <v>5.0999999999999996</v>
      </c>
      <c r="AS134" t="str">
        <f t="shared" si="68"/>
        <v>Below Average</v>
      </c>
      <c r="AT134">
        <v>2.35</v>
      </c>
      <c r="AU134" t="str">
        <f t="shared" si="69"/>
        <v>Cinematic Widescreen</v>
      </c>
      <c r="AV134">
        <v>0</v>
      </c>
      <c r="AW134" t="str">
        <f t="shared" si="70"/>
        <v>Very Low</v>
      </c>
    </row>
    <row r="135" spans="1:49" x14ac:dyDescent="0.3">
      <c r="A135" t="s">
        <v>0</v>
      </c>
      <c r="B135" t="s">
        <v>847</v>
      </c>
      <c r="C135">
        <v>310</v>
      </c>
      <c r="D135" t="str">
        <f t="shared" si="50"/>
        <v>Medium</v>
      </c>
      <c r="E135">
        <v>99</v>
      </c>
      <c r="F135" t="str">
        <f t="shared" si="51"/>
        <v>1h 39m</v>
      </c>
      <c r="G135" t="str">
        <f t="shared" si="52"/>
        <v>Standard Movie</v>
      </c>
      <c r="H135">
        <v>473</v>
      </c>
      <c r="I135" t="str">
        <f t="shared" si="53"/>
        <v>Very Low</v>
      </c>
      <c r="J135">
        <v>502</v>
      </c>
      <c r="K135" t="str">
        <f t="shared" si="54"/>
        <v>Very Low</v>
      </c>
      <c r="L135" t="s">
        <v>848</v>
      </c>
      <c r="M135">
        <v>14000</v>
      </c>
      <c r="N135" t="str">
        <f t="shared" si="55"/>
        <v>Medium</v>
      </c>
      <c r="O135">
        <v>83640426</v>
      </c>
      <c r="P135" t="str">
        <f t="shared" si="56"/>
        <v>Hit</v>
      </c>
      <c r="Q135" t="s">
        <v>14</v>
      </c>
      <c r="R135" t="str">
        <f t="shared" si="57"/>
        <v>Action</v>
      </c>
      <c r="S135">
        <f t="shared" si="58"/>
        <v>3</v>
      </c>
      <c r="T135" t="s">
        <v>199</v>
      </c>
      <c r="U135" t="s">
        <v>849</v>
      </c>
      <c r="V135">
        <v>152826</v>
      </c>
      <c r="W135" t="str">
        <f t="shared" si="59"/>
        <v>Medium</v>
      </c>
      <c r="X135">
        <v>16184</v>
      </c>
      <c r="Y135" t="str">
        <f t="shared" si="60"/>
        <v>Medium</v>
      </c>
      <c r="Z135" t="s">
        <v>850</v>
      </c>
      <c r="AA135">
        <v>0</v>
      </c>
      <c r="AB135" t="str">
        <f t="shared" si="61"/>
        <v>Symbolic Poster</v>
      </c>
      <c r="AC135" t="s">
        <v>851</v>
      </c>
      <c r="AD135" t="s">
        <v>852</v>
      </c>
      <c r="AE135">
        <v>253</v>
      </c>
      <c r="AF135" t="str">
        <f t="shared" si="62"/>
        <v>Very Low</v>
      </c>
      <c r="AG135" t="s">
        <v>9</v>
      </c>
      <c r="AH135" t="s">
        <v>10</v>
      </c>
      <c r="AI135" t="s">
        <v>11</v>
      </c>
      <c r="AJ135" t="str">
        <f t="shared" si="63"/>
        <v>Teen</v>
      </c>
      <c r="AK135">
        <v>150000000</v>
      </c>
      <c r="AL135" t="str">
        <f t="shared" si="64"/>
        <v>High Budget</v>
      </c>
      <c r="AM135">
        <v>2012</v>
      </c>
      <c r="AN135">
        <f t="shared" si="65"/>
        <v>13</v>
      </c>
      <c r="AO135" t="str">
        <f t="shared" si="66"/>
        <v>Modern Classic</v>
      </c>
      <c r="AP135">
        <v>897</v>
      </c>
      <c r="AQ135" t="str">
        <f t="shared" si="67"/>
        <v>Very Low</v>
      </c>
      <c r="AR135">
        <v>5.8</v>
      </c>
      <c r="AS135" t="str">
        <f t="shared" si="68"/>
        <v>Below Average</v>
      </c>
      <c r="AT135">
        <v>1.85</v>
      </c>
      <c r="AU135" t="str">
        <f t="shared" si="69"/>
        <v>HDTV / Widescreen</v>
      </c>
      <c r="AV135">
        <v>19000</v>
      </c>
      <c r="AW135" t="str">
        <f t="shared" si="70"/>
        <v>Medium</v>
      </c>
    </row>
    <row r="136" spans="1:49" x14ac:dyDescent="0.3">
      <c r="A136" t="s">
        <v>0</v>
      </c>
      <c r="B136" t="s">
        <v>226</v>
      </c>
      <c r="C136">
        <v>526</v>
      </c>
      <c r="D136" t="str">
        <f t="shared" si="50"/>
        <v>High</v>
      </c>
      <c r="E136">
        <v>113</v>
      </c>
      <c r="F136" t="str">
        <f t="shared" si="51"/>
        <v>1h 53m</v>
      </c>
      <c r="G136" t="str">
        <f t="shared" si="52"/>
        <v>Standard Movie</v>
      </c>
      <c r="H136">
        <v>13000</v>
      </c>
      <c r="I136" t="str">
        <f t="shared" si="53"/>
        <v>Medium</v>
      </c>
      <c r="J136">
        <v>16000</v>
      </c>
      <c r="K136" t="str">
        <f t="shared" si="54"/>
        <v>Medium</v>
      </c>
      <c r="L136" t="s">
        <v>460</v>
      </c>
      <c r="M136">
        <v>40000</v>
      </c>
      <c r="N136" t="str">
        <f t="shared" si="55"/>
        <v>Medium</v>
      </c>
      <c r="O136">
        <v>79711678</v>
      </c>
      <c r="P136" t="str">
        <f t="shared" si="56"/>
        <v>Hit</v>
      </c>
      <c r="Q136" t="s">
        <v>853</v>
      </c>
      <c r="R136" t="str">
        <f t="shared" si="57"/>
        <v>Comedy</v>
      </c>
      <c r="S136">
        <f t="shared" si="58"/>
        <v>3</v>
      </c>
      <c r="T136" t="s">
        <v>15</v>
      </c>
      <c r="U136" t="s">
        <v>854</v>
      </c>
      <c r="V136">
        <v>199039</v>
      </c>
      <c r="W136" t="str">
        <f t="shared" si="59"/>
        <v>Medium</v>
      </c>
      <c r="X136">
        <v>80849</v>
      </c>
      <c r="Y136" t="str">
        <f t="shared" si="60"/>
        <v>High</v>
      </c>
      <c r="Z136" t="s">
        <v>172</v>
      </c>
      <c r="AA136">
        <v>7</v>
      </c>
      <c r="AB136" t="str">
        <f t="shared" si="61"/>
        <v>Ensemble Poster</v>
      </c>
      <c r="AC136" t="s">
        <v>855</v>
      </c>
      <c r="AD136" t="s">
        <v>856</v>
      </c>
      <c r="AE136">
        <v>479</v>
      </c>
      <c r="AF136" t="str">
        <f t="shared" si="62"/>
        <v>Very Low</v>
      </c>
      <c r="AG136" t="s">
        <v>9</v>
      </c>
      <c r="AH136" t="s">
        <v>10</v>
      </c>
      <c r="AI136" t="s">
        <v>11</v>
      </c>
      <c r="AJ136" t="str">
        <f t="shared" si="63"/>
        <v>Teen</v>
      </c>
      <c r="AK136">
        <v>100000000</v>
      </c>
      <c r="AL136" t="str">
        <f t="shared" si="64"/>
        <v>High Budget</v>
      </c>
      <c r="AM136">
        <v>2012</v>
      </c>
      <c r="AN136">
        <f t="shared" si="65"/>
        <v>13</v>
      </c>
      <c r="AO136" t="str">
        <f t="shared" si="66"/>
        <v>Modern Classic</v>
      </c>
      <c r="AP136">
        <v>17000</v>
      </c>
      <c r="AQ136" t="str">
        <f t="shared" si="67"/>
        <v>Medium</v>
      </c>
      <c r="AR136">
        <v>6.2</v>
      </c>
      <c r="AS136" t="str">
        <f t="shared" si="68"/>
        <v>Average</v>
      </c>
      <c r="AT136">
        <v>1.85</v>
      </c>
      <c r="AU136" t="str">
        <f t="shared" si="69"/>
        <v>HDTV / Widescreen</v>
      </c>
      <c r="AV136">
        <v>82000</v>
      </c>
      <c r="AW136" t="str">
        <f t="shared" si="70"/>
        <v>High</v>
      </c>
    </row>
    <row r="137" spans="1:49" x14ac:dyDescent="0.3">
      <c r="A137" t="s">
        <v>0</v>
      </c>
      <c r="B137" t="s">
        <v>857</v>
      </c>
      <c r="C137">
        <v>465</v>
      </c>
      <c r="D137" t="str">
        <f t="shared" si="50"/>
        <v>Medium</v>
      </c>
      <c r="E137">
        <v>131</v>
      </c>
      <c r="F137" t="str">
        <f t="shared" si="51"/>
        <v>2h 11m</v>
      </c>
      <c r="G137" t="str">
        <f t="shared" si="52"/>
        <v>Long Movie</v>
      </c>
      <c r="H137">
        <v>188</v>
      </c>
      <c r="I137" t="str">
        <f t="shared" si="53"/>
        <v>Very Low</v>
      </c>
      <c r="J137">
        <v>641</v>
      </c>
      <c r="K137" t="str">
        <f t="shared" si="54"/>
        <v>Very Low</v>
      </c>
      <c r="L137" t="s">
        <v>858</v>
      </c>
      <c r="M137">
        <v>10000</v>
      </c>
      <c r="N137" t="str">
        <f t="shared" si="55"/>
        <v>Low</v>
      </c>
      <c r="O137">
        <v>195000874</v>
      </c>
      <c r="P137" t="str">
        <f t="shared" si="56"/>
        <v>Hit</v>
      </c>
      <c r="Q137" t="s">
        <v>22</v>
      </c>
      <c r="R137" t="str">
        <f t="shared" si="57"/>
        <v>Action</v>
      </c>
      <c r="S137">
        <f t="shared" si="58"/>
        <v>3</v>
      </c>
      <c r="T137" t="s">
        <v>494</v>
      </c>
      <c r="U137" t="s">
        <v>859</v>
      </c>
      <c r="V137">
        <v>232187</v>
      </c>
      <c r="W137" t="str">
        <f t="shared" si="59"/>
        <v>High</v>
      </c>
      <c r="X137">
        <v>21840</v>
      </c>
      <c r="Y137" t="str">
        <f t="shared" si="60"/>
        <v>Medium</v>
      </c>
      <c r="Z137" t="s">
        <v>860</v>
      </c>
      <c r="AA137">
        <v>0</v>
      </c>
      <c r="AB137" t="str">
        <f t="shared" si="61"/>
        <v>Symbolic Poster</v>
      </c>
      <c r="AC137" t="s">
        <v>861</v>
      </c>
      <c r="AD137" t="s">
        <v>862</v>
      </c>
      <c r="AE137">
        <v>440</v>
      </c>
      <c r="AF137" t="str">
        <f t="shared" si="62"/>
        <v>Very Low</v>
      </c>
      <c r="AG137" t="s">
        <v>9</v>
      </c>
      <c r="AH137" t="s">
        <v>863</v>
      </c>
      <c r="AI137" t="s">
        <v>11</v>
      </c>
      <c r="AJ137" t="str">
        <f t="shared" si="63"/>
        <v>Teen</v>
      </c>
      <c r="AK137">
        <v>150000000</v>
      </c>
      <c r="AL137" t="str">
        <f t="shared" si="64"/>
        <v>High Budget</v>
      </c>
      <c r="AM137">
        <v>2015</v>
      </c>
      <c r="AN137">
        <f t="shared" si="65"/>
        <v>10</v>
      </c>
      <c r="AO137" t="str">
        <f t="shared" si="66"/>
        <v>Modern Classic</v>
      </c>
      <c r="AP137">
        <v>10000</v>
      </c>
      <c r="AQ137" t="str">
        <f t="shared" si="67"/>
        <v>Low</v>
      </c>
      <c r="AR137">
        <v>7.4</v>
      </c>
      <c r="AS137" t="str">
        <f t="shared" si="68"/>
        <v>Good</v>
      </c>
      <c r="AT137">
        <v>2.35</v>
      </c>
      <c r="AU137" t="str">
        <f t="shared" si="69"/>
        <v>Cinematic Widescreen</v>
      </c>
      <c r="AV137">
        <v>47000</v>
      </c>
      <c r="AW137" t="str">
        <f t="shared" si="70"/>
        <v>Medium</v>
      </c>
    </row>
    <row r="138" spans="1:49" x14ac:dyDescent="0.3">
      <c r="A138" t="s">
        <v>0</v>
      </c>
      <c r="B138" t="s">
        <v>864</v>
      </c>
      <c r="C138">
        <v>357</v>
      </c>
      <c r="D138" t="str">
        <f t="shared" si="50"/>
        <v>Medium</v>
      </c>
      <c r="E138">
        <v>119</v>
      </c>
      <c r="F138" t="str">
        <f t="shared" si="51"/>
        <v>1h 59m</v>
      </c>
      <c r="G138" t="str">
        <f t="shared" si="52"/>
        <v>Standard Movie</v>
      </c>
      <c r="H138">
        <v>394</v>
      </c>
      <c r="I138" t="str">
        <f t="shared" si="53"/>
        <v>Very Low</v>
      </c>
      <c r="J138">
        <v>162</v>
      </c>
      <c r="K138" t="str">
        <f t="shared" si="54"/>
        <v>Very Low</v>
      </c>
      <c r="L138" t="s">
        <v>865</v>
      </c>
      <c r="M138">
        <v>12000</v>
      </c>
      <c r="N138" t="str">
        <f t="shared" si="55"/>
        <v>Medium</v>
      </c>
      <c r="O138">
        <v>61937495</v>
      </c>
      <c r="P138" t="str">
        <f t="shared" si="56"/>
        <v>Hit</v>
      </c>
      <c r="Q138" t="s">
        <v>866</v>
      </c>
      <c r="R138" t="str">
        <f t="shared" si="57"/>
        <v>Drama</v>
      </c>
      <c r="S138">
        <f t="shared" si="58"/>
        <v>4</v>
      </c>
      <c r="T138" t="s">
        <v>733</v>
      </c>
      <c r="U138" t="s">
        <v>867</v>
      </c>
      <c r="V138">
        <v>89442</v>
      </c>
      <c r="W138" t="str">
        <f t="shared" si="59"/>
        <v>Medium</v>
      </c>
      <c r="X138">
        <v>13071</v>
      </c>
      <c r="Y138" t="str">
        <f t="shared" si="60"/>
        <v>Medium</v>
      </c>
      <c r="Z138" t="s">
        <v>868</v>
      </c>
      <c r="AA138">
        <v>0</v>
      </c>
      <c r="AB138" t="str">
        <f t="shared" si="61"/>
        <v>Symbolic Poster</v>
      </c>
      <c r="AC138" t="s">
        <v>869</v>
      </c>
      <c r="AD138" t="s">
        <v>870</v>
      </c>
      <c r="AE138">
        <v>432</v>
      </c>
      <c r="AF138" t="str">
        <f t="shared" si="62"/>
        <v>Very Low</v>
      </c>
      <c r="AG138" t="s">
        <v>9</v>
      </c>
      <c r="AH138" t="s">
        <v>10</v>
      </c>
      <c r="AI138" t="s">
        <v>556</v>
      </c>
      <c r="AJ138" t="str">
        <f t="shared" si="63"/>
        <v>Adult</v>
      </c>
      <c r="AK138">
        <v>150000000</v>
      </c>
      <c r="AL138" t="str">
        <f t="shared" si="64"/>
        <v>High Budget</v>
      </c>
      <c r="AM138">
        <v>2010</v>
      </c>
      <c r="AN138">
        <f t="shared" si="65"/>
        <v>15</v>
      </c>
      <c r="AO138" t="str">
        <f t="shared" si="66"/>
        <v>Modern Classic</v>
      </c>
      <c r="AP138">
        <v>490</v>
      </c>
      <c r="AQ138" t="str">
        <f t="shared" si="67"/>
        <v>Very Low</v>
      </c>
      <c r="AR138">
        <v>5.8</v>
      </c>
      <c r="AS138" t="str">
        <f t="shared" si="68"/>
        <v>Below Average</v>
      </c>
      <c r="AT138">
        <v>1.85</v>
      </c>
      <c r="AU138" t="str">
        <f t="shared" si="69"/>
        <v>HDTV / Widescreen</v>
      </c>
      <c r="AV138">
        <v>0</v>
      </c>
      <c r="AW138" t="str">
        <f t="shared" si="70"/>
        <v>Very Low</v>
      </c>
    </row>
    <row r="139" spans="1:49" x14ac:dyDescent="0.3">
      <c r="A139" t="s">
        <v>0</v>
      </c>
      <c r="B139" t="s">
        <v>74</v>
      </c>
      <c r="C139">
        <v>248</v>
      </c>
      <c r="D139" t="str">
        <f t="shared" si="50"/>
        <v>Medium</v>
      </c>
      <c r="E139">
        <v>110</v>
      </c>
      <c r="F139" t="str">
        <f t="shared" si="51"/>
        <v>1h 50m</v>
      </c>
      <c r="G139" t="str">
        <f t="shared" si="52"/>
        <v>Standard Movie</v>
      </c>
      <c r="H139">
        <v>282</v>
      </c>
      <c r="I139" t="str">
        <f t="shared" si="53"/>
        <v>Very Low</v>
      </c>
      <c r="J139">
        <v>103</v>
      </c>
      <c r="K139" t="str">
        <f t="shared" si="54"/>
        <v>Very Low</v>
      </c>
      <c r="L139" t="s">
        <v>197</v>
      </c>
      <c r="M139">
        <v>11000</v>
      </c>
      <c r="N139" t="str">
        <f t="shared" si="55"/>
        <v>Medium</v>
      </c>
      <c r="O139">
        <v>124051759</v>
      </c>
      <c r="P139" t="str">
        <f t="shared" si="56"/>
        <v>Hit</v>
      </c>
      <c r="Q139" t="s">
        <v>178</v>
      </c>
      <c r="R139" t="str">
        <f t="shared" si="57"/>
        <v>Action</v>
      </c>
      <c r="S139">
        <f t="shared" si="58"/>
        <v>4</v>
      </c>
      <c r="T139" t="s">
        <v>23</v>
      </c>
      <c r="U139" t="s">
        <v>420</v>
      </c>
      <c r="V139">
        <v>42372</v>
      </c>
      <c r="W139" t="str">
        <f t="shared" si="59"/>
        <v>Low</v>
      </c>
      <c r="X139">
        <v>21175</v>
      </c>
      <c r="Y139" t="str">
        <f t="shared" si="60"/>
        <v>Medium</v>
      </c>
      <c r="Z139" t="s">
        <v>421</v>
      </c>
      <c r="AA139">
        <v>2</v>
      </c>
      <c r="AB139" t="str">
        <f t="shared" si="61"/>
        <v>Duo/Trio Poster</v>
      </c>
      <c r="AC139" t="s">
        <v>422</v>
      </c>
      <c r="AD139" t="s">
        <v>423</v>
      </c>
      <c r="AE139">
        <v>239</v>
      </c>
      <c r="AF139" t="str">
        <f t="shared" si="62"/>
        <v>Very Low</v>
      </c>
      <c r="AG139" t="s">
        <v>9</v>
      </c>
      <c r="AH139" t="s">
        <v>10</v>
      </c>
      <c r="AI139" t="s">
        <v>11</v>
      </c>
      <c r="AJ139" t="str">
        <f t="shared" si="63"/>
        <v>Teen</v>
      </c>
      <c r="AK139">
        <v>180000000</v>
      </c>
      <c r="AL139" t="str">
        <f t="shared" si="64"/>
        <v>High Budget</v>
      </c>
      <c r="AM139">
        <v>2016</v>
      </c>
      <c r="AN139">
        <f t="shared" si="65"/>
        <v>9</v>
      </c>
      <c r="AO139" t="str">
        <f t="shared" si="66"/>
        <v>Modern Classic</v>
      </c>
      <c r="AP139">
        <v>10000</v>
      </c>
      <c r="AQ139" t="str">
        <f t="shared" si="67"/>
        <v>Low</v>
      </c>
      <c r="AR139">
        <v>6.6</v>
      </c>
      <c r="AS139" t="str">
        <f t="shared" si="68"/>
        <v>Average</v>
      </c>
      <c r="AT139">
        <v>2.35</v>
      </c>
      <c r="AU139" t="str">
        <f t="shared" si="69"/>
        <v>Cinematic Widescreen</v>
      </c>
      <c r="AV139">
        <v>29000</v>
      </c>
      <c r="AW139" t="str">
        <f t="shared" si="70"/>
        <v>Medium</v>
      </c>
    </row>
    <row r="140" spans="1:49" x14ac:dyDescent="0.3">
      <c r="A140" t="s">
        <v>0</v>
      </c>
      <c r="B140" t="s">
        <v>871</v>
      </c>
      <c r="C140">
        <v>194</v>
      </c>
      <c r="D140" t="str">
        <f t="shared" si="50"/>
        <v>Low</v>
      </c>
      <c r="E140">
        <v>91</v>
      </c>
      <c r="F140" t="str">
        <f t="shared" si="51"/>
        <v>1h 31m</v>
      </c>
      <c r="G140" t="str">
        <f t="shared" si="52"/>
        <v>Standard Movie</v>
      </c>
      <c r="H140">
        <v>58</v>
      </c>
      <c r="I140" t="str">
        <f t="shared" si="53"/>
        <v>Very Low</v>
      </c>
      <c r="J140">
        <v>826</v>
      </c>
      <c r="K140" t="str">
        <f t="shared" si="54"/>
        <v>Very Low</v>
      </c>
      <c r="L140" t="s">
        <v>872</v>
      </c>
      <c r="M140">
        <v>2000</v>
      </c>
      <c r="N140" t="str">
        <f t="shared" si="55"/>
        <v>Low</v>
      </c>
      <c r="O140">
        <v>126597121</v>
      </c>
      <c r="P140" t="str">
        <f t="shared" si="56"/>
        <v>Hit</v>
      </c>
      <c r="Q140" t="s">
        <v>442</v>
      </c>
      <c r="R140" t="str">
        <f t="shared" si="57"/>
        <v>Adventure</v>
      </c>
      <c r="S140">
        <f t="shared" si="58"/>
        <v>4</v>
      </c>
      <c r="T140" t="s">
        <v>873</v>
      </c>
      <c r="U140" t="s">
        <v>874</v>
      </c>
      <c r="V140">
        <v>105902</v>
      </c>
      <c r="W140" t="str">
        <f t="shared" si="59"/>
        <v>Medium</v>
      </c>
      <c r="X140">
        <v>6576</v>
      </c>
      <c r="Y140" t="str">
        <f t="shared" si="60"/>
        <v>Low</v>
      </c>
      <c r="Z140" t="s">
        <v>875</v>
      </c>
      <c r="AA140">
        <v>0</v>
      </c>
      <c r="AB140" t="str">
        <f t="shared" si="61"/>
        <v>Symbolic Poster</v>
      </c>
      <c r="AC140" t="s">
        <v>876</v>
      </c>
      <c r="AD140" t="s">
        <v>877</v>
      </c>
      <c r="AE140">
        <v>206</v>
      </c>
      <c r="AF140" t="str">
        <f t="shared" si="62"/>
        <v>Very Low</v>
      </c>
      <c r="AG140" t="s">
        <v>9</v>
      </c>
      <c r="AH140" t="s">
        <v>10</v>
      </c>
      <c r="AI140" t="s">
        <v>66</v>
      </c>
      <c r="AJ140" t="str">
        <f t="shared" si="63"/>
        <v>Family</v>
      </c>
      <c r="AK140">
        <v>150000000</v>
      </c>
      <c r="AL140" t="str">
        <f t="shared" si="64"/>
        <v>High Budget</v>
      </c>
      <c r="AM140">
        <v>2007</v>
      </c>
      <c r="AN140">
        <f t="shared" si="65"/>
        <v>18</v>
      </c>
      <c r="AO140" t="str">
        <f t="shared" si="66"/>
        <v>Old Classic</v>
      </c>
      <c r="AP140">
        <v>852</v>
      </c>
      <c r="AQ140" t="str">
        <f t="shared" si="67"/>
        <v>Very Low</v>
      </c>
      <c r="AR140">
        <v>6.2</v>
      </c>
      <c r="AS140" t="str">
        <f t="shared" si="68"/>
        <v>Average</v>
      </c>
      <c r="AT140">
        <v>1.85</v>
      </c>
      <c r="AU140" t="str">
        <f t="shared" si="69"/>
        <v>HDTV / Widescreen</v>
      </c>
      <c r="AV140">
        <v>0</v>
      </c>
      <c r="AW140" t="str">
        <f t="shared" si="70"/>
        <v>Very Low</v>
      </c>
    </row>
    <row r="141" spans="1:49" x14ac:dyDescent="0.3">
      <c r="A141" t="s">
        <v>0</v>
      </c>
      <c r="B141" t="s">
        <v>878</v>
      </c>
      <c r="C141">
        <v>284</v>
      </c>
      <c r="D141" t="str">
        <f t="shared" si="50"/>
        <v>Medium</v>
      </c>
      <c r="E141">
        <v>90</v>
      </c>
      <c r="F141" t="str">
        <f t="shared" si="51"/>
        <v>1h 30m</v>
      </c>
      <c r="G141" t="str">
        <f t="shared" si="52"/>
        <v>Standard Movie</v>
      </c>
      <c r="H141">
        <v>90</v>
      </c>
      <c r="I141" t="str">
        <f t="shared" si="53"/>
        <v>Very Low</v>
      </c>
      <c r="J141">
        <v>15</v>
      </c>
      <c r="K141" t="str">
        <f t="shared" si="54"/>
        <v>Very Low</v>
      </c>
      <c r="L141" t="s">
        <v>411</v>
      </c>
      <c r="M141">
        <v>11000</v>
      </c>
      <c r="N141" t="str">
        <f t="shared" si="55"/>
        <v>Medium</v>
      </c>
      <c r="O141">
        <v>165230261</v>
      </c>
      <c r="P141" t="str">
        <f t="shared" si="56"/>
        <v>Hit</v>
      </c>
      <c r="Q141" t="s">
        <v>774</v>
      </c>
      <c r="R141" t="str">
        <f t="shared" si="57"/>
        <v>Action</v>
      </c>
      <c r="S141">
        <f t="shared" si="58"/>
        <v>5</v>
      </c>
      <c r="T141" t="s">
        <v>536</v>
      </c>
      <c r="U141" t="s">
        <v>879</v>
      </c>
      <c r="V141">
        <v>182718</v>
      </c>
      <c r="W141" t="str">
        <f t="shared" si="59"/>
        <v>Medium</v>
      </c>
      <c r="X141">
        <v>21015</v>
      </c>
      <c r="Y141" t="str">
        <f t="shared" si="60"/>
        <v>Medium</v>
      </c>
      <c r="Z141" t="s">
        <v>880</v>
      </c>
      <c r="AA141">
        <v>0</v>
      </c>
      <c r="AB141" t="str">
        <f t="shared" si="61"/>
        <v>Symbolic Poster</v>
      </c>
      <c r="AC141" t="s">
        <v>881</v>
      </c>
      <c r="AD141" t="s">
        <v>882</v>
      </c>
      <c r="AE141">
        <v>209</v>
      </c>
      <c r="AF141" t="str">
        <f t="shared" si="62"/>
        <v>Very Low</v>
      </c>
      <c r="AG141" t="s">
        <v>9</v>
      </c>
      <c r="AH141" t="s">
        <v>10</v>
      </c>
      <c r="AI141" t="s">
        <v>66</v>
      </c>
      <c r="AJ141" t="str">
        <f t="shared" si="63"/>
        <v>Family</v>
      </c>
      <c r="AK141">
        <v>150000000</v>
      </c>
      <c r="AL141" t="str">
        <f t="shared" si="64"/>
        <v>High Budget</v>
      </c>
      <c r="AM141">
        <v>2011</v>
      </c>
      <c r="AN141">
        <f t="shared" si="65"/>
        <v>14</v>
      </c>
      <c r="AO141" t="str">
        <f t="shared" si="66"/>
        <v>Modern Classic</v>
      </c>
      <c r="AP141">
        <v>10000</v>
      </c>
      <c r="AQ141" t="str">
        <f t="shared" si="67"/>
        <v>Low</v>
      </c>
      <c r="AR141">
        <v>7.3</v>
      </c>
      <c r="AS141" t="str">
        <f t="shared" si="68"/>
        <v>Good</v>
      </c>
      <c r="AT141">
        <v>2.35</v>
      </c>
      <c r="AU141" t="str">
        <f t="shared" si="69"/>
        <v>Cinematic Widescreen</v>
      </c>
      <c r="AV141">
        <v>20000</v>
      </c>
      <c r="AW141" t="str">
        <f t="shared" si="70"/>
        <v>Medium</v>
      </c>
    </row>
    <row r="142" spans="1:49" x14ac:dyDescent="0.3">
      <c r="A142" t="s">
        <v>0</v>
      </c>
      <c r="B142" t="s">
        <v>883</v>
      </c>
      <c r="C142">
        <v>280</v>
      </c>
      <c r="D142" t="str">
        <f t="shared" si="50"/>
        <v>Medium</v>
      </c>
      <c r="E142">
        <v>103</v>
      </c>
      <c r="F142" t="str">
        <f t="shared" si="51"/>
        <v>1h 43m</v>
      </c>
      <c r="G142" t="str">
        <f t="shared" si="52"/>
        <v>Standard Movie</v>
      </c>
      <c r="H142">
        <v>0</v>
      </c>
      <c r="I142" t="str">
        <f t="shared" si="53"/>
        <v>Very Low</v>
      </c>
      <c r="J142">
        <v>346</v>
      </c>
      <c r="K142" t="str">
        <f t="shared" si="54"/>
        <v>Very Low</v>
      </c>
      <c r="L142" t="s">
        <v>884</v>
      </c>
      <c r="M142">
        <v>1000</v>
      </c>
      <c r="N142" t="str">
        <f t="shared" si="55"/>
        <v>Low</v>
      </c>
      <c r="O142">
        <v>131564731</v>
      </c>
      <c r="P142" t="str">
        <f t="shared" si="56"/>
        <v>Hit</v>
      </c>
      <c r="Q142" t="s">
        <v>119</v>
      </c>
      <c r="R142" t="str">
        <f t="shared" si="57"/>
        <v>Action</v>
      </c>
      <c r="S142">
        <f t="shared" si="58"/>
        <v>4</v>
      </c>
      <c r="T142" t="s">
        <v>885</v>
      </c>
      <c r="U142" t="s">
        <v>886</v>
      </c>
      <c r="V142">
        <v>118951</v>
      </c>
      <c r="W142" t="str">
        <f t="shared" si="59"/>
        <v>Medium</v>
      </c>
      <c r="X142">
        <v>2857</v>
      </c>
      <c r="Y142" t="str">
        <f t="shared" si="60"/>
        <v>Low</v>
      </c>
      <c r="Z142" t="s">
        <v>887</v>
      </c>
      <c r="AA142">
        <v>0</v>
      </c>
      <c r="AB142" t="str">
        <f t="shared" si="61"/>
        <v>Symbolic Poster</v>
      </c>
      <c r="AC142" t="s">
        <v>888</v>
      </c>
      <c r="AD142" t="s">
        <v>889</v>
      </c>
      <c r="AE142">
        <v>1382</v>
      </c>
      <c r="AF142" t="str">
        <f t="shared" si="62"/>
        <v>Low</v>
      </c>
      <c r="AG142" t="s">
        <v>9</v>
      </c>
      <c r="AH142" t="s">
        <v>10</v>
      </c>
      <c r="AI142" t="s">
        <v>66</v>
      </c>
      <c r="AJ142" t="str">
        <f t="shared" si="63"/>
        <v>Family</v>
      </c>
      <c r="AK142">
        <v>150000000</v>
      </c>
      <c r="AL142" t="str">
        <f t="shared" si="64"/>
        <v>High Budget</v>
      </c>
      <c r="AM142">
        <v>2010</v>
      </c>
      <c r="AN142">
        <f t="shared" si="65"/>
        <v>15</v>
      </c>
      <c r="AO142" t="str">
        <f t="shared" si="66"/>
        <v>Modern Classic</v>
      </c>
      <c r="AP142">
        <v>756</v>
      </c>
      <c r="AQ142" t="str">
        <f t="shared" si="67"/>
        <v>Very Low</v>
      </c>
      <c r="AR142">
        <v>4.2</v>
      </c>
      <c r="AS142" t="str">
        <f t="shared" si="68"/>
        <v>Poor</v>
      </c>
      <c r="AT142">
        <v>2.35</v>
      </c>
      <c r="AU142" t="str">
        <f t="shared" si="69"/>
        <v>Cinematic Widescreen</v>
      </c>
      <c r="AV142">
        <v>18000</v>
      </c>
      <c r="AW142" t="str">
        <f t="shared" si="70"/>
        <v>Medium</v>
      </c>
    </row>
    <row r="143" spans="1:49" x14ac:dyDescent="0.3">
      <c r="A143" t="s">
        <v>0</v>
      </c>
      <c r="B143" t="s">
        <v>322</v>
      </c>
      <c r="C143">
        <v>310</v>
      </c>
      <c r="D143" t="str">
        <f t="shared" si="50"/>
        <v>Medium</v>
      </c>
      <c r="E143">
        <v>124</v>
      </c>
      <c r="F143" t="str">
        <f t="shared" si="51"/>
        <v>2h 4m</v>
      </c>
      <c r="G143" t="str">
        <f t="shared" si="52"/>
        <v>Long Movie</v>
      </c>
      <c r="H143">
        <v>14000</v>
      </c>
      <c r="I143" t="str">
        <f t="shared" si="53"/>
        <v>Medium</v>
      </c>
      <c r="J143">
        <v>979</v>
      </c>
      <c r="K143" t="str">
        <f t="shared" si="54"/>
        <v>Very Low</v>
      </c>
      <c r="L143" t="s">
        <v>494</v>
      </c>
      <c r="M143">
        <v>22000</v>
      </c>
      <c r="N143" t="str">
        <f t="shared" si="55"/>
        <v>Medium</v>
      </c>
      <c r="O143">
        <v>133382309</v>
      </c>
      <c r="P143" t="str">
        <f t="shared" si="56"/>
        <v>Hit</v>
      </c>
      <c r="Q143" t="s">
        <v>22</v>
      </c>
      <c r="R143" t="str">
        <f t="shared" si="57"/>
        <v>Action</v>
      </c>
      <c r="S143">
        <f t="shared" si="58"/>
        <v>3</v>
      </c>
      <c r="T143" t="s">
        <v>668</v>
      </c>
      <c r="U143" t="s">
        <v>890</v>
      </c>
      <c r="V143">
        <v>256695</v>
      </c>
      <c r="W143" t="str">
        <f t="shared" si="59"/>
        <v>High</v>
      </c>
      <c r="X143">
        <v>34817</v>
      </c>
      <c r="Y143" t="str">
        <f t="shared" si="60"/>
        <v>Medium</v>
      </c>
      <c r="Z143" t="s">
        <v>330</v>
      </c>
      <c r="AA143">
        <v>0</v>
      </c>
      <c r="AB143" t="str">
        <f t="shared" si="61"/>
        <v>Symbolic Poster</v>
      </c>
      <c r="AC143" t="s">
        <v>891</v>
      </c>
      <c r="AD143" t="s">
        <v>892</v>
      </c>
      <c r="AE143">
        <v>871</v>
      </c>
      <c r="AF143" t="str">
        <f t="shared" si="62"/>
        <v>Low</v>
      </c>
      <c r="AG143" t="s">
        <v>9</v>
      </c>
      <c r="AH143" t="s">
        <v>10</v>
      </c>
      <c r="AI143" t="s">
        <v>11</v>
      </c>
      <c r="AJ143" t="str">
        <f t="shared" si="63"/>
        <v>Teen</v>
      </c>
      <c r="AK143">
        <v>150000000</v>
      </c>
      <c r="AL143" t="str">
        <f t="shared" si="64"/>
        <v>High Budget</v>
      </c>
      <c r="AM143">
        <v>2006</v>
      </c>
      <c r="AN143">
        <f t="shared" si="65"/>
        <v>19</v>
      </c>
      <c r="AO143" t="str">
        <f t="shared" si="66"/>
        <v>Old Classic</v>
      </c>
      <c r="AP143">
        <v>10000</v>
      </c>
      <c r="AQ143" t="str">
        <f t="shared" si="67"/>
        <v>Low</v>
      </c>
      <c r="AR143">
        <v>6.9</v>
      </c>
      <c r="AS143" t="str">
        <f t="shared" si="68"/>
        <v>Average</v>
      </c>
      <c r="AT143">
        <v>2.35</v>
      </c>
      <c r="AU143" t="str">
        <f t="shared" si="69"/>
        <v>Cinematic Widescreen</v>
      </c>
      <c r="AV143">
        <v>0</v>
      </c>
      <c r="AW143" t="str">
        <f t="shared" si="70"/>
        <v>Very Low</v>
      </c>
    </row>
    <row r="144" spans="1:49" x14ac:dyDescent="0.3">
      <c r="A144" t="s">
        <v>0</v>
      </c>
      <c r="B144" t="s">
        <v>399</v>
      </c>
      <c r="C144">
        <v>339</v>
      </c>
      <c r="D144" t="str">
        <f t="shared" si="50"/>
        <v>Medium</v>
      </c>
      <c r="E144">
        <v>131</v>
      </c>
      <c r="F144" t="str">
        <f t="shared" si="51"/>
        <v>2h 11m</v>
      </c>
      <c r="G144" t="str">
        <f t="shared" si="52"/>
        <v>Long Movie</v>
      </c>
      <c r="H144">
        <v>776</v>
      </c>
      <c r="I144" t="str">
        <f t="shared" si="53"/>
        <v>Very Low</v>
      </c>
      <c r="J144">
        <v>256</v>
      </c>
      <c r="K144" t="str">
        <f t="shared" si="54"/>
        <v>Very Low</v>
      </c>
      <c r="L144" t="s">
        <v>893</v>
      </c>
      <c r="M144">
        <v>17000</v>
      </c>
      <c r="N144" t="str">
        <f t="shared" si="55"/>
        <v>Medium</v>
      </c>
      <c r="O144">
        <v>73103784</v>
      </c>
      <c r="P144" t="str">
        <f t="shared" si="56"/>
        <v>Hit</v>
      </c>
      <c r="Q144" t="s">
        <v>894</v>
      </c>
      <c r="R144" t="str">
        <f t="shared" si="57"/>
        <v>Action</v>
      </c>
      <c r="S144">
        <f t="shared" si="58"/>
        <v>3</v>
      </c>
      <c r="T144" t="s">
        <v>415</v>
      </c>
      <c r="U144" t="s">
        <v>895</v>
      </c>
      <c r="V144">
        <v>164238</v>
      </c>
      <c r="W144" t="str">
        <f t="shared" si="59"/>
        <v>Medium</v>
      </c>
      <c r="X144">
        <v>18204</v>
      </c>
      <c r="Y144" t="str">
        <f t="shared" si="60"/>
        <v>Medium</v>
      </c>
      <c r="Z144" t="s">
        <v>896</v>
      </c>
      <c r="AA144">
        <v>2</v>
      </c>
      <c r="AB144" t="str">
        <f t="shared" si="61"/>
        <v>Duo/Trio Poster</v>
      </c>
      <c r="AC144" t="s">
        <v>897</v>
      </c>
      <c r="AD144" t="s">
        <v>898</v>
      </c>
      <c r="AE144">
        <v>434</v>
      </c>
      <c r="AF144" t="str">
        <f t="shared" si="62"/>
        <v>Very Low</v>
      </c>
      <c r="AG144" t="s">
        <v>9</v>
      </c>
      <c r="AH144" t="s">
        <v>10</v>
      </c>
      <c r="AI144" t="s">
        <v>11</v>
      </c>
      <c r="AJ144" t="str">
        <f t="shared" si="63"/>
        <v>Teen</v>
      </c>
      <c r="AK144">
        <v>150000000</v>
      </c>
      <c r="AL144" t="str">
        <f t="shared" si="64"/>
        <v>High Budget</v>
      </c>
      <c r="AM144">
        <v>2013</v>
      </c>
      <c r="AN144">
        <f t="shared" si="65"/>
        <v>12</v>
      </c>
      <c r="AO144" t="str">
        <f t="shared" si="66"/>
        <v>Modern Classic</v>
      </c>
      <c r="AP144">
        <v>551</v>
      </c>
      <c r="AQ144" t="str">
        <f t="shared" si="67"/>
        <v>Very Low</v>
      </c>
      <c r="AR144">
        <v>6.4</v>
      </c>
      <c r="AS144" t="str">
        <f t="shared" si="68"/>
        <v>Average</v>
      </c>
      <c r="AT144">
        <v>2.35</v>
      </c>
      <c r="AU144" t="str">
        <f t="shared" si="69"/>
        <v>Cinematic Widescreen</v>
      </c>
      <c r="AV144">
        <v>33000</v>
      </c>
      <c r="AW144" t="str">
        <f t="shared" si="70"/>
        <v>Medium</v>
      </c>
    </row>
    <row r="145" spans="1:49" x14ac:dyDescent="0.3">
      <c r="A145" t="s">
        <v>0</v>
      </c>
      <c r="B145" t="s">
        <v>899</v>
      </c>
      <c r="C145">
        <v>132</v>
      </c>
      <c r="D145" t="str">
        <f t="shared" si="50"/>
        <v>Low</v>
      </c>
      <c r="E145">
        <v>88</v>
      </c>
      <c r="F145" t="str">
        <f t="shared" si="51"/>
        <v>1h 28m</v>
      </c>
      <c r="G145" t="str">
        <f t="shared" si="52"/>
        <v>Featurette</v>
      </c>
      <c r="H145">
        <v>25</v>
      </c>
      <c r="I145" t="str">
        <f t="shared" si="53"/>
        <v>Very Low</v>
      </c>
      <c r="J145">
        <v>433</v>
      </c>
      <c r="K145" t="str">
        <f t="shared" si="54"/>
        <v>Very Low</v>
      </c>
      <c r="L145" t="s">
        <v>900</v>
      </c>
      <c r="M145">
        <v>921</v>
      </c>
      <c r="N145" t="str">
        <f t="shared" si="55"/>
        <v>Low</v>
      </c>
      <c r="O145">
        <v>21379315</v>
      </c>
      <c r="P145" t="str">
        <f t="shared" si="56"/>
        <v>Average</v>
      </c>
      <c r="Q145" t="s">
        <v>449</v>
      </c>
      <c r="R145" t="str">
        <f t="shared" si="57"/>
        <v>Action</v>
      </c>
      <c r="S145">
        <f t="shared" si="58"/>
        <v>6</v>
      </c>
      <c r="T145" t="s">
        <v>901</v>
      </c>
      <c r="U145" t="s">
        <v>902</v>
      </c>
      <c r="V145">
        <v>17590</v>
      </c>
      <c r="W145" t="str">
        <f t="shared" si="59"/>
        <v>Low</v>
      </c>
      <c r="X145">
        <v>2652</v>
      </c>
      <c r="Y145" t="str">
        <f t="shared" si="60"/>
        <v>Low</v>
      </c>
      <c r="Z145" t="s">
        <v>903</v>
      </c>
      <c r="AA145">
        <v>0</v>
      </c>
      <c r="AB145" t="str">
        <f t="shared" si="61"/>
        <v>Symbolic Poster</v>
      </c>
      <c r="AC145" t="s">
        <v>904</v>
      </c>
      <c r="AD145" t="s">
        <v>905</v>
      </c>
      <c r="AE145">
        <v>112</v>
      </c>
      <c r="AF145" t="str">
        <f t="shared" si="62"/>
        <v>Very Low</v>
      </c>
      <c r="AG145" t="s">
        <v>9</v>
      </c>
      <c r="AH145" t="s">
        <v>10</v>
      </c>
      <c r="AI145" t="s">
        <v>66</v>
      </c>
      <c r="AJ145" t="str">
        <f t="shared" si="63"/>
        <v>Family</v>
      </c>
      <c r="AK145">
        <v>150000000</v>
      </c>
      <c r="AL145" t="str">
        <f t="shared" si="64"/>
        <v>High Budget</v>
      </c>
      <c r="AM145">
        <v>2011</v>
      </c>
      <c r="AN145">
        <f t="shared" si="65"/>
        <v>14</v>
      </c>
      <c r="AO145" t="str">
        <f t="shared" si="66"/>
        <v>Modern Classic</v>
      </c>
      <c r="AP145">
        <v>562</v>
      </c>
      <c r="AQ145" t="str">
        <f t="shared" si="67"/>
        <v>Very Low</v>
      </c>
      <c r="AR145">
        <v>5.4</v>
      </c>
      <c r="AS145" t="str">
        <f t="shared" si="68"/>
        <v>Below Average</v>
      </c>
      <c r="AT145">
        <v>2.35</v>
      </c>
      <c r="AU145" t="str">
        <f t="shared" si="69"/>
        <v>Cinematic Widescreen</v>
      </c>
      <c r="AV145">
        <v>0</v>
      </c>
      <c r="AW145" t="str">
        <f t="shared" si="70"/>
        <v>Very Low</v>
      </c>
    </row>
    <row r="146" spans="1:49" x14ac:dyDescent="0.3">
      <c r="A146" t="s">
        <v>0</v>
      </c>
      <c r="B146" t="s">
        <v>906</v>
      </c>
      <c r="C146">
        <v>135</v>
      </c>
      <c r="D146" t="str">
        <f t="shared" si="50"/>
        <v>Low</v>
      </c>
      <c r="E146">
        <v>85</v>
      </c>
      <c r="F146" t="str">
        <f t="shared" si="51"/>
        <v>1h 25m</v>
      </c>
      <c r="G146" t="str">
        <f t="shared" si="52"/>
        <v>Featurette</v>
      </c>
      <c r="H146">
        <v>42</v>
      </c>
      <c r="I146" t="str">
        <f t="shared" si="53"/>
        <v>Very Low</v>
      </c>
      <c r="J146">
        <v>586</v>
      </c>
      <c r="K146" t="str">
        <f t="shared" si="54"/>
        <v>Very Low</v>
      </c>
      <c r="L146" t="s">
        <v>184</v>
      </c>
      <c r="M146">
        <v>20000</v>
      </c>
      <c r="N146" t="str">
        <f t="shared" si="55"/>
        <v>Medium</v>
      </c>
      <c r="O146">
        <v>64459316</v>
      </c>
      <c r="P146" t="str">
        <f t="shared" si="56"/>
        <v>Hit</v>
      </c>
      <c r="Q146" t="s">
        <v>442</v>
      </c>
      <c r="R146" t="str">
        <f t="shared" si="57"/>
        <v>Adventure</v>
      </c>
      <c r="S146">
        <f t="shared" si="58"/>
        <v>4</v>
      </c>
      <c r="T146" t="s">
        <v>234</v>
      </c>
      <c r="U146" t="s">
        <v>907</v>
      </c>
      <c r="V146">
        <v>85086</v>
      </c>
      <c r="W146" t="str">
        <f t="shared" si="59"/>
        <v>Medium</v>
      </c>
      <c r="X146">
        <v>35161</v>
      </c>
      <c r="Y146" t="str">
        <f t="shared" si="60"/>
        <v>Medium</v>
      </c>
      <c r="Z146" t="s">
        <v>908</v>
      </c>
      <c r="AA146">
        <v>0</v>
      </c>
      <c r="AB146" t="str">
        <f t="shared" si="61"/>
        <v>Symbolic Poster</v>
      </c>
      <c r="AC146" t="s">
        <v>909</v>
      </c>
      <c r="AD146" t="s">
        <v>910</v>
      </c>
      <c r="AE146">
        <v>122</v>
      </c>
      <c r="AF146" t="str">
        <f t="shared" si="62"/>
        <v>Very Low</v>
      </c>
      <c r="AG146" t="s">
        <v>9</v>
      </c>
      <c r="AH146" t="s">
        <v>28</v>
      </c>
      <c r="AI146" t="s">
        <v>66</v>
      </c>
      <c r="AJ146" t="str">
        <f t="shared" si="63"/>
        <v>Family</v>
      </c>
      <c r="AK146">
        <v>149000000</v>
      </c>
      <c r="AL146" t="str">
        <f t="shared" si="64"/>
        <v>High Budget</v>
      </c>
      <c r="AM146">
        <v>2006</v>
      </c>
      <c r="AN146">
        <f t="shared" si="65"/>
        <v>19</v>
      </c>
      <c r="AO146" t="str">
        <f t="shared" si="66"/>
        <v>Old Classic</v>
      </c>
      <c r="AP146">
        <v>14000</v>
      </c>
      <c r="AQ146" t="str">
        <f t="shared" si="67"/>
        <v>Medium</v>
      </c>
      <c r="AR146">
        <v>6.7</v>
      </c>
      <c r="AS146" t="str">
        <f t="shared" si="68"/>
        <v>Average</v>
      </c>
      <c r="AT146">
        <v>1.85</v>
      </c>
      <c r="AU146" t="str">
        <f t="shared" si="69"/>
        <v>HDTV / Widescreen</v>
      </c>
      <c r="AV146">
        <v>0</v>
      </c>
      <c r="AW146" t="str">
        <f t="shared" si="70"/>
        <v>Very Low</v>
      </c>
    </row>
    <row r="147" spans="1:49" x14ac:dyDescent="0.3">
      <c r="A147" t="s">
        <v>0</v>
      </c>
      <c r="B147" t="s">
        <v>911</v>
      </c>
      <c r="C147">
        <v>256</v>
      </c>
      <c r="D147" t="str">
        <f t="shared" si="50"/>
        <v>Medium</v>
      </c>
      <c r="E147">
        <v>111</v>
      </c>
      <c r="F147" t="str">
        <f t="shared" si="51"/>
        <v>1h 51m</v>
      </c>
      <c r="G147" t="str">
        <f t="shared" si="52"/>
        <v>Standard Movie</v>
      </c>
      <c r="H147">
        <v>456</v>
      </c>
      <c r="I147" t="str">
        <f t="shared" si="53"/>
        <v>Very Low</v>
      </c>
      <c r="J147">
        <v>394</v>
      </c>
      <c r="K147" t="str">
        <f t="shared" si="54"/>
        <v>Very Low</v>
      </c>
      <c r="L147" t="s">
        <v>912</v>
      </c>
      <c r="M147">
        <v>20000</v>
      </c>
      <c r="N147" t="str">
        <f t="shared" si="55"/>
        <v>Medium</v>
      </c>
      <c r="O147">
        <v>34964818</v>
      </c>
      <c r="P147" t="str">
        <f t="shared" si="56"/>
        <v>Average</v>
      </c>
      <c r="Q147" t="s">
        <v>171</v>
      </c>
      <c r="R147" t="str">
        <f t="shared" si="57"/>
        <v>Adventure</v>
      </c>
      <c r="S147">
        <f t="shared" si="58"/>
        <v>3</v>
      </c>
      <c r="T147" t="s">
        <v>234</v>
      </c>
      <c r="U147" t="s">
        <v>913</v>
      </c>
      <c r="V147">
        <v>39956</v>
      </c>
      <c r="W147" t="str">
        <f t="shared" si="59"/>
        <v>Low</v>
      </c>
      <c r="X147">
        <v>21393</v>
      </c>
      <c r="Y147" t="str">
        <f t="shared" si="60"/>
        <v>Medium</v>
      </c>
      <c r="Z147" t="s">
        <v>914</v>
      </c>
      <c r="AA147">
        <v>4</v>
      </c>
      <c r="AB147" t="str">
        <f t="shared" si="61"/>
        <v>Ensemble Poster</v>
      </c>
      <c r="AC147" t="s">
        <v>915</v>
      </c>
      <c r="AD147" t="s">
        <v>916</v>
      </c>
      <c r="AE147">
        <v>186</v>
      </c>
      <c r="AF147" t="str">
        <f t="shared" si="62"/>
        <v>Very Low</v>
      </c>
      <c r="AG147" t="s">
        <v>9</v>
      </c>
      <c r="AH147" t="s">
        <v>10</v>
      </c>
      <c r="AI147" t="s">
        <v>66</v>
      </c>
      <c r="AJ147" t="str">
        <f t="shared" si="63"/>
        <v>Family</v>
      </c>
      <c r="AK147">
        <v>150000000</v>
      </c>
      <c r="AL147" t="str">
        <f t="shared" si="64"/>
        <v>High Budget</v>
      </c>
      <c r="AM147">
        <v>2015</v>
      </c>
      <c r="AN147">
        <f t="shared" si="65"/>
        <v>10</v>
      </c>
      <c r="AO147" t="str">
        <f t="shared" si="66"/>
        <v>Modern Classic</v>
      </c>
      <c r="AP147">
        <v>548</v>
      </c>
      <c r="AQ147" t="str">
        <f t="shared" si="67"/>
        <v>Very Low</v>
      </c>
      <c r="AR147">
        <v>5.8</v>
      </c>
      <c r="AS147" t="str">
        <f t="shared" si="68"/>
        <v>Below Average</v>
      </c>
      <c r="AT147">
        <v>2.35</v>
      </c>
      <c r="AU147" t="str">
        <f t="shared" si="69"/>
        <v>Cinematic Widescreen</v>
      </c>
      <c r="AV147">
        <v>24000</v>
      </c>
      <c r="AW147" t="str">
        <f t="shared" si="70"/>
        <v>Medium</v>
      </c>
    </row>
    <row r="148" spans="1:49" x14ac:dyDescent="0.3">
      <c r="A148" t="s">
        <v>0</v>
      </c>
      <c r="B148" t="s">
        <v>917</v>
      </c>
      <c r="C148">
        <v>196</v>
      </c>
      <c r="D148" t="str">
        <f t="shared" si="50"/>
        <v>Low</v>
      </c>
      <c r="E148">
        <v>92</v>
      </c>
      <c r="F148" t="str">
        <f t="shared" si="51"/>
        <v>1h 32m</v>
      </c>
      <c r="G148" t="str">
        <f t="shared" si="52"/>
        <v>Standard Movie</v>
      </c>
      <c r="H148">
        <v>50</v>
      </c>
      <c r="I148" t="str">
        <f t="shared" si="53"/>
        <v>Very Low</v>
      </c>
      <c r="J148">
        <v>517</v>
      </c>
      <c r="K148" t="str">
        <f t="shared" si="54"/>
        <v>Very Low</v>
      </c>
      <c r="L148" t="s">
        <v>918</v>
      </c>
      <c r="M148">
        <v>3000</v>
      </c>
      <c r="N148" t="str">
        <f t="shared" si="55"/>
        <v>Low</v>
      </c>
      <c r="O148">
        <v>111505642</v>
      </c>
      <c r="P148" t="str">
        <f t="shared" si="56"/>
        <v>Hit</v>
      </c>
      <c r="Q148" t="s">
        <v>592</v>
      </c>
      <c r="R148" t="str">
        <f t="shared" si="57"/>
        <v>Adventure</v>
      </c>
      <c r="S148">
        <f t="shared" si="58"/>
        <v>5</v>
      </c>
      <c r="T148" t="s">
        <v>919</v>
      </c>
      <c r="U148" t="s">
        <v>920</v>
      </c>
      <c r="V148">
        <v>47900</v>
      </c>
      <c r="W148" t="str">
        <f t="shared" si="59"/>
        <v>Low</v>
      </c>
      <c r="X148">
        <v>5810</v>
      </c>
      <c r="Y148" t="str">
        <f t="shared" si="60"/>
        <v>Low</v>
      </c>
      <c r="Z148" t="s">
        <v>921</v>
      </c>
      <c r="AA148">
        <v>2</v>
      </c>
      <c r="AB148" t="str">
        <f t="shared" si="61"/>
        <v>Duo/Trio Poster</v>
      </c>
      <c r="AC148" t="s">
        <v>922</v>
      </c>
      <c r="AD148" t="s">
        <v>923</v>
      </c>
      <c r="AE148">
        <v>130</v>
      </c>
      <c r="AF148" t="str">
        <f t="shared" si="62"/>
        <v>Very Low</v>
      </c>
      <c r="AG148" t="s">
        <v>9</v>
      </c>
      <c r="AH148" t="s">
        <v>10</v>
      </c>
      <c r="AI148" t="s">
        <v>66</v>
      </c>
      <c r="AJ148" t="str">
        <f t="shared" si="63"/>
        <v>Family</v>
      </c>
      <c r="AK148">
        <v>145000000</v>
      </c>
      <c r="AL148" t="str">
        <f t="shared" si="64"/>
        <v>High Budget</v>
      </c>
      <c r="AM148">
        <v>2014</v>
      </c>
      <c r="AN148">
        <f t="shared" si="65"/>
        <v>11</v>
      </c>
      <c r="AO148" t="str">
        <f t="shared" si="66"/>
        <v>Modern Classic</v>
      </c>
      <c r="AP148">
        <v>1000</v>
      </c>
      <c r="AQ148" t="str">
        <f t="shared" si="67"/>
        <v>Very Low</v>
      </c>
      <c r="AR148">
        <v>6.9</v>
      </c>
      <c r="AS148" t="str">
        <f t="shared" si="68"/>
        <v>Average</v>
      </c>
      <c r="AT148">
        <v>1.85</v>
      </c>
      <c r="AU148" t="str">
        <f t="shared" si="69"/>
        <v>HDTV / Widescreen</v>
      </c>
      <c r="AV148">
        <v>11000</v>
      </c>
      <c r="AW148" t="str">
        <f t="shared" si="70"/>
        <v>Medium</v>
      </c>
    </row>
    <row r="149" spans="1:49" x14ac:dyDescent="0.3">
      <c r="A149" t="s">
        <v>0</v>
      </c>
      <c r="B149" t="s">
        <v>681</v>
      </c>
      <c r="C149">
        <v>220</v>
      </c>
      <c r="D149" t="str">
        <f t="shared" si="50"/>
        <v>Medium</v>
      </c>
      <c r="E149">
        <v>196</v>
      </c>
      <c r="F149" t="str">
        <f t="shared" si="51"/>
        <v>3h 16m</v>
      </c>
      <c r="G149" t="str">
        <f t="shared" si="52"/>
        <v>Epic</v>
      </c>
      <c r="H149">
        <v>249</v>
      </c>
      <c r="I149" t="str">
        <f t="shared" si="53"/>
        <v>Very Low</v>
      </c>
      <c r="J149">
        <v>844</v>
      </c>
      <c r="K149" t="str">
        <f t="shared" si="54"/>
        <v>Very Low</v>
      </c>
      <c r="L149" t="s">
        <v>13</v>
      </c>
      <c r="M149">
        <v>11000</v>
      </c>
      <c r="N149" t="str">
        <f t="shared" si="55"/>
        <v>Medium</v>
      </c>
      <c r="O149">
        <v>133228348</v>
      </c>
      <c r="P149" t="str">
        <f t="shared" si="56"/>
        <v>Hit</v>
      </c>
      <c r="Q149" t="s">
        <v>924</v>
      </c>
      <c r="R149" t="str">
        <f t="shared" si="57"/>
        <v>Adventure</v>
      </c>
      <c r="S149">
        <f t="shared" si="58"/>
        <v>1</v>
      </c>
      <c r="T149" t="s">
        <v>311</v>
      </c>
      <c r="U149" t="s">
        <v>925</v>
      </c>
      <c r="V149">
        <v>381672</v>
      </c>
      <c r="W149" t="str">
        <f t="shared" si="59"/>
        <v>High</v>
      </c>
      <c r="X149">
        <v>17944</v>
      </c>
      <c r="Y149" t="str">
        <f t="shared" si="60"/>
        <v>Medium</v>
      </c>
      <c r="Z149" t="s">
        <v>926</v>
      </c>
      <c r="AA149">
        <v>2</v>
      </c>
      <c r="AB149" t="str">
        <f t="shared" si="61"/>
        <v>Duo/Trio Poster</v>
      </c>
      <c r="AC149" t="s">
        <v>927</v>
      </c>
      <c r="AD149" t="s">
        <v>928</v>
      </c>
      <c r="AE149">
        <v>1694</v>
      </c>
      <c r="AF149" t="str">
        <f t="shared" si="62"/>
        <v>Low</v>
      </c>
      <c r="AG149" t="s">
        <v>9</v>
      </c>
      <c r="AH149" t="s">
        <v>10</v>
      </c>
      <c r="AI149" t="s">
        <v>556</v>
      </c>
      <c r="AJ149" t="str">
        <f t="shared" si="63"/>
        <v>Adult</v>
      </c>
      <c r="AK149">
        <v>175000000</v>
      </c>
      <c r="AL149" t="str">
        <f t="shared" si="64"/>
        <v>High Budget</v>
      </c>
      <c r="AM149">
        <v>2004</v>
      </c>
      <c r="AN149">
        <f t="shared" si="65"/>
        <v>21</v>
      </c>
      <c r="AO149" t="str">
        <f t="shared" si="66"/>
        <v>Old Classic</v>
      </c>
      <c r="AP149">
        <v>5000</v>
      </c>
      <c r="AQ149" t="str">
        <f t="shared" si="67"/>
        <v>Low</v>
      </c>
      <c r="AR149">
        <v>7.2</v>
      </c>
      <c r="AS149" t="str">
        <f t="shared" si="68"/>
        <v>Good</v>
      </c>
      <c r="AT149">
        <v>2.35</v>
      </c>
      <c r="AU149" t="str">
        <f t="shared" si="69"/>
        <v>Cinematic Widescreen</v>
      </c>
      <c r="AV149">
        <v>0</v>
      </c>
      <c r="AW149" t="str">
        <f t="shared" si="70"/>
        <v>Very Low</v>
      </c>
    </row>
    <row r="150" spans="1:49" x14ac:dyDescent="0.3">
      <c r="A150" t="s">
        <v>0</v>
      </c>
      <c r="B150" t="s">
        <v>772</v>
      </c>
      <c r="C150">
        <v>211</v>
      </c>
      <c r="D150" t="str">
        <f t="shared" si="50"/>
        <v>Medium</v>
      </c>
      <c r="E150">
        <v>93</v>
      </c>
      <c r="F150" t="str">
        <f t="shared" si="51"/>
        <v>1h 33m</v>
      </c>
      <c r="G150" t="str">
        <f t="shared" si="52"/>
        <v>Standard Movie</v>
      </c>
      <c r="H150">
        <v>35</v>
      </c>
      <c r="I150" t="str">
        <f t="shared" si="53"/>
        <v>Very Low</v>
      </c>
      <c r="J150">
        <v>436</v>
      </c>
      <c r="K150" t="str">
        <f t="shared" si="54"/>
        <v>Very Low</v>
      </c>
      <c r="L150" t="s">
        <v>929</v>
      </c>
      <c r="M150">
        <v>851</v>
      </c>
      <c r="N150" t="str">
        <f t="shared" si="55"/>
        <v>Low</v>
      </c>
      <c r="O150">
        <v>216366733</v>
      </c>
      <c r="P150" t="str">
        <f t="shared" si="56"/>
        <v>Superhit</v>
      </c>
      <c r="Q150" t="s">
        <v>442</v>
      </c>
      <c r="R150" t="str">
        <f t="shared" si="57"/>
        <v>Adventure</v>
      </c>
      <c r="S150">
        <f t="shared" si="58"/>
        <v>4</v>
      </c>
      <c r="T150" t="s">
        <v>773</v>
      </c>
      <c r="U150" t="s">
        <v>930</v>
      </c>
      <c r="V150">
        <v>119213</v>
      </c>
      <c r="W150" t="str">
        <f t="shared" si="59"/>
        <v>Medium</v>
      </c>
      <c r="X150">
        <v>2444</v>
      </c>
      <c r="Y150" t="str">
        <f t="shared" si="60"/>
        <v>Low</v>
      </c>
      <c r="Z150" t="s">
        <v>777</v>
      </c>
      <c r="AA150">
        <v>0</v>
      </c>
      <c r="AB150" t="str">
        <f t="shared" si="61"/>
        <v>Symbolic Poster</v>
      </c>
      <c r="AC150" t="s">
        <v>931</v>
      </c>
      <c r="AD150" t="s">
        <v>932</v>
      </c>
      <c r="AE150">
        <v>154</v>
      </c>
      <c r="AF150" t="str">
        <f t="shared" si="62"/>
        <v>Very Low</v>
      </c>
      <c r="AG150" t="s">
        <v>9</v>
      </c>
      <c r="AH150" t="s">
        <v>10</v>
      </c>
      <c r="AI150" t="s">
        <v>66</v>
      </c>
      <c r="AJ150" t="str">
        <f t="shared" si="63"/>
        <v>Family</v>
      </c>
      <c r="AK150">
        <v>145000000</v>
      </c>
      <c r="AL150" t="str">
        <f t="shared" si="64"/>
        <v>High Budget</v>
      </c>
      <c r="AM150">
        <v>2012</v>
      </c>
      <c r="AN150">
        <f t="shared" si="65"/>
        <v>13</v>
      </c>
      <c r="AO150" t="str">
        <f t="shared" si="66"/>
        <v>Modern Classic</v>
      </c>
      <c r="AP150">
        <v>770</v>
      </c>
      <c r="AQ150" t="str">
        <f t="shared" si="67"/>
        <v>Very Low</v>
      </c>
      <c r="AR150">
        <v>6.9</v>
      </c>
      <c r="AS150" t="str">
        <f t="shared" si="68"/>
        <v>Average</v>
      </c>
      <c r="AT150">
        <v>1.85</v>
      </c>
      <c r="AU150" t="str">
        <f t="shared" si="69"/>
        <v>HDTV / Widescreen</v>
      </c>
      <c r="AV150">
        <v>17000</v>
      </c>
      <c r="AW150" t="str">
        <f t="shared" si="70"/>
        <v>Medium</v>
      </c>
    </row>
    <row r="151" spans="1:49" x14ac:dyDescent="0.3">
      <c r="A151" t="s">
        <v>718</v>
      </c>
      <c r="B151" t="s">
        <v>933</v>
      </c>
      <c r="C151">
        <v>264</v>
      </c>
      <c r="D151" t="str">
        <f t="shared" si="50"/>
        <v>Medium</v>
      </c>
      <c r="E151">
        <v>133</v>
      </c>
      <c r="F151" t="str">
        <f t="shared" si="51"/>
        <v>2h 13m</v>
      </c>
      <c r="G151" t="str">
        <f t="shared" si="52"/>
        <v>Long Movie</v>
      </c>
      <c r="H151">
        <v>93</v>
      </c>
      <c r="I151" t="str">
        <f t="shared" si="53"/>
        <v>Very Low</v>
      </c>
      <c r="J151">
        <v>746</v>
      </c>
      <c r="K151" t="str">
        <f t="shared" si="54"/>
        <v>Very Low</v>
      </c>
      <c r="L151" t="s">
        <v>934</v>
      </c>
      <c r="M151">
        <v>769</v>
      </c>
      <c r="N151" t="str">
        <f t="shared" si="55"/>
        <v>Low</v>
      </c>
      <c r="O151">
        <v>160201106</v>
      </c>
      <c r="P151" t="str">
        <f t="shared" si="56"/>
        <v>Hit</v>
      </c>
      <c r="Q151" t="s">
        <v>22</v>
      </c>
      <c r="R151" t="str">
        <f t="shared" si="57"/>
        <v>Action</v>
      </c>
      <c r="S151">
        <f t="shared" si="58"/>
        <v>3</v>
      </c>
      <c r="T151" t="s">
        <v>935</v>
      </c>
      <c r="U151" t="s">
        <v>936</v>
      </c>
      <c r="V151">
        <v>169914</v>
      </c>
      <c r="W151" t="str">
        <f t="shared" si="59"/>
        <v>Medium</v>
      </c>
      <c r="X151">
        <v>2538</v>
      </c>
      <c r="Y151" t="str">
        <f t="shared" si="60"/>
        <v>Low</v>
      </c>
      <c r="Z151" t="s">
        <v>937</v>
      </c>
      <c r="AA151">
        <v>0</v>
      </c>
      <c r="AB151" t="str">
        <f t="shared" si="61"/>
        <v>Symbolic Poster</v>
      </c>
      <c r="AC151" t="s">
        <v>938</v>
      </c>
      <c r="AD151" t="s">
        <v>939</v>
      </c>
      <c r="AE151">
        <v>1185</v>
      </c>
      <c r="AF151" t="str">
        <f t="shared" si="62"/>
        <v>Low</v>
      </c>
      <c r="AG151" t="s">
        <v>9</v>
      </c>
      <c r="AH151" t="s">
        <v>28</v>
      </c>
      <c r="AI151" t="s">
        <v>11</v>
      </c>
      <c r="AJ151" t="str">
        <f t="shared" si="63"/>
        <v>Teen</v>
      </c>
      <c r="AK151">
        <v>142000000</v>
      </c>
      <c r="AL151" t="str">
        <f t="shared" si="64"/>
        <v>High Budget</v>
      </c>
      <c r="AM151">
        <v>2002</v>
      </c>
      <c r="AN151">
        <f t="shared" si="65"/>
        <v>23</v>
      </c>
      <c r="AO151" t="str">
        <f t="shared" si="66"/>
        <v>Old Classic</v>
      </c>
      <c r="AP151">
        <v>766</v>
      </c>
      <c r="AQ151" t="str">
        <f t="shared" si="67"/>
        <v>Very Low</v>
      </c>
      <c r="AR151">
        <v>6.1</v>
      </c>
      <c r="AS151" t="str">
        <f t="shared" si="68"/>
        <v>Average</v>
      </c>
      <c r="AT151">
        <v>2.35</v>
      </c>
      <c r="AU151" t="str">
        <f t="shared" si="69"/>
        <v>Cinematic Widescreen</v>
      </c>
      <c r="AV151">
        <v>0</v>
      </c>
      <c r="AW151" t="str">
        <f t="shared" si="70"/>
        <v>Very Low</v>
      </c>
    </row>
    <row r="152" spans="1:49" x14ac:dyDescent="0.3">
      <c r="A152" t="s">
        <v>0</v>
      </c>
      <c r="B152" t="s">
        <v>940</v>
      </c>
      <c r="C152">
        <v>464</v>
      </c>
      <c r="D152" t="str">
        <f t="shared" si="50"/>
        <v>Medium</v>
      </c>
      <c r="E152">
        <v>116</v>
      </c>
      <c r="F152" t="str">
        <f t="shared" si="51"/>
        <v>1h 56m</v>
      </c>
      <c r="G152" t="str">
        <f t="shared" si="52"/>
        <v>Standard Movie</v>
      </c>
      <c r="H152">
        <v>176</v>
      </c>
      <c r="I152" t="str">
        <f t="shared" si="53"/>
        <v>Very Low</v>
      </c>
      <c r="J152">
        <v>322</v>
      </c>
      <c r="K152" t="str">
        <f t="shared" si="54"/>
        <v>Very Low</v>
      </c>
      <c r="L152" t="s">
        <v>941</v>
      </c>
      <c r="M152">
        <v>783</v>
      </c>
      <c r="N152" t="str">
        <f t="shared" si="55"/>
        <v>Low</v>
      </c>
      <c r="O152">
        <v>118099659</v>
      </c>
      <c r="P152" t="str">
        <f t="shared" si="56"/>
        <v>Hit</v>
      </c>
      <c r="Q152" t="s">
        <v>942</v>
      </c>
      <c r="R152" t="str">
        <f t="shared" si="57"/>
        <v>Action</v>
      </c>
      <c r="S152">
        <f t="shared" si="58"/>
        <v>4</v>
      </c>
      <c r="T152" t="s">
        <v>943</v>
      </c>
      <c r="U152" t="s">
        <v>944</v>
      </c>
      <c r="V152">
        <v>69757</v>
      </c>
      <c r="W152" t="str">
        <f t="shared" si="59"/>
        <v>Medium</v>
      </c>
      <c r="X152">
        <v>2097</v>
      </c>
      <c r="Y152" t="str">
        <f t="shared" si="60"/>
        <v>Low</v>
      </c>
      <c r="Z152" t="s">
        <v>945</v>
      </c>
      <c r="AA152">
        <v>4</v>
      </c>
      <c r="AB152" t="str">
        <f t="shared" si="61"/>
        <v>Ensemble Poster</v>
      </c>
      <c r="AC152" t="s">
        <v>946</v>
      </c>
      <c r="AD152" t="s">
        <v>947</v>
      </c>
      <c r="AE152">
        <v>1211</v>
      </c>
      <c r="AF152" t="str">
        <f t="shared" si="62"/>
        <v>Low</v>
      </c>
      <c r="AG152" t="s">
        <v>9</v>
      </c>
      <c r="AH152" t="s">
        <v>10</v>
      </c>
      <c r="AI152" t="s">
        <v>11</v>
      </c>
      <c r="AJ152" t="str">
        <f t="shared" si="63"/>
        <v>Teen</v>
      </c>
      <c r="AK152">
        <v>144000000</v>
      </c>
      <c r="AL152" t="str">
        <f t="shared" si="64"/>
        <v>High Budget</v>
      </c>
      <c r="AM152">
        <v>2016</v>
      </c>
      <c r="AN152">
        <f t="shared" si="65"/>
        <v>9</v>
      </c>
      <c r="AO152" t="str">
        <f t="shared" si="66"/>
        <v>Modern Classic</v>
      </c>
      <c r="AP152">
        <v>370</v>
      </c>
      <c r="AQ152" t="str">
        <f t="shared" si="67"/>
        <v>Very Low</v>
      </c>
      <c r="AR152">
        <v>5.5</v>
      </c>
      <c r="AS152" t="str">
        <f t="shared" si="68"/>
        <v>Below Average</v>
      </c>
      <c r="AT152">
        <v>2.35</v>
      </c>
      <c r="AU152" t="str">
        <f t="shared" si="69"/>
        <v>Cinematic Widescreen</v>
      </c>
      <c r="AV152">
        <v>62000</v>
      </c>
      <c r="AW152" t="str">
        <f t="shared" si="70"/>
        <v>High</v>
      </c>
    </row>
    <row r="153" spans="1:49" x14ac:dyDescent="0.3">
      <c r="A153" t="s">
        <v>0</v>
      </c>
      <c r="B153" t="s">
        <v>249</v>
      </c>
      <c r="C153">
        <v>167</v>
      </c>
      <c r="D153" t="str">
        <f t="shared" si="50"/>
        <v>Low</v>
      </c>
      <c r="E153">
        <v>153</v>
      </c>
      <c r="F153" t="str">
        <f t="shared" si="51"/>
        <v>2h 33m</v>
      </c>
      <c r="G153" t="str">
        <f t="shared" si="52"/>
        <v>Long Movie</v>
      </c>
      <c r="H153">
        <v>0</v>
      </c>
      <c r="I153" t="str">
        <f t="shared" si="53"/>
        <v>Very Low</v>
      </c>
      <c r="J153">
        <v>537</v>
      </c>
      <c r="K153" t="str">
        <f t="shared" si="54"/>
        <v>Very Low</v>
      </c>
      <c r="L153" t="s">
        <v>243</v>
      </c>
      <c r="M153">
        <v>13000</v>
      </c>
      <c r="N153" t="str">
        <f t="shared" si="55"/>
        <v>Medium</v>
      </c>
      <c r="O153">
        <v>201573391</v>
      </c>
      <c r="P153" t="str">
        <f t="shared" si="56"/>
        <v>Superhit</v>
      </c>
      <c r="Q153" t="s">
        <v>198</v>
      </c>
      <c r="R153" t="str">
        <f t="shared" si="57"/>
        <v>Action</v>
      </c>
      <c r="S153">
        <f t="shared" si="58"/>
        <v>4</v>
      </c>
      <c r="T153" t="s">
        <v>948</v>
      </c>
      <c r="U153" t="s">
        <v>949</v>
      </c>
      <c r="V153">
        <v>322395</v>
      </c>
      <c r="W153" t="str">
        <f t="shared" si="59"/>
        <v>High</v>
      </c>
      <c r="X153">
        <v>26029</v>
      </c>
      <c r="Y153" t="str">
        <f t="shared" si="60"/>
        <v>Medium</v>
      </c>
      <c r="Z153" t="s">
        <v>950</v>
      </c>
      <c r="AA153">
        <v>0</v>
      </c>
      <c r="AB153" t="str">
        <f t="shared" si="61"/>
        <v>Symbolic Poster</v>
      </c>
      <c r="AC153" t="s">
        <v>951</v>
      </c>
      <c r="AD153" t="s">
        <v>952</v>
      </c>
      <c r="AE153">
        <v>1171</v>
      </c>
      <c r="AF153" t="str">
        <f t="shared" si="62"/>
        <v>Low</v>
      </c>
      <c r="AG153" t="s">
        <v>9</v>
      </c>
      <c r="AH153" t="s">
        <v>10</v>
      </c>
      <c r="AI153" t="s">
        <v>11</v>
      </c>
      <c r="AJ153" t="str">
        <f t="shared" si="63"/>
        <v>Teen</v>
      </c>
      <c r="AK153">
        <v>140000000</v>
      </c>
      <c r="AL153" t="str">
        <f t="shared" si="64"/>
        <v>High Budget</v>
      </c>
      <c r="AM153">
        <v>1998</v>
      </c>
      <c r="AN153">
        <f t="shared" si="65"/>
        <v>27</v>
      </c>
      <c r="AO153" t="str">
        <f t="shared" si="66"/>
        <v>Old Classic</v>
      </c>
      <c r="AP153">
        <v>12000</v>
      </c>
      <c r="AQ153" t="str">
        <f t="shared" si="67"/>
        <v>Medium</v>
      </c>
      <c r="AR153">
        <v>6.6</v>
      </c>
      <c r="AS153" t="str">
        <f t="shared" si="68"/>
        <v>Average</v>
      </c>
      <c r="AT153">
        <v>2.35</v>
      </c>
      <c r="AU153" t="str">
        <f t="shared" si="69"/>
        <v>Cinematic Widescreen</v>
      </c>
      <c r="AV153">
        <v>11000</v>
      </c>
      <c r="AW153" t="str">
        <f t="shared" si="70"/>
        <v>Medium</v>
      </c>
    </row>
    <row r="154" spans="1:49" x14ac:dyDescent="0.3">
      <c r="A154" t="s">
        <v>0</v>
      </c>
      <c r="B154" t="s">
        <v>134</v>
      </c>
      <c r="C154">
        <v>208</v>
      </c>
      <c r="D154" t="str">
        <f t="shared" si="50"/>
        <v>Medium</v>
      </c>
      <c r="E154">
        <v>88</v>
      </c>
      <c r="F154" t="str">
        <f t="shared" si="51"/>
        <v>1h 28m</v>
      </c>
      <c r="G154" t="str">
        <f t="shared" si="52"/>
        <v>Featurette</v>
      </c>
      <c r="H154">
        <v>188</v>
      </c>
      <c r="I154" t="str">
        <f t="shared" si="53"/>
        <v>Very Low</v>
      </c>
      <c r="J154">
        <v>826</v>
      </c>
      <c r="K154" t="str">
        <f t="shared" si="54"/>
        <v>Very Low</v>
      </c>
      <c r="L154" t="s">
        <v>953</v>
      </c>
      <c r="M154">
        <v>10000</v>
      </c>
      <c r="N154" t="str">
        <f t="shared" si="55"/>
        <v>Low</v>
      </c>
      <c r="O154">
        <v>190418803</v>
      </c>
      <c r="P154" t="str">
        <f t="shared" si="56"/>
        <v>Hit</v>
      </c>
      <c r="Q154" t="s">
        <v>954</v>
      </c>
      <c r="R154" t="str">
        <f t="shared" si="57"/>
        <v>Action</v>
      </c>
      <c r="S154">
        <f t="shared" si="58"/>
        <v>7</v>
      </c>
      <c r="T154" t="s">
        <v>137</v>
      </c>
      <c r="U154" t="s">
        <v>955</v>
      </c>
      <c r="V154">
        <v>270207</v>
      </c>
      <c r="W154" t="str">
        <f t="shared" si="59"/>
        <v>High</v>
      </c>
      <c r="X154">
        <v>14823</v>
      </c>
      <c r="Y154" t="str">
        <f t="shared" si="60"/>
        <v>Medium</v>
      </c>
      <c r="Z154" t="s">
        <v>875</v>
      </c>
      <c r="AA154">
        <v>2</v>
      </c>
      <c r="AB154" t="str">
        <f t="shared" si="61"/>
        <v>Duo/Trio Poster</v>
      </c>
      <c r="AC154" t="s">
        <v>956</v>
      </c>
      <c r="AD154" t="s">
        <v>957</v>
      </c>
      <c r="AE154">
        <v>606</v>
      </c>
      <c r="AF154" t="str">
        <f t="shared" si="62"/>
        <v>Low</v>
      </c>
      <c r="AG154" t="s">
        <v>9</v>
      </c>
      <c r="AH154" t="s">
        <v>10</v>
      </c>
      <c r="AI154" t="s">
        <v>11</v>
      </c>
      <c r="AJ154" t="str">
        <f t="shared" si="63"/>
        <v>Teen</v>
      </c>
      <c r="AK154">
        <v>140000000</v>
      </c>
      <c r="AL154" t="str">
        <f t="shared" si="64"/>
        <v>High Budget</v>
      </c>
      <c r="AM154">
        <v>2002</v>
      </c>
      <c r="AN154">
        <f t="shared" si="65"/>
        <v>23</v>
      </c>
      <c r="AO154" t="str">
        <f t="shared" si="66"/>
        <v>Old Classic</v>
      </c>
      <c r="AP154">
        <v>3000</v>
      </c>
      <c r="AQ154" t="str">
        <f t="shared" si="67"/>
        <v>Low</v>
      </c>
      <c r="AR154">
        <v>6.1</v>
      </c>
      <c r="AS154" t="str">
        <f t="shared" si="68"/>
        <v>Average</v>
      </c>
      <c r="AT154">
        <v>1.85</v>
      </c>
      <c r="AU154" t="str">
        <f t="shared" si="69"/>
        <v>HDTV / Widescreen</v>
      </c>
      <c r="AV154">
        <v>2000</v>
      </c>
      <c r="AW154" t="str">
        <f t="shared" si="70"/>
        <v>Low</v>
      </c>
    </row>
    <row r="155" spans="1:49" x14ac:dyDescent="0.3">
      <c r="A155" t="s">
        <v>0</v>
      </c>
      <c r="B155" t="s">
        <v>406</v>
      </c>
      <c r="C155">
        <v>287</v>
      </c>
      <c r="D155" t="str">
        <f t="shared" si="50"/>
        <v>Medium</v>
      </c>
      <c r="E155">
        <v>115</v>
      </c>
      <c r="F155" t="str">
        <f t="shared" si="51"/>
        <v>1h 55m</v>
      </c>
      <c r="G155" t="str">
        <f t="shared" si="52"/>
        <v>Standard Movie</v>
      </c>
      <c r="H155">
        <v>0</v>
      </c>
      <c r="I155" t="str">
        <f t="shared" si="53"/>
        <v>Very Low</v>
      </c>
      <c r="J155">
        <v>964</v>
      </c>
      <c r="K155" t="str">
        <f t="shared" si="54"/>
        <v>Very Low</v>
      </c>
      <c r="L155" t="s">
        <v>733</v>
      </c>
      <c r="M155">
        <v>18000</v>
      </c>
      <c r="N155" t="str">
        <f t="shared" si="55"/>
        <v>Medium</v>
      </c>
      <c r="O155">
        <v>82161969</v>
      </c>
      <c r="P155" t="str">
        <f t="shared" si="56"/>
        <v>Hit</v>
      </c>
      <c r="Q155" t="s">
        <v>958</v>
      </c>
      <c r="R155" t="str">
        <f t="shared" si="57"/>
        <v>Action</v>
      </c>
      <c r="S155">
        <f t="shared" si="58"/>
        <v>4</v>
      </c>
      <c r="T155" t="s">
        <v>409</v>
      </c>
      <c r="U155" t="s">
        <v>959</v>
      </c>
      <c r="V155">
        <v>142440</v>
      </c>
      <c r="W155" t="str">
        <f t="shared" si="59"/>
        <v>Medium</v>
      </c>
      <c r="X155">
        <v>31523</v>
      </c>
      <c r="Y155" t="str">
        <f t="shared" si="60"/>
        <v>Medium</v>
      </c>
      <c r="Z155" t="s">
        <v>960</v>
      </c>
      <c r="AA155">
        <v>1</v>
      </c>
      <c r="AB155" t="str">
        <f t="shared" si="61"/>
        <v>Solo Star Poster</v>
      </c>
      <c r="AC155" t="s">
        <v>961</v>
      </c>
      <c r="AD155" t="s">
        <v>962</v>
      </c>
      <c r="AE155">
        <v>505</v>
      </c>
      <c r="AF155" t="str">
        <f t="shared" si="62"/>
        <v>Low</v>
      </c>
      <c r="AG155" t="s">
        <v>9</v>
      </c>
      <c r="AH155" t="s">
        <v>10</v>
      </c>
      <c r="AI155" t="s">
        <v>11</v>
      </c>
      <c r="AJ155" t="str">
        <f t="shared" si="63"/>
        <v>Teen</v>
      </c>
      <c r="AK155">
        <v>150000000</v>
      </c>
      <c r="AL155" t="str">
        <f t="shared" si="64"/>
        <v>High Budget</v>
      </c>
      <c r="AM155">
        <v>2007</v>
      </c>
      <c r="AN155">
        <f t="shared" si="65"/>
        <v>18</v>
      </c>
      <c r="AO155" t="str">
        <f t="shared" si="66"/>
        <v>Old Classic</v>
      </c>
      <c r="AP155">
        <v>12000</v>
      </c>
      <c r="AQ155" t="str">
        <f t="shared" si="67"/>
        <v>Medium</v>
      </c>
      <c r="AR155">
        <v>6.3</v>
      </c>
      <c r="AS155" t="str">
        <f t="shared" si="68"/>
        <v>Average</v>
      </c>
      <c r="AT155">
        <v>2.35</v>
      </c>
      <c r="AU155" t="str">
        <f t="shared" si="69"/>
        <v>Cinematic Widescreen</v>
      </c>
      <c r="AV155">
        <v>3000</v>
      </c>
      <c r="AW155" t="str">
        <f t="shared" si="70"/>
        <v>Low</v>
      </c>
    </row>
    <row r="156" spans="1:49" x14ac:dyDescent="0.3">
      <c r="A156" t="s">
        <v>0</v>
      </c>
      <c r="B156" t="s">
        <v>963</v>
      </c>
      <c r="C156">
        <v>210</v>
      </c>
      <c r="D156" t="str">
        <f t="shared" si="50"/>
        <v>Medium</v>
      </c>
      <c r="E156">
        <v>95</v>
      </c>
      <c r="F156" t="str">
        <f t="shared" si="51"/>
        <v>1h 35m</v>
      </c>
      <c r="G156" t="str">
        <f t="shared" si="52"/>
        <v>Standard Movie</v>
      </c>
      <c r="H156">
        <v>5</v>
      </c>
      <c r="I156" t="str">
        <f t="shared" si="53"/>
        <v>Very Low</v>
      </c>
      <c r="J156">
        <v>967</v>
      </c>
      <c r="K156" t="str">
        <f t="shared" si="54"/>
        <v>Very Low</v>
      </c>
      <c r="L156" t="s">
        <v>536</v>
      </c>
      <c r="M156">
        <v>24000</v>
      </c>
      <c r="N156" t="str">
        <f t="shared" si="55"/>
        <v>Medium</v>
      </c>
      <c r="O156">
        <v>143523463</v>
      </c>
      <c r="P156" t="str">
        <f t="shared" si="56"/>
        <v>Hit</v>
      </c>
      <c r="Q156" t="s">
        <v>774</v>
      </c>
      <c r="R156" t="str">
        <f t="shared" si="57"/>
        <v>Action</v>
      </c>
      <c r="S156">
        <f t="shared" si="58"/>
        <v>5</v>
      </c>
      <c r="T156" t="s">
        <v>53</v>
      </c>
      <c r="U156" t="s">
        <v>964</v>
      </c>
      <c r="V156">
        <v>64322</v>
      </c>
      <c r="W156" t="str">
        <f t="shared" si="59"/>
        <v>Medium</v>
      </c>
      <c r="X156">
        <v>36095</v>
      </c>
      <c r="Y156" t="str">
        <f t="shared" si="60"/>
        <v>Medium</v>
      </c>
      <c r="Z156" t="s">
        <v>965</v>
      </c>
      <c r="AA156">
        <v>0</v>
      </c>
      <c r="AB156" t="str">
        <f t="shared" si="61"/>
        <v>Symbolic Poster</v>
      </c>
      <c r="AC156" t="s">
        <v>966</v>
      </c>
      <c r="AD156" t="s">
        <v>967</v>
      </c>
      <c r="AE156">
        <v>145</v>
      </c>
      <c r="AF156" t="str">
        <f t="shared" si="62"/>
        <v>Very Low</v>
      </c>
      <c r="AG156" t="s">
        <v>9</v>
      </c>
      <c r="AH156" t="s">
        <v>10</v>
      </c>
      <c r="AI156" t="s">
        <v>66</v>
      </c>
      <c r="AJ156" t="str">
        <f t="shared" si="63"/>
        <v>Family</v>
      </c>
      <c r="AK156">
        <v>145000000</v>
      </c>
      <c r="AL156" t="str">
        <f t="shared" si="64"/>
        <v>High Budget</v>
      </c>
      <c r="AM156">
        <v>2016</v>
      </c>
      <c r="AN156">
        <f t="shared" si="65"/>
        <v>9</v>
      </c>
      <c r="AO156" t="str">
        <f t="shared" si="66"/>
        <v>Modern Classic</v>
      </c>
      <c r="AP156">
        <v>11000</v>
      </c>
      <c r="AQ156" t="str">
        <f t="shared" si="67"/>
        <v>Medium</v>
      </c>
      <c r="AR156">
        <v>7.2</v>
      </c>
      <c r="AS156" t="str">
        <f t="shared" si="68"/>
        <v>Good</v>
      </c>
      <c r="AT156">
        <v>2.35</v>
      </c>
      <c r="AU156" t="str">
        <f t="shared" si="69"/>
        <v>Cinematic Widescreen</v>
      </c>
      <c r="AV156">
        <v>24000</v>
      </c>
      <c r="AW156" t="str">
        <f t="shared" si="70"/>
        <v>Medium</v>
      </c>
    </row>
    <row r="157" spans="1:49" x14ac:dyDescent="0.3">
      <c r="A157" t="s">
        <v>0</v>
      </c>
      <c r="B157" t="s">
        <v>575</v>
      </c>
      <c r="C157">
        <v>432</v>
      </c>
      <c r="D157" t="str">
        <f t="shared" si="50"/>
        <v>Medium</v>
      </c>
      <c r="E157">
        <v>133</v>
      </c>
      <c r="F157" t="str">
        <f t="shared" si="51"/>
        <v>2h 13m</v>
      </c>
      <c r="G157" t="str">
        <f t="shared" si="52"/>
        <v>Long Movie</v>
      </c>
      <c r="H157">
        <v>663</v>
      </c>
      <c r="I157" t="str">
        <f t="shared" si="53"/>
        <v>Very Low</v>
      </c>
      <c r="J157">
        <v>690</v>
      </c>
      <c r="K157" t="str">
        <f t="shared" si="54"/>
        <v>Very Low</v>
      </c>
      <c r="L157" t="s">
        <v>858</v>
      </c>
      <c r="M157">
        <v>10000</v>
      </c>
      <c r="N157" t="str">
        <f t="shared" si="55"/>
        <v>Low</v>
      </c>
      <c r="O157">
        <v>209364921</v>
      </c>
      <c r="P157" t="str">
        <f t="shared" si="56"/>
        <v>Superhit</v>
      </c>
      <c r="Q157" t="s">
        <v>22</v>
      </c>
      <c r="R157" t="str">
        <f t="shared" si="57"/>
        <v>Action</v>
      </c>
      <c r="S157">
        <f t="shared" si="58"/>
        <v>3</v>
      </c>
      <c r="T157" t="s">
        <v>494</v>
      </c>
      <c r="U157" t="s">
        <v>968</v>
      </c>
      <c r="V157">
        <v>365104</v>
      </c>
      <c r="W157" t="str">
        <f t="shared" si="59"/>
        <v>High</v>
      </c>
      <c r="X157">
        <v>21768</v>
      </c>
      <c r="Y157" t="str">
        <f t="shared" si="60"/>
        <v>Medium</v>
      </c>
      <c r="Z157" t="s">
        <v>969</v>
      </c>
      <c r="AA157">
        <v>3</v>
      </c>
      <c r="AB157" t="str">
        <f t="shared" si="61"/>
        <v>Duo/Trio Poster</v>
      </c>
      <c r="AC157" t="s">
        <v>970</v>
      </c>
      <c r="AD157" t="s">
        <v>971</v>
      </c>
      <c r="AE157">
        <v>512</v>
      </c>
      <c r="AF157" t="str">
        <f t="shared" si="62"/>
        <v>Low</v>
      </c>
      <c r="AG157" t="s">
        <v>9</v>
      </c>
      <c r="AH157" t="s">
        <v>10</v>
      </c>
      <c r="AI157" t="s">
        <v>11</v>
      </c>
      <c r="AJ157" t="str">
        <f t="shared" si="63"/>
        <v>Teen</v>
      </c>
      <c r="AK157">
        <v>145000000</v>
      </c>
      <c r="AL157" t="str">
        <f t="shared" si="64"/>
        <v>High Budget</v>
      </c>
      <c r="AM157">
        <v>2011</v>
      </c>
      <c r="AN157">
        <f t="shared" si="65"/>
        <v>14</v>
      </c>
      <c r="AO157" t="str">
        <f t="shared" si="66"/>
        <v>Modern Classic</v>
      </c>
      <c r="AP157">
        <v>10000</v>
      </c>
      <c r="AQ157" t="str">
        <f t="shared" si="67"/>
        <v>Low</v>
      </c>
      <c r="AR157">
        <v>7.4</v>
      </c>
      <c r="AS157" t="str">
        <f t="shared" si="68"/>
        <v>Good</v>
      </c>
      <c r="AT157">
        <v>2.35</v>
      </c>
      <c r="AU157" t="str">
        <f t="shared" si="69"/>
        <v>Cinematic Widescreen</v>
      </c>
      <c r="AV157">
        <v>35000</v>
      </c>
      <c r="AW157" t="str">
        <f t="shared" si="70"/>
        <v>Medium</v>
      </c>
    </row>
    <row r="158" spans="1:49" x14ac:dyDescent="0.3">
      <c r="A158" t="s">
        <v>0</v>
      </c>
      <c r="B158" t="s">
        <v>972</v>
      </c>
      <c r="C158">
        <v>256</v>
      </c>
      <c r="D158" t="str">
        <f t="shared" si="50"/>
        <v>Medium</v>
      </c>
      <c r="E158">
        <v>97</v>
      </c>
      <c r="F158" t="str">
        <f t="shared" si="51"/>
        <v>1h 37m</v>
      </c>
      <c r="G158" t="str">
        <f t="shared" si="52"/>
        <v>Standard Movie</v>
      </c>
      <c r="H158">
        <v>52</v>
      </c>
      <c r="I158" t="str">
        <f t="shared" si="53"/>
        <v>Very Low</v>
      </c>
      <c r="J158">
        <v>161</v>
      </c>
      <c r="K158" t="str">
        <f t="shared" si="54"/>
        <v>Very Low</v>
      </c>
      <c r="L158" t="s">
        <v>973</v>
      </c>
      <c r="M158">
        <v>20000</v>
      </c>
      <c r="N158" t="str">
        <f t="shared" si="55"/>
        <v>Medium</v>
      </c>
      <c r="O158">
        <v>103400692</v>
      </c>
      <c r="P158" t="str">
        <f t="shared" si="56"/>
        <v>Hit</v>
      </c>
      <c r="Q158" t="s">
        <v>599</v>
      </c>
      <c r="R158" t="str">
        <f t="shared" si="57"/>
        <v>Adventure</v>
      </c>
      <c r="S158">
        <f t="shared" si="58"/>
        <v>4</v>
      </c>
      <c r="T158" t="s">
        <v>234</v>
      </c>
      <c r="U158" t="s">
        <v>974</v>
      </c>
      <c r="V158">
        <v>123553</v>
      </c>
      <c r="W158" t="str">
        <f t="shared" si="59"/>
        <v>Medium</v>
      </c>
      <c r="X158">
        <v>20645</v>
      </c>
      <c r="Y158" t="str">
        <f t="shared" si="60"/>
        <v>Medium</v>
      </c>
      <c r="Z158" t="s">
        <v>975</v>
      </c>
      <c r="AA158">
        <v>0</v>
      </c>
      <c r="AB158" t="str">
        <f t="shared" si="61"/>
        <v>Symbolic Poster</v>
      </c>
      <c r="AC158" t="s">
        <v>976</v>
      </c>
      <c r="AD158" t="s">
        <v>977</v>
      </c>
      <c r="AE158">
        <v>174</v>
      </c>
      <c r="AF158" t="str">
        <f t="shared" si="62"/>
        <v>Very Low</v>
      </c>
      <c r="AG158" t="s">
        <v>9</v>
      </c>
      <c r="AH158" t="s">
        <v>10</v>
      </c>
      <c r="AI158" t="s">
        <v>66</v>
      </c>
      <c r="AJ158" t="str">
        <f t="shared" si="63"/>
        <v>Family</v>
      </c>
      <c r="AK158">
        <v>145000000</v>
      </c>
      <c r="AL158" t="str">
        <f t="shared" si="64"/>
        <v>High Budget</v>
      </c>
      <c r="AM158">
        <v>2012</v>
      </c>
      <c r="AN158">
        <f t="shared" si="65"/>
        <v>13</v>
      </c>
      <c r="AO158" t="str">
        <f t="shared" si="66"/>
        <v>Modern Classic</v>
      </c>
      <c r="AP158">
        <v>315</v>
      </c>
      <c r="AQ158" t="str">
        <f t="shared" si="67"/>
        <v>Very Low</v>
      </c>
      <c r="AR158">
        <v>7.3</v>
      </c>
      <c r="AS158" t="str">
        <f t="shared" si="68"/>
        <v>Good</v>
      </c>
      <c r="AT158">
        <v>1.85</v>
      </c>
      <c r="AU158" t="str">
        <f t="shared" si="69"/>
        <v>HDTV / Widescreen</v>
      </c>
      <c r="AV158">
        <v>25000</v>
      </c>
      <c r="AW158" t="str">
        <f t="shared" si="70"/>
        <v>Medium</v>
      </c>
    </row>
    <row r="159" spans="1:49" x14ac:dyDescent="0.3">
      <c r="A159" t="s">
        <v>0</v>
      </c>
      <c r="B159" t="s">
        <v>978</v>
      </c>
      <c r="C159">
        <v>135</v>
      </c>
      <c r="D159" t="str">
        <f t="shared" si="50"/>
        <v>Low</v>
      </c>
      <c r="E159">
        <v>90</v>
      </c>
      <c r="F159" t="str">
        <f t="shared" si="51"/>
        <v>1h 30m</v>
      </c>
      <c r="G159" t="str">
        <f t="shared" si="52"/>
        <v>Standard Movie</v>
      </c>
      <c r="H159">
        <v>23</v>
      </c>
      <c r="I159" t="str">
        <f t="shared" si="53"/>
        <v>Very Low</v>
      </c>
      <c r="J159">
        <v>233</v>
      </c>
      <c r="K159" t="str">
        <f t="shared" si="54"/>
        <v>Very Low</v>
      </c>
      <c r="L159" t="s">
        <v>979</v>
      </c>
      <c r="M159">
        <v>957</v>
      </c>
      <c r="N159" t="str">
        <f t="shared" si="55"/>
        <v>Low</v>
      </c>
      <c r="O159">
        <v>110332737</v>
      </c>
      <c r="P159" t="str">
        <f t="shared" si="56"/>
        <v>Hit</v>
      </c>
      <c r="Q159" t="s">
        <v>980</v>
      </c>
      <c r="R159" t="str">
        <f t="shared" si="57"/>
        <v>Comedy</v>
      </c>
      <c r="S159">
        <f t="shared" si="58"/>
        <v>2</v>
      </c>
      <c r="T159" t="s">
        <v>981</v>
      </c>
      <c r="U159" t="s">
        <v>982</v>
      </c>
      <c r="V159">
        <v>110788</v>
      </c>
      <c r="W159" t="str">
        <f t="shared" si="59"/>
        <v>Medium</v>
      </c>
      <c r="X159">
        <v>1997</v>
      </c>
      <c r="Y159" t="str">
        <f t="shared" si="60"/>
        <v>Low</v>
      </c>
      <c r="Z159" t="s">
        <v>983</v>
      </c>
      <c r="AA159">
        <v>1</v>
      </c>
      <c r="AB159" t="str">
        <f t="shared" si="61"/>
        <v>Solo Star Poster</v>
      </c>
      <c r="AC159" t="s">
        <v>984</v>
      </c>
      <c r="AD159" t="s">
        <v>985</v>
      </c>
      <c r="AE159">
        <v>258</v>
      </c>
      <c r="AF159" t="str">
        <f t="shared" si="62"/>
        <v>Very Low</v>
      </c>
      <c r="AG159" t="s">
        <v>9</v>
      </c>
      <c r="AH159" t="s">
        <v>10</v>
      </c>
      <c r="AI159" t="s">
        <v>11</v>
      </c>
      <c r="AJ159" t="str">
        <f t="shared" si="63"/>
        <v>Teen</v>
      </c>
      <c r="AK159">
        <v>100000000</v>
      </c>
      <c r="AL159" t="str">
        <f t="shared" si="64"/>
        <v>High Budget</v>
      </c>
      <c r="AM159">
        <v>2005</v>
      </c>
      <c r="AN159">
        <f t="shared" si="65"/>
        <v>20</v>
      </c>
      <c r="AO159" t="str">
        <f t="shared" si="66"/>
        <v>Old Classic</v>
      </c>
      <c r="AP159">
        <v>550</v>
      </c>
      <c r="AQ159" t="str">
        <f t="shared" si="67"/>
        <v>Very Low</v>
      </c>
      <c r="AR159">
        <v>6.1</v>
      </c>
      <c r="AS159" t="str">
        <f t="shared" si="68"/>
        <v>Average</v>
      </c>
      <c r="AT159">
        <v>2.35</v>
      </c>
      <c r="AU159" t="str">
        <f t="shared" si="69"/>
        <v>Cinematic Widescreen</v>
      </c>
      <c r="AV159">
        <v>2000</v>
      </c>
      <c r="AW159" t="str">
        <f t="shared" si="70"/>
        <v>Low</v>
      </c>
    </row>
    <row r="160" spans="1:49" x14ac:dyDescent="0.3">
      <c r="A160" t="s">
        <v>0</v>
      </c>
      <c r="B160" t="s">
        <v>986</v>
      </c>
      <c r="C160">
        <v>190</v>
      </c>
      <c r="D160" t="str">
        <f t="shared" si="50"/>
        <v>Low</v>
      </c>
      <c r="E160">
        <v>154</v>
      </c>
      <c r="F160" t="str">
        <f t="shared" si="51"/>
        <v>2h 34m</v>
      </c>
      <c r="G160" t="str">
        <f t="shared" si="52"/>
        <v>Long Movie</v>
      </c>
      <c r="H160">
        <v>380</v>
      </c>
      <c r="I160" t="str">
        <f t="shared" si="53"/>
        <v>Very Low</v>
      </c>
      <c r="J160">
        <v>445</v>
      </c>
      <c r="K160" t="str">
        <f t="shared" si="54"/>
        <v>Very Low</v>
      </c>
      <c r="L160" t="s">
        <v>987</v>
      </c>
      <c r="M160">
        <v>10000</v>
      </c>
      <c r="N160" t="str">
        <f t="shared" si="55"/>
        <v>Low</v>
      </c>
      <c r="O160">
        <v>111110575</v>
      </c>
      <c r="P160" t="str">
        <f t="shared" si="56"/>
        <v>Hit</v>
      </c>
      <c r="Q160" t="s">
        <v>988</v>
      </c>
      <c r="R160" t="str">
        <f t="shared" si="57"/>
        <v>Action</v>
      </c>
      <c r="S160">
        <f t="shared" si="58"/>
        <v>4</v>
      </c>
      <c r="T160" t="s">
        <v>494</v>
      </c>
      <c r="U160" t="s">
        <v>989</v>
      </c>
      <c r="V160">
        <v>317166</v>
      </c>
      <c r="W160" t="str">
        <f t="shared" si="59"/>
        <v>High</v>
      </c>
      <c r="X160">
        <v>11945</v>
      </c>
      <c r="Y160" t="str">
        <f t="shared" si="60"/>
        <v>Medium</v>
      </c>
      <c r="Z160" t="s">
        <v>990</v>
      </c>
      <c r="AA160">
        <v>1</v>
      </c>
      <c r="AB160" t="str">
        <f t="shared" si="61"/>
        <v>Solo Star Poster</v>
      </c>
      <c r="AC160" t="s">
        <v>991</v>
      </c>
      <c r="AD160" t="s">
        <v>992</v>
      </c>
      <c r="AE160">
        <v>928</v>
      </c>
      <c r="AF160" t="str">
        <f t="shared" si="62"/>
        <v>Low</v>
      </c>
      <c r="AG160" t="s">
        <v>9</v>
      </c>
      <c r="AH160" t="s">
        <v>10</v>
      </c>
      <c r="AI160" t="s">
        <v>556</v>
      </c>
      <c r="AJ160" t="str">
        <f t="shared" si="63"/>
        <v>Adult</v>
      </c>
      <c r="AK160">
        <v>140000000</v>
      </c>
      <c r="AL160" t="str">
        <f t="shared" si="64"/>
        <v>High Budget</v>
      </c>
      <c r="AM160">
        <v>2003</v>
      </c>
      <c r="AN160">
        <f t="shared" si="65"/>
        <v>22</v>
      </c>
      <c r="AO160" t="str">
        <f t="shared" si="66"/>
        <v>Old Classic</v>
      </c>
      <c r="AP160">
        <v>956</v>
      </c>
      <c r="AQ160" t="str">
        <f t="shared" si="67"/>
        <v>Very Low</v>
      </c>
      <c r="AR160">
        <v>7.7</v>
      </c>
      <c r="AS160" t="str">
        <f t="shared" si="68"/>
        <v>Good</v>
      </c>
      <c r="AT160">
        <v>2.35</v>
      </c>
      <c r="AU160" t="str">
        <f t="shared" si="69"/>
        <v>Cinematic Widescreen</v>
      </c>
      <c r="AV160">
        <v>0</v>
      </c>
      <c r="AW160" t="str">
        <f t="shared" si="70"/>
        <v>Very Low</v>
      </c>
    </row>
    <row r="161" spans="1:49" x14ac:dyDescent="0.3">
      <c r="A161" t="s">
        <v>0</v>
      </c>
      <c r="B161" t="s">
        <v>158</v>
      </c>
      <c r="C161">
        <v>314</v>
      </c>
      <c r="D161" t="str">
        <f t="shared" si="50"/>
        <v>Medium</v>
      </c>
      <c r="E161">
        <v>150</v>
      </c>
      <c r="F161" t="str">
        <f t="shared" si="51"/>
        <v>2h 30m</v>
      </c>
      <c r="G161" t="str">
        <f t="shared" si="52"/>
        <v>Long Movie</v>
      </c>
      <c r="H161">
        <v>0</v>
      </c>
      <c r="I161" t="str">
        <f t="shared" si="53"/>
        <v>Very Low</v>
      </c>
      <c r="J161">
        <v>748</v>
      </c>
      <c r="K161" t="str">
        <f t="shared" si="54"/>
        <v>Very Low</v>
      </c>
      <c r="L161" t="s">
        <v>993</v>
      </c>
      <c r="M161">
        <v>23000</v>
      </c>
      <c r="N161" t="str">
        <f t="shared" si="55"/>
        <v>Medium</v>
      </c>
      <c r="O161">
        <v>65007045</v>
      </c>
      <c r="P161" t="str">
        <f t="shared" si="56"/>
        <v>Hit</v>
      </c>
      <c r="Q161" t="s">
        <v>994</v>
      </c>
      <c r="R161" t="str">
        <f t="shared" si="57"/>
        <v>Action</v>
      </c>
      <c r="S161">
        <f t="shared" si="58"/>
        <v>3</v>
      </c>
      <c r="T161" t="s">
        <v>30</v>
      </c>
      <c r="U161" t="s">
        <v>995</v>
      </c>
      <c r="V161">
        <v>128682</v>
      </c>
      <c r="W161" t="str">
        <f t="shared" si="59"/>
        <v>Medium</v>
      </c>
      <c r="X161">
        <v>26490</v>
      </c>
      <c r="Y161" t="str">
        <f t="shared" si="60"/>
        <v>Medium</v>
      </c>
      <c r="Z161" t="s">
        <v>996</v>
      </c>
      <c r="AA161">
        <v>0</v>
      </c>
      <c r="AB161" t="str">
        <f t="shared" si="61"/>
        <v>Symbolic Poster</v>
      </c>
      <c r="AC161" t="s">
        <v>997</v>
      </c>
      <c r="AD161" t="s">
        <v>998</v>
      </c>
      <c r="AE161">
        <v>657</v>
      </c>
      <c r="AF161" t="str">
        <f t="shared" si="62"/>
        <v>Low</v>
      </c>
      <c r="AG161" t="s">
        <v>9</v>
      </c>
      <c r="AH161" t="s">
        <v>28</v>
      </c>
      <c r="AI161" t="s">
        <v>11</v>
      </c>
      <c r="AJ161" t="str">
        <f t="shared" si="63"/>
        <v>Teen</v>
      </c>
      <c r="AK161">
        <v>140000000</v>
      </c>
      <c r="AL161" t="str">
        <f t="shared" si="64"/>
        <v>High Budget</v>
      </c>
      <c r="AM161">
        <v>2014</v>
      </c>
      <c r="AN161">
        <f t="shared" si="65"/>
        <v>11</v>
      </c>
      <c r="AO161" t="str">
        <f t="shared" si="66"/>
        <v>Modern Classic</v>
      </c>
      <c r="AP161">
        <v>893</v>
      </c>
      <c r="AQ161" t="str">
        <f t="shared" si="67"/>
        <v>Very Low</v>
      </c>
      <c r="AR161">
        <v>6.1</v>
      </c>
      <c r="AS161" t="str">
        <f t="shared" si="68"/>
        <v>Average</v>
      </c>
      <c r="AT161">
        <v>2.35</v>
      </c>
      <c r="AU161" t="str">
        <f t="shared" si="69"/>
        <v>Cinematic Widescreen</v>
      </c>
      <c r="AV161">
        <v>51000</v>
      </c>
      <c r="AW161" t="str">
        <f t="shared" si="70"/>
        <v>High</v>
      </c>
    </row>
    <row r="162" spans="1:49" x14ac:dyDescent="0.3">
      <c r="A162" t="s">
        <v>0</v>
      </c>
      <c r="B162" t="s">
        <v>322</v>
      </c>
      <c r="C162">
        <v>518</v>
      </c>
      <c r="D162" t="str">
        <f t="shared" si="50"/>
        <v>High</v>
      </c>
      <c r="E162">
        <v>127</v>
      </c>
      <c r="F162" t="str">
        <f t="shared" si="51"/>
        <v>2h 7m</v>
      </c>
      <c r="G162" t="str">
        <f t="shared" si="52"/>
        <v>Long Movie</v>
      </c>
      <c r="H162">
        <v>14000</v>
      </c>
      <c r="I162" t="str">
        <f t="shared" si="53"/>
        <v>Medium</v>
      </c>
      <c r="J162">
        <v>981</v>
      </c>
      <c r="K162" t="str">
        <f t="shared" si="54"/>
        <v>Very Low</v>
      </c>
      <c r="L162" t="s">
        <v>999</v>
      </c>
      <c r="M162">
        <v>26000</v>
      </c>
      <c r="N162" t="str">
        <f t="shared" si="55"/>
        <v>Medium</v>
      </c>
      <c r="O162">
        <v>257704099</v>
      </c>
      <c r="P162" t="str">
        <f t="shared" si="56"/>
        <v>Superhit</v>
      </c>
      <c r="Q162" t="s">
        <v>44</v>
      </c>
      <c r="R162" t="str">
        <f t="shared" si="57"/>
        <v>Action</v>
      </c>
      <c r="S162">
        <f t="shared" si="58"/>
        <v>3</v>
      </c>
      <c r="T162" t="s">
        <v>69</v>
      </c>
      <c r="U162" t="s">
        <v>1000</v>
      </c>
      <c r="V162">
        <v>504419</v>
      </c>
      <c r="W162" t="str">
        <f t="shared" si="59"/>
        <v>Very High</v>
      </c>
      <c r="X162">
        <v>39284</v>
      </c>
      <c r="Y162" t="str">
        <f t="shared" si="60"/>
        <v>Medium</v>
      </c>
      <c r="Z162" t="s">
        <v>323</v>
      </c>
      <c r="AA162">
        <v>0</v>
      </c>
      <c r="AB162" t="str">
        <f t="shared" si="61"/>
        <v>Symbolic Poster</v>
      </c>
      <c r="AC162" t="s">
        <v>1001</v>
      </c>
      <c r="AD162" t="s">
        <v>1002</v>
      </c>
      <c r="AE162">
        <v>1559</v>
      </c>
      <c r="AF162" t="str">
        <f t="shared" si="62"/>
        <v>Low</v>
      </c>
      <c r="AG162" t="s">
        <v>9</v>
      </c>
      <c r="AH162" t="s">
        <v>10</v>
      </c>
      <c r="AI162" t="s">
        <v>11</v>
      </c>
      <c r="AJ162" t="str">
        <f t="shared" si="63"/>
        <v>Teen</v>
      </c>
      <c r="AK162">
        <v>150000000</v>
      </c>
      <c r="AL162" t="str">
        <f t="shared" si="64"/>
        <v>High Budget</v>
      </c>
      <c r="AM162">
        <v>2009</v>
      </c>
      <c r="AN162">
        <f t="shared" si="65"/>
        <v>16</v>
      </c>
      <c r="AO162" t="str">
        <f t="shared" si="66"/>
        <v>Old Classic</v>
      </c>
      <c r="AP162">
        <v>12000</v>
      </c>
      <c r="AQ162" t="str">
        <f t="shared" si="67"/>
        <v>Medium</v>
      </c>
      <c r="AR162">
        <v>8</v>
      </c>
      <c r="AS162" t="str">
        <f t="shared" si="68"/>
        <v>Excellent</v>
      </c>
      <c r="AT162">
        <v>2.35</v>
      </c>
      <c r="AU162" t="str">
        <f t="shared" si="69"/>
        <v>Cinematic Widescreen</v>
      </c>
      <c r="AV162">
        <v>19000</v>
      </c>
      <c r="AW162" t="str">
        <f t="shared" si="70"/>
        <v>Medium</v>
      </c>
    </row>
    <row r="163" spans="1:49" x14ac:dyDescent="0.3">
      <c r="A163" t="s">
        <v>0</v>
      </c>
      <c r="B163" t="s">
        <v>50</v>
      </c>
      <c r="C163">
        <v>291</v>
      </c>
      <c r="D163" t="str">
        <f t="shared" si="50"/>
        <v>Medium</v>
      </c>
      <c r="E163">
        <v>121</v>
      </c>
      <c r="F163" t="str">
        <f t="shared" si="51"/>
        <v>2h 1m</v>
      </c>
      <c r="G163" t="str">
        <f t="shared" si="52"/>
        <v>Long Movie</v>
      </c>
      <c r="H163">
        <v>0</v>
      </c>
      <c r="I163" t="str">
        <f t="shared" si="53"/>
        <v>Very Low</v>
      </c>
      <c r="J163">
        <v>4000</v>
      </c>
      <c r="K163" t="str">
        <f t="shared" si="54"/>
        <v>Low</v>
      </c>
      <c r="L163" t="s">
        <v>51</v>
      </c>
      <c r="M163">
        <v>24000</v>
      </c>
      <c r="N163" t="str">
        <f t="shared" si="55"/>
        <v>Medium</v>
      </c>
      <c r="O163">
        <v>403706375</v>
      </c>
      <c r="P163" t="str">
        <f t="shared" si="56"/>
        <v>Superhit</v>
      </c>
      <c r="Q163" t="s">
        <v>216</v>
      </c>
      <c r="R163" t="str">
        <f t="shared" si="57"/>
        <v>Action</v>
      </c>
      <c r="S163">
        <f t="shared" si="58"/>
        <v>4</v>
      </c>
      <c r="T163" t="s">
        <v>53</v>
      </c>
      <c r="U163" t="s">
        <v>1003</v>
      </c>
      <c r="V163">
        <v>544665</v>
      </c>
      <c r="W163" t="str">
        <f t="shared" si="59"/>
        <v>Very High</v>
      </c>
      <c r="X163">
        <v>40484</v>
      </c>
      <c r="Y163" t="str">
        <f t="shared" si="60"/>
        <v>Medium</v>
      </c>
      <c r="Z163" t="s">
        <v>55</v>
      </c>
      <c r="AA163">
        <v>0</v>
      </c>
      <c r="AB163" t="str">
        <f t="shared" si="61"/>
        <v>Symbolic Poster</v>
      </c>
      <c r="AC163" t="s">
        <v>1004</v>
      </c>
      <c r="AD163" t="s">
        <v>1005</v>
      </c>
      <c r="AE163">
        <v>2012</v>
      </c>
      <c r="AF163" t="str">
        <f t="shared" si="62"/>
        <v>Medium</v>
      </c>
      <c r="AG163" t="s">
        <v>9</v>
      </c>
      <c r="AH163" t="s">
        <v>10</v>
      </c>
      <c r="AI163" t="s">
        <v>11</v>
      </c>
      <c r="AJ163" t="str">
        <f t="shared" si="63"/>
        <v>Teen</v>
      </c>
      <c r="AK163">
        <v>139000000</v>
      </c>
      <c r="AL163" t="str">
        <f t="shared" si="64"/>
        <v>High Budget</v>
      </c>
      <c r="AM163">
        <v>2002</v>
      </c>
      <c r="AN163">
        <f t="shared" si="65"/>
        <v>23</v>
      </c>
      <c r="AO163" t="str">
        <f t="shared" si="66"/>
        <v>Old Classic</v>
      </c>
      <c r="AP163">
        <v>11000</v>
      </c>
      <c r="AQ163" t="str">
        <f t="shared" si="67"/>
        <v>Medium</v>
      </c>
      <c r="AR163">
        <v>7.3</v>
      </c>
      <c r="AS163" t="str">
        <f t="shared" si="68"/>
        <v>Good</v>
      </c>
      <c r="AT163">
        <v>1.85</v>
      </c>
      <c r="AU163" t="str">
        <f t="shared" si="69"/>
        <v>HDTV / Widescreen</v>
      </c>
      <c r="AV163">
        <v>5000</v>
      </c>
      <c r="AW163" t="str">
        <f t="shared" si="70"/>
        <v>Low</v>
      </c>
    </row>
    <row r="164" spans="1:49" x14ac:dyDescent="0.3">
      <c r="A164" t="s">
        <v>0</v>
      </c>
      <c r="B164" t="s">
        <v>610</v>
      </c>
      <c r="C164">
        <v>292</v>
      </c>
      <c r="D164" t="str">
        <f t="shared" si="50"/>
        <v>Medium</v>
      </c>
      <c r="E164">
        <v>102</v>
      </c>
      <c r="F164" t="str">
        <f t="shared" si="51"/>
        <v>1h 42m</v>
      </c>
      <c r="G164" t="str">
        <f t="shared" si="52"/>
        <v>Standard Movie</v>
      </c>
      <c r="H164">
        <v>255</v>
      </c>
      <c r="I164" t="str">
        <f t="shared" si="53"/>
        <v>Very Low</v>
      </c>
      <c r="J164">
        <v>953</v>
      </c>
      <c r="K164" t="str">
        <f t="shared" si="54"/>
        <v>Very Low</v>
      </c>
      <c r="L164" t="s">
        <v>627</v>
      </c>
      <c r="M164">
        <v>18000</v>
      </c>
      <c r="N164" t="str">
        <f t="shared" si="55"/>
        <v>Medium</v>
      </c>
      <c r="O164">
        <v>176997107</v>
      </c>
      <c r="P164" t="str">
        <f t="shared" si="56"/>
        <v>Hit</v>
      </c>
      <c r="Q164" t="s">
        <v>1006</v>
      </c>
      <c r="R164" t="str">
        <f t="shared" si="57"/>
        <v>Action</v>
      </c>
      <c r="S164">
        <f t="shared" si="58"/>
        <v>6</v>
      </c>
      <c r="T164" t="s">
        <v>612</v>
      </c>
      <c r="U164" t="s">
        <v>1007</v>
      </c>
      <c r="V164">
        <v>221128</v>
      </c>
      <c r="W164" t="str">
        <f t="shared" si="59"/>
        <v>High</v>
      </c>
      <c r="X164">
        <v>23378</v>
      </c>
      <c r="Y164" t="str">
        <f t="shared" si="60"/>
        <v>Medium</v>
      </c>
      <c r="Z164" t="s">
        <v>611</v>
      </c>
      <c r="AA164">
        <v>5</v>
      </c>
      <c r="AB164" t="str">
        <f t="shared" si="61"/>
        <v>Ensemble Poster</v>
      </c>
      <c r="AC164" t="s">
        <v>1008</v>
      </c>
      <c r="AD164" t="s">
        <v>1009</v>
      </c>
      <c r="AE164">
        <v>343</v>
      </c>
      <c r="AF164" t="str">
        <f t="shared" si="62"/>
        <v>Very Low</v>
      </c>
      <c r="AG164" t="s">
        <v>9</v>
      </c>
      <c r="AH164" t="s">
        <v>10</v>
      </c>
      <c r="AI164" t="s">
        <v>66</v>
      </c>
      <c r="AJ164" t="str">
        <f t="shared" si="63"/>
        <v>Family</v>
      </c>
      <c r="AK164">
        <v>145000000</v>
      </c>
      <c r="AL164" t="str">
        <f t="shared" si="64"/>
        <v>High Budget</v>
      </c>
      <c r="AM164">
        <v>2014</v>
      </c>
      <c r="AN164">
        <f t="shared" si="65"/>
        <v>11</v>
      </c>
      <c r="AO164" t="str">
        <f t="shared" si="66"/>
        <v>Modern Classic</v>
      </c>
      <c r="AP164">
        <v>3000</v>
      </c>
      <c r="AQ164" t="str">
        <f t="shared" si="67"/>
        <v>Low</v>
      </c>
      <c r="AR164">
        <v>7.9</v>
      </c>
      <c r="AS164" t="str">
        <f t="shared" si="68"/>
        <v>Good</v>
      </c>
      <c r="AT164">
        <v>2.35</v>
      </c>
      <c r="AU164" t="str">
        <f t="shared" si="69"/>
        <v>Cinematic Widescreen</v>
      </c>
      <c r="AV164">
        <v>46000</v>
      </c>
      <c r="AW164" t="str">
        <f t="shared" si="70"/>
        <v>Medium</v>
      </c>
    </row>
    <row r="165" spans="1:49" x14ac:dyDescent="0.3">
      <c r="A165" t="s">
        <v>0</v>
      </c>
      <c r="B165" t="s">
        <v>1010</v>
      </c>
      <c r="C165">
        <v>184</v>
      </c>
      <c r="D165" t="str">
        <f t="shared" si="50"/>
        <v>Low</v>
      </c>
      <c r="E165">
        <v>126</v>
      </c>
      <c r="F165" t="str">
        <f t="shared" si="51"/>
        <v>2h 6m</v>
      </c>
      <c r="G165" t="str">
        <f t="shared" si="52"/>
        <v>Long Movie</v>
      </c>
      <c r="H165">
        <v>295</v>
      </c>
      <c r="I165" t="str">
        <f t="shared" si="53"/>
        <v>Very Low</v>
      </c>
      <c r="J165">
        <v>284</v>
      </c>
      <c r="K165" t="str">
        <f t="shared" si="54"/>
        <v>Very Low</v>
      </c>
      <c r="L165" t="s">
        <v>1011</v>
      </c>
      <c r="M165">
        <v>18000</v>
      </c>
      <c r="N165" t="str">
        <f t="shared" si="55"/>
        <v>Medium</v>
      </c>
      <c r="O165">
        <v>31141074</v>
      </c>
      <c r="P165" t="str">
        <f t="shared" si="56"/>
        <v>Average</v>
      </c>
      <c r="Q165" t="s">
        <v>14</v>
      </c>
      <c r="R165" t="str">
        <f t="shared" si="57"/>
        <v>Action</v>
      </c>
      <c r="S165">
        <f t="shared" si="58"/>
        <v>3</v>
      </c>
      <c r="T165" t="s">
        <v>612</v>
      </c>
      <c r="U165" t="s">
        <v>1012</v>
      </c>
      <c r="V165">
        <v>51892</v>
      </c>
      <c r="W165" t="str">
        <f t="shared" si="59"/>
        <v>Medium</v>
      </c>
      <c r="X165">
        <v>19769</v>
      </c>
      <c r="Y165" t="str">
        <f t="shared" si="60"/>
        <v>Medium</v>
      </c>
      <c r="Z165" t="s">
        <v>1013</v>
      </c>
      <c r="AA165">
        <v>4</v>
      </c>
      <c r="AB165" t="str">
        <f t="shared" si="61"/>
        <v>Ensemble Poster</v>
      </c>
      <c r="AC165" t="s">
        <v>1014</v>
      </c>
      <c r="AD165" t="s">
        <v>1015</v>
      </c>
      <c r="AE165">
        <v>273</v>
      </c>
      <c r="AF165" t="str">
        <f t="shared" si="62"/>
        <v>Very Low</v>
      </c>
      <c r="AG165" t="s">
        <v>9</v>
      </c>
      <c r="AH165" t="s">
        <v>10</v>
      </c>
      <c r="AI165" t="s">
        <v>11</v>
      </c>
      <c r="AJ165" t="str">
        <f t="shared" si="63"/>
        <v>Teen</v>
      </c>
      <c r="AK165">
        <v>140000000</v>
      </c>
      <c r="AL165" t="str">
        <f t="shared" si="64"/>
        <v>High Budget</v>
      </c>
      <c r="AM165">
        <v>2016</v>
      </c>
      <c r="AN165">
        <f t="shared" si="65"/>
        <v>9</v>
      </c>
      <c r="AO165" t="str">
        <f t="shared" si="66"/>
        <v>Modern Classic</v>
      </c>
      <c r="AP165">
        <v>934</v>
      </c>
      <c r="AQ165" t="str">
        <f t="shared" si="67"/>
        <v>Very Low</v>
      </c>
      <c r="AR165">
        <v>5.5</v>
      </c>
      <c r="AS165" t="str">
        <f t="shared" si="68"/>
        <v>Below Average</v>
      </c>
      <c r="AT165">
        <v>2.35</v>
      </c>
      <c r="AU165" t="str">
        <f t="shared" si="69"/>
        <v>Cinematic Widescreen</v>
      </c>
      <c r="AV165">
        <v>24000</v>
      </c>
      <c r="AW165" t="str">
        <f t="shared" si="70"/>
        <v>Medium</v>
      </c>
    </row>
    <row r="166" spans="1:49" x14ac:dyDescent="0.3">
      <c r="A166" t="s">
        <v>0</v>
      </c>
      <c r="B166" t="s">
        <v>470</v>
      </c>
      <c r="C166">
        <v>145</v>
      </c>
      <c r="D166" t="str">
        <f t="shared" si="50"/>
        <v>Low</v>
      </c>
      <c r="E166">
        <v>121</v>
      </c>
      <c r="F166" t="str">
        <f t="shared" si="51"/>
        <v>2h 1m</v>
      </c>
      <c r="G166" t="str">
        <f t="shared" si="52"/>
        <v>Long Movie</v>
      </c>
      <c r="H166">
        <v>357</v>
      </c>
      <c r="I166" t="str">
        <f t="shared" si="53"/>
        <v>Very Low</v>
      </c>
      <c r="J166">
        <v>653</v>
      </c>
      <c r="K166" t="str">
        <f t="shared" si="54"/>
        <v>Very Low</v>
      </c>
      <c r="L166" t="s">
        <v>1016</v>
      </c>
      <c r="M166">
        <v>820</v>
      </c>
      <c r="N166" t="str">
        <f t="shared" si="55"/>
        <v>Low</v>
      </c>
      <c r="O166">
        <v>31704416</v>
      </c>
      <c r="P166" t="str">
        <f t="shared" si="56"/>
        <v>Average</v>
      </c>
      <c r="Q166" t="s">
        <v>198</v>
      </c>
      <c r="R166" t="str">
        <f t="shared" si="57"/>
        <v>Action</v>
      </c>
      <c r="S166">
        <f t="shared" si="58"/>
        <v>4</v>
      </c>
      <c r="T166" t="s">
        <v>1017</v>
      </c>
      <c r="U166" t="s">
        <v>1018</v>
      </c>
      <c r="V166">
        <v>45455</v>
      </c>
      <c r="W166" t="str">
        <f t="shared" si="59"/>
        <v>Low</v>
      </c>
      <c r="X166">
        <v>2705</v>
      </c>
      <c r="Y166" t="str">
        <f t="shared" si="60"/>
        <v>Low</v>
      </c>
      <c r="Z166" t="s">
        <v>1019</v>
      </c>
      <c r="AA166">
        <v>0</v>
      </c>
      <c r="AB166" t="str">
        <f t="shared" si="61"/>
        <v>Symbolic Poster</v>
      </c>
      <c r="AC166" t="s">
        <v>1020</v>
      </c>
      <c r="AD166" t="s">
        <v>1021</v>
      </c>
      <c r="AE166">
        <v>388</v>
      </c>
      <c r="AF166" t="str">
        <f t="shared" si="62"/>
        <v>Very Low</v>
      </c>
      <c r="AG166" t="s">
        <v>9</v>
      </c>
      <c r="AH166" t="s">
        <v>10</v>
      </c>
      <c r="AI166" t="s">
        <v>11</v>
      </c>
      <c r="AJ166" t="str">
        <f t="shared" si="63"/>
        <v>Teen</v>
      </c>
      <c r="AK166">
        <v>135000000</v>
      </c>
      <c r="AL166" t="str">
        <f t="shared" si="64"/>
        <v>High Budget</v>
      </c>
      <c r="AM166">
        <v>2005</v>
      </c>
      <c r="AN166">
        <f t="shared" si="65"/>
        <v>20</v>
      </c>
      <c r="AO166" t="str">
        <f t="shared" si="66"/>
        <v>Old Classic</v>
      </c>
      <c r="AP166">
        <v>780</v>
      </c>
      <c r="AQ166" t="str">
        <f t="shared" si="67"/>
        <v>Very Low</v>
      </c>
      <c r="AR166">
        <v>5</v>
      </c>
      <c r="AS166" t="str">
        <f t="shared" si="68"/>
        <v>Below Average</v>
      </c>
      <c r="AT166">
        <v>2.35</v>
      </c>
      <c r="AU166" t="str">
        <f t="shared" si="69"/>
        <v>Cinematic Widescreen</v>
      </c>
      <c r="AV166">
        <v>0</v>
      </c>
      <c r="AW166" t="str">
        <f t="shared" si="70"/>
        <v>Very Low</v>
      </c>
    </row>
    <row r="167" spans="1:49" x14ac:dyDescent="0.3">
      <c r="A167" t="s">
        <v>0</v>
      </c>
      <c r="B167" t="s">
        <v>82</v>
      </c>
      <c r="C167">
        <v>451</v>
      </c>
      <c r="D167" t="str">
        <f t="shared" si="50"/>
        <v>Medium</v>
      </c>
      <c r="E167">
        <v>215</v>
      </c>
      <c r="F167" t="str">
        <f t="shared" si="51"/>
        <v>3h 35m</v>
      </c>
      <c r="G167" t="str">
        <f t="shared" si="52"/>
        <v>Epic</v>
      </c>
      <c r="H167">
        <v>0</v>
      </c>
      <c r="I167" t="str">
        <f t="shared" si="53"/>
        <v>Very Low</v>
      </c>
      <c r="J167">
        <v>413</v>
      </c>
      <c r="K167" t="str">
        <f t="shared" si="54"/>
        <v>Very Low</v>
      </c>
      <c r="L167" t="s">
        <v>1022</v>
      </c>
      <c r="M167">
        <v>986</v>
      </c>
      <c r="N167" t="str">
        <f t="shared" si="55"/>
        <v>Low</v>
      </c>
      <c r="O167">
        <v>107503316</v>
      </c>
      <c r="P167" t="str">
        <f t="shared" si="56"/>
        <v>Hit</v>
      </c>
      <c r="Q167" t="s">
        <v>1023</v>
      </c>
      <c r="R167" t="str">
        <f t="shared" si="57"/>
        <v>Action</v>
      </c>
      <c r="S167">
        <f t="shared" si="58"/>
        <v>4</v>
      </c>
      <c r="T167" t="s">
        <v>1024</v>
      </c>
      <c r="U167" t="s">
        <v>1025</v>
      </c>
      <c r="V167">
        <v>392474</v>
      </c>
      <c r="W167" t="str">
        <f t="shared" si="59"/>
        <v>High</v>
      </c>
      <c r="X167">
        <v>2530</v>
      </c>
      <c r="Y167" t="str">
        <f t="shared" si="60"/>
        <v>Low</v>
      </c>
      <c r="Z167" t="s">
        <v>1026</v>
      </c>
      <c r="AA167">
        <v>1</v>
      </c>
      <c r="AB167" t="str">
        <f t="shared" si="61"/>
        <v>Solo Star Poster</v>
      </c>
      <c r="AC167" t="s">
        <v>1027</v>
      </c>
      <c r="AD167" t="s">
        <v>1028</v>
      </c>
      <c r="AE167">
        <v>1229</v>
      </c>
      <c r="AF167" t="str">
        <f t="shared" si="62"/>
        <v>Low</v>
      </c>
      <c r="AG167" t="s">
        <v>9</v>
      </c>
      <c r="AH167" t="s">
        <v>10</v>
      </c>
      <c r="AI167" t="s">
        <v>556</v>
      </c>
      <c r="AJ167" t="str">
        <f t="shared" si="63"/>
        <v>Adult</v>
      </c>
      <c r="AK167">
        <v>130000000</v>
      </c>
      <c r="AL167" t="str">
        <f t="shared" si="64"/>
        <v>High Budget</v>
      </c>
      <c r="AM167">
        <v>2009</v>
      </c>
      <c r="AN167">
        <f t="shared" si="65"/>
        <v>16</v>
      </c>
      <c r="AO167" t="str">
        <f t="shared" si="66"/>
        <v>Old Classic</v>
      </c>
      <c r="AP167">
        <v>745</v>
      </c>
      <c r="AQ167" t="str">
        <f t="shared" si="67"/>
        <v>Very Low</v>
      </c>
      <c r="AR167">
        <v>7.7</v>
      </c>
      <c r="AS167" t="str">
        <f t="shared" si="68"/>
        <v>Good</v>
      </c>
      <c r="AT167">
        <v>2.35</v>
      </c>
      <c r="AU167" t="str">
        <f t="shared" si="69"/>
        <v>Cinematic Widescreen</v>
      </c>
      <c r="AV167">
        <v>18000</v>
      </c>
      <c r="AW167" t="str">
        <f t="shared" si="70"/>
        <v>Medium</v>
      </c>
    </row>
    <row r="168" spans="1:49" x14ac:dyDescent="0.3">
      <c r="A168" t="s">
        <v>0</v>
      </c>
      <c r="B168" t="s">
        <v>1029</v>
      </c>
      <c r="C168">
        <v>141</v>
      </c>
      <c r="D168" t="str">
        <f t="shared" si="50"/>
        <v>Low</v>
      </c>
      <c r="E168">
        <v>127</v>
      </c>
      <c r="F168" t="str">
        <f t="shared" si="51"/>
        <v>2h 7m</v>
      </c>
      <c r="G168" t="str">
        <f t="shared" si="52"/>
        <v>Long Movie</v>
      </c>
      <c r="H168">
        <v>503</v>
      </c>
      <c r="I168" t="str">
        <f t="shared" si="53"/>
        <v>Very Low</v>
      </c>
      <c r="J168">
        <v>91</v>
      </c>
      <c r="K168" t="str">
        <f t="shared" si="54"/>
        <v>Very Low</v>
      </c>
      <c r="L168" t="s">
        <v>1030</v>
      </c>
      <c r="M168">
        <v>5000</v>
      </c>
      <c r="N168" t="str">
        <f t="shared" si="55"/>
        <v>Low</v>
      </c>
      <c r="O168">
        <v>129734803</v>
      </c>
      <c r="P168" t="str">
        <f t="shared" si="56"/>
        <v>Hit</v>
      </c>
      <c r="Q168" t="s">
        <v>305</v>
      </c>
      <c r="R168" t="str">
        <f t="shared" si="57"/>
        <v>Action</v>
      </c>
      <c r="S168">
        <f t="shared" si="58"/>
        <v>3</v>
      </c>
      <c r="T168" t="s">
        <v>473</v>
      </c>
      <c r="U168" t="s">
        <v>1031</v>
      </c>
      <c r="V168">
        <v>127497</v>
      </c>
      <c r="W168" t="str">
        <f t="shared" si="59"/>
        <v>Medium</v>
      </c>
      <c r="X168">
        <v>6171</v>
      </c>
      <c r="Y168" t="str">
        <f t="shared" si="60"/>
        <v>Low</v>
      </c>
      <c r="Z168" t="s">
        <v>1032</v>
      </c>
      <c r="AA168">
        <v>2</v>
      </c>
      <c r="AB168" t="str">
        <f t="shared" si="61"/>
        <v>Duo/Trio Poster</v>
      </c>
      <c r="AC168" t="s">
        <v>1033</v>
      </c>
      <c r="AD168" t="s">
        <v>1034</v>
      </c>
      <c r="AE168">
        <v>287</v>
      </c>
      <c r="AF168" t="str">
        <f t="shared" si="62"/>
        <v>Very Low</v>
      </c>
      <c r="AG168" t="s">
        <v>9</v>
      </c>
      <c r="AH168" t="s">
        <v>10</v>
      </c>
      <c r="AI168" t="s">
        <v>556</v>
      </c>
      <c r="AJ168" t="str">
        <f t="shared" si="63"/>
        <v>Adult</v>
      </c>
      <c r="AK168">
        <v>140000000</v>
      </c>
      <c r="AL168" t="str">
        <f t="shared" si="64"/>
        <v>High Budget</v>
      </c>
      <c r="AM168">
        <v>1998</v>
      </c>
      <c r="AN168">
        <f t="shared" si="65"/>
        <v>27</v>
      </c>
      <c r="AO168" t="str">
        <f t="shared" si="66"/>
        <v>Old Classic</v>
      </c>
      <c r="AP168">
        <v>808</v>
      </c>
      <c r="AQ168" t="str">
        <f t="shared" si="67"/>
        <v>Very Low</v>
      </c>
      <c r="AR168">
        <v>6.6</v>
      </c>
      <c r="AS168" t="str">
        <f t="shared" si="68"/>
        <v>Average</v>
      </c>
      <c r="AT168">
        <v>2.35</v>
      </c>
      <c r="AU168" t="str">
        <f t="shared" si="69"/>
        <v>Cinematic Widescreen</v>
      </c>
      <c r="AV168">
        <v>0</v>
      </c>
      <c r="AW168" t="str">
        <f t="shared" si="70"/>
        <v>Very Low</v>
      </c>
    </row>
    <row r="169" spans="1:49" x14ac:dyDescent="0.3">
      <c r="A169" t="s">
        <v>0</v>
      </c>
      <c r="B169" t="s">
        <v>1035</v>
      </c>
      <c r="C169">
        <v>267</v>
      </c>
      <c r="D169" t="str">
        <f t="shared" si="50"/>
        <v>Medium</v>
      </c>
      <c r="E169">
        <v>138</v>
      </c>
      <c r="F169" t="str">
        <f t="shared" si="51"/>
        <v>2h 18m</v>
      </c>
      <c r="G169" t="str">
        <f t="shared" si="52"/>
        <v>Long Movie</v>
      </c>
      <c r="H169">
        <v>0</v>
      </c>
      <c r="I169" t="str">
        <f t="shared" si="53"/>
        <v>Very Low</v>
      </c>
      <c r="J169">
        <v>258</v>
      </c>
      <c r="K169" t="str">
        <f t="shared" si="54"/>
        <v>Very Low</v>
      </c>
      <c r="L169" t="s">
        <v>1036</v>
      </c>
      <c r="M169">
        <v>820</v>
      </c>
      <c r="N169" t="str">
        <f t="shared" si="55"/>
        <v>Low</v>
      </c>
      <c r="O169">
        <v>132122995</v>
      </c>
      <c r="P169" t="str">
        <f t="shared" si="56"/>
        <v>Hit</v>
      </c>
      <c r="Q169" t="s">
        <v>618</v>
      </c>
      <c r="R169" t="str">
        <f t="shared" si="57"/>
        <v>Action</v>
      </c>
      <c r="S169">
        <f t="shared" si="58"/>
        <v>2</v>
      </c>
      <c r="T169" t="s">
        <v>1037</v>
      </c>
      <c r="U169" t="s">
        <v>1038</v>
      </c>
      <c r="V169">
        <v>212106</v>
      </c>
      <c r="W169" t="str">
        <f t="shared" si="59"/>
        <v>High</v>
      </c>
      <c r="X169">
        <v>1814</v>
      </c>
      <c r="Y169" t="str">
        <f t="shared" si="60"/>
        <v>Low</v>
      </c>
      <c r="Z169" t="s">
        <v>1039</v>
      </c>
      <c r="AA169">
        <v>0</v>
      </c>
      <c r="AB169" t="str">
        <f t="shared" si="61"/>
        <v>Symbolic Poster</v>
      </c>
      <c r="AC169" t="s">
        <v>1040</v>
      </c>
      <c r="AD169" t="s">
        <v>1041</v>
      </c>
      <c r="AE169">
        <v>1445</v>
      </c>
      <c r="AF169" t="str">
        <f t="shared" si="62"/>
        <v>Low</v>
      </c>
      <c r="AG169" t="s">
        <v>9</v>
      </c>
      <c r="AH169" t="s">
        <v>10</v>
      </c>
      <c r="AI169" t="s">
        <v>11</v>
      </c>
      <c r="AJ169" t="str">
        <f t="shared" si="63"/>
        <v>Teen</v>
      </c>
      <c r="AK169">
        <v>137000000</v>
      </c>
      <c r="AL169" t="str">
        <f t="shared" si="64"/>
        <v>High Budget</v>
      </c>
      <c r="AM169">
        <v>2003</v>
      </c>
      <c r="AN169">
        <f t="shared" si="65"/>
        <v>22</v>
      </c>
      <c r="AO169" t="str">
        <f t="shared" si="66"/>
        <v>Old Classic</v>
      </c>
      <c r="AP169">
        <v>300</v>
      </c>
      <c r="AQ169" t="str">
        <f t="shared" si="67"/>
        <v>Very Low</v>
      </c>
      <c r="AR169">
        <v>5.7</v>
      </c>
      <c r="AS169" t="str">
        <f t="shared" si="68"/>
        <v>Below Average</v>
      </c>
      <c r="AT169">
        <v>1.85</v>
      </c>
      <c r="AU169" t="str">
        <f t="shared" si="69"/>
        <v>HDTV / Widescreen</v>
      </c>
      <c r="AV169">
        <v>0</v>
      </c>
      <c r="AW169" t="str">
        <f t="shared" si="70"/>
        <v>Very Low</v>
      </c>
    </row>
    <row r="170" spans="1:49" x14ac:dyDescent="0.3">
      <c r="A170" t="s">
        <v>0</v>
      </c>
      <c r="B170" t="s">
        <v>1042</v>
      </c>
      <c r="C170">
        <v>351</v>
      </c>
      <c r="D170" t="str">
        <f t="shared" si="50"/>
        <v>Medium</v>
      </c>
      <c r="E170">
        <v>122</v>
      </c>
      <c r="F170" t="str">
        <f t="shared" si="51"/>
        <v>2h 2m</v>
      </c>
      <c r="G170" t="str">
        <f t="shared" si="52"/>
        <v>Long Movie</v>
      </c>
      <c r="H170">
        <v>209</v>
      </c>
      <c r="I170" t="str">
        <f t="shared" si="53"/>
        <v>Very Low</v>
      </c>
      <c r="J170">
        <v>934</v>
      </c>
      <c r="K170" t="str">
        <f t="shared" si="54"/>
        <v>Very Low</v>
      </c>
      <c r="L170" t="s">
        <v>1043</v>
      </c>
      <c r="M170">
        <v>17000</v>
      </c>
      <c r="N170" t="str">
        <f t="shared" si="55"/>
        <v>Medium</v>
      </c>
      <c r="O170">
        <v>122512052</v>
      </c>
      <c r="P170" t="str">
        <f t="shared" si="56"/>
        <v>Hit</v>
      </c>
      <c r="Q170" t="s">
        <v>198</v>
      </c>
      <c r="R170" t="str">
        <f t="shared" si="57"/>
        <v>Action</v>
      </c>
      <c r="S170">
        <f t="shared" si="58"/>
        <v>4</v>
      </c>
      <c r="T170" t="s">
        <v>415</v>
      </c>
      <c r="U170" t="s">
        <v>1044</v>
      </c>
      <c r="V170">
        <v>146352</v>
      </c>
      <c r="W170" t="str">
        <f t="shared" si="59"/>
        <v>Medium</v>
      </c>
      <c r="X170">
        <v>31958</v>
      </c>
      <c r="Y170" t="str">
        <f t="shared" si="60"/>
        <v>Medium</v>
      </c>
      <c r="Z170" t="s">
        <v>1011</v>
      </c>
      <c r="AA170">
        <v>6</v>
      </c>
      <c r="AB170" t="str">
        <f t="shared" si="61"/>
        <v>Ensemble Poster</v>
      </c>
      <c r="AC170" t="s">
        <v>1045</v>
      </c>
      <c r="AD170" t="s">
        <v>1046</v>
      </c>
      <c r="AE170">
        <v>288</v>
      </c>
      <c r="AF170" t="str">
        <f t="shared" si="62"/>
        <v>Very Low</v>
      </c>
      <c r="AG170" t="s">
        <v>9</v>
      </c>
      <c r="AH170" t="s">
        <v>10</v>
      </c>
      <c r="AI170" t="s">
        <v>11</v>
      </c>
      <c r="AJ170" t="str">
        <f t="shared" si="63"/>
        <v>Teen</v>
      </c>
      <c r="AK170">
        <v>130000000</v>
      </c>
      <c r="AL170" t="str">
        <f t="shared" si="64"/>
        <v>High Budget</v>
      </c>
      <c r="AM170">
        <v>2013</v>
      </c>
      <c r="AN170">
        <f t="shared" si="65"/>
        <v>12</v>
      </c>
      <c r="AO170" t="str">
        <f t="shared" si="66"/>
        <v>Modern Classic</v>
      </c>
      <c r="AP170">
        <v>12000</v>
      </c>
      <c r="AQ170" t="str">
        <f t="shared" si="67"/>
        <v>Medium</v>
      </c>
      <c r="AR170">
        <v>5.8</v>
      </c>
      <c r="AS170" t="str">
        <f t="shared" si="68"/>
        <v>Below Average</v>
      </c>
      <c r="AT170">
        <v>2.35</v>
      </c>
      <c r="AU170" t="str">
        <f t="shared" si="69"/>
        <v>Cinematic Widescreen</v>
      </c>
      <c r="AV170">
        <v>42000</v>
      </c>
      <c r="AW170" t="str">
        <f t="shared" si="70"/>
        <v>Medium</v>
      </c>
    </row>
    <row r="171" spans="1:49" x14ac:dyDescent="0.3">
      <c r="A171" t="s">
        <v>0</v>
      </c>
      <c r="B171" t="s">
        <v>1047</v>
      </c>
      <c r="C171">
        <v>163</v>
      </c>
      <c r="D171" t="str">
        <f t="shared" si="50"/>
        <v>Low</v>
      </c>
      <c r="E171">
        <v>124</v>
      </c>
      <c r="F171" t="str">
        <f t="shared" si="51"/>
        <v>2h 4m</v>
      </c>
      <c r="G171" t="str">
        <f t="shared" si="52"/>
        <v>Long Movie</v>
      </c>
      <c r="H171">
        <v>42</v>
      </c>
      <c r="I171" t="str">
        <f t="shared" si="53"/>
        <v>Very Low</v>
      </c>
      <c r="J171">
        <v>848</v>
      </c>
      <c r="K171" t="str">
        <f t="shared" si="54"/>
        <v>Very Low</v>
      </c>
      <c r="L171" t="s">
        <v>448</v>
      </c>
      <c r="M171">
        <v>11000</v>
      </c>
      <c r="N171" t="str">
        <f t="shared" si="55"/>
        <v>Medium</v>
      </c>
      <c r="O171">
        <v>68642452</v>
      </c>
      <c r="P171" t="str">
        <f t="shared" si="56"/>
        <v>Hit</v>
      </c>
      <c r="Q171" t="s">
        <v>1048</v>
      </c>
      <c r="R171" t="str">
        <f t="shared" si="57"/>
        <v>Action</v>
      </c>
      <c r="S171">
        <f t="shared" si="58"/>
        <v>4</v>
      </c>
      <c r="T171" t="s">
        <v>631</v>
      </c>
      <c r="U171" t="s">
        <v>1049</v>
      </c>
      <c r="V171">
        <v>77673</v>
      </c>
      <c r="W171" t="str">
        <f t="shared" si="59"/>
        <v>Medium</v>
      </c>
      <c r="X171">
        <v>13073</v>
      </c>
      <c r="Y171" t="str">
        <f t="shared" si="60"/>
        <v>Medium</v>
      </c>
      <c r="Z171" t="s">
        <v>441</v>
      </c>
      <c r="AA171">
        <v>3</v>
      </c>
      <c r="AB171" t="str">
        <f t="shared" si="61"/>
        <v>Duo/Trio Poster</v>
      </c>
      <c r="AC171" t="s">
        <v>1050</v>
      </c>
      <c r="AD171" t="s">
        <v>1051</v>
      </c>
      <c r="AE171">
        <v>463</v>
      </c>
      <c r="AF171" t="str">
        <f t="shared" si="62"/>
        <v>Very Low</v>
      </c>
      <c r="AG171" t="s">
        <v>9</v>
      </c>
      <c r="AH171" t="s">
        <v>28</v>
      </c>
      <c r="AI171" t="s">
        <v>11</v>
      </c>
      <c r="AJ171" t="str">
        <f t="shared" si="63"/>
        <v>Teen</v>
      </c>
      <c r="AK171">
        <v>130000000</v>
      </c>
      <c r="AL171" t="str">
        <f t="shared" si="64"/>
        <v>High Budget</v>
      </c>
      <c r="AM171">
        <v>2005</v>
      </c>
      <c r="AN171">
        <f t="shared" si="65"/>
        <v>20</v>
      </c>
      <c r="AO171" t="str">
        <f t="shared" si="66"/>
        <v>Old Classic</v>
      </c>
      <c r="AP171">
        <v>973</v>
      </c>
      <c r="AQ171" t="str">
        <f t="shared" si="67"/>
        <v>Very Low</v>
      </c>
      <c r="AR171">
        <v>6</v>
      </c>
      <c r="AS171" t="str">
        <f t="shared" si="68"/>
        <v>Average</v>
      </c>
      <c r="AT171">
        <v>2.35</v>
      </c>
      <c r="AU171" t="str">
        <f t="shared" si="69"/>
        <v>Cinematic Widescreen</v>
      </c>
      <c r="AV171">
        <v>0</v>
      </c>
      <c r="AW171" t="str">
        <f t="shared" si="70"/>
        <v>Very Low</v>
      </c>
    </row>
    <row r="172" spans="1:49" x14ac:dyDescent="0.3">
      <c r="A172" t="s">
        <v>0</v>
      </c>
      <c r="B172" t="s">
        <v>1052</v>
      </c>
      <c r="C172">
        <v>166</v>
      </c>
      <c r="D172" t="str">
        <f t="shared" si="50"/>
        <v>Low</v>
      </c>
      <c r="E172">
        <v>106</v>
      </c>
      <c r="F172" t="str">
        <f t="shared" si="51"/>
        <v>1h 46m</v>
      </c>
      <c r="G172" t="str">
        <f t="shared" si="52"/>
        <v>Standard Movie</v>
      </c>
      <c r="H172">
        <v>6</v>
      </c>
      <c r="I172" t="str">
        <f t="shared" si="53"/>
        <v>Very Low</v>
      </c>
      <c r="J172">
        <v>422</v>
      </c>
      <c r="K172" t="str">
        <f t="shared" si="54"/>
        <v>Very Low</v>
      </c>
      <c r="L172" t="s">
        <v>1053</v>
      </c>
      <c r="M172">
        <v>12000</v>
      </c>
      <c r="N172" t="str">
        <f t="shared" si="55"/>
        <v>Medium</v>
      </c>
      <c r="O172">
        <v>32131830</v>
      </c>
      <c r="P172" t="str">
        <f t="shared" si="56"/>
        <v>Average</v>
      </c>
      <c r="Q172" t="s">
        <v>1054</v>
      </c>
      <c r="R172" t="str">
        <f t="shared" si="57"/>
        <v>Action</v>
      </c>
      <c r="S172">
        <f t="shared" si="58"/>
        <v>6</v>
      </c>
      <c r="T172" t="s">
        <v>243</v>
      </c>
      <c r="U172" t="s">
        <v>1055</v>
      </c>
      <c r="V172">
        <v>72259</v>
      </c>
      <c r="W172" t="str">
        <f t="shared" si="59"/>
        <v>Medium</v>
      </c>
      <c r="X172">
        <v>15015</v>
      </c>
      <c r="Y172" t="str">
        <f t="shared" si="60"/>
        <v>Medium</v>
      </c>
      <c r="Z172" t="s">
        <v>1056</v>
      </c>
      <c r="AA172">
        <v>1</v>
      </c>
      <c r="AB172" t="str">
        <f t="shared" si="61"/>
        <v>Solo Star Poster</v>
      </c>
      <c r="AC172" t="s">
        <v>1057</v>
      </c>
      <c r="AD172" t="s">
        <v>1058</v>
      </c>
      <c r="AE172">
        <v>788</v>
      </c>
      <c r="AF172" t="str">
        <f t="shared" si="62"/>
        <v>Low</v>
      </c>
      <c r="AG172" t="s">
        <v>9</v>
      </c>
      <c r="AH172" t="s">
        <v>10</v>
      </c>
      <c r="AI172" t="s">
        <v>11</v>
      </c>
      <c r="AJ172" t="str">
        <f t="shared" si="63"/>
        <v>Teen</v>
      </c>
      <c r="AK172">
        <v>137000000</v>
      </c>
      <c r="AL172" t="str">
        <f t="shared" si="64"/>
        <v>High Budget</v>
      </c>
      <c r="AM172">
        <v>2001</v>
      </c>
      <c r="AN172">
        <f t="shared" si="65"/>
        <v>24</v>
      </c>
      <c r="AO172" t="str">
        <f t="shared" si="66"/>
        <v>Old Classic</v>
      </c>
      <c r="AP172">
        <v>2000</v>
      </c>
      <c r="AQ172" t="str">
        <f t="shared" si="67"/>
        <v>Low</v>
      </c>
      <c r="AR172">
        <v>6.4</v>
      </c>
      <c r="AS172" t="str">
        <f t="shared" si="68"/>
        <v>Average</v>
      </c>
      <c r="AT172">
        <v>1.85</v>
      </c>
      <c r="AU172" t="str">
        <f t="shared" si="69"/>
        <v>HDTV / Widescreen</v>
      </c>
      <c r="AV172">
        <v>0</v>
      </c>
      <c r="AW172" t="str">
        <f t="shared" si="70"/>
        <v>Very Low</v>
      </c>
    </row>
    <row r="173" spans="1:49" x14ac:dyDescent="0.3">
      <c r="A173" t="s">
        <v>0</v>
      </c>
      <c r="B173" t="s">
        <v>864</v>
      </c>
      <c r="C173">
        <v>510</v>
      </c>
      <c r="D173" t="str">
        <f t="shared" si="50"/>
        <v>High</v>
      </c>
      <c r="E173">
        <v>124</v>
      </c>
      <c r="F173" t="str">
        <f t="shared" si="51"/>
        <v>2h 4m</v>
      </c>
      <c r="G173" t="str">
        <f t="shared" si="52"/>
        <v>Long Movie</v>
      </c>
      <c r="H173">
        <v>394</v>
      </c>
      <c r="I173" t="str">
        <f t="shared" si="53"/>
        <v>Very Low</v>
      </c>
      <c r="J173">
        <v>2000</v>
      </c>
      <c r="K173" t="str">
        <f t="shared" si="54"/>
        <v>Low</v>
      </c>
      <c r="L173" t="s">
        <v>701</v>
      </c>
      <c r="M173">
        <v>11000</v>
      </c>
      <c r="N173" t="str">
        <f t="shared" si="55"/>
        <v>Medium</v>
      </c>
      <c r="O173">
        <v>176636816</v>
      </c>
      <c r="P173" t="str">
        <f t="shared" si="56"/>
        <v>Hit</v>
      </c>
      <c r="Q173" t="s">
        <v>44</v>
      </c>
      <c r="R173" t="str">
        <f t="shared" si="57"/>
        <v>Action</v>
      </c>
      <c r="S173">
        <f t="shared" si="58"/>
        <v>3</v>
      </c>
      <c r="T173" t="s">
        <v>193</v>
      </c>
      <c r="U173" t="s">
        <v>1059</v>
      </c>
      <c r="V173">
        <v>508818</v>
      </c>
      <c r="W173" t="str">
        <f t="shared" si="59"/>
        <v>Very High</v>
      </c>
      <c r="X173">
        <v>19761</v>
      </c>
      <c r="Y173" t="str">
        <f t="shared" si="60"/>
        <v>Medium</v>
      </c>
      <c r="Z173" t="s">
        <v>565</v>
      </c>
      <c r="AA173">
        <v>0</v>
      </c>
      <c r="AB173" t="str">
        <f t="shared" si="61"/>
        <v>Symbolic Poster</v>
      </c>
      <c r="AC173" t="s">
        <v>1060</v>
      </c>
      <c r="AD173" t="s">
        <v>1061</v>
      </c>
      <c r="AE173">
        <v>679</v>
      </c>
      <c r="AF173" t="str">
        <f t="shared" si="62"/>
        <v>Low</v>
      </c>
      <c r="AG173" t="s">
        <v>9</v>
      </c>
      <c r="AH173" t="s">
        <v>10</v>
      </c>
      <c r="AI173" t="s">
        <v>11</v>
      </c>
      <c r="AJ173" t="str">
        <f t="shared" si="63"/>
        <v>Teen</v>
      </c>
      <c r="AK173">
        <v>140000000</v>
      </c>
      <c r="AL173" t="str">
        <f t="shared" si="64"/>
        <v>High Budget</v>
      </c>
      <c r="AM173">
        <v>2011</v>
      </c>
      <c r="AN173">
        <f t="shared" si="65"/>
        <v>14</v>
      </c>
      <c r="AO173" t="str">
        <f t="shared" si="66"/>
        <v>Modern Classic</v>
      </c>
      <c r="AP173">
        <v>3000</v>
      </c>
      <c r="AQ173" t="str">
        <f t="shared" si="67"/>
        <v>Low</v>
      </c>
      <c r="AR173">
        <v>6.9</v>
      </c>
      <c r="AS173" t="str">
        <f t="shared" si="68"/>
        <v>Average</v>
      </c>
      <c r="AT173">
        <v>2.35</v>
      </c>
      <c r="AU173" t="str">
        <f t="shared" si="69"/>
        <v>Cinematic Widescreen</v>
      </c>
      <c r="AV173">
        <v>46000</v>
      </c>
      <c r="AW173" t="str">
        <f t="shared" si="70"/>
        <v>Medium</v>
      </c>
    </row>
    <row r="174" spans="1:49" x14ac:dyDescent="0.3">
      <c r="A174" t="s">
        <v>0</v>
      </c>
      <c r="B174" t="s">
        <v>712</v>
      </c>
      <c r="C174">
        <v>197</v>
      </c>
      <c r="D174" t="str">
        <f t="shared" si="50"/>
        <v>Low</v>
      </c>
      <c r="E174">
        <v>128</v>
      </c>
      <c r="F174" t="str">
        <f t="shared" si="51"/>
        <v>2h 8m</v>
      </c>
      <c r="G174" t="str">
        <f t="shared" si="52"/>
        <v>Long Movie</v>
      </c>
      <c r="H174">
        <v>150</v>
      </c>
      <c r="I174" t="str">
        <f t="shared" si="53"/>
        <v>Very Low</v>
      </c>
      <c r="J174">
        <v>244</v>
      </c>
      <c r="K174" t="str">
        <f t="shared" si="54"/>
        <v>Very Low</v>
      </c>
      <c r="L174" t="s">
        <v>1062</v>
      </c>
      <c r="M174">
        <v>766</v>
      </c>
      <c r="N174" t="str">
        <f t="shared" si="55"/>
        <v>Low</v>
      </c>
      <c r="O174">
        <v>126930660</v>
      </c>
      <c r="P174" t="str">
        <f t="shared" si="56"/>
        <v>Hit</v>
      </c>
      <c r="Q174" t="s">
        <v>22</v>
      </c>
      <c r="R174" t="str">
        <f t="shared" si="57"/>
        <v>Action</v>
      </c>
      <c r="S174">
        <f t="shared" si="58"/>
        <v>3</v>
      </c>
      <c r="T174" t="s">
        <v>934</v>
      </c>
      <c r="U174" t="s">
        <v>1063</v>
      </c>
      <c r="V174">
        <v>157519</v>
      </c>
      <c r="W174" t="str">
        <f t="shared" si="59"/>
        <v>Medium</v>
      </c>
      <c r="X174">
        <v>2037</v>
      </c>
      <c r="Y174" t="str">
        <f t="shared" si="60"/>
        <v>Low</v>
      </c>
      <c r="Z174" t="s">
        <v>1064</v>
      </c>
      <c r="AA174">
        <v>2</v>
      </c>
      <c r="AB174" t="str">
        <f t="shared" si="61"/>
        <v>Duo/Trio Poster</v>
      </c>
      <c r="AC174" t="s">
        <v>1065</v>
      </c>
      <c r="AD174" t="s">
        <v>1066</v>
      </c>
      <c r="AE174">
        <v>683</v>
      </c>
      <c r="AF174" t="str">
        <f t="shared" si="62"/>
        <v>Low</v>
      </c>
      <c r="AG174" t="s">
        <v>9</v>
      </c>
      <c r="AH174" t="s">
        <v>28</v>
      </c>
      <c r="AI174" t="s">
        <v>11</v>
      </c>
      <c r="AJ174" t="str">
        <f t="shared" si="63"/>
        <v>Teen</v>
      </c>
      <c r="AK174">
        <v>135000000</v>
      </c>
      <c r="AL174" t="str">
        <f t="shared" si="64"/>
        <v>High Budget</v>
      </c>
      <c r="AM174">
        <v>1999</v>
      </c>
      <c r="AN174">
        <f t="shared" si="65"/>
        <v>26</v>
      </c>
      <c r="AO174" t="str">
        <f t="shared" si="66"/>
        <v>Old Classic</v>
      </c>
      <c r="AP174">
        <v>536</v>
      </c>
      <c r="AQ174" t="str">
        <f t="shared" si="67"/>
        <v>Very Low</v>
      </c>
      <c r="AR174">
        <v>6.4</v>
      </c>
      <c r="AS174" t="str">
        <f t="shared" si="68"/>
        <v>Average</v>
      </c>
      <c r="AT174">
        <v>2.35</v>
      </c>
      <c r="AU174" t="str">
        <f t="shared" si="69"/>
        <v>Cinematic Widescreen</v>
      </c>
      <c r="AV174">
        <v>2000</v>
      </c>
      <c r="AW174" t="str">
        <f t="shared" si="70"/>
        <v>Low</v>
      </c>
    </row>
    <row r="175" spans="1:49" x14ac:dyDescent="0.3">
      <c r="A175" t="s">
        <v>0</v>
      </c>
      <c r="B175" t="s">
        <v>1067</v>
      </c>
      <c r="C175">
        <v>244</v>
      </c>
      <c r="D175" t="str">
        <f t="shared" si="50"/>
        <v>Medium</v>
      </c>
      <c r="E175">
        <v>138</v>
      </c>
      <c r="F175" t="str">
        <f t="shared" si="51"/>
        <v>2h 18m</v>
      </c>
      <c r="G175" t="str">
        <f t="shared" si="52"/>
        <v>Long Movie</v>
      </c>
      <c r="H175">
        <v>608</v>
      </c>
      <c r="I175" t="str">
        <f t="shared" si="53"/>
        <v>Very Low</v>
      </c>
      <c r="J175">
        <v>168</v>
      </c>
      <c r="K175" t="str">
        <f t="shared" si="54"/>
        <v>Very Low</v>
      </c>
      <c r="L175" t="s">
        <v>1068</v>
      </c>
      <c r="M175">
        <v>613</v>
      </c>
      <c r="N175" t="str">
        <f t="shared" si="55"/>
        <v>Low</v>
      </c>
      <c r="O175">
        <v>93926386</v>
      </c>
      <c r="P175" t="str">
        <f t="shared" si="56"/>
        <v>Hit</v>
      </c>
      <c r="Q175" t="s">
        <v>1069</v>
      </c>
      <c r="R175" t="str">
        <f t="shared" si="57"/>
        <v>Action</v>
      </c>
      <c r="S175">
        <f t="shared" si="58"/>
        <v>5</v>
      </c>
      <c r="T175" t="s">
        <v>1070</v>
      </c>
      <c r="U175" t="s">
        <v>1071</v>
      </c>
      <c r="V175">
        <v>168207</v>
      </c>
      <c r="W175" t="str">
        <f t="shared" si="59"/>
        <v>Medium</v>
      </c>
      <c r="X175">
        <v>1205</v>
      </c>
      <c r="Y175" t="str">
        <f t="shared" si="60"/>
        <v>Low</v>
      </c>
      <c r="Z175" t="s">
        <v>1072</v>
      </c>
      <c r="AA175">
        <v>1</v>
      </c>
      <c r="AB175" t="str">
        <f t="shared" si="61"/>
        <v>Solo Star Poster</v>
      </c>
      <c r="AC175" t="s">
        <v>1073</v>
      </c>
      <c r="AD175" t="s">
        <v>1074</v>
      </c>
      <c r="AE175">
        <v>684</v>
      </c>
      <c r="AF175" t="str">
        <f t="shared" si="62"/>
        <v>Low</v>
      </c>
      <c r="AG175" t="s">
        <v>9</v>
      </c>
      <c r="AH175" t="s">
        <v>10</v>
      </c>
      <c r="AI175" t="s">
        <v>11</v>
      </c>
      <c r="AJ175" t="str">
        <f t="shared" si="63"/>
        <v>Teen</v>
      </c>
      <c r="AK175">
        <v>150000000</v>
      </c>
      <c r="AL175" t="str">
        <f t="shared" si="64"/>
        <v>High Budget</v>
      </c>
      <c r="AM175">
        <v>2003</v>
      </c>
      <c r="AN175">
        <f t="shared" si="65"/>
        <v>22</v>
      </c>
      <c r="AO175" t="str">
        <f t="shared" si="66"/>
        <v>Old Classic</v>
      </c>
      <c r="AP175">
        <v>172</v>
      </c>
      <c r="AQ175" t="str">
        <f t="shared" si="67"/>
        <v>Very Low</v>
      </c>
      <c r="AR175">
        <v>7.4</v>
      </c>
      <c r="AS175" t="str">
        <f t="shared" si="68"/>
        <v>Good</v>
      </c>
      <c r="AT175">
        <v>2.35</v>
      </c>
      <c r="AU175" t="str">
        <f t="shared" si="69"/>
        <v>Cinematic Widescreen</v>
      </c>
      <c r="AV175">
        <v>0</v>
      </c>
      <c r="AW175" t="str">
        <f t="shared" si="70"/>
        <v>Very Low</v>
      </c>
    </row>
    <row r="176" spans="1:49" x14ac:dyDescent="0.3">
      <c r="A176" t="s">
        <v>0</v>
      </c>
      <c r="B176" t="s">
        <v>1075</v>
      </c>
      <c r="C176">
        <v>322</v>
      </c>
      <c r="D176" t="str">
        <f t="shared" si="50"/>
        <v>Medium</v>
      </c>
      <c r="E176">
        <v>115</v>
      </c>
      <c r="F176" t="str">
        <f t="shared" si="51"/>
        <v>1h 55m</v>
      </c>
      <c r="G176" t="str">
        <f t="shared" si="52"/>
        <v>Standard Movie</v>
      </c>
      <c r="H176">
        <v>386</v>
      </c>
      <c r="I176" t="str">
        <f t="shared" si="53"/>
        <v>Very Low</v>
      </c>
      <c r="J176">
        <v>12000</v>
      </c>
      <c r="K176" t="str">
        <f t="shared" si="54"/>
        <v>Medium</v>
      </c>
      <c r="L176" t="s">
        <v>528</v>
      </c>
      <c r="M176">
        <v>21000</v>
      </c>
      <c r="N176" t="str">
        <f t="shared" si="55"/>
        <v>Medium</v>
      </c>
      <c r="O176">
        <v>292298923</v>
      </c>
      <c r="P176" t="str">
        <f t="shared" si="56"/>
        <v>Superhit</v>
      </c>
      <c r="Q176" t="s">
        <v>1076</v>
      </c>
      <c r="R176" t="str">
        <f t="shared" si="57"/>
        <v>Adventure</v>
      </c>
      <c r="S176">
        <f t="shared" si="58"/>
        <v>4</v>
      </c>
      <c r="T176" t="s">
        <v>739</v>
      </c>
      <c r="U176" t="s">
        <v>1077</v>
      </c>
      <c r="V176">
        <v>185394</v>
      </c>
      <c r="W176" t="str">
        <f t="shared" si="59"/>
        <v>Medium</v>
      </c>
      <c r="X176">
        <v>59177</v>
      </c>
      <c r="Y176" t="str">
        <f t="shared" si="60"/>
        <v>High</v>
      </c>
      <c r="Z176" t="s">
        <v>1078</v>
      </c>
      <c r="AA176">
        <v>3</v>
      </c>
      <c r="AB176" t="str">
        <f t="shared" si="61"/>
        <v>Duo/Trio Poster</v>
      </c>
      <c r="AC176" t="s">
        <v>1079</v>
      </c>
      <c r="AD176" t="s">
        <v>1080</v>
      </c>
      <c r="AE176">
        <v>329</v>
      </c>
      <c r="AF176" t="str">
        <f t="shared" si="62"/>
        <v>Very Low</v>
      </c>
      <c r="AG176" t="s">
        <v>9</v>
      </c>
      <c r="AH176" t="s">
        <v>10</v>
      </c>
      <c r="AI176" t="s">
        <v>11</v>
      </c>
      <c r="AJ176" t="str">
        <f t="shared" si="63"/>
        <v>Teen</v>
      </c>
      <c r="AK176">
        <v>120000000</v>
      </c>
      <c r="AL176" t="str">
        <f t="shared" si="64"/>
        <v>High Budget</v>
      </c>
      <c r="AM176">
        <v>2012</v>
      </c>
      <c r="AN176">
        <f t="shared" si="65"/>
        <v>13</v>
      </c>
      <c r="AO176" t="str">
        <f t="shared" si="66"/>
        <v>Modern Classic</v>
      </c>
      <c r="AP176">
        <v>17000</v>
      </c>
      <c r="AQ176" t="str">
        <f t="shared" si="67"/>
        <v>Medium</v>
      </c>
      <c r="AR176">
        <v>5.5</v>
      </c>
      <c r="AS176" t="str">
        <f t="shared" si="68"/>
        <v>Below Average</v>
      </c>
      <c r="AT176">
        <v>2.35</v>
      </c>
      <c r="AU176" t="str">
        <f t="shared" si="69"/>
        <v>Cinematic Widescreen</v>
      </c>
      <c r="AV176">
        <v>65000</v>
      </c>
      <c r="AW176" t="str">
        <f t="shared" si="70"/>
        <v>High</v>
      </c>
    </row>
    <row r="177" spans="1:49" x14ac:dyDescent="0.3">
      <c r="A177" t="s">
        <v>0</v>
      </c>
      <c r="B177" t="s">
        <v>816</v>
      </c>
      <c r="C177">
        <v>156</v>
      </c>
      <c r="D177" t="str">
        <f t="shared" si="50"/>
        <v>Low</v>
      </c>
      <c r="E177">
        <v>100</v>
      </c>
      <c r="F177" t="str">
        <f t="shared" si="51"/>
        <v>1h 40m</v>
      </c>
      <c r="G177" t="str">
        <f t="shared" si="52"/>
        <v>Standard Movie</v>
      </c>
      <c r="H177">
        <v>750</v>
      </c>
      <c r="I177" t="str">
        <f t="shared" si="53"/>
        <v>Very Low</v>
      </c>
      <c r="J177">
        <v>988</v>
      </c>
      <c r="K177" t="str">
        <f t="shared" si="54"/>
        <v>Very Low</v>
      </c>
      <c r="L177" t="s">
        <v>311</v>
      </c>
      <c r="M177">
        <v>49000</v>
      </c>
      <c r="N177" t="str">
        <f t="shared" si="55"/>
        <v>Medium</v>
      </c>
      <c r="O177">
        <v>63992328</v>
      </c>
      <c r="P177" t="str">
        <f t="shared" si="56"/>
        <v>Hit</v>
      </c>
      <c r="Q177" t="s">
        <v>1081</v>
      </c>
      <c r="R177" t="str">
        <f t="shared" si="57"/>
        <v>Animation</v>
      </c>
      <c r="S177">
        <f t="shared" si="58"/>
        <v>4</v>
      </c>
      <c r="T177" t="s">
        <v>782</v>
      </c>
      <c r="U177" t="s">
        <v>1082</v>
      </c>
      <c r="V177">
        <v>32399</v>
      </c>
      <c r="W177" t="str">
        <f t="shared" si="59"/>
        <v>Low</v>
      </c>
      <c r="X177">
        <v>62644</v>
      </c>
      <c r="Y177" t="str">
        <f t="shared" si="60"/>
        <v>High</v>
      </c>
      <c r="Z177" t="s">
        <v>300</v>
      </c>
      <c r="AA177">
        <v>0</v>
      </c>
      <c r="AB177" t="str">
        <f t="shared" si="61"/>
        <v>Symbolic Poster</v>
      </c>
      <c r="AC177" t="s">
        <v>1083</v>
      </c>
      <c r="AD177" t="s">
        <v>1084</v>
      </c>
      <c r="AE177">
        <v>79</v>
      </c>
      <c r="AF177" t="str">
        <f t="shared" si="62"/>
        <v>Very Low</v>
      </c>
      <c r="AG177" t="s">
        <v>9</v>
      </c>
      <c r="AH177" t="s">
        <v>341</v>
      </c>
      <c r="AI177" t="s">
        <v>66</v>
      </c>
      <c r="AJ177" t="str">
        <f t="shared" si="63"/>
        <v>Family</v>
      </c>
      <c r="AK177">
        <v>135000000</v>
      </c>
      <c r="AL177" t="str">
        <f t="shared" si="64"/>
        <v>High Budget</v>
      </c>
      <c r="AM177">
        <v>2011</v>
      </c>
      <c r="AN177">
        <f t="shared" si="65"/>
        <v>14</v>
      </c>
      <c r="AO177" t="str">
        <f t="shared" si="66"/>
        <v>Modern Classic</v>
      </c>
      <c r="AP177">
        <v>11000</v>
      </c>
      <c r="AQ177" t="str">
        <f t="shared" si="67"/>
        <v>Medium</v>
      </c>
      <c r="AR177">
        <v>5.9</v>
      </c>
      <c r="AS177" t="str">
        <f t="shared" si="68"/>
        <v>Below Average</v>
      </c>
      <c r="AT177">
        <v>2.35</v>
      </c>
      <c r="AU177" t="str">
        <f t="shared" si="69"/>
        <v>Cinematic Widescreen</v>
      </c>
      <c r="AV177">
        <v>0</v>
      </c>
      <c r="AW177" t="str">
        <f t="shared" si="70"/>
        <v>Very Low</v>
      </c>
    </row>
    <row r="178" spans="1:49" x14ac:dyDescent="0.3">
      <c r="A178" t="s">
        <v>0</v>
      </c>
      <c r="B178" t="s">
        <v>1085</v>
      </c>
      <c r="C178">
        <v>354</v>
      </c>
      <c r="D178" t="str">
        <f t="shared" si="50"/>
        <v>Medium</v>
      </c>
      <c r="E178">
        <v>135</v>
      </c>
      <c r="F178" t="str">
        <f t="shared" si="51"/>
        <v>2h 15m</v>
      </c>
      <c r="G178" t="str">
        <f t="shared" si="52"/>
        <v>Long Movie</v>
      </c>
      <c r="H178">
        <v>255</v>
      </c>
      <c r="I178" t="str">
        <f t="shared" si="53"/>
        <v>Very Low</v>
      </c>
      <c r="J178">
        <v>882</v>
      </c>
      <c r="K178" t="str">
        <f t="shared" si="54"/>
        <v>Very Low</v>
      </c>
      <c r="L178" t="s">
        <v>1086</v>
      </c>
      <c r="M178">
        <v>3000</v>
      </c>
      <c r="N178" t="str">
        <f t="shared" si="55"/>
        <v>Low</v>
      </c>
      <c r="O178">
        <v>134518390</v>
      </c>
      <c r="P178" t="str">
        <f t="shared" si="56"/>
        <v>Hit</v>
      </c>
      <c r="Q178" t="s">
        <v>44</v>
      </c>
      <c r="R178" t="str">
        <f t="shared" si="57"/>
        <v>Action</v>
      </c>
      <c r="S178">
        <f t="shared" si="58"/>
        <v>3</v>
      </c>
      <c r="T178" t="s">
        <v>919</v>
      </c>
      <c r="U178" t="s">
        <v>1087</v>
      </c>
      <c r="V178">
        <v>326286</v>
      </c>
      <c r="W178" t="str">
        <f t="shared" si="59"/>
        <v>High</v>
      </c>
      <c r="X178">
        <v>5811</v>
      </c>
      <c r="Y178" t="str">
        <f t="shared" si="60"/>
        <v>Low</v>
      </c>
      <c r="Z178" t="s">
        <v>159</v>
      </c>
      <c r="AA178">
        <v>0</v>
      </c>
      <c r="AB178" t="str">
        <f t="shared" si="61"/>
        <v>Symbolic Poster</v>
      </c>
      <c r="AC178" t="s">
        <v>1088</v>
      </c>
      <c r="AD178" t="s">
        <v>1089</v>
      </c>
      <c r="AE178">
        <v>643</v>
      </c>
      <c r="AF178" t="str">
        <f t="shared" si="62"/>
        <v>Low</v>
      </c>
      <c r="AG178" t="s">
        <v>9</v>
      </c>
      <c r="AH178" t="s">
        <v>10</v>
      </c>
      <c r="AI178" t="s">
        <v>11</v>
      </c>
      <c r="AJ178" t="str">
        <f t="shared" si="63"/>
        <v>Teen</v>
      </c>
      <c r="AK178">
        <v>150000000</v>
      </c>
      <c r="AL178" t="str">
        <f t="shared" si="64"/>
        <v>High Budget</v>
      </c>
      <c r="AM178">
        <v>2008</v>
      </c>
      <c r="AN178">
        <f t="shared" si="65"/>
        <v>17</v>
      </c>
      <c r="AO178" t="str">
        <f t="shared" si="66"/>
        <v>Old Classic</v>
      </c>
      <c r="AP178">
        <v>1000</v>
      </c>
      <c r="AQ178" t="str">
        <f t="shared" si="67"/>
        <v>Very Low</v>
      </c>
      <c r="AR178">
        <v>6.8</v>
      </c>
      <c r="AS178" t="str">
        <f t="shared" si="68"/>
        <v>Average</v>
      </c>
      <c r="AT178">
        <v>2.35</v>
      </c>
      <c r="AU178" t="str">
        <f t="shared" si="69"/>
        <v>Cinematic Widescreen</v>
      </c>
      <c r="AV178">
        <v>0</v>
      </c>
      <c r="AW178" t="str">
        <f t="shared" si="70"/>
        <v>Very Low</v>
      </c>
    </row>
    <row r="179" spans="1:49" x14ac:dyDescent="0.3">
      <c r="A179" t="s">
        <v>0</v>
      </c>
      <c r="B179" t="str">
        <f>B178</f>
        <v>Louis Leterrier</v>
      </c>
      <c r="C179">
        <v>21</v>
      </c>
      <c r="D179" t="str">
        <f t="shared" si="50"/>
        <v>Very Low</v>
      </c>
      <c r="E179">
        <v>60</v>
      </c>
      <c r="F179" t="str">
        <f t="shared" si="51"/>
        <v>1h 0m</v>
      </c>
      <c r="G179" t="str">
        <f t="shared" si="52"/>
        <v>Featurette</v>
      </c>
      <c r="H179">
        <f>H178</f>
        <v>255</v>
      </c>
      <c r="I179" t="str">
        <f t="shared" si="53"/>
        <v>Very Low</v>
      </c>
      <c r="J179">
        <v>184</v>
      </c>
      <c r="K179" t="str">
        <f t="shared" si="54"/>
        <v>Very Low</v>
      </c>
      <c r="L179" t="s">
        <v>1090</v>
      </c>
      <c r="M179">
        <v>982</v>
      </c>
      <c r="N179" t="str">
        <f t="shared" si="55"/>
        <v>Low</v>
      </c>
      <c r="O179">
        <f>O178</f>
        <v>134518390</v>
      </c>
      <c r="P179" t="str">
        <f t="shared" si="56"/>
        <v>Hit</v>
      </c>
      <c r="Q179" t="s">
        <v>1091</v>
      </c>
      <c r="R179" t="str">
        <f t="shared" si="57"/>
        <v>Action</v>
      </c>
      <c r="S179">
        <f t="shared" si="58"/>
        <v>5</v>
      </c>
      <c r="T179" t="s">
        <v>1092</v>
      </c>
      <c r="U179" t="s">
        <v>1093</v>
      </c>
      <c r="V179">
        <v>16769</v>
      </c>
      <c r="W179" t="str">
        <f t="shared" si="59"/>
        <v>Low</v>
      </c>
      <c r="X179">
        <v>1687</v>
      </c>
      <c r="Y179" t="str">
        <f t="shared" si="60"/>
        <v>Low</v>
      </c>
      <c r="Z179" t="s">
        <v>1094</v>
      </c>
      <c r="AA179">
        <v>2</v>
      </c>
      <c r="AB179" t="str">
        <f t="shared" si="61"/>
        <v>Duo/Trio Poster</v>
      </c>
      <c r="AC179" t="s">
        <v>1095</v>
      </c>
      <c r="AD179" t="s">
        <v>1096</v>
      </c>
      <c r="AE179">
        <v>74</v>
      </c>
      <c r="AF179" t="str">
        <f t="shared" si="62"/>
        <v>Very Low</v>
      </c>
      <c r="AG179" t="s">
        <v>9</v>
      </c>
      <c r="AH179" t="s">
        <v>10</v>
      </c>
      <c r="AI179" t="s">
        <v>1097</v>
      </c>
      <c r="AJ179" t="str">
        <f t="shared" si="63"/>
        <v>Teen</v>
      </c>
      <c r="AK179">
        <v>1500000</v>
      </c>
      <c r="AL179" t="str">
        <f t="shared" si="64"/>
        <v>Low Budget</v>
      </c>
      <c r="AM179">
        <f>AM178</f>
        <v>2008</v>
      </c>
      <c r="AN179">
        <f t="shared" si="65"/>
        <v>17</v>
      </c>
      <c r="AO179" t="str">
        <f t="shared" si="66"/>
        <v>Old Classic</v>
      </c>
      <c r="AP179">
        <v>321</v>
      </c>
      <c r="AQ179" t="str">
        <f t="shared" si="67"/>
        <v>Very Low</v>
      </c>
      <c r="AR179">
        <v>7.5</v>
      </c>
      <c r="AS179" t="str">
        <f t="shared" si="68"/>
        <v>Good</v>
      </c>
      <c r="AT179">
        <v>1.33</v>
      </c>
      <c r="AU179" t="str">
        <f t="shared" si="69"/>
        <v>Classic</v>
      </c>
      <c r="AV179">
        <v>0</v>
      </c>
      <c r="AW179" t="str">
        <f t="shared" si="70"/>
        <v>Very Low</v>
      </c>
    </row>
    <row r="180" spans="1:49" x14ac:dyDescent="0.3">
      <c r="A180" t="s">
        <v>0</v>
      </c>
      <c r="B180" t="s">
        <v>360</v>
      </c>
      <c r="C180">
        <v>252</v>
      </c>
      <c r="D180" t="str">
        <f t="shared" si="50"/>
        <v>Medium</v>
      </c>
      <c r="E180">
        <v>117</v>
      </c>
      <c r="F180" t="str">
        <f t="shared" si="51"/>
        <v>1h 57m</v>
      </c>
      <c r="G180" t="str">
        <f t="shared" si="52"/>
        <v>Standard Movie</v>
      </c>
      <c r="H180">
        <v>14000</v>
      </c>
      <c r="I180" t="str">
        <f t="shared" si="53"/>
        <v>Medium</v>
      </c>
      <c r="J180">
        <v>358</v>
      </c>
      <c r="K180" t="str">
        <f t="shared" si="54"/>
        <v>Very Low</v>
      </c>
      <c r="L180" t="s">
        <v>1098</v>
      </c>
      <c r="M180">
        <v>535</v>
      </c>
      <c r="N180" t="str">
        <f t="shared" si="55"/>
        <v>Low</v>
      </c>
      <c r="O180">
        <v>52792307</v>
      </c>
      <c r="P180" t="str">
        <f t="shared" si="56"/>
        <v>Hit</v>
      </c>
      <c r="Q180" t="s">
        <v>171</v>
      </c>
      <c r="R180" t="str">
        <f t="shared" si="57"/>
        <v>Adventure</v>
      </c>
      <c r="S180">
        <f t="shared" si="58"/>
        <v>3</v>
      </c>
      <c r="T180" t="s">
        <v>1099</v>
      </c>
      <c r="U180" t="s">
        <v>1100</v>
      </c>
      <c r="V180">
        <v>12572</v>
      </c>
      <c r="W180" t="str">
        <f t="shared" si="59"/>
        <v>Low</v>
      </c>
      <c r="X180">
        <v>1950</v>
      </c>
      <c r="Y180" t="str">
        <f t="shared" si="60"/>
        <v>Low</v>
      </c>
      <c r="Z180" t="s">
        <v>1101</v>
      </c>
      <c r="AA180">
        <v>0</v>
      </c>
      <c r="AB180" t="str">
        <f t="shared" si="61"/>
        <v>Symbolic Poster</v>
      </c>
      <c r="AC180" t="s">
        <v>1102</v>
      </c>
      <c r="AD180" t="s">
        <v>1103</v>
      </c>
      <c r="AE180">
        <v>106</v>
      </c>
      <c r="AF180" t="str">
        <f t="shared" si="62"/>
        <v>Very Low</v>
      </c>
      <c r="AG180" t="s">
        <v>9</v>
      </c>
      <c r="AH180" t="s">
        <v>28</v>
      </c>
      <c r="AI180" t="s">
        <v>66</v>
      </c>
      <c r="AJ180" t="str">
        <f t="shared" si="63"/>
        <v>Family</v>
      </c>
      <c r="AK180">
        <v>140000000</v>
      </c>
      <c r="AL180" t="str">
        <f t="shared" si="64"/>
        <v>High Budget</v>
      </c>
      <c r="AM180">
        <v>2016</v>
      </c>
      <c r="AN180">
        <f t="shared" si="65"/>
        <v>9</v>
      </c>
      <c r="AO180" t="str">
        <f t="shared" si="66"/>
        <v>Modern Classic</v>
      </c>
      <c r="AP180">
        <v>400</v>
      </c>
      <c r="AQ180" t="str">
        <f t="shared" si="67"/>
        <v>Very Low</v>
      </c>
      <c r="AR180">
        <v>6.8</v>
      </c>
      <c r="AS180" t="str">
        <f t="shared" si="68"/>
        <v>Average</v>
      </c>
      <c r="AT180">
        <v>2.35</v>
      </c>
      <c r="AU180" t="str">
        <f t="shared" si="69"/>
        <v>Cinematic Widescreen</v>
      </c>
      <c r="AV180">
        <v>27000</v>
      </c>
      <c r="AW180" t="str">
        <f t="shared" si="70"/>
        <v>Medium</v>
      </c>
    </row>
    <row r="181" spans="1:49" x14ac:dyDescent="0.3">
      <c r="A181" t="s">
        <v>0</v>
      </c>
      <c r="B181" t="s">
        <v>1104</v>
      </c>
      <c r="C181">
        <v>556</v>
      </c>
      <c r="D181" t="str">
        <f t="shared" si="50"/>
        <v>High</v>
      </c>
      <c r="E181">
        <v>156</v>
      </c>
      <c r="F181" t="str">
        <f t="shared" si="51"/>
        <v>2h 36m</v>
      </c>
      <c r="G181" t="str">
        <f t="shared" si="52"/>
        <v>Long Movie</v>
      </c>
      <c r="H181">
        <v>0</v>
      </c>
      <c r="I181" t="str">
        <f t="shared" si="53"/>
        <v>Very Low</v>
      </c>
      <c r="J181">
        <v>733</v>
      </c>
      <c r="K181" t="str">
        <f t="shared" si="54"/>
        <v>Very Low</v>
      </c>
      <c r="L181" t="s">
        <v>32</v>
      </c>
      <c r="M181">
        <v>29000</v>
      </c>
      <c r="N181" t="str">
        <f t="shared" si="55"/>
        <v>Medium</v>
      </c>
      <c r="O181">
        <v>183635922</v>
      </c>
      <c r="P181" t="str">
        <f t="shared" si="56"/>
        <v>Hit</v>
      </c>
      <c r="Q181" t="s">
        <v>1105</v>
      </c>
      <c r="R181" t="str">
        <f t="shared" si="57"/>
        <v>Adventure</v>
      </c>
      <c r="S181">
        <f t="shared" si="58"/>
        <v>4</v>
      </c>
      <c r="T181" t="s">
        <v>186</v>
      </c>
      <c r="U181" t="s">
        <v>1106</v>
      </c>
      <c r="V181">
        <v>406020</v>
      </c>
      <c r="W181" t="str">
        <f t="shared" si="59"/>
        <v>High</v>
      </c>
      <c r="X181">
        <v>57108</v>
      </c>
      <c r="Y181" t="str">
        <f t="shared" si="60"/>
        <v>High</v>
      </c>
      <c r="Z181" t="s">
        <v>1107</v>
      </c>
      <c r="AA181">
        <v>0</v>
      </c>
      <c r="AB181" t="str">
        <f t="shared" si="61"/>
        <v>Symbolic Poster</v>
      </c>
      <c r="AC181" t="s">
        <v>1108</v>
      </c>
      <c r="AD181" t="s">
        <v>1109</v>
      </c>
      <c r="AE181">
        <v>1188</v>
      </c>
      <c r="AF181" t="str">
        <f t="shared" si="62"/>
        <v>Low</v>
      </c>
      <c r="AG181" t="s">
        <v>9</v>
      </c>
      <c r="AH181" t="s">
        <v>10</v>
      </c>
      <c r="AI181" t="s">
        <v>556</v>
      </c>
      <c r="AJ181" t="str">
        <f t="shared" si="63"/>
        <v>Adult</v>
      </c>
      <c r="AK181">
        <v>135000000</v>
      </c>
      <c r="AL181" t="str">
        <f t="shared" si="64"/>
        <v>High Budget</v>
      </c>
      <c r="AM181">
        <v>2015</v>
      </c>
      <c r="AN181">
        <f t="shared" si="65"/>
        <v>10</v>
      </c>
      <c r="AO181" t="str">
        <f t="shared" si="66"/>
        <v>Modern Classic</v>
      </c>
      <c r="AP181">
        <v>27000</v>
      </c>
      <c r="AQ181" t="str">
        <f t="shared" si="67"/>
        <v>Medium</v>
      </c>
      <c r="AR181">
        <v>8.1</v>
      </c>
      <c r="AS181" t="str">
        <f t="shared" si="68"/>
        <v>Excellent</v>
      </c>
      <c r="AT181">
        <v>2.35</v>
      </c>
      <c r="AU181" t="str">
        <f t="shared" si="69"/>
        <v>Cinematic Widescreen</v>
      </c>
      <c r="AV181">
        <v>190000</v>
      </c>
      <c r="AW181" t="str">
        <f t="shared" si="70"/>
        <v>High</v>
      </c>
    </row>
    <row r="182" spans="1:49" x14ac:dyDescent="0.3">
      <c r="A182" t="s">
        <v>0</v>
      </c>
      <c r="B182" t="s">
        <v>1110</v>
      </c>
      <c r="C182">
        <v>166</v>
      </c>
      <c r="D182" t="str">
        <f t="shared" si="50"/>
        <v>Low</v>
      </c>
      <c r="E182">
        <v>96</v>
      </c>
      <c r="F182" t="str">
        <f t="shared" si="51"/>
        <v>1h 36m</v>
      </c>
      <c r="G182" t="str">
        <f t="shared" si="52"/>
        <v>Standard Movie</v>
      </c>
      <c r="H182">
        <v>13</v>
      </c>
      <c r="I182" t="str">
        <f t="shared" si="53"/>
        <v>Very Low</v>
      </c>
      <c r="J182">
        <v>463</v>
      </c>
      <c r="K182" t="str">
        <f t="shared" si="54"/>
        <v>Very Low</v>
      </c>
      <c r="L182" t="s">
        <v>1111</v>
      </c>
      <c r="M182">
        <v>16000</v>
      </c>
      <c r="N182" t="str">
        <f t="shared" si="55"/>
        <v>Medium</v>
      </c>
      <c r="O182">
        <v>83024900</v>
      </c>
      <c r="P182" t="str">
        <f t="shared" si="56"/>
        <v>Hit</v>
      </c>
      <c r="Q182" t="s">
        <v>278</v>
      </c>
      <c r="R182" t="str">
        <f t="shared" si="57"/>
        <v>Adventure</v>
      </c>
      <c r="S182">
        <f t="shared" si="58"/>
        <v>5</v>
      </c>
      <c r="T182" t="s">
        <v>286</v>
      </c>
      <c r="U182" t="s">
        <v>1112</v>
      </c>
      <c r="V182">
        <v>62424</v>
      </c>
      <c r="W182" t="str">
        <f t="shared" si="59"/>
        <v>Medium</v>
      </c>
      <c r="X182">
        <v>17416</v>
      </c>
      <c r="Y182" t="str">
        <f t="shared" si="60"/>
        <v>Medium</v>
      </c>
      <c r="Z182" t="s">
        <v>1113</v>
      </c>
      <c r="AA182">
        <v>0</v>
      </c>
      <c r="AB182" t="str">
        <f t="shared" si="61"/>
        <v>Symbolic Poster</v>
      </c>
      <c r="AC182" t="s">
        <v>1114</v>
      </c>
      <c r="AD182" t="s">
        <v>1115</v>
      </c>
      <c r="AE182">
        <v>90</v>
      </c>
      <c r="AF182" t="str">
        <f t="shared" si="62"/>
        <v>Very Low</v>
      </c>
      <c r="AG182" t="s">
        <v>9</v>
      </c>
      <c r="AH182" t="s">
        <v>10</v>
      </c>
      <c r="AI182" t="s">
        <v>66</v>
      </c>
      <c r="AJ182" t="str">
        <f t="shared" si="63"/>
        <v>Family</v>
      </c>
      <c r="AK182">
        <v>135000000</v>
      </c>
      <c r="AL182" t="str">
        <f t="shared" si="64"/>
        <v>High Budget</v>
      </c>
      <c r="AM182">
        <v>2013</v>
      </c>
      <c r="AN182">
        <f t="shared" si="65"/>
        <v>12</v>
      </c>
      <c r="AO182" t="str">
        <f t="shared" si="66"/>
        <v>Modern Classic</v>
      </c>
      <c r="AP182">
        <v>881</v>
      </c>
      <c r="AQ182" t="str">
        <f t="shared" si="67"/>
        <v>Very Low</v>
      </c>
      <c r="AR182">
        <v>6.5</v>
      </c>
      <c r="AS182" t="str">
        <f t="shared" si="68"/>
        <v>Average</v>
      </c>
      <c r="AT182">
        <v>2.35</v>
      </c>
      <c r="AU182" t="str">
        <f t="shared" si="69"/>
        <v>Cinematic Widescreen</v>
      </c>
      <c r="AV182">
        <v>13000</v>
      </c>
      <c r="AW182" t="str">
        <f t="shared" si="70"/>
        <v>Medium</v>
      </c>
    </row>
    <row r="183" spans="1:49" x14ac:dyDescent="0.3">
      <c r="A183" t="s">
        <v>0</v>
      </c>
      <c r="B183" t="s">
        <v>12</v>
      </c>
      <c r="C183">
        <v>362</v>
      </c>
      <c r="D183" t="str">
        <f t="shared" si="50"/>
        <v>Medium</v>
      </c>
      <c r="E183">
        <v>107</v>
      </c>
      <c r="F183" t="str">
        <f t="shared" si="51"/>
        <v>1h 47m</v>
      </c>
      <c r="G183" t="str">
        <f t="shared" si="52"/>
        <v>Standard Movie</v>
      </c>
      <c r="H183">
        <v>563</v>
      </c>
      <c r="I183" t="str">
        <f t="shared" si="53"/>
        <v>Very Low</v>
      </c>
      <c r="J183">
        <v>939</v>
      </c>
      <c r="K183" t="str">
        <f t="shared" si="54"/>
        <v>Very Low</v>
      </c>
      <c r="L183" t="s">
        <v>361</v>
      </c>
      <c r="M183">
        <v>40000</v>
      </c>
      <c r="N183" t="str">
        <f t="shared" si="55"/>
        <v>Medium</v>
      </c>
      <c r="O183">
        <v>123207194</v>
      </c>
      <c r="P183" t="str">
        <f t="shared" si="56"/>
        <v>Hit</v>
      </c>
      <c r="Q183" t="s">
        <v>1116</v>
      </c>
      <c r="R183" t="str">
        <f t="shared" si="57"/>
        <v>Adventure</v>
      </c>
      <c r="S183">
        <f t="shared" si="58"/>
        <v>5</v>
      </c>
      <c r="T183" t="s">
        <v>15</v>
      </c>
      <c r="U183" t="s">
        <v>1117</v>
      </c>
      <c r="V183">
        <v>183208</v>
      </c>
      <c r="W183" t="str">
        <f t="shared" si="59"/>
        <v>Medium</v>
      </c>
      <c r="X183">
        <v>43291</v>
      </c>
      <c r="Y183" t="str">
        <f t="shared" si="60"/>
        <v>Medium</v>
      </c>
      <c r="Z183" t="s">
        <v>1118</v>
      </c>
      <c r="AA183">
        <v>0</v>
      </c>
      <c r="AB183" t="str">
        <f t="shared" si="61"/>
        <v>Symbolic Poster</v>
      </c>
      <c r="AC183" t="s">
        <v>1119</v>
      </c>
      <c r="AD183" t="s">
        <v>1120</v>
      </c>
      <c r="AE183">
        <v>337</v>
      </c>
      <c r="AF183" t="str">
        <f t="shared" si="62"/>
        <v>Very Low</v>
      </c>
      <c r="AG183" t="s">
        <v>9</v>
      </c>
      <c r="AH183" t="s">
        <v>10</v>
      </c>
      <c r="AI183" t="s">
        <v>66</v>
      </c>
      <c r="AJ183" t="str">
        <f t="shared" si="63"/>
        <v>Family</v>
      </c>
      <c r="AK183">
        <v>135000000</v>
      </c>
      <c r="AL183" t="str">
        <f t="shared" si="64"/>
        <v>High Budget</v>
      </c>
      <c r="AM183">
        <v>2011</v>
      </c>
      <c r="AN183">
        <f t="shared" si="65"/>
        <v>14</v>
      </c>
      <c r="AO183" t="str">
        <f t="shared" si="66"/>
        <v>Modern Classic</v>
      </c>
      <c r="AP183">
        <v>1000</v>
      </c>
      <c r="AQ183" t="str">
        <f t="shared" si="67"/>
        <v>Very Low</v>
      </c>
      <c r="AR183">
        <v>7.2</v>
      </c>
      <c r="AS183" t="str">
        <f t="shared" si="68"/>
        <v>Good</v>
      </c>
      <c r="AT183">
        <v>2.35</v>
      </c>
      <c r="AU183" t="str">
        <f t="shared" si="69"/>
        <v>Cinematic Widescreen</v>
      </c>
      <c r="AV183">
        <v>26000</v>
      </c>
      <c r="AW183" t="str">
        <f t="shared" si="70"/>
        <v>Medium</v>
      </c>
    </row>
    <row r="184" spans="1:49" x14ac:dyDescent="0.3">
      <c r="A184" t="s">
        <v>0</v>
      </c>
      <c r="B184" t="s">
        <v>772</v>
      </c>
      <c r="C184">
        <v>153</v>
      </c>
      <c r="D184" t="str">
        <f t="shared" si="50"/>
        <v>Low</v>
      </c>
      <c r="E184">
        <v>92</v>
      </c>
      <c r="F184" t="str">
        <f t="shared" si="51"/>
        <v>1h 32m</v>
      </c>
      <c r="G184" t="str">
        <f t="shared" si="52"/>
        <v>Standard Movie</v>
      </c>
      <c r="H184">
        <v>35</v>
      </c>
      <c r="I184" t="str">
        <f t="shared" si="53"/>
        <v>Very Low</v>
      </c>
      <c r="J184">
        <v>179</v>
      </c>
      <c r="K184" t="str">
        <f t="shared" si="54"/>
        <v>Very Low</v>
      </c>
      <c r="L184" t="s">
        <v>1121</v>
      </c>
      <c r="M184">
        <v>19000</v>
      </c>
      <c r="N184" t="str">
        <f t="shared" si="55"/>
        <v>Medium</v>
      </c>
      <c r="O184">
        <v>83348920</v>
      </c>
      <c r="P184" t="str">
        <f t="shared" si="56"/>
        <v>Hit</v>
      </c>
      <c r="Q184" t="s">
        <v>442</v>
      </c>
      <c r="R184" t="str">
        <f t="shared" si="57"/>
        <v>Adventure</v>
      </c>
      <c r="S184">
        <f t="shared" si="58"/>
        <v>4</v>
      </c>
      <c r="T184" t="s">
        <v>324</v>
      </c>
      <c r="U184" t="s">
        <v>1122</v>
      </c>
      <c r="V184">
        <v>60230</v>
      </c>
      <c r="W184" t="str">
        <f t="shared" si="59"/>
        <v>Medium</v>
      </c>
      <c r="X184">
        <v>19963</v>
      </c>
      <c r="Y184" t="str">
        <f t="shared" si="60"/>
        <v>Medium</v>
      </c>
      <c r="Z184" t="s">
        <v>1123</v>
      </c>
      <c r="AA184">
        <v>0</v>
      </c>
      <c r="AB184" t="str">
        <f t="shared" si="61"/>
        <v>Symbolic Poster</v>
      </c>
      <c r="AC184" t="s">
        <v>1124</v>
      </c>
      <c r="AD184" t="s">
        <v>1125</v>
      </c>
      <c r="AE184">
        <v>118</v>
      </c>
      <c r="AF184" t="str">
        <f t="shared" si="62"/>
        <v>Very Low</v>
      </c>
      <c r="AG184" t="s">
        <v>9</v>
      </c>
      <c r="AH184" t="s">
        <v>10</v>
      </c>
      <c r="AI184" t="s">
        <v>66</v>
      </c>
      <c r="AJ184" t="str">
        <f t="shared" si="63"/>
        <v>Family</v>
      </c>
      <c r="AK184">
        <v>132000000</v>
      </c>
      <c r="AL184" t="str">
        <f t="shared" si="64"/>
        <v>High Budget</v>
      </c>
      <c r="AM184">
        <v>2014</v>
      </c>
      <c r="AN184">
        <f t="shared" si="65"/>
        <v>11</v>
      </c>
      <c r="AO184" t="str">
        <f t="shared" si="66"/>
        <v>Modern Classic</v>
      </c>
      <c r="AP184">
        <v>411</v>
      </c>
      <c r="AQ184" t="str">
        <f t="shared" si="67"/>
        <v>Very Low</v>
      </c>
      <c r="AR184">
        <v>6.7</v>
      </c>
      <c r="AS184" t="str">
        <f t="shared" si="68"/>
        <v>Average</v>
      </c>
      <c r="AT184">
        <v>1.85</v>
      </c>
      <c r="AU184" t="str">
        <f t="shared" si="69"/>
        <v>HDTV / Widescreen</v>
      </c>
      <c r="AV184">
        <v>11000</v>
      </c>
      <c r="AW184" t="str">
        <f t="shared" si="70"/>
        <v>Medium</v>
      </c>
    </row>
    <row r="185" spans="1:49" x14ac:dyDescent="0.3">
      <c r="A185" t="s">
        <v>0</v>
      </c>
      <c r="B185" t="s">
        <v>1126</v>
      </c>
      <c r="C185">
        <v>329</v>
      </c>
      <c r="D185" t="str">
        <f t="shared" si="50"/>
        <v>Medium</v>
      </c>
      <c r="E185">
        <v>115</v>
      </c>
      <c r="F185" t="str">
        <f t="shared" si="51"/>
        <v>1h 55m</v>
      </c>
      <c r="G185" t="str">
        <f t="shared" si="52"/>
        <v>Standard Movie</v>
      </c>
      <c r="H185">
        <v>521</v>
      </c>
      <c r="I185" t="str">
        <f t="shared" si="53"/>
        <v>Very Low</v>
      </c>
      <c r="J185">
        <v>883</v>
      </c>
      <c r="K185" t="str">
        <f t="shared" si="54"/>
        <v>Very Low</v>
      </c>
      <c r="L185" t="s">
        <v>848</v>
      </c>
      <c r="M185">
        <v>13000</v>
      </c>
      <c r="N185" t="str">
        <f t="shared" si="55"/>
        <v>Medium</v>
      </c>
      <c r="O185">
        <v>227137090</v>
      </c>
      <c r="P185" t="str">
        <f t="shared" si="56"/>
        <v>Superhit</v>
      </c>
      <c r="Q185" t="s">
        <v>1127</v>
      </c>
      <c r="R185" t="str">
        <f t="shared" si="57"/>
        <v>Action</v>
      </c>
      <c r="S185">
        <f t="shared" si="58"/>
        <v>3</v>
      </c>
      <c r="T185" t="s">
        <v>1128</v>
      </c>
      <c r="U185" t="s">
        <v>1129</v>
      </c>
      <c r="V185">
        <v>491077</v>
      </c>
      <c r="W185" t="str">
        <f t="shared" si="59"/>
        <v>High</v>
      </c>
      <c r="X185">
        <v>17369</v>
      </c>
      <c r="Y185" t="str">
        <f t="shared" si="60"/>
        <v>Medium</v>
      </c>
      <c r="Z185" t="s">
        <v>212</v>
      </c>
      <c r="AA185">
        <v>0</v>
      </c>
      <c r="AB185" t="str">
        <f t="shared" si="61"/>
        <v>Symbolic Poster</v>
      </c>
      <c r="AC185" t="s">
        <v>1130</v>
      </c>
      <c r="AD185" t="s">
        <v>1131</v>
      </c>
      <c r="AE185">
        <v>820</v>
      </c>
      <c r="AF185" t="str">
        <f t="shared" si="62"/>
        <v>Low</v>
      </c>
      <c r="AG185" t="s">
        <v>9</v>
      </c>
      <c r="AH185" t="s">
        <v>10</v>
      </c>
      <c r="AI185" t="s">
        <v>11</v>
      </c>
      <c r="AJ185" t="str">
        <f t="shared" si="63"/>
        <v>Teen</v>
      </c>
      <c r="AK185">
        <v>110000000</v>
      </c>
      <c r="AL185" t="str">
        <f t="shared" si="64"/>
        <v>High Budget</v>
      </c>
      <c r="AM185">
        <v>2007</v>
      </c>
      <c r="AN185">
        <f t="shared" si="65"/>
        <v>18</v>
      </c>
      <c r="AO185" t="str">
        <f t="shared" si="66"/>
        <v>Old Classic</v>
      </c>
      <c r="AP185">
        <v>897</v>
      </c>
      <c r="AQ185" t="str">
        <f t="shared" si="67"/>
        <v>Very Low</v>
      </c>
      <c r="AR185">
        <v>8.1</v>
      </c>
      <c r="AS185" t="str">
        <f t="shared" si="68"/>
        <v>Excellent</v>
      </c>
      <c r="AT185">
        <v>2.35</v>
      </c>
      <c r="AU185" t="str">
        <f t="shared" si="69"/>
        <v>Cinematic Widescreen</v>
      </c>
      <c r="AV185">
        <v>0</v>
      </c>
      <c r="AW185" t="str">
        <f t="shared" si="70"/>
        <v>Very Low</v>
      </c>
    </row>
    <row r="186" spans="1:49" x14ac:dyDescent="0.3">
      <c r="A186" t="s">
        <v>0</v>
      </c>
      <c r="B186" t="s">
        <v>1132</v>
      </c>
      <c r="C186">
        <v>266</v>
      </c>
      <c r="D186" t="str">
        <f t="shared" si="50"/>
        <v>Medium</v>
      </c>
      <c r="E186">
        <v>92</v>
      </c>
      <c r="F186" t="str">
        <f t="shared" si="51"/>
        <v>1h 32m</v>
      </c>
      <c r="G186" t="str">
        <f t="shared" si="52"/>
        <v>Standard Movie</v>
      </c>
      <c r="H186">
        <v>54</v>
      </c>
      <c r="I186" t="str">
        <f t="shared" si="53"/>
        <v>Very Low</v>
      </c>
      <c r="J186">
        <v>562</v>
      </c>
      <c r="K186" t="str">
        <f t="shared" si="54"/>
        <v>Very Low</v>
      </c>
      <c r="L186" t="s">
        <v>965</v>
      </c>
      <c r="M186">
        <v>11000</v>
      </c>
      <c r="N186" t="str">
        <f t="shared" si="55"/>
        <v>Medium</v>
      </c>
      <c r="O186">
        <v>215395021</v>
      </c>
      <c r="P186" t="str">
        <f t="shared" si="56"/>
        <v>Superhit</v>
      </c>
      <c r="Q186" t="s">
        <v>774</v>
      </c>
      <c r="R186" t="str">
        <f t="shared" si="57"/>
        <v>Action</v>
      </c>
      <c r="S186">
        <f t="shared" si="58"/>
        <v>5</v>
      </c>
      <c r="T186" t="s">
        <v>536</v>
      </c>
      <c r="U186" t="s">
        <v>1133</v>
      </c>
      <c r="V186">
        <v>307029</v>
      </c>
      <c r="W186" t="str">
        <f t="shared" si="59"/>
        <v>High</v>
      </c>
      <c r="X186">
        <v>12754</v>
      </c>
      <c r="Y186" t="str">
        <f t="shared" si="60"/>
        <v>Medium</v>
      </c>
      <c r="Z186" t="s">
        <v>900</v>
      </c>
      <c r="AA186">
        <v>0</v>
      </c>
      <c r="AB186" t="str">
        <f t="shared" si="61"/>
        <v>Symbolic Poster</v>
      </c>
      <c r="AC186" t="s">
        <v>1134</v>
      </c>
      <c r="AD186" t="s">
        <v>1135</v>
      </c>
      <c r="AE186">
        <v>360</v>
      </c>
      <c r="AF186" t="str">
        <f t="shared" si="62"/>
        <v>Very Low</v>
      </c>
      <c r="AG186" t="s">
        <v>9</v>
      </c>
      <c r="AH186" t="s">
        <v>10</v>
      </c>
      <c r="AI186" t="s">
        <v>66</v>
      </c>
      <c r="AJ186" t="str">
        <f t="shared" si="63"/>
        <v>Family</v>
      </c>
      <c r="AK186">
        <v>130000000</v>
      </c>
      <c r="AL186" t="str">
        <f t="shared" si="64"/>
        <v>High Budget</v>
      </c>
      <c r="AM186">
        <v>2008</v>
      </c>
      <c r="AN186">
        <f t="shared" si="65"/>
        <v>17</v>
      </c>
      <c r="AO186" t="str">
        <f t="shared" si="66"/>
        <v>Old Classic</v>
      </c>
      <c r="AP186">
        <v>967</v>
      </c>
      <c r="AQ186" t="str">
        <f t="shared" si="67"/>
        <v>Very Low</v>
      </c>
      <c r="AR186">
        <v>7.6</v>
      </c>
      <c r="AS186" t="str">
        <f t="shared" si="68"/>
        <v>Good</v>
      </c>
      <c r="AT186">
        <v>2.35</v>
      </c>
      <c r="AU186" t="str">
        <f t="shared" si="69"/>
        <v>Cinematic Widescreen</v>
      </c>
      <c r="AV186">
        <v>6000</v>
      </c>
      <c r="AW186" t="str">
        <f t="shared" si="70"/>
        <v>Low</v>
      </c>
    </row>
    <row r="187" spans="1:49" x14ac:dyDescent="0.3">
      <c r="A187" t="s">
        <v>0</v>
      </c>
      <c r="B187" t="s">
        <v>1136</v>
      </c>
      <c r="C187">
        <v>517</v>
      </c>
      <c r="D187" t="str">
        <f t="shared" si="50"/>
        <v>High</v>
      </c>
      <c r="E187">
        <v>117</v>
      </c>
      <c r="F187" t="str">
        <f t="shared" si="51"/>
        <v>1h 57m</v>
      </c>
      <c r="G187" t="str">
        <f t="shared" si="52"/>
        <v>Standard Movie</v>
      </c>
      <c r="H187">
        <v>235</v>
      </c>
      <c r="I187" t="str">
        <f t="shared" si="53"/>
        <v>Very Low</v>
      </c>
      <c r="J187">
        <v>680</v>
      </c>
      <c r="K187" t="str">
        <f t="shared" si="54"/>
        <v>Very Low</v>
      </c>
      <c r="L187" t="s">
        <v>565</v>
      </c>
      <c r="M187">
        <v>2000</v>
      </c>
      <c r="N187" t="str">
        <f t="shared" si="55"/>
        <v>Low</v>
      </c>
      <c r="O187">
        <v>180191634</v>
      </c>
      <c r="P187" t="str">
        <f t="shared" si="56"/>
        <v>Hit</v>
      </c>
      <c r="Q187" t="s">
        <v>480</v>
      </c>
      <c r="R187" t="str">
        <f t="shared" si="57"/>
        <v>Action</v>
      </c>
      <c r="S187">
        <f t="shared" si="58"/>
        <v>4</v>
      </c>
      <c r="T187" t="s">
        <v>205</v>
      </c>
      <c r="U187" t="s">
        <v>1137</v>
      </c>
      <c r="V187">
        <v>313866</v>
      </c>
      <c r="W187" t="str">
        <f t="shared" si="59"/>
        <v>High</v>
      </c>
      <c r="X187">
        <v>5730</v>
      </c>
      <c r="Y187" t="str">
        <f t="shared" si="60"/>
        <v>Low</v>
      </c>
      <c r="Z187" t="s">
        <v>1138</v>
      </c>
      <c r="AA187">
        <v>6</v>
      </c>
      <c r="AB187" t="str">
        <f t="shared" si="61"/>
        <v>Ensemble Poster</v>
      </c>
      <c r="AC187" t="s">
        <v>1139</v>
      </c>
      <c r="AD187" t="s">
        <v>1140</v>
      </c>
      <c r="AE187">
        <v>549</v>
      </c>
      <c r="AF187" t="str">
        <f t="shared" si="62"/>
        <v>Low</v>
      </c>
      <c r="AG187" t="s">
        <v>9</v>
      </c>
      <c r="AH187" t="s">
        <v>10</v>
      </c>
      <c r="AI187" t="s">
        <v>11</v>
      </c>
      <c r="AJ187" t="str">
        <f t="shared" si="63"/>
        <v>Teen</v>
      </c>
      <c r="AK187">
        <v>130000000</v>
      </c>
      <c r="AL187" t="str">
        <f t="shared" si="64"/>
        <v>High Budget</v>
      </c>
      <c r="AM187">
        <v>2015</v>
      </c>
      <c r="AN187">
        <f t="shared" si="65"/>
        <v>10</v>
      </c>
      <c r="AO187" t="str">
        <f t="shared" si="66"/>
        <v>Modern Classic</v>
      </c>
      <c r="AP187">
        <v>2000</v>
      </c>
      <c r="AQ187" t="str">
        <f t="shared" si="67"/>
        <v>Low</v>
      </c>
      <c r="AR187">
        <v>7.4</v>
      </c>
      <c r="AS187" t="str">
        <f t="shared" si="68"/>
        <v>Good</v>
      </c>
      <c r="AT187">
        <v>1.85</v>
      </c>
      <c r="AU187" t="str">
        <f t="shared" si="69"/>
        <v>HDTV / Widescreen</v>
      </c>
      <c r="AV187">
        <v>61000</v>
      </c>
      <c r="AW187" t="str">
        <f t="shared" si="70"/>
        <v>High</v>
      </c>
    </row>
    <row r="188" spans="1:49" x14ac:dyDescent="0.3">
      <c r="A188" t="s">
        <v>0</v>
      </c>
      <c r="B188" t="s">
        <v>667</v>
      </c>
      <c r="C188">
        <v>502</v>
      </c>
      <c r="D188" t="str">
        <f t="shared" si="50"/>
        <v>High</v>
      </c>
      <c r="E188">
        <v>146</v>
      </c>
      <c r="F188" t="str">
        <f t="shared" si="51"/>
        <v>2h 26m</v>
      </c>
      <c r="G188" t="str">
        <f t="shared" si="52"/>
        <v>Long Movie</v>
      </c>
      <c r="H188">
        <v>508</v>
      </c>
      <c r="I188" t="str">
        <f t="shared" si="53"/>
        <v>Very Low</v>
      </c>
      <c r="J188">
        <v>523</v>
      </c>
      <c r="K188" t="str">
        <f t="shared" si="54"/>
        <v>Very Low</v>
      </c>
      <c r="L188" t="s">
        <v>671</v>
      </c>
      <c r="M188">
        <v>34000</v>
      </c>
      <c r="N188" t="str">
        <f t="shared" si="55"/>
        <v>Medium</v>
      </c>
      <c r="O188">
        <v>424645577</v>
      </c>
      <c r="P188" t="str">
        <f t="shared" si="56"/>
        <v>Superhit</v>
      </c>
      <c r="Q188" t="s">
        <v>1141</v>
      </c>
      <c r="R188" t="str">
        <f t="shared" si="57"/>
        <v>Adventure</v>
      </c>
      <c r="S188">
        <f t="shared" si="58"/>
        <v>3</v>
      </c>
      <c r="T188" t="s">
        <v>318</v>
      </c>
      <c r="U188" t="s">
        <v>1142</v>
      </c>
      <c r="V188">
        <v>498397</v>
      </c>
      <c r="W188" t="str">
        <f t="shared" si="59"/>
        <v>High</v>
      </c>
      <c r="X188">
        <v>49355</v>
      </c>
      <c r="Y188" t="str">
        <f t="shared" si="60"/>
        <v>Medium</v>
      </c>
      <c r="Z188" t="s">
        <v>1143</v>
      </c>
      <c r="AA188">
        <v>1</v>
      </c>
      <c r="AB188" t="str">
        <f t="shared" si="61"/>
        <v>Solo Star Poster</v>
      </c>
      <c r="AC188" t="s">
        <v>1144</v>
      </c>
      <c r="AD188" t="s">
        <v>1145</v>
      </c>
      <c r="AE188">
        <v>706</v>
      </c>
      <c r="AF188" t="str">
        <f t="shared" si="62"/>
        <v>Low</v>
      </c>
      <c r="AG188" t="s">
        <v>9</v>
      </c>
      <c r="AH188" t="s">
        <v>10</v>
      </c>
      <c r="AI188" t="s">
        <v>11</v>
      </c>
      <c r="AJ188" t="str">
        <f t="shared" si="63"/>
        <v>Teen</v>
      </c>
      <c r="AK188">
        <v>130000000</v>
      </c>
      <c r="AL188" t="str">
        <f t="shared" si="64"/>
        <v>High Budget</v>
      </c>
      <c r="AM188">
        <v>2013</v>
      </c>
      <c r="AN188">
        <f t="shared" si="65"/>
        <v>12</v>
      </c>
      <c r="AO188" t="str">
        <f t="shared" si="66"/>
        <v>Modern Classic</v>
      </c>
      <c r="AP188">
        <v>14000</v>
      </c>
      <c r="AQ188" t="str">
        <f t="shared" si="67"/>
        <v>Medium</v>
      </c>
      <c r="AR188">
        <v>7.6</v>
      </c>
      <c r="AS188" t="str">
        <f t="shared" si="68"/>
        <v>Good</v>
      </c>
      <c r="AT188">
        <v>2.35</v>
      </c>
      <c r="AU188" t="str">
        <f t="shared" si="69"/>
        <v>Cinematic Widescreen</v>
      </c>
      <c r="AV188">
        <v>82000</v>
      </c>
      <c r="AW188" t="str">
        <f t="shared" si="70"/>
        <v>High</v>
      </c>
    </row>
    <row r="189" spans="1:49" x14ac:dyDescent="0.3">
      <c r="A189" t="s">
        <v>0</v>
      </c>
      <c r="B189" t="s">
        <v>1075</v>
      </c>
      <c r="C189">
        <v>322</v>
      </c>
      <c r="D189" t="str">
        <f t="shared" si="50"/>
        <v>Medium</v>
      </c>
      <c r="E189">
        <v>115</v>
      </c>
      <c r="F189" t="str">
        <f t="shared" si="51"/>
        <v>1h 55m</v>
      </c>
      <c r="G189" t="str">
        <f t="shared" si="52"/>
        <v>Standard Movie</v>
      </c>
      <c r="H189">
        <v>386</v>
      </c>
      <c r="I189" t="str">
        <f t="shared" si="53"/>
        <v>Very Low</v>
      </c>
      <c r="J189">
        <v>12000</v>
      </c>
      <c r="K189" t="str">
        <f t="shared" si="54"/>
        <v>Medium</v>
      </c>
      <c r="L189" t="s">
        <v>528</v>
      </c>
      <c r="M189">
        <v>21000</v>
      </c>
      <c r="N189" t="str">
        <f t="shared" si="55"/>
        <v>Medium</v>
      </c>
      <c r="O189">
        <v>292298923</v>
      </c>
      <c r="P189" t="str">
        <f t="shared" si="56"/>
        <v>Superhit</v>
      </c>
      <c r="Q189" t="s">
        <v>1076</v>
      </c>
      <c r="R189" t="str">
        <f t="shared" si="57"/>
        <v>Adventure</v>
      </c>
      <c r="S189">
        <f t="shared" si="58"/>
        <v>4</v>
      </c>
      <c r="T189" t="s">
        <v>739</v>
      </c>
      <c r="U189" t="s">
        <v>1077</v>
      </c>
      <c r="V189">
        <v>185394</v>
      </c>
      <c r="W189" t="str">
        <f t="shared" si="59"/>
        <v>Medium</v>
      </c>
      <c r="X189">
        <v>59177</v>
      </c>
      <c r="Y189" t="str">
        <f t="shared" si="60"/>
        <v>High</v>
      </c>
      <c r="Z189" t="s">
        <v>1078</v>
      </c>
      <c r="AA189">
        <v>3</v>
      </c>
      <c r="AB189" t="str">
        <f t="shared" si="61"/>
        <v>Duo/Trio Poster</v>
      </c>
      <c r="AC189" t="s">
        <v>1079</v>
      </c>
      <c r="AD189" t="s">
        <v>1080</v>
      </c>
      <c r="AE189">
        <v>329</v>
      </c>
      <c r="AF189" t="str">
        <f t="shared" si="62"/>
        <v>Very Low</v>
      </c>
      <c r="AG189" t="s">
        <v>9</v>
      </c>
      <c r="AH189" t="s">
        <v>10</v>
      </c>
      <c r="AI189" t="s">
        <v>11</v>
      </c>
      <c r="AJ189" t="str">
        <f t="shared" si="63"/>
        <v>Teen</v>
      </c>
      <c r="AK189">
        <v>120000000</v>
      </c>
      <c r="AL189" t="str">
        <f t="shared" si="64"/>
        <v>High Budget</v>
      </c>
      <c r="AM189">
        <v>2012</v>
      </c>
      <c r="AN189">
        <f t="shared" si="65"/>
        <v>13</v>
      </c>
      <c r="AO189" t="str">
        <f t="shared" si="66"/>
        <v>Modern Classic</v>
      </c>
      <c r="AP189">
        <v>17000</v>
      </c>
      <c r="AQ189" t="str">
        <f t="shared" si="67"/>
        <v>Medium</v>
      </c>
      <c r="AR189">
        <v>5.5</v>
      </c>
      <c r="AS189" t="str">
        <f t="shared" si="68"/>
        <v>Below Average</v>
      </c>
      <c r="AT189">
        <v>2.35</v>
      </c>
      <c r="AU189" t="str">
        <f t="shared" si="69"/>
        <v>Cinematic Widescreen</v>
      </c>
      <c r="AV189">
        <v>65000</v>
      </c>
      <c r="AW189" t="str">
        <f t="shared" si="70"/>
        <v>High</v>
      </c>
    </row>
    <row r="190" spans="1:49" x14ac:dyDescent="0.3">
      <c r="A190" t="s">
        <v>0</v>
      </c>
      <c r="B190" t="s">
        <v>1146</v>
      </c>
      <c r="C190">
        <v>165</v>
      </c>
      <c r="D190" t="str">
        <f t="shared" si="50"/>
        <v>Low</v>
      </c>
      <c r="E190">
        <v>94</v>
      </c>
      <c r="F190" t="str">
        <f t="shared" si="51"/>
        <v>1h 34m</v>
      </c>
      <c r="G190" t="str">
        <f t="shared" si="52"/>
        <v>Standard Movie</v>
      </c>
      <c r="H190">
        <v>12</v>
      </c>
      <c r="I190" t="str">
        <f t="shared" si="53"/>
        <v>Very Low</v>
      </c>
      <c r="J190">
        <v>183</v>
      </c>
      <c r="K190" t="str">
        <f t="shared" si="54"/>
        <v>Very Low</v>
      </c>
      <c r="L190" t="s">
        <v>1147</v>
      </c>
      <c r="M190">
        <v>17000</v>
      </c>
      <c r="N190" t="str">
        <f t="shared" si="55"/>
        <v>Medium</v>
      </c>
      <c r="O190">
        <v>177343675</v>
      </c>
      <c r="P190" t="str">
        <f t="shared" si="56"/>
        <v>Hit</v>
      </c>
      <c r="Q190" t="s">
        <v>1148</v>
      </c>
      <c r="R190" t="str">
        <f t="shared" si="57"/>
        <v>Adventure</v>
      </c>
      <c r="S190">
        <f t="shared" si="58"/>
        <v>6</v>
      </c>
      <c r="T190" t="s">
        <v>1149</v>
      </c>
      <c r="U190" t="s">
        <v>1150</v>
      </c>
      <c r="V190">
        <v>70121</v>
      </c>
      <c r="W190" t="str">
        <f t="shared" si="59"/>
        <v>Medium</v>
      </c>
      <c r="X190">
        <v>17883</v>
      </c>
      <c r="Y190" t="str">
        <f t="shared" si="60"/>
        <v>Medium</v>
      </c>
      <c r="Z190" t="s">
        <v>1151</v>
      </c>
      <c r="AA190">
        <v>0</v>
      </c>
      <c r="AB190" t="str">
        <f t="shared" si="61"/>
        <v>Symbolic Poster</v>
      </c>
      <c r="AC190" t="s">
        <v>1152</v>
      </c>
      <c r="AD190" t="s">
        <v>1153</v>
      </c>
      <c r="AE190">
        <v>214</v>
      </c>
      <c r="AF190" t="str">
        <f t="shared" si="62"/>
        <v>Very Low</v>
      </c>
      <c r="AG190" t="s">
        <v>9</v>
      </c>
      <c r="AH190" t="s">
        <v>10</v>
      </c>
      <c r="AI190" t="s">
        <v>66</v>
      </c>
      <c r="AJ190" t="str">
        <f t="shared" si="63"/>
        <v>Family</v>
      </c>
      <c r="AK190">
        <v>135000000</v>
      </c>
      <c r="AL190" t="str">
        <f t="shared" si="64"/>
        <v>High Budget</v>
      </c>
      <c r="AM190">
        <v>2015</v>
      </c>
      <c r="AN190">
        <f t="shared" si="65"/>
        <v>10</v>
      </c>
      <c r="AO190" t="str">
        <f t="shared" si="66"/>
        <v>Modern Classic</v>
      </c>
      <c r="AP190">
        <v>523</v>
      </c>
      <c r="AQ190" t="str">
        <f t="shared" si="67"/>
        <v>Very Low</v>
      </c>
      <c r="AR190">
        <v>6.7</v>
      </c>
      <c r="AS190" t="str">
        <f t="shared" si="68"/>
        <v>Average</v>
      </c>
      <c r="AT190">
        <v>1.85</v>
      </c>
      <c r="AU190" t="str">
        <f t="shared" si="69"/>
        <v>HDTV / Widescreen</v>
      </c>
      <c r="AV190">
        <v>26000</v>
      </c>
      <c r="AW190" t="str">
        <f t="shared" si="70"/>
        <v>Medium</v>
      </c>
    </row>
    <row r="191" spans="1:49" x14ac:dyDescent="0.3">
      <c r="A191" t="s">
        <v>0</v>
      </c>
      <c r="B191" t="s">
        <v>360</v>
      </c>
      <c r="C191">
        <v>401</v>
      </c>
      <c r="D191" t="str">
        <f t="shared" si="50"/>
        <v>Medium</v>
      </c>
      <c r="E191">
        <v>116</v>
      </c>
      <c r="F191" t="str">
        <f t="shared" si="51"/>
        <v>1h 56m</v>
      </c>
      <c r="G191" t="str">
        <f t="shared" si="52"/>
        <v>Standard Movie</v>
      </c>
      <c r="H191">
        <v>14000</v>
      </c>
      <c r="I191" t="str">
        <f t="shared" si="53"/>
        <v>Medium</v>
      </c>
      <c r="J191">
        <v>807</v>
      </c>
      <c r="K191" t="str">
        <f t="shared" si="54"/>
        <v>Very Low</v>
      </c>
      <c r="L191" t="s">
        <v>1154</v>
      </c>
      <c r="M191">
        <v>10000</v>
      </c>
      <c r="N191" t="str">
        <f t="shared" si="55"/>
        <v>Low</v>
      </c>
      <c r="O191">
        <v>234277056</v>
      </c>
      <c r="P191" t="str">
        <f t="shared" si="56"/>
        <v>Superhit</v>
      </c>
      <c r="Q191" t="s">
        <v>1141</v>
      </c>
      <c r="R191" t="str">
        <f t="shared" si="57"/>
        <v>Adventure</v>
      </c>
      <c r="S191">
        <f t="shared" si="58"/>
        <v>3</v>
      </c>
      <c r="T191" t="s">
        <v>494</v>
      </c>
      <c r="U191" t="s">
        <v>1155</v>
      </c>
      <c r="V191">
        <v>334345</v>
      </c>
      <c r="W191" t="str">
        <f t="shared" si="59"/>
        <v>High</v>
      </c>
      <c r="X191">
        <v>12758</v>
      </c>
      <c r="Y191" t="str">
        <f t="shared" si="60"/>
        <v>Medium</v>
      </c>
      <c r="Z191" t="s">
        <v>1156</v>
      </c>
      <c r="AA191">
        <v>0</v>
      </c>
      <c r="AB191" t="str">
        <f t="shared" si="61"/>
        <v>Symbolic Poster</v>
      </c>
      <c r="AC191" t="s">
        <v>1157</v>
      </c>
      <c r="AD191" t="s">
        <v>1158</v>
      </c>
      <c r="AE191">
        <v>2741</v>
      </c>
      <c r="AF191" t="str">
        <f t="shared" si="62"/>
        <v>Medium</v>
      </c>
      <c r="AG191" t="s">
        <v>9</v>
      </c>
      <c r="AH191" t="s">
        <v>10</v>
      </c>
      <c r="AI191" t="s">
        <v>11</v>
      </c>
      <c r="AJ191" t="str">
        <f t="shared" si="63"/>
        <v>Teen</v>
      </c>
      <c r="AK191">
        <v>132000000</v>
      </c>
      <c r="AL191" t="str">
        <f t="shared" si="64"/>
        <v>High Budget</v>
      </c>
      <c r="AM191">
        <v>2005</v>
      </c>
      <c r="AN191">
        <f t="shared" si="65"/>
        <v>20</v>
      </c>
      <c r="AO191" t="str">
        <f t="shared" si="66"/>
        <v>Old Classic</v>
      </c>
      <c r="AP191">
        <v>1000</v>
      </c>
      <c r="AQ191" t="str">
        <f t="shared" si="67"/>
        <v>Very Low</v>
      </c>
      <c r="AR191">
        <v>6.5</v>
      </c>
      <c r="AS191" t="str">
        <f t="shared" si="68"/>
        <v>Average</v>
      </c>
      <c r="AT191">
        <v>1.85</v>
      </c>
      <c r="AU191" t="str">
        <f t="shared" si="69"/>
        <v>HDTV / Widescreen</v>
      </c>
      <c r="AV191">
        <v>0</v>
      </c>
      <c r="AW191" t="str">
        <f t="shared" si="70"/>
        <v>Very Low</v>
      </c>
    </row>
    <row r="192" spans="1:49" x14ac:dyDescent="0.3">
      <c r="A192" t="s">
        <v>0</v>
      </c>
      <c r="B192" t="s">
        <v>249</v>
      </c>
      <c r="C192">
        <v>94</v>
      </c>
      <c r="D192" t="str">
        <f t="shared" si="50"/>
        <v>Low</v>
      </c>
      <c r="E192">
        <v>147</v>
      </c>
      <c r="F192" t="str">
        <f t="shared" si="51"/>
        <v>2h 27m</v>
      </c>
      <c r="G192" t="str">
        <f t="shared" si="52"/>
        <v>Long Movie</v>
      </c>
      <c r="H192">
        <v>0</v>
      </c>
      <c r="I192" t="str">
        <f t="shared" si="53"/>
        <v>Very Low</v>
      </c>
      <c r="J192">
        <v>877</v>
      </c>
      <c r="K192" t="str">
        <f t="shared" si="54"/>
        <v>Very Low</v>
      </c>
      <c r="L192" t="s">
        <v>1159</v>
      </c>
      <c r="M192">
        <v>10000</v>
      </c>
      <c r="N192" t="str">
        <f t="shared" si="55"/>
        <v>Low</v>
      </c>
      <c r="O192">
        <v>138396624</v>
      </c>
      <c r="P192" t="str">
        <f t="shared" si="56"/>
        <v>Hit</v>
      </c>
      <c r="Q192" t="s">
        <v>393</v>
      </c>
      <c r="R192" t="str">
        <f t="shared" si="57"/>
        <v>Action</v>
      </c>
      <c r="S192">
        <f t="shared" si="58"/>
        <v>4</v>
      </c>
      <c r="T192" t="s">
        <v>137</v>
      </c>
      <c r="U192" t="s">
        <v>1160</v>
      </c>
      <c r="V192">
        <v>178126</v>
      </c>
      <c r="W192" t="str">
        <f t="shared" si="59"/>
        <v>Medium</v>
      </c>
      <c r="X192">
        <v>12954</v>
      </c>
      <c r="Y192" t="str">
        <f t="shared" si="60"/>
        <v>Medium</v>
      </c>
      <c r="Z192" t="s">
        <v>1161</v>
      </c>
      <c r="AA192">
        <v>1</v>
      </c>
      <c r="AB192" t="str">
        <f t="shared" si="61"/>
        <v>Solo Star Poster</v>
      </c>
      <c r="AC192" t="s">
        <v>1162</v>
      </c>
      <c r="AD192" t="s">
        <v>1163</v>
      </c>
      <c r="AE192">
        <v>511</v>
      </c>
      <c r="AF192" t="str">
        <f t="shared" si="62"/>
        <v>Low</v>
      </c>
      <c r="AG192" t="s">
        <v>9</v>
      </c>
      <c r="AH192" t="s">
        <v>10</v>
      </c>
      <c r="AI192" t="s">
        <v>556</v>
      </c>
      <c r="AJ192" t="str">
        <f t="shared" si="63"/>
        <v>Adult</v>
      </c>
      <c r="AK192">
        <v>130000000</v>
      </c>
      <c r="AL192" t="str">
        <f t="shared" si="64"/>
        <v>High Budget</v>
      </c>
      <c r="AM192">
        <v>2003</v>
      </c>
      <c r="AN192">
        <f t="shared" si="65"/>
        <v>22</v>
      </c>
      <c r="AO192" t="str">
        <f t="shared" si="66"/>
        <v>Old Classic</v>
      </c>
      <c r="AP192">
        <v>898</v>
      </c>
      <c r="AQ192" t="str">
        <f t="shared" si="67"/>
        <v>Very Low</v>
      </c>
      <c r="AR192">
        <v>6.6</v>
      </c>
      <c r="AS192" t="str">
        <f t="shared" si="68"/>
        <v>Average</v>
      </c>
      <c r="AT192">
        <v>2.35</v>
      </c>
      <c r="AU192" t="str">
        <f t="shared" si="69"/>
        <v>Cinematic Widescreen</v>
      </c>
      <c r="AV192">
        <v>0</v>
      </c>
      <c r="AW192" t="str">
        <f t="shared" si="70"/>
        <v>Very Low</v>
      </c>
    </row>
    <row r="193" spans="1:49" x14ac:dyDescent="0.3">
      <c r="A193" t="s">
        <v>0</v>
      </c>
      <c r="B193" t="s">
        <v>692</v>
      </c>
      <c r="C193">
        <v>246</v>
      </c>
      <c r="D193" t="str">
        <f t="shared" si="50"/>
        <v>Medium</v>
      </c>
      <c r="E193">
        <v>90</v>
      </c>
      <c r="F193" t="str">
        <f t="shared" si="51"/>
        <v>1h 30m</v>
      </c>
      <c r="G193" t="str">
        <f t="shared" si="52"/>
        <v>Standard Movie</v>
      </c>
      <c r="H193">
        <v>50</v>
      </c>
      <c r="I193" t="str">
        <f t="shared" si="53"/>
        <v>Very Low</v>
      </c>
      <c r="J193">
        <v>397</v>
      </c>
      <c r="K193" t="str">
        <f t="shared" si="54"/>
        <v>Very Low</v>
      </c>
      <c r="L193" t="s">
        <v>1164</v>
      </c>
      <c r="M193">
        <v>4000</v>
      </c>
      <c r="N193" t="str">
        <f t="shared" si="55"/>
        <v>Low</v>
      </c>
      <c r="O193">
        <v>149234747</v>
      </c>
      <c r="P193" t="str">
        <f t="shared" si="56"/>
        <v>Hit</v>
      </c>
      <c r="Q193" t="s">
        <v>1006</v>
      </c>
      <c r="R193" t="str">
        <f t="shared" si="57"/>
        <v>Action</v>
      </c>
      <c r="S193">
        <f t="shared" si="58"/>
        <v>6</v>
      </c>
      <c r="T193" t="s">
        <v>464</v>
      </c>
      <c r="U193" t="s">
        <v>1165</v>
      </c>
      <c r="V193">
        <v>114287</v>
      </c>
      <c r="W193" t="str">
        <f t="shared" si="59"/>
        <v>Medium</v>
      </c>
      <c r="X193">
        <v>5046</v>
      </c>
      <c r="Y193" t="str">
        <f t="shared" si="60"/>
        <v>Low</v>
      </c>
      <c r="Z193" t="s">
        <v>1166</v>
      </c>
      <c r="AA193">
        <v>0</v>
      </c>
      <c r="AB193" t="str">
        <f t="shared" si="61"/>
        <v>Symbolic Poster</v>
      </c>
      <c r="AC193" t="s">
        <v>1167</v>
      </c>
      <c r="AD193" t="s">
        <v>1168</v>
      </c>
      <c r="AE193">
        <v>137</v>
      </c>
      <c r="AF193" t="str">
        <f t="shared" si="62"/>
        <v>Very Low</v>
      </c>
      <c r="AG193" t="s">
        <v>9</v>
      </c>
      <c r="AH193" t="s">
        <v>10</v>
      </c>
      <c r="AI193" t="s">
        <v>66</v>
      </c>
      <c r="AJ193" t="str">
        <f t="shared" si="63"/>
        <v>Family</v>
      </c>
      <c r="AK193">
        <v>130000000</v>
      </c>
      <c r="AL193" t="str">
        <f t="shared" si="64"/>
        <v>High Budget</v>
      </c>
      <c r="AM193">
        <v>2011</v>
      </c>
      <c r="AN193">
        <f t="shared" si="65"/>
        <v>14</v>
      </c>
      <c r="AO193" t="str">
        <f t="shared" si="66"/>
        <v>Modern Classic</v>
      </c>
      <c r="AP193">
        <v>442</v>
      </c>
      <c r="AQ193" t="str">
        <f t="shared" si="67"/>
        <v>Very Low</v>
      </c>
      <c r="AR193">
        <v>6.7</v>
      </c>
      <c r="AS193" t="str">
        <f t="shared" si="68"/>
        <v>Average</v>
      </c>
      <c r="AT193">
        <v>2.35</v>
      </c>
      <c r="AU193" t="str">
        <f t="shared" si="69"/>
        <v>Cinematic Widescreen</v>
      </c>
      <c r="AV193">
        <v>16000</v>
      </c>
      <c r="AW193" t="str">
        <f t="shared" si="70"/>
        <v>Medium</v>
      </c>
    </row>
    <row r="194" spans="1:49" x14ac:dyDescent="0.3">
      <c r="A194" t="s">
        <v>0</v>
      </c>
      <c r="B194" t="s">
        <v>1169</v>
      </c>
      <c r="C194">
        <v>330</v>
      </c>
      <c r="D194" t="str">
        <f t="shared" si="50"/>
        <v>Medium</v>
      </c>
      <c r="E194">
        <v>101</v>
      </c>
      <c r="F194" t="str">
        <f t="shared" si="51"/>
        <v>1h 41m</v>
      </c>
      <c r="G194" t="str">
        <f t="shared" si="52"/>
        <v>Standard Movie</v>
      </c>
      <c r="H194">
        <v>176</v>
      </c>
      <c r="I194" t="str">
        <f t="shared" si="53"/>
        <v>Very Low</v>
      </c>
      <c r="J194">
        <v>282</v>
      </c>
      <c r="K194" t="str">
        <f t="shared" si="54"/>
        <v>Very Low</v>
      </c>
      <c r="L194" t="s">
        <v>685</v>
      </c>
      <c r="M194">
        <v>11000</v>
      </c>
      <c r="N194" t="str">
        <f t="shared" si="55"/>
        <v>Medium</v>
      </c>
      <c r="O194">
        <v>118311368</v>
      </c>
      <c r="P194" t="str">
        <f t="shared" si="56"/>
        <v>Hit</v>
      </c>
      <c r="Q194" t="s">
        <v>1170</v>
      </c>
      <c r="R194" t="str">
        <f t="shared" si="57"/>
        <v>Action</v>
      </c>
      <c r="S194">
        <f t="shared" si="58"/>
        <v>4</v>
      </c>
      <c r="T194" t="s">
        <v>536</v>
      </c>
      <c r="U194" t="s">
        <v>1171</v>
      </c>
      <c r="V194">
        <v>245621</v>
      </c>
      <c r="W194" t="str">
        <f t="shared" si="59"/>
        <v>High</v>
      </c>
      <c r="X194">
        <v>12406</v>
      </c>
      <c r="Y194" t="str">
        <f t="shared" si="60"/>
        <v>Medium</v>
      </c>
      <c r="Z194" t="s">
        <v>1172</v>
      </c>
      <c r="AA194">
        <v>1</v>
      </c>
      <c r="AB194" t="str">
        <f t="shared" si="61"/>
        <v>Solo Star Poster</v>
      </c>
      <c r="AC194" t="s">
        <v>1173</v>
      </c>
      <c r="AD194" t="s">
        <v>1174</v>
      </c>
      <c r="AE194">
        <v>514</v>
      </c>
      <c r="AF194" t="str">
        <f t="shared" si="62"/>
        <v>Low</v>
      </c>
      <c r="AG194" t="s">
        <v>9</v>
      </c>
      <c r="AH194" t="s">
        <v>10</v>
      </c>
      <c r="AI194" t="s">
        <v>11</v>
      </c>
      <c r="AJ194" t="str">
        <f t="shared" si="63"/>
        <v>Teen</v>
      </c>
      <c r="AK194">
        <v>110000000</v>
      </c>
      <c r="AL194" t="str">
        <f t="shared" si="64"/>
        <v>High Budget</v>
      </c>
      <c r="AM194">
        <v>2010</v>
      </c>
      <c r="AN194">
        <f t="shared" si="65"/>
        <v>15</v>
      </c>
      <c r="AO194" t="str">
        <f t="shared" si="66"/>
        <v>Modern Classic</v>
      </c>
      <c r="AP194">
        <v>702</v>
      </c>
      <c r="AQ194" t="str">
        <f t="shared" si="67"/>
        <v>Very Low</v>
      </c>
      <c r="AR194">
        <v>6.4</v>
      </c>
      <c r="AS194" t="str">
        <f t="shared" si="68"/>
        <v>Average</v>
      </c>
      <c r="AT194">
        <v>2.35</v>
      </c>
      <c r="AU194" t="str">
        <f t="shared" si="69"/>
        <v>Cinematic Widescreen</v>
      </c>
      <c r="AV194">
        <v>23000</v>
      </c>
      <c r="AW194" t="str">
        <f t="shared" si="70"/>
        <v>Medium</v>
      </c>
    </row>
    <row r="195" spans="1:49" x14ac:dyDescent="0.3">
      <c r="A195" t="s">
        <v>0</v>
      </c>
      <c r="B195" t="s">
        <v>1175</v>
      </c>
      <c r="C195">
        <v>434</v>
      </c>
      <c r="D195" t="str">
        <f t="shared" ref="D195:D258" si="71">IF(C195&lt;=50,"Very Low",
IF(C195&lt;=200,"Low",
IF(C195&lt;=500,"Medium",
IF(C195&lt;=1000,"High","Very High"))))</f>
        <v>Medium</v>
      </c>
      <c r="E195">
        <v>138</v>
      </c>
      <c r="F195" t="str">
        <f t="shared" ref="F195:F258" si="72">INT(E195/60) &amp; "h " &amp; MOD(E195,60) &amp; "m"</f>
        <v>2h 18m</v>
      </c>
      <c r="G195" t="str">
        <f t="shared" ref="G195:G258" si="73">IF(E195&lt;60,"Short Film",IF(E195&lt;90,"Featurette",IF(E195&lt;=120,"Standard Movie",IF(E195&lt;=180,"Long Movie","Epic"))))</f>
        <v>Long Movie</v>
      </c>
      <c r="H195">
        <v>0</v>
      </c>
      <c r="I195" t="str">
        <f t="shared" ref="I195:I258" si="74">IF(H195&lt;=1000,"Very Low",IF(H195&lt;=10000,"Low",IF(H195&lt;=50000,"Medium",IF(H195&lt;=200000,"High","Very High"))))</f>
        <v>Very Low</v>
      </c>
      <c r="J195">
        <v>8000</v>
      </c>
      <c r="K195" t="str">
        <f t="shared" ref="K195:K258" si="75">IF(J195&lt;=1000,"Very Low",IF(J195&lt;=10000,"Low",IF(J195&lt;=50000,"Medium",IF(J195&lt;=200000,"High","Very High"))))</f>
        <v>Low</v>
      </c>
      <c r="L195" t="s">
        <v>1176</v>
      </c>
      <c r="M195">
        <v>12000</v>
      </c>
      <c r="N195" t="str">
        <f t="shared" ref="N195:N258" si="76">IF(A195&lt;=1000,"Very Low",
IF(M195&lt;=10000,"Low",IF(M195&lt;=50000,"Medium",IF(M195&lt;=200000,"High","Very High"))))</f>
        <v>Medium</v>
      </c>
      <c r="O195">
        <v>101160529</v>
      </c>
      <c r="P195" t="str">
        <f t="shared" ref="P195:P258" si="77">IF(AND(O195&gt;=500000000),"Blockbuster",
IF(AND(O195&gt;=200000000,O195&lt;=499999999),"Superhit",
IF(AND(O195&gt;=50000000,O195&lt;=199999999),"Hit",
IF(AND(O195&gt;=10000000,O195&lt;=49999999),"Average",
IF(AND(O195&lt;=10000000),"Flop","")))))</f>
        <v>Hit</v>
      </c>
      <c r="Q195" t="s">
        <v>994</v>
      </c>
      <c r="R195" t="str">
        <f t="shared" ref="R195:R258" si="78">LEFT(Q195, FIND("|",Q195&amp;"|")-1)</f>
        <v>Action</v>
      </c>
      <c r="S195">
        <f t="shared" ref="S195:S258" si="79">LEN(Q195)-LEN(SUBSTITUTE(Q195,"|",""))+1</f>
        <v>3</v>
      </c>
      <c r="T195" t="s">
        <v>733</v>
      </c>
      <c r="U195" t="s">
        <v>1177</v>
      </c>
      <c r="V195">
        <v>200022</v>
      </c>
      <c r="W195" t="str">
        <f t="shared" ref="W195:W258" si="80">IF(V195&lt;=10000,"Very Low",IF(V195&lt;=50000,"Low",IF(V195&lt;=200000,"Medium",IF(V195&lt;=500000,"High","Very High"))))</f>
        <v>High</v>
      </c>
      <c r="X195">
        <v>32355</v>
      </c>
      <c r="Y195" t="str">
        <f t="shared" ref="Y195:Y258" si="81">IF(X195&lt;=1000,"Very Low",IF(X195&lt;=10000,"Low",IF(X195&lt;=50000,"Medium",IF(X195&lt;=200000,"High","Very High"))))</f>
        <v>Medium</v>
      </c>
      <c r="Z195" t="s">
        <v>1178</v>
      </c>
      <c r="AA195">
        <v>2</v>
      </c>
      <c r="AB195" t="str">
        <f t="shared" ref="AB195:AB258" si="82">IF(AA195=0,"Symbolic Poster",IF(AA195=1,"Solo Star Poster",IF(AA195&lt;=3,"Duo/Trio Poster","Ensemble Poster")))</f>
        <v>Duo/Trio Poster</v>
      </c>
      <c r="AC195" t="s">
        <v>1179</v>
      </c>
      <c r="AD195" t="s">
        <v>1180</v>
      </c>
      <c r="AE195">
        <v>1240</v>
      </c>
      <c r="AF195" t="str">
        <f t="shared" ref="AF195:AF258" si="83">IF(AE195&lt;=500,"Very Low",IF(AE195&lt;=2000,"Low",IF(AE195&lt;=5000,"Medium",IF(AE195&lt;=15000,"High","Very High"))))</f>
        <v>Low</v>
      </c>
      <c r="AG195" t="s">
        <v>9</v>
      </c>
      <c r="AH195" t="s">
        <v>10</v>
      </c>
      <c r="AI195" t="s">
        <v>11</v>
      </c>
      <c r="AJ195" t="str">
        <f t="shared" ref="AJ195:AJ258" si="84">IF(OR(AI195="G",AI195="PG",AI195="U",AI195="TV-Y",AI195="TV-G"),"Family",IF(OR(AI195="PG-13",AI195="UA",AI195="TV-14"),"Teen",IF(OR(AI195="R",AI195="NC-17",AI195="A",AI195="TV-MA"),"Adult",IF(AI195="Not Rated","No Rating","Other/Unknown"))))</f>
        <v>Teen</v>
      </c>
      <c r="AK195">
        <v>125000000</v>
      </c>
      <c r="AL195" t="str">
        <f t="shared" ref="AL195:AL258" si="85">IF(AK195&gt;=200000000,"Very High Budget",
IF(AND(AK195&gt;=100000000,AK195&lt;=199999999),"High Budget",
IF(AND(AK195&gt;=30000000,AK195&lt;=99999999),"Medium Budget",
IF(AK195&lt;30000000,"Low Budget",""))))</f>
        <v>High Budget</v>
      </c>
      <c r="AM195">
        <v>2014</v>
      </c>
      <c r="AN195">
        <f t="shared" ref="AN195:AN258" si="86">$AY$20-AM195</f>
        <v>11</v>
      </c>
      <c r="AO195" t="str">
        <f t="shared" ref="AO195:AO258" si="87">IF(AN195&lt;=5,"Recent",IF(AND(AN195&gt;=6,AN195&lt;=15),"Modern Classic",IF(AN195&gt;15,"Old Classic","")))</f>
        <v>Modern Classic</v>
      </c>
      <c r="AP195">
        <v>9000</v>
      </c>
      <c r="AQ195" t="str">
        <f t="shared" ref="AQ195:AQ258" si="88">IF(AP195&lt;=1000,"Very Low",IF(AP195&lt;=10000,"Low",IF(AP195&lt;=50000,"Medium",IF(AP195&lt;=200000,"High","Very High"))))</f>
        <v>Low</v>
      </c>
      <c r="AR195">
        <v>5.8</v>
      </c>
      <c r="AS195" t="str">
        <f t="shared" ref="AS195:AS258" si="89">IF(AND(AR195&gt;=9,AR195&lt;=10),"Master Piece",
IF(AND(AR195&gt;=8,AR195&lt;9),"Excellent",
IF(AND(AR195&gt;=7,AR195&lt;8),"Good",
IF(AND(AR195&gt;=6,AR195&lt;7),"Average",
IF(AND(AR195&gt;=5,AR195&lt;6),"Below Average",
IF(AND(AR195&gt;=4,AR195&lt;5),"Poor",
IF(AND(AR195&gt;=3,AR195&lt;4),"Very Poor",
IF(AND(AR195&gt;=0,AR195&lt;3),"Terrible",""))))))))</f>
        <v>Below Average</v>
      </c>
      <c r="AT195">
        <v>1.85</v>
      </c>
      <c r="AU195" t="str">
        <f t="shared" ref="AU195:AU258" si="90">IF(AND(AT195&gt;=1.3,AT195&lt;=1.4),"Classic",IF(AND(AT195&gt;=1.7,AT195&lt;=1.9),"HDTV / Widescreen",IF(AND(AT195&gt;=2.2,AT195&lt;=2.4),"Cinematic Widescreen",IF(AND(AT195&gt;=1.4,AT195&lt;=1.6),"Standard Academy",IF(AT195&gt;=2.4,"Ultra Widescreen","")))))</f>
        <v>HDTV / Widescreen</v>
      </c>
      <c r="AV195">
        <v>71000</v>
      </c>
      <c r="AW195" t="str">
        <f t="shared" ref="AW195:AW258" si="91">IF(AV195&lt;=1000,"Very Low",IF(AV195&lt;=10000,"Low",IF(AV195&lt;=50000,"Medium",IF(AV195&lt;=200000,"High","Very High"))))</f>
        <v>High</v>
      </c>
    </row>
    <row r="196" spans="1:49" x14ac:dyDescent="0.3">
      <c r="A196" t="s">
        <v>0</v>
      </c>
      <c r="B196" t="s">
        <v>360</v>
      </c>
      <c r="C196">
        <v>440</v>
      </c>
      <c r="D196" t="str">
        <f t="shared" si="71"/>
        <v>Medium</v>
      </c>
      <c r="E196">
        <v>107</v>
      </c>
      <c r="F196" t="str">
        <f t="shared" si="72"/>
        <v>1h 47m</v>
      </c>
      <c r="G196" t="str">
        <f t="shared" si="73"/>
        <v>Standard Movie</v>
      </c>
      <c r="H196">
        <v>14000</v>
      </c>
      <c r="I196" t="str">
        <f t="shared" si="74"/>
        <v>Medium</v>
      </c>
      <c r="J196">
        <v>845</v>
      </c>
      <c r="K196" t="str">
        <f t="shared" si="75"/>
        <v>Very Low</v>
      </c>
      <c r="L196" t="s">
        <v>1181</v>
      </c>
      <c r="M196">
        <v>2000</v>
      </c>
      <c r="N196" t="str">
        <f t="shared" si="76"/>
        <v>Low</v>
      </c>
      <c r="O196">
        <v>77564037</v>
      </c>
      <c r="P196" t="str">
        <f t="shared" si="77"/>
        <v>Hit</v>
      </c>
      <c r="Q196" t="s">
        <v>1182</v>
      </c>
      <c r="R196" t="str">
        <f t="shared" si="78"/>
        <v>Action</v>
      </c>
      <c r="S196">
        <f t="shared" si="79"/>
        <v>4</v>
      </c>
      <c r="T196" t="s">
        <v>1183</v>
      </c>
      <c r="U196" t="s">
        <v>1184</v>
      </c>
      <c r="V196">
        <v>177383</v>
      </c>
      <c r="W196" t="str">
        <f t="shared" si="80"/>
        <v>Medium</v>
      </c>
      <c r="X196">
        <v>4631</v>
      </c>
      <c r="Y196" t="str">
        <f t="shared" si="81"/>
        <v>Low</v>
      </c>
      <c r="Z196" t="s">
        <v>1185</v>
      </c>
      <c r="AA196">
        <v>1</v>
      </c>
      <c r="AB196" t="str">
        <f t="shared" si="82"/>
        <v>Solo Star Poster</v>
      </c>
      <c r="AC196" t="s">
        <v>1186</v>
      </c>
      <c r="AD196" t="s">
        <v>1187</v>
      </c>
      <c r="AE196">
        <v>447</v>
      </c>
      <c r="AF196" t="str">
        <f t="shared" si="83"/>
        <v>Very Low</v>
      </c>
      <c r="AG196" t="s">
        <v>9</v>
      </c>
      <c r="AH196" t="s">
        <v>10</v>
      </c>
      <c r="AI196" t="s">
        <v>66</v>
      </c>
      <c r="AJ196" t="str">
        <f t="shared" si="84"/>
        <v>Family</v>
      </c>
      <c r="AK196">
        <v>135000000</v>
      </c>
      <c r="AL196" t="str">
        <f t="shared" si="85"/>
        <v>High Budget</v>
      </c>
      <c r="AM196">
        <v>2011</v>
      </c>
      <c r="AN196">
        <f t="shared" si="86"/>
        <v>14</v>
      </c>
      <c r="AO196" t="str">
        <f t="shared" si="87"/>
        <v>Modern Classic</v>
      </c>
      <c r="AP196">
        <v>871</v>
      </c>
      <c r="AQ196" t="str">
        <f t="shared" si="88"/>
        <v>Very Low</v>
      </c>
      <c r="AR196">
        <v>7.4</v>
      </c>
      <c r="AS196" t="str">
        <f t="shared" si="89"/>
        <v>Good</v>
      </c>
      <c r="AT196">
        <v>2.35</v>
      </c>
      <c r="AU196" t="str">
        <f t="shared" si="90"/>
        <v>Cinematic Widescreen</v>
      </c>
      <c r="AV196">
        <v>44000</v>
      </c>
      <c r="AW196" t="str">
        <f t="shared" si="91"/>
        <v>Medium</v>
      </c>
    </row>
    <row r="197" spans="1:49" x14ac:dyDescent="0.3">
      <c r="A197" t="s">
        <v>0</v>
      </c>
      <c r="B197" t="s">
        <v>1188</v>
      </c>
      <c r="C197">
        <v>274</v>
      </c>
      <c r="D197" t="str">
        <f t="shared" si="71"/>
        <v>Medium</v>
      </c>
      <c r="E197">
        <v>142</v>
      </c>
      <c r="F197" t="str">
        <f t="shared" si="72"/>
        <v>2h 22m</v>
      </c>
      <c r="G197" t="str">
        <f t="shared" si="73"/>
        <v>Long Movie</v>
      </c>
      <c r="H197">
        <v>0</v>
      </c>
      <c r="I197" t="str">
        <f t="shared" si="74"/>
        <v>Very Low</v>
      </c>
      <c r="J197">
        <v>10000</v>
      </c>
      <c r="K197" t="str">
        <f t="shared" si="75"/>
        <v>Low</v>
      </c>
      <c r="L197" t="s">
        <v>411</v>
      </c>
      <c r="M197">
        <v>11000</v>
      </c>
      <c r="N197" t="str">
        <f t="shared" si="76"/>
        <v>Medium</v>
      </c>
      <c r="O197">
        <v>249358727</v>
      </c>
      <c r="P197" t="str">
        <f t="shared" si="77"/>
        <v>Superhit</v>
      </c>
      <c r="Q197" t="s">
        <v>76</v>
      </c>
      <c r="R197" t="str">
        <f t="shared" si="78"/>
        <v>Adventure</v>
      </c>
      <c r="S197">
        <f t="shared" si="79"/>
        <v>4</v>
      </c>
      <c r="T197" t="s">
        <v>75</v>
      </c>
      <c r="U197" t="s">
        <v>1189</v>
      </c>
      <c r="V197">
        <v>382255</v>
      </c>
      <c r="W197" t="str">
        <f t="shared" si="80"/>
        <v>High</v>
      </c>
      <c r="X197">
        <v>33284</v>
      </c>
      <c r="Y197" t="str">
        <f t="shared" si="81"/>
        <v>Medium</v>
      </c>
      <c r="Z197" t="s">
        <v>79</v>
      </c>
      <c r="AA197">
        <v>3</v>
      </c>
      <c r="AB197" t="str">
        <f t="shared" si="82"/>
        <v>Duo/Trio Poster</v>
      </c>
      <c r="AC197" t="s">
        <v>1190</v>
      </c>
      <c r="AD197" t="s">
        <v>1191</v>
      </c>
      <c r="AE197">
        <v>1504</v>
      </c>
      <c r="AF197" t="str">
        <f t="shared" si="83"/>
        <v>Low</v>
      </c>
      <c r="AG197" t="s">
        <v>9</v>
      </c>
      <c r="AH197" t="s">
        <v>28</v>
      </c>
      <c r="AI197" t="s">
        <v>66</v>
      </c>
      <c r="AJ197" t="str">
        <f t="shared" si="84"/>
        <v>Family</v>
      </c>
      <c r="AK197">
        <v>130000000</v>
      </c>
      <c r="AL197" t="str">
        <f t="shared" si="85"/>
        <v>High Budget</v>
      </c>
      <c r="AM197">
        <v>2004</v>
      </c>
      <c r="AN197">
        <f t="shared" si="86"/>
        <v>21</v>
      </c>
      <c r="AO197" t="str">
        <f t="shared" si="87"/>
        <v>Old Classic</v>
      </c>
      <c r="AP197">
        <v>10000</v>
      </c>
      <c r="AQ197" t="str">
        <f t="shared" si="88"/>
        <v>Low</v>
      </c>
      <c r="AR197">
        <v>7.8</v>
      </c>
      <c r="AS197" t="str">
        <f t="shared" si="89"/>
        <v>Good</v>
      </c>
      <c r="AT197">
        <v>2.35</v>
      </c>
      <c r="AU197" t="str">
        <f t="shared" si="90"/>
        <v>Cinematic Widescreen</v>
      </c>
      <c r="AV197">
        <v>11000</v>
      </c>
      <c r="AW197" t="str">
        <f t="shared" si="91"/>
        <v>Medium</v>
      </c>
    </row>
    <row r="198" spans="1:49" x14ac:dyDescent="0.3">
      <c r="A198" t="s">
        <v>0</v>
      </c>
      <c r="B198" t="s">
        <v>335</v>
      </c>
      <c r="C198">
        <v>245</v>
      </c>
      <c r="D198" t="str">
        <f t="shared" si="71"/>
        <v>Medium</v>
      </c>
      <c r="E198">
        <v>165</v>
      </c>
      <c r="F198" t="str">
        <f t="shared" si="72"/>
        <v>2h 45m</v>
      </c>
      <c r="G198" t="str">
        <f t="shared" si="73"/>
        <v>Long Movie</v>
      </c>
      <c r="H198">
        <v>1000</v>
      </c>
      <c r="I198" t="str">
        <f t="shared" si="74"/>
        <v>Very Low</v>
      </c>
      <c r="J198">
        <v>165</v>
      </c>
      <c r="K198" t="str">
        <f t="shared" si="75"/>
        <v>Very Low</v>
      </c>
      <c r="L198" t="s">
        <v>1013</v>
      </c>
      <c r="M198">
        <v>309</v>
      </c>
      <c r="N198" t="str">
        <f t="shared" si="76"/>
        <v>Low</v>
      </c>
      <c r="O198">
        <v>49551662</v>
      </c>
      <c r="P198" t="str">
        <f t="shared" si="77"/>
        <v>Average</v>
      </c>
      <c r="Q198" t="s">
        <v>1192</v>
      </c>
      <c r="R198" t="str">
        <f t="shared" si="78"/>
        <v>Adventure</v>
      </c>
      <c r="S198">
        <f t="shared" si="79"/>
        <v>4</v>
      </c>
      <c r="T198" t="s">
        <v>793</v>
      </c>
      <c r="U198" t="s">
        <v>1193</v>
      </c>
      <c r="V198">
        <v>102338</v>
      </c>
      <c r="W198" t="str">
        <f t="shared" si="80"/>
        <v>Medium</v>
      </c>
      <c r="X198">
        <v>921</v>
      </c>
      <c r="Y198" t="str">
        <f t="shared" si="81"/>
        <v>Very Low</v>
      </c>
      <c r="Z198" t="s">
        <v>1194</v>
      </c>
      <c r="AA198">
        <v>0</v>
      </c>
      <c r="AB198" t="str">
        <f t="shared" si="82"/>
        <v>Symbolic Poster</v>
      </c>
      <c r="AC198" t="s">
        <v>1195</v>
      </c>
      <c r="AD198" t="s">
        <v>1196</v>
      </c>
      <c r="AE198">
        <v>450</v>
      </c>
      <c r="AF198" t="str">
        <f t="shared" si="83"/>
        <v>Very Low</v>
      </c>
      <c r="AG198" t="s">
        <v>9</v>
      </c>
      <c r="AH198" t="s">
        <v>341</v>
      </c>
      <c r="AI198" t="s">
        <v>11</v>
      </c>
      <c r="AJ198" t="str">
        <f t="shared" si="84"/>
        <v>Teen</v>
      </c>
      <c r="AK198">
        <v>130000000</v>
      </c>
      <c r="AL198" t="str">
        <f t="shared" si="85"/>
        <v>High Budget</v>
      </c>
      <c r="AM198">
        <v>2008</v>
      </c>
      <c r="AN198">
        <f t="shared" si="86"/>
        <v>17</v>
      </c>
      <c r="AO198" t="str">
        <f t="shared" si="87"/>
        <v>Old Classic</v>
      </c>
      <c r="AP198">
        <v>284</v>
      </c>
      <c r="AQ198" t="str">
        <f t="shared" si="88"/>
        <v>Very Low</v>
      </c>
      <c r="AR198">
        <v>6.6</v>
      </c>
      <c r="AS198" t="str">
        <f t="shared" si="89"/>
        <v>Average</v>
      </c>
      <c r="AT198">
        <v>2.35</v>
      </c>
      <c r="AU198" t="str">
        <f t="shared" si="90"/>
        <v>Cinematic Widescreen</v>
      </c>
      <c r="AV198">
        <v>0</v>
      </c>
      <c r="AW198" t="str">
        <f t="shared" si="91"/>
        <v>Very Low</v>
      </c>
    </row>
    <row r="199" spans="1:49" x14ac:dyDescent="0.3">
      <c r="A199" t="s">
        <v>0</v>
      </c>
      <c r="B199" t="s">
        <v>883</v>
      </c>
      <c r="C199">
        <v>349</v>
      </c>
      <c r="D199" t="str">
        <f t="shared" si="71"/>
        <v>Medium</v>
      </c>
      <c r="E199">
        <v>100</v>
      </c>
      <c r="F199" t="str">
        <f t="shared" si="72"/>
        <v>1h 40m</v>
      </c>
      <c r="G199" t="str">
        <f t="shared" si="73"/>
        <v>Standard Movie</v>
      </c>
      <c r="H199">
        <v>0</v>
      </c>
      <c r="I199" t="str">
        <f t="shared" si="74"/>
        <v>Very Low</v>
      </c>
      <c r="J199">
        <v>894</v>
      </c>
      <c r="K199" t="str">
        <f t="shared" si="75"/>
        <v>Very Low</v>
      </c>
      <c r="L199" t="s">
        <v>818</v>
      </c>
      <c r="M199">
        <v>10000</v>
      </c>
      <c r="N199" t="str">
        <f t="shared" si="76"/>
        <v>Low</v>
      </c>
      <c r="O199">
        <v>60522097</v>
      </c>
      <c r="P199" t="str">
        <f t="shared" si="77"/>
        <v>Hit</v>
      </c>
      <c r="Q199" t="s">
        <v>44</v>
      </c>
      <c r="R199" t="str">
        <f t="shared" si="78"/>
        <v>Action</v>
      </c>
      <c r="S199">
        <f t="shared" si="79"/>
        <v>3</v>
      </c>
      <c r="T199" t="s">
        <v>137</v>
      </c>
      <c r="U199" t="s">
        <v>1197</v>
      </c>
      <c r="V199">
        <v>158720</v>
      </c>
      <c r="W199" t="str">
        <f t="shared" si="80"/>
        <v>Medium</v>
      </c>
      <c r="X199">
        <v>14168</v>
      </c>
      <c r="Y199" t="str">
        <f t="shared" si="81"/>
        <v>Medium</v>
      </c>
      <c r="Z199" t="s">
        <v>251</v>
      </c>
      <c r="AA199">
        <v>0</v>
      </c>
      <c r="AB199" t="str">
        <f t="shared" si="82"/>
        <v>Symbolic Poster</v>
      </c>
      <c r="AC199" t="s">
        <v>1198</v>
      </c>
      <c r="AD199" t="s">
        <v>1199</v>
      </c>
      <c r="AE199">
        <v>744</v>
      </c>
      <c r="AF199" t="str">
        <f t="shared" si="83"/>
        <v>Low</v>
      </c>
      <c r="AG199" t="s">
        <v>9</v>
      </c>
      <c r="AH199" t="s">
        <v>10</v>
      </c>
      <c r="AI199" t="s">
        <v>11</v>
      </c>
      <c r="AJ199" t="str">
        <f t="shared" si="84"/>
        <v>Teen</v>
      </c>
      <c r="AK199">
        <v>130000000</v>
      </c>
      <c r="AL199" t="str">
        <f t="shared" si="85"/>
        <v>High Budget</v>
      </c>
      <c r="AM199">
        <v>2013</v>
      </c>
      <c r="AN199">
        <f t="shared" si="86"/>
        <v>12</v>
      </c>
      <c r="AO199" t="str">
        <f t="shared" si="87"/>
        <v>Modern Classic</v>
      </c>
      <c r="AP199">
        <v>943</v>
      </c>
      <c r="AQ199" t="str">
        <f t="shared" si="88"/>
        <v>Very Low</v>
      </c>
      <c r="AR199">
        <v>4.9000000000000004</v>
      </c>
      <c r="AS199" t="str">
        <f t="shared" si="89"/>
        <v>Poor</v>
      </c>
      <c r="AT199">
        <v>2.35</v>
      </c>
      <c r="AU199" t="str">
        <f t="shared" si="90"/>
        <v>Cinematic Widescreen</v>
      </c>
      <c r="AV199">
        <v>37000</v>
      </c>
      <c r="AW199" t="str">
        <f t="shared" si="91"/>
        <v>Medium</v>
      </c>
    </row>
    <row r="200" spans="1:49" x14ac:dyDescent="0.3">
      <c r="A200" t="s">
        <v>0</v>
      </c>
      <c r="B200" t="s">
        <v>1200</v>
      </c>
      <c r="C200">
        <v>145</v>
      </c>
      <c r="D200" t="str">
        <f t="shared" si="71"/>
        <v>Low</v>
      </c>
      <c r="E200">
        <v>82</v>
      </c>
      <c r="F200" t="str">
        <f t="shared" si="72"/>
        <v>1h 22m</v>
      </c>
      <c r="G200" t="str">
        <f t="shared" si="73"/>
        <v>Featurette</v>
      </c>
      <c r="H200">
        <v>0</v>
      </c>
      <c r="I200" t="str">
        <f t="shared" si="74"/>
        <v>Very Low</v>
      </c>
      <c r="J200">
        <v>388</v>
      </c>
      <c r="K200" t="str">
        <f t="shared" si="75"/>
        <v>Very Low</v>
      </c>
      <c r="L200" t="s">
        <v>1201</v>
      </c>
      <c r="M200">
        <v>1000</v>
      </c>
      <c r="N200" t="str">
        <f t="shared" si="76"/>
        <v>Low</v>
      </c>
      <c r="O200">
        <v>137748063</v>
      </c>
      <c r="P200" t="str">
        <f t="shared" si="77"/>
        <v>Hit</v>
      </c>
      <c r="Q200" t="s">
        <v>1202</v>
      </c>
      <c r="R200" t="str">
        <f t="shared" si="78"/>
        <v>Adventure</v>
      </c>
      <c r="S200">
        <f t="shared" si="79"/>
        <v>4</v>
      </c>
      <c r="T200" t="s">
        <v>1203</v>
      </c>
      <c r="U200" t="s">
        <v>1204</v>
      </c>
      <c r="V200">
        <v>38438</v>
      </c>
      <c r="W200" t="str">
        <f t="shared" si="80"/>
        <v>Low</v>
      </c>
      <c r="X200">
        <v>2945</v>
      </c>
      <c r="Y200" t="str">
        <f t="shared" si="81"/>
        <v>Low</v>
      </c>
      <c r="Z200" t="s">
        <v>1205</v>
      </c>
      <c r="AA200">
        <v>1</v>
      </c>
      <c r="AB200" t="str">
        <f t="shared" si="82"/>
        <v>Solo Star Poster</v>
      </c>
      <c r="AC200" t="s">
        <v>1206</v>
      </c>
      <c r="AD200" t="s">
        <v>1207</v>
      </c>
      <c r="AE200">
        <v>241</v>
      </c>
      <c r="AF200" t="str">
        <f t="shared" si="83"/>
        <v>Very Low</v>
      </c>
      <c r="AG200" t="s">
        <v>9</v>
      </c>
      <c r="AH200" t="s">
        <v>10</v>
      </c>
      <c r="AI200" t="s">
        <v>66</v>
      </c>
      <c r="AJ200" t="str">
        <f t="shared" si="84"/>
        <v>Family</v>
      </c>
      <c r="AK200">
        <v>127500000</v>
      </c>
      <c r="AL200" t="str">
        <f t="shared" si="85"/>
        <v>High Budget</v>
      </c>
      <c r="AM200">
        <v>2000</v>
      </c>
      <c r="AN200">
        <f t="shared" si="86"/>
        <v>25</v>
      </c>
      <c r="AO200" t="str">
        <f t="shared" si="87"/>
        <v>Old Classic</v>
      </c>
      <c r="AP200">
        <v>558</v>
      </c>
      <c r="AQ200" t="str">
        <f t="shared" si="88"/>
        <v>Very Low</v>
      </c>
      <c r="AR200">
        <v>6.5</v>
      </c>
      <c r="AS200" t="str">
        <f t="shared" si="89"/>
        <v>Average</v>
      </c>
      <c r="AT200">
        <v>1.85</v>
      </c>
      <c r="AU200" t="str">
        <f t="shared" si="90"/>
        <v>HDTV / Widescreen</v>
      </c>
      <c r="AV200">
        <v>0</v>
      </c>
      <c r="AW200" t="str">
        <f t="shared" si="91"/>
        <v>Very Low</v>
      </c>
    </row>
    <row r="201" spans="1:49" x14ac:dyDescent="0.3">
      <c r="A201" t="s">
        <v>0</v>
      </c>
      <c r="B201" t="s">
        <v>1208</v>
      </c>
      <c r="C201">
        <v>1</v>
      </c>
      <c r="D201" t="str">
        <f t="shared" si="71"/>
        <v>Very Low</v>
      </c>
      <c r="E201">
        <f>E200</f>
        <v>82</v>
      </c>
      <c r="F201" t="str">
        <f t="shared" si="72"/>
        <v>1h 22m</v>
      </c>
      <c r="G201" t="str">
        <f t="shared" si="73"/>
        <v>Featurette</v>
      </c>
      <c r="H201">
        <v>0</v>
      </c>
      <c r="I201" t="str">
        <f t="shared" si="74"/>
        <v>Very Low</v>
      </c>
      <c r="J201">
        <v>159</v>
      </c>
      <c r="K201" t="str">
        <f t="shared" si="75"/>
        <v>Very Low</v>
      </c>
      <c r="L201" t="s">
        <v>1209</v>
      </c>
      <c r="M201">
        <v>10000</v>
      </c>
      <c r="N201" t="str">
        <f t="shared" si="76"/>
        <v>Low</v>
      </c>
      <c r="O201">
        <f>O200</f>
        <v>137748063</v>
      </c>
      <c r="P201" t="str">
        <f t="shared" si="77"/>
        <v>Hit</v>
      </c>
      <c r="Q201" t="s">
        <v>1210</v>
      </c>
      <c r="R201" t="str">
        <f t="shared" si="78"/>
        <v>Action</v>
      </c>
      <c r="S201">
        <f t="shared" si="79"/>
        <v>2</v>
      </c>
      <c r="T201" t="s">
        <v>79</v>
      </c>
      <c r="U201" t="s">
        <v>1211</v>
      </c>
      <c r="V201">
        <v>381</v>
      </c>
      <c r="W201" t="str">
        <f t="shared" si="80"/>
        <v>Very Low</v>
      </c>
      <c r="X201">
        <v>11036</v>
      </c>
      <c r="Y201" t="str">
        <f t="shared" si="81"/>
        <v>Medium</v>
      </c>
      <c r="Z201" t="s">
        <v>1212</v>
      </c>
      <c r="AA201">
        <v>1</v>
      </c>
      <c r="AB201" t="str">
        <f t="shared" si="82"/>
        <v>Solo Star Poster</v>
      </c>
      <c r="AC201" t="str">
        <f>AC200</f>
        <v>egg|iguanodon|lemur|meteor|nesting grounds</v>
      </c>
      <c r="AD201" t="s">
        <v>1213</v>
      </c>
      <c r="AE201">
        <v>2</v>
      </c>
      <c r="AF201" t="str">
        <f t="shared" si="83"/>
        <v>Very Low</v>
      </c>
      <c r="AG201" t="s">
        <v>9</v>
      </c>
      <c r="AH201" t="s">
        <v>28</v>
      </c>
      <c r="AI201" t="str">
        <f t="shared" ref="AI201:AK201" si="92">AI200</f>
        <v>PG</v>
      </c>
      <c r="AJ201" t="str">
        <f t="shared" si="84"/>
        <v>Family</v>
      </c>
      <c r="AK201">
        <f t="shared" si="92"/>
        <v>127500000</v>
      </c>
      <c r="AL201" t="str">
        <f t="shared" si="85"/>
        <v>High Budget</v>
      </c>
      <c r="AM201">
        <v>2011</v>
      </c>
      <c r="AN201">
        <f t="shared" si="86"/>
        <v>14</v>
      </c>
      <c r="AO201" t="str">
        <f t="shared" si="87"/>
        <v>Modern Classic</v>
      </c>
      <c r="AP201">
        <v>570</v>
      </c>
      <c r="AQ201" t="str">
        <f t="shared" si="88"/>
        <v>Very Low</v>
      </c>
      <c r="AR201">
        <v>7.5</v>
      </c>
      <c r="AS201" t="str">
        <f t="shared" si="89"/>
        <v>Good</v>
      </c>
      <c r="AT201">
        <f>AT200</f>
        <v>1.85</v>
      </c>
      <c r="AU201" t="str">
        <f t="shared" si="90"/>
        <v>HDTV / Widescreen</v>
      </c>
      <c r="AV201">
        <v>40</v>
      </c>
      <c r="AW201" t="str">
        <f t="shared" si="91"/>
        <v>Very Low</v>
      </c>
    </row>
    <row r="202" spans="1:49" x14ac:dyDescent="0.3">
      <c r="A202" t="s">
        <v>0</v>
      </c>
      <c r="B202" t="s">
        <v>780</v>
      </c>
      <c r="C202">
        <v>154</v>
      </c>
      <c r="D202" t="str">
        <f t="shared" si="71"/>
        <v>Low</v>
      </c>
      <c r="E202">
        <v>98</v>
      </c>
      <c r="F202" t="str">
        <f t="shared" si="72"/>
        <v>1h 38m</v>
      </c>
      <c r="G202" t="str">
        <f t="shared" si="73"/>
        <v>Standard Movie</v>
      </c>
      <c r="H202">
        <v>189</v>
      </c>
      <c r="I202" t="str">
        <f t="shared" si="74"/>
        <v>Very Low</v>
      </c>
      <c r="J202">
        <v>1000</v>
      </c>
      <c r="K202" t="str">
        <f t="shared" si="75"/>
        <v>Very Low</v>
      </c>
      <c r="L202" t="s">
        <v>781</v>
      </c>
      <c r="M202">
        <v>49000</v>
      </c>
      <c r="N202" t="str">
        <f t="shared" si="76"/>
        <v>Medium</v>
      </c>
      <c r="O202">
        <v>113733726</v>
      </c>
      <c r="P202" t="str">
        <f t="shared" si="77"/>
        <v>Hit</v>
      </c>
      <c r="Q202" t="s">
        <v>758</v>
      </c>
      <c r="R202" t="str">
        <f t="shared" si="78"/>
        <v>Adventure</v>
      </c>
      <c r="S202">
        <f t="shared" si="79"/>
        <v>4</v>
      </c>
      <c r="T202" t="s">
        <v>782</v>
      </c>
      <c r="U202" t="s">
        <v>1214</v>
      </c>
      <c r="V202">
        <v>67223</v>
      </c>
      <c r="W202" t="str">
        <f t="shared" si="80"/>
        <v>Medium</v>
      </c>
      <c r="X202">
        <v>53587</v>
      </c>
      <c r="Y202" t="str">
        <f t="shared" si="81"/>
        <v>High</v>
      </c>
      <c r="Z202" t="s">
        <v>784</v>
      </c>
      <c r="AA202">
        <v>7</v>
      </c>
      <c r="AB202" t="str">
        <f t="shared" si="82"/>
        <v>Ensemble Poster</v>
      </c>
      <c r="AC202" t="s">
        <v>1215</v>
      </c>
      <c r="AD202" t="s">
        <v>1216</v>
      </c>
      <c r="AE202">
        <v>126</v>
      </c>
      <c r="AF202" t="str">
        <f t="shared" si="83"/>
        <v>Very Low</v>
      </c>
      <c r="AG202" t="s">
        <v>9</v>
      </c>
      <c r="AH202" t="s">
        <v>10</v>
      </c>
      <c r="AI202" t="s">
        <v>66</v>
      </c>
      <c r="AJ202" t="str">
        <f t="shared" si="84"/>
        <v>Family</v>
      </c>
      <c r="AK202">
        <v>127000000</v>
      </c>
      <c r="AL202" t="str">
        <f t="shared" si="85"/>
        <v>High Budget</v>
      </c>
      <c r="AM202">
        <v>2014</v>
      </c>
      <c r="AN202">
        <f t="shared" si="86"/>
        <v>11</v>
      </c>
      <c r="AO202" t="str">
        <f t="shared" si="87"/>
        <v>Modern Classic</v>
      </c>
      <c r="AP202">
        <v>3000</v>
      </c>
      <c r="AQ202" t="str">
        <f t="shared" si="88"/>
        <v>Low</v>
      </c>
      <c r="AR202">
        <v>6.2</v>
      </c>
      <c r="AS202" t="str">
        <f t="shared" si="89"/>
        <v>Average</v>
      </c>
      <c r="AT202">
        <v>1.85</v>
      </c>
      <c r="AU202" t="str">
        <f t="shared" si="90"/>
        <v>HDTV / Widescreen</v>
      </c>
      <c r="AV202">
        <v>11000</v>
      </c>
      <c r="AW202" t="str">
        <f t="shared" si="91"/>
        <v>Medium</v>
      </c>
    </row>
    <row r="203" spans="1:49" x14ac:dyDescent="0.3">
      <c r="A203" t="s">
        <v>0</v>
      </c>
      <c r="B203" t="s">
        <v>1217</v>
      </c>
      <c r="C203">
        <v>233</v>
      </c>
      <c r="D203" t="str">
        <f t="shared" si="71"/>
        <v>Medium</v>
      </c>
      <c r="E203">
        <v>95</v>
      </c>
      <c r="F203" t="str">
        <f t="shared" si="72"/>
        <v>1h 35m</v>
      </c>
      <c r="G203" t="str">
        <f t="shared" si="73"/>
        <v>Standard Movie</v>
      </c>
      <c r="H203">
        <v>96</v>
      </c>
      <c r="I203" t="str">
        <f t="shared" si="74"/>
        <v>Very Low</v>
      </c>
      <c r="J203">
        <v>8000</v>
      </c>
      <c r="K203" t="str">
        <f t="shared" si="75"/>
        <v>Low</v>
      </c>
      <c r="L203" t="s">
        <v>311</v>
      </c>
      <c r="M203">
        <v>24000</v>
      </c>
      <c r="N203" t="str">
        <f t="shared" si="76"/>
        <v>Medium</v>
      </c>
      <c r="O203">
        <v>148337537</v>
      </c>
      <c r="P203" t="str">
        <f t="shared" si="77"/>
        <v>Hit</v>
      </c>
      <c r="Q203" t="s">
        <v>1218</v>
      </c>
      <c r="R203" t="str">
        <f t="shared" si="78"/>
        <v>Action</v>
      </c>
      <c r="S203">
        <f t="shared" si="79"/>
        <v>5</v>
      </c>
      <c r="T203" t="s">
        <v>53</v>
      </c>
      <c r="U203" t="s">
        <v>1219</v>
      </c>
      <c r="V203">
        <v>172754</v>
      </c>
      <c r="W203" t="str">
        <f t="shared" si="80"/>
        <v>Medium</v>
      </c>
      <c r="X203">
        <v>46120</v>
      </c>
      <c r="Y203" t="str">
        <f t="shared" si="81"/>
        <v>Medium</v>
      </c>
      <c r="Z203" t="s">
        <v>1220</v>
      </c>
      <c r="AA203">
        <v>3</v>
      </c>
      <c r="AB203" t="str">
        <f t="shared" si="82"/>
        <v>Duo/Trio Poster</v>
      </c>
      <c r="AC203" t="s">
        <v>1221</v>
      </c>
      <c r="AD203" t="s">
        <v>1222</v>
      </c>
      <c r="AE203">
        <v>187</v>
      </c>
      <c r="AF203" t="str">
        <f t="shared" si="83"/>
        <v>Very Low</v>
      </c>
      <c r="AG203" t="s">
        <v>9</v>
      </c>
      <c r="AH203" t="s">
        <v>10</v>
      </c>
      <c r="AI203" t="s">
        <v>66</v>
      </c>
      <c r="AJ203" t="str">
        <f t="shared" si="84"/>
        <v>Family</v>
      </c>
      <c r="AK203">
        <v>130000000</v>
      </c>
      <c r="AL203" t="str">
        <f t="shared" si="85"/>
        <v>High Budget</v>
      </c>
      <c r="AM203">
        <v>2010</v>
      </c>
      <c r="AN203">
        <f t="shared" si="86"/>
        <v>15</v>
      </c>
      <c r="AO203" t="str">
        <f t="shared" si="87"/>
        <v>Modern Classic</v>
      </c>
      <c r="AP203">
        <v>11000</v>
      </c>
      <c r="AQ203" t="str">
        <f t="shared" si="88"/>
        <v>Medium</v>
      </c>
      <c r="AR203">
        <v>7.3</v>
      </c>
      <c r="AS203" t="str">
        <f t="shared" si="89"/>
        <v>Good</v>
      </c>
      <c r="AT203">
        <v>2.35</v>
      </c>
      <c r="AU203" t="str">
        <f t="shared" si="90"/>
        <v>Cinematic Widescreen</v>
      </c>
      <c r="AV203">
        <v>13000</v>
      </c>
      <c r="AW203" t="str">
        <f t="shared" si="91"/>
        <v>Medium</v>
      </c>
    </row>
    <row r="204" spans="1:49" x14ac:dyDescent="0.3">
      <c r="A204" t="s">
        <v>0</v>
      </c>
      <c r="B204" t="s">
        <v>1223</v>
      </c>
      <c r="C204">
        <v>258</v>
      </c>
      <c r="D204" t="str">
        <f t="shared" si="71"/>
        <v>Medium</v>
      </c>
      <c r="E204">
        <v>159</v>
      </c>
      <c r="F204" t="str">
        <f t="shared" si="72"/>
        <v>2h 39m</v>
      </c>
      <c r="G204" t="str">
        <f t="shared" si="73"/>
        <v>Long Movie</v>
      </c>
      <c r="H204">
        <v>0</v>
      </c>
      <c r="I204" t="str">
        <f t="shared" si="74"/>
        <v>Very Low</v>
      </c>
      <c r="J204">
        <v>645</v>
      </c>
      <c r="K204" t="str">
        <f t="shared" si="75"/>
        <v>Very Low</v>
      </c>
      <c r="L204" t="s">
        <v>741</v>
      </c>
      <c r="M204">
        <v>11000</v>
      </c>
      <c r="N204" t="str">
        <f t="shared" si="76"/>
        <v>Medium</v>
      </c>
      <c r="O204">
        <v>317557891</v>
      </c>
      <c r="P204" t="str">
        <f t="shared" si="77"/>
        <v>Superhit</v>
      </c>
      <c r="Q204" t="s">
        <v>171</v>
      </c>
      <c r="R204" t="str">
        <f t="shared" si="78"/>
        <v>Adventure</v>
      </c>
      <c r="S204">
        <f t="shared" si="79"/>
        <v>3</v>
      </c>
      <c r="T204" t="s">
        <v>75</v>
      </c>
      <c r="U204" t="s">
        <v>1224</v>
      </c>
      <c r="V204">
        <v>444683</v>
      </c>
      <c r="W204" t="str">
        <f t="shared" si="80"/>
        <v>High</v>
      </c>
      <c r="X204">
        <v>13191</v>
      </c>
      <c r="Y204" t="str">
        <f t="shared" si="81"/>
        <v>Medium</v>
      </c>
      <c r="Z204" t="s">
        <v>1225</v>
      </c>
      <c r="AA204">
        <v>4</v>
      </c>
      <c r="AB204" t="str">
        <f t="shared" si="82"/>
        <v>Ensemble Poster</v>
      </c>
      <c r="AC204" t="s">
        <v>1226</v>
      </c>
      <c r="AD204" t="s">
        <v>1227</v>
      </c>
      <c r="AE204">
        <v>1571</v>
      </c>
      <c r="AF204" t="str">
        <f t="shared" si="83"/>
        <v>Low</v>
      </c>
      <c r="AG204" t="s">
        <v>9</v>
      </c>
      <c r="AH204" t="s">
        <v>28</v>
      </c>
      <c r="AI204" t="s">
        <v>66</v>
      </c>
      <c r="AJ204" t="str">
        <f t="shared" si="84"/>
        <v>Family</v>
      </c>
      <c r="AK204">
        <v>125000000</v>
      </c>
      <c r="AL204" t="str">
        <f t="shared" si="85"/>
        <v>High Budget</v>
      </c>
      <c r="AM204">
        <v>2001</v>
      </c>
      <c r="AN204">
        <f t="shared" si="86"/>
        <v>24</v>
      </c>
      <c r="AO204" t="str">
        <f t="shared" si="87"/>
        <v>Old Classic</v>
      </c>
      <c r="AP204">
        <v>687</v>
      </c>
      <c r="AQ204" t="str">
        <f t="shared" si="88"/>
        <v>Very Low</v>
      </c>
      <c r="AR204">
        <v>7.5</v>
      </c>
      <c r="AS204" t="str">
        <f t="shared" si="89"/>
        <v>Good</v>
      </c>
      <c r="AT204">
        <v>2.35</v>
      </c>
      <c r="AU204" t="str">
        <f t="shared" si="90"/>
        <v>Cinematic Widescreen</v>
      </c>
      <c r="AV204">
        <v>16000</v>
      </c>
      <c r="AW204" t="str">
        <f t="shared" si="91"/>
        <v>Medium</v>
      </c>
    </row>
    <row r="205" spans="1:49" x14ac:dyDescent="0.3">
      <c r="A205" t="s">
        <v>0</v>
      </c>
      <c r="B205" t="s">
        <v>1228</v>
      </c>
      <c r="C205">
        <v>208</v>
      </c>
      <c r="D205" t="str">
        <f t="shared" si="71"/>
        <v>Medium</v>
      </c>
      <c r="E205">
        <v>96</v>
      </c>
      <c r="F205" t="str">
        <f t="shared" si="72"/>
        <v>1h 36m</v>
      </c>
      <c r="G205" t="str">
        <f t="shared" si="73"/>
        <v>Standard Movie</v>
      </c>
      <c r="H205">
        <v>124</v>
      </c>
      <c r="I205" t="str">
        <f t="shared" si="74"/>
        <v>Very Low</v>
      </c>
      <c r="J205">
        <v>1000</v>
      </c>
      <c r="K205" t="str">
        <f t="shared" si="75"/>
        <v>Very Low</v>
      </c>
      <c r="L205" t="s">
        <v>272</v>
      </c>
      <c r="M205">
        <v>16000</v>
      </c>
      <c r="N205" t="str">
        <f t="shared" si="76"/>
        <v>Medium</v>
      </c>
      <c r="O205">
        <v>33592415</v>
      </c>
      <c r="P205" t="str">
        <f t="shared" si="77"/>
        <v>Average</v>
      </c>
      <c r="Q205" t="s">
        <v>1229</v>
      </c>
      <c r="R205" t="str">
        <f t="shared" si="78"/>
        <v>Action</v>
      </c>
      <c r="S205">
        <f t="shared" si="79"/>
        <v>3</v>
      </c>
      <c r="T205" t="s">
        <v>286</v>
      </c>
      <c r="U205" t="s">
        <v>1230</v>
      </c>
      <c r="V205">
        <v>91640</v>
      </c>
      <c r="W205" t="str">
        <f t="shared" si="80"/>
        <v>Medium</v>
      </c>
      <c r="X205">
        <v>31549</v>
      </c>
      <c r="Y205" t="str">
        <f t="shared" si="81"/>
        <v>Medium</v>
      </c>
      <c r="Z205" t="s">
        <v>1231</v>
      </c>
      <c r="AA205">
        <v>2</v>
      </c>
      <c r="AB205" t="str">
        <f t="shared" si="82"/>
        <v>Duo/Trio Poster</v>
      </c>
      <c r="AC205" t="s">
        <v>1232</v>
      </c>
      <c r="AD205" t="s">
        <v>1233</v>
      </c>
      <c r="AE205">
        <v>210</v>
      </c>
      <c r="AF205" t="str">
        <f t="shared" si="83"/>
        <v>Very Low</v>
      </c>
      <c r="AG205" t="s">
        <v>9</v>
      </c>
      <c r="AH205" t="s">
        <v>10</v>
      </c>
      <c r="AI205" t="s">
        <v>11</v>
      </c>
      <c r="AJ205" t="str">
        <f t="shared" si="84"/>
        <v>Teen</v>
      </c>
      <c r="AK205">
        <v>130000000</v>
      </c>
      <c r="AL205" t="str">
        <f t="shared" si="85"/>
        <v>High Budget</v>
      </c>
      <c r="AM205">
        <v>2013</v>
      </c>
      <c r="AN205">
        <f t="shared" si="86"/>
        <v>12</v>
      </c>
      <c r="AO205" t="str">
        <f t="shared" si="87"/>
        <v>Modern Classic</v>
      </c>
      <c r="AP205">
        <v>12000</v>
      </c>
      <c r="AQ205" t="str">
        <f t="shared" si="88"/>
        <v>Medium</v>
      </c>
      <c r="AR205">
        <v>5.6</v>
      </c>
      <c r="AS205" t="str">
        <f t="shared" si="89"/>
        <v>Below Average</v>
      </c>
      <c r="AT205">
        <v>2.35</v>
      </c>
      <c r="AU205" t="str">
        <f t="shared" si="90"/>
        <v>Cinematic Widescreen</v>
      </c>
      <c r="AV205">
        <v>20000</v>
      </c>
      <c r="AW205" t="str">
        <f t="shared" si="91"/>
        <v>Medium</v>
      </c>
    </row>
    <row r="206" spans="1:49" x14ac:dyDescent="0.3">
      <c r="A206" t="s">
        <v>0</v>
      </c>
      <c r="B206" t="s">
        <v>639</v>
      </c>
      <c r="C206">
        <v>1</v>
      </c>
      <c r="D206" t="str">
        <f t="shared" si="71"/>
        <v>Very Low</v>
      </c>
      <c r="E206">
        <v>120</v>
      </c>
      <c r="F206" t="str">
        <f t="shared" si="72"/>
        <v>2h 0m</v>
      </c>
      <c r="G206" t="str">
        <f t="shared" si="73"/>
        <v>Standard Movie</v>
      </c>
      <c r="H206">
        <v>28</v>
      </c>
      <c r="I206" t="str">
        <f t="shared" si="74"/>
        <v>Very Low</v>
      </c>
      <c r="J206">
        <v>12</v>
      </c>
      <c r="K206" t="str">
        <f t="shared" si="75"/>
        <v>Very Low</v>
      </c>
      <c r="L206" t="s">
        <v>640</v>
      </c>
      <c r="M206">
        <v>544</v>
      </c>
      <c r="N206" t="str">
        <f t="shared" si="76"/>
        <v>Low</v>
      </c>
      <c r="O206">
        <f>O205</f>
        <v>33592415</v>
      </c>
      <c r="P206" t="str">
        <f t="shared" si="77"/>
        <v>Average</v>
      </c>
      <c r="Q206" t="s">
        <v>641</v>
      </c>
      <c r="R206" t="str">
        <f t="shared" si="78"/>
        <v>Action</v>
      </c>
      <c r="S206">
        <f t="shared" si="79"/>
        <v>5</v>
      </c>
      <c r="T206" t="s">
        <v>642</v>
      </c>
      <c r="U206" t="s">
        <v>643</v>
      </c>
      <c r="V206">
        <v>374</v>
      </c>
      <c r="W206" t="str">
        <f t="shared" si="80"/>
        <v>Very Low</v>
      </c>
      <c r="X206">
        <v>699</v>
      </c>
      <c r="Y206" t="str">
        <f t="shared" si="81"/>
        <v>Very Low</v>
      </c>
      <c r="Z206" t="s">
        <v>644</v>
      </c>
      <c r="AA206">
        <v>0</v>
      </c>
      <c r="AB206" t="str">
        <f t="shared" si="82"/>
        <v>Symbolic Poster</v>
      </c>
      <c r="AC206" t="s">
        <v>645</v>
      </c>
      <c r="AD206" t="s">
        <v>646</v>
      </c>
      <c r="AE206">
        <v>13</v>
      </c>
      <c r="AF206" t="str">
        <f t="shared" si="83"/>
        <v>Very Low</v>
      </c>
      <c r="AG206" t="s">
        <v>647</v>
      </c>
      <c r="AH206" t="s">
        <v>648</v>
      </c>
      <c r="AI206" t="str">
        <f t="shared" ref="AI206:AK206" si="93">AI205</f>
        <v>PG-13</v>
      </c>
      <c r="AJ206" t="str">
        <f t="shared" si="84"/>
        <v>Teen</v>
      </c>
      <c r="AK206">
        <f t="shared" si="93"/>
        <v>130000000</v>
      </c>
      <c r="AL206" t="str">
        <f t="shared" si="85"/>
        <v>High Budget</v>
      </c>
      <c r="AM206">
        <v>2016</v>
      </c>
      <c r="AN206">
        <f t="shared" si="86"/>
        <v>9</v>
      </c>
      <c r="AO206" t="str">
        <f t="shared" si="87"/>
        <v>Modern Classic</v>
      </c>
      <c r="AP206">
        <v>106</v>
      </c>
      <c r="AQ206" t="str">
        <f t="shared" si="88"/>
        <v>Very Low</v>
      </c>
      <c r="AR206">
        <v>8.1999999999999993</v>
      </c>
      <c r="AS206" t="str">
        <f t="shared" si="89"/>
        <v>Excellent</v>
      </c>
      <c r="AT206">
        <v>2.35</v>
      </c>
      <c r="AU206" t="str">
        <f t="shared" si="90"/>
        <v>Cinematic Widescreen</v>
      </c>
      <c r="AV206">
        <v>0</v>
      </c>
      <c r="AW206" t="str">
        <f t="shared" si="91"/>
        <v>Very Low</v>
      </c>
    </row>
    <row r="207" spans="1:49" x14ac:dyDescent="0.3">
      <c r="A207" t="s">
        <v>0</v>
      </c>
      <c r="B207" t="s">
        <v>12</v>
      </c>
      <c r="C207">
        <v>271</v>
      </c>
      <c r="D207" t="str">
        <f t="shared" si="71"/>
        <v>Medium</v>
      </c>
      <c r="E207">
        <v>143</v>
      </c>
      <c r="F207" t="str">
        <f t="shared" si="72"/>
        <v>2h 23m</v>
      </c>
      <c r="G207" t="str">
        <f t="shared" si="73"/>
        <v>Long Movie</v>
      </c>
      <c r="H207">
        <v>563</v>
      </c>
      <c r="I207" t="str">
        <f t="shared" si="74"/>
        <v>Very Low</v>
      </c>
      <c r="J207">
        <v>1000</v>
      </c>
      <c r="K207" t="str">
        <f t="shared" si="75"/>
        <v>Very Low</v>
      </c>
      <c r="L207" t="s">
        <v>13</v>
      </c>
      <c r="M207">
        <v>40000</v>
      </c>
      <c r="N207" t="str">
        <f t="shared" si="76"/>
        <v>Medium</v>
      </c>
      <c r="O207">
        <v>305388685</v>
      </c>
      <c r="P207" t="str">
        <f t="shared" si="77"/>
        <v>Superhit</v>
      </c>
      <c r="Q207" t="s">
        <v>14</v>
      </c>
      <c r="R207" t="str">
        <f t="shared" si="78"/>
        <v>Action</v>
      </c>
      <c r="S207">
        <f t="shared" si="79"/>
        <v>3</v>
      </c>
      <c r="T207" t="s">
        <v>15</v>
      </c>
      <c r="U207" t="s">
        <v>1234</v>
      </c>
      <c r="V207">
        <v>809474</v>
      </c>
      <c r="W207" t="str">
        <f t="shared" si="80"/>
        <v>Very High</v>
      </c>
      <c r="X207">
        <v>48184</v>
      </c>
      <c r="Y207" t="str">
        <f t="shared" si="81"/>
        <v>Medium</v>
      </c>
      <c r="Z207" t="s">
        <v>17</v>
      </c>
      <c r="AA207">
        <v>3</v>
      </c>
      <c r="AB207" t="str">
        <f t="shared" si="82"/>
        <v>Duo/Trio Poster</v>
      </c>
      <c r="AC207" t="s">
        <v>1235</v>
      </c>
      <c r="AD207" t="s">
        <v>1236</v>
      </c>
      <c r="AE207">
        <v>2113</v>
      </c>
      <c r="AF207" t="str">
        <f t="shared" si="83"/>
        <v>Medium</v>
      </c>
      <c r="AG207" t="s">
        <v>9</v>
      </c>
      <c r="AH207" t="s">
        <v>10</v>
      </c>
      <c r="AI207" t="s">
        <v>11</v>
      </c>
      <c r="AJ207" t="str">
        <f t="shared" si="84"/>
        <v>Teen</v>
      </c>
      <c r="AK207">
        <v>140000000</v>
      </c>
      <c r="AL207" t="str">
        <f t="shared" si="85"/>
        <v>High Budget</v>
      </c>
      <c r="AM207">
        <v>2003</v>
      </c>
      <c r="AN207">
        <f t="shared" si="86"/>
        <v>22</v>
      </c>
      <c r="AO207" t="str">
        <f t="shared" si="87"/>
        <v>Old Classic</v>
      </c>
      <c r="AP207">
        <v>5000</v>
      </c>
      <c r="AQ207" t="str">
        <f t="shared" si="88"/>
        <v>Low</v>
      </c>
      <c r="AR207">
        <v>8.1</v>
      </c>
      <c r="AS207" t="str">
        <f t="shared" si="89"/>
        <v>Excellent</v>
      </c>
      <c r="AT207">
        <v>2.35</v>
      </c>
      <c r="AU207" t="str">
        <f t="shared" si="90"/>
        <v>Cinematic Widescreen</v>
      </c>
      <c r="AV207">
        <v>10000</v>
      </c>
      <c r="AW207" t="str">
        <f t="shared" si="91"/>
        <v>Low</v>
      </c>
    </row>
    <row r="208" spans="1:49" x14ac:dyDescent="0.3">
      <c r="A208" t="s">
        <v>0</v>
      </c>
      <c r="B208" t="s">
        <v>1208</v>
      </c>
      <c r="C208">
        <v>4</v>
      </c>
      <c r="D208" t="str">
        <f t="shared" si="71"/>
        <v>Very Low</v>
      </c>
      <c r="E208">
        <f>E207</f>
        <v>143</v>
      </c>
      <c r="F208" t="str">
        <f t="shared" si="72"/>
        <v>2h 23m</v>
      </c>
      <c r="G208" t="str">
        <f t="shared" si="73"/>
        <v>Long Movie</v>
      </c>
      <c r="H208">
        <v>0</v>
      </c>
      <c r="I208" t="str">
        <f t="shared" si="74"/>
        <v>Very Low</v>
      </c>
      <c r="J208">
        <v>1000</v>
      </c>
      <c r="K208" t="str">
        <f t="shared" si="75"/>
        <v>Very Low</v>
      </c>
      <c r="L208" t="s">
        <v>1183</v>
      </c>
      <c r="M208">
        <v>10000</v>
      </c>
      <c r="N208" t="str">
        <f t="shared" si="76"/>
        <v>Low</v>
      </c>
      <c r="O208">
        <f>O207</f>
        <v>305388685</v>
      </c>
      <c r="P208" t="str">
        <f t="shared" si="77"/>
        <v>Superhit</v>
      </c>
      <c r="Q208" t="s">
        <v>1237</v>
      </c>
      <c r="R208" t="str">
        <f t="shared" si="78"/>
        <v>Fantasy</v>
      </c>
      <c r="S208">
        <f t="shared" si="79"/>
        <v>1</v>
      </c>
      <c r="T208" t="s">
        <v>79</v>
      </c>
      <c r="U208" t="s">
        <v>1238</v>
      </c>
      <c r="V208">
        <v>252</v>
      </c>
      <c r="W208" t="str">
        <f t="shared" si="80"/>
        <v>Very Low</v>
      </c>
      <c r="X208">
        <v>14719</v>
      </c>
      <c r="Y208" t="str">
        <f t="shared" si="81"/>
        <v>Medium</v>
      </c>
      <c r="Z208" t="s">
        <v>1239</v>
      </c>
      <c r="AA208">
        <v>1</v>
      </c>
      <c r="AB208" t="str">
        <f t="shared" si="82"/>
        <v>Solo Star Poster</v>
      </c>
      <c r="AC208" t="str">
        <f>AC207</f>
        <v>caribbean|curse|governor|pirate|undead</v>
      </c>
      <c r="AD208" t="s">
        <v>1240</v>
      </c>
      <c r="AE208">
        <v>2</v>
      </c>
      <c r="AF208" t="str">
        <f t="shared" si="83"/>
        <v>Very Low</v>
      </c>
      <c r="AG208" t="s">
        <v>9</v>
      </c>
      <c r="AH208" t="s">
        <v>28</v>
      </c>
      <c r="AI208" t="str">
        <f t="shared" ref="AI208:AK208" si="94">AI207</f>
        <v>PG-13</v>
      </c>
      <c r="AJ208" t="str">
        <f t="shared" si="84"/>
        <v>Teen</v>
      </c>
      <c r="AK208">
        <f t="shared" si="94"/>
        <v>140000000</v>
      </c>
      <c r="AL208" t="str">
        <f t="shared" si="85"/>
        <v>High Budget</v>
      </c>
      <c r="AM208">
        <v>2010</v>
      </c>
      <c r="AN208">
        <f t="shared" si="86"/>
        <v>15</v>
      </c>
      <c r="AO208" t="str">
        <f t="shared" si="87"/>
        <v>Modern Classic</v>
      </c>
      <c r="AP208">
        <v>2000</v>
      </c>
      <c r="AQ208" t="str">
        <f t="shared" si="88"/>
        <v>Low</v>
      </c>
      <c r="AR208">
        <v>6.4</v>
      </c>
      <c r="AS208" t="str">
        <f t="shared" si="89"/>
        <v>Average</v>
      </c>
      <c r="AT208">
        <f>AT207</f>
        <v>2.35</v>
      </c>
      <c r="AU208" t="str">
        <f t="shared" si="90"/>
        <v>Cinematic Widescreen</v>
      </c>
      <c r="AV208">
        <v>25</v>
      </c>
      <c r="AW208" t="str">
        <f t="shared" si="91"/>
        <v>Very Low</v>
      </c>
    </row>
    <row r="209" spans="1:49" x14ac:dyDescent="0.3">
      <c r="A209" t="s">
        <v>0</v>
      </c>
      <c r="B209" t="s">
        <v>667</v>
      </c>
      <c r="C209">
        <v>403</v>
      </c>
      <c r="D209" t="str">
        <f t="shared" si="71"/>
        <v>Medium</v>
      </c>
      <c r="E209">
        <v>123</v>
      </c>
      <c r="F209" t="str">
        <f t="shared" si="72"/>
        <v>2h 3m</v>
      </c>
      <c r="G209" t="str">
        <f t="shared" si="73"/>
        <v>Long Movie</v>
      </c>
      <c r="H209">
        <v>508</v>
      </c>
      <c r="I209" t="str">
        <f t="shared" si="74"/>
        <v>Very Low</v>
      </c>
      <c r="J209">
        <v>14000</v>
      </c>
      <c r="K209" t="str">
        <f t="shared" si="75"/>
        <v>Medium</v>
      </c>
      <c r="L209" t="s">
        <v>668</v>
      </c>
      <c r="M209">
        <v>34000</v>
      </c>
      <c r="N209" t="str">
        <f t="shared" si="76"/>
        <v>Medium</v>
      </c>
      <c r="O209">
        <v>337103873</v>
      </c>
      <c r="P209" t="str">
        <f t="shared" si="77"/>
        <v>Superhit</v>
      </c>
      <c r="Q209" t="s">
        <v>1141</v>
      </c>
      <c r="R209" t="str">
        <f t="shared" si="78"/>
        <v>Adventure</v>
      </c>
      <c r="S209">
        <f t="shared" si="79"/>
        <v>3</v>
      </c>
      <c r="T209" t="s">
        <v>318</v>
      </c>
      <c r="U209" t="s">
        <v>1241</v>
      </c>
      <c r="V209">
        <v>305008</v>
      </c>
      <c r="W209" t="str">
        <f t="shared" si="80"/>
        <v>High</v>
      </c>
      <c r="X209">
        <v>81385</v>
      </c>
      <c r="Y209" t="str">
        <f t="shared" si="81"/>
        <v>High</v>
      </c>
      <c r="Z209" t="s">
        <v>671</v>
      </c>
      <c r="AA209">
        <v>1</v>
      </c>
      <c r="AB209" t="str">
        <f t="shared" si="82"/>
        <v>Solo Star Poster</v>
      </c>
      <c r="AC209" t="s">
        <v>1242</v>
      </c>
      <c r="AD209" t="s">
        <v>1243</v>
      </c>
      <c r="AE209">
        <v>591</v>
      </c>
      <c r="AF209" t="str">
        <f t="shared" si="83"/>
        <v>Low</v>
      </c>
      <c r="AG209" t="s">
        <v>9</v>
      </c>
      <c r="AH209" t="s">
        <v>10</v>
      </c>
      <c r="AI209" t="s">
        <v>11</v>
      </c>
      <c r="AJ209" t="str">
        <f t="shared" si="84"/>
        <v>Teen</v>
      </c>
      <c r="AK209">
        <v>125000000</v>
      </c>
      <c r="AL209" t="str">
        <f t="shared" si="85"/>
        <v>High Budget</v>
      </c>
      <c r="AM209">
        <v>2014</v>
      </c>
      <c r="AN209">
        <f t="shared" si="86"/>
        <v>11</v>
      </c>
      <c r="AO209" t="str">
        <f t="shared" si="87"/>
        <v>Modern Classic</v>
      </c>
      <c r="AP209">
        <v>22000</v>
      </c>
      <c r="AQ209" t="str">
        <f t="shared" si="88"/>
        <v>Medium</v>
      </c>
      <c r="AR209">
        <v>6.7</v>
      </c>
      <c r="AS209" t="str">
        <f t="shared" si="89"/>
        <v>Average</v>
      </c>
      <c r="AT209">
        <v>2.35</v>
      </c>
      <c r="AU209" t="str">
        <f t="shared" si="90"/>
        <v>Cinematic Widescreen</v>
      </c>
      <c r="AV209">
        <v>52000</v>
      </c>
      <c r="AW209" t="str">
        <f t="shared" si="91"/>
        <v>High</v>
      </c>
    </row>
    <row r="210" spans="1:49" x14ac:dyDescent="0.3">
      <c r="A210" t="s">
        <v>0</v>
      </c>
      <c r="B210" t="s">
        <v>821</v>
      </c>
      <c r="C210">
        <v>294</v>
      </c>
      <c r="D210" t="str">
        <f t="shared" si="71"/>
        <v>Medium</v>
      </c>
      <c r="E210">
        <v>174</v>
      </c>
      <c r="F210" t="str">
        <f t="shared" si="72"/>
        <v>2h 54m</v>
      </c>
      <c r="G210" t="str">
        <f t="shared" si="73"/>
        <v>Long Movie</v>
      </c>
      <c r="H210">
        <v>2000</v>
      </c>
      <c r="I210" t="str">
        <f t="shared" si="74"/>
        <v>Low</v>
      </c>
      <c r="J210">
        <v>362</v>
      </c>
      <c r="K210" t="str">
        <f t="shared" si="75"/>
        <v>Very Low</v>
      </c>
      <c r="L210" t="s">
        <v>1244</v>
      </c>
      <c r="M210">
        <v>15000</v>
      </c>
      <c r="N210" t="str">
        <f t="shared" si="76"/>
        <v>Medium</v>
      </c>
      <c r="O210">
        <v>217536138</v>
      </c>
      <c r="P210" t="str">
        <f t="shared" si="77"/>
        <v>Superhit</v>
      </c>
      <c r="Q210" t="s">
        <v>823</v>
      </c>
      <c r="R210" t="str">
        <f t="shared" si="78"/>
        <v>Mystery</v>
      </c>
      <c r="S210">
        <f t="shared" si="79"/>
        <v>2</v>
      </c>
      <c r="T210" t="s">
        <v>293</v>
      </c>
      <c r="U210" t="s">
        <v>1245</v>
      </c>
      <c r="V210">
        <v>314253</v>
      </c>
      <c r="W210" t="str">
        <f t="shared" si="80"/>
        <v>High</v>
      </c>
      <c r="X210">
        <v>16008</v>
      </c>
      <c r="Y210" t="str">
        <f t="shared" si="81"/>
        <v>Medium</v>
      </c>
      <c r="Z210" t="s">
        <v>1246</v>
      </c>
      <c r="AA210">
        <v>2</v>
      </c>
      <c r="AB210" t="str">
        <f t="shared" si="82"/>
        <v>Duo/Trio Poster</v>
      </c>
      <c r="AC210" t="s">
        <v>1247</v>
      </c>
      <c r="AD210" t="s">
        <v>1248</v>
      </c>
      <c r="AE210">
        <v>1966</v>
      </c>
      <c r="AF210" t="str">
        <f t="shared" si="83"/>
        <v>Low</v>
      </c>
      <c r="AG210" t="s">
        <v>9</v>
      </c>
      <c r="AH210" t="s">
        <v>10</v>
      </c>
      <c r="AI210" t="s">
        <v>11</v>
      </c>
      <c r="AJ210" t="str">
        <f t="shared" si="84"/>
        <v>Teen</v>
      </c>
      <c r="AK210">
        <v>125000000</v>
      </c>
      <c r="AL210" t="str">
        <f t="shared" si="85"/>
        <v>High Budget</v>
      </c>
      <c r="AM210">
        <v>2006</v>
      </c>
      <c r="AN210">
        <f t="shared" si="86"/>
        <v>19</v>
      </c>
      <c r="AO210" t="str">
        <f t="shared" si="87"/>
        <v>Old Classic</v>
      </c>
      <c r="AP210">
        <v>574</v>
      </c>
      <c r="AQ210" t="str">
        <f t="shared" si="88"/>
        <v>Very Low</v>
      </c>
      <c r="AR210">
        <v>6.6</v>
      </c>
      <c r="AS210" t="str">
        <f t="shared" si="89"/>
        <v>Average</v>
      </c>
      <c r="AT210">
        <v>2.35</v>
      </c>
      <c r="AU210" t="str">
        <f t="shared" si="90"/>
        <v>Cinematic Widescreen</v>
      </c>
      <c r="AV210">
        <v>0</v>
      </c>
      <c r="AW210" t="str">
        <f t="shared" si="91"/>
        <v>Very Low</v>
      </c>
    </row>
    <row r="211" spans="1:49" x14ac:dyDescent="0.3">
      <c r="A211" t="s">
        <v>0</v>
      </c>
      <c r="B211" t="s">
        <v>1249</v>
      </c>
      <c r="C211">
        <v>159</v>
      </c>
      <c r="D211" t="str">
        <f t="shared" si="71"/>
        <v>Low</v>
      </c>
      <c r="E211">
        <v>101</v>
      </c>
      <c r="F211" t="str">
        <f t="shared" si="72"/>
        <v>1h 41m</v>
      </c>
      <c r="G211" t="str">
        <f t="shared" si="73"/>
        <v>Standard Movie</v>
      </c>
      <c r="H211">
        <v>107</v>
      </c>
      <c r="I211" t="str">
        <f t="shared" si="74"/>
        <v>Very Low</v>
      </c>
      <c r="J211">
        <v>56</v>
      </c>
      <c r="K211" t="str">
        <f t="shared" si="75"/>
        <v>Very Low</v>
      </c>
      <c r="L211" t="s">
        <v>1250</v>
      </c>
      <c r="M211">
        <v>688</v>
      </c>
      <c r="N211" t="str">
        <f t="shared" si="76"/>
        <v>Low</v>
      </c>
      <c r="O211">
        <v>131536019</v>
      </c>
      <c r="P211" t="str">
        <f t="shared" si="77"/>
        <v>Hit</v>
      </c>
      <c r="Q211" t="s">
        <v>1251</v>
      </c>
      <c r="R211" t="str">
        <f t="shared" si="78"/>
        <v>Adventure</v>
      </c>
      <c r="S211">
        <f t="shared" si="79"/>
        <v>5</v>
      </c>
      <c r="T211" t="s">
        <v>1252</v>
      </c>
      <c r="U211" t="s">
        <v>1253</v>
      </c>
      <c r="V211">
        <v>58498</v>
      </c>
      <c r="W211" t="str">
        <f t="shared" si="80"/>
        <v>Medium</v>
      </c>
      <c r="X211">
        <v>1031</v>
      </c>
      <c r="Y211" t="str">
        <f t="shared" si="81"/>
        <v>Low</v>
      </c>
      <c r="Z211" t="s">
        <v>1254</v>
      </c>
      <c r="AA211">
        <v>0</v>
      </c>
      <c r="AB211" t="str">
        <f t="shared" si="82"/>
        <v>Symbolic Poster</v>
      </c>
      <c r="AC211" t="s">
        <v>1255</v>
      </c>
      <c r="AD211" t="s">
        <v>1256</v>
      </c>
      <c r="AE211">
        <v>99</v>
      </c>
      <c r="AF211" t="str">
        <f t="shared" si="83"/>
        <v>Very Low</v>
      </c>
      <c r="AG211" t="s">
        <v>9</v>
      </c>
      <c r="AH211" t="s">
        <v>10</v>
      </c>
      <c r="AI211" t="s">
        <v>248</v>
      </c>
      <c r="AJ211" t="str">
        <f t="shared" si="84"/>
        <v>Family</v>
      </c>
      <c r="AK211">
        <v>103000000</v>
      </c>
      <c r="AL211" t="str">
        <f t="shared" si="85"/>
        <v>High Budget</v>
      </c>
      <c r="AM211">
        <v>2014</v>
      </c>
      <c r="AN211">
        <f t="shared" si="86"/>
        <v>11</v>
      </c>
      <c r="AO211" t="str">
        <f t="shared" si="87"/>
        <v>Modern Classic</v>
      </c>
      <c r="AP211">
        <v>237</v>
      </c>
      <c r="AQ211" t="str">
        <f t="shared" si="88"/>
        <v>Very Low</v>
      </c>
      <c r="AR211">
        <v>6.4</v>
      </c>
      <c r="AS211" t="str">
        <f t="shared" si="89"/>
        <v>Average</v>
      </c>
      <c r="AT211">
        <v>2.35</v>
      </c>
      <c r="AU211" t="str">
        <f t="shared" si="90"/>
        <v>Cinematic Widescreen</v>
      </c>
      <c r="AV211">
        <v>0</v>
      </c>
      <c r="AW211" t="str">
        <f t="shared" si="91"/>
        <v>Very Low</v>
      </c>
    </row>
    <row r="212" spans="1:49" x14ac:dyDescent="0.3">
      <c r="A212" t="s">
        <v>0</v>
      </c>
      <c r="B212" t="s">
        <v>89</v>
      </c>
      <c r="C212">
        <v>289</v>
      </c>
      <c r="D212" t="str">
        <f t="shared" si="71"/>
        <v>Medium</v>
      </c>
      <c r="E212">
        <v>134</v>
      </c>
      <c r="F212" t="str">
        <f t="shared" si="72"/>
        <v>2h 14m</v>
      </c>
      <c r="G212" t="str">
        <f t="shared" si="73"/>
        <v>Long Movie</v>
      </c>
      <c r="H212">
        <v>0</v>
      </c>
      <c r="I212" t="str">
        <f t="shared" si="74"/>
        <v>Very Low</v>
      </c>
      <c r="J212">
        <v>346</v>
      </c>
      <c r="K212" t="str">
        <f t="shared" si="75"/>
        <v>Very Low</v>
      </c>
      <c r="L212" t="s">
        <v>1257</v>
      </c>
      <c r="M212">
        <v>20000</v>
      </c>
      <c r="N212" t="str">
        <f t="shared" si="76"/>
        <v>Medium</v>
      </c>
      <c r="O212">
        <v>214948780</v>
      </c>
      <c r="P212" t="str">
        <f t="shared" si="77"/>
        <v>Superhit</v>
      </c>
      <c r="Q212" t="s">
        <v>233</v>
      </c>
      <c r="R212" t="str">
        <f t="shared" si="78"/>
        <v>Action</v>
      </c>
      <c r="S212">
        <f t="shared" si="79"/>
        <v>5</v>
      </c>
      <c r="T212" t="s">
        <v>234</v>
      </c>
      <c r="U212" t="s">
        <v>1258</v>
      </c>
      <c r="V212">
        <v>405973</v>
      </c>
      <c r="W212" t="str">
        <f t="shared" si="80"/>
        <v>High</v>
      </c>
      <c r="X212">
        <v>20952</v>
      </c>
      <c r="Y212" t="str">
        <f t="shared" si="81"/>
        <v>Medium</v>
      </c>
      <c r="Z212" t="s">
        <v>1259</v>
      </c>
      <c r="AA212">
        <v>4</v>
      </c>
      <c r="AB212" t="str">
        <f t="shared" si="82"/>
        <v>Ensemble Poster</v>
      </c>
      <c r="AC212" t="s">
        <v>1260</v>
      </c>
      <c r="AD212" t="s">
        <v>1261</v>
      </c>
      <c r="AE212">
        <v>1055</v>
      </c>
      <c r="AF212" t="str">
        <f t="shared" si="83"/>
        <v>Low</v>
      </c>
      <c r="AG212" t="s">
        <v>9</v>
      </c>
      <c r="AH212" t="s">
        <v>239</v>
      </c>
      <c r="AI212" t="s">
        <v>11</v>
      </c>
      <c r="AJ212" t="str">
        <f t="shared" si="84"/>
        <v>Teen</v>
      </c>
      <c r="AK212">
        <v>110000000</v>
      </c>
      <c r="AL212" t="str">
        <f t="shared" si="85"/>
        <v>High Budget</v>
      </c>
      <c r="AM212">
        <v>2003</v>
      </c>
      <c r="AN212">
        <f t="shared" si="86"/>
        <v>22</v>
      </c>
      <c r="AO212" t="str">
        <f t="shared" si="87"/>
        <v>Old Classic</v>
      </c>
      <c r="AP212">
        <v>505</v>
      </c>
      <c r="AQ212" t="str">
        <f t="shared" si="88"/>
        <v>Very Low</v>
      </c>
      <c r="AR212">
        <v>7.5</v>
      </c>
      <c r="AS212" t="str">
        <f t="shared" si="89"/>
        <v>Good</v>
      </c>
      <c r="AT212">
        <v>2.35</v>
      </c>
      <c r="AU212" t="str">
        <f t="shared" si="90"/>
        <v>Cinematic Widescreen</v>
      </c>
      <c r="AV212">
        <v>0</v>
      </c>
      <c r="AW212" t="str">
        <f t="shared" si="91"/>
        <v>Very Low</v>
      </c>
    </row>
    <row r="213" spans="1:49" x14ac:dyDescent="0.3">
      <c r="A213" t="s">
        <v>0</v>
      </c>
      <c r="B213" t="s">
        <v>379</v>
      </c>
      <c r="C213">
        <v>342</v>
      </c>
      <c r="D213" t="str">
        <f t="shared" si="71"/>
        <v>Medium</v>
      </c>
      <c r="E213">
        <v>132</v>
      </c>
      <c r="F213" t="str">
        <f t="shared" si="72"/>
        <v>2h 12m</v>
      </c>
      <c r="G213" t="str">
        <f t="shared" si="73"/>
        <v>Long Movie</v>
      </c>
      <c r="H213">
        <v>681</v>
      </c>
      <c r="I213" t="str">
        <f t="shared" si="74"/>
        <v>Very Low</v>
      </c>
      <c r="J213">
        <v>12000</v>
      </c>
      <c r="K213" t="str">
        <f t="shared" si="75"/>
        <v>Medium</v>
      </c>
      <c r="L213" t="s">
        <v>308</v>
      </c>
      <c r="M213">
        <v>23000</v>
      </c>
      <c r="N213" t="str">
        <f t="shared" si="76"/>
        <v>Medium</v>
      </c>
      <c r="O213">
        <v>209805005</v>
      </c>
      <c r="P213" t="str">
        <f t="shared" si="77"/>
        <v>Superhit</v>
      </c>
      <c r="Q213" t="s">
        <v>305</v>
      </c>
      <c r="R213" t="str">
        <f t="shared" si="78"/>
        <v>Action</v>
      </c>
      <c r="S213">
        <f t="shared" si="79"/>
        <v>3</v>
      </c>
      <c r="T213" t="s">
        <v>304</v>
      </c>
      <c r="U213" t="s">
        <v>1262</v>
      </c>
      <c r="V213">
        <v>284792</v>
      </c>
      <c r="W213" t="str">
        <f t="shared" si="80"/>
        <v>High</v>
      </c>
      <c r="X213">
        <v>55345</v>
      </c>
      <c r="Y213" t="str">
        <f t="shared" si="81"/>
        <v>High</v>
      </c>
      <c r="Z213" t="s">
        <v>1043</v>
      </c>
      <c r="AA213">
        <v>3</v>
      </c>
      <c r="AB213" t="str">
        <f t="shared" si="82"/>
        <v>Duo/Trio Poster</v>
      </c>
      <c r="AC213" t="s">
        <v>1263</v>
      </c>
      <c r="AD213" t="s">
        <v>1264</v>
      </c>
      <c r="AE213">
        <v>366</v>
      </c>
      <c r="AF213" t="str">
        <f t="shared" si="83"/>
        <v>Very Low</v>
      </c>
      <c r="AG213" t="s">
        <v>9</v>
      </c>
      <c r="AH213" t="s">
        <v>10</v>
      </c>
      <c r="AI213" t="s">
        <v>11</v>
      </c>
      <c r="AJ213" t="str">
        <f t="shared" si="84"/>
        <v>Teen</v>
      </c>
      <c r="AK213">
        <v>125000000</v>
      </c>
      <c r="AL213" t="str">
        <f t="shared" si="85"/>
        <v>High Budget</v>
      </c>
      <c r="AM213">
        <v>2011</v>
      </c>
      <c r="AN213">
        <f t="shared" si="86"/>
        <v>14</v>
      </c>
      <c r="AO213" t="str">
        <f t="shared" si="87"/>
        <v>Modern Classic</v>
      </c>
      <c r="AP213">
        <v>14000</v>
      </c>
      <c r="AQ213" t="str">
        <f t="shared" si="88"/>
        <v>Medium</v>
      </c>
      <c r="AR213">
        <v>7.3</v>
      </c>
      <c r="AS213" t="str">
        <f t="shared" si="89"/>
        <v>Good</v>
      </c>
      <c r="AT213">
        <v>2.35</v>
      </c>
      <c r="AU213" t="str">
        <f t="shared" si="90"/>
        <v>Cinematic Widescreen</v>
      </c>
      <c r="AV213">
        <v>54000</v>
      </c>
      <c r="AW213" t="str">
        <f t="shared" si="91"/>
        <v>High</v>
      </c>
    </row>
    <row r="214" spans="1:49" x14ac:dyDescent="0.3">
      <c r="A214" t="s">
        <v>0</v>
      </c>
      <c r="B214" t="s">
        <v>1265</v>
      </c>
      <c r="C214">
        <v>382</v>
      </c>
      <c r="D214" t="str">
        <f t="shared" si="71"/>
        <v>Medium</v>
      </c>
      <c r="E214">
        <v>129</v>
      </c>
      <c r="F214" t="str">
        <f t="shared" si="72"/>
        <v>2h 9m</v>
      </c>
      <c r="G214" t="str">
        <f t="shared" si="73"/>
        <v>Long Movie</v>
      </c>
      <c r="H214">
        <v>0</v>
      </c>
      <c r="I214" t="str">
        <f t="shared" si="74"/>
        <v>Very Low</v>
      </c>
      <c r="J214">
        <v>154</v>
      </c>
      <c r="K214" t="str">
        <f t="shared" si="75"/>
        <v>Very Low</v>
      </c>
      <c r="L214" t="s">
        <v>330</v>
      </c>
      <c r="M214">
        <v>21000</v>
      </c>
      <c r="N214" t="str">
        <f t="shared" si="76"/>
        <v>Medium</v>
      </c>
      <c r="O214">
        <v>186830669</v>
      </c>
      <c r="P214" t="str">
        <f t="shared" si="77"/>
        <v>Hit</v>
      </c>
      <c r="Q214" t="s">
        <v>1266</v>
      </c>
      <c r="R214" t="str">
        <f t="shared" si="78"/>
        <v>Action</v>
      </c>
      <c r="S214">
        <f t="shared" si="79"/>
        <v>5</v>
      </c>
      <c r="T214" t="s">
        <v>68</v>
      </c>
      <c r="U214" t="s">
        <v>1267</v>
      </c>
      <c r="V214">
        <v>338635</v>
      </c>
      <c r="W214" t="str">
        <f t="shared" si="80"/>
        <v>High</v>
      </c>
      <c r="X214">
        <v>22403</v>
      </c>
      <c r="Y214" t="str">
        <f t="shared" si="81"/>
        <v>Medium</v>
      </c>
      <c r="Z214" t="s">
        <v>1268</v>
      </c>
      <c r="AA214">
        <v>2</v>
      </c>
      <c r="AB214" t="str">
        <f t="shared" si="82"/>
        <v>Duo/Trio Poster</v>
      </c>
      <c r="AC214" t="s">
        <v>1269</v>
      </c>
      <c r="AD214" t="s">
        <v>1270</v>
      </c>
      <c r="AE214">
        <v>412</v>
      </c>
      <c r="AF214" t="str">
        <f t="shared" si="83"/>
        <v>Very Low</v>
      </c>
      <c r="AG214" t="s">
        <v>9</v>
      </c>
      <c r="AH214" t="s">
        <v>10</v>
      </c>
      <c r="AI214" t="s">
        <v>11</v>
      </c>
      <c r="AJ214" t="str">
        <f t="shared" si="84"/>
        <v>Teen</v>
      </c>
      <c r="AK214">
        <v>125000000</v>
      </c>
      <c r="AL214" t="str">
        <f t="shared" si="85"/>
        <v>High Budget</v>
      </c>
      <c r="AM214">
        <v>2011</v>
      </c>
      <c r="AN214">
        <f t="shared" si="86"/>
        <v>14</v>
      </c>
      <c r="AO214" t="str">
        <f t="shared" si="87"/>
        <v>Modern Classic</v>
      </c>
      <c r="AP214">
        <v>979</v>
      </c>
      <c r="AQ214" t="str">
        <f t="shared" si="88"/>
        <v>Very Low</v>
      </c>
      <c r="AR214">
        <v>7.5</v>
      </c>
      <c r="AS214" t="str">
        <f t="shared" si="89"/>
        <v>Good</v>
      </c>
      <c r="AT214">
        <v>2.35</v>
      </c>
      <c r="AU214" t="str">
        <f t="shared" si="90"/>
        <v>Cinematic Widescreen</v>
      </c>
      <c r="AV214">
        <v>39000</v>
      </c>
      <c r="AW214" t="str">
        <f t="shared" si="91"/>
        <v>Medium</v>
      </c>
    </row>
    <row r="215" spans="1:49" x14ac:dyDescent="0.3">
      <c r="A215" t="s">
        <v>0</v>
      </c>
      <c r="B215" t="s">
        <v>1085</v>
      </c>
      <c r="C215">
        <v>344</v>
      </c>
      <c r="D215" t="str">
        <f t="shared" si="71"/>
        <v>Medium</v>
      </c>
      <c r="E215">
        <v>106</v>
      </c>
      <c r="F215" t="str">
        <f t="shared" si="72"/>
        <v>1h 46m</v>
      </c>
      <c r="G215" t="str">
        <f t="shared" si="73"/>
        <v>Standard Movie</v>
      </c>
      <c r="H215">
        <v>255</v>
      </c>
      <c r="I215" t="str">
        <f t="shared" si="74"/>
        <v>Very Low</v>
      </c>
      <c r="J215">
        <v>850</v>
      </c>
      <c r="K215" t="str">
        <f t="shared" si="75"/>
        <v>Very Low</v>
      </c>
      <c r="L215" t="s">
        <v>657</v>
      </c>
      <c r="M215">
        <v>14000</v>
      </c>
      <c r="N215" t="str">
        <f t="shared" si="76"/>
        <v>Medium</v>
      </c>
      <c r="O215">
        <v>163192114</v>
      </c>
      <c r="P215" t="str">
        <f t="shared" si="77"/>
        <v>Hit</v>
      </c>
      <c r="Q215" t="s">
        <v>14</v>
      </c>
      <c r="R215" t="str">
        <f t="shared" si="78"/>
        <v>Action</v>
      </c>
      <c r="S215">
        <f t="shared" si="79"/>
        <v>3</v>
      </c>
      <c r="T215" t="s">
        <v>199</v>
      </c>
      <c r="U215" t="s">
        <v>1271</v>
      </c>
      <c r="V215">
        <v>229679</v>
      </c>
      <c r="W215" t="str">
        <f t="shared" si="80"/>
        <v>High</v>
      </c>
      <c r="X215">
        <v>18003</v>
      </c>
      <c r="Y215" t="str">
        <f t="shared" si="81"/>
        <v>Medium</v>
      </c>
      <c r="Z215" t="s">
        <v>1272</v>
      </c>
      <c r="AA215">
        <v>0</v>
      </c>
      <c r="AB215" t="str">
        <f t="shared" si="82"/>
        <v>Symbolic Poster</v>
      </c>
      <c r="AC215" t="s">
        <v>1273</v>
      </c>
      <c r="AD215" t="s">
        <v>1274</v>
      </c>
      <c r="AE215">
        <v>637</v>
      </c>
      <c r="AF215" t="str">
        <f t="shared" si="83"/>
        <v>Low</v>
      </c>
      <c r="AG215" t="s">
        <v>9</v>
      </c>
      <c r="AH215" t="s">
        <v>10</v>
      </c>
      <c r="AI215" t="s">
        <v>11</v>
      </c>
      <c r="AJ215" t="str">
        <f t="shared" si="84"/>
        <v>Teen</v>
      </c>
      <c r="AK215">
        <v>125000000</v>
      </c>
      <c r="AL215" t="str">
        <f t="shared" si="85"/>
        <v>High Budget</v>
      </c>
      <c r="AM215">
        <v>2010</v>
      </c>
      <c r="AN215">
        <f t="shared" si="86"/>
        <v>15</v>
      </c>
      <c r="AO215" t="str">
        <f t="shared" si="87"/>
        <v>Modern Classic</v>
      </c>
      <c r="AP215">
        <v>1000</v>
      </c>
      <c r="AQ215" t="str">
        <f t="shared" si="88"/>
        <v>Very Low</v>
      </c>
      <c r="AR215">
        <v>5.8</v>
      </c>
      <c r="AS215" t="str">
        <f t="shared" si="89"/>
        <v>Below Average</v>
      </c>
      <c r="AT215">
        <v>2.35</v>
      </c>
      <c r="AU215" t="str">
        <f t="shared" si="90"/>
        <v>Cinematic Widescreen</v>
      </c>
      <c r="AV215">
        <v>15000</v>
      </c>
      <c r="AW215" t="str">
        <f t="shared" si="91"/>
        <v>Medium</v>
      </c>
    </row>
    <row r="216" spans="1:49" x14ac:dyDescent="0.3">
      <c r="A216" t="s">
        <v>0</v>
      </c>
      <c r="B216" t="s">
        <v>1275</v>
      </c>
      <c r="C216">
        <v>196</v>
      </c>
      <c r="D216" t="str">
        <f t="shared" si="71"/>
        <v>Low</v>
      </c>
      <c r="E216">
        <v>113</v>
      </c>
      <c r="F216" t="str">
        <f t="shared" si="72"/>
        <v>1h 53m</v>
      </c>
      <c r="G216" t="str">
        <f t="shared" si="73"/>
        <v>Standard Movie</v>
      </c>
      <c r="H216">
        <v>719</v>
      </c>
      <c r="I216" t="str">
        <f t="shared" si="74"/>
        <v>Very Low</v>
      </c>
      <c r="J216">
        <v>217</v>
      </c>
      <c r="K216" t="str">
        <f t="shared" si="75"/>
        <v>Very Low</v>
      </c>
      <c r="L216" t="s">
        <v>1276</v>
      </c>
      <c r="M216">
        <v>605</v>
      </c>
      <c r="N216" t="str">
        <f t="shared" si="76"/>
        <v>Low</v>
      </c>
      <c r="O216">
        <v>119412921</v>
      </c>
      <c r="P216" t="str">
        <f t="shared" si="77"/>
        <v>Hit</v>
      </c>
      <c r="Q216" t="s">
        <v>618</v>
      </c>
      <c r="R216" t="str">
        <f t="shared" si="78"/>
        <v>Action</v>
      </c>
      <c r="S216">
        <f t="shared" si="79"/>
        <v>2</v>
      </c>
      <c r="T216" t="s">
        <v>1277</v>
      </c>
      <c r="U216" t="s">
        <v>1278</v>
      </c>
      <c r="V216">
        <v>240241</v>
      </c>
      <c r="W216" t="str">
        <f t="shared" si="80"/>
        <v>High</v>
      </c>
      <c r="X216">
        <v>1441</v>
      </c>
      <c r="Y216" t="str">
        <f t="shared" si="81"/>
        <v>Low</v>
      </c>
      <c r="Z216" t="s">
        <v>1279</v>
      </c>
      <c r="AA216">
        <v>0</v>
      </c>
      <c r="AB216" t="str">
        <f t="shared" si="82"/>
        <v>Symbolic Poster</v>
      </c>
      <c r="AC216" t="s">
        <v>1280</v>
      </c>
      <c r="AD216" t="s">
        <v>1281</v>
      </c>
      <c r="AE216">
        <v>391</v>
      </c>
      <c r="AF216" t="str">
        <f t="shared" si="83"/>
        <v>Very Low</v>
      </c>
      <c r="AG216" t="s">
        <v>9</v>
      </c>
      <c r="AH216" t="s">
        <v>10</v>
      </c>
      <c r="AI216" t="s">
        <v>556</v>
      </c>
      <c r="AJ216" t="str">
        <f t="shared" si="84"/>
        <v>Adult</v>
      </c>
      <c r="AK216">
        <v>65000000</v>
      </c>
      <c r="AL216" t="str">
        <f t="shared" si="85"/>
        <v>Medium Budget</v>
      </c>
      <c r="AM216">
        <v>1990</v>
      </c>
      <c r="AN216">
        <f t="shared" si="86"/>
        <v>35</v>
      </c>
      <c r="AO216" t="str">
        <f t="shared" si="87"/>
        <v>Old Classic</v>
      </c>
      <c r="AP216">
        <v>308</v>
      </c>
      <c r="AQ216" t="str">
        <f t="shared" si="88"/>
        <v>Very Low</v>
      </c>
      <c r="AR216">
        <v>7.5</v>
      </c>
      <c r="AS216" t="str">
        <f t="shared" si="89"/>
        <v>Good</v>
      </c>
      <c r="AT216">
        <v>1.85</v>
      </c>
      <c r="AU216" t="str">
        <f t="shared" si="90"/>
        <v>HDTV / Widescreen</v>
      </c>
      <c r="AV216">
        <v>0</v>
      </c>
      <c r="AW216" t="str">
        <f t="shared" si="91"/>
        <v>Very Low</v>
      </c>
    </row>
    <row r="217" spans="1:49" x14ac:dyDescent="0.3">
      <c r="A217" t="s">
        <v>0</v>
      </c>
      <c r="B217" t="s">
        <v>1282</v>
      </c>
      <c r="C217">
        <v>85</v>
      </c>
      <c r="D217" t="str">
        <f t="shared" si="71"/>
        <v>Low</v>
      </c>
      <c r="E217">
        <v>102</v>
      </c>
      <c r="F217" t="str">
        <f t="shared" si="72"/>
        <v>1h 42m</v>
      </c>
      <c r="G217" t="str">
        <f t="shared" si="73"/>
        <v>Standard Movie</v>
      </c>
      <c r="H217">
        <v>323</v>
      </c>
      <c r="I217" t="str">
        <f t="shared" si="74"/>
        <v>Very Low</v>
      </c>
      <c r="J217">
        <v>241</v>
      </c>
      <c r="K217" t="str">
        <f t="shared" si="75"/>
        <v>Very Low</v>
      </c>
      <c r="L217" t="s">
        <v>1283</v>
      </c>
      <c r="M217">
        <v>845</v>
      </c>
      <c r="N217" t="str">
        <f t="shared" si="76"/>
        <v>Low</v>
      </c>
      <c r="O217">
        <v>32694788</v>
      </c>
      <c r="P217" t="str">
        <f t="shared" si="77"/>
        <v>Average</v>
      </c>
      <c r="Q217" t="s">
        <v>1284</v>
      </c>
      <c r="R217" t="str">
        <f t="shared" si="78"/>
        <v>Action</v>
      </c>
      <c r="S217">
        <f t="shared" si="79"/>
        <v>3</v>
      </c>
      <c r="T217" t="s">
        <v>1185</v>
      </c>
      <c r="U217" t="s">
        <v>1285</v>
      </c>
      <c r="V217">
        <v>101411</v>
      </c>
      <c r="W217" t="str">
        <f t="shared" si="80"/>
        <v>Medium</v>
      </c>
      <c r="X217">
        <v>1815</v>
      </c>
      <c r="Y217" t="str">
        <f t="shared" si="81"/>
        <v>Low</v>
      </c>
      <c r="Z217" t="s">
        <v>1286</v>
      </c>
      <c r="AA217">
        <v>1</v>
      </c>
      <c r="AB217" t="str">
        <f t="shared" si="82"/>
        <v>Solo Star Poster</v>
      </c>
      <c r="AC217" t="s">
        <v>1287</v>
      </c>
      <c r="AD217" t="s">
        <v>1288</v>
      </c>
      <c r="AE217">
        <v>546</v>
      </c>
      <c r="AF217" t="str">
        <f t="shared" si="83"/>
        <v>Low</v>
      </c>
      <c r="AG217" t="s">
        <v>9</v>
      </c>
      <c r="AH217" t="s">
        <v>10</v>
      </c>
      <c r="AI217" t="s">
        <v>556</v>
      </c>
      <c r="AJ217" t="str">
        <f t="shared" si="84"/>
        <v>Adult</v>
      </c>
      <c r="AK217">
        <v>85000000</v>
      </c>
      <c r="AL217" t="str">
        <f t="shared" si="85"/>
        <v>Medium Budget</v>
      </c>
      <c r="AM217">
        <v>1999</v>
      </c>
      <c r="AN217">
        <f t="shared" si="86"/>
        <v>26</v>
      </c>
      <c r="AO217" t="str">
        <f t="shared" si="87"/>
        <v>Old Classic</v>
      </c>
      <c r="AP217">
        <v>372</v>
      </c>
      <c r="AQ217" t="str">
        <f t="shared" si="88"/>
        <v>Very Low</v>
      </c>
      <c r="AR217">
        <v>6.6</v>
      </c>
      <c r="AS217" t="str">
        <f t="shared" si="89"/>
        <v>Average</v>
      </c>
      <c r="AT217">
        <v>2.35</v>
      </c>
      <c r="AU217" t="str">
        <f t="shared" si="90"/>
        <v>Cinematic Widescreen</v>
      </c>
      <c r="AV217">
        <v>0</v>
      </c>
      <c r="AW217" t="str">
        <f t="shared" si="91"/>
        <v>Very Low</v>
      </c>
    </row>
    <row r="218" spans="1:49" x14ac:dyDescent="0.3">
      <c r="A218" t="s">
        <v>0</v>
      </c>
      <c r="B218" t="s">
        <v>1289</v>
      </c>
      <c r="C218">
        <v>436</v>
      </c>
      <c r="D218" t="str">
        <f t="shared" si="71"/>
        <v>Medium</v>
      </c>
      <c r="E218">
        <v>135</v>
      </c>
      <c r="F218" t="str">
        <f t="shared" si="72"/>
        <v>2h 15m</v>
      </c>
      <c r="G218" t="str">
        <f t="shared" si="73"/>
        <v>Long Movie</v>
      </c>
      <c r="H218">
        <v>209</v>
      </c>
      <c r="I218" t="str">
        <f t="shared" si="74"/>
        <v>Very Low</v>
      </c>
      <c r="J218">
        <v>602</v>
      </c>
      <c r="K218" t="str">
        <f t="shared" si="75"/>
        <v>Very Low</v>
      </c>
      <c r="L218" t="s">
        <v>1290</v>
      </c>
      <c r="M218">
        <v>10000</v>
      </c>
      <c r="N218" t="str">
        <f t="shared" si="76"/>
        <v>Low</v>
      </c>
      <c r="O218">
        <v>113165635</v>
      </c>
      <c r="P218" t="str">
        <f t="shared" si="77"/>
        <v>Hit</v>
      </c>
      <c r="Q218" t="s">
        <v>22</v>
      </c>
      <c r="R218" t="str">
        <f t="shared" si="78"/>
        <v>Action</v>
      </c>
      <c r="S218">
        <f t="shared" si="79"/>
        <v>3</v>
      </c>
      <c r="T218" t="s">
        <v>858</v>
      </c>
      <c r="U218" t="s">
        <v>1291</v>
      </c>
      <c r="V218">
        <v>229823</v>
      </c>
      <c r="W218" t="str">
        <f t="shared" si="80"/>
        <v>High</v>
      </c>
      <c r="X218">
        <v>12175</v>
      </c>
      <c r="Y218" t="str">
        <f t="shared" si="81"/>
        <v>Medium</v>
      </c>
      <c r="Z218" t="s">
        <v>1292</v>
      </c>
      <c r="AA218">
        <v>0</v>
      </c>
      <c r="AB218" t="str">
        <f t="shared" si="82"/>
        <v>Symbolic Poster</v>
      </c>
      <c r="AC218" t="s">
        <v>1293</v>
      </c>
      <c r="AD218" t="s">
        <v>1294</v>
      </c>
      <c r="AE218">
        <v>504</v>
      </c>
      <c r="AF218" t="str">
        <f t="shared" si="83"/>
        <v>Low</v>
      </c>
      <c r="AG218" t="s">
        <v>9</v>
      </c>
      <c r="AH218" t="s">
        <v>10</v>
      </c>
      <c r="AI218" t="s">
        <v>11</v>
      </c>
      <c r="AJ218" t="str">
        <f t="shared" si="84"/>
        <v>Teen</v>
      </c>
      <c r="AK218">
        <v>125000000</v>
      </c>
      <c r="AL218" t="str">
        <f t="shared" si="85"/>
        <v>High Budget</v>
      </c>
      <c r="AM218">
        <v>2012</v>
      </c>
      <c r="AN218">
        <f t="shared" si="86"/>
        <v>13</v>
      </c>
      <c r="AO218" t="str">
        <f t="shared" si="87"/>
        <v>Modern Classic</v>
      </c>
      <c r="AP218">
        <v>826</v>
      </c>
      <c r="AQ218" t="str">
        <f t="shared" si="88"/>
        <v>Very Low</v>
      </c>
      <c r="AR218">
        <v>6.7</v>
      </c>
      <c r="AS218" t="str">
        <f t="shared" si="89"/>
        <v>Average</v>
      </c>
      <c r="AT218">
        <v>2.35</v>
      </c>
      <c r="AU218" t="str">
        <f t="shared" si="90"/>
        <v>Cinematic Widescreen</v>
      </c>
      <c r="AV218">
        <v>31000</v>
      </c>
      <c r="AW218" t="str">
        <f t="shared" si="91"/>
        <v>Medium</v>
      </c>
    </row>
    <row r="219" spans="1:49" x14ac:dyDescent="0.3">
      <c r="A219" t="s">
        <v>0</v>
      </c>
      <c r="B219" t="s">
        <v>1295</v>
      </c>
      <c r="C219">
        <v>183</v>
      </c>
      <c r="D219" t="str">
        <f t="shared" si="71"/>
        <v>Low</v>
      </c>
      <c r="E219">
        <v>125</v>
      </c>
      <c r="F219" t="str">
        <f t="shared" si="72"/>
        <v>2h 5m</v>
      </c>
      <c r="G219" t="str">
        <f t="shared" si="73"/>
        <v>Long Movie</v>
      </c>
      <c r="H219">
        <v>541</v>
      </c>
      <c r="I219" t="str">
        <f t="shared" si="74"/>
        <v>Very Low</v>
      </c>
      <c r="J219">
        <v>409</v>
      </c>
      <c r="K219" t="str">
        <f t="shared" si="75"/>
        <v>Very Low</v>
      </c>
      <c r="L219" t="s">
        <v>605</v>
      </c>
      <c r="M219">
        <v>920</v>
      </c>
      <c r="N219" t="str">
        <f t="shared" si="76"/>
        <v>Low</v>
      </c>
      <c r="O219">
        <v>107285004</v>
      </c>
      <c r="P219" t="str">
        <f t="shared" si="77"/>
        <v>Hit</v>
      </c>
      <c r="Q219" t="s">
        <v>1296</v>
      </c>
      <c r="R219" t="str">
        <f t="shared" si="78"/>
        <v>Action</v>
      </c>
      <c r="S219">
        <f t="shared" si="79"/>
        <v>1</v>
      </c>
      <c r="T219" t="s">
        <v>1297</v>
      </c>
      <c r="U219" t="s">
        <v>1298</v>
      </c>
      <c r="V219">
        <v>189855</v>
      </c>
      <c r="W219" t="str">
        <f t="shared" si="80"/>
        <v>Medium</v>
      </c>
      <c r="X219">
        <v>2699</v>
      </c>
      <c r="Y219" t="str">
        <f t="shared" si="81"/>
        <v>Low</v>
      </c>
      <c r="Z219" t="s">
        <v>1299</v>
      </c>
      <c r="AA219">
        <v>3</v>
      </c>
      <c r="AB219" t="str">
        <f t="shared" si="82"/>
        <v>Duo/Trio Poster</v>
      </c>
      <c r="AC219" t="s">
        <v>1300</v>
      </c>
      <c r="AD219" t="s">
        <v>1301</v>
      </c>
      <c r="AE219">
        <v>1018</v>
      </c>
      <c r="AF219" t="str">
        <f t="shared" si="83"/>
        <v>Low</v>
      </c>
      <c r="AG219" t="s">
        <v>9</v>
      </c>
      <c r="AH219" t="s">
        <v>10</v>
      </c>
      <c r="AI219" t="s">
        <v>11</v>
      </c>
      <c r="AJ219" t="str">
        <f t="shared" si="84"/>
        <v>Teen</v>
      </c>
      <c r="AK219">
        <v>125000000</v>
      </c>
      <c r="AL219" t="str">
        <f t="shared" si="85"/>
        <v>High Budget</v>
      </c>
      <c r="AM219">
        <v>1997</v>
      </c>
      <c r="AN219">
        <f t="shared" si="86"/>
        <v>28</v>
      </c>
      <c r="AO219" t="str">
        <f t="shared" si="87"/>
        <v>Old Classic</v>
      </c>
      <c r="AP219">
        <v>890</v>
      </c>
      <c r="AQ219" t="str">
        <f t="shared" si="88"/>
        <v>Very Low</v>
      </c>
      <c r="AR219">
        <v>3.7</v>
      </c>
      <c r="AS219" t="str">
        <f t="shared" si="89"/>
        <v>Very Poor</v>
      </c>
      <c r="AT219">
        <v>1.85</v>
      </c>
      <c r="AU219" t="str">
        <f t="shared" si="90"/>
        <v>HDTV / Widescreen</v>
      </c>
      <c r="AV219">
        <v>0</v>
      </c>
      <c r="AW219" t="str">
        <f t="shared" si="91"/>
        <v>Very Low</v>
      </c>
    </row>
    <row r="220" spans="1:49" x14ac:dyDescent="0.3">
      <c r="A220" t="s">
        <v>0</v>
      </c>
      <c r="B220" t="s">
        <v>821</v>
      </c>
      <c r="C220">
        <v>175</v>
      </c>
      <c r="D220" t="str">
        <f t="shared" si="71"/>
        <v>Low</v>
      </c>
      <c r="E220">
        <v>110</v>
      </c>
      <c r="F220" t="str">
        <f t="shared" si="72"/>
        <v>1h 50m</v>
      </c>
      <c r="G220" t="str">
        <f t="shared" si="73"/>
        <v>Standard Movie</v>
      </c>
      <c r="H220">
        <v>2000</v>
      </c>
      <c r="I220" t="str">
        <f t="shared" si="74"/>
        <v>Low</v>
      </c>
      <c r="J220">
        <v>636</v>
      </c>
      <c r="K220" t="str">
        <f t="shared" si="75"/>
        <v>Very Low</v>
      </c>
      <c r="L220" t="s">
        <v>1302</v>
      </c>
      <c r="M220">
        <v>1000</v>
      </c>
      <c r="N220" t="str">
        <f t="shared" si="76"/>
        <v>Low</v>
      </c>
      <c r="O220">
        <v>260031035</v>
      </c>
      <c r="P220" t="str">
        <f t="shared" si="77"/>
        <v>Superhit</v>
      </c>
      <c r="Q220" t="s">
        <v>486</v>
      </c>
      <c r="R220" t="str">
        <f t="shared" si="78"/>
        <v>Comedy</v>
      </c>
      <c r="S220">
        <f t="shared" si="79"/>
        <v>3</v>
      </c>
      <c r="T220" t="s">
        <v>1303</v>
      </c>
      <c r="U220" t="s">
        <v>1304</v>
      </c>
      <c r="V220">
        <v>141414</v>
      </c>
      <c r="W220" t="str">
        <f t="shared" si="80"/>
        <v>Medium</v>
      </c>
      <c r="X220">
        <v>4146</v>
      </c>
      <c r="Y220" t="str">
        <f t="shared" si="81"/>
        <v>Low</v>
      </c>
      <c r="Z220" t="s">
        <v>1305</v>
      </c>
      <c r="AA220">
        <v>0</v>
      </c>
      <c r="AB220" t="str">
        <f t="shared" si="82"/>
        <v>Symbolic Poster</v>
      </c>
      <c r="AC220" t="s">
        <v>1306</v>
      </c>
      <c r="AD220" t="s">
        <v>1307</v>
      </c>
      <c r="AE220">
        <v>482</v>
      </c>
      <c r="AF220" t="str">
        <f t="shared" si="83"/>
        <v>Very Low</v>
      </c>
      <c r="AG220" t="s">
        <v>9</v>
      </c>
      <c r="AH220" t="s">
        <v>10</v>
      </c>
      <c r="AI220" t="s">
        <v>66</v>
      </c>
      <c r="AJ220" t="str">
        <f t="shared" si="84"/>
        <v>Family</v>
      </c>
      <c r="AK220">
        <v>123000000</v>
      </c>
      <c r="AL220" t="str">
        <f t="shared" si="85"/>
        <v>High Budget</v>
      </c>
      <c r="AM220">
        <v>2000</v>
      </c>
      <c r="AN220">
        <f t="shared" si="86"/>
        <v>25</v>
      </c>
      <c r="AO220" t="str">
        <f t="shared" si="87"/>
        <v>Old Classic</v>
      </c>
      <c r="AP220">
        <v>722</v>
      </c>
      <c r="AQ220" t="str">
        <f t="shared" si="88"/>
        <v>Very Low</v>
      </c>
      <c r="AR220">
        <v>6</v>
      </c>
      <c r="AS220" t="str">
        <f t="shared" si="89"/>
        <v>Average</v>
      </c>
      <c r="AT220">
        <v>1.85</v>
      </c>
      <c r="AU220" t="str">
        <f t="shared" si="90"/>
        <v>HDTV / Widescreen</v>
      </c>
      <c r="AV220">
        <v>0</v>
      </c>
      <c r="AW220" t="str">
        <f t="shared" si="91"/>
        <v>Very Low</v>
      </c>
    </row>
    <row r="221" spans="1:49" x14ac:dyDescent="0.3">
      <c r="A221" t="s">
        <v>0</v>
      </c>
      <c r="B221" t="s">
        <v>399</v>
      </c>
      <c r="C221">
        <v>239</v>
      </c>
      <c r="D221" t="str">
        <f t="shared" si="71"/>
        <v>Medium</v>
      </c>
      <c r="E221">
        <v>124</v>
      </c>
      <c r="F221" t="str">
        <f t="shared" si="72"/>
        <v>2h 4m</v>
      </c>
      <c r="G221" t="str">
        <f t="shared" si="73"/>
        <v>Long Movie</v>
      </c>
      <c r="H221">
        <v>776</v>
      </c>
      <c r="I221" t="str">
        <f t="shared" si="74"/>
        <v>Very Low</v>
      </c>
      <c r="J221">
        <v>812</v>
      </c>
      <c r="K221" t="str">
        <f t="shared" si="75"/>
        <v>Very Low</v>
      </c>
      <c r="L221" t="s">
        <v>507</v>
      </c>
      <c r="M221">
        <v>15000</v>
      </c>
      <c r="N221" t="str">
        <f t="shared" si="76"/>
        <v>Medium</v>
      </c>
      <c r="O221">
        <v>186739919</v>
      </c>
      <c r="P221" t="str">
        <f t="shared" si="77"/>
        <v>Hit</v>
      </c>
      <c r="Q221" t="s">
        <v>198</v>
      </c>
      <c r="R221" t="str">
        <f t="shared" si="78"/>
        <v>Action</v>
      </c>
      <c r="S221">
        <f t="shared" si="79"/>
        <v>4</v>
      </c>
      <c r="T221" t="s">
        <v>344</v>
      </c>
      <c r="U221" t="s">
        <v>1308</v>
      </c>
      <c r="V221">
        <v>333248</v>
      </c>
      <c r="W221" t="str">
        <f t="shared" si="80"/>
        <v>High</v>
      </c>
      <c r="X221">
        <v>20553</v>
      </c>
      <c r="Y221" t="str">
        <f t="shared" si="81"/>
        <v>Medium</v>
      </c>
      <c r="Z221" t="s">
        <v>604</v>
      </c>
      <c r="AA221">
        <v>0</v>
      </c>
      <c r="AB221" t="str">
        <f t="shared" si="82"/>
        <v>Symbolic Poster</v>
      </c>
      <c r="AC221" t="s">
        <v>1309</v>
      </c>
      <c r="AD221" t="s">
        <v>1310</v>
      </c>
      <c r="AE221">
        <v>1159</v>
      </c>
      <c r="AF221" t="str">
        <f t="shared" si="83"/>
        <v>Low</v>
      </c>
      <c r="AG221" t="s">
        <v>9</v>
      </c>
      <c r="AH221" t="s">
        <v>10</v>
      </c>
      <c r="AI221" t="s">
        <v>11</v>
      </c>
      <c r="AJ221" t="str">
        <f t="shared" si="84"/>
        <v>Teen</v>
      </c>
      <c r="AK221">
        <v>125000000</v>
      </c>
      <c r="AL221" t="str">
        <f t="shared" si="85"/>
        <v>High Budget</v>
      </c>
      <c r="AM221">
        <v>2004</v>
      </c>
      <c r="AN221">
        <f t="shared" si="86"/>
        <v>21</v>
      </c>
      <c r="AO221" t="str">
        <f t="shared" si="87"/>
        <v>Old Classic</v>
      </c>
      <c r="AP221">
        <v>2000</v>
      </c>
      <c r="AQ221" t="str">
        <f t="shared" si="88"/>
        <v>Low</v>
      </c>
      <c r="AR221">
        <v>6.4</v>
      </c>
      <c r="AS221" t="str">
        <f t="shared" si="89"/>
        <v>Average</v>
      </c>
      <c r="AT221">
        <v>2.35</v>
      </c>
      <c r="AU221" t="str">
        <f t="shared" si="90"/>
        <v>Cinematic Widescreen</v>
      </c>
      <c r="AV221">
        <v>19000</v>
      </c>
      <c r="AW221" t="str">
        <f t="shared" si="91"/>
        <v>Medium</v>
      </c>
    </row>
    <row r="222" spans="1:49" x14ac:dyDescent="0.3">
      <c r="A222" t="s">
        <v>0</v>
      </c>
      <c r="B222" t="s">
        <v>1311</v>
      </c>
      <c r="C222">
        <v>237</v>
      </c>
      <c r="D222" t="str">
        <f t="shared" si="71"/>
        <v>Medium</v>
      </c>
      <c r="E222">
        <v>123</v>
      </c>
      <c r="F222" t="str">
        <f t="shared" si="72"/>
        <v>2h 3m</v>
      </c>
      <c r="G222" t="str">
        <f t="shared" si="73"/>
        <v>Long Movie</v>
      </c>
      <c r="H222">
        <v>610</v>
      </c>
      <c r="I222" t="str">
        <f t="shared" si="74"/>
        <v>Very Low</v>
      </c>
      <c r="J222">
        <v>653</v>
      </c>
      <c r="K222" t="str">
        <f t="shared" si="75"/>
        <v>Very Low</v>
      </c>
      <c r="L222" t="s">
        <v>1312</v>
      </c>
      <c r="M222">
        <v>10000</v>
      </c>
      <c r="N222" t="str">
        <f t="shared" si="76"/>
        <v>Low</v>
      </c>
      <c r="O222">
        <v>215397307</v>
      </c>
      <c r="P222" t="str">
        <f t="shared" si="77"/>
        <v>Superhit</v>
      </c>
      <c r="Q222" t="s">
        <v>22</v>
      </c>
      <c r="R222" t="str">
        <f t="shared" si="78"/>
        <v>Action</v>
      </c>
      <c r="S222">
        <f t="shared" si="79"/>
        <v>3</v>
      </c>
      <c r="T222" t="s">
        <v>494</v>
      </c>
      <c r="U222" t="s">
        <v>1313</v>
      </c>
      <c r="V222">
        <v>242188</v>
      </c>
      <c r="W222" t="str">
        <f t="shared" si="80"/>
        <v>High</v>
      </c>
      <c r="X222">
        <v>11930</v>
      </c>
      <c r="Y222" t="str">
        <f t="shared" si="81"/>
        <v>Medium</v>
      </c>
      <c r="Z222" t="s">
        <v>1019</v>
      </c>
      <c r="AA222">
        <v>0</v>
      </c>
      <c r="AB222" t="str">
        <f t="shared" si="82"/>
        <v>Symbolic Poster</v>
      </c>
      <c r="AC222" t="s">
        <v>1314</v>
      </c>
      <c r="AD222" t="s">
        <v>1315</v>
      </c>
      <c r="AE222">
        <v>1426</v>
      </c>
      <c r="AF222" t="str">
        <f t="shared" si="83"/>
        <v>Low</v>
      </c>
      <c r="AG222" t="s">
        <v>9</v>
      </c>
      <c r="AH222" t="s">
        <v>10</v>
      </c>
      <c r="AI222" t="s">
        <v>11</v>
      </c>
      <c r="AJ222" t="str">
        <f t="shared" si="84"/>
        <v>Teen</v>
      </c>
      <c r="AK222">
        <v>125000000</v>
      </c>
      <c r="AL222" t="str">
        <f t="shared" si="85"/>
        <v>High Budget</v>
      </c>
      <c r="AM222">
        <v>2000</v>
      </c>
      <c r="AN222">
        <f t="shared" si="86"/>
        <v>25</v>
      </c>
      <c r="AO222" t="str">
        <f t="shared" si="87"/>
        <v>Old Classic</v>
      </c>
      <c r="AP222">
        <v>794</v>
      </c>
      <c r="AQ222" t="str">
        <f t="shared" si="88"/>
        <v>Very Low</v>
      </c>
      <c r="AR222">
        <v>6.1</v>
      </c>
      <c r="AS222" t="str">
        <f t="shared" si="89"/>
        <v>Average</v>
      </c>
      <c r="AT222">
        <v>2.35</v>
      </c>
      <c r="AU222" t="str">
        <f t="shared" si="90"/>
        <v>Cinematic Widescreen</v>
      </c>
      <c r="AV222">
        <v>0</v>
      </c>
      <c r="AW222" t="str">
        <f t="shared" si="91"/>
        <v>Very Low</v>
      </c>
    </row>
    <row r="223" spans="1:49" x14ac:dyDescent="0.3">
      <c r="A223" t="s">
        <v>0</v>
      </c>
      <c r="B223" t="s">
        <v>681</v>
      </c>
      <c r="C223">
        <v>231</v>
      </c>
      <c r="D223" t="str">
        <f t="shared" si="71"/>
        <v>Medium</v>
      </c>
      <c r="E223">
        <v>130</v>
      </c>
      <c r="F223" t="str">
        <f t="shared" si="72"/>
        <v>2h 10m</v>
      </c>
      <c r="G223" t="str">
        <f t="shared" si="73"/>
        <v>Long Movie</v>
      </c>
      <c r="H223">
        <v>249</v>
      </c>
      <c r="I223" t="str">
        <f t="shared" si="74"/>
        <v>Very Low</v>
      </c>
      <c r="J223">
        <v>461</v>
      </c>
      <c r="K223" t="str">
        <f t="shared" si="75"/>
        <v>Very Low</v>
      </c>
      <c r="L223" t="s">
        <v>1316</v>
      </c>
      <c r="M223">
        <v>784</v>
      </c>
      <c r="N223" t="str">
        <f t="shared" si="76"/>
        <v>Low</v>
      </c>
      <c r="O223">
        <v>182618434</v>
      </c>
      <c r="P223" t="str">
        <f t="shared" si="77"/>
        <v>Hit</v>
      </c>
      <c r="Q223" t="s">
        <v>683</v>
      </c>
      <c r="R223" t="str">
        <f t="shared" si="78"/>
        <v>Action</v>
      </c>
      <c r="S223">
        <f t="shared" si="79"/>
        <v>4</v>
      </c>
      <c r="T223" t="s">
        <v>1317</v>
      </c>
      <c r="U223" t="s">
        <v>1318</v>
      </c>
      <c r="V223">
        <v>133076</v>
      </c>
      <c r="W223" t="str">
        <f t="shared" si="80"/>
        <v>Medium</v>
      </c>
      <c r="X223">
        <v>2684</v>
      </c>
      <c r="Y223" t="str">
        <f t="shared" si="81"/>
        <v>Low</v>
      </c>
      <c r="Z223" t="s">
        <v>1319</v>
      </c>
      <c r="AA223">
        <v>0</v>
      </c>
      <c r="AB223" t="str">
        <f t="shared" si="82"/>
        <v>Symbolic Poster</v>
      </c>
      <c r="AC223" t="s">
        <v>1320</v>
      </c>
      <c r="AD223" t="s">
        <v>1321</v>
      </c>
      <c r="AE223">
        <v>779</v>
      </c>
      <c r="AF223" t="str">
        <f t="shared" si="83"/>
        <v>Low</v>
      </c>
      <c r="AG223" t="s">
        <v>9</v>
      </c>
      <c r="AH223" t="s">
        <v>10</v>
      </c>
      <c r="AI223" t="s">
        <v>11</v>
      </c>
      <c r="AJ223" t="str">
        <f t="shared" si="84"/>
        <v>Teen</v>
      </c>
      <c r="AK223">
        <v>140000000</v>
      </c>
      <c r="AL223" t="str">
        <f t="shared" si="85"/>
        <v>High Budget</v>
      </c>
      <c r="AM223">
        <v>2000</v>
      </c>
      <c r="AN223">
        <f t="shared" si="86"/>
        <v>25</v>
      </c>
      <c r="AO223" t="str">
        <f t="shared" si="87"/>
        <v>Old Classic</v>
      </c>
      <c r="AP223">
        <v>638</v>
      </c>
      <c r="AQ223" t="str">
        <f t="shared" si="88"/>
        <v>Very Low</v>
      </c>
      <c r="AR223">
        <v>6.4</v>
      </c>
      <c r="AS223" t="str">
        <f t="shared" si="89"/>
        <v>Average</v>
      </c>
      <c r="AT223">
        <v>2.35</v>
      </c>
      <c r="AU223" t="str">
        <f t="shared" si="90"/>
        <v>Cinematic Widescreen</v>
      </c>
      <c r="AV223">
        <v>0</v>
      </c>
      <c r="AW223" t="str">
        <f t="shared" si="91"/>
        <v>Very Low</v>
      </c>
    </row>
    <row r="224" spans="1:49" x14ac:dyDescent="0.3">
      <c r="A224" t="s">
        <v>0</v>
      </c>
      <c r="B224" t="s">
        <v>1322</v>
      </c>
      <c r="C224">
        <v>262</v>
      </c>
      <c r="D224" t="str">
        <f t="shared" si="71"/>
        <v>Medium</v>
      </c>
      <c r="E224">
        <v>92</v>
      </c>
      <c r="F224" t="str">
        <f t="shared" si="72"/>
        <v>1h 32m</v>
      </c>
      <c r="G224" t="str">
        <f t="shared" si="73"/>
        <v>Standard Movie</v>
      </c>
      <c r="H224">
        <v>167</v>
      </c>
      <c r="I224" t="str">
        <f t="shared" si="74"/>
        <v>Very Low</v>
      </c>
      <c r="J224">
        <v>702</v>
      </c>
      <c r="K224" t="str">
        <f t="shared" si="75"/>
        <v>Very Low</v>
      </c>
      <c r="L224" t="s">
        <v>1323</v>
      </c>
      <c r="M224">
        <v>11000</v>
      </c>
      <c r="N224" t="str">
        <f t="shared" si="76"/>
        <v>Medium</v>
      </c>
      <c r="O224">
        <v>131920333</v>
      </c>
      <c r="P224" t="str">
        <f t="shared" si="77"/>
        <v>Hit</v>
      </c>
      <c r="Q224" t="s">
        <v>198</v>
      </c>
      <c r="R224" t="str">
        <f t="shared" si="78"/>
        <v>Action</v>
      </c>
      <c r="S224">
        <f t="shared" si="79"/>
        <v>4</v>
      </c>
      <c r="T224" t="s">
        <v>193</v>
      </c>
      <c r="U224" t="s">
        <v>1324</v>
      </c>
      <c r="V224">
        <v>213275</v>
      </c>
      <c r="W224" t="str">
        <f t="shared" si="80"/>
        <v>High</v>
      </c>
      <c r="X224">
        <v>15302</v>
      </c>
      <c r="Y224" t="str">
        <f t="shared" si="81"/>
        <v>Medium</v>
      </c>
      <c r="Z224" t="s">
        <v>685</v>
      </c>
      <c r="AA224">
        <v>3</v>
      </c>
      <c r="AB224" t="str">
        <f t="shared" si="82"/>
        <v>Duo/Trio Poster</v>
      </c>
      <c r="AC224" t="s">
        <v>1325</v>
      </c>
      <c r="AD224" t="s">
        <v>1326</v>
      </c>
      <c r="AE224">
        <v>436</v>
      </c>
      <c r="AF224" t="str">
        <f t="shared" si="83"/>
        <v>Very Low</v>
      </c>
      <c r="AG224" t="s">
        <v>9</v>
      </c>
      <c r="AH224" t="s">
        <v>10</v>
      </c>
      <c r="AI224" t="s">
        <v>66</v>
      </c>
      <c r="AJ224" t="str">
        <f t="shared" si="84"/>
        <v>Family</v>
      </c>
      <c r="AK224">
        <v>130000000</v>
      </c>
      <c r="AL224" t="str">
        <f t="shared" si="85"/>
        <v>High Budget</v>
      </c>
      <c r="AM224">
        <v>2007</v>
      </c>
      <c r="AN224">
        <f t="shared" si="86"/>
        <v>18</v>
      </c>
      <c r="AO224" t="str">
        <f t="shared" si="87"/>
        <v>Old Classic</v>
      </c>
      <c r="AP224">
        <v>2000</v>
      </c>
      <c r="AQ224" t="str">
        <f t="shared" si="88"/>
        <v>Low</v>
      </c>
      <c r="AR224">
        <v>5.6</v>
      </c>
      <c r="AS224" t="str">
        <f t="shared" si="89"/>
        <v>Below Average</v>
      </c>
      <c r="AT224">
        <v>2.35</v>
      </c>
      <c r="AU224" t="str">
        <f t="shared" si="90"/>
        <v>Cinematic Widescreen</v>
      </c>
      <c r="AV224">
        <v>0</v>
      </c>
      <c r="AW224" t="str">
        <f t="shared" si="91"/>
        <v>Very Low</v>
      </c>
    </row>
    <row r="225" spans="1:49" x14ac:dyDescent="0.3">
      <c r="A225" t="s">
        <v>0</v>
      </c>
      <c r="B225" t="s">
        <v>1035</v>
      </c>
      <c r="C225">
        <v>552</v>
      </c>
      <c r="D225" t="str">
        <f t="shared" si="71"/>
        <v>High</v>
      </c>
      <c r="E225">
        <v>127</v>
      </c>
      <c r="F225" t="str">
        <f t="shared" si="72"/>
        <v>2h 7m</v>
      </c>
      <c r="G225" t="str">
        <f t="shared" si="73"/>
        <v>Long Movie</v>
      </c>
      <c r="H225">
        <v>0</v>
      </c>
      <c r="I225" t="str">
        <f t="shared" si="74"/>
        <v>Very Low</v>
      </c>
      <c r="J225">
        <v>341</v>
      </c>
      <c r="K225" t="str">
        <f t="shared" si="75"/>
        <v>Very Low</v>
      </c>
      <c r="L225" t="s">
        <v>1101</v>
      </c>
      <c r="M225">
        <v>774</v>
      </c>
      <c r="N225" t="str">
        <f t="shared" si="76"/>
        <v>Low</v>
      </c>
      <c r="O225">
        <v>124976634</v>
      </c>
      <c r="P225" t="str">
        <f t="shared" si="77"/>
        <v>Hit</v>
      </c>
      <c r="Q225" t="s">
        <v>1327</v>
      </c>
      <c r="R225" t="str">
        <f t="shared" si="78"/>
        <v>Adventure</v>
      </c>
      <c r="S225">
        <f t="shared" si="79"/>
        <v>3</v>
      </c>
      <c r="T225" t="s">
        <v>1328</v>
      </c>
      <c r="U225" t="s">
        <v>1329</v>
      </c>
      <c r="V225">
        <v>440084</v>
      </c>
      <c r="W225" t="str">
        <f t="shared" si="80"/>
        <v>High</v>
      </c>
      <c r="X225">
        <v>2121</v>
      </c>
      <c r="Y225" t="str">
        <f t="shared" si="81"/>
        <v>Low</v>
      </c>
      <c r="Z225" t="s">
        <v>1330</v>
      </c>
      <c r="AA225">
        <v>0</v>
      </c>
      <c r="AB225" t="str">
        <f t="shared" si="82"/>
        <v>Symbolic Poster</v>
      </c>
      <c r="AC225" t="s">
        <v>1331</v>
      </c>
      <c r="AD225" t="s">
        <v>1332</v>
      </c>
      <c r="AE225">
        <v>755</v>
      </c>
      <c r="AF225" t="str">
        <f t="shared" si="83"/>
        <v>Low</v>
      </c>
      <c r="AG225" t="s">
        <v>9</v>
      </c>
      <c r="AH225" t="s">
        <v>10</v>
      </c>
      <c r="AI225" t="s">
        <v>66</v>
      </c>
      <c r="AJ225" t="str">
        <f t="shared" si="84"/>
        <v>Family</v>
      </c>
      <c r="AK225">
        <v>120000000</v>
      </c>
      <c r="AL225" t="str">
        <f t="shared" si="85"/>
        <v>High Budget</v>
      </c>
      <c r="AM225">
        <v>2012</v>
      </c>
      <c r="AN225">
        <f t="shared" si="86"/>
        <v>13</v>
      </c>
      <c r="AO225" t="str">
        <f t="shared" si="87"/>
        <v>Modern Classic</v>
      </c>
      <c r="AP225">
        <v>358</v>
      </c>
      <c r="AQ225" t="str">
        <f t="shared" si="88"/>
        <v>Very Low</v>
      </c>
      <c r="AR225">
        <v>8</v>
      </c>
      <c r="AS225" t="str">
        <f t="shared" si="89"/>
        <v>Excellent</v>
      </c>
      <c r="AT225">
        <v>1.85</v>
      </c>
      <c r="AU225" t="str">
        <f t="shared" si="90"/>
        <v>HDTV / Widescreen</v>
      </c>
      <c r="AV225">
        <v>122000</v>
      </c>
      <c r="AW225" t="str">
        <f t="shared" si="91"/>
        <v>High</v>
      </c>
    </row>
    <row r="226" spans="1:49" x14ac:dyDescent="0.3">
      <c r="A226" t="s">
        <v>0</v>
      </c>
      <c r="B226" t="s">
        <v>1333</v>
      </c>
      <c r="C226">
        <v>276</v>
      </c>
      <c r="D226" t="str">
        <f t="shared" si="71"/>
        <v>Medium</v>
      </c>
      <c r="E226">
        <v>123</v>
      </c>
      <c r="F226" t="str">
        <f t="shared" si="72"/>
        <v>2h 3m</v>
      </c>
      <c r="G226" t="str">
        <f t="shared" si="73"/>
        <v>Long Movie</v>
      </c>
      <c r="H226">
        <v>160</v>
      </c>
      <c r="I226" t="str">
        <f t="shared" si="74"/>
        <v>Very Low</v>
      </c>
      <c r="J226">
        <v>402</v>
      </c>
      <c r="K226" t="str">
        <f t="shared" si="75"/>
        <v>Very Low</v>
      </c>
      <c r="L226" t="s">
        <v>1334</v>
      </c>
      <c r="M226">
        <v>12000</v>
      </c>
      <c r="N226" t="str">
        <f t="shared" si="76"/>
        <v>Medium</v>
      </c>
      <c r="O226">
        <v>115802596</v>
      </c>
      <c r="P226" t="str">
        <f t="shared" si="77"/>
        <v>Hit</v>
      </c>
      <c r="Q226" t="s">
        <v>1335</v>
      </c>
      <c r="R226" t="str">
        <f t="shared" si="78"/>
        <v>Action</v>
      </c>
      <c r="S226">
        <f t="shared" si="79"/>
        <v>3</v>
      </c>
      <c r="T226" t="s">
        <v>676</v>
      </c>
      <c r="U226" t="s">
        <v>1336</v>
      </c>
      <c r="V226">
        <v>182661</v>
      </c>
      <c r="W226" t="str">
        <f t="shared" si="80"/>
        <v>Medium</v>
      </c>
      <c r="X226">
        <v>14017</v>
      </c>
      <c r="Y226" t="str">
        <f t="shared" si="81"/>
        <v>Medium</v>
      </c>
      <c r="Z226" t="s">
        <v>1337</v>
      </c>
      <c r="AA226">
        <v>1</v>
      </c>
      <c r="AB226" t="str">
        <f t="shared" si="82"/>
        <v>Solo Star Poster</v>
      </c>
      <c r="AC226" t="s">
        <v>1338</v>
      </c>
      <c r="AD226" t="s">
        <v>1339</v>
      </c>
      <c r="AE226">
        <v>681</v>
      </c>
      <c r="AF226" t="str">
        <f t="shared" si="83"/>
        <v>Low</v>
      </c>
      <c r="AG226" t="s">
        <v>9</v>
      </c>
      <c r="AH226" t="s">
        <v>10</v>
      </c>
      <c r="AI226" t="s">
        <v>11</v>
      </c>
      <c r="AJ226" t="str">
        <f t="shared" si="84"/>
        <v>Teen</v>
      </c>
      <c r="AK226">
        <v>110000000</v>
      </c>
      <c r="AL226" t="str">
        <f t="shared" si="85"/>
        <v>High Budget</v>
      </c>
      <c r="AM226">
        <v>2007</v>
      </c>
      <c r="AN226">
        <f t="shared" si="86"/>
        <v>18</v>
      </c>
      <c r="AO226" t="str">
        <f t="shared" si="87"/>
        <v>Old Classic</v>
      </c>
      <c r="AP226">
        <v>701</v>
      </c>
      <c r="AQ226" t="str">
        <f t="shared" si="88"/>
        <v>Very Low</v>
      </c>
      <c r="AR226">
        <v>5.2</v>
      </c>
      <c r="AS226" t="str">
        <f t="shared" si="89"/>
        <v>Below Average</v>
      </c>
      <c r="AT226">
        <v>2.35</v>
      </c>
      <c r="AU226" t="str">
        <f t="shared" si="90"/>
        <v>Cinematic Widescreen</v>
      </c>
      <c r="AV226">
        <v>0</v>
      </c>
      <c r="AW226" t="str">
        <f t="shared" si="91"/>
        <v>Very Low</v>
      </c>
    </row>
    <row r="227" spans="1:49" x14ac:dyDescent="0.3">
      <c r="A227" t="s">
        <v>0</v>
      </c>
      <c r="B227" t="s">
        <v>1126</v>
      </c>
      <c r="C227">
        <v>267</v>
      </c>
      <c r="D227" t="str">
        <f t="shared" si="71"/>
        <v>Medium</v>
      </c>
      <c r="E227">
        <v>123</v>
      </c>
      <c r="F227" t="str">
        <f t="shared" si="72"/>
        <v>2h 3m</v>
      </c>
      <c r="G227" t="str">
        <f t="shared" si="73"/>
        <v>Long Movie</v>
      </c>
      <c r="H227">
        <v>521</v>
      </c>
      <c r="I227" t="str">
        <f t="shared" si="74"/>
        <v>Very Low</v>
      </c>
      <c r="J227">
        <v>265</v>
      </c>
      <c r="K227" t="str">
        <f t="shared" si="75"/>
        <v>Very Low</v>
      </c>
      <c r="L227" t="s">
        <v>1340</v>
      </c>
      <c r="M227">
        <v>13000</v>
      </c>
      <c r="N227" t="str">
        <f t="shared" si="76"/>
        <v>Medium</v>
      </c>
      <c r="O227">
        <v>108521835</v>
      </c>
      <c r="P227" t="str">
        <f t="shared" si="77"/>
        <v>Hit</v>
      </c>
      <c r="Q227" t="s">
        <v>31</v>
      </c>
      <c r="R227" t="str">
        <f t="shared" si="78"/>
        <v>Action</v>
      </c>
      <c r="S227">
        <f t="shared" si="79"/>
        <v>2</v>
      </c>
      <c r="T227" t="s">
        <v>1128</v>
      </c>
      <c r="U227" t="s">
        <v>1341</v>
      </c>
      <c r="V227">
        <v>40123</v>
      </c>
      <c r="W227" t="str">
        <f t="shared" si="80"/>
        <v>Low</v>
      </c>
      <c r="X227">
        <v>13752</v>
      </c>
      <c r="Y227" t="str">
        <f t="shared" si="81"/>
        <v>Medium</v>
      </c>
      <c r="Z227" t="s">
        <v>1342</v>
      </c>
      <c r="AA227">
        <v>0</v>
      </c>
      <c r="AB227" t="str">
        <f t="shared" si="82"/>
        <v>Symbolic Poster</v>
      </c>
      <c r="AC227" t="s">
        <v>1343</v>
      </c>
      <c r="AD227" t="s">
        <v>1344</v>
      </c>
      <c r="AE227">
        <v>297</v>
      </c>
      <c r="AF227" t="str">
        <f t="shared" si="83"/>
        <v>Very Low</v>
      </c>
      <c r="AG227" t="s">
        <v>9</v>
      </c>
      <c r="AH227" t="s">
        <v>28</v>
      </c>
      <c r="AI227" t="s">
        <v>11</v>
      </c>
      <c r="AJ227" t="str">
        <f t="shared" si="84"/>
        <v>Teen</v>
      </c>
      <c r="AK227">
        <v>120000000</v>
      </c>
      <c r="AL227" t="str">
        <f t="shared" si="85"/>
        <v>High Budget</v>
      </c>
      <c r="AM227">
        <v>2016</v>
      </c>
      <c r="AN227">
        <f t="shared" si="86"/>
        <v>9</v>
      </c>
      <c r="AO227" t="str">
        <f t="shared" si="87"/>
        <v>Modern Classic</v>
      </c>
      <c r="AP227">
        <v>365</v>
      </c>
      <c r="AQ227" t="str">
        <f t="shared" si="88"/>
        <v>Very Low</v>
      </c>
      <c r="AR227">
        <v>7.1</v>
      </c>
      <c r="AS227" t="str">
        <f t="shared" si="89"/>
        <v>Good</v>
      </c>
      <c r="AT227">
        <v>2.35</v>
      </c>
      <c r="AU227" t="str">
        <f t="shared" si="90"/>
        <v>Cinematic Widescreen</v>
      </c>
      <c r="AV227">
        <v>31000</v>
      </c>
      <c r="AW227" t="str">
        <f t="shared" si="91"/>
        <v>Medium</v>
      </c>
    </row>
    <row r="228" spans="1:49" x14ac:dyDescent="0.3">
      <c r="A228" t="s">
        <v>0</v>
      </c>
      <c r="B228" t="s">
        <v>298</v>
      </c>
      <c r="C228">
        <v>102</v>
      </c>
      <c r="D228" t="str">
        <f t="shared" si="71"/>
        <v>Low</v>
      </c>
      <c r="E228">
        <v>107</v>
      </c>
      <c r="F228" t="str">
        <f t="shared" si="72"/>
        <v>1h 47m</v>
      </c>
      <c r="G228" t="str">
        <f t="shared" si="73"/>
        <v>Standard Movie</v>
      </c>
      <c r="H228">
        <v>368</v>
      </c>
      <c r="I228" t="str">
        <f t="shared" si="74"/>
        <v>Very Low</v>
      </c>
      <c r="J228">
        <v>1000</v>
      </c>
      <c r="K228" t="str">
        <f t="shared" si="75"/>
        <v>Very Low</v>
      </c>
      <c r="L228" t="s">
        <v>775</v>
      </c>
      <c r="M228">
        <v>2000</v>
      </c>
      <c r="N228" t="str">
        <f t="shared" si="76"/>
        <v>Low</v>
      </c>
      <c r="O228">
        <v>100685880</v>
      </c>
      <c r="P228" t="str">
        <f t="shared" si="77"/>
        <v>Hit</v>
      </c>
      <c r="Q228" t="s">
        <v>1345</v>
      </c>
      <c r="R228" t="str">
        <f t="shared" si="78"/>
        <v>Action</v>
      </c>
      <c r="S228">
        <f t="shared" si="79"/>
        <v>4</v>
      </c>
      <c r="T228" t="s">
        <v>1346</v>
      </c>
      <c r="U228" t="s">
        <v>1347</v>
      </c>
      <c r="V228">
        <v>100821</v>
      </c>
      <c r="W228" t="str">
        <f t="shared" si="80"/>
        <v>Medium</v>
      </c>
      <c r="X228">
        <v>4046</v>
      </c>
      <c r="Y228" t="str">
        <f t="shared" si="81"/>
        <v>Low</v>
      </c>
      <c r="Z228" t="s">
        <v>1348</v>
      </c>
      <c r="AA228">
        <v>0</v>
      </c>
      <c r="AB228" t="str">
        <f t="shared" si="82"/>
        <v>Symbolic Poster</v>
      </c>
      <c r="AC228" t="s">
        <v>1349</v>
      </c>
      <c r="AD228" t="s">
        <v>1350</v>
      </c>
      <c r="AE228">
        <v>554</v>
      </c>
      <c r="AF228" t="str">
        <f t="shared" si="83"/>
        <v>Low</v>
      </c>
      <c r="AG228" t="s">
        <v>9</v>
      </c>
      <c r="AH228" t="s">
        <v>10</v>
      </c>
      <c r="AI228" t="s">
        <v>11</v>
      </c>
      <c r="AJ228" t="str">
        <f t="shared" si="84"/>
        <v>Teen</v>
      </c>
      <c r="AK228">
        <v>120000000</v>
      </c>
      <c r="AL228" t="str">
        <f t="shared" si="85"/>
        <v>High Budget</v>
      </c>
      <c r="AM228">
        <v>2003</v>
      </c>
      <c r="AN228">
        <f t="shared" si="86"/>
        <v>22</v>
      </c>
      <c r="AO228" t="str">
        <f t="shared" si="87"/>
        <v>Old Classic</v>
      </c>
      <c r="AP228">
        <v>1000</v>
      </c>
      <c r="AQ228" t="str">
        <f t="shared" si="88"/>
        <v>Very Low</v>
      </c>
      <c r="AR228">
        <v>4.8</v>
      </c>
      <c r="AS228" t="str">
        <f t="shared" si="89"/>
        <v>Poor</v>
      </c>
      <c r="AT228">
        <v>2.35</v>
      </c>
      <c r="AU228" t="str">
        <f t="shared" si="90"/>
        <v>Cinematic Widescreen</v>
      </c>
      <c r="AV228">
        <v>0</v>
      </c>
      <c r="AW228" t="str">
        <f t="shared" si="91"/>
        <v>Very Low</v>
      </c>
    </row>
    <row r="229" spans="1:49" x14ac:dyDescent="0.3">
      <c r="A229" t="s">
        <v>0</v>
      </c>
      <c r="B229" t="s">
        <v>158</v>
      </c>
      <c r="C229">
        <v>775</v>
      </c>
      <c r="D229" t="str">
        <f t="shared" si="71"/>
        <v>High</v>
      </c>
      <c r="E229">
        <v>124</v>
      </c>
      <c r="F229" t="str">
        <f t="shared" si="72"/>
        <v>2h 4m</v>
      </c>
      <c r="G229" t="str">
        <f t="shared" si="73"/>
        <v>Long Movie</v>
      </c>
      <c r="H229">
        <v>0</v>
      </c>
      <c r="I229" t="str">
        <f t="shared" si="74"/>
        <v>Very Low</v>
      </c>
      <c r="J229">
        <v>641</v>
      </c>
      <c r="K229" t="str">
        <f t="shared" si="75"/>
        <v>Very Low</v>
      </c>
      <c r="L229" t="s">
        <v>747</v>
      </c>
      <c r="M229">
        <v>13000</v>
      </c>
      <c r="N229" t="str">
        <f t="shared" si="76"/>
        <v>Medium</v>
      </c>
      <c r="O229">
        <v>126464904</v>
      </c>
      <c r="P229" t="str">
        <f t="shared" si="77"/>
        <v>Hit</v>
      </c>
      <c r="Q229" t="s">
        <v>1351</v>
      </c>
      <c r="R229" t="str">
        <f t="shared" si="78"/>
        <v>Adventure</v>
      </c>
      <c r="S229">
        <f t="shared" si="79"/>
        <v>3</v>
      </c>
      <c r="T229" t="s">
        <v>429</v>
      </c>
      <c r="U229" t="s">
        <v>1352</v>
      </c>
      <c r="V229">
        <v>456260</v>
      </c>
      <c r="W229" t="str">
        <f t="shared" si="80"/>
        <v>High</v>
      </c>
      <c r="X229">
        <v>24098</v>
      </c>
      <c r="Y229" t="str">
        <f t="shared" si="81"/>
        <v>Medium</v>
      </c>
      <c r="Z229" t="s">
        <v>860</v>
      </c>
      <c r="AA229">
        <v>0</v>
      </c>
      <c r="AB229" t="str">
        <f t="shared" si="82"/>
        <v>Symbolic Poster</v>
      </c>
      <c r="AC229" t="s">
        <v>1353</v>
      </c>
      <c r="AD229" t="s">
        <v>1354</v>
      </c>
      <c r="AE229">
        <v>2326</v>
      </c>
      <c r="AF229" t="str">
        <f t="shared" si="83"/>
        <v>Medium</v>
      </c>
      <c r="AG229" t="s">
        <v>9</v>
      </c>
      <c r="AH229" t="s">
        <v>10</v>
      </c>
      <c r="AI229" t="s">
        <v>556</v>
      </c>
      <c r="AJ229" t="str">
        <f t="shared" si="84"/>
        <v>Adult</v>
      </c>
      <c r="AK229">
        <v>130000000</v>
      </c>
      <c r="AL229" t="str">
        <f t="shared" si="85"/>
        <v>High Budget</v>
      </c>
      <c r="AM229">
        <v>2012</v>
      </c>
      <c r="AN229">
        <f t="shared" si="86"/>
        <v>13</v>
      </c>
      <c r="AO229" t="str">
        <f t="shared" si="87"/>
        <v>Modern Classic</v>
      </c>
      <c r="AP229">
        <v>9000</v>
      </c>
      <c r="AQ229" t="str">
        <f t="shared" si="88"/>
        <v>Low</v>
      </c>
      <c r="AR229">
        <v>7</v>
      </c>
      <c r="AS229" t="str">
        <f t="shared" si="89"/>
        <v>Good</v>
      </c>
      <c r="AT229">
        <v>2.35</v>
      </c>
      <c r="AU229" t="str">
        <f t="shared" si="90"/>
        <v>Cinematic Widescreen</v>
      </c>
      <c r="AV229">
        <v>97000</v>
      </c>
      <c r="AW229" t="str">
        <f t="shared" si="91"/>
        <v>High</v>
      </c>
    </row>
    <row r="230" spans="1:49" x14ac:dyDescent="0.3">
      <c r="A230" t="s">
        <v>0</v>
      </c>
      <c r="B230" t="s">
        <v>917</v>
      </c>
      <c r="C230">
        <v>71</v>
      </c>
      <c r="D230" t="str">
        <f t="shared" si="71"/>
        <v>Low</v>
      </c>
      <c r="E230">
        <v>77</v>
      </c>
      <c r="F230" t="str">
        <f t="shared" si="72"/>
        <v>1h 17m</v>
      </c>
      <c r="G230" t="str">
        <f t="shared" si="73"/>
        <v>Featurette</v>
      </c>
      <c r="H230">
        <v>50</v>
      </c>
      <c r="I230" t="str">
        <f t="shared" si="74"/>
        <v>Very Low</v>
      </c>
      <c r="J230">
        <v>537</v>
      </c>
      <c r="K230" t="str">
        <f t="shared" si="75"/>
        <v>Very Low</v>
      </c>
      <c r="L230" t="s">
        <v>61</v>
      </c>
      <c r="M230">
        <v>886</v>
      </c>
      <c r="N230" t="str">
        <f t="shared" si="76"/>
        <v>Low</v>
      </c>
      <c r="O230">
        <v>64736114</v>
      </c>
      <c r="P230" t="str">
        <f t="shared" si="77"/>
        <v>Hit</v>
      </c>
      <c r="Q230" t="s">
        <v>242</v>
      </c>
      <c r="R230" t="str">
        <f t="shared" si="78"/>
        <v>Adventure</v>
      </c>
      <c r="S230">
        <f t="shared" si="79"/>
        <v>5</v>
      </c>
      <c r="T230" t="s">
        <v>1355</v>
      </c>
      <c r="U230" t="s">
        <v>1356</v>
      </c>
      <c r="V230">
        <v>36471</v>
      </c>
      <c r="W230" t="str">
        <f t="shared" si="80"/>
        <v>Low</v>
      </c>
      <c r="X230">
        <v>2682</v>
      </c>
      <c r="Y230" t="str">
        <f t="shared" si="81"/>
        <v>Low</v>
      </c>
      <c r="Z230" t="s">
        <v>1357</v>
      </c>
      <c r="AA230">
        <v>0</v>
      </c>
      <c r="AB230" t="str">
        <f t="shared" si="82"/>
        <v>Symbolic Poster</v>
      </c>
      <c r="AC230" t="s">
        <v>1358</v>
      </c>
      <c r="AD230" t="s">
        <v>1359</v>
      </c>
      <c r="AE230">
        <v>69</v>
      </c>
      <c r="AF230" t="str">
        <f t="shared" si="83"/>
        <v>Very Low</v>
      </c>
      <c r="AG230" t="s">
        <v>9</v>
      </c>
      <c r="AH230" t="s">
        <v>10</v>
      </c>
      <c r="AI230" t="s">
        <v>66</v>
      </c>
      <c r="AJ230" t="str">
        <f t="shared" si="84"/>
        <v>Family</v>
      </c>
      <c r="AK230">
        <v>120000000</v>
      </c>
      <c r="AL230" t="str">
        <f t="shared" si="85"/>
        <v>High Budget</v>
      </c>
      <c r="AM230">
        <v>2002</v>
      </c>
      <c r="AN230">
        <f t="shared" si="86"/>
        <v>23</v>
      </c>
      <c r="AO230" t="str">
        <f t="shared" si="87"/>
        <v>Old Classic</v>
      </c>
      <c r="AP230">
        <v>799</v>
      </c>
      <c r="AQ230" t="str">
        <f t="shared" si="88"/>
        <v>Very Low</v>
      </c>
      <c r="AR230">
        <v>5.4</v>
      </c>
      <c r="AS230" t="str">
        <f t="shared" si="89"/>
        <v>Below Average</v>
      </c>
      <c r="AT230">
        <v>1.85</v>
      </c>
      <c r="AU230" t="str">
        <f t="shared" si="90"/>
        <v>HDTV / Widescreen</v>
      </c>
      <c r="AV230">
        <v>459</v>
      </c>
      <c r="AW230" t="str">
        <f t="shared" si="91"/>
        <v>Very Low</v>
      </c>
    </row>
    <row r="231" spans="1:49" x14ac:dyDescent="0.3">
      <c r="A231" t="s">
        <v>0</v>
      </c>
      <c r="B231" t="s">
        <v>1360</v>
      </c>
      <c r="C231">
        <v>476</v>
      </c>
      <c r="D231" t="str">
        <f t="shared" si="71"/>
        <v>Medium</v>
      </c>
      <c r="E231">
        <v>109</v>
      </c>
      <c r="F231" t="str">
        <f t="shared" si="72"/>
        <v>1h 49m</v>
      </c>
      <c r="G231" t="str">
        <f t="shared" si="73"/>
        <v>Standard Movie</v>
      </c>
      <c r="H231">
        <v>662</v>
      </c>
      <c r="I231" t="str">
        <f t="shared" si="74"/>
        <v>Very Low</v>
      </c>
      <c r="J231">
        <v>1000</v>
      </c>
      <c r="K231" t="str">
        <f t="shared" si="75"/>
        <v>Very Low</v>
      </c>
      <c r="L231" t="s">
        <v>534</v>
      </c>
      <c r="M231">
        <v>13000</v>
      </c>
      <c r="N231" t="str">
        <f t="shared" si="76"/>
        <v>Medium</v>
      </c>
      <c r="O231">
        <v>93050117</v>
      </c>
      <c r="P231" t="str">
        <f t="shared" si="77"/>
        <v>Hit</v>
      </c>
      <c r="Q231" t="s">
        <v>1361</v>
      </c>
      <c r="R231" t="str">
        <f t="shared" si="78"/>
        <v>Action</v>
      </c>
      <c r="S231">
        <f t="shared" si="79"/>
        <v>4</v>
      </c>
      <c r="T231" t="s">
        <v>1128</v>
      </c>
      <c r="U231" t="s">
        <v>1362</v>
      </c>
      <c r="V231">
        <v>338087</v>
      </c>
      <c r="W231" t="str">
        <f t="shared" si="80"/>
        <v>High</v>
      </c>
      <c r="X231">
        <v>17689</v>
      </c>
      <c r="Y231" t="str">
        <f t="shared" si="81"/>
        <v>Medium</v>
      </c>
      <c r="Z231" t="s">
        <v>752</v>
      </c>
      <c r="AA231">
        <v>0</v>
      </c>
      <c r="AB231" t="str">
        <f t="shared" si="82"/>
        <v>Symbolic Poster</v>
      </c>
      <c r="AC231" t="s">
        <v>1363</v>
      </c>
      <c r="AD231" t="s">
        <v>1364</v>
      </c>
      <c r="AE231">
        <v>814</v>
      </c>
      <c r="AF231" t="str">
        <f t="shared" si="83"/>
        <v>Low</v>
      </c>
      <c r="AG231" t="s">
        <v>9</v>
      </c>
      <c r="AH231" t="s">
        <v>10</v>
      </c>
      <c r="AI231" t="s">
        <v>556</v>
      </c>
      <c r="AJ231" t="str">
        <f t="shared" si="84"/>
        <v>Adult</v>
      </c>
      <c r="AK231">
        <v>115000000</v>
      </c>
      <c r="AL231" t="str">
        <f t="shared" si="85"/>
        <v>High Budget</v>
      </c>
      <c r="AM231">
        <v>2013</v>
      </c>
      <c r="AN231">
        <f t="shared" si="86"/>
        <v>12</v>
      </c>
      <c r="AO231" t="str">
        <f t="shared" si="87"/>
        <v>Modern Classic</v>
      </c>
      <c r="AP231">
        <v>2000</v>
      </c>
      <c r="AQ231" t="str">
        <f t="shared" si="88"/>
        <v>Low</v>
      </c>
      <c r="AR231">
        <v>6.6</v>
      </c>
      <c r="AS231" t="str">
        <f t="shared" si="89"/>
        <v>Average</v>
      </c>
      <c r="AT231">
        <v>2.35</v>
      </c>
      <c r="AU231" t="str">
        <f t="shared" si="90"/>
        <v>Cinematic Widescreen</v>
      </c>
      <c r="AV231">
        <v>61000</v>
      </c>
      <c r="AW231" t="str">
        <f t="shared" si="91"/>
        <v>High</v>
      </c>
    </row>
    <row r="232" spans="1:49" x14ac:dyDescent="0.3">
      <c r="A232" t="s">
        <v>0</v>
      </c>
      <c r="B232" t="s">
        <v>1365</v>
      </c>
      <c r="C232">
        <v>207</v>
      </c>
      <c r="D232" t="str">
        <f t="shared" si="71"/>
        <v>Medium</v>
      </c>
      <c r="E232">
        <v>134</v>
      </c>
      <c r="F232" t="str">
        <f t="shared" si="72"/>
        <v>2h 14m</v>
      </c>
      <c r="G232" t="str">
        <f t="shared" si="73"/>
        <v>Long Movie</v>
      </c>
      <c r="H232">
        <v>123</v>
      </c>
      <c r="I232" t="str">
        <f t="shared" si="74"/>
        <v>Very Low</v>
      </c>
      <c r="J232">
        <v>567</v>
      </c>
      <c r="K232" t="str">
        <f t="shared" si="75"/>
        <v>Very Low</v>
      </c>
      <c r="L232" t="s">
        <v>1272</v>
      </c>
      <c r="M232">
        <v>14000</v>
      </c>
      <c r="N232" t="str">
        <f t="shared" si="76"/>
        <v>Medium</v>
      </c>
      <c r="O232">
        <v>57637485</v>
      </c>
      <c r="P232" t="str">
        <f t="shared" si="77"/>
        <v>Hit</v>
      </c>
      <c r="Q232" t="s">
        <v>198</v>
      </c>
      <c r="R232" t="str">
        <f t="shared" si="78"/>
        <v>Action</v>
      </c>
      <c r="S232">
        <f t="shared" si="79"/>
        <v>4</v>
      </c>
      <c r="T232" t="s">
        <v>308</v>
      </c>
      <c r="U232" t="s">
        <v>1366</v>
      </c>
      <c r="V232">
        <v>183909</v>
      </c>
      <c r="W232" t="str">
        <f t="shared" si="80"/>
        <v>Medium</v>
      </c>
      <c r="X232">
        <v>17159</v>
      </c>
      <c r="Y232" t="str">
        <f t="shared" si="81"/>
        <v>Medium</v>
      </c>
      <c r="Z232" t="s">
        <v>1367</v>
      </c>
      <c r="AA232">
        <v>0</v>
      </c>
      <c r="AB232" t="str">
        <f t="shared" si="82"/>
        <v>Symbolic Poster</v>
      </c>
      <c r="AC232" t="s">
        <v>1368</v>
      </c>
      <c r="AD232" t="s">
        <v>1369</v>
      </c>
      <c r="AE232">
        <v>666</v>
      </c>
      <c r="AF232" t="str">
        <f t="shared" si="83"/>
        <v>Low</v>
      </c>
      <c r="AG232" t="s">
        <v>9</v>
      </c>
      <c r="AH232" t="s">
        <v>10</v>
      </c>
      <c r="AI232" t="s">
        <v>11</v>
      </c>
      <c r="AJ232" t="str">
        <f t="shared" si="84"/>
        <v>Teen</v>
      </c>
      <c r="AK232">
        <v>105000000</v>
      </c>
      <c r="AL232" t="str">
        <f t="shared" si="85"/>
        <v>High Budget</v>
      </c>
      <c r="AM232">
        <v>2004</v>
      </c>
      <c r="AN232">
        <f t="shared" si="86"/>
        <v>21</v>
      </c>
      <c r="AO232" t="str">
        <f t="shared" si="87"/>
        <v>Old Classic</v>
      </c>
      <c r="AP232">
        <v>850</v>
      </c>
      <c r="AQ232" t="str">
        <f t="shared" si="88"/>
        <v>Very Low</v>
      </c>
      <c r="AR232">
        <v>6.7</v>
      </c>
      <c r="AS232" t="str">
        <f t="shared" si="89"/>
        <v>Average</v>
      </c>
      <c r="AT232">
        <v>2.35</v>
      </c>
      <c r="AU232" t="str">
        <f t="shared" si="90"/>
        <v>Cinematic Widescreen</v>
      </c>
      <c r="AV232">
        <v>0</v>
      </c>
      <c r="AW232" t="str">
        <f t="shared" si="91"/>
        <v>Very Low</v>
      </c>
    </row>
    <row r="233" spans="1:49" x14ac:dyDescent="0.3">
      <c r="A233" t="s">
        <v>0</v>
      </c>
      <c r="B233" t="s">
        <v>1370</v>
      </c>
      <c r="C233">
        <v>492</v>
      </c>
      <c r="D233" t="str">
        <f t="shared" si="71"/>
        <v>Medium</v>
      </c>
      <c r="E233">
        <v>117</v>
      </c>
      <c r="F233" t="str">
        <f t="shared" si="72"/>
        <v>1h 57m</v>
      </c>
      <c r="G233" t="str">
        <f t="shared" si="73"/>
        <v>Standard Movie</v>
      </c>
      <c r="H233">
        <v>294</v>
      </c>
      <c r="I233" t="str">
        <f t="shared" si="74"/>
        <v>Very Low</v>
      </c>
      <c r="J233">
        <v>1000</v>
      </c>
      <c r="K233" t="str">
        <f t="shared" si="75"/>
        <v>Very Low</v>
      </c>
      <c r="L233" t="s">
        <v>1371</v>
      </c>
      <c r="M233">
        <v>10000</v>
      </c>
      <c r="N233" t="str">
        <f t="shared" si="76"/>
        <v>Low</v>
      </c>
      <c r="O233">
        <v>58607007</v>
      </c>
      <c r="P233" t="str">
        <f t="shared" si="77"/>
        <v>Hit</v>
      </c>
      <c r="Q233" t="s">
        <v>1372</v>
      </c>
      <c r="R233" t="str">
        <f t="shared" si="78"/>
        <v>Action</v>
      </c>
      <c r="S233">
        <f t="shared" si="79"/>
        <v>4</v>
      </c>
      <c r="T233" t="s">
        <v>411</v>
      </c>
      <c r="U233" t="s">
        <v>1373</v>
      </c>
      <c r="V233">
        <v>182899</v>
      </c>
      <c r="W233" t="str">
        <f t="shared" si="80"/>
        <v>Medium</v>
      </c>
      <c r="X233">
        <v>14161</v>
      </c>
      <c r="Y233" t="str">
        <f t="shared" si="81"/>
        <v>Medium</v>
      </c>
      <c r="Z233" t="s">
        <v>1374</v>
      </c>
      <c r="AA233">
        <v>0</v>
      </c>
      <c r="AB233" t="str">
        <f t="shared" si="82"/>
        <v>Symbolic Poster</v>
      </c>
      <c r="AC233" t="s">
        <v>1375</v>
      </c>
      <c r="AD233" t="s">
        <v>1376</v>
      </c>
      <c r="AE233">
        <v>630</v>
      </c>
      <c r="AF233" t="str">
        <f t="shared" si="83"/>
        <v>Low</v>
      </c>
      <c r="AG233" t="s">
        <v>9</v>
      </c>
      <c r="AH233" t="s">
        <v>10</v>
      </c>
      <c r="AI233" t="s">
        <v>11</v>
      </c>
      <c r="AJ233" t="str">
        <f t="shared" si="84"/>
        <v>Teen</v>
      </c>
      <c r="AK233">
        <v>100000000</v>
      </c>
      <c r="AL233" t="str">
        <f t="shared" si="85"/>
        <v>High Budget</v>
      </c>
      <c r="AM233">
        <v>2014</v>
      </c>
      <c r="AN233">
        <f t="shared" si="86"/>
        <v>11</v>
      </c>
      <c r="AO233" t="str">
        <f t="shared" si="87"/>
        <v>Modern Classic</v>
      </c>
      <c r="AP233">
        <v>2000</v>
      </c>
      <c r="AQ233" t="str">
        <f t="shared" si="88"/>
        <v>Low</v>
      </c>
      <c r="AR233">
        <v>6.2</v>
      </c>
      <c r="AS233" t="str">
        <f t="shared" si="89"/>
        <v>Average</v>
      </c>
      <c r="AT233">
        <v>2.35</v>
      </c>
      <c r="AU233" t="str">
        <f t="shared" si="90"/>
        <v>Cinematic Widescreen</v>
      </c>
      <c r="AV233">
        <v>60000</v>
      </c>
      <c r="AW233" t="str">
        <f t="shared" si="91"/>
        <v>High</v>
      </c>
    </row>
    <row r="234" spans="1:49" x14ac:dyDescent="0.3">
      <c r="A234" t="s">
        <v>0</v>
      </c>
      <c r="B234" t="s">
        <v>414</v>
      </c>
      <c r="C234">
        <v>284</v>
      </c>
      <c r="D234" t="str">
        <f t="shared" si="71"/>
        <v>Medium</v>
      </c>
      <c r="E234">
        <v>135</v>
      </c>
      <c r="F234" t="str">
        <f t="shared" si="72"/>
        <v>2h 15m</v>
      </c>
      <c r="G234" t="str">
        <f t="shared" si="73"/>
        <v>Long Movie</v>
      </c>
      <c r="H234">
        <v>0</v>
      </c>
      <c r="I234" t="str">
        <f t="shared" si="74"/>
        <v>Very Low</v>
      </c>
      <c r="J234">
        <v>87</v>
      </c>
      <c r="K234" t="str">
        <f t="shared" si="75"/>
        <v>Very Low</v>
      </c>
      <c r="L234" t="s">
        <v>1377</v>
      </c>
      <c r="M234">
        <v>690</v>
      </c>
      <c r="N234" t="str">
        <f t="shared" si="76"/>
        <v>Low</v>
      </c>
      <c r="O234">
        <v>43929341</v>
      </c>
      <c r="P234" t="str">
        <f t="shared" si="77"/>
        <v>Average</v>
      </c>
      <c r="Q234" t="s">
        <v>1378</v>
      </c>
      <c r="R234" t="str">
        <f t="shared" si="78"/>
        <v>Action</v>
      </c>
      <c r="S234">
        <f t="shared" si="79"/>
        <v>3</v>
      </c>
      <c r="T234" t="s">
        <v>1379</v>
      </c>
      <c r="U234" t="s">
        <v>1380</v>
      </c>
      <c r="V234">
        <v>57873</v>
      </c>
      <c r="W234" t="str">
        <f t="shared" si="80"/>
        <v>Medium</v>
      </c>
      <c r="X234">
        <v>902</v>
      </c>
      <c r="Y234" t="str">
        <f t="shared" si="81"/>
        <v>Very Low</v>
      </c>
      <c r="Z234" t="s">
        <v>1381</v>
      </c>
      <c r="AA234">
        <v>0</v>
      </c>
      <c r="AB234" t="str">
        <f t="shared" si="82"/>
        <v>Symbolic Poster</v>
      </c>
      <c r="AC234" t="s">
        <v>1382</v>
      </c>
      <c r="AD234" t="s">
        <v>1383</v>
      </c>
      <c r="AE234">
        <v>414</v>
      </c>
      <c r="AF234" t="str">
        <f t="shared" si="83"/>
        <v>Very Low</v>
      </c>
      <c r="AG234" t="s">
        <v>9</v>
      </c>
      <c r="AH234" t="s">
        <v>10</v>
      </c>
      <c r="AI234" t="s">
        <v>66</v>
      </c>
      <c r="AJ234" t="str">
        <f t="shared" si="84"/>
        <v>Family</v>
      </c>
      <c r="AK234">
        <v>120000000</v>
      </c>
      <c r="AL234" t="str">
        <f t="shared" si="85"/>
        <v>High Budget</v>
      </c>
      <c r="AM234">
        <v>2008</v>
      </c>
      <c r="AN234">
        <f t="shared" si="86"/>
        <v>17</v>
      </c>
      <c r="AO234" t="str">
        <f t="shared" si="87"/>
        <v>Old Classic</v>
      </c>
      <c r="AP234">
        <v>107</v>
      </c>
      <c r="AQ234" t="str">
        <f t="shared" si="88"/>
        <v>Very Low</v>
      </c>
      <c r="AR234">
        <v>6.1</v>
      </c>
      <c r="AS234" t="str">
        <f t="shared" si="89"/>
        <v>Average</v>
      </c>
      <c r="AT234">
        <v>2.35</v>
      </c>
      <c r="AU234" t="str">
        <f t="shared" si="90"/>
        <v>Cinematic Widescreen</v>
      </c>
      <c r="AV234">
        <v>0</v>
      </c>
      <c r="AW234" t="str">
        <f t="shared" si="91"/>
        <v>Very Low</v>
      </c>
    </row>
    <row r="235" spans="1:49" x14ac:dyDescent="0.3">
      <c r="A235" t="s">
        <v>0</v>
      </c>
      <c r="B235" t="s">
        <v>1384</v>
      </c>
      <c r="C235">
        <v>168</v>
      </c>
      <c r="D235" t="str">
        <f t="shared" si="71"/>
        <v>Low</v>
      </c>
      <c r="E235">
        <v>121</v>
      </c>
      <c r="F235" t="str">
        <f t="shared" si="72"/>
        <v>2h 1m</v>
      </c>
      <c r="G235" t="str">
        <f t="shared" si="73"/>
        <v>Long Movie</v>
      </c>
      <c r="H235">
        <v>274</v>
      </c>
      <c r="I235" t="str">
        <f t="shared" si="74"/>
        <v>Very Low</v>
      </c>
      <c r="J235">
        <v>157</v>
      </c>
      <c r="K235" t="str">
        <f t="shared" si="75"/>
        <v>Very Low</v>
      </c>
      <c r="L235" t="s">
        <v>1385</v>
      </c>
      <c r="M235">
        <v>273</v>
      </c>
      <c r="N235" t="str">
        <f t="shared" si="76"/>
        <v>Low</v>
      </c>
      <c r="O235">
        <v>30212620</v>
      </c>
      <c r="P235" t="str">
        <f t="shared" si="77"/>
        <v>Average</v>
      </c>
      <c r="Q235" t="s">
        <v>1386</v>
      </c>
      <c r="R235" t="str">
        <f t="shared" si="78"/>
        <v>Comedy</v>
      </c>
      <c r="S235">
        <f t="shared" si="79"/>
        <v>3</v>
      </c>
      <c r="T235" t="s">
        <v>1387</v>
      </c>
      <c r="U235" t="s">
        <v>1388</v>
      </c>
      <c r="V235">
        <v>35066</v>
      </c>
      <c r="W235" t="str">
        <f t="shared" si="80"/>
        <v>Low</v>
      </c>
      <c r="X235">
        <v>993</v>
      </c>
      <c r="Y235" t="str">
        <f t="shared" si="81"/>
        <v>Very Low</v>
      </c>
      <c r="Z235" t="s">
        <v>1389</v>
      </c>
      <c r="AA235">
        <v>4</v>
      </c>
      <c r="AB235" t="str">
        <f t="shared" si="82"/>
        <v>Ensemble Poster</v>
      </c>
      <c r="AC235" t="s">
        <v>1390</v>
      </c>
      <c r="AD235" t="s">
        <v>1391</v>
      </c>
      <c r="AE235">
        <v>196</v>
      </c>
      <c r="AF235" t="str">
        <f t="shared" si="83"/>
        <v>Very Low</v>
      </c>
      <c r="AG235" t="s">
        <v>9</v>
      </c>
      <c r="AH235" t="s">
        <v>10</v>
      </c>
      <c r="AI235" t="s">
        <v>11</v>
      </c>
      <c r="AJ235" t="str">
        <f t="shared" si="84"/>
        <v>Teen</v>
      </c>
      <c r="AK235">
        <v>120000000</v>
      </c>
      <c r="AL235" t="str">
        <f t="shared" si="85"/>
        <v>High Budget</v>
      </c>
      <c r="AM235">
        <v>2010</v>
      </c>
      <c r="AN235">
        <f t="shared" si="86"/>
        <v>15</v>
      </c>
      <c r="AO235" t="str">
        <f t="shared" si="87"/>
        <v>Modern Classic</v>
      </c>
      <c r="AP235">
        <v>216</v>
      </c>
      <c r="AQ235" t="str">
        <f t="shared" si="88"/>
        <v>Very Low</v>
      </c>
      <c r="AR235">
        <v>5.3</v>
      </c>
      <c r="AS235" t="str">
        <f t="shared" si="89"/>
        <v>Below Average</v>
      </c>
      <c r="AT235">
        <v>1.85</v>
      </c>
      <c r="AU235" t="str">
        <f t="shared" si="90"/>
        <v>HDTV / Widescreen</v>
      </c>
      <c r="AV235">
        <v>0</v>
      </c>
      <c r="AW235" t="str">
        <f t="shared" si="91"/>
        <v>Very Low</v>
      </c>
    </row>
    <row r="236" spans="1:49" x14ac:dyDescent="0.3">
      <c r="A236" t="s">
        <v>0</v>
      </c>
      <c r="B236" t="s">
        <v>1392</v>
      </c>
      <c r="C236">
        <v>283</v>
      </c>
      <c r="D236" t="str">
        <f t="shared" si="71"/>
        <v>Medium</v>
      </c>
      <c r="E236">
        <v>117</v>
      </c>
      <c r="F236" t="str">
        <f t="shared" si="72"/>
        <v>1h 57m</v>
      </c>
      <c r="G236" t="str">
        <f t="shared" si="73"/>
        <v>Standard Movie</v>
      </c>
      <c r="H236">
        <v>446</v>
      </c>
      <c r="I236" t="str">
        <f t="shared" si="74"/>
        <v>Very Low</v>
      </c>
      <c r="J236">
        <v>877</v>
      </c>
      <c r="K236" t="str">
        <f t="shared" si="75"/>
        <v>Very Low</v>
      </c>
      <c r="L236" t="s">
        <v>1393</v>
      </c>
      <c r="M236">
        <v>10000</v>
      </c>
      <c r="N236" t="str">
        <f t="shared" si="76"/>
        <v>Low</v>
      </c>
      <c r="O236">
        <v>76418654</v>
      </c>
      <c r="P236" t="str">
        <f t="shared" si="77"/>
        <v>Hit</v>
      </c>
      <c r="Q236" t="s">
        <v>1394</v>
      </c>
      <c r="R236" t="str">
        <f t="shared" si="78"/>
        <v>Action</v>
      </c>
      <c r="S236">
        <f t="shared" si="79"/>
        <v>3</v>
      </c>
      <c r="T236" t="s">
        <v>494</v>
      </c>
      <c r="U236" t="s">
        <v>1395</v>
      </c>
      <c r="V236">
        <v>148280</v>
      </c>
      <c r="W236" t="str">
        <f t="shared" si="80"/>
        <v>Medium</v>
      </c>
      <c r="X236">
        <v>12731</v>
      </c>
      <c r="Y236" t="str">
        <f t="shared" si="81"/>
        <v>Medium</v>
      </c>
      <c r="Z236" t="s">
        <v>1161</v>
      </c>
      <c r="AA236">
        <v>0</v>
      </c>
      <c r="AB236" t="str">
        <f t="shared" si="82"/>
        <v>Symbolic Poster</v>
      </c>
      <c r="AC236" t="s">
        <v>1396</v>
      </c>
      <c r="AD236" t="s">
        <v>1397</v>
      </c>
      <c r="AE236">
        <v>348</v>
      </c>
      <c r="AF236" t="str">
        <f t="shared" si="83"/>
        <v>Very Low</v>
      </c>
      <c r="AG236" t="s">
        <v>9</v>
      </c>
      <c r="AH236" t="s">
        <v>10</v>
      </c>
      <c r="AI236" t="s">
        <v>11</v>
      </c>
      <c r="AJ236" t="str">
        <f t="shared" si="84"/>
        <v>Teen</v>
      </c>
      <c r="AK236">
        <v>117000000</v>
      </c>
      <c r="AL236" t="str">
        <f t="shared" si="85"/>
        <v>High Budget</v>
      </c>
      <c r="AM236">
        <v>2010</v>
      </c>
      <c r="AN236">
        <f t="shared" si="86"/>
        <v>15</v>
      </c>
      <c r="AO236" t="str">
        <f t="shared" si="87"/>
        <v>Modern Classic</v>
      </c>
      <c r="AP236">
        <v>973</v>
      </c>
      <c r="AQ236" t="str">
        <f t="shared" si="88"/>
        <v>Very Low</v>
      </c>
      <c r="AR236">
        <v>6.3</v>
      </c>
      <c r="AS236" t="str">
        <f t="shared" si="89"/>
        <v>Average</v>
      </c>
      <c r="AT236">
        <v>2.35</v>
      </c>
      <c r="AU236" t="str">
        <f t="shared" si="90"/>
        <v>Cinematic Widescreen</v>
      </c>
      <c r="AV236">
        <v>11000</v>
      </c>
      <c r="AW236" t="str">
        <f t="shared" si="91"/>
        <v>Medium</v>
      </c>
    </row>
    <row r="237" spans="1:49" x14ac:dyDescent="0.3">
      <c r="A237" t="s">
        <v>0</v>
      </c>
      <c r="B237" t="s">
        <v>270</v>
      </c>
      <c r="C237">
        <v>539</v>
      </c>
      <c r="D237" t="str">
        <f t="shared" si="71"/>
        <v>High</v>
      </c>
      <c r="E237">
        <v>124</v>
      </c>
      <c r="F237" t="str">
        <f t="shared" si="72"/>
        <v>2h 4m</v>
      </c>
      <c r="G237" t="str">
        <f t="shared" si="73"/>
        <v>Long Movie</v>
      </c>
      <c r="H237">
        <v>364</v>
      </c>
      <c r="I237" t="str">
        <f t="shared" si="74"/>
        <v>Very Low</v>
      </c>
      <c r="J237">
        <v>1000</v>
      </c>
      <c r="K237" t="str">
        <f t="shared" si="75"/>
        <v>Very Low</v>
      </c>
      <c r="L237" t="s">
        <v>494</v>
      </c>
      <c r="M237">
        <v>11000</v>
      </c>
      <c r="N237" t="str">
        <f t="shared" si="76"/>
        <v>Medium</v>
      </c>
      <c r="O237">
        <v>89021735</v>
      </c>
      <c r="P237" t="str">
        <f t="shared" si="77"/>
        <v>Hit</v>
      </c>
      <c r="Q237" t="s">
        <v>1398</v>
      </c>
      <c r="R237" t="str">
        <f t="shared" si="78"/>
        <v>Action</v>
      </c>
      <c r="S237">
        <f t="shared" si="79"/>
        <v>4</v>
      </c>
      <c r="T237" t="s">
        <v>437</v>
      </c>
      <c r="U237" t="s">
        <v>1399</v>
      </c>
      <c r="V237">
        <v>387436</v>
      </c>
      <c r="W237" t="str">
        <f t="shared" si="80"/>
        <v>High</v>
      </c>
      <c r="X237">
        <v>22004</v>
      </c>
      <c r="Y237" t="str">
        <f t="shared" si="81"/>
        <v>Medium</v>
      </c>
      <c r="Z237" t="s">
        <v>1400</v>
      </c>
      <c r="AA237">
        <v>0</v>
      </c>
      <c r="AB237" t="str">
        <f t="shared" si="82"/>
        <v>Symbolic Poster</v>
      </c>
      <c r="AC237" t="s">
        <v>1401</v>
      </c>
      <c r="AD237" t="s">
        <v>1402</v>
      </c>
      <c r="AE237">
        <v>892</v>
      </c>
      <c r="AF237" t="str">
        <f t="shared" si="83"/>
        <v>Low</v>
      </c>
      <c r="AG237" t="s">
        <v>9</v>
      </c>
      <c r="AH237" t="s">
        <v>10</v>
      </c>
      <c r="AI237" t="s">
        <v>11</v>
      </c>
      <c r="AJ237" t="str">
        <f t="shared" si="84"/>
        <v>Teen</v>
      </c>
      <c r="AK237">
        <v>120000000</v>
      </c>
      <c r="AL237" t="str">
        <f t="shared" si="85"/>
        <v>High Budget</v>
      </c>
      <c r="AM237">
        <v>2013</v>
      </c>
      <c r="AN237">
        <f t="shared" si="86"/>
        <v>12</v>
      </c>
      <c r="AO237" t="str">
        <f t="shared" si="87"/>
        <v>Modern Classic</v>
      </c>
      <c r="AP237">
        <v>10000</v>
      </c>
      <c r="AQ237" t="str">
        <f t="shared" si="88"/>
        <v>Low</v>
      </c>
      <c r="AR237">
        <v>7</v>
      </c>
      <c r="AS237" t="str">
        <f t="shared" si="89"/>
        <v>Good</v>
      </c>
      <c r="AT237">
        <v>2.35</v>
      </c>
      <c r="AU237" t="str">
        <f t="shared" si="90"/>
        <v>Cinematic Widescreen</v>
      </c>
      <c r="AV237">
        <v>71000</v>
      </c>
      <c r="AW237" t="str">
        <f t="shared" si="91"/>
        <v>High</v>
      </c>
    </row>
    <row r="238" spans="1:49" x14ac:dyDescent="0.3">
      <c r="A238" t="s">
        <v>0</v>
      </c>
      <c r="B238" t="s">
        <v>1403</v>
      </c>
      <c r="C238">
        <v>359</v>
      </c>
      <c r="D238" t="str">
        <f t="shared" si="71"/>
        <v>Medium</v>
      </c>
      <c r="E238">
        <v>140</v>
      </c>
      <c r="F238" t="str">
        <f t="shared" si="72"/>
        <v>2h 20m</v>
      </c>
      <c r="G238" t="str">
        <f t="shared" si="73"/>
        <v>Long Movie</v>
      </c>
      <c r="H238">
        <v>0</v>
      </c>
      <c r="I238" t="str">
        <f t="shared" si="74"/>
        <v>Very Low</v>
      </c>
      <c r="J238">
        <v>4000</v>
      </c>
      <c r="K238" t="str">
        <f t="shared" si="75"/>
        <v>Low</v>
      </c>
      <c r="L238" t="s">
        <v>172</v>
      </c>
      <c r="M238">
        <v>20000</v>
      </c>
      <c r="N238" t="str">
        <f t="shared" si="76"/>
        <v>Medium</v>
      </c>
      <c r="O238">
        <v>380262555</v>
      </c>
      <c r="P238" t="str">
        <f t="shared" si="77"/>
        <v>Superhit</v>
      </c>
      <c r="Q238" t="s">
        <v>3</v>
      </c>
      <c r="R238" t="str">
        <f t="shared" si="78"/>
        <v>Action</v>
      </c>
      <c r="S238">
        <f t="shared" si="79"/>
        <v>4</v>
      </c>
      <c r="T238" t="s">
        <v>812</v>
      </c>
      <c r="U238" t="s">
        <v>1404</v>
      </c>
      <c r="V238">
        <v>520104</v>
      </c>
      <c r="W238" t="str">
        <f t="shared" si="80"/>
        <v>Very High</v>
      </c>
      <c r="X238">
        <v>44042</v>
      </c>
      <c r="Y238" t="str">
        <f t="shared" si="81"/>
        <v>Medium</v>
      </c>
      <c r="Z238" t="s">
        <v>1405</v>
      </c>
      <c r="AA238">
        <v>4</v>
      </c>
      <c r="AB238" t="str">
        <f t="shared" si="82"/>
        <v>Ensemble Poster</v>
      </c>
      <c r="AC238" t="s">
        <v>1406</v>
      </c>
      <c r="AD238" t="s">
        <v>1407</v>
      </c>
      <c r="AE238">
        <v>3286</v>
      </c>
      <c r="AF238" t="str">
        <f t="shared" si="83"/>
        <v>Medium</v>
      </c>
      <c r="AG238" t="s">
        <v>9</v>
      </c>
      <c r="AH238" t="s">
        <v>10</v>
      </c>
      <c r="AI238" t="s">
        <v>11</v>
      </c>
      <c r="AJ238" t="str">
        <f t="shared" si="84"/>
        <v>Teen</v>
      </c>
      <c r="AK238">
        <v>113000000</v>
      </c>
      <c r="AL238" t="str">
        <f t="shared" si="85"/>
        <v>High Budget</v>
      </c>
      <c r="AM238">
        <v>2005</v>
      </c>
      <c r="AN238">
        <f t="shared" si="86"/>
        <v>20</v>
      </c>
      <c r="AO238" t="str">
        <f t="shared" si="87"/>
        <v>Old Classic</v>
      </c>
      <c r="AP238">
        <v>16000</v>
      </c>
      <c r="AQ238" t="str">
        <f t="shared" si="88"/>
        <v>Medium</v>
      </c>
      <c r="AR238">
        <v>7.6</v>
      </c>
      <c r="AS238" t="str">
        <f t="shared" si="89"/>
        <v>Good</v>
      </c>
      <c r="AT238">
        <v>2.35</v>
      </c>
      <c r="AU238" t="str">
        <f t="shared" si="90"/>
        <v>Cinematic Widescreen</v>
      </c>
      <c r="AV238">
        <v>10000</v>
      </c>
      <c r="AW238" t="str">
        <f t="shared" si="91"/>
        <v>Low</v>
      </c>
    </row>
    <row r="239" spans="1:49" x14ac:dyDescent="0.3">
      <c r="A239" t="s">
        <v>0</v>
      </c>
      <c r="B239" t="s">
        <v>1403</v>
      </c>
      <c r="C239">
        <v>284</v>
      </c>
      <c r="D239" t="str">
        <f t="shared" si="71"/>
        <v>Medium</v>
      </c>
      <c r="E239">
        <v>142</v>
      </c>
      <c r="F239" t="str">
        <f t="shared" si="72"/>
        <v>2h 22m</v>
      </c>
      <c r="G239" t="str">
        <f t="shared" si="73"/>
        <v>Long Movie</v>
      </c>
      <c r="H239">
        <v>0</v>
      </c>
      <c r="I239" t="str">
        <f t="shared" si="74"/>
        <v>Very Low</v>
      </c>
      <c r="J239">
        <v>4000</v>
      </c>
      <c r="K239" t="str">
        <f t="shared" si="75"/>
        <v>Low</v>
      </c>
      <c r="L239" t="s">
        <v>172</v>
      </c>
      <c r="M239">
        <v>20000</v>
      </c>
      <c r="N239" t="str">
        <f t="shared" si="76"/>
        <v>Medium</v>
      </c>
      <c r="O239">
        <v>310675583</v>
      </c>
      <c r="P239" t="str">
        <f t="shared" si="77"/>
        <v>Superhit</v>
      </c>
      <c r="Q239" t="s">
        <v>3</v>
      </c>
      <c r="R239" t="str">
        <f t="shared" si="78"/>
        <v>Action</v>
      </c>
      <c r="S239">
        <f t="shared" si="79"/>
        <v>4</v>
      </c>
      <c r="T239" t="s">
        <v>812</v>
      </c>
      <c r="U239" t="s">
        <v>1408</v>
      </c>
      <c r="V239">
        <v>464310</v>
      </c>
      <c r="W239" t="str">
        <f t="shared" si="80"/>
        <v>High</v>
      </c>
      <c r="X239">
        <v>42990</v>
      </c>
      <c r="Y239" t="str">
        <f t="shared" si="81"/>
        <v>Medium</v>
      </c>
      <c r="Z239" t="s">
        <v>1405</v>
      </c>
      <c r="AA239">
        <v>3</v>
      </c>
      <c r="AB239" t="str">
        <f t="shared" si="82"/>
        <v>Duo/Trio Poster</v>
      </c>
      <c r="AC239" t="s">
        <v>1409</v>
      </c>
      <c r="AD239" t="s">
        <v>1410</v>
      </c>
      <c r="AE239">
        <v>3516</v>
      </c>
      <c r="AF239" t="str">
        <f t="shared" si="83"/>
        <v>Medium</v>
      </c>
      <c r="AG239" t="s">
        <v>9</v>
      </c>
      <c r="AH239" t="s">
        <v>10</v>
      </c>
      <c r="AI239" t="s">
        <v>66</v>
      </c>
      <c r="AJ239" t="str">
        <f t="shared" si="84"/>
        <v>Family</v>
      </c>
      <c r="AK239">
        <v>115000000</v>
      </c>
      <c r="AL239" t="str">
        <f t="shared" si="85"/>
        <v>High Budget</v>
      </c>
      <c r="AM239">
        <v>2002</v>
      </c>
      <c r="AN239">
        <f t="shared" si="86"/>
        <v>23</v>
      </c>
      <c r="AO239" t="str">
        <f t="shared" si="87"/>
        <v>Old Classic</v>
      </c>
      <c r="AP239">
        <v>16000</v>
      </c>
      <c r="AQ239" t="str">
        <f t="shared" si="88"/>
        <v>Medium</v>
      </c>
      <c r="AR239">
        <v>6.7</v>
      </c>
      <c r="AS239" t="str">
        <f t="shared" si="89"/>
        <v>Average</v>
      </c>
      <c r="AT239">
        <v>1.78</v>
      </c>
      <c r="AU239" t="str">
        <f t="shared" si="90"/>
        <v>HDTV / Widescreen</v>
      </c>
      <c r="AV239">
        <v>0</v>
      </c>
      <c r="AW239" t="str">
        <f t="shared" si="91"/>
        <v>Very Low</v>
      </c>
    </row>
    <row r="240" spans="1:49" x14ac:dyDescent="0.3">
      <c r="A240" t="s">
        <v>0</v>
      </c>
      <c r="B240" t="s">
        <v>440</v>
      </c>
      <c r="C240">
        <v>250</v>
      </c>
      <c r="D240" t="str">
        <f t="shared" si="71"/>
        <v>Medium</v>
      </c>
      <c r="E240">
        <v>92</v>
      </c>
      <c r="F240" t="str">
        <f t="shared" si="72"/>
        <v>1h 32m</v>
      </c>
      <c r="G240" t="str">
        <f t="shared" si="73"/>
        <v>Standard Movie</v>
      </c>
      <c r="H240">
        <v>0</v>
      </c>
      <c r="I240" t="str">
        <f t="shared" si="74"/>
        <v>Very Low</v>
      </c>
      <c r="J240">
        <v>773</v>
      </c>
      <c r="K240" t="str">
        <f t="shared" si="75"/>
        <v>Very Low</v>
      </c>
      <c r="L240" t="s">
        <v>292</v>
      </c>
      <c r="M240">
        <v>12000</v>
      </c>
      <c r="N240" t="str">
        <f t="shared" si="76"/>
        <v>Medium</v>
      </c>
      <c r="O240">
        <v>289907418</v>
      </c>
      <c r="P240" t="str">
        <f t="shared" si="77"/>
        <v>Superhit</v>
      </c>
      <c r="Q240" t="s">
        <v>242</v>
      </c>
      <c r="R240" t="str">
        <f t="shared" si="78"/>
        <v>Adventure</v>
      </c>
      <c r="S240">
        <f t="shared" si="79"/>
        <v>5</v>
      </c>
      <c r="T240" t="s">
        <v>243</v>
      </c>
      <c r="U240" t="s">
        <v>1411</v>
      </c>
      <c r="V240">
        <v>585659</v>
      </c>
      <c r="W240" t="str">
        <f t="shared" si="80"/>
        <v>Very High</v>
      </c>
      <c r="X240">
        <v>15013</v>
      </c>
      <c r="Y240" t="str">
        <f t="shared" si="81"/>
        <v>Medium</v>
      </c>
      <c r="Z240" t="s">
        <v>1412</v>
      </c>
      <c r="AA240">
        <v>0</v>
      </c>
      <c r="AB240" t="str">
        <f t="shared" si="82"/>
        <v>Symbolic Poster</v>
      </c>
      <c r="AC240" t="s">
        <v>1413</v>
      </c>
      <c r="AD240" t="s">
        <v>1414</v>
      </c>
      <c r="AE240">
        <v>593</v>
      </c>
      <c r="AF240" t="str">
        <f t="shared" si="83"/>
        <v>Low</v>
      </c>
      <c r="AG240" t="s">
        <v>9</v>
      </c>
      <c r="AH240" t="s">
        <v>10</v>
      </c>
      <c r="AI240" t="s">
        <v>248</v>
      </c>
      <c r="AJ240" t="str">
        <f t="shared" si="84"/>
        <v>Family</v>
      </c>
      <c r="AK240">
        <v>115000000</v>
      </c>
      <c r="AL240" t="str">
        <f t="shared" si="85"/>
        <v>High Budget</v>
      </c>
      <c r="AM240">
        <v>2001</v>
      </c>
      <c r="AN240">
        <f t="shared" si="86"/>
        <v>24</v>
      </c>
      <c r="AO240" t="str">
        <f t="shared" si="87"/>
        <v>Old Classic</v>
      </c>
      <c r="AP240">
        <v>1000</v>
      </c>
      <c r="AQ240" t="str">
        <f t="shared" si="88"/>
        <v>Very Low</v>
      </c>
      <c r="AR240">
        <v>8.1</v>
      </c>
      <c r="AS240" t="str">
        <f t="shared" si="89"/>
        <v>Excellent</v>
      </c>
      <c r="AT240">
        <v>1.85</v>
      </c>
      <c r="AU240" t="str">
        <f t="shared" si="90"/>
        <v>HDTV / Widescreen</v>
      </c>
      <c r="AV240">
        <v>0</v>
      </c>
      <c r="AW240" t="str">
        <f t="shared" si="91"/>
        <v>Very Low</v>
      </c>
    </row>
    <row r="241" spans="1:49" x14ac:dyDescent="0.3">
      <c r="A241" t="s">
        <v>0</v>
      </c>
      <c r="B241" t="s">
        <v>1392</v>
      </c>
      <c r="C241">
        <v>440</v>
      </c>
      <c r="D241" t="str">
        <f t="shared" si="71"/>
        <v>Medium</v>
      </c>
      <c r="E241">
        <v>138</v>
      </c>
      <c r="F241" t="str">
        <f t="shared" si="72"/>
        <v>2h 18m</v>
      </c>
      <c r="G241" t="str">
        <f t="shared" si="73"/>
        <v>Long Movie</v>
      </c>
      <c r="H241">
        <v>446</v>
      </c>
      <c r="I241" t="str">
        <f t="shared" si="74"/>
        <v>Very Low</v>
      </c>
      <c r="J241">
        <v>929</v>
      </c>
      <c r="K241" t="str">
        <f t="shared" si="75"/>
        <v>Very Low</v>
      </c>
      <c r="L241" t="s">
        <v>1415</v>
      </c>
      <c r="M241">
        <v>20000</v>
      </c>
      <c r="N241" t="str">
        <f t="shared" si="76"/>
        <v>Medium</v>
      </c>
      <c r="O241">
        <v>132550960</v>
      </c>
      <c r="P241" t="str">
        <f t="shared" si="77"/>
        <v>Hit</v>
      </c>
      <c r="Q241" t="s">
        <v>198</v>
      </c>
      <c r="R241" t="str">
        <f t="shared" si="78"/>
        <v>Action</v>
      </c>
      <c r="S241">
        <f t="shared" si="79"/>
        <v>4</v>
      </c>
      <c r="T241" t="s">
        <v>234</v>
      </c>
      <c r="U241" t="s">
        <v>1416</v>
      </c>
      <c r="V241">
        <v>328067</v>
      </c>
      <c r="W241" t="str">
        <f t="shared" si="80"/>
        <v>High</v>
      </c>
      <c r="X241">
        <v>23755</v>
      </c>
      <c r="Y241" t="str">
        <f t="shared" si="81"/>
        <v>Medium</v>
      </c>
      <c r="Z241" t="s">
        <v>1417</v>
      </c>
      <c r="AA241">
        <v>1</v>
      </c>
      <c r="AB241" t="str">
        <f t="shared" si="82"/>
        <v>Solo Star Poster</v>
      </c>
      <c r="AC241" t="s">
        <v>1418</v>
      </c>
      <c r="AD241" t="s">
        <v>1419</v>
      </c>
      <c r="AE241">
        <v>533</v>
      </c>
      <c r="AF241" t="str">
        <f t="shared" si="83"/>
        <v>Low</v>
      </c>
      <c r="AG241" t="s">
        <v>9</v>
      </c>
      <c r="AH241" t="s">
        <v>10</v>
      </c>
      <c r="AI241" t="s">
        <v>11</v>
      </c>
      <c r="AJ241" t="str">
        <f t="shared" si="84"/>
        <v>Teen</v>
      </c>
      <c r="AK241">
        <v>120000000</v>
      </c>
      <c r="AL241" t="str">
        <f t="shared" si="85"/>
        <v>High Budget</v>
      </c>
      <c r="AM241">
        <v>2013</v>
      </c>
      <c r="AN241">
        <f t="shared" si="86"/>
        <v>12</v>
      </c>
      <c r="AO241" t="str">
        <f t="shared" si="87"/>
        <v>Modern Classic</v>
      </c>
      <c r="AP241">
        <v>992</v>
      </c>
      <c r="AQ241" t="str">
        <f t="shared" si="88"/>
        <v>Very Low</v>
      </c>
      <c r="AR241">
        <v>6.7</v>
      </c>
      <c r="AS241" t="str">
        <f t="shared" si="89"/>
        <v>Average</v>
      </c>
      <c r="AT241">
        <v>2.35</v>
      </c>
      <c r="AU241" t="str">
        <f t="shared" si="90"/>
        <v>Cinematic Widescreen</v>
      </c>
      <c r="AV241">
        <v>68000</v>
      </c>
      <c r="AW241" t="str">
        <f t="shared" si="91"/>
        <v>High</v>
      </c>
    </row>
    <row r="242" spans="1:49" x14ac:dyDescent="0.3">
      <c r="A242" t="s">
        <v>0</v>
      </c>
      <c r="B242" t="s">
        <v>1403</v>
      </c>
      <c r="C242">
        <v>320</v>
      </c>
      <c r="D242" t="str">
        <f t="shared" si="71"/>
        <v>Medium</v>
      </c>
      <c r="E242">
        <v>136</v>
      </c>
      <c r="F242" t="str">
        <f t="shared" si="72"/>
        <v>2h 16m</v>
      </c>
      <c r="G242" t="str">
        <f t="shared" si="73"/>
        <v>Long Movie</v>
      </c>
      <c r="H242">
        <v>0</v>
      </c>
      <c r="I242" t="str">
        <f t="shared" si="74"/>
        <v>Very Low</v>
      </c>
      <c r="J242">
        <v>1000</v>
      </c>
      <c r="K242" t="str">
        <f t="shared" si="75"/>
        <v>Very Low</v>
      </c>
      <c r="L242" t="s">
        <v>199</v>
      </c>
      <c r="M242">
        <v>20000</v>
      </c>
      <c r="N242" t="str">
        <f t="shared" si="76"/>
        <v>Medium</v>
      </c>
      <c r="O242">
        <v>474544677</v>
      </c>
      <c r="P242" t="str">
        <f t="shared" si="77"/>
        <v>Superhit</v>
      </c>
      <c r="Q242" t="s">
        <v>3</v>
      </c>
      <c r="R242" t="str">
        <f t="shared" si="78"/>
        <v>Action</v>
      </c>
      <c r="S242">
        <f t="shared" si="79"/>
        <v>4</v>
      </c>
      <c r="T242" t="s">
        <v>812</v>
      </c>
      <c r="U242" t="s">
        <v>1420</v>
      </c>
      <c r="V242">
        <v>534658</v>
      </c>
      <c r="W242" t="str">
        <f t="shared" si="80"/>
        <v>Very High</v>
      </c>
      <c r="X242">
        <v>37723</v>
      </c>
      <c r="Y242" t="str">
        <f t="shared" si="81"/>
        <v>Medium</v>
      </c>
      <c r="Z242" t="s">
        <v>1421</v>
      </c>
      <c r="AA242">
        <v>1</v>
      </c>
      <c r="AB242" t="str">
        <f t="shared" si="82"/>
        <v>Solo Star Poster</v>
      </c>
      <c r="AC242" t="s">
        <v>1422</v>
      </c>
      <c r="AD242" t="s">
        <v>1423</v>
      </c>
      <c r="AE242">
        <v>3597</v>
      </c>
      <c r="AF242" t="str">
        <f t="shared" si="83"/>
        <v>Medium</v>
      </c>
      <c r="AG242" t="s">
        <v>9</v>
      </c>
      <c r="AH242" t="s">
        <v>10</v>
      </c>
      <c r="AI242" t="s">
        <v>66</v>
      </c>
      <c r="AJ242" t="str">
        <f t="shared" si="84"/>
        <v>Family</v>
      </c>
      <c r="AK242">
        <v>115000000</v>
      </c>
      <c r="AL242" t="str">
        <f t="shared" si="85"/>
        <v>High Budget</v>
      </c>
      <c r="AM242">
        <v>1999</v>
      </c>
      <c r="AN242">
        <f t="shared" si="86"/>
        <v>26</v>
      </c>
      <c r="AO242" t="str">
        <f t="shared" si="87"/>
        <v>Old Classic</v>
      </c>
      <c r="AP242">
        <v>14000</v>
      </c>
      <c r="AQ242" t="str">
        <f t="shared" si="88"/>
        <v>Medium</v>
      </c>
      <c r="AR242">
        <v>6.5</v>
      </c>
      <c r="AS242" t="str">
        <f t="shared" si="89"/>
        <v>Average</v>
      </c>
      <c r="AT242">
        <v>2.35</v>
      </c>
      <c r="AU242" t="str">
        <f t="shared" si="90"/>
        <v>Cinematic Widescreen</v>
      </c>
      <c r="AV242">
        <v>13000</v>
      </c>
      <c r="AW242" t="str">
        <f t="shared" si="91"/>
        <v>Medium</v>
      </c>
    </row>
    <row r="243" spans="1:49" x14ac:dyDescent="0.3">
      <c r="A243" t="s">
        <v>0</v>
      </c>
      <c r="B243" t="s">
        <v>1424</v>
      </c>
      <c r="C243">
        <v>257</v>
      </c>
      <c r="D243" t="str">
        <f t="shared" si="71"/>
        <v>Medium</v>
      </c>
      <c r="E243">
        <v>98</v>
      </c>
      <c r="F243" t="str">
        <f t="shared" si="72"/>
        <v>1h 38m</v>
      </c>
      <c r="G243" t="str">
        <f t="shared" si="73"/>
        <v>Standard Movie</v>
      </c>
      <c r="H243">
        <v>16</v>
      </c>
      <c r="I243" t="str">
        <f t="shared" si="74"/>
        <v>Very Low</v>
      </c>
      <c r="J243">
        <v>12000</v>
      </c>
      <c r="K243" t="str">
        <f t="shared" si="75"/>
        <v>Medium</v>
      </c>
      <c r="L243" t="s">
        <v>153</v>
      </c>
      <c r="M243">
        <v>16000</v>
      </c>
      <c r="N243" t="str">
        <f t="shared" si="76"/>
        <v>Medium</v>
      </c>
      <c r="O243">
        <v>187165546</v>
      </c>
      <c r="P243" t="str">
        <f t="shared" si="77"/>
        <v>Hit</v>
      </c>
      <c r="Q243" t="s">
        <v>242</v>
      </c>
      <c r="R243" t="str">
        <f t="shared" si="78"/>
        <v>Adventure</v>
      </c>
      <c r="S243">
        <f t="shared" si="79"/>
        <v>5</v>
      </c>
      <c r="T243" t="s">
        <v>286</v>
      </c>
      <c r="U243" t="s">
        <v>1425</v>
      </c>
      <c r="V243">
        <v>150618</v>
      </c>
      <c r="W243" t="str">
        <f t="shared" si="80"/>
        <v>Medium</v>
      </c>
      <c r="X243">
        <v>43286</v>
      </c>
      <c r="Y243" t="str">
        <f t="shared" si="81"/>
        <v>Medium</v>
      </c>
      <c r="Z243" t="s">
        <v>676</v>
      </c>
      <c r="AA243">
        <v>3</v>
      </c>
      <c r="AB243" t="str">
        <f t="shared" si="82"/>
        <v>Duo/Trio Poster</v>
      </c>
      <c r="AC243" t="s">
        <v>1426</v>
      </c>
      <c r="AD243" t="s">
        <v>1427</v>
      </c>
      <c r="AE243">
        <v>195</v>
      </c>
      <c r="AF243" t="str">
        <f t="shared" si="83"/>
        <v>Very Low</v>
      </c>
      <c r="AG243" t="s">
        <v>9</v>
      </c>
      <c r="AH243" t="s">
        <v>10</v>
      </c>
      <c r="AI243" t="s">
        <v>66</v>
      </c>
      <c r="AJ243" t="str">
        <f t="shared" si="84"/>
        <v>Family</v>
      </c>
      <c r="AK243">
        <v>135000000</v>
      </c>
      <c r="AL243" t="str">
        <f t="shared" si="85"/>
        <v>High Budget</v>
      </c>
      <c r="AM243">
        <v>2013</v>
      </c>
      <c r="AN243">
        <f t="shared" si="86"/>
        <v>12</v>
      </c>
      <c r="AO243" t="str">
        <f t="shared" si="87"/>
        <v>Modern Classic</v>
      </c>
      <c r="AP243">
        <v>15000</v>
      </c>
      <c r="AQ243" t="str">
        <f t="shared" si="88"/>
        <v>Medium</v>
      </c>
      <c r="AR243">
        <v>7.3</v>
      </c>
      <c r="AS243" t="str">
        <f t="shared" si="89"/>
        <v>Good</v>
      </c>
      <c r="AT243">
        <v>2.35</v>
      </c>
      <c r="AU243" t="str">
        <f t="shared" si="90"/>
        <v>Cinematic Widescreen</v>
      </c>
      <c r="AV243">
        <v>28000</v>
      </c>
      <c r="AW243" t="str">
        <f t="shared" si="91"/>
        <v>Medium</v>
      </c>
    </row>
    <row r="244" spans="1:49" x14ac:dyDescent="0.3">
      <c r="A244" t="s">
        <v>0</v>
      </c>
      <c r="B244" t="s">
        <v>1428</v>
      </c>
      <c r="C244">
        <v>33</v>
      </c>
      <c r="D244" t="str">
        <f t="shared" si="71"/>
        <v>Very Low</v>
      </c>
      <c r="E244">
        <v>116</v>
      </c>
      <c r="F244" t="str">
        <f t="shared" si="72"/>
        <v>1h 56m</v>
      </c>
      <c r="G244" t="str">
        <f t="shared" si="73"/>
        <v>Standard Movie</v>
      </c>
      <c r="H244">
        <v>0</v>
      </c>
      <c r="I244" t="str">
        <f t="shared" si="74"/>
        <v>Very Low</v>
      </c>
      <c r="J244">
        <v>141</v>
      </c>
      <c r="K244" t="str">
        <f t="shared" si="75"/>
        <v>Very Low</v>
      </c>
      <c r="L244" t="s">
        <v>1429</v>
      </c>
      <c r="M244">
        <v>936</v>
      </c>
      <c r="N244" t="str">
        <f t="shared" si="76"/>
        <v>Low</v>
      </c>
      <c r="O244">
        <f>O243</f>
        <v>187165546</v>
      </c>
      <c r="P244" t="str">
        <f t="shared" si="77"/>
        <v>Hit</v>
      </c>
      <c r="Q244" t="s">
        <v>758</v>
      </c>
      <c r="R244" t="str">
        <f t="shared" si="78"/>
        <v>Adventure</v>
      </c>
      <c r="S244">
        <f t="shared" si="79"/>
        <v>4</v>
      </c>
      <c r="T244" t="s">
        <v>1430</v>
      </c>
      <c r="U244" t="s">
        <v>1431</v>
      </c>
      <c r="V244">
        <v>20567</v>
      </c>
      <c r="W244" t="str">
        <f t="shared" si="80"/>
        <v>Low</v>
      </c>
      <c r="X244">
        <v>1609</v>
      </c>
      <c r="Y244" t="str">
        <f t="shared" si="81"/>
        <v>Low</v>
      </c>
      <c r="Z244" t="s">
        <v>1432</v>
      </c>
      <c r="AA244">
        <v>1</v>
      </c>
      <c r="AB244" t="str">
        <f t="shared" si="82"/>
        <v>Solo Star Poster</v>
      </c>
      <c r="AC244" t="s">
        <v>1433</v>
      </c>
      <c r="AD244" t="s">
        <v>1434</v>
      </c>
      <c r="AE244">
        <v>36</v>
      </c>
      <c r="AF244" t="str">
        <f t="shared" si="83"/>
        <v>Very Low</v>
      </c>
      <c r="AG244" t="s">
        <v>1435</v>
      </c>
      <c r="AH244" t="s">
        <v>1436</v>
      </c>
      <c r="AI244" t="str">
        <f>AI243</f>
        <v>PG</v>
      </c>
      <c r="AJ244" t="str">
        <f t="shared" si="84"/>
        <v>Family</v>
      </c>
      <c r="AK244">
        <v>78000000</v>
      </c>
      <c r="AL244" t="str">
        <f t="shared" si="85"/>
        <v>Medium Budget</v>
      </c>
      <c r="AM244">
        <v>2008</v>
      </c>
      <c r="AN244">
        <f t="shared" si="86"/>
        <v>17</v>
      </c>
      <c r="AO244" t="str">
        <f t="shared" si="87"/>
        <v>Old Classic</v>
      </c>
      <c r="AP244">
        <v>276</v>
      </c>
      <c r="AQ244" t="str">
        <f t="shared" si="88"/>
        <v>Very Low</v>
      </c>
      <c r="AR244">
        <v>5.0999999999999996</v>
      </c>
      <c r="AS244" t="str">
        <f t="shared" si="89"/>
        <v>Below Average</v>
      </c>
      <c r="AT244">
        <v>2.35</v>
      </c>
      <c r="AU244" t="str">
        <f t="shared" si="90"/>
        <v>Cinematic Widescreen</v>
      </c>
      <c r="AV244">
        <v>291</v>
      </c>
      <c r="AW244" t="str">
        <f t="shared" si="91"/>
        <v>Very Low</v>
      </c>
    </row>
    <row r="245" spans="1:49" x14ac:dyDescent="0.3">
      <c r="A245" t="s">
        <v>0</v>
      </c>
      <c r="B245" t="s">
        <v>1311</v>
      </c>
      <c r="C245">
        <v>152</v>
      </c>
      <c r="D245" t="str">
        <f t="shared" si="71"/>
        <v>Low</v>
      </c>
      <c r="E245">
        <v>153</v>
      </c>
      <c r="F245" t="str">
        <f t="shared" si="72"/>
        <v>2h 33m</v>
      </c>
      <c r="G245" t="str">
        <f t="shared" si="73"/>
        <v>Long Movie</v>
      </c>
      <c r="H245">
        <v>610</v>
      </c>
      <c r="I245" t="str">
        <f t="shared" si="74"/>
        <v>Very Low</v>
      </c>
      <c r="J245">
        <v>617</v>
      </c>
      <c r="K245" t="str">
        <f t="shared" si="75"/>
        <v>Very Low</v>
      </c>
      <c r="L245" t="s">
        <v>1437</v>
      </c>
      <c r="M245">
        <v>12000</v>
      </c>
      <c r="N245" t="str">
        <f t="shared" si="76"/>
        <v>Medium</v>
      </c>
      <c r="O245">
        <v>40911830</v>
      </c>
      <c r="P245" t="str">
        <f t="shared" si="77"/>
        <v>Average</v>
      </c>
      <c r="Q245" t="s">
        <v>1438</v>
      </c>
      <c r="R245" t="str">
        <f t="shared" si="78"/>
        <v>Action</v>
      </c>
      <c r="S245">
        <f t="shared" si="79"/>
        <v>3</v>
      </c>
      <c r="T245" t="s">
        <v>676</v>
      </c>
      <c r="U245" t="s">
        <v>1439</v>
      </c>
      <c r="V245">
        <v>55994</v>
      </c>
      <c r="W245" t="str">
        <f t="shared" si="80"/>
        <v>Medium</v>
      </c>
      <c r="X245">
        <v>15046</v>
      </c>
      <c r="Y245" t="str">
        <f t="shared" si="81"/>
        <v>Medium</v>
      </c>
      <c r="Z245" t="s">
        <v>1440</v>
      </c>
      <c r="AA245">
        <v>0</v>
      </c>
      <c r="AB245" t="str">
        <f t="shared" si="82"/>
        <v>Symbolic Poster</v>
      </c>
      <c r="AC245" t="s">
        <v>1441</v>
      </c>
      <c r="AD245" t="s">
        <v>1442</v>
      </c>
      <c r="AE245">
        <v>454</v>
      </c>
      <c r="AF245" t="str">
        <f t="shared" si="83"/>
        <v>Very Low</v>
      </c>
      <c r="AG245" t="s">
        <v>9</v>
      </c>
      <c r="AH245" t="s">
        <v>10</v>
      </c>
      <c r="AI245" t="s">
        <v>556</v>
      </c>
      <c r="AJ245" t="str">
        <f t="shared" si="84"/>
        <v>Adult</v>
      </c>
      <c r="AK245">
        <v>115000000</v>
      </c>
      <c r="AL245" t="str">
        <f t="shared" si="85"/>
        <v>High Budget</v>
      </c>
      <c r="AM245">
        <v>2002</v>
      </c>
      <c r="AN245">
        <f t="shared" si="86"/>
        <v>23</v>
      </c>
      <c r="AO245" t="str">
        <f t="shared" si="87"/>
        <v>Old Classic</v>
      </c>
      <c r="AP245">
        <v>836</v>
      </c>
      <c r="AQ245" t="str">
        <f t="shared" si="88"/>
        <v>Very Low</v>
      </c>
      <c r="AR245">
        <v>6</v>
      </c>
      <c r="AS245" t="str">
        <f t="shared" si="89"/>
        <v>Average</v>
      </c>
      <c r="AT245">
        <v>2.35</v>
      </c>
      <c r="AU245" t="str">
        <f t="shared" si="90"/>
        <v>Cinematic Widescreen</v>
      </c>
      <c r="AV245">
        <v>0</v>
      </c>
      <c r="AW245" t="str">
        <f t="shared" si="91"/>
        <v>Very Low</v>
      </c>
    </row>
    <row r="246" spans="1:49" x14ac:dyDescent="0.3">
      <c r="A246" t="s">
        <v>0</v>
      </c>
      <c r="B246" t="s">
        <v>1443</v>
      </c>
      <c r="C246">
        <v>231</v>
      </c>
      <c r="D246" t="str">
        <f t="shared" si="71"/>
        <v>Medium</v>
      </c>
      <c r="E246">
        <v>120</v>
      </c>
      <c r="F246" t="str">
        <f t="shared" si="72"/>
        <v>2h 0m</v>
      </c>
      <c r="G246" t="str">
        <f t="shared" si="73"/>
        <v>Standard Movie</v>
      </c>
      <c r="H246">
        <v>19</v>
      </c>
      <c r="I246" t="str">
        <f t="shared" si="74"/>
        <v>Very Low</v>
      </c>
      <c r="J246">
        <v>9000</v>
      </c>
      <c r="K246" t="str">
        <f t="shared" si="75"/>
        <v>Low</v>
      </c>
      <c r="L246" t="s">
        <v>129</v>
      </c>
      <c r="M246">
        <v>26000</v>
      </c>
      <c r="N246" t="str">
        <f t="shared" si="76"/>
        <v>Medium</v>
      </c>
      <c r="O246">
        <v>47952020</v>
      </c>
      <c r="P246" t="str">
        <f t="shared" si="77"/>
        <v>Average</v>
      </c>
      <c r="Q246" t="s">
        <v>529</v>
      </c>
      <c r="R246" t="str">
        <f t="shared" si="78"/>
        <v>Action</v>
      </c>
      <c r="S246">
        <f t="shared" si="79"/>
        <v>4</v>
      </c>
      <c r="T246" t="s">
        <v>69</v>
      </c>
      <c r="U246" t="s">
        <v>1444</v>
      </c>
      <c r="V246">
        <v>37750</v>
      </c>
      <c r="W246" t="str">
        <f t="shared" si="80"/>
        <v>Low</v>
      </c>
      <c r="X246">
        <v>46719</v>
      </c>
      <c r="Y246" t="str">
        <f t="shared" si="81"/>
        <v>Medium</v>
      </c>
      <c r="Z246" t="s">
        <v>747</v>
      </c>
      <c r="AA246">
        <v>2</v>
      </c>
      <c r="AB246" t="str">
        <f t="shared" si="82"/>
        <v>Duo/Trio Poster</v>
      </c>
      <c r="AC246" t="s">
        <v>1445</v>
      </c>
      <c r="AD246" t="s">
        <v>1446</v>
      </c>
      <c r="AE246">
        <v>134</v>
      </c>
      <c r="AF246" t="str">
        <f t="shared" si="83"/>
        <v>Very Low</v>
      </c>
      <c r="AG246" t="s">
        <v>9</v>
      </c>
      <c r="AH246" t="s">
        <v>10</v>
      </c>
      <c r="AI246" t="s">
        <v>11</v>
      </c>
      <c r="AJ246" t="str">
        <f t="shared" si="84"/>
        <v>Teen</v>
      </c>
      <c r="AK246">
        <v>115000000</v>
      </c>
      <c r="AL246" t="str">
        <f t="shared" si="85"/>
        <v>High Budget</v>
      </c>
      <c r="AM246">
        <v>2016</v>
      </c>
      <c r="AN246">
        <f t="shared" si="86"/>
        <v>9</v>
      </c>
      <c r="AO246" t="str">
        <f t="shared" si="87"/>
        <v>Modern Classic</v>
      </c>
      <c r="AP246">
        <v>11000</v>
      </c>
      <c r="AQ246" t="str">
        <f t="shared" si="88"/>
        <v>Medium</v>
      </c>
      <c r="AR246">
        <v>6.1</v>
      </c>
      <c r="AS246" t="str">
        <f t="shared" si="89"/>
        <v>Average</v>
      </c>
      <c r="AT246">
        <v>2.35</v>
      </c>
      <c r="AU246" t="str">
        <f t="shared" si="90"/>
        <v>Cinematic Widescreen</v>
      </c>
      <c r="AV246">
        <v>16000</v>
      </c>
      <c r="AW246" t="str">
        <f t="shared" si="91"/>
        <v>Medium</v>
      </c>
    </row>
    <row r="247" spans="1:49" x14ac:dyDescent="0.3">
      <c r="A247" t="s">
        <v>0</v>
      </c>
      <c r="B247" t="s">
        <v>847</v>
      </c>
      <c r="C247">
        <v>348</v>
      </c>
      <c r="D247" t="str">
        <f t="shared" si="71"/>
        <v>Medium</v>
      </c>
      <c r="E247">
        <v>101</v>
      </c>
      <c r="F247" t="str">
        <f t="shared" si="72"/>
        <v>1h 41m</v>
      </c>
      <c r="G247" t="str">
        <f t="shared" si="73"/>
        <v>Standard Movie</v>
      </c>
      <c r="H247">
        <v>473</v>
      </c>
      <c r="I247" t="str">
        <f t="shared" si="74"/>
        <v>Very Low</v>
      </c>
      <c r="J247">
        <v>429</v>
      </c>
      <c r="K247" t="str">
        <f t="shared" si="75"/>
        <v>Very Low</v>
      </c>
      <c r="L247" t="s">
        <v>1447</v>
      </c>
      <c r="M247">
        <v>833</v>
      </c>
      <c r="N247" t="str">
        <f t="shared" si="76"/>
        <v>Low</v>
      </c>
      <c r="O247">
        <v>190871240</v>
      </c>
      <c r="P247" t="str">
        <f t="shared" si="77"/>
        <v>Hit</v>
      </c>
      <c r="Q247" t="s">
        <v>480</v>
      </c>
      <c r="R247" t="str">
        <f t="shared" si="78"/>
        <v>Action</v>
      </c>
      <c r="S247">
        <f t="shared" si="79"/>
        <v>4</v>
      </c>
      <c r="T247" t="s">
        <v>1448</v>
      </c>
      <c r="U247" t="s">
        <v>1449</v>
      </c>
      <c r="V247">
        <v>167085</v>
      </c>
      <c r="W247" t="str">
        <f t="shared" si="80"/>
        <v>Medium</v>
      </c>
      <c r="X247">
        <v>2690</v>
      </c>
      <c r="Y247" t="str">
        <f t="shared" si="81"/>
        <v>Low</v>
      </c>
      <c r="Z247" t="s">
        <v>1450</v>
      </c>
      <c r="AA247">
        <v>0</v>
      </c>
      <c r="AB247" t="str">
        <f t="shared" si="82"/>
        <v>Symbolic Poster</v>
      </c>
      <c r="AC247" t="s">
        <v>1451</v>
      </c>
      <c r="AD247" t="s">
        <v>1452</v>
      </c>
      <c r="AE247">
        <v>491</v>
      </c>
      <c r="AF247" t="str">
        <f t="shared" si="83"/>
        <v>Very Low</v>
      </c>
      <c r="AG247" t="s">
        <v>9</v>
      </c>
      <c r="AH247" t="s">
        <v>10</v>
      </c>
      <c r="AI247" t="s">
        <v>11</v>
      </c>
      <c r="AJ247" t="str">
        <f t="shared" si="84"/>
        <v>Teen</v>
      </c>
      <c r="AK247">
        <v>125000000</v>
      </c>
      <c r="AL247" t="str">
        <f t="shared" si="85"/>
        <v>High Budget</v>
      </c>
      <c r="AM247">
        <v>2014</v>
      </c>
      <c r="AN247">
        <f t="shared" si="86"/>
        <v>11</v>
      </c>
      <c r="AO247" t="str">
        <f t="shared" si="87"/>
        <v>Modern Classic</v>
      </c>
      <c r="AP247">
        <v>809</v>
      </c>
      <c r="AQ247" t="str">
        <f t="shared" si="88"/>
        <v>Very Low</v>
      </c>
      <c r="AR247">
        <v>5.9</v>
      </c>
      <c r="AS247" t="str">
        <f t="shared" si="89"/>
        <v>Below Average</v>
      </c>
      <c r="AT247">
        <v>2.35</v>
      </c>
      <c r="AU247" t="str">
        <f t="shared" si="90"/>
        <v>Cinematic Widescreen</v>
      </c>
      <c r="AV247">
        <v>62000</v>
      </c>
      <c r="AW247" t="str">
        <f t="shared" si="91"/>
        <v>High</v>
      </c>
    </row>
    <row r="248" spans="1:49" x14ac:dyDescent="0.3">
      <c r="A248" t="s">
        <v>0</v>
      </c>
      <c r="B248" t="s">
        <v>1188</v>
      </c>
      <c r="C248">
        <v>738</v>
      </c>
      <c r="D248" t="str">
        <f t="shared" si="71"/>
        <v>High</v>
      </c>
      <c r="E248">
        <v>91</v>
      </c>
      <c r="F248" t="str">
        <f t="shared" si="72"/>
        <v>1h 31m</v>
      </c>
      <c r="G248" t="str">
        <f t="shared" si="73"/>
        <v>Standard Movie</v>
      </c>
      <c r="H248">
        <v>0</v>
      </c>
      <c r="I248" t="str">
        <f t="shared" si="74"/>
        <v>Very Low</v>
      </c>
      <c r="J248">
        <v>13</v>
      </c>
      <c r="K248" t="str">
        <f t="shared" si="75"/>
        <v>Very Low</v>
      </c>
      <c r="L248" t="s">
        <v>1453</v>
      </c>
      <c r="M248">
        <v>39</v>
      </c>
      <c r="N248" t="str">
        <f t="shared" si="76"/>
        <v>Low</v>
      </c>
      <c r="O248">
        <v>274084951</v>
      </c>
      <c r="P248" t="str">
        <f t="shared" si="77"/>
        <v>Superhit</v>
      </c>
      <c r="Q248" t="s">
        <v>1454</v>
      </c>
      <c r="R248" t="str">
        <f t="shared" si="78"/>
        <v>Adventure</v>
      </c>
      <c r="S248">
        <f t="shared" si="79"/>
        <v>4</v>
      </c>
      <c r="T248" t="s">
        <v>1455</v>
      </c>
      <c r="U248" t="s">
        <v>1456</v>
      </c>
      <c r="V248">
        <v>582917</v>
      </c>
      <c r="W248" t="str">
        <f t="shared" si="80"/>
        <v>Very High</v>
      </c>
      <c r="X248">
        <v>87</v>
      </c>
      <c r="Y248" t="str">
        <f t="shared" si="81"/>
        <v>Very Low</v>
      </c>
      <c r="Z248" t="s">
        <v>1457</v>
      </c>
      <c r="AA248">
        <v>0</v>
      </c>
      <c r="AB248" t="str">
        <f t="shared" si="82"/>
        <v>Symbolic Poster</v>
      </c>
      <c r="AC248" t="s">
        <v>1458</v>
      </c>
      <c r="AD248" t="s">
        <v>1459</v>
      </c>
      <c r="AE248">
        <v>1885</v>
      </c>
      <c r="AF248" t="str">
        <f t="shared" si="83"/>
        <v>Low</v>
      </c>
      <c r="AG248" t="s">
        <v>9</v>
      </c>
      <c r="AH248" t="s">
        <v>28</v>
      </c>
      <c r="AI248" t="s">
        <v>11</v>
      </c>
      <c r="AJ248" t="str">
        <f t="shared" si="84"/>
        <v>Teen</v>
      </c>
      <c r="AK248">
        <v>100000000</v>
      </c>
      <c r="AL248" t="str">
        <f t="shared" si="85"/>
        <v>High Budget</v>
      </c>
      <c r="AM248">
        <v>2013</v>
      </c>
      <c r="AN248">
        <f t="shared" si="86"/>
        <v>12</v>
      </c>
      <c r="AO248" t="str">
        <f t="shared" si="87"/>
        <v>Modern Classic</v>
      </c>
      <c r="AP248">
        <v>23</v>
      </c>
      <c r="AQ248" t="str">
        <f t="shared" si="88"/>
        <v>Very Low</v>
      </c>
      <c r="AR248">
        <v>7.8</v>
      </c>
      <c r="AS248" t="str">
        <f t="shared" si="89"/>
        <v>Good</v>
      </c>
      <c r="AT248">
        <v>2.35</v>
      </c>
      <c r="AU248" t="str">
        <f t="shared" si="90"/>
        <v>Cinematic Widescreen</v>
      </c>
      <c r="AV248">
        <v>147000</v>
      </c>
      <c r="AW248" t="str">
        <f t="shared" si="91"/>
        <v>High</v>
      </c>
    </row>
    <row r="249" spans="1:49" x14ac:dyDescent="0.3">
      <c r="A249" t="s">
        <v>0</v>
      </c>
      <c r="B249" t="s">
        <v>1460</v>
      </c>
      <c r="C249">
        <v>93</v>
      </c>
      <c r="D249" t="str">
        <f t="shared" si="71"/>
        <v>Low</v>
      </c>
      <c r="E249">
        <v>108</v>
      </c>
      <c r="F249" t="str">
        <f t="shared" si="72"/>
        <v>1h 48m</v>
      </c>
      <c r="G249" t="str">
        <f t="shared" si="73"/>
        <v>Standard Movie</v>
      </c>
      <c r="H249">
        <v>79</v>
      </c>
      <c r="I249" t="str">
        <f t="shared" si="74"/>
        <v>Very Low</v>
      </c>
      <c r="J249">
        <v>268</v>
      </c>
      <c r="K249" t="str">
        <f t="shared" si="75"/>
        <v>Very Low</v>
      </c>
      <c r="L249" t="s">
        <v>1461</v>
      </c>
      <c r="M249">
        <v>650</v>
      </c>
      <c r="N249" t="str">
        <f t="shared" si="76"/>
        <v>Low</v>
      </c>
      <c r="O249">
        <v>67155742</v>
      </c>
      <c r="P249" t="str">
        <f t="shared" si="77"/>
        <v>Hit</v>
      </c>
      <c r="Q249" t="s">
        <v>22</v>
      </c>
      <c r="R249" t="str">
        <f t="shared" si="78"/>
        <v>Action</v>
      </c>
      <c r="S249">
        <f t="shared" si="79"/>
        <v>3</v>
      </c>
      <c r="T249" t="s">
        <v>1462</v>
      </c>
      <c r="U249" t="s">
        <v>1463</v>
      </c>
      <c r="V249">
        <v>62271</v>
      </c>
      <c r="W249" t="str">
        <f t="shared" si="80"/>
        <v>Medium</v>
      </c>
      <c r="X249">
        <v>1569</v>
      </c>
      <c r="Y249" t="str">
        <f t="shared" si="81"/>
        <v>Low</v>
      </c>
      <c r="Z249" t="s">
        <v>394</v>
      </c>
      <c r="AA249">
        <v>1</v>
      </c>
      <c r="AB249" t="str">
        <f t="shared" si="82"/>
        <v>Solo Star Poster</v>
      </c>
      <c r="AC249" t="s">
        <v>1464</v>
      </c>
      <c r="AD249" t="s">
        <v>1465</v>
      </c>
      <c r="AE249">
        <v>277</v>
      </c>
      <c r="AF249" t="str">
        <f t="shared" si="83"/>
        <v>Very Low</v>
      </c>
      <c r="AG249" t="s">
        <v>9</v>
      </c>
      <c r="AH249" t="s">
        <v>10</v>
      </c>
      <c r="AI249" t="s">
        <v>11</v>
      </c>
      <c r="AJ249" t="str">
        <f t="shared" si="84"/>
        <v>Teen</v>
      </c>
      <c r="AK249">
        <v>116000000</v>
      </c>
      <c r="AL249" t="str">
        <f t="shared" si="85"/>
        <v>High Budget</v>
      </c>
      <c r="AM249">
        <v>1997</v>
      </c>
      <c r="AN249">
        <f t="shared" si="86"/>
        <v>28</v>
      </c>
      <c r="AO249" t="str">
        <f t="shared" si="87"/>
        <v>Old Classic</v>
      </c>
      <c r="AP249">
        <v>293</v>
      </c>
      <c r="AQ249" t="str">
        <f t="shared" si="88"/>
        <v>Very Low</v>
      </c>
      <c r="AR249">
        <v>5.8</v>
      </c>
      <c r="AS249" t="str">
        <f t="shared" si="89"/>
        <v>Below Average</v>
      </c>
      <c r="AT249">
        <v>2.35</v>
      </c>
      <c r="AU249" t="str">
        <f t="shared" si="90"/>
        <v>Cinematic Widescreen</v>
      </c>
      <c r="AV249">
        <v>0</v>
      </c>
      <c r="AW249" t="str">
        <f t="shared" si="91"/>
        <v>Very Low</v>
      </c>
    </row>
    <row r="250" spans="1:49" x14ac:dyDescent="0.3">
      <c r="A250" t="s">
        <v>0</v>
      </c>
      <c r="B250" t="s">
        <v>1466</v>
      </c>
      <c r="C250">
        <v>181</v>
      </c>
      <c r="D250" t="str">
        <f t="shared" si="71"/>
        <v>Low</v>
      </c>
      <c r="E250">
        <v>112</v>
      </c>
      <c r="F250" t="str">
        <f t="shared" si="72"/>
        <v>1h 52m</v>
      </c>
      <c r="G250" t="str">
        <f t="shared" si="73"/>
        <v>Standard Movie</v>
      </c>
      <c r="H250">
        <v>13</v>
      </c>
      <c r="I250" t="str">
        <f t="shared" si="74"/>
        <v>Very Low</v>
      </c>
      <c r="J250">
        <v>799</v>
      </c>
      <c r="K250" t="str">
        <f t="shared" si="75"/>
        <v>Very Low</v>
      </c>
      <c r="L250" t="s">
        <v>1448</v>
      </c>
      <c r="M250">
        <v>5000</v>
      </c>
      <c r="N250" t="str">
        <f t="shared" si="76"/>
        <v>Low</v>
      </c>
      <c r="O250">
        <v>81638674</v>
      </c>
      <c r="P250" t="str">
        <f t="shared" si="77"/>
        <v>Hit</v>
      </c>
      <c r="Q250" t="s">
        <v>480</v>
      </c>
      <c r="R250" t="str">
        <f t="shared" si="78"/>
        <v>Action</v>
      </c>
      <c r="S250">
        <f t="shared" si="79"/>
        <v>4</v>
      </c>
      <c r="T250" t="s">
        <v>1467</v>
      </c>
      <c r="U250" t="s">
        <v>1468</v>
      </c>
      <c r="V250">
        <v>17533</v>
      </c>
      <c r="W250" t="str">
        <f t="shared" si="80"/>
        <v>Low</v>
      </c>
      <c r="X250">
        <v>8306</v>
      </c>
      <c r="Y250" t="str">
        <f t="shared" si="81"/>
        <v>Low</v>
      </c>
      <c r="Z250" t="s">
        <v>61</v>
      </c>
      <c r="AA250">
        <f>AA249</f>
        <v>1</v>
      </c>
      <c r="AB250" t="str">
        <f t="shared" si="82"/>
        <v>Solo Star Poster</v>
      </c>
      <c r="AC250" t="s">
        <v>1469</v>
      </c>
      <c r="AD250" t="s">
        <v>1470</v>
      </c>
      <c r="AE250">
        <v>115</v>
      </c>
      <c r="AF250" t="str">
        <f t="shared" si="83"/>
        <v>Very Low</v>
      </c>
      <c r="AG250" t="s">
        <v>9</v>
      </c>
      <c r="AH250" t="s">
        <v>10</v>
      </c>
      <c r="AI250" t="s">
        <v>11</v>
      </c>
      <c r="AJ250" t="str">
        <f t="shared" si="84"/>
        <v>Teen</v>
      </c>
      <c r="AK250">
        <v>135000000</v>
      </c>
      <c r="AL250" t="str">
        <f t="shared" si="85"/>
        <v>High Budget</v>
      </c>
      <c r="AM250">
        <v>2016</v>
      </c>
      <c r="AN250">
        <f t="shared" si="86"/>
        <v>9</v>
      </c>
      <c r="AO250" t="str">
        <f t="shared" si="87"/>
        <v>Modern Classic</v>
      </c>
      <c r="AP250">
        <v>833</v>
      </c>
      <c r="AQ250" t="str">
        <f t="shared" si="88"/>
        <v>Very Low</v>
      </c>
      <c r="AR250">
        <v>6.3</v>
      </c>
      <c r="AS250" t="str">
        <f t="shared" si="89"/>
        <v>Average</v>
      </c>
      <c r="AT250">
        <v>2.35</v>
      </c>
      <c r="AU250" t="str">
        <f t="shared" si="90"/>
        <v>Cinematic Widescreen</v>
      </c>
      <c r="AV250">
        <v>12000</v>
      </c>
      <c r="AW250" t="str">
        <f t="shared" si="91"/>
        <v>Medium</v>
      </c>
    </row>
    <row r="251" spans="1:49" x14ac:dyDescent="0.3">
      <c r="A251" t="s">
        <v>0</v>
      </c>
      <c r="B251" t="s">
        <v>1471</v>
      </c>
      <c r="C251">
        <v>369</v>
      </c>
      <c r="D251" t="str">
        <f t="shared" si="71"/>
        <v>Medium</v>
      </c>
      <c r="E251">
        <v>100</v>
      </c>
      <c r="F251" t="str">
        <f t="shared" si="72"/>
        <v>1h 40m</v>
      </c>
      <c r="G251" t="str">
        <f t="shared" si="73"/>
        <v>Standard Movie</v>
      </c>
      <c r="H251">
        <v>128</v>
      </c>
      <c r="I251" t="str">
        <f t="shared" si="74"/>
        <v>Very Low</v>
      </c>
      <c r="J251">
        <v>78</v>
      </c>
      <c r="K251" t="str">
        <f t="shared" si="75"/>
        <v>Very Low</v>
      </c>
      <c r="L251" t="s">
        <v>1472</v>
      </c>
      <c r="M251">
        <v>596</v>
      </c>
      <c r="N251" t="str">
        <f t="shared" si="76"/>
        <v>Low</v>
      </c>
      <c r="O251">
        <v>56114221</v>
      </c>
      <c r="P251" t="str">
        <f t="shared" si="77"/>
        <v>Hit</v>
      </c>
      <c r="Q251" t="s">
        <v>44</v>
      </c>
      <c r="R251" t="str">
        <f t="shared" si="78"/>
        <v>Action</v>
      </c>
      <c r="S251">
        <f t="shared" si="79"/>
        <v>3</v>
      </c>
      <c r="T251" t="s">
        <v>1473</v>
      </c>
      <c r="U251" t="s">
        <v>1474</v>
      </c>
      <c r="V251">
        <v>110486</v>
      </c>
      <c r="W251" t="str">
        <f t="shared" si="80"/>
        <v>Medium</v>
      </c>
      <c r="X251">
        <v>1261</v>
      </c>
      <c r="Y251" t="str">
        <f t="shared" si="81"/>
        <v>Low</v>
      </c>
      <c r="Z251" t="s">
        <v>1475</v>
      </c>
      <c r="AA251">
        <v>3</v>
      </c>
      <c r="AB251" t="str">
        <f t="shared" si="82"/>
        <v>Duo/Trio Poster</v>
      </c>
      <c r="AC251" t="s">
        <v>1476</v>
      </c>
      <c r="AD251" t="s">
        <v>1477</v>
      </c>
      <c r="AE251">
        <v>695</v>
      </c>
      <c r="AF251" t="str">
        <f t="shared" si="83"/>
        <v>Low</v>
      </c>
      <c r="AG251" t="s">
        <v>9</v>
      </c>
      <c r="AH251" t="s">
        <v>10</v>
      </c>
      <c r="AI251" t="s">
        <v>11</v>
      </c>
      <c r="AJ251" t="str">
        <f t="shared" si="84"/>
        <v>Teen</v>
      </c>
      <c r="AK251">
        <v>120000000</v>
      </c>
      <c r="AL251" t="str">
        <f t="shared" si="85"/>
        <v>High Budget</v>
      </c>
      <c r="AM251">
        <v>2015</v>
      </c>
      <c r="AN251">
        <f t="shared" si="86"/>
        <v>10</v>
      </c>
      <c r="AO251" t="str">
        <f t="shared" si="87"/>
        <v>Modern Classic</v>
      </c>
      <c r="AP251">
        <v>360</v>
      </c>
      <c r="AQ251" t="str">
        <f t="shared" si="88"/>
        <v>Very Low</v>
      </c>
      <c r="AR251">
        <v>4.3</v>
      </c>
      <c r="AS251" t="str">
        <f t="shared" si="89"/>
        <v>Poor</v>
      </c>
      <c r="AT251">
        <v>2.35</v>
      </c>
      <c r="AU251" t="str">
        <f t="shared" si="90"/>
        <v>Cinematic Widescreen</v>
      </c>
      <c r="AV251">
        <v>41000</v>
      </c>
      <c r="AW251" t="str">
        <f t="shared" si="91"/>
        <v>Medium</v>
      </c>
    </row>
    <row r="252" spans="1:49" x14ac:dyDescent="0.3">
      <c r="A252" t="s">
        <v>0</v>
      </c>
      <c r="B252" t="s">
        <v>780</v>
      </c>
      <c r="C252">
        <v>179</v>
      </c>
      <c r="D252" t="str">
        <f t="shared" si="71"/>
        <v>Low</v>
      </c>
      <c r="E252">
        <v>108</v>
      </c>
      <c r="F252" t="str">
        <f t="shared" si="72"/>
        <v>1h 48m</v>
      </c>
      <c r="G252" t="str">
        <f t="shared" si="73"/>
        <v>Standard Movie</v>
      </c>
      <c r="H252">
        <v>189</v>
      </c>
      <c r="I252" t="str">
        <f t="shared" si="74"/>
        <v>Very Low</v>
      </c>
      <c r="J252">
        <v>1000</v>
      </c>
      <c r="K252" t="str">
        <f t="shared" si="75"/>
        <v>Very Low</v>
      </c>
      <c r="L252" t="s">
        <v>781</v>
      </c>
      <c r="M252">
        <v>49000</v>
      </c>
      <c r="N252" t="str">
        <f t="shared" si="76"/>
        <v>Medium</v>
      </c>
      <c r="O252">
        <v>250863268</v>
      </c>
      <c r="P252" t="str">
        <f t="shared" si="77"/>
        <v>Superhit</v>
      </c>
      <c r="Q252" t="s">
        <v>1478</v>
      </c>
      <c r="R252" t="str">
        <f t="shared" si="78"/>
        <v>Action</v>
      </c>
      <c r="S252">
        <f t="shared" si="79"/>
        <v>5</v>
      </c>
      <c r="T252" t="s">
        <v>782</v>
      </c>
      <c r="U252" t="s">
        <v>1479</v>
      </c>
      <c r="V252">
        <v>234480</v>
      </c>
      <c r="W252" t="str">
        <f t="shared" si="80"/>
        <v>High</v>
      </c>
      <c r="X252">
        <v>55486</v>
      </c>
      <c r="Y252" t="str">
        <f t="shared" si="81"/>
        <v>High</v>
      </c>
      <c r="Z252" t="s">
        <v>784</v>
      </c>
      <c r="AA252">
        <v>2</v>
      </c>
      <c r="AB252" t="str">
        <f t="shared" si="82"/>
        <v>Duo/Trio Poster</v>
      </c>
      <c r="AC252" t="s">
        <v>1480</v>
      </c>
      <c r="AD252" t="s">
        <v>1481</v>
      </c>
      <c r="AE252">
        <v>444</v>
      </c>
      <c r="AF252" t="str">
        <f t="shared" si="83"/>
        <v>Very Low</v>
      </c>
      <c r="AG252" t="s">
        <v>9</v>
      </c>
      <c r="AH252" t="s">
        <v>10</v>
      </c>
      <c r="AI252" t="s">
        <v>66</v>
      </c>
      <c r="AJ252" t="str">
        <f t="shared" si="84"/>
        <v>Family</v>
      </c>
      <c r="AK252">
        <v>110000000</v>
      </c>
      <c r="AL252" t="str">
        <f t="shared" si="85"/>
        <v>High Budget</v>
      </c>
      <c r="AM252">
        <v>2006</v>
      </c>
      <c r="AN252">
        <f t="shared" si="86"/>
        <v>19</v>
      </c>
      <c r="AO252" t="str">
        <f t="shared" si="87"/>
        <v>Old Classic</v>
      </c>
      <c r="AP252">
        <v>3000</v>
      </c>
      <c r="AQ252" t="str">
        <f t="shared" si="88"/>
        <v>Low</v>
      </c>
      <c r="AR252">
        <v>6.4</v>
      </c>
      <c r="AS252" t="str">
        <f t="shared" si="89"/>
        <v>Average</v>
      </c>
      <c r="AT252">
        <v>1.85</v>
      </c>
      <c r="AU252" t="str">
        <f t="shared" si="90"/>
        <v>HDTV / Widescreen</v>
      </c>
      <c r="AV252">
        <v>3000</v>
      </c>
      <c r="AW252" t="str">
        <f t="shared" si="91"/>
        <v>Low</v>
      </c>
    </row>
    <row r="253" spans="1:49" x14ac:dyDescent="0.3">
      <c r="A253" t="s">
        <v>0</v>
      </c>
      <c r="B253" t="s">
        <v>1482</v>
      </c>
      <c r="C253">
        <v>358</v>
      </c>
      <c r="D253" t="str">
        <f t="shared" si="71"/>
        <v>Medium</v>
      </c>
      <c r="E253">
        <v>114</v>
      </c>
      <c r="F253" t="str">
        <f t="shared" si="72"/>
        <v>1h 54m</v>
      </c>
      <c r="G253" t="str">
        <f t="shared" si="73"/>
        <v>Standard Movie</v>
      </c>
      <c r="H253">
        <v>62</v>
      </c>
      <c r="I253" t="str">
        <f t="shared" si="74"/>
        <v>Very Low</v>
      </c>
      <c r="J253">
        <v>884</v>
      </c>
      <c r="K253" t="str">
        <f t="shared" si="75"/>
        <v>Very Low</v>
      </c>
      <c r="L253" t="s">
        <v>1323</v>
      </c>
      <c r="M253">
        <v>12000</v>
      </c>
      <c r="N253" t="str">
        <f t="shared" si="76"/>
        <v>Medium</v>
      </c>
      <c r="O253">
        <v>155181732</v>
      </c>
      <c r="P253" t="str">
        <f t="shared" si="77"/>
        <v>Hit</v>
      </c>
      <c r="Q253" t="s">
        <v>683</v>
      </c>
      <c r="R253" t="str">
        <f t="shared" si="78"/>
        <v>Action</v>
      </c>
      <c r="S253">
        <f t="shared" si="79"/>
        <v>4</v>
      </c>
      <c r="T253" t="s">
        <v>1043</v>
      </c>
      <c r="U253" t="s">
        <v>1483</v>
      </c>
      <c r="V253">
        <v>147497</v>
      </c>
      <c r="W253" t="str">
        <f t="shared" si="80"/>
        <v>Medium</v>
      </c>
      <c r="X253">
        <v>16718</v>
      </c>
      <c r="Y253" t="str">
        <f t="shared" si="81"/>
        <v>Medium</v>
      </c>
      <c r="Z253" t="s">
        <v>1484</v>
      </c>
      <c r="AA253">
        <v>0</v>
      </c>
      <c r="AB253" t="str">
        <f t="shared" si="82"/>
        <v>Symbolic Poster</v>
      </c>
      <c r="AC253" t="s">
        <v>1485</v>
      </c>
      <c r="AD253" t="s">
        <v>1486</v>
      </c>
      <c r="AE253">
        <v>499</v>
      </c>
      <c r="AF253" t="str">
        <f t="shared" si="83"/>
        <v>Very Low</v>
      </c>
      <c r="AG253" t="s">
        <v>9</v>
      </c>
      <c r="AH253" t="s">
        <v>10</v>
      </c>
      <c r="AI253" t="s">
        <v>11</v>
      </c>
      <c r="AJ253" t="str">
        <f t="shared" si="84"/>
        <v>Teen</v>
      </c>
      <c r="AK253">
        <v>110000000</v>
      </c>
      <c r="AL253" t="str">
        <f t="shared" si="85"/>
        <v>High Budget</v>
      </c>
      <c r="AM253">
        <v>2015</v>
      </c>
      <c r="AN253">
        <f t="shared" si="86"/>
        <v>10</v>
      </c>
      <c r="AO253" t="str">
        <f t="shared" si="87"/>
        <v>Modern Classic</v>
      </c>
      <c r="AP253">
        <v>2000</v>
      </c>
      <c r="AQ253" t="str">
        <f t="shared" si="88"/>
        <v>Low</v>
      </c>
      <c r="AR253">
        <v>6.1</v>
      </c>
      <c r="AS253" t="str">
        <f t="shared" si="89"/>
        <v>Average</v>
      </c>
      <c r="AT253">
        <v>2.35</v>
      </c>
      <c r="AU253" t="str">
        <f t="shared" si="90"/>
        <v>Cinematic Widescreen</v>
      </c>
      <c r="AV253">
        <v>52000</v>
      </c>
      <c r="AW253" t="str">
        <f t="shared" si="91"/>
        <v>High</v>
      </c>
    </row>
    <row r="254" spans="1:49" x14ac:dyDescent="0.3">
      <c r="A254" t="s">
        <v>0</v>
      </c>
      <c r="B254" t="s">
        <v>1487</v>
      </c>
      <c r="C254">
        <v>160</v>
      </c>
      <c r="D254" t="str">
        <f t="shared" si="71"/>
        <v>Low</v>
      </c>
      <c r="E254">
        <v>119</v>
      </c>
      <c r="F254" t="str">
        <f t="shared" si="72"/>
        <v>1h 59m</v>
      </c>
      <c r="G254" t="str">
        <f t="shared" si="73"/>
        <v>Standard Movie</v>
      </c>
      <c r="H254">
        <v>55</v>
      </c>
      <c r="I254" t="str">
        <f t="shared" si="74"/>
        <v>Very Low</v>
      </c>
      <c r="J254">
        <v>387</v>
      </c>
      <c r="K254" t="str">
        <f t="shared" si="75"/>
        <v>Very Low</v>
      </c>
      <c r="L254" t="s">
        <v>934</v>
      </c>
      <c r="M254">
        <v>811</v>
      </c>
      <c r="N254" t="str">
        <f t="shared" si="76"/>
        <v>Low</v>
      </c>
      <c r="O254">
        <v>125332007</v>
      </c>
      <c r="P254" t="str">
        <f t="shared" si="77"/>
        <v>Hit</v>
      </c>
      <c r="Q254" t="s">
        <v>22</v>
      </c>
      <c r="R254" t="str">
        <f t="shared" si="78"/>
        <v>Action</v>
      </c>
      <c r="S254">
        <f t="shared" si="79"/>
        <v>3</v>
      </c>
      <c r="T254" t="s">
        <v>1488</v>
      </c>
      <c r="U254" t="s">
        <v>1489</v>
      </c>
      <c r="V254">
        <v>149680</v>
      </c>
      <c r="W254" t="str">
        <f t="shared" si="80"/>
        <v>Medium</v>
      </c>
      <c r="X254">
        <v>2958</v>
      </c>
      <c r="Y254" t="str">
        <f t="shared" si="81"/>
        <v>Low</v>
      </c>
      <c r="Z254" t="s">
        <v>1490</v>
      </c>
      <c r="AA254">
        <v>3</v>
      </c>
      <c r="AB254" t="str">
        <f t="shared" si="82"/>
        <v>Duo/Trio Poster</v>
      </c>
      <c r="AC254" t="s">
        <v>1491</v>
      </c>
      <c r="AD254" t="s">
        <v>1492</v>
      </c>
      <c r="AE254">
        <v>328</v>
      </c>
      <c r="AF254" t="str">
        <f t="shared" si="83"/>
        <v>Very Low</v>
      </c>
      <c r="AG254" t="s">
        <v>9</v>
      </c>
      <c r="AH254" t="s">
        <v>28</v>
      </c>
      <c r="AI254" t="s">
        <v>11</v>
      </c>
      <c r="AJ254" t="str">
        <f t="shared" si="84"/>
        <v>Teen</v>
      </c>
      <c r="AK254">
        <v>110000000</v>
      </c>
      <c r="AL254" t="str">
        <f t="shared" si="85"/>
        <v>High Budget</v>
      </c>
      <c r="AM254">
        <v>1997</v>
      </c>
      <c r="AN254">
        <f t="shared" si="86"/>
        <v>28</v>
      </c>
      <c r="AO254" t="str">
        <f t="shared" si="87"/>
        <v>Old Classic</v>
      </c>
      <c r="AP254">
        <v>766</v>
      </c>
      <c r="AQ254" t="str">
        <f t="shared" si="88"/>
        <v>Very Low</v>
      </c>
      <c r="AR254">
        <v>6.5</v>
      </c>
      <c r="AS254" t="str">
        <f t="shared" si="89"/>
        <v>Average</v>
      </c>
      <c r="AT254">
        <v>2.35</v>
      </c>
      <c r="AU254" t="str">
        <f t="shared" si="90"/>
        <v>Cinematic Widescreen</v>
      </c>
      <c r="AV254">
        <v>0</v>
      </c>
      <c r="AW254" t="str">
        <f t="shared" si="91"/>
        <v>Very Low</v>
      </c>
    </row>
    <row r="255" spans="1:49" x14ac:dyDescent="0.3">
      <c r="A255" t="s">
        <v>0</v>
      </c>
      <c r="B255" t="s">
        <v>399</v>
      </c>
      <c r="C255">
        <v>192</v>
      </c>
      <c r="D255" t="str">
        <f t="shared" si="71"/>
        <v>Low</v>
      </c>
      <c r="E255">
        <v>142</v>
      </c>
      <c r="F255" t="str">
        <f t="shared" si="72"/>
        <v>2h 22m</v>
      </c>
      <c r="G255" t="str">
        <f t="shared" si="73"/>
        <v>Long Movie</v>
      </c>
      <c r="H255">
        <v>776</v>
      </c>
      <c r="I255" t="str">
        <f t="shared" si="74"/>
        <v>Very Low</v>
      </c>
      <c r="J255">
        <v>1000</v>
      </c>
      <c r="K255" t="str">
        <f t="shared" si="75"/>
        <v>Very Low</v>
      </c>
      <c r="L255" t="s">
        <v>1493</v>
      </c>
      <c r="M255">
        <v>13000</v>
      </c>
      <c r="N255" t="str">
        <f t="shared" si="76"/>
        <v>Medium</v>
      </c>
      <c r="O255">
        <v>113330342</v>
      </c>
      <c r="P255" t="str">
        <f t="shared" si="77"/>
        <v>Hit</v>
      </c>
      <c r="Q255" t="s">
        <v>988</v>
      </c>
      <c r="R255" t="str">
        <f t="shared" si="78"/>
        <v>Action</v>
      </c>
      <c r="S255">
        <f t="shared" si="79"/>
        <v>4</v>
      </c>
      <c r="T255" t="s">
        <v>434</v>
      </c>
      <c r="U255" t="s">
        <v>1494</v>
      </c>
      <c r="V255">
        <v>207613</v>
      </c>
      <c r="W255" t="str">
        <f t="shared" si="80"/>
        <v>High</v>
      </c>
      <c r="X255">
        <v>19454</v>
      </c>
      <c r="Y255" t="str">
        <f t="shared" si="81"/>
        <v>Medium</v>
      </c>
      <c r="Z255" t="s">
        <v>109</v>
      </c>
      <c r="AA255">
        <v>1</v>
      </c>
      <c r="AB255" t="str">
        <f t="shared" si="82"/>
        <v>Solo Star Poster</v>
      </c>
      <c r="AC255" t="s">
        <v>1495</v>
      </c>
      <c r="AD255" t="s">
        <v>1496</v>
      </c>
      <c r="AE255">
        <v>1144</v>
      </c>
      <c r="AF255" t="str">
        <f t="shared" si="83"/>
        <v>Low</v>
      </c>
      <c r="AG255" t="s">
        <v>9</v>
      </c>
      <c r="AH255" t="s">
        <v>10</v>
      </c>
      <c r="AI255" t="s">
        <v>556</v>
      </c>
      <c r="AJ255" t="str">
        <f t="shared" si="84"/>
        <v>Adult</v>
      </c>
      <c r="AK255">
        <v>110000000</v>
      </c>
      <c r="AL255" t="str">
        <f t="shared" si="85"/>
        <v>High Budget</v>
      </c>
      <c r="AM255">
        <v>2000</v>
      </c>
      <c r="AN255">
        <f t="shared" si="86"/>
        <v>25</v>
      </c>
      <c r="AO255" t="str">
        <f t="shared" si="87"/>
        <v>Old Classic</v>
      </c>
      <c r="AP255">
        <v>2000</v>
      </c>
      <c r="AQ255" t="str">
        <f t="shared" si="88"/>
        <v>Low</v>
      </c>
      <c r="AR255">
        <v>7.1</v>
      </c>
      <c r="AS255" t="str">
        <f t="shared" si="89"/>
        <v>Good</v>
      </c>
      <c r="AT255">
        <v>2.35</v>
      </c>
      <c r="AU255" t="str">
        <f t="shared" si="90"/>
        <v>Cinematic Widescreen</v>
      </c>
      <c r="AV255">
        <v>4000</v>
      </c>
      <c r="AW255" t="str">
        <f t="shared" si="91"/>
        <v>Low</v>
      </c>
    </row>
    <row r="256" spans="1:49" x14ac:dyDescent="0.3">
      <c r="A256" t="s">
        <v>0</v>
      </c>
      <c r="B256" t="s">
        <v>1497</v>
      </c>
      <c r="C256">
        <v>198</v>
      </c>
      <c r="D256" t="str">
        <f t="shared" si="71"/>
        <v>Low</v>
      </c>
      <c r="E256">
        <v>125</v>
      </c>
      <c r="F256" t="str">
        <f t="shared" si="72"/>
        <v>2h 5m</v>
      </c>
      <c r="G256" t="str">
        <f t="shared" si="73"/>
        <v>Long Movie</v>
      </c>
      <c r="H256">
        <v>0</v>
      </c>
      <c r="I256" t="str">
        <f t="shared" si="74"/>
        <v>Very Low</v>
      </c>
      <c r="J256">
        <v>350</v>
      </c>
      <c r="K256" t="str">
        <f t="shared" si="75"/>
        <v>Very Low</v>
      </c>
      <c r="L256" t="s">
        <v>1498</v>
      </c>
      <c r="M256">
        <v>11000</v>
      </c>
      <c r="N256" t="str">
        <f t="shared" si="76"/>
        <v>Medium</v>
      </c>
      <c r="O256">
        <v>125531634</v>
      </c>
      <c r="P256" t="str">
        <f t="shared" si="77"/>
        <v>Hit</v>
      </c>
      <c r="Q256" t="s">
        <v>1499</v>
      </c>
      <c r="R256" t="str">
        <f t="shared" si="78"/>
        <v>Crime</v>
      </c>
      <c r="S256">
        <f t="shared" si="79"/>
        <v>2</v>
      </c>
      <c r="T256" t="s">
        <v>311</v>
      </c>
      <c r="U256" t="s">
        <v>1500</v>
      </c>
      <c r="V256">
        <v>284852</v>
      </c>
      <c r="W256" t="str">
        <f t="shared" si="80"/>
        <v>High</v>
      </c>
      <c r="X256">
        <v>19359</v>
      </c>
      <c r="Y256" t="str">
        <f t="shared" si="81"/>
        <v>Medium</v>
      </c>
      <c r="Z256" t="s">
        <v>1501</v>
      </c>
      <c r="AA256">
        <v>0</v>
      </c>
      <c r="AB256" t="str">
        <f t="shared" si="82"/>
        <v>Symbolic Poster</v>
      </c>
      <c r="AC256" t="s">
        <v>1502</v>
      </c>
      <c r="AD256" t="s">
        <v>1503</v>
      </c>
      <c r="AE256">
        <v>627</v>
      </c>
      <c r="AF256" t="str">
        <f t="shared" si="83"/>
        <v>Low</v>
      </c>
      <c r="AG256" t="s">
        <v>9</v>
      </c>
      <c r="AH256" t="s">
        <v>10</v>
      </c>
      <c r="AI256" t="s">
        <v>11</v>
      </c>
      <c r="AJ256" t="str">
        <f t="shared" si="84"/>
        <v>Teen</v>
      </c>
      <c r="AK256">
        <v>110000000</v>
      </c>
      <c r="AL256" t="str">
        <f t="shared" si="85"/>
        <v>High Budget</v>
      </c>
      <c r="AM256">
        <v>2004</v>
      </c>
      <c r="AN256">
        <f t="shared" si="86"/>
        <v>21</v>
      </c>
      <c r="AO256" t="str">
        <f t="shared" si="87"/>
        <v>Old Classic</v>
      </c>
      <c r="AP256">
        <v>8000</v>
      </c>
      <c r="AQ256" t="str">
        <f t="shared" si="88"/>
        <v>Low</v>
      </c>
      <c r="AR256">
        <v>6.4</v>
      </c>
      <c r="AS256" t="str">
        <f t="shared" si="89"/>
        <v>Average</v>
      </c>
      <c r="AT256">
        <v>2.35</v>
      </c>
      <c r="AU256" t="str">
        <f t="shared" si="90"/>
        <v>Cinematic Widescreen</v>
      </c>
      <c r="AV256">
        <v>0</v>
      </c>
      <c r="AW256" t="str">
        <f t="shared" si="91"/>
        <v>Very Low</v>
      </c>
    </row>
    <row r="257" spans="1:49" x14ac:dyDescent="0.3">
      <c r="A257" t="s">
        <v>0</v>
      </c>
      <c r="B257" t="s">
        <v>492</v>
      </c>
      <c r="C257">
        <v>233</v>
      </c>
      <c r="D257" t="str">
        <f t="shared" si="71"/>
        <v>Medium</v>
      </c>
      <c r="E257">
        <v>126</v>
      </c>
      <c r="F257" t="str">
        <f t="shared" si="72"/>
        <v>2h 6m</v>
      </c>
      <c r="G257" t="str">
        <f t="shared" si="73"/>
        <v>Long Movie</v>
      </c>
      <c r="H257">
        <v>218</v>
      </c>
      <c r="I257" t="str">
        <f t="shared" si="74"/>
        <v>Very Low</v>
      </c>
      <c r="J257">
        <v>322</v>
      </c>
      <c r="K257" t="str">
        <f t="shared" si="75"/>
        <v>Very Low</v>
      </c>
      <c r="L257" t="s">
        <v>536</v>
      </c>
      <c r="M257">
        <v>11000</v>
      </c>
      <c r="N257" t="str">
        <f t="shared" si="76"/>
        <v>Medium</v>
      </c>
      <c r="O257">
        <v>186336103</v>
      </c>
      <c r="P257" t="str">
        <f t="shared" si="77"/>
        <v>Hit</v>
      </c>
      <c r="Q257" t="s">
        <v>1504</v>
      </c>
      <c r="R257" t="str">
        <f t="shared" si="78"/>
        <v>Action</v>
      </c>
      <c r="S257">
        <f t="shared" si="79"/>
        <v>5</v>
      </c>
      <c r="T257" t="s">
        <v>311</v>
      </c>
      <c r="U257" t="s">
        <v>1505</v>
      </c>
      <c r="V257">
        <v>348861</v>
      </c>
      <c r="W257" t="str">
        <f t="shared" si="80"/>
        <v>High</v>
      </c>
      <c r="X257">
        <v>22722</v>
      </c>
      <c r="Y257" t="str">
        <f t="shared" si="81"/>
        <v>Medium</v>
      </c>
      <c r="Z257" t="s">
        <v>1506</v>
      </c>
      <c r="AA257">
        <v>2</v>
      </c>
      <c r="AB257" t="str">
        <f t="shared" si="82"/>
        <v>Duo/Trio Poster</v>
      </c>
      <c r="AC257" t="s">
        <v>1507</v>
      </c>
      <c r="AD257" t="s">
        <v>1508</v>
      </c>
      <c r="AE257">
        <v>798</v>
      </c>
      <c r="AF257" t="str">
        <f t="shared" si="83"/>
        <v>Low</v>
      </c>
      <c r="AG257" t="s">
        <v>9</v>
      </c>
      <c r="AH257" t="s">
        <v>10</v>
      </c>
      <c r="AI257" t="s">
        <v>11</v>
      </c>
      <c r="AJ257" t="str">
        <f t="shared" si="84"/>
        <v>Teen</v>
      </c>
      <c r="AK257">
        <v>120000000</v>
      </c>
      <c r="AL257" t="str">
        <f t="shared" si="85"/>
        <v>High Budget</v>
      </c>
      <c r="AM257">
        <v>2005</v>
      </c>
      <c r="AN257">
        <f t="shared" si="86"/>
        <v>20</v>
      </c>
      <c r="AO257" t="str">
        <f t="shared" si="87"/>
        <v>Old Classic</v>
      </c>
      <c r="AP257">
        <v>11000</v>
      </c>
      <c r="AQ257" t="str">
        <f t="shared" si="88"/>
        <v>Medium</v>
      </c>
      <c r="AR257">
        <v>6.5</v>
      </c>
      <c r="AS257" t="str">
        <f t="shared" si="89"/>
        <v>Average</v>
      </c>
      <c r="AT257">
        <v>2.35</v>
      </c>
      <c r="AU257" t="str">
        <f t="shared" si="90"/>
        <v>Cinematic Widescreen</v>
      </c>
      <c r="AV257">
        <v>0</v>
      </c>
      <c r="AW257" t="str">
        <f t="shared" si="91"/>
        <v>Very Low</v>
      </c>
    </row>
    <row r="258" spans="1:49" x14ac:dyDescent="0.3">
      <c r="A258" t="s">
        <v>0</v>
      </c>
      <c r="B258" t="s">
        <v>1228</v>
      </c>
      <c r="C258">
        <v>263</v>
      </c>
      <c r="D258" t="str">
        <f t="shared" si="71"/>
        <v>Medium</v>
      </c>
      <c r="E258">
        <v>119</v>
      </c>
      <c r="F258" t="str">
        <f t="shared" si="72"/>
        <v>1h 59m</v>
      </c>
      <c r="G258" t="str">
        <f t="shared" si="73"/>
        <v>Standard Movie</v>
      </c>
      <c r="H258">
        <v>124</v>
      </c>
      <c r="I258" t="str">
        <f t="shared" si="74"/>
        <v>Very Low</v>
      </c>
      <c r="J258">
        <v>1000</v>
      </c>
      <c r="K258" t="str">
        <f t="shared" si="75"/>
        <v>Very Low</v>
      </c>
      <c r="L258" t="s">
        <v>1509</v>
      </c>
      <c r="M258">
        <v>14000</v>
      </c>
      <c r="N258" t="str">
        <f t="shared" si="76"/>
        <v>Medium</v>
      </c>
      <c r="O258">
        <v>129995817</v>
      </c>
      <c r="P258" t="str">
        <f t="shared" si="77"/>
        <v>Hit</v>
      </c>
      <c r="Q258" t="s">
        <v>1141</v>
      </c>
      <c r="R258" t="str">
        <f t="shared" si="78"/>
        <v>Adventure</v>
      </c>
      <c r="S258">
        <f t="shared" si="79"/>
        <v>3</v>
      </c>
      <c r="T258" t="s">
        <v>184</v>
      </c>
      <c r="U258" t="s">
        <v>1510</v>
      </c>
      <c r="V258">
        <v>154621</v>
      </c>
      <c r="W258" t="str">
        <f t="shared" si="80"/>
        <v>Medium</v>
      </c>
      <c r="X258">
        <v>22622</v>
      </c>
      <c r="Y258" t="str">
        <f t="shared" si="81"/>
        <v>Medium</v>
      </c>
      <c r="Z258" t="s">
        <v>1511</v>
      </c>
      <c r="AA258">
        <v>0</v>
      </c>
      <c r="AB258" t="str">
        <f t="shared" si="82"/>
        <v>Symbolic Poster</v>
      </c>
      <c r="AC258" t="s">
        <v>1512</v>
      </c>
      <c r="AD258" t="s">
        <v>1513</v>
      </c>
      <c r="AE258">
        <v>258</v>
      </c>
      <c r="AF258" t="str">
        <f t="shared" si="83"/>
        <v>Very Low</v>
      </c>
      <c r="AG258" t="s">
        <v>9</v>
      </c>
      <c r="AH258" t="s">
        <v>10</v>
      </c>
      <c r="AI258" t="s">
        <v>11</v>
      </c>
      <c r="AJ258" t="str">
        <f t="shared" si="84"/>
        <v>Teen</v>
      </c>
      <c r="AK258">
        <v>110000000</v>
      </c>
      <c r="AL258" t="str">
        <f t="shared" si="85"/>
        <v>High Budget</v>
      </c>
      <c r="AM258">
        <v>2015</v>
      </c>
      <c r="AN258">
        <f t="shared" si="86"/>
        <v>10</v>
      </c>
      <c r="AO258" t="str">
        <f t="shared" si="87"/>
        <v>Modern Classic</v>
      </c>
      <c r="AP258">
        <v>5000</v>
      </c>
      <c r="AQ258" t="str">
        <f t="shared" si="88"/>
        <v>Low</v>
      </c>
      <c r="AR258">
        <v>6.3</v>
      </c>
      <c r="AS258" t="str">
        <f t="shared" si="89"/>
        <v>Average</v>
      </c>
      <c r="AT258">
        <v>2.35</v>
      </c>
      <c r="AU258" t="str">
        <f t="shared" si="90"/>
        <v>Cinematic Widescreen</v>
      </c>
      <c r="AV258">
        <v>27000</v>
      </c>
      <c r="AW258" t="str">
        <f t="shared" si="91"/>
        <v>Medium</v>
      </c>
    </row>
    <row r="259" spans="1:49" x14ac:dyDescent="0.3">
      <c r="A259" t="s">
        <v>718</v>
      </c>
      <c r="B259" t="s">
        <v>458</v>
      </c>
      <c r="C259">
        <v>267</v>
      </c>
      <c r="D259" t="str">
        <f t="shared" ref="D259:D322" si="95">IF(C259&lt;=50,"Very Low",
IF(C259&lt;=200,"Low",
IF(C259&lt;=500,"Medium",
IF(C259&lt;=1000,"High","Very High"))))</f>
        <v>Medium</v>
      </c>
      <c r="E259">
        <v>170</v>
      </c>
      <c r="F259" t="str">
        <f t="shared" ref="F259:F322" si="96">INT(E259/60) &amp; "h " &amp; MOD(E259,60) &amp; "m"</f>
        <v>2h 50m</v>
      </c>
      <c r="G259" t="str">
        <f t="shared" ref="G259:G322" si="97">IF(E259&lt;60,"Short Film",IF(E259&lt;90,"Featurette",IF(E259&lt;=120,"Standard Movie",IF(E259&lt;=180,"Long Movie","Epic"))))</f>
        <v>Long Movie</v>
      </c>
      <c r="H259">
        <v>17000</v>
      </c>
      <c r="I259" t="str">
        <f t="shared" ref="I259:I322" si="98">IF(H259&lt;=1000,"Very Low",IF(H259&lt;=10000,"Low",IF(H259&lt;=50000,"Medium",IF(H259&lt;=200000,"High","Very High"))))</f>
        <v>Medium</v>
      </c>
      <c r="J259">
        <v>827</v>
      </c>
      <c r="K259" t="str">
        <f t="shared" ref="K259:K322" si="99">IF(J259&lt;=1000,"Very Low",IF(J259&lt;=10000,"Low",IF(J259&lt;=50000,"Medium",IF(J259&lt;=200000,"High","Very High"))))</f>
        <v>Very Low</v>
      </c>
      <c r="L259" t="s">
        <v>1514</v>
      </c>
      <c r="M259">
        <v>29000</v>
      </c>
      <c r="N259" t="str">
        <f t="shared" ref="N259:N322" si="100">IF(A259&lt;=1000,"Very Low",
IF(M259&lt;=10000,"Low",IF(M259&lt;=50000,"Medium",IF(M259&lt;=200000,"High","Very High"))))</f>
        <v>Medium</v>
      </c>
      <c r="O259">
        <v>102608827</v>
      </c>
      <c r="P259" t="str">
        <f t="shared" ref="P259:P322" si="101">IF(AND(O259&gt;=500000000),"Blockbuster",
IF(AND(O259&gt;=200000000,O259&lt;=499999999),"Superhit",
IF(AND(O259&gt;=50000000,O259&lt;=199999999),"Hit",
IF(AND(O259&gt;=10000000,O259&lt;=49999999),"Average",
IF(AND(O259&lt;=10000000),"Flop","")))))</f>
        <v>Hit</v>
      </c>
      <c r="Q259" t="s">
        <v>1515</v>
      </c>
      <c r="R259" t="str">
        <f t="shared" ref="R259:R322" si="102">LEFT(Q259, FIND("|",Q259&amp;"|")-1)</f>
        <v>Biography</v>
      </c>
      <c r="S259">
        <f t="shared" ref="S259:S322" si="103">LEN(Q259)-LEN(SUBSTITUTE(Q259,"|",""))+1</f>
        <v>2</v>
      </c>
      <c r="T259" t="s">
        <v>186</v>
      </c>
      <c r="U259" t="s">
        <v>1516</v>
      </c>
      <c r="V259">
        <v>264318</v>
      </c>
      <c r="W259" t="str">
        <f t="shared" ref="W259:W322" si="104">IF(V259&lt;=10000,"Very Low",IF(V259&lt;=50000,"Low",IF(V259&lt;=200000,"Medium",IF(V259&lt;=500000,"High","Very High"))))</f>
        <v>High</v>
      </c>
      <c r="X259">
        <v>34582</v>
      </c>
      <c r="Y259" t="str">
        <f t="shared" ref="Y259:Y322" si="105">IF(X259&lt;=1000,"Very Low",IF(X259&lt;=10000,"Low",IF(X259&lt;=50000,"Medium",IF(X259&lt;=200000,"High","Very High"))))</f>
        <v>Medium</v>
      </c>
      <c r="Z259" t="s">
        <v>1517</v>
      </c>
      <c r="AA259">
        <v>0</v>
      </c>
      <c r="AB259" t="str">
        <f t="shared" ref="AB259:AB322" si="106">IF(AA259=0,"Symbolic Poster",IF(AA259=1,"Solo Star Poster",IF(AA259&lt;=3,"Duo/Trio Poster","Ensemble Poster")))</f>
        <v>Symbolic Poster</v>
      </c>
      <c r="AC259" t="s">
        <v>1518</v>
      </c>
      <c r="AD259" t="s">
        <v>1519</v>
      </c>
      <c r="AE259">
        <v>799</v>
      </c>
      <c r="AF259" t="str">
        <f t="shared" ref="AF259:AF322" si="107">IF(AE259&lt;=500,"Very Low",IF(AE259&lt;=2000,"Low",IF(AE259&lt;=5000,"Medium",IF(AE259&lt;=15000,"High","Very High"))))</f>
        <v>Low</v>
      </c>
      <c r="AG259" t="s">
        <v>9</v>
      </c>
      <c r="AH259" t="s">
        <v>10</v>
      </c>
      <c r="AI259" t="s">
        <v>11</v>
      </c>
      <c r="AJ259" t="str">
        <f t="shared" ref="AJ259:AJ322" si="108">IF(OR(AI259="G",AI259="PG",AI259="U",AI259="TV-Y",AI259="TV-G"),"Family",IF(OR(AI259="PG-13",AI259="UA",AI259="TV-14"),"Teen",IF(OR(AI259="R",AI259="NC-17",AI259="A",AI259="TV-MA"),"Adult",IF(AI259="Not Rated","No Rating","Other/Unknown"))))</f>
        <v>Teen</v>
      </c>
      <c r="AK259">
        <v>110000000</v>
      </c>
      <c r="AL259" t="str">
        <f t="shared" ref="AL259:AL322" si="109">IF(AK259&gt;=200000000,"Very High Budget",
IF(AND(AK259&gt;=100000000,AK259&lt;=199999999),"High Budget",
IF(AND(AK259&gt;=30000000,AK259&lt;=99999999),"Medium Budget",
IF(AK259&lt;30000000,"Low Budget",""))))</f>
        <v>High Budget</v>
      </c>
      <c r="AM259">
        <v>2004</v>
      </c>
      <c r="AN259">
        <f t="shared" ref="AN259:AN322" si="110">$AY$20-AM259</f>
        <v>21</v>
      </c>
      <c r="AO259" t="str">
        <f t="shared" ref="AO259:AO322" si="111">IF(AN259&lt;=5,"Recent",IF(AND(AN259&gt;=6,AN259&lt;=15),"Modern Classic",IF(AN259&gt;15,"Old Classic","")))</f>
        <v>Old Classic</v>
      </c>
      <c r="AP259">
        <v>3000</v>
      </c>
      <c r="AQ259" t="str">
        <f t="shared" ref="AQ259:AQ322" si="112">IF(AP259&lt;=1000,"Very Low",IF(AP259&lt;=10000,"Low",IF(AP259&lt;=50000,"Medium",IF(AP259&lt;=200000,"High","Very High"))))</f>
        <v>Low</v>
      </c>
      <c r="AR259">
        <v>7.5</v>
      </c>
      <c r="AS259" t="str">
        <f t="shared" ref="AS259:AS322" si="113">IF(AND(AR259&gt;=9,AR259&lt;=10),"Master Piece",
IF(AND(AR259&gt;=8,AR259&lt;9),"Excellent",
IF(AND(AR259&gt;=7,AR259&lt;8),"Good",
IF(AND(AR259&gt;=6,AR259&lt;7),"Average",
IF(AND(AR259&gt;=5,AR259&lt;6),"Below Average",
IF(AND(AR259&gt;=4,AR259&lt;5),"Poor",
IF(AND(AR259&gt;=3,AR259&lt;4),"Very Poor",
IF(AND(AR259&gt;=0,AR259&lt;3),"Terrible",""))))))))</f>
        <v>Good</v>
      </c>
      <c r="AT259">
        <v>2.35</v>
      </c>
      <c r="AU259" t="str">
        <f t="shared" ref="AU259:AU322" si="114">IF(AND(AT259&gt;=1.3,AT259&lt;=1.4),"Classic",IF(AND(AT259&gt;=1.7,AT259&lt;=1.9),"HDTV / Widescreen",IF(AND(AT259&gt;=2.2,AT259&lt;=2.4),"Cinematic Widescreen",IF(AND(AT259&gt;=1.4,AT259&lt;=1.6),"Standard Academy",IF(AT259&gt;=2.4,"Ultra Widescreen","")))))</f>
        <v>Cinematic Widescreen</v>
      </c>
      <c r="AV259">
        <v>0</v>
      </c>
      <c r="AW259" t="str">
        <f t="shared" ref="AW259:AW322" si="115">IF(AV259&lt;=1000,"Very Low",IF(AV259&lt;=10000,"Low",IF(AV259&lt;=50000,"Medium",IF(AV259&lt;=200000,"High","Very High"))))</f>
        <v>Very Low</v>
      </c>
    </row>
    <row r="260" spans="1:49" x14ac:dyDescent="0.3">
      <c r="A260" t="s">
        <v>0</v>
      </c>
      <c r="B260" t="s">
        <v>447</v>
      </c>
      <c r="C260">
        <v>184</v>
      </c>
      <c r="D260" t="str">
        <f t="shared" si="95"/>
        <v>Low</v>
      </c>
      <c r="E260">
        <v>85</v>
      </c>
      <c r="F260" t="str">
        <f t="shared" si="96"/>
        <v>1h 25m</v>
      </c>
      <c r="G260" t="str">
        <f t="shared" si="97"/>
        <v>Featurette</v>
      </c>
      <c r="H260">
        <v>11</v>
      </c>
      <c r="I260" t="str">
        <f t="shared" si="98"/>
        <v>Very Low</v>
      </c>
      <c r="J260">
        <v>116</v>
      </c>
      <c r="K260" t="str">
        <f t="shared" si="99"/>
        <v>Very Low</v>
      </c>
      <c r="L260" t="s">
        <v>1520</v>
      </c>
      <c r="M260">
        <v>480</v>
      </c>
      <c r="N260" t="str">
        <f t="shared" si="100"/>
        <v>Low</v>
      </c>
      <c r="O260">
        <v>42776259</v>
      </c>
      <c r="P260" t="str">
        <f t="shared" si="101"/>
        <v>Average</v>
      </c>
      <c r="Q260" t="s">
        <v>758</v>
      </c>
      <c r="R260" t="str">
        <f t="shared" si="102"/>
        <v>Adventure</v>
      </c>
      <c r="S260">
        <f t="shared" si="103"/>
        <v>4</v>
      </c>
      <c r="T260" t="s">
        <v>1521</v>
      </c>
      <c r="U260" t="s">
        <v>1522</v>
      </c>
      <c r="V260">
        <v>53160</v>
      </c>
      <c r="W260" t="str">
        <f t="shared" si="104"/>
        <v>Medium</v>
      </c>
      <c r="X260">
        <v>1173</v>
      </c>
      <c r="Y260" t="str">
        <f t="shared" si="105"/>
        <v>Low</v>
      </c>
      <c r="Z260" t="s">
        <v>1523</v>
      </c>
      <c r="AA260">
        <v>1</v>
      </c>
      <c r="AB260" t="str">
        <f t="shared" si="106"/>
        <v>Solo Star Poster</v>
      </c>
      <c r="AC260" t="s">
        <v>1524</v>
      </c>
      <c r="AD260" t="s">
        <v>1525</v>
      </c>
      <c r="AE260">
        <v>121</v>
      </c>
      <c r="AF260" t="str">
        <f t="shared" si="107"/>
        <v>Very Low</v>
      </c>
      <c r="AG260" t="s">
        <v>9</v>
      </c>
      <c r="AH260" t="s">
        <v>10</v>
      </c>
      <c r="AI260" t="s">
        <v>66</v>
      </c>
      <c r="AJ260" t="str">
        <f t="shared" si="108"/>
        <v>Family</v>
      </c>
      <c r="AK260">
        <v>112000000</v>
      </c>
      <c r="AL260" t="str">
        <f t="shared" si="109"/>
        <v>High Budget</v>
      </c>
      <c r="AM260">
        <v>2010</v>
      </c>
      <c r="AN260">
        <f t="shared" si="110"/>
        <v>15</v>
      </c>
      <c r="AO260" t="str">
        <f t="shared" si="111"/>
        <v>Modern Classic</v>
      </c>
      <c r="AP260">
        <v>392</v>
      </c>
      <c r="AQ260" t="str">
        <f t="shared" si="112"/>
        <v>Very Low</v>
      </c>
      <c r="AR260">
        <v>4.9000000000000004</v>
      </c>
      <c r="AS260" t="str">
        <f t="shared" si="113"/>
        <v>Poor</v>
      </c>
      <c r="AT260">
        <v>2.35</v>
      </c>
      <c r="AU260" t="str">
        <f t="shared" si="114"/>
        <v>Cinematic Widescreen</v>
      </c>
      <c r="AV260">
        <v>0</v>
      </c>
      <c r="AW260" t="str">
        <f t="shared" si="115"/>
        <v>Very Low</v>
      </c>
    </row>
    <row r="261" spans="1:49" x14ac:dyDescent="0.3">
      <c r="A261" t="s">
        <v>0</v>
      </c>
      <c r="B261" t="s">
        <v>1526</v>
      </c>
      <c r="C261">
        <v>447</v>
      </c>
      <c r="D261" t="str">
        <f t="shared" si="95"/>
        <v>Medium</v>
      </c>
      <c r="E261">
        <v>119</v>
      </c>
      <c r="F261" t="str">
        <f t="shared" si="96"/>
        <v>1h 59m</v>
      </c>
      <c r="G261" t="str">
        <f t="shared" si="97"/>
        <v>Standard Movie</v>
      </c>
      <c r="H261">
        <v>1000</v>
      </c>
      <c r="I261" t="str">
        <f t="shared" si="98"/>
        <v>Very Low</v>
      </c>
      <c r="J261">
        <v>741</v>
      </c>
      <c r="K261" t="str">
        <f t="shared" si="99"/>
        <v>Very Low</v>
      </c>
      <c r="L261" t="s">
        <v>109</v>
      </c>
      <c r="M261">
        <v>11000</v>
      </c>
      <c r="N261" t="str">
        <f t="shared" si="100"/>
        <v>Medium</v>
      </c>
      <c r="O261">
        <v>98780042</v>
      </c>
      <c r="P261" t="str">
        <f t="shared" si="101"/>
        <v>Hit</v>
      </c>
      <c r="Q261" t="s">
        <v>1527</v>
      </c>
      <c r="R261" t="str">
        <f t="shared" si="102"/>
        <v>Action</v>
      </c>
      <c r="S261">
        <f t="shared" si="103"/>
        <v>5</v>
      </c>
      <c r="T261" t="s">
        <v>23</v>
      </c>
      <c r="U261" t="s">
        <v>1528</v>
      </c>
      <c r="V261">
        <v>136019</v>
      </c>
      <c r="W261" t="str">
        <f t="shared" si="104"/>
        <v>Medium</v>
      </c>
      <c r="X261">
        <v>13391</v>
      </c>
      <c r="Y261" t="str">
        <f t="shared" si="105"/>
        <v>Medium</v>
      </c>
      <c r="Z261" t="s">
        <v>1529</v>
      </c>
      <c r="AA261">
        <v>0</v>
      </c>
      <c r="AB261" t="str">
        <f t="shared" si="106"/>
        <v>Symbolic Poster</v>
      </c>
      <c r="AC261" t="s">
        <v>1530</v>
      </c>
      <c r="AD261" t="s">
        <v>1531</v>
      </c>
      <c r="AE261">
        <v>443</v>
      </c>
      <c r="AF261" t="str">
        <f t="shared" si="107"/>
        <v>Very Low</v>
      </c>
      <c r="AG261" t="s">
        <v>9</v>
      </c>
      <c r="AH261" t="s">
        <v>10</v>
      </c>
      <c r="AI261" t="s">
        <v>11</v>
      </c>
      <c r="AJ261" t="str">
        <f t="shared" si="108"/>
        <v>Teen</v>
      </c>
      <c r="AK261">
        <v>120000000</v>
      </c>
      <c r="AL261" t="str">
        <f t="shared" si="109"/>
        <v>High Budget</v>
      </c>
      <c r="AM261">
        <v>2011</v>
      </c>
      <c r="AN261">
        <f t="shared" si="110"/>
        <v>14</v>
      </c>
      <c r="AO261" t="str">
        <f t="shared" si="111"/>
        <v>Modern Classic</v>
      </c>
      <c r="AP261">
        <v>1000</v>
      </c>
      <c r="AQ261" t="str">
        <f t="shared" si="112"/>
        <v>Very Low</v>
      </c>
      <c r="AR261">
        <v>5.8</v>
      </c>
      <c r="AS261" t="str">
        <f t="shared" si="113"/>
        <v>Below Average</v>
      </c>
      <c r="AT261">
        <v>2.35</v>
      </c>
      <c r="AU261" t="str">
        <f t="shared" si="114"/>
        <v>Cinematic Widescreen</v>
      </c>
      <c r="AV261">
        <v>14000</v>
      </c>
      <c r="AW261" t="str">
        <f t="shared" si="115"/>
        <v>Medium</v>
      </c>
    </row>
    <row r="262" spans="1:49" x14ac:dyDescent="0.3">
      <c r="A262" t="s">
        <v>0</v>
      </c>
      <c r="B262" t="str">
        <f>B261</f>
        <v>Michel Gondry</v>
      </c>
      <c r="C262">
        <v>29</v>
      </c>
      <c r="D262" t="str">
        <f t="shared" si="95"/>
        <v>Very Low</v>
      </c>
      <c r="E262">
        <v>60</v>
      </c>
      <c r="F262" t="str">
        <f t="shared" si="96"/>
        <v>1h 0m</v>
      </c>
      <c r="G262" t="str">
        <f t="shared" si="97"/>
        <v>Featurette</v>
      </c>
      <c r="H262">
        <f>H261</f>
        <v>1000</v>
      </c>
      <c r="I262" t="str">
        <f t="shared" si="98"/>
        <v>Very Low</v>
      </c>
      <c r="J262">
        <v>432</v>
      </c>
      <c r="K262" t="str">
        <f t="shared" si="99"/>
        <v>Very Low</v>
      </c>
      <c r="L262" t="s">
        <v>1532</v>
      </c>
      <c r="M262">
        <v>669</v>
      </c>
      <c r="N262" t="str">
        <f t="shared" si="100"/>
        <v>Low</v>
      </c>
      <c r="O262">
        <f>O261</f>
        <v>98780042</v>
      </c>
      <c r="P262" t="str">
        <f t="shared" si="101"/>
        <v>Hit</v>
      </c>
      <c r="Q262" t="s">
        <v>1533</v>
      </c>
      <c r="R262" t="str">
        <f t="shared" si="102"/>
        <v>Action</v>
      </c>
      <c r="S262">
        <f t="shared" si="103"/>
        <v>3</v>
      </c>
      <c r="T262" t="s">
        <v>1534</v>
      </c>
      <c r="U262" t="s">
        <v>1535</v>
      </c>
      <c r="V262">
        <v>25402</v>
      </c>
      <c r="W262" t="str">
        <f t="shared" si="104"/>
        <v>Low</v>
      </c>
      <c r="X262">
        <v>1655</v>
      </c>
      <c r="Y262" t="str">
        <f t="shared" si="105"/>
        <v>Low</v>
      </c>
      <c r="Z262" t="s">
        <v>1536</v>
      </c>
      <c r="AA262">
        <v>4</v>
      </c>
      <c r="AB262" t="str">
        <f t="shared" si="106"/>
        <v>Ensemble Poster</v>
      </c>
      <c r="AC262" t="s">
        <v>1537</v>
      </c>
      <c r="AD262" t="s">
        <v>1538</v>
      </c>
      <c r="AE262">
        <v>97</v>
      </c>
      <c r="AF262" t="str">
        <f t="shared" si="107"/>
        <v>Very Low</v>
      </c>
      <c r="AG262" t="s">
        <v>9</v>
      </c>
      <c r="AH262" t="s">
        <v>10</v>
      </c>
      <c r="AI262" t="s">
        <v>1539</v>
      </c>
      <c r="AJ262" t="str">
        <f t="shared" si="108"/>
        <v>Other/Unknown</v>
      </c>
      <c r="AK262">
        <f t="shared" ref="AK262:AM262" si="116">AK261</f>
        <v>120000000</v>
      </c>
      <c r="AL262" t="str">
        <f t="shared" si="109"/>
        <v>High Budget</v>
      </c>
      <c r="AM262">
        <f t="shared" si="116"/>
        <v>2011</v>
      </c>
      <c r="AN262">
        <f t="shared" si="110"/>
        <v>14</v>
      </c>
      <c r="AO262" t="str">
        <f t="shared" si="111"/>
        <v>Modern Classic</v>
      </c>
      <c r="AP262">
        <v>554</v>
      </c>
      <c r="AQ262" t="str">
        <f t="shared" si="112"/>
        <v>Very Low</v>
      </c>
      <c r="AR262">
        <v>7.6</v>
      </c>
      <c r="AS262" t="str">
        <f t="shared" si="113"/>
        <v>Good</v>
      </c>
      <c r="AT262">
        <v>4</v>
      </c>
      <c r="AU262" t="str">
        <f t="shared" si="114"/>
        <v>Ultra Widescreen</v>
      </c>
      <c r="AV262">
        <v>0</v>
      </c>
      <c r="AW262" t="str">
        <f t="shared" si="115"/>
        <v>Very Low</v>
      </c>
    </row>
    <row r="263" spans="1:49" x14ac:dyDescent="0.3">
      <c r="A263" t="s">
        <v>0</v>
      </c>
      <c r="B263" t="s">
        <v>1540</v>
      </c>
      <c r="C263">
        <v>366</v>
      </c>
      <c r="D263" t="str">
        <f t="shared" si="95"/>
        <v>Medium</v>
      </c>
      <c r="E263">
        <v>102</v>
      </c>
      <c r="F263" t="str">
        <f t="shared" si="96"/>
        <v>1h 42m</v>
      </c>
      <c r="G263" t="str">
        <f t="shared" si="97"/>
        <v>Standard Movie</v>
      </c>
      <c r="H263">
        <v>263</v>
      </c>
      <c r="I263" t="str">
        <f t="shared" si="98"/>
        <v>Very Low</v>
      </c>
      <c r="J263">
        <v>1000</v>
      </c>
      <c r="K263" t="str">
        <f t="shared" si="99"/>
        <v>Very Low</v>
      </c>
      <c r="L263" t="s">
        <v>1541</v>
      </c>
      <c r="M263">
        <v>6000</v>
      </c>
      <c r="N263" t="str">
        <f t="shared" si="100"/>
        <v>Low</v>
      </c>
      <c r="O263">
        <v>106369117</v>
      </c>
      <c r="P263" t="str">
        <f t="shared" si="101"/>
        <v>Hit</v>
      </c>
      <c r="Q263" t="s">
        <v>1542</v>
      </c>
      <c r="R263" t="str">
        <f t="shared" si="102"/>
        <v>Action</v>
      </c>
      <c r="S263">
        <f t="shared" si="103"/>
        <v>4</v>
      </c>
      <c r="T263" t="s">
        <v>170</v>
      </c>
      <c r="U263" t="s">
        <v>1543</v>
      </c>
      <c r="V263">
        <v>225273</v>
      </c>
      <c r="W263" t="str">
        <f t="shared" si="104"/>
        <v>High</v>
      </c>
      <c r="X263">
        <v>10583</v>
      </c>
      <c r="Y263" t="str">
        <f t="shared" si="105"/>
        <v>Medium</v>
      </c>
      <c r="Z263" t="s">
        <v>1086</v>
      </c>
      <c r="AA263">
        <v>0</v>
      </c>
      <c r="AB263" t="str">
        <f t="shared" si="106"/>
        <v>Symbolic Poster</v>
      </c>
      <c r="AC263" t="s">
        <v>1544</v>
      </c>
      <c r="AD263" t="s">
        <v>1545</v>
      </c>
      <c r="AE263">
        <v>523</v>
      </c>
      <c r="AF263" t="str">
        <f t="shared" si="107"/>
        <v>Low</v>
      </c>
      <c r="AG263" t="s">
        <v>9</v>
      </c>
      <c r="AH263" t="s">
        <v>10</v>
      </c>
      <c r="AI263" t="s">
        <v>556</v>
      </c>
      <c r="AJ263" t="str">
        <f t="shared" si="108"/>
        <v>Adult</v>
      </c>
      <c r="AK263">
        <v>110000000</v>
      </c>
      <c r="AL263" t="str">
        <f t="shared" si="109"/>
        <v>High Budget</v>
      </c>
      <c r="AM263">
        <v>2014</v>
      </c>
      <c r="AN263">
        <f t="shared" si="110"/>
        <v>11</v>
      </c>
      <c r="AO263" t="str">
        <f t="shared" si="111"/>
        <v>Modern Classic</v>
      </c>
      <c r="AP263">
        <v>1000</v>
      </c>
      <c r="AQ263" t="str">
        <f t="shared" si="112"/>
        <v>Very Low</v>
      </c>
      <c r="AR263">
        <v>6.2</v>
      </c>
      <c r="AS263" t="str">
        <f t="shared" si="113"/>
        <v>Average</v>
      </c>
      <c r="AT263">
        <v>2.35</v>
      </c>
      <c r="AU263" t="str">
        <f t="shared" si="114"/>
        <v>Cinematic Widescreen</v>
      </c>
      <c r="AV263">
        <v>71000</v>
      </c>
      <c r="AW263" t="str">
        <f t="shared" si="115"/>
        <v>High</v>
      </c>
    </row>
    <row r="264" spans="1:49" x14ac:dyDescent="0.3">
      <c r="A264" t="s">
        <v>0</v>
      </c>
      <c r="B264" t="s">
        <v>1546</v>
      </c>
      <c r="C264">
        <v>172</v>
      </c>
      <c r="D264" t="str">
        <f t="shared" si="95"/>
        <v>Low</v>
      </c>
      <c r="E264">
        <v>103</v>
      </c>
      <c r="F264" t="str">
        <f t="shared" si="96"/>
        <v>1h 43m</v>
      </c>
      <c r="G264" t="str">
        <f t="shared" si="97"/>
        <v>Standard Movie</v>
      </c>
      <c r="H264">
        <v>67</v>
      </c>
      <c r="I264" t="str">
        <f t="shared" si="98"/>
        <v>Very Low</v>
      </c>
      <c r="J264">
        <v>111</v>
      </c>
      <c r="K264" t="str">
        <f t="shared" si="99"/>
        <v>Very Low</v>
      </c>
      <c r="L264" t="s">
        <v>1547</v>
      </c>
      <c r="M264">
        <v>383</v>
      </c>
      <c r="N264" t="str">
        <f t="shared" si="100"/>
        <v>Low</v>
      </c>
      <c r="O264">
        <v>142614158</v>
      </c>
      <c r="P264" t="str">
        <f t="shared" si="101"/>
        <v>Hit</v>
      </c>
      <c r="Q264" t="s">
        <v>242</v>
      </c>
      <c r="R264" t="str">
        <f t="shared" si="102"/>
        <v>Adventure</v>
      </c>
      <c r="S264">
        <f t="shared" si="103"/>
        <v>5</v>
      </c>
      <c r="T264" t="s">
        <v>1548</v>
      </c>
      <c r="U264" t="s">
        <v>1549</v>
      </c>
      <c r="V264">
        <v>66593</v>
      </c>
      <c r="W264" t="str">
        <f t="shared" si="104"/>
        <v>Medium</v>
      </c>
      <c r="X264">
        <v>692</v>
      </c>
      <c r="Y264" t="str">
        <f t="shared" si="105"/>
        <v>Very Low</v>
      </c>
      <c r="Z264" t="s">
        <v>1550</v>
      </c>
      <c r="AA264">
        <v>3</v>
      </c>
      <c r="AB264" t="str">
        <f t="shared" si="106"/>
        <v>Duo/Trio Poster</v>
      </c>
      <c r="AC264" t="s">
        <v>1551</v>
      </c>
      <c r="AD264" t="s">
        <v>1552</v>
      </c>
      <c r="AE264">
        <v>153</v>
      </c>
      <c r="AF264" t="str">
        <f t="shared" si="107"/>
        <v>Very Low</v>
      </c>
      <c r="AG264" t="s">
        <v>9</v>
      </c>
      <c r="AH264" t="s">
        <v>10</v>
      </c>
      <c r="AI264" t="s">
        <v>66</v>
      </c>
      <c r="AJ264" t="str">
        <f t="shared" si="108"/>
        <v>Family</v>
      </c>
      <c r="AK264">
        <v>110000000</v>
      </c>
      <c r="AL264" t="str">
        <f t="shared" si="109"/>
        <v>High Budget</v>
      </c>
      <c r="AM264">
        <v>2011</v>
      </c>
      <c r="AN264">
        <f t="shared" si="110"/>
        <v>14</v>
      </c>
      <c r="AO264" t="str">
        <f t="shared" si="111"/>
        <v>Modern Classic</v>
      </c>
      <c r="AP264">
        <v>113</v>
      </c>
      <c r="AQ264" t="str">
        <f t="shared" si="112"/>
        <v>Very Low</v>
      </c>
      <c r="AR264">
        <v>5.5</v>
      </c>
      <c r="AS264" t="str">
        <f t="shared" si="113"/>
        <v>Below Average</v>
      </c>
      <c r="AT264">
        <v>1.78</v>
      </c>
      <c r="AU264" t="str">
        <f t="shared" si="114"/>
        <v>HDTV / Widescreen</v>
      </c>
      <c r="AV264">
        <v>31000</v>
      </c>
      <c r="AW264" t="str">
        <f t="shared" si="115"/>
        <v>Medium</v>
      </c>
    </row>
    <row r="265" spans="1:49" x14ac:dyDescent="0.3">
      <c r="A265" t="s">
        <v>0</v>
      </c>
      <c r="B265" t="s">
        <v>1553</v>
      </c>
      <c r="C265">
        <v>104</v>
      </c>
      <c r="D265" t="str">
        <f t="shared" si="95"/>
        <v>Low</v>
      </c>
      <c r="E265">
        <v>76</v>
      </c>
      <c r="F265" t="str">
        <f t="shared" si="96"/>
        <v>1h 16m</v>
      </c>
      <c r="G265" t="str">
        <f t="shared" si="97"/>
        <v>Featurette</v>
      </c>
      <c r="H265">
        <v>6</v>
      </c>
      <c r="I265" t="str">
        <f t="shared" si="98"/>
        <v>Very Low</v>
      </c>
      <c r="J265">
        <v>421</v>
      </c>
      <c r="K265" t="str">
        <f t="shared" si="99"/>
        <v>Very Low</v>
      </c>
      <c r="L265" t="s">
        <v>1554</v>
      </c>
      <c r="M265">
        <v>12000</v>
      </c>
      <c r="N265" t="str">
        <f t="shared" si="100"/>
        <v>Medium</v>
      </c>
      <c r="O265">
        <v>50026353</v>
      </c>
      <c r="P265" t="str">
        <f t="shared" si="101"/>
        <v>Hit</v>
      </c>
      <c r="Q265" t="s">
        <v>1555</v>
      </c>
      <c r="R265" t="str">
        <f t="shared" si="102"/>
        <v>Animation</v>
      </c>
      <c r="S265">
        <f t="shared" si="103"/>
        <v>5</v>
      </c>
      <c r="T265" t="s">
        <v>243</v>
      </c>
      <c r="U265" t="s">
        <v>1556</v>
      </c>
      <c r="V265">
        <v>13581</v>
      </c>
      <c r="W265" t="str">
        <f t="shared" si="104"/>
        <v>Low</v>
      </c>
      <c r="X265">
        <v>13607</v>
      </c>
      <c r="Y265" t="str">
        <f t="shared" si="105"/>
        <v>Medium</v>
      </c>
      <c r="Z265" t="s">
        <v>1557</v>
      </c>
      <c r="AA265">
        <v>0</v>
      </c>
      <c r="AB265" t="str">
        <f t="shared" si="106"/>
        <v>Symbolic Poster</v>
      </c>
      <c r="AC265" t="s">
        <v>1558</v>
      </c>
      <c r="AD265" t="s">
        <v>1559</v>
      </c>
      <c r="AE265">
        <v>88</v>
      </c>
      <c r="AF265" t="str">
        <f t="shared" si="107"/>
        <v>Very Low</v>
      </c>
      <c r="AG265" t="s">
        <v>9</v>
      </c>
      <c r="AH265" t="s">
        <v>10</v>
      </c>
      <c r="AI265" t="s">
        <v>66</v>
      </c>
      <c r="AJ265" t="str">
        <f t="shared" si="108"/>
        <v>Family</v>
      </c>
      <c r="AK265">
        <v>110000000</v>
      </c>
      <c r="AL265" t="str">
        <f t="shared" si="109"/>
        <v>High Budget</v>
      </c>
      <c r="AM265">
        <v>2004</v>
      </c>
      <c r="AN265">
        <f t="shared" si="110"/>
        <v>21</v>
      </c>
      <c r="AO265" t="str">
        <f t="shared" si="111"/>
        <v>Old Classic</v>
      </c>
      <c r="AP265">
        <v>513</v>
      </c>
      <c r="AQ265" t="str">
        <f t="shared" si="112"/>
        <v>Very Low</v>
      </c>
      <c r="AR265">
        <v>5.4</v>
      </c>
      <c r="AS265" t="str">
        <f t="shared" si="113"/>
        <v>Below Average</v>
      </c>
      <c r="AT265">
        <v>1.78</v>
      </c>
      <c r="AU265" t="str">
        <f t="shared" si="114"/>
        <v>HDTV / Widescreen</v>
      </c>
      <c r="AV265">
        <v>304</v>
      </c>
      <c r="AW265" t="str">
        <f t="shared" si="115"/>
        <v>Very Low</v>
      </c>
    </row>
    <row r="266" spans="1:49" x14ac:dyDescent="0.3">
      <c r="A266" t="s">
        <v>0</v>
      </c>
      <c r="B266" t="s">
        <v>1228</v>
      </c>
      <c r="C266">
        <v>181</v>
      </c>
      <c r="D266" t="str">
        <f t="shared" si="95"/>
        <v>Low</v>
      </c>
      <c r="E266">
        <v>120</v>
      </c>
      <c r="F266" t="str">
        <f t="shared" si="96"/>
        <v>2h 0m</v>
      </c>
      <c r="G266" t="str">
        <f t="shared" si="97"/>
        <v>Standard Movie</v>
      </c>
      <c r="H266">
        <v>124</v>
      </c>
      <c r="I266" t="str">
        <f t="shared" si="98"/>
        <v>Very Low</v>
      </c>
      <c r="J266">
        <v>943</v>
      </c>
      <c r="K266" t="str">
        <f t="shared" si="99"/>
        <v>Very Low</v>
      </c>
      <c r="L266" t="s">
        <v>1509</v>
      </c>
      <c r="M266">
        <v>6000</v>
      </c>
      <c r="N266" t="str">
        <f t="shared" si="100"/>
        <v>Low</v>
      </c>
      <c r="O266">
        <v>66002193</v>
      </c>
      <c r="P266" t="str">
        <f t="shared" si="101"/>
        <v>Hit</v>
      </c>
      <c r="Q266" t="s">
        <v>1560</v>
      </c>
      <c r="R266" t="str">
        <f t="shared" si="102"/>
        <v>Action</v>
      </c>
      <c r="S266">
        <f t="shared" si="103"/>
        <v>5</v>
      </c>
      <c r="T266" t="s">
        <v>179</v>
      </c>
      <c r="U266" t="s">
        <v>1561</v>
      </c>
      <c r="V266">
        <v>44296</v>
      </c>
      <c r="W266" t="str">
        <f t="shared" si="104"/>
        <v>Low</v>
      </c>
      <c r="X266">
        <v>12452</v>
      </c>
      <c r="Y266" t="str">
        <f t="shared" si="105"/>
        <v>Medium</v>
      </c>
      <c r="Z266" t="s">
        <v>818</v>
      </c>
      <c r="AA266">
        <v>3</v>
      </c>
      <c r="AB266" t="str">
        <f t="shared" si="106"/>
        <v>Duo/Trio Poster</v>
      </c>
      <c r="AC266" t="s">
        <v>1562</v>
      </c>
      <c r="AD266" t="s">
        <v>1563</v>
      </c>
      <c r="AE266">
        <v>144</v>
      </c>
      <c r="AF266" t="str">
        <f t="shared" si="107"/>
        <v>Very Low</v>
      </c>
      <c r="AG266" t="s">
        <v>9</v>
      </c>
      <c r="AH266" t="s">
        <v>10</v>
      </c>
      <c r="AI266" t="s">
        <v>11</v>
      </c>
      <c r="AJ266" t="str">
        <f t="shared" si="108"/>
        <v>Teen</v>
      </c>
      <c r="AK266">
        <v>110000000</v>
      </c>
      <c r="AL266" t="str">
        <f t="shared" si="109"/>
        <v>High Budget</v>
      </c>
      <c r="AM266">
        <v>2016</v>
      </c>
      <c r="AN266">
        <f t="shared" si="110"/>
        <v>9</v>
      </c>
      <c r="AO266" t="str">
        <f t="shared" si="111"/>
        <v>Modern Classic</v>
      </c>
      <c r="AP266">
        <v>5000</v>
      </c>
      <c r="AQ266" t="str">
        <f t="shared" si="112"/>
        <v>Low</v>
      </c>
      <c r="AR266">
        <v>5.8</v>
      </c>
      <c r="AS266" t="str">
        <f t="shared" si="113"/>
        <v>Below Average</v>
      </c>
      <c r="AT266">
        <v>2.35</v>
      </c>
      <c r="AU266" t="str">
        <f t="shared" si="114"/>
        <v>Cinematic Widescreen</v>
      </c>
      <c r="AV266">
        <v>12000</v>
      </c>
      <c r="AW266" t="str">
        <f t="shared" si="115"/>
        <v>Medium</v>
      </c>
    </row>
    <row r="267" spans="1:49" x14ac:dyDescent="0.3">
      <c r="A267" t="s">
        <v>0</v>
      </c>
      <c r="B267" t="s">
        <v>780</v>
      </c>
      <c r="C267">
        <v>327</v>
      </c>
      <c r="D267" t="str">
        <f t="shared" si="95"/>
        <v>Medium</v>
      </c>
      <c r="E267">
        <v>127</v>
      </c>
      <c r="F267" t="str">
        <f t="shared" si="96"/>
        <v>2h 7m</v>
      </c>
      <c r="G267" t="str">
        <f t="shared" si="97"/>
        <v>Long Movie</v>
      </c>
      <c r="H267">
        <v>189</v>
      </c>
      <c r="I267" t="str">
        <f t="shared" si="98"/>
        <v>Very Low</v>
      </c>
      <c r="J267">
        <v>544</v>
      </c>
      <c r="K267" t="str">
        <f t="shared" si="99"/>
        <v>Very Low</v>
      </c>
      <c r="L267" t="s">
        <v>1564</v>
      </c>
      <c r="M267">
        <v>20000</v>
      </c>
      <c r="N267" t="str">
        <f t="shared" si="100"/>
        <v>Medium</v>
      </c>
      <c r="O267">
        <v>85463309</v>
      </c>
      <c r="P267" t="str">
        <f t="shared" si="101"/>
        <v>Hit</v>
      </c>
      <c r="Q267" t="s">
        <v>1565</v>
      </c>
      <c r="R267" t="str">
        <f t="shared" si="102"/>
        <v>Action</v>
      </c>
      <c r="S267">
        <f t="shared" si="103"/>
        <v>4</v>
      </c>
      <c r="T267" t="s">
        <v>234</v>
      </c>
      <c r="U267" t="s">
        <v>1566</v>
      </c>
      <c r="V267">
        <v>254841</v>
      </c>
      <c r="W267" t="str">
        <f t="shared" si="104"/>
        <v>High</v>
      </c>
      <c r="X267">
        <v>22254</v>
      </c>
      <c r="Y267" t="str">
        <f t="shared" si="105"/>
        <v>Medium</v>
      </c>
      <c r="Z267" t="s">
        <v>1567</v>
      </c>
      <c r="AA267">
        <v>1</v>
      </c>
      <c r="AB267" t="str">
        <f t="shared" si="106"/>
        <v>Solo Star Poster</v>
      </c>
      <c r="AC267" t="s">
        <v>1568</v>
      </c>
      <c r="AD267" t="s">
        <v>1569</v>
      </c>
      <c r="AE267">
        <v>426</v>
      </c>
      <c r="AF267" t="str">
        <f t="shared" si="107"/>
        <v>Very Low</v>
      </c>
      <c r="AG267" t="s">
        <v>9</v>
      </c>
      <c r="AH267" t="s">
        <v>10</v>
      </c>
      <c r="AI267" t="s">
        <v>11</v>
      </c>
      <c r="AJ267" t="str">
        <f t="shared" si="108"/>
        <v>Teen</v>
      </c>
      <c r="AK267">
        <v>110000000</v>
      </c>
      <c r="AL267" t="str">
        <f t="shared" si="109"/>
        <v>High Budget</v>
      </c>
      <c r="AM267">
        <v>2011</v>
      </c>
      <c r="AN267">
        <f t="shared" si="110"/>
        <v>14</v>
      </c>
      <c r="AO267" t="str">
        <f t="shared" si="111"/>
        <v>Modern Classic</v>
      </c>
      <c r="AP267">
        <v>929</v>
      </c>
      <c r="AQ267" t="str">
        <f t="shared" si="112"/>
        <v>Very Low</v>
      </c>
      <c r="AR267">
        <v>7.1</v>
      </c>
      <c r="AS267" t="str">
        <f t="shared" si="113"/>
        <v>Good</v>
      </c>
      <c r="AT267">
        <v>2.35</v>
      </c>
      <c r="AU267" t="str">
        <f t="shared" si="114"/>
        <v>Cinematic Widescreen</v>
      </c>
      <c r="AV267">
        <v>36000</v>
      </c>
      <c r="AW267" t="str">
        <f t="shared" si="115"/>
        <v>Medium</v>
      </c>
    </row>
    <row r="268" spans="1:49" x14ac:dyDescent="0.3">
      <c r="A268" t="s">
        <v>0</v>
      </c>
      <c r="B268" t="s">
        <v>1546</v>
      </c>
      <c r="C268">
        <v>125</v>
      </c>
      <c r="D268" t="str">
        <f t="shared" si="95"/>
        <v>Low</v>
      </c>
      <c r="E268">
        <v>105</v>
      </c>
      <c r="F268" t="str">
        <f t="shared" si="96"/>
        <v>1h 45m</v>
      </c>
      <c r="G268" t="str">
        <f t="shared" si="97"/>
        <v>Standard Movie</v>
      </c>
      <c r="H268">
        <v>67</v>
      </c>
      <c r="I268" t="str">
        <f t="shared" si="98"/>
        <v>Very Low</v>
      </c>
      <c r="J268">
        <v>40</v>
      </c>
      <c r="K268" t="str">
        <f t="shared" si="99"/>
        <v>Very Low</v>
      </c>
      <c r="L268" t="s">
        <v>1570</v>
      </c>
      <c r="M268">
        <v>681</v>
      </c>
      <c r="N268" t="str">
        <f t="shared" si="100"/>
        <v>Low</v>
      </c>
      <c r="O268">
        <v>71017784</v>
      </c>
      <c r="P268" t="str">
        <f t="shared" si="101"/>
        <v>Hit</v>
      </c>
      <c r="Q268" t="s">
        <v>242</v>
      </c>
      <c r="R268" t="str">
        <f t="shared" si="102"/>
        <v>Adventure</v>
      </c>
      <c r="S268">
        <f t="shared" si="103"/>
        <v>5</v>
      </c>
      <c r="T268" t="s">
        <v>1571</v>
      </c>
      <c r="U268" t="s">
        <v>1572</v>
      </c>
      <c r="V268">
        <v>27257</v>
      </c>
      <c r="W268" t="str">
        <f t="shared" si="104"/>
        <v>Low</v>
      </c>
      <c r="X268">
        <v>914</v>
      </c>
      <c r="Y268" t="str">
        <f t="shared" si="105"/>
        <v>Very Low</v>
      </c>
      <c r="Z268" t="s">
        <v>1573</v>
      </c>
      <c r="AA268">
        <v>3</v>
      </c>
      <c r="AB268" t="str">
        <f t="shared" si="106"/>
        <v>Duo/Trio Poster</v>
      </c>
      <c r="AC268" t="s">
        <v>1574</v>
      </c>
      <c r="AD268" t="s">
        <v>1575</v>
      </c>
      <c r="AE268">
        <v>59</v>
      </c>
      <c r="AF268" t="str">
        <f t="shared" si="107"/>
        <v>Very Low</v>
      </c>
      <c r="AG268" t="s">
        <v>9</v>
      </c>
      <c r="AH268" t="s">
        <v>10</v>
      </c>
      <c r="AI268" t="s">
        <v>66</v>
      </c>
      <c r="AJ268" t="str">
        <f t="shared" si="108"/>
        <v>Family</v>
      </c>
      <c r="AK268">
        <v>105000000</v>
      </c>
      <c r="AL268" t="str">
        <f t="shared" si="109"/>
        <v>High Budget</v>
      </c>
      <c r="AM268">
        <v>2013</v>
      </c>
      <c r="AN268">
        <f t="shared" si="110"/>
        <v>12</v>
      </c>
      <c r="AO268" t="str">
        <f t="shared" si="111"/>
        <v>Modern Classic</v>
      </c>
      <c r="AP268">
        <v>71</v>
      </c>
      <c r="AQ268" t="str">
        <f t="shared" si="112"/>
        <v>Very Low</v>
      </c>
      <c r="AR268">
        <v>5.4</v>
      </c>
      <c r="AS268" t="str">
        <f t="shared" si="113"/>
        <v>Below Average</v>
      </c>
      <c r="AT268">
        <v>1.85</v>
      </c>
      <c r="AU268" t="str">
        <f t="shared" si="114"/>
        <v>HDTV / Widescreen</v>
      </c>
      <c r="AV268">
        <v>0</v>
      </c>
      <c r="AW268" t="str">
        <f t="shared" si="115"/>
        <v>Very Low</v>
      </c>
    </row>
    <row r="269" spans="1:49" x14ac:dyDescent="0.3">
      <c r="A269" t="s">
        <v>0</v>
      </c>
      <c r="B269" t="s">
        <v>1576</v>
      </c>
      <c r="C269">
        <v>79</v>
      </c>
      <c r="D269" t="str">
        <f t="shared" si="95"/>
        <v>Low</v>
      </c>
      <c r="E269">
        <v>121</v>
      </c>
      <c r="F269" t="str">
        <f t="shared" si="96"/>
        <v>2h 1m</v>
      </c>
      <c r="G269" t="str">
        <f t="shared" si="97"/>
        <v>Long Movie</v>
      </c>
      <c r="H269">
        <v>101</v>
      </c>
      <c r="I269" t="str">
        <f t="shared" si="98"/>
        <v>Very Low</v>
      </c>
      <c r="J269">
        <v>202</v>
      </c>
      <c r="K269" t="str">
        <f t="shared" si="99"/>
        <v>Very Low</v>
      </c>
      <c r="L269" t="s">
        <v>285</v>
      </c>
      <c r="M269">
        <v>673</v>
      </c>
      <c r="N269" t="str">
        <f t="shared" si="100"/>
        <v>Low</v>
      </c>
      <c r="O269">
        <v>48068396</v>
      </c>
      <c r="P269" t="str">
        <f t="shared" si="101"/>
        <v>Average</v>
      </c>
      <c r="Q269" t="s">
        <v>1577</v>
      </c>
      <c r="R269" t="str">
        <f t="shared" si="102"/>
        <v>Action</v>
      </c>
      <c r="S269">
        <f t="shared" si="103"/>
        <v>4</v>
      </c>
      <c r="T269" t="s">
        <v>1578</v>
      </c>
      <c r="U269" t="s">
        <v>1579</v>
      </c>
      <c r="V269">
        <v>60573</v>
      </c>
      <c r="W269" t="str">
        <f t="shared" si="104"/>
        <v>Medium</v>
      </c>
      <c r="X269">
        <v>2027</v>
      </c>
      <c r="Y269" t="str">
        <f t="shared" si="105"/>
        <v>Low</v>
      </c>
      <c r="Z269" t="s">
        <v>1580</v>
      </c>
      <c r="AA269">
        <v>0</v>
      </c>
      <c r="AB269" t="str">
        <f t="shared" si="106"/>
        <v>Symbolic Poster</v>
      </c>
      <c r="AC269" t="s">
        <v>1581</v>
      </c>
      <c r="AD269" t="s">
        <v>1582</v>
      </c>
      <c r="AE269">
        <v>248</v>
      </c>
      <c r="AF269" t="str">
        <f t="shared" si="107"/>
        <v>Very Low</v>
      </c>
      <c r="AG269" t="s">
        <v>9</v>
      </c>
      <c r="AH269" t="s">
        <v>10</v>
      </c>
      <c r="AI269" t="s">
        <v>11</v>
      </c>
      <c r="AJ269" t="str">
        <f t="shared" si="108"/>
        <v>Teen</v>
      </c>
      <c r="AK269">
        <v>160000000</v>
      </c>
      <c r="AL269" t="str">
        <f t="shared" si="109"/>
        <v>High Budget</v>
      </c>
      <c r="AM269">
        <v>1997</v>
      </c>
      <c r="AN269">
        <f t="shared" si="110"/>
        <v>28</v>
      </c>
      <c r="AO269" t="str">
        <f t="shared" si="111"/>
        <v>Old Classic</v>
      </c>
      <c r="AP269">
        <v>368</v>
      </c>
      <c r="AQ269" t="str">
        <f t="shared" si="112"/>
        <v>Very Low</v>
      </c>
      <c r="AR269">
        <v>3.7</v>
      </c>
      <c r="AS269" t="str">
        <f t="shared" si="113"/>
        <v>Very Poor</v>
      </c>
      <c r="AT269">
        <v>2.35</v>
      </c>
      <c r="AU269" t="str">
        <f t="shared" si="114"/>
        <v>Cinematic Widescreen</v>
      </c>
      <c r="AV269">
        <v>894</v>
      </c>
      <c r="AW269" t="str">
        <f t="shared" si="115"/>
        <v>Very Low</v>
      </c>
    </row>
    <row r="270" spans="1:49" x14ac:dyDescent="0.3">
      <c r="A270" t="s">
        <v>0</v>
      </c>
      <c r="B270" t="s">
        <v>787</v>
      </c>
      <c r="C270">
        <v>326</v>
      </c>
      <c r="D270" t="str">
        <f t="shared" si="95"/>
        <v>Medium</v>
      </c>
      <c r="E270">
        <v>114</v>
      </c>
      <c r="F270" t="str">
        <f t="shared" si="96"/>
        <v>1h 54m</v>
      </c>
      <c r="G270" t="str">
        <f t="shared" si="97"/>
        <v>Standard Movie</v>
      </c>
      <c r="H270">
        <v>151</v>
      </c>
      <c r="I270" t="str">
        <f t="shared" si="98"/>
        <v>Very Low</v>
      </c>
      <c r="J270">
        <v>430</v>
      </c>
      <c r="K270" t="str">
        <f t="shared" si="99"/>
        <v>Very Low</v>
      </c>
      <c r="L270" t="s">
        <v>1583</v>
      </c>
      <c r="M270">
        <v>11000</v>
      </c>
      <c r="N270" t="str">
        <f t="shared" si="100"/>
        <v>Medium</v>
      </c>
      <c r="O270">
        <v>61656849</v>
      </c>
      <c r="P270" t="str">
        <f t="shared" si="101"/>
        <v>Hit</v>
      </c>
      <c r="Q270" t="s">
        <v>618</v>
      </c>
      <c r="R270" t="str">
        <f t="shared" si="102"/>
        <v>Action</v>
      </c>
      <c r="S270">
        <f t="shared" si="103"/>
        <v>2</v>
      </c>
      <c r="T270" t="s">
        <v>362</v>
      </c>
      <c r="U270" t="s">
        <v>1584</v>
      </c>
      <c r="V270">
        <v>184561</v>
      </c>
      <c r="W270" t="str">
        <f t="shared" si="104"/>
        <v>Medium</v>
      </c>
      <c r="X270">
        <v>12908</v>
      </c>
      <c r="Y270" t="str">
        <f t="shared" si="105"/>
        <v>Medium</v>
      </c>
      <c r="Z270" t="s">
        <v>1585</v>
      </c>
      <c r="AA270">
        <v>4</v>
      </c>
      <c r="AB270" t="str">
        <f t="shared" si="106"/>
        <v>Ensemble Poster</v>
      </c>
      <c r="AC270" t="s">
        <v>1586</v>
      </c>
      <c r="AD270" t="s">
        <v>1587</v>
      </c>
      <c r="AE270">
        <v>554</v>
      </c>
      <c r="AF270" t="str">
        <f t="shared" si="107"/>
        <v>Low</v>
      </c>
      <c r="AG270" t="s">
        <v>9</v>
      </c>
      <c r="AH270" t="s">
        <v>10</v>
      </c>
      <c r="AI270" t="s">
        <v>11</v>
      </c>
      <c r="AJ270" t="str">
        <f t="shared" si="108"/>
        <v>Teen</v>
      </c>
      <c r="AK270">
        <v>110000000</v>
      </c>
      <c r="AL270" t="str">
        <f t="shared" si="109"/>
        <v>High Budget</v>
      </c>
      <c r="AM270">
        <v>2013</v>
      </c>
      <c r="AN270">
        <f t="shared" si="110"/>
        <v>12</v>
      </c>
      <c r="AO270" t="str">
        <f t="shared" si="111"/>
        <v>Modern Classic</v>
      </c>
      <c r="AP270">
        <v>635</v>
      </c>
      <c r="AQ270" t="str">
        <f t="shared" si="112"/>
        <v>Very Low</v>
      </c>
      <c r="AR270">
        <v>6.7</v>
      </c>
      <c r="AS270" t="str">
        <f t="shared" si="113"/>
        <v>Average</v>
      </c>
      <c r="AT270">
        <v>2.35</v>
      </c>
      <c r="AU270" t="str">
        <f t="shared" si="114"/>
        <v>Cinematic Widescreen</v>
      </c>
      <c r="AV270">
        <v>123000</v>
      </c>
      <c r="AW270" t="str">
        <f t="shared" si="115"/>
        <v>High</v>
      </c>
    </row>
    <row r="271" spans="1:49" x14ac:dyDescent="0.3">
      <c r="A271" t="s">
        <v>0</v>
      </c>
      <c r="B271" t="s">
        <v>1588</v>
      </c>
      <c r="C271">
        <v>354</v>
      </c>
      <c r="D271" t="str">
        <f t="shared" si="95"/>
        <v>Medium</v>
      </c>
      <c r="E271">
        <v>129</v>
      </c>
      <c r="F271" t="str">
        <f t="shared" si="96"/>
        <v>2h 9m</v>
      </c>
      <c r="G271" t="str">
        <f t="shared" si="97"/>
        <v>Long Movie</v>
      </c>
      <c r="H271">
        <v>235</v>
      </c>
      <c r="I271" t="str">
        <f t="shared" si="98"/>
        <v>Very Low</v>
      </c>
      <c r="J271">
        <v>297</v>
      </c>
      <c r="K271" t="str">
        <f t="shared" si="99"/>
        <v>Very Low</v>
      </c>
      <c r="L271" t="s">
        <v>1589</v>
      </c>
      <c r="M271">
        <v>13000</v>
      </c>
      <c r="N271" t="str">
        <f t="shared" si="100"/>
        <v>Medium</v>
      </c>
      <c r="O271">
        <v>134520804</v>
      </c>
      <c r="P271" t="str">
        <f t="shared" si="101"/>
        <v>Hit</v>
      </c>
      <c r="Q271" t="s">
        <v>22</v>
      </c>
      <c r="R271" t="str">
        <f t="shared" si="102"/>
        <v>Action</v>
      </c>
      <c r="S271">
        <f t="shared" si="103"/>
        <v>3</v>
      </c>
      <c r="T271" t="s">
        <v>948</v>
      </c>
      <c r="U271" t="s">
        <v>1590</v>
      </c>
      <c r="V271">
        <v>336235</v>
      </c>
      <c r="W271" t="str">
        <f t="shared" si="104"/>
        <v>High</v>
      </c>
      <c r="X271">
        <v>13961</v>
      </c>
      <c r="Y271" t="str">
        <f t="shared" si="105"/>
        <v>Medium</v>
      </c>
      <c r="Z271" t="s">
        <v>1591</v>
      </c>
      <c r="AA271">
        <v>1</v>
      </c>
      <c r="AB271" t="str">
        <f t="shared" si="106"/>
        <v>Solo Star Poster</v>
      </c>
      <c r="AC271" t="s">
        <v>1592</v>
      </c>
      <c r="AD271" t="s">
        <v>1593</v>
      </c>
      <c r="AE271">
        <v>782</v>
      </c>
      <c r="AF271" t="str">
        <f t="shared" si="107"/>
        <v>Low</v>
      </c>
      <c r="AG271" t="s">
        <v>9</v>
      </c>
      <c r="AH271" t="s">
        <v>10</v>
      </c>
      <c r="AI271" t="s">
        <v>11</v>
      </c>
      <c r="AJ271" t="str">
        <f t="shared" si="108"/>
        <v>Teen</v>
      </c>
      <c r="AK271">
        <v>110000000</v>
      </c>
      <c r="AL271" t="str">
        <f t="shared" si="109"/>
        <v>High Budget</v>
      </c>
      <c r="AM271">
        <v>2007</v>
      </c>
      <c r="AN271">
        <f t="shared" si="110"/>
        <v>18</v>
      </c>
      <c r="AO271" t="str">
        <f t="shared" si="111"/>
        <v>Old Classic</v>
      </c>
      <c r="AP271">
        <v>300</v>
      </c>
      <c r="AQ271" t="str">
        <f t="shared" si="112"/>
        <v>Very Low</v>
      </c>
      <c r="AR271">
        <v>7.2</v>
      </c>
      <c r="AS271" t="str">
        <f t="shared" si="113"/>
        <v>Good</v>
      </c>
      <c r="AT271">
        <v>2.35</v>
      </c>
      <c r="AU271" t="str">
        <f t="shared" si="114"/>
        <v>Cinematic Widescreen</v>
      </c>
      <c r="AV271">
        <v>0</v>
      </c>
      <c r="AW271" t="str">
        <f t="shared" si="115"/>
        <v>Very Low</v>
      </c>
    </row>
    <row r="272" spans="1:49" x14ac:dyDescent="0.3">
      <c r="A272" t="s">
        <v>0</v>
      </c>
      <c r="B272" t="s">
        <v>142</v>
      </c>
      <c r="C272">
        <v>297</v>
      </c>
      <c r="D272" t="str">
        <f t="shared" si="95"/>
        <v>Medium</v>
      </c>
      <c r="E272">
        <v>171</v>
      </c>
      <c r="F272" t="str">
        <f t="shared" si="96"/>
        <v>2h 51m</v>
      </c>
      <c r="G272" t="str">
        <f t="shared" si="97"/>
        <v>Long Movie</v>
      </c>
      <c r="H272">
        <v>0</v>
      </c>
      <c r="I272" t="str">
        <f t="shared" si="98"/>
        <v>Very Low</v>
      </c>
      <c r="J272">
        <v>857</v>
      </c>
      <c r="K272" t="str">
        <f t="shared" si="99"/>
        <v>Very Low</v>
      </c>
      <c r="L272" t="s">
        <v>13</v>
      </c>
      <c r="M272">
        <v>16000</v>
      </c>
      <c r="N272" t="str">
        <f t="shared" si="100"/>
        <v>Medium</v>
      </c>
      <c r="O272">
        <v>313837577</v>
      </c>
      <c r="P272" t="str">
        <f t="shared" si="101"/>
        <v>Superhit</v>
      </c>
      <c r="Q272" t="s">
        <v>529</v>
      </c>
      <c r="R272" t="str">
        <f t="shared" si="102"/>
        <v>Action</v>
      </c>
      <c r="S272">
        <f t="shared" si="103"/>
        <v>4</v>
      </c>
      <c r="T272" t="s">
        <v>172</v>
      </c>
      <c r="U272" t="s">
        <v>1594</v>
      </c>
      <c r="V272">
        <v>1238746</v>
      </c>
      <c r="W272" t="str">
        <f t="shared" si="104"/>
        <v>Very High</v>
      </c>
      <c r="X272">
        <v>22342</v>
      </c>
      <c r="Y272" t="str">
        <f t="shared" si="105"/>
        <v>Medium</v>
      </c>
      <c r="Z272" t="s">
        <v>1595</v>
      </c>
      <c r="AA272">
        <v>2</v>
      </c>
      <c r="AB272" t="str">
        <f t="shared" si="106"/>
        <v>Duo/Trio Poster</v>
      </c>
      <c r="AC272" t="s">
        <v>1596</v>
      </c>
      <c r="AD272" t="s">
        <v>1597</v>
      </c>
      <c r="AE272">
        <v>5060</v>
      </c>
      <c r="AF272" t="str">
        <f t="shared" si="107"/>
        <v>High</v>
      </c>
      <c r="AG272" t="s">
        <v>9</v>
      </c>
      <c r="AH272" t="s">
        <v>150</v>
      </c>
      <c r="AI272" t="s">
        <v>11</v>
      </c>
      <c r="AJ272" t="str">
        <f t="shared" si="108"/>
        <v>Teen</v>
      </c>
      <c r="AK272">
        <v>93000000</v>
      </c>
      <c r="AL272" t="str">
        <f t="shared" si="109"/>
        <v>Medium Budget</v>
      </c>
      <c r="AM272">
        <v>2001</v>
      </c>
      <c r="AN272">
        <f t="shared" si="110"/>
        <v>24</v>
      </c>
      <c r="AO272" t="str">
        <f t="shared" si="111"/>
        <v>Old Classic</v>
      </c>
      <c r="AP272">
        <v>5000</v>
      </c>
      <c r="AQ272" t="str">
        <f t="shared" si="112"/>
        <v>Low</v>
      </c>
      <c r="AR272">
        <v>8.8000000000000007</v>
      </c>
      <c r="AS272" t="str">
        <f t="shared" si="113"/>
        <v>Excellent</v>
      </c>
      <c r="AT272">
        <v>2.35</v>
      </c>
      <c r="AU272" t="str">
        <f t="shared" si="114"/>
        <v>Cinematic Widescreen</v>
      </c>
      <c r="AV272">
        <v>21000</v>
      </c>
      <c r="AW272" t="str">
        <f t="shared" si="115"/>
        <v>Medium</v>
      </c>
    </row>
    <row r="273" spans="1:49" x14ac:dyDescent="0.3">
      <c r="A273" t="s">
        <v>0</v>
      </c>
      <c r="B273" t="s">
        <v>1598</v>
      </c>
      <c r="C273">
        <v>188</v>
      </c>
      <c r="D273" t="str">
        <f t="shared" si="95"/>
        <v>Low</v>
      </c>
      <c r="E273">
        <v>120</v>
      </c>
      <c r="F273" t="str">
        <f t="shared" si="96"/>
        <v>2h 0m</v>
      </c>
      <c r="G273" t="str">
        <f t="shared" si="97"/>
        <v>Standard Movie</v>
      </c>
      <c r="H273">
        <v>153</v>
      </c>
      <c r="I273" t="str">
        <f t="shared" si="98"/>
        <v>Very Low</v>
      </c>
      <c r="J273">
        <v>447</v>
      </c>
      <c r="K273" t="str">
        <f t="shared" si="99"/>
        <v>Very Low</v>
      </c>
      <c r="L273" t="s">
        <v>784</v>
      </c>
      <c r="M273">
        <v>1000</v>
      </c>
      <c r="N273" t="str">
        <f t="shared" si="100"/>
        <v>Low</v>
      </c>
      <c r="O273">
        <v>24004159</v>
      </c>
      <c r="P273" t="str">
        <f t="shared" si="101"/>
        <v>Average</v>
      </c>
      <c r="Q273" t="s">
        <v>1599</v>
      </c>
      <c r="R273" t="str">
        <f t="shared" si="102"/>
        <v>Action</v>
      </c>
      <c r="S273">
        <f t="shared" si="103"/>
        <v>3</v>
      </c>
      <c r="T273" t="s">
        <v>364</v>
      </c>
      <c r="U273" t="s">
        <v>1600</v>
      </c>
      <c r="V273">
        <v>68720</v>
      </c>
      <c r="W273" t="str">
        <f t="shared" si="104"/>
        <v>Medium</v>
      </c>
      <c r="X273">
        <v>3175</v>
      </c>
      <c r="Y273" t="str">
        <f t="shared" si="105"/>
        <v>Low</v>
      </c>
      <c r="Z273" t="s">
        <v>1601</v>
      </c>
      <c r="AA273">
        <v>0</v>
      </c>
      <c r="AB273" t="str">
        <f t="shared" si="106"/>
        <v>Symbolic Poster</v>
      </c>
      <c r="AC273" t="s">
        <v>1602</v>
      </c>
      <c r="AD273" t="s">
        <v>1603</v>
      </c>
      <c r="AE273">
        <v>191</v>
      </c>
      <c r="AF273" t="str">
        <f t="shared" si="107"/>
        <v>Very Low</v>
      </c>
      <c r="AG273" t="s">
        <v>9</v>
      </c>
      <c r="AH273" t="s">
        <v>10</v>
      </c>
      <c r="AI273" t="s">
        <v>66</v>
      </c>
      <c r="AJ273" t="str">
        <f t="shared" si="108"/>
        <v>Family</v>
      </c>
      <c r="AK273">
        <v>110000000</v>
      </c>
      <c r="AL273" t="str">
        <f t="shared" si="109"/>
        <v>High Budget</v>
      </c>
      <c r="AM273">
        <v>2004</v>
      </c>
      <c r="AN273">
        <f t="shared" si="110"/>
        <v>21</v>
      </c>
      <c r="AO273" t="str">
        <f t="shared" si="111"/>
        <v>Old Classic</v>
      </c>
      <c r="AP273">
        <v>1000</v>
      </c>
      <c r="AQ273" t="str">
        <f t="shared" si="112"/>
        <v>Very Low</v>
      </c>
      <c r="AR273">
        <v>5.8</v>
      </c>
      <c r="AS273" t="str">
        <f t="shared" si="113"/>
        <v>Below Average</v>
      </c>
      <c r="AT273">
        <v>2.35</v>
      </c>
      <c r="AU273" t="str">
        <f t="shared" si="114"/>
        <v>Cinematic Widescreen</v>
      </c>
      <c r="AV273">
        <v>0</v>
      </c>
      <c r="AW273" t="str">
        <f t="shared" si="115"/>
        <v>Very Low</v>
      </c>
    </row>
    <row r="274" spans="1:49" x14ac:dyDescent="0.3">
      <c r="A274" t="s">
        <v>718</v>
      </c>
      <c r="B274" t="s">
        <v>1604</v>
      </c>
      <c r="C274">
        <v>174</v>
      </c>
      <c r="D274" t="str">
        <f t="shared" si="95"/>
        <v>Low</v>
      </c>
      <c r="E274">
        <v>165</v>
      </c>
      <c r="F274" t="str">
        <f t="shared" si="96"/>
        <v>2h 45m</v>
      </c>
      <c r="G274" t="str">
        <f t="shared" si="97"/>
        <v>Long Movie</v>
      </c>
      <c r="H274">
        <v>0</v>
      </c>
      <c r="I274" t="str">
        <f t="shared" si="98"/>
        <v>Very Low</v>
      </c>
      <c r="J274">
        <v>780</v>
      </c>
      <c r="K274" t="str">
        <f t="shared" si="99"/>
        <v>Very Low</v>
      </c>
      <c r="L274" t="s">
        <v>773</v>
      </c>
      <c r="M274">
        <v>10000</v>
      </c>
      <c r="N274" t="str">
        <f t="shared" si="100"/>
        <v>Low</v>
      </c>
      <c r="O274">
        <v>58183966</v>
      </c>
      <c r="P274" t="str">
        <f t="shared" si="101"/>
        <v>Hit</v>
      </c>
      <c r="Q274" t="s">
        <v>1605</v>
      </c>
      <c r="R274" t="str">
        <f t="shared" si="102"/>
        <v>Biography</v>
      </c>
      <c r="S274">
        <f t="shared" si="103"/>
        <v>3</v>
      </c>
      <c r="T274" t="s">
        <v>137</v>
      </c>
      <c r="U274" t="s">
        <v>1606</v>
      </c>
      <c r="V274">
        <v>79186</v>
      </c>
      <c r="W274" t="str">
        <f t="shared" si="104"/>
        <v>Medium</v>
      </c>
      <c r="X274">
        <v>14196</v>
      </c>
      <c r="Y274" t="str">
        <f t="shared" si="105"/>
        <v>Medium</v>
      </c>
      <c r="Z274" t="s">
        <v>1016</v>
      </c>
      <c r="AA274">
        <v>1</v>
      </c>
      <c r="AB274" t="str">
        <f t="shared" si="106"/>
        <v>Solo Star Poster</v>
      </c>
      <c r="AC274" t="s">
        <v>1607</v>
      </c>
      <c r="AD274" t="s">
        <v>1608</v>
      </c>
      <c r="AE274">
        <v>386</v>
      </c>
      <c r="AF274" t="str">
        <f t="shared" si="107"/>
        <v>Very Low</v>
      </c>
      <c r="AG274" t="s">
        <v>9</v>
      </c>
      <c r="AH274" t="s">
        <v>10</v>
      </c>
      <c r="AI274" t="s">
        <v>556</v>
      </c>
      <c r="AJ274" t="str">
        <f t="shared" si="108"/>
        <v>Adult</v>
      </c>
      <c r="AK274">
        <v>107000000</v>
      </c>
      <c r="AL274" t="str">
        <f t="shared" si="109"/>
        <v>High Budget</v>
      </c>
      <c r="AM274">
        <v>2001</v>
      </c>
      <c r="AN274">
        <f t="shared" si="110"/>
        <v>24</v>
      </c>
      <c r="AO274" t="str">
        <f t="shared" si="111"/>
        <v>Old Classic</v>
      </c>
      <c r="AP274">
        <v>851</v>
      </c>
      <c r="AQ274" t="str">
        <f t="shared" si="112"/>
        <v>Very Low</v>
      </c>
      <c r="AR274">
        <v>6.8</v>
      </c>
      <c r="AS274" t="str">
        <f t="shared" si="113"/>
        <v>Average</v>
      </c>
      <c r="AT274">
        <v>2.35</v>
      </c>
      <c r="AU274" t="str">
        <f t="shared" si="114"/>
        <v>Cinematic Widescreen</v>
      </c>
      <c r="AV274">
        <v>0</v>
      </c>
      <c r="AW274" t="str">
        <f t="shared" si="115"/>
        <v>Very Low</v>
      </c>
    </row>
    <row r="275" spans="1:49" x14ac:dyDescent="0.3">
      <c r="A275" t="s">
        <v>0</v>
      </c>
      <c r="B275" t="s">
        <v>1609</v>
      </c>
      <c r="C275">
        <v>109</v>
      </c>
      <c r="D275" t="str">
        <f t="shared" si="95"/>
        <v>Low</v>
      </c>
      <c r="E275">
        <v>82</v>
      </c>
      <c r="F275" t="str">
        <f t="shared" si="96"/>
        <v>1h 22m</v>
      </c>
      <c r="G275" t="str">
        <f t="shared" si="97"/>
        <v>Featurette</v>
      </c>
      <c r="H275">
        <v>34</v>
      </c>
      <c r="I275" t="str">
        <f t="shared" si="98"/>
        <v>Very Low</v>
      </c>
      <c r="J275">
        <v>434</v>
      </c>
      <c r="K275" t="str">
        <f t="shared" si="99"/>
        <v>Very Low</v>
      </c>
      <c r="L275" t="s">
        <v>1610</v>
      </c>
      <c r="M275">
        <v>760</v>
      </c>
      <c r="N275" t="str">
        <f t="shared" si="100"/>
        <v>Low</v>
      </c>
      <c r="O275">
        <v>100446895</v>
      </c>
      <c r="P275" t="str">
        <f t="shared" si="101"/>
        <v>Hit</v>
      </c>
      <c r="Q275" t="s">
        <v>758</v>
      </c>
      <c r="R275" t="str">
        <f t="shared" si="102"/>
        <v>Adventure</v>
      </c>
      <c r="S275">
        <f t="shared" si="103"/>
        <v>4</v>
      </c>
      <c r="T275" t="s">
        <v>245</v>
      </c>
      <c r="U275" t="s">
        <v>1611</v>
      </c>
      <c r="V275">
        <v>36033</v>
      </c>
      <c r="W275" t="str">
        <f t="shared" si="104"/>
        <v>Low</v>
      </c>
      <c r="X275">
        <v>2762</v>
      </c>
      <c r="Y275" t="str">
        <f t="shared" si="105"/>
        <v>Low</v>
      </c>
      <c r="Z275" t="s">
        <v>1612</v>
      </c>
      <c r="AA275">
        <v>1</v>
      </c>
      <c r="AB275" t="str">
        <f t="shared" si="106"/>
        <v>Solo Star Poster</v>
      </c>
      <c r="AC275" t="s">
        <v>1613</v>
      </c>
      <c r="AD275" t="s">
        <v>1614</v>
      </c>
      <c r="AE275">
        <v>456</v>
      </c>
      <c r="AF275" t="str">
        <f t="shared" si="107"/>
        <v>Very Low</v>
      </c>
      <c r="AG275" t="s">
        <v>9</v>
      </c>
      <c r="AH275" t="s">
        <v>10</v>
      </c>
      <c r="AI275" t="s">
        <v>66</v>
      </c>
      <c r="AJ275" t="str">
        <f t="shared" si="108"/>
        <v>Family</v>
      </c>
      <c r="AK275">
        <v>109000000</v>
      </c>
      <c r="AL275" t="str">
        <f t="shared" si="109"/>
        <v>High Budget</v>
      </c>
      <c r="AM275">
        <v>2003</v>
      </c>
      <c r="AN275">
        <f t="shared" si="110"/>
        <v>22</v>
      </c>
      <c r="AO275" t="str">
        <f t="shared" si="111"/>
        <v>Old Classic</v>
      </c>
      <c r="AP275">
        <v>743</v>
      </c>
      <c r="AQ275" t="str">
        <f t="shared" si="112"/>
        <v>Very Low</v>
      </c>
      <c r="AR275">
        <v>3.8</v>
      </c>
      <c r="AS275" t="str">
        <f t="shared" si="113"/>
        <v>Very Poor</v>
      </c>
      <c r="AT275">
        <v>1.85</v>
      </c>
      <c r="AU275" t="str">
        <f t="shared" si="114"/>
        <v>HDTV / Widescreen</v>
      </c>
      <c r="AV275">
        <v>946</v>
      </c>
      <c r="AW275" t="str">
        <f t="shared" si="115"/>
        <v>Very Low</v>
      </c>
    </row>
    <row r="276" spans="1:49" x14ac:dyDescent="0.3">
      <c r="A276" t="s">
        <v>0</v>
      </c>
      <c r="B276" t="s">
        <v>1010</v>
      </c>
      <c r="C276">
        <v>225</v>
      </c>
      <c r="D276" t="str">
        <f t="shared" si="95"/>
        <v>Medium</v>
      </c>
      <c r="E276">
        <v>115</v>
      </c>
      <c r="F276" t="str">
        <f t="shared" si="96"/>
        <v>1h 55m</v>
      </c>
      <c r="G276" t="str">
        <f t="shared" si="97"/>
        <v>Standard Movie</v>
      </c>
      <c r="H276">
        <v>295</v>
      </c>
      <c r="I276" t="str">
        <f t="shared" si="98"/>
        <v>Very Low</v>
      </c>
      <c r="J276">
        <v>466</v>
      </c>
      <c r="K276" t="str">
        <f t="shared" si="99"/>
        <v>Very Low</v>
      </c>
      <c r="L276" t="s">
        <v>323</v>
      </c>
      <c r="M276">
        <v>10000</v>
      </c>
      <c r="N276" t="str">
        <f t="shared" si="100"/>
        <v>Low</v>
      </c>
      <c r="O276">
        <v>144795350</v>
      </c>
      <c r="P276" t="str">
        <f t="shared" si="101"/>
        <v>Hit</v>
      </c>
      <c r="Q276" t="s">
        <v>1615</v>
      </c>
      <c r="R276" t="str">
        <f t="shared" si="102"/>
        <v>Action</v>
      </c>
      <c r="S276">
        <f t="shared" si="103"/>
        <v>4</v>
      </c>
      <c r="T276" t="s">
        <v>137</v>
      </c>
      <c r="U276" t="s">
        <v>1616</v>
      </c>
      <c r="V276">
        <v>387632</v>
      </c>
      <c r="W276" t="str">
        <f t="shared" si="104"/>
        <v>High</v>
      </c>
      <c r="X276">
        <v>12068</v>
      </c>
      <c r="Y276" t="str">
        <f t="shared" si="105"/>
        <v>Medium</v>
      </c>
      <c r="Z276" t="s">
        <v>1617</v>
      </c>
      <c r="AA276">
        <v>1</v>
      </c>
      <c r="AB276" t="str">
        <f t="shared" si="106"/>
        <v>Solo Star Poster</v>
      </c>
      <c r="AC276" t="s">
        <v>1618</v>
      </c>
      <c r="AD276" t="s">
        <v>1619</v>
      </c>
      <c r="AE276">
        <v>789</v>
      </c>
      <c r="AF276" t="str">
        <f t="shared" si="107"/>
        <v>Low</v>
      </c>
      <c r="AG276" t="s">
        <v>9</v>
      </c>
      <c r="AH276" t="s">
        <v>10</v>
      </c>
      <c r="AI276" t="s">
        <v>11</v>
      </c>
      <c r="AJ276" t="str">
        <f t="shared" si="108"/>
        <v>Teen</v>
      </c>
      <c r="AK276">
        <v>120000000</v>
      </c>
      <c r="AL276" t="str">
        <f t="shared" si="109"/>
        <v>High Budget</v>
      </c>
      <c r="AM276">
        <v>2004</v>
      </c>
      <c r="AN276">
        <f t="shared" si="110"/>
        <v>21</v>
      </c>
      <c r="AO276" t="str">
        <f t="shared" si="111"/>
        <v>Old Classic</v>
      </c>
      <c r="AP276">
        <v>981</v>
      </c>
      <c r="AQ276" t="str">
        <f t="shared" si="112"/>
        <v>Very Low</v>
      </c>
      <c r="AR276">
        <v>7.1</v>
      </c>
      <c r="AS276" t="str">
        <f t="shared" si="113"/>
        <v>Good</v>
      </c>
      <c r="AT276">
        <v>2.35</v>
      </c>
      <c r="AU276" t="str">
        <f t="shared" si="114"/>
        <v>Cinematic Widescreen</v>
      </c>
      <c r="AV276">
        <v>0</v>
      </c>
      <c r="AW276" t="str">
        <f t="shared" si="115"/>
        <v>Very Low</v>
      </c>
    </row>
    <row r="277" spans="1:49" x14ac:dyDescent="0.3">
      <c r="A277" t="s">
        <v>0</v>
      </c>
      <c r="B277" t="s">
        <v>158</v>
      </c>
      <c r="C277">
        <v>239</v>
      </c>
      <c r="D277" t="str">
        <f t="shared" si="95"/>
        <v>Medium</v>
      </c>
      <c r="E277">
        <v>194</v>
      </c>
      <c r="F277" t="str">
        <f t="shared" si="96"/>
        <v>3h 14m</v>
      </c>
      <c r="G277" t="str">
        <f t="shared" si="97"/>
        <v>Epic</v>
      </c>
      <c r="H277">
        <v>0</v>
      </c>
      <c r="I277" t="str">
        <f t="shared" si="98"/>
        <v>Very Low</v>
      </c>
      <c r="J277">
        <v>195</v>
      </c>
      <c r="K277" t="str">
        <f t="shared" si="99"/>
        <v>Very Low</v>
      </c>
      <c r="L277" t="s">
        <v>13</v>
      </c>
      <c r="M277">
        <v>14000</v>
      </c>
      <c r="N277" t="str">
        <f t="shared" si="100"/>
        <v>Medium</v>
      </c>
      <c r="O277">
        <v>47396698</v>
      </c>
      <c r="P277" t="str">
        <f t="shared" si="101"/>
        <v>Average</v>
      </c>
      <c r="Q277" t="s">
        <v>1069</v>
      </c>
      <c r="R277" t="str">
        <f t="shared" si="102"/>
        <v>Action</v>
      </c>
      <c r="S277">
        <f t="shared" si="103"/>
        <v>5</v>
      </c>
      <c r="T277" t="s">
        <v>199</v>
      </c>
      <c r="U277" t="s">
        <v>1620</v>
      </c>
      <c r="V277">
        <v>217373</v>
      </c>
      <c r="W277" t="str">
        <f t="shared" si="104"/>
        <v>High</v>
      </c>
      <c r="X277">
        <v>19600</v>
      </c>
      <c r="Y277" t="str">
        <f t="shared" si="105"/>
        <v>Medium</v>
      </c>
      <c r="Z277" t="s">
        <v>1621</v>
      </c>
      <c r="AA277">
        <v>1</v>
      </c>
      <c r="AB277" t="str">
        <f t="shared" si="106"/>
        <v>Solo Star Poster</v>
      </c>
      <c r="AC277" t="s">
        <v>1622</v>
      </c>
      <c r="AD277" t="s">
        <v>1623</v>
      </c>
      <c r="AE277">
        <v>942</v>
      </c>
      <c r="AF277" t="str">
        <f t="shared" si="107"/>
        <v>Low</v>
      </c>
      <c r="AG277" t="s">
        <v>9</v>
      </c>
      <c r="AH277" t="s">
        <v>10</v>
      </c>
      <c r="AI277" t="s">
        <v>556</v>
      </c>
      <c r="AJ277" t="str">
        <f t="shared" si="108"/>
        <v>Adult</v>
      </c>
      <c r="AK277">
        <v>130000000</v>
      </c>
      <c r="AL277" t="str">
        <f t="shared" si="109"/>
        <v>High Budget</v>
      </c>
      <c r="AM277">
        <v>2005</v>
      </c>
      <c r="AN277">
        <f t="shared" si="110"/>
        <v>20</v>
      </c>
      <c r="AO277" t="str">
        <f t="shared" si="111"/>
        <v>Old Classic</v>
      </c>
      <c r="AP277">
        <v>5000</v>
      </c>
      <c r="AQ277" t="str">
        <f t="shared" si="112"/>
        <v>Low</v>
      </c>
      <c r="AR277">
        <v>7.2</v>
      </c>
      <c r="AS277" t="str">
        <f t="shared" si="113"/>
        <v>Good</v>
      </c>
      <c r="AT277">
        <v>2.35</v>
      </c>
      <c r="AU277" t="str">
        <f t="shared" si="114"/>
        <v>Cinematic Widescreen</v>
      </c>
      <c r="AV277">
        <v>0</v>
      </c>
      <c r="AW277" t="str">
        <f t="shared" si="115"/>
        <v>Very Low</v>
      </c>
    </row>
    <row r="278" spans="1:49" x14ac:dyDescent="0.3">
      <c r="A278" t="s">
        <v>0</v>
      </c>
      <c r="B278" t="s">
        <v>917</v>
      </c>
      <c r="C278">
        <v>101</v>
      </c>
      <c r="D278" t="str">
        <f t="shared" si="95"/>
        <v>Low</v>
      </c>
      <c r="E278">
        <v>84</v>
      </c>
      <c r="F278" t="str">
        <f t="shared" si="96"/>
        <v>1h 24m</v>
      </c>
      <c r="G278" t="str">
        <f t="shared" si="97"/>
        <v>Featurette</v>
      </c>
      <c r="H278">
        <v>50</v>
      </c>
      <c r="I278" t="str">
        <f t="shared" si="98"/>
        <v>Very Low</v>
      </c>
      <c r="J278">
        <v>692</v>
      </c>
      <c r="K278" t="str">
        <f t="shared" si="99"/>
        <v>Very Low</v>
      </c>
      <c r="L278" t="s">
        <v>1355</v>
      </c>
      <c r="M278">
        <v>979</v>
      </c>
      <c r="N278" t="str">
        <f t="shared" si="100"/>
        <v>Low</v>
      </c>
      <c r="O278">
        <v>140015224</v>
      </c>
      <c r="P278" t="str">
        <f t="shared" si="101"/>
        <v>Hit</v>
      </c>
      <c r="Q278" t="s">
        <v>758</v>
      </c>
      <c r="R278" t="str">
        <f t="shared" si="102"/>
        <v>Adventure</v>
      </c>
      <c r="S278">
        <f t="shared" si="103"/>
        <v>4</v>
      </c>
      <c r="T278" t="s">
        <v>1624</v>
      </c>
      <c r="U278" t="s">
        <v>1625</v>
      </c>
      <c r="V278">
        <v>94172</v>
      </c>
      <c r="W278" t="str">
        <f t="shared" si="104"/>
        <v>Medium</v>
      </c>
      <c r="X278">
        <v>3382</v>
      </c>
      <c r="Y278" t="str">
        <f t="shared" si="105"/>
        <v>Low</v>
      </c>
      <c r="Z278" t="s">
        <v>1626</v>
      </c>
      <c r="AA278">
        <v>0</v>
      </c>
      <c r="AB278" t="str">
        <f t="shared" si="106"/>
        <v>Symbolic Poster</v>
      </c>
      <c r="AC278" t="s">
        <v>1627</v>
      </c>
      <c r="AD278" t="s">
        <v>1628</v>
      </c>
      <c r="AE278">
        <v>179</v>
      </c>
      <c r="AF278" t="str">
        <f t="shared" si="107"/>
        <v>Very Low</v>
      </c>
      <c r="AG278" t="s">
        <v>9</v>
      </c>
      <c r="AH278" t="s">
        <v>738</v>
      </c>
      <c r="AI278" t="s">
        <v>66</v>
      </c>
      <c r="AJ278" t="str">
        <f t="shared" si="108"/>
        <v>Family</v>
      </c>
      <c r="AK278">
        <v>133000000</v>
      </c>
      <c r="AL278" t="str">
        <f t="shared" si="109"/>
        <v>High Budget</v>
      </c>
      <c r="AM278">
        <v>1999</v>
      </c>
      <c r="AN278">
        <f t="shared" si="110"/>
        <v>26</v>
      </c>
      <c r="AO278" t="str">
        <f t="shared" si="111"/>
        <v>Old Classic</v>
      </c>
      <c r="AP278">
        <v>886</v>
      </c>
      <c r="AQ278" t="str">
        <f t="shared" si="112"/>
        <v>Very Low</v>
      </c>
      <c r="AR278">
        <v>5.9</v>
      </c>
      <c r="AS278" t="str">
        <f t="shared" si="113"/>
        <v>Below Average</v>
      </c>
      <c r="AT278">
        <v>1.85</v>
      </c>
      <c r="AU278" t="str">
        <f t="shared" si="114"/>
        <v>HDTV / Widescreen</v>
      </c>
      <c r="AV278">
        <v>0</v>
      </c>
      <c r="AW278" t="str">
        <f t="shared" si="115"/>
        <v>Very Low</v>
      </c>
    </row>
    <row r="279" spans="1:49" x14ac:dyDescent="0.3">
      <c r="A279" t="s">
        <v>0</v>
      </c>
      <c r="B279" t="s">
        <v>1629</v>
      </c>
      <c r="C279">
        <v>228</v>
      </c>
      <c r="D279" t="str">
        <f t="shared" si="95"/>
        <v>Medium</v>
      </c>
      <c r="E279">
        <v>97</v>
      </c>
      <c r="F279" t="str">
        <f t="shared" si="96"/>
        <v>1h 37m</v>
      </c>
      <c r="G279" t="str">
        <f t="shared" si="97"/>
        <v>Standard Movie</v>
      </c>
      <c r="H279">
        <v>63</v>
      </c>
      <c r="I279" t="str">
        <f t="shared" si="98"/>
        <v>Very Low</v>
      </c>
      <c r="J279">
        <v>525</v>
      </c>
      <c r="K279" t="str">
        <f t="shared" si="99"/>
        <v>Very Low</v>
      </c>
      <c r="L279" t="s">
        <v>1630</v>
      </c>
      <c r="M279">
        <v>852</v>
      </c>
      <c r="N279" t="str">
        <f t="shared" si="100"/>
        <v>Low</v>
      </c>
      <c r="O279">
        <v>104374107</v>
      </c>
      <c r="P279" t="str">
        <f t="shared" si="101"/>
        <v>Hit</v>
      </c>
      <c r="Q279" t="s">
        <v>1631</v>
      </c>
      <c r="R279" t="str">
        <f t="shared" si="102"/>
        <v>Animation</v>
      </c>
      <c r="S279">
        <f t="shared" si="103"/>
        <v>5</v>
      </c>
      <c r="T279" t="s">
        <v>872</v>
      </c>
      <c r="U279" t="s">
        <v>1632</v>
      </c>
      <c r="V279">
        <v>89351</v>
      </c>
      <c r="W279" t="str">
        <f t="shared" si="104"/>
        <v>Medium</v>
      </c>
      <c r="X279">
        <v>2480</v>
      </c>
      <c r="Y279" t="str">
        <f t="shared" si="105"/>
        <v>Low</v>
      </c>
      <c r="Z279" t="s">
        <v>1633</v>
      </c>
      <c r="AA279">
        <v>0</v>
      </c>
      <c r="AB279" t="str">
        <f t="shared" si="106"/>
        <v>Symbolic Poster</v>
      </c>
      <c r="AC279" t="s">
        <v>1634</v>
      </c>
      <c r="AD279" t="s">
        <v>1635</v>
      </c>
      <c r="AE279">
        <v>214</v>
      </c>
      <c r="AF279" t="str">
        <f t="shared" si="107"/>
        <v>Very Low</v>
      </c>
      <c r="AG279" t="s">
        <v>9</v>
      </c>
      <c r="AH279" t="s">
        <v>10</v>
      </c>
      <c r="AI279" t="s">
        <v>248</v>
      </c>
      <c r="AJ279" t="str">
        <f t="shared" si="108"/>
        <v>Family</v>
      </c>
      <c r="AK279">
        <v>105000000</v>
      </c>
      <c r="AL279" t="str">
        <f t="shared" si="109"/>
        <v>High Budget</v>
      </c>
      <c r="AM279">
        <v>2009</v>
      </c>
      <c r="AN279">
        <f t="shared" si="110"/>
        <v>16</v>
      </c>
      <c r="AO279" t="str">
        <f t="shared" si="111"/>
        <v>Old Classic</v>
      </c>
      <c r="AP279">
        <v>578</v>
      </c>
      <c r="AQ279" t="str">
        <f t="shared" si="112"/>
        <v>Very Low</v>
      </c>
      <c r="AR279">
        <v>7.1</v>
      </c>
      <c r="AS279" t="str">
        <f t="shared" si="113"/>
        <v>Good</v>
      </c>
      <c r="AT279">
        <v>1.85</v>
      </c>
      <c r="AU279" t="str">
        <f t="shared" si="114"/>
        <v>HDTV / Widescreen</v>
      </c>
      <c r="AV279">
        <v>5000</v>
      </c>
      <c r="AW279" t="str">
        <f t="shared" si="115"/>
        <v>Low</v>
      </c>
    </row>
    <row r="280" spans="1:49" x14ac:dyDescent="0.3">
      <c r="A280" t="s">
        <v>0</v>
      </c>
      <c r="B280" t="s">
        <v>158</v>
      </c>
      <c r="C280">
        <v>568</v>
      </c>
      <c r="D280" t="str">
        <f t="shared" si="95"/>
        <v>High</v>
      </c>
      <c r="E280">
        <v>151</v>
      </c>
      <c r="F280" t="str">
        <f t="shared" si="96"/>
        <v>2h 31m</v>
      </c>
      <c r="G280" t="str">
        <f t="shared" si="97"/>
        <v>Long Movie</v>
      </c>
      <c r="H280">
        <v>0</v>
      </c>
      <c r="I280" t="str">
        <f t="shared" si="98"/>
        <v>Very Low</v>
      </c>
      <c r="J280">
        <v>372</v>
      </c>
      <c r="K280" t="str">
        <f t="shared" si="99"/>
        <v>Very Low</v>
      </c>
      <c r="L280" t="s">
        <v>1636</v>
      </c>
      <c r="M280">
        <v>13000</v>
      </c>
      <c r="N280" t="str">
        <f t="shared" si="100"/>
        <v>Medium</v>
      </c>
      <c r="O280">
        <v>228430993</v>
      </c>
      <c r="P280" t="str">
        <f t="shared" si="101"/>
        <v>Superhit</v>
      </c>
      <c r="Q280" t="s">
        <v>630</v>
      </c>
      <c r="R280" t="str">
        <f t="shared" si="102"/>
        <v>Adventure</v>
      </c>
      <c r="S280">
        <f t="shared" si="103"/>
        <v>3</v>
      </c>
      <c r="T280" t="s">
        <v>1128</v>
      </c>
      <c r="U280" t="s">
        <v>1637</v>
      </c>
      <c r="V280">
        <v>472488</v>
      </c>
      <c r="W280" t="str">
        <f t="shared" si="104"/>
        <v>High</v>
      </c>
      <c r="X280">
        <v>14831</v>
      </c>
      <c r="Y280" t="str">
        <f t="shared" si="105"/>
        <v>Medium</v>
      </c>
      <c r="Z280" t="s">
        <v>1638</v>
      </c>
      <c r="AA280">
        <v>1</v>
      </c>
      <c r="AB280" t="str">
        <f t="shared" si="106"/>
        <v>Solo Star Poster</v>
      </c>
      <c r="AC280" t="s">
        <v>1639</v>
      </c>
      <c r="AD280" t="s">
        <v>1640</v>
      </c>
      <c r="AE280">
        <v>1023</v>
      </c>
      <c r="AF280" t="str">
        <f t="shared" si="107"/>
        <v>Low</v>
      </c>
      <c r="AG280" t="s">
        <v>9</v>
      </c>
      <c r="AH280" t="s">
        <v>10</v>
      </c>
      <c r="AI280" t="s">
        <v>11</v>
      </c>
      <c r="AJ280" t="str">
        <f t="shared" si="108"/>
        <v>Teen</v>
      </c>
      <c r="AK280">
        <v>108000000</v>
      </c>
      <c r="AL280" t="str">
        <f t="shared" si="109"/>
        <v>High Budget</v>
      </c>
      <c r="AM280">
        <v>2015</v>
      </c>
      <c r="AN280">
        <f t="shared" si="110"/>
        <v>10</v>
      </c>
      <c r="AO280" t="str">
        <f t="shared" si="111"/>
        <v>Modern Classic</v>
      </c>
      <c r="AP280">
        <v>801</v>
      </c>
      <c r="AQ280" t="str">
        <f t="shared" si="112"/>
        <v>Very Low</v>
      </c>
      <c r="AR280">
        <v>8.1</v>
      </c>
      <c r="AS280" t="str">
        <f t="shared" si="113"/>
        <v>Excellent</v>
      </c>
      <c r="AT280">
        <v>2.35</v>
      </c>
      <c r="AU280" t="str">
        <f t="shared" si="114"/>
        <v>Cinematic Widescreen</v>
      </c>
      <c r="AV280">
        <v>153000</v>
      </c>
      <c r="AW280" t="str">
        <f t="shared" si="115"/>
        <v>High</v>
      </c>
    </row>
    <row r="281" spans="1:49" x14ac:dyDescent="0.3">
      <c r="A281" t="str">
        <f>A280</f>
        <v>Color</v>
      </c>
      <c r="B281" t="s">
        <v>1641</v>
      </c>
      <c r="C281">
        <f>C280</f>
        <v>568</v>
      </c>
      <c r="D281" t="str">
        <f t="shared" si="95"/>
        <v>High</v>
      </c>
      <c r="E281">
        <v>22</v>
      </c>
      <c r="F281" t="str">
        <f t="shared" si="96"/>
        <v>0h 22m</v>
      </c>
      <c r="G281" t="str">
        <f t="shared" si="97"/>
        <v>Short Film</v>
      </c>
      <c r="H281">
        <v>0</v>
      </c>
      <c r="I281" t="str">
        <f t="shared" si="98"/>
        <v>Very Low</v>
      </c>
      <c r="J281">
        <f t="shared" ref="J281:L281" si="117">J280</f>
        <v>372</v>
      </c>
      <c r="K281" t="str">
        <f t="shared" si="99"/>
        <v>Very Low</v>
      </c>
      <c r="L281" t="str">
        <f t="shared" si="117"/>
        <v>Donald Glover</v>
      </c>
      <c r="M281">
        <v>5</v>
      </c>
      <c r="N281" t="str">
        <f t="shared" si="100"/>
        <v>Low</v>
      </c>
      <c r="O281">
        <f>O280</f>
        <v>228430993</v>
      </c>
      <c r="P281" t="str">
        <f t="shared" si="101"/>
        <v>Superhit</v>
      </c>
      <c r="Q281" t="s">
        <v>1642</v>
      </c>
      <c r="R281" t="str">
        <f t="shared" si="102"/>
        <v>Comedy</v>
      </c>
      <c r="S281">
        <f t="shared" si="103"/>
        <v>1</v>
      </c>
      <c r="T281" t="s">
        <v>1643</v>
      </c>
      <c r="U281" t="s">
        <v>1644</v>
      </c>
      <c r="V281">
        <v>6</v>
      </c>
      <c r="W281" t="str">
        <f t="shared" si="104"/>
        <v>Very Low</v>
      </c>
      <c r="X281">
        <v>5</v>
      </c>
      <c r="Y281" t="str">
        <f t="shared" si="105"/>
        <v>Very Low</v>
      </c>
      <c r="Z281" t="str">
        <f>Z280</f>
        <v>Benedict Wong</v>
      </c>
      <c r="AA281">
        <v>0</v>
      </c>
      <c r="AB281" t="str">
        <f t="shared" si="106"/>
        <v>Symbolic Poster</v>
      </c>
      <c r="AC281" t="str">
        <f>AC280</f>
        <v>astronaut|international cooperation|left for dead|nasa|space habitat</v>
      </c>
      <c r="AD281" t="s">
        <v>1645</v>
      </c>
      <c r="AE281">
        <f t="shared" ref="AE281:AP281" si="118">AE280</f>
        <v>1023</v>
      </c>
      <c r="AF281" t="str">
        <f t="shared" si="107"/>
        <v>Low</v>
      </c>
      <c r="AG281" t="str">
        <f t="shared" si="118"/>
        <v>English</v>
      </c>
      <c r="AH281" t="str">
        <f t="shared" si="118"/>
        <v>USA</v>
      </c>
      <c r="AI281" t="str">
        <f t="shared" si="118"/>
        <v>PG-13</v>
      </c>
      <c r="AJ281" t="str">
        <f t="shared" si="108"/>
        <v>Teen</v>
      </c>
      <c r="AK281">
        <f t="shared" si="118"/>
        <v>108000000</v>
      </c>
      <c r="AL281" t="str">
        <f t="shared" si="109"/>
        <v>High Budget</v>
      </c>
      <c r="AM281">
        <f t="shared" si="118"/>
        <v>2015</v>
      </c>
      <c r="AN281">
        <f t="shared" si="110"/>
        <v>10</v>
      </c>
      <c r="AO281" t="str">
        <f t="shared" si="111"/>
        <v>Modern Classic</v>
      </c>
      <c r="AP281">
        <f t="shared" si="118"/>
        <v>801</v>
      </c>
      <c r="AQ281" t="str">
        <f t="shared" si="112"/>
        <v>Very Low</v>
      </c>
      <c r="AR281">
        <v>7.2</v>
      </c>
      <c r="AS281" t="str">
        <f t="shared" si="113"/>
        <v>Good</v>
      </c>
      <c r="AT281">
        <f>AT280</f>
        <v>2.35</v>
      </c>
      <c r="AU281" t="str">
        <f t="shared" si="114"/>
        <v>Cinematic Widescreen</v>
      </c>
      <c r="AV281">
        <v>0</v>
      </c>
      <c r="AW281" t="str">
        <f t="shared" si="115"/>
        <v>Very Low</v>
      </c>
    </row>
    <row r="282" spans="1:49" x14ac:dyDescent="0.3">
      <c r="A282" t="s">
        <v>0</v>
      </c>
      <c r="B282" t="s">
        <v>249</v>
      </c>
      <c r="C282">
        <v>257</v>
      </c>
      <c r="D282" t="str">
        <f t="shared" si="95"/>
        <v>Medium</v>
      </c>
      <c r="E282">
        <v>136</v>
      </c>
      <c r="F282" t="str">
        <f t="shared" si="96"/>
        <v>2h 16m</v>
      </c>
      <c r="G282" t="str">
        <f t="shared" si="97"/>
        <v>Long Movie</v>
      </c>
      <c r="H282">
        <v>0</v>
      </c>
      <c r="I282" t="str">
        <f t="shared" si="98"/>
        <v>Very Low</v>
      </c>
      <c r="J282">
        <v>3000</v>
      </c>
      <c r="K282" t="str">
        <f t="shared" si="99"/>
        <v>Low</v>
      </c>
      <c r="L282" t="s">
        <v>243</v>
      </c>
      <c r="M282">
        <v>19000</v>
      </c>
      <c r="N282" t="str">
        <f t="shared" si="100"/>
        <v>Medium</v>
      </c>
      <c r="O282">
        <v>35799026</v>
      </c>
      <c r="P282" t="str">
        <f t="shared" si="101"/>
        <v>Average</v>
      </c>
      <c r="Q282" t="s">
        <v>1646</v>
      </c>
      <c r="R282" t="str">
        <f t="shared" si="102"/>
        <v>Action</v>
      </c>
      <c r="S282">
        <f t="shared" si="103"/>
        <v>5</v>
      </c>
      <c r="T282" t="s">
        <v>71</v>
      </c>
      <c r="U282" t="s">
        <v>1647</v>
      </c>
      <c r="V282">
        <v>263329</v>
      </c>
      <c r="W282" t="str">
        <f t="shared" si="104"/>
        <v>High</v>
      </c>
      <c r="X282">
        <v>34839</v>
      </c>
      <c r="Y282" t="str">
        <f t="shared" si="105"/>
        <v>Medium</v>
      </c>
      <c r="Z282" t="s">
        <v>627</v>
      </c>
      <c r="AA282">
        <v>1</v>
      </c>
      <c r="AB282" t="str">
        <f t="shared" si="106"/>
        <v>Solo Star Poster</v>
      </c>
      <c r="AC282" t="s">
        <v>1648</v>
      </c>
      <c r="AD282" t="s">
        <v>1649</v>
      </c>
      <c r="AE282">
        <v>899</v>
      </c>
      <c r="AF282" t="str">
        <f t="shared" si="107"/>
        <v>Low</v>
      </c>
      <c r="AG282" t="s">
        <v>9</v>
      </c>
      <c r="AH282" t="s">
        <v>10</v>
      </c>
      <c r="AI282" t="s">
        <v>11</v>
      </c>
      <c r="AJ282" t="str">
        <f t="shared" si="108"/>
        <v>Teen</v>
      </c>
      <c r="AK282">
        <v>126000000</v>
      </c>
      <c r="AL282" t="str">
        <f t="shared" si="109"/>
        <v>High Budget</v>
      </c>
      <c r="AM282">
        <v>2005</v>
      </c>
      <c r="AN282">
        <f t="shared" si="110"/>
        <v>20</v>
      </c>
      <c r="AO282" t="str">
        <f t="shared" si="111"/>
        <v>Old Classic</v>
      </c>
      <c r="AP282">
        <v>12000</v>
      </c>
      <c r="AQ282" t="str">
        <f t="shared" si="112"/>
        <v>Medium</v>
      </c>
      <c r="AR282">
        <v>6.9</v>
      </c>
      <c r="AS282" t="str">
        <f t="shared" si="113"/>
        <v>Average</v>
      </c>
      <c r="AT282">
        <v>2.35</v>
      </c>
      <c r="AU282" t="str">
        <f t="shared" si="114"/>
        <v>Cinematic Widescreen</v>
      </c>
      <c r="AV282">
        <v>0</v>
      </c>
      <c r="AW282" t="str">
        <f t="shared" si="115"/>
        <v>Very Low</v>
      </c>
    </row>
    <row r="283" spans="1:49" x14ac:dyDescent="0.3">
      <c r="A283" t="s">
        <v>0</v>
      </c>
      <c r="B283" t="s">
        <v>1650</v>
      </c>
      <c r="C283">
        <v>62</v>
      </c>
      <c r="D283" t="str">
        <f t="shared" si="95"/>
        <v>Low</v>
      </c>
      <c r="E283">
        <v>104</v>
      </c>
      <c r="F283" t="str">
        <f t="shared" si="96"/>
        <v>1h 44m</v>
      </c>
      <c r="G283" t="str">
        <f t="shared" si="97"/>
        <v>Standard Movie</v>
      </c>
      <c r="H283">
        <v>23</v>
      </c>
      <c r="I283" t="str">
        <f t="shared" si="98"/>
        <v>Very Low</v>
      </c>
      <c r="J283">
        <v>591</v>
      </c>
      <c r="K283" t="str">
        <f t="shared" si="99"/>
        <v>Very Low</v>
      </c>
      <c r="L283" t="s">
        <v>1651</v>
      </c>
      <c r="M283">
        <v>752</v>
      </c>
      <c r="N283" t="str">
        <f t="shared" si="100"/>
        <v>Low</v>
      </c>
      <c r="O283">
        <v>6712451</v>
      </c>
      <c r="P283" t="str">
        <f t="shared" si="101"/>
        <v>Flop</v>
      </c>
      <c r="Q283" t="s">
        <v>1652</v>
      </c>
      <c r="R283" t="str">
        <f t="shared" si="102"/>
        <v>Comedy</v>
      </c>
      <c r="S283">
        <f t="shared" si="103"/>
        <v>2</v>
      </c>
      <c r="T283" t="s">
        <v>1653</v>
      </c>
      <c r="U283" t="s">
        <v>1654</v>
      </c>
      <c r="V283">
        <v>4102</v>
      </c>
      <c r="W283" t="str">
        <f t="shared" si="104"/>
        <v>Very Low</v>
      </c>
      <c r="X283">
        <v>3133</v>
      </c>
      <c r="Y283" t="str">
        <f t="shared" si="105"/>
        <v>Low</v>
      </c>
      <c r="Z283" t="s">
        <v>521</v>
      </c>
      <c r="AA283">
        <v>0</v>
      </c>
      <c r="AB283" t="str">
        <f t="shared" si="106"/>
        <v>Symbolic Poster</v>
      </c>
      <c r="AC283" t="s">
        <v>1655</v>
      </c>
      <c r="AD283" t="s">
        <v>1656</v>
      </c>
      <c r="AE283">
        <v>89</v>
      </c>
      <c r="AF283" t="str">
        <f t="shared" si="107"/>
        <v>Very Low</v>
      </c>
      <c r="AG283" t="s">
        <v>9</v>
      </c>
      <c r="AH283" t="s">
        <v>1657</v>
      </c>
      <c r="AI283" t="s">
        <v>556</v>
      </c>
      <c r="AJ283" t="str">
        <f t="shared" si="108"/>
        <v>Adult</v>
      </c>
      <c r="AK283">
        <v>90000000</v>
      </c>
      <c r="AL283" t="str">
        <f t="shared" si="109"/>
        <v>Medium Budget</v>
      </c>
      <c r="AM283">
        <v>2001</v>
      </c>
      <c r="AN283">
        <f t="shared" si="110"/>
        <v>24</v>
      </c>
      <c r="AO283" t="str">
        <f t="shared" si="111"/>
        <v>Old Classic</v>
      </c>
      <c r="AP283">
        <v>631</v>
      </c>
      <c r="AQ283" t="str">
        <f t="shared" si="112"/>
        <v>Very Low</v>
      </c>
      <c r="AR283">
        <v>4.4000000000000004</v>
      </c>
      <c r="AS283" t="str">
        <f t="shared" si="113"/>
        <v>Poor</v>
      </c>
      <c r="AT283">
        <v>1.85</v>
      </c>
      <c r="AU283" t="str">
        <f t="shared" si="114"/>
        <v>HDTV / Widescreen</v>
      </c>
      <c r="AV283">
        <v>53</v>
      </c>
      <c r="AW283" t="str">
        <f t="shared" si="115"/>
        <v>Very Low</v>
      </c>
    </row>
    <row r="284" spans="1:49" x14ac:dyDescent="0.3">
      <c r="A284" t="s">
        <v>0</v>
      </c>
      <c r="B284" t="s">
        <v>1658</v>
      </c>
      <c r="C284">
        <v>175</v>
      </c>
      <c r="D284" t="str">
        <f t="shared" si="95"/>
        <v>Low</v>
      </c>
      <c r="E284">
        <v>127</v>
      </c>
      <c r="F284" t="str">
        <f t="shared" si="96"/>
        <v>2h 7m</v>
      </c>
      <c r="G284" t="str">
        <f t="shared" si="97"/>
        <v>Long Movie</v>
      </c>
      <c r="H284">
        <v>57</v>
      </c>
      <c r="I284" t="str">
        <f t="shared" si="98"/>
        <v>Very Low</v>
      </c>
      <c r="J284">
        <v>3000</v>
      </c>
      <c r="K284" t="str">
        <f t="shared" si="99"/>
        <v>Low</v>
      </c>
      <c r="L284" t="s">
        <v>536</v>
      </c>
      <c r="M284">
        <v>12000</v>
      </c>
      <c r="N284" t="str">
        <f t="shared" si="100"/>
        <v>Medium</v>
      </c>
      <c r="O284">
        <v>101643008</v>
      </c>
      <c r="P284" t="str">
        <f t="shared" si="101"/>
        <v>Hit</v>
      </c>
      <c r="Q284" t="s">
        <v>305</v>
      </c>
      <c r="R284" t="str">
        <f t="shared" si="102"/>
        <v>Action</v>
      </c>
      <c r="S284">
        <f t="shared" si="103"/>
        <v>3</v>
      </c>
      <c r="T284" t="s">
        <v>676</v>
      </c>
      <c r="U284" t="s">
        <v>1659</v>
      </c>
      <c r="V284">
        <v>218341</v>
      </c>
      <c r="W284" t="str">
        <f t="shared" si="104"/>
        <v>High</v>
      </c>
      <c r="X284">
        <v>29069</v>
      </c>
      <c r="Y284" t="str">
        <f t="shared" si="105"/>
        <v>Medium</v>
      </c>
      <c r="Z284" t="s">
        <v>1660</v>
      </c>
      <c r="AA284">
        <v>1</v>
      </c>
      <c r="AB284" t="str">
        <f t="shared" si="106"/>
        <v>Solo Star Poster</v>
      </c>
      <c r="AC284" t="s">
        <v>1661</v>
      </c>
      <c r="AD284" t="s">
        <v>1662</v>
      </c>
      <c r="AE284">
        <v>498</v>
      </c>
      <c r="AF284" t="str">
        <f t="shared" si="107"/>
        <v>Very Low</v>
      </c>
      <c r="AG284" t="s">
        <v>9</v>
      </c>
      <c r="AH284" t="s">
        <v>10</v>
      </c>
      <c r="AI284" t="s">
        <v>11</v>
      </c>
      <c r="AJ284" t="str">
        <f t="shared" si="108"/>
        <v>Teen</v>
      </c>
      <c r="AK284">
        <v>90000000</v>
      </c>
      <c r="AL284" t="str">
        <f t="shared" si="109"/>
        <v>Medium Budget</v>
      </c>
      <c r="AM284">
        <v>2000</v>
      </c>
      <c r="AN284">
        <f t="shared" si="110"/>
        <v>25</v>
      </c>
      <c r="AO284" t="str">
        <f t="shared" si="111"/>
        <v>Old Classic</v>
      </c>
      <c r="AP284">
        <v>11000</v>
      </c>
      <c r="AQ284" t="str">
        <f t="shared" si="112"/>
        <v>Medium</v>
      </c>
      <c r="AR284">
        <v>6.5</v>
      </c>
      <c r="AS284" t="str">
        <f t="shared" si="113"/>
        <v>Average</v>
      </c>
      <c r="AT284">
        <v>2.35</v>
      </c>
      <c r="AU284" t="str">
        <f t="shared" si="114"/>
        <v>Cinematic Widescreen</v>
      </c>
      <c r="AV284">
        <v>0</v>
      </c>
      <c r="AW284" t="str">
        <f t="shared" si="115"/>
        <v>Very Low</v>
      </c>
    </row>
    <row r="285" spans="1:49" x14ac:dyDescent="0.3">
      <c r="A285" t="s">
        <v>0</v>
      </c>
      <c r="B285" t="s">
        <v>158</v>
      </c>
      <c r="C285">
        <v>265</v>
      </c>
      <c r="D285" t="str">
        <f t="shared" si="95"/>
        <v>Medium</v>
      </c>
      <c r="E285">
        <v>171</v>
      </c>
      <c r="F285" t="str">
        <f t="shared" si="96"/>
        <v>2h 51m</v>
      </c>
      <c r="G285" t="str">
        <f t="shared" si="97"/>
        <v>Long Movie</v>
      </c>
      <c r="H285">
        <v>0</v>
      </c>
      <c r="I285" t="str">
        <f t="shared" si="98"/>
        <v>Very Low</v>
      </c>
      <c r="J285">
        <v>695</v>
      </c>
      <c r="K285" t="str">
        <f t="shared" si="99"/>
        <v>Very Low</v>
      </c>
      <c r="L285" t="s">
        <v>1663</v>
      </c>
      <c r="M285">
        <v>3000</v>
      </c>
      <c r="N285" t="str">
        <f t="shared" si="100"/>
        <v>Low</v>
      </c>
      <c r="O285">
        <v>187670866</v>
      </c>
      <c r="P285" t="str">
        <f t="shared" si="101"/>
        <v>Hit</v>
      </c>
      <c r="Q285" t="s">
        <v>1664</v>
      </c>
      <c r="R285" t="str">
        <f t="shared" si="102"/>
        <v>Action</v>
      </c>
      <c r="S285">
        <f t="shared" si="103"/>
        <v>3</v>
      </c>
      <c r="T285" t="s">
        <v>627</v>
      </c>
      <c r="U285" t="s">
        <v>1665</v>
      </c>
      <c r="V285">
        <v>982637</v>
      </c>
      <c r="W285" t="str">
        <f t="shared" si="104"/>
        <v>Very High</v>
      </c>
      <c r="X285">
        <v>6521</v>
      </c>
      <c r="Y285" t="str">
        <f t="shared" si="105"/>
        <v>Low</v>
      </c>
      <c r="Z285" t="s">
        <v>1666</v>
      </c>
      <c r="AA285">
        <v>0</v>
      </c>
      <c r="AB285" t="str">
        <f t="shared" si="106"/>
        <v>Symbolic Poster</v>
      </c>
      <c r="AC285" t="s">
        <v>1667</v>
      </c>
      <c r="AD285" t="s">
        <v>1668</v>
      </c>
      <c r="AE285">
        <v>2368</v>
      </c>
      <c r="AF285" t="str">
        <f t="shared" si="107"/>
        <v>Medium</v>
      </c>
      <c r="AG285" t="s">
        <v>9</v>
      </c>
      <c r="AH285" t="s">
        <v>10</v>
      </c>
      <c r="AI285" t="s">
        <v>556</v>
      </c>
      <c r="AJ285" t="str">
        <f t="shared" si="108"/>
        <v>Adult</v>
      </c>
      <c r="AK285">
        <v>103000000</v>
      </c>
      <c r="AL285" t="str">
        <f t="shared" si="109"/>
        <v>High Budget</v>
      </c>
      <c r="AM285">
        <v>2000</v>
      </c>
      <c r="AN285">
        <f t="shared" si="110"/>
        <v>25</v>
      </c>
      <c r="AO285" t="str">
        <f t="shared" si="111"/>
        <v>Old Classic</v>
      </c>
      <c r="AP285">
        <v>933</v>
      </c>
      <c r="AQ285" t="str">
        <f t="shared" si="112"/>
        <v>Very Low</v>
      </c>
      <c r="AR285">
        <v>8.5</v>
      </c>
      <c r="AS285" t="str">
        <f t="shared" si="113"/>
        <v>Excellent</v>
      </c>
      <c r="AT285">
        <v>2.35</v>
      </c>
      <c r="AU285" t="str">
        <f t="shared" si="114"/>
        <v>Cinematic Widescreen</v>
      </c>
      <c r="AV285">
        <v>21000</v>
      </c>
      <c r="AW285" t="str">
        <f t="shared" si="115"/>
        <v>Medium</v>
      </c>
    </row>
    <row r="286" spans="1:49" x14ac:dyDescent="0.3">
      <c r="A286" t="s">
        <v>0</v>
      </c>
      <c r="B286" t="s">
        <v>360</v>
      </c>
      <c r="C286">
        <v>252</v>
      </c>
      <c r="D286" t="str">
        <f t="shared" si="95"/>
        <v>Medium</v>
      </c>
      <c r="E286">
        <v>145</v>
      </c>
      <c r="F286" t="str">
        <f t="shared" si="96"/>
        <v>2h 25m</v>
      </c>
      <c r="G286" t="str">
        <f t="shared" si="97"/>
        <v>Long Movie</v>
      </c>
      <c r="H286">
        <v>14000</v>
      </c>
      <c r="I286" t="str">
        <f t="shared" si="98"/>
        <v>Medium</v>
      </c>
      <c r="J286">
        <v>533</v>
      </c>
      <c r="K286" t="str">
        <f t="shared" si="99"/>
        <v>Very Low</v>
      </c>
      <c r="L286" t="s">
        <v>1669</v>
      </c>
      <c r="M286">
        <v>10000</v>
      </c>
      <c r="N286" t="str">
        <f t="shared" si="100"/>
        <v>Low</v>
      </c>
      <c r="O286">
        <v>132014112</v>
      </c>
      <c r="P286" t="str">
        <f t="shared" si="101"/>
        <v>Hit</v>
      </c>
      <c r="Q286" t="s">
        <v>1615</v>
      </c>
      <c r="R286" t="str">
        <f t="shared" si="102"/>
        <v>Action</v>
      </c>
      <c r="S286">
        <f t="shared" si="103"/>
        <v>4</v>
      </c>
      <c r="T286" t="s">
        <v>494</v>
      </c>
      <c r="U286" t="s">
        <v>1670</v>
      </c>
      <c r="V286">
        <v>399651</v>
      </c>
      <c r="W286" t="str">
        <f t="shared" si="104"/>
        <v>High</v>
      </c>
      <c r="X286">
        <v>12546</v>
      </c>
      <c r="Y286" t="str">
        <f t="shared" si="105"/>
        <v>Medium</v>
      </c>
      <c r="Z286" t="s">
        <v>1671</v>
      </c>
      <c r="AA286">
        <v>0</v>
      </c>
      <c r="AB286" t="str">
        <f t="shared" si="106"/>
        <v>Symbolic Poster</v>
      </c>
      <c r="AC286" t="s">
        <v>1672</v>
      </c>
      <c r="AD286" t="s">
        <v>1673</v>
      </c>
      <c r="AE286">
        <v>1331</v>
      </c>
      <c r="AF286" t="str">
        <f t="shared" si="107"/>
        <v>Low</v>
      </c>
      <c r="AG286" t="s">
        <v>9</v>
      </c>
      <c r="AH286" t="s">
        <v>10</v>
      </c>
      <c r="AI286" t="s">
        <v>11</v>
      </c>
      <c r="AJ286" t="str">
        <f t="shared" si="108"/>
        <v>Teen</v>
      </c>
      <c r="AK286">
        <v>102000000</v>
      </c>
      <c r="AL286" t="str">
        <f t="shared" si="109"/>
        <v>High Budget</v>
      </c>
      <c r="AM286">
        <v>2002</v>
      </c>
      <c r="AN286">
        <f t="shared" si="110"/>
        <v>23</v>
      </c>
      <c r="AO286" t="str">
        <f t="shared" si="111"/>
        <v>Old Classic</v>
      </c>
      <c r="AP286">
        <v>798</v>
      </c>
      <c r="AQ286" t="str">
        <f t="shared" si="112"/>
        <v>Very Low</v>
      </c>
      <c r="AR286">
        <v>7.7</v>
      </c>
      <c r="AS286" t="str">
        <f t="shared" si="113"/>
        <v>Good</v>
      </c>
      <c r="AT286">
        <v>2.35</v>
      </c>
      <c r="AU286" t="str">
        <f t="shared" si="114"/>
        <v>Cinematic Widescreen</v>
      </c>
      <c r="AV286">
        <v>0</v>
      </c>
      <c r="AW286" t="str">
        <f t="shared" si="115"/>
        <v>Very Low</v>
      </c>
    </row>
    <row r="287" spans="1:49" x14ac:dyDescent="0.3">
      <c r="A287" t="s">
        <v>0</v>
      </c>
      <c r="B287" t="s">
        <v>1223</v>
      </c>
      <c r="C287">
        <v>232</v>
      </c>
      <c r="D287" t="str">
        <f t="shared" si="95"/>
        <v>Medium</v>
      </c>
      <c r="E287">
        <v>174</v>
      </c>
      <c r="F287" t="str">
        <f t="shared" si="96"/>
        <v>2h 54m</v>
      </c>
      <c r="G287" t="str">
        <f t="shared" si="97"/>
        <v>Long Movie</v>
      </c>
      <c r="H287">
        <v>0</v>
      </c>
      <c r="I287" t="str">
        <f t="shared" si="98"/>
        <v>Very Low</v>
      </c>
      <c r="J287">
        <v>9000</v>
      </c>
      <c r="K287" t="str">
        <f t="shared" si="99"/>
        <v>Low</v>
      </c>
      <c r="L287" t="s">
        <v>79</v>
      </c>
      <c r="M287">
        <v>11000</v>
      </c>
      <c r="N287" t="str">
        <f t="shared" si="100"/>
        <v>Medium</v>
      </c>
      <c r="O287">
        <v>261970615</v>
      </c>
      <c r="P287" t="str">
        <f t="shared" si="101"/>
        <v>Superhit</v>
      </c>
      <c r="Q287" t="s">
        <v>76</v>
      </c>
      <c r="R287" t="str">
        <f t="shared" si="102"/>
        <v>Adventure</v>
      </c>
      <c r="S287">
        <f t="shared" si="103"/>
        <v>4</v>
      </c>
      <c r="T287" t="s">
        <v>75</v>
      </c>
      <c r="U287" t="s">
        <v>1674</v>
      </c>
      <c r="V287">
        <v>387616</v>
      </c>
      <c r="W287" t="str">
        <f t="shared" si="104"/>
        <v>High</v>
      </c>
      <c r="X287">
        <v>35672</v>
      </c>
      <c r="Y287" t="str">
        <f t="shared" si="105"/>
        <v>Medium</v>
      </c>
      <c r="Z287" t="s">
        <v>1176</v>
      </c>
      <c r="AA287">
        <v>1</v>
      </c>
      <c r="AB287" t="str">
        <f t="shared" si="106"/>
        <v>Solo Star Poster</v>
      </c>
      <c r="AC287" t="s">
        <v>1675</v>
      </c>
      <c r="AD287" t="s">
        <v>1676</v>
      </c>
      <c r="AE287">
        <v>858</v>
      </c>
      <c r="AF287" t="str">
        <f t="shared" si="107"/>
        <v>Low</v>
      </c>
      <c r="AG287" t="s">
        <v>9</v>
      </c>
      <c r="AH287" t="s">
        <v>28</v>
      </c>
      <c r="AI287" t="s">
        <v>66</v>
      </c>
      <c r="AJ287" t="str">
        <f t="shared" si="108"/>
        <v>Family</v>
      </c>
      <c r="AK287">
        <v>100000000</v>
      </c>
      <c r="AL287" t="str">
        <f t="shared" si="109"/>
        <v>High Budget</v>
      </c>
      <c r="AM287">
        <v>2002</v>
      </c>
      <c r="AN287">
        <f t="shared" si="110"/>
        <v>23</v>
      </c>
      <c r="AO287" t="str">
        <f t="shared" si="111"/>
        <v>Old Classic</v>
      </c>
      <c r="AP287">
        <v>10000</v>
      </c>
      <c r="AQ287" t="str">
        <f t="shared" si="112"/>
        <v>Low</v>
      </c>
      <c r="AR287">
        <v>7.4</v>
      </c>
      <c r="AS287" t="str">
        <f t="shared" si="113"/>
        <v>Good</v>
      </c>
      <c r="AT287">
        <v>2.35</v>
      </c>
      <c r="AU287" t="str">
        <f t="shared" si="114"/>
        <v>Cinematic Widescreen</v>
      </c>
      <c r="AV287">
        <v>0</v>
      </c>
      <c r="AW287" t="str">
        <f t="shared" si="115"/>
        <v>Very Low</v>
      </c>
    </row>
    <row r="288" spans="1:49" x14ac:dyDescent="0.3">
      <c r="A288" t="s">
        <v>718</v>
      </c>
      <c r="B288" t="s">
        <v>284</v>
      </c>
      <c r="C288">
        <v>400</v>
      </c>
      <c r="D288" t="str">
        <f t="shared" si="95"/>
        <v>Medium</v>
      </c>
      <c r="E288">
        <v>144</v>
      </c>
      <c r="F288" t="str">
        <f t="shared" si="96"/>
        <v>2h 24m</v>
      </c>
      <c r="G288" t="str">
        <f t="shared" si="97"/>
        <v>Long Movie</v>
      </c>
      <c r="H288">
        <v>258</v>
      </c>
      <c r="I288" t="str">
        <f t="shared" si="98"/>
        <v>Very Low</v>
      </c>
      <c r="J288">
        <v>834</v>
      </c>
      <c r="K288" t="str">
        <f t="shared" si="99"/>
        <v>Very Low</v>
      </c>
      <c r="L288" t="s">
        <v>1677</v>
      </c>
      <c r="M288">
        <v>6000</v>
      </c>
      <c r="N288" t="str">
        <f t="shared" si="100"/>
        <v>Low</v>
      </c>
      <c r="O288">
        <v>167007184</v>
      </c>
      <c r="P288" t="str">
        <f t="shared" si="101"/>
        <v>Hit</v>
      </c>
      <c r="Q288" t="s">
        <v>22</v>
      </c>
      <c r="R288" t="str">
        <f t="shared" si="102"/>
        <v>Action</v>
      </c>
      <c r="S288">
        <f t="shared" si="103"/>
        <v>3</v>
      </c>
      <c r="T288" t="s">
        <v>170</v>
      </c>
      <c r="U288" t="s">
        <v>1678</v>
      </c>
      <c r="V288">
        <v>470483</v>
      </c>
      <c r="W288" t="str">
        <f t="shared" si="104"/>
        <v>High</v>
      </c>
      <c r="X288">
        <v>9125</v>
      </c>
      <c r="Y288" t="str">
        <f t="shared" si="105"/>
        <v>Low</v>
      </c>
      <c r="Z288" t="s">
        <v>1679</v>
      </c>
      <c r="AA288">
        <v>1</v>
      </c>
      <c r="AB288" t="str">
        <f t="shared" si="106"/>
        <v>Solo Star Poster</v>
      </c>
      <c r="AC288" t="s">
        <v>1680</v>
      </c>
      <c r="AD288" t="s">
        <v>1681</v>
      </c>
      <c r="AE288">
        <v>2301</v>
      </c>
      <c r="AF288" t="str">
        <f t="shared" si="107"/>
        <v>Medium</v>
      </c>
      <c r="AG288" t="s">
        <v>9</v>
      </c>
      <c r="AH288" t="s">
        <v>28</v>
      </c>
      <c r="AI288" t="s">
        <v>11</v>
      </c>
      <c r="AJ288" t="str">
        <f t="shared" si="108"/>
        <v>Teen</v>
      </c>
      <c r="AK288">
        <v>150000000</v>
      </c>
      <c r="AL288" t="str">
        <f t="shared" si="109"/>
        <v>High Budget</v>
      </c>
      <c r="AM288">
        <v>2006</v>
      </c>
      <c r="AN288">
        <f t="shared" si="110"/>
        <v>19</v>
      </c>
      <c r="AO288" t="str">
        <f t="shared" si="111"/>
        <v>Old Classic</v>
      </c>
      <c r="AP288">
        <v>1000</v>
      </c>
      <c r="AQ288" t="str">
        <f t="shared" si="112"/>
        <v>Very Low</v>
      </c>
      <c r="AR288">
        <v>8</v>
      </c>
      <c r="AS288" t="str">
        <f t="shared" si="113"/>
        <v>Excellent</v>
      </c>
      <c r="AT288">
        <v>2.35</v>
      </c>
      <c r="AU288" t="str">
        <f t="shared" si="114"/>
        <v>Cinematic Widescreen</v>
      </c>
      <c r="AV288">
        <v>0</v>
      </c>
      <c r="AW288" t="str">
        <f t="shared" si="115"/>
        <v>Very Low</v>
      </c>
    </row>
    <row r="289" spans="1:49" x14ac:dyDescent="0.3">
      <c r="A289" t="s">
        <v>0</v>
      </c>
      <c r="B289" t="s">
        <v>226</v>
      </c>
      <c r="C289">
        <v>230</v>
      </c>
      <c r="D289" t="str">
        <f t="shared" si="95"/>
        <v>Medium</v>
      </c>
      <c r="E289">
        <v>119</v>
      </c>
      <c r="F289" t="str">
        <f t="shared" si="96"/>
        <v>1h 59m</v>
      </c>
      <c r="G289" t="str">
        <f t="shared" si="97"/>
        <v>Standard Movie</v>
      </c>
      <c r="H289">
        <v>13000</v>
      </c>
      <c r="I289" t="str">
        <f t="shared" si="98"/>
        <v>Medium</v>
      </c>
      <c r="J289">
        <v>567</v>
      </c>
      <c r="K289" t="str">
        <f t="shared" si="99"/>
        <v>Very Low</v>
      </c>
      <c r="L289" t="s">
        <v>1682</v>
      </c>
      <c r="M289">
        <v>1000</v>
      </c>
      <c r="N289" t="str">
        <f t="shared" si="100"/>
        <v>Low</v>
      </c>
      <c r="O289">
        <v>180011740</v>
      </c>
      <c r="P289" t="str">
        <f t="shared" si="101"/>
        <v>Hit</v>
      </c>
      <c r="Q289" t="s">
        <v>198</v>
      </c>
      <c r="R289" t="str">
        <f t="shared" si="102"/>
        <v>Action</v>
      </c>
      <c r="S289">
        <f t="shared" si="103"/>
        <v>4</v>
      </c>
      <c r="T289" t="s">
        <v>558</v>
      </c>
      <c r="U289" t="s">
        <v>1683</v>
      </c>
      <c r="V289">
        <v>177725</v>
      </c>
      <c r="W289" t="str">
        <f t="shared" si="104"/>
        <v>Medium</v>
      </c>
      <c r="X289">
        <v>2776</v>
      </c>
      <c r="Y289" t="str">
        <f t="shared" si="105"/>
        <v>Low</v>
      </c>
      <c r="Z289" t="s">
        <v>1684</v>
      </c>
      <c r="AA289">
        <v>0</v>
      </c>
      <c r="AB289" t="str">
        <f t="shared" si="106"/>
        <v>Symbolic Poster</v>
      </c>
      <c r="AC289" t="s">
        <v>1685</v>
      </c>
      <c r="AD289" t="s">
        <v>1686</v>
      </c>
      <c r="AE289">
        <v>1368</v>
      </c>
      <c r="AF289" t="str">
        <f t="shared" si="107"/>
        <v>Low</v>
      </c>
      <c r="AG289" t="s">
        <v>9</v>
      </c>
      <c r="AH289" t="s">
        <v>10</v>
      </c>
      <c r="AI289" t="s">
        <v>11</v>
      </c>
      <c r="AJ289" t="str">
        <f t="shared" si="108"/>
        <v>Teen</v>
      </c>
      <c r="AK289">
        <v>100000000</v>
      </c>
      <c r="AL289" t="str">
        <f t="shared" si="109"/>
        <v>High Budget</v>
      </c>
      <c r="AM289">
        <v>2001</v>
      </c>
      <c r="AN289">
        <f t="shared" si="110"/>
        <v>24</v>
      </c>
      <c r="AO289" t="str">
        <f t="shared" si="111"/>
        <v>Old Classic</v>
      </c>
      <c r="AP289">
        <v>658</v>
      </c>
      <c r="AQ289" t="str">
        <f t="shared" si="112"/>
        <v>Very Low</v>
      </c>
      <c r="AR289">
        <v>5.7</v>
      </c>
      <c r="AS289" t="str">
        <f t="shared" si="113"/>
        <v>Below Average</v>
      </c>
      <c r="AT289">
        <v>2.35</v>
      </c>
      <c r="AU289" t="str">
        <f t="shared" si="114"/>
        <v>Cinematic Widescreen</v>
      </c>
      <c r="AV289">
        <v>0</v>
      </c>
      <c r="AW289" t="str">
        <f t="shared" si="115"/>
        <v>Very Low</v>
      </c>
    </row>
    <row r="290" spans="1:49" x14ac:dyDescent="0.3">
      <c r="A290" t="s">
        <v>0</v>
      </c>
      <c r="B290" t="s">
        <v>1</v>
      </c>
      <c r="C290">
        <v>210</v>
      </c>
      <c r="D290" t="str">
        <f t="shared" si="95"/>
        <v>Medium</v>
      </c>
      <c r="E290">
        <v>153</v>
      </c>
      <c r="F290" t="str">
        <f t="shared" si="96"/>
        <v>2h 33m</v>
      </c>
      <c r="G290" t="str">
        <f t="shared" si="97"/>
        <v>Long Movie</v>
      </c>
      <c r="H290">
        <v>0</v>
      </c>
      <c r="I290" t="str">
        <f t="shared" si="98"/>
        <v>Very Low</v>
      </c>
      <c r="J290">
        <v>539</v>
      </c>
      <c r="K290" t="str">
        <f t="shared" si="99"/>
        <v>Very Low</v>
      </c>
      <c r="L290" t="s">
        <v>1687</v>
      </c>
      <c r="M290">
        <v>780</v>
      </c>
      <c r="N290" t="str">
        <f t="shared" si="100"/>
        <v>Low</v>
      </c>
      <c r="O290">
        <v>204843350</v>
      </c>
      <c r="P290" t="str">
        <f t="shared" si="101"/>
        <v>Superhit</v>
      </c>
      <c r="Q290" t="s">
        <v>618</v>
      </c>
      <c r="R290" t="str">
        <f t="shared" si="102"/>
        <v>Action</v>
      </c>
      <c r="S290">
        <f t="shared" si="103"/>
        <v>2</v>
      </c>
      <c r="T290" t="s">
        <v>1016</v>
      </c>
      <c r="U290" t="s">
        <v>1688</v>
      </c>
      <c r="V290">
        <v>744891</v>
      </c>
      <c r="W290" t="str">
        <f t="shared" si="104"/>
        <v>Very High</v>
      </c>
      <c r="X290">
        <v>2829</v>
      </c>
      <c r="Y290" t="str">
        <f t="shared" si="105"/>
        <v>Low</v>
      </c>
      <c r="Z290" t="s">
        <v>1689</v>
      </c>
      <c r="AA290">
        <v>0</v>
      </c>
      <c r="AB290" t="str">
        <f t="shared" si="106"/>
        <v>Symbolic Poster</v>
      </c>
      <c r="AC290" t="s">
        <v>1690</v>
      </c>
      <c r="AD290" t="s">
        <v>1691</v>
      </c>
      <c r="AE290">
        <v>983</v>
      </c>
      <c r="AF290" t="str">
        <f t="shared" si="107"/>
        <v>Low</v>
      </c>
      <c r="AG290" t="s">
        <v>9</v>
      </c>
      <c r="AH290" t="s">
        <v>10</v>
      </c>
      <c r="AI290" t="s">
        <v>556</v>
      </c>
      <c r="AJ290" t="str">
        <f t="shared" si="108"/>
        <v>Adult</v>
      </c>
      <c r="AK290">
        <v>102000000</v>
      </c>
      <c r="AL290" t="str">
        <f t="shared" si="109"/>
        <v>High Budget</v>
      </c>
      <c r="AM290">
        <v>1991</v>
      </c>
      <c r="AN290">
        <f t="shared" si="110"/>
        <v>34</v>
      </c>
      <c r="AO290" t="str">
        <f t="shared" si="111"/>
        <v>Old Classic</v>
      </c>
      <c r="AP290">
        <v>604</v>
      </c>
      <c r="AQ290" t="str">
        <f t="shared" si="112"/>
        <v>Very Low</v>
      </c>
      <c r="AR290">
        <v>8.5</v>
      </c>
      <c r="AS290" t="str">
        <f t="shared" si="113"/>
        <v>Excellent</v>
      </c>
      <c r="AT290">
        <v>2.35</v>
      </c>
      <c r="AU290" t="str">
        <f t="shared" si="114"/>
        <v>Cinematic Widescreen</v>
      </c>
      <c r="AV290">
        <v>13000</v>
      </c>
      <c r="AW290" t="str">
        <f t="shared" si="115"/>
        <v>Medium</v>
      </c>
    </row>
    <row r="291" spans="1:49" x14ac:dyDescent="0.3">
      <c r="A291" t="s">
        <v>0</v>
      </c>
      <c r="B291" t="s">
        <v>1604</v>
      </c>
      <c r="C291">
        <v>357</v>
      </c>
      <c r="D291" t="str">
        <f t="shared" si="95"/>
        <v>Medium</v>
      </c>
      <c r="E291">
        <v>140</v>
      </c>
      <c r="F291" t="str">
        <f t="shared" si="96"/>
        <v>2h 20m</v>
      </c>
      <c r="G291" t="str">
        <f t="shared" si="97"/>
        <v>Long Movie</v>
      </c>
      <c r="H291">
        <v>0</v>
      </c>
      <c r="I291" t="str">
        <f t="shared" si="98"/>
        <v>Very Low</v>
      </c>
      <c r="J291">
        <v>1000</v>
      </c>
      <c r="K291" t="str">
        <f t="shared" si="99"/>
        <v>Very Low</v>
      </c>
      <c r="L291" t="s">
        <v>30</v>
      </c>
      <c r="M291">
        <v>40000</v>
      </c>
      <c r="N291" t="str">
        <f t="shared" si="100"/>
        <v>Medium</v>
      </c>
      <c r="O291">
        <v>97030725</v>
      </c>
      <c r="P291" t="str">
        <f t="shared" si="101"/>
        <v>Hit</v>
      </c>
      <c r="Q291" t="s">
        <v>1692</v>
      </c>
      <c r="R291" t="str">
        <f t="shared" si="102"/>
        <v>Biography</v>
      </c>
      <c r="S291">
        <f t="shared" si="103"/>
        <v>5</v>
      </c>
      <c r="T291" t="s">
        <v>15</v>
      </c>
      <c r="U291" t="s">
        <v>1693</v>
      </c>
      <c r="V291">
        <v>230931</v>
      </c>
      <c r="W291" t="str">
        <f t="shared" si="104"/>
        <v>High</v>
      </c>
      <c r="X291">
        <v>64599</v>
      </c>
      <c r="Y291" t="str">
        <f t="shared" si="105"/>
        <v>High</v>
      </c>
      <c r="Z291" t="s">
        <v>131</v>
      </c>
      <c r="AA291">
        <v>1</v>
      </c>
      <c r="AB291" t="str">
        <f t="shared" si="106"/>
        <v>Solo Star Poster</v>
      </c>
      <c r="AC291" t="s">
        <v>1694</v>
      </c>
      <c r="AD291" t="s">
        <v>1695</v>
      </c>
      <c r="AE291">
        <v>585</v>
      </c>
      <c r="AF291" t="str">
        <f t="shared" si="107"/>
        <v>Low</v>
      </c>
      <c r="AG291" t="s">
        <v>9</v>
      </c>
      <c r="AH291" t="s">
        <v>10</v>
      </c>
      <c r="AI291" t="s">
        <v>556</v>
      </c>
      <c r="AJ291" t="str">
        <f t="shared" si="108"/>
        <v>Adult</v>
      </c>
      <c r="AK291">
        <v>100000000</v>
      </c>
      <c r="AL291" t="str">
        <f t="shared" si="109"/>
        <v>High Budget</v>
      </c>
      <c r="AM291">
        <v>2009</v>
      </c>
      <c r="AN291">
        <f t="shared" si="110"/>
        <v>16</v>
      </c>
      <c r="AO291" t="str">
        <f t="shared" si="111"/>
        <v>Old Classic</v>
      </c>
      <c r="AP291">
        <v>23000</v>
      </c>
      <c r="AQ291" t="str">
        <f t="shared" si="112"/>
        <v>Medium</v>
      </c>
      <c r="AR291">
        <v>7</v>
      </c>
      <c r="AS291" t="str">
        <f t="shared" si="113"/>
        <v>Good</v>
      </c>
      <c r="AT291">
        <v>2.35</v>
      </c>
      <c r="AU291" t="str">
        <f t="shared" si="114"/>
        <v>Cinematic Widescreen</v>
      </c>
      <c r="AV291">
        <v>0</v>
      </c>
      <c r="AW291" t="str">
        <f t="shared" si="115"/>
        <v>Very Low</v>
      </c>
    </row>
    <row r="292" spans="1:49" x14ac:dyDescent="0.3">
      <c r="A292" t="s">
        <v>0</v>
      </c>
      <c r="B292" t="s">
        <v>158</v>
      </c>
      <c r="C292">
        <v>300</v>
      </c>
      <c r="D292" t="str">
        <f t="shared" si="95"/>
        <v>Medium</v>
      </c>
      <c r="E292">
        <v>176</v>
      </c>
      <c r="F292" t="str">
        <f t="shared" si="96"/>
        <v>2h 56m</v>
      </c>
      <c r="G292" t="str">
        <f t="shared" si="97"/>
        <v>Long Movie</v>
      </c>
      <c r="H292">
        <v>0</v>
      </c>
      <c r="I292" t="str">
        <f t="shared" si="98"/>
        <v>Very Low</v>
      </c>
      <c r="J292">
        <v>561</v>
      </c>
      <c r="K292" t="str">
        <f t="shared" si="99"/>
        <v>Very Low</v>
      </c>
      <c r="L292" t="s">
        <v>1696</v>
      </c>
      <c r="M292">
        <v>18000</v>
      </c>
      <c r="N292" t="str">
        <f t="shared" si="100"/>
        <v>Medium</v>
      </c>
      <c r="O292">
        <v>130127620</v>
      </c>
      <c r="P292" t="str">
        <f t="shared" si="101"/>
        <v>Hit</v>
      </c>
      <c r="Q292" t="s">
        <v>1697</v>
      </c>
      <c r="R292" t="str">
        <f t="shared" si="102"/>
        <v>Biography</v>
      </c>
      <c r="S292">
        <f t="shared" si="103"/>
        <v>3</v>
      </c>
      <c r="T292" t="s">
        <v>1698</v>
      </c>
      <c r="U292" t="s">
        <v>1699</v>
      </c>
      <c r="V292">
        <v>324671</v>
      </c>
      <c r="W292" t="str">
        <f t="shared" si="104"/>
        <v>High</v>
      </c>
      <c r="X292">
        <v>20354</v>
      </c>
      <c r="Y292" t="str">
        <f t="shared" si="105"/>
        <v>Medium</v>
      </c>
      <c r="Z292" t="s">
        <v>1700</v>
      </c>
      <c r="AA292">
        <v>0</v>
      </c>
      <c r="AB292" t="str">
        <f t="shared" si="106"/>
        <v>Symbolic Poster</v>
      </c>
      <c r="AC292" t="s">
        <v>1701</v>
      </c>
      <c r="AD292" t="s">
        <v>1702</v>
      </c>
      <c r="AE292">
        <v>458</v>
      </c>
      <c r="AF292" t="str">
        <f t="shared" si="107"/>
        <v>Very Low</v>
      </c>
      <c r="AG292" t="s">
        <v>9</v>
      </c>
      <c r="AH292" t="s">
        <v>10</v>
      </c>
      <c r="AI292" t="s">
        <v>556</v>
      </c>
      <c r="AJ292" t="str">
        <f t="shared" si="108"/>
        <v>Adult</v>
      </c>
      <c r="AK292">
        <v>100000000</v>
      </c>
      <c r="AL292" t="str">
        <f t="shared" si="109"/>
        <v>High Budget</v>
      </c>
      <c r="AM292">
        <v>2007</v>
      </c>
      <c r="AN292">
        <f t="shared" si="110"/>
        <v>18</v>
      </c>
      <c r="AO292" t="str">
        <f t="shared" si="111"/>
        <v>Old Classic</v>
      </c>
      <c r="AP292">
        <v>782</v>
      </c>
      <c r="AQ292" t="str">
        <f t="shared" si="112"/>
        <v>Very Low</v>
      </c>
      <c r="AR292">
        <v>7.8</v>
      </c>
      <c r="AS292" t="str">
        <f t="shared" si="113"/>
        <v>Good</v>
      </c>
      <c r="AT292">
        <v>1.85</v>
      </c>
      <c r="AU292" t="str">
        <f t="shared" si="114"/>
        <v>HDTV / Widescreen</v>
      </c>
      <c r="AV292">
        <v>0</v>
      </c>
      <c r="AW292" t="str">
        <f t="shared" si="115"/>
        <v>Very Low</v>
      </c>
    </row>
    <row r="293" spans="1:49" x14ac:dyDescent="0.3">
      <c r="A293" t="s">
        <v>0</v>
      </c>
      <c r="B293" t="s">
        <v>1</v>
      </c>
      <c r="C293">
        <v>94</v>
      </c>
      <c r="D293" t="str">
        <f t="shared" si="95"/>
        <v>Low</v>
      </c>
      <c r="E293">
        <v>141</v>
      </c>
      <c r="F293" t="str">
        <f t="shared" si="96"/>
        <v>2h 21m</v>
      </c>
      <c r="G293" t="str">
        <f t="shared" si="97"/>
        <v>Long Movie</v>
      </c>
      <c r="H293">
        <v>0</v>
      </c>
      <c r="I293" t="str">
        <f t="shared" si="98"/>
        <v>Very Low</v>
      </c>
      <c r="J293">
        <v>618</v>
      </c>
      <c r="K293" t="str">
        <f t="shared" si="99"/>
        <v>Very Low</v>
      </c>
      <c r="L293" t="s">
        <v>1703</v>
      </c>
      <c r="M293">
        <v>2000</v>
      </c>
      <c r="N293" t="str">
        <f t="shared" si="100"/>
        <v>Low</v>
      </c>
      <c r="O293">
        <v>146282411</v>
      </c>
      <c r="P293" t="str">
        <f t="shared" si="101"/>
        <v>Hit</v>
      </c>
      <c r="Q293" t="s">
        <v>1704</v>
      </c>
      <c r="R293" t="str">
        <f t="shared" si="102"/>
        <v>Action</v>
      </c>
      <c r="S293">
        <f t="shared" si="103"/>
        <v>3</v>
      </c>
      <c r="T293" t="s">
        <v>1705</v>
      </c>
      <c r="U293" t="s">
        <v>1706</v>
      </c>
      <c r="V293">
        <v>190439</v>
      </c>
      <c r="W293" t="str">
        <f t="shared" si="104"/>
        <v>Medium</v>
      </c>
      <c r="X293">
        <v>4528</v>
      </c>
      <c r="Y293" t="str">
        <f t="shared" si="105"/>
        <v>Low</v>
      </c>
      <c r="Z293" t="s">
        <v>1707</v>
      </c>
      <c r="AA293">
        <v>0</v>
      </c>
      <c r="AB293" t="str">
        <f t="shared" si="106"/>
        <v>Symbolic Poster</v>
      </c>
      <c r="AC293" t="s">
        <v>1708</v>
      </c>
      <c r="AD293" t="s">
        <v>1709</v>
      </c>
      <c r="AE293">
        <v>351</v>
      </c>
      <c r="AF293" t="str">
        <f t="shared" si="107"/>
        <v>Very Low</v>
      </c>
      <c r="AG293" t="s">
        <v>9</v>
      </c>
      <c r="AH293" t="s">
        <v>10</v>
      </c>
      <c r="AI293" t="s">
        <v>556</v>
      </c>
      <c r="AJ293" t="str">
        <f t="shared" si="108"/>
        <v>Adult</v>
      </c>
      <c r="AK293">
        <v>115000000</v>
      </c>
      <c r="AL293" t="str">
        <f t="shared" si="109"/>
        <v>High Budget</v>
      </c>
      <c r="AM293">
        <v>1994</v>
      </c>
      <c r="AN293">
        <f t="shared" si="110"/>
        <v>31</v>
      </c>
      <c r="AO293" t="str">
        <f t="shared" si="111"/>
        <v>Old Classic</v>
      </c>
      <c r="AP293">
        <v>1000</v>
      </c>
      <c r="AQ293" t="str">
        <f t="shared" si="112"/>
        <v>Very Low</v>
      </c>
      <c r="AR293">
        <v>7.2</v>
      </c>
      <c r="AS293" t="str">
        <f t="shared" si="113"/>
        <v>Good</v>
      </c>
      <c r="AT293">
        <v>2.35</v>
      </c>
      <c r="AU293" t="str">
        <f t="shared" si="114"/>
        <v>Cinematic Widescreen</v>
      </c>
      <c r="AV293">
        <v>0</v>
      </c>
      <c r="AW293" t="str">
        <f t="shared" si="115"/>
        <v>Very Low</v>
      </c>
    </row>
    <row r="294" spans="1:49" x14ac:dyDescent="0.3">
      <c r="A294" t="s">
        <v>0</v>
      </c>
      <c r="B294" t="s">
        <v>1710</v>
      </c>
      <c r="C294">
        <v>267</v>
      </c>
      <c r="D294" t="str">
        <f t="shared" si="95"/>
        <v>Medium</v>
      </c>
      <c r="E294">
        <v>106</v>
      </c>
      <c r="F294" t="str">
        <f t="shared" si="96"/>
        <v>1h 46m</v>
      </c>
      <c r="G294" t="str">
        <f t="shared" si="97"/>
        <v>Standard Movie</v>
      </c>
      <c r="H294">
        <v>12000</v>
      </c>
      <c r="I294" t="str">
        <f t="shared" si="98"/>
        <v>Medium</v>
      </c>
      <c r="J294">
        <v>385</v>
      </c>
      <c r="K294" t="str">
        <f t="shared" si="99"/>
        <v>Very Low</v>
      </c>
      <c r="L294" t="s">
        <v>253</v>
      </c>
      <c r="M294">
        <v>18000</v>
      </c>
      <c r="N294" t="str">
        <f t="shared" si="100"/>
        <v>Medium</v>
      </c>
      <c r="O294">
        <v>65452312</v>
      </c>
      <c r="P294" t="str">
        <f t="shared" si="101"/>
        <v>Hit</v>
      </c>
      <c r="Q294" t="s">
        <v>305</v>
      </c>
      <c r="R294" t="str">
        <f t="shared" si="102"/>
        <v>Action</v>
      </c>
      <c r="S294">
        <f t="shared" si="103"/>
        <v>3</v>
      </c>
      <c r="T294" t="s">
        <v>1698</v>
      </c>
      <c r="U294" t="s">
        <v>1711</v>
      </c>
      <c r="V294">
        <v>149998</v>
      </c>
      <c r="W294" t="str">
        <f t="shared" si="104"/>
        <v>Medium</v>
      </c>
      <c r="X294">
        <v>19906</v>
      </c>
      <c r="Y294" t="str">
        <f t="shared" si="105"/>
        <v>Medium</v>
      </c>
      <c r="Z294" t="s">
        <v>1712</v>
      </c>
      <c r="AA294">
        <v>1</v>
      </c>
      <c r="AB294" t="str">
        <f t="shared" si="106"/>
        <v>Solo Star Poster</v>
      </c>
      <c r="AC294" t="s">
        <v>1713</v>
      </c>
      <c r="AD294" t="s">
        <v>1714</v>
      </c>
      <c r="AE294">
        <v>285</v>
      </c>
      <c r="AF294" t="str">
        <f t="shared" si="107"/>
        <v>Very Low</v>
      </c>
      <c r="AG294" t="s">
        <v>9</v>
      </c>
      <c r="AH294" t="s">
        <v>10</v>
      </c>
      <c r="AI294" t="s">
        <v>556</v>
      </c>
      <c r="AJ294" t="str">
        <f t="shared" si="108"/>
        <v>Adult</v>
      </c>
      <c r="AK294">
        <v>100000000</v>
      </c>
      <c r="AL294" t="str">
        <f t="shared" si="109"/>
        <v>High Budget</v>
      </c>
      <c r="AM294">
        <v>2009</v>
      </c>
      <c r="AN294">
        <f t="shared" si="110"/>
        <v>16</v>
      </c>
      <c r="AO294" t="str">
        <f t="shared" si="111"/>
        <v>Old Classic</v>
      </c>
      <c r="AP294">
        <v>464</v>
      </c>
      <c r="AQ294" t="str">
        <f t="shared" si="112"/>
        <v>Very Low</v>
      </c>
      <c r="AR294">
        <v>6.4</v>
      </c>
      <c r="AS294" t="str">
        <f t="shared" si="113"/>
        <v>Average</v>
      </c>
      <c r="AT294">
        <v>2.35</v>
      </c>
      <c r="AU294" t="str">
        <f t="shared" si="114"/>
        <v>Cinematic Widescreen</v>
      </c>
      <c r="AV294">
        <v>0</v>
      </c>
      <c r="AW294" t="str">
        <f t="shared" si="115"/>
        <v>Very Low</v>
      </c>
    </row>
    <row r="295" spans="1:49" x14ac:dyDescent="0.3">
      <c r="A295" t="s">
        <v>0</v>
      </c>
      <c r="B295" t="s">
        <v>1715</v>
      </c>
      <c r="C295">
        <v>180</v>
      </c>
      <c r="D295" t="str">
        <f t="shared" si="95"/>
        <v>Low</v>
      </c>
      <c r="E295">
        <v>98</v>
      </c>
      <c r="F295" t="str">
        <f t="shared" si="96"/>
        <v>1h 38m</v>
      </c>
      <c r="G295" t="str">
        <f t="shared" si="97"/>
        <v>Standard Movie</v>
      </c>
      <c r="H295">
        <v>80</v>
      </c>
      <c r="I295" t="str">
        <f t="shared" si="98"/>
        <v>Very Low</v>
      </c>
      <c r="J295">
        <v>708</v>
      </c>
      <c r="K295" t="str">
        <f t="shared" si="99"/>
        <v>Very Low</v>
      </c>
      <c r="L295" t="s">
        <v>1716</v>
      </c>
      <c r="M295">
        <v>22000</v>
      </c>
      <c r="N295" t="str">
        <f t="shared" si="100"/>
        <v>Medium</v>
      </c>
      <c r="O295">
        <v>148383780</v>
      </c>
      <c r="P295" t="str">
        <f t="shared" si="101"/>
        <v>Hit</v>
      </c>
      <c r="Q295" t="s">
        <v>1652</v>
      </c>
      <c r="R295" t="str">
        <f t="shared" si="102"/>
        <v>Comedy</v>
      </c>
      <c r="S295">
        <f t="shared" si="103"/>
        <v>2</v>
      </c>
      <c r="T295" t="s">
        <v>1717</v>
      </c>
      <c r="U295" t="s">
        <v>1718</v>
      </c>
      <c r="V295">
        <v>85531</v>
      </c>
      <c r="W295" t="str">
        <f t="shared" si="104"/>
        <v>Medium</v>
      </c>
      <c r="X295">
        <v>24082</v>
      </c>
      <c r="Y295" t="str">
        <f t="shared" si="105"/>
        <v>Medium</v>
      </c>
      <c r="Z295" t="s">
        <v>1719</v>
      </c>
      <c r="AA295">
        <v>10</v>
      </c>
      <c r="AB295" t="str">
        <f t="shared" si="106"/>
        <v>Ensemble Poster</v>
      </c>
      <c r="AC295" t="s">
        <v>1720</v>
      </c>
      <c r="AD295" t="s">
        <v>1721</v>
      </c>
      <c r="AE295">
        <v>152</v>
      </c>
      <c r="AF295" t="str">
        <f t="shared" si="107"/>
        <v>Very Low</v>
      </c>
      <c r="AG295" t="s">
        <v>9</v>
      </c>
      <c r="AH295" t="s">
        <v>10</v>
      </c>
      <c r="AI295" t="s">
        <v>11</v>
      </c>
      <c r="AJ295" t="str">
        <f t="shared" si="108"/>
        <v>Teen</v>
      </c>
      <c r="AK295">
        <v>100000000</v>
      </c>
      <c r="AL295" t="str">
        <f t="shared" si="109"/>
        <v>High Budget</v>
      </c>
      <c r="AM295">
        <v>2010</v>
      </c>
      <c r="AN295">
        <f t="shared" si="110"/>
        <v>15</v>
      </c>
      <c r="AO295" t="str">
        <f t="shared" si="111"/>
        <v>Modern Classic</v>
      </c>
      <c r="AP295">
        <v>713</v>
      </c>
      <c r="AQ295" t="str">
        <f t="shared" si="112"/>
        <v>Very Low</v>
      </c>
      <c r="AR295">
        <v>5.5</v>
      </c>
      <c r="AS295" t="str">
        <f t="shared" si="113"/>
        <v>Below Average</v>
      </c>
      <c r="AT295">
        <v>1.85</v>
      </c>
      <c r="AU295" t="str">
        <f t="shared" si="114"/>
        <v>HDTV / Widescreen</v>
      </c>
      <c r="AV295">
        <v>0</v>
      </c>
      <c r="AW295" t="str">
        <f t="shared" si="115"/>
        <v>Very Low</v>
      </c>
    </row>
    <row r="296" spans="1:49" x14ac:dyDescent="0.3">
      <c r="A296" t="s">
        <v>0</v>
      </c>
      <c r="B296" t="s">
        <v>1722</v>
      </c>
      <c r="C296">
        <v>265</v>
      </c>
      <c r="D296" t="str">
        <f t="shared" si="95"/>
        <v>Medium</v>
      </c>
      <c r="E296">
        <v>116</v>
      </c>
      <c r="F296" t="str">
        <f t="shared" si="96"/>
        <v>1h 56m</v>
      </c>
      <c r="G296" t="str">
        <f t="shared" si="97"/>
        <v>Standard Movie</v>
      </c>
      <c r="H296">
        <v>285</v>
      </c>
      <c r="I296" t="str">
        <f t="shared" si="98"/>
        <v>Very Low</v>
      </c>
      <c r="J296">
        <v>107</v>
      </c>
      <c r="K296" t="str">
        <f t="shared" si="99"/>
        <v>Very Low</v>
      </c>
      <c r="L296" t="s">
        <v>1220</v>
      </c>
      <c r="M296">
        <v>12000</v>
      </c>
      <c r="N296" t="str">
        <f t="shared" si="100"/>
        <v>Medium</v>
      </c>
      <c r="O296">
        <v>119219978</v>
      </c>
      <c r="P296" t="str">
        <f t="shared" si="101"/>
        <v>Hit</v>
      </c>
      <c r="Q296" t="s">
        <v>1723</v>
      </c>
      <c r="R296" t="str">
        <f t="shared" si="102"/>
        <v>Action</v>
      </c>
      <c r="S296">
        <f t="shared" si="103"/>
        <v>3</v>
      </c>
      <c r="T296" t="s">
        <v>1043</v>
      </c>
      <c r="U296" t="s">
        <v>1724</v>
      </c>
      <c r="V296">
        <v>189806</v>
      </c>
      <c r="W296" t="str">
        <f t="shared" si="104"/>
        <v>Medium</v>
      </c>
      <c r="X296">
        <v>20233</v>
      </c>
      <c r="Y296" t="str">
        <f t="shared" si="105"/>
        <v>Medium</v>
      </c>
      <c r="Z296" t="s">
        <v>1725</v>
      </c>
      <c r="AA296">
        <v>2</v>
      </c>
      <c r="AB296" t="str">
        <f t="shared" si="106"/>
        <v>Duo/Trio Poster</v>
      </c>
      <c r="AC296" t="s">
        <v>1726</v>
      </c>
      <c r="AD296" t="s">
        <v>1727</v>
      </c>
      <c r="AE296">
        <v>316</v>
      </c>
      <c r="AF296" t="str">
        <f t="shared" si="107"/>
        <v>Very Low</v>
      </c>
      <c r="AG296" t="s">
        <v>9</v>
      </c>
      <c r="AH296" t="s">
        <v>10</v>
      </c>
      <c r="AI296" t="s">
        <v>11</v>
      </c>
      <c r="AJ296" t="str">
        <f t="shared" si="108"/>
        <v>Teen</v>
      </c>
      <c r="AK296">
        <v>100000000</v>
      </c>
      <c r="AL296" t="str">
        <f t="shared" si="109"/>
        <v>High Budget</v>
      </c>
      <c r="AM296">
        <v>2010</v>
      </c>
      <c r="AN296">
        <f t="shared" si="110"/>
        <v>15</v>
      </c>
      <c r="AO296" t="str">
        <f t="shared" si="111"/>
        <v>Modern Classic</v>
      </c>
      <c r="AP296">
        <v>8000</v>
      </c>
      <c r="AQ296" t="str">
        <f t="shared" si="112"/>
        <v>Low</v>
      </c>
      <c r="AR296">
        <v>6.7</v>
      </c>
      <c r="AS296" t="str">
        <f t="shared" si="113"/>
        <v>Average</v>
      </c>
      <c r="AT296">
        <v>2.35</v>
      </c>
      <c r="AU296" t="str">
        <f t="shared" si="114"/>
        <v>Cinematic Widescreen</v>
      </c>
      <c r="AV296">
        <v>16000</v>
      </c>
      <c r="AW296" t="str">
        <f t="shared" si="115"/>
        <v>Medium</v>
      </c>
    </row>
    <row r="297" spans="1:49" x14ac:dyDescent="0.3">
      <c r="A297" t="s">
        <v>0</v>
      </c>
      <c r="B297" t="s">
        <v>1728</v>
      </c>
      <c r="C297">
        <v>81</v>
      </c>
      <c r="D297" t="str">
        <f t="shared" si="95"/>
        <v>Low</v>
      </c>
      <c r="E297">
        <v>115</v>
      </c>
      <c r="F297" t="str">
        <f t="shared" si="96"/>
        <v>1h 55m</v>
      </c>
      <c r="G297" t="str">
        <f t="shared" si="97"/>
        <v>Standard Movie</v>
      </c>
      <c r="H297">
        <v>55</v>
      </c>
      <c r="I297" t="str">
        <f t="shared" si="98"/>
        <v>Very Low</v>
      </c>
      <c r="J297">
        <v>383</v>
      </c>
      <c r="K297" t="str">
        <f t="shared" si="99"/>
        <v>Very Low</v>
      </c>
      <c r="L297" t="s">
        <v>1412</v>
      </c>
      <c r="M297">
        <v>1000</v>
      </c>
      <c r="N297" t="str">
        <f t="shared" si="100"/>
        <v>Low</v>
      </c>
      <c r="O297">
        <v>101228120</v>
      </c>
      <c r="P297" t="str">
        <f t="shared" si="101"/>
        <v>Hit</v>
      </c>
      <c r="Q297" t="s">
        <v>1729</v>
      </c>
      <c r="R297" t="str">
        <f t="shared" si="102"/>
        <v>Action</v>
      </c>
      <c r="S297">
        <f t="shared" si="103"/>
        <v>4</v>
      </c>
      <c r="T297" t="s">
        <v>1730</v>
      </c>
      <c r="U297" t="s">
        <v>1731</v>
      </c>
      <c r="V297">
        <v>84424</v>
      </c>
      <c r="W297" t="str">
        <f t="shared" si="104"/>
        <v>Medium</v>
      </c>
      <c r="X297">
        <v>3454</v>
      </c>
      <c r="Y297" t="str">
        <f t="shared" si="105"/>
        <v>Low</v>
      </c>
      <c r="Z297" t="s">
        <v>1732</v>
      </c>
      <c r="AA297">
        <v>1</v>
      </c>
      <c r="AB297" t="str">
        <f t="shared" si="106"/>
        <v>Solo Star Poster</v>
      </c>
      <c r="AC297" t="s">
        <v>1733</v>
      </c>
      <c r="AD297" t="s">
        <v>1734</v>
      </c>
      <c r="AE297">
        <v>131</v>
      </c>
      <c r="AF297" t="str">
        <f t="shared" si="107"/>
        <v>Very Low</v>
      </c>
      <c r="AG297" t="s">
        <v>9</v>
      </c>
      <c r="AH297" t="s">
        <v>10</v>
      </c>
      <c r="AI297" t="s">
        <v>556</v>
      </c>
      <c r="AJ297" t="str">
        <f t="shared" si="108"/>
        <v>Adult</v>
      </c>
      <c r="AK297">
        <v>100000000</v>
      </c>
      <c r="AL297" t="str">
        <f t="shared" si="109"/>
        <v>High Budget</v>
      </c>
      <c r="AM297">
        <v>1996</v>
      </c>
      <c r="AN297">
        <f t="shared" si="110"/>
        <v>29</v>
      </c>
      <c r="AO297" t="str">
        <f t="shared" si="111"/>
        <v>Old Classic</v>
      </c>
      <c r="AP297">
        <v>773</v>
      </c>
      <c r="AQ297" t="str">
        <f t="shared" si="112"/>
        <v>Very Low</v>
      </c>
      <c r="AR297">
        <v>6.1</v>
      </c>
      <c r="AS297" t="str">
        <f t="shared" si="113"/>
        <v>Average</v>
      </c>
      <c r="AT297">
        <v>2.35</v>
      </c>
      <c r="AU297" t="str">
        <f t="shared" si="114"/>
        <v>Cinematic Widescreen</v>
      </c>
      <c r="AV297">
        <v>0</v>
      </c>
      <c r="AW297" t="str">
        <f t="shared" si="115"/>
        <v>Very Low</v>
      </c>
    </row>
    <row r="298" spans="1:49" x14ac:dyDescent="0.3">
      <c r="A298" t="s">
        <v>0</v>
      </c>
      <c r="B298" t="s">
        <v>1735</v>
      </c>
      <c r="C298">
        <v>765</v>
      </c>
      <c r="D298" t="str">
        <f t="shared" si="95"/>
        <v>High</v>
      </c>
      <c r="E298">
        <v>165</v>
      </c>
      <c r="F298" t="str">
        <f t="shared" si="96"/>
        <v>2h 45m</v>
      </c>
      <c r="G298" t="str">
        <f t="shared" si="97"/>
        <v>Long Movie</v>
      </c>
      <c r="H298">
        <v>16000</v>
      </c>
      <c r="I298" t="str">
        <f t="shared" si="98"/>
        <v>Medium</v>
      </c>
      <c r="J298">
        <v>265</v>
      </c>
      <c r="K298" t="str">
        <f t="shared" si="99"/>
        <v>Very Low</v>
      </c>
      <c r="L298" t="s">
        <v>23</v>
      </c>
      <c r="M298">
        <v>29000</v>
      </c>
      <c r="N298" t="str">
        <f t="shared" si="100"/>
        <v>Medium</v>
      </c>
      <c r="O298">
        <v>162804648</v>
      </c>
      <c r="P298" t="str">
        <f t="shared" si="101"/>
        <v>Hit</v>
      </c>
      <c r="Q298" t="s">
        <v>1736</v>
      </c>
      <c r="R298" t="str">
        <f t="shared" si="102"/>
        <v>Drama</v>
      </c>
      <c r="S298">
        <f t="shared" si="103"/>
        <v>2</v>
      </c>
      <c r="T298" t="s">
        <v>186</v>
      </c>
      <c r="U298" t="s">
        <v>1737</v>
      </c>
      <c r="V298">
        <v>955174</v>
      </c>
      <c r="W298" t="str">
        <f t="shared" si="104"/>
        <v>Very High</v>
      </c>
      <c r="X298">
        <v>40978</v>
      </c>
      <c r="Y298" t="str">
        <f t="shared" si="105"/>
        <v>Medium</v>
      </c>
      <c r="Z298" t="s">
        <v>1342</v>
      </c>
      <c r="AA298">
        <v>1</v>
      </c>
      <c r="AB298" t="str">
        <f t="shared" si="106"/>
        <v>Solo Star Poster</v>
      </c>
      <c r="AC298" t="s">
        <v>1738</v>
      </c>
      <c r="AD298" t="s">
        <v>1739</v>
      </c>
      <c r="AE298">
        <v>1193</v>
      </c>
      <c r="AF298" t="str">
        <f t="shared" si="107"/>
        <v>Low</v>
      </c>
      <c r="AG298" t="s">
        <v>9</v>
      </c>
      <c r="AH298" t="s">
        <v>10</v>
      </c>
      <c r="AI298" t="s">
        <v>556</v>
      </c>
      <c r="AJ298" t="str">
        <f t="shared" si="108"/>
        <v>Adult</v>
      </c>
      <c r="AK298">
        <v>100000000</v>
      </c>
      <c r="AL298" t="str">
        <f t="shared" si="109"/>
        <v>High Budget</v>
      </c>
      <c r="AM298">
        <v>2012</v>
      </c>
      <c r="AN298">
        <f t="shared" si="110"/>
        <v>13</v>
      </c>
      <c r="AO298" t="str">
        <f t="shared" si="111"/>
        <v>Modern Classic</v>
      </c>
      <c r="AP298">
        <v>11000</v>
      </c>
      <c r="AQ298" t="str">
        <f t="shared" si="112"/>
        <v>Medium</v>
      </c>
      <c r="AR298">
        <v>8.5</v>
      </c>
      <c r="AS298" t="str">
        <f t="shared" si="113"/>
        <v>Excellent</v>
      </c>
      <c r="AT298">
        <v>2.35</v>
      </c>
      <c r="AU298" t="str">
        <f t="shared" si="114"/>
        <v>Cinematic Widescreen</v>
      </c>
      <c r="AV298">
        <v>199000</v>
      </c>
      <c r="AW298" t="str">
        <f t="shared" si="115"/>
        <v>High</v>
      </c>
    </row>
    <row r="299" spans="1:49" x14ac:dyDescent="0.3">
      <c r="A299" t="s">
        <v>0</v>
      </c>
      <c r="B299" t="s">
        <v>1740</v>
      </c>
      <c r="C299">
        <v>80</v>
      </c>
      <c r="D299" t="str">
        <f t="shared" si="95"/>
        <v>Low</v>
      </c>
      <c r="E299">
        <v>91</v>
      </c>
      <c r="F299" t="str">
        <f t="shared" si="96"/>
        <v>1h 31m</v>
      </c>
      <c r="G299" t="str">
        <f t="shared" si="97"/>
        <v>Standard Movie</v>
      </c>
      <c r="H299">
        <v>21</v>
      </c>
      <c r="I299" t="str">
        <f t="shared" si="98"/>
        <v>Very Low</v>
      </c>
      <c r="J299">
        <v>542</v>
      </c>
      <c r="K299" t="str">
        <f t="shared" si="99"/>
        <v>Very Low</v>
      </c>
      <c r="L299" t="s">
        <v>1741</v>
      </c>
      <c r="M299">
        <v>2000</v>
      </c>
      <c r="N299" t="str">
        <f t="shared" si="100"/>
        <v>Low</v>
      </c>
      <c r="O299">
        <v>100117603</v>
      </c>
      <c r="P299" t="str">
        <f t="shared" si="101"/>
        <v>Hit</v>
      </c>
      <c r="Q299" t="s">
        <v>1742</v>
      </c>
      <c r="R299" t="str">
        <f t="shared" si="102"/>
        <v>Animation</v>
      </c>
      <c r="S299">
        <f t="shared" si="103"/>
        <v>5</v>
      </c>
      <c r="T299" t="s">
        <v>1346</v>
      </c>
      <c r="U299" t="s">
        <v>1743</v>
      </c>
      <c r="V299">
        <v>102933</v>
      </c>
      <c r="W299" t="str">
        <f t="shared" si="104"/>
        <v>Medium</v>
      </c>
      <c r="X299">
        <v>4842</v>
      </c>
      <c r="Y299" t="str">
        <f t="shared" si="105"/>
        <v>Low</v>
      </c>
      <c r="Z299" t="s">
        <v>1744</v>
      </c>
      <c r="AA299">
        <v>0</v>
      </c>
      <c r="AB299" t="str">
        <f t="shared" si="106"/>
        <v>Symbolic Poster</v>
      </c>
      <c r="AC299" t="s">
        <v>1745</v>
      </c>
      <c r="AD299" t="s">
        <v>1746</v>
      </c>
      <c r="AE299">
        <v>230</v>
      </c>
      <c r="AF299" t="str">
        <f t="shared" si="107"/>
        <v>Very Low</v>
      </c>
      <c r="AG299" t="s">
        <v>9</v>
      </c>
      <c r="AH299" t="s">
        <v>10</v>
      </c>
      <c r="AI299" t="s">
        <v>248</v>
      </c>
      <c r="AJ299" t="str">
        <f t="shared" si="108"/>
        <v>Family</v>
      </c>
      <c r="AK299">
        <v>100000000</v>
      </c>
      <c r="AL299" t="str">
        <f t="shared" si="109"/>
        <v>High Budget</v>
      </c>
      <c r="AM299">
        <v>1996</v>
      </c>
      <c r="AN299">
        <f t="shared" si="110"/>
        <v>29</v>
      </c>
      <c r="AO299" t="str">
        <f t="shared" si="111"/>
        <v>Old Classic</v>
      </c>
      <c r="AP299">
        <v>700</v>
      </c>
      <c r="AQ299" t="str">
        <f t="shared" si="112"/>
        <v>Very Low</v>
      </c>
      <c r="AR299">
        <v>6.9</v>
      </c>
      <c r="AS299" t="str">
        <f t="shared" si="113"/>
        <v>Average</v>
      </c>
      <c r="AT299">
        <v>1.78</v>
      </c>
      <c r="AU299" t="str">
        <f t="shared" si="114"/>
        <v>HDTV / Widescreen</v>
      </c>
      <c r="AV299">
        <v>0</v>
      </c>
      <c r="AW299" t="str">
        <f t="shared" si="115"/>
        <v>Very Low</v>
      </c>
    </row>
    <row r="300" spans="1:49" x14ac:dyDescent="0.3">
      <c r="A300" t="s">
        <v>0</v>
      </c>
      <c r="B300" t="s">
        <v>1747</v>
      </c>
      <c r="C300">
        <v>141</v>
      </c>
      <c r="D300" t="str">
        <f t="shared" si="95"/>
        <v>Low</v>
      </c>
      <c r="E300">
        <v>78</v>
      </c>
      <c r="F300" t="str">
        <f t="shared" si="96"/>
        <v>1h 18m</v>
      </c>
      <c r="G300" t="str">
        <f t="shared" si="97"/>
        <v>Featurette</v>
      </c>
      <c r="H300">
        <v>10</v>
      </c>
      <c r="I300" t="str">
        <f t="shared" si="98"/>
        <v>Very Low</v>
      </c>
      <c r="J300">
        <v>253</v>
      </c>
      <c r="K300" t="str">
        <f t="shared" si="99"/>
        <v>Very Low</v>
      </c>
      <c r="L300" t="s">
        <v>1748</v>
      </c>
      <c r="M300">
        <v>558</v>
      </c>
      <c r="N300" t="str">
        <f t="shared" si="100"/>
        <v>Low</v>
      </c>
      <c r="O300">
        <v>89296573</v>
      </c>
      <c r="P300" t="str">
        <f t="shared" si="101"/>
        <v>Hit</v>
      </c>
      <c r="Q300" t="s">
        <v>242</v>
      </c>
      <c r="R300" t="str">
        <f t="shared" si="102"/>
        <v>Adventure</v>
      </c>
      <c r="S300">
        <f t="shared" si="103"/>
        <v>5</v>
      </c>
      <c r="T300" t="s">
        <v>1749</v>
      </c>
      <c r="U300" t="s">
        <v>1750</v>
      </c>
      <c r="V300">
        <v>128285</v>
      </c>
      <c r="W300" t="str">
        <f t="shared" si="104"/>
        <v>Medium</v>
      </c>
      <c r="X300">
        <v>2039</v>
      </c>
      <c r="Y300" t="str">
        <f t="shared" si="105"/>
        <v>Low</v>
      </c>
      <c r="Z300" t="s">
        <v>1751</v>
      </c>
      <c r="AA300">
        <v>1</v>
      </c>
      <c r="AB300" t="str">
        <f t="shared" si="106"/>
        <v>Solo Star Poster</v>
      </c>
      <c r="AC300" t="s">
        <v>1752</v>
      </c>
      <c r="AD300" t="s">
        <v>1753</v>
      </c>
      <c r="AE300">
        <v>297</v>
      </c>
      <c r="AF300" t="str">
        <f t="shared" si="107"/>
        <v>Very Low</v>
      </c>
      <c r="AG300" t="s">
        <v>9</v>
      </c>
      <c r="AH300" t="s">
        <v>10</v>
      </c>
      <c r="AI300" t="s">
        <v>248</v>
      </c>
      <c r="AJ300" t="str">
        <f t="shared" si="108"/>
        <v>Family</v>
      </c>
      <c r="AK300">
        <v>100000000</v>
      </c>
      <c r="AL300" t="str">
        <f t="shared" si="109"/>
        <v>High Budget</v>
      </c>
      <c r="AM300">
        <v>2000</v>
      </c>
      <c r="AN300">
        <f t="shared" si="110"/>
        <v>25</v>
      </c>
      <c r="AO300" t="str">
        <f t="shared" si="111"/>
        <v>Old Classic</v>
      </c>
      <c r="AP300">
        <v>452</v>
      </c>
      <c r="AQ300" t="str">
        <f t="shared" si="112"/>
        <v>Very Low</v>
      </c>
      <c r="AR300">
        <v>7.3</v>
      </c>
      <c r="AS300" t="str">
        <f t="shared" si="113"/>
        <v>Good</v>
      </c>
      <c r="AT300">
        <v>1.66</v>
      </c>
      <c r="AU300" t="str">
        <f t="shared" si="114"/>
        <v/>
      </c>
      <c r="AV300">
        <v>0</v>
      </c>
      <c r="AW300" t="str">
        <f t="shared" si="115"/>
        <v>Very Low</v>
      </c>
    </row>
    <row r="301" spans="1:49" x14ac:dyDescent="0.3">
      <c r="A301" t="s">
        <v>0</v>
      </c>
      <c r="B301" t="s">
        <v>1754</v>
      </c>
      <c r="C301">
        <v>383</v>
      </c>
      <c r="D301" t="str">
        <f t="shared" si="95"/>
        <v>Medium</v>
      </c>
      <c r="E301">
        <v>103</v>
      </c>
      <c r="F301" t="str">
        <f t="shared" si="96"/>
        <v>1h 43m</v>
      </c>
      <c r="G301" t="str">
        <f t="shared" si="97"/>
        <v>Standard Movie</v>
      </c>
      <c r="H301">
        <v>165</v>
      </c>
      <c r="I301" t="str">
        <f t="shared" si="98"/>
        <v>Very Low</v>
      </c>
      <c r="J301">
        <v>13000</v>
      </c>
      <c r="K301" t="str">
        <f t="shared" si="99"/>
        <v>Medium</v>
      </c>
      <c r="L301" t="s">
        <v>1755</v>
      </c>
      <c r="M301">
        <v>26000</v>
      </c>
      <c r="N301" t="str">
        <f t="shared" si="100"/>
        <v>Medium</v>
      </c>
      <c r="O301">
        <v>85017401</v>
      </c>
      <c r="P301" t="str">
        <f t="shared" si="101"/>
        <v>Hit</v>
      </c>
      <c r="Q301" t="s">
        <v>22</v>
      </c>
      <c r="R301" t="str">
        <f t="shared" si="102"/>
        <v>Action</v>
      </c>
      <c r="S301">
        <f t="shared" si="103"/>
        <v>3</v>
      </c>
      <c r="T301" t="s">
        <v>306</v>
      </c>
      <c r="U301" t="s">
        <v>1756</v>
      </c>
      <c r="V301">
        <v>246803</v>
      </c>
      <c r="W301" t="str">
        <f t="shared" si="104"/>
        <v>High</v>
      </c>
      <c r="X301">
        <v>57881</v>
      </c>
      <c r="Y301" t="str">
        <f t="shared" si="105"/>
        <v>High</v>
      </c>
      <c r="Z301" t="s">
        <v>948</v>
      </c>
      <c r="AA301">
        <v>3</v>
      </c>
      <c r="AB301" t="str">
        <f t="shared" si="106"/>
        <v>Duo/Trio Poster</v>
      </c>
      <c r="AC301" t="s">
        <v>1757</v>
      </c>
      <c r="AD301" t="s">
        <v>1758</v>
      </c>
      <c r="AE301">
        <v>474</v>
      </c>
      <c r="AF301" t="str">
        <f t="shared" si="107"/>
        <v>Very Low</v>
      </c>
      <c r="AG301" t="s">
        <v>9</v>
      </c>
      <c r="AH301" t="s">
        <v>10</v>
      </c>
      <c r="AI301" t="s">
        <v>556</v>
      </c>
      <c r="AJ301" t="str">
        <f t="shared" si="108"/>
        <v>Adult</v>
      </c>
      <c r="AK301">
        <v>92000000</v>
      </c>
      <c r="AL301" t="str">
        <f t="shared" si="109"/>
        <v>Medium Budget</v>
      </c>
      <c r="AM301">
        <v>2012</v>
      </c>
      <c r="AN301">
        <f t="shared" si="110"/>
        <v>13</v>
      </c>
      <c r="AO301" t="str">
        <f t="shared" si="111"/>
        <v>Modern Classic</v>
      </c>
      <c r="AP301">
        <v>13000</v>
      </c>
      <c r="AQ301" t="str">
        <f t="shared" si="112"/>
        <v>Medium</v>
      </c>
      <c r="AR301">
        <v>6.7</v>
      </c>
      <c r="AS301" t="str">
        <f t="shared" si="113"/>
        <v>Average</v>
      </c>
      <c r="AT301">
        <v>2.35</v>
      </c>
      <c r="AU301" t="str">
        <f t="shared" si="114"/>
        <v>Cinematic Widescreen</v>
      </c>
      <c r="AV301">
        <v>108000</v>
      </c>
      <c r="AW301" t="str">
        <f t="shared" si="115"/>
        <v>High</v>
      </c>
    </row>
    <row r="302" spans="1:49" x14ac:dyDescent="0.3">
      <c r="A302" t="s">
        <v>0</v>
      </c>
      <c r="B302" t="s">
        <v>674</v>
      </c>
      <c r="C302">
        <v>193</v>
      </c>
      <c r="D302" t="str">
        <f t="shared" si="95"/>
        <v>Low</v>
      </c>
      <c r="E302">
        <v>131</v>
      </c>
      <c r="F302" t="str">
        <f t="shared" si="96"/>
        <v>2h 11m</v>
      </c>
      <c r="G302" t="str">
        <f t="shared" si="97"/>
        <v>Long Movie</v>
      </c>
      <c r="H302">
        <v>226</v>
      </c>
      <c r="I302" t="str">
        <f t="shared" si="98"/>
        <v>Very Low</v>
      </c>
      <c r="J302">
        <v>341</v>
      </c>
      <c r="K302" t="str">
        <f t="shared" si="99"/>
        <v>Very Low</v>
      </c>
      <c r="L302" t="s">
        <v>1759</v>
      </c>
      <c r="M302">
        <v>12000</v>
      </c>
      <c r="N302" t="str">
        <f t="shared" si="100"/>
        <v>Medium</v>
      </c>
      <c r="O302">
        <v>173005002</v>
      </c>
      <c r="P302" t="str">
        <f t="shared" si="101"/>
        <v>Hit</v>
      </c>
      <c r="Q302" t="s">
        <v>1760</v>
      </c>
      <c r="R302" t="str">
        <f t="shared" si="102"/>
        <v>Action</v>
      </c>
      <c r="S302">
        <f t="shared" si="103"/>
        <v>5</v>
      </c>
      <c r="T302" t="s">
        <v>676</v>
      </c>
      <c r="U302" t="s">
        <v>1761</v>
      </c>
      <c r="V302">
        <v>255447</v>
      </c>
      <c r="W302" t="str">
        <f t="shared" si="104"/>
        <v>High</v>
      </c>
      <c r="X302">
        <v>13679</v>
      </c>
      <c r="Y302" t="str">
        <f t="shared" si="105"/>
        <v>Medium</v>
      </c>
      <c r="Z302" t="s">
        <v>1762</v>
      </c>
      <c r="AA302">
        <v>0</v>
      </c>
      <c r="AB302" t="str">
        <f t="shared" si="106"/>
        <v>Symbolic Poster</v>
      </c>
      <c r="AC302" t="s">
        <v>1763</v>
      </c>
      <c r="AD302" t="s">
        <v>1764</v>
      </c>
      <c r="AE302">
        <v>692</v>
      </c>
      <c r="AF302" t="str">
        <f t="shared" si="107"/>
        <v>Low</v>
      </c>
      <c r="AG302" t="s">
        <v>9</v>
      </c>
      <c r="AH302" t="s">
        <v>10</v>
      </c>
      <c r="AI302" t="s">
        <v>66</v>
      </c>
      <c r="AJ302" t="str">
        <f t="shared" si="108"/>
        <v>Family</v>
      </c>
      <c r="AK302">
        <v>100000000</v>
      </c>
      <c r="AL302" t="str">
        <f t="shared" si="109"/>
        <v>High Budget</v>
      </c>
      <c r="AM302">
        <v>2004</v>
      </c>
      <c r="AN302">
        <f t="shared" si="110"/>
        <v>21</v>
      </c>
      <c r="AO302" t="str">
        <f t="shared" si="111"/>
        <v>Old Classic</v>
      </c>
      <c r="AP302">
        <v>625</v>
      </c>
      <c r="AQ302" t="str">
        <f t="shared" si="112"/>
        <v>Very Low</v>
      </c>
      <c r="AR302">
        <v>6.9</v>
      </c>
      <c r="AS302" t="str">
        <f t="shared" si="113"/>
        <v>Average</v>
      </c>
      <c r="AT302">
        <v>2.35</v>
      </c>
      <c r="AU302" t="str">
        <f t="shared" si="114"/>
        <v>Cinematic Widescreen</v>
      </c>
      <c r="AV302">
        <v>0</v>
      </c>
      <c r="AW302" t="str">
        <f t="shared" si="115"/>
        <v>Very Low</v>
      </c>
    </row>
    <row r="303" spans="1:49" x14ac:dyDescent="0.3">
      <c r="A303" t="s">
        <v>718</v>
      </c>
      <c r="B303" t="s">
        <v>1765</v>
      </c>
      <c r="C303">
        <v>170</v>
      </c>
      <c r="D303" t="str">
        <f t="shared" si="95"/>
        <v>Low</v>
      </c>
      <c r="E303">
        <v>104</v>
      </c>
      <c r="F303" t="str">
        <f t="shared" si="96"/>
        <v>1h 44m</v>
      </c>
      <c r="G303" t="str">
        <f t="shared" si="97"/>
        <v>Standard Movie</v>
      </c>
      <c r="H303">
        <v>14</v>
      </c>
      <c r="I303" t="str">
        <f t="shared" si="98"/>
        <v>Very Low</v>
      </c>
      <c r="J303">
        <v>203</v>
      </c>
      <c r="K303" t="str">
        <f t="shared" si="99"/>
        <v>Very Low</v>
      </c>
      <c r="L303" t="s">
        <v>1766</v>
      </c>
      <c r="M303">
        <v>3000</v>
      </c>
      <c r="N303" t="str">
        <f t="shared" si="100"/>
        <v>Low</v>
      </c>
      <c r="O303">
        <v>75030163</v>
      </c>
      <c r="P303" t="str">
        <f t="shared" si="101"/>
        <v>Hit</v>
      </c>
      <c r="Q303" t="s">
        <v>119</v>
      </c>
      <c r="R303" t="str">
        <f t="shared" si="102"/>
        <v>Action</v>
      </c>
      <c r="S303">
        <f t="shared" si="103"/>
        <v>4</v>
      </c>
      <c r="T303" t="s">
        <v>627</v>
      </c>
      <c r="U303" t="s">
        <v>1767</v>
      </c>
      <c r="V303">
        <v>108076</v>
      </c>
      <c r="W303" t="str">
        <f t="shared" si="104"/>
        <v>Medium</v>
      </c>
      <c r="X303">
        <v>4487</v>
      </c>
      <c r="Y303" t="str">
        <f t="shared" si="105"/>
        <v>Low</v>
      </c>
      <c r="Z303" t="s">
        <v>1768</v>
      </c>
      <c r="AA303">
        <v>0</v>
      </c>
      <c r="AB303" t="str">
        <f t="shared" si="106"/>
        <v>Symbolic Poster</v>
      </c>
      <c r="AC303" t="s">
        <v>1769</v>
      </c>
      <c r="AD303" t="s">
        <v>1770</v>
      </c>
      <c r="AE303">
        <v>1690</v>
      </c>
      <c r="AF303" t="str">
        <f t="shared" si="107"/>
        <v>Low</v>
      </c>
      <c r="AG303" t="s">
        <v>9</v>
      </c>
      <c r="AH303" t="s">
        <v>10</v>
      </c>
      <c r="AI303" t="s">
        <v>66</v>
      </c>
      <c r="AJ303" t="str">
        <f t="shared" si="108"/>
        <v>Family</v>
      </c>
      <c r="AK303">
        <v>100000000</v>
      </c>
      <c r="AL303" t="str">
        <f t="shared" si="109"/>
        <v>High Budget</v>
      </c>
      <c r="AM303">
        <v>2006</v>
      </c>
      <c r="AN303">
        <f t="shared" si="110"/>
        <v>19</v>
      </c>
      <c r="AO303" t="str">
        <f t="shared" si="111"/>
        <v>Old Classic</v>
      </c>
      <c r="AP303">
        <v>762</v>
      </c>
      <c r="AQ303" t="str">
        <f t="shared" si="112"/>
        <v>Very Low</v>
      </c>
      <c r="AR303">
        <v>5.0999999999999996</v>
      </c>
      <c r="AS303" t="str">
        <f t="shared" si="113"/>
        <v>Below Average</v>
      </c>
      <c r="AT303">
        <v>2.35</v>
      </c>
      <c r="AU303" t="str">
        <f t="shared" si="114"/>
        <v>Cinematic Widescreen</v>
      </c>
      <c r="AV303">
        <v>0</v>
      </c>
      <c r="AW303" t="str">
        <f t="shared" si="115"/>
        <v>Very Low</v>
      </c>
    </row>
    <row r="304" spans="1:49" x14ac:dyDescent="0.3">
      <c r="A304" t="s">
        <v>0</v>
      </c>
      <c r="B304" t="s">
        <v>1771</v>
      </c>
      <c r="C304">
        <v>333</v>
      </c>
      <c r="D304" t="str">
        <f t="shared" si="95"/>
        <v>Medium</v>
      </c>
      <c r="E304">
        <v>101</v>
      </c>
      <c r="F304" t="str">
        <f t="shared" si="96"/>
        <v>1h 41m</v>
      </c>
      <c r="G304" t="str">
        <f t="shared" si="97"/>
        <v>Standard Movie</v>
      </c>
      <c r="H304">
        <v>0</v>
      </c>
      <c r="I304" t="str">
        <f t="shared" si="98"/>
        <v>Very Low</v>
      </c>
      <c r="J304">
        <v>279</v>
      </c>
      <c r="K304" t="str">
        <f t="shared" si="99"/>
        <v>Very Low</v>
      </c>
      <c r="L304" t="s">
        <v>1772</v>
      </c>
      <c r="M304">
        <v>925</v>
      </c>
      <c r="N304" t="str">
        <f t="shared" si="100"/>
        <v>Low</v>
      </c>
      <c r="O304">
        <v>77222184</v>
      </c>
      <c r="P304" t="str">
        <f t="shared" si="101"/>
        <v>Hit</v>
      </c>
      <c r="Q304" t="s">
        <v>519</v>
      </c>
      <c r="R304" t="str">
        <f t="shared" si="102"/>
        <v>Adventure</v>
      </c>
      <c r="S304">
        <f t="shared" si="103"/>
        <v>4</v>
      </c>
      <c r="T304" t="s">
        <v>1773</v>
      </c>
      <c r="U304" t="s">
        <v>1774</v>
      </c>
      <c r="V304">
        <v>87677</v>
      </c>
      <c r="W304" t="str">
        <f t="shared" si="104"/>
        <v>Medium</v>
      </c>
      <c r="X304">
        <v>1738</v>
      </c>
      <c r="Y304" t="str">
        <f t="shared" si="105"/>
        <v>Low</v>
      </c>
      <c r="Z304" t="s">
        <v>1775</v>
      </c>
      <c r="AA304">
        <v>0</v>
      </c>
      <c r="AB304" t="str">
        <f t="shared" si="106"/>
        <v>Symbolic Poster</v>
      </c>
      <c r="AC304" t="s">
        <v>1776</v>
      </c>
      <c r="AD304" t="s">
        <v>1777</v>
      </c>
      <c r="AE304">
        <v>388</v>
      </c>
      <c r="AF304" t="str">
        <f t="shared" si="107"/>
        <v>Very Low</v>
      </c>
      <c r="AG304" t="s">
        <v>9</v>
      </c>
      <c r="AH304" t="s">
        <v>738</v>
      </c>
      <c r="AI304" t="s">
        <v>66</v>
      </c>
      <c r="AJ304" t="str">
        <f t="shared" si="108"/>
        <v>Family</v>
      </c>
      <c r="AK304">
        <v>100000000</v>
      </c>
      <c r="AL304" t="str">
        <f t="shared" si="109"/>
        <v>High Budget</v>
      </c>
      <c r="AM304">
        <v>2009</v>
      </c>
      <c r="AN304">
        <f t="shared" si="110"/>
        <v>16</v>
      </c>
      <c r="AO304" t="str">
        <f t="shared" si="111"/>
        <v>Old Classic</v>
      </c>
      <c r="AP304">
        <v>468</v>
      </c>
      <c r="AQ304" t="str">
        <f t="shared" si="112"/>
        <v>Very Low</v>
      </c>
      <c r="AR304">
        <v>6.8</v>
      </c>
      <c r="AS304" t="str">
        <f t="shared" si="113"/>
        <v>Average</v>
      </c>
      <c r="AT304">
        <v>2.35</v>
      </c>
      <c r="AU304" t="str">
        <f t="shared" si="114"/>
        <v>Cinematic Widescreen</v>
      </c>
      <c r="AV304">
        <v>11000</v>
      </c>
      <c r="AW304" t="str">
        <f t="shared" si="115"/>
        <v>Medium</v>
      </c>
    </row>
    <row r="305" spans="1:49" x14ac:dyDescent="0.3">
      <c r="A305" t="s">
        <v>0</v>
      </c>
      <c r="B305" t="s">
        <v>911</v>
      </c>
      <c r="C305">
        <v>256</v>
      </c>
      <c r="D305" t="str">
        <f t="shared" si="95"/>
        <v>Medium</v>
      </c>
      <c r="E305">
        <v>111</v>
      </c>
      <c r="F305" t="str">
        <f t="shared" si="96"/>
        <v>1h 51m</v>
      </c>
      <c r="G305" t="str">
        <f t="shared" si="97"/>
        <v>Standard Movie</v>
      </c>
      <c r="H305">
        <v>456</v>
      </c>
      <c r="I305" t="str">
        <f t="shared" si="98"/>
        <v>Very Low</v>
      </c>
      <c r="J305">
        <v>394</v>
      </c>
      <c r="K305" t="str">
        <f t="shared" si="99"/>
        <v>Very Low</v>
      </c>
      <c r="L305" t="s">
        <v>912</v>
      </c>
      <c r="M305">
        <v>20000</v>
      </c>
      <c r="N305" t="str">
        <f t="shared" si="100"/>
        <v>Medium</v>
      </c>
      <c r="O305">
        <v>34964818</v>
      </c>
      <c r="P305" t="str">
        <f t="shared" si="101"/>
        <v>Average</v>
      </c>
      <c r="Q305" t="s">
        <v>171</v>
      </c>
      <c r="R305" t="str">
        <f t="shared" si="102"/>
        <v>Adventure</v>
      </c>
      <c r="S305">
        <f t="shared" si="103"/>
        <v>3</v>
      </c>
      <c r="T305" t="s">
        <v>234</v>
      </c>
      <c r="U305" t="s">
        <v>913</v>
      </c>
      <c r="V305">
        <v>39956</v>
      </c>
      <c r="W305" t="str">
        <f t="shared" si="104"/>
        <v>Low</v>
      </c>
      <c r="X305">
        <v>21393</v>
      </c>
      <c r="Y305" t="str">
        <f t="shared" si="105"/>
        <v>Medium</v>
      </c>
      <c r="Z305" t="s">
        <v>914</v>
      </c>
      <c r="AA305">
        <v>4</v>
      </c>
      <c r="AB305" t="str">
        <f t="shared" si="106"/>
        <v>Ensemble Poster</v>
      </c>
      <c r="AC305" t="s">
        <v>915</v>
      </c>
      <c r="AD305" t="s">
        <v>916</v>
      </c>
      <c r="AE305">
        <v>186</v>
      </c>
      <c r="AF305" t="str">
        <f t="shared" si="107"/>
        <v>Very Low</v>
      </c>
      <c r="AG305" t="s">
        <v>9</v>
      </c>
      <c r="AH305" t="s">
        <v>10</v>
      </c>
      <c r="AI305" t="s">
        <v>66</v>
      </c>
      <c r="AJ305" t="str">
        <f t="shared" si="108"/>
        <v>Family</v>
      </c>
      <c r="AK305">
        <v>150000000</v>
      </c>
      <c r="AL305" t="str">
        <f t="shared" si="109"/>
        <v>High Budget</v>
      </c>
      <c r="AM305">
        <v>2015</v>
      </c>
      <c r="AN305">
        <f t="shared" si="110"/>
        <v>10</v>
      </c>
      <c r="AO305" t="str">
        <f t="shared" si="111"/>
        <v>Modern Classic</v>
      </c>
      <c r="AP305">
        <v>548</v>
      </c>
      <c r="AQ305" t="str">
        <f t="shared" si="112"/>
        <v>Very Low</v>
      </c>
      <c r="AR305">
        <v>5.8</v>
      </c>
      <c r="AS305" t="str">
        <f t="shared" si="113"/>
        <v>Below Average</v>
      </c>
      <c r="AT305">
        <v>2.35</v>
      </c>
      <c r="AU305" t="str">
        <f t="shared" si="114"/>
        <v>Cinematic Widescreen</v>
      </c>
      <c r="AV305">
        <v>24000</v>
      </c>
      <c r="AW305" t="str">
        <f t="shared" si="115"/>
        <v>Medium</v>
      </c>
    </row>
    <row r="306" spans="1:49" x14ac:dyDescent="0.3">
      <c r="A306" t="s">
        <v>0</v>
      </c>
      <c r="B306" t="s">
        <v>1778</v>
      </c>
      <c r="C306">
        <v>203</v>
      </c>
      <c r="D306" t="str">
        <f t="shared" si="95"/>
        <v>Medium</v>
      </c>
      <c r="E306">
        <v>102</v>
      </c>
      <c r="F306" t="str">
        <f t="shared" si="96"/>
        <v>1h 42m</v>
      </c>
      <c r="G306" t="str">
        <f t="shared" si="97"/>
        <v>Standard Movie</v>
      </c>
      <c r="H306">
        <v>77</v>
      </c>
      <c r="I306" t="str">
        <f t="shared" si="98"/>
        <v>Very Low</v>
      </c>
      <c r="J306">
        <v>120</v>
      </c>
      <c r="K306" t="str">
        <f t="shared" si="99"/>
        <v>Very Low</v>
      </c>
      <c r="L306" t="s">
        <v>1779</v>
      </c>
      <c r="M306">
        <v>14000</v>
      </c>
      <c r="N306" t="str">
        <f t="shared" si="100"/>
        <v>Medium</v>
      </c>
      <c r="O306">
        <v>107515297</v>
      </c>
      <c r="P306" t="str">
        <f t="shared" si="101"/>
        <v>Hit</v>
      </c>
      <c r="Q306" t="s">
        <v>599</v>
      </c>
      <c r="R306" t="str">
        <f t="shared" si="102"/>
        <v>Adventure</v>
      </c>
      <c r="S306">
        <f t="shared" si="103"/>
        <v>4</v>
      </c>
      <c r="T306" t="s">
        <v>671</v>
      </c>
      <c r="U306" t="s">
        <v>1780</v>
      </c>
      <c r="V306">
        <v>85833</v>
      </c>
      <c r="W306" t="str">
        <f t="shared" si="104"/>
        <v>Medium</v>
      </c>
      <c r="X306">
        <v>14552</v>
      </c>
      <c r="Y306" t="str">
        <f t="shared" si="105"/>
        <v>Medium</v>
      </c>
      <c r="Z306" t="s">
        <v>1781</v>
      </c>
      <c r="AA306">
        <v>2</v>
      </c>
      <c r="AB306" t="str">
        <f t="shared" si="106"/>
        <v>Duo/Trio Poster</v>
      </c>
      <c r="AC306" t="s">
        <v>1782</v>
      </c>
      <c r="AD306" t="s">
        <v>1783</v>
      </c>
      <c r="AE306">
        <v>113</v>
      </c>
      <c r="AF306" t="str">
        <f t="shared" si="107"/>
        <v>Very Low</v>
      </c>
      <c r="AG306" t="s">
        <v>9</v>
      </c>
      <c r="AH306" t="s">
        <v>10</v>
      </c>
      <c r="AI306" t="s">
        <v>66</v>
      </c>
      <c r="AJ306" t="str">
        <f t="shared" si="108"/>
        <v>Family</v>
      </c>
      <c r="AK306">
        <v>100000000</v>
      </c>
      <c r="AL306" t="str">
        <f t="shared" si="109"/>
        <v>High Budget</v>
      </c>
      <c r="AM306">
        <v>2013</v>
      </c>
      <c r="AN306">
        <f t="shared" si="110"/>
        <v>12</v>
      </c>
      <c r="AO306" t="str">
        <f t="shared" si="111"/>
        <v>Modern Classic</v>
      </c>
      <c r="AP306">
        <v>151</v>
      </c>
      <c r="AQ306" t="str">
        <f t="shared" si="112"/>
        <v>Very Low</v>
      </c>
      <c r="AR306">
        <v>6.7</v>
      </c>
      <c r="AS306" t="str">
        <f t="shared" si="113"/>
        <v>Average</v>
      </c>
      <c r="AT306">
        <v>2.35</v>
      </c>
      <c r="AU306" t="str">
        <f t="shared" si="114"/>
        <v>Cinematic Widescreen</v>
      </c>
      <c r="AV306">
        <v>17000</v>
      </c>
      <c r="AW306" t="str">
        <f t="shared" si="115"/>
        <v>Medium</v>
      </c>
    </row>
    <row r="307" spans="1:49" x14ac:dyDescent="0.3">
      <c r="A307" t="s">
        <v>0</v>
      </c>
      <c r="B307" t="s">
        <v>1784</v>
      </c>
      <c r="C307">
        <v>321</v>
      </c>
      <c r="D307" t="str">
        <f t="shared" si="95"/>
        <v>Medium</v>
      </c>
      <c r="E307">
        <v>103</v>
      </c>
      <c r="F307" t="str">
        <f t="shared" si="96"/>
        <v>1h 43m</v>
      </c>
      <c r="G307" t="str">
        <f t="shared" si="97"/>
        <v>Standard Movie</v>
      </c>
      <c r="H307">
        <v>207</v>
      </c>
      <c r="I307" t="str">
        <f t="shared" si="98"/>
        <v>Very Low</v>
      </c>
      <c r="J307">
        <v>3000</v>
      </c>
      <c r="K307" t="str">
        <f t="shared" si="99"/>
        <v>Low</v>
      </c>
      <c r="L307" t="s">
        <v>536</v>
      </c>
      <c r="M307">
        <v>40000</v>
      </c>
      <c r="N307" t="str">
        <f t="shared" si="100"/>
        <v>Medium</v>
      </c>
      <c r="O307">
        <v>67631157</v>
      </c>
      <c r="P307" t="str">
        <f t="shared" si="101"/>
        <v>Hit</v>
      </c>
      <c r="Q307" t="s">
        <v>1785</v>
      </c>
      <c r="R307" t="str">
        <f t="shared" si="102"/>
        <v>Action</v>
      </c>
      <c r="S307">
        <f t="shared" si="103"/>
        <v>3</v>
      </c>
      <c r="T307" t="s">
        <v>15</v>
      </c>
      <c r="U307" t="s">
        <v>1786</v>
      </c>
      <c r="V307">
        <v>176598</v>
      </c>
      <c r="W307" t="str">
        <f t="shared" si="104"/>
        <v>Medium</v>
      </c>
      <c r="X307">
        <v>55175</v>
      </c>
      <c r="Y307" t="str">
        <f t="shared" si="105"/>
        <v>High</v>
      </c>
      <c r="Z307" t="s">
        <v>1787</v>
      </c>
      <c r="AA307">
        <v>0</v>
      </c>
      <c r="AB307" t="str">
        <f t="shared" si="106"/>
        <v>Symbolic Poster</v>
      </c>
      <c r="AC307" t="s">
        <v>1788</v>
      </c>
      <c r="AD307" t="s">
        <v>1789</v>
      </c>
      <c r="AE307">
        <v>374</v>
      </c>
      <c r="AF307" t="str">
        <f t="shared" si="107"/>
        <v>Very Low</v>
      </c>
      <c r="AG307" t="s">
        <v>9</v>
      </c>
      <c r="AH307" t="s">
        <v>10</v>
      </c>
      <c r="AI307" t="s">
        <v>11</v>
      </c>
      <c r="AJ307" t="str">
        <f t="shared" si="108"/>
        <v>Teen</v>
      </c>
      <c r="AK307">
        <v>100000000</v>
      </c>
      <c r="AL307" t="str">
        <f t="shared" si="109"/>
        <v>High Budget</v>
      </c>
      <c r="AM307">
        <v>2010</v>
      </c>
      <c r="AN307">
        <f t="shared" si="110"/>
        <v>15</v>
      </c>
      <c r="AO307" t="str">
        <f t="shared" si="111"/>
        <v>Modern Classic</v>
      </c>
      <c r="AP307">
        <v>11000</v>
      </c>
      <c r="AQ307" t="str">
        <f t="shared" si="112"/>
        <v>Medium</v>
      </c>
      <c r="AR307">
        <v>6</v>
      </c>
      <c r="AS307" t="str">
        <f t="shared" si="113"/>
        <v>Average</v>
      </c>
      <c r="AT307">
        <v>2.35</v>
      </c>
      <c r="AU307" t="str">
        <f t="shared" si="114"/>
        <v>Cinematic Widescreen</v>
      </c>
      <c r="AV307">
        <v>25000</v>
      </c>
      <c r="AW307" t="str">
        <f t="shared" si="115"/>
        <v>Medium</v>
      </c>
    </row>
    <row r="308" spans="1:49" x14ac:dyDescent="0.3">
      <c r="A308" t="s">
        <v>0</v>
      </c>
      <c r="B308" t="s">
        <v>1790</v>
      </c>
      <c r="C308">
        <v>174</v>
      </c>
      <c r="D308" t="str">
        <f t="shared" si="95"/>
        <v>Low</v>
      </c>
      <c r="E308">
        <v>121</v>
      </c>
      <c r="F308" t="str">
        <f t="shared" si="96"/>
        <v>2h 1m</v>
      </c>
      <c r="G308" t="str">
        <f t="shared" si="97"/>
        <v>Long Movie</v>
      </c>
      <c r="H308">
        <v>0</v>
      </c>
      <c r="I308" t="str">
        <f t="shared" si="98"/>
        <v>Very Low</v>
      </c>
      <c r="J308">
        <v>595</v>
      </c>
      <c r="K308" t="str">
        <f t="shared" si="99"/>
        <v>Very Low</v>
      </c>
      <c r="L308" t="s">
        <v>1791</v>
      </c>
      <c r="M308">
        <v>1000</v>
      </c>
      <c r="N308" t="str">
        <f t="shared" si="100"/>
        <v>Low</v>
      </c>
      <c r="O308">
        <v>66862068</v>
      </c>
      <c r="P308" t="str">
        <f t="shared" si="101"/>
        <v>Hit</v>
      </c>
      <c r="Q308" t="s">
        <v>1792</v>
      </c>
      <c r="R308" t="str">
        <f t="shared" si="102"/>
        <v>Action</v>
      </c>
      <c r="S308">
        <f t="shared" si="103"/>
        <v>4</v>
      </c>
      <c r="T308" t="s">
        <v>4</v>
      </c>
      <c r="U308" t="s">
        <v>1793</v>
      </c>
      <c r="V308">
        <v>89509</v>
      </c>
      <c r="W308" t="str">
        <f t="shared" si="104"/>
        <v>Medium</v>
      </c>
      <c r="X308">
        <v>3903</v>
      </c>
      <c r="Y308" t="str">
        <f t="shared" si="105"/>
        <v>Low</v>
      </c>
      <c r="Z308" t="s">
        <v>1794</v>
      </c>
      <c r="AA308">
        <v>0</v>
      </c>
      <c r="AB308" t="str">
        <f t="shared" si="106"/>
        <v>Symbolic Poster</v>
      </c>
      <c r="AC308" t="s">
        <v>1795</v>
      </c>
      <c r="AD308" t="s">
        <v>1796</v>
      </c>
      <c r="AE308">
        <v>524</v>
      </c>
      <c r="AF308" t="str">
        <f t="shared" si="107"/>
        <v>Low</v>
      </c>
      <c r="AG308" t="s">
        <v>9</v>
      </c>
      <c r="AH308" t="s">
        <v>10</v>
      </c>
      <c r="AI308" t="s">
        <v>556</v>
      </c>
      <c r="AJ308" t="str">
        <f t="shared" si="108"/>
        <v>Adult</v>
      </c>
      <c r="AK308">
        <v>83000000</v>
      </c>
      <c r="AL308" t="str">
        <f t="shared" si="109"/>
        <v>Medium Budget</v>
      </c>
      <c r="AM308">
        <v>1999</v>
      </c>
      <c r="AN308">
        <f t="shared" si="110"/>
        <v>26</v>
      </c>
      <c r="AO308" t="str">
        <f t="shared" si="111"/>
        <v>Old Classic</v>
      </c>
      <c r="AP308">
        <v>1000</v>
      </c>
      <c r="AQ308" t="str">
        <f t="shared" si="112"/>
        <v>Very Low</v>
      </c>
      <c r="AR308">
        <v>5.7</v>
      </c>
      <c r="AS308" t="str">
        <f t="shared" si="113"/>
        <v>Below Average</v>
      </c>
      <c r="AT308">
        <v>2.35</v>
      </c>
      <c r="AU308" t="str">
        <f t="shared" si="114"/>
        <v>Cinematic Widescreen</v>
      </c>
      <c r="AV308">
        <v>2000</v>
      </c>
      <c r="AW308" t="str">
        <f t="shared" si="115"/>
        <v>Low</v>
      </c>
    </row>
    <row r="309" spans="1:49" x14ac:dyDescent="0.3">
      <c r="A309" t="s">
        <v>0</v>
      </c>
      <c r="B309" t="s">
        <v>986</v>
      </c>
      <c r="C309">
        <v>166</v>
      </c>
      <c r="D309" t="str">
        <f t="shared" si="95"/>
        <v>Low</v>
      </c>
      <c r="E309">
        <v>143</v>
      </c>
      <c r="F309" t="str">
        <f t="shared" si="96"/>
        <v>2h 23m</v>
      </c>
      <c r="G309" t="str">
        <f t="shared" si="97"/>
        <v>Long Movie</v>
      </c>
      <c r="H309">
        <v>380</v>
      </c>
      <c r="I309" t="str">
        <f t="shared" si="98"/>
        <v>Very Low</v>
      </c>
      <c r="J309">
        <v>452</v>
      </c>
      <c r="K309" t="str">
        <f t="shared" si="99"/>
        <v>Very Low</v>
      </c>
      <c r="L309" t="s">
        <v>627</v>
      </c>
      <c r="M309">
        <v>29000</v>
      </c>
      <c r="N309" t="str">
        <f t="shared" si="100"/>
        <v>Medium</v>
      </c>
      <c r="O309">
        <v>57366262</v>
      </c>
      <c r="P309" t="str">
        <f t="shared" si="101"/>
        <v>Hit</v>
      </c>
      <c r="Q309" t="s">
        <v>1797</v>
      </c>
      <c r="R309" t="str">
        <f t="shared" si="102"/>
        <v>Adventure</v>
      </c>
      <c r="S309">
        <f t="shared" si="103"/>
        <v>3</v>
      </c>
      <c r="T309" t="s">
        <v>186</v>
      </c>
      <c r="U309" t="s">
        <v>1798</v>
      </c>
      <c r="V309">
        <v>400292</v>
      </c>
      <c r="W309" t="str">
        <f t="shared" si="104"/>
        <v>High</v>
      </c>
      <c r="X309">
        <v>33160</v>
      </c>
      <c r="Y309" t="str">
        <f t="shared" si="105"/>
        <v>Medium</v>
      </c>
      <c r="Z309" t="s">
        <v>1799</v>
      </c>
      <c r="AA309">
        <v>0</v>
      </c>
      <c r="AB309" t="str">
        <f t="shared" si="106"/>
        <v>Symbolic Poster</v>
      </c>
      <c r="AC309" t="s">
        <v>1800</v>
      </c>
      <c r="AD309" t="s">
        <v>1801</v>
      </c>
      <c r="AE309">
        <v>657</v>
      </c>
      <c r="AF309" t="str">
        <f t="shared" si="107"/>
        <v>Low</v>
      </c>
      <c r="AG309" t="s">
        <v>9</v>
      </c>
      <c r="AH309" t="s">
        <v>738</v>
      </c>
      <c r="AI309" t="s">
        <v>556</v>
      </c>
      <c r="AJ309" t="str">
        <f t="shared" si="108"/>
        <v>Adult</v>
      </c>
      <c r="AK309">
        <v>100000000</v>
      </c>
      <c r="AL309" t="str">
        <f t="shared" si="109"/>
        <v>High Budget</v>
      </c>
      <c r="AM309">
        <v>2006</v>
      </c>
      <c r="AN309">
        <f t="shared" si="110"/>
        <v>19</v>
      </c>
      <c r="AO309" t="str">
        <f t="shared" si="111"/>
        <v>Old Classic</v>
      </c>
      <c r="AP309">
        <v>3000</v>
      </c>
      <c r="AQ309" t="str">
        <f t="shared" si="112"/>
        <v>Low</v>
      </c>
      <c r="AR309">
        <v>8</v>
      </c>
      <c r="AS309" t="str">
        <f t="shared" si="113"/>
        <v>Excellent</v>
      </c>
      <c r="AT309">
        <v>2.35</v>
      </c>
      <c r="AU309" t="str">
        <f t="shared" si="114"/>
        <v>Cinematic Widescreen</v>
      </c>
      <c r="AV309">
        <v>14000</v>
      </c>
      <c r="AW309" t="str">
        <f t="shared" si="115"/>
        <v>Medium</v>
      </c>
    </row>
    <row r="310" spans="1:49" x14ac:dyDescent="0.3">
      <c r="A310" t="s">
        <v>0</v>
      </c>
      <c r="B310" t="s">
        <v>458</v>
      </c>
      <c r="C310">
        <v>606</v>
      </c>
      <c r="D310" t="str">
        <f t="shared" si="95"/>
        <v>High</v>
      </c>
      <c r="E310">
        <v>240</v>
      </c>
      <c r="F310" t="str">
        <f t="shared" si="96"/>
        <v>4h 0m</v>
      </c>
      <c r="G310" t="str">
        <f t="shared" si="97"/>
        <v>Epic</v>
      </c>
      <c r="H310">
        <v>17000</v>
      </c>
      <c r="I310" t="str">
        <f t="shared" si="98"/>
        <v>Medium</v>
      </c>
      <c r="J310">
        <v>4000</v>
      </c>
      <c r="K310" t="str">
        <f t="shared" si="99"/>
        <v>Low</v>
      </c>
      <c r="L310" t="s">
        <v>631</v>
      </c>
      <c r="M310">
        <v>29000</v>
      </c>
      <c r="N310" t="str">
        <f t="shared" si="100"/>
        <v>Medium</v>
      </c>
      <c r="O310">
        <v>116866727</v>
      </c>
      <c r="P310" t="str">
        <f t="shared" si="101"/>
        <v>Hit</v>
      </c>
      <c r="Q310" t="s">
        <v>1802</v>
      </c>
      <c r="R310" t="str">
        <f t="shared" si="102"/>
        <v>Biography</v>
      </c>
      <c r="S310">
        <f t="shared" si="103"/>
        <v>4</v>
      </c>
      <c r="T310" t="s">
        <v>186</v>
      </c>
      <c r="U310" t="s">
        <v>1803</v>
      </c>
      <c r="V310">
        <v>780588</v>
      </c>
      <c r="W310" t="str">
        <f t="shared" si="104"/>
        <v>Very High</v>
      </c>
      <c r="X310">
        <v>46057</v>
      </c>
      <c r="Y310" t="str">
        <f t="shared" si="105"/>
        <v>Medium</v>
      </c>
      <c r="Z310" t="s">
        <v>221</v>
      </c>
      <c r="AA310">
        <v>3</v>
      </c>
      <c r="AB310" t="str">
        <f t="shared" si="106"/>
        <v>Duo/Trio Poster</v>
      </c>
      <c r="AC310" t="s">
        <v>1804</v>
      </c>
      <c r="AD310" t="s">
        <v>1805</v>
      </c>
      <c r="AE310">
        <v>1138</v>
      </c>
      <c r="AF310" t="str">
        <f t="shared" si="107"/>
        <v>Low</v>
      </c>
      <c r="AG310" t="s">
        <v>9</v>
      </c>
      <c r="AH310" t="s">
        <v>10</v>
      </c>
      <c r="AI310" t="s">
        <v>556</v>
      </c>
      <c r="AJ310" t="str">
        <f t="shared" si="108"/>
        <v>Adult</v>
      </c>
      <c r="AK310">
        <v>100000000</v>
      </c>
      <c r="AL310" t="str">
        <f t="shared" si="109"/>
        <v>High Budget</v>
      </c>
      <c r="AM310">
        <v>2013</v>
      </c>
      <c r="AN310">
        <f t="shared" si="110"/>
        <v>12</v>
      </c>
      <c r="AO310" t="str">
        <f t="shared" si="111"/>
        <v>Modern Classic</v>
      </c>
      <c r="AP310">
        <v>11000</v>
      </c>
      <c r="AQ310" t="str">
        <f t="shared" si="112"/>
        <v>Medium</v>
      </c>
      <c r="AR310">
        <v>8.1999999999999993</v>
      </c>
      <c r="AS310" t="str">
        <f t="shared" si="113"/>
        <v>Excellent</v>
      </c>
      <c r="AT310">
        <v>2.35</v>
      </c>
      <c r="AU310" t="str">
        <f t="shared" si="114"/>
        <v>Cinematic Widescreen</v>
      </c>
      <c r="AV310">
        <v>138000</v>
      </c>
      <c r="AW310" t="str">
        <f t="shared" si="115"/>
        <v>High</v>
      </c>
    </row>
    <row r="311" spans="1:49" x14ac:dyDescent="0.3">
      <c r="A311" t="s">
        <v>0</v>
      </c>
      <c r="B311" t="s">
        <v>1295</v>
      </c>
      <c r="C311">
        <v>144</v>
      </c>
      <c r="D311" t="str">
        <f t="shared" si="95"/>
        <v>Low</v>
      </c>
      <c r="E311">
        <v>121</v>
      </c>
      <c r="F311" t="str">
        <f t="shared" si="96"/>
        <v>2h 1m</v>
      </c>
      <c r="G311" t="str">
        <f t="shared" si="97"/>
        <v>Long Movie</v>
      </c>
      <c r="H311">
        <v>541</v>
      </c>
      <c r="I311" t="str">
        <f t="shared" si="98"/>
        <v>Very Low</v>
      </c>
      <c r="J311">
        <v>680</v>
      </c>
      <c r="K311" t="str">
        <f t="shared" si="99"/>
        <v>Very Low</v>
      </c>
      <c r="L311" t="s">
        <v>1806</v>
      </c>
      <c r="M311">
        <v>920</v>
      </c>
      <c r="N311" t="str">
        <f t="shared" si="100"/>
        <v>Low</v>
      </c>
      <c r="O311">
        <v>184031112</v>
      </c>
      <c r="P311" t="str">
        <f t="shared" si="101"/>
        <v>Hit</v>
      </c>
      <c r="Q311" t="s">
        <v>14</v>
      </c>
      <c r="R311" t="str">
        <f t="shared" si="102"/>
        <v>Action</v>
      </c>
      <c r="S311">
        <f t="shared" si="103"/>
        <v>3</v>
      </c>
      <c r="T311" t="s">
        <v>1297</v>
      </c>
      <c r="U311" t="s">
        <v>1807</v>
      </c>
      <c r="V311">
        <v>190786</v>
      </c>
      <c r="W311" t="str">
        <f t="shared" si="104"/>
        <v>Medium</v>
      </c>
      <c r="X311">
        <v>2880</v>
      </c>
      <c r="Y311" t="str">
        <f t="shared" si="105"/>
        <v>Low</v>
      </c>
      <c r="Z311" t="s">
        <v>1808</v>
      </c>
      <c r="AA311">
        <v>4</v>
      </c>
      <c r="AB311" t="str">
        <f t="shared" si="106"/>
        <v>Ensemble Poster</v>
      </c>
      <c r="AC311" t="s">
        <v>1809</v>
      </c>
      <c r="AD311" t="s">
        <v>1810</v>
      </c>
      <c r="AE311">
        <v>539</v>
      </c>
      <c r="AF311" t="str">
        <f t="shared" si="107"/>
        <v>Low</v>
      </c>
      <c r="AG311" t="s">
        <v>9</v>
      </c>
      <c r="AH311" t="s">
        <v>10</v>
      </c>
      <c r="AI311" t="s">
        <v>11</v>
      </c>
      <c r="AJ311" t="str">
        <f t="shared" si="108"/>
        <v>Teen</v>
      </c>
      <c r="AK311">
        <v>100000000</v>
      </c>
      <c r="AL311" t="str">
        <f t="shared" si="109"/>
        <v>High Budget</v>
      </c>
      <c r="AM311">
        <v>1995</v>
      </c>
      <c r="AN311">
        <f t="shared" si="110"/>
        <v>30</v>
      </c>
      <c r="AO311" t="str">
        <f t="shared" si="111"/>
        <v>Old Classic</v>
      </c>
      <c r="AP311">
        <v>710</v>
      </c>
      <c r="AQ311" t="str">
        <f t="shared" si="112"/>
        <v>Very Low</v>
      </c>
      <c r="AR311">
        <v>5.4</v>
      </c>
      <c r="AS311" t="str">
        <f t="shared" si="113"/>
        <v>Below Average</v>
      </c>
      <c r="AT311">
        <v>1.85</v>
      </c>
      <c r="AU311" t="str">
        <f t="shared" si="114"/>
        <v>HDTV / Widescreen</v>
      </c>
      <c r="AV311">
        <v>0</v>
      </c>
      <c r="AW311" t="str">
        <f t="shared" si="115"/>
        <v>Very Low</v>
      </c>
    </row>
    <row r="312" spans="1:49" x14ac:dyDescent="0.3">
      <c r="A312" t="s">
        <v>0</v>
      </c>
      <c r="B312" t="s">
        <v>1275</v>
      </c>
      <c r="C312">
        <v>192</v>
      </c>
      <c r="D312" t="str">
        <f t="shared" si="95"/>
        <v>Low</v>
      </c>
      <c r="E312">
        <v>129</v>
      </c>
      <c r="F312" t="str">
        <f t="shared" si="96"/>
        <v>2h 9m</v>
      </c>
      <c r="G312" t="str">
        <f t="shared" si="97"/>
        <v>Long Movie</v>
      </c>
      <c r="H312">
        <v>719</v>
      </c>
      <c r="I312" t="str">
        <f t="shared" si="98"/>
        <v>Very Low</v>
      </c>
      <c r="J312">
        <v>423</v>
      </c>
      <c r="K312" t="str">
        <f t="shared" si="99"/>
        <v>Very Low</v>
      </c>
      <c r="L312" t="s">
        <v>1811</v>
      </c>
      <c r="M312">
        <v>660</v>
      </c>
      <c r="N312" t="str">
        <f t="shared" si="100"/>
        <v>Low</v>
      </c>
      <c r="O312">
        <v>54700065</v>
      </c>
      <c r="P312" t="str">
        <f t="shared" si="101"/>
        <v>Hit</v>
      </c>
      <c r="Q312" t="s">
        <v>1812</v>
      </c>
      <c r="R312" t="str">
        <f t="shared" si="102"/>
        <v>Action</v>
      </c>
      <c r="S312">
        <f t="shared" si="103"/>
        <v>3</v>
      </c>
      <c r="T312" t="s">
        <v>1813</v>
      </c>
      <c r="U312" t="s">
        <v>1814</v>
      </c>
      <c r="V312">
        <v>221521</v>
      </c>
      <c r="W312" t="str">
        <f t="shared" si="104"/>
        <v>High</v>
      </c>
      <c r="X312">
        <v>2031</v>
      </c>
      <c r="Y312" t="str">
        <f t="shared" si="105"/>
        <v>Low</v>
      </c>
      <c r="Z312" t="s">
        <v>1815</v>
      </c>
      <c r="AA312">
        <v>0</v>
      </c>
      <c r="AB312" t="str">
        <f t="shared" si="106"/>
        <v>Symbolic Poster</v>
      </c>
      <c r="AC312" t="s">
        <v>1816</v>
      </c>
      <c r="AD312" t="s">
        <v>1817</v>
      </c>
      <c r="AE312">
        <v>1049</v>
      </c>
      <c r="AF312" t="str">
        <f t="shared" si="107"/>
        <v>Low</v>
      </c>
      <c r="AG312" t="s">
        <v>9</v>
      </c>
      <c r="AH312" t="s">
        <v>10</v>
      </c>
      <c r="AI312" t="s">
        <v>556</v>
      </c>
      <c r="AJ312" t="str">
        <f t="shared" si="108"/>
        <v>Adult</v>
      </c>
      <c r="AK312">
        <v>105000000</v>
      </c>
      <c r="AL312" t="str">
        <f t="shared" si="109"/>
        <v>High Budget</v>
      </c>
      <c r="AM312">
        <v>1997</v>
      </c>
      <c r="AN312">
        <f t="shared" si="110"/>
        <v>28</v>
      </c>
      <c r="AO312" t="str">
        <f t="shared" si="111"/>
        <v>Old Classic</v>
      </c>
      <c r="AP312">
        <v>475</v>
      </c>
      <c r="AQ312" t="str">
        <f t="shared" si="112"/>
        <v>Very Low</v>
      </c>
      <c r="AR312">
        <v>7.2</v>
      </c>
      <c r="AS312" t="str">
        <f t="shared" si="113"/>
        <v>Good</v>
      </c>
      <c r="AT312">
        <v>1.85</v>
      </c>
      <c r="AU312" t="str">
        <f t="shared" si="114"/>
        <v>HDTV / Widescreen</v>
      </c>
      <c r="AV312">
        <v>0</v>
      </c>
      <c r="AW312" t="str">
        <f t="shared" si="115"/>
        <v>Very Low</v>
      </c>
    </row>
    <row r="313" spans="1:49" x14ac:dyDescent="0.3">
      <c r="A313" t="s">
        <v>0</v>
      </c>
      <c r="B313" t="s">
        <v>1818</v>
      </c>
      <c r="C313">
        <v>511</v>
      </c>
      <c r="D313" t="str">
        <f t="shared" si="95"/>
        <v>High</v>
      </c>
      <c r="E313">
        <v>172</v>
      </c>
      <c r="F313" t="str">
        <f t="shared" si="96"/>
        <v>2h 52m</v>
      </c>
      <c r="G313" t="str">
        <f t="shared" si="97"/>
        <v>Long Movie</v>
      </c>
      <c r="H313">
        <v>670</v>
      </c>
      <c r="I313" t="str">
        <f t="shared" si="98"/>
        <v>Very Low</v>
      </c>
      <c r="J313">
        <v>1000</v>
      </c>
      <c r="K313" t="str">
        <f t="shared" si="99"/>
        <v>Very Low</v>
      </c>
      <c r="L313" t="s">
        <v>1819</v>
      </c>
      <c r="M313">
        <v>15000</v>
      </c>
      <c r="N313" t="str">
        <f t="shared" si="100"/>
        <v>Medium</v>
      </c>
      <c r="O313">
        <v>27098580</v>
      </c>
      <c r="P313" t="str">
        <f t="shared" si="101"/>
        <v>Average</v>
      </c>
      <c r="Q313" t="s">
        <v>1820</v>
      </c>
      <c r="R313" t="str">
        <f t="shared" si="102"/>
        <v>Drama</v>
      </c>
      <c r="S313">
        <f t="shared" si="103"/>
        <v>2</v>
      </c>
      <c r="T313" t="s">
        <v>293</v>
      </c>
      <c r="U313" t="s">
        <v>1821</v>
      </c>
      <c r="V313">
        <v>284825</v>
      </c>
      <c r="W313" t="str">
        <f t="shared" si="104"/>
        <v>High</v>
      </c>
      <c r="X313">
        <v>22686</v>
      </c>
      <c r="Y313" t="str">
        <f t="shared" si="105"/>
        <v>Medium</v>
      </c>
      <c r="Z313" t="s">
        <v>364</v>
      </c>
      <c r="AA313">
        <v>5</v>
      </c>
      <c r="AB313" t="str">
        <f t="shared" si="106"/>
        <v>Ensemble Poster</v>
      </c>
      <c r="AC313" t="s">
        <v>1822</v>
      </c>
      <c r="AD313" t="s">
        <v>1823</v>
      </c>
      <c r="AE313">
        <v>828</v>
      </c>
      <c r="AF313" t="str">
        <f t="shared" si="107"/>
        <v>Low</v>
      </c>
      <c r="AG313" t="s">
        <v>9</v>
      </c>
      <c r="AH313" t="s">
        <v>738</v>
      </c>
      <c r="AI313" t="s">
        <v>556</v>
      </c>
      <c r="AJ313" t="str">
        <f t="shared" si="108"/>
        <v>Adult</v>
      </c>
      <c r="AK313">
        <v>102000000</v>
      </c>
      <c r="AL313" t="str">
        <f t="shared" si="109"/>
        <v>High Budget</v>
      </c>
      <c r="AM313">
        <v>2012</v>
      </c>
      <c r="AN313">
        <f t="shared" si="110"/>
        <v>13</v>
      </c>
      <c r="AO313" t="str">
        <f t="shared" si="111"/>
        <v>Modern Classic</v>
      </c>
      <c r="AP313">
        <v>5000</v>
      </c>
      <c r="AQ313" t="str">
        <f t="shared" si="112"/>
        <v>Low</v>
      </c>
      <c r="AR313">
        <v>7.5</v>
      </c>
      <c r="AS313" t="str">
        <f t="shared" si="113"/>
        <v>Good</v>
      </c>
      <c r="AT313">
        <v>2.35</v>
      </c>
      <c r="AU313" t="str">
        <f t="shared" si="114"/>
        <v>Cinematic Widescreen</v>
      </c>
      <c r="AV313">
        <v>124000</v>
      </c>
      <c r="AW313" t="str">
        <f t="shared" si="115"/>
        <v>High</v>
      </c>
    </row>
    <row r="314" spans="1:49" x14ac:dyDescent="0.3">
      <c r="A314" t="s">
        <v>0</v>
      </c>
      <c r="B314" t="s">
        <v>82</v>
      </c>
      <c r="C314">
        <v>188</v>
      </c>
      <c r="D314" t="str">
        <f t="shared" si="95"/>
        <v>Low</v>
      </c>
      <c r="E314">
        <v>101</v>
      </c>
      <c r="F314" t="str">
        <f t="shared" si="96"/>
        <v>1h 41m</v>
      </c>
      <c r="G314" t="str">
        <f t="shared" si="97"/>
        <v>Standard Movie</v>
      </c>
      <c r="H314">
        <v>0</v>
      </c>
      <c r="I314" t="str">
        <f t="shared" si="98"/>
        <v>Very Low</v>
      </c>
      <c r="J314">
        <v>577</v>
      </c>
      <c r="K314" t="str">
        <f t="shared" si="99"/>
        <v>Very Low</v>
      </c>
      <c r="L314" t="s">
        <v>1019</v>
      </c>
      <c r="M314">
        <v>2000</v>
      </c>
      <c r="N314" t="str">
        <f t="shared" si="100"/>
        <v>Low</v>
      </c>
      <c r="O314">
        <v>55673333</v>
      </c>
      <c r="P314" t="str">
        <f t="shared" si="101"/>
        <v>Hit</v>
      </c>
      <c r="Q314" t="s">
        <v>1824</v>
      </c>
      <c r="R314" t="str">
        <f t="shared" si="102"/>
        <v>Action</v>
      </c>
      <c r="S314">
        <f t="shared" si="103"/>
        <v>5</v>
      </c>
      <c r="T314" t="s">
        <v>1371</v>
      </c>
      <c r="U314" t="s">
        <v>1825</v>
      </c>
      <c r="V314">
        <v>65785</v>
      </c>
      <c r="W314" t="str">
        <f t="shared" si="104"/>
        <v>Medium</v>
      </c>
      <c r="X314">
        <v>4286</v>
      </c>
      <c r="Y314" t="str">
        <f t="shared" si="105"/>
        <v>Low</v>
      </c>
      <c r="Z314" t="s">
        <v>1826</v>
      </c>
      <c r="AA314">
        <v>1</v>
      </c>
      <c r="AB314" t="str">
        <f t="shared" si="106"/>
        <v>Solo Star Poster</v>
      </c>
      <c r="AC314" t="s">
        <v>1827</v>
      </c>
      <c r="AD314" t="s">
        <v>1828</v>
      </c>
      <c r="AE314">
        <v>160</v>
      </c>
      <c r="AF314" t="str">
        <f t="shared" si="107"/>
        <v>Very Low</v>
      </c>
      <c r="AG314" t="s">
        <v>9</v>
      </c>
      <c r="AH314" t="s">
        <v>10</v>
      </c>
      <c r="AI314" t="s">
        <v>66</v>
      </c>
      <c r="AJ314" t="str">
        <f t="shared" si="108"/>
        <v>Family</v>
      </c>
      <c r="AK314">
        <v>80000000</v>
      </c>
      <c r="AL314" t="str">
        <f t="shared" si="109"/>
        <v>Medium Budget</v>
      </c>
      <c r="AM314">
        <v>2010</v>
      </c>
      <c r="AN314">
        <f t="shared" si="110"/>
        <v>15</v>
      </c>
      <c r="AO314" t="str">
        <f t="shared" si="111"/>
        <v>Modern Classic</v>
      </c>
      <c r="AP314">
        <v>653</v>
      </c>
      <c r="AQ314" t="str">
        <f t="shared" si="112"/>
        <v>Very Low</v>
      </c>
      <c r="AR314">
        <v>7</v>
      </c>
      <c r="AS314" t="str">
        <f t="shared" si="113"/>
        <v>Good</v>
      </c>
      <c r="AT314">
        <v>2.35</v>
      </c>
      <c r="AU314" t="str">
        <f t="shared" si="114"/>
        <v>Cinematic Widescreen</v>
      </c>
      <c r="AV314">
        <v>16000</v>
      </c>
      <c r="AW314" t="str">
        <f t="shared" si="115"/>
        <v>Medium</v>
      </c>
    </row>
    <row r="315" spans="1:49" x14ac:dyDescent="0.3">
      <c r="A315" t="s">
        <v>0</v>
      </c>
      <c r="B315" t="s">
        <v>1829</v>
      </c>
      <c r="C315">
        <v>212</v>
      </c>
      <c r="D315" t="str">
        <f t="shared" si="95"/>
        <v>Medium</v>
      </c>
      <c r="E315">
        <v>87</v>
      </c>
      <c r="F315" t="str">
        <f t="shared" si="96"/>
        <v>1h 27m</v>
      </c>
      <c r="G315" t="str">
        <f t="shared" si="97"/>
        <v>Featurette</v>
      </c>
      <c r="H315">
        <v>26</v>
      </c>
      <c r="I315" t="str">
        <f t="shared" si="98"/>
        <v>Very Low</v>
      </c>
      <c r="J315">
        <v>566</v>
      </c>
      <c r="K315" t="str">
        <f t="shared" si="99"/>
        <v>Very Low</v>
      </c>
      <c r="L315" t="s">
        <v>1830</v>
      </c>
      <c r="M315">
        <v>827</v>
      </c>
      <c r="N315" t="str">
        <f t="shared" si="100"/>
        <v>Low</v>
      </c>
      <c r="O315">
        <v>40198710</v>
      </c>
      <c r="P315" t="str">
        <f t="shared" si="101"/>
        <v>Average</v>
      </c>
      <c r="Q315" t="s">
        <v>1831</v>
      </c>
      <c r="R315" t="str">
        <f t="shared" si="102"/>
        <v>Action</v>
      </c>
      <c r="S315">
        <f t="shared" si="103"/>
        <v>5</v>
      </c>
      <c r="T315" t="s">
        <v>1517</v>
      </c>
      <c r="U315" t="s">
        <v>1832</v>
      </c>
      <c r="V315">
        <v>87451</v>
      </c>
      <c r="W315" t="str">
        <f t="shared" si="104"/>
        <v>Medium</v>
      </c>
      <c r="X315">
        <v>3144</v>
      </c>
      <c r="Y315" t="str">
        <f t="shared" si="105"/>
        <v>Low</v>
      </c>
      <c r="Z315" t="s">
        <v>1833</v>
      </c>
      <c r="AA315">
        <v>0</v>
      </c>
      <c r="AB315" t="str">
        <f t="shared" si="106"/>
        <v>Symbolic Poster</v>
      </c>
      <c r="AC315" t="s">
        <v>1834</v>
      </c>
      <c r="AD315" t="s">
        <v>1835</v>
      </c>
      <c r="AE315">
        <v>660</v>
      </c>
      <c r="AF315" t="str">
        <f t="shared" si="107"/>
        <v>Low</v>
      </c>
      <c r="AG315" t="s">
        <v>9</v>
      </c>
      <c r="AH315" t="s">
        <v>10</v>
      </c>
      <c r="AI315" t="s">
        <v>11</v>
      </c>
      <c r="AJ315" t="str">
        <f t="shared" si="108"/>
        <v>Teen</v>
      </c>
      <c r="AK315">
        <v>100000000</v>
      </c>
      <c r="AL315" t="str">
        <f t="shared" si="109"/>
        <v>High Budget</v>
      </c>
      <c r="AM315">
        <v>2004</v>
      </c>
      <c r="AN315">
        <f t="shared" si="110"/>
        <v>21</v>
      </c>
      <c r="AO315" t="str">
        <f t="shared" si="111"/>
        <v>Old Classic</v>
      </c>
      <c r="AP315">
        <v>825</v>
      </c>
      <c r="AQ315" t="str">
        <f t="shared" si="112"/>
        <v>Very Low</v>
      </c>
      <c r="AR315">
        <v>3.3</v>
      </c>
      <c r="AS315" t="str">
        <f t="shared" si="113"/>
        <v>Very Poor</v>
      </c>
      <c r="AT315">
        <v>2.35</v>
      </c>
      <c r="AU315" t="str">
        <f t="shared" si="114"/>
        <v>Cinematic Widescreen</v>
      </c>
      <c r="AV315">
        <v>0</v>
      </c>
      <c r="AW315" t="str">
        <f t="shared" si="115"/>
        <v>Very Low</v>
      </c>
    </row>
    <row r="316" spans="1:49" x14ac:dyDescent="0.3">
      <c r="A316" t="s">
        <v>0</v>
      </c>
      <c r="B316" t="s">
        <v>231</v>
      </c>
      <c r="C316">
        <v>245</v>
      </c>
      <c r="D316" t="str">
        <f t="shared" si="95"/>
        <v>Medium</v>
      </c>
      <c r="E316">
        <v>101</v>
      </c>
      <c r="F316" t="str">
        <f t="shared" si="96"/>
        <v>1h 41m</v>
      </c>
      <c r="G316" t="str">
        <f t="shared" si="97"/>
        <v>Standard Movie</v>
      </c>
      <c r="H316">
        <v>420</v>
      </c>
      <c r="I316" t="str">
        <f t="shared" si="98"/>
        <v>Very Low</v>
      </c>
      <c r="J316">
        <v>467</v>
      </c>
      <c r="K316" t="str">
        <f t="shared" si="99"/>
        <v>Very Low</v>
      </c>
      <c r="L316" t="s">
        <v>1787</v>
      </c>
      <c r="M316">
        <v>12000</v>
      </c>
      <c r="N316" t="str">
        <f t="shared" si="100"/>
        <v>Medium</v>
      </c>
      <c r="O316">
        <v>72660029</v>
      </c>
      <c r="P316" t="str">
        <f t="shared" si="101"/>
        <v>Hit</v>
      </c>
      <c r="Q316" t="s">
        <v>98</v>
      </c>
      <c r="R316" t="str">
        <f t="shared" si="102"/>
        <v>Action</v>
      </c>
      <c r="S316">
        <f t="shared" si="103"/>
        <v>2</v>
      </c>
      <c r="T316" t="s">
        <v>1043</v>
      </c>
      <c r="U316" t="s">
        <v>1836</v>
      </c>
      <c r="V316">
        <v>115687</v>
      </c>
      <c r="W316" t="str">
        <f t="shared" si="104"/>
        <v>Medium</v>
      </c>
      <c r="X316">
        <v>16235</v>
      </c>
      <c r="Y316" t="str">
        <f t="shared" si="105"/>
        <v>Medium</v>
      </c>
      <c r="Z316" t="s">
        <v>1837</v>
      </c>
      <c r="AA316">
        <v>0</v>
      </c>
      <c r="AB316" t="str">
        <f t="shared" si="106"/>
        <v>Symbolic Poster</v>
      </c>
      <c r="AC316" t="s">
        <v>1838</v>
      </c>
      <c r="AD316" t="s">
        <v>1839</v>
      </c>
      <c r="AE316">
        <v>269</v>
      </c>
      <c r="AF316" t="str">
        <f t="shared" si="107"/>
        <v>Very Low</v>
      </c>
      <c r="AG316" t="s">
        <v>9</v>
      </c>
      <c r="AH316" t="s">
        <v>10</v>
      </c>
      <c r="AI316" t="s">
        <v>11</v>
      </c>
      <c r="AJ316" t="str">
        <f t="shared" si="108"/>
        <v>Teen</v>
      </c>
      <c r="AK316">
        <v>100000000</v>
      </c>
      <c r="AL316" t="str">
        <f t="shared" si="109"/>
        <v>High Budget</v>
      </c>
      <c r="AM316">
        <v>2014</v>
      </c>
      <c r="AN316">
        <f t="shared" si="110"/>
        <v>11</v>
      </c>
      <c r="AO316" t="str">
        <f t="shared" si="111"/>
        <v>Modern Classic</v>
      </c>
      <c r="AP316">
        <v>3000</v>
      </c>
      <c r="AQ316" t="str">
        <f t="shared" si="112"/>
        <v>Low</v>
      </c>
      <c r="AR316">
        <v>6</v>
      </c>
      <c r="AS316" t="str">
        <f t="shared" si="113"/>
        <v>Average</v>
      </c>
      <c r="AT316">
        <v>2.35</v>
      </c>
      <c r="AU316" t="str">
        <f t="shared" si="114"/>
        <v>Cinematic Widescreen</v>
      </c>
      <c r="AV316">
        <v>21000</v>
      </c>
      <c r="AW316" t="str">
        <f t="shared" si="115"/>
        <v>Medium</v>
      </c>
    </row>
    <row r="317" spans="1:49" x14ac:dyDescent="0.3">
      <c r="A317" t="s">
        <v>0</v>
      </c>
      <c r="B317" t="s">
        <v>1629</v>
      </c>
      <c r="C317">
        <v>127</v>
      </c>
      <c r="D317" t="str">
        <f t="shared" si="95"/>
        <v>Low</v>
      </c>
      <c r="E317">
        <v>95</v>
      </c>
      <c r="F317" t="str">
        <f t="shared" si="96"/>
        <v>1h 35m</v>
      </c>
      <c r="G317" t="str">
        <f t="shared" si="97"/>
        <v>Standard Movie</v>
      </c>
      <c r="H317">
        <v>63</v>
      </c>
      <c r="I317" t="str">
        <f t="shared" si="98"/>
        <v>Very Low</v>
      </c>
      <c r="J317">
        <v>720</v>
      </c>
      <c r="K317" t="str">
        <f t="shared" si="99"/>
        <v>Very Low</v>
      </c>
      <c r="L317" t="s">
        <v>929</v>
      </c>
      <c r="M317">
        <v>23000</v>
      </c>
      <c r="N317" t="str">
        <f t="shared" si="100"/>
        <v>Medium</v>
      </c>
      <c r="O317">
        <v>38120554</v>
      </c>
      <c r="P317" t="str">
        <f t="shared" si="101"/>
        <v>Average</v>
      </c>
      <c r="Q317" t="s">
        <v>387</v>
      </c>
      <c r="R317" t="str">
        <f t="shared" si="102"/>
        <v>Adventure</v>
      </c>
      <c r="S317">
        <f t="shared" si="103"/>
        <v>4</v>
      </c>
      <c r="T317" t="s">
        <v>34</v>
      </c>
      <c r="U317" t="s">
        <v>1840</v>
      </c>
      <c r="V317">
        <v>71527</v>
      </c>
      <c r="W317" t="str">
        <f t="shared" si="104"/>
        <v>Medium</v>
      </c>
      <c r="X317">
        <v>26940</v>
      </c>
      <c r="Y317" t="str">
        <f t="shared" si="105"/>
        <v>Medium</v>
      </c>
      <c r="Z317" t="s">
        <v>1841</v>
      </c>
      <c r="AA317">
        <v>0</v>
      </c>
      <c r="AB317" t="str">
        <f t="shared" si="106"/>
        <v>Symbolic Poster</v>
      </c>
      <c r="AC317" t="s">
        <v>1842</v>
      </c>
      <c r="AD317" t="s">
        <v>1843</v>
      </c>
      <c r="AE317">
        <v>217</v>
      </c>
      <c r="AF317" t="str">
        <f t="shared" si="107"/>
        <v>Very Low</v>
      </c>
      <c r="AG317" t="s">
        <v>9</v>
      </c>
      <c r="AH317" t="s">
        <v>10</v>
      </c>
      <c r="AI317" t="s">
        <v>66</v>
      </c>
      <c r="AJ317" t="str">
        <f t="shared" si="108"/>
        <v>Family</v>
      </c>
      <c r="AK317">
        <v>140000000</v>
      </c>
      <c r="AL317" t="str">
        <f t="shared" si="109"/>
        <v>High Budget</v>
      </c>
      <c r="AM317">
        <v>2002</v>
      </c>
      <c r="AN317">
        <f t="shared" si="110"/>
        <v>23</v>
      </c>
      <c r="AO317" t="str">
        <f t="shared" si="111"/>
        <v>Old Classic</v>
      </c>
      <c r="AP317">
        <v>770</v>
      </c>
      <c r="AQ317" t="str">
        <f t="shared" si="112"/>
        <v>Very Low</v>
      </c>
      <c r="AR317">
        <v>7.1</v>
      </c>
      <c r="AS317" t="str">
        <f t="shared" si="113"/>
        <v>Good</v>
      </c>
      <c r="AT317">
        <v>1.5</v>
      </c>
      <c r="AU317" t="str">
        <f t="shared" si="114"/>
        <v>Standard Academy</v>
      </c>
      <c r="AV317">
        <v>0</v>
      </c>
      <c r="AW317" t="str">
        <f t="shared" si="115"/>
        <v>Very Low</v>
      </c>
    </row>
    <row r="318" spans="1:49" x14ac:dyDescent="0.3">
      <c r="A318" t="s">
        <v>0</v>
      </c>
      <c r="B318" t="s">
        <v>1844</v>
      </c>
      <c r="C318">
        <v>167</v>
      </c>
      <c r="D318" t="str">
        <f t="shared" si="95"/>
        <v>Low</v>
      </c>
      <c r="E318">
        <v>102</v>
      </c>
      <c r="F318" t="str">
        <f t="shared" si="96"/>
        <v>1h 42m</v>
      </c>
      <c r="G318" t="str">
        <f t="shared" si="97"/>
        <v>Standard Movie</v>
      </c>
      <c r="H318">
        <v>52</v>
      </c>
      <c r="I318" t="str">
        <f t="shared" si="98"/>
        <v>Very Low</v>
      </c>
      <c r="J318">
        <v>526</v>
      </c>
      <c r="K318" t="str">
        <f t="shared" si="99"/>
        <v>Very Low</v>
      </c>
      <c r="L318" t="s">
        <v>1845</v>
      </c>
      <c r="M318">
        <v>8000</v>
      </c>
      <c r="N318" t="str">
        <f t="shared" si="100"/>
        <v>Low</v>
      </c>
      <c r="O318">
        <v>49392095</v>
      </c>
      <c r="P318" t="str">
        <f t="shared" si="101"/>
        <v>Average</v>
      </c>
      <c r="Q318" t="s">
        <v>1846</v>
      </c>
      <c r="R318" t="str">
        <f t="shared" si="102"/>
        <v>Adventure</v>
      </c>
      <c r="S318">
        <f t="shared" si="103"/>
        <v>3</v>
      </c>
      <c r="T318" t="s">
        <v>1220</v>
      </c>
      <c r="U318" t="s">
        <v>1847</v>
      </c>
      <c r="V318">
        <v>52029</v>
      </c>
      <c r="W318" t="str">
        <f t="shared" si="104"/>
        <v>Medium</v>
      </c>
      <c r="X318">
        <v>10552</v>
      </c>
      <c r="Y318" t="str">
        <f t="shared" si="105"/>
        <v>Medium</v>
      </c>
      <c r="Z318" t="s">
        <v>1848</v>
      </c>
      <c r="AA318">
        <v>1</v>
      </c>
      <c r="AB318" t="str">
        <f t="shared" si="106"/>
        <v>Solo Star Poster</v>
      </c>
      <c r="AC318" t="s">
        <v>1849</v>
      </c>
      <c r="AD318" t="s">
        <v>1850</v>
      </c>
      <c r="AE318">
        <v>224</v>
      </c>
      <c r="AF318" t="str">
        <f t="shared" si="107"/>
        <v>Very Low</v>
      </c>
      <c r="AG318" t="s">
        <v>9</v>
      </c>
      <c r="AH318" t="s">
        <v>10</v>
      </c>
      <c r="AI318" t="s">
        <v>11</v>
      </c>
      <c r="AJ318" t="str">
        <f t="shared" si="108"/>
        <v>Teen</v>
      </c>
      <c r="AK318">
        <v>100000000</v>
      </c>
      <c r="AL318" t="str">
        <f t="shared" si="109"/>
        <v>High Budget</v>
      </c>
      <c r="AM318">
        <v>2009</v>
      </c>
      <c r="AN318">
        <f t="shared" si="110"/>
        <v>16</v>
      </c>
      <c r="AO318" t="str">
        <f t="shared" si="111"/>
        <v>Old Classic</v>
      </c>
      <c r="AP318">
        <v>735</v>
      </c>
      <c r="AQ318" t="str">
        <f t="shared" si="112"/>
        <v>Very Low</v>
      </c>
      <c r="AR318">
        <v>5.4</v>
      </c>
      <c r="AS318" t="str">
        <f t="shared" si="113"/>
        <v>Below Average</v>
      </c>
      <c r="AT318">
        <v>1.85</v>
      </c>
      <c r="AU318" t="str">
        <f t="shared" si="114"/>
        <v>HDTV / Widescreen</v>
      </c>
      <c r="AV318">
        <v>0</v>
      </c>
      <c r="AW318" t="str">
        <f t="shared" si="115"/>
        <v>Very Low</v>
      </c>
    </row>
    <row r="319" spans="1:49" x14ac:dyDescent="0.3">
      <c r="A319" t="s">
        <v>0</v>
      </c>
      <c r="B319" t="s">
        <v>1851</v>
      </c>
      <c r="C319">
        <v>320</v>
      </c>
      <c r="D319" t="str">
        <f t="shared" si="95"/>
        <v>Medium</v>
      </c>
      <c r="E319">
        <v>131</v>
      </c>
      <c r="F319" t="str">
        <f t="shared" si="96"/>
        <v>2h 11m</v>
      </c>
      <c r="G319" t="str">
        <f t="shared" si="97"/>
        <v>Long Movie</v>
      </c>
      <c r="H319">
        <v>385</v>
      </c>
      <c r="I319" t="str">
        <f t="shared" si="98"/>
        <v>Very Low</v>
      </c>
      <c r="J319">
        <v>11000</v>
      </c>
      <c r="K319" t="str">
        <f t="shared" si="99"/>
        <v>Medium</v>
      </c>
      <c r="L319" t="s">
        <v>1755</v>
      </c>
      <c r="M319">
        <v>26000</v>
      </c>
      <c r="N319" t="str">
        <f t="shared" si="100"/>
        <v>Medium</v>
      </c>
      <c r="O319">
        <v>39292022</v>
      </c>
      <c r="P319" t="str">
        <f t="shared" si="101"/>
        <v>Average</v>
      </c>
      <c r="Q319" t="s">
        <v>22</v>
      </c>
      <c r="R319" t="str">
        <f t="shared" si="102"/>
        <v>Action</v>
      </c>
      <c r="S319">
        <f t="shared" si="103"/>
        <v>3</v>
      </c>
      <c r="T319" t="s">
        <v>306</v>
      </c>
      <c r="U319" t="s">
        <v>1852</v>
      </c>
      <c r="V319">
        <v>127258</v>
      </c>
      <c r="W319" t="str">
        <f t="shared" si="104"/>
        <v>Medium</v>
      </c>
      <c r="X319">
        <v>52610</v>
      </c>
      <c r="Y319" t="str">
        <f t="shared" si="105"/>
        <v>High</v>
      </c>
      <c r="Z319" t="s">
        <v>362</v>
      </c>
      <c r="AA319">
        <v>15</v>
      </c>
      <c r="AB319" t="str">
        <f t="shared" si="106"/>
        <v>Ensemble Poster</v>
      </c>
      <c r="AC319" t="s">
        <v>1853</v>
      </c>
      <c r="AD319" t="s">
        <v>1854</v>
      </c>
      <c r="AE319">
        <v>351</v>
      </c>
      <c r="AF319" t="str">
        <f t="shared" si="107"/>
        <v>Very Low</v>
      </c>
      <c r="AG319" t="s">
        <v>9</v>
      </c>
      <c r="AH319" t="s">
        <v>10</v>
      </c>
      <c r="AI319" t="s">
        <v>11</v>
      </c>
      <c r="AJ319" t="str">
        <f t="shared" si="108"/>
        <v>Teen</v>
      </c>
      <c r="AK319">
        <v>90000000</v>
      </c>
      <c r="AL319" t="str">
        <f t="shared" si="109"/>
        <v>Medium Budget</v>
      </c>
      <c r="AM319">
        <v>2014</v>
      </c>
      <c r="AN319">
        <f t="shared" si="110"/>
        <v>11</v>
      </c>
      <c r="AO319" t="str">
        <f t="shared" si="111"/>
        <v>Modern Classic</v>
      </c>
      <c r="AP319">
        <v>13000</v>
      </c>
      <c r="AQ319" t="str">
        <f t="shared" si="112"/>
        <v>Medium</v>
      </c>
      <c r="AR319">
        <v>6.1</v>
      </c>
      <c r="AS319" t="str">
        <f t="shared" si="113"/>
        <v>Average</v>
      </c>
      <c r="AT319">
        <v>2.35</v>
      </c>
      <c r="AU319" t="str">
        <f t="shared" si="114"/>
        <v>Cinematic Widescreen</v>
      </c>
      <c r="AV319">
        <v>56000</v>
      </c>
      <c r="AW319" t="str">
        <f t="shared" si="115"/>
        <v>High</v>
      </c>
    </row>
    <row r="320" spans="1:49" x14ac:dyDescent="0.3">
      <c r="A320" t="s">
        <v>0</v>
      </c>
      <c r="B320" t="s">
        <v>1855</v>
      </c>
      <c r="C320">
        <v>163</v>
      </c>
      <c r="D320" t="str">
        <f t="shared" si="95"/>
        <v>Low</v>
      </c>
      <c r="E320">
        <v>114</v>
      </c>
      <c r="F320" t="str">
        <f t="shared" si="96"/>
        <v>1h 54m</v>
      </c>
      <c r="G320" t="str">
        <f t="shared" si="97"/>
        <v>Standard Movie</v>
      </c>
      <c r="H320">
        <v>19</v>
      </c>
      <c r="I320" t="str">
        <f t="shared" si="98"/>
        <v>Very Low</v>
      </c>
      <c r="J320">
        <v>848</v>
      </c>
      <c r="K320" t="str">
        <f t="shared" si="99"/>
        <v>Very Low</v>
      </c>
      <c r="L320" t="s">
        <v>848</v>
      </c>
      <c r="M320">
        <v>1000</v>
      </c>
      <c r="N320" t="str">
        <f t="shared" si="100"/>
        <v>Low</v>
      </c>
      <c r="O320">
        <v>28772222</v>
      </c>
      <c r="P320" t="str">
        <f t="shared" si="101"/>
        <v>Average</v>
      </c>
      <c r="Q320" t="s">
        <v>1856</v>
      </c>
      <c r="R320" t="str">
        <f t="shared" si="102"/>
        <v>Action</v>
      </c>
      <c r="S320">
        <f t="shared" si="103"/>
        <v>4</v>
      </c>
      <c r="T320" t="s">
        <v>361</v>
      </c>
      <c r="U320" t="s">
        <v>1857</v>
      </c>
      <c r="V320">
        <v>33953</v>
      </c>
      <c r="W320" t="str">
        <f t="shared" si="104"/>
        <v>Low</v>
      </c>
      <c r="X320">
        <v>3962</v>
      </c>
      <c r="Y320" t="str">
        <f t="shared" si="105"/>
        <v>Low</v>
      </c>
      <c r="Z320" t="s">
        <v>441</v>
      </c>
      <c r="AA320">
        <v>1</v>
      </c>
      <c r="AB320" t="str">
        <f t="shared" si="106"/>
        <v>Solo Star Poster</v>
      </c>
      <c r="AC320" t="s">
        <v>1858</v>
      </c>
      <c r="AD320" t="s">
        <v>1859</v>
      </c>
      <c r="AE320">
        <v>163</v>
      </c>
      <c r="AF320" t="str">
        <f t="shared" si="107"/>
        <v>Very Low</v>
      </c>
      <c r="AG320" t="s">
        <v>9</v>
      </c>
      <c r="AH320" t="s">
        <v>10</v>
      </c>
      <c r="AI320" t="s">
        <v>11</v>
      </c>
      <c r="AJ320" t="str">
        <f t="shared" si="108"/>
        <v>Teen</v>
      </c>
      <c r="AK320">
        <v>105000000</v>
      </c>
      <c r="AL320" t="str">
        <f t="shared" si="109"/>
        <v>High Budget</v>
      </c>
      <c r="AM320">
        <v>2015</v>
      </c>
      <c r="AN320">
        <f t="shared" si="110"/>
        <v>10</v>
      </c>
      <c r="AO320" t="str">
        <f t="shared" si="111"/>
        <v>Modern Classic</v>
      </c>
      <c r="AP320">
        <v>897</v>
      </c>
      <c r="AQ320" t="str">
        <f t="shared" si="112"/>
        <v>Very Low</v>
      </c>
      <c r="AR320">
        <v>5.3</v>
      </c>
      <c r="AS320" t="str">
        <f t="shared" si="113"/>
        <v>Below Average</v>
      </c>
      <c r="AT320">
        <v>2.35</v>
      </c>
      <c r="AU320" t="str">
        <f t="shared" si="114"/>
        <v>Cinematic Widescreen</v>
      </c>
      <c r="AV320">
        <v>37000</v>
      </c>
      <c r="AW320" t="str">
        <f t="shared" si="115"/>
        <v>Medium</v>
      </c>
    </row>
    <row r="321" spans="1:49" x14ac:dyDescent="0.3">
      <c r="A321" t="s">
        <v>0</v>
      </c>
      <c r="B321" t="s">
        <v>1860</v>
      </c>
      <c r="C321">
        <v>78</v>
      </c>
      <c r="D321" t="str">
        <f t="shared" si="95"/>
        <v>Low</v>
      </c>
      <c r="E321">
        <v>94</v>
      </c>
      <c r="F321" t="str">
        <f t="shared" si="96"/>
        <v>1h 34m</v>
      </c>
      <c r="G321" t="str">
        <f t="shared" si="97"/>
        <v>Standard Movie</v>
      </c>
      <c r="H321">
        <v>6</v>
      </c>
      <c r="I321" t="str">
        <f t="shared" si="98"/>
        <v>Very Low</v>
      </c>
      <c r="J321">
        <v>227</v>
      </c>
      <c r="K321" t="str">
        <f t="shared" si="99"/>
        <v>Very Low</v>
      </c>
      <c r="L321" t="s">
        <v>1861</v>
      </c>
      <c r="M321">
        <v>490</v>
      </c>
      <c r="N321" t="str">
        <f t="shared" si="100"/>
        <v>Low</v>
      </c>
      <c r="O321">
        <v>17010646</v>
      </c>
      <c r="P321" t="str">
        <f t="shared" si="101"/>
        <v>Average</v>
      </c>
      <c r="Q321" t="s">
        <v>486</v>
      </c>
      <c r="R321" t="str">
        <f t="shared" si="102"/>
        <v>Comedy</v>
      </c>
      <c r="S321">
        <f t="shared" si="103"/>
        <v>3</v>
      </c>
      <c r="T321" t="s">
        <v>1862</v>
      </c>
      <c r="U321" t="s">
        <v>1863</v>
      </c>
      <c r="V321">
        <v>40751</v>
      </c>
      <c r="W321" t="str">
        <f t="shared" si="104"/>
        <v>Low</v>
      </c>
      <c r="X321">
        <v>1195</v>
      </c>
      <c r="Y321" t="str">
        <f t="shared" si="105"/>
        <v>Low</v>
      </c>
      <c r="Z321" t="s">
        <v>1864</v>
      </c>
      <c r="AA321">
        <v>0</v>
      </c>
      <c r="AB321" t="str">
        <f t="shared" si="106"/>
        <v>Symbolic Poster</v>
      </c>
      <c r="AC321" t="s">
        <v>1865</v>
      </c>
      <c r="AD321" t="s">
        <v>1866</v>
      </c>
      <c r="AE321">
        <v>239</v>
      </c>
      <c r="AF321" t="str">
        <f t="shared" si="107"/>
        <v>Very Low</v>
      </c>
      <c r="AG321" t="s">
        <v>9</v>
      </c>
      <c r="AH321" t="s">
        <v>10</v>
      </c>
      <c r="AI321" t="s">
        <v>66</v>
      </c>
      <c r="AJ321" t="str">
        <f t="shared" si="108"/>
        <v>Family</v>
      </c>
      <c r="AK321">
        <v>84000000</v>
      </c>
      <c r="AL321" t="str">
        <f t="shared" si="109"/>
        <v>Medium Budget</v>
      </c>
      <c r="AM321">
        <v>2005</v>
      </c>
      <c r="AN321">
        <f t="shared" si="110"/>
        <v>20</v>
      </c>
      <c r="AO321" t="str">
        <f t="shared" si="111"/>
        <v>Old Classic</v>
      </c>
      <c r="AP321">
        <v>294</v>
      </c>
      <c r="AQ321" t="str">
        <f t="shared" si="112"/>
        <v>Very Low</v>
      </c>
      <c r="AR321">
        <v>2.2000000000000002</v>
      </c>
      <c r="AS321" t="str">
        <f t="shared" si="113"/>
        <v>Terrible</v>
      </c>
      <c r="AT321">
        <v>1.85</v>
      </c>
      <c r="AU321" t="str">
        <f t="shared" si="114"/>
        <v>HDTV / Widescreen</v>
      </c>
      <c r="AV321">
        <v>881</v>
      </c>
      <c r="AW321" t="str">
        <f t="shared" si="115"/>
        <v>Very Low</v>
      </c>
    </row>
    <row r="322" spans="1:49" x14ac:dyDescent="0.3">
      <c r="A322" t="s">
        <v>0</v>
      </c>
      <c r="B322" t="s">
        <v>821</v>
      </c>
      <c r="C322">
        <v>289</v>
      </c>
      <c r="D322" t="str">
        <f t="shared" si="95"/>
        <v>Medium</v>
      </c>
      <c r="E322">
        <v>122</v>
      </c>
      <c r="F322" t="str">
        <f t="shared" si="96"/>
        <v>2h 2m</v>
      </c>
      <c r="G322" t="str">
        <f t="shared" si="97"/>
        <v>Long Movie</v>
      </c>
      <c r="H322">
        <v>2000</v>
      </c>
      <c r="I322" t="str">
        <f t="shared" si="98"/>
        <v>Low</v>
      </c>
      <c r="J322">
        <v>571</v>
      </c>
      <c r="K322" t="str">
        <f t="shared" si="99"/>
        <v>Very Low</v>
      </c>
      <c r="L322" t="s">
        <v>1867</v>
      </c>
      <c r="M322">
        <v>26000</v>
      </c>
      <c r="N322" t="str">
        <f t="shared" si="100"/>
        <v>Medium</v>
      </c>
      <c r="O322">
        <v>24985612</v>
      </c>
      <c r="P322" t="str">
        <f t="shared" si="101"/>
        <v>Average</v>
      </c>
      <c r="Q322" t="s">
        <v>1868</v>
      </c>
      <c r="R322" t="str">
        <f t="shared" si="102"/>
        <v>Action</v>
      </c>
      <c r="S322">
        <f t="shared" si="103"/>
        <v>6</v>
      </c>
      <c r="T322" t="s">
        <v>69</v>
      </c>
      <c r="U322" t="s">
        <v>1869</v>
      </c>
      <c r="V322">
        <v>71782</v>
      </c>
      <c r="W322" t="str">
        <f t="shared" si="104"/>
        <v>Medium</v>
      </c>
      <c r="X322">
        <v>28328</v>
      </c>
      <c r="Y322" t="str">
        <f t="shared" si="105"/>
        <v>Medium</v>
      </c>
      <c r="Z322" t="s">
        <v>1870</v>
      </c>
      <c r="AA322">
        <v>0</v>
      </c>
      <c r="AB322" t="str">
        <f t="shared" si="106"/>
        <v>Symbolic Poster</v>
      </c>
      <c r="AC322" t="s">
        <v>1871</v>
      </c>
      <c r="AD322" t="s">
        <v>1872</v>
      </c>
      <c r="AE322">
        <v>161</v>
      </c>
      <c r="AF322" t="str">
        <f t="shared" si="107"/>
        <v>Very Low</v>
      </c>
      <c r="AG322" t="s">
        <v>9</v>
      </c>
      <c r="AH322" t="s">
        <v>10</v>
      </c>
      <c r="AI322" t="s">
        <v>11</v>
      </c>
      <c r="AJ322" t="str">
        <f t="shared" si="108"/>
        <v>Teen</v>
      </c>
      <c r="AK322">
        <v>100000000</v>
      </c>
      <c r="AL322" t="str">
        <f t="shared" si="109"/>
        <v>High Budget</v>
      </c>
      <c r="AM322">
        <v>2015</v>
      </c>
      <c r="AN322">
        <f t="shared" si="110"/>
        <v>10</v>
      </c>
      <c r="AO322" t="str">
        <f t="shared" si="111"/>
        <v>Modern Classic</v>
      </c>
      <c r="AP322">
        <v>911</v>
      </c>
      <c r="AQ322" t="str">
        <f t="shared" si="112"/>
        <v>Very Low</v>
      </c>
      <c r="AR322">
        <v>7</v>
      </c>
      <c r="AS322" t="str">
        <f t="shared" si="113"/>
        <v>Good</v>
      </c>
      <c r="AT322">
        <v>1.85</v>
      </c>
      <c r="AU322" t="str">
        <f t="shared" si="114"/>
        <v>HDTV / Widescreen</v>
      </c>
      <c r="AV322">
        <v>27000</v>
      </c>
      <c r="AW322" t="str">
        <f t="shared" si="115"/>
        <v>Medium</v>
      </c>
    </row>
    <row r="323" spans="1:49" x14ac:dyDescent="0.3">
      <c r="A323" t="s">
        <v>0</v>
      </c>
      <c r="B323" t="s">
        <v>1873</v>
      </c>
      <c r="C323">
        <v>66</v>
      </c>
      <c r="D323" t="str">
        <f t="shared" ref="D323:D386" si="119">IF(C323&lt;=50,"Very Low",
IF(C323&lt;=200,"Low",
IF(C323&lt;=500,"Medium",
IF(C323&lt;=1000,"High","Very High"))))</f>
        <v>Low</v>
      </c>
      <c r="E323">
        <v>95</v>
      </c>
      <c r="F323" t="str">
        <f t="shared" ref="F323:F386" si="120">INT(E323/60) &amp; "h " &amp; MOD(E323,60) &amp; "m"</f>
        <v>1h 35m</v>
      </c>
      <c r="G323" t="str">
        <f t="shared" ref="G323:G386" si="121">IF(E323&lt;60,"Short Film",IF(E323&lt;90,"Featurette",IF(E323&lt;=120,"Standard Movie",IF(E323&lt;=180,"Long Movie","Epic"))))</f>
        <v>Standard Movie</v>
      </c>
      <c r="H323">
        <v>31</v>
      </c>
      <c r="I323" t="str">
        <f t="shared" ref="I323:I386" si="122">IF(H323&lt;=1000,"Very Low",IF(H323&lt;=10000,"Low",IF(H323&lt;=50000,"Medium",IF(H323&lt;=200000,"High","Very High"))))</f>
        <v>Very Low</v>
      </c>
      <c r="J323">
        <v>683</v>
      </c>
      <c r="K323" t="str">
        <f t="shared" ref="K323:K386" si="123">IF(J323&lt;=1000,"Very Low",IF(J323&lt;=10000,"Low",IF(J323&lt;=50000,"Medium",IF(J323&lt;=200000,"High","Very High"))))</f>
        <v>Very Low</v>
      </c>
      <c r="L323" t="s">
        <v>1874</v>
      </c>
      <c r="M323">
        <v>3000</v>
      </c>
      <c r="N323" t="str">
        <f t="shared" ref="N323:N386" si="124">IF(A323&lt;=1000,"Very Low",
IF(M323&lt;=10000,"Low",IF(M323&lt;=50000,"Medium",IF(M323&lt;=200000,"High","Very High"))))</f>
        <v>Low</v>
      </c>
      <c r="O323">
        <v>4411102</v>
      </c>
      <c r="P323" t="str">
        <f t="shared" ref="P323:P386" si="125">IF(AND(O323&gt;=500000000),"Blockbuster",
IF(AND(O323&gt;=200000000,O323&lt;=499999999),"Superhit",
IF(AND(O323&gt;=50000000,O323&lt;=199999999),"Hit",
IF(AND(O323&gt;=10000000,O323&lt;=49999999),"Average",
IF(AND(O323&lt;=10000000),"Flop","")))))</f>
        <v>Flop</v>
      </c>
      <c r="Q323" t="s">
        <v>1875</v>
      </c>
      <c r="R323" t="str">
        <f t="shared" ref="R323:R386" si="126">LEFT(Q323, FIND("|",Q323&amp;"|")-1)</f>
        <v>Action</v>
      </c>
      <c r="S323">
        <f t="shared" ref="S323:S386" si="127">LEN(Q323)-LEN(SUBSTITUTE(Q323,"|",""))+1</f>
        <v>3</v>
      </c>
      <c r="T323" t="s">
        <v>953</v>
      </c>
      <c r="U323" t="s">
        <v>1876</v>
      </c>
      <c r="V323">
        <v>20295</v>
      </c>
      <c r="W323" t="str">
        <f t="shared" ref="W323:W386" si="128">IF(V323&lt;=10000,"Very Low",IF(V323&lt;=50000,"Low",IF(V323&lt;=200000,"Medium",IF(V323&lt;=500000,"High","Very High"))))</f>
        <v>Low</v>
      </c>
      <c r="X323">
        <v>6161</v>
      </c>
      <c r="Y323" t="str">
        <f t="shared" ref="Y323:Y386" si="129">IF(X323&lt;=1000,"Very Low",IF(X323&lt;=10000,"Low",IF(X323&lt;=50000,"Medium",IF(X323&lt;=200000,"High","Very High"))))</f>
        <v>Low</v>
      </c>
      <c r="Z323" t="s">
        <v>1877</v>
      </c>
      <c r="AA323">
        <v>1</v>
      </c>
      <c r="AB323" t="str">
        <f t="shared" ref="AB323:AB386" si="130">IF(AA323=0,"Symbolic Poster",IF(AA323=1,"Solo Star Poster",IF(AA323&lt;=3,"Duo/Trio Poster","Ensemble Poster")))</f>
        <v>Solo Star Poster</v>
      </c>
      <c r="AC323" t="s">
        <v>1878</v>
      </c>
      <c r="AD323" t="s">
        <v>1879</v>
      </c>
      <c r="AE323">
        <v>164</v>
      </c>
      <c r="AF323" t="str">
        <f t="shared" ref="AF323:AF386" si="131">IF(AE323&lt;=500,"Very Low",IF(AE323&lt;=2000,"Low",IF(AE323&lt;=5000,"Medium",IF(AE323&lt;=15000,"High","Very High"))))</f>
        <v>Very Low</v>
      </c>
      <c r="AG323" t="s">
        <v>9</v>
      </c>
      <c r="AH323" t="s">
        <v>10</v>
      </c>
      <c r="AI323" t="s">
        <v>11</v>
      </c>
      <c r="AJ323" t="str">
        <f t="shared" ref="AJ323:AJ386" si="132">IF(OR(AI323="G",AI323="PG",AI323="U",AI323="TV-Y",AI323="TV-G"),"Family",IF(OR(AI323="PG-13",AI323="UA",AI323="TV-14"),"Teen",IF(OR(AI323="R",AI323="NC-17",AI323="A",AI323="TV-MA"),"Adult",IF(AI323="Not Rated","No Rating","Other/Unknown"))))</f>
        <v>Teen</v>
      </c>
      <c r="AK323">
        <v>100000000</v>
      </c>
      <c r="AL323" t="str">
        <f t="shared" ref="AL323:AL386" si="133">IF(AK323&gt;=200000000,"Very High Budget",
IF(AND(AK323&gt;=100000000,AK323&lt;=199999999),"High Budget",
IF(AND(AK323&gt;=30000000,AK323&lt;=99999999),"Medium Budget",
IF(AK323&lt;30000000,"Low Budget",""))))</f>
        <v>High Budget</v>
      </c>
      <c r="AM323">
        <v>2002</v>
      </c>
      <c r="AN323">
        <f t="shared" ref="AN323:AN386" si="134">$AY$20-AM323</f>
        <v>23</v>
      </c>
      <c r="AO323" t="str">
        <f t="shared" ref="AO323:AO386" si="135">IF(AN323&lt;=5,"Recent",IF(AND(AN323&gt;=6,AN323&lt;=15),"Modern Classic",IF(AN323&gt;15,"Old Classic","")))</f>
        <v>Old Classic</v>
      </c>
      <c r="AP323">
        <v>695</v>
      </c>
      <c r="AQ323" t="str">
        <f t="shared" ref="AQ323:AQ386" si="136">IF(AP323&lt;=1000,"Very Low",IF(AP323&lt;=10000,"Low",IF(AP323&lt;=50000,"Medium",IF(AP323&lt;=200000,"High","Very High"))))</f>
        <v>Very Low</v>
      </c>
      <c r="AR323">
        <v>3.8</v>
      </c>
      <c r="AS323" t="str">
        <f t="shared" ref="AS323:AS386" si="137">IF(AND(AR323&gt;=9,AR323&lt;=10),"Master Piece",
IF(AND(AR323&gt;=8,AR323&lt;9),"Excellent",
IF(AND(AR323&gt;=7,AR323&lt;8),"Good",
IF(AND(AR323&gt;=6,AR323&lt;7),"Average",
IF(AND(AR323&gt;=5,AR323&lt;6),"Below Average",
IF(AND(AR323&gt;=4,AR323&lt;5),"Poor",
IF(AND(AR323&gt;=3,AR323&lt;4),"Very Poor",
IF(AND(AR323&gt;=0,AR323&lt;3),"Terrible",""))))))))</f>
        <v>Very Poor</v>
      </c>
      <c r="AT323">
        <v>1.85</v>
      </c>
      <c r="AU323" t="str">
        <f t="shared" ref="AU323:AU386" si="138">IF(AND(AT323&gt;=1.3,AT323&lt;=1.4),"Classic",IF(AND(AT323&gt;=1.7,AT323&lt;=1.9),"HDTV / Widescreen",IF(AND(AT323&gt;=2.2,AT323&lt;=2.4),"Cinematic Widescreen",IF(AND(AT323&gt;=1.4,AT323&lt;=1.6),"Standard Academy",IF(AT323&gt;=2.4,"Ultra Widescreen","")))))</f>
        <v>HDTV / Widescreen</v>
      </c>
      <c r="AV323">
        <v>416</v>
      </c>
      <c r="AW323" t="str">
        <f t="shared" ref="AW323:AW386" si="139">IF(AV323&lt;=1000,"Very Low",IF(AV323&lt;=10000,"Low",IF(AV323&lt;=50000,"Medium",IF(AV323&lt;=200000,"High","Very High"))))</f>
        <v>Very Low</v>
      </c>
    </row>
    <row r="324" spans="1:49" x14ac:dyDescent="0.3">
      <c r="A324" t="s">
        <v>0</v>
      </c>
      <c r="B324" t="s">
        <v>1126</v>
      </c>
      <c r="C324">
        <v>266</v>
      </c>
      <c r="D324" t="str">
        <f t="shared" si="119"/>
        <v>Medium</v>
      </c>
      <c r="E324">
        <v>115</v>
      </c>
      <c r="F324" t="str">
        <f t="shared" si="120"/>
        <v>1h 55m</v>
      </c>
      <c r="G324" t="str">
        <f t="shared" si="121"/>
        <v>Standard Movie</v>
      </c>
      <c r="H324">
        <v>521</v>
      </c>
      <c r="I324" t="str">
        <f t="shared" si="122"/>
        <v>Very Low</v>
      </c>
      <c r="J324">
        <v>95</v>
      </c>
      <c r="K324" t="str">
        <f t="shared" si="123"/>
        <v>Very Low</v>
      </c>
      <c r="L324" t="s">
        <v>1880</v>
      </c>
      <c r="M324">
        <v>13000</v>
      </c>
      <c r="N324" t="str">
        <f t="shared" si="124"/>
        <v>Medium</v>
      </c>
      <c r="O324">
        <v>35024475</v>
      </c>
      <c r="P324" t="str">
        <f t="shared" si="125"/>
        <v>Average</v>
      </c>
      <c r="Q324" t="s">
        <v>1881</v>
      </c>
      <c r="R324" t="str">
        <f t="shared" si="126"/>
        <v>Action</v>
      </c>
      <c r="S324">
        <f t="shared" si="127"/>
        <v>4</v>
      </c>
      <c r="T324" t="s">
        <v>1128</v>
      </c>
      <c r="U324" t="s">
        <v>1882</v>
      </c>
      <c r="V324">
        <v>110364</v>
      </c>
      <c r="W324" t="str">
        <f t="shared" si="128"/>
        <v>Medium</v>
      </c>
      <c r="X324">
        <v>13761</v>
      </c>
      <c r="Y324" t="str">
        <f t="shared" si="129"/>
        <v>Medium</v>
      </c>
      <c r="Z324" t="s">
        <v>1883</v>
      </c>
      <c r="AA324">
        <v>1</v>
      </c>
      <c r="AB324" t="str">
        <f t="shared" si="130"/>
        <v>Solo Star Poster</v>
      </c>
      <c r="AC324" t="s">
        <v>1884</v>
      </c>
      <c r="AD324" t="s">
        <v>1885</v>
      </c>
      <c r="AE324">
        <v>261</v>
      </c>
      <c r="AF324" t="str">
        <f t="shared" si="131"/>
        <v>Very Low</v>
      </c>
      <c r="AG324" t="s">
        <v>9</v>
      </c>
      <c r="AH324" t="s">
        <v>1436</v>
      </c>
      <c r="AI324" t="s">
        <v>556</v>
      </c>
      <c r="AJ324" t="str">
        <f t="shared" si="132"/>
        <v>Adult</v>
      </c>
      <c r="AK324">
        <v>100000000</v>
      </c>
      <c r="AL324" t="str">
        <f t="shared" si="133"/>
        <v>High Budget</v>
      </c>
      <c r="AM324">
        <v>2010</v>
      </c>
      <c r="AN324">
        <f t="shared" si="134"/>
        <v>15</v>
      </c>
      <c r="AO324" t="str">
        <f t="shared" si="135"/>
        <v>Modern Classic</v>
      </c>
      <c r="AP324">
        <v>537</v>
      </c>
      <c r="AQ324" t="str">
        <f t="shared" si="136"/>
        <v>Very Low</v>
      </c>
      <c r="AR324">
        <v>6.9</v>
      </c>
      <c r="AS324" t="str">
        <f t="shared" si="137"/>
        <v>Average</v>
      </c>
      <c r="AT324">
        <v>2.35</v>
      </c>
      <c r="AU324" t="str">
        <f t="shared" si="138"/>
        <v>Cinematic Widescreen</v>
      </c>
      <c r="AV324">
        <v>0</v>
      </c>
      <c r="AW324" t="str">
        <f t="shared" si="139"/>
        <v>Very Low</v>
      </c>
    </row>
    <row r="325" spans="1:49" x14ac:dyDescent="0.3">
      <c r="A325" t="s">
        <v>0</v>
      </c>
      <c r="B325" t="s">
        <v>1886</v>
      </c>
      <c r="C325">
        <v>208</v>
      </c>
      <c r="D325" t="str">
        <f t="shared" si="119"/>
        <v>Medium</v>
      </c>
      <c r="E325">
        <v>88</v>
      </c>
      <c r="F325" t="str">
        <f t="shared" si="120"/>
        <v>1h 28m</v>
      </c>
      <c r="G325" t="str">
        <f t="shared" si="121"/>
        <v>Featurette</v>
      </c>
      <c r="H325">
        <v>20</v>
      </c>
      <c r="I325" t="str">
        <f t="shared" si="122"/>
        <v>Very Low</v>
      </c>
      <c r="J325">
        <v>36</v>
      </c>
      <c r="K325" t="str">
        <f t="shared" si="123"/>
        <v>Very Low</v>
      </c>
      <c r="L325" t="s">
        <v>1887</v>
      </c>
      <c r="M325">
        <v>144</v>
      </c>
      <c r="N325" t="str">
        <f t="shared" si="124"/>
        <v>Low</v>
      </c>
      <c r="O325">
        <v>130174897</v>
      </c>
      <c r="P325" t="str">
        <f t="shared" si="125"/>
        <v>Hit</v>
      </c>
      <c r="Q325" t="s">
        <v>442</v>
      </c>
      <c r="R325" t="str">
        <f t="shared" si="126"/>
        <v>Adventure</v>
      </c>
      <c r="S325">
        <f t="shared" si="127"/>
        <v>4</v>
      </c>
      <c r="T325" t="s">
        <v>1888</v>
      </c>
      <c r="U325" t="s">
        <v>1889</v>
      </c>
      <c r="V325">
        <v>27918</v>
      </c>
      <c r="W325" t="str">
        <f t="shared" si="128"/>
        <v>Low</v>
      </c>
      <c r="X325">
        <v>309</v>
      </c>
      <c r="Y325" t="str">
        <f t="shared" si="129"/>
        <v>Very Low</v>
      </c>
      <c r="Z325" t="s">
        <v>1890</v>
      </c>
      <c r="AA325">
        <v>0</v>
      </c>
      <c r="AB325" t="str">
        <f t="shared" si="130"/>
        <v>Symbolic Poster</v>
      </c>
      <c r="AC325" t="s">
        <v>1891</v>
      </c>
      <c r="AD325" t="s">
        <v>1892</v>
      </c>
      <c r="AE325">
        <v>155</v>
      </c>
      <c r="AF325" t="str">
        <f t="shared" si="131"/>
        <v>Very Low</v>
      </c>
      <c r="AG325" t="s">
        <v>9</v>
      </c>
      <c r="AH325" t="s">
        <v>10</v>
      </c>
      <c r="AI325" t="s">
        <v>248</v>
      </c>
      <c r="AJ325" t="str">
        <f t="shared" si="132"/>
        <v>Family</v>
      </c>
      <c r="AK325">
        <v>99000000</v>
      </c>
      <c r="AL325" t="str">
        <f t="shared" si="133"/>
        <v>Medium Budget</v>
      </c>
      <c r="AM325">
        <v>2015</v>
      </c>
      <c r="AN325">
        <f t="shared" si="134"/>
        <v>10</v>
      </c>
      <c r="AO325" t="str">
        <f t="shared" si="135"/>
        <v>Modern Classic</v>
      </c>
      <c r="AP325">
        <v>42</v>
      </c>
      <c r="AQ325" t="str">
        <f t="shared" si="136"/>
        <v>Very Low</v>
      </c>
      <c r="AR325">
        <v>7.2</v>
      </c>
      <c r="AS325" t="str">
        <f t="shared" si="137"/>
        <v>Good</v>
      </c>
      <c r="AT325">
        <v>1.85</v>
      </c>
      <c r="AU325" t="str">
        <f t="shared" si="138"/>
        <v>HDTV / Widescreen</v>
      </c>
      <c r="AV325">
        <v>33000</v>
      </c>
      <c r="AW325" t="str">
        <f t="shared" si="139"/>
        <v>Medium</v>
      </c>
    </row>
    <row r="326" spans="1:49" x14ac:dyDescent="0.3">
      <c r="A326" t="s">
        <v>0</v>
      </c>
      <c r="B326" t="s">
        <v>1893</v>
      </c>
      <c r="C326">
        <v>97</v>
      </c>
      <c r="D326" t="str">
        <f t="shared" si="119"/>
        <v>Low</v>
      </c>
      <c r="E326">
        <v>110</v>
      </c>
      <c r="F326" t="str">
        <f t="shared" si="120"/>
        <v>1h 50m</v>
      </c>
      <c r="G326" t="str">
        <f t="shared" si="121"/>
        <v>Standard Movie</v>
      </c>
      <c r="H326">
        <v>342</v>
      </c>
      <c r="I326" t="str">
        <f t="shared" si="122"/>
        <v>Very Low</v>
      </c>
      <c r="J326">
        <v>393</v>
      </c>
      <c r="K326" t="str">
        <f t="shared" si="123"/>
        <v>Very Low</v>
      </c>
      <c r="L326" t="s">
        <v>1894</v>
      </c>
      <c r="M326">
        <v>623</v>
      </c>
      <c r="N326" t="str">
        <f t="shared" si="124"/>
        <v>Low</v>
      </c>
      <c r="O326">
        <v>10200000</v>
      </c>
      <c r="P326" t="str">
        <f t="shared" si="125"/>
        <v>Average</v>
      </c>
      <c r="Q326" t="s">
        <v>1895</v>
      </c>
      <c r="R326" t="str">
        <f t="shared" si="126"/>
        <v>Drama</v>
      </c>
      <c r="S326">
        <f t="shared" si="127"/>
        <v>3</v>
      </c>
      <c r="T326" t="s">
        <v>1896</v>
      </c>
      <c r="U326" t="s">
        <v>1897</v>
      </c>
      <c r="V326">
        <v>18697</v>
      </c>
      <c r="W326" t="str">
        <f t="shared" si="128"/>
        <v>Low</v>
      </c>
      <c r="X326">
        <v>1722</v>
      </c>
      <c r="Y326" t="str">
        <f t="shared" si="129"/>
        <v>Low</v>
      </c>
      <c r="Z326" t="s">
        <v>1898</v>
      </c>
      <c r="AA326">
        <v>0</v>
      </c>
      <c r="AB326" t="str">
        <f t="shared" si="130"/>
        <v>Symbolic Poster</v>
      </c>
      <c r="AC326" t="s">
        <v>1899</v>
      </c>
      <c r="AD326" t="s">
        <v>1900</v>
      </c>
      <c r="AE326">
        <v>263</v>
      </c>
      <c r="AF326" t="str">
        <f t="shared" si="131"/>
        <v>Very Low</v>
      </c>
      <c r="AG326" t="s">
        <v>9</v>
      </c>
      <c r="AH326" t="s">
        <v>10</v>
      </c>
      <c r="AI326" t="s">
        <v>66</v>
      </c>
      <c r="AJ326" t="str">
        <f t="shared" si="132"/>
        <v>Family</v>
      </c>
      <c r="AK326">
        <v>10000000</v>
      </c>
      <c r="AL326" t="str">
        <f t="shared" si="133"/>
        <v>Low Budget</v>
      </c>
      <c r="AM326">
        <v>1997</v>
      </c>
      <c r="AN326">
        <f t="shared" si="134"/>
        <v>28</v>
      </c>
      <c r="AO326" t="str">
        <f t="shared" si="135"/>
        <v>Old Classic</v>
      </c>
      <c r="AP326">
        <v>508</v>
      </c>
      <c r="AQ326" t="str">
        <f t="shared" si="136"/>
        <v>Very Low</v>
      </c>
      <c r="AR326">
        <v>7.3</v>
      </c>
      <c r="AS326" t="str">
        <f t="shared" si="137"/>
        <v>Good</v>
      </c>
      <c r="AT326">
        <v>1.85</v>
      </c>
      <c r="AU326" t="str">
        <f t="shared" si="138"/>
        <v>HDTV / Widescreen</v>
      </c>
      <c r="AV326">
        <v>578</v>
      </c>
      <c r="AW326" t="str">
        <f t="shared" si="139"/>
        <v>Very Low</v>
      </c>
    </row>
    <row r="327" spans="1:49" x14ac:dyDescent="0.3">
      <c r="A327" t="s">
        <v>0</v>
      </c>
      <c r="B327" t="s">
        <v>506</v>
      </c>
      <c r="C327">
        <v>202</v>
      </c>
      <c r="D327" t="str">
        <f t="shared" si="119"/>
        <v>Medium</v>
      </c>
      <c r="E327">
        <v>130</v>
      </c>
      <c r="F327" t="str">
        <f t="shared" si="120"/>
        <v>2h 10m</v>
      </c>
      <c r="G327" t="str">
        <f t="shared" si="121"/>
        <v>Long Movie</v>
      </c>
      <c r="H327">
        <v>208</v>
      </c>
      <c r="I327" t="str">
        <f t="shared" si="122"/>
        <v>Very Low</v>
      </c>
      <c r="J327">
        <v>591</v>
      </c>
      <c r="K327" t="str">
        <f t="shared" si="123"/>
        <v>Very Low</v>
      </c>
      <c r="L327" t="s">
        <v>471</v>
      </c>
      <c r="M327">
        <v>12000</v>
      </c>
      <c r="N327" t="str">
        <f t="shared" si="124"/>
        <v>Medium</v>
      </c>
      <c r="O327">
        <v>202007640</v>
      </c>
      <c r="P327" t="str">
        <f t="shared" si="125"/>
        <v>Superhit</v>
      </c>
      <c r="Q327" t="s">
        <v>1901</v>
      </c>
      <c r="R327" t="str">
        <f t="shared" si="126"/>
        <v>Action</v>
      </c>
      <c r="S327">
        <f t="shared" si="127"/>
        <v>4</v>
      </c>
      <c r="T327" t="s">
        <v>1043</v>
      </c>
      <c r="U327" t="s">
        <v>1902</v>
      </c>
      <c r="V327">
        <v>248045</v>
      </c>
      <c r="W327" t="str">
        <f t="shared" si="128"/>
        <v>High</v>
      </c>
      <c r="X327">
        <v>15972</v>
      </c>
      <c r="Y327" t="str">
        <f t="shared" si="129"/>
        <v>Medium</v>
      </c>
      <c r="Z327" t="s">
        <v>1903</v>
      </c>
      <c r="AA327">
        <v>5</v>
      </c>
      <c r="AB327" t="str">
        <f t="shared" si="130"/>
        <v>Ensemble Poster</v>
      </c>
      <c r="AC327" t="s">
        <v>1904</v>
      </c>
      <c r="AD327" t="s">
        <v>1905</v>
      </c>
      <c r="AE327">
        <v>890</v>
      </c>
      <c r="AF327" t="str">
        <f t="shared" si="131"/>
        <v>Low</v>
      </c>
      <c r="AG327" t="s">
        <v>9</v>
      </c>
      <c r="AH327" t="s">
        <v>10</v>
      </c>
      <c r="AI327" t="s">
        <v>11</v>
      </c>
      <c r="AJ327" t="str">
        <f t="shared" si="132"/>
        <v>Teen</v>
      </c>
      <c r="AK327">
        <v>98000000</v>
      </c>
      <c r="AL327" t="str">
        <f t="shared" si="133"/>
        <v>Medium Budget</v>
      </c>
      <c r="AM327">
        <v>2001</v>
      </c>
      <c r="AN327">
        <f t="shared" si="134"/>
        <v>24</v>
      </c>
      <c r="AO327" t="str">
        <f t="shared" si="135"/>
        <v>Old Classic</v>
      </c>
      <c r="AP327">
        <v>3000</v>
      </c>
      <c r="AQ327" t="str">
        <f t="shared" si="136"/>
        <v>Low</v>
      </c>
      <c r="AR327">
        <v>6.3</v>
      </c>
      <c r="AS327" t="str">
        <f t="shared" si="137"/>
        <v>Average</v>
      </c>
      <c r="AT327">
        <v>2.35</v>
      </c>
      <c r="AU327" t="str">
        <f t="shared" si="138"/>
        <v>Cinematic Widescreen</v>
      </c>
      <c r="AV327">
        <v>0</v>
      </c>
      <c r="AW327" t="str">
        <f t="shared" si="139"/>
        <v>Very Low</v>
      </c>
    </row>
    <row r="328" spans="1:49" x14ac:dyDescent="0.3">
      <c r="A328" t="s">
        <v>0</v>
      </c>
      <c r="B328" t="s">
        <v>458</v>
      </c>
      <c r="C328">
        <v>233</v>
      </c>
      <c r="D328" t="str">
        <f t="shared" si="119"/>
        <v>Medium</v>
      </c>
      <c r="E328">
        <v>216</v>
      </c>
      <c r="F328" t="str">
        <f t="shared" si="120"/>
        <v>3h 36m</v>
      </c>
      <c r="G328" t="str">
        <f t="shared" si="121"/>
        <v>Epic</v>
      </c>
      <c r="H328">
        <v>17000</v>
      </c>
      <c r="I328" t="str">
        <f t="shared" si="122"/>
        <v>Medium</v>
      </c>
      <c r="J328">
        <v>1000</v>
      </c>
      <c r="K328" t="str">
        <f t="shared" si="123"/>
        <v>Very Low</v>
      </c>
      <c r="L328" t="s">
        <v>199</v>
      </c>
      <c r="M328">
        <v>29000</v>
      </c>
      <c r="N328" t="str">
        <f t="shared" si="124"/>
        <v>Medium</v>
      </c>
      <c r="O328">
        <v>77679638</v>
      </c>
      <c r="P328" t="str">
        <f t="shared" si="125"/>
        <v>Hit</v>
      </c>
      <c r="Q328" t="s">
        <v>1906</v>
      </c>
      <c r="R328" t="str">
        <f t="shared" si="126"/>
        <v>Crime</v>
      </c>
      <c r="S328">
        <f t="shared" si="127"/>
        <v>2</v>
      </c>
      <c r="T328" t="s">
        <v>186</v>
      </c>
      <c r="U328" t="s">
        <v>1907</v>
      </c>
      <c r="V328">
        <v>314033</v>
      </c>
      <c r="W328" t="str">
        <f t="shared" si="128"/>
        <v>High</v>
      </c>
      <c r="X328">
        <v>47657</v>
      </c>
      <c r="Y328" t="str">
        <f t="shared" si="129"/>
        <v>Medium</v>
      </c>
      <c r="Z328" t="s">
        <v>364</v>
      </c>
      <c r="AA328">
        <v>3</v>
      </c>
      <c r="AB328" t="str">
        <f t="shared" si="130"/>
        <v>Duo/Trio Poster</v>
      </c>
      <c r="AC328" t="s">
        <v>1908</v>
      </c>
      <c r="AD328" t="s">
        <v>1909</v>
      </c>
      <c r="AE328">
        <v>1166</v>
      </c>
      <c r="AF328" t="str">
        <f t="shared" si="131"/>
        <v>Low</v>
      </c>
      <c r="AG328" t="s">
        <v>9</v>
      </c>
      <c r="AH328" t="s">
        <v>10</v>
      </c>
      <c r="AI328" t="s">
        <v>556</v>
      </c>
      <c r="AJ328" t="str">
        <f t="shared" si="132"/>
        <v>Adult</v>
      </c>
      <c r="AK328">
        <v>100000000</v>
      </c>
      <c r="AL328" t="str">
        <f t="shared" si="133"/>
        <v>High Budget</v>
      </c>
      <c r="AM328">
        <v>2002</v>
      </c>
      <c r="AN328">
        <f t="shared" si="134"/>
        <v>23</v>
      </c>
      <c r="AO328" t="str">
        <f t="shared" si="135"/>
        <v>Old Classic</v>
      </c>
      <c r="AP328">
        <v>14000</v>
      </c>
      <c r="AQ328" t="str">
        <f t="shared" si="136"/>
        <v>Medium</v>
      </c>
      <c r="AR328">
        <v>7.5</v>
      </c>
      <c r="AS328" t="str">
        <f t="shared" si="137"/>
        <v>Good</v>
      </c>
      <c r="AT328">
        <v>2.35</v>
      </c>
      <c r="AU328" t="str">
        <f t="shared" si="138"/>
        <v>Cinematic Widescreen</v>
      </c>
      <c r="AV328">
        <v>0</v>
      </c>
      <c r="AW328" t="str">
        <f t="shared" si="139"/>
        <v>Very Low</v>
      </c>
    </row>
    <row r="329" spans="1:49" x14ac:dyDescent="0.3">
      <c r="A329" t="s">
        <v>0</v>
      </c>
      <c r="B329" t="s">
        <v>1910</v>
      </c>
      <c r="C329">
        <v>136</v>
      </c>
      <c r="D329" t="str">
        <f t="shared" si="119"/>
        <v>Low</v>
      </c>
      <c r="E329">
        <v>146</v>
      </c>
      <c r="F329" t="str">
        <f t="shared" si="120"/>
        <v>2h 26m</v>
      </c>
      <c r="G329" t="str">
        <f t="shared" si="121"/>
        <v>Long Movie</v>
      </c>
      <c r="H329">
        <v>611</v>
      </c>
      <c r="I329" t="str">
        <f t="shared" si="122"/>
        <v>Very Low</v>
      </c>
      <c r="J329">
        <v>28</v>
      </c>
      <c r="K329" t="str">
        <f t="shared" si="123"/>
        <v>Very Low</v>
      </c>
      <c r="L329" t="s">
        <v>1911</v>
      </c>
      <c r="M329">
        <v>23000</v>
      </c>
      <c r="N329" t="str">
        <f t="shared" si="124"/>
        <v>Medium</v>
      </c>
      <c r="O329">
        <v>9213</v>
      </c>
      <c r="P329" t="str">
        <f t="shared" si="125"/>
        <v>Flop</v>
      </c>
      <c r="Q329" t="s">
        <v>1912</v>
      </c>
      <c r="R329" t="str">
        <f t="shared" si="126"/>
        <v>Drama</v>
      </c>
      <c r="S329">
        <f t="shared" si="127"/>
        <v>4</v>
      </c>
      <c r="T329" t="s">
        <v>30</v>
      </c>
      <c r="U329" t="s">
        <v>1913</v>
      </c>
      <c r="V329">
        <v>38690</v>
      </c>
      <c r="W329" t="str">
        <f t="shared" si="128"/>
        <v>Low</v>
      </c>
      <c r="X329">
        <v>23240</v>
      </c>
      <c r="Y329" t="str">
        <f t="shared" si="129"/>
        <v>Medium</v>
      </c>
      <c r="Z329" t="s">
        <v>1914</v>
      </c>
      <c r="AA329">
        <v>2</v>
      </c>
      <c r="AB329" t="str">
        <f t="shared" si="130"/>
        <v>Duo/Trio Poster</v>
      </c>
      <c r="AC329" t="s">
        <v>1915</v>
      </c>
      <c r="AD329" t="s">
        <v>1916</v>
      </c>
      <c r="AE329">
        <v>130</v>
      </c>
      <c r="AF329" t="str">
        <f t="shared" si="131"/>
        <v>Very Low</v>
      </c>
      <c r="AG329" t="s">
        <v>1917</v>
      </c>
      <c r="AH329" t="s">
        <v>863</v>
      </c>
      <c r="AI329" t="s">
        <v>556</v>
      </c>
      <c r="AJ329" t="str">
        <f t="shared" si="132"/>
        <v>Adult</v>
      </c>
      <c r="AK329">
        <v>94000000</v>
      </c>
      <c r="AL329" t="str">
        <f t="shared" si="133"/>
        <v>Medium Budget</v>
      </c>
      <c r="AM329">
        <v>2011</v>
      </c>
      <c r="AN329">
        <f t="shared" si="134"/>
        <v>14</v>
      </c>
      <c r="AO329" t="str">
        <f t="shared" si="135"/>
        <v>Modern Classic</v>
      </c>
      <c r="AP329">
        <v>196</v>
      </c>
      <c r="AQ329" t="str">
        <f t="shared" si="136"/>
        <v>Very Low</v>
      </c>
      <c r="AR329">
        <v>7.6</v>
      </c>
      <c r="AS329" t="str">
        <f t="shared" si="137"/>
        <v>Good</v>
      </c>
      <c r="AT329">
        <v>2.35</v>
      </c>
      <c r="AU329" t="str">
        <f t="shared" si="138"/>
        <v>Cinematic Widescreen</v>
      </c>
      <c r="AV329">
        <v>13000</v>
      </c>
      <c r="AW329" t="str">
        <f t="shared" si="139"/>
        <v>Medium</v>
      </c>
    </row>
    <row r="330" spans="1:49" x14ac:dyDescent="0.3">
      <c r="A330" t="s">
        <v>0</v>
      </c>
      <c r="B330" t="s">
        <v>1918</v>
      </c>
      <c r="C330">
        <v>154</v>
      </c>
      <c r="D330" t="str">
        <f t="shared" si="119"/>
        <v>Low</v>
      </c>
      <c r="E330">
        <v>85</v>
      </c>
      <c r="F330" t="str">
        <f t="shared" si="120"/>
        <v>1h 25m</v>
      </c>
      <c r="G330" t="str">
        <f t="shared" si="121"/>
        <v>Featurette</v>
      </c>
      <c r="H330">
        <v>9</v>
      </c>
      <c r="I330" t="str">
        <f t="shared" si="122"/>
        <v>Very Low</v>
      </c>
      <c r="J330">
        <v>970</v>
      </c>
      <c r="K330" t="str">
        <f t="shared" si="123"/>
        <v>Very Low</v>
      </c>
      <c r="L330" t="s">
        <v>1919</v>
      </c>
      <c r="M330">
        <v>12000</v>
      </c>
      <c r="N330" t="str">
        <f t="shared" si="124"/>
        <v>Medium</v>
      </c>
      <c r="O330">
        <v>58867694</v>
      </c>
      <c r="P330" t="str">
        <f t="shared" si="125"/>
        <v>Hit</v>
      </c>
      <c r="Q330" t="s">
        <v>1920</v>
      </c>
      <c r="R330" t="str">
        <f t="shared" si="126"/>
        <v>Animation</v>
      </c>
      <c r="S330">
        <f t="shared" si="127"/>
        <v>4</v>
      </c>
      <c r="T330" t="s">
        <v>272</v>
      </c>
      <c r="U330" t="s">
        <v>1921</v>
      </c>
      <c r="V330">
        <v>54077</v>
      </c>
      <c r="W330" t="str">
        <f t="shared" si="128"/>
        <v>Medium</v>
      </c>
      <c r="X330">
        <v>25590</v>
      </c>
      <c r="Y330" t="str">
        <f t="shared" si="129"/>
        <v>Medium</v>
      </c>
      <c r="Z330" t="s">
        <v>1922</v>
      </c>
      <c r="AA330">
        <v>0</v>
      </c>
      <c r="AB330" t="str">
        <f t="shared" si="130"/>
        <v>Symbolic Poster</v>
      </c>
      <c r="AC330" t="s">
        <v>1923</v>
      </c>
      <c r="AD330" t="s">
        <v>1924</v>
      </c>
      <c r="AE330">
        <v>112</v>
      </c>
      <c r="AF330" t="str">
        <f t="shared" si="131"/>
        <v>Very Low</v>
      </c>
      <c r="AG330" t="s">
        <v>9</v>
      </c>
      <c r="AH330" t="s">
        <v>10</v>
      </c>
      <c r="AI330" t="s">
        <v>66</v>
      </c>
      <c r="AJ330" t="str">
        <f t="shared" si="132"/>
        <v>Family</v>
      </c>
      <c r="AK330">
        <v>100000000</v>
      </c>
      <c r="AL330" t="str">
        <f t="shared" si="133"/>
        <v>High Budget</v>
      </c>
      <c r="AM330">
        <v>2007</v>
      </c>
      <c r="AN330">
        <f t="shared" si="134"/>
        <v>18</v>
      </c>
      <c r="AO330" t="str">
        <f t="shared" si="135"/>
        <v>Old Classic</v>
      </c>
      <c r="AP330">
        <v>11000</v>
      </c>
      <c r="AQ330" t="str">
        <f t="shared" si="136"/>
        <v>Medium</v>
      </c>
      <c r="AR330">
        <v>6.8</v>
      </c>
      <c r="AS330" t="str">
        <f t="shared" si="137"/>
        <v>Average</v>
      </c>
      <c r="AT330">
        <v>1.85</v>
      </c>
      <c r="AU330" t="str">
        <f t="shared" si="138"/>
        <v>HDTV / Widescreen</v>
      </c>
      <c r="AV330">
        <v>0</v>
      </c>
      <c r="AW330" t="str">
        <f t="shared" si="139"/>
        <v>Very Low</v>
      </c>
    </row>
    <row r="331" spans="1:49" x14ac:dyDescent="0.3">
      <c r="A331" t="s">
        <v>0</v>
      </c>
      <c r="B331" t="s">
        <v>1925</v>
      </c>
      <c r="C331">
        <v>169</v>
      </c>
      <c r="D331" t="str">
        <f t="shared" si="119"/>
        <v>Low</v>
      </c>
      <c r="E331">
        <v>93</v>
      </c>
      <c r="F331" t="str">
        <f t="shared" si="120"/>
        <v>1h 33m</v>
      </c>
      <c r="G331" t="str">
        <f t="shared" si="121"/>
        <v>Standard Movie</v>
      </c>
      <c r="H331">
        <v>0</v>
      </c>
      <c r="I331" t="str">
        <f t="shared" si="122"/>
        <v>Very Low</v>
      </c>
      <c r="J331">
        <v>465</v>
      </c>
      <c r="K331" t="str">
        <f t="shared" si="123"/>
        <v>Very Low</v>
      </c>
      <c r="L331" t="s">
        <v>873</v>
      </c>
      <c r="M331">
        <v>11000</v>
      </c>
      <c r="N331" t="str">
        <f t="shared" si="124"/>
        <v>Medium</v>
      </c>
      <c r="O331">
        <v>59475623</v>
      </c>
      <c r="P331" t="str">
        <f t="shared" si="125"/>
        <v>Hit</v>
      </c>
      <c r="Q331" t="s">
        <v>1926</v>
      </c>
      <c r="R331" t="str">
        <f t="shared" si="126"/>
        <v>Comedy</v>
      </c>
      <c r="S331">
        <f t="shared" si="127"/>
        <v>3</v>
      </c>
      <c r="T331" t="s">
        <v>1927</v>
      </c>
      <c r="U331" t="s">
        <v>1928</v>
      </c>
      <c r="V331">
        <v>49739</v>
      </c>
      <c r="W331" t="str">
        <f t="shared" si="128"/>
        <v>Low</v>
      </c>
      <c r="X331">
        <v>13748</v>
      </c>
      <c r="Y331" t="str">
        <f t="shared" si="129"/>
        <v>Medium</v>
      </c>
      <c r="Z331" t="s">
        <v>1929</v>
      </c>
      <c r="AA331">
        <v>1</v>
      </c>
      <c r="AB331" t="str">
        <f t="shared" si="130"/>
        <v>Solo Star Poster</v>
      </c>
      <c r="AC331" t="s">
        <v>1930</v>
      </c>
      <c r="AD331" t="s">
        <v>1931</v>
      </c>
      <c r="AE331">
        <v>407</v>
      </c>
      <c r="AF331" t="str">
        <f t="shared" si="131"/>
        <v>Very Low</v>
      </c>
      <c r="AG331" t="s">
        <v>9</v>
      </c>
      <c r="AH331" t="s">
        <v>10</v>
      </c>
      <c r="AI331" t="s">
        <v>11</v>
      </c>
      <c r="AJ331" t="str">
        <f t="shared" si="132"/>
        <v>Teen</v>
      </c>
      <c r="AK331">
        <v>90000000</v>
      </c>
      <c r="AL331" t="str">
        <f t="shared" si="133"/>
        <v>Medium Budget</v>
      </c>
      <c r="AM331">
        <v>2004</v>
      </c>
      <c r="AN331">
        <f t="shared" si="134"/>
        <v>21</v>
      </c>
      <c r="AO331" t="str">
        <f t="shared" si="135"/>
        <v>Old Classic</v>
      </c>
      <c r="AP331">
        <v>2000</v>
      </c>
      <c r="AQ331" t="str">
        <f t="shared" si="136"/>
        <v>Low</v>
      </c>
      <c r="AR331">
        <v>5.2</v>
      </c>
      <c r="AS331" t="str">
        <f t="shared" si="137"/>
        <v>Below Average</v>
      </c>
      <c r="AT331">
        <v>1.85</v>
      </c>
      <c r="AU331" t="str">
        <f t="shared" si="138"/>
        <v>HDTV / Widescreen</v>
      </c>
      <c r="AV331">
        <v>0</v>
      </c>
      <c r="AW331" t="str">
        <f t="shared" si="139"/>
        <v>Very Low</v>
      </c>
    </row>
    <row r="332" spans="1:49" x14ac:dyDescent="0.3">
      <c r="A332" t="s">
        <v>0</v>
      </c>
      <c r="B332" t="s">
        <v>158</v>
      </c>
      <c r="C332">
        <v>200</v>
      </c>
      <c r="D332" t="str">
        <f t="shared" si="119"/>
        <v>Low</v>
      </c>
      <c r="E332">
        <v>152</v>
      </c>
      <c r="F332" t="str">
        <f t="shared" si="120"/>
        <v>2h 32m</v>
      </c>
      <c r="G332" t="str">
        <f t="shared" si="121"/>
        <v>Long Movie</v>
      </c>
      <c r="H332">
        <v>0</v>
      </c>
      <c r="I332" t="str">
        <f t="shared" si="122"/>
        <v>Very Low</v>
      </c>
      <c r="J332">
        <v>557</v>
      </c>
      <c r="K332" t="str">
        <f t="shared" si="123"/>
        <v>Very Low</v>
      </c>
      <c r="L332" t="s">
        <v>1017</v>
      </c>
      <c r="M332">
        <v>2000</v>
      </c>
      <c r="N332" t="str">
        <f t="shared" si="124"/>
        <v>Low</v>
      </c>
      <c r="O332">
        <v>108638745</v>
      </c>
      <c r="P332" t="str">
        <f t="shared" si="125"/>
        <v>Hit</v>
      </c>
      <c r="Q332" t="s">
        <v>1932</v>
      </c>
      <c r="R332" t="str">
        <f t="shared" si="126"/>
        <v>Drama</v>
      </c>
      <c r="S332">
        <f t="shared" si="127"/>
        <v>3</v>
      </c>
      <c r="T332" t="s">
        <v>1323</v>
      </c>
      <c r="U332" t="s">
        <v>1933</v>
      </c>
      <c r="V332">
        <v>292022</v>
      </c>
      <c r="W332" t="str">
        <f t="shared" si="128"/>
        <v>High</v>
      </c>
      <c r="X332">
        <v>4270</v>
      </c>
      <c r="Y332" t="str">
        <f t="shared" si="129"/>
        <v>Low</v>
      </c>
      <c r="Z332" t="s">
        <v>329</v>
      </c>
      <c r="AA332">
        <v>0</v>
      </c>
      <c r="AB332" t="str">
        <f t="shared" si="130"/>
        <v>Symbolic Poster</v>
      </c>
      <c r="AC332" t="s">
        <v>1934</v>
      </c>
      <c r="AD332" t="s">
        <v>1935</v>
      </c>
      <c r="AE332">
        <v>1103</v>
      </c>
      <c r="AF332" t="str">
        <f t="shared" si="131"/>
        <v>Low</v>
      </c>
      <c r="AG332" t="s">
        <v>9</v>
      </c>
      <c r="AH332" t="s">
        <v>10</v>
      </c>
      <c r="AI332" t="s">
        <v>556</v>
      </c>
      <c r="AJ332" t="str">
        <f t="shared" si="132"/>
        <v>Adult</v>
      </c>
      <c r="AK332">
        <v>92000000</v>
      </c>
      <c r="AL332" t="str">
        <f t="shared" si="133"/>
        <v>Medium Budget</v>
      </c>
      <c r="AM332">
        <v>2001</v>
      </c>
      <c r="AN332">
        <f t="shared" si="134"/>
        <v>24</v>
      </c>
      <c r="AO332" t="str">
        <f t="shared" si="135"/>
        <v>Old Classic</v>
      </c>
      <c r="AP332">
        <v>820</v>
      </c>
      <c r="AQ332" t="str">
        <f t="shared" si="136"/>
        <v>Very Low</v>
      </c>
      <c r="AR332">
        <v>7.7</v>
      </c>
      <c r="AS332" t="str">
        <f t="shared" si="137"/>
        <v>Good</v>
      </c>
      <c r="AT332">
        <v>2.35</v>
      </c>
      <c r="AU332" t="str">
        <f t="shared" si="138"/>
        <v>Cinematic Widescreen</v>
      </c>
      <c r="AV332">
        <v>10000</v>
      </c>
      <c r="AW332" t="str">
        <f t="shared" si="139"/>
        <v>Low</v>
      </c>
    </row>
    <row r="333" spans="1:49" x14ac:dyDescent="0.3">
      <c r="A333" t="s">
        <v>0</v>
      </c>
      <c r="B333" t="s">
        <v>1936</v>
      </c>
      <c r="C333">
        <v>255</v>
      </c>
      <c r="D333" t="str">
        <f t="shared" si="119"/>
        <v>Medium</v>
      </c>
      <c r="E333">
        <v>85</v>
      </c>
      <c r="F333" t="str">
        <f t="shared" si="120"/>
        <v>1h 25m</v>
      </c>
      <c r="G333" t="str">
        <f t="shared" si="121"/>
        <v>Featurette</v>
      </c>
      <c r="H333">
        <v>116</v>
      </c>
      <c r="I333" t="str">
        <f t="shared" si="122"/>
        <v>Very Low</v>
      </c>
      <c r="J333">
        <v>329</v>
      </c>
      <c r="K333" t="str">
        <f t="shared" si="123"/>
        <v>Very Low</v>
      </c>
      <c r="L333" t="s">
        <v>1937</v>
      </c>
      <c r="M333">
        <v>8000</v>
      </c>
      <c r="N333" t="str">
        <f t="shared" si="124"/>
        <v>Low</v>
      </c>
      <c r="O333">
        <v>86897182</v>
      </c>
      <c r="P333" t="str">
        <f t="shared" si="125"/>
        <v>Hit</v>
      </c>
      <c r="Q333" t="s">
        <v>1642</v>
      </c>
      <c r="R333" t="str">
        <f t="shared" si="126"/>
        <v>Comedy</v>
      </c>
      <c r="S333">
        <f t="shared" si="127"/>
        <v>1</v>
      </c>
      <c r="T333" t="s">
        <v>1220</v>
      </c>
      <c r="U333" t="s">
        <v>1938</v>
      </c>
      <c r="V333">
        <v>106790</v>
      </c>
      <c r="W333" t="str">
        <f t="shared" si="128"/>
        <v>Medium</v>
      </c>
      <c r="X333">
        <v>9271</v>
      </c>
      <c r="Y333" t="str">
        <f t="shared" si="129"/>
        <v>Low</v>
      </c>
      <c r="Z333" t="s">
        <v>1939</v>
      </c>
      <c r="AA333">
        <v>0</v>
      </c>
      <c r="AB333" t="str">
        <f t="shared" si="130"/>
        <v>Symbolic Poster</v>
      </c>
      <c r="AC333" t="s">
        <v>1940</v>
      </c>
      <c r="AD333" t="s">
        <v>1941</v>
      </c>
      <c r="AE333">
        <v>177</v>
      </c>
      <c r="AF333" t="str">
        <f t="shared" si="131"/>
        <v>Very Low</v>
      </c>
      <c r="AG333" t="s">
        <v>9</v>
      </c>
      <c r="AH333" t="s">
        <v>10</v>
      </c>
      <c r="AI333" t="s">
        <v>556</v>
      </c>
      <c r="AJ333" t="str">
        <f t="shared" si="132"/>
        <v>Adult</v>
      </c>
      <c r="AK333">
        <v>95000000</v>
      </c>
      <c r="AL333" t="str">
        <f t="shared" si="133"/>
        <v>Medium Budget</v>
      </c>
      <c r="AM333">
        <v>2012</v>
      </c>
      <c r="AN333">
        <f t="shared" si="134"/>
        <v>13</v>
      </c>
      <c r="AO333" t="str">
        <f t="shared" si="135"/>
        <v>Modern Classic</v>
      </c>
      <c r="AP333">
        <v>331</v>
      </c>
      <c r="AQ333" t="str">
        <f t="shared" si="136"/>
        <v>Very Low</v>
      </c>
      <c r="AR333">
        <v>6.2</v>
      </c>
      <c r="AS333" t="str">
        <f t="shared" si="137"/>
        <v>Average</v>
      </c>
      <c r="AT333">
        <v>1.85</v>
      </c>
      <c r="AU333" t="str">
        <f t="shared" si="138"/>
        <v>HDTV / Widescreen</v>
      </c>
      <c r="AV333">
        <v>18000</v>
      </c>
      <c r="AW333" t="str">
        <f t="shared" si="139"/>
        <v>Medium</v>
      </c>
    </row>
    <row r="334" spans="1:49" x14ac:dyDescent="0.3">
      <c r="A334" t="s">
        <v>0</v>
      </c>
      <c r="B334" t="s">
        <v>1942</v>
      </c>
      <c r="C334">
        <v>173</v>
      </c>
      <c r="D334" t="str">
        <f t="shared" si="119"/>
        <v>Low</v>
      </c>
      <c r="E334">
        <v>126</v>
      </c>
      <c r="F334" t="str">
        <f t="shared" si="120"/>
        <v>2h 6m</v>
      </c>
      <c r="G334" t="str">
        <f t="shared" si="121"/>
        <v>Long Movie</v>
      </c>
      <c r="H334">
        <v>0</v>
      </c>
      <c r="I334" t="str">
        <f t="shared" si="122"/>
        <v>Very Low</v>
      </c>
      <c r="J334">
        <v>10000</v>
      </c>
      <c r="K334" t="str">
        <f t="shared" si="123"/>
        <v>Low</v>
      </c>
      <c r="L334" t="s">
        <v>948</v>
      </c>
      <c r="M334">
        <v>14000</v>
      </c>
      <c r="N334" t="str">
        <f t="shared" si="124"/>
        <v>Medium</v>
      </c>
      <c r="O334">
        <v>63540020</v>
      </c>
      <c r="P334" t="str">
        <f t="shared" si="125"/>
        <v>Hit</v>
      </c>
      <c r="Q334" t="s">
        <v>44</v>
      </c>
      <c r="R334" t="str">
        <f t="shared" si="126"/>
        <v>Action</v>
      </c>
      <c r="S334">
        <f t="shared" si="127"/>
        <v>3</v>
      </c>
      <c r="T334" t="s">
        <v>1943</v>
      </c>
      <c r="U334" t="s">
        <v>1944</v>
      </c>
      <c r="V334">
        <v>343274</v>
      </c>
      <c r="W334" t="str">
        <f t="shared" si="128"/>
        <v>High</v>
      </c>
      <c r="X334">
        <v>39319</v>
      </c>
      <c r="Y334" t="str">
        <f t="shared" si="129"/>
        <v>Medium</v>
      </c>
      <c r="Z334" t="s">
        <v>411</v>
      </c>
      <c r="AA334">
        <v>2</v>
      </c>
      <c r="AB334" t="str">
        <f t="shared" si="130"/>
        <v>Duo/Trio Poster</v>
      </c>
      <c r="AC334" t="s">
        <v>1945</v>
      </c>
      <c r="AD334" t="s">
        <v>1946</v>
      </c>
      <c r="AE334">
        <v>742</v>
      </c>
      <c r="AF334" t="str">
        <f t="shared" si="131"/>
        <v>Low</v>
      </c>
      <c r="AG334" t="s">
        <v>9</v>
      </c>
      <c r="AH334" t="s">
        <v>1436</v>
      </c>
      <c r="AI334" t="s">
        <v>11</v>
      </c>
      <c r="AJ334" t="str">
        <f t="shared" si="132"/>
        <v>Teen</v>
      </c>
      <c r="AK334">
        <v>93000000</v>
      </c>
      <c r="AL334" t="str">
        <f t="shared" si="133"/>
        <v>Medium Budget</v>
      </c>
      <c r="AM334">
        <v>1997</v>
      </c>
      <c r="AN334">
        <f t="shared" si="134"/>
        <v>28</v>
      </c>
      <c r="AO334" t="str">
        <f t="shared" si="135"/>
        <v>Old Classic</v>
      </c>
      <c r="AP334">
        <v>13000</v>
      </c>
      <c r="AQ334" t="str">
        <f t="shared" si="136"/>
        <v>Medium</v>
      </c>
      <c r="AR334">
        <v>7.7</v>
      </c>
      <c r="AS334" t="str">
        <f t="shared" si="137"/>
        <v>Good</v>
      </c>
      <c r="AT334">
        <v>2.35</v>
      </c>
      <c r="AU334" t="str">
        <f t="shared" si="138"/>
        <v>Cinematic Widescreen</v>
      </c>
      <c r="AV334">
        <v>18000</v>
      </c>
      <c r="AW334" t="str">
        <f t="shared" si="139"/>
        <v>Medium</v>
      </c>
    </row>
    <row r="335" spans="1:49" x14ac:dyDescent="0.3">
      <c r="A335" t="s">
        <v>0</v>
      </c>
      <c r="B335" t="s">
        <v>1947</v>
      </c>
      <c r="C335">
        <v>221</v>
      </c>
      <c r="D335" t="str">
        <f t="shared" si="119"/>
        <v>Medium</v>
      </c>
      <c r="E335">
        <v>146</v>
      </c>
      <c r="F335" t="str">
        <f t="shared" si="120"/>
        <v>2h 26m</v>
      </c>
      <c r="G335" t="str">
        <f t="shared" si="121"/>
        <v>Long Movie</v>
      </c>
      <c r="H335">
        <v>127</v>
      </c>
      <c r="I335" t="str">
        <f t="shared" si="122"/>
        <v>Very Low</v>
      </c>
      <c r="J335">
        <v>722</v>
      </c>
      <c r="K335" t="str">
        <f t="shared" si="123"/>
        <v>Very Low</v>
      </c>
      <c r="L335" t="s">
        <v>1948</v>
      </c>
      <c r="M335">
        <v>962</v>
      </c>
      <c r="N335" t="str">
        <f t="shared" si="124"/>
        <v>Low</v>
      </c>
      <c r="O335">
        <v>95328937</v>
      </c>
      <c r="P335" t="str">
        <f t="shared" si="125"/>
        <v>Hit</v>
      </c>
      <c r="Q335" t="s">
        <v>1386</v>
      </c>
      <c r="R335" t="str">
        <f t="shared" si="126"/>
        <v>Comedy</v>
      </c>
      <c r="S335">
        <f t="shared" si="127"/>
        <v>3</v>
      </c>
      <c r="T335" t="s">
        <v>1949</v>
      </c>
      <c r="U335" t="s">
        <v>1950</v>
      </c>
      <c r="V335">
        <v>59581</v>
      </c>
      <c r="W335" t="str">
        <f t="shared" si="128"/>
        <v>Medium</v>
      </c>
      <c r="X335">
        <v>4555</v>
      </c>
      <c r="Y335" t="str">
        <f t="shared" si="129"/>
        <v>Low</v>
      </c>
      <c r="Z335" t="s">
        <v>1951</v>
      </c>
      <c r="AA335">
        <v>4</v>
      </c>
      <c r="AB335" t="str">
        <f t="shared" si="130"/>
        <v>Ensemble Poster</v>
      </c>
      <c r="AC335" t="s">
        <v>1952</v>
      </c>
      <c r="AD335" t="s">
        <v>1953</v>
      </c>
      <c r="AE335">
        <v>293</v>
      </c>
      <c r="AF335" t="str">
        <f t="shared" si="131"/>
        <v>Very Low</v>
      </c>
      <c r="AG335" t="s">
        <v>9</v>
      </c>
      <c r="AH335" t="s">
        <v>10</v>
      </c>
      <c r="AI335" t="s">
        <v>556</v>
      </c>
      <c r="AJ335" t="str">
        <f t="shared" si="132"/>
        <v>Adult</v>
      </c>
      <c r="AK335">
        <v>100000000</v>
      </c>
      <c r="AL335" t="str">
        <f t="shared" si="133"/>
        <v>High Budget</v>
      </c>
      <c r="AM335">
        <v>2010</v>
      </c>
      <c r="AN335">
        <f t="shared" si="134"/>
        <v>15</v>
      </c>
      <c r="AO335" t="str">
        <f t="shared" si="135"/>
        <v>Modern Classic</v>
      </c>
      <c r="AP335">
        <v>740</v>
      </c>
      <c r="AQ335" t="str">
        <f t="shared" si="136"/>
        <v>Very Low</v>
      </c>
      <c r="AR335">
        <v>4.3</v>
      </c>
      <c r="AS335" t="str">
        <f t="shared" si="137"/>
        <v>Poor</v>
      </c>
      <c r="AT335">
        <v>1.85</v>
      </c>
      <c r="AU335" t="str">
        <f t="shared" si="138"/>
        <v>HDTV / Widescreen</v>
      </c>
      <c r="AV335">
        <v>0</v>
      </c>
      <c r="AW335" t="str">
        <f t="shared" si="139"/>
        <v>Very Low</v>
      </c>
    </row>
    <row r="336" spans="1:49" x14ac:dyDescent="0.3">
      <c r="A336" t="s">
        <v>0</v>
      </c>
      <c r="B336" t="s">
        <v>1954</v>
      </c>
      <c r="C336">
        <v>82</v>
      </c>
      <c r="D336" t="str">
        <f t="shared" si="119"/>
        <v>Low</v>
      </c>
      <c r="E336">
        <v>89</v>
      </c>
      <c r="F336" t="str">
        <f t="shared" si="120"/>
        <v>1h 29m</v>
      </c>
      <c r="G336" t="str">
        <f t="shared" si="121"/>
        <v>Featurette</v>
      </c>
      <c r="H336">
        <v>10</v>
      </c>
      <c r="I336" t="str">
        <f t="shared" si="122"/>
        <v>Very Low</v>
      </c>
      <c r="J336">
        <v>442</v>
      </c>
      <c r="K336" t="str">
        <f t="shared" si="123"/>
        <v>Very Low</v>
      </c>
      <c r="L336" t="s">
        <v>1955</v>
      </c>
      <c r="M336">
        <v>2000</v>
      </c>
      <c r="N336" t="str">
        <f t="shared" si="124"/>
        <v>Low</v>
      </c>
      <c r="O336">
        <v>50802661</v>
      </c>
      <c r="P336" t="str">
        <f t="shared" si="125"/>
        <v>Hit</v>
      </c>
      <c r="Q336" t="s">
        <v>1956</v>
      </c>
      <c r="R336" t="str">
        <f t="shared" si="126"/>
        <v>Adventure</v>
      </c>
      <c r="S336">
        <f t="shared" si="127"/>
        <v>5</v>
      </c>
      <c r="T336" t="s">
        <v>1957</v>
      </c>
      <c r="U336" t="s">
        <v>1958</v>
      </c>
      <c r="V336">
        <v>58300</v>
      </c>
      <c r="W336" t="str">
        <f t="shared" si="128"/>
        <v>Medium</v>
      </c>
      <c r="X336">
        <v>3372</v>
      </c>
      <c r="Y336" t="str">
        <f t="shared" si="129"/>
        <v>Low</v>
      </c>
      <c r="Z336" t="s">
        <v>1959</v>
      </c>
      <c r="AA336">
        <v>1</v>
      </c>
      <c r="AB336" t="str">
        <f t="shared" si="130"/>
        <v>Solo Star Poster</v>
      </c>
      <c r="AC336" t="s">
        <v>1960</v>
      </c>
      <c r="AD336" t="s">
        <v>1961</v>
      </c>
      <c r="AE336">
        <v>139</v>
      </c>
      <c r="AF336" t="str">
        <f t="shared" si="131"/>
        <v>Very Low</v>
      </c>
      <c r="AG336" t="s">
        <v>9</v>
      </c>
      <c r="AH336" t="s">
        <v>10</v>
      </c>
      <c r="AI336" t="s">
        <v>66</v>
      </c>
      <c r="AJ336" t="str">
        <f t="shared" si="132"/>
        <v>Family</v>
      </c>
      <c r="AK336">
        <v>95000000</v>
      </c>
      <c r="AL336" t="str">
        <f t="shared" si="133"/>
        <v>Medium Budget</v>
      </c>
      <c r="AM336">
        <v>2000</v>
      </c>
      <c r="AN336">
        <f t="shared" si="134"/>
        <v>25</v>
      </c>
      <c r="AO336" t="str">
        <f t="shared" si="135"/>
        <v>Old Classic</v>
      </c>
      <c r="AP336">
        <v>919</v>
      </c>
      <c r="AQ336" t="str">
        <f t="shared" si="136"/>
        <v>Very Low</v>
      </c>
      <c r="AR336">
        <v>6.9</v>
      </c>
      <c r="AS336" t="str">
        <f t="shared" si="137"/>
        <v>Average</v>
      </c>
      <c r="AT336">
        <v>1.85</v>
      </c>
      <c r="AU336" t="str">
        <f t="shared" si="138"/>
        <v>HDTV / Widescreen</v>
      </c>
      <c r="AV336">
        <v>0</v>
      </c>
      <c r="AW336" t="str">
        <f t="shared" si="139"/>
        <v>Very Low</v>
      </c>
    </row>
    <row r="337" spans="1:49" x14ac:dyDescent="0.3">
      <c r="A337" t="s">
        <v>0</v>
      </c>
      <c r="B337" t="s">
        <v>1886</v>
      </c>
      <c r="C337">
        <v>233</v>
      </c>
      <c r="D337" t="str">
        <f t="shared" si="119"/>
        <v>Medium</v>
      </c>
      <c r="E337">
        <v>88</v>
      </c>
      <c r="F337" t="str">
        <f t="shared" si="120"/>
        <v>1h 28m</v>
      </c>
      <c r="G337" t="str">
        <f t="shared" si="121"/>
        <v>Featurette</v>
      </c>
      <c r="H337">
        <v>20</v>
      </c>
      <c r="I337" t="str">
        <f t="shared" si="122"/>
        <v>Very Low</v>
      </c>
      <c r="J337">
        <v>916</v>
      </c>
      <c r="K337" t="str">
        <f t="shared" si="123"/>
        <v>Very Low</v>
      </c>
      <c r="L337" t="s">
        <v>801</v>
      </c>
      <c r="M337">
        <v>22000</v>
      </c>
      <c r="N337" t="str">
        <f t="shared" si="124"/>
        <v>Medium</v>
      </c>
      <c r="O337">
        <v>161317423</v>
      </c>
      <c r="P337" t="str">
        <f t="shared" si="125"/>
        <v>Hit</v>
      </c>
      <c r="Q337" t="s">
        <v>442</v>
      </c>
      <c r="R337" t="str">
        <f t="shared" si="126"/>
        <v>Adventure</v>
      </c>
      <c r="S337">
        <f t="shared" si="127"/>
        <v>4</v>
      </c>
      <c r="T337" t="s">
        <v>120</v>
      </c>
      <c r="U337" t="s">
        <v>1962</v>
      </c>
      <c r="V337">
        <v>145321</v>
      </c>
      <c r="W337" t="str">
        <f t="shared" si="128"/>
        <v>Medium</v>
      </c>
      <c r="X337">
        <v>25354</v>
      </c>
      <c r="Y337" t="str">
        <f t="shared" si="129"/>
        <v>Medium</v>
      </c>
      <c r="Z337" t="s">
        <v>1963</v>
      </c>
      <c r="AA337">
        <v>0</v>
      </c>
      <c r="AB337" t="str">
        <f t="shared" si="130"/>
        <v>Symbolic Poster</v>
      </c>
      <c r="AC337" t="s">
        <v>1964</v>
      </c>
      <c r="AD337" t="s">
        <v>1965</v>
      </c>
      <c r="AE337">
        <v>139</v>
      </c>
      <c r="AF337" t="str">
        <f t="shared" si="131"/>
        <v>Very Low</v>
      </c>
      <c r="AG337" t="s">
        <v>9</v>
      </c>
      <c r="AH337" t="s">
        <v>10</v>
      </c>
      <c r="AI337" t="s">
        <v>66</v>
      </c>
      <c r="AJ337" t="str">
        <f t="shared" si="132"/>
        <v>Family</v>
      </c>
      <c r="AK337">
        <v>95000000</v>
      </c>
      <c r="AL337" t="str">
        <f t="shared" si="133"/>
        <v>Medium Budget</v>
      </c>
      <c r="AM337">
        <v>2012</v>
      </c>
      <c r="AN337">
        <f t="shared" si="134"/>
        <v>13</v>
      </c>
      <c r="AO337" t="str">
        <f t="shared" si="135"/>
        <v>Modern Classic</v>
      </c>
      <c r="AP337">
        <v>1000</v>
      </c>
      <c r="AQ337" t="str">
        <f t="shared" si="136"/>
        <v>Very Low</v>
      </c>
      <c r="AR337">
        <v>6.6</v>
      </c>
      <c r="AS337" t="str">
        <f t="shared" si="137"/>
        <v>Average</v>
      </c>
      <c r="AT337">
        <v>2.35</v>
      </c>
      <c r="AU337" t="str">
        <f t="shared" si="138"/>
        <v>Cinematic Widescreen</v>
      </c>
      <c r="AV337">
        <v>14000</v>
      </c>
      <c r="AW337" t="str">
        <f t="shared" si="139"/>
        <v>Medium</v>
      </c>
    </row>
    <row r="338" spans="1:49" x14ac:dyDescent="0.3">
      <c r="A338" t="s">
        <v>0</v>
      </c>
      <c r="B338" t="s">
        <v>828</v>
      </c>
      <c r="C338">
        <v>343</v>
      </c>
      <c r="D338" t="str">
        <f t="shared" si="119"/>
        <v>Medium</v>
      </c>
      <c r="E338">
        <v>105</v>
      </c>
      <c r="F338" t="str">
        <f t="shared" si="120"/>
        <v>1h 45m</v>
      </c>
      <c r="G338" t="str">
        <f t="shared" si="121"/>
        <v>Standard Movie</v>
      </c>
      <c r="H338">
        <v>0</v>
      </c>
      <c r="I338" t="str">
        <f t="shared" si="122"/>
        <v>Very Low</v>
      </c>
      <c r="J338">
        <v>502</v>
      </c>
      <c r="K338" t="str">
        <f t="shared" si="123"/>
        <v>Very Low</v>
      </c>
      <c r="L338" t="s">
        <v>1966</v>
      </c>
      <c r="M338">
        <v>2000</v>
      </c>
      <c r="N338" t="str">
        <f t="shared" si="124"/>
        <v>Low</v>
      </c>
      <c r="O338">
        <v>201148159</v>
      </c>
      <c r="P338" t="str">
        <f t="shared" si="125"/>
        <v>Superhit</v>
      </c>
      <c r="Q338" t="s">
        <v>1967</v>
      </c>
      <c r="R338" t="str">
        <f t="shared" si="126"/>
        <v>Drama</v>
      </c>
      <c r="S338">
        <f t="shared" si="127"/>
        <v>4</v>
      </c>
      <c r="T338" t="s">
        <v>565</v>
      </c>
      <c r="U338" t="s">
        <v>1968</v>
      </c>
      <c r="V338">
        <v>103737</v>
      </c>
      <c r="W338" t="str">
        <f t="shared" si="128"/>
        <v>Medium</v>
      </c>
      <c r="X338">
        <v>4671</v>
      </c>
      <c r="Y338" t="str">
        <f t="shared" si="129"/>
        <v>Low</v>
      </c>
      <c r="Z338" t="s">
        <v>850</v>
      </c>
      <c r="AA338">
        <v>1</v>
      </c>
      <c r="AB338" t="str">
        <f t="shared" si="130"/>
        <v>Solo Star Poster</v>
      </c>
      <c r="AC338" t="s">
        <v>1969</v>
      </c>
      <c r="AD338" t="s">
        <v>1970</v>
      </c>
      <c r="AE338">
        <v>322</v>
      </c>
      <c r="AF338" t="str">
        <f t="shared" si="131"/>
        <v>Very Low</v>
      </c>
      <c r="AG338" t="s">
        <v>9</v>
      </c>
      <c r="AH338" t="s">
        <v>10</v>
      </c>
      <c r="AI338" t="s">
        <v>66</v>
      </c>
      <c r="AJ338" t="str">
        <f t="shared" si="132"/>
        <v>Family</v>
      </c>
      <c r="AK338">
        <v>95000000</v>
      </c>
      <c r="AL338" t="str">
        <f t="shared" si="133"/>
        <v>Medium Budget</v>
      </c>
      <c r="AM338">
        <v>2015</v>
      </c>
      <c r="AN338">
        <f t="shared" si="134"/>
        <v>10</v>
      </c>
      <c r="AO338" t="str">
        <f t="shared" si="135"/>
        <v>Modern Classic</v>
      </c>
      <c r="AP338">
        <v>520</v>
      </c>
      <c r="AQ338" t="str">
        <f t="shared" si="136"/>
        <v>Very Low</v>
      </c>
      <c r="AR338">
        <v>7</v>
      </c>
      <c r="AS338" t="str">
        <f t="shared" si="137"/>
        <v>Good</v>
      </c>
      <c r="AT338">
        <v>2.35</v>
      </c>
      <c r="AU338" t="str">
        <f t="shared" si="138"/>
        <v>Cinematic Widescreen</v>
      </c>
      <c r="AV338">
        <v>56000</v>
      </c>
      <c r="AW338" t="str">
        <f t="shared" si="139"/>
        <v>High</v>
      </c>
    </row>
    <row r="339" spans="1:49" x14ac:dyDescent="0.3">
      <c r="A339" t="s">
        <v>0</v>
      </c>
      <c r="B339" t="s">
        <v>142</v>
      </c>
      <c r="C339">
        <v>308</v>
      </c>
      <c r="D339" t="str">
        <f t="shared" si="119"/>
        <v>Medium</v>
      </c>
      <c r="E339">
        <v>135</v>
      </c>
      <c r="F339" t="str">
        <f t="shared" si="120"/>
        <v>2h 15m</v>
      </c>
      <c r="G339" t="str">
        <f t="shared" si="121"/>
        <v>Long Movie</v>
      </c>
      <c r="H339">
        <v>0</v>
      </c>
      <c r="I339" t="str">
        <f t="shared" si="122"/>
        <v>Very Low</v>
      </c>
      <c r="J339">
        <v>310</v>
      </c>
      <c r="K339" t="str">
        <f t="shared" si="123"/>
        <v>Very Low</v>
      </c>
      <c r="L339" t="s">
        <v>1971</v>
      </c>
      <c r="M339">
        <v>873</v>
      </c>
      <c r="N339" t="str">
        <f t="shared" si="124"/>
        <v>Low</v>
      </c>
      <c r="O339">
        <v>43982842</v>
      </c>
      <c r="P339" t="str">
        <f t="shared" si="125"/>
        <v>Average</v>
      </c>
      <c r="Q339" t="s">
        <v>1972</v>
      </c>
      <c r="R339" t="str">
        <f t="shared" si="126"/>
        <v>Drama</v>
      </c>
      <c r="S339">
        <f t="shared" si="127"/>
        <v>3</v>
      </c>
      <c r="T339" t="s">
        <v>1973</v>
      </c>
      <c r="U339" t="s">
        <v>1974</v>
      </c>
      <c r="V339">
        <v>125109</v>
      </c>
      <c r="W339" t="str">
        <f t="shared" si="128"/>
        <v>Medium</v>
      </c>
      <c r="X339">
        <v>2370</v>
      </c>
      <c r="Y339" t="str">
        <f t="shared" si="129"/>
        <v>Low</v>
      </c>
      <c r="Z339" t="s">
        <v>403</v>
      </c>
      <c r="AA339">
        <v>1</v>
      </c>
      <c r="AB339" t="str">
        <f t="shared" si="130"/>
        <v>Solo Star Poster</v>
      </c>
      <c r="AC339" t="s">
        <v>1975</v>
      </c>
      <c r="AD339" t="s">
        <v>1976</v>
      </c>
      <c r="AE339">
        <v>593</v>
      </c>
      <c r="AF339" t="str">
        <f t="shared" si="131"/>
        <v>Low</v>
      </c>
      <c r="AG339" t="s">
        <v>9</v>
      </c>
      <c r="AH339" t="s">
        <v>10</v>
      </c>
      <c r="AI339" t="s">
        <v>11</v>
      </c>
      <c r="AJ339" t="str">
        <f t="shared" si="132"/>
        <v>Teen</v>
      </c>
      <c r="AK339">
        <v>65000000</v>
      </c>
      <c r="AL339" t="str">
        <f t="shared" si="133"/>
        <v>Medium Budget</v>
      </c>
      <c r="AM339">
        <v>2009</v>
      </c>
      <c r="AN339">
        <f t="shared" si="134"/>
        <v>16</v>
      </c>
      <c r="AO339" t="str">
        <f t="shared" si="135"/>
        <v>Old Classic</v>
      </c>
      <c r="AP339">
        <v>560</v>
      </c>
      <c r="AQ339" t="str">
        <f t="shared" si="136"/>
        <v>Very Low</v>
      </c>
      <c r="AR339">
        <v>6.7</v>
      </c>
      <c r="AS339" t="str">
        <f t="shared" si="137"/>
        <v>Average</v>
      </c>
      <c r="AT339">
        <v>2.35</v>
      </c>
      <c r="AU339" t="str">
        <f t="shared" si="138"/>
        <v>Cinematic Widescreen</v>
      </c>
      <c r="AV339">
        <v>16000</v>
      </c>
      <c r="AW339" t="str">
        <f t="shared" si="139"/>
        <v>Medium</v>
      </c>
    </row>
    <row r="340" spans="1:49" x14ac:dyDescent="0.3">
      <c r="A340" t="s">
        <v>0</v>
      </c>
      <c r="B340" t="s">
        <v>42</v>
      </c>
      <c r="C340">
        <v>301</v>
      </c>
      <c r="D340" t="str">
        <f t="shared" si="119"/>
        <v>Medium</v>
      </c>
      <c r="E340">
        <v>100</v>
      </c>
      <c r="F340" t="str">
        <f t="shared" si="120"/>
        <v>1h 40m</v>
      </c>
      <c r="G340" t="str">
        <f t="shared" si="121"/>
        <v>Standard Movie</v>
      </c>
      <c r="H340">
        <v>475</v>
      </c>
      <c r="I340" t="str">
        <f t="shared" si="122"/>
        <v>Very Low</v>
      </c>
      <c r="J340">
        <v>799</v>
      </c>
      <c r="K340" t="str">
        <f t="shared" si="123"/>
        <v>Very Low</v>
      </c>
      <c r="L340" t="s">
        <v>1118</v>
      </c>
      <c r="M340">
        <v>1000</v>
      </c>
      <c r="N340" t="str">
        <f t="shared" si="124"/>
        <v>Low</v>
      </c>
      <c r="O340">
        <v>380838870</v>
      </c>
      <c r="P340" t="str">
        <f t="shared" si="125"/>
        <v>Superhit</v>
      </c>
      <c r="Q340" t="s">
        <v>442</v>
      </c>
      <c r="R340" t="str">
        <f t="shared" si="126"/>
        <v>Adventure</v>
      </c>
      <c r="S340">
        <f t="shared" si="127"/>
        <v>4</v>
      </c>
      <c r="T340" t="s">
        <v>1977</v>
      </c>
      <c r="U340" t="s">
        <v>1978</v>
      </c>
      <c r="V340">
        <v>692482</v>
      </c>
      <c r="W340" t="str">
        <f t="shared" si="128"/>
        <v>Very High</v>
      </c>
      <c r="X340">
        <v>5641</v>
      </c>
      <c r="Y340" t="str">
        <f t="shared" si="129"/>
        <v>Low</v>
      </c>
      <c r="Z340" t="s">
        <v>61</v>
      </c>
      <c r="AA340">
        <v>0</v>
      </c>
      <c r="AB340" t="str">
        <f t="shared" si="130"/>
        <v>Symbolic Poster</v>
      </c>
      <c r="AC340" t="s">
        <v>1979</v>
      </c>
      <c r="AD340" t="s">
        <v>1980</v>
      </c>
      <c r="AE340">
        <v>866</v>
      </c>
      <c r="AF340" t="str">
        <f t="shared" si="131"/>
        <v>Low</v>
      </c>
      <c r="AG340" t="s">
        <v>9</v>
      </c>
      <c r="AH340" t="s">
        <v>10</v>
      </c>
      <c r="AI340" t="s">
        <v>248</v>
      </c>
      <c r="AJ340" t="str">
        <f t="shared" si="132"/>
        <v>Family</v>
      </c>
      <c r="AK340">
        <v>94000000</v>
      </c>
      <c r="AL340" t="str">
        <f t="shared" si="133"/>
        <v>Medium Budget</v>
      </c>
      <c r="AM340">
        <v>2003</v>
      </c>
      <c r="AN340">
        <f t="shared" si="134"/>
        <v>22</v>
      </c>
      <c r="AO340" t="str">
        <f t="shared" si="135"/>
        <v>Old Classic</v>
      </c>
      <c r="AP340">
        <v>939</v>
      </c>
      <c r="AQ340" t="str">
        <f t="shared" si="136"/>
        <v>Very Low</v>
      </c>
      <c r="AR340">
        <v>8.1999999999999993</v>
      </c>
      <c r="AS340" t="str">
        <f t="shared" si="137"/>
        <v>Excellent</v>
      </c>
      <c r="AT340">
        <v>1.85</v>
      </c>
      <c r="AU340" t="str">
        <f t="shared" si="138"/>
        <v>HDTV / Widescreen</v>
      </c>
      <c r="AV340">
        <v>11000</v>
      </c>
      <c r="AW340" t="str">
        <f t="shared" si="139"/>
        <v>Medium</v>
      </c>
    </row>
    <row r="341" spans="1:49" x14ac:dyDescent="0.3">
      <c r="A341" t="s">
        <v>0</v>
      </c>
      <c r="B341" t="s">
        <v>142</v>
      </c>
      <c r="C341">
        <v>328</v>
      </c>
      <c r="D341" t="str">
        <f t="shared" si="119"/>
        <v>Medium</v>
      </c>
      <c r="E341">
        <v>192</v>
      </c>
      <c r="F341" t="str">
        <f t="shared" si="120"/>
        <v>3h 12m</v>
      </c>
      <c r="G341" t="str">
        <f t="shared" si="121"/>
        <v>Epic</v>
      </c>
      <c r="H341">
        <v>0</v>
      </c>
      <c r="I341" t="str">
        <f t="shared" si="122"/>
        <v>Very Low</v>
      </c>
      <c r="J341">
        <v>416</v>
      </c>
      <c r="K341" t="str">
        <f t="shared" si="123"/>
        <v>Very Low</v>
      </c>
      <c r="L341" t="s">
        <v>1595</v>
      </c>
      <c r="M341">
        <v>5000</v>
      </c>
      <c r="N341" t="str">
        <f t="shared" si="124"/>
        <v>Low</v>
      </c>
      <c r="O341">
        <v>377019252</v>
      </c>
      <c r="P341" t="str">
        <f t="shared" si="125"/>
        <v>Superhit</v>
      </c>
      <c r="Q341" t="s">
        <v>529</v>
      </c>
      <c r="R341" t="str">
        <f t="shared" si="126"/>
        <v>Action</v>
      </c>
      <c r="S341">
        <f t="shared" si="127"/>
        <v>4</v>
      </c>
      <c r="T341" t="s">
        <v>13</v>
      </c>
      <c r="U341" t="s">
        <v>1981</v>
      </c>
      <c r="V341">
        <v>1215718</v>
      </c>
      <c r="W341" t="str">
        <f t="shared" si="128"/>
        <v>Very High</v>
      </c>
      <c r="X341">
        <v>6434</v>
      </c>
      <c r="Y341" t="str">
        <f t="shared" si="129"/>
        <v>Low</v>
      </c>
      <c r="Z341" t="s">
        <v>1982</v>
      </c>
      <c r="AA341">
        <v>2</v>
      </c>
      <c r="AB341" t="str">
        <f t="shared" si="130"/>
        <v>Duo/Trio Poster</v>
      </c>
      <c r="AC341" t="s">
        <v>1983</v>
      </c>
      <c r="AD341" t="s">
        <v>1984</v>
      </c>
      <c r="AE341">
        <v>3189</v>
      </c>
      <c r="AF341" t="str">
        <f t="shared" si="131"/>
        <v>Medium</v>
      </c>
      <c r="AG341" t="s">
        <v>9</v>
      </c>
      <c r="AH341" t="s">
        <v>10</v>
      </c>
      <c r="AI341" t="s">
        <v>11</v>
      </c>
      <c r="AJ341" t="str">
        <f t="shared" si="132"/>
        <v>Teen</v>
      </c>
      <c r="AK341">
        <v>94000000</v>
      </c>
      <c r="AL341" t="str">
        <f t="shared" si="133"/>
        <v>Medium Budget</v>
      </c>
      <c r="AM341">
        <v>2003</v>
      </c>
      <c r="AN341">
        <f t="shared" si="134"/>
        <v>22</v>
      </c>
      <c r="AO341" t="str">
        <f t="shared" si="135"/>
        <v>Old Classic</v>
      </c>
      <c r="AP341">
        <v>857</v>
      </c>
      <c r="AQ341" t="str">
        <f t="shared" si="136"/>
        <v>Very Low</v>
      </c>
      <c r="AR341">
        <v>8.9</v>
      </c>
      <c r="AS341" t="str">
        <f t="shared" si="137"/>
        <v>Excellent</v>
      </c>
      <c r="AT341">
        <v>2.35</v>
      </c>
      <c r="AU341" t="str">
        <f t="shared" si="138"/>
        <v>Cinematic Widescreen</v>
      </c>
      <c r="AV341">
        <v>16000</v>
      </c>
      <c r="AW341" t="str">
        <f t="shared" si="139"/>
        <v>Medium</v>
      </c>
    </row>
    <row r="342" spans="1:49" x14ac:dyDescent="0.3">
      <c r="A342" t="s">
        <v>0</v>
      </c>
      <c r="B342" t="s">
        <v>142</v>
      </c>
      <c r="C342">
        <v>294</v>
      </c>
      <c r="D342" t="str">
        <f t="shared" si="119"/>
        <v>Medium</v>
      </c>
      <c r="E342">
        <v>172</v>
      </c>
      <c r="F342" t="str">
        <f t="shared" si="120"/>
        <v>2h 52m</v>
      </c>
      <c r="G342" t="str">
        <f t="shared" si="121"/>
        <v>Long Movie</v>
      </c>
      <c r="H342">
        <v>0</v>
      </c>
      <c r="I342" t="str">
        <f t="shared" si="122"/>
        <v>Very Low</v>
      </c>
      <c r="J342">
        <v>857</v>
      </c>
      <c r="K342" t="str">
        <f t="shared" si="123"/>
        <v>Very Low</v>
      </c>
      <c r="L342" t="s">
        <v>13</v>
      </c>
      <c r="M342">
        <v>16000</v>
      </c>
      <c r="N342" t="str">
        <f t="shared" si="124"/>
        <v>Medium</v>
      </c>
      <c r="O342">
        <v>340478898</v>
      </c>
      <c r="P342" t="str">
        <f t="shared" si="125"/>
        <v>Superhit</v>
      </c>
      <c r="Q342" t="s">
        <v>529</v>
      </c>
      <c r="R342" t="str">
        <f t="shared" si="126"/>
        <v>Action</v>
      </c>
      <c r="S342">
        <f t="shared" si="127"/>
        <v>4</v>
      </c>
      <c r="T342" t="s">
        <v>172</v>
      </c>
      <c r="U342" t="s">
        <v>1985</v>
      </c>
      <c r="V342">
        <v>1100446</v>
      </c>
      <c r="W342" t="str">
        <f t="shared" si="128"/>
        <v>Very High</v>
      </c>
      <c r="X342">
        <v>23052</v>
      </c>
      <c r="Y342" t="str">
        <f t="shared" si="129"/>
        <v>Medium</v>
      </c>
      <c r="Z342" t="s">
        <v>1595</v>
      </c>
      <c r="AA342">
        <v>1</v>
      </c>
      <c r="AB342" t="str">
        <f t="shared" si="130"/>
        <v>Solo Star Poster</v>
      </c>
      <c r="AC342" t="s">
        <v>1986</v>
      </c>
      <c r="AD342" t="s">
        <v>1987</v>
      </c>
      <c r="AE342">
        <v>2417</v>
      </c>
      <c r="AF342" t="str">
        <f t="shared" si="131"/>
        <v>Medium</v>
      </c>
      <c r="AG342" t="s">
        <v>9</v>
      </c>
      <c r="AH342" t="s">
        <v>10</v>
      </c>
      <c r="AI342" t="s">
        <v>11</v>
      </c>
      <c r="AJ342" t="str">
        <f t="shared" si="132"/>
        <v>Teen</v>
      </c>
      <c r="AK342">
        <v>94000000</v>
      </c>
      <c r="AL342" t="str">
        <f t="shared" si="133"/>
        <v>Medium Budget</v>
      </c>
      <c r="AM342">
        <v>2002</v>
      </c>
      <c r="AN342">
        <f t="shared" si="134"/>
        <v>23</v>
      </c>
      <c r="AO342" t="str">
        <f t="shared" si="135"/>
        <v>Old Classic</v>
      </c>
      <c r="AP342">
        <v>5000</v>
      </c>
      <c r="AQ342" t="str">
        <f t="shared" si="136"/>
        <v>Low</v>
      </c>
      <c r="AR342">
        <v>8.6999999999999993</v>
      </c>
      <c r="AS342" t="str">
        <f t="shared" si="137"/>
        <v>Excellent</v>
      </c>
      <c r="AT342">
        <v>2.35</v>
      </c>
      <c r="AU342" t="str">
        <f t="shared" si="138"/>
        <v>Cinematic Widescreen</v>
      </c>
      <c r="AV342">
        <v>10000</v>
      </c>
      <c r="AW342" t="str">
        <f t="shared" si="139"/>
        <v>Low</v>
      </c>
    </row>
    <row r="343" spans="1:49" x14ac:dyDescent="0.3">
      <c r="A343" t="s">
        <v>0</v>
      </c>
      <c r="B343" t="s">
        <v>1988</v>
      </c>
      <c r="C343">
        <v>175</v>
      </c>
      <c r="D343" t="str">
        <f t="shared" si="119"/>
        <v>Low</v>
      </c>
      <c r="E343">
        <v>102</v>
      </c>
      <c r="F343" t="str">
        <f t="shared" si="120"/>
        <v>1h 42m</v>
      </c>
      <c r="G343" t="str">
        <f t="shared" si="121"/>
        <v>Standard Movie</v>
      </c>
      <c r="H343">
        <v>44</v>
      </c>
      <c r="I343" t="str">
        <f t="shared" si="122"/>
        <v>Very Low</v>
      </c>
      <c r="J343">
        <v>766</v>
      </c>
      <c r="K343" t="str">
        <f t="shared" si="123"/>
        <v>Very Low</v>
      </c>
      <c r="L343" t="s">
        <v>627</v>
      </c>
      <c r="M343">
        <v>12000</v>
      </c>
      <c r="N343" t="str">
        <f t="shared" si="124"/>
        <v>Medium</v>
      </c>
      <c r="O343">
        <v>17176900</v>
      </c>
      <c r="P343" t="str">
        <f t="shared" si="125"/>
        <v>Average</v>
      </c>
      <c r="Q343" t="s">
        <v>14</v>
      </c>
      <c r="R343" t="str">
        <f t="shared" si="126"/>
        <v>Action</v>
      </c>
      <c r="S343">
        <f t="shared" si="127"/>
        <v>3</v>
      </c>
      <c r="T343" t="s">
        <v>272</v>
      </c>
      <c r="U343" t="s">
        <v>1989</v>
      </c>
      <c r="V343">
        <v>54501</v>
      </c>
      <c r="W343" t="str">
        <f t="shared" si="128"/>
        <v>Medium</v>
      </c>
      <c r="X343">
        <v>17098</v>
      </c>
      <c r="Y343" t="str">
        <f t="shared" si="129"/>
        <v>Medium</v>
      </c>
      <c r="Z343" t="s">
        <v>1990</v>
      </c>
      <c r="AA343">
        <v>4</v>
      </c>
      <c r="AB343" t="str">
        <f t="shared" si="130"/>
        <v>Ensemble Poster</v>
      </c>
      <c r="AC343" t="s">
        <v>1991</v>
      </c>
      <c r="AD343" t="s">
        <v>1992</v>
      </c>
      <c r="AE343">
        <v>154</v>
      </c>
      <c r="AF343" t="str">
        <f t="shared" si="131"/>
        <v>Very Low</v>
      </c>
      <c r="AG343" t="s">
        <v>9</v>
      </c>
      <c r="AH343" t="s">
        <v>10</v>
      </c>
      <c r="AI343" t="s">
        <v>11</v>
      </c>
      <c r="AJ343" t="str">
        <f t="shared" si="132"/>
        <v>Teen</v>
      </c>
      <c r="AK343">
        <v>95000000</v>
      </c>
      <c r="AL343" t="str">
        <f t="shared" si="133"/>
        <v>Medium Budget</v>
      </c>
      <c r="AM343">
        <v>2014</v>
      </c>
      <c r="AN343">
        <f t="shared" si="134"/>
        <v>11</v>
      </c>
      <c r="AO343" t="str">
        <f t="shared" si="135"/>
        <v>Modern Classic</v>
      </c>
      <c r="AP343">
        <v>3000</v>
      </c>
      <c r="AQ343" t="str">
        <f t="shared" si="136"/>
        <v>Low</v>
      </c>
      <c r="AR343">
        <v>5.5</v>
      </c>
      <c r="AS343" t="str">
        <f t="shared" si="137"/>
        <v>Below Average</v>
      </c>
      <c r="AT343">
        <v>2.35</v>
      </c>
      <c r="AU343" t="str">
        <f t="shared" si="138"/>
        <v>Cinematic Widescreen</v>
      </c>
      <c r="AV343">
        <v>16000</v>
      </c>
      <c r="AW343" t="str">
        <f t="shared" si="139"/>
        <v>Medium</v>
      </c>
    </row>
    <row r="344" spans="1:49" x14ac:dyDescent="0.3">
      <c r="A344" t="s">
        <v>0</v>
      </c>
      <c r="B344" t="s">
        <v>1754</v>
      </c>
      <c r="C344">
        <v>199</v>
      </c>
      <c r="D344" t="str">
        <f t="shared" si="119"/>
        <v>Low</v>
      </c>
      <c r="E344">
        <v>100</v>
      </c>
      <c r="F344" t="str">
        <f t="shared" si="120"/>
        <v>1h 40m</v>
      </c>
      <c r="G344" t="str">
        <f t="shared" si="121"/>
        <v>Standard Movie</v>
      </c>
      <c r="H344">
        <v>165</v>
      </c>
      <c r="I344" t="str">
        <f t="shared" si="122"/>
        <v>Very Low</v>
      </c>
      <c r="J344">
        <v>240</v>
      </c>
      <c r="K344" t="str">
        <f t="shared" si="123"/>
        <v>Very Low</v>
      </c>
      <c r="L344" t="s">
        <v>496</v>
      </c>
      <c r="M344">
        <v>11000</v>
      </c>
      <c r="N344" t="str">
        <f t="shared" si="124"/>
        <v>Medium</v>
      </c>
      <c r="O344">
        <v>131144183</v>
      </c>
      <c r="P344" t="str">
        <f t="shared" si="125"/>
        <v>Hit</v>
      </c>
      <c r="Q344" t="s">
        <v>1901</v>
      </c>
      <c r="R344" t="str">
        <f t="shared" si="126"/>
        <v>Action</v>
      </c>
      <c r="S344">
        <f t="shared" si="127"/>
        <v>4</v>
      </c>
      <c r="T344" t="s">
        <v>536</v>
      </c>
      <c r="U344" t="s">
        <v>1993</v>
      </c>
      <c r="V344">
        <v>157016</v>
      </c>
      <c r="W344" t="str">
        <f t="shared" si="128"/>
        <v>Medium</v>
      </c>
      <c r="X344">
        <v>12150</v>
      </c>
      <c r="Y344" t="str">
        <f t="shared" si="129"/>
        <v>Medium</v>
      </c>
      <c r="Z344" t="s">
        <v>1994</v>
      </c>
      <c r="AA344">
        <v>1</v>
      </c>
      <c r="AB344" t="str">
        <f t="shared" si="130"/>
        <v>Solo Star Poster</v>
      </c>
      <c r="AC344" t="s">
        <v>1995</v>
      </c>
      <c r="AD344" t="s">
        <v>1996</v>
      </c>
      <c r="AE344">
        <v>824</v>
      </c>
      <c r="AF344" t="str">
        <f t="shared" si="131"/>
        <v>Low</v>
      </c>
      <c r="AG344" t="s">
        <v>9</v>
      </c>
      <c r="AH344" t="s">
        <v>10</v>
      </c>
      <c r="AI344" t="s">
        <v>11</v>
      </c>
      <c r="AJ344" t="str">
        <f t="shared" si="132"/>
        <v>Teen</v>
      </c>
      <c r="AK344">
        <v>115000000</v>
      </c>
      <c r="AL344" t="str">
        <f t="shared" si="133"/>
        <v>High Budget</v>
      </c>
      <c r="AM344">
        <v>2001</v>
      </c>
      <c r="AN344">
        <f t="shared" si="134"/>
        <v>24</v>
      </c>
      <c r="AO344" t="str">
        <f t="shared" si="135"/>
        <v>Old Classic</v>
      </c>
      <c r="AP344">
        <v>509</v>
      </c>
      <c r="AQ344" t="str">
        <f t="shared" si="136"/>
        <v>Very Low</v>
      </c>
      <c r="AR344">
        <v>5.7</v>
      </c>
      <c r="AS344" t="str">
        <f t="shared" si="137"/>
        <v>Below Average</v>
      </c>
      <c r="AT344">
        <v>2.35</v>
      </c>
      <c r="AU344" t="str">
        <f t="shared" si="138"/>
        <v>Cinematic Widescreen</v>
      </c>
      <c r="AV344">
        <v>0</v>
      </c>
      <c r="AW344" t="str">
        <f t="shared" si="139"/>
        <v>Very Low</v>
      </c>
    </row>
    <row r="345" spans="1:49" x14ac:dyDescent="0.3">
      <c r="A345" t="s">
        <v>0</v>
      </c>
      <c r="B345" t="s">
        <v>1997</v>
      </c>
      <c r="C345">
        <v>355</v>
      </c>
      <c r="D345" t="str">
        <f t="shared" si="119"/>
        <v>Medium</v>
      </c>
      <c r="E345">
        <v>119</v>
      </c>
      <c r="F345" t="str">
        <f t="shared" si="120"/>
        <v>1h 59m</v>
      </c>
      <c r="G345" t="str">
        <f t="shared" si="121"/>
        <v>Standard Movie</v>
      </c>
      <c r="H345">
        <v>0</v>
      </c>
      <c r="I345" t="str">
        <f t="shared" si="122"/>
        <v>Very Low</v>
      </c>
      <c r="J345">
        <v>968</v>
      </c>
      <c r="K345" t="str">
        <f t="shared" si="123"/>
        <v>Very Low</v>
      </c>
      <c r="L345" t="s">
        <v>437</v>
      </c>
      <c r="M345">
        <v>40000</v>
      </c>
      <c r="N345" t="str">
        <f t="shared" si="124"/>
        <v>Medium</v>
      </c>
      <c r="O345">
        <v>23014504</v>
      </c>
      <c r="P345" t="str">
        <f t="shared" si="125"/>
        <v>Average</v>
      </c>
      <c r="Q345" t="s">
        <v>1998</v>
      </c>
      <c r="R345" t="str">
        <f t="shared" si="126"/>
        <v>Drama</v>
      </c>
      <c r="S345">
        <f t="shared" si="127"/>
        <v>5</v>
      </c>
      <c r="T345" t="s">
        <v>15</v>
      </c>
      <c r="U345" t="s">
        <v>1999</v>
      </c>
      <c r="V345">
        <v>172707</v>
      </c>
      <c r="W345" t="str">
        <f t="shared" si="128"/>
        <v>Medium</v>
      </c>
      <c r="X345">
        <v>54031</v>
      </c>
      <c r="Y345" t="str">
        <f t="shared" si="129"/>
        <v>High</v>
      </c>
      <c r="Z345" t="s">
        <v>350</v>
      </c>
      <c r="AA345">
        <v>1</v>
      </c>
      <c r="AB345" t="str">
        <f t="shared" si="130"/>
        <v>Solo Star Poster</v>
      </c>
      <c r="AC345" t="s">
        <v>2000</v>
      </c>
      <c r="AD345" t="s">
        <v>2001</v>
      </c>
      <c r="AE345">
        <v>462</v>
      </c>
      <c r="AF345" t="str">
        <f t="shared" si="131"/>
        <v>Very Low</v>
      </c>
      <c r="AG345" t="s">
        <v>9</v>
      </c>
      <c r="AH345" t="s">
        <v>28</v>
      </c>
      <c r="AI345" t="s">
        <v>11</v>
      </c>
      <c r="AJ345" t="str">
        <f t="shared" si="132"/>
        <v>Teen</v>
      </c>
      <c r="AK345">
        <v>100000000</v>
      </c>
      <c r="AL345" t="str">
        <f t="shared" si="133"/>
        <v>High Budget</v>
      </c>
      <c r="AM345">
        <v>2014</v>
      </c>
      <c r="AN345">
        <f t="shared" si="134"/>
        <v>11</v>
      </c>
      <c r="AO345" t="str">
        <f t="shared" si="135"/>
        <v>Modern Classic</v>
      </c>
      <c r="AP345">
        <v>11000</v>
      </c>
      <c r="AQ345" t="str">
        <f t="shared" si="136"/>
        <v>Medium</v>
      </c>
      <c r="AR345">
        <v>6.3</v>
      </c>
      <c r="AS345" t="str">
        <f t="shared" si="137"/>
        <v>Average</v>
      </c>
      <c r="AT345">
        <v>2.35</v>
      </c>
      <c r="AU345" t="str">
        <f t="shared" si="138"/>
        <v>Cinematic Widescreen</v>
      </c>
      <c r="AV345">
        <v>37000</v>
      </c>
      <c r="AW345" t="str">
        <f t="shared" si="139"/>
        <v>Medium</v>
      </c>
    </row>
    <row r="346" spans="1:49" x14ac:dyDescent="0.3">
      <c r="A346" t="s">
        <v>0</v>
      </c>
      <c r="B346" t="s">
        <v>864</v>
      </c>
      <c r="C346">
        <v>198</v>
      </c>
      <c r="D346" t="str">
        <f t="shared" si="119"/>
        <v>Low</v>
      </c>
      <c r="E346">
        <v>92</v>
      </c>
      <c r="F346" t="str">
        <f t="shared" si="120"/>
        <v>1h 32m</v>
      </c>
      <c r="G346" t="str">
        <f t="shared" si="121"/>
        <v>Standard Movie</v>
      </c>
      <c r="H346">
        <v>394</v>
      </c>
      <c r="I346" t="str">
        <f t="shared" si="122"/>
        <v>Very Low</v>
      </c>
      <c r="J346">
        <v>527</v>
      </c>
      <c r="K346" t="str">
        <f t="shared" si="123"/>
        <v>Very Low</v>
      </c>
      <c r="L346" t="s">
        <v>2002</v>
      </c>
      <c r="M346">
        <v>693</v>
      </c>
      <c r="N346" t="str">
        <f t="shared" si="124"/>
        <v>Low</v>
      </c>
      <c r="O346">
        <v>181166115</v>
      </c>
      <c r="P346" t="str">
        <f t="shared" si="125"/>
        <v>Hit</v>
      </c>
      <c r="Q346" t="s">
        <v>198</v>
      </c>
      <c r="R346" t="str">
        <f t="shared" si="126"/>
        <v>Action</v>
      </c>
      <c r="S346">
        <f t="shared" si="127"/>
        <v>4</v>
      </c>
      <c r="T346" t="s">
        <v>2003</v>
      </c>
      <c r="U346" t="s">
        <v>2004</v>
      </c>
      <c r="V346">
        <v>219501</v>
      </c>
      <c r="W346" t="str">
        <f t="shared" si="128"/>
        <v>High</v>
      </c>
      <c r="X346">
        <v>2574</v>
      </c>
      <c r="Y346" t="str">
        <f t="shared" si="129"/>
        <v>Low</v>
      </c>
      <c r="Z346" t="s">
        <v>2005</v>
      </c>
      <c r="AA346">
        <v>0</v>
      </c>
      <c r="AB346" t="str">
        <f t="shared" si="130"/>
        <v>Symbolic Poster</v>
      </c>
      <c r="AC346" t="s">
        <v>2006</v>
      </c>
      <c r="AD346" t="s">
        <v>2007</v>
      </c>
      <c r="AE346">
        <v>1236</v>
      </c>
      <c r="AF346" t="str">
        <f t="shared" si="131"/>
        <v>Low</v>
      </c>
      <c r="AG346" t="s">
        <v>9</v>
      </c>
      <c r="AH346" t="s">
        <v>10</v>
      </c>
      <c r="AI346" t="s">
        <v>11</v>
      </c>
      <c r="AJ346" t="str">
        <f t="shared" si="132"/>
        <v>Teen</v>
      </c>
      <c r="AK346">
        <v>93000000</v>
      </c>
      <c r="AL346" t="str">
        <f t="shared" si="133"/>
        <v>Medium Budget</v>
      </c>
      <c r="AM346">
        <v>2001</v>
      </c>
      <c r="AN346">
        <f t="shared" si="134"/>
        <v>24</v>
      </c>
      <c r="AO346" t="str">
        <f t="shared" si="135"/>
        <v>Old Classic</v>
      </c>
      <c r="AP346">
        <v>595</v>
      </c>
      <c r="AQ346" t="str">
        <f t="shared" si="136"/>
        <v>Very Low</v>
      </c>
      <c r="AR346">
        <v>5.9</v>
      </c>
      <c r="AS346" t="str">
        <f t="shared" si="137"/>
        <v>Below Average</v>
      </c>
      <c r="AT346">
        <v>1.85</v>
      </c>
      <c r="AU346" t="str">
        <f t="shared" si="138"/>
        <v>HDTV / Widescreen</v>
      </c>
      <c r="AV346">
        <v>0</v>
      </c>
      <c r="AW346" t="str">
        <f t="shared" si="139"/>
        <v>Very Low</v>
      </c>
    </row>
    <row r="347" spans="1:49" x14ac:dyDescent="0.3">
      <c r="A347" t="s">
        <v>0</v>
      </c>
      <c r="B347" t="s">
        <v>2008</v>
      </c>
      <c r="C347">
        <v>529</v>
      </c>
      <c r="D347" t="str">
        <f t="shared" si="119"/>
        <v>High</v>
      </c>
      <c r="E347">
        <v>105</v>
      </c>
      <c r="F347" t="str">
        <f t="shared" si="120"/>
        <v>1h 45m</v>
      </c>
      <c r="G347" t="str">
        <f t="shared" si="121"/>
        <v>Standard Movie</v>
      </c>
      <c r="H347">
        <v>81</v>
      </c>
      <c r="I347" t="str">
        <f t="shared" si="122"/>
        <v>Very Low</v>
      </c>
      <c r="J347">
        <v>779</v>
      </c>
      <c r="K347" t="str">
        <f t="shared" si="123"/>
        <v>Very Low</v>
      </c>
      <c r="L347" t="s">
        <v>2009</v>
      </c>
      <c r="M347">
        <v>11000</v>
      </c>
      <c r="N347" t="str">
        <f t="shared" si="124"/>
        <v>Medium</v>
      </c>
      <c r="O347">
        <v>176740650</v>
      </c>
      <c r="P347" t="str">
        <f t="shared" si="125"/>
        <v>Hit</v>
      </c>
      <c r="Q347" t="s">
        <v>1361</v>
      </c>
      <c r="R347" t="str">
        <f t="shared" si="126"/>
        <v>Action</v>
      </c>
      <c r="S347">
        <f t="shared" si="127"/>
        <v>4</v>
      </c>
      <c r="T347" t="s">
        <v>51</v>
      </c>
      <c r="U347" t="s">
        <v>2010</v>
      </c>
      <c r="V347">
        <v>403836</v>
      </c>
      <c r="W347" t="str">
        <f t="shared" si="128"/>
        <v>High</v>
      </c>
      <c r="X347">
        <v>13118</v>
      </c>
      <c r="Y347" t="str">
        <f t="shared" si="129"/>
        <v>Medium</v>
      </c>
      <c r="Z347" t="s">
        <v>241</v>
      </c>
      <c r="AA347">
        <v>0</v>
      </c>
      <c r="AB347" t="str">
        <f t="shared" si="130"/>
        <v>Symbolic Poster</v>
      </c>
      <c r="AC347" t="s">
        <v>2011</v>
      </c>
      <c r="AD347" t="s">
        <v>2012</v>
      </c>
      <c r="AE347">
        <v>646</v>
      </c>
      <c r="AF347" t="str">
        <f t="shared" si="131"/>
        <v>Low</v>
      </c>
      <c r="AG347" t="s">
        <v>9</v>
      </c>
      <c r="AH347" t="s">
        <v>10</v>
      </c>
      <c r="AI347" t="s">
        <v>11</v>
      </c>
      <c r="AJ347" t="str">
        <f t="shared" si="132"/>
        <v>Teen</v>
      </c>
      <c r="AK347">
        <v>93000000</v>
      </c>
      <c r="AL347" t="str">
        <f t="shared" si="133"/>
        <v>Medium Budget</v>
      </c>
      <c r="AM347">
        <v>2011</v>
      </c>
      <c r="AN347">
        <f t="shared" si="134"/>
        <v>14</v>
      </c>
      <c r="AO347" t="str">
        <f t="shared" si="135"/>
        <v>Modern Classic</v>
      </c>
      <c r="AP347">
        <v>1000</v>
      </c>
      <c r="AQ347" t="str">
        <f t="shared" si="136"/>
        <v>Very Low</v>
      </c>
      <c r="AR347">
        <v>7.6</v>
      </c>
      <c r="AS347" t="str">
        <f t="shared" si="137"/>
        <v>Good</v>
      </c>
      <c r="AT347">
        <v>2.35</v>
      </c>
      <c r="AU347" t="str">
        <f t="shared" si="138"/>
        <v>Cinematic Widescreen</v>
      </c>
      <c r="AV347">
        <v>47000</v>
      </c>
      <c r="AW347" t="str">
        <f t="shared" si="139"/>
        <v>Medium</v>
      </c>
    </row>
    <row r="348" spans="1:49" x14ac:dyDescent="0.3">
      <c r="A348" t="s">
        <v>0</v>
      </c>
      <c r="B348" t="s">
        <v>2013</v>
      </c>
      <c r="C348">
        <v>198</v>
      </c>
      <c r="D348" t="str">
        <f t="shared" si="119"/>
        <v>Low</v>
      </c>
      <c r="E348">
        <v>107</v>
      </c>
      <c r="F348" t="str">
        <f t="shared" si="120"/>
        <v>1h 47m</v>
      </c>
      <c r="G348" t="str">
        <f t="shared" si="121"/>
        <v>Standard Movie</v>
      </c>
      <c r="H348">
        <v>70</v>
      </c>
      <c r="I348" t="str">
        <f t="shared" si="122"/>
        <v>Very Low</v>
      </c>
      <c r="J348">
        <v>330</v>
      </c>
      <c r="K348" t="str">
        <f t="shared" si="123"/>
        <v>Very Low</v>
      </c>
      <c r="L348" t="s">
        <v>2014</v>
      </c>
      <c r="M348">
        <v>770</v>
      </c>
      <c r="N348" t="str">
        <f t="shared" si="124"/>
        <v>Low</v>
      </c>
      <c r="O348">
        <v>71148699</v>
      </c>
      <c r="P348" t="str">
        <f t="shared" si="125"/>
        <v>Hit</v>
      </c>
      <c r="Q348" t="s">
        <v>171</v>
      </c>
      <c r="R348" t="str">
        <f t="shared" si="126"/>
        <v>Adventure</v>
      </c>
      <c r="S348">
        <f t="shared" si="127"/>
        <v>3</v>
      </c>
      <c r="T348" t="s">
        <v>929</v>
      </c>
      <c r="U348" t="s">
        <v>2015</v>
      </c>
      <c r="V348">
        <v>68935</v>
      </c>
      <c r="W348" t="str">
        <f t="shared" si="128"/>
        <v>Medium</v>
      </c>
      <c r="X348">
        <v>1614</v>
      </c>
      <c r="Y348" t="str">
        <f t="shared" si="129"/>
        <v>Low</v>
      </c>
      <c r="Z348" t="s">
        <v>2016</v>
      </c>
      <c r="AA348">
        <v>0</v>
      </c>
      <c r="AB348" t="str">
        <f t="shared" si="130"/>
        <v>Symbolic Poster</v>
      </c>
      <c r="AC348" t="s">
        <v>2017</v>
      </c>
      <c r="AD348" t="s">
        <v>2018</v>
      </c>
      <c r="AE348">
        <v>125</v>
      </c>
      <c r="AF348" t="str">
        <f t="shared" si="131"/>
        <v>Very Low</v>
      </c>
      <c r="AG348" t="s">
        <v>9</v>
      </c>
      <c r="AH348" t="s">
        <v>10</v>
      </c>
      <c r="AI348" t="s">
        <v>66</v>
      </c>
      <c r="AJ348" t="str">
        <f t="shared" si="132"/>
        <v>Family</v>
      </c>
      <c r="AK348">
        <v>90000000</v>
      </c>
      <c r="AL348" t="str">
        <f t="shared" si="133"/>
        <v>Medium Budget</v>
      </c>
      <c r="AM348">
        <v>2008</v>
      </c>
      <c r="AN348">
        <f t="shared" si="134"/>
        <v>17</v>
      </c>
      <c r="AO348" t="str">
        <f t="shared" si="135"/>
        <v>Old Classic</v>
      </c>
      <c r="AP348">
        <v>419</v>
      </c>
      <c r="AQ348" t="str">
        <f t="shared" si="136"/>
        <v>Very Low</v>
      </c>
      <c r="AR348">
        <v>6.6</v>
      </c>
      <c r="AS348" t="str">
        <f t="shared" si="137"/>
        <v>Average</v>
      </c>
      <c r="AT348">
        <v>2.35</v>
      </c>
      <c r="AU348" t="str">
        <f t="shared" si="138"/>
        <v>Cinematic Widescreen</v>
      </c>
      <c r="AV348">
        <v>0</v>
      </c>
      <c r="AW348" t="str">
        <f t="shared" si="139"/>
        <v>Very Low</v>
      </c>
    </row>
    <row r="349" spans="1:49" x14ac:dyDescent="0.3">
      <c r="A349" t="s">
        <v>0</v>
      </c>
      <c r="B349" t="s">
        <v>2019</v>
      </c>
      <c r="C349">
        <v>412</v>
      </c>
      <c r="D349" t="str">
        <f t="shared" si="119"/>
        <v>Medium</v>
      </c>
      <c r="E349">
        <v>101</v>
      </c>
      <c r="F349" t="str">
        <f t="shared" si="120"/>
        <v>1h 41m</v>
      </c>
      <c r="G349" t="str">
        <f t="shared" si="121"/>
        <v>Standard Movie</v>
      </c>
      <c r="H349">
        <v>212</v>
      </c>
      <c r="I349" t="str">
        <f t="shared" si="122"/>
        <v>Very Low</v>
      </c>
      <c r="J349">
        <v>476</v>
      </c>
      <c r="K349" t="str">
        <f t="shared" si="123"/>
        <v>Very Low</v>
      </c>
      <c r="L349" t="s">
        <v>2020</v>
      </c>
      <c r="M349">
        <v>13000</v>
      </c>
      <c r="N349" t="str">
        <f t="shared" si="124"/>
        <v>Medium</v>
      </c>
      <c r="O349">
        <v>67344392</v>
      </c>
      <c r="P349" t="str">
        <f t="shared" si="125"/>
        <v>Hit</v>
      </c>
      <c r="Q349" t="s">
        <v>31</v>
      </c>
      <c r="R349" t="str">
        <f t="shared" si="126"/>
        <v>Action</v>
      </c>
      <c r="S349">
        <f t="shared" si="127"/>
        <v>2</v>
      </c>
      <c r="T349" t="s">
        <v>948</v>
      </c>
      <c r="U349" t="s">
        <v>2021</v>
      </c>
      <c r="V349">
        <v>165618</v>
      </c>
      <c r="W349" t="str">
        <f t="shared" si="128"/>
        <v>Medium</v>
      </c>
      <c r="X349">
        <v>15481</v>
      </c>
      <c r="Y349" t="str">
        <f t="shared" si="129"/>
        <v>Medium</v>
      </c>
      <c r="Z349" t="s">
        <v>2022</v>
      </c>
      <c r="AA349">
        <v>2</v>
      </c>
      <c r="AB349" t="str">
        <f t="shared" si="130"/>
        <v>Duo/Trio Poster</v>
      </c>
      <c r="AC349" t="s">
        <v>2023</v>
      </c>
      <c r="AD349" t="s">
        <v>2024</v>
      </c>
      <c r="AE349">
        <v>503</v>
      </c>
      <c r="AF349" t="str">
        <f t="shared" si="131"/>
        <v>Low</v>
      </c>
      <c r="AG349" t="s">
        <v>9</v>
      </c>
      <c r="AH349" t="s">
        <v>10</v>
      </c>
      <c r="AI349" t="s">
        <v>556</v>
      </c>
      <c r="AJ349" t="str">
        <f t="shared" si="132"/>
        <v>Adult</v>
      </c>
      <c r="AK349">
        <v>92000000</v>
      </c>
      <c r="AL349" t="str">
        <f t="shared" si="133"/>
        <v>Medium Budget</v>
      </c>
      <c r="AM349">
        <v>2013</v>
      </c>
      <c r="AN349">
        <f t="shared" si="134"/>
        <v>12</v>
      </c>
      <c r="AO349" t="str">
        <f t="shared" si="135"/>
        <v>Modern Classic</v>
      </c>
      <c r="AP349">
        <v>787</v>
      </c>
      <c r="AQ349" t="str">
        <f t="shared" si="136"/>
        <v>Very Low</v>
      </c>
      <c r="AR349">
        <v>5.3</v>
      </c>
      <c r="AS349" t="str">
        <f t="shared" si="137"/>
        <v>Below Average</v>
      </c>
      <c r="AT349">
        <v>1.85</v>
      </c>
      <c r="AU349" t="str">
        <f t="shared" si="138"/>
        <v>HDTV / Widescreen</v>
      </c>
      <c r="AV349">
        <v>66000</v>
      </c>
      <c r="AW349" t="str">
        <f t="shared" si="139"/>
        <v>High</v>
      </c>
    </row>
    <row r="350" spans="1:49" x14ac:dyDescent="0.3">
      <c r="A350" t="s">
        <v>0</v>
      </c>
      <c r="B350" t="s">
        <v>2025</v>
      </c>
      <c r="C350">
        <v>106</v>
      </c>
      <c r="D350" t="str">
        <f t="shared" si="119"/>
        <v>Low</v>
      </c>
      <c r="E350">
        <v>137</v>
      </c>
      <c r="F350" t="str">
        <f t="shared" si="120"/>
        <v>2h 17m</v>
      </c>
      <c r="G350" t="str">
        <f t="shared" si="121"/>
        <v>Long Movie</v>
      </c>
      <c r="H350">
        <v>102</v>
      </c>
      <c r="I350" t="str">
        <f t="shared" si="122"/>
        <v>Very Low</v>
      </c>
      <c r="J350">
        <v>877</v>
      </c>
      <c r="K350" t="str">
        <f t="shared" si="123"/>
        <v>Very Low</v>
      </c>
      <c r="L350" t="s">
        <v>1393</v>
      </c>
      <c r="M350">
        <v>2000</v>
      </c>
      <c r="N350" t="str">
        <f t="shared" si="124"/>
        <v>Low</v>
      </c>
      <c r="O350">
        <v>22406362</v>
      </c>
      <c r="P350" t="str">
        <f t="shared" si="125"/>
        <v>Average</v>
      </c>
      <c r="Q350" t="s">
        <v>2026</v>
      </c>
      <c r="R350" t="str">
        <f t="shared" si="126"/>
        <v>Drama</v>
      </c>
      <c r="S350">
        <f t="shared" si="127"/>
        <v>4</v>
      </c>
      <c r="T350" t="s">
        <v>507</v>
      </c>
      <c r="U350" t="s">
        <v>2027</v>
      </c>
      <c r="V350">
        <v>16832</v>
      </c>
      <c r="W350" t="str">
        <f t="shared" si="128"/>
        <v>Low</v>
      </c>
      <c r="X350">
        <v>5780</v>
      </c>
      <c r="Y350" t="str">
        <f t="shared" si="129"/>
        <v>Low</v>
      </c>
      <c r="Z350" t="s">
        <v>1161</v>
      </c>
      <c r="AA350">
        <v>0</v>
      </c>
      <c r="AB350" t="str">
        <f t="shared" si="130"/>
        <v>Symbolic Poster</v>
      </c>
      <c r="AC350" t="s">
        <v>2028</v>
      </c>
      <c r="AD350" t="s">
        <v>2029</v>
      </c>
      <c r="AE350">
        <v>267</v>
      </c>
      <c r="AF350" t="str">
        <f t="shared" si="131"/>
        <v>Very Low</v>
      </c>
      <c r="AG350" t="s">
        <v>9</v>
      </c>
      <c r="AH350" t="s">
        <v>10</v>
      </c>
      <c r="AI350" t="s">
        <v>11</v>
      </c>
      <c r="AJ350" t="str">
        <f t="shared" si="132"/>
        <v>Teen</v>
      </c>
      <c r="AK350">
        <v>107000000</v>
      </c>
      <c r="AL350" t="str">
        <f t="shared" si="133"/>
        <v>High Budget</v>
      </c>
      <c r="AM350">
        <v>2004</v>
      </c>
      <c r="AN350">
        <f t="shared" si="134"/>
        <v>21</v>
      </c>
      <c r="AO350" t="str">
        <f t="shared" si="135"/>
        <v>Old Classic</v>
      </c>
      <c r="AP350">
        <v>973</v>
      </c>
      <c r="AQ350" t="str">
        <f t="shared" si="136"/>
        <v>Very Low</v>
      </c>
      <c r="AR350">
        <v>6</v>
      </c>
      <c r="AS350" t="str">
        <f t="shared" si="137"/>
        <v>Average</v>
      </c>
      <c r="AT350">
        <v>2.35</v>
      </c>
      <c r="AU350" t="str">
        <f t="shared" si="138"/>
        <v>Cinematic Widescreen</v>
      </c>
      <c r="AV350">
        <v>701</v>
      </c>
      <c r="AW350" t="str">
        <f t="shared" si="139"/>
        <v>Very Low</v>
      </c>
    </row>
    <row r="351" spans="1:49" x14ac:dyDescent="0.3">
      <c r="A351" t="s">
        <v>0</v>
      </c>
      <c r="B351" t="s">
        <v>575</v>
      </c>
      <c r="C351">
        <v>283</v>
      </c>
      <c r="D351" t="str">
        <f t="shared" si="119"/>
        <v>Medium</v>
      </c>
      <c r="E351">
        <v>115</v>
      </c>
      <c r="F351" t="str">
        <f t="shared" si="120"/>
        <v>1h 55m</v>
      </c>
      <c r="G351" t="str">
        <f t="shared" si="121"/>
        <v>Standard Movie</v>
      </c>
      <c r="H351">
        <v>663</v>
      </c>
      <c r="I351" t="str">
        <f t="shared" si="122"/>
        <v>Very Low</v>
      </c>
      <c r="J351">
        <v>55</v>
      </c>
      <c r="K351" t="str">
        <f t="shared" si="123"/>
        <v>Very Low</v>
      </c>
      <c r="L351" t="s">
        <v>2030</v>
      </c>
      <c r="M351">
        <v>1000</v>
      </c>
      <c r="N351" t="str">
        <f t="shared" si="124"/>
        <v>Low</v>
      </c>
      <c r="O351">
        <v>261437578</v>
      </c>
      <c r="P351" t="str">
        <f t="shared" si="125"/>
        <v>Superhit</v>
      </c>
      <c r="Q351" t="s">
        <v>2031</v>
      </c>
      <c r="R351" t="str">
        <f t="shared" si="126"/>
        <v>Action</v>
      </c>
      <c r="S351">
        <f t="shared" si="127"/>
        <v>4</v>
      </c>
      <c r="T351" t="s">
        <v>2032</v>
      </c>
      <c r="U351" t="s">
        <v>2033</v>
      </c>
      <c r="V351">
        <v>479166</v>
      </c>
      <c r="W351" t="str">
        <f t="shared" si="128"/>
        <v>High</v>
      </c>
      <c r="X351">
        <v>1901</v>
      </c>
      <c r="Y351" t="str">
        <f t="shared" si="129"/>
        <v>Low</v>
      </c>
      <c r="Z351" t="s">
        <v>2034</v>
      </c>
      <c r="AA351">
        <v>0</v>
      </c>
      <c r="AB351" t="str">
        <f t="shared" si="130"/>
        <v>Symbolic Poster</v>
      </c>
      <c r="AC351" t="s">
        <v>2035</v>
      </c>
      <c r="AD351" t="s">
        <v>2036</v>
      </c>
      <c r="AE351">
        <v>815</v>
      </c>
      <c r="AF351" t="str">
        <f t="shared" si="131"/>
        <v>Low</v>
      </c>
      <c r="AG351" t="s">
        <v>9</v>
      </c>
      <c r="AH351" t="s">
        <v>10</v>
      </c>
      <c r="AI351" t="s">
        <v>66</v>
      </c>
      <c r="AJ351" t="str">
        <f t="shared" si="132"/>
        <v>Family</v>
      </c>
      <c r="AK351">
        <v>92000000</v>
      </c>
      <c r="AL351" t="str">
        <f t="shared" si="133"/>
        <v>Medium Budget</v>
      </c>
      <c r="AM351">
        <v>2004</v>
      </c>
      <c r="AN351">
        <f t="shared" si="134"/>
        <v>21</v>
      </c>
      <c r="AO351" t="str">
        <f t="shared" si="135"/>
        <v>Old Classic</v>
      </c>
      <c r="AP351">
        <v>723</v>
      </c>
      <c r="AQ351" t="str">
        <f t="shared" si="136"/>
        <v>Very Low</v>
      </c>
      <c r="AR351">
        <v>8</v>
      </c>
      <c r="AS351" t="str">
        <f t="shared" si="137"/>
        <v>Excellent</v>
      </c>
      <c r="AT351">
        <v>2.35</v>
      </c>
      <c r="AU351" t="str">
        <f t="shared" si="138"/>
        <v>Cinematic Widescreen</v>
      </c>
      <c r="AV351">
        <v>0</v>
      </c>
      <c r="AW351" t="str">
        <f t="shared" si="139"/>
        <v>Very Low</v>
      </c>
    </row>
    <row r="352" spans="1:49" x14ac:dyDescent="0.3">
      <c r="A352" t="s">
        <v>0</v>
      </c>
      <c r="B352" t="s">
        <v>2037</v>
      </c>
      <c r="C352">
        <v>61</v>
      </c>
      <c r="D352" t="str">
        <f t="shared" si="119"/>
        <v>Low</v>
      </c>
      <c r="E352">
        <v>124</v>
      </c>
      <c r="F352" t="str">
        <f t="shared" si="120"/>
        <v>2h 4m</v>
      </c>
      <c r="G352" t="str">
        <f t="shared" si="121"/>
        <v>Long Movie</v>
      </c>
      <c r="H352">
        <v>212</v>
      </c>
      <c r="I352" t="str">
        <f t="shared" si="122"/>
        <v>Very Low</v>
      </c>
      <c r="J352">
        <v>810</v>
      </c>
      <c r="K352" t="str">
        <f t="shared" si="123"/>
        <v>Very Low</v>
      </c>
      <c r="L352" t="s">
        <v>93</v>
      </c>
      <c r="M352">
        <v>1000</v>
      </c>
      <c r="N352" t="str">
        <f t="shared" si="124"/>
        <v>Low</v>
      </c>
      <c r="O352">
        <v>11000000</v>
      </c>
      <c r="P352" t="str">
        <f t="shared" si="125"/>
        <v>Average</v>
      </c>
      <c r="Q352" t="s">
        <v>1599</v>
      </c>
      <c r="R352" t="str">
        <f t="shared" si="126"/>
        <v>Action</v>
      </c>
      <c r="S352">
        <f t="shared" si="127"/>
        <v>3</v>
      </c>
      <c r="T352" t="s">
        <v>2038</v>
      </c>
      <c r="U352" t="s">
        <v>2039</v>
      </c>
      <c r="V352">
        <v>21102</v>
      </c>
      <c r="W352" t="str">
        <f t="shared" si="128"/>
        <v>Low</v>
      </c>
      <c r="X352">
        <v>3611</v>
      </c>
      <c r="Y352" t="str">
        <f t="shared" si="129"/>
        <v>Low</v>
      </c>
      <c r="Z352" t="s">
        <v>2040</v>
      </c>
      <c r="AA352">
        <v>3</v>
      </c>
      <c r="AB352" t="str">
        <f t="shared" si="130"/>
        <v>Duo/Trio Poster</v>
      </c>
      <c r="AC352" t="s">
        <v>2041</v>
      </c>
      <c r="AD352" t="s">
        <v>2042</v>
      </c>
      <c r="AE352">
        <v>169</v>
      </c>
      <c r="AF352" t="str">
        <f t="shared" si="131"/>
        <v>Very Low</v>
      </c>
      <c r="AG352" t="s">
        <v>9</v>
      </c>
      <c r="AH352" t="s">
        <v>10</v>
      </c>
      <c r="AI352" t="s">
        <v>11</v>
      </c>
      <c r="AJ352" t="str">
        <f t="shared" si="132"/>
        <v>Teen</v>
      </c>
      <c r="AK352">
        <v>98000000</v>
      </c>
      <c r="AL352" t="str">
        <f t="shared" si="133"/>
        <v>Medium Budget</v>
      </c>
      <c r="AM352">
        <v>1995</v>
      </c>
      <c r="AN352">
        <f t="shared" si="134"/>
        <v>30</v>
      </c>
      <c r="AO352" t="str">
        <f t="shared" si="135"/>
        <v>Old Classic</v>
      </c>
      <c r="AP352">
        <v>903</v>
      </c>
      <c r="AQ352" t="str">
        <f t="shared" si="136"/>
        <v>Very Low</v>
      </c>
      <c r="AR352">
        <v>5.6</v>
      </c>
      <c r="AS352" t="str">
        <f t="shared" si="137"/>
        <v>Below Average</v>
      </c>
      <c r="AT352">
        <v>2.35</v>
      </c>
      <c r="AU352" t="str">
        <f t="shared" si="138"/>
        <v>Cinematic Widescreen</v>
      </c>
      <c r="AV352">
        <v>1000</v>
      </c>
      <c r="AW352" t="str">
        <f t="shared" si="139"/>
        <v>Very Low</v>
      </c>
    </row>
    <row r="353" spans="1:49" x14ac:dyDescent="0.3">
      <c r="A353" t="s">
        <v>0</v>
      </c>
      <c r="B353" t="s">
        <v>1223</v>
      </c>
      <c r="C353">
        <v>217</v>
      </c>
      <c r="D353" t="str">
        <f t="shared" si="119"/>
        <v>Medium</v>
      </c>
      <c r="E353">
        <v>118</v>
      </c>
      <c r="F353" t="str">
        <f t="shared" si="120"/>
        <v>1h 58m</v>
      </c>
      <c r="G353" t="str">
        <f t="shared" si="121"/>
        <v>Standard Movie</v>
      </c>
      <c r="H353">
        <v>0</v>
      </c>
      <c r="I353" t="str">
        <f t="shared" si="122"/>
        <v>Very Low</v>
      </c>
      <c r="J353">
        <v>1000</v>
      </c>
      <c r="K353" t="str">
        <f t="shared" si="123"/>
        <v>Very Low</v>
      </c>
      <c r="L353" t="s">
        <v>953</v>
      </c>
      <c r="M353">
        <v>8000</v>
      </c>
      <c r="N353" t="str">
        <f t="shared" si="124"/>
        <v>Low</v>
      </c>
      <c r="O353">
        <v>88761720</v>
      </c>
      <c r="P353" t="str">
        <f t="shared" si="125"/>
        <v>Hit</v>
      </c>
      <c r="Q353" t="s">
        <v>171</v>
      </c>
      <c r="R353" t="str">
        <f t="shared" si="126"/>
        <v>Adventure</v>
      </c>
      <c r="S353">
        <f t="shared" si="127"/>
        <v>3</v>
      </c>
      <c r="T353" t="s">
        <v>1178</v>
      </c>
      <c r="U353" t="s">
        <v>2043</v>
      </c>
      <c r="V353">
        <v>141179</v>
      </c>
      <c r="W353" t="str">
        <f t="shared" si="128"/>
        <v>Medium</v>
      </c>
      <c r="X353">
        <v>14024</v>
      </c>
      <c r="Y353" t="str">
        <f t="shared" si="129"/>
        <v>Medium</v>
      </c>
      <c r="Z353" t="s">
        <v>784</v>
      </c>
      <c r="AA353">
        <v>0</v>
      </c>
      <c r="AB353" t="str">
        <f t="shared" si="130"/>
        <v>Symbolic Poster</v>
      </c>
      <c r="AC353" t="s">
        <v>2044</v>
      </c>
      <c r="AD353" t="s">
        <v>2045</v>
      </c>
      <c r="AE353">
        <v>419</v>
      </c>
      <c r="AF353" t="str">
        <f t="shared" si="131"/>
        <v>Very Low</v>
      </c>
      <c r="AG353" t="s">
        <v>9</v>
      </c>
      <c r="AH353" t="s">
        <v>28</v>
      </c>
      <c r="AI353" t="s">
        <v>66</v>
      </c>
      <c r="AJ353" t="str">
        <f t="shared" si="132"/>
        <v>Family</v>
      </c>
      <c r="AK353">
        <v>95000000</v>
      </c>
      <c r="AL353" t="str">
        <f t="shared" si="133"/>
        <v>Medium Budget</v>
      </c>
      <c r="AM353">
        <v>2010</v>
      </c>
      <c r="AN353">
        <f t="shared" si="134"/>
        <v>15</v>
      </c>
      <c r="AO353" t="str">
        <f t="shared" si="135"/>
        <v>Modern Classic</v>
      </c>
      <c r="AP353">
        <v>3000</v>
      </c>
      <c r="AQ353" t="str">
        <f t="shared" si="136"/>
        <v>Low</v>
      </c>
      <c r="AR353">
        <v>5.9</v>
      </c>
      <c r="AS353" t="str">
        <f t="shared" si="137"/>
        <v>Below Average</v>
      </c>
      <c r="AT353">
        <v>2.35</v>
      </c>
      <c r="AU353" t="str">
        <f t="shared" si="138"/>
        <v>Cinematic Widescreen</v>
      </c>
      <c r="AV353">
        <v>9000</v>
      </c>
      <c r="AW353" t="str">
        <f t="shared" si="139"/>
        <v>Low</v>
      </c>
    </row>
    <row r="354" spans="1:49" x14ac:dyDescent="0.3">
      <c r="A354" t="s">
        <v>0</v>
      </c>
      <c r="B354" t="s">
        <v>134</v>
      </c>
      <c r="C354">
        <v>175</v>
      </c>
      <c r="D354" t="str">
        <f t="shared" si="119"/>
        <v>Low</v>
      </c>
      <c r="E354">
        <v>98</v>
      </c>
      <c r="F354" t="str">
        <f t="shared" si="120"/>
        <v>1h 38m</v>
      </c>
      <c r="G354" t="str">
        <f t="shared" si="121"/>
        <v>Standard Movie</v>
      </c>
      <c r="H354">
        <v>188</v>
      </c>
      <c r="I354" t="str">
        <f t="shared" si="122"/>
        <v>Very Low</v>
      </c>
      <c r="J354">
        <v>602</v>
      </c>
      <c r="K354" t="str">
        <f t="shared" si="123"/>
        <v>Very Low</v>
      </c>
      <c r="L354" t="s">
        <v>875</v>
      </c>
      <c r="M354">
        <v>10000</v>
      </c>
      <c r="N354" t="str">
        <f t="shared" si="124"/>
        <v>Low</v>
      </c>
      <c r="O354">
        <v>250147615</v>
      </c>
      <c r="P354" t="str">
        <f t="shared" si="125"/>
        <v>Superhit</v>
      </c>
      <c r="Q354" t="s">
        <v>2046</v>
      </c>
      <c r="R354" t="str">
        <f t="shared" si="126"/>
        <v>Adventure</v>
      </c>
      <c r="S354">
        <f t="shared" si="127"/>
        <v>5</v>
      </c>
      <c r="T354" t="s">
        <v>137</v>
      </c>
      <c r="U354" t="s">
        <v>2047</v>
      </c>
      <c r="V354">
        <v>403014</v>
      </c>
      <c r="W354" t="str">
        <f t="shared" si="128"/>
        <v>High</v>
      </c>
      <c r="X354">
        <v>12998</v>
      </c>
      <c r="Y354" t="str">
        <f t="shared" si="129"/>
        <v>Medium</v>
      </c>
      <c r="Z354" t="s">
        <v>2048</v>
      </c>
      <c r="AA354">
        <v>0</v>
      </c>
      <c r="AB354" t="str">
        <f t="shared" si="130"/>
        <v>Symbolic Poster</v>
      </c>
      <c r="AC354" t="s">
        <v>2049</v>
      </c>
      <c r="AD354" t="s">
        <v>2050</v>
      </c>
      <c r="AE354">
        <v>289</v>
      </c>
      <c r="AF354" t="str">
        <f t="shared" si="131"/>
        <v>Very Low</v>
      </c>
      <c r="AG354" t="s">
        <v>9</v>
      </c>
      <c r="AH354" t="s">
        <v>10</v>
      </c>
      <c r="AI354" t="s">
        <v>11</v>
      </c>
      <c r="AJ354" t="str">
        <f t="shared" si="132"/>
        <v>Teen</v>
      </c>
      <c r="AK354">
        <v>90000000</v>
      </c>
      <c r="AL354" t="str">
        <f t="shared" si="133"/>
        <v>Medium Budget</v>
      </c>
      <c r="AM354">
        <v>1997</v>
      </c>
      <c r="AN354">
        <f t="shared" si="134"/>
        <v>28</v>
      </c>
      <c r="AO354" t="str">
        <f t="shared" si="135"/>
        <v>Old Classic</v>
      </c>
      <c r="AP354">
        <v>826</v>
      </c>
      <c r="AQ354" t="str">
        <f t="shared" si="136"/>
        <v>Very Low</v>
      </c>
      <c r="AR354">
        <v>7.3</v>
      </c>
      <c r="AS354" t="str">
        <f t="shared" si="137"/>
        <v>Good</v>
      </c>
      <c r="AT354">
        <v>1.85</v>
      </c>
      <c r="AU354" t="str">
        <f t="shared" si="138"/>
        <v>HDTV / Widescreen</v>
      </c>
      <c r="AV354">
        <v>0</v>
      </c>
      <c r="AW354" t="str">
        <f t="shared" si="139"/>
        <v>Very Low</v>
      </c>
    </row>
    <row r="355" spans="1:49" x14ac:dyDescent="0.3">
      <c r="A355" t="s">
        <v>0</v>
      </c>
      <c r="B355" t="s">
        <v>277</v>
      </c>
      <c r="C355">
        <v>191</v>
      </c>
      <c r="D355" t="str">
        <f t="shared" si="119"/>
        <v>Low</v>
      </c>
      <c r="E355">
        <v>82</v>
      </c>
      <c r="F355" t="str">
        <f t="shared" si="120"/>
        <v>1h 22m</v>
      </c>
      <c r="G355" t="str">
        <f t="shared" si="121"/>
        <v>Featurette</v>
      </c>
      <c r="H355">
        <v>487</v>
      </c>
      <c r="I355" t="str">
        <f t="shared" si="122"/>
        <v>Very Low</v>
      </c>
      <c r="J355">
        <v>967</v>
      </c>
      <c r="K355" t="str">
        <f t="shared" si="123"/>
        <v>Very Low</v>
      </c>
      <c r="L355" t="s">
        <v>292</v>
      </c>
      <c r="M355">
        <v>15000</v>
      </c>
      <c r="N355" t="str">
        <f t="shared" si="124"/>
        <v>Medium</v>
      </c>
      <c r="O355">
        <v>245823397</v>
      </c>
      <c r="P355" t="str">
        <f t="shared" si="125"/>
        <v>Superhit</v>
      </c>
      <c r="Q355" t="s">
        <v>242</v>
      </c>
      <c r="R355" t="str">
        <f t="shared" si="126"/>
        <v>Adventure</v>
      </c>
      <c r="S355">
        <f t="shared" si="127"/>
        <v>5</v>
      </c>
      <c r="T355" t="s">
        <v>293</v>
      </c>
      <c r="U355" t="s">
        <v>2051</v>
      </c>
      <c r="V355">
        <v>385871</v>
      </c>
      <c r="W355" t="str">
        <f t="shared" si="128"/>
        <v>High</v>
      </c>
      <c r="X355">
        <v>21275</v>
      </c>
      <c r="Y355" t="str">
        <f t="shared" si="129"/>
        <v>Medium</v>
      </c>
      <c r="Z355" t="s">
        <v>965</v>
      </c>
      <c r="AA355">
        <v>2</v>
      </c>
      <c r="AB355" t="str">
        <f t="shared" si="130"/>
        <v>Duo/Trio Poster</v>
      </c>
      <c r="AC355" t="s">
        <v>2052</v>
      </c>
      <c r="AD355" t="s">
        <v>2053</v>
      </c>
      <c r="AE355">
        <v>515</v>
      </c>
      <c r="AF355" t="str">
        <f t="shared" si="131"/>
        <v>Low</v>
      </c>
      <c r="AG355" t="s">
        <v>9</v>
      </c>
      <c r="AH355" t="s">
        <v>10</v>
      </c>
      <c r="AI355" t="s">
        <v>248</v>
      </c>
      <c r="AJ355" t="str">
        <f t="shared" si="132"/>
        <v>Family</v>
      </c>
      <c r="AK355">
        <v>90000000</v>
      </c>
      <c r="AL355" t="str">
        <f t="shared" si="133"/>
        <v>Medium Budget</v>
      </c>
      <c r="AM355">
        <v>1999</v>
      </c>
      <c r="AN355">
        <f t="shared" si="134"/>
        <v>26</v>
      </c>
      <c r="AO355" t="str">
        <f t="shared" si="135"/>
        <v>Old Classic</v>
      </c>
      <c r="AP355">
        <v>1000</v>
      </c>
      <c r="AQ355" t="str">
        <f t="shared" si="136"/>
        <v>Very Low</v>
      </c>
      <c r="AR355">
        <v>7.9</v>
      </c>
      <c r="AS355" t="str">
        <f t="shared" si="137"/>
        <v>Good</v>
      </c>
      <c r="AT355">
        <v>1.85</v>
      </c>
      <c r="AU355" t="str">
        <f t="shared" si="138"/>
        <v>HDTV / Widescreen</v>
      </c>
      <c r="AV355">
        <v>0</v>
      </c>
      <c r="AW355" t="str">
        <f t="shared" si="139"/>
        <v>Very Low</v>
      </c>
    </row>
    <row r="356" spans="1:49" x14ac:dyDescent="0.3">
      <c r="A356" t="s">
        <v>0</v>
      </c>
      <c r="B356" t="s">
        <v>1710</v>
      </c>
      <c r="C356">
        <v>316</v>
      </c>
      <c r="D356" t="str">
        <f t="shared" si="119"/>
        <v>Medium</v>
      </c>
      <c r="E356">
        <v>98</v>
      </c>
      <c r="F356" t="str">
        <f t="shared" si="120"/>
        <v>1h 38m</v>
      </c>
      <c r="G356" t="str">
        <f t="shared" si="121"/>
        <v>Standard Movie</v>
      </c>
      <c r="H356">
        <v>12000</v>
      </c>
      <c r="I356" t="str">
        <f t="shared" si="122"/>
        <v>Medium</v>
      </c>
      <c r="J356">
        <v>1000</v>
      </c>
      <c r="K356" t="str">
        <f t="shared" si="123"/>
        <v>Very Low</v>
      </c>
      <c r="L356" t="s">
        <v>953</v>
      </c>
      <c r="M356">
        <v>18000</v>
      </c>
      <c r="N356" t="str">
        <f t="shared" si="124"/>
        <v>Medium</v>
      </c>
      <c r="O356">
        <v>81557479</v>
      </c>
      <c r="P356" t="str">
        <f t="shared" si="125"/>
        <v>Hit</v>
      </c>
      <c r="Q356" t="s">
        <v>31</v>
      </c>
      <c r="R356" t="str">
        <f t="shared" si="126"/>
        <v>Action</v>
      </c>
      <c r="S356">
        <f t="shared" si="127"/>
        <v>2</v>
      </c>
      <c r="T356" t="s">
        <v>1698</v>
      </c>
      <c r="U356" t="s">
        <v>2054</v>
      </c>
      <c r="V356">
        <v>149947</v>
      </c>
      <c r="W356" t="str">
        <f t="shared" si="128"/>
        <v>Medium</v>
      </c>
      <c r="X356">
        <v>25780</v>
      </c>
      <c r="Y356" t="str">
        <f t="shared" si="129"/>
        <v>Medium</v>
      </c>
      <c r="Z356" t="s">
        <v>2055</v>
      </c>
      <c r="AA356">
        <v>1</v>
      </c>
      <c r="AB356" t="str">
        <f t="shared" si="130"/>
        <v>Solo Star Poster</v>
      </c>
      <c r="AC356" t="s">
        <v>2056</v>
      </c>
      <c r="AD356" t="s">
        <v>2057</v>
      </c>
      <c r="AE356">
        <v>326</v>
      </c>
      <c r="AF356" t="str">
        <f t="shared" si="131"/>
        <v>Very Low</v>
      </c>
      <c r="AG356" t="s">
        <v>9</v>
      </c>
      <c r="AH356" t="s">
        <v>10</v>
      </c>
      <c r="AI356" t="s">
        <v>11</v>
      </c>
      <c r="AJ356" t="str">
        <f t="shared" si="132"/>
        <v>Teen</v>
      </c>
      <c r="AK356">
        <v>100000000</v>
      </c>
      <c r="AL356" t="str">
        <f t="shared" si="133"/>
        <v>High Budget</v>
      </c>
      <c r="AM356">
        <v>2010</v>
      </c>
      <c r="AN356">
        <f t="shared" si="134"/>
        <v>15</v>
      </c>
      <c r="AO356" t="str">
        <f t="shared" si="135"/>
        <v>Modern Classic</v>
      </c>
      <c r="AP356">
        <v>3000</v>
      </c>
      <c r="AQ356" t="str">
        <f t="shared" si="136"/>
        <v>Low</v>
      </c>
      <c r="AR356">
        <v>6.8</v>
      </c>
      <c r="AS356" t="str">
        <f t="shared" si="137"/>
        <v>Average</v>
      </c>
      <c r="AT356">
        <v>2.35</v>
      </c>
      <c r="AU356" t="str">
        <f t="shared" si="138"/>
        <v>Cinematic Widescreen</v>
      </c>
      <c r="AV356">
        <v>18000</v>
      </c>
      <c r="AW356" t="str">
        <f t="shared" si="139"/>
        <v>Medium</v>
      </c>
    </row>
    <row r="357" spans="1:49" x14ac:dyDescent="0.3">
      <c r="A357" t="s">
        <v>0</v>
      </c>
      <c r="B357" t="s">
        <v>231</v>
      </c>
      <c r="C357">
        <v>127</v>
      </c>
      <c r="D357" t="str">
        <f t="shared" si="119"/>
        <v>Low</v>
      </c>
      <c r="E357">
        <v>90</v>
      </c>
      <c r="F357" t="str">
        <f t="shared" si="120"/>
        <v>1h 30m</v>
      </c>
      <c r="G357" t="str">
        <f t="shared" si="121"/>
        <v>Standard Movie</v>
      </c>
      <c r="H357">
        <v>420</v>
      </c>
      <c r="I357" t="str">
        <f t="shared" si="122"/>
        <v>Very Low</v>
      </c>
      <c r="J357">
        <v>141</v>
      </c>
      <c r="K357" t="str">
        <f t="shared" si="123"/>
        <v>Very Low</v>
      </c>
      <c r="L357" t="s">
        <v>2058</v>
      </c>
      <c r="M357">
        <v>191</v>
      </c>
      <c r="N357" t="str">
        <f t="shared" si="124"/>
        <v>Low</v>
      </c>
      <c r="O357">
        <v>226138454</v>
      </c>
      <c r="P357" t="str">
        <f t="shared" si="125"/>
        <v>Superhit</v>
      </c>
      <c r="Q357" t="s">
        <v>393</v>
      </c>
      <c r="R357" t="str">
        <f t="shared" si="126"/>
        <v>Action</v>
      </c>
      <c r="S357">
        <f t="shared" si="127"/>
        <v>4</v>
      </c>
      <c r="T357" t="s">
        <v>2059</v>
      </c>
      <c r="U357" t="s">
        <v>2060</v>
      </c>
      <c r="V357">
        <v>160440</v>
      </c>
      <c r="W357" t="str">
        <f t="shared" si="128"/>
        <v>Medium</v>
      </c>
      <c r="X357">
        <v>664</v>
      </c>
      <c r="Y357" t="str">
        <f t="shared" si="129"/>
        <v>Very Low</v>
      </c>
      <c r="Z357" t="s">
        <v>2061</v>
      </c>
      <c r="AA357">
        <v>2</v>
      </c>
      <c r="AB357" t="str">
        <f t="shared" si="130"/>
        <v>Duo/Trio Poster</v>
      </c>
      <c r="AC357" t="s">
        <v>2062</v>
      </c>
      <c r="AD357" t="s">
        <v>2063</v>
      </c>
      <c r="AE357">
        <v>394</v>
      </c>
      <c r="AF357" t="str">
        <f t="shared" si="131"/>
        <v>Very Low</v>
      </c>
      <c r="AG357" t="s">
        <v>9</v>
      </c>
      <c r="AH357" t="s">
        <v>10</v>
      </c>
      <c r="AI357" t="s">
        <v>11</v>
      </c>
      <c r="AJ357" t="str">
        <f t="shared" si="132"/>
        <v>Teen</v>
      </c>
      <c r="AK357">
        <v>90000000</v>
      </c>
      <c r="AL357" t="str">
        <f t="shared" si="133"/>
        <v>Medium Budget</v>
      </c>
      <c r="AM357">
        <v>2001</v>
      </c>
      <c r="AN357">
        <f t="shared" si="134"/>
        <v>24</v>
      </c>
      <c r="AO357" t="str">
        <f t="shared" si="135"/>
        <v>Old Classic</v>
      </c>
      <c r="AP357">
        <v>165</v>
      </c>
      <c r="AQ357" t="str">
        <f t="shared" si="136"/>
        <v>Very Low</v>
      </c>
      <c r="AR357">
        <v>6.6</v>
      </c>
      <c r="AS357" t="str">
        <f t="shared" si="137"/>
        <v>Average</v>
      </c>
      <c r="AT357">
        <v>2.35</v>
      </c>
      <c r="AU357" t="str">
        <f t="shared" si="138"/>
        <v>Cinematic Widescreen</v>
      </c>
      <c r="AV357">
        <v>0</v>
      </c>
      <c r="AW357" t="str">
        <f t="shared" si="139"/>
        <v>Very Low</v>
      </c>
    </row>
    <row r="358" spans="1:49" x14ac:dyDescent="0.3">
      <c r="A358" t="s">
        <v>0</v>
      </c>
      <c r="B358" t="s">
        <v>406</v>
      </c>
      <c r="C358">
        <v>185</v>
      </c>
      <c r="D358" t="str">
        <f t="shared" si="119"/>
        <v>Low</v>
      </c>
      <c r="E358">
        <v>130</v>
      </c>
      <c r="F358" t="str">
        <f t="shared" si="120"/>
        <v>2h 10m</v>
      </c>
      <c r="G358" t="str">
        <f t="shared" si="121"/>
        <v>Long Movie</v>
      </c>
      <c r="H358">
        <v>0</v>
      </c>
      <c r="I358" t="str">
        <f t="shared" si="122"/>
        <v>Very Low</v>
      </c>
      <c r="J358">
        <v>568</v>
      </c>
      <c r="K358" t="str">
        <f t="shared" si="123"/>
        <v>Very Low</v>
      </c>
      <c r="L358" t="s">
        <v>2064</v>
      </c>
      <c r="M358">
        <v>11000</v>
      </c>
      <c r="N358" t="str">
        <f t="shared" si="124"/>
        <v>Medium</v>
      </c>
      <c r="O358">
        <v>155370362</v>
      </c>
      <c r="P358" t="str">
        <f t="shared" si="125"/>
        <v>Hit</v>
      </c>
      <c r="Q358" t="s">
        <v>2065</v>
      </c>
      <c r="R358" t="str">
        <f t="shared" si="126"/>
        <v>Drama</v>
      </c>
      <c r="S358">
        <f t="shared" si="127"/>
        <v>5</v>
      </c>
      <c r="T358" t="s">
        <v>362</v>
      </c>
      <c r="U358" t="s">
        <v>2066</v>
      </c>
      <c r="V358">
        <v>98403</v>
      </c>
      <c r="W358" t="str">
        <f t="shared" si="128"/>
        <v>Medium</v>
      </c>
      <c r="X358">
        <v>12890</v>
      </c>
      <c r="Y358" t="str">
        <f t="shared" si="129"/>
        <v>Medium</v>
      </c>
      <c r="Z358" t="s">
        <v>2067</v>
      </c>
      <c r="AA358">
        <v>0</v>
      </c>
      <c r="AB358" t="str">
        <f t="shared" si="130"/>
        <v>Symbolic Poster</v>
      </c>
      <c r="AC358" t="s">
        <v>2068</v>
      </c>
      <c r="AD358" t="s">
        <v>2069</v>
      </c>
      <c r="AE358">
        <v>683</v>
      </c>
      <c r="AF358" t="str">
        <f t="shared" si="131"/>
        <v>Low</v>
      </c>
      <c r="AG358" t="s">
        <v>9</v>
      </c>
      <c r="AH358" t="s">
        <v>10</v>
      </c>
      <c r="AI358" t="s">
        <v>11</v>
      </c>
      <c r="AJ358" t="str">
        <f t="shared" si="132"/>
        <v>Teen</v>
      </c>
      <c r="AK358">
        <v>100000000</v>
      </c>
      <c r="AL358" t="str">
        <f t="shared" si="133"/>
        <v>High Budget</v>
      </c>
      <c r="AM358">
        <v>2000</v>
      </c>
      <c r="AN358">
        <f t="shared" si="134"/>
        <v>25</v>
      </c>
      <c r="AO358" t="str">
        <f t="shared" si="135"/>
        <v>Old Classic</v>
      </c>
      <c r="AP358">
        <v>627</v>
      </c>
      <c r="AQ358" t="str">
        <f t="shared" si="136"/>
        <v>Very Low</v>
      </c>
      <c r="AR358">
        <v>6.6</v>
      </c>
      <c r="AS358" t="str">
        <f t="shared" si="137"/>
        <v>Average</v>
      </c>
      <c r="AT358">
        <v>2.35</v>
      </c>
      <c r="AU358" t="str">
        <f t="shared" si="138"/>
        <v>Cinematic Widescreen</v>
      </c>
      <c r="AV358">
        <v>0</v>
      </c>
      <c r="AW358" t="str">
        <f t="shared" si="139"/>
        <v>Very Low</v>
      </c>
    </row>
    <row r="359" spans="1:49" x14ac:dyDescent="0.3">
      <c r="A359" t="s">
        <v>0</v>
      </c>
      <c r="B359" t="s">
        <v>2070</v>
      </c>
      <c r="C359">
        <v>191</v>
      </c>
      <c r="D359" t="str">
        <f t="shared" si="119"/>
        <v>Low</v>
      </c>
      <c r="E359">
        <v>90</v>
      </c>
      <c r="F359" t="str">
        <f t="shared" si="120"/>
        <v>1h 30m</v>
      </c>
      <c r="G359" t="str">
        <f t="shared" si="121"/>
        <v>Standard Movie</v>
      </c>
      <c r="H359">
        <v>97</v>
      </c>
      <c r="I359" t="str">
        <f t="shared" si="122"/>
        <v>Very Low</v>
      </c>
      <c r="J359">
        <v>56</v>
      </c>
      <c r="K359" t="str">
        <f t="shared" si="123"/>
        <v>Very Low</v>
      </c>
      <c r="L359" t="s">
        <v>1848</v>
      </c>
      <c r="M359">
        <v>622</v>
      </c>
      <c r="N359" t="str">
        <f t="shared" si="124"/>
        <v>Low</v>
      </c>
      <c r="O359">
        <v>124870275</v>
      </c>
      <c r="P359" t="str">
        <f t="shared" si="125"/>
        <v>Hit</v>
      </c>
      <c r="Q359" t="s">
        <v>2071</v>
      </c>
      <c r="R359" t="str">
        <f t="shared" si="126"/>
        <v>Animation</v>
      </c>
      <c r="S359">
        <f t="shared" si="127"/>
        <v>4</v>
      </c>
      <c r="T359" t="s">
        <v>2072</v>
      </c>
      <c r="U359" t="s">
        <v>2073</v>
      </c>
      <c r="V359">
        <v>152601</v>
      </c>
      <c r="W359" t="str">
        <f t="shared" si="128"/>
        <v>Medium</v>
      </c>
      <c r="X359">
        <v>1227</v>
      </c>
      <c r="Y359" t="str">
        <f t="shared" si="129"/>
        <v>Low</v>
      </c>
      <c r="Z359" t="s">
        <v>2074</v>
      </c>
      <c r="AA359">
        <v>1</v>
      </c>
      <c r="AB359" t="str">
        <f t="shared" si="130"/>
        <v>Solo Star Poster</v>
      </c>
      <c r="AC359" t="s">
        <v>2075</v>
      </c>
      <c r="AD359" t="s">
        <v>2076</v>
      </c>
      <c r="AE359">
        <v>156</v>
      </c>
      <c r="AF359" t="str">
        <f t="shared" si="131"/>
        <v>Very Low</v>
      </c>
      <c r="AG359" t="s">
        <v>9</v>
      </c>
      <c r="AH359" t="s">
        <v>10</v>
      </c>
      <c r="AI359" t="s">
        <v>66</v>
      </c>
      <c r="AJ359" t="str">
        <f t="shared" si="132"/>
        <v>Family</v>
      </c>
      <c r="AK359">
        <v>100000000</v>
      </c>
      <c r="AL359" t="str">
        <f t="shared" si="133"/>
        <v>High Budget</v>
      </c>
      <c r="AM359">
        <v>2009</v>
      </c>
      <c r="AN359">
        <f t="shared" si="134"/>
        <v>16</v>
      </c>
      <c r="AO359" t="str">
        <f t="shared" si="135"/>
        <v>Old Classic</v>
      </c>
      <c r="AP359">
        <v>526</v>
      </c>
      <c r="AQ359" t="str">
        <f t="shared" si="136"/>
        <v>Very Low</v>
      </c>
      <c r="AR359">
        <v>7</v>
      </c>
      <c r="AS359" t="str">
        <f t="shared" si="137"/>
        <v>Good</v>
      </c>
      <c r="AT359">
        <v>2.35</v>
      </c>
      <c r="AU359" t="str">
        <f t="shared" si="138"/>
        <v>Cinematic Widescreen</v>
      </c>
      <c r="AV359">
        <v>0</v>
      </c>
      <c r="AW359" t="str">
        <f t="shared" si="139"/>
        <v>Very Low</v>
      </c>
    </row>
    <row r="360" spans="1:49" x14ac:dyDescent="0.3">
      <c r="A360" t="s">
        <v>0</v>
      </c>
      <c r="B360" t="s">
        <v>1249</v>
      </c>
      <c r="C360">
        <v>188</v>
      </c>
      <c r="D360" t="str">
        <f t="shared" si="119"/>
        <v>Low</v>
      </c>
      <c r="E360">
        <v>94</v>
      </c>
      <c r="F360" t="str">
        <f t="shared" si="120"/>
        <v>1h 34m</v>
      </c>
      <c r="G360" t="str">
        <f t="shared" si="121"/>
        <v>Standard Movie</v>
      </c>
      <c r="H360">
        <v>107</v>
      </c>
      <c r="I360" t="str">
        <f t="shared" si="122"/>
        <v>Very Low</v>
      </c>
      <c r="J360">
        <v>117</v>
      </c>
      <c r="K360" t="str">
        <f t="shared" si="123"/>
        <v>Very Low</v>
      </c>
      <c r="L360" t="s">
        <v>2077</v>
      </c>
      <c r="M360">
        <v>835</v>
      </c>
      <c r="N360" t="str">
        <f t="shared" si="124"/>
        <v>Low</v>
      </c>
      <c r="O360">
        <v>196573705</v>
      </c>
      <c r="P360" t="str">
        <f t="shared" si="125"/>
        <v>Hit</v>
      </c>
      <c r="Q360" t="s">
        <v>774</v>
      </c>
      <c r="R360" t="str">
        <f t="shared" si="126"/>
        <v>Action</v>
      </c>
      <c r="S360">
        <f t="shared" si="127"/>
        <v>5</v>
      </c>
      <c r="T360" t="s">
        <v>2078</v>
      </c>
      <c r="U360" t="s">
        <v>2079</v>
      </c>
      <c r="V360">
        <v>166791</v>
      </c>
      <c r="W360" t="str">
        <f t="shared" si="128"/>
        <v>Medium</v>
      </c>
      <c r="X360">
        <v>1258</v>
      </c>
      <c r="Y360" t="str">
        <f t="shared" si="129"/>
        <v>Low</v>
      </c>
      <c r="Z360" t="s">
        <v>2080</v>
      </c>
      <c r="AA360">
        <v>0</v>
      </c>
      <c r="AB360" t="str">
        <f t="shared" si="130"/>
        <v>Symbolic Poster</v>
      </c>
      <c r="AC360" t="s">
        <v>2081</v>
      </c>
      <c r="AD360" t="s">
        <v>2082</v>
      </c>
      <c r="AE360">
        <v>132</v>
      </c>
      <c r="AF360" t="str">
        <f t="shared" si="131"/>
        <v>Very Low</v>
      </c>
      <c r="AG360" t="s">
        <v>9</v>
      </c>
      <c r="AH360" t="s">
        <v>10</v>
      </c>
      <c r="AI360" t="s">
        <v>66</v>
      </c>
      <c r="AJ360" t="str">
        <f t="shared" si="132"/>
        <v>Family</v>
      </c>
      <c r="AK360">
        <v>90000000</v>
      </c>
      <c r="AL360" t="str">
        <f t="shared" si="133"/>
        <v>Medium Budget</v>
      </c>
      <c r="AM360">
        <v>2009</v>
      </c>
      <c r="AN360">
        <f t="shared" si="134"/>
        <v>16</v>
      </c>
      <c r="AO360" t="str">
        <f t="shared" si="135"/>
        <v>Old Classic</v>
      </c>
      <c r="AP360">
        <v>256</v>
      </c>
      <c r="AQ360" t="str">
        <f t="shared" si="136"/>
        <v>Very Low</v>
      </c>
      <c r="AR360">
        <v>7</v>
      </c>
      <c r="AS360" t="str">
        <f t="shared" si="137"/>
        <v>Good</v>
      </c>
      <c r="AT360">
        <v>1.85</v>
      </c>
      <c r="AU360" t="str">
        <f t="shared" si="138"/>
        <v>HDTV / Widescreen</v>
      </c>
      <c r="AV360">
        <v>0</v>
      </c>
      <c r="AW360" t="str">
        <f t="shared" si="139"/>
        <v>Very Low</v>
      </c>
    </row>
    <row r="361" spans="1:49" x14ac:dyDescent="0.3">
      <c r="A361" t="s">
        <v>0</v>
      </c>
      <c r="B361" t="s">
        <v>2083</v>
      </c>
      <c r="C361">
        <v>362</v>
      </c>
      <c r="D361" t="str">
        <f t="shared" si="119"/>
        <v>Medium</v>
      </c>
      <c r="E361">
        <v>114</v>
      </c>
      <c r="F361" t="str">
        <f t="shared" si="120"/>
        <v>1h 54m</v>
      </c>
      <c r="G361" t="str">
        <f t="shared" si="121"/>
        <v>Standard Movie</v>
      </c>
      <c r="H361">
        <v>0</v>
      </c>
      <c r="I361" t="str">
        <f t="shared" si="122"/>
        <v>Very Low</v>
      </c>
      <c r="J361">
        <v>423</v>
      </c>
      <c r="K361" t="str">
        <f t="shared" si="123"/>
        <v>Very Low</v>
      </c>
      <c r="L361" t="s">
        <v>2084</v>
      </c>
      <c r="M361">
        <v>3000</v>
      </c>
      <c r="N361" t="str">
        <f t="shared" si="124"/>
        <v>Low</v>
      </c>
      <c r="O361">
        <v>58229120</v>
      </c>
      <c r="P361" t="str">
        <f t="shared" si="125"/>
        <v>Hit</v>
      </c>
      <c r="Q361" t="s">
        <v>2085</v>
      </c>
      <c r="R361" t="str">
        <f t="shared" si="126"/>
        <v>Adventure</v>
      </c>
      <c r="S361">
        <f t="shared" si="127"/>
        <v>5</v>
      </c>
      <c r="T361" t="s">
        <v>1514</v>
      </c>
      <c r="U361" t="s">
        <v>2086</v>
      </c>
      <c r="V361">
        <v>236421</v>
      </c>
      <c r="W361" t="str">
        <f t="shared" si="128"/>
        <v>High</v>
      </c>
      <c r="X361">
        <v>5095</v>
      </c>
      <c r="Y361" t="str">
        <f t="shared" si="129"/>
        <v>Low</v>
      </c>
      <c r="Z361" t="s">
        <v>2087</v>
      </c>
      <c r="AA361">
        <v>1</v>
      </c>
      <c r="AB361" t="str">
        <f t="shared" si="130"/>
        <v>Solo Star Poster</v>
      </c>
      <c r="AC361" t="s">
        <v>2088</v>
      </c>
      <c r="AD361" t="s">
        <v>2089</v>
      </c>
      <c r="AE361">
        <v>515</v>
      </c>
      <c r="AF361" t="str">
        <f t="shared" si="131"/>
        <v>Low</v>
      </c>
      <c r="AG361" t="s">
        <v>9</v>
      </c>
      <c r="AH361" t="s">
        <v>10</v>
      </c>
      <c r="AI361" t="s">
        <v>66</v>
      </c>
      <c r="AJ361" t="str">
        <f t="shared" si="132"/>
        <v>Family</v>
      </c>
      <c r="AK361">
        <v>90000000</v>
      </c>
      <c r="AL361" t="str">
        <f t="shared" si="133"/>
        <v>Medium Budget</v>
      </c>
      <c r="AM361">
        <v>2013</v>
      </c>
      <c r="AN361">
        <f t="shared" si="134"/>
        <v>12</v>
      </c>
      <c r="AO361" t="str">
        <f t="shared" si="135"/>
        <v>Modern Classic</v>
      </c>
      <c r="AP361">
        <v>806</v>
      </c>
      <c r="AQ361" t="str">
        <f t="shared" si="136"/>
        <v>Very Low</v>
      </c>
      <c r="AR361">
        <v>7.3</v>
      </c>
      <c r="AS361" t="str">
        <f t="shared" si="137"/>
        <v>Good</v>
      </c>
      <c r="AT361">
        <v>2.35</v>
      </c>
      <c r="AU361" t="str">
        <f t="shared" si="138"/>
        <v>Cinematic Widescreen</v>
      </c>
      <c r="AV361">
        <v>70000</v>
      </c>
      <c r="AW361" t="str">
        <f t="shared" si="139"/>
        <v>High</v>
      </c>
    </row>
    <row r="362" spans="1:49" x14ac:dyDescent="0.3">
      <c r="A362" t="s">
        <v>0</v>
      </c>
      <c r="B362" t="s">
        <v>298</v>
      </c>
      <c r="C362">
        <v>181</v>
      </c>
      <c r="D362" t="str">
        <f t="shared" si="119"/>
        <v>Low</v>
      </c>
      <c r="E362">
        <v>94</v>
      </c>
      <c r="F362" t="str">
        <f t="shared" si="120"/>
        <v>1h 34m</v>
      </c>
      <c r="G362" t="str">
        <f t="shared" si="121"/>
        <v>Standard Movie</v>
      </c>
      <c r="H362">
        <v>368</v>
      </c>
      <c r="I362" t="str">
        <f t="shared" si="122"/>
        <v>Very Low</v>
      </c>
      <c r="J362">
        <v>466</v>
      </c>
      <c r="K362" t="str">
        <f t="shared" si="123"/>
        <v>Very Low</v>
      </c>
      <c r="L362" t="s">
        <v>2090</v>
      </c>
      <c r="M362">
        <v>13000</v>
      </c>
      <c r="N362" t="str">
        <f t="shared" si="124"/>
        <v>Medium</v>
      </c>
      <c r="O362">
        <v>125305545</v>
      </c>
      <c r="P362" t="str">
        <f t="shared" si="125"/>
        <v>Hit</v>
      </c>
      <c r="Q362" t="s">
        <v>2091</v>
      </c>
      <c r="R362" t="str">
        <f t="shared" si="126"/>
        <v>Action</v>
      </c>
      <c r="S362">
        <f t="shared" si="127"/>
        <v>5</v>
      </c>
      <c r="T362" t="s">
        <v>518</v>
      </c>
      <c r="U362" t="s">
        <v>2092</v>
      </c>
      <c r="V362">
        <v>145350</v>
      </c>
      <c r="W362" t="str">
        <f t="shared" si="128"/>
        <v>Medium</v>
      </c>
      <c r="X362">
        <v>15419</v>
      </c>
      <c r="Y362" t="str">
        <f t="shared" si="129"/>
        <v>Medium</v>
      </c>
      <c r="Z362" t="s">
        <v>2093</v>
      </c>
      <c r="AA362">
        <v>0</v>
      </c>
      <c r="AB362" t="str">
        <f t="shared" si="130"/>
        <v>Symbolic Poster</v>
      </c>
      <c r="AC362" t="s">
        <v>2094</v>
      </c>
      <c r="AD362" t="s">
        <v>2095</v>
      </c>
      <c r="AE362">
        <v>643</v>
      </c>
      <c r="AF362" t="str">
        <f t="shared" si="131"/>
        <v>Low</v>
      </c>
      <c r="AG362" t="s">
        <v>9</v>
      </c>
      <c r="AH362" t="s">
        <v>10</v>
      </c>
      <c r="AI362" t="s">
        <v>11</v>
      </c>
      <c r="AJ362" t="str">
        <f t="shared" si="132"/>
        <v>Teen</v>
      </c>
      <c r="AK362">
        <v>92000000</v>
      </c>
      <c r="AL362" t="str">
        <f t="shared" si="133"/>
        <v>Medium Budget</v>
      </c>
      <c r="AM362">
        <v>2000</v>
      </c>
      <c r="AN362">
        <f t="shared" si="134"/>
        <v>25</v>
      </c>
      <c r="AO362" t="str">
        <f t="shared" si="135"/>
        <v>Old Classic</v>
      </c>
      <c r="AP362">
        <v>1000</v>
      </c>
      <c r="AQ362" t="str">
        <f t="shared" si="136"/>
        <v>Very Low</v>
      </c>
      <c r="AR362">
        <v>5.5</v>
      </c>
      <c r="AS362" t="str">
        <f t="shared" si="137"/>
        <v>Below Average</v>
      </c>
      <c r="AT362">
        <v>2.35</v>
      </c>
      <c r="AU362" t="str">
        <f t="shared" si="138"/>
        <v>Cinematic Widescreen</v>
      </c>
      <c r="AV362">
        <v>0</v>
      </c>
      <c r="AW362" t="str">
        <f t="shared" si="139"/>
        <v>Very Low</v>
      </c>
    </row>
    <row r="363" spans="1:49" x14ac:dyDescent="0.3">
      <c r="A363" t="s">
        <v>0</v>
      </c>
      <c r="B363" t="s">
        <v>458</v>
      </c>
      <c r="C363">
        <v>352</v>
      </c>
      <c r="D363" t="str">
        <f t="shared" si="119"/>
        <v>Medium</v>
      </c>
      <c r="E363">
        <v>151</v>
      </c>
      <c r="F363" t="str">
        <f t="shared" si="120"/>
        <v>2h 31m</v>
      </c>
      <c r="G363" t="str">
        <f t="shared" si="121"/>
        <v>Long Movie</v>
      </c>
      <c r="H363">
        <v>17000</v>
      </c>
      <c r="I363" t="str">
        <f t="shared" si="122"/>
        <v>Medium</v>
      </c>
      <c r="J363">
        <v>1000</v>
      </c>
      <c r="K363" t="str">
        <f t="shared" si="123"/>
        <v>Very Low</v>
      </c>
      <c r="L363" t="s">
        <v>1128</v>
      </c>
      <c r="M363">
        <v>29000</v>
      </c>
      <c r="N363" t="str">
        <f t="shared" si="124"/>
        <v>Medium</v>
      </c>
      <c r="O363">
        <v>132373442</v>
      </c>
      <c r="P363" t="str">
        <f t="shared" si="125"/>
        <v>Hit</v>
      </c>
      <c r="Q363" t="s">
        <v>2096</v>
      </c>
      <c r="R363" t="str">
        <f t="shared" si="126"/>
        <v>Crime</v>
      </c>
      <c r="S363">
        <f t="shared" si="127"/>
        <v>3</v>
      </c>
      <c r="T363" t="s">
        <v>186</v>
      </c>
      <c r="U363" t="s">
        <v>2097</v>
      </c>
      <c r="V363">
        <v>873649</v>
      </c>
      <c r="W363" t="str">
        <f t="shared" si="128"/>
        <v>Very High</v>
      </c>
      <c r="X363">
        <v>45648</v>
      </c>
      <c r="Y363" t="str">
        <f t="shared" si="129"/>
        <v>Medium</v>
      </c>
      <c r="Z363" t="s">
        <v>361</v>
      </c>
      <c r="AA363">
        <v>0</v>
      </c>
      <c r="AB363" t="str">
        <f t="shared" si="130"/>
        <v>Symbolic Poster</v>
      </c>
      <c r="AC363" t="s">
        <v>2098</v>
      </c>
      <c r="AD363" t="s">
        <v>2099</v>
      </c>
      <c r="AE363">
        <v>2054</v>
      </c>
      <c r="AF363" t="str">
        <f t="shared" si="131"/>
        <v>Medium</v>
      </c>
      <c r="AG363" t="s">
        <v>9</v>
      </c>
      <c r="AH363" t="s">
        <v>10</v>
      </c>
      <c r="AI363" t="s">
        <v>556</v>
      </c>
      <c r="AJ363" t="str">
        <f t="shared" si="132"/>
        <v>Adult</v>
      </c>
      <c r="AK363">
        <v>90000000</v>
      </c>
      <c r="AL363" t="str">
        <f t="shared" si="133"/>
        <v>Medium Budget</v>
      </c>
      <c r="AM363">
        <v>2006</v>
      </c>
      <c r="AN363">
        <f t="shared" si="134"/>
        <v>19</v>
      </c>
      <c r="AO363" t="str">
        <f t="shared" si="135"/>
        <v>Old Classic</v>
      </c>
      <c r="AP363">
        <v>13000</v>
      </c>
      <c r="AQ363" t="str">
        <f t="shared" si="136"/>
        <v>Medium</v>
      </c>
      <c r="AR363">
        <v>8.5</v>
      </c>
      <c r="AS363" t="str">
        <f t="shared" si="137"/>
        <v>Excellent</v>
      </c>
      <c r="AT363">
        <v>2.35</v>
      </c>
      <c r="AU363" t="str">
        <f t="shared" si="138"/>
        <v>Cinematic Widescreen</v>
      </c>
      <c r="AV363">
        <v>29000</v>
      </c>
      <c r="AW363" t="str">
        <f t="shared" si="139"/>
        <v>Medium</v>
      </c>
    </row>
    <row r="364" spans="1:49" x14ac:dyDescent="0.3">
      <c r="A364" t="s">
        <v>0</v>
      </c>
      <c r="B364" t="s">
        <v>2100</v>
      </c>
      <c r="C364">
        <v>143</v>
      </c>
      <c r="D364" t="str">
        <f t="shared" si="119"/>
        <v>Low</v>
      </c>
      <c r="E364">
        <v>88</v>
      </c>
      <c r="F364" t="str">
        <f t="shared" si="120"/>
        <v>1h 28m</v>
      </c>
      <c r="G364" t="str">
        <f t="shared" si="121"/>
        <v>Featurette</v>
      </c>
      <c r="H364">
        <v>7</v>
      </c>
      <c r="I364" t="str">
        <f t="shared" si="122"/>
        <v>Very Low</v>
      </c>
      <c r="J364">
        <v>484</v>
      </c>
      <c r="K364" t="str">
        <f t="shared" si="123"/>
        <v>Very Low</v>
      </c>
      <c r="L364" t="s">
        <v>2101</v>
      </c>
      <c r="M364">
        <v>2000</v>
      </c>
      <c r="N364" t="str">
        <f t="shared" si="124"/>
        <v>Low</v>
      </c>
      <c r="O364">
        <v>120618403</v>
      </c>
      <c r="P364" t="str">
        <f t="shared" si="125"/>
        <v>Hit</v>
      </c>
      <c r="Q364" t="s">
        <v>2102</v>
      </c>
      <c r="R364" t="str">
        <f t="shared" si="126"/>
        <v>Adventure</v>
      </c>
      <c r="S364">
        <f t="shared" si="127"/>
        <v>6</v>
      </c>
      <c r="T364" t="s">
        <v>1053</v>
      </c>
      <c r="U364" t="s">
        <v>2103</v>
      </c>
      <c r="V364">
        <v>171792</v>
      </c>
      <c r="W364" t="str">
        <f t="shared" si="128"/>
        <v>Medium</v>
      </c>
      <c r="X364">
        <v>4478</v>
      </c>
      <c r="Y364" t="str">
        <f t="shared" si="129"/>
        <v>Low</v>
      </c>
      <c r="Z364" t="s">
        <v>2104</v>
      </c>
      <c r="AA364">
        <v>0</v>
      </c>
      <c r="AB364" t="str">
        <f t="shared" si="130"/>
        <v>Symbolic Poster</v>
      </c>
      <c r="AC364" t="s">
        <v>2105</v>
      </c>
      <c r="AD364" t="s">
        <v>2106</v>
      </c>
      <c r="AE364">
        <v>222</v>
      </c>
      <c r="AF364" t="str">
        <f t="shared" si="131"/>
        <v>Very Low</v>
      </c>
      <c r="AG364" t="s">
        <v>9</v>
      </c>
      <c r="AH364" t="s">
        <v>10</v>
      </c>
      <c r="AI364" t="s">
        <v>248</v>
      </c>
      <c r="AJ364" t="str">
        <f t="shared" si="132"/>
        <v>Family</v>
      </c>
      <c r="AK364">
        <v>90000000</v>
      </c>
      <c r="AL364" t="str">
        <f t="shared" si="133"/>
        <v>Medium Budget</v>
      </c>
      <c r="AM364">
        <v>1998</v>
      </c>
      <c r="AN364">
        <f t="shared" si="134"/>
        <v>27</v>
      </c>
      <c r="AO364" t="str">
        <f t="shared" si="135"/>
        <v>Old Classic</v>
      </c>
      <c r="AP364">
        <v>500</v>
      </c>
      <c r="AQ364" t="str">
        <f t="shared" si="136"/>
        <v>Very Low</v>
      </c>
      <c r="AR364">
        <v>7.5</v>
      </c>
      <c r="AS364" t="str">
        <f t="shared" si="137"/>
        <v>Good</v>
      </c>
      <c r="AT364">
        <v>1.66</v>
      </c>
      <c r="AU364" t="str">
        <f t="shared" si="138"/>
        <v/>
      </c>
      <c r="AV364">
        <v>12000</v>
      </c>
      <c r="AW364" t="str">
        <f t="shared" si="139"/>
        <v>Medium</v>
      </c>
    </row>
    <row r="365" spans="1:49" x14ac:dyDescent="0.3">
      <c r="A365" t="s">
        <v>0</v>
      </c>
      <c r="B365" t="s">
        <v>2083</v>
      </c>
      <c r="C365">
        <v>308</v>
      </c>
      <c r="D365" t="str">
        <f t="shared" si="119"/>
        <v>Medium</v>
      </c>
      <c r="E365">
        <v>121</v>
      </c>
      <c r="F365" t="str">
        <f t="shared" si="120"/>
        <v>2h 1m</v>
      </c>
      <c r="G365" t="str">
        <f t="shared" si="121"/>
        <v>Long Movie</v>
      </c>
      <c r="H365">
        <v>0</v>
      </c>
      <c r="I365" t="str">
        <f t="shared" si="122"/>
        <v>Very Low</v>
      </c>
      <c r="J365">
        <v>918</v>
      </c>
      <c r="K365" t="str">
        <f t="shared" si="123"/>
        <v>Very Low</v>
      </c>
      <c r="L365" t="s">
        <v>784</v>
      </c>
      <c r="M365">
        <v>21000</v>
      </c>
      <c r="N365" t="str">
        <f t="shared" si="124"/>
        <v>Medium</v>
      </c>
      <c r="O365">
        <v>110416702</v>
      </c>
      <c r="P365" t="str">
        <f t="shared" si="125"/>
        <v>Hit</v>
      </c>
      <c r="Q365" t="s">
        <v>2107</v>
      </c>
      <c r="R365" t="str">
        <f t="shared" si="126"/>
        <v>Action</v>
      </c>
      <c r="S365">
        <f t="shared" si="127"/>
        <v>2</v>
      </c>
      <c r="T365" t="s">
        <v>68</v>
      </c>
      <c r="U365" t="s">
        <v>2108</v>
      </c>
      <c r="V365">
        <v>307539</v>
      </c>
      <c r="W365" t="str">
        <f t="shared" si="128"/>
        <v>High</v>
      </c>
      <c r="X365">
        <v>23484</v>
      </c>
      <c r="Y365" t="str">
        <f t="shared" si="129"/>
        <v>Medium</v>
      </c>
      <c r="Z365" t="s">
        <v>2109</v>
      </c>
      <c r="AA365">
        <v>3</v>
      </c>
      <c r="AB365" t="str">
        <f t="shared" si="130"/>
        <v>Duo/Trio Poster</v>
      </c>
      <c r="AC365" t="s">
        <v>2110</v>
      </c>
      <c r="AD365" t="s">
        <v>2111</v>
      </c>
      <c r="AE365">
        <v>577</v>
      </c>
      <c r="AF365" t="str">
        <f t="shared" si="131"/>
        <v>Low</v>
      </c>
      <c r="AG365" t="s">
        <v>9</v>
      </c>
      <c r="AH365" t="s">
        <v>10</v>
      </c>
      <c r="AI365" t="s">
        <v>556</v>
      </c>
      <c r="AJ365" t="str">
        <f t="shared" si="132"/>
        <v>Adult</v>
      </c>
      <c r="AK365">
        <v>92000000</v>
      </c>
      <c r="AL365" t="str">
        <f t="shared" si="133"/>
        <v>Medium Budget</v>
      </c>
      <c r="AM365">
        <v>2008</v>
      </c>
      <c r="AN365">
        <f t="shared" si="134"/>
        <v>17</v>
      </c>
      <c r="AO365" t="str">
        <f t="shared" si="135"/>
        <v>Old Classic</v>
      </c>
      <c r="AP365">
        <v>1000</v>
      </c>
      <c r="AQ365" t="str">
        <f t="shared" si="136"/>
        <v>Very Low</v>
      </c>
      <c r="AR365">
        <v>7</v>
      </c>
      <c r="AS365" t="str">
        <f t="shared" si="137"/>
        <v>Good</v>
      </c>
      <c r="AT365">
        <v>2.35</v>
      </c>
      <c r="AU365" t="str">
        <f t="shared" si="138"/>
        <v>Cinematic Widescreen</v>
      </c>
      <c r="AV365">
        <v>0</v>
      </c>
      <c r="AW365" t="str">
        <f t="shared" si="139"/>
        <v>Very Low</v>
      </c>
    </row>
    <row r="366" spans="1:49" x14ac:dyDescent="0.3">
      <c r="A366" t="s">
        <v>0</v>
      </c>
      <c r="B366" t="s">
        <v>656</v>
      </c>
      <c r="C366">
        <v>517</v>
      </c>
      <c r="D366" t="str">
        <f t="shared" si="119"/>
        <v>High</v>
      </c>
      <c r="E366">
        <v>158</v>
      </c>
      <c r="F366" t="str">
        <f t="shared" si="120"/>
        <v>2h 38m</v>
      </c>
      <c r="G366" t="str">
        <f t="shared" si="121"/>
        <v>Long Movie</v>
      </c>
      <c r="H366">
        <v>21000</v>
      </c>
      <c r="I366" t="str">
        <f t="shared" si="122"/>
        <v>Medium</v>
      </c>
      <c r="J366">
        <v>585</v>
      </c>
      <c r="K366" t="str">
        <f t="shared" si="123"/>
        <v>Very Low</v>
      </c>
      <c r="L366" t="s">
        <v>2112</v>
      </c>
      <c r="M366">
        <v>18000</v>
      </c>
      <c r="N366" t="str">
        <f t="shared" si="124"/>
        <v>Medium</v>
      </c>
      <c r="O366">
        <v>102515793</v>
      </c>
      <c r="P366" t="str">
        <f t="shared" si="125"/>
        <v>Hit</v>
      </c>
      <c r="Q366" t="s">
        <v>2113</v>
      </c>
      <c r="R366" t="str">
        <f t="shared" si="126"/>
        <v>Crime</v>
      </c>
      <c r="S366">
        <f t="shared" si="127"/>
        <v>4</v>
      </c>
      <c r="T366" t="s">
        <v>409</v>
      </c>
      <c r="U366" t="s">
        <v>2114</v>
      </c>
      <c r="V366">
        <v>330152</v>
      </c>
      <c r="W366" t="str">
        <f t="shared" si="128"/>
        <v>High</v>
      </c>
      <c r="X366">
        <v>20388</v>
      </c>
      <c r="Y366" t="str">
        <f t="shared" si="129"/>
        <v>Medium</v>
      </c>
      <c r="Z366" t="s">
        <v>2115</v>
      </c>
      <c r="AA366">
        <v>1</v>
      </c>
      <c r="AB366" t="str">
        <f t="shared" si="130"/>
        <v>Solo Star Poster</v>
      </c>
      <c r="AC366" t="s">
        <v>2116</v>
      </c>
      <c r="AD366" t="s">
        <v>2117</v>
      </c>
      <c r="AE366">
        <v>632</v>
      </c>
      <c r="AF366" t="str">
        <f t="shared" si="131"/>
        <v>Low</v>
      </c>
      <c r="AG366" t="s">
        <v>9</v>
      </c>
      <c r="AH366" t="s">
        <v>10</v>
      </c>
      <c r="AI366" t="s">
        <v>556</v>
      </c>
      <c r="AJ366" t="str">
        <f t="shared" si="132"/>
        <v>Adult</v>
      </c>
      <c r="AK366">
        <v>90000000</v>
      </c>
      <c r="AL366" t="str">
        <f t="shared" si="133"/>
        <v>Medium Budget</v>
      </c>
      <c r="AM366">
        <v>2011</v>
      </c>
      <c r="AN366">
        <f t="shared" si="134"/>
        <v>14</v>
      </c>
      <c r="AO366" t="str">
        <f t="shared" si="135"/>
        <v>Modern Classic</v>
      </c>
      <c r="AP366">
        <v>1000</v>
      </c>
      <c r="AQ366" t="str">
        <f t="shared" si="136"/>
        <v>Very Low</v>
      </c>
      <c r="AR366">
        <v>7.8</v>
      </c>
      <c r="AS366" t="str">
        <f t="shared" si="137"/>
        <v>Good</v>
      </c>
      <c r="AT366">
        <v>2.35</v>
      </c>
      <c r="AU366" t="str">
        <f t="shared" si="138"/>
        <v>Cinematic Widescreen</v>
      </c>
      <c r="AV366">
        <v>54000</v>
      </c>
      <c r="AW366" t="str">
        <f t="shared" si="139"/>
        <v>High</v>
      </c>
    </row>
    <row r="367" spans="1:49" x14ac:dyDescent="0.3">
      <c r="A367" t="s">
        <v>0</v>
      </c>
      <c r="B367" t="s">
        <v>1282</v>
      </c>
      <c r="C367">
        <v>148</v>
      </c>
      <c r="D367" t="str">
        <f t="shared" si="119"/>
        <v>Low</v>
      </c>
      <c r="E367">
        <v>128</v>
      </c>
      <c r="F367" t="str">
        <f t="shared" si="120"/>
        <v>2h 8m</v>
      </c>
      <c r="G367" t="str">
        <f t="shared" si="121"/>
        <v>Long Movie</v>
      </c>
      <c r="H367">
        <v>323</v>
      </c>
      <c r="I367" t="str">
        <f t="shared" si="122"/>
        <v>Very Low</v>
      </c>
      <c r="J367">
        <v>489</v>
      </c>
      <c r="K367" t="str">
        <f t="shared" si="123"/>
        <v>Very Low</v>
      </c>
      <c r="L367" t="s">
        <v>2118</v>
      </c>
      <c r="M367">
        <v>13000</v>
      </c>
      <c r="N367" t="str">
        <f t="shared" si="124"/>
        <v>Medium</v>
      </c>
      <c r="O367">
        <v>100012500</v>
      </c>
      <c r="P367" t="str">
        <f t="shared" si="125"/>
        <v>Hit</v>
      </c>
      <c r="Q367" t="s">
        <v>22</v>
      </c>
      <c r="R367" t="str">
        <f t="shared" si="126"/>
        <v>Action</v>
      </c>
      <c r="S367">
        <f t="shared" si="127"/>
        <v>3</v>
      </c>
      <c r="T367" t="s">
        <v>948</v>
      </c>
      <c r="U367" t="s">
        <v>2119</v>
      </c>
      <c r="V367">
        <v>299258</v>
      </c>
      <c r="W367" t="str">
        <f t="shared" si="128"/>
        <v>High</v>
      </c>
      <c r="X367">
        <v>14274</v>
      </c>
      <c r="Y367" t="str">
        <f t="shared" si="129"/>
        <v>Medium</v>
      </c>
      <c r="Z367" t="s">
        <v>2120</v>
      </c>
      <c r="AA367">
        <v>1</v>
      </c>
      <c r="AB367" t="str">
        <f t="shared" si="130"/>
        <v>Solo Star Poster</v>
      </c>
      <c r="AC367" t="s">
        <v>2121</v>
      </c>
      <c r="AD367" t="s">
        <v>2122</v>
      </c>
      <c r="AE367">
        <v>346</v>
      </c>
      <c r="AF367" t="str">
        <f t="shared" si="131"/>
        <v>Very Low</v>
      </c>
      <c r="AG367" t="s">
        <v>9</v>
      </c>
      <c r="AH367" t="s">
        <v>10</v>
      </c>
      <c r="AI367" t="s">
        <v>556</v>
      </c>
      <c r="AJ367" t="str">
        <f t="shared" si="132"/>
        <v>Adult</v>
      </c>
      <c r="AK367">
        <v>90000000</v>
      </c>
      <c r="AL367" t="str">
        <f t="shared" si="133"/>
        <v>Medium Budget</v>
      </c>
      <c r="AM367">
        <v>1995</v>
      </c>
      <c r="AN367">
        <f t="shared" si="134"/>
        <v>30</v>
      </c>
      <c r="AO367" t="str">
        <f t="shared" si="135"/>
        <v>Old Classic</v>
      </c>
      <c r="AP367">
        <v>559</v>
      </c>
      <c r="AQ367" t="str">
        <f t="shared" si="136"/>
        <v>Very Low</v>
      </c>
      <c r="AR367">
        <v>7.6</v>
      </c>
      <c r="AS367" t="str">
        <f t="shared" si="137"/>
        <v>Good</v>
      </c>
      <c r="AT367">
        <v>2.35</v>
      </c>
      <c r="AU367" t="str">
        <f t="shared" si="138"/>
        <v>Cinematic Widescreen</v>
      </c>
      <c r="AV367">
        <v>0</v>
      </c>
      <c r="AW367" t="str">
        <f t="shared" si="139"/>
        <v>Very Low</v>
      </c>
    </row>
    <row r="368" spans="1:49" x14ac:dyDescent="0.3">
      <c r="A368" t="s">
        <v>0</v>
      </c>
      <c r="B368" t="s">
        <v>1265</v>
      </c>
      <c r="C368">
        <v>415</v>
      </c>
      <c r="D368" t="str">
        <f t="shared" si="119"/>
        <v>Medium</v>
      </c>
      <c r="E368">
        <v>128</v>
      </c>
      <c r="F368" t="str">
        <f t="shared" si="120"/>
        <v>2h 8m</v>
      </c>
      <c r="G368" t="str">
        <f t="shared" si="121"/>
        <v>Long Movie</v>
      </c>
      <c r="H368">
        <v>0</v>
      </c>
      <c r="I368" t="str">
        <f t="shared" si="122"/>
        <v>Very Low</v>
      </c>
      <c r="J368">
        <v>727</v>
      </c>
      <c r="K368" t="str">
        <f t="shared" si="123"/>
        <v>Very Low</v>
      </c>
      <c r="L368" t="s">
        <v>330</v>
      </c>
      <c r="M368">
        <v>21000</v>
      </c>
      <c r="N368" t="str">
        <f t="shared" si="124"/>
        <v>Medium</v>
      </c>
      <c r="O368">
        <v>209019489</v>
      </c>
      <c r="P368" t="str">
        <f t="shared" si="125"/>
        <v>Superhit</v>
      </c>
      <c r="Q368" t="s">
        <v>1266</v>
      </c>
      <c r="R368" t="str">
        <f t="shared" si="126"/>
        <v>Action</v>
      </c>
      <c r="S368">
        <f t="shared" si="127"/>
        <v>5</v>
      </c>
      <c r="T368" t="s">
        <v>68</v>
      </c>
      <c r="U368" t="s">
        <v>2123</v>
      </c>
      <c r="V368">
        <v>477300</v>
      </c>
      <c r="W368" t="str">
        <f t="shared" si="128"/>
        <v>High</v>
      </c>
      <c r="X368">
        <v>23996</v>
      </c>
      <c r="Y368" t="str">
        <f t="shared" si="129"/>
        <v>Medium</v>
      </c>
      <c r="Z368" t="s">
        <v>2124</v>
      </c>
      <c r="AA368">
        <v>3</v>
      </c>
      <c r="AB368" t="str">
        <f t="shared" si="130"/>
        <v>Duo/Trio Poster</v>
      </c>
      <c r="AC368" t="s">
        <v>2125</v>
      </c>
      <c r="AD368" t="s">
        <v>2126</v>
      </c>
      <c r="AE368">
        <v>621</v>
      </c>
      <c r="AF368" t="str">
        <f t="shared" si="131"/>
        <v>Low</v>
      </c>
      <c r="AG368" t="s">
        <v>9</v>
      </c>
      <c r="AH368" t="s">
        <v>10</v>
      </c>
      <c r="AI368" t="s">
        <v>11</v>
      </c>
      <c r="AJ368" t="str">
        <f t="shared" si="132"/>
        <v>Teen</v>
      </c>
      <c r="AK368">
        <v>90000000</v>
      </c>
      <c r="AL368" t="str">
        <f t="shared" si="133"/>
        <v>Medium Budget</v>
      </c>
      <c r="AM368">
        <v>2009</v>
      </c>
      <c r="AN368">
        <f t="shared" si="134"/>
        <v>16</v>
      </c>
      <c r="AO368" t="str">
        <f t="shared" si="135"/>
        <v>Old Classic</v>
      </c>
      <c r="AP368">
        <v>979</v>
      </c>
      <c r="AQ368" t="str">
        <f t="shared" si="136"/>
        <v>Very Low</v>
      </c>
      <c r="AR368">
        <v>7.6</v>
      </c>
      <c r="AS368" t="str">
        <f t="shared" si="137"/>
        <v>Good</v>
      </c>
      <c r="AT368">
        <v>1.85</v>
      </c>
      <c r="AU368" t="str">
        <f t="shared" si="138"/>
        <v>HDTV / Widescreen</v>
      </c>
      <c r="AV368">
        <v>20000</v>
      </c>
      <c r="AW368" t="str">
        <f t="shared" si="139"/>
        <v>Medium</v>
      </c>
    </row>
    <row r="369" spans="1:49" x14ac:dyDescent="0.3">
      <c r="A369" t="s">
        <v>0</v>
      </c>
      <c r="B369" t="s">
        <v>2127</v>
      </c>
      <c r="C369">
        <v>1</v>
      </c>
      <c r="D369" t="str">
        <f t="shared" si="119"/>
        <v>Very Low</v>
      </c>
      <c r="E369">
        <v>141</v>
      </c>
      <c r="F369" t="str">
        <f t="shared" si="120"/>
        <v>2h 21m</v>
      </c>
      <c r="G369" t="str">
        <f t="shared" si="121"/>
        <v>Long Movie</v>
      </c>
      <c r="H369">
        <v>335</v>
      </c>
      <c r="I369" t="str">
        <f t="shared" si="122"/>
        <v>Very Low</v>
      </c>
      <c r="J369">
        <v>635</v>
      </c>
      <c r="K369" t="str">
        <f t="shared" si="123"/>
        <v>Very Low</v>
      </c>
      <c r="L369" t="s">
        <v>822</v>
      </c>
      <c r="M369">
        <v>11000</v>
      </c>
      <c r="N369" t="str">
        <f t="shared" si="124"/>
        <v>Medium</v>
      </c>
      <c r="O369">
        <f>O368</f>
        <v>209019489</v>
      </c>
      <c r="P369" t="str">
        <f t="shared" si="125"/>
        <v>Superhit</v>
      </c>
      <c r="Q369" t="s">
        <v>2128</v>
      </c>
      <c r="R369" t="str">
        <f t="shared" si="126"/>
        <v>Adventure</v>
      </c>
      <c r="S369">
        <f t="shared" si="127"/>
        <v>3</v>
      </c>
      <c r="T369" t="s">
        <v>437</v>
      </c>
      <c r="U369" t="s">
        <v>2129</v>
      </c>
      <c r="V369">
        <v>57</v>
      </c>
      <c r="W369" t="str">
        <f t="shared" si="128"/>
        <v>Very Low</v>
      </c>
      <c r="X369">
        <v>13379</v>
      </c>
      <c r="Y369" t="str">
        <f t="shared" si="129"/>
        <v>Medium</v>
      </c>
      <c r="Z369" t="s">
        <v>1583</v>
      </c>
      <c r="AA369">
        <v>2</v>
      </c>
      <c r="AB369" t="str">
        <f t="shared" si="130"/>
        <v>Duo/Trio Poster</v>
      </c>
      <c r="AC369" t="str">
        <f>AC368</f>
        <v>black magic|bridge construction|professor moriarty|scotland yard inspector|sherlock holmes</v>
      </c>
      <c r="AD369" t="s">
        <v>2130</v>
      </c>
      <c r="AE369">
        <v>1</v>
      </c>
      <c r="AF369" t="str">
        <f t="shared" si="131"/>
        <v>Very Low</v>
      </c>
      <c r="AG369" t="s">
        <v>9</v>
      </c>
      <c r="AH369" t="s">
        <v>10</v>
      </c>
      <c r="AI369" t="s">
        <v>11</v>
      </c>
      <c r="AJ369" t="str">
        <f t="shared" si="132"/>
        <v>Teen</v>
      </c>
      <c r="AK369">
        <f>AK368</f>
        <v>90000000</v>
      </c>
      <c r="AL369" t="str">
        <f t="shared" si="133"/>
        <v>Medium Budget</v>
      </c>
      <c r="AM369">
        <v>2016</v>
      </c>
      <c r="AN369">
        <f t="shared" si="134"/>
        <v>9</v>
      </c>
      <c r="AO369" t="str">
        <f t="shared" si="135"/>
        <v>Modern Classic</v>
      </c>
      <c r="AP369">
        <v>745</v>
      </c>
      <c r="AQ369" t="str">
        <f t="shared" si="136"/>
        <v>Very Low</v>
      </c>
      <c r="AR369">
        <v>6.1</v>
      </c>
      <c r="AS369" t="str">
        <f t="shared" si="137"/>
        <v>Average</v>
      </c>
      <c r="AT369">
        <v>2.35</v>
      </c>
      <c r="AU369" t="str">
        <f t="shared" si="138"/>
        <v>Cinematic Widescreen</v>
      </c>
      <c r="AV369">
        <v>0</v>
      </c>
      <c r="AW369" t="str">
        <f t="shared" si="139"/>
        <v>Very Low</v>
      </c>
    </row>
    <row r="370" spans="1:49" x14ac:dyDescent="0.3">
      <c r="A370" t="s">
        <v>0</v>
      </c>
      <c r="B370" t="s">
        <v>1740</v>
      </c>
      <c r="C370">
        <v>146</v>
      </c>
      <c r="D370" t="str">
        <f t="shared" si="119"/>
        <v>Low</v>
      </c>
      <c r="E370">
        <v>95</v>
      </c>
      <c r="F370" t="str">
        <f t="shared" si="120"/>
        <v>1h 35m</v>
      </c>
      <c r="G370" t="str">
        <f t="shared" si="121"/>
        <v>Standard Movie</v>
      </c>
      <c r="H370">
        <v>21</v>
      </c>
      <c r="I370" t="str">
        <f t="shared" si="122"/>
        <v>Very Low</v>
      </c>
      <c r="J370">
        <v>503</v>
      </c>
      <c r="K370" t="str">
        <f t="shared" si="123"/>
        <v>Very Low</v>
      </c>
      <c r="L370" t="s">
        <v>2131</v>
      </c>
      <c r="M370">
        <v>12000</v>
      </c>
      <c r="N370" t="str">
        <f t="shared" si="124"/>
        <v>Medium</v>
      </c>
      <c r="O370">
        <v>84037039</v>
      </c>
      <c r="P370" t="str">
        <f t="shared" si="125"/>
        <v>Hit</v>
      </c>
      <c r="Q370" t="s">
        <v>2132</v>
      </c>
      <c r="R370" t="str">
        <f t="shared" si="126"/>
        <v>Action</v>
      </c>
      <c r="S370">
        <f t="shared" si="127"/>
        <v>6</v>
      </c>
      <c r="T370" t="s">
        <v>999</v>
      </c>
      <c r="U370" t="s">
        <v>2133</v>
      </c>
      <c r="V370">
        <v>72591</v>
      </c>
      <c r="W370" t="str">
        <f t="shared" si="128"/>
        <v>Medium</v>
      </c>
      <c r="X370">
        <v>15237</v>
      </c>
      <c r="Y370" t="str">
        <f t="shared" si="129"/>
        <v>Medium</v>
      </c>
      <c r="Z370" t="s">
        <v>2134</v>
      </c>
      <c r="AA370">
        <v>0</v>
      </c>
      <c r="AB370" t="str">
        <f t="shared" si="130"/>
        <v>Symbolic Poster</v>
      </c>
      <c r="AC370" t="s">
        <v>2135</v>
      </c>
      <c r="AD370" t="s">
        <v>2136</v>
      </c>
      <c r="AE370">
        <v>289</v>
      </c>
      <c r="AF370" t="str">
        <f t="shared" si="131"/>
        <v>Very Low</v>
      </c>
      <c r="AG370" t="s">
        <v>9</v>
      </c>
      <c r="AH370" t="s">
        <v>10</v>
      </c>
      <c r="AI370" t="s">
        <v>66</v>
      </c>
      <c r="AJ370" t="str">
        <f t="shared" si="132"/>
        <v>Family</v>
      </c>
      <c r="AK370">
        <v>120000000</v>
      </c>
      <c r="AL370" t="str">
        <f t="shared" si="133"/>
        <v>High Budget</v>
      </c>
      <c r="AM370">
        <v>2001</v>
      </c>
      <c r="AN370">
        <f t="shared" si="134"/>
        <v>24</v>
      </c>
      <c r="AO370" t="str">
        <f t="shared" si="135"/>
        <v>Old Classic</v>
      </c>
      <c r="AP370">
        <v>802</v>
      </c>
      <c r="AQ370" t="str">
        <f t="shared" si="136"/>
        <v>Very Low</v>
      </c>
      <c r="AR370">
        <v>6.8</v>
      </c>
      <c r="AS370" t="str">
        <f t="shared" si="137"/>
        <v>Average</v>
      </c>
      <c r="AT370">
        <v>2.35</v>
      </c>
      <c r="AU370" t="str">
        <f t="shared" si="138"/>
        <v>Cinematic Widescreen</v>
      </c>
      <c r="AV370">
        <v>0</v>
      </c>
      <c r="AW370" t="str">
        <f t="shared" si="139"/>
        <v>Very Low</v>
      </c>
    </row>
    <row r="371" spans="1:49" x14ac:dyDescent="0.3">
      <c r="A371" t="s">
        <v>0</v>
      </c>
      <c r="B371" t="s">
        <v>2137</v>
      </c>
      <c r="C371">
        <v>70</v>
      </c>
      <c r="D371" t="str">
        <f t="shared" si="119"/>
        <v>Low</v>
      </c>
      <c r="E371">
        <v>92</v>
      </c>
      <c r="F371" t="str">
        <f t="shared" si="120"/>
        <v>1h 32m</v>
      </c>
      <c r="G371" t="str">
        <f t="shared" si="121"/>
        <v>Standard Movie</v>
      </c>
      <c r="H371">
        <v>12</v>
      </c>
      <c r="I371" t="str">
        <f t="shared" si="122"/>
        <v>Very Low</v>
      </c>
      <c r="J371">
        <v>1000</v>
      </c>
      <c r="K371" t="str">
        <f t="shared" si="123"/>
        <v>Very Low</v>
      </c>
      <c r="L371" t="s">
        <v>2138</v>
      </c>
      <c r="M371">
        <v>35000</v>
      </c>
      <c r="N371" t="str">
        <f t="shared" si="124"/>
        <v>Medium</v>
      </c>
      <c r="O371">
        <v>85884815</v>
      </c>
      <c r="P371" t="str">
        <f t="shared" si="125"/>
        <v>Hit</v>
      </c>
      <c r="Q371" t="s">
        <v>2139</v>
      </c>
      <c r="R371" t="str">
        <f t="shared" si="126"/>
        <v>Adventure</v>
      </c>
      <c r="S371">
        <f t="shared" si="127"/>
        <v>6</v>
      </c>
      <c r="T371" t="s">
        <v>2140</v>
      </c>
      <c r="U371" t="s">
        <v>2141</v>
      </c>
      <c r="V371">
        <v>9418</v>
      </c>
      <c r="W371" t="str">
        <f t="shared" si="128"/>
        <v>Very Low</v>
      </c>
      <c r="X371">
        <v>38450</v>
      </c>
      <c r="Y371" t="str">
        <f t="shared" si="129"/>
        <v>Medium</v>
      </c>
      <c r="Z371" t="s">
        <v>2142</v>
      </c>
      <c r="AA371">
        <v>0</v>
      </c>
      <c r="AB371" t="str">
        <f t="shared" si="130"/>
        <v>Symbolic Poster</v>
      </c>
      <c r="AC371" t="s">
        <v>2143</v>
      </c>
      <c r="AD371" t="s">
        <v>2144</v>
      </c>
      <c r="AE371">
        <v>53</v>
      </c>
      <c r="AF371" t="str">
        <f t="shared" si="131"/>
        <v>Very Low</v>
      </c>
      <c r="AG371" t="s">
        <v>9</v>
      </c>
      <c r="AH371" t="s">
        <v>10</v>
      </c>
      <c r="AI371" t="s">
        <v>66</v>
      </c>
      <c r="AJ371" t="str">
        <f t="shared" si="132"/>
        <v>Family</v>
      </c>
      <c r="AK371">
        <v>90000000</v>
      </c>
      <c r="AL371" t="str">
        <f t="shared" si="133"/>
        <v>Medium Budget</v>
      </c>
      <c r="AM371">
        <v>2015</v>
      </c>
      <c r="AN371">
        <f t="shared" si="134"/>
        <v>10</v>
      </c>
      <c r="AO371" t="str">
        <f t="shared" si="135"/>
        <v>Modern Classic</v>
      </c>
      <c r="AP371">
        <v>1000</v>
      </c>
      <c r="AQ371" t="str">
        <f t="shared" si="136"/>
        <v>Very Low</v>
      </c>
      <c r="AR371">
        <v>5</v>
      </c>
      <c r="AS371" t="str">
        <f t="shared" si="137"/>
        <v>Below Average</v>
      </c>
      <c r="AT371">
        <v>1.85</v>
      </c>
      <c r="AU371" t="str">
        <f t="shared" si="138"/>
        <v>HDTV / Widescreen</v>
      </c>
      <c r="AV371">
        <v>0</v>
      </c>
      <c r="AW371" t="str">
        <f t="shared" si="139"/>
        <v>Very Low</v>
      </c>
    </row>
    <row r="372" spans="1:49" x14ac:dyDescent="0.3">
      <c r="A372" t="s">
        <v>0</v>
      </c>
      <c r="B372" t="s">
        <v>89</v>
      </c>
      <c r="C372">
        <v>269</v>
      </c>
      <c r="D372" t="str">
        <f t="shared" si="119"/>
        <v>Medium</v>
      </c>
      <c r="E372">
        <v>121</v>
      </c>
      <c r="F372" t="str">
        <f t="shared" si="120"/>
        <v>2h 1m</v>
      </c>
      <c r="G372" t="str">
        <f t="shared" si="121"/>
        <v>Long Movie</v>
      </c>
      <c r="H372">
        <v>0</v>
      </c>
      <c r="I372" t="str">
        <f t="shared" si="122"/>
        <v>Very Low</v>
      </c>
      <c r="J372">
        <v>919</v>
      </c>
      <c r="K372" t="str">
        <f t="shared" si="123"/>
        <v>Very Low</v>
      </c>
      <c r="L372" t="s">
        <v>109</v>
      </c>
      <c r="M372">
        <v>10000</v>
      </c>
      <c r="N372" t="str">
        <f t="shared" si="124"/>
        <v>Low</v>
      </c>
      <c r="O372">
        <v>83077470</v>
      </c>
      <c r="P372" t="str">
        <f t="shared" si="125"/>
        <v>Hit</v>
      </c>
      <c r="Q372" t="s">
        <v>2145</v>
      </c>
      <c r="R372" t="str">
        <f t="shared" si="126"/>
        <v>Drama</v>
      </c>
      <c r="S372">
        <f t="shared" si="127"/>
        <v>4</v>
      </c>
      <c r="T372" t="s">
        <v>494</v>
      </c>
      <c r="U372" t="s">
        <v>2146</v>
      </c>
      <c r="V372">
        <v>183247</v>
      </c>
      <c r="W372" t="str">
        <f t="shared" si="128"/>
        <v>Medium</v>
      </c>
      <c r="X372">
        <v>14165</v>
      </c>
      <c r="Y372" t="str">
        <f t="shared" si="129"/>
        <v>Medium</v>
      </c>
      <c r="Z372" t="s">
        <v>177</v>
      </c>
      <c r="AA372">
        <v>0</v>
      </c>
      <c r="AB372" t="str">
        <f t="shared" si="130"/>
        <v>Symbolic Poster</v>
      </c>
      <c r="AC372" t="s">
        <v>2147</v>
      </c>
      <c r="AD372" t="s">
        <v>2148</v>
      </c>
      <c r="AE372">
        <v>440</v>
      </c>
      <c r="AF372" t="str">
        <f t="shared" si="131"/>
        <v>Very Low</v>
      </c>
      <c r="AG372" t="s">
        <v>9</v>
      </c>
      <c r="AH372" t="s">
        <v>10</v>
      </c>
      <c r="AI372" t="s">
        <v>11</v>
      </c>
      <c r="AJ372" t="str">
        <f t="shared" si="132"/>
        <v>Teen</v>
      </c>
      <c r="AK372">
        <v>75000000</v>
      </c>
      <c r="AL372" t="str">
        <f t="shared" si="133"/>
        <v>Medium Budget</v>
      </c>
      <c r="AM372">
        <v>2008</v>
      </c>
      <c r="AN372">
        <f t="shared" si="134"/>
        <v>17</v>
      </c>
      <c r="AO372" t="str">
        <f t="shared" si="135"/>
        <v>Old Classic</v>
      </c>
      <c r="AP372">
        <v>1000</v>
      </c>
      <c r="AQ372" t="str">
        <f t="shared" si="136"/>
        <v>Very Low</v>
      </c>
      <c r="AR372">
        <v>7.1</v>
      </c>
      <c r="AS372" t="str">
        <f t="shared" si="137"/>
        <v>Good</v>
      </c>
      <c r="AT372">
        <v>1.85</v>
      </c>
      <c r="AU372" t="str">
        <f t="shared" si="138"/>
        <v>HDTV / Widescreen</v>
      </c>
      <c r="AV372">
        <v>0</v>
      </c>
      <c r="AW372" t="str">
        <f t="shared" si="139"/>
        <v>Very Low</v>
      </c>
    </row>
    <row r="373" spans="1:49" x14ac:dyDescent="0.3">
      <c r="A373" t="s">
        <v>0</v>
      </c>
      <c r="B373" t="s">
        <v>2149</v>
      </c>
      <c r="C373">
        <v>198</v>
      </c>
      <c r="D373" t="str">
        <f t="shared" si="119"/>
        <v>Low</v>
      </c>
      <c r="E373">
        <v>113</v>
      </c>
      <c r="F373" t="str">
        <f t="shared" si="120"/>
        <v>1h 53m</v>
      </c>
      <c r="G373" t="str">
        <f t="shared" si="121"/>
        <v>Standard Movie</v>
      </c>
      <c r="H373">
        <v>221</v>
      </c>
      <c r="I373" t="str">
        <f t="shared" si="122"/>
        <v>Very Low</v>
      </c>
      <c r="J373">
        <v>503</v>
      </c>
      <c r="K373" t="str">
        <f t="shared" si="123"/>
        <v>Very Low</v>
      </c>
      <c r="L373" t="s">
        <v>2150</v>
      </c>
      <c r="M373">
        <v>11000</v>
      </c>
      <c r="N373" t="str">
        <f t="shared" si="124"/>
        <v>Medium</v>
      </c>
      <c r="O373">
        <v>100018837</v>
      </c>
      <c r="P373" t="str">
        <f t="shared" si="125"/>
        <v>Hit</v>
      </c>
      <c r="Q373" t="s">
        <v>2107</v>
      </c>
      <c r="R373" t="str">
        <f t="shared" si="126"/>
        <v>Action</v>
      </c>
      <c r="S373">
        <f t="shared" si="127"/>
        <v>2</v>
      </c>
      <c r="T373" t="s">
        <v>2151</v>
      </c>
      <c r="U373" t="s">
        <v>2152</v>
      </c>
      <c r="V373">
        <v>156348</v>
      </c>
      <c r="W373" t="str">
        <f t="shared" si="128"/>
        <v>Medium</v>
      </c>
      <c r="X373">
        <v>13446</v>
      </c>
      <c r="Y373" t="str">
        <f t="shared" si="129"/>
        <v>Medium</v>
      </c>
      <c r="Z373" t="s">
        <v>2153</v>
      </c>
      <c r="AA373">
        <v>0</v>
      </c>
      <c r="AB373" t="str">
        <f t="shared" si="130"/>
        <v>Symbolic Poster</v>
      </c>
      <c r="AC373" t="s">
        <v>2154</v>
      </c>
      <c r="AD373" t="s">
        <v>2155</v>
      </c>
      <c r="AE373">
        <v>380</v>
      </c>
      <c r="AF373" t="str">
        <f t="shared" si="131"/>
        <v>Very Low</v>
      </c>
      <c r="AG373" t="s">
        <v>9</v>
      </c>
      <c r="AH373" t="s">
        <v>10</v>
      </c>
      <c r="AI373" t="s">
        <v>11</v>
      </c>
      <c r="AJ373" t="str">
        <f t="shared" si="132"/>
        <v>Teen</v>
      </c>
      <c r="AK373">
        <v>90000000</v>
      </c>
      <c r="AL373" t="str">
        <f t="shared" si="133"/>
        <v>Medium Budget</v>
      </c>
      <c r="AM373">
        <v>2008</v>
      </c>
      <c r="AN373">
        <f t="shared" si="134"/>
        <v>17</v>
      </c>
      <c r="AO373" t="str">
        <f t="shared" si="135"/>
        <v>Old Classic</v>
      </c>
      <c r="AP373">
        <v>600</v>
      </c>
      <c r="AQ373" t="str">
        <f t="shared" si="136"/>
        <v>Very Low</v>
      </c>
      <c r="AR373">
        <v>5.5</v>
      </c>
      <c r="AS373" t="str">
        <f t="shared" si="137"/>
        <v>Below Average</v>
      </c>
      <c r="AT373">
        <v>1.85</v>
      </c>
      <c r="AU373" t="str">
        <f t="shared" si="138"/>
        <v>HDTV / Widescreen</v>
      </c>
      <c r="AV373">
        <v>0</v>
      </c>
      <c r="AW373" t="str">
        <f t="shared" si="139"/>
        <v>Very Low</v>
      </c>
    </row>
    <row r="374" spans="1:49" x14ac:dyDescent="0.3">
      <c r="A374" t="s">
        <v>0</v>
      </c>
      <c r="B374" t="s">
        <v>1223</v>
      </c>
      <c r="C374">
        <v>253</v>
      </c>
      <c r="D374" t="str">
        <f t="shared" si="119"/>
        <v>Medium</v>
      </c>
      <c r="E374">
        <v>106</v>
      </c>
      <c r="F374" t="str">
        <f t="shared" si="120"/>
        <v>1h 46m</v>
      </c>
      <c r="G374" t="str">
        <f t="shared" si="121"/>
        <v>Standard Movie</v>
      </c>
      <c r="H374">
        <v>0</v>
      </c>
      <c r="I374" t="str">
        <f t="shared" si="122"/>
        <v>Very Low</v>
      </c>
      <c r="J374">
        <v>1000</v>
      </c>
      <c r="K374" t="str">
        <f t="shared" si="123"/>
        <v>Very Low</v>
      </c>
      <c r="L374" t="s">
        <v>2151</v>
      </c>
      <c r="M374">
        <v>22000</v>
      </c>
      <c r="N374" t="str">
        <f t="shared" si="124"/>
        <v>Medium</v>
      </c>
      <c r="O374">
        <v>78747585</v>
      </c>
      <c r="P374" t="str">
        <f t="shared" si="125"/>
        <v>Hit</v>
      </c>
      <c r="Q374" t="s">
        <v>2156</v>
      </c>
      <c r="R374" t="str">
        <f t="shared" si="126"/>
        <v>Action</v>
      </c>
      <c r="S374">
        <f t="shared" si="127"/>
        <v>4</v>
      </c>
      <c r="T374" t="s">
        <v>120</v>
      </c>
      <c r="U374" t="s">
        <v>2157</v>
      </c>
      <c r="V374">
        <v>89770</v>
      </c>
      <c r="W374" t="str">
        <f t="shared" si="128"/>
        <v>Medium</v>
      </c>
      <c r="X374">
        <v>35367</v>
      </c>
      <c r="Y374" t="str">
        <f t="shared" si="129"/>
        <v>Medium</v>
      </c>
      <c r="Z374" t="s">
        <v>801</v>
      </c>
      <c r="AA374">
        <v>0</v>
      </c>
      <c r="AB374" t="str">
        <f t="shared" si="130"/>
        <v>Symbolic Poster</v>
      </c>
      <c r="AC374" t="s">
        <v>2158</v>
      </c>
      <c r="AD374" t="s">
        <v>2159</v>
      </c>
      <c r="AE374">
        <v>342</v>
      </c>
      <c r="AF374" t="str">
        <f t="shared" si="131"/>
        <v>Very Low</v>
      </c>
      <c r="AG374" t="s">
        <v>9</v>
      </c>
      <c r="AH374" t="s">
        <v>10</v>
      </c>
      <c r="AI374" t="s">
        <v>11</v>
      </c>
      <c r="AJ374" t="str">
        <f t="shared" si="132"/>
        <v>Teen</v>
      </c>
      <c r="AK374">
        <v>88000000</v>
      </c>
      <c r="AL374" t="str">
        <f t="shared" si="133"/>
        <v>Medium Budget</v>
      </c>
      <c r="AM374">
        <v>2015</v>
      </c>
      <c r="AN374">
        <f t="shared" si="134"/>
        <v>10</v>
      </c>
      <c r="AO374" t="str">
        <f t="shared" si="135"/>
        <v>Modern Classic</v>
      </c>
      <c r="AP374">
        <v>11000</v>
      </c>
      <c r="AQ374" t="str">
        <f t="shared" si="136"/>
        <v>Medium</v>
      </c>
      <c r="AR374">
        <v>5.6</v>
      </c>
      <c r="AS374" t="str">
        <f t="shared" si="137"/>
        <v>Below Average</v>
      </c>
      <c r="AT374">
        <v>2.35</v>
      </c>
      <c r="AU374" t="str">
        <f t="shared" si="138"/>
        <v>Cinematic Widescreen</v>
      </c>
      <c r="AV374">
        <v>39000</v>
      </c>
      <c r="AW374" t="str">
        <f t="shared" si="139"/>
        <v>Medium</v>
      </c>
    </row>
    <row r="375" spans="1:49" x14ac:dyDescent="0.3">
      <c r="A375" t="s">
        <v>0</v>
      </c>
      <c r="B375" t="s">
        <v>360</v>
      </c>
      <c r="C375">
        <v>281</v>
      </c>
      <c r="D375" t="str">
        <f t="shared" si="119"/>
        <v>Medium</v>
      </c>
      <c r="E375">
        <v>146</v>
      </c>
      <c r="F375" t="str">
        <f t="shared" si="120"/>
        <v>2h 26m</v>
      </c>
      <c r="G375" t="str">
        <f t="shared" si="121"/>
        <v>Long Movie</v>
      </c>
      <c r="H375">
        <v>14000</v>
      </c>
      <c r="I375" t="str">
        <f t="shared" si="122"/>
        <v>Medium</v>
      </c>
      <c r="J375">
        <v>681</v>
      </c>
      <c r="K375" t="str">
        <f t="shared" si="123"/>
        <v>Very Low</v>
      </c>
      <c r="L375" t="s">
        <v>159</v>
      </c>
      <c r="M375">
        <v>3000</v>
      </c>
      <c r="N375" t="str">
        <f t="shared" si="124"/>
        <v>Low</v>
      </c>
      <c r="O375">
        <v>78616689</v>
      </c>
      <c r="P375" t="str">
        <f t="shared" si="125"/>
        <v>Hit</v>
      </c>
      <c r="Q375" t="s">
        <v>630</v>
      </c>
      <c r="R375" t="str">
        <f t="shared" si="126"/>
        <v>Adventure</v>
      </c>
      <c r="S375">
        <f t="shared" si="127"/>
        <v>3</v>
      </c>
      <c r="T375" t="s">
        <v>2160</v>
      </c>
      <c r="U375" t="s">
        <v>2161</v>
      </c>
      <c r="V375">
        <v>238747</v>
      </c>
      <c r="W375" t="str">
        <f t="shared" si="128"/>
        <v>High</v>
      </c>
      <c r="X375">
        <v>6217</v>
      </c>
      <c r="Y375" t="str">
        <f t="shared" si="129"/>
        <v>Low</v>
      </c>
      <c r="Z375" t="s">
        <v>2162</v>
      </c>
      <c r="AA375">
        <v>0</v>
      </c>
      <c r="AB375" t="str">
        <f t="shared" si="130"/>
        <v>Symbolic Poster</v>
      </c>
      <c r="AC375" t="s">
        <v>2163</v>
      </c>
      <c r="AD375" t="s">
        <v>2164</v>
      </c>
      <c r="AE375">
        <v>2153</v>
      </c>
      <c r="AF375" t="str">
        <f t="shared" si="131"/>
        <v>Medium</v>
      </c>
      <c r="AG375" t="s">
        <v>9</v>
      </c>
      <c r="AH375" t="s">
        <v>10</v>
      </c>
      <c r="AI375" t="s">
        <v>11</v>
      </c>
      <c r="AJ375" t="str">
        <f t="shared" si="132"/>
        <v>Teen</v>
      </c>
      <c r="AK375">
        <v>100000000</v>
      </c>
      <c r="AL375" t="str">
        <f t="shared" si="133"/>
        <v>High Budget</v>
      </c>
      <c r="AM375">
        <v>2001</v>
      </c>
      <c r="AN375">
        <f t="shared" si="134"/>
        <v>24</v>
      </c>
      <c r="AO375" t="str">
        <f t="shared" si="135"/>
        <v>Old Classic</v>
      </c>
      <c r="AP375">
        <v>882</v>
      </c>
      <c r="AQ375" t="str">
        <f t="shared" si="136"/>
        <v>Very Low</v>
      </c>
      <c r="AR375">
        <v>7.1</v>
      </c>
      <c r="AS375" t="str">
        <f t="shared" si="137"/>
        <v>Good</v>
      </c>
      <c r="AT375">
        <v>1.85</v>
      </c>
      <c r="AU375" t="str">
        <f t="shared" si="138"/>
        <v>HDTV / Widescreen</v>
      </c>
      <c r="AV375">
        <v>11000</v>
      </c>
      <c r="AW375" t="str">
        <f t="shared" si="139"/>
        <v>Medium</v>
      </c>
    </row>
    <row r="376" spans="1:49" x14ac:dyDescent="0.3">
      <c r="A376" t="s">
        <v>0</v>
      </c>
      <c r="B376" t="s">
        <v>917</v>
      </c>
      <c r="C376">
        <v>122</v>
      </c>
      <c r="D376" t="str">
        <f t="shared" si="119"/>
        <v>Low</v>
      </c>
      <c r="E376">
        <v>88</v>
      </c>
      <c r="F376" t="str">
        <f t="shared" si="120"/>
        <v>1h 28m</v>
      </c>
      <c r="G376" t="str">
        <f t="shared" si="121"/>
        <v>Featurette</v>
      </c>
      <c r="H376">
        <v>50</v>
      </c>
      <c r="I376" t="str">
        <f t="shared" si="122"/>
        <v>Very Low</v>
      </c>
      <c r="J376">
        <v>441</v>
      </c>
      <c r="K376" t="str">
        <f t="shared" si="123"/>
        <v>Very Low</v>
      </c>
      <c r="L376" t="s">
        <v>2165</v>
      </c>
      <c r="M376">
        <v>691</v>
      </c>
      <c r="N376" t="str">
        <f t="shared" si="124"/>
        <v>Low</v>
      </c>
      <c r="O376">
        <v>75817994</v>
      </c>
      <c r="P376" t="str">
        <f t="shared" si="125"/>
        <v>Hit</v>
      </c>
      <c r="Q376" t="s">
        <v>2166</v>
      </c>
      <c r="R376" t="str">
        <f t="shared" si="126"/>
        <v>Comedy</v>
      </c>
      <c r="S376">
        <f t="shared" si="127"/>
        <v>5</v>
      </c>
      <c r="T376" t="s">
        <v>2167</v>
      </c>
      <c r="U376" t="s">
        <v>2168</v>
      </c>
      <c r="V376">
        <v>32049</v>
      </c>
      <c r="W376" t="str">
        <f t="shared" si="128"/>
        <v>Low</v>
      </c>
      <c r="X376">
        <v>2622</v>
      </c>
      <c r="Y376" t="str">
        <f t="shared" si="129"/>
        <v>Low</v>
      </c>
      <c r="Z376" t="s">
        <v>2169</v>
      </c>
      <c r="AA376">
        <v>0</v>
      </c>
      <c r="AB376" t="str">
        <f t="shared" si="130"/>
        <v>Symbolic Poster</v>
      </c>
      <c r="AC376" t="s">
        <v>2170</v>
      </c>
      <c r="AD376" t="s">
        <v>2171</v>
      </c>
      <c r="AE376">
        <v>179</v>
      </c>
      <c r="AF376" t="str">
        <f t="shared" si="131"/>
        <v>Very Low</v>
      </c>
      <c r="AG376" t="s">
        <v>9</v>
      </c>
      <c r="AH376" t="s">
        <v>10</v>
      </c>
      <c r="AI376" t="s">
        <v>66</v>
      </c>
      <c r="AJ376" t="str">
        <f t="shared" si="132"/>
        <v>Family</v>
      </c>
      <c r="AK376">
        <v>90000000</v>
      </c>
      <c r="AL376" t="str">
        <f t="shared" si="133"/>
        <v>Medium Budget</v>
      </c>
      <c r="AM376">
        <v>2003</v>
      </c>
      <c r="AN376">
        <f t="shared" si="134"/>
        <v>22</v>
      </c>
      <c r="AO376" t="str">
        <f t="shared" si="135"/>
        <v>Old Classic</v>
      </c>
      <c r="AP376">
        <v>569</v>
      </c>
      <c r="AQ376" t="str">
        <f t="shared" si="136"/>
        <v>Very Low</v>
      </c>
      <c r="AR376">
        <v>4.9000000000000004</v>
      </c>
      <c r="AS376" t="str">
        <f t="shared" si="137"/>
        <v>Poor</v>
      </c>
      <c r="AT376">
        <v>2.35</v>
      </c>
      <c r="AU376" t="str">
        <f t="shared" si="138"/>
        <v>Cinematic Widescreen</v>
      </c>
      <c r="AV376">
        <v>988</v>
      </c>
      <c r="AW376" t="str">
        <f t="shared" si="139"/>
        <v>Very Low</v>
      </c>
    </row>
    <row r="377" spans="1:49" x14ac:dyDescent="0.3">
      <c r="A377" t="s">
        <v>0</v>
      </c>
      <c r="B377" t="s">
        <v>406</v>
      </c>
      <c r="C377">
        <v>159</v>
      </c>
      <c r="D377" t="str">
        <f t="shared" si="119"/>
        <v>Low</v>
      </c>
      <c r="E377">
        <v>150</v>
      </c>
      <c r="F377" t="str">
        <f t="shared" si="120"/>
        <v>2h 30m</v>
      </c>
      <c r="G377" t="str">
        <f t="shared" si="121"/>
        <v>Long Movie</v>
      </c>
      <c r="H377">
        <v>0</v>
      </c>
      <c r="I377" t="str">
        <f t="shared" si="122"/>
        <v>Very Low</v>
      </c>
      <c r="J377">
        <v>135</v>
      </c>
      <c r="K377" t="str">
        <f t="shared" si="123"/>
        <v>Very Low</v>
      </c>
      <c r="L377" t="s">
        <v>2172</v>
      </c>
      <c r="M377">
        <v>11000</v>
      </c>
      <c r="N377" t="str">
        <f t="shared" si="124"/>
        <v>Medium</v>
      </c>
      <c r="O377">
        <v>100853835</v>
      </c>
      <c r="P377" t="str">
        <f t="shared" si="125"/>
        <v>Hit</v>
      </c>
      <c r="Q377" t="s">
        <v>2173</v>
      </c>
      <c r="R377" t="str">
        <f t="shared" si="126"/>
        <v>Drama</v>
      </c>
      <c r="S377">
        <f t="shared" si="127"/>
        <v>4</v>
      </c>
      <c r="T377" t="s">
        <v>631</v>
      </c>
      <c r="U377" t="s">
        <v>2174</v>
      </c>
      <c r="V377">
        <v>200556</v>
      </c>
      <c r="W377" t="str">
        <f t="shared" si="128"/>
        <v>High</v>
      </c>
      <c r="X377">
        <v>12289</v>
      </c>
      <c r="Y377" t="str">
        <f t="shared" si="129"/>
        <v>Medium</v>
      </c>
      <c r="Z377" t="s">
        <v>2175</v>
      </c>
      <c r="AA377">
        <v>2</v>
      </c>
      <c r="AB377" t="str">
        <f t="shared" si="130"/>
        <v>Duo/Trio Poster</v>
      </c>
      <c r="AC377" t="s">
        <v>2176</v>
      </c>
      <c r="AD377" t="s">
        <v>2177</v>
      </c>
      <c r="AE377">
        <v>611</v>
      </c>
      <c r="AF377" t="str">
        <f t="shared" si="131"/>
        <v>Low</v>
      </c>
      <c r="AG377" t="s">
        <v>9</v>
      </c>
      <c r="AH377" t="s">
        <v>10</v>
      </c>
      <c r="AI377" t="s">
        <v>66</v>
      </c>
      <c r="AJ377" t="str">
        <f t="shared" si="132"/>
        <v>Family</v>
      </c>
      <c r="AK377">
        <v>90000000</v>
      </c>
      <c r="AL377" t="str">
        <f t="shared" si="133"/>
        <v>Medium Budget</v>
      </c>
      <c r="AM377">
        <v>1997</v>
      </c>
      <c r="AN377">
        <f t="shared" si="134"/>
        <v>28</v>
      </c>
      <c r="AO377" t="str">
        <f t="shared" si="135"/>
        <v>Old Classic</v>
      </c>
      <c r="AP377">
        <v>1000</v>
      </c>
      <c r="AQ377" t="str">
        <f t="shared" si="136"/>
        <v>Very Low</v>
      </c>
      <c r="AR377">
        <v>7.4</v>
      </c>
      <c r="AS377" t="str">
        <f t="shared" si="137"/>
        <v>Good</v>
      </c>
      <c r="AT377">
        <v>2.35</v>
      </c>
      <c r="AU377" t="str">
        <f t="shared" si="138"/>
        <v>Cinematic Widescreen</v>
      </c>
      <c r="AV377">
        <v>15000</v>
      </c>
      <c r="AW377" t="str">
        <f t="shared" si="139"/>
        <v>Medium</v>
      </c>
    </row>
    <row r="378" spans="1:49" x14ac:dyDescent="0.3">
      <c r="A378" t="s">
        <v>0</v>
      </c>
      <c r="B378" t="s">
        <v>1275</v>
      </c>
      <c r="C378">
        <v>180</v>
      </c>
      <c r="D378" t="str">
        <f t="shared" si="119"/>
        <v>Low</v>
      </c>
      <c r="E378">
        <v>119</v>
      </c>
      <c r="F378" t="str">
        <f t="shared" si="120"/>
        <v>1h 59m</v>
      </c>
      <c r="G378" t="str">
        <f t="shared" si="121"/>
        <v>Standard Movie</v>
      </c>
      <c r="H378">
        <v>719</v>
      </c>
      <c r="I378" t="str">
        <f t="shared" si="122"/>
        <v>Very Low</v>
      </c>
      <c r="J378">
        <v>423</v>
      </c>
      <c r="K378" t="str">
        <f t="shared" si="123"/>
        <v>Very Low</v>
      </c>
      <c r="L378" t="s">
        <v>2178</v>
      </c>
      <c r="M378">
        <v>833</v>
      </c>
      <c r="N378" t="str">
        <f t="shared" si="124"/>
        <v>Low</v>
      </c>
      <c r="O378">
        <v>73209340</v>
      </c>
      <c r="P378" t="str">
        <f t="shared" si="125"/>
        <v>Hit</v>
      </c>
      <c r="Q378" t="s">
        <v>2179</v>
      </c>
      <c r="R378" t="str">
        <f t="shared" si="126"/>
        <v>Action</v>
      </c>
      <c r="S378">
        <f t="shared" si="127"/>
        <v>4</v>
      </c>
      <c r="T378" t="s">
        <v>2180</v>
      </c>
      <c r="U378" t="s">
        <v>2181</v>
      </c>
      <c r="V378">
        <v>101834</v>
      </c>
      <c r="W378" t="str">
        <f t="shared" si="128"/>
        <v>Medium</v>
      </c>
      <c r="X378">
        <v>2356</v>
      </c>
      <c r="Y378" t="str">
        <f t="shared" si="129"/>
        <v>Low</v>
      </c>
      <c r="Z378" t="s">
        <v>2087</v>
      </c>
      <c r="AA378">
        <v>0</v>
      </c>
      <c r="AB378" t="str">
        <f t="shared" si="130"/>
        <v>Symbolic Poster</v>
      </c>
      <c r="AC378" t="s">
        <v>2182</v>
      </c>
      <c r="AD378" t="s">
        <v>2183</v>
      </c>
      <c r="AE378">
        <v>628</v>
      </c>
      <c r="AF378" t="str">
        <f t="shared" si="131"/>
        <v>Low</v>
      </c>
      <c r="AG378" t="s">
        <v>9</v>
      </c>
      <c r="AH378" t="s">
        <v>10</v>
      </c>
      <c r="AI378" t="s">
        <v>556</v>
      </c>
      <c r="AJ378" t="str">
        <f t="shared" si="132"/>
        <v>Adult</v>
      </c>
      <c r="AK378">
        <v>95000000</v>
      </c>
      <c r="AL378" t="str">
        <f t="shared" si="133"/>
        <v>Medium Budget</v>
      </c>
      <c r="AM378">
        <v>2000</v>
      </c>
      <c r="AN378">
        <f t="shared" si="134"/>
        <v>25</v>
      </c>
      <c r="AO378" t="str">
        <f t="shared" si="135"/>
        <v>Old Classic</v>
      </c>
      <c r="AP378">
        <v>624</v>
      </c>
      <c r="AQ378" t="str">
        <f t="shared" si="136"/>
        <v>Very Low</v>
      </c>
      <c r="AR378">
        <v>5.7</v>
      </c>
      <c r="AS378" t="str">
        <f t="shared" si="137"/>
        <v>Below Average</v>
      </c>
      <c r="AT378">
        <v>1.85</v>
      </c>
      <c r="AU378" t="str">
        <f t="shared" si="138"/>
        <v>HDTV / Widescreen</v>
      </c>
      <c r="AV378">
        <v>0</v>
      </c>
      <c r="AW378" t="str">
        <f t="shared" si="139"/>
        <v>Very Low</v>
      </c>
    </row>
    <row r="379" spans="1:49" x14ac:dyDescent="0.3">
      <c r="A379" t="s">
        <v>0</v>
      </c>
      <c r="B379" t="s">
        <v>2184</v>
      </c>
      <c r="C379">
        <v>227</v>
      </c>
      <c r="D379" t="str">
        <f t="shared" si="119"/>
        <v>Medium</v>
      </c>
      <c r="E379">
        <v>128</v>
      </c>
      <c r="F379" t="str">
        <f t="shared" si="120"/>
        <v>2h 8m</v>
      </c>
      <c r="G379" t="str">
        <f t="shared" si="121"/>
        <v>Long Movie</v>
      </c>
      <c r="H379">
        <v>521</v>
      </c>
      <c r="I379" t="str">
        <f t="shared" si="122"/>
        <v>Very Low</v>
      </c>
      <c r="J379">
        <v>249</v>
      </c>
      <c r="K379" t="str">
        <f t="shared" si="123"/>
        <v>Very Low</v>
      </c>
      <c r="L379" t="s">
        <v>2185</v>
      </c>
      <c r="M379">
        <v>591</v>
      </c>
      <c r="N379" t="str">
        <f t="shared" si="124"/>
        <v>Low</v>
      </c>
      <c r="O379">
        <v>72515360</v>
      </c>
      <c r="P379" t="str">
        <f t="shared" si="125"/>
        <v>Hit</v>
      </c>
      <c r="Q379" t="s">
        <v>2186</v>
      </c>
      <c r="R379" t="str">
        <f t="shared" si="126"/>
        <v>Crime</v>
      </c>
      <c r="S379">
        <f t="shared" si="127"/>
        <v>3</v>
      </c>
      <c r="T379" t="s">
        <v>2187</v>
      </c>
      <c r="U379" t="s">
        <v>2188</v>
      </c>
      <c r="V379">
        <v>86152</v>
      </c>
      <c r="W379" t="str">
        <f t="shared" si="128"/>
        <v>Medium</v>
      </c>
      <c r="X379">
        <v>2100</v>
      </c>
      <c r="Y379" t="str">
        <f t="shared" si="129"/>
        <v>Low</v>
      </c>
      <c r="Z379" t="s">
        <v>2189</v>
      </c>
      <c r="AA379">
        <v>1</v>
      </c>
      <c r="AB379" t="str">
        <f t="shared" si="130"/>
        <v>Solo Star Poster</v>
      </c>
      <c r="AC379" t="s">
        <v>2190</v>
      </c>
      <c r="AD379" t="s">
        <v>2191</v>
      </c>
      <c r="AE379">
        <v>411</v>
      </c>
      <c r="AF379" t="str">
        <f t="shared" si="131"/>
        <v>Very Low</v>
      </c>
      <c r="AG379" t="s">
        <v>2192</v>
      </c>
      <c r="AH379" t="s">
        <v>28</v>
      </c>
      <c r="AI379" t="s">
        <v>11</v>
      </c>
      <c r="AJ379" t="str">
        <f t="shared" si="132"/>
        <v>Teen</v>
      </c>
      <c r="AK379">
        <v>80000000</v>
      </c>
      <c r="AL379" t="str">
        <f t="shared" si="133"/>
        <v>Medium Budget</v>
      </c>
      <c r="AM379">
        <v>2005</v>
      </c>
      <c r="AN379">
        <f t="shared" si="134"/>
        <v>20</v>
      </c>
      <c r="AO379" t="str">
        <f t="shared" si="135"/>
        <v>Old Classic</v>
      </c>
      <c r="AP379">
        <v>249</v>
      </c>
      <c r="AQ379" t="str">
        <f t="shared" si="136"/>
        <v>Very Low</v>
      </c>
      <c r="AR379">
        <v>6.4</v>
      </c>
      <c r="AS379" t="str">
        <f t="shared" si="137"/>
        <v>Average</v>
      </c>
      <c r="AT379">
        <v>2.35</v>
      </c>
      <c r="AU379" t="str">
        <f t="shared" si="138"/>
        <v>Cinematic Widescreen</v>
      </c>
      <c r="AV379">
        <v>0</v>
      </c>
      <c r="AW379" t="str">
        <f t="shared" si="139"/>
        <v>Very Low</v>
      </c>
    </row>
    <row r="380" spans="1:49" x14ac:dyDescent="0.3">
      <c r="A380" t="s">
        <v>0</v>
      </c>
      <c r="B380" t="s">
        <v>2193</v>
      </c>
      <c r="C380">
        <v>183</v>
      </c>
      <c r="D380" t="str">
        <f t="shared" si="119"/>
        <v>Low</v>
      </c>
      <c r="E380">
        <v>106</v>
      </c>
      <c r="F380" t="str">
        <f t="shared" si="120"/>
        <v>1h 46m</v>
      </c>
      <c r="G380" t="str">
        <f t="shared" si="121"/>
        <v>Standard Movie</v>
      </c>
      <c r="H380">
        <v>87</v>
      </c>
      <c r="I380" t="str">
        <f t="shared" si="122"/>
        <v>Very Low</v>
      </c>
      <c r="J380">
        <v>918</v>
      </c>
      <c r="K380" t="str">
        <f t="shared" si="123"/>
        <v>Very Low</v>
      </c>
      <c r="L380" t="s">
        <v>2194</v>
      </c>
      <c r="M380">
        <v>8000</v>
      </c>
      <c r="N380" t="str">
        <f t="shared" si="124"/>
        <v>Low</v>
      </c>
      <c r="O380">
        <v>68558662</v>
      </c>
      <c r="P380" t="str">
        <f t="shared" si="125"/>
        <v>Hit</v>
      </c>
      <c r="Q380" t="s">
        <v>171</v>
      </c>
      <c r="R380" t="str">
        <f t="shared" si="126"/>
        <v>Adventure</v>
      </c>
      <c r="S380">
        <f t="shared" si="127"/>
        <v>3</v>
      </c>
      <c r="T380" t="s">
        <v>1178</v>
      </c>
      <c r="U380" t="s">
        <v>2195</v>
      </c>
      <c r="V380">
        <v>86627</v>
      </c>
      <c r="W380" t="str">
        <f t="shared" si="128"/>
        <v>Medium</v>
      </c>
      <c r="X380">
        <v>10882</v>
      </c>
      <c r="Y380" t="str">
        <f t="shared" si="129"/>
        <v>Medium</v>
      </c>
      <c r="Z380" t="s">
        <v>2109</v>
      </c>
      <c r="AA380">
        <v>0</v>
      </c>
      <c r="AB380" t="str">
        <f t="shared" si="130"/>
        <v>Symbolic Poster</v>
      </c>
      <c r="AC380" t="s">
        <v>2196</v>
      </c>
      <c r="AD380" t="s">
        <v>2197</v>
      </c>
      <c r="AE380">
        <v>204</v>
      </c>
      <c r="AF380" t="str">
        <f t="shared" si="131"/>
        <v>Very Low</v>
      </c>
      <c r="AG380" t="s">
        <v>9</v>
      </c>
      <c r="AH380" t="s">
        <v>10</v>
      </c>
      <c r="AI380" t="s">
        <v>66</v>
      </c>
      <c r="AJ380" t="str">
        <f t="shared" si="132"/>
        <v>Family</v>
      </c>
      <c r="AK380">
        <v>90000000</v>
      </c>
      <c r="AL380" t="str">
        <f t="shared" si="133"/>
        <v>Medium Budget</v>
      </c>
      <c r="AM380">
        <v>2013</v>
      </c>
      <c r="AN380">
        <f t="shared" si="134"/>
        <v>12</v>
      </c>
      <c r="AO380" t="str">
        <f t="shared" si="135"/>
        <v>Modern Classic</v>
      </c>
      <c r="AP380">
        <v>956</v>
      </c>
      <c r="AQ380" t="str">
        <f t="shared" si="136"/>
        <v>Very Low</v>
      </c>
      <c r="AR380">
        <v>5.9</v>
      </c>
      <c r="AS380" t="str">
        <f t="shared" si="137"/>
        <v>Below Average</v>
      </c>
      <c r="AT380">
        <v>2.35</v>
      </c>
      <c r="AU380" t="str">
        <f t="shared" si="138"/>
        <v>Cinematic Widescreen</v>
      </c>
      <c r="AV380">
        <v>28000</v>
      </c>
      <c r="AW380" t="str">
        <f t="shared" si="139"/>
        <v>Medium</v>
      </c>
    </row>
    <row r="381" spans="1:49" x14ac:dyDescent="0.3">
      <c r="A381" t="s">
        <v>0</v>
      </c>
      <c r="B381" t="s">
        <v>1576</v>
      </c>
      <c r="C381">
        <v>157</v>
      </c>
      <c r="D381" t="str">
        <f t="shared" si="119"/>
        <v>Low</v>
      </c>
      <c r="E381">
        <v>117</v>
      </c>
      <c r="F381" t="str">
        <f t="shared" si="120"/>
        <v>1h 57m</v>
      </c>
      <c r="G381" t="str">
        <f t="shared" si="121"/>
        <v>Standard Movie</v>
      </c>
      <c r="H381">
        <v>101</v>
      </c>
      <c r="I381" t="str">
        <f t="shared" si="122"/>
        <v>Very Low</v>
      </c>
      <c r="J381">
        <v>3000</v>
      </c>
      <c r="K381" t="str">
        <f t="shared" si="123"/>
        <v>Low</v>
      </c>
      <c r="L381" t="s">
        <v>536</v>
      </c>
      <c r="M381">
        <v>18000</v>
      </c>
      <c r="N381" t="str">
        <f t="shared" si="124"/>
        <v>Medium</v>
      </c>
      <c r="O381">
        <v>65653758</v>
      </c>
      <c r="P381" t="str">
        <f t="shared" si="125"/>
        <v>Hit</v>
      </c>
      <c r="Q381" t="s">
        <v>14</v>
      </c>
      <c r="R381" t="str">
        <f t="shared" si="126"/>
        <v>Action</v>
      </c>
      <c r="S381">
        <f t="shared" si="127"/>
        <v>3</v>
      </c>
      <c r="T381" t="s">
        <v>612</v>
      </c>
      <c r="U381" t="s">
        <v>2198</v>
      </c>
      <c r="V381">
        <v>102747</v>
      </c>
      <c r="W381" t="str">
        <f t="shared" si="128"/>
        <v>Medium</v>
      </c>
      <c r="X381">
        <v>33154</v>
      </c>
      <c r="Y381" t="str">
        <f t="shared" si="129"/>
        <v>Medium</v>
      </c>
      <c r="Z381" t="s">
        <v>627</v>
      </c>
      <c r="AA381">
        <v>1</v>
      </c>
      <c r="AB381" t="str">
        <f t="shared" si="130"/>
        <v>Solo Star Poster</v>
      </c>
      <c r="AC381" t="s">
        <v>2199</v>
      </c>
      <c r="AD381" t="s">
        <v>2200</v>
      </c>
      <c r="AE381">
        <v>316</v>
      </c>
      <c r="AF381" t="str">
        <f t="shared" si="131"/>
        <v>Very Low</v>
      </c>
      <c r="AG381" t="s">
        <v>9</v>
      </c>
      <c r="AH381" t="s">
        <v>10</v>
      </c>
      <c r="AI381" t="s">
        <v>11</v>
      </c>
      <c r="AJ381" t="str">
        <f t="shared" si="132"/>
        <v>Teen</v>
      </c>
      <c r="AK381">
        <v>95000000</v>
      </c>
      <c r="AL381" t="str">
        <f t="shared" si="133"/>
        <v>Medium Budget</v>
      </c>
      <c r="AM381">
        <v>2003</v>
      </c>
      <c r="AN381">
        <f t="shared" si="134"/>
        <v>22</v>
      </c>
      <c r="AO381" t="str">
        <f t="shared" si="135"/>
        <v>Old Classic</v>
      </c>
      <c r="AP381">
        <v>11000</v>
      </c>
      <c r="AQ381" t="str">
        <f t="shared" si="136"/>
        <v>Medium</v>
      </c>
      <c r="AR381">
        <v>5.5</v>
      </c>
      <c r="AS381" t="str">
        <f t="shared" si="137"/>
        <v>Below Average</v>
      </c>
      <c r="AT381">
        <v>2.35</v>
      </c>
      <c r="AU381" t="str">
        <f t="shared" si="138"/>
        <v>Cinematic Widescreen</v>
      </c>
      <c r="AV381">
        <v>0</v>
      </c>
      <c r="AW381" t="str">
        <f t="shared" si="139"/>
        <v>Very Low</v>
      </c>
    </row>
    <row r="382" spans="1:49" x14ac:dyDescent="0.3">
      <c r="A382" t="s">
        <v>0</v>
      </c>
      <c r="B382" t="s">
        <v>1042</v>
      </c>
      <c r="C382">
        <v>196</v>
      </c>
      <c r="D382" t="str">
        <f t="shared" si="119"/>
        <v>Low</v>
      </c>
      <c r="E382">
        <v>129</v>
      </c>
      <c r="F382" t="str">
        <f t="shared" si="120"/>
        <v>2h 9m</v>
      </c>
      <c r="G382" t="str">
        <f t="shared" si="121"/>
        <v>Long Movie</v>
      </c>
      <c r="H382">
        <v>209</v>
      </c>
      <c r="I382" t="str">
        <f t="shared" si="122"/>
        <v>Very Low</v>
      </c>
      <c r="J382">
        <v>886</v>
      </c>
      <c r="K382" t="str">
        <f t="shared" si="123"/>
        <v>Very Low</v>
      </c>
      <c r="L382" t="s">
        <v>437</v>
      </c>
      <c r="M382">
        <v>11000</v>
      </c>
      <c r="N382" t="str">
        <f t="shared" si="124"/>
        <v>Medium</v>
      </c>
      <c r="O382">
        <v>64685359</v>
      </c>
      <c r="P382" t="str">
        <f t="shared" si="125"/>
        <v>Hit</v>
      </c>
      <c r="Q382" t="s">
        <v>2201</v>
      </c>
      <c r="R382" t="str">
        <f t="shared" si="126"/>
        <v>Action</v>
      </c>
      <c r="S382">
        <f t="shared" si="127"/>
        <v>6</v>
      </c>
      <c r="T382" t="s">
        <v>75</v>
      </c>
      <c r="U382" t="s">
        <v>2202</v>
      </c>
      <c r="V382">
        <v>40862</v>
      </c>
      <c r="W382" t="str">
        <f t="shared" si="128"/>
        <v>Low</v>
      </c>
      <c r="X382">
        <v>23031</v>
      </c>
      <c r="Y382" t="str">
        <f t="shared" si="129"/>
        <v>Medium</v>
      </c>
      <c r="Z382" t="s">
        <v>2203</v>
      </c>
      <c r="AA382">
        <v>6</v>
      </c>
      <c r="AB382" t="str">
        <f t="shared" si="130"/>
        <v>Ensemble Poster</v>
      </c>
      <c r="AC382" t="s">
        <v>2204</v>
      </c>
      <c r="AD382" t="s">
        <v>2205</v>
      </c>
      <c r="AE382">
        <v>139</v>
      </c>
      <c r="AF382" t="str">
        <f t="shared" si="131"/>
        <v>Very Low</v>
      </c>
      <c r="AG382" t="s">
        <v>9</v>
      </c>
      <c r="AH382" t="s">
        <v>10</v>
      </c>
      <c r="AI382" t="s">
        <v>11</v>
      </c>
      <c r="AJ382" t="str">
        <f t="shared" si="132"/>
        <v>Teen</v>
      </c>
      <c r="AK382">
        <v>90000000</v>
      </c>
      <c r="AL382" t="str">
        <f t="shared" si="133"/>
        <v>Medium Budget</v>
      </c>
      <c r="AM382">
        <v>2016</v>
      </c>
      <c r="AN382">
        <f t="shared" si="134"/>
        <v>9</v>
      </c>
      <c r="AO382" t="str">
        <f t="shared" si="135"/>
        <v>Modern Classic</v>
      </c>
      <c r="AP382">
        <v>11000</v>
      </c>
      <c r="AQ382" t="str">
        <f t="shared" si="136"/>
        <v>Medium</v>
      </c>
      <c r="AR382">
        <v>6.9</v>
      </c>
      <c r="AS382" t="str">
        <f t="shared" si="137"/>
        <v>Average</v>
      </c>
      <c r="AT382">
        <v>2.35</v>
      </c>
      <c r="AU382" t="str">
        <f t="shared" si="138"/>
        <v>Cinematic Widescreen</v>
      </c>
      <c r="AV382">
        <v>15000</v>
      </c>
      <c r="AW382" t="str">
        <f t="shared" si="139"/>
        <v>Medium</v>
      </c>
    </row>
    <row r="383" spans="1:49" x14ac:dyDescent="0.3">
      <c r="A383" t="s">
        <v>0</v>
      </c>
      <c r="B383" t="s">
        <v>1169</v>
      </c>
      <c r="C383">
        <v>64</v>
      </c>
      <c r="D383" t="str">
        <f t="shared" si="119"/>
        <v>Low</v>
      </c>
      <c r="E383">
        <v>116</v>
      </c>
      <c r="F383" t="str">
        <f t="shared" si="120"/>
        <v>1h 56m</v>
      </c>
      <c r="G383" t="str">
        <f t="shared" si="121"/>
        <v>Standard Movie</v>
      </c>
      <c r="H383">
        <v>176</v>
      </c>
      <c r="I383" t="str">
        <f t="shared" si="122"/>
        <v>Very Low</v>
      </c>
      <c r="J383">
        <v>84</v>
      </c>
      <c r="K383" t="str">
        <f t="shared" si="123"/>
        <v>Very Low</v>
      </c>
      <c r="L383" t="s">
        <v>2206</v>
      </c>
      <c r="M383">
        <v>192</v>
      </c>
      <c r="N383" t="str">
        <f t="shared" si="124"/>
        <v>Low</v>
      </c>
      <c r="O383">
        <v>61355436</v>
      </c>
      <c r="P383" t="str">
        <f t="shared" si="125"/>
        <v>Hit</v>
      </c>
      <c r="Q383" t="s">
        <v>1646</v>
      </c>
      <c r="R383" t="str">
        <f t="shared" si="126"/>
        <v>Action</v>
      </c>
      <c r="S383">
        <f t="shared" si="127"/>
        <v>5</v>
      </c>
      <c r="T383" t="s">
        <v>2207</v>
      </c>
      <c r="U383" t="s">
        <v>2208</v>
      </c>
      <c r="V383">
        <v>52136</v>
      </c>
      <c r="W383" t="str">
        <f t="shared" si="128"/>
        <v>Medium</v>
      </c>
      <c r="X383">
        <v>475</v>
      </c>
      <c r="Y383" t="str">
        <f t="shared" si="129"/>
        <v>Very Low</v>
      </c>
      <c r="Z383" t="s">
        <v>2209</v>
      </c>
      <c r="AA383">
        <v>0</v>
      </c>
      <c r="AB383" t="str">
        <f t="shared" si="130"/>
        <v>Symbolic Poster</v>
      </c>
      <c r="AC383" t="s">
        <v>2210</v>
      </c>
      <c r="AD383" t="s">
        <v>2211</v>
      </c>
      <c r="AE383">
        <v>184</v>
      </c>
      <c r="AF383" t="str">
        <f t="shared" si="131"/>
        <v>Very Low</v>
      </c>
      <c r="AG383" t="s">
        <v>9</v>
      </c>
      <c r="AH383" t="s">
        <v>10</v>
      </c>
      <c r="AI383" t="s">
        <v>11</v>
      </c>
      <c r="AJ383" t="str">
        <f t="shared" si="132"/>
        <v>Teen</v>
      </c>
      <c r="AK383">
        <v>68000000</v>
      </c>
      <c r="AL383" t="str">
        <f t="shared" si="133"/>
        <v>Medium Budget</v>
      </c>
      <c r="AM383">
        <v>1997</v>
      </c>
      <c r="AN383">
        <f t="shared" si="134"/>
        <v>28</v>
      </c>
      <c r="AO383" t="str">
        <f t="shared" si="135"/>
        <v>Old Classic</v>
      </c>
      <c r="AP383">
        <v>117</v>
      </c>
      <c r="AQ383" t="str">
        <f t="shared" si="136"/>
        <v>Very Low</v>
      </c>
      <c r="AR383">
        <v>6.2</v>
      </c>
      <c r="AS383" t="str">
        <f t="shared" si="137"/>
        <v>Average</v>
      </c>
      <c r="AT383">
        <v>2.35</v>
      </c>
      <c r="AU383" t="str">
        <f t="shared" si="138"/>
        <v>Cinematic Widescreen</v>
      </c>
      <c r="AV383">
        <v>0</v>
      </c>
      <c r="AW383" t="str">
        <f t="shared" si="139"/>
        <v>Very Low</v>
      </c>
    </row>
    <row r="384" spans="1:49" x14ac:dyDescent="0.3">
      <c r="A384" t="s">
        <v>0</v>
      </c>
      <c r="B384" t="s">
        <v>1710</v>
      </c>
      <c r="C384">
        <v>142</v>
      </c>
      <c r="D384" t="str">
        <f t="shared" si="119"/>
        <v>Low</v>
      </c>
      <c r="E384">
        <v>114</v>
      </c>
      <c r="F384" t="str">
        <f t="shared" si="120"/>
        <v>1h 54m</v>
      </c>
      <c r="G384" t="str">
        <f t="shared" si="121"/>
        <v>Standard Movie</v>
      </c>
      <c r="H384">
        <v>12000</v>
      </c>
      <c r="I384" t="str">
        <f t="shared" si="122"/>
        <v>Medium</v>
      </c>
      <c r="J384">
        <v>307</v>
      </c>
      <c r="K384" t="str">
        <f t="shared" si="123"/>
        <v>Very Low</v>
      </c>
      <c r="L384" t="s">
        <v>2212</v>
      </c>
      <c r="M384">
        <v>11000</v>
      </c>
      <c r="N384" t="str">
        <f t="shared" si="124"/>
        <v>Medium</v>
      </c>
      <c r="O384">
        <v>26871</v>
      </c>
      <c r="P384" t="str">
        <f t="shared" si="125"/>
        <v>Flop</v>
      </c>
      <c r="Q384" t="s">
        <v>305</v>
      </c>
      <c r="R384" t="str">
        <f t="shared" si="126"/>
        <v>Action</v>
      </c>
      <c r="S384">
        <f t="shared" si="127"/>
        <v>3</v>
      </c>
      <c r="T384" t="s">
        <v>311</v>
      </c>
      <c r="U384" t="s">
        <v>2213</v>
      </c>
      <c r="V384">
        <v>121259</v>
      </c>
      <c r="W384" t="str">
        <f t="shared" si="128"/>
        <v>Medium</v>
      </c>
      <c r="X384">
        <v>12499</v>
      </c>
      <c r="Y384" t="str">
        <f t="shared" si="129"/>
        <v>Medium</v>
      </c>
      <c r="Z384" t="s">
        <v>2214</v>
      </c>
      <c r="AA384">
        <v>2</v>
      </c>
      <c r="AB384" t="str">
        <f t="shared" si="130"/>
        <v>Duo/Trio Poster</v>
      </c>
      <c r="AC384" t="s">
        <v>2215</v>
      </c>
      <c r="AD384" t="s">
        <v>2216</v>
      </c>
      <c r="AE384">
        <v>361</v>
      </c>
      <c r="AF384" t="str">
        <f t="shared" si="131"/>
        <v>Very Low</v>
      </c>
      <c r="AG384" t="s">
        <v>9</v>
      </c>
      <c r="AH384" t="s">
        <v>738</v>
      </c>
      <c r="AI384" t="s">
        <v>556</v>
      </c>
      <c r="AJ384" t="str">
        <f t="shared" si="132"/>
        <v>Adult</v>
      </c>
      <c r="AK384">
        <v>92000000</v>
      </c>
      <c r="AL384" t="str">
        <f t="shared" si="133"/>
        <v>Medium Budget</v>
      </c>
      <c r="AM384">
        <v>2001</v>
      </c>
      <c r="AN384">
        <f t="shared" si="134"/>
        <v>24</v>
      </c>
      <c r="AO384" t="str">
        <f t="shared" si="135"/>
        <v>Old Classic</v>
      </c>
      <c r="AP384">
        <v>577</v>
      </c>
      <c r="AQ384" t="str">
        <f t="shared" si="136"/>
        <v>Very Low</v>
      </c>
      <c r="AR384">
        <v>7</v>
      </c>
      <c r="AS384" t="str">
        <f t="shared" si="137"/>
        <v>Good</v>
      </c>
      <c r="AT384">
        <v>2.35</v>
      </c>
      <c r="AU384" t="str">
        <f t="shared" si="138"/>
        <v>Cinematic Widescreen</v>
      </c>
      <c r="AV384">
        <v>0</v>
      </c>
      <c r="AW384" t="str">
        <f t="shared" si="139"/>
        <v>Very Low</v>
      </c>
    </row>
    <row r="385" spans="1:49" x14ac:dyDescent="0.3">
      <c r="A385" t="s">
        <v>0</v>
      </c>
      <c r="B385" t="s">
        <v>2217</v>
      </c>
      <c r="C385">
        <v>181</v>
      </c>
      <c r="D385" t="str">
        <f t="shared" si="119"/>
        <v>Low</v>
      </c>
      <c r="E385">
        <v>114</v>
      </c>
      <c r="F385" t="str">
        <f t="shared" si="120"/>
        <v>1h 54m</v>
      </c>
      <c r="G385" t="str">
        <f t="shared" si="121"/>
        <v>Standard Movie</v>
      </c>
      <c r="H385">
        <v>0</v>
      </c>
      <c r="I385" t="str">
        <f t="shared" si="122"/>
        <v>Very Low</v>
      </c>
      <c r="J385">
        <v>281</v>
      </c>
      <c r="K385" t="str">
        <f t="shared" si="123"/>
        <v>Very Low</v>
      </c>
      <c r="L385" t="s">
        <v>1663</v>
      </c>
      <c r="M385">
        <v>3000</v>
      </c>
      <c r="N385" t="str">
        <f t="shared" si="124"/>
        <v>Low</v>
      </c>
      <c r="O385">
        <v>60874615</v>
      </c>
      <c r="P385" t="str">
        <f t="shared" si="125"/>
        <v>Hit</v>
      </c>
      <c r="Q385" t="s">
        <v>1141</v>
      </c>
      <c r="R385" t="str">
        <f t="shared" si="126"/>
        <v>Adventure</v>
      </c>
      <c r="S385">
        <f t="shared" si="127"/>
        <v>3</v>
      </c>
      <c r="T385" t="s">
        <v>223</v>
      </c>
      <c r="U385" t="s">
        <v>2218</v>
      </c>
      <c r="V385">
        <v>60467</v>
      </c>
      <c r="W385" t="str">
        <f t="shared" si="128"/>
        <v>Medium</v>
      </c>
      <c r="X385">
        <v>4902</v>
      </c>
      <c r="Y385" t="str">
        <f t="shared" si="129"/>
        <v>Low</v>
      </c>
      <c r="Z385" t="s">
        <v>2219</v>
      </c>
      <c r="AA385">
        <v>0</v>
      </c>
      <c r="AB385" t="str">
        <f t="shared" si="130"/>
        <v>Symbolic Poster</v>
      </c>
      <c r="AC385" t="s">
        <v>2220</v>
      </c>
      <c r="AD385" t="s">
        <v>2221</v>
      </c>
      <c r="AE385">
        <v>949</v>
      </c>
      <c r="AF385" t="str">
        <f t="shared" si="131"/>
        <v>Low</v>
      </c>
      <c r="AG385" t="s">
        <v>9</v>
      </c>
      <c r="AH385" t="s">
        <v>10</v>
      </c>
      <c r="AI385" t="s">
        <v>66</v>
      </c>
      <c r="AJ385" t="str">
        <f t="shared" si="132"/>
        <v>Family</v>
      </c>
      <c r="AK385">
        <v>90000000</v>
      </c>
      <c r="AL385" t="str">
        <f t="shared" si="133"/>
        <v>Medium Budget</v>
      </c>
      <c r="AM385">
        <v>2000</v>
      </c>
      <c r="AN385">
        <f t="shared" si="134"/>
        <v>25</v>
      </c>
      <c r="AO385" t="str">
        <f t="shared" si="135"/>
        <v>Old Classic</v>
      </c>
      <c r="AP385">
        <v>933</v>
      </c>
      <c r="AQ385" t="str">
        <f t="shared" si="136"/>
        <v>Very Low</v>
      </c>
      <c r="AR385">
        <v>5.6</v>
      </c>
      <c r="AS385" t="str">
        <f t="shared" si="137"/>
        <v>Below Average</v>
      </c>
      <c r="AT385">
        <v>2.35</v>
      </c>
      <c r="AU385" t="str">
        <f t="shared" si="138"/>
        <v>Cinematic Widescreen</v>
      </c>
      <c r="AV385">
        <v>0</v>
      </c>
      <c r="AW385" t="str">
        <f t="shared" si="139"/>
        <v>Very Low</v>
      </c>
    </row>
    <row r="386" spans="1:49" x14ac:dyDescent="0.3">
      <c r="A386" t="s">
        <v>0</v>
      </c>
      <c r="B386" t="s">
        <v>1249</v>
      </c>
      <c r="C386">
        <v>240</v>
      </c>
      <c r="D386" t="str">
        <f t="shared" si="119"/>
        <v>Medium</v>
      </c>
      <c r="E386">
        <v>96</v>
      </c>
      <c r="F386" t="str">
        <f t="shared" si="120"/>
        <v>1h 36m</v>
      </c>
      <c r="G386" t="str">
        <f t="shared" si="121"/>
        <v>Standard Movie</v>
      </c>
      <c r="H386">
        <v>107</v>
      </c>
      <c r="I386" t="str">
        <f t="shared" si="122"/>
        <v>Very Low</v>
      </c>
      <c r="J386">
        <v>350</v>
      </c>
      <c r="K386" t="str">
        <f t="shared" si="123"/>
        <v>Very Low</v>
      </c>
      <c r="L386" t="s">
        <v>2222</v>
      </c>
      <c r="M386">
        <v>11000</v>
      </c>
      <c r="N386" t="str">
        <f t="shared" si="124"/>
        <v>Medium</v>
      </c>
      <c r="O386">
        <v>143618384</v>
      </c>
      <c r="P386" t="str">
        <f t="shared" si="125"/>
        <v>Hit</v>
      </c>
      <c r="Q386" t="s">
        <v>1251</v>
      </c>
      <c r="R386" t="str">
        <f t="shared" si="126"/>
        <v>Adventure</v>
      </c>
      <c r="S386">
        <f t="shared" si="127"/>
        <v>5</v>
      </c>
      <c r="T386" t="s">
        <v>228</v>
      </c>
      <c r="U386" t="s">
        <v>2223</v>
      </c>
      <c r="V386">
        <v>165333</v>
      </c>
      <c r="W386" t="str">
        <f t="shared" si="128"/>
        <v>Medium</v>
      </c>
      <c r="X386">
        <v>12071</v>
      </c>
      <c r="Y386" t="str">
        <f t="shared" si="129"/>
        <v>Medium</v>
      </c>
      <c r="Z386" t="s">
        <v>2224</v>
      </c>
      <c r="AA386">
        <v>0</v>
      </c>
      <c r="AB386" t="str">
        <f t="shared" si="130"/>
        <v>Symbolic Poster</v>
      </c>
      <c r="AC386" t="s">
        <v>2225</v>
      </c>
      <c r="AD386" t="s">
        <v>2226</v>
      </c>
      <c r="AE386">
        <v>186</v>
      </c>
      <c r="AF386" t="str">
        <f t="shared" si="131"/>
        <v>Very Low</v>
      </c>
      <c r="AG386" t="s">
        <v>9</v>
      </c>
      <c r="AH386" t="s">
        <v>10</v>
      </c>
      <c r="AI386" t="s">
        <v>248</v>
      </c>
      <c r="AJ386" t="str">
        <f t="shared" si="132"/>
        <v>Family</v>
      </c>
      <c r="AK386">
        <v>90000000</v>
      </c>
      <c r="AL386" t="str">
        <f t="shared" si="133"/>
        <v>Medium Budget</v>
      </c>
      <c r="AM386">
        <v>2011</v>
      </c>
      <c r="AN386">
        <f t="shared" si="134"/>
        <v>14</v>
      </c>
      <c r="AO386" t="str">
        <f t="shared" si="135"/>
        <v>Modern Classic</v>
      </c>
      <c r="AP386">
        <v>560</v>
      </c>
      <c r="AQ386" t="str">
        <f t="shared" si="136"/>
        <v>Very Low</v>
      </c>
      <c r="AR386">
        <v>7</v>
      </c>
      <c r="AS386" t="str">
        <f t="shared" si="137"/>
        <v>Good</v>
      </c>
      <c r="AT386">
        <v>2.35</v>
      </c>
      <c r="AU386" t="str">
        <f t="shared" si="138"/>
        <v>Cinematic Widescreen</v>
      </c>
      <c r="AV386">
        <v>19000</v>
      </c>
      <c r="AW386" t="str">
        <f t="shared" si="139"/>
        <v>Medium</v>
      </c>
    </row>
    <row r="387" spans="1:49" x14ac:dyDescent="0.3">
      <c r="A387" t="s">
        <v>0</v>
      </c>
      <c r="B387" t="s">
        <v>1223</v>
      </c>
      <c r="C387">
        <v>93</v>
      </c>
      <c r="D387" t="str">
        <f t="shared" ref="D387:D450" si="140">IF(C387&lt;=50,"Very Low",
IF(C387&lt;=200,"Low",
IF(C387&lt;=500,"Medium",
IF(C387&lt;=1000,"High","Very High"))))</f>
        <v>Low</v>
      </c>
      <c r="E387">
        <v>132</v>
      </c>
      <c r="F387" t="str">
        <f t="shared" ref="F387:F450" si="141">INT(E387/60) &amp; "h " &amp; MOD(E387,60) &amp; "m"</f>
        <v>2h 12m</v>
      </c>
      <c r="G387" t="str">
        <f t="shared" ref="G387:G450" si="142">IF(E387&lt;60,"Short Film",IF(E387&lt;90,"Featurette",IF(E387&lt;=120,"Standard Movie",IF(E387&lt;=180,"Long Movie","Epic"))))</f>
        <v>Long Movie</v>
      </c>
      <c r="H387">
        <v>0</v>
      </c>
      <c r="I387" t="str">
        <f t="shared" ref="I387:I450" si="143">IF(H387&lt;=1000,"Very Low",IF(H387&lt;=10000,"Low",IF(H387&lt;=50000,"Medium",IF(H387&lt;=200000,"High","Very High"))))</f>
        <v>Very Low</v>
      </c>
      <c r="J387">
        <v>957</v>
      </c>
      <c r="K387" t="str">
        <f t="shared" ref="K387:K450" si="144">IF(J387&lt;=1000,"Very Low",IF(J387&lt;=10000,"Low",IF(J387&lt;=50000,"Medium",IF(J387&lt;=200000,"High","Very High"))))</f>
        <v>Very Low</v>
      </c>
      <c r="L387" t="s">
        <v>401</v>
      </c>
      <c r="M387">
        <v>49000</v>
      </c>
      <c r="N387" t="str">
        <f t="shared" ref="N387:N450" si="145">IF(A387&lt;=1000,"Very Low",
IF(M387&lt;=10000,"Low",IF(M387&lt;=50000,"Medium",IF(M387&lt;=200000,"High","Very High"))))</f>
        <v>Medium</v>
      </c>
      <c r="O387">
        <v>58220776</v>
      </c>
      <c r="P387" t="str">
        <f t="shared" ref="P387:P450" si="146">IF(AND(O387&gt;=500000000),"Blockbuster",
IF(AND(O387&gt;=200000000,O387&lt;=499999999),"Superhit",
IF(AND(O387&gt;=50000000,O387&lt;=199999999),"Hit",
IF(AND(O387&gt;=10000000,O387&lt;=49999999),"Average",
IF(AND(O387&lt;=10000000),"Flop","")))))</f>
        <v>Hit</v>
      </c>
      <c r="Q387" t="s">
        <v>2227</v>
      </c>
      <c r="R387" t="str">
        <f t="shared" ref="R387:R450" si="147">LEFT(Q387, FIND("|",Q387&amp;"|")-1)</f>
        <v>Comedy</v>
      </c>
      <c r="S387">
        <f t="shared" ref="S387:S450" si="148">LEN(Q387)-LEN(SUBSTITUTE(Q387,"|",""))+1</f>
        <v>3</v>
      </c>
      <c r="T387" t="s">
        <v>782</v>
      </c>
      <c r="U387" t="s">
        <v>2228</v>
      </c>
      <c r="V387">
        <v>87785</v>
      </c>
      <c r="W387" t="str">
        <f t="shared" ref="W387:W450" si="149">IF(V387&lt;=10000,"Very Low",IF(V387&lt;=50000,"Low",IF(V387&lt;=200000,"Medium",IF(V387&lt;=500000,"High","Very High"))))</f>
        <v>Medium</v>
      </c>
      <c r="X387">
        <v>55254</v>
      </c>
      <c r="Y387" t="str">
        <f t="shared" ref="Y387:Y450" si="150">IF(X387&lt;=1000,"Very Low",IF(X387&lt;=10000,"Low",IF(X387&lt;=50000,"Medium",IF(X387&lt;=200000,"High","Very High"))))</f>
        <v>High</v>
      </c>
      <c r="Z387" t="s">
        <v>981</v>
      </c>
      <c r="AA387">
        <v>0</v>
      </c>
      <c r="AB387" t="str">
        <f t="shared" ref="AB387:AB450" si="151">IF(AA387=0,"Symbolic Poster",IF(AA387=1,"Solo Star Poster",IF(AA387&lt;=3,"Duo/Trio Poster","Ensemble Poster")))</f>
        <v>Symbolic Poster</v>
      </c>
      <c r="AC387" t="s">
        <v>2229</v>
      </c>
      <c r="AD387" t="s">
        <v>2230</v>
      </c>
      <c r="AE387">
        <v>362</v>
      </c>
      <c r="AF387" t="str">
        <f t="shared" ref="AF387:AF450" si="152">IF(AE387&lt;=500,"Very Low",IF(AE387&lt;=2000,"Low",IF(AE387&lt;=5000,"Medium",IF(AE387&lt;=15000,"High","Very High"))))</f>
        <v>Very Low</v>
      </c>
      <c r="AG387" t="s">
        <v>9</v>
      </c>
      <c r="AH387" t="s">
        <v>10</v>
      </c>
      <c r="AI387" t="s">
        <v>66</v>
      </c>
      <c r="AJ387" t="str">
        <f t="shared" ref="AJ387:AJ450" si="153">IF(OR(AI387="G",AI387="PG",AI387="U",AI387="TV-Y",AI387="TV-G"),"Family",IF(OR(AI387="PG-13",AI387="UA",AI387="TV-14"),"Teen",IF(OR(AI387="R",AI387="NC-17",AI387="A",AI387="TV-MA"),"Adult",IF(AI387="Not Rated","No Rating","Other/Unknown"))))</f>
        <v>Family</v>
      </c>
      <c r="AK387">
        <v>100000000</v>
      </c>
      <c r="AL387" t="str">
        <f t="shared" ref="AL387:AL450" si="154">IF(AK387&gt;=200000000,"Very High Budget",
IF(AND(AK387&gt;=100000000,AK387&lt;=199999999),"High Budget",
IF(AND(AK387&gt;=30000000,AK387&lt;=99999999),"Medium Budget",
IF(AK387&lt;30000000,"Low Budget",""))))</f>
        <v>High Budget</v>
      </c>
      <c r="AM387">
        <v>1999</v>
      </c>
      <c r="AN387">
        <f t="shared" ref="AN387:AN450" si="155">$AY$20-AM387</f>
        <v>26</v>
      </c>
      <c r="AO387" t="str">
        <f t="shared" ref="AO387:AO450" si="156">IF(AN387&lt;=5,"Recent",IF(AND(AN387&gt;=6,AN387&lt;=15),"Modern Classic",IF(AN387&gt;15,"Old Classic","")))</f>
        <v>Old Classic</v>
      </c>
      <c r="AP387">
        <v>1000</v>
      </c>
      <c r="AQ387" t="str">
        <f t="shared" ref="AQ387:AQ450" si="157">IF(AP387&lt;=1000,"Very Low",IF(AP387&lt;=10000,"Low",IF(AP387&lt;=50000,"Medium",IF(AP387&lt;=200000,"High","Very High"))))</f>
        <v>Very Low</v>
      </c>
      <c r="AR387">
        <v>6.8</v>
      </c>
      <c r="AS387" t="str">
        <f t="shared" ref="AS387:AS450" si="158">IF(AND(AR387&gt;=9,AR387&lt;=10),"Master Piece",
IF(AND(AR387&gt;=8,AR387&lt;9),"Excellent",
IF(AND(AR387&gt;=7,AR387&lt;8),"Good",
IF(AND(AR387&gt;=6,AR387&lt;7),"Average",
IF(AND(AR387&gt;=5,AR387&lt;6),"Below Average",
IF(AND(AR387&gt;=4,AR387&lt;5),"Poor",
IF(AND(AR387&gt;=3,AR387&lt;4),"Very Poor",
IF(AND(AR387&gt;=0,AR387&lt;3),"Terrible",""))))))))</f>
        <v>Average</v>
      </c>
      <c r="AT387">
        <v>1.85</v>
      </c>
      <c r="AU387" t="str">
        <f t="shared" ref="AU387:AU450" si="159">IF(AND(AT387&gt;=1.3,AT387&lt;=1.4),"Classic",IF(AND(AT387&gt;=1.7,AT387&lt;=1.9),"HDTV / Widescreen",IF(AND(AT387&gt;=2.2,AT387&lt;=2.4),"Cinematic Widescreen",IF(AND(AT387&gt;=1.4,AT387&lt;=1.6),"Standard Academy",IF(AT387&gt;=2.4,"Ultra Widescreen","")))))</f>
        <v>HDTV / Widescreen</v>
      </c>
      <c r="AV387">
        <v>0</v>
      </c>
      <c r="AW387" t="str">
        <f t="shared" ref="AW387:AW450" si="160">IF(AV387&lt;=1000,"Very Low",IF(AV387&lt;=10000,"Low",IF(AV387&lt;=50000,"Medium",IF(AV387&lt;=200000,"High","Very High"))))</f>
        <v>Very Low</v>
      </c>
    </row>
    <row r="388" spans="1:49" x14ac:dyDescent="0.3">
      <c r="A388" t="s">
        <v>0</v>
      </c>
      <c r="B388" t="s">
        <v>2231</v>
      </c>
      <c r="C388">
        <v>84</v>
      </c>
      <c r="D388" t="str">
        <f t="shared" si="140"/>
        <v>Low</v>
      </c>
      <c r="E388">
        <v>104</v>
      </c>
      <c r="F388" t="str">
        <f t="shared" si="141"/>
        <v>1h 44m</v>
      </c>
      <c r="G388" t="str">
        <f t="shared" si="142"/>
        <v>Standard Movie</v>
      </c>
      <c r="H388">
        <v>81</v>
      </c>
      <c r="I388" t="str">
        <f t="shared" si="143"/>
        <v>Very Low</v>
      </c>
      <c r="J388">
        <v>612</v>
      </c>
      <c r="K388" t="str">
        <f t="shared" si="144"/>
        <v>Very Low</v>
      </c>
      <c r="L388" t="s">
        <v>2232</v>
      </c>
      <c r="M388">
        <v>3000</v>
      </c>
      <c r="N388" t="str">
        <f t="shared" si="145"/>
        <v>Low</v>
      </c>
      <c r="O388">
        <v>47474112</v>
      </c>
      <c r="P388" t="str">
        <f t="shared" si="146"/>
        <v>Average</v>
      </c>
      <c r="Q388" t="s">
        <v>1361</v>
      </c>
      <c r="R388" t="str">
        <f t="shared" si="147"/>
        <v>Action</v>
      </c>
      <c r="S388">
        <f t="shared" si="148"/>
        <v>4</v>
      </c>
      <c r="T388" t="s">
        <v>223</v>
      </c>
      <c r="U388" t="s">
        <v>2233</v>
      </c>
      <c r="V388">
        <v>58227</v>
      </c>
      <c r="W388" t="str">
        <f t="shared" si="149"/>
        <v>Medium</v>
      </c>
      <c r="X388">
        <v>5062</v>
      </c>
      <c r="Y388" t="str">
        <f t="shared" si="150"/>
        <v>Low</v>
      </c>
      <c r="Z388" t="s">
        <v>2234</v>
      </c>
      <c r="AA388">
        <v>0</v>
      </c>
      <c r="AB388" t="str">
        <f t="shared" si="151"/>
        <v>Symbolic Poster</v>
      </c>
      <c r="AC388" t="s">
        <v>2235</v>
      </c>
      <c r="AD388" t="s">
        <v>2236</v>
      </c>
      <c r="AE388">
        <v>181</v>
      </c>
      <c r="AF388" t="str">
        <f t="shared" si="152"/>
        <v>Very Low</v>
      </c>
      <c r="AG388" t="s">
        <v>9</v>
      </c>
      <c r="AH388" t="s">
        <v>10</v>
      </c>
      <c r="AI388" t="s">
        <v>11</v>
      </c>
      <c r="AJ388" t="str">
        <f t="shared" si="153"/>
        <v>Teen</v>
      </c>
      <c r="AK388">
        <v>90000000</v>
      </c>
      <c r="AL388" t="str">
        <f t="shared" si="154"/>
        <v>Medium Budget</v>
      </c>
      <c r="AM388">
        <v>1997</v>
      </c>
      <c r="AN388">
        <f t="shared" si="155"/>
        <v>28</v>
      </c>
      <c r="AO388" t="str">
        <f t="shared" si="156"/>
        <v>Old Classic</v>
      </c>
      <c r="AP388">
        <v>643</v>
      </c>
      <c r="AQ388" t="str">
        <f t="shared" si="157"/>
        <v>Very Low</v>
      </c>
      <c r="AR388">
        <v>5.4</v>
      </c>
      <c r="AS388" t="str">
        <f t="shared" si="158"/>
        <v>Below Average</v>
      </c>
      <c r="AT388">
        <v>1.85</v>
      </c>
      <c r="AU388" t="str">
        <f t="shared" si="159"/>
        <v>HDTV / Widescreen</v>
      </c>
      <c r="AV388">
        <v>2000</v>
      </c>
      <c r="AW388" t="str">
        <f t="shared" si="160"/>
        <v>Low</v>
      </c>
    </row>
    <row r="389" spans="1:49" x14ac:dyDescent="0.3">
      <c r="A389" t="s">
        <v>0</v>
      </c>
      <c r="B389" t="s">
        <v>2237</v>
      </c>
      <c r="C389">
        <v>66</v>
      </c>
      <c r="D389" t="str">
        <f t="shared" si="140"/>
        <v>Low</v>
      </c>
      <c r="E389">
        <v>111</v>
      </c>
      <c r="F389" t="str">
        <f t="shared" si="141"/>
        <v>1h 51m</v>
      </c>
      <c r="G389" t="str">
        <f t="shared" si="142"/>
        <v>Standard Movie</v>
      </c>
      <c r="H389">
        <v>79</v>
      </c>
      <c r="I389" t="str">
        <f t="shared" si="143"/>
        <v>Very Low</v>
      </c>
      <c r="J389">
        <v>2000</v>
      </c>
      <c r="K389" t="str">
        <f t="shared" si="144"/>
        <v>Low</v>
      </c>
      <c r="L389" t="s">
        <v>311</v>
      </c>
      <c r="M389">
        <v>11000</v>
      </c>
      <c r="N389" t="str">
        <f t="shared" si="145"/>
        <v>Medium</v>
      </c>
      <c r="O389">
        <v>42877165</v>
      </c>
      <c r="P389" t="str">
        <f t="shared" si="146"/>
        <v>Average</v>
      </c>
      <c r="Q389" t="s">
        <v>435</v>
      </c>
      <c r="R389" t="str">
        <f t="shared" si="147"/>
        <v>Action</v>
      </c>
      <c r="S389">
        <f t="shared" si="148"/>
        <v>4</v>
      </c>
      <c r="T389" t="s">
        <v>362</v>
      </c>
      <c r="U389" t="s">
        <v>2238</v>
      </c>
      <c r="V389">
        <v>45602</v>
      </c>
      <c r="W389" t="str">
        <f t="shared" si="149"/>
        <v>Low</v>
      </c>
      <c r="X389">
        <v>26088</v>
      </c>
      <c r="Y389" t="str">
        <f t="shared" si="150"/>
        <v>Medium</v>
      </c>
      <c r="Z389" t="s">
        <v>2239</v>
      </c>
      <c r="AA389">
        <v>0</v>
      </c>
      <c r="AB389" t="str">
        <f t="shared" si="151"/>
        <v>Symbolic Poster</v>
      </c>
      <c r="AC389" t="s">
        <v>2240</v>
      </c>
      <c r="AD389" t="s">
        <v>2241</v>
      </c>
      <c r="AE389">
        <v>114</v>
      </c>
      <c r="AF389" t="str">
        <f t="shared" si="152"/>
        <v>Very Low</v>
      </c>
      <c r="AG389" t="s">
        <v>9</v>
      </c>
      <c r="AH389" t="s">
        <v>10</v>
      </c>
      <c r="AI389" t="s">
        <v>556</v>
      </c>
      <c r="AJ389" t="str">
        <f t="shared" si="153"/>
        <v>Adult</v>
      </c>
      <c r="AK389">
        <v>86000000</v>
      </c>
      <c r="AL389" t="str">
        <f t="shared" si="154"/>
        <v>Medium Budget</v>
      </c>
      <c r="AM389">
        <v>1997</v>
      </c>
      <c r="AN389">
        <f t="shared" si="155"/>
        <v>28</v>
      </c>
      <c r="AO389" t="str">
        <f t="shared" si="156"/>
        <v>Old Classic</v>
      </c>
      <c r="AP389">
        <v>11000</v>
      </c>
      <c r="AQ389" t="str">
        <f t="shared" si="157"/>
        <v>Medium</v>
      </c>
      <c r="AR389">
        <v>6.1</v>
      </c>
      <c r="AS389" t="str">
        <f t="shared" si="158"/>
        <v>Average</v>
      </c>
      <c r="AT389">
        <v>2.35</v>
      </c>
      <c r="AU389" t="str">
        <f t="shared" si="159"/>
        <v>Cinematic Widescreen</v>
      </c>
      <c r="AV389">
        <v>979</v>
      </c>
      <c r="AW389" t="str">
        <f t="shared" si="160"/>
        <v>Very Low</v>
      </c>
    </row>
    <row r="390" spans="1:49" x14ac:dyDescent="0.3">
      <c r="A390" t="s">
        <v>0</v>
      </c>
      <c r="B390" t="s">
        <v>2242</v>
      </c>
      <c r="C390">
        <v>136</v>
      </c>
      <c r="D390" t="str">
        <f t="shared" si="140"/>
        <v>Low</v>
      </c>
      <c r="E390">
        <v>138</v>
      </c>
      <c r="F390" t="str">
        <f t="shared" si="141"/>
        <v>2h 18m</v>
      </c>
      <c r="G390" t="str">
        <f t="shared" si="142"/>
        <v>Long Movie</v>
      </c>
      <c r="H390">
        <v>0</v>
      </c>
      <c r="I390" t="str">
        <f t="shared" si="143"/>
        <v>Very Low</v>
      </c>
      <c r="J390">
        <v>123</v>
      </c>
      <c r="K390" t="str">
        <f t="shared" si="144"/>
        <v>Very Low</v>
      </c>
      <c r="L390" t="s">
        <v>2243</v>
      </c>
      <c r="M390">
        <v>14000</v>
      </c>
      <c r="N390" t="str">
        <f t="shared" si="145"/>
        <v>Medium</v>
      </c>
      <c r="O390">
        <v>35168677</v>
      </c>
      <c r="P390" t="str">
        <f t="shared" si="146"/>
        <v>Average</v>
      </c>
      <c r="Q390" t="s">
        <v>2145</v>
      </c>
      <c r="R390" t="str">
        <f t="shared" si="147"/>
        <v>Drama</v>
      </c>
      <c r="S390">
        <f t="shared" si="148"/>
        <v>4</v>
      </c>
      <c r="T390" t="s">
        <v>199</v>
      </c>
      <c r="U390" t="s">
        <v>2244</v>
      </c>
      <c r="V390">
        <v>49311</v>
      </c>
      <c r="W390" t="str">
        <f t="shared" si="149"/>
        <v>Low</v>
      </c>
      <c r="X390">
        <v>15149</v>
      </c>
      <c r="Y390" t="str">
        <f t="shared" si="150"/>
        <v>Medium</v>
      </c>
      <c r="Z390" t="s">
        <v>2245</v>
      </c>
      <c r="AA390">
        <v>1</v>
      </c>
      <c r="AB390" t="str">
        <f t="shared" si="151"/>
        <v>Solo Star Poster</v>
      </c>
      <c r="AC390" t="s">
        <v>2246</v>
      </c>
      <c r="AD390" t="s">
        <v>2247</v>
      </c>
      <c r="AE390">
        <v>278</v>
      </c>
      <c r="AF390" t="str">
        <f t="shared" si="152"/>
        <v>Very Low</v>
      </c>
      <c r="AG390" t="s">
        <v>9</v>
      </c>
      <c r="AH390" t="s">
        <v>28</v>
      </c>
      <c r="AI390" t="s">
        <v>11</v>
      </c>
      <c r="AJ390" t="str">
        <f t="shared" si="153"/>
        <v>Teen</v>
      </c>
      <c r="AK390">
        <v>100000000</v>
      </c>
      <c r="AL390" t="str">
        <f t="shared" si="154"/>
        <v>High Budget</v>
      </c>
      <c r="AM390">
        <v>2002</v>
      </c>
      <c r="AN390">
        <f t="shared" si="155"/>
        <v>23</v>
      </c>
      <c r="AO390" t="str">
        <f t="shared" si="156"/>
        <v>Old Classic</v>
      </c>
      <c r="AP390">
        <v>602</v>
      </c>
      <c r="AQ390" t="str">
        <f t="shared" si="157"/>
        <v>Very Low</v>
      </c>
      <c r="AR390">
        <v>6.7</v>
      </c>
      <c r="AS390" t="str">
        <f t="shared" si="158"/>
        <v>Average</v>
      </c>
      <c r="AT390">
        <v>2.35</v>
      </c>
      <c r="AU390" t="str">
        <f t="shared" si="159"/>
        <v>Cinematic Widescreen</v>
      </c>
      <c r="AV390">
        <v>0</v>
      </c>
      <c r="AW390" t="str">
        <f t="shared" si="160"/>
        <v>Very Low</v>
      </c>
    </row>
    <row r="391" spans="1:49" x14ac:dyDescent="0.3">
      <c r="A391" t="s">
        <v>0</v>
      </c>
      <c r="B391" t="s">
        <v>1471</v>
      </c>
      <c r="C391">
        <v>369</v>
      </c>
      <c r="D391" t="str">
        <f t="shared" si="140"/>
        <v>Medium</v>
      </c>
      <c r="E391">
        <v>100</v>
      </c>
      <c r="F391" t="str">
        <f t="shared" si="141"/>
        <v>1h 40m</v>
      </c>
      <c r="G391" t="str">
        <f t="shared" si="142"/>
        <v>Standard Movie</v>
      </c>
      <c r="H391">
        <v>128</v>
      </c>
      <c r="I391" t="str">
        <f t="shared" si="143"/>
        <v>Very Low</v>
      </c>
      <c r="J391">
        <v>78</v>
      </c>
      <c r="K391" t="str">
        <f t="shared" si="144"/>
        <v>Very Low</v>
      </c>
      <c r="L391" t="s">
        <v>1472</v>
      </c>
      <c r="M391">
        <v>596</v>
      </c>
      <c r="N391" t="str">
        <f t="shared" si="145"/>
        <v>Low</v>
      </c>
      <c r="O391">
        <v>56114221</v>
      </c>
      <c r="P391" t="str">
        <f t="shared" si="146"/>
        <v>Hit</v>
      </c>
      <c r="Q391" t="s">
        <v>44</v>
      </c>
      <c r="R391" t="str">
        <f t="shared" si="147"/>
        <v>Action</v>
      </c>
      <c r="S391">
        <f t="shared" si="148"/>
        <v>3</v>
      </c>
      <c r="T391" t="s">
        <v>1473</v>
      </c>
      <c r="U391" t="s">
        <v>1474</v>
      </c>
      <c r="V391">
        <v>110486</v>
      </c>
      <c r="W391" t="str">
        <f t="shared" si="149"/>
        <v>Medium</v>
      </c>
      <c r="X391">
        <v>1261</v>
      </c>
      <c r="Y391" t="str">
        <f t="shared" si="150"/>
        <v>Low</v>
      </c>
      <c r="Z391" t="s">
        <v>1475</v>
      </c>
      <c r="AA391">
        <v>3</v>
      </c>
      <c r="AB391" t="str">
        <f t="shared" si="151"/>
        <v>Duo/Trio Poster</v>
      </c>
      <c r="AC391" t="s">
        <v>1476</v>
      </c>
      <c r="AD391" t="s">
        <v>1477</v>
      </c>
      <c r="AE391">
        <v>695</v>
      </c>
      <c r="AF391" t="str">
        <f t="shared" si="152"/>
        <v>Low</v>
      </c>
      <c r="AG391" t="s">
        <v>9</v>
      </c>
      <c r="AH391" t="s">
        <v>10</v>
      </c>
      <c r="AI391" t="s">
        <v>11</v>
      </c>
      <c r="AJ391" t="str">
        <f t="shared" si="153"/>
        <v>Teen</v>
      </c>
      <c r="AK391">
        <v>120000000</v>
      </c>
      <c r="AL391" t="str">
        <f t="shared" si="154"/>
        <v>High Budget</v>
      </c>
      <c r="AM391">
        <v>2015</v>
      </c>
      <c r="AN391">
        <f t="shared" si="155"/>
        <v>10</v>
      </c>
      <c r="AO391" t="str">
        <f t="shared" si="156"/>
        <v>Modern Classic</v>
      </c>
      <c r="AP391">
        <v>360</v>
      </c>
      <c r="AQ391" t="str">
        <f t="shared" si="157"/>
        <v>Very Low</v>
      </c>
      <c r="AR391">
        <v>4.3</v>
      </c>
      <c r="AS391" t="str">
        <f t="shared" si="158"/>
        <v>Poor</v>
      </c>
      <c r="AT391">
        <v>2.35</v>
      </c>
      <c r="AU391" t="str">
        <f t="shared" si="159"/>
        <v>Cinematic Widescreen</v>
      </c>
      <c r="AV391">
        <v>41000</v>
      </c>
      <c r="AW391" t="str">
        <f t="shared" si="160"/>
        <v>Medium</v>
      </c>
    </row>
    <row r="392" spans="1:49" x14ac:dyDescent="0.3">
      <c r="A392" t="s">
        <v>0</v>
      </c>
      <c r="B392" t="s">
        <v>2248</v>
      </c>
      <c r="C392">
        <v>166</v>
      </c>
      <c r="D392" t="str">
        <f t="shared" si="140"/>
        <v>Low</v>
      </c>
      <c r="E392">
        <v>129</v>
      </c>
      <c r="F392" t="str">
        <f t="shared" si="141"/>
        <v>2h 9m</v>
      </c>
      <c r="G392" t="str">
        <f t="shared" si="142"/>
        <v>Long Movie</v>
      </c>
      <c r="H392">
        <v>468</v>
      </c>
      <c r="I392" t="str">
        <f t="shared" si="143"/>
        <v>Very Low</v>
      </c>
      <c r="J392">
        <v>183</v>
      </c>
      <c r="K392" t="str">
        <f t="shared" si="144"/>
        <v>Very Low</v>
      </c>
      <c r="L392" t="s">
        <v>723</v>
      </c>
      <c r="M392">
        <v>919</v>
      </c>
      <c r="N392" t="str">
        <f t="shared" si="145"/>
        <v>Low</v>
      </c>
      <c r="O392">
        <v>37567440</v>
      </c>
      <c r="P392" t="str">
        <f t="shared" si="146"/>
        <v>Average</v>
      </c>
      <c r="Q392" t="s">
        <v>144</v>
      </c>
      <c r="R392" t="str">
        <f t="shared" si="147"/>
        <v>Adventure</v>
      </c>
      <c r="S392">
        <f t="shared" si="148"/>
        <v>2</v>
      </c>
      <c r="T392" t="s">
        <v>2249</v>
      </c>
      <c r="U392" t="s">
        <v>2250</v>
      </c>
      <c r="V392">
        <v>113065</v>
      </c>
      <c r="W392" t="str">
        <f t="shared" si="149"/>
        <v>Medium</v>
      </c>
      <c r="X392">
        <v>2024</v>
      </c>
      <c r="Y392" t="str">
        <f t="shared" si="150"/>
        <v>Low</v>
      </c>
      <c r="Z392" t="s">
        <v>2251</v>
      </c>
      <c r="AA392">
        <v>0</v>
      </c>
      <c r="AB392" t="str">
        <f t="shared" si="151"/>
        <v>Symbolic Poster</v>
      </c>
      <c r="AC392" t="s">
        <v>2252</v>
      </c>
      <c r="AD392" t="s">
        <v>2253</v>
      </c>
      <c r="AE392">
        <v>337</v>
      </c>
      <c r="AF392" t="str">
        <f t="shared" si="152"/>
        <v>Very Low</v>
      </c>
      <c r="AG392" t="s">
        <v>9</v>
      </c>
      <c r="AH392" t="s">
        <v>10</v>
      </c>
      <c r="AI392" t="s">
        <v>556</v>
      </c>
      <c r="AJ392" t="str">
        <f t="shared" si="153"/>
        <v>Adult</v>
      </c>
      <c r="AK392">
        <v>20000000</v>
      </c>
      <c r="AL392" t="str">
        <f t="shared" si="154"/>
        <v>Low Budget</v>
      </c>
      <c r="AM392">
        <v>1982</v>
      </c>
      <c r="AN392">
        <f t="shared" si="155"/>
        <v>43</v>
      </c>
      <c r="AO392" t="str">
        <f t="shared" si="156"/>
        <v>Old Classic</v>
      </c>
      <c r="AP392">
        <v>691</v>
      </c>
      <c r="AQ392" t="str">
        <f t="shared" si="157"/>
        <v>Very Low</v>
      </c>
      <c r="AR392">
        <v>6.9</v>
      </c>
      <c r="AS392" t="str">
        <f t="shared" si="158"/>
        <v>Average</v>
      </c>
      <c r="AT392">
        <v>2.35</v>
      </c>
      <c r="AU392" t="str">
        <f t="shared" si="159"/>
        <v>Cinematic Widescreen</v>
      </c>
      <c r="AV392">
        <v>0</v>
      </c>
      <c r="AW392" t="str">
        <f t="shared" si="160"/>
        <v>Very Low</v>
      </c>
    </row>
    <row r="393" spans="1:49" x14ac:dyDescent="0.3">
      <c r="A393" t="s">
        <v>0</v>
      </c>
      <c r="B393" t="s">
        <v>821</v>
      </c>
      <c r="C393">
        <v>201</v>
      </c>
      <c r="D393" t="str">
        <f t="shared" si="140"/>
        <v>Medium</v>
      </c>
      <c r="E393">
        <v>144</v>
      </c>
      <c r="F393" t="str">
        <f t="shared" si="141"/>
        <v>2h 24m</v>
      </c>
      <c r="G393" t="str">
        <f t="shared" si="142"/>
        <v>Long Movie</v>
      </c>
      <c r="H393">
        <v>2000</v>
      </c>
      <c r="I393" t="str">
        <f t="shared" si="143"/>
        <v>Low</v>
      </c>
      <c r="J393">
        <v>537</v>
      </c>
      <c r="K393" t="str">
        <f t="shared" si="144"/>
        <v>Very Low</v>
      </c>
      <c r="L393" t="s">
        <v>2254</v>
      </c>
      <c r="M393">
        <v>680</v>
      </c>
      <c r="N393" t="str">
        <f t="shared" si="145"/>
        <v>Low</v>
      </c>
      <c r="O393">
        <v>61644321</v>
      </c>
      <c r="P393" t="str">
        <f t="shared" si="146"/>
        <v>Hit</v>
      </c>
      <c r="Q393" t="s">
        <v>1605</v>
      </c>
      <c r="R393" t="str">
        <f t="shared" si="147"/>
        <v>Biography</v>
      </c>
      <c r="S393">
        <f t="shared" si="148"/>
        <v>3</v>
      </c>
      <c r="T393" t="s">
        <v>2255</v>
      </c>
      <c r="U393" t="s">
        <v>2256</v>
      </c>
      <c r="V393">
        <v>148238</v>
      </c>
      <c r="W393" t="str">
        <f t="shared" si="149"/>
        <v>Medium</v>
      </c>
      <c r="X393">
        <v>2523</v>
      </c>
      <c r="Y393" t="str">
        <f t="shared" si="150"/>
        <v>Low</v>
      </c>
      <c r="Z393" t="s">
        <v>2257</v>
      </c>
      <c r="AA393">
        <v>0</v>
      </c>
      <c r="AB393" t="str">
        <f t="shared" si="151"/>
        <v>Symbolic Poster</v>
      </c>
      <c r="AC393" t="s">
        <v>2258</v>
      </c>
      <c r="AD393" t="s">
        <v>2259</v>
      </c>
      <c r="AE393">
        <v>529</v>
      </c>
      <c r="AF393" t="str">
        <f t="shared" si="152"/>
        <v>Low</v>
      </c>
      <c r="AG393" t="s">
        <v>9</v>
      </c>
      <c r="AH393" t="s">
        <v>10</v>
      </c>
      <c r="AI393" t="s">
        <v>11</v>
      </c>
      <c r="AJ393" t="str">
        <f t="shared" si="153"/>
        <v>Teen</v>
      </c>
      <c r="AK393">
        <v>88000000</v>
      </c>
      <c r="AL393" t="str">
        <f t="shared" si="154"/>
        <v>Medium Budget</v>
      </c>
      <c r="AM393">
        <v>2005</v>
      </c>
      <c r="AN393">
        <f t="shared" si="155"/>
        <v>20</v>
      </c>
      <c r="AO393" t="str">
        <f t="shared" si="156"/>
        <v>Old Classic</v>
      </c>
      <c r="AP393">
        <v>655</v>
      </c>
      <c r="AQ393" t="str">
        <f t="shared" si="157"/>
        <v>Very Low</v>
      </c>
      <c r="AR393">
        <v>8</v>
      </c>
      <c r="AS393" t="str">
        <f t="shared" si="158"/>
        <v>Excellent</v>
      </c>
      <c r="AT393">
        <v>2.35</v>
      </c>
      <c r="AU393" t="str">
        <f t="shared" si="159"/>
        <v>Cinematic Widescreen</v>
      </c>
      <c r="AV393">
        <v>0</v>
      </c>
      <c r="AW393" t="str">
        <f t="shared" si="160"/>
        <v>Very Low</v>
      </c>
    </row>
    <row r="394" spans="1:49" x14ac:dyDescent="0.3">
      <c r="A394" t="s">
        <v>0</v>
      </c>
      <c r="B394" t="s">
        <v>2260</v>
      </c>
      <c r="C394">
        <v>47</v>
      </c>
      <c r="D394" t="str">
        <f t="shared" si="140"/>
        <v>Very Low</v>
      </c>
      <c r="E394">
        <v>110</v>
      </c>
      <c r="F394" t="str">
        <f t="shared" si="141"/>
        <v>1h 50m</v>
      </c>
      <c r="G394" t="str">
        <f t="shared" si="142"/>
        <v>Standard Movie</v>
      </c>
      <c r="H394">
        <v>96</v>
      </c>
      <c r="I394" t="str">
        <f t="shared" si="143"/>
        <v>Very Low</v>
      </c>
      <c r="J394">
        <v>554</v>
      </c>
      <c r="K394" t="str">
        <f t="shared" si="144"/>
        <v>Very Low</v>
      </c>
      <c r="L394" t="s">
        <v>1355</v>
      </c>
      <c r="M394">
        <v>887</v>
      </c>
      <c r="N394" t="str">
        <f t="shared" si="145"/>
        <v>Low</v>
      </c>
      <c r="O394">
        <v>190562</v>
      </c>
      <c r="P394" t="str">
        <f t="shared" si="146"/>
        <v>Flop</v>
      </c>
      <c r="Q394" t="s">
        <v>2261</v>
      </c>
      <c r="R394" t="str">
        <f t="shared" si="147"/>
        <v>Action</v>
      </c>
      <c r="S394">
        <f t="shared" si="148"/>
        <v>4</v>
      </c>
      <c r="T394" t="s">
        <v>2262</v>
      </c>
      <c r="U394" t="s">
        <v>2263</v>
      </c>
      <c r="V394">
        <v>2508</v>
      </c>
      <c r="W394" t="str">
        <f t="shared" si="149"/>
        <v>Very Low</v>
      </c>
      <c r="X394">
        <v>2728</v>
      </c>
      <c r="Y394" t="str">
        <f t="shared" si="150"/>
        <v>Low</v>
      </c>
      <c r="Z394" t="s">
        <v>2264</v>
      </c>
      <c r="AA394">
        <v>0</v>
      </c>
      <c r="AB394" t="str">
        <f t="shared" si="151"/>
        <v>Symbolic Poster</v>
      </c>
      <c r="AC394" t="s">
        <v>2265</v>
      </c>
      <c r="AD394" t="s">
        <v>2266</v>
      </c>
      <c r="AE394">
        <v>24</v>
      </c>
      <c r="AF394" t="str">
        <f t="shared" si="152"/>
        <v>Very Low</v>
      </c>
      <c r="AG394" t="s">
        <v>9</v>
      </c>
      <c r="AH394" t="s">
        <v>28</v>
      </c>
      <c r="AI394" t="s">
        <v>66</v>
      </c>
      <c r="AJ394" t="str">
        <f t="shared" si="153"/>
        <v>Family</v>
      </c>
      <c r="AK394">
        <v>90000000</v>
      </c>
      <c r="AL394" t="str">
        <f t="shared" si="154"/>
        <v>Medium Budget</v>
      </c>
      <c r="AM394">
        <v>2010</v>
      </c>
      <c r="AN394">
        <f t="shared" si="155"/>
        <v>15</v>
      </c>
      <c r="AO394" t="str">
        <f t="shared" si="156"/>
        <v>Modern Classic</v>
      </c>
      <c r="AP394">
        <v>886</v>
      </c>
      <c r="AQ394" t="str">
        <f t="shared" si="157"/>
        <v>Very Low</v>
      </c>
      <c r="AR394">
        <v>4.4000000000000004</v>
      </c>
      <c r="AS394" t="str">
        <f t="shared" si="158"/>
        <v>Poor</v>
      </c>
      <c r="AT394">
        <v>2.35</v>
      </c>
      <c r="AU394" t="str">
        <f t="shared" si="159"/>
        <v>Cinematic Widescreen</v>
      </c>
      <c r="AV394">
        <v>788</v>
      </c>
      <c r="AW394" t="str">
        <f t="shared" si="160"/>
        <v>Very Low</v>
      </c>
    </row>
    <row r="395" spans="1:49" x14ac:dyDescent="0.3">
      <c r="A395" t="s">
        <v>718</v>
      </c>
      <c r="B395" t="s">
        <v>2267</v>
      </c>
      <c r="C395">
        <v>175</v>
      </c>
      <c r="D395" t="str">
        <f t="shared" si="140"/>
        <v>Low</v>
      </c>
      <c r="E395">
        <v>140</v>
      </c>
      <c r="F395" t="str">
        <f t="shared" si="141"/>
        <v>2h 20m</v>
      </c>
      <c r="G395" t="str">
        <f t="shared" si="142"/>
        <v>Long Movie</v>
      </c>
      <c r="H395">
        <v>378</v>
      </c>
      <c r="I395" t="str">
        <f t="shared" si="143"/>
        <v>Very Low</v>
      </c>
      <c r="J395">
        <v>599</v>
      </c>
      <c r="K395" t="str">
        <f t="shared" si="144"/>
        <v>Very Low</v>
      </c>
      <c r="L395" t="s">
        <v>2268</v>
      </c>
      <c r="M395">
        <v>12000</v>
      </c>
      <c r="N395" t="str">
        <f t="shared" si="145"/>
        <v>Medium</v>
      </c>
      <c r="O395">
        <v>120147445</v>
      </c>
      <c r="P395" t="str">
        <f t="shared" si="146"/>
        <v>Hit</v>
      </c>
      <c r="Q395" t="s">
        <v>2269</v>
      </c>
      <c r="R395" t="str">
        <f t="shared" si="147"/>
        <v>Drama</v>
      </c>
      <c r="S395">
        <f t="shared" si="148"/>
        <v>3</v>
      </c>
      <c r="T395" t="s">
        <v>272</v>
      </c>
      <c r="U395" t="s">
        <v>2270</v>
      </c>
      <c r="V395">
        <v>57661</v>
      </c>
      <c r="W395" t="str">
        <f t="shared" si="149"/>
        <v>Medium</v>
      </c>
      <c r="X395">
        <v>13808</v>
      </c>
      <c r="Y395" t="str">
        <f t="shared" si="150"/>
        <v>Medium</v>
      </c>
      <c r="Z395" t="s">
        <v>726</v>
      </c>
      <c r="AA395">
        <v>0</v>
      </c>
      <c r="AB395" t="str">
        <f t="shared" si="151"/>
        <v>Symbolic Poster</v>
      </c>
      <c r="AC395" t="s">
        <v>2271</v>
      </c>
      <c r="AD395" t="s">
        <v>2272</v>
      </c>
      <c r="AE395">
        <v>455</v>
      </c>
      <c r="AF395" t="str">
        <f t="shared" si="152"/>
        <v>Very Low</v>
      </c>
      <c r="AG395" t="s">
        <v>9</v>
      </c>
      <c r="AH395" t="s">
        <v>10</v>
      </c>
      <c r="AI395" t="s">
        <v>11</v>
      </c>
      <c r="AJ395" t="str">
        <f t="shared" si="153"/>
        <v>Teen</v>
      </c>
      <c r="AK395">
        <v>87000000</v>
      </c>
      <c r="AL395" t="str">
        <f t="shared" si="154"/>
        <v>Medium Budget</v>
      </c>
      <c r="AM395">
        <v>2003</v>
      </c>
      <c r="AN395">
        <f t="shared" si="155"/>
        <v>22</v>
      </c>
      <c r="AO395" t="str">
        <f t="shared" si="156"/>
        <v>Old Classic</v>
      </c>
      <c r="AP395">
        <v>947</v>
      </c>
      <c r="AQ395" t="str">
        <f t="shared" si="157"/>
        <v>Very Low</v>
      </c>
      <c r="AR395">
        <v>7.3</v>
      </c>
      <c r="AS395" t="str">
        <f t="shared" si="158"/>
        <v>Good</v>
      </c>
      <c r="AT395">
        <v>2.35</v>
      </c>
      <c r="AU395" t="str">
        <f t="shared" si="159"/>
        <v>Cinematic Widescreen</v>
      </c>
      <c r="AV395">
        <v>0</v>
      </c>
      <c r="AW395" t="str">
        <f t="shared" si="160"/>
        <v>Very Low</v>
      </c>
    </row>
    <row r="396" spans="1:49" x14ac:dyDescent="0.3">
      <c r="A396" t="s">
        <v>0</v>
      </c>
      <c r="B396" t="s">
        <v>1576</v>
      </c>
      <c r="C396">
        <v>114</v>
      </c>
      <c r="D396" t="str">
        <f t="shared" si="140"/>
        <v>Low</v>
      </c>
      <c r="E396">
        <v>113</v>
      </c>
      <c r="F396" t="str">
        <f t="shared" si="141"/>
        <v>1h 53m</v>
      </c>
      <c r="G396" t="str">
        <f t="shared" si="142"/>
        <v>Standard Movie</v>
      </c>
      <c r="H396">
        <v>101</v>
      </c>
      <c r="I396" t="str">
        <f t="shared" si="143"/>
        <v>Very Low</v>
      </c>
      <c r="J396">
        <v>848</v>
      </c>
      <c r="K396" t="str">
        <f t="shared" si="144"/>
        <v>Very Low</v>
      </c>
      <c r="L396" t="s">
        <v>2273</v>
      </c>
      <c r="M396">
        <v>22000</v>
      </c>
      <c r="N396" t="str">
        <f t="shared" si="145"/>
        <v>Medium</v>
      </c>
      <c r="O396">
        <v>241688385</v>
      </c>
      <c r="P396" t="str">
        <f t="shared" si="146"/>
        <v>Superhit</v>
      </c>
      <c r="Q396" t="s">
        <v>683</v>
      </c>
      <c r="R396" t="str">
        <f t="shared" si="147"/>
        <v>Action</v>
      </c>
      <c r="S396">
        <f t="shared" si="148"/>
        <v>4</v>
      </c>
      <c r="T396" t="s">
        <v>668</v>
      </c>
      <c r="U396" t="s">
        <v>2274</v>
      </c>
      <c r="V396">
        <v>144053</v>
      </c>
      <c r="W396" t="str">
        <f t="shared" si="149"/>
        <v>Medium</v>
      </c>
      <c r="X396">
        <v>26239</v>
      </c>
      <c r="Y396" t="str">
        <f t="shared" si="150"/>
        <v>Medium</v>
      </c>
      <c r="Z396" t="s">
        <v>2275</v>
      </c>
      <c r="AA396">
        <v>0</v>
      </c>
      <c r="AB396" t="str">
        <f t="shared" si="151"/>
        <v>Symbolic Poster</v>
      </c>
      <c r="AC396" t="s">
        <v>2276</v>
      </c>
      <c r="AD396" t="s">
        <v>2277</v>
      </c>
      <c r="AE396">
        <v>395</v>
      </c>
      <c r="AF396" t="str">
        <f t="shared" si="152"/>
        <v>Very Low</v>
      </c>
      <c r="AG396" t="s">
        <v>9</v>
      </c>
      <c r="AH396" t="s">
        <v>10</v>
      </c>
      <c r="AI396" t="s">
        <v>11</v>
      </c>
      <c r="AJ396" t="str">
        <f t="shared" si="153"/>
        <v>Teen</v>
      </c>
      <c r="AK396">
        <v>92000000</v>
      </c>
      <c r="AL396" t="str">
        <f t="shared" si="154"/>
        <v>Medium Budget</v>
      </c>
      <c r="AM396">
        <v>1996</v>
      </c>
      <c r="AN396">
        <f t="shared" si="155"/>
        <v>29</v>
      </c>
      <c r="AO396" t="str">
        <f t="shared" si="156"/>
        <v>Old Classic</v>
      </c>
      <c r="AP396">
        <v>946</v>
      </c>
      <c r="AQ396" t="str">
        <f t="shared" si="157"/>
        <v>Very Low</v>
      </c>
      <c r="AR396">
        <v>6.3</v>
      </c>
      <c r="AS396" t="str">
        <f t="shared" si="158"/>
        <v>Average</v>
      </c>
      <c r="AT396">
        <v>2.35</v>
      </c>
      <c r="AU396" t="str">
        <f t="shared" si="159"/>
        <v>Cinematic Widescreen</v>
      </c>
      <c r="AV396">
        <v>0</v>
      </c>
      <c r="AW396" t="str">
        <f t="shared" si="160"/>
        <v>Very Low</v>
      </c>
    </row>
    <row r="397" spans="1:49" x14ac:dyDescent="0.3">
      <c r="A397" t="s">
        <v>0</v>
      </c>
      <c r="B397" t="s">
        <v>470</v>
      </c>
      <c r="C397">
        <v>187</v>
      </c>
      <c r="D397" t="str">
        <f t="shared" si="140"/>
        <v>Low</v>
      </c>
      <c r="E397">
        <v>106</v>
      </c>
      <c r="F397" t="str">
        <f t="shared" si="141"/>
        <v>1h 46m</v>
      </c>
      <c r="G397" t="str">
        <f t="shared" si="142"/>
        <v>Standard Movie</v>
      </c>
      <c r="H397">
        <v>357</v>
      </c>
      <c r="I397" t="str">
        <f t="shared" si="143"/>
        <v>Very Low</v>
      </c>
      <c r="J397">
        <v>4000</v>
      </c>
      <c r="K397" t="str">
        <f t="shared" si="144"/>
        <v>Low</v>
      </c>
      <c r="L397" t="s">
        <v>308</v>
      </c>
      <c r="M397">
        <v>23000</v>
      </c>
      <c r="N397" t="str">
        <f t="shared" si="145"/>
        <v>Medium</v>
      </c>
      <c r="O397">
        <v>144512310</v>
      </c>
      <c r="P397" t="str">
        <f t="shared" si="146"/>
        <v>Hit</v>
      </c>
      <c r="Q397" t="s">
        <v>305</v>
      </c>
      <c r="R397" t="str">
        <f t="shared" si="147"/>
        <v>Action</v>
      </c>
      <c r="S397">
        <f t="shared" si="148"/>
        <v>3</v>
      </c>
      <c r="T397" t="s">
        <v>304</v>
      </c>
      <c r="U397" t="s">
        <v>652</v>
      </c>
      <c r="V397">
        <v>272223</v>
      </c>
      <c r="W397" t="str">
        <f t="shared" si="149"/>
        <v>High</v>
      </c>
      <c r="X397">
        <v>45327</v>
      </c>
      <c r="Y397" t="str">
        <f t="shared" si="150"/>
        <v>Medium</v>
      </c>
      <c r="Z397" t="s">
        <v>653</v>
      </c>
      <c r="AA397">
        <v>2</v>
      </c>
      <c r="AB397" t="str">
        <f t="shared" si="151"/>
        <v>Duo/Trio Poster</v>
      </c>
      <c r="AC397" t="s">
        <v>654</v>
      </c>
      <c r="AD397" t="s">
        <v>655</v>
      </c>
      <c r="AE397">
        <v>988</v>
      </c>
      <c r="AF397" t="str">
        <f t="shared" si="152"/>
        <v>Low</v>
      </c>
      <c r="AG397" t="s">
        <v>9</v>
      </c>
      <c r="AH397" t="s">
        <v>10</v>
      </c>
      <c r="AI397" t="s">
        <v>11</v>
      </c>
      <c r="AJ397" t="str">
        <f t="shared" si="153"/>
        <v>Teen</v>
      </c>
      <c r="AK397">
        <v>38000000</v>
      </c>
      <c r="AL397" t="str">
        <f t="shared" si="154"/>
        <v>Medium Budget</v>
      </c>
      <c r="AM397">
        <v>2001</v>
      </c>
      <c r="AN397">
        <f t="shared" si="155"/>
        <v>24</v>
      </c>
      <c r="AO397" t="str">
        <f t="shared" si="156"/>
        <v>Old Classic</v>
      </c>
      <c r="AP397">
        <v>14000</v>
      </c>
      <c r="AQ397" t="str">
        <f t="shared" si="157"/>
        <v>Medium</v>
      </c>
      <c r="AR397">
        <v>6.7</v>
      </c>
      <c r="AS397" t="str">
        <f t="shared" si="158"/>
        <v>Average</v>
      </c>
      <c r="AT397">
        <v>2.35</v>
      </c>
      <c r="AU397" t="str">
        <f t="shared" si="159"/>
        <v>Cinematic Widescreen</v>
      </c>
      <c r="AV397">
        <v>14000</v>
      </c>
      <c r="AW397" t="str">
        <f t="shared" si="160"/>
        <v>Medium</v>
      </c>
    </row>
    <row r="398" spans="1:49" x14ac:dyDescent="0.3">
      <c r="A398" t="s">
        <v>0</v>
      </c>
      <c r="B398" t="s">
        <v>406</v>
      </c>
      <c r="C398">
        <v>221</v>
      </c>
      <c r="D398" t="str">
        <f t="shared" si="140"/>
        <v>Medium</v>
      </c>
      <c r="E398">
        <v>143</v>
      </c>
      <c r="F398" t="str">
        <f t="shared" si="141"/>
        <v>2h 23m</v>
      </c>
      <c r="G398" t="str">
        <f t="shared" si="142"/>
        <v>Long Movie</v>
      </c>
      <c r="H398">
        <v>0</v>
      </c>
      <c r="I398" t="str">
        <f t="shared" si="143"/>
        <v>Very Low</v>
      </c>
      <c r="J398">
        <v>272</v>
      </c>
      <c r="K398" t="str">
        <f t="shared" si="144"/>
        <v>Very Low</v>
      </c>
      <c r="L398" t="s">
        <v>2278</v>
      </c>
      <c r="M398">
        <v>15000</v>
      </c>
      <c r="N398" t="str">
        <f t="shared" si="145"/>
        <v>Medium</v>
      </c>
      <c r="O398">
        <v>233630478</v>
      </c>
      <c r="P398" t="str">
        <f t="shared" si="146"/>
        <v>Superhit</v>
      </c>
      <c r="Q398" t="s">
        <v>2279</v>
      </c>
      <c r="R398" t="str">
        <f t="shared" si="147"/>
        <v>Adventure</v>
      </c>
      <c r="S398">
        <f t="shared" si="148"/>
        <v>3</v>
      </c>
      <c r="T398" t="s">
        <v>293</v>
      </c>
      <c r="U398" t="s">
        <v>2280</v>
      </c>
      <c r="V398">
        <v>394317</v>
      </c>
      <c r="W398" t="str">
        <f t="shared" si="149"/>
        <v>High</v>
      </c>
      <c r="X398">
        <v>15838</v>
      </c>
      <c r="Y398" t="str">
        <f t="shared" si="150"/>
        <v>Medium</v>
      </c>
      <c r="Z398" t="s">
        <v>2281</v>
      </c>
      <c r="AA398">
        <v>1</v>
      </c>
      <c r="AB398" t="str">
        <f t="shared" si="151"/>
        <v>Solo Star Poster</v>
      </c>
      <c r="AC398" t="s">
        <v>2282</v>
      </c>
      <c r="AD398" t="s">
        <v>2283</v>
      </c>
      <c r="AE398">
        <v>1051</v>
      </c>
      <c r="AF398" t="str">
        <f t="shared" si="152"/>
        <v>Low</v>
      </c>
      <c r="AG398" t="s">
        <v>9</v>
      </c>
      <c r="AH398" t="s">
        <v>10</v>
      </c>
      <c r="AI398" t="s">
        <v>11</v>
      </c>
      <c r="AJ398" t="str">
        <f t="shared" si="153"/>
        <v>Teen</v>
      </c>
      <c r="AK398">
        <v>90000000</v>
      </c>
      <c r="AL398" t="str">
        <f t="shared" si="154"/>
        <v>Medium Budget</v>
      </c>
      <c r="AM398">
        <v>2000</v>
      </c>
      <c r="AN398">
        <f t="shared" si="155"/>
        <v>25</v>
      </c>
      <c r="AO398" t="str">
        <f t="shared" si="156"/>
        <v>Old Classic</v>
      </c>
      <c r="AP398">
        <v>410</v>
      </c>
      <c r="AQ398" t="str">
        <f t="shared" si="157"/>
        <v>Very Low</v>
      </c>
      <c r="AR398">
        <v>7.7</v>
      </c>
      <c r="AS398" t="str">
        <f t="shared" si="158"/>
        <v>Good</v>
      </c>
      <c r="AT398">
        <v>1.85</v>
      </c>
      <c r="AU398" t="str">
        <f t="shared" si="159"/>
        <v>HDTV / Widescreen</v>
      </c>
      <c r="AV398">
        <v>23000</v>
      </c>
      <c r="AW398" t="str">
        <f t="shared" si="160"/>
        <v>Medium</v>
      </c>
    </row>
    <row r="399" spans="1:49" x14ac:dyDescent="0.3">
      <c r="A399" t="s">
        <v>0</v>
      </c>
      <c r="B399" t="s">
        <v>816</v>
      </c>
      <c r="C399">
        <v>206</v>
      </c>
      <c r="D399" t="str">
        <f t="shared" si="140"/>
        <v>Medium</v>
      </c>
      <c r="E399">
        <v>108</v>
      </c>
      <c r="F399" t="str">
        <f t="shared" si="141"/>
        <v>1h 48m</v>
      </c>
      <c r="G399" t="str">
        <f t="shared" si="142"/>
        <v>Standard Movie</v>
      </c>
      <c r="H399">
        <v>750</v>
      </c>
      <c r="I399" t="str">
        <f t="shared" si="143"/>
        <v>Very Low</v>
      </c>
      <c r="J399">
        <v>971</v>
      </c>
      <c r="K399" t="str">
        <f t="shared" si="144"/>
        <v>Very Low</v>
      </c>
      <c r="L399" t="s">
        <v>234</v>
      </c>
      <c r="M399">
        <v>49000</v>
      </c>
      <c r="N399" t="str">
        <f t="shared" si="145"/>
        <v>Medium</v>
      </c>
      <c r="O399">
        <v>197992827</v>
      </c>
      <c r="P399" t="str">
        <f t="shared" si="146"/>
        <v>Hit</v>
      </c>
      <c r="Q399" t="s">
        <v>2284</v>
      </c>
      <c r="R399" t="str">
        <f t="shared" si="147"/>
        <v>Animation</v>
      </c>
      <c r="S399">
        <f t="shared" si="148"/>
        <v>5</v>
      </c>
      <c r="T399" t="s">
        <v>782</v>
      </c>
      <c r="U399" t="s">
        <v>2285</v>
      </c>
      <c r="V399">
        <v>132501</v>
      </c>
      <c r="W399" t="str">
        <f t="shared" si="149"/>
        <v>Medium</v>
      </c>
      <c r="X399">
        <v>70996</v>
      </c>
      <c r="Y399" t="str">
        <f t="shared" si="150"/>
        <v>High</v>
      </c>
      <c r="Z399" t="s">
        <v>2286</v>
      </c>
      <c r="AA399">
        <v>0</v>
      </c>
      <c r="AB399" t="str">
        <f t="shared" si="151"/>
        <v>Symbolic Poster</v>
      </c>
      <c r="AC399" t="s">
        <v>2287</v>
      </c>
      <c r="AD399" t="s">
        <v>2288</v>
      </c>
      <c r="AE399">
        <v>548</v>
      </c>
      <c r="AF399" t="str">
        <f t="shared" si="152"/>
        <v>Low</v>
      </c>
      <c r="AG399" t="s">
        <v>9</v>
      </c>
      <c r="AH399" t="s">
        <v>10</v>
      </c>
      <c r="AI399" t="s">
        <v>66</v>
      </c>
      <c r="AJ399" t="str">
        <f t="shared" si="153"/>
        <v>Family</v>
      </c>
      <c r="AK399">
        <v>100000000</v>
      </c>
      <c r="AL399" t="str">
        <f t="shared" si="154"/>
        <v>High Budget</v>
      </c>
      <c r="AM399">
        <v>2006</v>
      </c>
      <c r="AN399">
        <f t="shared" si="155"/>
        <v>19</v>
      </c>
      <c r="AO399" t="str">
        <f t="shared" si="156"/>
        <v>Old Classic</v>
      </c>
      <c r="AP399">
        <v>20000</v>
      </c>
      <c r="AQ399" t="str">
        <f t="shared" si="157"/>
        <v>Medium</v>
      </c>
      <c r="AR399">
        <v>6.5</v>
      </c>
      <c r="AS399" t="str">
        <f t="shared" si="158"/>
        <v>Average</v>
      </c>
      <c r="AT399">
        <v>2.35</v>
      </c>
      <c r="AU399" t="str">
        <f t="shared" si="159"/>
        <v>Cinematic Widescreen</v>
      </c>
      <c r="AV399">
        <v>0</v>
      </c>
      <c r="AW399" t="str">
        <f t="shared" si="160"/>
        <v>Very Low</v>
      </c>
    </row>
    <row r="400" spans="1:49" x14ac:dyDescent="0.3">
      <c r="A400" t="s">
        <v>0</v>
      </c>
      <c r="B400" t="s">
        <v>1126</v>
      </c>
      <c r="C400">
        <v>239</v>
      </c>
      <c r="D400" t="str">
        <f t="shared" si="140"/>
        <v>Medium</v>
      </c>
      <c r="E400">
        <v>108</v>
      </c>
      <c r="F400" t="str">
        <f t="shared" si="141"/>
        <v>1h 48m</v>
      </c>
      <c r="G400" t="str">
        <f t="shared" si="142"/>
        <v>Standard Movie</v>
      </c>
      <c r="H400">
        <v>521</v>
      </c>
      <c r="I400" t="str">
        <f t="shared" si="143"/>
        <v>Very Low</v>
      </c>
      <c r="J400">
        <v>129</v>
      </c>
      <c r="K400" t="str">
        <f t="shared" si="144"/>
        <v>Very Low</v>
      </c>
      <c r="L400" t="s">
        <v>2289</v>
      </c>
      <c r="M400">
        <v>13000</v>
      </c>
      <c r="N400" t="str">
        <f t="shared" si="145"/>
        <v>Medium</v>
      </c>
      <c r="O400">
        <v>176049130</v>
      </c>
      <c r="P400" t="str">
        <f t="shared" si="146"/>
        <v>Hit</v>
      </c>
      <c r="Q400" t="s">
        <v>1127</v>
      </c>
      <c r="R400" t="str">
        <f t="shared" si="147"/>
        <v>Action</v>
      </c>
      <c r="S400">
        <f t="shared" si="148"/>
        <v>3</v>
      </c>
      <c r="T400" t="s">
        <v>1128</v>
      </c>
      <c r="U400" t="s">
        <v>2290</v>
      </c>
      <c r="V400">
        <v>348232</v>
      </c>
      <c r="W400" t="str">
        <f t="shared" si="149"/>
        <v>High</v>
      </c>
      <c r="X400">
        <v>14161</v>
      </c>
      <c r="Y400" t="str">
        <f t="shared" si="150"/>
        <v>Medium</v>
      </c>
      <c r="Z400" t="s">
        <v>2291</v>
      </c>
      <c r="AA400">
        <v>1</v>
      </c>
      <c r="AB400" t="str">
        <f t="shared" si="151"/>
        <v>Solo Star Poster</v>
      </c>
      <c r="AC400" t="s">
        <v>2292</v>
      </c>
      <c r="AD400" t="s">
        <v>2293</v>
      </c>
      <c r="AE400">
        <v>806</v>
      </c>
      <c r="AF400" t="str">
        <f t="shared" si="152"/>
        <v>Low</v>
      </c>
      <c r="AG400" t="s">
        <v>9</v>
      </c>
      <c r="AH400" t="s">
        <v>10</v>
      </c>
      <c r="AI400" t="s">
        <v>11</v>
      </c>
      <c r="AJ400" t="str">
        <f t="shared" si="153"/>
        <v>Teen</v>
      </c>
      <c r="AK400">
        <v>75000000</v>
      </c>
      <c r="AL400" t="str">
        <f t="shared" si="154"/>
        <v>Medium Budget</v>
      </c>
      <c r="AM400">
        <v>2004</v>
      </c>
      <c r="AN400">
        <f t="shared" si="155"/>
        <v>21</v>
      </c>
      <c r="AO400" t="str">
        <f t="shared" si="156"/>
        <v>Old Classic</v>
      </c>
      <c r="AP400">
        <v>805</v>
      </c>
      <c r="AQ400" t="str">
        <f t="shared" si="157"/>
        <v>Very Low</v>
      </c>
      <c r="AR400">
        <v>7.8</v>
      </c>
      <c r="AS400" t="str">
        <f t="shared" si="158"/>
        <v>Good</v>
      </c>
      <c r="AT400">
        <v>2.35</v>
      </c>
      <c r="AU400" t="str">
        <f t="shared" si="159"/>
        <v>Cinematic Widescreen</v>
      </c>
      <c r="AV400">
        <v>0</v>
      </c>
      <c r="AW400" t="str">
        <f t="shared" si="160"/>
        <v>Very Low</v>
      </c>
    </row>
    <row r="401" spans="1:49" x14ac:dyDescent="0.3">
      <c r="A401" t="s">
        <v>0</v>
      </c>
      <c r="B401" t="s">
        <v>681</v>
      </c>
      <c r="C401">
        <v>142</v>
      </c>
      <c r="D401" t="str">
        <f t="shared" si="140"/>
        <v>Low</v>
      </c>
      <c r="E401">
        <v>124</v>
      </c>
      <c r="F401" t="str">
        <f t="shared" si="141"/>
        <v>2h 4m</v>
      </c>
      <c r="G401" t="str">
        <f t="shared" si="142"/>
        <v>Long Movie</v>
      </c>
      <c r="H401">
        <v>249</v>
      </c>
      <c r="I401" t="str">
        <f t="shared" si="143"/>
        <v>Very Low</v>
      </c>
      <c r="J401">
        <v>936</v>
      </c>
      <c r="K401" t="str">
        <f t="shared" si="144"/>
        <v>Very Low</v>
      </c>
      <c r="L401" t="s">
        <v>411</v>
      </c>
      <c r="M401">
        <v>11000</v>
      </c>
      <c r="N401" t="str">
        <f t="shared" si="145"/>
        <v>Medium</v>
      </c>
      <c r="O401">
        <v>172620724</v>
      </c>
      <c r="P401" t="str">
        <f t="shared" si="146"/>
        <v>Hit</v>
      </c>
      <c r="Q401" t="s">
        <v>683</v>
      </c>
      <c r="R401" t="str">
        <f t="shared" si="147"/>
        <v>Action</v>
      </c>
      <c r="S401">
        <f t="shared" si="148"/>
        <v>4</v>
      </c>
      <c r="T401" t="s">
        <v>362</v>
      </c>
      <c r="U401" t="s">
        <v>2294</v>
      </c>
      <c r="V401">
        <v>146134</v>
      </c>
      <c r="W401" t="str">
        <f t="shared" si="149"/>
        <v>Medium</v>
      </c>
      <c r="X401">
        <v>23603</v>
      </c>
      <c r="Y401" t="str">
        <f t="shared" si="150"/>
        <v>Medium</v>
      </c>
      <c r="Z401" t="s">
        <v>2295</v>
      </c>
      <c r="AA401">
        <v>1</v>
      </c>
      <c r="AB401" t="str">
        <f t="shared" si="151"/>
        <v>Solo Star Poster</v>
      </c>
      <c r="AC401" t="s">
        <v>2296</v>
      </c>
      <c r="AD401" t="s">
        <v>2297</v>
      </c>
      <c r="AE401">
        <v>393</v>
      </c>
      <c r="AF401" t="str">
        <f t="shared" si="152"/>
        <v>Very Low</v>
      </c>
      <c r="AG401" t="s">
        <v>9</v>
      </c>
      <c r="AH401" t="s">
        <v>10</v>
      </c>
      <c r="AI401" t="s">
        <v>556</v>
      </c>
      <c r="AJ401" t="str">
        <f t="shared" si="153"/>
        <v>Adult</v>
      </c>
      <c r="AK401">
        <v>85000000</v>
      </c>
      <c r="AL401" t="str">
        <f t="shared" si="154"/>
        <v>Medium Budget</v>
      </c>
      <c r="AM401">
        <v>1997</v>
      </c>
      <c r="AN401">
        <f t="shared" si="155"/>
        <v>28</v>
      </c>
      <c r="AO401" t="str">
        <f t="shared" si="156"/>
        <v>Old Classic</v>
      </c>
      <c r="AP401">
        <v>10000</v>
      </c>
      <c r="AQ401" t="str">
        <f t="shared" si="157"/>
        <v>Low</v>
      </c>
      <c r="AR401">
        <v>6.4</v>
      </c>
      <c r="AS401" t="str">
        <f t="shared" si="158"/>
        <v>Average</v>
      </c>
      <c r="AT401">
        <v>2.35</v>
      </c>
      <c r="AU401" t="str">
        <f t="shared" si="159"/>
        <v>Cinematic Widescreen</v>
      </c>
      <c r="AV401">
        <v>0</v>
      </c>
      <c r="AW401" t="str">
        <f t="shared" si="160"/>
        <v>Very Low</v>
      </c>
    </row>
    <row r="402" spans="1:49" x14ac:dyDescent="0.3">
      <c r="A402" t="s">
        <v>0</v>
      </c>
      <c r="B402" t="s">
        <v>1497</v>
      </c>
      <c r="C402">
        <v>186</v>
      </c>
      <c r="D402" t="str">
        <f t="shared" si="140"/>
        <v>Low</v>
      </c>
      <c r="E402">
        <v>116</v>
      </c>
      <c r="F402" t="str">
        <f t="shared" si="141"/>
        <v>1h 56m</v>
      </c>
      <c r="G402" t="str">
        <f t="shared" si="142"/>
        <v>Standard Movie</v>
      </c>
      <c r="H402">
        <v>0</v>
      </c>
      <c r="I402" t="str">
        <f t="shared" si="143"/>
        <v>Very Low</v>
      </c>
      <c r="J402">
        <v>471</v>
      </c>
      <c r="K402" t="str">
        <f t="shared" si="144"/>
        <v>Very Low</v>
      </c>
      <c r="L402" t="s">
        <v>775</v>
      </c>
      <c r="M402">
        <v>11000</v>
      </c>
      <c r="N402" t="str">
        <f t="shared" si="145"/>
        <v>Medium</v>
      </c>
      <c r="O402">
        <v>183405771</v>
      </c>
      <c r="P402" t="str">
        <f t="shared" si="146"/>
        <v>Hit</v>
      </c>
      <c r="Q402" t="s">
        <v>1499</v>
      </c>
      <c r="R402" t="str">
        <f t="shared" si="147"/>
        <v>Crime</v>
      </c>
      <c r="S402">
        <f t="shared" si="148"/>
        <v>2</v>
      </c>
      <c r="T402" t="s">
        <v>311</v>
      </c>
      <c r="U402" t="s">
        <v>2298</v>
      </c>
      <c r="V402">
        <v>402645</v>
      </c>
      <c r="W402" t="str">
        <f t="shared" si="149"/>
        <v>High</v>
      </c>
      <c r="X402">
        <v>13028</v>
      </c>
      <c r="Y402" t="str">
        <f t="shared" si="150"/>
        <v>Medium</v>
      </c>
      <c r="Z402" t="s">
        <v>2299</v>
      </c>
      <c r="AA402">
        <v>4</v>
      </c>
      <c r="AB402" t="str">
        <f t="shared" si="151"/>
        <v>Ensemble Poster</v>
      </c>
      <c r="AC402" t="s">
        <v>2300</v>
      </c>
      <c r="AD402" t="s">
        <v>2301</v>
      </c>
      <c r="AE402">
        <v>845</v>
      </c>
      <c r="AF402" t="str">
        <f t="shared" si="152"/>
        <v>Low</v>
      </c>
      <c r="AG402" t="s">
        <v>9</v>
      </c>
      <c r="AH402" t="s">
        <v>10</v>
      </c>
      <c r="AI402" t="s">
        <v>11</v>
      </c>
      <c r="AJ402" t="str">
        <f t="shared" si="153"/>
        <v>Teen</v>
      </c>
      <c r="AK402">
        <v>85000000</v>
      </c>
      <c r="AL402" t="str">
        <f t="shared" si="154"/>
        <v>Medium Budget</v>
      </c>
      <c r="AM402">
        <v>2001</v>
      </c>
      <c r="AN402">
        <f t="shared" si="155"/>
        <v>24</v>
      </c>
      <c r="AO402" t="str">
        <f t="shared" si="156"/>
        <v>Old Classic</v>
      </c>
      <c r="AP402">
        <v>1000</v>
      </c>
      <c r="AQ402" t="str">
        <f t="shared" si="157"/>
        <v>Very Low</v>
      </c>
      <c r="AR402">
        <v>7.8</v>
      </c>
      <c r="AS402" t="str">
        <f t="shared" si="158"/>
        <v>Good</v>
      </c>
      <c r="AT402">
        <v>2.35</v>
      </c>
      <c r="AU402" t="str">
        <f t="shared" si="159"/>
        <v>Cinematic Widescreen</v>
      </c>
      <c r="AV402">
        <v>0</v>
      </c>
      <c r="AW402" t="str">
        <f t="shared" si="160"/>
        <v>Very Low</v>
      </c>
    </row>
    <row r="403" spans="1:49" x14ac:dyDescent="0.3">
      <c r="A403" t="s">
        <v>0</v>
      </c>
      <c r="B403" t="s">
        <v>2302</v>
      </c>
      <c r="C403">
        <v>228</v>
      </c>
      <c r="D403" t="str">
        <f t="shared" si="140"/>
        <v>Medium</v>
      </c>
      <c r="E403">
        <v>110</v>
      </c>
      <c r="F403" t="str">
        <f t="shared" si="141"/>
        <v>1h 50m</v>
      </c>
      <c r="G403" t="str">
        <f t="shared" si="142"/>
        <v>Standard Movie</v>
      </c>
      <c r="H403">
        <v>545</v>
      </c>
      <c r="I403" t="str">
        <f t="shared" si="143"/>
        <v>Very Low</v>
      </c>
      <c r="J403">
        <v>5000</v>
      </c>
      <c r="K403" t="str">
        <f t="shared" si="144"/>
        <v>Low</v>
      </c>
      <c r="L403" t="s">
        <v>1178</v>
      </c>
      <c r="M403">
        <v>14000</v>
      </c>
      <c r="N403" t="str">
        <f t="shared" si="145"/>
        <v>Medium</v>
      </c>
      <c r="O403">
        <v>20315324</v>
      </c>
      <c r="P403" t="str">
        <f t="shared" si="146"/>
        <v>Average</v>
      </c>
      <c r="Q403" t="s">
        <v>52</v>
      </c>
      <c r="R403" t="str">
        <f t="shared" si="147"/>
        <v>Action</v>
      </c>
      <c r="S403">
        <f t="shared" si="148"/>
        <v>3</v>
      </c>
      <c r="T403" t="s">
        <v>1943</v>
      </c>
      <c r="U403" t="s">
        <v>2303</v>
      </c>
      <c r="V403">
        <v>88542</v>
      </c>
      <c r="W403" t="str">
        <f t="shared" si="149"/>
        <v>Medium</v>
      </c>
      <c r="X403">
        <v>27694</v>
      </c>
      <c r="Y403" t="str">
        <f t="shared" si="150"/>
        <v>Medium</v>
      </c>
      <c r="Z403" t="s">
        <v>13</v>
      </c>
      <c r="AA403">
        <v>8</v>
      </c>
      <c r="AB403" t="str">
        <f t="shared" si="151"/>
        <v>Ensemble Poster</v>
      </c>
      <c r="AC403" t="s">
        <v>2304</v>
      </c>
      <c r="AD403" t="s">
        <v>2305</v>
      </c>
      <c r="AE403">
        <v>254</v>
      </c>
      <c r="AF403" t="str">
        <f t="shared" si="152"/>
        <v>Very Low</v>
      </c>
      <c r="AG403" t="s">
        <v>9</v>
      </c>
      <c r="AH403" t="s">
        <v>738</v>
      </c>
      <c r="AI403" t="s">
        <v>11</v>
      </c>
      <c r="AJ403" t="str">
        <f t="shared" si="153"/>
        <v>Teen</v>
      </c>
      <c r="AK403">
        <v>75000000</v>
      </c>
      <c r="AL403" t="str">
        <f t="shared" si="154"/>
        <v>Medium Budget</v>
      </c>
      <c r="AM403">
        <v>2011</v>
      </c>
      <c r="AN403">
        <f t="shared" si="155"/>
        <v>14</v>
      </c>
      <c r="AO403" t="str">
        <f t="shared" si="156"/>
        <v>Modern Classic</v>
      </c>
      <c r="AP403">
        <v>8000</v>
      </c>
      <c r="AQ403" t="str">
        <f t="shared" si="157"/>
        <v>Low</v>
      </c>
      <c r="AR403">
        <v>5.8</v>
      </c>
      <c r="AS403" t="str">
        <f t="shared" si="158"/>
        <v>Below Average</v>
      </c>
      <c r="AT403">
        <v>2.35</v>
      </c>
      <c r="AU403" t="str">
        <f t="shared" si="159"/>
        <v>Cinematic Widescreen</v>
      </c>
      <c r="AV403">
        <v>19000</v>
      </c>
      <c r="AW403" t="str">
        <f t="shared" si="160"/>
        <v>Medium</v>
      </c>
    </row>
    <row r="404" spans="1:49" x14ac:dyDescent="0.3">
      <c r="A404" t="s">
        <v>0</v>
      </c>
      <c r="B404" t="s">
        <v>2306</v>
      </c>
      <c r="C404">
        <v>256</v>
      </c>
      <c r="D404" t="str">
        <f t="shared" si="140"/>
        <v>Medium</v>
      </c>
      <c r="E404">
        <v>91</v>
      </c>
      <c r="F404" t="str">
        <f t="shared" si="141"/>
        <v>1h 31m</v>
      </c>
      <c r="G404" t="str">
        <f t="shared" si="142"/>
        <v>Standard Movie</v>
      </c>
      <c r="H404">
        <v>266</v>
      </c>
      <c r="I404" t="str">
        <f t="shared" si="143"/>
        <v>Very Low</v>
      </c>
      <c r="J404">
        <v>11000</v>
      </c>
      <c r="K404" t="str">
        <f t="shared" si="144"/>
        <v>Medium</v>
      </c>
      <c r="L404" t="s">
        <v>2151</v>
      </c>
      <c r="M404">
        <v>12000</v>
      </c>
      <c r="N404" t="str">
        <f t="shared" si="145"/>
        <v>Medium</v>
      </c>
      <c r="O404">
        <v>148313048</v>
      </c>
      <c r="P404" t="str">
        <f t="shared" si="146"/>
        <v>Hit</v>
      </c>
      <c r="Q404" t="s">
        <v>763</v>
      </c>
      <c r="R404" t="str">
        <f t="shared" si="147"/>
        <v>Animation</v>
      </c>
      <c r="S404">
        <f t="shared" si="148"/>
        <v>4</v>
      </c>
      <c r="T404" t="s">
        <v>243</v>
      </c>
      <c r="U404" t="s">
        <v>2307</v>
      </c>
      <c r="V404">
        <v>164148</v>
      </c>
      <c r="W404" t="str">
        <f t="shared" si="149"/>
        <v>Medium</v>
      </c>
      <c r="X404">
        <v>37142</v>
      </c>
      <c r="Y404" t="str">
        <f t="shared" si="150"/>
        <v>Medium</v>
      </c>
      <c r="Z404" t="s">
        <v>1927</v>
      </c>
      <c r="AA404">
        <v>2</v>
      </c>
      <c r="AB404" t="str">
        <f t="shared" si="151"/>
        <v>Duo/Trio Poster</v>
      </c>
      <c r="AC404" t="s">
        <v>2308</v>
      </c>
      <c r="AD404" t="s">
        <v>2309</v>
      </c>
      <c r="AE404">
        <v>168</v>
      </c>
      <c r="AF404" t="str">
        <f t="shared" si="152"/>
        <v>Very Low</v>
      </c>
      <c r="AG404" t="s">
        <v>9</v>
      </c>
      <c r="AH404" t="s">
        <v>10</v>
      </c>
      <c r="AI404" t="s">
        <v>66</v>
      </c>
      <c r="AJ404" t="str">
        <f t="shared" si="153"/>
        <v>Family</v>
      </c>
      <c r="AK404">
        <v>85000000</v>
      </c>
      <c r="AL404" t="str">
        <f t="shared" si="154"/>
        <v>Medium Budget</v>
      </c>
      <c r="AM404">
        <v>2012</v>
      </c>
      <c r="AN404">
        <f t="shared" si="155"/>
        <v>13</v>
      </c>
      <c r="AO404" t="str">
        <f t="shared" si="156"/>
        <v>Modern Classic</v>
      </c>
      <c r="AP404">
        <v>11000</v>
      </c>
      <c r="AQ404" t="str">
        <f t="shared" si="157"/>
        <v>Medium</v>
      </c>
      <c r="AR404">
        <v>7.1</v>
      </c>
      <c r="AS404" t="str">
        <f t="shared" si="158"/>
        <v>Good</v>
      </c>
      <c r="AT404">
        <v>1.85</v>
      </c>
      <c r="AU404" t="str">
        <f t="shared" si="159"/>
        <v>HDTV / Widescreen</v>
      </c>
      <c r="AV404">
        <v>28000</v>
      </c>
      <c r="AW404" t="str">
        <f t="shared" si="160"/>
        <v>Medium</v>
      </c>
    </row>
    <row r="405" spans="1:49" x14ac:dyDescent="0.3">
      <c r="A405" t="s">
        <v>0</v>
      </c>
      <c r="B405" t="s">
        <v>2310</v>
      </c>
      <c r="C405">
        <v>222</v>
      </c>
      <c r="D405" t="str">
        <f t="shared" si="140"/>
        <v>Medium</v>
      </c>
      <c r="E405">
        <v>107</v>
      </c>
      <c r="F405" t="str">
        <f t="shared" si="141"/>
        <v>1h 47m</v>
      </c>
      <c r="G405" t="str">
        <f t="shared" si="142"/>
        <v>Standard Movie</v>
      </c>
      <c r="H405">
        <v>36</v>
      </c>
      <c r="I405" t="str">
        <f t="shared" si="143"/>
        <v>Very Low</v>
      </c>
      <c r="J405">
        <v>118</v>
      </c>
      <c r="K405" t="str">
        <f t="shared" si="144"/>
        <v>Very Low</v>
      </c>
      <c r="L405" t="s">
        <v>2311</v>
      </c>
      <c r="M405">
        <v>283</v>
      </c>
      <c r="N405" t="str">
        <f t="shared" si="145"/>
        <v>Low</v>
      </c>
      <c r="O405">
        <v>127706877</v>
      </c>
      <c r="P405" t="str">
        <f t="shared" si="146"/>
        <v>Hit</v>
      </c>
      <c r="Q405" t="s">
        <v>2312</v>
      </c>
      <c r="R405" t="str">
        <f t="shared" si="147"/>
        <v>Animation</v>
      </c>
      <c r="S405">
        <f t="shared" si="148"/>
        <v>6</v>
      </c>
      <c r="T405" t="s">
        <v>2313</v>
      </c>
      <c r="U405" t="s">
        <v>2314</v>
      </c>
      <c r="V405">
        <v>142496</v>
      </c>
      <c r="W405" t="str">
        <f t="shared" si="149"/>
        <v>Medium</v>
      </c>
      <c r="X405">
        <v>662</v>
      </c>
      <c r="Y405" t="str">
        <f t="shared" si="150"/>
        <v>Very Low</v>
      </c>
      <c r="Z405" t="s">
        <v>2315</v>
      </c>
      <c r="AA405">
        <v>2</v>
      </c>
      <c r="AB405" t="str">
        <f t="shared" si="151"/>
        <v>Duo/Trio Poster</v>
      </c>
      <c r="AC405" t="s">
        <v>2316</v>
      </c>
      <c r="AD405" t="s">
        <v>2317</v>
      </c>
      <c r="AE405">
        <v>399</v>
      </c>
      <c r="AF405" t="str">
        <f t="shared" si="152"/>
        <v>Very Low</v>
      </c>
      <c r="AG405" t="s">
        <v>9</v>
      </c>
      <c r="AH405" t="s">
        <v>10</v>
      </c>
      <c r="AI405" t="s">
        <v>66</v>
      </c>
      <c r="AJ405" t="str">
        <f t="shared" si="153"/>
        <v>Family</v>
      </c>
      <c r="AK405">
        <v>85000000</v>
      </c>
      <c r="AL405" t="str">
        <f t="shared" si="154"/>
        <v>Medium Budget</v>
      </c>
      <c r="AM405">
        <v>2007</v>
      </c>
      <c r="AN405">
        <f t="shared" si="155"/>
        <v>18</v>
      </c>
      <c r="AO405" t="str">
        <f t="shared" si="156"/>
        <v>Old Classic</v>
      </c>
      <c r="AP405">
        <v>142</v>
      </c>
      <c r="AQ405" t="str">
        <f t="shared" si="157"/>
        <v>Very Low</v>
      </c>
      <c r="AR405">
        <v>7.1</v>
      </c>
      <c r="AS405" t="str">
        <f t="shared" si="158"/>
        <v>Good</v>
      </c>
      <c r="AT405">
        <v>2.35</v>
      </c>
      <c r="AU405" t="str">
        <f t="shared" si="159"/>
        <v>Cinematic Widescreen</v>
      </c>
      <c r="AV405">
        <v>0</v>
      </c>
      <c r="AW405" t="str">
        <f t="shared" si="160"/>
        <v>Very Low</v>
      </c>
    </row>
    <row r="406" spans="1:49" x14ac:dyDescent="0.3">
      <c r="A406" t="s">
        <v>0</v>
      </c>
      <c r="B406" t="str">
        <f>B405</f>
        <v>Kevin Lima</v>
      </c>
      <c r="C406">
        <v>103</v>
      </c>
      <c r="D406" t="str">
        <f t="shared" si="140"/>
        <v>Low</v>
      </c>
      <c r="E406">
        <v>44</v>
      </c>
      <c r="F406" t="str">
        <f t="shared" si="141"/>
        <v>0h 44m</v>
      </c>
      <c r="G406" t="str">
        <f t="shared" si="142"/>
        <v>Short Film</v>
      </c>
      <c r="H406">
        <f>H405</f>
        <v>36</v>
      </c>
      <c r="I406" t="str">
        <f t="shared" si="143"/>
        <v>Very Low</v>
      </c>
      <c r="J406">
        <v>148</v>
      </c>
      <c r="K406" t="str">
        <f t="shared" si="144"/>
        <v>Very Low</v>
      </c>
      <c r="L406" t="s">
        <v>2318</v>
      </c>
      <c r="M406">
        <v>544</v>
      </c>
      <c r="N406" t="str">
        <f t="shared" si="145"/>
        <v>Low</v>
      </c>
      <c r="O406">
        <f>O405</f>
        <v>127706877</v>
      </c>
      <c r="P406" t="str">
        <f t="shared" si="146"/>
        <v>Hit</v>
      </c>
      <c r="Q406" t="s">
        <v>2319</v>
      </c>
      <c r="R406" t="str">
        <f t="shared" si="147"/>
        <v>Crime</v>
      </c>
      <c r="S406">
        <f t="shared" si="148"/>
        <v>5</v>
      </c>
      <c r="T406" t="s">
        <v>2320</v>
      </c>
      <c r="U406" t="s">
        <v>2321</v>
      </c>
      <c r="V406">
        <v>159910</v>
      </c>
      <c r="W406" t="str">
        <f t="shared" si="149"/>
        <v>Medium</v>
      </c>
      <c r="X406">
        <v>996</v>
      </c>
      <c r="Y406" t="str">
        <f t="shared" si="150"/>
        <v>Very Low</v>
      </c>
      <c r="Z406" t="s">
        <v>2322</v>
      </c>
      <c r="AA406">
        <v>1</v>
      </c>
      <c r="AB406" t="str">
        <f t="shared" si="151"/>
        <v>Solo Star Poster</v>
      </c>
      <c r="AC406" t="s">
        <v>2323</v>
      </c>
      <c r="AD406" t="s">
        <v>2324</v>
      </c>
      <c r="AE406">
        <v>270</v>
      </c>
      <c r="AF406" t="str">
        <f t="shared" si="152"/>
        <v>Very Low</v>
      </c>
      <c r="AG406" t="s">
        <v>9</v>
      </c>
      <c r="AH406" t="s">
        <v>10</v>
      </c>
      <c r="AI406" t="s">
        <v>1097</v>
      </c>
      <c r="AJ406" t="str">
        <f t="shared" si="153"/>
        <v>Teen</v>
      </c>
      <c r="AK406">
        <f t="shared" ref="AK406:AM406" si="161">AK405</f>
        <v>85000000</v>
      </c>
      <c r="AL406" t="str">
        <f t="shared" si="154"/>
        <v>Medium Budget</v>
      </c>
      <c r="AM406">
        <f t="shared" si="161"/>
        <v>2007</v>
      </c>
      <c r="AN406">
        <f t="shared" si="155"/>
        <v>18</v>
      </c>
      <c r="AO406" t="str">
        <f t="shared" si="156"/>
        <v>Old Classic</v>
      </c>
      <c r="AP406">
        <v>183</v>
      </c>
      <c r="AQ406" t="str">
        <f t="shared" si="157"/>
        <v>Very Low</v>
      </c>
      <c r="AR406">
        <v>8.6</v>
      </c>
      <c r="AS406" t="str">
        <f t="shared" si="158"/>
        <v>Excellent</v>
      </c>
      <c r="AT406">
        <v>1.78</v>
      </c>
      <c r="AU406" t="str">
        <f t="shared" si="159"/>
        <v>HDTV / Widescreen</v>
      </c>
      <c r="AV406">
        <v>59000</v>
      </c>
      <c r="AW406" t="str">
        <f t="shared" si="160"/>
        <v>High</v>
      </c>
    </row>
    <row r="407" spans="1:49" x14ac:dyDescent="0.3">
      <c r="A407" t="s">
        <v>0</v>
      </c>
      <c r="B407" t="s">
        <v>2325</v>
      </c>
      <c r="C407">
        <v>298</v>
      </c>
      <c r="D407" t="str">
        <f t="shared" si="140"/>
        <v>Medium</v>
      </c>
      <c r="E407">
        <v>115</v>
      </c>
      <c r="F407" t="str">
        <f t="shared" si="141"/>
        <v>1h 55m</v>
      </c>
      <c r="G407" t="str">
        <f t="shared" si="142"/>
        <v>Standard Movie</v>
      </c>
      <c r="H407">
        <v>79</v>
      </c>
      <c r="I407" t="str">
        <f t="shared" si="143"/>
        <v>Very Low</v>
      </c>
      <c r="J407">
        <v>820</v>
      </c>
      <c r="K407" t="str">
        <f t="shared" si="144"/>
        <v>Very Low</v>
      </c>
      <c r="L407" t="s">
        <v>286</v>
      </c>
      <c r="M407">
        <v>18000</v>
      </c>
      <c r="N407" t="str">
        <f t="shared" si="145"/>
        <v>Medium</v>
      </c>
      <c r="O407">
        <v>126149655</v>
      </c>
      <c r="P407" t="str">
        <f t="shared" si="146"/>
        <v>Hit</v>
      </c>
      <c r="Q407" t="s">
        <v>1170</v>
      </c>
      <c r="R407" t="str">
        <f t="shared" si="147"/>
        <v>Action</v>
      </c>
      <c r="S407">
        <f t="shared" si="148"/>
        <v>4</v>
      </c>
      <c r="T407" t="s">
        <v>1698</v>
      </c>
      <c r="U407" t="s">
        <v>2326</v>
      </c>
      <c r="V407">
        <v>166693</v>
      </c>
      <c r="W407" t="str">
        <f t="shared" si="149"/>
        <v>Medium</v>
      </c>
      <c r="X407">
        <v>36237</v>
      </c>
      <c r="Y407" t="str">
        <f t="shared" si="150"/>
        <v>Medium</v>
      </c>
      <c r="Z407" t="s">
        <v>1017</v>
      </c>
      <c r="AA407">
        <v>1</v>
      </c>
      <c r="AB407" t="str">
        <f t="shared" si="151"/>
        <v>Solo Star Poster</v>
      </c>
      <c r="AC407" t="s">
        <v>2327</v>
      </c>
      <c r="AD407" t="s">
        <v>2328</v>
      </c>
      <c r="AE407">
        <v>276</v>
      </c>
      <c r="AF407" t="str">
        <f t="shared" si="152"/>
        <v>Very Low</v>
      </c>
      <c r="AG407" t="s">
        <v>9</v>
      </c>
      <c r="AH407" t="s">
        <v>10</v>
      </c>
      <c r="AI407" t="s">
        <v>556</v>
      </c>
      <c r="AJ407" t="str">
        <f t="shared" si="153"/>
        <v>Adult</v>
      </c>
      <c r="AK407">
        <v>85000000</v>
      </c>
      <c r="AL407" t="str">
        <f t="shared" si="154"/>
        <v>Medium Budget</v>
      </c>
      <c r="AM407">
        <v>2012</v>
      </c>
      <c r="AN407">
        <f t="shared" si="155"/>
        <v>13</v>
      </c>
      <c r="AO407" t="str">
        <f t="shared" si="156"/>
        <v>Modern Classic</v>
      </c>
      <c r="AP407">
        <v>16000</v>
      </c>
      <c r="AQ407" t="str">
        <f t="shared" si="157"/>
        <v>Medium</v>
      </c>
      <c r="AR407">
        <v>6.8</v>
      </c>
      <c r="AS407" t="str">
        <f t="shared" si="158"/>
        <v>Average</v>
      </c>
      <c r="AT407">
        <v>2.35</v>
      </c>
      <c r="AU407" t="str">
        <f t="shared" si="159"/>
        <v>Cinematic Widescreen</v>
      </c>
      <c r="AV407">
        <v>19000</v>
      </c>
      <c r="AW407" t="str">
        <f t="shared" si="160"/>
        <v>Medium</v>
      </c>
    </row>
    <row r="408" spans="1:49" x14ac:dyDescent="0.3">
      <c r="A408" t="s">
        <v>0</v>
      </c>
      <c r="B408" t="s">
        <v>2310</v>
      </c>
      <c r="C408">
        <v>84</v>
      </c>
      <c r="D408" t="str">
        <f t="shared" si="140"/>
        <v>Low</v>
      </c>
      <c r="E408">
        <v>100</v>
      </c>
      <c r="F408" t="str">
        <f t="shared" si="141"/>
        <v>1h 40m</v>
      </c>
      <c r="G408" t="str">
        <f t="shared" si="142"/>
        <v>Standard Movie</v>
      </c>
      <c r="H408">
        <v>36</v>
      </c>
      <c r="I408" t="str">
        <f t="shared" si="143"/>
        <v>Very Low</v>
      </c>
      <c r="J408">
        <v>439</v>
      </c>
      <c r="K408" t="str">
        <f t="shared" si="144"/>
        <v>Very Low</v>
      </c>
      <c r="L408" t="s">
        <v>693</v>
      </c>
      <c r="M408">
        <v>2000</v>
      </c>
      <c r="N408" t="str">
        <f t="shared" si="145"/>
        <v>Low</v>
      </c>
      <c r="O408">
        <v>66941559</v>
      </c>
      <c r="P408" t="str">
        <f t="shared" si="146"/>
        <v>Hit</v>
      </c>
      <c r="Q408" t="s">
        <v>2329</v>
      </c>
      <c r="R408" t="str">
        <f t="shared" si="147"/>
        <v>Adventure</v>
      </c>
      <c r="S408">
        <f t="shared" si="148"/>
        <v>3</v>
      </c>
      <c r="T408" t="s">
        <v>1323</v>
      </c>
      <c r="U408" t="s">
        <v>2330</v>
      </c>
      <c r="V408">
        <v>26413</v>
      </c>
      <c r="W408" t="str">
        <f t="shared" si="149"/>
        <v>Low</v>
      </c>
      <c r="X408">
        <v>4182</v>
      </c>
      <c r="Y408" t="str">
        <f t="shared" si="150"/>
        <v>Low</v>
      </c>
      <c r="Z408" t="s">
        <v>2331</v>
      </c>
      <c r="AA408">
        <v>1</v>
      </c>
      <c r="AB408" t="str">
        <f t="shared" si="151"/>
        <v>Solo Star Poster</v>
      </c>
      <c r="AC408" t="s">
        <v>2332</v>
      </c>
      <c r="AD408" t="s">
        <v>2333</v>
      </c>
      <c r="AE408">
        <v>77</v>
      </c>
      <c r="AF408" t="str">
        <f t="shared" si="152"/>
        <v>Very Low</v>
      </c>
      <c r="AG408" t="s">
        <v>9</v>
      </c>
      <c r="AH408" t="s">
        <v>10</v>
      </c>
      <c r="AI408" t="s">
        <v>248</v>
      </c>
      <c r="AJ408" t="str">
        <f t="shared" si="153"/>
        <v>Family</v>
      </c>
      <c r="AK408">
        <v>85000000</v>
      </c>
      <c r="AL408" t="str">
        <f t="shared" si="154"/>
        <v>Medium Budget</v>
      </c>
      <c r="AM408">
        <v>2000</v>
      </c>
      <c r="AN408">
        <f t="shared" si="155"/>
        <v>25</v>
      </c>
      <c r="AO408" t="str">
        <f t="shared" si="156"/>
        <v>Old Classic</v>
      </c>
      <c r="AP408">
        <v>795</v>
      </c>
      <c r="AQ408" t="str">
        <f t="shared" si="157"/>
        <v>Very Low</v>
      </c>
      <c r="AR408">
        <v>4.8</v>
      </c>
      <c r="AS408" t="str">
        <f t="shared" si="158"/>
        <v>Poor</v>
      </c>
      <c r="AT408">
        <v>1.85</v>
      </c>
      <c r="AU408" t="str">
        <f t="shared" si="159"/>
        <v>HDTV / Widescreen</v>
      </c>
      <c r="AV408">
        <v>372</v>
      </c>
      <c r="AW408" t="str">
        <f t="shared" si="160"/>
        <v>Very Low</v>
      </c>
    </row>
    <row r="409" spans="1:49" x14ac:dyDescent="0.3">
      <c r="A409" t="s">
        <v>0</v>
      </c>
      <c r="B409" t="s">
        <v>231</v>
      </c>
      <c r="C409">
        <v>236</v>
      </c>
      <c r="D409" t="str">
        <f t="shared" si="140"/>
        <v>Medium</v>
      </c>
      <c r="E409">
        <v>104</v>
      </c>
      <c r="F409" t="str">
        <f t="shared" si="141"/>
        <v>1h 44m</v>
      </c>
      <c r="G409" t="str">
        <f t="shared" si="142"/>
        <v>Standard Movie</v>
      </c>
      <c r="H409">
        <v>420</v>
      </c>
      <c r="I409" t="str">
        <f t="shared" si="143"/>
        <v>Very Low</v>
      </c>
      <c r="J409">
        <v>535</v>
      </c>
      <c r="K409" t="str">
        <f t="shared" si="144"/>
        <v>Very Low</v>
      </c>
      <c r="L409" t="s">
        <v>2334</v>
      </c>
      <c r="M409">
        <v>2000</v>
      </c>
      <c r="N409" t="str">
        <f t="shared" si="145"/>
        <v>Low</v>
      </c>
      <c r="O409">
        <v>78009155</v>
      </c>
      <c r="P409" t="str">
        <f t="shared" si="146"/>
        <v>Hit</v>
      </c>
      <c r="Q409" t="s">
        <v>1723</v>
      </c>
      <c r="R409" t="str">
        <f t="shared" si="147"/>
        <v>Action</v>
      </c>
      <c r="S409">
        <f t="shared" si="148"/>
        <v>3</v>
      </c>
      <c r="T409" t="s">
        <v>873</v>
      </c>
      <c r="U409" t="s">
        <v>2335</v>
      </c>
      <c r="V409">
        <v>110073</v>
      </c>
      <c r="W409" t="str">
        <f t="shared" si="149"/>
        <v>Medium</v>
      </c>
      <c r="X409">
        <v>3768</v>
      </c>
      <c r="Y409" t="str">
        <f t="shared" si="150"/>
        <v>Low</v>
      </c>
      <c r="Z409" t="s">
        <v>607</v>
      </c>
      <c r="AA409">
        <v>5</v>
      </c>
      <c r="AB409" t="str">
        <f t="shared" si="151"/>
        <v>Ensemble Poster</v>
      </c>
      <c r="AC409" t="s">
        <v>2336</v>
      </c>
      <c r="AD409" t="s">
        <v>2337</v>
      </c>
      <c r="AE409">
        <v>194</v>
      </c>
      <c r="AF409" t="str">
        <f t="shared" si="152"/>
        <v>Very Low</v>
      </c>
      <c r="AG409" t="s">
        <v>9</v>
      </c>
      <c r="AH409" t="s">
        <v>10</v>
      </c>
      <c r="AI409" t="s">
        <v>11</v>
      </c>
      <c r="AJ409" t="str">
        <f t="shared" si="153"/>
        <v>Teen</v>
      </c>
      <c r="AK409">
        <v>75000000</v>
      </c>
      <c r="AL409" t="str">
        <f t="shared" si="154"/>
        <v>Medium Budget</v>
      </c>
      <c r="AM409">
        <v>2011</v>
      </c>
      <c r="AN409">
        <f t="shared" si="155"/>
        <v>14</v>
      </c>
      <c r="AO409" t="str">
        <f t="shared" si="156"/>
        <v>Modern Classic</v>
      </c>
      <c r="AP409">
        <v>906</v>
      </c>
      <c r="AQ409" t="str">
        <f t="shared" si="157"/>
        <v>Very Low</v>
      </c>
      <c r="AR409">
        <v>6.2</v>
      </c>
      <c r="AS409" t="str">
        <f t="shared" si="158"/>
        <v>Average</v>
      </c>
      <c r="AT409">
        <v>2.35</v>
      </c>
      <c r="AU409" t="str">
        <f t="shared" si="159"/>
        <v>Cinematic Widescreen</v>
      </c>
      <c r="AV409">
        <v>0</v>
      </c>
      <c r="AW409" t="str">
        <f t="shared" si="160"/>
        <v>Very Low</v>
      </c>
    </row>
    <row r="410" spans="1:49" x14ac:dyDescent="0.3">
      <c r="A410" t="s">
        <v>0</v>
      </c>
      <c r="B410" t="s">
        <v>2338</v>
      </c>
      <c r="C410">
        <v>157</v>
      </c>
      <c r="D410" t="str">
        <f t="shared" si="140"/>
        <v>Low</v>
      </c>
      <c r="E410">
        <v>138</v>
      </c>
      <c r="F410" t="str">
        <f t="shared" si="141"/>
        <v>2h 18m</v>
      </c>
      <c r="G410" t="str">
        <f t="shared" si="142"/>
        <v>Long Movie</v>
      </c>
      <c r="H410">
        <v>278</v>
      </c>
      <c r="I410" t="str">
        <f t="shared" si="143"/>
        <v>Very Low</v>
      </c>
      <c r="J410">
        <v>213</v>
      </c>
      <c r="K410" t="str">
        <f t="shared" si="144"/>
        <v>Very Low</v>
      </c>
      <c r="L410" t="s">
        <v>1787</v>
      </c>
      <c r="M410">
        <v>14000</v>
      </c>
      <c r="N410" t="str">
        <f t="shared" si="145"/>
        <v>Medium</v>
      </c>
      <c r="O410">
        <v>63224849</v>
      </c>
      <c r="P410" t="str">
        <f t="shared" si="146"/>
        <v>Hit</v>
      </c>
      <c r="Q410" t="s">
        <v>1652</v>
      </c>
      <c r="R410" t="str">
        <f t="shared" si="147"/>
        <v>Comedy</v>
      </c>
      <c r="S410">
        <f t="shared" si="148"/>
        <v>2</v>
      </c>
      <c r="T410" t="s">
        <v>184</v>
      </c>
      <c r="U410" t="s">
        <v>2339</v>
      </c>
      <c r="V410">
        <v>182757</v>
      </c>
      <c r="W410" t="str">
        <f t="shared" si="149"/>
        <v>Medium</v>
      </c>
      <c r="X410">
        <v>17423</v>
      </c>
      <c r="Y410" t="str">
        <f t="shared" si="150"/>
        <v>Medium</v>
      </c>
      <c r="Z410" t="s">
        <v>2340</v>
      </c>
      <c r="AA410">
        <v>3</v>
      </c>
      <c r="AB410" t="str">
        <f t="shared" si="151"/>
        <v>Duo/Trio Poster</v>
      </c>
      <c r="AC410" t="s">
        <v>2341</v>
      </c>
      <c r="AD410" t="s">
        <v>2342</v>
      </c>
      <c r="AE410">
        <v>483</v>
      </c>
      <c r="AF410" t="str">
        <f t="shared" si="152"/>
        <v>Very Low</v>
      </c>
      <c r="AG410" t="s">
        <v>9</v>
      </c>
      <c r="AH410" t="s">
        <v>10</v>
      </c>
      <c r="AI410" t="s">
        <v>11</v>
      </c>
      <c r="AJ410" t="str">
        <f t="shared" si="153"/>
        <v>Teen</v>
      </c>
      <c r="AK410">
        <v>85000000</v>
      </c>
      <c r="AL410" t="str">
        <f t="shared" si="154"/>
        <v>Medium Budget</v>
      </c>
      <c r="AM410">
        <v>2006</v>
      </c>
      <c r="AN410">
        <f t="shared" si="155"/>
        <v>19</v>
      </c>
      <c r="AO410" t="str">
        <f t="shared" si="156"/>
        <v>Old Classic</v>
      </c>
      <c r="AP410">
        <v>3000</v>
      </c>
      <c r="AQ410" t="str">
        <f t="shared" si="157"/>
        <v>Low</v>
      </c>
      <c r="AR410">
        <v>6.9</v>
      </c>
      <c r="AS410" t="str">
        <f t="shared" si="158"/>
        <v>Average</v>
      </c>
      <c r="AT410">
        <v>1.85</v>
      </c>
      <c r="AU410" t="str">
        <f t="shared" si="159"/>
        <v>HDTV / Widescreen</v>
      </c>
      <c r="AV410">
        <v>19000</v>
      </c>
      <c r="AW410" t="str">
        <f t="shared" si="160"/>
        <v>Medium</v>
      </c>
    </row>
    <row r="411" spans="1:49" x14ac:dyDescent="0.3">
      <c r="A411" t="s">
        <v>0</v>
      </c>
      <c r="B411" t="s">
        <v>1710</v>
      </c>
      <c r="C411">
        <v>81</v>
      </c>
      <c r="D411" t="str">
        <f t="shared" si="140"/>
        <v>Low</v>
      </c>
      <c r="E411">
        <v>140</v>
      </c>
      <c r="F411" t="str">
        <f t="shared" si="141"/>
        <v>2h 20m</v>
      </c>
      <c r="G411" t="str">
        <f t="shared" si="142"/>
        <v>Long Movie</v>
      </c>
      <c r="H411">
        <v>12000</v>
      </c>
      <c r="I411" t="str">
        <f t="shared" si="143"/>
        <v>Medium</v>
      </c>
      <c r="J411">
        <v>619</v>
      </c>
      <c r="K411" t="str">
        <f t="shared" si="144"/>
        <v>Very Low</v>
      </c>
      <c r="L411" t="s">
        <v>1813</v>
      </c>
      <c r="M411">
        <v>10000</v>
      </c>
      <c r="N411" t="str">
        <f t="shared" si="145"/>
        <v>Low</v>
      </c>
      <c r="O411">
        <v>111544445</v>
      </c>
      <c r="P411" t="str">
        <f t="shared" si="146"/>
        <v>Hit</v>
      </c>
      <c r="Q411" t="s">
        <v>1091</v>
      </c>
      <c r="R411" t="str">
        <f t="shared" si="147"/>
        <v>Action</v>
      </c>
      <c r="S411">
        <f t="shared" si="148"/>
        <v>5</v>
      </c>
      <c r="T411" t="s">
        <v>137</v>
      </c>
      <c r="U411" t="s">
        <v>2343</v>
      </c>
      <c r="V411">
        <v>188116</v>
      </c>
      <c r="W411" t="str">
        <f t="shared" si="149"/>
        <v>Medium</v>
      </c>
      <c r="X411">
        <v>11951</v>
      </c>
      <c r="Y411" t="str">
        <f t="shared" si="150"/>
        <v>Medium</v>
      </c>
      <c r="Z411" t="s">
        <v>2344</v>
      </c>
      <c r="AA411">
        <v>4</v>
      </c>
      <c r="AB411" t="str">
        <f t="shared" si="151"/>
        <v>Ensemble Poster</v>
      </c>
      <c r="AC411" t="s">
        <v>2345</v>
      </c>
      <c r="AD411" t="s">
        <v>2346</v>
      </c>
      <c r="AE411">
        <v>415</v>
      </c>
      <c r="AF411" t="str">
        <f t="shared" si="152"/>
        <v>Very Low</v>
      </c>
      <c r="AG411" t="s">
        <v>9</v>
      </c>
      <c r="AH411" t="s">
        <v>10</v>
      </c>
      <c r="AI411" t="s">
        <v>556</v>
      </c>
      <c r="AJ411" t="str">
        <f t="shared" si="153"/>
        <v>Adult</v>
      </c>
      <c r="AK411">
        <v>90000000</v>
      </c>
      <c r="AL411" t="str">
        <f t="shared" si="154"/>
        <v>Medium Budget</v>
      </c>
      <c r="AM411">
        <v>1998</v>
      </c>
      <c r="AN411">
        <f t="shared" si="155"/>
        <v>27</v>
      </c>
      <c r="AO411" t="str">
        <f t="shared" si="156"/>
        <v>Old Classic</v>
      </c>
      <c r="AP411">
        <v>660</v>
      </c>
      <c r="AQ411" t="str">
        <f t="shared" si="157"/>
        <v>Very Low</v>
      </c>
      <c r="AR411">
        <v>7.3</v>
      </c>
      <c r="AS411" t="str">
        <f t="shared" si="158"/>
        <v>Good</v>
      </c>
      <c r="AT411">
        <v>2.35</v>
      </c>
      <c r="AU411" t="str">
        <f t="shared" si="159"/>
        <v>Cinematic Widescreen</v>
      </c>
      <c r="AV411">
        <v>0</v>
      </c>
      <c r="AW411" t="str">
        <f t="shared" si="160"/>
        <v>Very Low</v>
      </c>
    </row>
    <row r="412" spans="1:49" x14ac:dyDescent="0.3">
      <c r="A412" t="s">
        <v>0</v>
      </c>
      <c r="B412" t="s">
        <v>2338</v>
      </c>
      <c r="C412">
        <v>187</v>
      </c>
      <c r="D412" t="str">
        <f t="shared" si="140"/>
        <v>Low</v>
      </c>
      <c r="E412">
        <v>120</v>
      </c>
      <c r="F412" t="str">
        <f t="shared" si="141"/>
        <v>2h 0m</v>
      </c>
      <c r="G412" t="str">
        <f t="shared" si="142"/>
        <v>Standard Movie</v>
      </c>
      <c r="H412">
        <v>278</v>
      </c>
      <c r="I412" t="str">
        <f t="shared" si="143"/>
        <v>Very Low</v>
      </c>
      <c r="J412">
        <v>963</v>
      </c>
      <c r="K412" t="str">
        <f t="shared" si="144"/>
        <v>Very Low</v>
      </c>
      <c r="L412" t="s">
        <v>2347</v>
      </c>
      <c r="M412">
        <v>11000</v>
      </c>
      <c r="N412" t="str">
        <f t="shared" si="145"/>
        <v>Medium</v>
      </c>
      <c r="O412">
        <v>112703470</v>
      </c>
      <c r="P412" t="str">
        <f t="shared" si="146"/>
        <v>Hit</v>
      </c>
      <c r="Q412" t="s">
        <v>1386</v>
      </c>
      <c r="R412" t="str">
        <f t="shared" si="147"/>
        <v>Comedy</v>
      </c>
      <c r="S412">
        <f t="shared" si="148"/>
        <v>3</v>
      </c>
      <c r="T412" t="s">
        <v>2348</v>
      </c>
      <c r="U412" t="s">
        <v>2349</v>
      </c>
      <c r="V412">
        <v>69860</v>
      </c>
      <c r="W412" t="str">
        <f t="shared" si="149"/>
        <v>Medium</v>
      </c>
      <c r="X412">
        <v>15226</v>
      </c>
      <c r="Y412" t="str">
        <f t="shared" si="150"/>
        <v>Medium</v>
      </c>
      <c r="Z412" t="s">
        <v>2350</v>
      </c>
      <c r="AA412">
        <v>2</v>
      </c>
      <c r="AB412" t="str">
        <f t="shared" si="151"/>
        <v>Duo/Trio Poster</v>
      </c>
      <c r="AC412" t="s">
        <v>2351</v>
      </c>
      <c r="AD412" t="s">
        <v>2352</v>
      </c>
      <c r="AE412">
        <v>214</v>
      </c>
      <c r="AF412" t="str">
        <f t="shared" si="152"/>
        <v>Very Low</v>
      </c>
      <c r="AG412" t="s">
        <v>9</v>
      </c>
      <c r="AH412" t="s">
        <v>10</v>
      </c>
      <c r="AI412" t="s">
        <v>556</v>
      </c>
      <c r="AJ412" t="str">
        <f t="shared" si="153"/>
        <v>Adult</v>
      </c>
      <c r="AK412">
        <v>85000000</v>
      </c>
      <c r="AL412" t="str">
        <f t="shared" si="154"/>
        <v>Medium Budget</v>
      </c>
      <c r="AM412">
        <v>2009</v>
      </c>
      <c r="AN412">
        <f t="shared" si="155"/>
        <v>16</v>
      </c>
      <c r="AO412" t="str">
        <f t="shared" si="156"/>
        <v>Old Classic</v>
      </c>
      <c r="AP412">
        <v>2000</v>
      </c>
      <c r="AQ412" t="str">
        <f t="shared" si="157"/>
        <v>Low</v>
      </c>
      <c r="AR412">
        <v>6.6</v>
      </c>
      <c r="AS412" t="str">
        <f t="shared" si="158"/>
        <v>Average</v>
      </c>
      <c r="AT412">
        <v>1.85</v>
      </c>
      <c r="AU412" t="str">
        <f t="shared" si="159"/>
        <v>HDTV / Widescreen</v>
      </c>
      <c r="AV412">
        <v>0</v>
      </c>
      <c r="AW412" t="str">
        <f t="shared" si="160"/>
        <v>Very Low</v>
      </c>
    </row>
    <row r="413" spans="1:49" x14ac:dyDescent="0.3">
      <c r="A413" t="s">
        <v>0</v>
      </c>
      <c r="B413" t="s">
        <v>1497</v>
      </c>
      <c r="C413">
        <v>238</v>
      </c>
      <c r="D413" t="str">
        <f t="shared" si="140"/>
        <v>Medium</v>
      </c>
      <c r="E413">
        <v>122</v>
      </c>
      <c r="F413" t="str">
        <f t="shared" si="141"/>
        <v>2h 2m</v>
      </c>
      <c r="G413" t="str">
        <f t="shared" si="142"/>
        <v>Long Movie</v>
      </c>
      <c r="H413">
        <v>0</v>
      </c>
      <c r="I413" t="str">
        <f t="shared" si="143"/>
        <v>Very Low</v>
      </c>
      <c r="J413">
        <v>11000</v>
      </c>
      <c r="K413" t="str">
        <f t="shared" si="144"/>
        <v>Medium</v>
      </c>
      <c r="L413" t="s">
        <v>1128</v>
      </c>
      <c r="M413">
        <v>14000</v>
      </c>
      <c r="N413" t="str">
        <f t="shared" si="145"/>
        <v>Medium</v>
      </c>
      <c r="O413">
        <v>117144465</v>
      </c>
      <c r="P413" t="str">
        <f t="shared" si="146"/>
        <v>Hit</v>
      </c>
      <c r="Q413" t="s">
        <v>1499</v>
      </c>
      <c r="R413" t="str">
        <f t="shared" si="147"/>
        <v>Crime</v>
      </c>
      <c r="S413">
        <f t="shared" si="148"/>
        <v>2</v>
      </c>
      <c r="T413" t="s">
        <v>2353</v>
      </c>
      <c r="U413" t="s">
        <v>2354</v>
      </c>
      <c r="V413">
        <v>256928</v>
      </c>
      <c r="W413" t="str">
        <f t="shared" si="149"/>
        <v>High</v>
      </c>
      <c r="X413">
        <v>43499</v>
      </c>
      <c r="Y413" t="str">
        <f t="shared" si="150"/>
        <v>Medium</v>
      </c>
      <c r="Z413" t="s">
        <v>311</v>
      </c>
      <c r="AA413">
        <v>3</v>
      </c>
      <c r="AB413" t="str">
        <f t="shared" si="151"/>
        <v>Duo/Trio Poster</v>
      </c>
      <c r="AC413" t="s">
        <v>2355</v>
      </c>
      <c r="AD413" t="s">
        <v>2356</v>
      </c>
      <c r="AE413">
        <v>288</v>
      </c>
      <c r="AF413" t="str">
        <f t="shared" si="152"/>
        <v>Very Low</v>
      </c>
      <c r="AG413" t="s">
        <v>9</v>
      </c>
      <c r="AH413" t="s">
        <v>10</v>
      </c>
      <c r="AI413" t="s">
        <v>11</v>
      </c>
      <c r="AJ413" t="str">
        <f t="shared" si="153"/>
        <v>Teen</v>
      </c>
      <c r="AK413">
        <v>85000000</v>
      </c>
      <c r="AL413" t="str">
        <f t="shared" si="154"/>
        <v>Medium Budget</v>
      </c>
      <c r="AM413">
        <v>2007</v>
      </c>
      <c r="AN413">
        <f t="shared" si="155"/>
        <v>18</v>
      </c>
      <c r="AO413" t="str">
        <f t="shared" si="156"/>
        <v>Old Classic</v>
      </c>
      <c r="AP413">
        <v>13000</v>
      </c>
      <c r="AQ413" t="str">
        <f t="shared" si="157"/>
        <v>Medium</v>
      </c>
      <c r="AR413">
        <v>6.9</v>
      </c>
      <c r="AS413" t="str">
        <f t="shared" si="158"/>
        <v>Average</v>
      </c>
      <c r="AT413">
        <v>2.35</v>
      </c>
      <c r="AU413" t="str">
        <f t="shared" si="159"/>
        <v>Cinematic Widescreen</v>
      </c>
      <c r="AV413">
        <v>0</v>
      </c>
      <c r="AW413" t="str">
        <f t="shared" si="160"/>
        <v>Very Low</v>
      </c>
    </row>
    <row r="414" spans="1:49" x14ac:dyDescent="0.3">
      <c r="A414" t="s">
        <v>0</v>
      </c>
      <c r="B414" t="s">
        <v>2357</v>
      </c>
      <c r="C414">
        <v>107</v>
      </c>
      <c r="D414" t="str">
        <f t="shared" si="140"/>
        <v>Low</v>
      </c>
      <c r="E414">
        <v>83</v>
      </c>
      <c r="F414" t="str">
        <f t="shared" si="141"/>
        <v>1h 23m</v>
      </c>
      <c r="G414" t="str">
        <f t="shared" si="142"/>
        <v>Featurette</v>
      </c>
      <c r="H414">
        <v>28</v>
      </c>
      <c r="I414" t="str">
        <f t="shared" si="143"/>
        <v>Very Low</v>
      </c>
      <c r="J414">
        <v>624</v>
      </c>
      <c r="K414" t="str">
        <f t="shared" si="144"/>
        <v>Very Low</v>
      </c>
      <c r="L414" t="s">
        <v>2358</v>
      </c>
      <c r="M414">
        <v>4000</v>
      </c>
      <c r="N414" t="str">
        <f t="shared" si="145"/>
        <v>Low</v>
      </c>
      <c r="O414">
        <v>84303558</v>
      </c>
      <c r="P414" t="str">
        <f t="shared" si="146"/>
        <v>Hit</v>
      </c>
      <c r="Q414" t="s">
        <v>442</v>
      </c>
      <c r="R414" t="str">
        <f t="shared" si="147"/>
        <v>Adventure</v>
      </c>
      <c r="S414">
        <f t="shared" si="148"/>
        <v>4</v>
      </c>
      <c r="T414" t="s">
        <v>221</v>
      </c>
      <c r="U414" t="s">
        <v>2359</v>
      </c>
      <c r="V414">
        <v>65270</v>
      </c>
      <c r="W414" t="str">
        <f t="shared" si="149"/>
        <v>Medium</v>
      </c>
      <c r="X414">
        <v>6081</v>
      </c>
      <c r="Y414" t="str">
        <f t="shared" si="150"/>
        <v>Low</v>
      </c>
      <c r="Z414" t="s">
        <v>2360</v>
      </c>
      <c r="AA414">
        <v>1</v>
      </c>
      <c r="AB414" t="str">
        <f t="shared" si="151"/>
        <v>Solo Star Poster</v>
      </c>
      <c r="AC414" t="s">
        <v>2361</v>
      </c>
      <c r="AD414" t="s">
        <v>2362</v>
      </c>
      <c r="AE414">
        <v>100</v>
      </c>
      <c r="AF414" t="str">
        <f t="shared" si="152"/>
        <v>Very Low</v>
      </c>
      <c r="AG414" t="s">
        <v>9</v>
      </c>
      <c r="AH414" t="s">
        <v>10</v>
      </c>
      <c r="AI414" t="s">
        <v>66</v>
      </c>
      <c r="AJ414" t="str">
        <f t="shared" si="153"/>
        <v>Family</v>
      </c>
      <c r="AK414">
        <v>85000000</v>
      </c>
      <c r="AL414" t="str">
        <f t="shared" si="154"/>
        <v>Medium Budget</v>
      </c>
      <c r="AM414">
        <v>2006</v>
      </c>
      <c r="AN414">
        <f t="shared" si="155"/>
        <v>19</v>
      </c>
      <c r="AO414" t="str">
        <f t="shared" si="156"/>
        <v>Old Classic</v>
      </c>
      <c r="AP414">
        <v>650</v>
      </c>
      <c r="AQ414" t="str">
        <f t="shared" si="157"/>
        <v>Very Low</v>
      </c>
      <c r="AR414">
        <v>6.2</v>
      </c>
      <c r="AS414" t="str">
        <f t="shared" si="158"/>
        <v>Average</v>
      </c>
      <c r="AT414">
        <v>1.85</v>
      </c>
      <c r="AU414" t="str">
        <f t="shared" si="159"/>
        <v>HDTV / Widescreen</v>
      </c>
      <c r="AV414">
        <v>863</v>
      </c>
      <c r="AW414" t="str">
        <f t="shared" si="160"/>
        <v>Very Low</v>
      </c>
    </row>
    <row r="415" spans="1:49" x14ac:dyDescent="0.3">
      <c r="A415" t="s">
        <v>0</v>
      </c>
      <c r="B415" t="s">
        <v>2363</v>
      </c>
      <c r="C415">
        <v>459</v>
      </c>
      <c r="D415" t="str">
        <f t="shared" si="140"/>
        <v>Medium</v>
      </c>
      <c r="E415">
        <v>139</v>
      </c>
      <c r="F415" t="str">
        <f t="shared" si="141"/>
        <v>2h 19m</v>
      </c>
      <c r="G415" t="str">
        <f t="shared" si="142"/>
        <v>Long Movie</v>
      </c>
      <c r="H415">
        <v>168</v>
      </c>
      <c r="I415" t="str">
        <f t="shared" si="143"/>
        <v>Very Low</v>
      </c>
      <c r="J415">
        <v>1000</v>
      </c>
      <c r="K415" t="str">
        <f t="shared" si="144"/>
        <v>Very Low</v>
      </c>
      <c r="L415" t="s">
        <v>1509</v>
      </c>
      <c r="M415">
        <v>14000</v>
      </c>
      <c r="N415" t="str">
        <f t="shared" si="145"/>
        <v>Medium</v>
      </c>
      <c r="O415">
        <v>150832203</v>
      </c>
      <c r="P415" t="str">
        <f t="shared" si="146"/>
        <v>Hit</v>
      </c>
      <c r="Q415" t="s">
        <v>1351</v>
      </c>
      <c r="R415" t="str">
        <f t="shared" si="147"/>
        <v>Adventure</v>
      </c>
      <c r="S415">
        <f t="shared" si="148"/>
        <v>3</v>
      </c>
      <c r="T415" t="s">
        <v>184</v>
      </c>
      <c r="U415" t="s">
        <v>2364</v>
      </c>
      <c r="V415">
        <v>341058</v>
      </c>
      <c r="W415" t="str">
        <f t="shared" si="149"/>
        <v>High</v>
      </c>
      <c r="X415">
        <v>22226</v>
      </c>
      <c r="Y415" t="str">
        <f t="shared" si="150"/>
        <v>Medium</v>
      </c>
      <c r="Z415" t="s">
        <v>1511</v>
      </c>
      <c r="AA415">
        <v>2</v>
      </c>
      <c r="AB415" t="str">
        <f t="shared" si="151"/>
        <v>Duo/Trio Poster</v>
      </c>
      <c r="AC415" t="s">
        <v>2365</v>
      </c>
      <c r="AD415" t="s">
        <v>2366</v>
      </c>
      <c r="AE415">
        <v>713</v>
      </c>
      <c r="AF415" t="str">
        <f t="shared" si="152"/>
        <v>Low</v>
      </c>
      <c r="AG415" t="s">
        <v>9</v>
      </c>
      <c r="AH415" t="s">
        <v>10</v>
      </c>
      <c r="AI415" t="s">
        <v>11</v>
      </c>
      <c r="AJ415" t="str">
        <f t="shared" si="153"/>
        <v>Teen</v>
      </c>
      <c r="AK415">
        <v>85000000</v>
      </c>
      <c r="AL415" t="str">
        <f t="shared" si="154"/>
        <v>Medium Budget</v>
      </c>
      <c r="AM415">
        <v>2014</v>
      </c>
      <c r="AN415">
        <f t="shared" si="155"/>
        <v>11</v>
      </c>
      <c r="AO415" t="str">
        <f t="shared" si="156"/>
        <v>Modern Classic</v>
      </c>
      <c r="AP415">
        <v>5000</v>
      </c>
      <c r="AQ415" t="str">
        <f t="shared" si="157"/>
        <v>Low</v>
      </c>
      <c r="AR415">
        <v>6.7</v>
      </c>
      <c r="AS415" t="str">
        <f t="shared" si="158"/>
        <v>Average</v>
      </c>
      <c r="AT415">
        <v>2.35</v>
      </c>
      <c r="AU415" t="str">
        <f t="shared" si="159"/>
        <v>Cinematic Widescreen</v>
      </c>
      <c r="AV415">
        <v>49000</v>
      </c>
      <c r="AW415" t="str">
        <f t="shared" si="160"/>
        <v>Medium</v>
      </c>
    </row>
    <row r="416" spans="1:49" x14ac:dyDescent="0.3">
      <c r="A416" t="s">
        <v>0</v>
      </c>
      <c r="B416" t="s">
        <v>2367</v>
      </c>
      <c r="C416">
        <v>187</v>
      </c>
      <c r="D416" t="str">
        <f t="shared" si="140"/>
        <v>Low</v>
      </c>
      <c r="E416">
        <v>131</v>
      </c>
      <c r="F416" t="str">
        <f t="shared" si="141"/>
        <v>2h 11m</v>
      </c>
      <c r="G416" t="str">
        <f t="shared" si="142"/>
        <v>Long Movie</v>
      </c>
      <c r="H416">
        <v>218</v>
      </c>
      <c r="I416" t="str">
        <f t="shared" si="143"/>
        <v>Very Low</v>
      </c>
      <c r="J416">
        <v>29</v>
      </c>
      <c r="K416" t="str">
        <f t="shared" si="144"/>
        <v>Very Low</v>
      </c>
      <c r="L416" t="s">
        <v>2368</v>
      </c>
      <c r="M416">
        <v>5000</v>
      </c>
      <c r="N416" t="str">
        <f t="shared" si="145"/>
        <v>Low</v>
      </c>
      <c r="O416">
        <v>51396781</v>
      </c>
      <c r="P416" t="str">
        <f t="shared" si="146"/>
        <v>Hit</v>
      </c>
      <c r="Q416" t="s">
        <v>1932</v>
      </c>
      <c r="R416" t="str">
        <f t="shared" si="147"/>
        <v>Drama</v>
      </c>
      <c r="S416">
        <f t="shared" si="148"/>
        <v>3</v>
      </c>
      <c r="T416" t="s">
        <v>2369</v>
      </c>
      <c r="U416" t="s">
        <v>2370</v>
      </c>
      <c r="V416">
        <v>188887</v>
      </c>
      <c r="W416" t="str">
        <f t="shared" si="149"/>
        <v>Medium</v>
      </c>
      <c r="X416">
        <v>5103</v>
      </c>
      <c r="Y416" t="str">
        <f t="shared" si="150"/>
        <v>Low</v>
      </c>
      <c r="Z416" t="s">
        <v>2371</v>
      </c>
      <c r="AA416">
        <v>1</v>
      </c>
      <c r="AB416" t="str">
        <f t="shared" si="151"/>
        <v>Solo Star Poster</v>
      </c>
      <c r="AC416" t="s">
        <v>2372</v>
      </c>
      <c r="AD416" t="s">
        <v>2373</v>
      </c>
      <c r="AE416">
        <v>662</v>
      </c>
      <c r="AF416" t="str">
        <f t="shared" si="152"/>
        <v>Low</v>
      </c>
      <c r="AG416" t="s">
        <v>9</v>
      </c>
      <c r="AH416" t="s">
        <v>10</v>
      </c>
      <c r="AI416" t="s">
        <v>556</v>
      </c>
      <c r="AJ416" t="str">
        <f t="shared" si="153"/>
        <v>Adult</v>
      </c>
      <c r="AK416">
        <v>68000000</v>
      </c>
      <c r="AL416" t="str">
        <f t="shared" si="154"/>
        <v>Medium Budget</v>
      </c>
      <c r="AM416">
        <v>2001</v>
      </c>
      <c r="AN416">
        <f t="shared" si="155"/>
        <v>24</v>
      </c>
      <c r="AO416" t="str">
        <f t="shared" si="156"/>
        <v>Old Classic</v>
      </c>
      <c r="AP416">
        <v>35</v>
      </c>
      <c r="AQ416" t="str">
        <f t="shared" si="157"/>
        <v>Very Low</v>
      </c>
      <c r="AR416">
        <v>7.6</v>
      </c>
      <c r="AS416" t="str">
        <f t="shared" si="158"/>
        <v>Good</v>
      </c>
      <c r="AT416">
        <v>2.35</v>
      </c>
      <c r="AU416" t="str">
        <f t="shared" si="159"/>
        <v>Cinematic Widescreen</v>
      </c>
      <c r="AV416">
        <v>0</v>
      </c>
      <c r="AW416" t="str">
        <f t="shared" si="160"/>
        <v>Very Low</v>
      </c>
    </row>
    <row r="417" spans="1:49" x14ac:dyDescent="0.3">
      <c r="A417" t="s">
        <v>0</v>
      </c>
      <c r="B417" t="s">
        <v>196</v>
      </c>
      <c r="C417">
        <v>151</v>
      </c>
      <c r="D417" t="str">
        <f t="shared" si="140"/>
        <v>Low</v>
      </c>
      <c r="E417">
        <v>104</v>
      </c>
      <c r="F417" t="str">
        <f t="shared" si="141"/>
        <v>1h 44m</v>
      </c>
      <c r="G417" t="str">
        <f t="shared" si="142"/>
        <v>Standard Movie</v>
      </c>
      <c r="H417">
        <v>532</v>
      </c>
      <c r="I417" t="str">
        <f t="shared" si="143"/>
        <v>Very Low</v>
      </c>
      <c r="J417">
        <v>557</v>
      </c>
      <c r="K417" t="str">
        <f t="shared" si="144"/>
        <v>Very Low</v>
      </c>
      <c r="L417" t="s">
        <v>953</v>
      </c>
      <c r="M417">
        <v>12000</v>
      </c>
      <c r="N417" t="str">
        <f t="shared" si="145"/>
        <v>Medium</v>
      </c>
      <c r="O417">
        <v>47592825</v>
      </c>
      <c r="P417" t="str">
        <f t="shared" si="146"/>
        <v>Average</v>
      </c>
      <c r="Q417" t="s">
        <v>1048</v>
      </c>
      <c r="R417" t="str">
        <f t="shared" si="147"/>
        <v>Action</v>
      </c>
      <c r="S417">
        <f t="shared" si="148"/>
        <v>4</v>
      </c>
      <c r="T417" t="s">
        <v>1043</v>
      </c>
      <c r="U417" t="s">
        <v>2374</v>
      </c>
      <c r="V417">
        <v>82731</v>
      </c>
      <c r="W417" t="str">
        <f t="shared" si="149"/>
        <v>Medium</v>
      </c>
      <c r="X417">
        <v>16930</v>
      </c>
      <c r="Y417" t="str">
        <f t="shared" si="150"/>
        <v>Medium</v>
      </c>
      <c r="Z417" t="s">
        <v>329</v>
      </c>
      <c r="AA417">
        <v>1</v>
      </c>
      <c r="AB417" t="str">
        <f t="shared" si="151"/>
        <v>Solo Star Poster</v>
      </c>
      <c r="AC417" t="s">
        <v>2375</v>
      </c>
      <c r="AD417" t="s">
        <v>2376</v>
      </c>
      <c r="AE417">
        <v>255</v>
      </c>
      <c r="AF417" t="str">
        <f t="shared" si="152"/>
        <v>Very Low</v>
      </c>
      <c r="AG417" t="s">
        <v>9</v>
      </c>
      <c r="AH417" t="s">
        <v>10</v>
      </c>
      <c r="AI417" t="s">
        <v>11</v>
      </c>
      <c r="AJ417" t="str">
        <f t="shared" si="153"/>
        <v>Teen</v>
      </c>
      <c r="AK417">
        <v>85000000</v>
      </c>
      <c r="AL417" t="str">
        <f t="shared" si="154"/>
        <v>Medium Budget</v>
      </c>
      <c r="AM417">
        <v>2003</v>
      </c>
      <c r="AN417">
        <f t="shared" si="155"/>
        <v>22</v>
      </c>
      <c r="AO417" t="str">
        <f t="shared" si="156"/>
        <v>Old Classic</v>
      </c>
      <c r="AP417">
        <v>3000</v>
      </c>
      <c r="AQ417" t="str">
        <f t="shared" si="157"/>
        <v>Low</v>
      </c>
      <c r="AR417">
        <v>6.7</v>
      </c>
      <c r="AS417" t="str">
        <f t="shared" si="158"/>
        <v>Average</v>
      </c>
      <c r="AT417">
        <v>2.35</v>
      </c>
      <c r="AU417" t="str">
        <f t="shared" si="159"/>
        <v>Cinematic Widescreen</v>
      </c>
      <c r="AV417">
        <v>0</v>
      </c>
      <c r="AW417" t="str">
        <f t="shared" si="160"/>
        <v>Very Low</v>
      </c>
    </row>
    <row r="418" spans="1:49" x14ac:dyDescent="0.3">
      <c r="A418" t="s">
        <v>0</v>
      </c>
      <c r="B418" t="s">
        <v>1282</v>
      </c>
      <c r="C418">
        <v>80</v>
      </c>
      <c r="D418" t="str">
        <f t="shared" si="140"/>
        <v>Low</v>
      </c>
      <c r="E418">
        <v>130</v>
      </c>
      <c r="F418" t="str">
        <f t="shared" si="141"/>
        <v>2h 10m</v>
      </c>
      <c r="G418" t="str">
        <f t="shared" si="142"/>
        <v>Long Movie</v>
      </c>
      <c r="H418">
        <v>323</v>
      </c>
      <c r="I418" t="str">
        <f t="shared" si="143"/>
        <v>Very Low</v>
      </c>
      <c r="J418">
        <v>330</v>
      </c>
      <c r="K418" t="str">
        <f t="shared" si="144"/>
        <v>Very Low</v>
      </c>
      <c r="L418" t="s">
        <v>2377</v>
      </c>
      <c r="M418">
        <v>670</v>
      </c>
      <c r="N418" t="str">
        <f t="shared" si="145"/>
        <v>Low</v>
      </c>
      <c r="O418">
        <v>50016394</v>
      </c>
      <c r="P418" t="str">
        <f t="shared" si="146"/>
        <v>Hit</v>
      </c>
      <c r="Q418" t="s">
        <v>2378</v>
      </c>
      <c r="R418" t="str">
        <f t="shared" si="147"/>
        <v>Action</v>
      </c>
      <c r="S418">
        <f t="shared" si="148"/>
        <v>4</v>
      </c>
      <c r="T418" t="s">
        <v>2379</v>
      </c>
      <c r="U418" t="s">
        <v>2380</v>
      </c>
      <c r="V418">
        <v>106528</v>
      </c>
      <c r="W418" t="str">
        <f t="shared" si="149"/>
        <v>Medium</v>
      </c>
      <c r="X418">
        <v>2407</v>
      </c>
      <c r="Y418" t="str">
        <f t="shared" si="150"/>
        <v>Low</v>
      </c>
      <c r="Z418" t="s">
        <v>2016</v>
      </c>
      <c r="AA418">
        <v>1</v>
      </c>
      <c r="AB418" t="str">
        <f t="shared" si="151"/>
        <v>Solo Star Poster</v>
      </c>
      <c r="AC418" t="s">
        <v>2381</v>
      </c>
      <c r="AD418" t="s">
        <v>2382</v>
      </c>
      <c r="AE418">
        <v>257</v>
      </c>
      <c r="AF418" t="str">
        <f t="shared" si="152"/>
        <v>Very Low</v>
      </c>
      <c r="AG418" t="s">
        <v>9</v>
      </c>
      <c r="AH418" t="s">
        <v>10</v>
      </c>
      <c r="AI418" t="s">
        <v>11</v>
      </c>
      <c r="AJ418" t="str">
        <f t="shared" si="153"/>
        <v>Teen</v>
      </c>
      <c r="AK418">
        <v>70000000</v>
      </c>
      <c r="AL418" t="str">
        <f t="shared" si="154"/>
        <v>Medium Budget</v>
      </c>
      <c r="AM418">
        <v>1993</v>
      </c>
      <c r="AN418">
        <f t="shared" si="155"/>
        <v>32</v>
      </c>
      <c r="AO418" t="str">
        <f t="shared" si="156"/>
        <v>Old Classic</v>
      </c>
      <c r="AP418">
        <v>442</v>
      </c>
      <c r="AQ418" t="str">
        <f t="shared" si="157"/>
        <v>Very Low</v>
      </c>
      <c r="AR418">
        <v>6.2</v>
      </c>
      <c r="AS418" t="str">
        <f t="shared" si="158"/>
        <v>Average</v>
      </c>
      <c r="AT418">
        <v>2.35</v>
      </c>
      <c r="AU418" t="str">
        <f t="shared" si="159"/>
        <v>Cinematic Widescreen</v>
      </c>
      <c r="AV418">
        <v>0</v>
      </c>
      <c r="AW418" t="str">
        <f t="shared" si="160"/>
        <v>Very Low</v>
      </c>
    </row>
    <row r="419" spans="1:49" x14ac:dyDescent="0.3">
      <c r="A419" t="s">
        <v>0</v>
      </c>
      <c r="B419" t="s">
        <v>128</v>
      </c>
      <c r="C419">
        <v>229</v>
      </c>
      <c r="D419" t="str">
        <f t="shared" si="140"/>
        <v>Medium</v>
      </c>
      <c r="E419">
        <v>145</v>
      </c>
      <c r="F419" t="str">
        <f t="shared" si="141"/>
        <v>2h 25m</v>
      </c>
      <c r="G419" t="str">
        <f t="shared" si="142"/>
        <v>Long Movie</v>
      </c>
      <c r="H419">
        <v>252</v>
      </c>
      <c r="I419" t="str">
        <f t="shared" si="143"/>
        <v>Very Low</v>
      </c>
      <c r="J419">
        <v>210</v>
      </c>
      <c r="K419" t="str">
        <f t="shared" si="144"/>
        <v>Very Low</v>
      </c>
      <c r="L419" t="s">
        <v>723</v>
      </c>
      <c r="M419">
        <v>879</v>
      </c>
      <c r="N419" t="str">
        <f t="shared" si="145"/>
        <v>Low</v>
      </c>
      <c r="O419">
        <v>57010853</v>
      </c>
      <c r="P419" t="str">
        <f t="shared" si="146"/>
        <v>Hit</v>
      </c>
      <c r="Q419" t="s">
        <v>185</v>
      </c>
      <c r="R419" t="str">
        <f t="shared" si="147"/>
        <v>Drama</v>
      </c>
      <c r="S419">
        <f t="shared" si="148"/>
        <v>2</v>
      </c>
      <c r="T419" t="s">
        <v>2383</v>
      </c>
      <c r="U419" t="s">
        <v>2384</v>
      </c>
      <c r="V419">
        <v>119286</v>
      </c>
      <c r="W419" t="str">
        <f t="shared" si="149"/>
        <v>Medium</v>
      </c>
      <c r="X419">
        <v>2380</v>
      </c>
      <c r="Y419" t="str">
        <f t="shared" si="150"/>
        <v>Low</v>
      </c>
      <c r="Z419" t="s">
        <v>2385</v>
      </c>
      <c r="AA419">
        <v>1</v>
      </c>
      <c r="AB419" t="str">
        <f t="shared" si="151"/>
        <v>Solo Star Poster</v>
      </c>
      <c r="AC419" t="s">
        <v>2386</v>
      </c>
      <c r="AD419" t="s">
        <v>2387</v>
      </c>
      <c r="AE419">
        <v>548</v>
      </c>
      <c r="AF419" t="str">
        <f t="shared" si="152"/>
        <v>Low</v>
      </c>
      <c r="AG419" t="s">
        <v>9</v>
      </c>
      <c r="AH419" t="s">
        <v>10</v>
      </c>
      <c r="AI419" t="s">
        <v>11</v>
      </c>
      <c r="AJ419" t="str">
        <f t="shared" si="153"/>
        <v>Teen</v>
      </c>
      <c r="AK419">
        <v>85000000</v>
      </c>
      <c r="AL419" t="str">
        <f t="shared" si="154"/>
        <v>Medium Budget</v>
      </c>
      <c r="AM419">
        <v>2005</v>
      </c>
      <c r="AN419">
        <f t="shared" si="155"/>
        <v>20</v>
      </c>
      <c r="AO419" t="str">
        <f t="shared" si="156"/>
        <v>Old Classic</v>
      </c>
      <c r="AP419">
        <v>691</v>
      </c>
      <c r="AQ419" t="str">
        <f t="shared" si="157"/>
        <v>Very Low</v>
      </c>
      <c r="AR419">
        <v>7.3</v>
      </c>
      <c r="AS419" t="str">
        <f t="shared" si="158"/>
        <v>Good</v>
      </c>
      <c r="AT419">
        <v>2.35</v>
      </c>
      <c r="AU419" t="str">
        <f t="shared" si="159"/>
        <v>Cinematic Widescreen</v>
      </c>
      <c r="AV419">
        <v>0</v>
      </c>
      <c r="AW419" t="str">
        <f t="shared" si="160"/>
        <v>Very Low</v>
      </c>
    </row>
    <row r="420" spans="1:49" x14ac:dyDescent="0.3">
      <c r="A420" t="s">
        <v>0</v>
      </c>
      <c r="B420" t="s">
        <v>379</v>
      </c>
      <c r="C420">
        <v>158</v>
      </c>
      <c r="D420" t="str">
        <f t="shared" si="140"/>
        <v>Low</v>
      </c>
      <c r="E420">
        <v>104</v>
      </c>
      <c r="F420" t="str">
        <f t="shared" si="141"/>
        <v>1h 44m</v>
      </c>
      <c r="G420" t="str">
        <f t="shared" si="142"/>
        <v>Standard Movie</v>
      </c>
      <c r="H420">
        <v>681</v>
      </c>
      <c r="I420" t="str">
        <f t="shared" si="143"/>
        <v>Very Low</v>
      </c>
      <c r="J420">
        <v>159</v>
      </c>
      <c r="K420" t="str">
        <f t="shared" si="144"/>
        <v>Very Low</v>
      </c>
      <c r="L420" t="s">
        <v>2388</v>
      </c>
      <c r="M420">
        <v>584</v>
      </c>
      <c r="N420" t="str">
        <f t="shared" si="145"/>
        <v>Low</v>
      </c>
      <c r="O420">
        <v>62494975</v>
      </c>
      <c r="P420" t="str">
        <f t="shared" si="146"/>
        <v>Hit</v>
      </c>
      <c r="Q420" t="s">
        <v>305</v>
      </c>
      <c r="R420" t="str">
        <f t="shared" si="147"/>
        <v>Action</v>
      </c>
      <c r="S420">
        <f t="shared" si="148"/>
        <v>3</v>
      </c>
      <c r="T420" t="s">
        <v>2389</v>
      </c>
      <c r="U420" t="s">
        <v>2390</v>
      </c>
      <c r="V420">
        <v>179500</v>
      </c>
      <c r="W420" t="str">
        <f t="shared" si="149"/>
        <v>Medium</v>
      </c>
      <c r="X420">
        <v>1235</v>
      </c>
      <c r="Y420" t="str">
        <f t="shared" si="150"/>
        <v>Low</v>
      </c>
      <c r="Z420" t="s">
        <v>2391</v>
      </c>
      <c r="AA420">
        <v>5</v>
      </c>
      <c r="AB420" t="str">
        <f t="shared" si="151"/>
        <v>Ensemble Poster</v>
      </c>
      <c r="AC420" t="s">
        <v>2392</v>
      </c>
      <c r="AD420" t="s">
        <v>2393</v>
      </c>
      <c r="AE420">
        <v>378</v>
      </c>
      <c r="AF420" t="str">
        <f t="shared" si="152"/>
        <v>Very Low</v>
      </c>
      <c r="AG420" t="s">
        <v>9</v>
      </c>
      <c r="AH420" t="s">
        <v>10</v>
      </c>
      <c r="AI420" t="s">
        <v>11</v>
      </c>
      <c r="AJ420" t="str">
        <f t="shared" si="153"/>
        <v>Teen</v>
      </c>
      <c r="AK420">
        <v>85000000</v>
      </c>
      <c r="AL420" t="str">
        <f t="shared" si="154"/>
        <v>Medium Budget</v>
      </c>
      <c r="AM420">
        <v>2006</v>
      </c>
      <c r="AN420">
        <f t="shared" si="155"/>
        <v>19</v>
      </c>
      <c r="AO420" t="str">
        <f t="shared" si="156"/>
        <v>Old Classic</v>
      </c>
      <c r="AP420">
        <v>227</v>
      </c>
      <c r="AQ420" t="str">
        <f t="shared" si="157"/>
        <v>Very Low</v>
      </c>
      <c r="AR420">
        <v>6</v>
      </c>
      <c r="AS420" t="str">
        <f t="shared" si="158"/>
        <v>Average</v>
      </c>
      <c r="AT420">
        <v>2.35</v>
      </c>
      <c r="AU420" t="str">
        <f t="shared" si="159"/>
        <v>Cinematic Widescreen</v>
      </c>
      <c r="AV420">
        <v>0</v>
      </c>
      <c r="AW420" t="str">
        <f t="shared" si="160"/>
        <v>Very Low</v>
      </c>
    </row>
    <row r="421" spans="1:49" x14ac:dyDescent="0.3">
      <c r="A421" t="s">
        <v>0</v>
      </c>
      <c r="B421" t="s">
        <v>2394</v>
      </c>
      <c r="C421">
        <v>190</v>
      </c>
      <c r="D421" t="str">
        <f t="shared" si="140"/>
        <v>Low</v>
      </c>
      <c r="E421">
        <v>97</v>
      </c>
      <c r="F421" t="str">
        <f t="shared" si="141"/>
        <v>1h 37m</v>
      </c>
      <c r="G421" t="str">
        <f t="shared" si="142"/>
        <v>Standard Movie</v>
      </c>
      <c r="H421">
        <v>6</v>
      </c>
      <c r="I421" t="str">
        <f t="shared" si="143"/>
        <v>Very Low</v>
      </c>
      <c r="J421">
        <v>561</v>
      </c>
      <c r="K421" t="str">
        <f t="shared" si="144"/>
        <v>Very Low</v>
      </c>
      <c r="L421" t="s">
        <v>2395</v>
      </c>
      <c r="M421">
        <v>1000</v>
      </c>
      <c r="N421" t="str">
        <f t="shared" si="145"/>
        <v>Low</v>
      </c>
      <c r="O421">
        <v>46440491</v>
      </c>
      <c r="P421" t="str">
        <f t="shared" si="146"/>
        <v>Average</v>
      </c>
      <c r="Q421" t="s">
        <v>242</v>
      </c>
      <c r="R421" t="str">
        <f t="shared" si="147"/>
        <v>Adventure</v>
      </c>
      <c r="S421">
        <f t="shared" si="148"/>
        <v>5</v>
      </c>
      <c r="T421" t="s">
        <v>364</v>
      </c>
      <c r="U421" t="s">
        <v>2396</v>
      </c>
      <c r="V421">
        <v>35446</v>
      </c>
      <c r="W421" t="str">
        <f t="shared" si="149"/>
        <v>Low</v>
      </c>
      <c r="X421">
        <v>2707</v>
      </c>
      <c r="Y421" t="str">
        <f t="shared" si="150"/>
        <v>Low</v>
      </c>
      <c r="Z421" t="s">
        <v>2397</v>
      </c>
      <c r="AA421">
        <v>1</v>
      </c>
      <c r="AB421" t="str">
        <f t="shared" si="151"/>
        <v>Solo Star Poster</v>
      </c>
      <c r="AC421" t="s">
        <v>2398</v>
      </c>
      <c r="AD421" t="s">
        <v>2399</v>
      </c>
      <c r="AE421">
        <v>78</v>
      </c>
      <c r="AF421" t="str">
        <f t="shared" si="152"/>
        <v>Very Low</v>
      </c>
      <c r="AG421" t="s">
        <v>9</v>
      </c>
      <c r="AH421" t="s">
        <v>28</v>
      </c>
      <c r="AI421" t="s">
        <v>66</v>
      </c>
      <c r="AJ421" t="str">
        <f t="shared" si="153"/>
        <v>Family</v>
      </c>
      <c r="AK421">
        <v>100000000</v>
      </c>
      <c r="AL421" t="str">
        <f t="shared" si="154"/>
        <v>High Budget</v>
      </c>
      <c r="AM421">
        <v>2011</v>
      </c>
      <c r="AN421">
        <f t="shared" si="155"/>
        <v>14</v>
      </c>
      <c r="AO421" t="str">
        <f t="shared" si="156"/>
        <v>Modern Classic</v>
      </c>
      <c r="AP421">
        <v>579</v>
      </c>
      <c r="AQ421" t="str">
        <f t="shared" si="157"/>
        <v>Very Low</v>
      </c>
      <c r="AR421">
        <v>7.1</v>
      </c>
      <c r="AS421" t="str">
        <f t="shared" si="158"/>
        <v>Good</v>
      </c>
      <c r="AT421">
        <v>1.85</v>
      </c>
      <c r="AU421" t="str">
        <f t="shared" si="159"/>
        <v>HDTV / Widescreen</v>
      </c>
      <c r="AV421">
        <v>0</v>
      </c>
      <c r="AW421" t="str">
        <f t="shared" si="160"/>
        <v>Very Low</v>
      </c>
    </row>
    <row r="422" spans="1:49" x14ac:dyDescent="0.3">
      <c r="A422" t="s">
        <v>0</v>
      </c>
      <c r="B422" t="s">
        <v>2400</v>
      </c>
      <c r="C422">
        <v>98</v>
      </c>
      <c r="D422" t="str">
        <f t="shared" si="140"/>
        <v>Low</v>
      </c>
      <c r="E422">
        <v>178</v>
      </c>
      <c r="F422" t="str">
        <f t="shared" si="141"/>
        <v>2h 58m</v>
      </c>
      <c r="G422" t="str">
        <f t="shared" si="142"/>
        <v>Long Movie</v>
      </c>
      <c r="H422">
        <v>102</v>
      </c>
      <c r="I422" t="str">
        <f t="shared" si="143"/>
        <v>Very Low</v>
      </c>
      <c r="J422">
        <v>551</v>
      </c>
      <c r="K422" t="str">
        <f t="shared" si="144"/>
        <v>Very Low</v>
      </c>
      <c r="L422" t="s">
        <v>311</v>
      </c>
      <c r="M422">
        <v>12000</v>
      </c>
      <c r="N422" t="str">
        <f t="shared" si="145"/>
        <v>Medium</v>
      </c>
      <c r="O422">
        <v>44606335</v>
      </c>
      <c r="P422" t="str">
        <f t="shared" si="146"/>
        <v>Average</v>
      </c>
      <c r="Q422" t="s">
        <v>658</v>
      </c>
      <c r="R422" t="str">
        <f t="shared" si="147"/>
        <v>Drama</v>
      </c>
      <c r="S422">
        <f t="shared" si="148"/>
        <v>3</v>
      </c>
      <c r="T422" t="s">
        <v>733</v>
      </c>
      <c r="U422" t="s">
        <v>2401</v>
      </c>
      <c r="V422">
        <v>169023</v>
      </c>
      <c r="W422" t="str">
        <f t="shared" si="149"/>
        <v>Medium</v>
      </c>
      <c r="X422">
        <v>23950</v>
      </c>
      <c r="Y422" t="str">
        <f t="shared" si="150"/>
        <v>Medium</v>
      </c>
      <c r="Z422" t="s">
        <v>893</v>
      </c>
      <c r="AA422">
        <v>0</v>
      </c>
      <c r="AB422" t="str">
        <f t="shared" si="151"/>
        <v>Symbolic Poster</v>
      </c>
      <c r="AC422" t="s">
        <v>2402</v>
      </c>
      <c r="AD422" t="s">
        <v>2403</v>
      </c>
      <c r="AE422">
        <v>703</v>
      </c>
      <c r="AF422" t="str">
        <f t="shared" si="152"/>
        <v>Low</v>
      </c>
      <c r="AG422" t="s">
        <v>9</v>
      </c>
      <c r="AH422" t="s">
        <v>10</v>
      </c>
      <c r="AI422" t="s">
        <v>11</v>
      </c>
      <c r="AJ422" t="str">
        <f t="shared" si="153"/>
        <v>Teen</v>
      </c>
      <c r="AK422">
        <v>90000000</v>
      </c>
      <c r="AL422" t="str">
        <f t="shared" si="154"/>
        <v>Medium Budget</v>
      </c>
      <c r="AM422">
        <v>1998</v>
      </c>
      <c r="AN422">
        <f t="shared" si="155"/>
        <v>27</v>
      </c>
      <c r="AO422" t="str">
        <f t="shared" si="156"/>
        <v>Old Classic</v>
      </c>
      <c r="AP422">
        <v>11000</v>
      </c>
      <c r="AQ422" t="str">
        <f t="shared" si="157"/>
        <v>Medium</v>
      </c>
      <c r="AR422">
        <v>7.1</v>
      </c>
      <c r="AS422" t="str">
        <f t="shared" si="158"/>
        <v>Good</v>
      </c>
      <c r="AT422">
        <v>1.85</v>
      </c>
      <c r="AU422" t="str">
        <f t="shared" si="159"/>
        <v>HDTV / Widescreen</v>
      </c>
      <c r="AV422">
        <v>10000</v>
      </c>
      <c r="AW422" t="str">
        <f t="shared" si="160"/>
        <v>Low</v>
      </c>
    </row>
    <row r="423" spans="1:49" x14ac:dyDescent="0.3">
      <c r="A423" t="s">
        <v>0</v>
      </c>
      <c r="B423" t="s">
        <v>2404</v>
      </c>
      <c r="C423">
        <v>135</v>
      </c>
      <c r="D423" t="str">
        <f t="shared" si="140"/>
        <v>Low</v>
      </c>
      <c r="E423">
        <v>108</v>
      </c>
      <c r="F423" t="str">
        <f t="shared" si="141"/>
        <v>1h 48m</v>
      </c>
      <c r="G423" t="str">
        <f t="shared" si="142"/>
        <v>Standard Movie</v>
      </c>
      <c r="H423">
        <v>99</v>
      </c>
      <c r="I423" t="str">
        <f t="shared" si="143"/>
        <v>Very Low</v>
      </c>
      <c r="J423">
        <v>172</v>
      </c>
      <c r="K423" t="str">
        <f t="shared" si="144"/>
        <v>Very Low</v>
      </c>
      <c r="L423" t="s">
        <v>2405</v>
      </c>
      <c r="M423">
        <v>672</v>
      </c>
      <c r="N423" t="str">
        <f t="shared" si="145"/>
        <v>Low</v>
      </c>
      <c r="O423">
        <v>40048332</v>
      </c>
      <c r="P423" t="str">
        <f t="shared" si="146"/>
        <v>Average</v>
      </c>
      <c r="Q423" t="s">
        <v>894</v>
      </c>
      <c r="R423" t="str">
        <f t="shared" si="147"/>
        <v>Action</v>
      </c>
      <c r="S423">
        <f t="shared" si="148"/>
        <v>3</v>
      </c>
      <c r="T423" t="s">
        <v>2406</v>
      </c>
      <c r="U423" t="s">
        <v>2407</v>
      </c>
      <c r="V423">
        <v>61417</v>
      </c>
      <c r="W423" t="str">
        <f t="shared" si="149"/>
        <v>Medium</v>
      </c>
      <c r="X423">
        <v>1460</v>
      </c>
      <c r="Y423" t="str">
        <f t="shared" si="150"/>
        <v>Low</v>
      </c>
      <c r="Z423" t="s">
        <v>2408</v>
      </c>
      <c r="AA423">
        <v>1</v>
      </c>
      <c r="AB423" t="str">
        <f t="shared" si="151"/>
        <v>Solo Star Poster</v>
      </c>
      <c r="AC423" t="s">
        <v>2409</v>
      </c>
      <c r="AD423" t="s">
        <v>2410</v>
      </c>
      <c r="AE423">
        <v>339</v>
      </c>
      <c r="AF423" t="str">
        <f t="shared" si="152"/>
        <v>Very Low</v>
      </c>
      <c r="AG423" t="s">
        <v>9</v>
      </c>
      <c r="AH423" t="s">
        <v>10</v>
      </c>
      <c r="AI423" t="s">
        <v>556</v>
      </c>
      <c r="AJ423" t="str">
        <f t="shared" si="153"/>
        <v>Adult</v>
      </c>
      <c r="AK423">
        <v>85000000</v>
      </c>
      <c r="AL423" t="str">
        <f t="shared" si="154"/>
        <v>Medium Budget</v>
      </c>
      <c r="AM423">
        <v>2002</v>
      </c>
      <c r="AN423">
        <f t="shared" si="155"/>
        <v>23</v>
      </c>
      <c r="AO423" t="str">
        <f t="shared" si="156"/>
        <v>Old Classic</v>
      </c>
      <c r="AP423">
        <v>174</v>
      </c>
      <c r="AQ423" t="str">
        <f t="shared" si="157"/>
        <v>Very Low</v>
      </c>
      <c r="AR423">
        <v>5.5</v>
      </c>
      <c r="AS423" t="str">
        <f t="shared" si="158"/>
        <v>Below Average</v>
      </c>
      <c r="AT423">
        <v>1.85</v>
      </c>
      <c r="AU423" t="str">
        <f t="shared" si="159"/>
        <v>HDTV / Widescreen</v>
      </c>
      <c r="AV423">
        <v>941</v>
      </c>
      <c r="AW423" t="str">
        <f t="shared" si="160"/>
        <v>Very Low</v>
      </c>
    </row>
    <row r="424" spans="1:49" x14ac:dyDescent="0.3">
      <c r="A424" t="s">
        <v>0</v>
      </c>
      <c r="B424" t="s">
        <v>2411</v>
      </c>
      <c r="C424">
        <v>84</v>
      </c>
      <c r="D424" t="str">
        <f t="shared" si="140"/>
        <v>Low</v>
      </c>
      <c r="E424">
        <v>123</v>
      </c>
      <c r="F424" t="str">
        <f t="shared" si="141"/>
        <v>2h 3m</v>
      </c>
      <c r="G424" t="str">
        <f t="shared" si="142"/>
        <v>Long Movie</v>
      </c>
      <c r="H424">
        <v>189</v>
      </c>
      <c r="I424" t="str">
        <f t="shared" si="143"/>
        <v>Very Low</v>
      </c>
      <c r="J424">
        <v>87</v>
      </c>
      <c r="K424" t="str">
        <f t="shared" si="144"/>
        <v>Very Low</v>
      </c>
      <c r="L424" t="s">
        <v>2412</v>
      </c>
      <c r="M424">
        <v>813</v>
      </c>
      <c r="N424" t="str">
        <f t="shared" si="145"/>
        <v>Low</v>
      </c>
      <c r="O424">
        <f>O423</f>
        <v>40048332</v>
      </c>
      <c r="P424" t="str">
        <f t="shared" si="146"/>
        <v>Average</v>
      </c>
      <c r="Q424" t="s">
        <v>2413</v>
      </c>
      <c r="R424" t="str">
        <f t="shared" si="147"/>
        <v>Comedy</v>
      </c>
      <c r="S424">
        <f t="shared" si="148"/>
        <v>4</v>
      </c>
      <c r="T424" t="s">
        <v>2414</v>
      </c>
      <c r="U424" t="s">
        <v>2415</v>
      </c>
      <c r="V424">
        <v>19228</v>
      </c>
      <c r="W424" t="str">
        <f t="shared" si="149"/>
        <v>Low</v>
      </c>
      <c r="X424">
        <v>1476</v>
      </c>
      <c r="Y424" t="str">
        <f t="shared" si="150"/>
        <v>Low</v>
      </c>
      <c r="Z424" t="s">
        <v>2416</v>
      </c>
      <c r="AA424">
        <v>0</v>
      </c>
      <c r="AB424" t="str">
        <f t="shared" si="151"/>
        <v>Symbolic Poster</v>
      </c>
      <c r="AC424" t="s">
        <v>2417</v>
      </c>
      <c r="AD424" t="s">
        <v>2418</v>
      </c>
      <c r="AE424">
        <v>146</v>
      </c>
      <c r="AF424" t="str">
        <f t="shared" si="152"/>
        <v>Very Low</v>
      </c>
      <c r="AG424" t="s">
        <v>9</v>
      </c>
      <c r="AH424" t="s">
        <v>10</v>
      </c>
      <c r="AI424" t="s">
        <v>556</v>
      </c>
      <c r="AJ424" t="str">
        <f t="shared" si="153"/>
        <v>Adult</v>
      </c>
      <c r="AK424">
        <f>AK423</f>
        <v>85000000</v>
      </c>
      <c r="AL424" t="str">
        <f t="shared" si="154"/>
        <v>Medium Budget</v>
      </c>
      <c r="AM424">
        <v>1979</v>
      </c>
      <c r="AN424">
        <f t="shared" si="155"/>
        <v>46</v>
      </c>
      <c r="AO424" t="str">
        <f t="shared" si="156"/>
        <v>Old Classic</v>
      </c>
      <c r="AP424">
        <v>388</v>
      </c>
      <c r="AQ424" t="str">
        <f t="shared" si="157"/>
        <v>Very Low</v>
      </c>
      <c r="AR424">
        <v>7.8</v>
      </c>
      <c r="AS424" t="str">
        <f t="shared" si="158"/>
        <v>Good</v>
      </c>
      <c r="AT424">
        <v>1.85</v>
      </c>
      <c r="AU424" t="str">
        <f t="shared" si="159"/>
        <v>HDTV / Widescreen</v>
      </c>
      <c r="AV424">
        <v>0</v>
      </c>
      <c r="AW424" t="str">
        <f t="shared" si="160"/>
        <v>Very Low</v>
      </c>
    </row>
    <row r="425" spans="1:49" x14ac:dyDescent="0.3">
      <c r="A425" t="s">
        <v>0</v>
      </c>
      <c r="B425" t="s">
        <v>2419</v>
      </c>
      <c r="C425">
        <v>382</v>
      </c>
      <c r="D425" t="str">
        <f t="shared" si="140"/>
        <v>Medium</v>
      </c>
      <c r="E425">
        <v>106</v>
      </c>
      <c r="F425" t="str">
        <f t="shared" si="141"/>
        <v>1h 46m</v>
      </c>
      <c r="G425" t="str">
        <f t="shared" si="142"/>
        <v>Standard Movie</v>
      </c>
      <c r="H425">
        <v>763</v>
      </c>
      <c r="I425" t="str">
        <f t="shared" si="143"/>
        <v>Very Low</v>
      </c>
      <c r="J425">
        <v>809</v>
      </c>
      <c r="K425" t="str">
        <f t="shared" si="144"/>
        <v>Very Low</v>
      </c>
      <c r="L425" t="s">
        <v>1355</v>
      </c>
      <c r="M425">
        <v>8000</v>
      </c>
      <c r="N425" t="str">
        <f t="shared" si="145"/>
        <v>Low</v>
      </c>
      <c r="O425">
        <v>64933670</v>
      </c>
      <c r="P425" t="str">
        <f t="shared" si="146"/>
        <v>Hit</v>
      </c>
      <c r="Q425" t="s">
        <v>2420</v>
      </c>
      <c r="R425" t="str">
        <f t="shared" si="147"/>
        <v>Adventure</v>
      </c>
      <c r="S425">
        <f t="shared" si="148"/>
        <v>5</v>
      </c>
      <c r="T425" t="s">
        <v>1498</v>
      </c>
      <c r="U425" t="s">
        <v>2421</v>
      </c>
      <c r="V425">
        <v>70838</v>
      </c>
      <c r="W425" t="str">
        <f t="shared" si="149"/>
        <v>Medium</v>
      </c>
      <c r="X425">
        <v>11454</v>
      </c>
      <c r="Y425" t="str">
        <f t="shared" si="150"/>
        <v>Medium</v>
      </c>
      <c r="Z425" t="s">
        <v>1447</v>
      </c>
      <c r="AA425">
        <v>1</v>
      </c>
      <c r="AB425" t="str">
        <f t="shared" si="151"/>
        <v>Solo Star Poster</v>
      </c>
      <c r="AC425" t="s">
        <v>2422</v>
      </c>
      <c r="AD425" t="s">
        <v>2423</v>
      </c>
      <c r="AE425">
        <v>208</v>
      </c>
      <c r="AF425" t="str">
        <f t="shared" si="152"/>
        <v>Very Low</v>
      </c>
      <c r="AG425" t="s">
        <v>9</v>
      </c>
      <c r="AH425" t="s">
        <v>10</v>
      </c>
      <c r="AI425" t="s">
        <v>66</v>
      </c>
      <c r="AJ425" t="str">
        <f t="shared" si="153"/>
        <v>Family</v>
      </c>
      <c r="AK425">
        <v>85000000</v>
      </c>
      <c r="AL425" t="str">
        <f t="shared" si="154"/>
        <v>Medium Budget</v>
      </c>
      <c r="AM425">
        <v>2012</v>
      </c>
      <c r="AN425">
        <f t="shared" si="155"/>
        <v>13</v>
      </c>
      <c r="AO425" t="str">
        <f t="shared" si="156"/>
        <v>Modern Classic</v>
      </c>
      <c r="AP425">
        <v>886</v>
      </c>
      <c r="AQ425" t="str">
        <f t="shared" si="157"/>
        <v>Very Low</v>
      </c>
      <c r="AR425">
        <v>5.6</v>
      </c>
      <c r="AS425" t="str">
        <f t="shared" si="158"/>
        <v>Below Average</v>
      </c>
      <c r="AT425">
        <v>1.85</v>
      </c>
      <c r="AU425" t="str">
        <f t="shared" si="159"/>
        <v>HDTV / Widescreen</v>
      </c>
      <c r="AV425">
        <v>18000</v>
      </c>
      <c r="AW425" t="str">
        <f t="shared" si="160"/>
        <v>Medium</v>
      </c>
    </row>
    <row r="426" spans="1:49" x14ac:dyDescent="0.3">
      <c r="A426" t="s">
        <v>0</v>
      </c>
      <c r="B426" t="s">
        <v>2424</v>
      </c>
      <c r="C426">
        <v>393</v>
      </c>
      <c r="D426" t="str">
        <f t="shared" si="140"/>
        <v>Medium</v>
      </c>
      <c r="E426">
        <v>112</v>
      </c>
      <c r="F426" t="str">
        <f t="shared" si="141"/>
        <v>1h 52m</v>
      </c>
      <c r="G426" t="str">
        <f t="shared" si="142"/>
        <v>Standard Movie</v>
      </c>
      <c r="H426">
        <v>1000</v>
      </c>
      <c r="I426" t="str">
        <f t="shared" si="143"/>
        <v>Very Low</v>
      </c>
      <c r="J426">
        <v>719</v>
      </c>
      <c r="K426" t="str">
        <f t="shared" si="144"/>
        <v>Very Low</v>
      </c>
      <c r="L426" t="s">
        <v>2425</v>
      </c>
      <c r="M426">
        <v>10000</v>
      </c>
      <c r="N426" t="str">
        <f t="shared" si="145"/>
        <v>Low</v>
      </c>
      <c r="O426">
        <v>31494270</v>
      </c>
      <c r="P426" t="str">
        <f t="shared" si="146"/>
        <v>Average</v>
      </c>
      <c r="Q426" t="s">
        <v>2426</v>
      </c>
      <c r="R426" t="str">
        <f t="shared" si="147"/>
        <v>Action</v>
      </c>
      <c r="S426">
        <f t="shared" si="148"/>
        <v>4</v>
      </c>
      <c r="T426" t="s">
        <v>2427</v>
      </c>
      <c r="U426" t="s">
        <v>2428</v>
      </c>
      <c r="V426">
        <v>273921</v>
      </c>
      <c r="W426" t="str">
        <f t="shared" si="149"/>
        <v>High</v>
      </c>
      <c r="X426">
        <v>12687</v>
      </c>
      <c r="Y426" t="str">
        <f t="shared" si="150"/>
        <v>Medium</v>
      </c>
      <c r="Z426" t="s">
        <v>2429</v>
      </c>
      <c r="AA426">
        <v>0</v>
      </c>
      <c r="AB426" t="str">
        <f t="shared" si="151"/>
        <v>Symbolic Poster</v>
      </c>
      <c r="AC426" t="s">
        <v>2430</v>
      </c>
      <c r="AD426" t="s">
        <v>2431</v>
      </c>
      <c r="AE426">
        <v>522</v>
      </c>
      <c r="AF426" t="str">
        <f t="shared" si="152"/>
        <v>Low</v>
      </c>
      <c r="AG426" t="s">
        <v>9</v>
      </c>
      <c r="AH426" t="s">
        <v>10</v>
      </c>
      <c r="AI426" t="s">
        <v>11</v>
      </c>
      <c r="AJ426" t="str">
        <f t="shared" si="153"/>
        <v>Teen</v>
      </c>
      <c r="AK426">
        <v>60000000</v>
      </c>
      <c r="AL426" t="str">
        <f t="shared" si="154"/>
        <v>Medium Budget</v>
      </c>
      <c r="AM426">
        <v>2010</v>
      </c>
      <c r="AN426">
        <f t="shared" si="155"/>
        <v>15</v>
      </c>
      <c r="AO426" t="str">
        <f t="shared" si="156"/>
        <v>Modern Classic</v>
      </c>
      <c r="AP426">
        <v>1000</v>
      </c>
      <c r="AQ426" t="str">
        <f t="shared" si="157"/>
        <v>Very Low</v>
      </c>
      <c r="AR426">
        <v>7.5</v>
      </c>
      <c r="AS426" t="str">
        <f t="shared" si="158"/>
        <v>Good</v>
      </c>
      <c r="AT426">
        <v>1.85</v>
      </c>
      <c r="AU426" t="str">
        <f t="shared" si="159"/>
        <v>HDTV / Widescreen</v>
      </c>
      <c r="AV426">
        <v>36000</v>
      </c>
      <c r="AW426" t="str">
        <f t="shared" si="160"/>
        <v>Medium</v>
      </c>
    </row>
    <row r="427" spans="1:49" x14ac:dyDescent="0.3">
      <c r="A427" t="s">
        <v>0</v>
      </c>
      <c r="B427" t="s">
        <v>2432</v>
      </c>
      <c r="C427">
        <v>149</v>
      </c>
      <c r="D427" t="str">
        <f t="shared" si="140"/>
        <v>Low</v>
      </c>
      <c r="E427">
        <v>135</v>
      </c>
      <c r="F427" t="str">
        <f t="shared" si="141"/>
        <v>2h 15m</v>
      </c>
      <c r="G427" t="str">
        <f t="shared" si="142"/>
        <v>Long Movie</v>
      </c>
      <c r="H427">
        <v>36</v>
      </c>
      <c r="I427" t="str">
        <f t="shared" si="143"/>
        <v>Very Low</v>
      </c>
      <c r="J427">
        <v>106</v>
      </c>
      <c r="K427" t="str">
        <f t="shared" si="144"/>
        <v>Very Low</v>
      </c>
      <c r="L427" t="s">
        <v>2433</v>
      </c>
      <c r="M427">
        <v>894</v>
      </c>
      <c r="N427" t="str">
        <f t="shared" si="145"/>
        <v>Low</v>
      </c>
      <c r="O427">
        <v>31111260</v>
      </c>
      <c r="P427" t="str">
        <f t="shared" si="146"/>
        <v>Average</v>
      </c>
      <c r="Q427" t="s">
        <v>198</v>
      </c>
      <c r="R427" t="str">
        <f t="shared" si="147"/>
        <v>Action</v>
      </c>
      <c r="S427">
        <f t="shared" si="148"/>
        <v>4</v>
      </c>
      <c r="T427" t="s">
        <v>251</v>
      </c>
      <c r="U427" t="s">
        <v>2434</v>
      </c>
      <c r="V427">
        <v>77029</v>
      </c>
      <c r="W427" t="str">
        <f t="shared" si="149"/>
        <v>Medium</v>
      </c>
      <c r="X427">
        <v>1439</v>
      </c>
      <c r="Y427" t="str">
        <f t="shared" si="150"/>
        <v>Low</v>
      </c>
      <c r="Z427" t="s">
        <v>2435</v>
      </c>
      <c r="AA427">
        <v>0</v>
      </c>
      <c r="AB427" t="str">
        <f t="shared" si="151"/>
        <v>Symbolic Poster</v>
      </c>
      <c r="AC427" t="s">
        <v>2436</v>
      </c>
      <c r="AD427" t="s">
        <v>2437</v>
      </c>
      <c r="AE427">
        <v>466</v>
      </c>
      <c r="AF427" t="str">
        <f t="shared" si="152"/>
        <v>Very Low</v>
      </c>
      <c r="AG427" t="s">
        <v>9</v>
      </c>
      <c r="AH427" t="s">
        <v>10</v>
      </c>
      <c r="AI427" t="s">
        <v>11</v>
      </c>
      <c r="AJ427" t="str">
        <f t="shared" si="153"/>
        <v>Teen</v>
      </c>
      <c r="AK427">
        <v>60000000</v>
      </c>
      <c r="AL427" t="str">
        <f t="shared" si="154"/>
        <v>Medium Budget</v>
      </c>
      <c r="AM427">
        <v>2003</v>
      </c>
      <c r="AN427">
        <f t="shared" si="155"/>
        <v>22</v>
      </c>
      <c r="AO427" t="str">
        <f t="shared" si="156"/>
        <v>Old Classic</v>
      </c>
      <c r="AP427">
        <v>345</v>
      </c>
      <c r="AQ427" t="str">
        <f t="shared" si="157"/>
        <v>Very Low</v>
      </c>
      <c r="AR427">
        <v>5.4</v>
      </c>
      <c r="AS427" t="str">
        <f t="shared" si="158"/>
        <v>Below Average</v>
      </c>
      <c r="AT427">
        <v>2.35</v>
      </c>
      <c r="AU427" t="str">
        <f t="shared" si="159"/>
        <v>Cinematic Widescreen</v>
      </c>
      <c r="AV427">
        <v>0</v>
      </c>
      <c r="AW427" t="str">
        <f t="shared" si="160"/>
        <v>Very Low</v>
      </c>
    </row>
    <row r="428" spans="1:49" x14ac:dyDescent="0.3">
      <c r="A428" t="s">
        <v>0</v>
      </c>
      <c r="B428" t="s">
        <v>2438</v>
      </c>
      <c r="C428">
        <v>94</v>
      </c>
      <c r="D428" t="str">
        <f t="shared" si="140"/>
        <v>Low</v>
      </c>
      <c r="E428">
        <v>109</v>
      </c>
      <c r="F428" t="str">
        <f t="shared" si="141"/>
        <v>1h 49m</v>
      </c>
      <c r="G428" t="str">
        <f t="shared" si="142"/>
        <v>Standard Movie</v>
      </c>
      <c r="H428">
        <v>88</v>
      </c>
      <c r="I428" t="str">
        <f t="shared" si="143"/>
        <v>Very Low</v>
      </c>
      <c r="J428">
        <v>571</v>
      </c>
      <c r="K428" t="str">
        <f t="shared" si="144"/>
        <v>Very Low</v>
      </c>
      <c r="L428" t="s">
        <v>2439</v>
      </c>
      <c r="M428">
        <v>611</v>
      </c>
      <c r="N428" t="str">
        <f t="shared" si="145"/>
        <v>Low</v>
      </c>
      <c r="O428">
        <v>123307945</v>
      </c>
      <c r="P428" t="str">
        <f t="shared" si="146"/>
        <v>Hit</v>
      </c>
      <c r="Q428" t="s">
        <v>2440</v>
      </c>
      <c r="R428" t="str">
        <f t="shared" si="147"/>
        <v>Comedy</v>
      </c>
      <c r="S428">
        <f t="shared" si="148"/>
        <v>3</v>
      </c>
      <c r="T428" t="s">
        <v>2441</v>
      </c>
      <c r="U428" t="s">
        <v>2442</v>
      </c>
      <c r="V428">
        <v>39391</v>
      </c>
      <c r="W428" t="str">
        <f t="shared" si="149"/>
        <v>Low</v>
      </c>
      <c r="X428">
        <v>2818</v>
      </c>
      <c r="Y428" t="str">
        <f t="shared" si="150"/>
        <v>Low</v>
      </c>
      <c r="Z428" t="s">
        <v>2443</v>
      </c>
      <c r="AA428">
        <v>1</v>
      </c>
      <c r="AB428" t="str">
        <f t="shared" si="151"/>
        <v>Solo Star Poster</v>
      </c>
      <c r="AC428" t="s">
        <v>2444</v>
      </c>
      <c r="AD428" t="s">
        <v>2445</v>
      </c>
      <c r="AE428">
        <v>171</v>
      </c>
      <c r="AF428" t="str">
        <f t="shared" si="152"/>
        <v>Very Low</v>
      </c>
      <c r="AG428" t="s">
        <v>9</v>
      </c>
      <c r="AH428" t="s">
        <v>10</v>
      </c>
      <c r="AI428" t="s">
        <v>11</v>
      </c>
      <c r="AJ428" t="str">
        <f t="shared" si="153"/>
        <v>Teen</v>
      </c>
      <c r="AK428">
        <v>65000000</v>
      </c>
      <c r="AL428" t="str">
        <f t="shared" si="154"/>
        <v>Medium Budget</v>
      </c>
      <c r="AM428">
        <v>2000</v>
      </c>
      <c r="AN428">
        <f t="shared" si="155"/>
        <v>25</v>
      </c>
      <c r="AO428" t="str">
        <f t="shared" si="156"/>
        <v>Old Classic</v>
      </c>
      <c r="AP428">
        <v>592</v>
      </c>
      <c r="AQ428" t="str">
        <f t="shared" si="157"/>
        <v>Very Low</v>
      </c>
      <c r="AR428">
        <v>4.3</v>
      </c>
      <c r="AS428" t="str">
        <f t="shared" si="158"/>
        <v>Poor</v>
      </c>
      <c r="AT428">
        <v>1.85</v>
      </c>
      <c r="AU428" t="str">
        <f t="shared" si="159"/>
        <v>HDTV / Widescreen</v>
      </c>
      <c r="AV428">
        <v>374</v>
      </c>
      <c r="AW428" t="str">
        <f t="shared" si="160"/>
        <v>Very Low</v>
      </c>
    </row>
    <row r="429" spans="1:49" x14ac:dyDescent="0.3">
      <c r="A429" t="s">
        <v>0</v>
      </c>
      <c r="B429" t="s">
        <v>1546</v>
      </c>
      <c r="C429">
        <v>138</v>
      </c>
      <c r="D429" t="str">
        <f t="shared" si="140"/>
        <v>Low</v>
      </c>
      <c r="E429">
        <v>86</v>
      </c>
      <c r="F429" t="str">
        <f t="shared" si="141"/>
        <v>1h 26m</v>
      </c>
      <c r="G429" t="str">
        <f t="shared" si="142"/>
        <v>Featurette</v>
      </c>
      <c r="H429">
        <v>67</v>
      </c>
      <c r="I429" t="str">
        <f t="shared" si="143"/>
        <v>Very Low</v>
      </c>
      <c r="J429">
        <v>271</v>
      </c>
      <c r="K429" t="str">
        <f t="shared" si="144"/>
        <v>Very Low</v>
      </c>
      <c r="L429" t="s">
        <v>2446</v>
      </c>
      <c r="M429">
        <v>4000</v>
      </c>
      <c r="N429" t="str">
        <f t="shared" si="145"/>
        <v>Low</v>
      </c>
      <c r="O429">
        <v>153288182</v>
      </c>
      <c r="P429" t="str">
        <f t="shared" si="146"/>
        <v>Hit</v>
      </c>
      <c r="Q429" t="s">
        <v>2447</v>
      </c>
      <c r="R429" t="str">
        <f t="shared" si="147"/>
        <v>Adventure</v>
      </c>
      <c r="S429">
        <f t="shared" si="148"/>
        <v>3</v>
      </c>
      <c r="T429" t="s">
        <v>2448</v>
      </c>
      <c r="U429" t="s">
        <v>2449</v>
      </c>
      <c r="V429">
        <v>71424</v>
      </c>
      <c r="W429" t="str">
        <f t="shared" si="149"/>
        <v>Medium</v>
      </c>
      <c r="X429">
        <v>6355</v>
      </c>
      <c r="Y429" t="str">
        <f t="shared" si="150"/>
        <v>Low</v>
      </c>
      <c r="Z429" t="s">
        <v>2450</v>
      </c>
      <c r="AA429">
        <v>3</v>
      </c>
      <c r="AB429" t="str">
        <f t="shared" si="151"/>
        <v>Duo/Trio Poster</v>
      </c>
      <c r="AC429" t="s">
        <v>2451</v>
      </c>
      <c r="AD429" t="s">
        <v>2452</v>
      </c>
      <c r="AE429">
        <v>521</v>
      </c>
      <c r="AF429" t="str">
        <f t="shared" si="152"/>
        <v>Low</v>
      </c>
      <c r="AG429" t="s">
        <v>9</v>
      </c>
      <c r="AH429" t="s">
        <v>10</v>
      </c>
      <c r="AI429" t="s">
        <v>66</v>
      </c>
      <c r="AJ429" t="str">
        <f t="shared" si="153"/>
        <v>Family</v>
      </c>
      <c r="AK429">
        <v>84000000</v>
      </c>
      <c r="AL429" t="str">
        <f t="shared" si="154"/>
        <v>Medium Budget</v>
      </c>
      <c r="AM429">
        <v>2002</v>
      </c>
      <c r="AN429">
        <f t="shared" si="155"/>
        <v>23</v>
      </c>
      <c r="AO429" t="str">
        <f t="shared" si="156"/>
        <v>Old Classic</v>
      </c>
      <c r="AP429">
        <v>2000</v>
      </c>
      <c r="AQ429" t="str">
        <f t="shared" si="157"/>
        <v>Low</v>
      </c>
      <c r="AR429">
        <v>4.9000000000000004</v>
      </c>
      <c r="AS429" t="str">
        <f t="shared" si="158"/>
        <v>Poor</v>
      </c>
      <c r="AT429">
        <v>1.85</v>
      </c>
      <c r="AU429" t="str">
        <f t="shared" si="159"/>
        <v>HDTV / Widescreen</v>
      </c>
      <c r="AV429">
        <v>0</v>
      </c>
      <c r="AW429" t="str">
        <f t="shared" si="160"/>
        <v>Very Low</v>
      </c>
    </row>
    <row r="430" spans="1:49" x14ac:dyDescent="0.3">
      <c r="A430" t="s">
        <v>0</v>
      </c>
      <c r="B430" t="s">
        <v>2453</v>
      </c>
      <c r="C430">
        <v>432</v>
      </c>
      <c r="D430" t="str">
        <f t="shared" si="140"/>
        <v>Medium</v>
      </c>
      <c r="E430">
        <v>95</v>
      </c>
      <c r="F430" t="str">
        <f t="shared" si="141"/>
        <v>1h 35m</v>
      </c>
      <c r="G430" t="str">
        <f t="shared" si="142"/>
        <v>Standard Movie</v>
      </c>
      <c r="H430">
        <v>38</v>
      </c>
      <c r="I430" t="str">
        <f t="shared" si="143"/>
        <v>Very Low</v>
      </c>
      <c r="J430">
        <v>20</v>
      </c>
      <c r="K430" t="str">
        <f t="shared" si="144"/>
        <v>Very Low</v>
      </c>
      <c r="L430" t="s">
        <v>2454</v>
      </c>
      <c r="M430">
        <v>409</v>
      </c>
      <c r="N430" t="str">
        <f t="shared" si="145"/>
        <v>Low</v>
      </c>
      <c r="O430">
        <v>13401683</v>
      </c>
      <c r="P430" t="str">
        <f t="shared" si="146"/>
        <v>Average</v>
      </c>
      <c r="Q430" t="s">
        <v>618</v>
      </c>
      <c r="R430" t="str">
        <f t="shared" si="147"/>
        <v>Action</v>
      </c>
      <c r="S430">
        <f t="shared" si="148"/>
        <v>2</v>
      </c>
      <c r="T430" t="s">
        <v>2455</v>
      </c>
      <c r="U430" t="s">
        <v>2456</v>
      </c>
      <c r="V430">
        <v>203458</v>
      </c>
      <c r="W430" t="str">
        <f t="shared" si="149"/>
        <v>High</v>
      </c>
      <c r="X430">
        <v>578</v>
      </c>
      <c r="Y430" t="str">
        <f t="shared" si="150"/>
        <v>Very Low</v>
      </c>
      <c r="Z430" t="s">
        <v>2457</v>
      </c>
      <c r="AA430">
        <v>0</v>
      </c>
      <c r="AB430" t="str">
        <f t="shared" si="151"/>
        <v>Symbolic Poster</v>
      </c>
      <c r="AC430" t="s">
        <v>2458</v>
      </c>
      <c r="AD430" t="s">
        <v>2459</v>
      </c>
      <c r="AE430">
        <v>588</v>
      </c>
      <c r="AF430" t="str">
        <f t="shared" si="152"/>
        <v>Low</v>
      </c>
      <c r="AG430" t="s">
        <v>9</v>
      </c>
      <c r="AH430" t="s">
        <v>28</v>
      </c>
      <c r="AI430" t="s">
        <v>556</v>
      </c>
      <c r="AJ430" t="str">
        <f t="shared" si="153"/>
        <v>Adult</v>
      </c>
      <c r="AK430">
        <v>35000000</v>
      </c>
      <c r="AL430" t="str">
        <f t="shared" si="154"/>
        <v>Medium Budget</v>
      </c>
      <c r="AM430">
        <v>2012</v>
      </c>
      <c r="AN430">
        <f t="shared" si="155"/>
        <v>13</v>
      </c>
      <c r="AO430" t="str">
        <f t="shared" si="156"/>
        <v>Modern Classic</v>
      </c>
      <c r="AP430">
        <v>107</v>
      </c>
      <c r="AQ430" t="str">
        <f t="shared" si="157"/>
        <v>Very Low</v>
      </c>
      <c r="AR430">
        <v>7.1</v>
      </c>
      <c r="AS430" t="str">
        <f t="shared" si="158"/>
        <v>Good</v>
      </c>
      <c r="AT430">
        <v>2.35</v>
      </c>
      <c r="AU430" t="str">
        <f t="shared" si="159"/>
        <v>Cinematic Widescreen</v>
      </c>
      <c r="AV430">
        <v>46000</v>
      </c>
      <c r="AW430" t="str">
        <f t="shared" si="160"/>
        <v>Medium</v>
      </c>
    </row>
    <row r="431" spans="1:49" x14ac:dyDescent="0.3">
      <c r="A431" t="s">
        <v>0</v>
      </c>
      <c r="B431" t="s">
        <v>1598</v>
      </c>
      <c r="C431">
        <v>173</v>
      </c>
      <c r="D431" t="str">
        <f t="shared" si="140"/>
        <v>Low</v>
      </c>
      <c r="E431">
        <v>107</v>
      </c>
      <c r="F431" t="str">
        <f t="shared" si="141"/>
        <v>1h 47m</v>
      </c>
      <c r="G431" t="str">
        <f t="shared" si="142"/>
        <v>Standard Movie</v>
      </c>
      <c r="H431">
        <v>153</v>
      </c>
      <c r="I431" t="str">
        <f t="shared" si="143"/>
        <v>Very Low</v>
      </c>
      <c r="J431">
        <v>233</v>
      </c>
      <c r="K431" t="str">
        <f t="shared" si="144"/>
        <v>Very Low</v>
      </c>
      <c r="L431" t="s">
        <v>2460</v>
      </c>
      <c r="M431">
        <v>11000</v>
      </c>
      <c r="N431" t="str">
        <f t="shared" si="145"/>
        <v>Medium</v>
      </c>
      <c r="O431">
        <v>137340146</v>
      </c>
      <c r="P431" t="str">
        <f t="shared" si="146"/>
        <v>Hit</v>
      </c>
      <c r="Q431" t="s">
        <v>2461</v>
      </c>
      <c r="R431" t="str">
        <f t="shared" si="147"/>
        <v>Comedy</v>
      </c>
      <c r="S431">
        <f t="shared" si="148"/>
        <v>4</v>
      </c>
      <c r="T431" t="s">
        <v>2151</v>
      </c>
      <c r="U431" t="s">
        <v>2462</v>
      </c>
      <c r="V431">
        <v>246492</v>
      </c>
      <c r="W431" t="str">
        <f t="shared" si="149"/>
        <v>High</v>
      </c>
      <c r="X431">
        <v>12700</v>
      </c>
      <c r="Y431" t="str">
        <f t="shared" si="150"/>
        <v>Medium</v>
      </c>
      <c r="Z431" t="s">
        <v>2463</v>
      </c>
      <c r="AA431">
        <v>1</v>
      </c>
      <c r="AB431" t="str">
        <f t="shared" si="151"/>
        <v>Solo Star Poster</v>
      </c>
      <c r="AC431" t="s">
        <v>2464</v>
      </c>
      <c r="AD431" t="s">
        <v>2465</v>
      </c>
      <c r="AE431">
        <v>685</v>
      </c>
      <c r="AF431" t="str">
        <f t="shared" si="152"/>
        <v>Low</v>
      </c>
      <c r="AG431" t="s">
        <v>9</v>
      </c>
      <c r="AH431" t="s">
        <v>10</v>
      </c>
      <c r="AI431" t="s">
        <v>11</v>
      </c>
      <c r="AJ431" t="str">
        <f t="shared" si="153"/>
        <v>Teen</v>
      </c>
      <c r="AK431">
        <v>70000000</v>
      </c>
      <c r="AL431" t="str">
        <f t="shared" si="154"/>
        <v>Medium Budget</v>
      </c>
      <c r="AM431">
        <v>2006</v>
      </c>
      <c r="AN431">
        <f t="shared" si="155"/>
        <v>19</v>
      </c>
      <c r="AO431" t="str">
        <f t="shared" si="156"/>
        <v>Old Classic</v>
      </c>
      <c r="AP431">
        <v>1000</v>
      </c>
      <c r="AQ431" t="str">
        <f t="shared" si="157"/>
        <v>Very Low</v>
      </c>
      <c r="AR431">
        <v>6.4</v>
      </c>
      <c r="AS431" t="str">
        <f t="shared" si="158"/>
        <v>Average</v>
      </c>
      <c r="AT431">
        <v>1.85</v>
      </c>
      <c r="AU431" t="str">
        <f t="shared" si="159"/>
        <v>HDTV / Widescreen</v>
      </c>
      <c r="AV431">
        <v>7000</v>
      </c>
      <c r="AW431" t="str">
        <f t="shared" si="160"/>
        <v>Low</v>
      </c>
    </row>
    <row r="432" spans="1:49" x14ac:dyDescent="0.3">
      <c r="A432" t="s">
        <v>0</v>
      </c>
      <c r="B432" t="s">
        <v>2466</v>
      </c>
      <c r="C432">
        <v>127</v>
      </c>
      <c r="D432" t="str">
        <f t="shared" si="140"/>
        <v>Low</v>
      </c>
      <c r="E432">
        <v>130</v>
      </c>
      <c r="F432" t="str">
        <f t="shared" si="141"/>
        <v>2h 10m</v>
      </c>
      <c r="G432" t="str">
        <f t="shared" si="142"/>
        <v>Long Movie</v>
      </c>
      <c r="H432">
        <v>0</v>
      </c>
      <c r="I432" t="str">
        <f t="shared" si="143"/>
        <v>Very Low</v>
      </c>
      <c r="J432">
        <v>602</v>
      </c>
      <c r="K432" t="str">
        <f t="shared" si="144"/>
        <v>Very Low</v>
      </c>
      <c r="L432" t="s">
        <v>2467</v>
      </c>
      <c r="M432">
        <v>875</v>
      </c>
      <c r="N432" t="str">
        <f t="shared" si="145"/>
        <v>Low</v>
      </c>
      <c r="O432">
        <f>O431</f>
        <v>137340146</v>
      </c>
      <c r="P432" t="str">
        <f t="shared" si="146"/>
        <v>Hit</v>
      </c>
      <c r="Q432" t="s">
        <v>853</v>
      </c>
      <c r="R432" t="str">
        <f t="shared" si="147"/>
        <v>Comedy</v>
      </c>
      <c r="S432">
        <f t="shared" si="148"/>
        <v>3</v>
      </c>
      <c r="T432" t="s">
        <v>2468</v>
      </c>
      <c r="U432" t="s">
        <v>2469</v>
      </c>
      <c r="V432">
        <v>29932</v>
      </c>
      <c r="W432" t="str">
        <f t="shared" si="149"/>
        <v>Low</v>
      </c>
      <c r="X432">
        <v>2662</v>
      </c>
      <c r="Y432" t="str">
        <f t="shared" si="150"/>
        <v>Low</v>
      </c>
      <c r="Z432" t="s">
        <v>2470</v>
      </c>
      <c r="AA432">
        <v>0</v>
      </c>
      <c r="AB432" t="str">
        <f t="shared" si="151"/>
        <v>Symbolic Poster</v>
      </c>
      <c r="AC432" t="s">
        <v>2471</v>
      </c>
      <c r="AD432" t="s">
        <v>2472</v>
      </c>
      <c r="AE432">
        <v>211</v>
      </c>
      <c r="AF432" t="str">
        <f t="shared" si="152"/>
        <v>Very Low</v>
      </c>
      <c r="AG432" t="s">
        <v>9</v>
      </c>
      <c r="AH432" t="s">
        <v>10</v>
      </c>
      <c r="AI432" t="s">
        <v>556</v>
      </c>
      <c r="AJ432" t="str">
        <f t="shared" si="153"/>
        <v>Adult</v>
      </c>
      <c r="AK432">
        <v>8000000</v>
      </c>
      <c r="AL432" t="str">
        <f t="shared" si="154"/>
        <v>Low Budget</v>
      </c>
      <c r="AM432">
        <v>1982</v>
      </c>
      <c r="AN432">
        <f t="shared" si="155"/>
        <v>43</v>
      </c>
      <c r="AO432" t="str">
        <f t="shared" si="156"/>
        <v>Old Classic</v>
      </c>
      <c r="AP432">
        <v>826</v>
      </c>
      <c r="AQ432" t="str">
        <f t="shared" si="157"/>
        <v>Very Low</v>
      </c>
      <c r="AR432">
        <v>6.9</v>
      </c>
      <c r="AS432" t="str">
        <f t="shared" si="158"/>
        <v>Average</v>
      </c>
      <c r="AT432">
        <v>1.85</v>
      </c>
      <c r="AU432" t="str">
        <f t="shared" si="159"/>
        <v>HDTV / Widescreen</v>
      </c>
      <c r="AV432">
        <v>0</v>
      </c>
      <c r="AW432" t="str">
        <f t="shared" si="160"/>
        <v>Very Low</v>
      </c>
    </row>
    <row r="433" spans="1:49" x14ac:dyDescent="0.3">
      <c r="A433" t="s">
        <v>0</v>
      </c>
      <c r="B433" t="s">
        <v>1482</v>
      </c>
      <c r="C433">
        <v>91</v>
      </c>
      <c r="D433" t="str">
        <f t="shared" si="140"/>
        <v>Low</v>
      </c>
      <c r="E433">
        <v>82</v>
      </c>
      <c r="F433" t="str">
        <f t="shared" si="141"/>
        <v>1h 22m</v>
      </c>
      <c r="G433" t="str">
        <f t="shared" si="142"/>
        <v>Featurette</v>
      </c>
      <c r="H433">
        <v>62</v>
      </c>
      <c r="I433" t="str">
        <f t="shared" si="143"/>
        <v>Very Low</v>
      </c>
      <c r="J433">
        <v>615</v>
      </c>
      <c r="K433" t="str">
        <f t="shared" si="144"/>
        <v>Very Low</v>
      </c>
      <c r="L433" t="s">
        <v>245</v>
      </c>
      <c r="M433">
        <v>975</v>
      </c>
      <c r="N433" t="str">
        <f t="shared" si="145"/>
        <v>Low</v>
      </c>
      <c r="O433">
        <v>43575716</v>
      </c>
      <c r="P433" t="str">
        <f t="shared" si="146"/>
        <v>Average</v>
      </c>
      <c r="Q433" t="s">
        <v>2473</v>
      </c>
      <c r="R433" t="str">
        <f t="shared" si="147"/>
        <v>Action</v>
      </c>
      <c r="S433">
        <f t="shared" si="148"/>
        <v>4</v>
      </c>
      <c r="T433" t="s">
        <v>593</v>
      </c>
      <c r="U433" t="s">
        <v>2474</v>
      </c>
      <c r="V433">
        <v>10233</v>
      </c>
      <c r="W433" t="str">
        <f t="shared" si="149"/>
        <v>Low</v>
      </c>
      <c r="X433">
        <v>3326</v>
      </c>
      <c r="Y433" t="str">
        <f t="shared" si="150"/>
        <v>Low</v>
      </c>
      <c r="Z433" t="s">
        <v>2475</v>
      </c>
      <c r="AA433">
        <v>0</v>
      </c>
      <c r="AB433" t="str">
        <f t="shared" si="151"/>
        <v>Symbolic Poster</v>
      </c>
      <c r="AC433" t="s">
        <v>2476</v>
      </c>
      <c r="AD433" t="s">
        <v>2477</v>
      </c>
      <c r="AE433">
        <v>63</v>
      </c>
      <c r="AF433" t="str">
        <f t="shared" si="152"/>
        <v>Very Low</v>
      </c>
      <c r="AG433" t="s">
        <v>9</v>
      </c>
      <c r="AH433" t="s">
        <v>10</v>
      </c>
      <c r="AI433" t="s">
        <v>66</v>
      </c>
      <c r="AJ433" t="str">
        <f t="shared" si="153"/>
        <v>Family</v>
      </c>
      <c r="AK433">
        <v>85000000</v>
      </c>
      <c r="AL433" t="str">
        <f t="shared" si="154"/>
        <v>Medium Budget</v>
      </c>
      <c r="AM433">
        <v>2010</v>
      </c>
      <c r="AN433">
        <f t="shared" si="155"/>
        <v>15</v>
      </c>
      <c r="AO433" t="str">
        <f t="shared" si="156"/>
        <v>Modern Classic</v>
      </c>
      <c r="AP433">
        <v>760</v>
      </c>
      <c r="AQ433" t="str">
        <f t="shared" si="157"/>
        <v>Very Low</v>
      </c>
      <c r="AR433">
        <v>4.3</v>
      </c>
      <c r="AS433" t="str">
        <f t="shared" si="158"/>
        <v>Poor</v>
      </c>
      <c r="AT433">
        <v>1.85</v>
      </c>
      <c r="AU433" t="str">
        <f t="shared" si="159"/>
        <v>HDTV / Widescreen</v>
      </c>
      <c r="AV433">
        <v>0</v>
      </c>
      <c r="AW433" t="str">
        <f t="shared" si="160"/>
        <v>Very Low</v>
      </c>
    </row>
    <row r="434" spans="1:49" x14ac:dyDescent="0.3">
      <c r="A434" t="s">
        <v>0</v>
      </c>
      <c r="B434" t="s">
        <v>492</v>
      </c>
      <c r="C434">
        <v>238</v>
      </c>
      <c r="D434" t="str">
        <f t="shared" si="140"/>
        <v>Medium</v>
      </c>
      <c r="E434">
        <v>88</v>
      </c>
      <c r="F434" t="str">
        <f t="shared" si="141"/>
        <v>1h 28m</v>
      </c>
      <c r="G434" t="str">
        <f t="shared" si="142"/>
        <v>Featurette</v>
      </c>
      <c r="H434">
        <v>218</v>
      </c>
      <c r="I434" t="str">
        <f t="shared" si="143"/>
        <v>Very Low</v>
      </c>
      <c r="J434">
        <v>521</v>
      </c>
      <c r="K434" t="str">
        <f t="shared" si="144"/>
        <v>Very Low</v>
      </c>
      <c r="L434" t="s">
        <v>1405</v>
      </c>
      <c r="M434">
        <v>17000</v>
      </c>
      <c r="N434" t="str">
        <f t="shared" si="145"/>
        <v>Medium</v>
      </c>
      <c r="O434">
        <v>80170146</v>
      </c>
      <c r="P434" t="str">
        <f t="shared" si="146"/>
        <v>Hit</v>
      </c>
      <c r="Q434" t="s">
        <v>198</v>
      </c>
      <c r="R434" t="str">
        <f t="shared" si="147"/>
        <v>Action</v>
      </c>
      <c r="S434">
        <f t="shared" si="148"/>
        <v>4</v>
      </c>
      <c r="T434" t="s">
        <v>528</v>
      </c>
      <c r="U434" t="s">
        <v>2478</v>
      </c>
      <c r="V434">
        <v>243053</v>
      </c>
      <c r="W434" t="str">
        <f t="shared" si="149"/>
        <v>High</v>
      </c>
      <c r="X434">
        <v>21863</v>
      </c>
      <c r="Y434" t="str">
        <f t="shared" si="150"/>
        <v>Medium</v>
      </c>
      <c r="Z434" t="s">
        <v>2479</v>
      </c>
      <c r="AA434">
        <v>0</v>
      </c>
      <c r="AB434" t="str">
        <f t="shared" si="151"/>
        <v>Symbolic Poster</v>
      </c>
      <c r="AC434" t="s">
        <v>2480</v>
      </c>
      <c r="AD434" t="s">
        <v>2481</v>
      </c>
      <c r="AE434">
        <v>488</v>
      </c>
      <c r="AF434" t="str">
        <f t="shared" si="152"/>
        <v>Very Low</v>
      </c>
      <c r="AG434" t="s">
        <v>9</v>
      </c>
      <c r="AH434" t="s">
        <v>10</v>
      </c>
      <c r="AI434" t="s">
        <v>11</v>
      </c>
      <c r="AJ434" t="str">
        <f t="shared" si="153"/>
        <v>Teen</v>
      </c>
      <c r="AK434">
        <v>85000000</v>
      </c>
      <c r="AL434" t="str">
        <f t="shared" si="154"/>
        <v>Medium Budget</v>
      </c>
      <c r="AM434">
        <v>2008</v>
      </c>
      <c r="AN434">
        <f t="shared" si="155"/>
        <v>17</v>
      </c>
      <c r="AO434" t="str">
        <f t="shared" si="156"/>
        <v>Old Classic</v>
      </c>
      <c r="AP434">
        <v>4000</v>
      </c>
      <c r="AQ434" t="str">
        <f t="shared" si="157"/>
        <v>Low</v>
      </c>
      <c r="AR434">
        <v>6.1</v>
      </c>
      <c r="AS434" t="str">
        <f t="shared" si="158"/>
        <v>Average</v>
      </c>
      <c r="AT434">
        <v>2.35</v>
      </c>
      <c r="AU434" t="str">
        <f t="shared" si="159"/>
        <v>Cinematic Widescreen</v>
      </c>
      <c r="AV434">
        <v>0</v>
      </c>
      <c r="AW434" t="str">
        <f t="shared" si="160"/>
        <v>Very Low</v>
      </c>
    </row>
    <row r="435" spans="1:49" x14ac:dyDescent="0.3">
      <c r="A435" t="s">
        <v>0</v>
      </c>
      <c r="B435" t="s">
        <v>349</v>
      </c>
      <c r="C435">
        <v>345</v>
      </c>
      <c r="D435" t="str">
        <f t="shared" si="140"/>
        <v>Medium</v>
      </c>
      <c r="E435">
        <v>120</v>
      </c>
      <c r="F435" t="str">
        <f t="shared" si="141"/>
        <v>2h 0m</v>
      </c>
      <c r="G435" t="str">
        <f t="shared" si="142"/>
        <v>Standard Movie</v>
      </c>
      <c r="H435">
        <v>0</v>
      </c>
      <c r="I435" t="str">
        <f t="shared" si="143"/>
        <v>Very Low</v>
      </c>
      <c r="J435">
        <v>160</v>
      </c>
      <c r="K435" t="str">
        <f t="shared" si="144"/>
        <v>Very Low</v>
      </c>
      <c r="L435" t="s">
        <v>2482</v>
      </c>
      <c r="M435">
        <v>3000</v>
      </c>
      <c r="N435" t="str">
        <f t="shared" si="145"/>
        <v>Low</v>
      </c>
      <c r="O435">
        <v>75754670</v>
      </c>
      <c r="P435" t="str">
        <f t="shared" si="146"/>
        <v>Hit</v>
      </c>
      <c r="Q435" t="s">
        <v>2483</v>
      </c>
      <c r="R435" t="str">
        <f t="shared" si="147"/>
        <v>Action</v>
      </c>
      <c r="S435">
        <f t="shared" si="148"/>
        <v>5</v>
      </c>
      <c r="T435" t="s">
        <v>2484</v>
      </c>
      <c r="U435" t="s">
        <v>2485</v>
      </c>
      <c r="V435">
        <v>208422</v>
      </c>
      <c r="W435" t="str">
        <f t="shared" si="149"/>
        <v>High</v>
      </c>
      <c r="X435">
        <v>3632</v>
      </c>
      <c r="Y435" t="str">
        <f t="shared" si="150"/>
        <v>Low</v>
      </c>
      <c r="Z435" t="s">
        <v>2486</v>
      </c>
      <c r="AA435">
        <v>0</v>
      </c>
      <c r="AB435" t="str">
        <f t="shared" si="151"/>
        <v>Symbolic Poster</v>
      </c>
      <c r="AC435" t="s">
        <v>2487</v>
      </c>
      <c r="AD435" t="s">
        <v>2488</v>
      </c>
      <c r="AE435">
        <v>342</v>
      </c>
      <c r="AF435" t="str">
        <f t="shared" si="152"/>
        <v>Very Low</v>
      </c>
      <c r="AG435" t="s">
        <v>9</v>
      </c>
      <c r="AH435" t="s">
        <v>10</v>
      </c>
      <c r="AI435" t="s">
        <v>11</v>
      </c>
      <c r="AJ435" t="str">
        <f t="shared" si="153"/>
        <v>Teen</v>
      </c>
      <c r="AK435">
        <v>85000000</v>
      </c>
      <c r="AL435" t="str">
        <f t="shared" si="154"/>
        <v>Medium Budget</v>
      </c>
      <c r="AM435">
        <v>2008</v>
      </c>
      <c r="AN435">
        <f t="shared" si="155"/>
        <v>17</v>
      </c>
      <c r="AO435" t="str">
        <f t="shared" si="156"/>
        <v>Old Classic</v>
      </c>
      <c r="AP435">
        <v>169</v>
      </c>
      <c r="AQ435" t="str">
        <f t="shared" si="157"/>
        <v>Very Low</v>
      </c>
      <c r="AR435">
        <v>7</v>
      </c>
      <c r="AS435" t="str">
        <f t="shared" si="158"/>
        <v>Good</v>
      </c>
      <c r="AT435">
        <v>1.85</v>
      </c>
      <c r="AU435" t="str">
        <f t="shared" si="159"/>
        <v>HDTV / Widescreen</v>
      </c>
      <c r="AV435">
        <v>3000</v>
      </c>
      <c r="AW435" t="str">
        <f t="shared" si="160"/>
        <v>Low</v>
      </c>
    </row>
    <row r="436" spans="1:49" x14ac:dyDescent="0.3">
      <c r="A436" t="s">
        <v>0</v>
      </c>
      <c r="B436" t="s">
        <v>656</v>
      </c>
      <c r="C436">
        <v>377</v>
      </c>
      <c r="D436" t="str">
        <f t="shared" si="140"/>
        <v>Medium</v>
      </c>
      <c r="E436">
        <v>162</v>
      </c>
      <c r="F436" t="str">
        <f t="shared" si="141"/>
        <v>2h 42m</v>
      </c>
      <c r="G436" t="str">
        <f t="shared" si="142"/>
        <v>Long Movie</v>
      </c>
      <c r="H436">
        <v>21000</v>
      </c>
      <c r="I436" t="str">
        <f t="shared" si="143"/>
        <v>Medium</v>
      </c>
      <c r="J436">
        <v>495</v>
      </c>
      <c r="K436" t="str">
        <f t="shared" si="144"/>
        <v>Very Low</v>
      </c>
      <c r="L436" t="s">
        <v>344</v>
      </c>
      <c r="M436">
        <v>21000</v>
      </c>
      <c r="N436" t="str">
        <f t="shared" si="145"/>
        <v>Medium</v>
      </c>
      <c r="O436">
        <v>33048353</v>
      </c>
      <c r="P436" t="str">
        <f t="shared" si="146"/>
        <v>Average</v>
      </c>
      <c r="Q436" t="s">
        <v>2489</v>
      </c>
      <c r="R436" t="str">
        <f t="shared" si="147"/>
        <v>Crime</v>
      </c>
      <c r="S436">
        <f t="shared" si="148"/>
        <v>5</v>
      </c>
      <c r="T436" t="s">
        <v>68</v>
      </c>
      <c r="U436" t="s">
        <v>2490</v>
      </c>
      <c r="V436">
        <v>301279</v>
      </c>
      <c r="W436" t="str">
        <f t="shared" si="149"/>
        <v>High</v>
      </c>
      <c r="X436">
        <v>36928</v>
      </c>
      <c r="Y436" t="str">
        <f t="shared" si="150"/>
        <v>Medium</v>
      </c>
      <c r="Z436" t="s">
        <v>2491</v>
      </c>
      <c r="AA436">
        <v>0</v>
      </c>
      <c r="AB436" t="str">
        <f t="shared" si="151"/>
        <v>Symbolic Poster</v>
      </c>
      <c r="AC436" t="s">
        <v>2492</v>
      </c>
      <c r="AD436" t="s">
        <v>2493</v>
      </c>
      <c r="AE436">
        <v>589</v>
      </c>
      <c r="AF436" t="str">
        <f t="shared" si="152"/>
        <v>Low</v>
      </c>
      <c r="AG436" t="s">
        <v>9</v>
      </c>
      <c r="AH436" t="s">
        <v>10</v>
      </c>
      <c r="AI436" t="s">
        <v>556</v>
      </c>
      <c r="AJ436" t="str">
        <f t="shared" si="153"/>
        <v>Adult</v>
      </c>
      <c r="AK436">
        <v>65000000</v>
      </c>
      <c r="AL436" t="str">
        <f t="shared" si="154"/>
        <v>Medium Budget</v>
      </c>
      <c r="AM436">
        <v>2007</v>
      </c>
      <c r="AN436">
        <f t="shared" si="155"/>
        <v>18</v>
      </c>
      <c r="AO436" t="str">
        <f t="shared" si="156"/>
        <v>Old Classic</v>
      </c>
      <c r="AP436">
        <v>15000</v>
      </c>
      <c r="AQ436" t="str">
        <f t="shared" si="157"/>
        <v>Medium</v>
      </c>
      <c r="AR436">
        <v>7.7</v>
      </c>
      <c r="AS436" t="str">
        <f t="shared" si="158"/>
        <v>Good</v>
      </c>
      <c r="AT436">
        <v>2.35</v>
      </c>
      <c r="AU436" t="str">
        <f t="shared" si="159"/>
        <v>Cinematic Widescreen</v>
      </c>
      <c r="AV436">
        <v>12000</v>
      </c>
      <c r="AW436" t="str">
        <f t="shared" si="160"/>
        <v>Medium</v>
      </c>
    </row>
    <row r="437" spans="1:49" x14ac:dyDescent="0.3">
      <c r="A437" t="s">
        <v>0</v>
      </c>
      <c r="B437" t="s">
        <v>1487</v>
      </c>
      <c r="C437">
        <v>170</v>
      </c>
      <c r="D437" t="str">
        <f t="shared" si="140"/>
        <v>Low</v>
      </c>
      <c r="E437">
        <v>123</v>
      </c>
      <c r="F437" t="str">
        <f t="shared" si="141"/>
        <v>2h 3m</v>
      </c>
      <c r="G437" t="str">
        <f t="shared" si="142"/>
        <v>Long Movie</v>
      </c>
      <c r="H437">
        <v>55</v>
      </c>
      <c r="I437" t="str">
        <f t="shared" si="143"/>
        <v>Very Low</v>
      </c>
      <c r="J437">
        <v>956</v>
      </c>
      <c r="K437" t="str">
        <f t="shared" si="144"/>
        <v>Very Low</v>
      </c>
      <c r="L437" t="s">
        <v>2494</v>
      </c>
      <c r="M437">
        <v>3000</v>
      </c>
      <c r="N437" t="str">
        <f t="shared" si="145"/>
        <v>Low</v>
      </c>
      <c r="O437">
        <v>34543701</v>
      </c>
      <c r="P437" t="str">
        <f t="shared" si="146"/>
        <v>Average</v>
      </c>
      <c r="Q437" t="s">
        <v>1615</v>
      </c>
      <c r="R437" t="str">
        <f t="shared" si="147"/>
        <v>Action</v>
      </c>
      <c r="S437">
        <f t="shared" si="148"/>
        <v>4</v>
      </c>
      <c r="T437" t="s">
        <v>1660</v>
      </c>
      <c r="U437" t="s">
        <v>2495</v>
      </c>
      <c r="V437">
        <v>100001</v>
      </c>
      <c r="W437" t="str">
        <f t="shared" si="149"/>
        <v>Medium</v>
      </c>
      <c r="X437">
        <v>5839</v>
      </c>
      <c r="Y437" t="str">
        <f t="shared" si="150"/>
        <v>Low</v>
      </c>
      <c r="Z437" t="s">
        <v>987</v>
      </c>
      <c r="AA437">
        <v>1</v>
      </c>
      <c r="AB437" t="str">
        <f t="shared" si="151"/>
        <v>Solo Star Poster</v>
      </c>
      <c r="AC437" t="s">
        <v>2496</v>
      </c>
      <c r="AD437" t="s">
        <v>2497</v>
      </c>
      <c r="AE437">
        <v>289</v>
      </c>
      <c r="AF437" t="str">
        <f t="shared" si="152"/>
        <v>Very Low</v>
      </c>
      <c r="AG437" t="s">
        <v>9</v>
      </c>
      <c r="AH437" t="s">
        <v>10</v>
      </c>
      <c r="AI437" t="s">
        <v>11</v>
      </c>
      <c r="AJ437" t="str">
        <f t="shared" si="153"/>
        <v>Teen</v>
      </c>
      <c r="AK437">
        <v>82000000</v>
      </c>
      <c r="AL437" t="str">
        <f t="shared" si="154"/>
        <v>Medium Budget</v>
      </c>
      <c r="AM437">
        <v>2000</v>
      </c>
      <c r="AN437">
        <f t="shared" si="155"/>
        <v>25</v>
      </c>
      <c r="AO437" t="str">
        <f t="shared" si="156"/>
        <v>Old Classic</v>
      </c>
      <c r="AP437">
        <v>975</v>
      </c>
      <c r="AQ437" t="str">
        <f t="shared" si="157"/>
        <v>Very Low</v>
      </c>
      <c r="AR437">
        <v>5.9</v>
      </c>
      <c r="AS437" t="str">
        <f t="shared" si="158"/>
        <v>Below Average</v>
      </c>
      <c r="AT437">
        <v>2.35</v>
      </c>
      <c r="AU437" t="str">
        <f t="shared" si="159"/>
        <v>Cinematic Widescreen</v>
      </c>
      <c r="AV437">
        <v>0</v>
      </c>
      <c r="AW437" t="str">
        <f t="shared" si="160"/>
        <v>Very Low</v>
      </c>
    </row>
    <row r="438" spans="1:49" x14ac:dyDescent="0.3">
      <c r="A438" t="s">
        <v>0</v>
      </c>
      <c r="B438" t="s">
        <v>485</v>
      </c>
      <c r="C438">
        <v>191</v>
      </c>
      <c r="D438" t="str">
        <f t="shared" si="140"/>
        <v>Low</v>
      </c>
      <c r="E438">
        <v>101</v>
      </c>
      <c r="F438" t="str">
        <f t="shared" si="141"/>
        <v>1h 41m</v>
      </c>
      <c r="G438" t="str">
        <f t="shared" si="142"/>
        <v>Standard Movie</v>
      </c>
      <c r="H438">
        <v>293</v>
      </c>
      <c r="I438" t="str">
        <f t="shared" si="143"/>
        <v>Very Low</v>
      </c>
      <c r="J438">
        <v>1000</v>
      </c>
      <c r="K438" t="str">
        <f t="shared" si="144"/>
        <v>Very Low</v>
      </c>
      <c r="L438" t="s">
        <v>489</v>
      </c>
      <c r="M438">
        <v>11000</v>
      </c>
      <c r="N438" t="str">
        <f t="shared" si="145"/>
        <v>Medium</v>
      </c>
      <c r="O438">
        <v>242589580</v>
      </c>
      <c r="P438" t="str">
        <f t="shared" si="146"/>
        <v>Superhit</v>
      </c>
      <c r="Q438" t="s">
        <v>2498</v>
      </c>
      <c r="R438" t="str">
        <f t="shared" si="147"/>
        <v>Comedy</v>
      </c>
      <c r="S438">
        <f t="shared" si="148"/>
        <v>2</v>
      </c>
      <c r="T438" t="s">
        <v>437</v>
      </c>
      <c r="U438" t="s">
        <v>2499</v>
      </c>
      <c r="V438">
        <v>296904</v>
      </c>
      <c r="W438" t="str">
        <f t="shared" si="149"/>
        <v>High</v>
      </c>
      <c r="X438">
        <v>21276</v>
      </c>
      <c r="Y438" t="str">
        <f t="shared" si="150"/>
        <v>Medium</v>
      </c>
      <c r="Z438" t="s">
        <v>1154</v>
      </c>
      <c r="AA438">
        <v>1</v>
      </c>
      <c r="AB438" t="str">
        <f t="shared" si="151"/>
        <v>Solo Star Poster</v>
      </c>
      <c r="AC438" t="s">
        <v>2500</v>
      </c>
      <c r="AD438" t="s">
        <v>2501</v>
      </c>
      <c r="AE438">
        <v>604</v>
      </c>
      <c r="AF438" t="str">
        <f t="shared" si="152"/>
        <v>Low</v>
      </c>
      <c r="AG438" t="s">
        <v>9</v>
      </c>
      <c r="AH438" t="s">
        <v>10</v>
      </c>
      <c r="AI438" t="s">
        <v>11</v>
      </c>
      <c r="AJ438" t="str">
        <f t="shared" si="153"/>
        <v>Teen</v>
      </c>
      <c r="AK438">
        <v>81000000</v>
      </c>
      <c r="AL438" t="str">
        <f t="shared" si="154"/>
        <v>Medium Budget</v>
      </c>
      <c r="AM438">
        <v>2003</v>
      </c>
      <c r="AN438">
        <f t="shared" si="155"/>
        <v>22</v>
      </c>
      <c r="AO438" t="str">
        <f t="shared" si="156"/>
        <v>Old Classic</v>
      </c>
      <c r="AP438">
        <v>7000</v>
      </c>
      <c r="AQ438" t="str">
        <f t="shared" si="157"/>
        <v>Low</v>
      </c>
      <c r="AR438">
        <v>6.7</v>
      </c>
      <c r="AS438" t="str">
        <f t="shared" si="158"/>
        <v>Average</v>
      </c>
      <c r="AT438">
        <v>1.85</v>
      </c>
      <c r="AU438" t="str">
        <f t="shared" si="159"/>
        <v>HDTV / Widescreen</v>
      </c>
      <c r="AV438">
        <v>0</v>
      </c>
      <c r="AW438" t="str">
        <f t="shared" si="160"/>
        <v>Very Low</v>
      </c>
    </row>
    <row r="439" spans="1:49" x14ac:dyDescent="0.3">
      <c r="A439" t="s">
        <v>0</v>
      </c>
      <c r="B439" t="s">
        <v>1755</v>
      </c>
      <c r="C439">
        <v>424</v>
      </c>
      <c r="D439" t="str">
        <f t="shared" si="140"/>
        <v>Medium</v>
      </c>
      <c r="E439">
        <v>113</v>
      </c>
      <c r="F439" t="str">
        <f t="shared" si="141"/>
        <v>1h 53m</v>
      </c>
      <c r="G439" t="str">
        <f t="shared" si="142"/>
        <v>Standard Movie</v>
      </c>
      <c r="H439">
        <v>13000</v>
      </c>
      <c r="I439" t="str">
        <f t="shared" si="143"/>
        <v>Medium</v>
      </c>
      <c r="J439">
        <v>5000</v>
      </c>
      <c r="K439" t="str">
        <f t="shared" si="144"/>
        <v>Low</v>
      </c>
      <c r="L439" t="s">
        <v>1755</v>
      </c>
      <c r="M439">
        <v>26000</v>
      </c>
      <c r="N439" t="str">
        <f t="shared" si="145"/>
        <v>Medium</v>
      </c>
      <c r="O439">
        <v>102981571</v>
      </c>
      <c r="P439" t="str">
        <f t="shared" si="146"/>
        <v>Hit</v>
      </c>
      <c r="Q439" t="s">
        <v>22</v>
      </c>
      <c r="R439" t="str">
        <f t="shared" si="147"/>
        <v>Action</v>
      </c>
      <c r="S439">
        <f t="shared" si="148"/>
        <v>3</v>
      </c>
      <c r="T439" t="s">
        <v>306</v>
      </c>
      <c r="U439" t="s">
        <v>2502</v>
      </c>
      <c r="V439">
        <v>270226</v>
      </c>
      <c r="W439" t="str">
        <f t="shared" si="149"/>
        <v>High</v>
      </c>
      <c r="X439">
        <v>46355</v>
      </c>
      <c r="Y439" t="str">
        <f t="shared" si="150"/>
        <v>Medium</v>
      </c>
      <c r="Z439" t="s">
        <v>473</v>
      </c>
      <c r="AA439">
        <v>9</v>
      </c>
      <c r="AB439" t="str">
        <f t="shared" si="151"/>
        <v>Ensemble Poster</v>
      </c>
      <c r="AC439" t="s">
        <v>2503</v>
      </c>
      <c r="AD439" t="s">
        <v>2504</v>
      </c>
      <c r="AE439">
        <v>741</v>
      </c>
      <c r="AF439" t="str">
        <f t="shared" si="152"/>
        <v>Low</v>
      </c>
      <c r="AG439" t="s">
        <v>9</v>
      </c>
      <c r="AH439" t="s">
        <v>10</v>
      </c>
      <c r="AI439" t="s">
        <v>556</v>
      </c>
      <c r="AJ439" t="str">
        <f t="shared" si="153"/>
        <v>Adult</v>
      </c>
      <c r="AK439">
        <v>80000000</v>
      </c>
      <c r="AL439" t="str">
        <f t="shared" si="154"/>
        <v>Medium Budget</v>
      </c>
      <c r="AM439">
        <v>2010</v>
      </c>
      <c r="AN439">
        <f t="shared" si="155"/>
        <v>15</v>
      </c>
      <c r="AO439" t="str">
        <f t="shared" si="156"/>
        <v>Modern Classic</v>
      </c>
      <c r="AP439">
        <v>13000</v>
      </c>
      <c r="AQ439" t="str">
        <f t="shared" si="157"/>
        <v>Medium</v>
      </c>
      <c r="AR439">
        <v>6.5</v>
      </c>
      <c r="AS439" t="str">
        <f t="shared" si="158"/>
        <v>Average</v>
      </c>
      <c r="AT439">
        <v>2.35</v>
      </c>
      <c r="AU439" t="str">
        <f t="shared" si="159"/>
        <v>Cinematic Widescreen</v>
      </c>
      <c r="AV439">
        <v>57000</v>
      </c>
      <c r="AW439" t="str">
        <f t="shared" si="160"/>
        <v>High</v>
      </c>
    </row>
    <row r="440" spans="1:49" x14ac:dyDescent="0.3">
      <c r="A440" t="s">
        <v>0</v>
      </c>
      <c r="B440" t="s">
        <v>2217</v>
      </c>
      <c r="C440">
        <v>154</v>
      </c>
      <c r="D440" t="str">
        <f t="shared" si="140"/>
        <v>Low</v>
      </c>
      <c r="E440">
        <v>110</v>
      </c>
      <c r="F440" t="str">
        <f t="shared" si="141"/>
        <v>1h 50m</v>
      </c>
      <c r="G440" t="str">
        <f t="shared" si="142"/>
        <v>Standard Movie</v>
      </c>
      <c r="H440">
        <v>0</v>
      </c>
      <c r="I440" t="str">
        <f t="shared" si="143"/>
        <v>Very Low</v>
      </c>
      <c r="J440">
        <v>898</v>
      </c>
      <c r="K440" t="str">
        <f t="shared" si="144"/>
        <v>Very Low</v>
      </c>
      <c r="L440" t="s">
        <v>174</v>
      </c>
      <c r="M440">
        <v>10000</v>
      </c>
      <c r="N440" t="str">
        <f t="shared" si="145"/>
        <v>Low</v>
      </c>
      <c r="O440">
        <v>180965237</v>
      </c>
      <c r="P440" t="str">
        <f t="shared" si="146"/>
        <v>Hit</v>
      </c>
      <c r="Q440" t="s">
        <v>22</v>
      </c>
      <c r="R440" t="str">
        <f t="shared" si="147"/>
        <v>Action</v>
      </c>
      <c r="S440">
        <f t="shared" si="148"/>
        <v>3</v>
      </c>
      <c r="T440" t="s">
        <v>494</v>
      </c>
      <c r="U440" t="s">
        <v>2505</v>
      </c>
      <c r="V440">
        <v>300542</v>
      </c>
      <c r="W440" t="str">
        <f t="shared" si="149"/>
        <v>High</v>
      </c>
      <c r="X440">
        <v>12760</v>
      </c>
      <c r="Y440" t="str">
        <f t="shared" si="150"/>
        <v>Medium</v>
      </c>
      <c r="Z440" t="s">
        <v>2506</v>
      </c>
      <c r="AA440">
        <v>0</v>
      </c>
      <c r="AB440" t="str">
        <f t="shared" si="151"/>
        <v>Symbolic Poster</v>
      </c>
      <c r="AC440" t="s">
        <v>2507</v>
      </c>
      <c r="AD440" t="s">
        <v>2508</v>
      </c>
      <c r="AE440">
        <v>378</v>
      </c>
      <c r="AF440" t="str">
        <f t="shared" si="152"/>
        <v>Very Low</v>
      </c>
      <c r="AG440" t="s">
        <v>9</v>
      </c>
      <c r="AH440" t="s">
        <v>10</v>
      </c>
      <c r="AI440" t="s">
        <v>11</v>
      </c>
      <c r="AJ440" t="str">
        <f t="shared" si="153"/>
        <v>Teen</v>
      </c>
      <c r="AK440">
        <v>80000000</v>
      </c>
      <c r="AL440" t="str">
        <f t="shared" si="154"/>
        <v>Medium Budget</v>
      </c>
      <c r="AM440">
        <v>1996</v>
      </c>
      <c r="AN440">
        <f t="shared" si="155"/>
        <v>29</v>
      </c>
      <c r="AO440" t="str">
        <f t="shared" si="156"/>
        <v>Old Classic</v>
      </c>
      <c r="AP440">
        <v>1000</v>
      </c>
      <c r="AQ440" t="str">
        <f t="shared" si="157"/>
        <v>Very Low</v>
      </c>
      <c r="AR440">
        <v>7.1</v>
      </c>
      <c r="AS440" t="str">
        <f t="shared" si="158"/>
        <v>Good</v>
      </c>
      <c r="AT440">
        <v>2.35</v>
      </c>
      <c r="AU440" t="str">
        <f t="shared" si="159"/>
        <v>Cinematic Widescreen</v>
      </c>
      <c r="AV440">
        <v>0</v>
      </c>
      <c r="AW440" t="str">
        <f t="shared" si="160"/>
        <v>Very Low</v>
      </c>
    </row>
    <row r="441" spans="1:49" x14ac:dyDescent="0.3">
      <c r="A441" t="s">
        <v>0</v>
      </c>
      <c r="B441" t="s">
        <v>2267</v>
      </c>
      <c r="C441">
        <v>673</v>
      </c>
      <c r="D441" t="str">
        <f t="shared" si="140"/>
        <v>High</v>
      </c>
      <c r="E441">
        <v>142</v>
      </c>
      <c r="F441" t="str">
        <f t="shared" si="141"/>
        <v>2h 22m</v>
      </c>
      <c r="G441" t="str">
        <f t="shared" si="142"/>
        <v>Long Movie</v>
      </c>
      <c r="H441">
        <v>378</v>
      </c>
      <c r="I441" t="str">
        <f t="shared" si="143"/>
        <v>Very Low</v>
      </c>
      <c r="J441">
        <v>575</v>
      </c>
      <c r="K441" t="str">
        <f t="shared" si="144"/>
        <v>Very Low</v>
      </c>
      <c r="L441" t="s">
        <v>671</v>
      </c>
      <c r="M441">
        <v>34000</v>
      </c>
      <c r="N441" t="str">
        <f t="shared" si="145"/>
        <v>Medium</v>
      </c>
      <c r="O441">
        <v>407999255</v>
      </c>
      <c r="P441" t="str">
        <f t="shared" si="146"/>
        <v>Superhit</v>
      </c>
      <c r="Q441" t="s">
        <v>1454</v>
      </c>
      <c r="R441" t="str">
        <f t="shared" si="147"/>
        <v>Adventure</v>
      </c>
      <c r="S441">
        <f t="shared" si="148"/>
        <v>4</v>
      </c>
      <c r="T441" t="s">
        <v>318</v>
      </c>
      <c r="U441" t="s">
        <v>2509</v>
      </c>
      <c r="V441">
        <v>701607</v>
      </c>
      <c r="W441" t="str">
        <f t="shared" si="149"/>
        <v>Very High</v>
      </c>
      <c r="X441">
        <v>49942</v>
      </c>
      <c r="Y441" t="str">
        <f t="shared" si="150"/>
        <v>Medium</v>
      </c>
      <c r="Z441" t="s">
        <v>2510</v>
      </c>
      <c r="AA441">
        <v>0</v>
      </c>
      <c r="AB441" t="str">
        <f t="shared" si="151"/>
        <v>Symbolic Poster</v>
      </c>
      <c r="AC441" t="s">
        <v>2511</v>
      </c>
      <c r="AD441" t="s">
        <v>2512</v>
      </c>
      <c r="AE441">
        <v>1959</v>
      </c>
      <c r="AF441" t="str">
        <f t="shared" si="152"/>
        <v>Low</v>
      </c>
      <c r="AG441" t="s">
        <v>9</v>
      </c>
      <c r="AH441" t="s">
        <v>10</v>
      </c>
      <c r="AI441" t="s">
        <v>11</v>
      </c>
      <c r="AJ441" t="str">
        <f t="shared" si="153"/>
        <v>Teen</v>
      </c>
      <c r="AK441">
        <v>78000000</v>
      </c>
      <c r="AL441" t="str">
        <f t="shared" si="154"/>
        <v>Medium Budget</v>
      </c>
      <c r="AM441">
        <v>2012</v>
      </c>
      <c r="AN441">
        <f t="shared" si="155"/>
        <v>13</v>
      </c>
      <c r="AO441" t="str">
        <f t="shared" si="156"/>
        <v>Modern Classic</v>
      </c>
      <c r="AP441">
        <v>14000</v>
      </c>
      <c r="AQ441" t="str">
        <f t="shared" si="157"/>
        <v>Medium</v>
      </c>
      <c r="AR441">
        <v>7.3</v>
      </c>
      <c r="AS441" t="str">
        <f t="shared" si="158"/>
        <v>Good</v>
      </c>
      <c r="AT441">
        <v>2.35</v>
      </c>
      <c r="AU441" t="str">
        <f t="shared" si="159"/>
        <v>Cinematic Widescreen</v>
      </c>
      <c r="AV441">
        <v>140000</v>
      </c>
      <c r="AW441" t="str">
        <f t="shared" si="160"/>
        <v>High</v>
      </c>
    </row>
    <row r="442" spans="1:49" x14ac:dyDescent="0.3">
      <c r="A442" t="s">
        <v>0</v>
      </c>
      <c r="B442" t="s">
        <v>2513</v>
      </c>
      <c r="C442">
        <v>383</v>
      </c>
      <c r="D442" t="str">
        <f t="shared" si="140"/>
        <v>Medium</v>
      </c>
      <c r="E442">
        <v>102</v>
      </c>
      <c r="F442" t="str">
        <f t="shared" si="141"/>
        <v>1h 42m</v>
      </c>
      <c r="G442" t="str">
        <f t="shared" si="142"/>
        <v>Standard Movie</v>
      </c>
      <c r="H442">
        <v>480</v>
      </c>
      <c r="I442" t="str">
        <f t="shared" si="143"/>
        <v>Very Low</v>
      </c>
      <c r="J442">
        <v>461</v>
      </c>
      <c r="K442" t="str">
        <f t="shared" si="144"/>
        <v>Very Low</v>
      </c>
      <c r="L442" t="s">
        <v>2514</v>
      </c>
      <c r="M442">
        <v>14000</v>
      </c>
      <c r="N442" t="str">
        <f t="shared" si="145"/>
        <v>Medium</v>
      </c>
      <c r="O442">
        <v>254455986</v>
      </c>
      <c r="P442" t="str">
        <f t="shared" si="146"/>
        <v>Superhit</v>
      </c>
      <c r="Q442" t="s">
        <v>1642</v>
      </c>
      <c r="R442" t="str">
        <f t="shared" si="147"/>
        <v>Comedy</v>
      </c>
      <c r="S442">
        <f t="shared" si="148"/>
        <v>1</v>
      </c>
      <c r="T442" t="s">
        <v>625</v>
      </c>
      <c r="U442" t="s">
        <v>2515</v>
      </c>
      <c r="V442">
        <v>375879</v>
      </c>
      <c r="W442" t="str">
        <f t="shared" si="149"/>
        <v>High</v>
      </c>
      <c r="X442">
        <v>16143</v>
      </c>
      <c r="Y442" t="str">
        <f t="shared" si="150"/>
        <v>Medium</v>
      </c>
      <c r="Z442" t="s">
        <v>2516</v>
      </c>
      <c r="AA442">
        <v>0</v>
      </c>
      <c r="AB442" t="str">
        <f t="shared" si="151"/>
        <v>Symbolic Poster</v>
      </c>
      <c r="AC442" t="s">
        <v>2517</v>
      </c>
      <c r="AD442" t="s">
        <v>2518</v>
      </c>
      <c r="AE442">
        <v>402</v>
      </c>
      <c r="AF442" t="str">
        <f t="shared" si="152"/>
        <v>Very Low</v>
      </c>
      <c r="AG442" t="s">
        <v>9</v>
      </c>
      <c r="AH442" t="s">
        <v>10</v>
      </c>
      <c r="AI442" t="s">
        <v>556</v>
      </c>
      <c r="AJ442" t="str">
        <f t="shared" si="153"/>
        <v>Adult</v>
      </c>
      <c r="AK442">
        <v>80000000</v>
      </c>
      <c r="AL442" t="str">
        <f t="shared" si="154"/>
        <v>Medium Budget</v>
      </c>
      <c r="AM442">
        <v>2011</v>
      </c>
      <c r="AN442">
        <f t="shared" si="155"/>
        <v>14</v>
      </c>
      <c r="AO442" t="str">
        <f t="shared" si="156"/>
        <v>Modern Classic</v>
      </c>
      <c r="AP442">
        <v>670</v>
      </c>
      <c r="AQ442" t="str">
        <f t="shared" si="157"/>
        <v>Very Low</v>
      </c>
      <c r="AR442">
        <v>6.5</v>
      </c>
      <c r="AS442" t="str">
        <f t="shared" si="158"/>
        <v>Average</v>
      </c>
      <c r="AT442">
        <v>2.35</v>
      </c>
      <c r="AU442" t="str">
        <f t="shared" si="159"/>
        <v>Cinematic Widescreen</v>
      </c>
      <c r="AV442">
        <v>56000</v>
      </c>
      <c r="AW442" t="str">
        <f t="shared" si="160"/>
        <v>High</v>
      </c>
    </row>
    <row r="443" spans="1:49" x14ac:dyDescent="0.3">
      <c r="A443" t="s">
        <v>0</v>
      </c>
      <c r="B443" t="s">
        <v>226</v>
      </c>
      <c r="C443">
        <v>153</v>
      </c>
      <c r="D443" t="str">
        <f t="shared" si="140"/>
        <v>Low</v>
      </c>
      <c r="E443">
        <v>126</v>
      </c>
      <c r="F443" t="str">
        <f t="shared" si="141"/>
        <v>2h 6m</v>
      </c>
      <c r="G443" t="str">
        <f t="shared" si="142"/>
        <v>Long Movie</v>
      </c>
      <c r="H443">
        <v>13000</v>
      </c>
      <c r="I443" t="str">
        <f t="shared" si="143"/>
        <v>Medium</v>
      </c>
      <c r="J443">
        <v>390</v>
      </c>
      <c r="K443" t="str">
        <f t="shared" si="144"/>
        <v>Very Low</v>
      </c>
      <c r="L443" t="s">
        <v>1488</v>
      </c>
      <c r="M443">
        <v>920</v>
      </c>
      <c r="N443" t="str">
        <f t="shared" si="145"/>
        <v>Low</v>
      </c>
      <c r="O443">
        <v>162831698</v>
      </c>
      <c r="P443" t="str">
        <f t="shared" si="146"/>
        <v>Hit</v>
      </c>
      <c r="Q443" t="s">
        <v>1296</v>
      </c>
      <c r="R443" t="str">
        <f t="shared" si="147"/>
        <v>Action</v>
      </c>
      <c r="S443">
        <f t="shared" si="148"/>
        <v>1</v>
      </c>
      <c r="T443" t="s">
        <v>1297</v>
      </c>
      <c r="U443" t="s">
        <v>2519</v>
      </c>
      <c r="V443">
        <v>215255</v>
      </c>
      <c r="W443" t="str">
        <f t="shared" si="149"/>
        <v>High</v>
      </c>
      <c r="X443">
        <v>2899</v>
      </c>
      <c r="Y443" t="str">
        <f t="shared" si="150"/>
        <v>Low</v>
      </c>
      <c r="Z443" t="s">
        <v>2520</v>
      </c>
      <c r="AA443">
        <v>0</v>
      </c>
      <c r="AB443" t="str">
        <f t="shared" si="151"/>
        <v>Symbolic Poster</v>
      </c>
      <c r="AC443" t="s">
        <v>2521</v>
      </c>
      <c r="AD443" t="s">
        <v>2522</v>
      </c>
      <c r="AE443">
        <v>610</v>
      </c>
      <c r="AF443" t="str">
        <f t="shared" si="152"/>
        <v>Low</v>
      </c>
      <c r="AG443" t="s">
        <v>9</v>
      </c>
      <c r="AH443" t="s">
        <v>10</v>
      </c>
      <c r="AI443" t="s">
        <v>11</v>
      </c>
      <c r="AJ443" t="str">
        <f t="shared" si="153"/>
        <v>Teen</v>
      </c>
      <c r="AK443">
        <v>80000000</v>
      </c>
      <c r="AL443" t="str">
        <f t="shared" si="154"/>
        <v>Medium Budget</v>
      </c>
      <c r="AM443">
        <v>1992</v>
      </c>
      <c r="AN443">
        <f t="shared" si="155"/>
        <v>33</v>
      </c>
      <c r="AO443" t="str">
        <f t="shared" si="156"/>
        <v>Old Classic</v>
      </c>
      <c r="AP443">
        <v>811</v>
      </c>
      <c r="AQ443" t="str">
        <f t="shared" si="157"/>
        <v>Very Low</v>
      </c>
      <c r="AR443">
        <v>7</v>
      </c>
      <c r="AS443" t="str">
        <f t="shared" si="158"/>
        <v>Good</v>
      </c>
      <c r="AT443">
        <v>1.85</v>
      </c>
      <c r="AU443" t="str">
        <f t="shared" si="159"/>
        <v>HDTV / Widescreen</v>
      </c>
      <c r="AV443">
        <v>0</v>
      </c>
      <c r="AW443" t="str">
        <f t="shared" si="160"/>
        <v>Very Low</v>
      </c>
    </row>
    <row r="444" spans="1:49" x14ac:dyDescent="0.3">
      <c r="A444" t="s">
        <v>0</v>
      </c>
      <c r="B444" t="s">
        <v>1146</v>
      </c>
      <c r="C444">
        <v>166</v>
      </c>
      <c r="D444" t="str">
        <f t="shared" si="140"/>
        <v>Low</v>
      </c>
      <c r="E444">
        <v>83</v>
      </c>
      <c r="F444" t="str">
        <f t="shared" si="141"/>
        <v>1h 23m</v>
      </c>
      <c r="G444" t="str">
        <f t="shared" si="142"/>
        <v>Featurette</v>
      </c>
      <c r="H444">
        <v>12</v>
      </c>
      <c r="I444" t="str">
        <f t="shared" si="143"/>
        <v>Very Low</v>
      </c>
      <c r="J444">
        <v>925</v>
      </c>
      <c r="K444" t="str">
        <f t="shared" si="144"/>
        <v>Very Low</v>
      </c>
      <c r="L444" t="s">
        <v>489</v>
      </c>
      <c r="M444">
        <v>13000</v>
      </c>
      <c r="N444" t="str">
        <f t="shared" si="145"/>
        <v>Medium</v>
      </c>
      <c r="O444">
        <v>155019340</v>
      </c>
      <c r="P444" t="str">
        <f t="shared" si="146"/>
        <v>Hit</v>
      </c>
      <c r="Q444" t="s">
        <v>442</v>
      </c>
      <c r="R444" t="str">
        <f t="shared" si="147"/>
        <v>Adventure</v>
      </c>
      <c r="S444">
        <f t="shared" si="148"/>
        <v>4</v>
      </c>
      <c r="T444" t="s">
        <v>948</v>
      </c>
      <c r="U444" t="s">
        <v>2523</v>
      </c>
      <c r="V444">
        <v>127345</v>
      </c>
      <c r="W444" t="str">
        <f t="shared" si="149"/>
        <v>Medium</v>
      </c>
      <c r="X444">
        <v>22813</v>
      </c>
      <c r="Y444" t="str">
        <f t="shared" si="150"/>
        <v>Medium</v>
      </c>
      <c r="Z444" t="s">
        <v>1773</v>
      </c>
      <c r="AA444">
        <v>1</v>
      </c>
      <c r="AB444" t="str">
        <f t="shared" si="151"/>
        <v>Solo Star Poster</v>
      </c>
      <c r="AC444" t="s">
        <v>2524</v>
      </c>
      <c r="AD444" t="s">
        <v>2525</v>
      </c>
      <c r="AE444">
        <v>250</v>
      </c>
      <c r="AF444" t="str">
        <f t="shared" si="152"/>
        <v>Very Low</v>
      </c>
      <c r="AG444" t="s">
        <v>9</v>
      </c>
      <c r="AH444" t="s">
        <v>10</v>
      </c>
      <c r="AI444" t="s">
        <v>66</v>
      </c>
      <c r="AJ444" t="str">
        <f t="shared" si="153"/>
        <v>Family</v>
      </c>
      <c r="AK444">
        <v>80000000</v>
      </c>
      <c r="AL444" t="str">
        <f t="shared" si="154"/>
        <v>Medium Budget</v>
      </c>
      <c r="AM444">
        <v>2006</v>
      </c>
      <c r="AN444">
        <f t="shared" si="155"/>
        <v>19</v>
      </c>
      <c r="AO444" t="str">
        <f t="shared" si="156"/>
        <v>Old Classic</v>
      </c>
      <c r="AP444">
        <v>7000</v>
      </c>
      <c r="AQ444" t="str">
        <f t="shared" si="157"/>
        <v>Low</v>
      </c>
      <c r="AR444">
        <v>6.8</v>
      </c>
      <c r="AS444" t="str">
        <f t="shared" si="158"/>
        <v>Average</v>
      </c>
      <c r="AT444">
        <v>1.85</v>
      </c>
      <c r="AU444" t="str">
        <f t="shared" si="159"/>
        <v>HDTV / Widescreen</v>
      </c>
      <c r="AV444">
        <v>0</v>
      </c>
      <c r="AW444" t="str">
        <f t="shared" si="160"/>
        <v>Very Low</v>
      </c>
    </row>
    <row r="445" spans="1:49" x14ac:dyDescent="0.3">
      <c r="A445" t="s">
        <v>0</v>
      </c>
      <c r="B445" t="s">
        <v>610</v>
      </c>
      <c r="C445">
        <v>180</v>
      </c>
      <c r="D445" t="str">
        <f t="shared" si="140"/>
        <v>Low</v>
      </c>
      <c r="E445">
        <v>85</v>
      </c>
      <c r="F445" t="str">
        <f t="shared" si="141"/>
        <v>1h 25m</v>
      </c>
      <c r="G445" t="str">
        <f t="shared" si="142"/>
        <v>Featurette</v>
      </c>
      <c r="H445">
        <v>255</v>
      </c>
      <c r="I445" t="str">
        <f t="shared" si="143"/>
        <v>Very Low</v>
      </c>
      <c r="J445">
        <v>443</v>
      </c>
      <c r="K445" t="str">
        <f t="shared" si="144"/>
        <v>Very Low</v>
      </c>
      <c r="L445" t="s">
        <v>2526</v>
      </c>
      <c r="M445">
        <v>1000</v>
      </c>
      <c r="N445" t="str">
        <f t="shared" si="145"/>
        <v>Low</v>
      </c>
      <c r="O445">
        <v>145771527</v>
      </c>
      <c r="P445" t="str">
        <f t="shared" si="146"/>
        <v>Hit</v>
      </c>
      <c r="Q445" t="s">
        <v>2527</v>
      </c>
      <c r="R445" t="str">
        <f t="shared" si="147"/>
        <v>Adventure</v>
      </c>
      <c r="S445">
        <f t="shared" si="148"/>
        <v>7</v>
      </c>
      <c r="T445" t="s">
        <v>1703</v>
      </c>
      <c r="U445" t="s">
        <v>2528</v>
      </c>
      <c r="V445">
        <v>117212</v>
      </c>
      <c r="W445" t="str">
        <f t="shared" si="149"/>
        <v>Medium</v>
      </c>
      <c r="X445">
        <v>3112</v>
      </c>
      <c r="Y445" t="str">
        <f t="shared" si="150"/>
        <v>Low</v>
      </c>
      <c r="Z445" t="s">
        <v>2529</v>
      </c>
      <c r="AA445">
        <v>0</v>
      </c>
      <c r="AB445" t="str">
        <f t="shared" si="151"/>
        <v>Symbolic Poster</v>
      </c>
      <c r="AC445" t="s">
        <v>2530</v>
      </c>
      <c r="AD445" t="s">
        <v>2531</v>
      </c>
      <c r="AE445">
        <v>367</v>
      </c>
      <c r="AF445" t="str">
        <f t="shared" si="152"/>
        <v>Very Low</v>
      </c>
      <c r="AG445" t="s">
        <v>9</v>
      </c>
      <c r="AH445" t="s">
        <v>10</v>
      </c>
      <c r="AI445" t="s">
        <v>66</v>
      </c>
      <c r="AJ445" t="str">
        <f t="shared" si="153"/>
        <v>Family</v>
      </c>
      <c r="AK445">
        <v>80000000</v>
      </c>
      <c r="AL445" t="str">
        <f t="shared" si="154"/>
        <v>Medium Budget</v>
      </c>
      <c r="AM445">
        <v>2002</v>
      </c>
      <c r="AN445">
        <f t="shared" si="155"/>
        <v>23</v>
      </c>
      <c r="AO445" t="str">
        <f t="shared" si="156"/>
        <v>Old Classic</v>
      </c>
      <c r="AP445">
        <v>533</v>
      </c>
      <c r="AQ445" t="str">
        <f t="shared" si="157"/>
        <v>Very Low</v>
      </c>
      <c r="AR445">
        <v>7.2</v>
      </c>
      <c r="AS445" t="str">
        <f t="shared" si="158"/>
        <v>Good</v>
      </c>
      <c r="AT445">
        <v>1.66</v>
      </c>
      <c r="AU445" t="str">
        <f t="shared" si="159"/>
        <v/>
      </c>
      <c r="AV445">
        <v>0</v>
      </c>
      <c r="AW445" t="str">
        <f t="shared" si="160"/>
        <v>Very Low</v>
      </c>
    </row>
    <row r="446" spans="1:49" x14ac:dyDescent="0.3">
      <c r="A446" t="s">
        <v>0</v>
      </c>
      <c r="B446" t="s">
        <v>2532</v>
      </c>
      <c r="C446">
        <v>120</v>
      </c>
      <c r="D446" t="str">
        <f t="shared" si="140"/>
        <v>Low</v>
      </c>
      <c r="E446">
        <v>97</v>
      </c>
      <c r="F446" t="str">
        <f t="shared" si="141"/>
        <v>1h 37m</v>
      </c>
      <c r="G446" t="str">
        <f t="shared" si="142"/>
        <v>Standard Movie</v>
      </c>
      <c r="H446">
        <v>56</v>
      </c>
      <c r="I446" t="str">
        <f t="shared" si="143"/>
        <v>Very Low</v>
      </c>
      <c r="J446">
        <v>852</v>
      </c>
      <c r="K446" t="str">
        <f t="shared" si="144"/>
        <v>Very Low</v>
      </c>
      <c r="L446" t="s">
        <v>1498</v>
      </c>
      <c r="M446">
        <v>12000</v>
      </c>
      <c r="N446" t="str">
        <f t="shared" si="145"/>
        <v>Medium</v>
      </c>
      <c r="O446">
        <v>82506325</v>
      </c>
      <c r="P446" t="str">
        <f t="shared" si="146"/>
        <v>Hit</v>
      </c>
      <c r="Q446" t="s">
        <v>486</v>
      </c>
      <c r="R446" t="str">
        <f t="shared" si="147"/>
        <v>Comedy</v>
      </c>
      <c r="S446">
        <f t="shared" si="148"/>
        <v>3</v>
      </c>
      <c r="T446" t="s">
        <v>243</v>
      </c>
      <c r="U446" t="s">
        <v>2533</v>
      </c>
      <c r="V446">
        <v>27838</v>
      </c>
      <c r="W446" t="str">
        <f t="shared" si="149"/>
        <v>Low</v>
      </c>
      <c r="X446">
        <v>23907</v>
      </c>
      <c r="Y446" t="str">
        <f t="shared" si="150"/>
        <v>Medium</v>
      </c>
      <c r="Z446" t="s">
        <v>872</v>
      </c>
      <c r="AA446">
        <v>0</v>
      </c>
      <c r="AB446" t="str">
        <f t="shared" si="151"/>
        <v>Symbolic Poster</v>
      </c>
      <c r="AC446" t="s">
        <v>2534</v>
      </c>
      <c r="AD446" t="s">
        <v>2535</v>
      </c>
      <c r="AE446">
        <v>102</v>
      </c>
      <c r="AF446" t="str">
        <f t="shared" si="152"/>
        <v>Very Low</v>
      </c>
      <c r="AG446" t="s">
        <v>9</v>
      </c>
      <c r="AH446" t="s">
        <v>10</v>
      </c>
      <c r="AI446" t="s">
        <v>248</v>
      </c>
      <c r="AJ446" t="str">
        <f t="shared" si="153"/>
        <v>Family</v>
      </c>
      <c r="AK446">
        <f>AK445</f>
        <v>80000000</v>
      </c>
      <c r="AL446" t="str">
        <f t="shared" si="154"/>
        <v>Medium Budget</v>
      </c>
      <c r="AM446">
        <v>2006</v>
      </c>
      <c r="AN446">
        <f t="shared" si="155"/>
        <v>19</v>
      </c>
      <c r="AO446" t="str">
        <f t="shared" si="156"/>
        <v>Old Classic</v>
      </c>
      <c r="AP446">
        <v>8000</v>
      </c>
      <c r="AQ446" t="str">
        <f t="shared" si="157"/>
        <v>Low</v>
      </c>
      <c r="AR446">
        <v>6.4</v>
      </c>
      <c r="AS446" t="str">
        <f t="shared" si="158"/>
        <v>Average</v>
      </c>
      <c r="AT446">
        <v>1.85</v>
      </c>
      <c r="AU446" t="str">
        <f t="shared" si="159"/>
        <v>HDTV / Widescreen</v>
      </c>
      <c r="AV446">
        <v>0</v>
      </c>
      <c r="AW446" t="str">
        <f t="shared" si="160"/>
        <v>Very Low</v>
      </c>
    </row>
    <row r="447" spans="1:49" x14ac:dyDescent="0.3">
      <c r="A447" t="s">
        <v>0</v>
      </c>
      <c r="B447" t="s">
        <v>2536</v>
      </c>
      <c r="C447">
        <v>125</v>
      </c>
      <c r="D447" t="str">
        <f t="shared" si="140"/>
        <v>Low</v>
      </c>
      <c r="E447">
        <v>120</v>
      </c>
      <c r="F447" t="str">
        <f t="shared" si="141"/>
        <v>2h 0m</v>
      </c>
      <c r="G447" t="str">
        <f t="shared" si="142"/>
        <v>Standard Movie</v>
      </c>
      <c r="H447">
        <v>75</v>
      </c>
      <c r="I447" t="str">
        <f t="shared" si="143"/>
        <v>Very Low</v>
      </c>
      <c r="J447">
        <v>3000</v>
      </c>
      <c r="K447" t="str">
        <f t="shared" si="144"/>
        <v>Low</v>
      </c>
      <c r="L447" t="s">
        <v>221</v>
      </c>
      <c r="M447">
        <v>11000</v>
      </c>
      <c r="N447" t="str">
        <f t="shared" si="145"/>
        <v>Medium</v>
      </c>
      <c r="O447">
        <v>140459099</v>
      </c>
      <c r="P447" t="str">
        <f t="shared" si="146"/>
        <v>Hit</v>
      </c>
      <c r="Q447" t="s">
        <v>2537</v>
      </c>
      <c r="R447" t="str">
        <f t="shared" si="147"/>
        <v>Action</v>
      </c>
      <c r="S447">
        <f t="shared" si="148"/>
        <v>5</v>
      </c>
      <c r="T447" t="s">
        <v>437</v>
      </c>
      <c r="U447" t="s">
        <v>2538</v>
      </c>
      <c r="V447">
        <v>135601</v>
      </c>
      <c r="W447" t="str">
        <f t="shared" si="149"/>
        <v>Medium</v>
      </c>
      <c r="X447">
        <v>22750</v>
      </c>
      <c r="Y447" t="str">
        <f t="shared" si="150"/>
        <v>Medium</v>
      </c>
      <c r="Z447" t="s">
        <v>1660</v>
      </c>
      <c r="AA447">
        <v>0</v>
      </c>
      <c r="AB447" t="str">
        <f t="shared" si="151"/>
        <v>Symbolic Poster</v>
      </c>
      <c r="AC447" t="s">
        <v>2539</v>
      </c>
      <c r="AD447" t="s">
        <v>2540</v>
      </c>
      <c r="AE447">
        <v>493</v>
      </c>
      <c r="AF447" t="str">
        <f t="shared" si="152"/>
        <v>Very Low</v>
      </c>
      <c r="AG447" t="s">
        <v>9</v>
      </c>
      <c r="AH447" t="s">
        <v>10</v>
      </c>
      <c r="AI447" t="s">
        <v>11</v>
      </c>
      <c r="AJ447" t="str">
        <f t="shared" si="153"/>
        <v>Teen</v>
      </c>
      <c r="AK447">
        <v>75000000</v>
      </c>
      <c r="AL447" t="str">
        <f t="shared" si="154"/>
        <v>Medium Budget</v>
      </c>
      <c r="AM447">
        <v>1998</v>
      </c>
      <c r="AN447">
        <f t="shared" si="155"/>
        <v>27</v>
      </c>
      <c r="AO447" t="str">
        <f t="shared" si="156"/>
        <v>Old Classic</v>
      </c>
      <c r="AP447">
        <v>4000</v>
      </c>
      <c r="AQ447" t="str">
        <f t="shared" si="157"/>
        <v>Low</v>
      </c>
      <c r="AR447">
        <v>6.1</v>
      </c>
      <c r="AS447" t="str">
        <f t="shared" si="158"/>
        <v>Average</v>
      </c>
      <c r="AT447">
        <v>2.35</v>
      </c>
      <c r="AU447" t="str">
        <f t="shared" si="159"/>
        <v>Cinematic Widescreen</v>
      </c>
      <c r="AV447">
        <v>0</v>
      </c>
      <c r="AW447" t="str">
        <f t="shared" si="160"/>
        <v>Very Low</v>
      </c>
    </row>
    <row r="448" spans="1:49" x14ac:dyDescent="0.3">
      <c r="A448" t="s">
        <v>0</v>
      </c>
      <c r="B448" t="s">
        <v>978</v>
      </c>
      <c r="C448">
        <v>234</v>
      </c>
      <c r="D448" t="str">
        <f t="shared" si="140"/>
        <v>Medium</v>
      </c>
      <c r="E448">
        <v>116</v>
      </c>
      <c r="F448" t="str">
        <f t="shared" si="141"/>
        <v>1h 56m</v>
      </c>
      <c r="G448" t="str">
        <f t="shared" si="142"/>
        <v>Standard Movie</v>
      </c>
      <c r="H448">
        <v>23</v>
      </c>
      <c r="I448" t="str">
        <f t="shared" si="143"/>
        <v>Very Low</v>
      </c>
      <c r="J448">
        <v>110</v>
      </c>
      <c r="K448" t="str">
        <f t="shared" si="144"/>
        <v>Very Low</v>
      </c>
      <c r="L448" t="s">
        <v>733</v>
      </c>
      <c r="M448">
        <v>13000</v>
      </c>
      <c r="N448" t="str">
        <f t="shared" si="145"/>
        <v>Medium</v>
      </c>
      <c r="O448">
        <v>53215979</v>
      </c>
      <c r="P448" t="str">
        <f t="shared" si="146"/>
        <v>Hit</v>
      </c>
      <c r="Q448" t="s">
        <v>393</v>
      </c>
      <c r="R448" t="str">
        <f t="shared" si="147"/>
        <v>Action</v>
      </c>
      <c r="S448">
        <f t="shared" si="148"/>
        <v>4</v>
      </c>
      <c r="T448" t="s">
        <v>948</v>
      </c>
      <c r="U448" t="s">
        <v>2541</v>
      </c>
      <c r="V448">
        <v>125036</v>
      </c>
      <c r="W448" t="str">
        <f t="shared" si="149"/>
        <v>Medium</v>
      </c>
      <c r="X448">
        <v>25220</v>
      </c>
      <c r="Y448" t="str">
        <f t="shared" si="150"/>
        <v>Medium</v>
      </c>
      <c r="Z448" t="s">
        <v>2542</v>
      </c>
      <c r="AA448">
        <v>7</v>
      </c>
      <c r="AB448" t="str">
        <f t="shared" si="151"/>
        <v>Ensemble Poster</v>
      </c>
      <c r="AC448" t="s">
        <v>2543</v>
      </c>
      <c r="AD448" t="s">
        <v>2544</v>
      </c>
      <c r="AE448">
        <v>205</v>
      </c>
      <c r="AF448" t="str">
        <f t="shared" si="152"/>
        <v>Very Low</v>
      </c>
      <c r="AG448" t="s">
        <v>9</v>
      </c>
      <c r="AH448" t="s">
        <v>10</v>
      </c>
      <c r="AI448" t="s">
        <v>11</v>
      </c>
      <c r="AJ448" t="str">
        <f t="shared" si="153"/>
        <v>Teen</v>
      </c>
      <c r="AK448">
        <v>84000000</v>
      </c>
      <c r="AL448" t="str">
        <f t="shared" si="154"/>
        <v>Medium Budget</v>
      </c>
      <c r="AM448">
        <v>2013</v>
      </c>
      <c r="AN448">
        <f t="shared" si="155"/>
        <v>12</v>
      </c>
      <c r="AO448" t="str">
        <f t="shared" si="156"/>
        <v>Modern Classic</v>
      </c>
      <c r="AP448">
        <v>12000</v>
      </c>
      <c r="AQ448" t="str">
        <f t="shared" si="157"/>
        <v>Medium</v>
      </c>
      <c r="AR448">
        <v>6.7</v>
      </c>
      <c r="AS448" t="str">
        <f t="shared" si="158"/>
        <v>Average</v>
      </c>
      <c r="AT448">
        <v>2.35</v>
      </c>
      <c r="AU448" t="str">
        <f t="shared" si="159"/>
        <v>Cinematic Widescreen</v>
      </c>
      <c r="AV448">
        <v>22000</v>
      </c>
      <c r="AW448" t="str">
        <f t="shared" si="160"/>
        <v>Medium</v>
      </c>
    </row>
    <row r="449" spans="1:49" x14ac:dyDescent="0.3">
      <c r="A449" t="s">
        <v>0</v>
      </c>
      <c r="B449" t="s">
        <v>2438</v>
      </c>
      <c r="C449">
        <v>134</v>
      </c>
      <c r="D449" t="str">
        <f t="shared" si="140"/>
        <v>Low</v>
      </c>
      <c r="E449">
        <v>113</v>
      </c>
      <c r="F449" t="str">
        <f t="shared" si="141"/>
        <v>1h 53m</v>
      </c>
      <c r="G449" t="str">
        <f t="shared" si="142"/>
        <v>Standard Movie</v>
      </c>
      <c r="H449">
        <v>88</v>
      </c>
      <c r="I449" t="str">
        <f t="shared" si="143"/>
        <v>Very Low</v>
      </c>
      <c r="J449">
        <v>421</v>
      </c>
      <c r="K449" t="str">
        <f t="shared" si="144"/>
        <v>Very Low</v>
      </c>
      <c r="L449" t="s">
        <v>2545</v>
      </c>
      <c r="M449">
        <v>11000</v>
      </c>
      <c r="N449" t="str">
        <f t="shared" si="145"/>
        <v>Medium</v>
      </c>
      <c r="O449">
        <v>158115031</v>
      </c>
      <c r="P449" t="str">
        <f t="shared" si="146"/>
        <v>Hit</v>
      </c>
      <c r="Q449" t="s">
        <v>2546</v>
      </c>
      <c r="R449" t="str">
        <f t="shared" si="147"/>
        <v>Comedy</v>
      </c>
      <c r="S449">
        <f t="shared" si="148"/>
        <v>3</v>
      </c>
      <c r="T449" t="s">
        <v>2151</v>
      </c>
      <c r="U449" t="s">
        <v>2547</v>
      </c>
      <c r="V449">
        <v>130070</v>
      </c>
      <c r="W449" t="str">
        <f t="shared" si="149"/>
        <v>Medium</v>
      </c>
      <c r="X449">
        <v>13693</v>
      </c>
      <c r="Y449" t="str">
        <f t="shared" si="150"/>
        <v>Medium</v>
      </c>
      <c r="Z449" t="s">
        <v>2548</v>
      </c>
      <c r="AA449">
        <v>11</v>
      </c>
      <c r="AB449" t="str">
        <f t="shared" si="151"/>
        <v>Ensemble Poster</v>
      </c>
      <c r="AC449" t="s">
        <v>2549</v>
      </c>
      <c r="AD449" t="s">
        <v>2550</v>
      </c>
      <c r="AE449">
        <v>316</v>
      </c>
      <c r="AF449" t="str">
        <f t="shared" si="152"/>
        <v>Very Low</v>
      </c>
      <c r="AG449" t="s">
        <v>9</v>
      </c>
      <c r="AH449" t="s">
        <v>10</v>
      </c>
      <c r="AI449" t="s">
        <v>11</v>
      </c>
      <c r="AJ449" t="str">
        <f t="shared" si="153"/>
        <v>Teen</v>
      </c>
      <c r="AK449">
        <v>82000000</v>
      </c>
      <c r="AL449" t="str">
        <f t="shared" si="154"/>
        <v>Medium Budget</v>
      </c>
      <c r="AM449">
        <v>2005</v>
      </c>
      <c r="AN449">
        <f t="shared" si="155"/>
        <v>20</v>
      </c>
      <c r="AO449" t="str">
        <f t="shared" si="156"/>
        <v>Old Classic</v>
      </c>
      <c r="AP449">
        <v>437</v>
      </c>
      <c r="AQ449" t="str">
        <f t="shared" si="157"/>
        <v>Very Low</v>
      </c>
      <c r="AR449">
        <v>6.4</v>
      </c>
      <c r="AS449" t="str">
        <f t="shared" si="158"/>
        <v>Average</v>
      </c>
      <c r="AT449">
        <v>2.35</v>
      </c>
      <c r="AU449" t="str">
        <f t="shared" si="159"/>
        <v>Cinematic Widescreen</v>
      </c>
      <c r="AV449">
        <v>0</v>
      </c>
      <c r="AW449" t="str">
        <f t="shared" si="160"/>
        <v>Very Low</v>
      </c>
    </row>
    <row r="450" spans="1:49" x14ac:dyDescent="0.3">
      <c r="A450" t="s">
        <v>0</v>
      </c>
      <c r="B450" t="s">
        <v>568</v>
      </c>
      <c r="C450">
        <v>91</v>
      </c>
      <c r="D450" t="str">
        <f t="shared" si="140"/>
        <v>Low</v>
      </c>
      <c r="E450">
        <v>87</v>
      </c>
      <c r="F450" t="str">
        <f t="shared" si="141"/>
        <v>1h 27m</v>
      </c>
      <c r="G450" t="str">
        <f t="shared" si="142"/>
        <v>Featurette</v>
      </c>
      <c r="H450">
        <v>31</v>
      </c>
      <c r="I450" t="str">
        <f t="shared" si="143"/>
        <v>Very Low</v>
      </c>
      <c r="J450">
        <v>733</v>
      </c>
      <c r="K450" t="str">
        <f t="shared" si="144"/>
        <v>Very Low</v>
      </c>
      <c r="L450" t="s">
        <v>2142</v>
      </c>
      <c r="M450">
        <v>1000</v>
      </c>
      <c r="N450" t="str">
        <f t="shared" si="145"/>
        <v>Low</v>
      </c>
      <c r="O450">
        <v>133103929</v>
      </c>
      <c r="P450" t="str">
        <f t="shared" si="146"/>
        <v>Hit</v>
      </c>
      <c r="Q450" t="s">
        <v>2139</v>
      </c>
      <c r="R450" t="str">
        <f t="shared" si="147"/>
        <v>Adventure</v>
      </c>
      <c r="S450">
        <f t="shared" si="148"/>
        <v>6</v>
      </c>
      <c r="T450" t="s">
        <v>450</v>
      </c>
      <c r="U450" t="s">
        <v>2551</v>
      </c>
      <c r="V450">
        <v>22838</v>
      </c>
      <c r="W450" t="str">
        <f t="shared" si="149"/>
        <v>Low</v>
      </c>
      <c r="X450">
        <v>4073</v>
      </c>
      <c r="Y450" t="str">
        <f t="shared" si="150"/>
        <v>Low</v>
      </c>
      <c r="Z450" t="s">
        <v>2552</v>
      </c>
      <c r="AA450">
        <v>0</v>
      </c>
      <c r="AB450" t="str">
        <f t="shared" si="151"/>
        <v>Symbolic Poster</v>
      </c>
      <c r="AC450" t="s">
        <v>2553</v>
      </c>
      <c r="AD450" t="s">
        <v>2554</v>
      </c>
      <c r="AE450">
        <v>56</v>
      </c>
      <c r="AF450" t="str">
        <f t="shared" si="152"/>
        <v>Very Low</v>
      </c>
      <c r="AG450" t="s">
        <v>9</v>
      </c>
      <c r="AH450" t="s">
        <v>10</v>
      </c>
      <c r="AI450" t="s">
        <v>248</v>
      </c>
      <c r="AJ450" t="str">
        <f t="shared" si="153"/>
        <v>Family</v>
      </c>
      <c r="AK450">
        <v>75000000</v>
      </c>
      <c r="AL450" t="str">
        <f t="shared" si="154"/>
        <v>Medium Budget</v>
      </c>
      <c r="AM450">
        <v>2011</v>
      </c>
      <c r="AN450">
        <f t="shared" si="155"/>
        <v>14</v>
      </c>
      <c r="AO450" t="str">
        <f t="shared" si="156"/>
        <v>Modern Classic</v>
      </c>
      <c r="AP450">
        <v>1000</v>
      </c>
      <c r="AQ450" t="str">
        <f t="shared" si="157"/>
        <v>Very Low</v>
      </c>
      <c r="AR450">
        <v>4.4000000000000004</v>
      </c>
      <c r="AS450" t="str">
        <f t="shared" si="158"/>
        <v>Poor</v>
      </c>
      <c r="AT450">
        <v>1.85</v>
      </c>
      <c r="AU450" t="str">
        <f t="shared" si="159"/>
        <v>HDTV / Widescreen</v>
      </c>
      <c r="AV450">
        <v>0</v>
      </c>
      <c r="AW450" t="str">
        <f t="shared" si="160"/>
        <v>Very Low</v>
      </c>
    </row>
    <row r="451" spans="1:49" x14ac:dyDescent="0.3">
      <c r="A451" t="s">
        <v>0</v>
      </c>
      <c r="B451" t="s">
        <v>2149</v>
      </c>
      <c r="C451">
        <v>139</v>
      </c>
      <c r="D451" t="str">
        <f t="shared" ref="D451:D514" si="162">IF(C451&lt;=50,"Very Low",
IF(C451&lt;=200,"Low",
IF(C451&lt;=500,"Medium",
IF(C451&lt;=1000,"High","Very High"))))</f>
        <v>Low</v>
      </c>
      <c r="E451">
        <v>101</v>
      </c>
      <c r="F451" t="str">
        <f t="shared" ref="F451:F514" si="163">INT(E451/60) &amp; "h " &amp; MOD(E451,60) &amp; "m"</f>
        <v>1h 41m</v>
      </c>
      <c r="G451" t="str">
        <f t="shared" ref="G451:G514" si="164">IF(E451&lt;60,"Short Film",IF(E451&lt;90,"Featurette",IF(E451&lt;=120,"Standard Movie",IF(E451&lt;=180,"Long Movie","Epic"))))</f>
        <v>Standard Movie</v>
      </c>
      <c r="H451">
        <v>221</v>
      </c>
      <c r="I451" t="str">
        <f t="shared" ref="I451:I514" si="165">IF(H451&lt;=1000,"Very Low",IF(H451&lt;=10000,"Low",IF(H451&lt;=50000,"Medium",IF(H451&lt;=200000,"High","Very High"))))</f>
        <v>Very Low</v>
      </c>
      <c r="J451">
        <v>11000</v>
      </c>
      <c r="K451" t="str">
        <f t="shared" ref="K451:K514" si="166">IF(J451&lt;=1000,"Very Low",IF(J451&lt;=10000,"Low",IF(J451&lt;=50000,"Medium",IF(J451&lt;=200000,"High","Very High"))))</f>
        <v>Medium</v>
      </c>
      <c r="L451" t="s">
        <v>2151</v>
      </c>
      <c r="M451">
        <v>12000</v>
      </c>
      <c r="N451" t="str">
        <f t="shared" ref="N451:N514" si="167">IF(A451&lt;=1000,"Very Low",
IF(M451&lt;=10000,"Low",IF(M451&lt;=50000,"Medium",IF(M451&lt;=200000,"High","Very High"))))</f>
        <v>Medium</v>
      </c>
      <c r="O451">
        <v>133668525</v>
      </c>
      <c r="P451" t="str">
        <f t="shared" ref="P451:P514" si="168">IF(AND(O451&gt;=500000000),"Blockbuster",
IF(AND(O451&gt;=200000000,O451&lt;=499999999),"Superhit",
IF(AND(O451&gt;=50000000,O451&lt;=199999999),"Hit",
IF(AND(O451&gt;=10000000,O451&lt;=49999999),"Average",
IF(AND(O451&lt;=10000000),"Flop","")))))</f>
        <v>Hit</v>
      </c>
      <c r="Q451" t="s">
        <v>1642</v>
      </c>
      <c r="R451" t="str">
        <f t="shared" ref="R451:R514" si="169">LEFT(Q451, FIND("|",Q451&amp;"|")-1)</f>
        <v>Comedy</v>
      </c>
      <c r="S451">
        <f t="shared" ref="S451:S514" si="170">LEN(Q451)-LEN(SUBSTITUTE(Q451,"|",""))+1</f>
        <v>1</v>
      </c>
      <c r="T451" t="s">
        <v>243</v>
      </c>
      <c r="U451" t="s">
        <v>2555</v>
      </c>
      <c r="V451">
        <v>107817</v>
      </c>
      <c r="W451" t="str">
        <f t="shared" ref="W451:W514" si="171">IF(V451&lt;=10000,"Very Low",IF(V451&lt;=50000,"Low",IF(V451&lt;=200000,"Medium",IF(V451&lt;=500000,"High","Very High"))))</f>
        <v>Medium</v>
      </c>
      <c r="X451">
        <v>39269</v>
      </c>
      <c r="Y451" t="str">
        <f t="shared" ref="Y451:Y514" si="172">IF(X451&lt;=1000,"Very Low",IF(X451&lt;=10000,"Low",IF(X451&lt;=50000,"Medium",IF(X451&lt;=200000,"High","Very High"))))</f>
        <v>Medium</v>
      </c>
      <c r="Z451" t="s">
        <v>1927</v>
      </c>
      <c r="AA451">
        <v>4</v>
      </c>
      <c r="AB451" t="str">
        <f t="shared" ref="AB451:AB514" si="173">IF(AA451=0,"Symbolic Poster",IF(AA451=1,"Solo Star Poster",IF(AA451&lt;=3,"Duo/Trio Poster","Ensemble Poster")))</f>
        <v>Ensemble Poster</v>
      </c>
      <c r="AC451" t="s">
        <v>2556</v>
      </c>
      <c r="AD451" t="s">
        <v>2557</v>
      </c>
      <c r="AE451">
        <v>255</v>
      </c>
      <c r="AF451" t="str">
        <f t="shared" ref="AF451:AF514" si="174">IF(AE451&lt;=500,"Very Low",IF(AE451&lt;=2000,"Low",IF(AE451&lt;=5000,"Medium",IF(AE451&lt;=15000,"High","Very High"))))</f>
        <v>Very Low</v>
      </c>
      <c r="AG451" t="s">
        <v>9</v>
      </c>
      <c r="AH451" t="s">
        <v>10</v>
      </c>
      <c r="AI451" t="s">
        <v>11</v>
      </c>
      <c r="AJ451" t="str">
        <f t="shared" ref="AJ451:AJ514" si="175">IF(OR(AI451="G",AI451="PG",AI451="U",AI451="TV-Y",AI451="TV-G"),"Family",IF(OR(AI451="PG-13",AI451="UA",AI451="TV-14"),"Teen",IF(OR(AI451="R",AI451="NC-17",AI451="A",AI451="TV-MA"),"Adult",IF(AI451="Not Rated","No Rating","Other/Unknown"))))</f>
        <v>Teen</v>
      </c>
      <c r="AK451">
        <v>80000000</v>
      </c>
      <c r="AL451" t="str">
        <f t="shared" ref="AL451:AL514" si="176">IF(AK451&gt;=200000000,"Very High Budget",
IF(AND(AK451&gt;=100000000,AK451&lt;=199999999),"High Budget",
IF(AND(AK451&gt;=30000000,AK451&lt;=99999999),"Medium Budget",
IF(AK451&lt;30000000,"Low Budget",""))))</f>
        <v>Medium Budget</v>
      </c>
      <c r="AM451">
        <v>2013</v>
      </c>
      <c r="AN451">
        <f t="shared" ref="AN451:AN514" si="177">$AY$20-AM451</f>
        <v>12</v>
      </c>
      <c r="AO451" t="str">
        <f t="shared" ref="AO451:AO514" si="178">IF(AN451&lt;=5,"Recent",IF(AND(AN451&gt;=6,AN451&lt;=15),"Modern Classic",IF(AN451&gt;15,"Old Classic","")))</f>
        <v>Modern Classic</v>
      </c>
      <c r="AP451">
        <v>11000</v>
      </c>
      <c r="AQ451" t="str">
        <f t="shared" ref="AQ451:AQ514" si="179">IF(AP451&lt;=1000,"Very Low",IF(AP451&lt;=10000,"Low",IF(AP451&lt;=50000,"Medium",IF(AP451&lt;=200000,"High","Very High"))))</f>
        <v>Medium</v>
      </c>
      <c r="AR451">
        <v>5.4</v>
      </c>
      <c r="AS451" t="str">
        <f t="shared" ref="AS451:AS514" si="180">IF(AND(AR451&gt;=9,AR451&lt;=10),"Master Piece",
IF(AND(AR451&gt;=8,AR451&lt;9),"Excellent",
IF(AND(AR451&gt;=7,AR451&lt;8),"Good",
IF(AND(AR451&gt;=6,AR451&lt;7),"Average",
IF(AND(AR451&gt;=5,AR451&lt;6),"Below Average",
IF(AND(AR451&gt;=4,AR451&lt;5),"Poor",
IF(AND(AR451&gt;=3,AR451&lt;4),"Very Poor",
IF(AND(AR451&gt;=0,AR451&lt;3),"Terrible",""))))))))</f>
        <v>Below Average</v>
      </c>
      <c r="AT451">
        <v>1.85</v>
      </c>
      <c r="AU451" t="str">
        <f t="shared" ref="AU451:AU514" si="181">IF(AND(AT451&gt;=1.3,AT451&lt;=1.4),"Classic",IF(AND(AT451&gt;=1.7,AT451&lt;=1.9),"HDTV / Widescreen",IF(AND(AT451&gt;=2.2,AT451&lt;=2.4),"Cinematic Widescreen",IF(AND(AT451&gt;=1.4,AT451&lt;=1.6),"Standard Academy",IF(AT451&gt;=2.4,"Ultra Widescreen","")))))</f>
        <v>HDTV / Widescreen</v>
      </c>
      <c r="AV451">
        <v>14000</v>
      </c>
      <c r="AW451" t="str">
        <f t="shared" ref="AW451:AW514" si="182">IF(AV451&lt;=1000,"Very Low",IF(AV451&lt;=10000,"Low",IF(AV451&lt;=50000,"Medium",IF(AV451&lt;=200000,"High","Very High"))))</f>
        <v>Medium</v>
      </c>
    </row>
    <row r="452" spans="1:49" x14ac:dyDescent="0.3">
      <c r="A452" t="s">
        <v>0</v>
      </c>
      <c r="B452" t="s">
        <v>2438</v>
      </c>
      <c r="C452">
        <v>265</v>
      </c>
      <c r="D452" t="str">
        <f t="shared" si="162"/>
        <v>Medium</v>
      </c>
      <c r="E452">
        <v>110</v>
      </c>
      <c r="F452" t="str">
        <f t="shared" si="163"/>
        <v>1h 50m</v>
      </c>
      <c r="G452" t="str">
        <f t="shared" si="164"/>
        <v>Standard Movie</v>
      </c>
      <c r="H452">
        <v>88</v>
      </c>
      <c r="I452" t="str">
        <f t="shared" si="165"/>
        <v>Very Low</v>
      </c>
      <c r="J452">
        <v>11000</v>
      </c>
      <c r="K452" t="str">
        <f t="shared" si="166"/>
        <v>Medium</v>
      </c>
      <c r="L452" t="s">
        <v>1043</v>
      </c>
      <c r="M452">
        <v>13000</v>
      </c>
      <c r="N452" t="str">
        <f t="shared" si="167"/>
        <v>Medium</v>
      </c>
      <c r="O452">
        <v>130313314</v>
      </c>
      <c r="P452" t="str">
        <f t="shared" si="168"/>
        <v>Hit</v>
      </c>
      <c r="Q452" t="s">
        <v>1599</v>
      </c>
      <c r="R452" t="str">
        <f t="shared" si="169"/>
        <v>Action</v>
      </c>
      <c r="S452">
        <f t="shared" si="170"/>
        <v>3</v>
      </c>
      <c r="T452" t="s">
        <v>518</v>
      </c>
      <c r="U452" t="s">
        <v>2558</v>
      </c>
      <c r="V452">
        <v>168172</v>
      </c>
      <c r="W452" t="str">
        <f t="shared" si="171"/>
        <v>Medium</v>
      </c>
      <c r="X452">
        <v>44798</v>
      </c>
      <c r="Y452" t="str">
        <f t="shared" si="172"/>
        <v>Medium</v>
      </c>
      <c r="Z452" t="s">
        <v>228</v>
      </c>
      <c r="AA452">
        <v>1</v>
      </c>
      <c r="AB452" t="str">
        <f t="shared" si="173"/>
        <v>Solo Star Poster</v>
      </c>
      <c r="AC452" t="s">
        <v>2559</v>
      </c>
      <c r="AD452" t="s">
        <v>2560</v>
      </c>
      <c r="AE452">
        <v>380</v>
      </c>
      <c r="AF452" t="str">
        <f t="shared" si="174"/>
        <v>Very Low</v>
      </c>
      <c r="AG452" t="s">
        <v>9</v>
      </c>
      <c r="AH452" t="s">
        <v>10</v>
      </c>
      <c r="AI452" t="s">
        <v>11</v>
      </c>
      <c r="AJ452" t="str">
        <f t="shared" si="175"/>
        <v>Teen</v>
      </c>
      <c r="AK452">
        <v>80000000</v>
      </c>
      <c r="AL452" t="str">
        <f t="shared" si="176"/>
        <v>Medium Budget</v>
      </c>
      <c r="AM452">
        <v>2008</v>
      </c>
      <c r="AN452">
        <f t="shared" si="177"/>
        <v>17</v>
      </c>
      <c r="AO452" t="str">
        <f t="shared" si="178"/>
        <v>Old Classic</v>
      </c>
      <c r="AP452">
        <v>12000</v>
      </c>
      <c r="AQ452" t="str">
        <f t="shared" si="179"/>
        <v>Medium</v>
      </c>
      <c r="AR452">
        <v>6.5</v>
      </c>
      <c r="AS452" t="str">
        <f t="shared" si="180"/>
        <v>Average</v>
      </c>
      <c r="AT452">
        <v>1.85</v>
      </c>
      <c r="AU452" t="str">
        <f t="shared" si="181"/>
        <v>HDTV / Widescreen</v>
      </c>
      <c r="AV452">
        <v>0</v>
      </c>
      <c r="AW452" t="str">
        <f t="shared" si="182"/>
        <v>Very Low</v>
      </c>
    </row>
    <row r="453" spans="1:49" x14ac:dyDescent="0.3">
      <c r="A453" t="s">
        <v>0</v>
      </c>
      <c r="B453" t="s">
        <v>2338</v>
      </c>
      <c r="C453">
        <v>145</v>
      </c>
      <c r="D453" t="str">
        <f t="shared" si="162"/>
        <v>Low</v>
      </c>
      <c r="E453">
        <v>128</v>
      </c>
      <c r="F453" t="str">
        <f t="shared" si="163"/>
        <v>2h 8m</v>
      </c>
      <c r="G453" t="str">
        <f t="shared" si="164"/>
        <v>Long Movie</v>
      </c>
      <c r="H453">
        <v>278</v>
      </c>
      <c r="I453" t="str">
        <f t="shared" si="165"/>
        <v>Very Low</v>
      </c>
      <c r="J453">
        <v>343</v>
      </c>
      <c r="K453" t="str">
        <f t="shared" si="166"/>
        <v>Very Low</v>
      </c>
      <c r="L453" t="s">
        <v>221</v>
      </c>
      <c r="M453">
        <v>18000</v>
      </c>
      <c r="N453" t="str">
        <f t="shared" si="167"/>
        <v>Medium</v>
      </c>
      <c r="O453">
        <v>124590960</v>
      </c>
      <c r="P453" t="str">
        <f t="shared" si="168"/>
        <v>Hit</v>
      </c>
      <c r="Q453" t="s">
        <v>1386</v>
      </c>
      <c r="R453" t="str">
        <f t="shared" si="169"/>
        <v>Comedy</v>
      </c>
      <c r="S453">
        <f t="shared" si="170"/>
        <v>3</v>
      </c>
      <c r="T453" t="s">
        <v>559</v>
      </c>
      <c r="U453" t="s">
        <v>2561</v>
      </c>
      <c r="V453">
        <v>91092</v>
      </c>
      <c r="W453" t="str">
        <f t="shared" si="171"/>
        <v>Medium</v>
      </c>
      <c r="X453">
        <v>22679</v>
      </c>
      <c r="Y453" t="str">
        <f t="shared" si="172"/>
        <v>Medium</v>
      </c>
      <c r="Z453" t="s">
        <v>2562</v>
      </c>
      <c r="AA453">
        <v>1</v>
      </c>
      <c r="AB453" t="str">
        <f t="shared" si="173"/>
        <v>Solo Star Poster</v>
      </c>
      <c r="AC453" t="s">
        <v>2563</v>
      </c>
      <c r="AD453" t="s">
        <v>2564</v>
      </c>
      <c r="AE453">
        <v>402</v>
      </c>
      <c r="AF453" t="str">
        <f t="shared" si="174"/>
        <v>Very Low</v>
      </c>
      <c r="AG453" t="s">
        <v>9</v>
      </c>
      <c r="AH453" t="s">
        <v>10</v>
      </c>
      <c r="AI453" t="s">
        <v>11</v>
      </c>
      <c r="AJ453" t="str">
        <f t="shared" si="175"/>
        <v>Teen</v>
      </c>
      <c r="AK453">
        <v>80000000</v>
      </c>
      <c r="AL453" t="str">
        <f t="shared" si="176"/>
        <v>Medium Budget</v>
      </c>
      <c r="AM453">
        <v>2003</v>
      </c>
      <c r="AN453">
        <f t="shared" si="177"/>
        <v>22</v>
      </c>
      <c r="AO453" t="str">
        <f t="shared" si="178"/>
        <v>Old Classic</v>
      </c>
      <c r="AP453">
        <v>4000</v>
      </c>
      <c r="AQ453" t="str">
        <f t="shared" si="179"/>
        <v>Low</v>
      </c>
      <c r="AR453">
        <v>6.7</v>
      </c>
      <c r="AS453" t="str">
        <f t="shared" si="180"/>
        <v>Average</v>
      </c>
      <c r="AT453">
        <v>1.85</v>
      </c>
      <c r="AU453" t="str">
        <f t="shared" si="181"/>
        <v>HDTV / Widescreen</v>
      </c>
      <c r="AV453">
        <v>0</v>
      </c>
      <c r="AW453" t="str">
        <f t="shared" si="182"/>
        <v>Very Low</v>
      </c>
    </row>
    <row r="454" spans="1:49" x14ac:dyDescent="0.3">
      <c r="A454" t="s">
        <v>0</v>
      </c>
      <c r="B454" t="s">
        <v>458</v>
      </c>
      <c r="C454">
        <v>490</v>
      </c>
      <c r="D454" t="str">
        <f t="shared" si="162"/>
        <v>Medium</v>
      </c>
      <c r="E454">
        <v>138</v>
      </c>
      <c r="F454" t="str">
        <f t="shared" si="163"/>
        <v>2h 18m</v>
      </c>
      <c r="G454" t="str">
        <f t="shared" si="164"/>
        <v>Long Movie</v>
      </c>
      <c r="H454">
        <v>17000</v>
      </c>
      <c r="I454" t="str">
        <f t="shared" si="165"/>
        <v>Medium</v>
      </c>
      <c r="J454">
        <v>163</v>
      </c>
      <c r="K454" t="str">
        <f t="shared" si="166"/>
        <v>Very Low</v>
      </c>
      <c r="L454" t="s">
        <v>2565</v>
      </c>
      <c r="M454">
        <v>29000</v>
      </c>
      <c r="N454" t="str">
        <f t="shared" si="167"/>
        <v>Medium</v>
      </c>
      <c r="O454">
        <v>127968405</v>
      </c>
      <c r="P454" t="str">
        <f t="shared" si="168"/>
        <v>Hit</v>
      </c>
      <c r="Q454" t="s">
        <v>823</v>
      </c>
      <c r="R454" t="str">
        <f t="shared" si="169"/>
        <v>Mystery</v>
      </c>
      <c r="S454">
        <f t="shared" si="170"/>
        <v>2</v>
      </c>
      <c r="T454" t="s">
        <v>186</v>
      </c>
      <c r="U454" t="s">
        <v>2566</v>
      </c>
      <c r="V454">
        <v>786092</v>
      </c>
      <c r="W454" t="str">
        <f t="shared" si="171"/>
        <v>Very High</v>
      </c>
      <c r="X454">
        <v>29585</v>
      </c>
      <c r="Y454" t="str">
        <f t="shared" si="172"/>
        <v>Medium</v>
      </c>
      <c r="Z454" t="s">
        <v>2567</v>
      </c>
      <c r="AA454">
        <v>0</v>
      </c>
      <c r="AB454" t="str">
        <f t="shared" si="173"/>
        <v>Symbolic Poster</v>
      </c>
      <c r="AC454" t="s">
        <v>2568</v>
      </c>
      <c r="AD454" t="s">
        <v>2569</v>
      </c>
      <c r="AE454">
        <v>964</v>
      </c>
      <c r="AF454" t="str">
        <f t="shared" si="174"/>
        <v>Low</v>
      </c>
      <c r="AG454" t="s">
        <v>9</v>
      </c>
      <c r="AH454" t="s">
        <v>10</v>
      </c>
      <c r="AI454" t="s">
        <v>556</v>
      </c>
      <c r="AJ454" t="str">
        <f t="shared" si="175"/>
        <v>Adult</v>
      </c>
      <c r="AK454">
        <v>80000000</v>
      </c>
      <c r="AL454" t="str">
        <f t="shared" si="176"/>
        <v>Medium Budget</v>
      </c>
      <c r="AM454">
        <v>2010</v>
      </c>
      <c r="AN454">
        <f t="shared" si="177"/>
        <v>15</v>
      </c>
      <c r="AO454" t="str">
        <f t="shared" si="178"/>
        <v>Modern Classic</v>
      </c>
      <c r="AP454">
        <v>223</v>
      </c>
      <c r="AQ454" t="str">
        <f t="shared" si="179"/>
        <v>Very Low</v>
      </c>
      <c r="AR454">
        <v>8.1</v>
      </c>
      <c r="AS454" t="str">
        <f t="shared" si="180"/>
        <v>Excellent</v>
      </c>
      <c r="AT454">
        <v>2.35</v>
      </c>
      <c r="AU454" t="str">
        <f t="shared" si="181"/>
        <v>Cinematic Widescreen</v>
      </c>
      <c r="AV454">
        <v>53000</v>
      </c>
      <c r="AW454" t="str">
        <f t="shared" si="182"/>
        <v>High</v>
      </c>
    </row>
    <row r="455" spans="1:49" x14ac:dyDescent="0.3">
      <c r="A455" t="s">
        <v>0</v>
      </c>
      <c r="B455" t="s">
        <v>2570</v>
      </c>
      <c r="C455">
        <v>141</v>
      </c>
      <c r="D455" t="str">
        <f t="shared" si="162"/>
        <v>Low</v>
      </c>
      <c r="E455">
        <v>88</v>
      </c>
      <c r="F455" t="str">
        <f t="shared" si="163"/>
        <v>1h 28m</v>
      </c>
      <c r="G455" t="str">
        <f t="shared" si="164"/>
        <v>Featurette</v>
      </c>
      <c r="H455">
        <v>91</v>
      </c>
      <c r="I455" t="str">
        <f t="shared" si="165"/>
        <v>Very Low</v>
      </c>
      <c r="J455">
        <v>982</v>
      </c>
      <c r="K455" t="str">
        <f t="shared" si="166"/>
        <v>Very Low</v>
      </c>
      <c r="L455" t="s">
        <v>1660</v>
      </c>
      <c r="M455">
        <v>4000</v>
      </c>
      <c r="N455" t="str">
        <f t="shared" si="167"/>
        <v>Low</v>
      </c>
      <c r="O455">
        <v>120136047</v>
      </c>
      <c r="P455" t="str">
        <f t="shared" si="168"/>
        <v>Hit</v>
      </c>
      <c r="Q455" t="s">
        <v>1386</v>
      </c>
      <c r="R455" t="str">
        <f t="shared" si="169"/>
        <v>Comedy</v>
      </c>
      <c r="S455">
        <f t="shared" si="170"/>
        <v>3</v>
      </c>
      <c r="T455" t="s">
        <v>221</v>
      </c>
      <c r="U455" t="s">
        <v>2571</v>
      </c>
      <c r="V455">
        <v>48500</v>
      </c>
      <c r="W455" t="str">
        <f t="shared" si="171"/>
        <v>Low</v>
      </c>
      <c r="X455">
        <v>9913</v>
      </c>
      <c r="Y455" t="str">
        <f t="shared" si="172"/>
        <v>Low</v>
      </c>
      <c r="Z455" t="s">
        <v>2572</v>
      </c>
      <c r="AA455">
        <v>2</v>
      </c>
      <c r="AB455" t="str">
        <f t="shared" si="173"/>
        <v>Duo/Trio Poster</v>
      </c>
      <c r="AC455" t="s">
        <v>2573</v>
      </c>
      <c r="AD455" t="s">
        <v>2574</v>
      </c>
      <c r="AE455">
        <v>124</v>
      </c>
      <c r="AF455" t="str">
        <f t="shared" si="174"/>
        <v>Very Low</v>
      </c>
      <c r="AG455" t="s">
        <v>9</v>
      </c>
      <c r="AH455" t="s">
        <v>738</v>
      </c>
      <c r="AI455" t="s">
        <v>11</v>
      </c>
      <c r="AJ455" t="str">
        <f t="shared" si="175"/>
        <v>Teen</v>
      </c>
      <c r="AK455">
        <v>80000000</v>
      </c>
      <c r="AL455" t="str">
        <f t="shared" si="176"/>
        <v>Medium Budget</v>
      </c>
      <c r="AM455">
        <v>2008</v>
      </c>
      <c r="AN455">
        <f t="shared" si="177"/>
        <v>17</v>
      </c>
      <c r="AO455" t="str">
        <f t="shared" si="178"/>
        <v>Old Classic</v>
      </c>
      <c r="AP455">
        <v>3000</v>
      </c>
      <c r="AQ455" t="str">
        <f t="shared" si="179"/>
        <v>Low</v>
      </c>
      <c r="AR455">
        <v>5.6</v>
      </c>
      <c r="AS455" t="str">
        <f t="shared" si="180"/>
        <v>Below Average</v>
      </c>
      <c r="AT455">
        <v>1.85</v>
      </c>
      <c r="AU455" t="str">
        <f t="shared" si="181"/>
        <v>HDTV / Widescreen</v>
      </c>
      <c r="AV455">
        <v>0</v>
      </c>
      <c r="AW455" t="str">
        <f t="shared" si="182"/>
        <v>Very Low</v>
      </c>
    </row>
    <row r="456" spans="1:49" x14ac:dyDescent="0.3">
      <c r="A456" t="s">
        <v>0</v>
      </c>
      <c r="B456" t="s">
        <v>1778</v>
      </c>
      <c r="C456">
        <v>163</v>
      </c>
      <c r="D456" t="str">
        <f t="shared" si="162"/>
        <v>Low</v>
      </c>
      <c r="E456">
        <v>91</v>
      </c>
      <c r="F456" t="str">
        <f t="shared" si="163"/>
        <v>1h 31m</v>
      </c>
      <c r="G456" t="str">
        <f t="shared" si="164"/>
        <v>Standard Movie</v>
      </c>
      <c r="H456">
        <v>77</v>
      </c>
      <c r="I456" t="str">
        <f t="shared" si="165"/>
        <v>Very Low</v>
      </c>
      <c r="J456">
        <v>208</v>
      </c>
      <c r="K456" t="str">
        <f t="shared" si="166"/>
        <v>Very Low</v>
      </c>
      <c r="L456" t="s">
        <v>2575</v>
      </c>
      <c r="M456">
        <v>1000</v>
      </c>
      <c r="N456" t="str">
        <f t="shared" si="167"/>
        <v>Low</v>
      </c>
      <c r="O456">
        <v>128200012</v>
      </c>
      <c r="P456" t="str">
        <f t="shared" si="168"/>
        <v>Hit</v>
      </c>
      <c r="Q456" t="s">
        <v>592</v>
      </c>
      <c r="R456" t="str">
        <f t="shared" si="169"/>
        <v>Adventure</v>
      </c>
      <c r="S456">
        <f t="shared" si="170"/>
        <v>5</v>
      </c>
      <c r="T456" t="s">
        <v>364</v>
      </c>
      <c r="U456" t="s">
        <v>2576</v>
      </c>
      <c r="V456">
        <v>103022</v>
      </c>
      <c r="W456" t="str">
        <f t="shared" si="171"/>
        <v>Medium</v>
      </c>
      <c r="X456">
        <v>1804</v>
      </c>
      <c r="Y456" t="str">
        <f t="shared" si="172"/>
        <v>Low</v>
      </c>
      <c r="Z456" t="s">
        <v>2577</v>
      </c>
      <c r="AA456">
        <v>1</v>
      </c>
      <c r="AB456" t="str">
        <f t="shared" si="173"/>
        <v>Solo Star Poster</v>
      </c>
      <c r="AC456" t="s">
        <v>2578</v>
      </c>
      <c r="AD456" t="s">
        <v>2579</v>
      </c>
      <c r="AE456">
        <v>269</v>
      </c>
      <c r="AF456" t="str">
        <f t="shared" si="174"/>
        <v>Very Low</v>
      </c>
      <c r="AG456" t="s">
        <v>9</v>
      </c>
      <c r="AH456" t="s">
        <v>10</v>
      </c>
      <c r="AI456" t="s">
        <v>66</v>
      </c>
      <c r="AJ456" t="str">
        <f t="shared" si="175"/>
        <v>Family</v>
      </c>
      <c r="AK456">
        <v>75000000</v>
      </c>
      <c r="AL456" t="str">
        <f t="shared" si="176"/>
        <v>Medium Budget</v>
      </c>
      <c r="AM456">
        <v>2005</v>
      </c>
      <c r="AN456">
        <f t="shared" si="177"/>
        <v>20</v>
      </c>
      <c r="AO456" t="str">
        <f t="shared" si="178"/>
        <v>Old Classic</v>
      </c>
      <c r="AP456">
        <v>311</v>
      </c>
      <c r="AQ456" t="str">
        <f t="shared" si="179"/>
        <v>Very Low</v>
      </c>
      <c r="AR456">
        <v>6.3</v>
      </c>
      <c r="AS456" t="str">
        <f t="shared" si="180"/>
        <v>Average</v>
      </c>
      <c r="AT456">
        <v>1.85</v>
      </c>
      <c r="AU456" t="str">
        <f t="shared" si="181"/>
        <v>HDTV / Widescreen</v>
      </c>
      <c r="AV456">
        <v>0</v>
      </c>
      <c r="AW456" t="str">
        <f t="shared" si="182"/>
        <v>Very Low</v>
      </c>
    </row>
    <row r="457" spans="1:49" x14ac:dyDescent="0.3">
      <c r="A457" t="s">
        <v>0</v>
      </c>
      <c r="B457" t="s">
        <v>1311</v>
      </c>
      <c r="C457">
        <v>155</v>
      </c>
      <c r="D457" t="str">
        <f t="shared" si="162"/>
        <v>Low</v>
      </c>
      <c r="E457">
        <v>138</v>
      </c>
      <c r="F457" t="str">
        <f t="shared" si="163"/>
        <v>2h 18m</v>
      </c>
      <c r="G457" t="str">
        <f t="shared" si="164"/>
        <v>Long Movie</v>
      </c>
      <c r="H457">
        <v>610</v>
      </c>
      <c r="I457" t="str">
        <f t="shared" si="165"/>
        <v>Very Low</v>
      </c>
      <c r="J457">
        <v>805</v>
      </c>
      <c r="K457" t="str">
        <f t="shared" si="166"/>
        <v>Very Low</v>
      </c>
      <c r="L457" t="s">
        <v>4</v>
      </c>
      <c r="M457">
        <v>12000</v>
      </c>
      <c r="N457" t="str">
        <f t="shared" si="167"/>
        <v>Medium</v>
      </c>
      <c r="O457">
        <v>112225777</v>
      </c>
      <c r="P457" t="str">
        <f t="shared" si="168"/>
        <v>Hit</v>
      </c>
      <c r="Q457" t="s">
        <v>1372</v>
      </c>
      <c r="R457" t="str">
        <f t="shared" si="169"/>
        <v>Action</v>
      </c>
      <c r="S457">
        <f t="shared" si="170"/>
        <v>4</v>
      </c>
      <c r="T457" t="s">
        <v>676</v>
      </c>
      <c r="U457" t="s">
        <v>2580</v>
      </c>
      <c r="V457">
        <v>283967</v>
      </c>
      <c r="W457" t="str">
        <f t="shared" si="171"/>
        <v>High</v>
      </c>
      <c r="X457">
        <v>17087</v>
      </c>
      <c r="Y457" t="str">
        <f t="shared" si="172"/>
        <v>Medium</v>
      </c>
      <c r="Z457" t="s">
        <v>2289</v>
      </c>
      <c r="AA457">
        <v>0</v>
      </c>
      <c r="AB457" t="str">
        <f t="shared" si="173"/>
        <v>Symbolic Poster</v>
      </c>
      <c r="AC457" t="s">
        <v>2581</v>
      </c>
      <c r="AD457" t="s">
        <v>2582</v>
      </c>
      <c r="AE457">
        <v>535</v>
      </c>
      <c r="AF457" t="str">
        <f t="shared" si="174"/>
        <v>Low</v>
      </c>
      <c r="AG457" t="s">
        <v>9</v>
      </c>
      <c r="AH457" t="s">
        <v>10</v>
      </c>
      <c r="AI457" t="s">
        <v>556</v>
      </c>
      <c r="AJ457" t="str">
        <f t="shared" si="175"/>
        <v>Adult</v>
      </c>
      <c r="AK457">
        <v>80000000</v>
      </c>
      <c r="AL457" t="str">
        <f t="shared" si="176"/>
        <v>Medium Budget</v>
      </c>
      <c r="AM457">
        <v>1997</v>
      </c>
      <c r="AN457">
        <f t="shared" si="177"/>
        <v>28</v>
      </c>
      <c r="AO457" t="str">
        <f t="shared" si="178"/>
        <v>Old Classic</v>
      </c>
      <c r="AP457">
        <v>1000</v>
      </c>
      <c r="AQ457" t="str">
        <f t="shared" si="179"/>
        <v>Very Low</v>
      </c>
      <c r="AR457">
        <v>7.3</v>
      </c>
      <c r="AS457" t="str">
        <f t="shared" si="180"/>
        <v>Good</v>
      </c>
      <c r="AT457">
        <v>2.35</v>
      </c>
      <c r="AU457" t="str">
        <f t="shared" si="181"/>
        <v>Cinematic Widescreen</v>
      </c>
      <c r="AV457">
        <v>11000</v>
      </c>
      <c r="AW457" t="str">
        <f t="shared" si="182"/>
        <v>Medium</v>
      </c>
    </row>
    <row r="458" spans="1:49" x14ac:dyDescent="0.3">
      <c r="A458" t="s">
        <v>0</v>
      </c>
      <c r="B458" t="s">
        <v>2583</v>
      </c>
      <c r="C458">
        <v>144</v>
      </c>
      <c r="D458" t="str">
        <f t="shared" si="162"/>
        <v>Low</v>
      </c>
      <c r="E458">
        <v>99</v>
      </c>
      <c r="F458" t="str">
        <f t="shared" si="163"/>
        <v>1h 39m</v>
      </c>
      <c r="G458" t="str">
        <f t="shared" si="164"/>
        <v>Standard Movie</v>
      </c>
      <c r="H458">
        <v>163</v>
      </c>
      <c r="I458" t="str">
        <f t="shared" si="165"/>
        <v>Very Low</v>
      </c>
      <c r="J458">
        <v>495</v>
      </c>
      <c r="K458" t="str">
        <f t="shared" si="166"/>
        <v>Very Low</v>
      </c>
      <c r="L458" t="s">
        <v>2584</v>
      </c>
      <c r="M458">
        <v>11000</v>
      </c>
      <c r="N458" t="str">
        <f t="shared" si="167"/>
        <v>Medium</v>
      </c>
      <c r="O458">
        <v>109993847</v>
      </c>
      <c r="P458" t="str">
        <f t="shared" si="168"/>
        <v>Hit</v>
      </c>
      <c r="Q458" t="s">
        <v>2585</v>
      </c>
      <c r="R458" t="str">
        <f t="shared" si="169"/>
        <v>Comedy</v>
      </c>
      <c r="S458">
        <f t="shared" si="170"/>
        <v>4</v>
      </c>
      <c r="T458" t="s">
        <v>2151</v>
      </c>
      <c r="U458" t="s">
        <v>2586</v>
      </c>
      <c r="V458">
        <v>72326</v>
      </c>
      <c r="W458" t="str">
        <f t="shared" si="171"/>
        <v>Medium</v>
      </c>
      <c r="X458">
        <v>12831</v>
      </c>
      <c r="Y458" t="str">
        <f t="shared" si="172"/>
        <v>Medium</v>
      </c>
      <c r="Z458" t="s">
        <v>2587</v>
      </c>
      <c r="AA458">
        <v>0</v>
      </c>
      <c r="AB458" t="str">
        <f t="shared" si="173"/>
        <v>Symbolic Poster</v>
      </c>
      <c r="AC458" t="s">
        <v>2588</v>
      </c>
      <c r="AD458" t="s">
        <v>2589</v>
      </c>
      <c r="AE458">
        <v>116</v>
      </c>
      <c r="AF458" t="str">
        <f t="shared" si="174"/>
        <v>Very Low</v>
      </c>
      <c r="AG458" t="s">
        <v>9</v>
      </c>
      <c r="AH458" t="s">
        <v>10</v>
      </c>
      <c r="AI458" t="s">
        <v>66</v>
      </c>
      <c r="AJ458" t="str">
        <f t="shared" si="175"/>
        <v>Family</v>
      </c>
      <c r="AK458">
        <v>80000000</v>
      </c>
      <c r="AL458" t="str">
        <f t="shared" si="176"/>
        <v>Medium Budget</v>
      </c>
      <c r="AM458">
        <v>2008</v>
      </c>
      <c r="AN458">
        <f t="shared" si="177"/>
        <v>17</v>
      </c>
      <c r="AO458" t="str">
        <f t="shared" si="178"/>
        <v>Old Classic</v>
      </c>
      <c r="AP458">
        <v>869</v>
      </c>
      <c r="AQ458" t="str">
        <f t="shared" si="179"/>
        <v>Very Low</v>
      </c>
      <c r="AR458">
        <v>6.1</v>
      </c>
      <c r="AS458" t="str">
        <f t="shared" si="180"/>
        <v>Average</v>
      </c>
      <c r="AT458">
        <v>2.35</v>
      </c>
      <c r="AU458" t="str">
        <f t="shared" si="181"/>
        <v>Cinematic Widescreen</v>
      </c>
      <c r="AV458">
        <v>0</v>
      </c>
      <c r="AW458" t="str">
        <f t="shared" si="182"/>
        <v>Very Low</v>
      </c>
    </row>
    <row r="459" spans="1:49" x14ac:dyDescent="0.3">
      <c r="A459" t="s">
        <v>0</v>
      </c>
      <c r="B459" t="s">
        <v>20</v>
      </c>
      <c r="C459">
        <v>226</v>
      </c>
      <c r="D459" t="str">
        <f t="shared" si="162"/>
        <v>Medium</v>
      </c>
      <c r="E459">
        <v>117</v>
      </c>
      <c r="F459" t="str">
        <f t="shared" si="163"/>
        <v>1h 57m</v>
      </c>
      <c r="G459" t="str">
        <f t="shared" si="164"/>
        <v>Standard Movie</v>
      </c>
      <c r="H459">
        <v>0</v>
      </c>
      <c r="I459" t="str">
        <f t="shared" si="165"/>
        <v>Very Low</v>
      </c>
      <c r="J459">
        <v>818</v>
      </c>
      <c r="K459" t="str">
        <f t="shared" si="166"/>
        <v>Very Low</v>
      </c>
      <c r="L459" t="s">
        <v>2590</v>
      </c>
      <c r="M459">
        <v>15000</v>
      </c>
      <c r="N459" t="str">
        <f t="shared" si="167"/>
        <v>Medium</v>
      </c>
      <c r="O459">
        <v>104054514</v>
      </c>
      <c r="P459" t="str">
        <f t="shared" si="168"/>
        <v>Hit</v>
      </c>
      <c r="Q459" t="s">
        <v>2096</v>
      </c>
      <c r="R459" t="str">
        <f t="shared" si="169"/>
        <v>Crime</v>
      </c>
      <c r="S459">
        <f t="shared" si="170"/>
        <v>3</v>
      </c>
      <c r="T459" t="s">
        <v>293</v>
      </c>
      <c r="U459" t="s">
        <v>2591</v>
      </c>
      <c r="V459">
        <v>200359</v>
      </c>
      <c r="W459" t="str">
        <f t="shared" si="171"/>
        <v>High</v>
      </c>
      <c r="X459">
        <v>16828</v>
      </c>
      <c r="Y459" t="str">
        <f t="shared" si="172"/>
        <v>Medium</v>
      </c>
      <c r="Z459" t="s">
        <v>2592</v>
      </c>
      <c r="AA459">
        <v>0</v>
      </c>
      <c r="AB459" t="str">
        <f t="shared" si="173"/>
        <v>Symbolic Poster</v>
      </c>
      <c r="AC459" t="s">
        <v>2593</v>
      </c>
      <c r="AD459" t="s">
        <v>2594</v>
      </c>
      <c r="AE459">
        <v>1009</v>
      </c>
      <c r="AF459" t="str">
        <f t="shared" si="174"/>
        <v>Low</v>
      </c>
      <c r="AG459" t="s">
        <v>9</v>
      </c>
      <c r="AH459" t="s">
        <v>10</v>
      </c>
      <c r="AI459" t="s">
        <v>556</v>
      </c>
      <c r="AJ459" t="str">
        <f t="shared" si="175"/>
        <v>Adult</v>
      </c>
      <c r="AK459">
        <v>80000000</v>
      </c>
      <c r="AL459" t="str">
        <f t="shared" si="176"/>
        <v>Medium Budget</v>
      </c>
      <c r="AM459">
        <v>2002</v>
      </c>
      <c r="AN459">
        <f t="shared" si="177"/>
        <v>23</v>
      </c>
      <c r="AO459" t="str">
        <f t="shared" si="178"/>
        <v>Old Classic</v>
      </c>
      <c r="AP459">
        <v>1000</v>
      </c>
      <c r="AQ459" t="str">
        <f t="shared" si="179"/>
        <v>Very Low</v>
      </c>
      <c r="AR459">
        <v>7.7</v>
      </c>
      <c r="AS459" t="str">
        <f t="shared" si="180"/>
        <v>Good</v>
      </c>
      <c r="AT459">
        <v>2.35</v>
      </c>
      <c r="AU459" t="str">
        <f t="shared" si="181"/>
        <v>Cinematic Widescreen</v>
      </c>
      <c r="AV459">
        <v>0</v>
      </c>
      <c r="AW459" t="str">
        <f t="shared" si="182"/>
        <v>Very Low</v>
      </c>
    </row>
    <row r="460" spans="1:49" x14ac:dyDescent="0.3">
      <c r="A460" t="s">
        <v>0</v>
      </c>
      <c r="B460" t="s">
        <v>2149</v>
      </c>
      <c r="C460">
        <v>204</v>
      </c>
      <c r="D460" t="str">
        <f t="shared" si="162"/>
        <v>Medium</v>
      </c>
      <c r="E460">
        <v>117</v>
      </c>
      <c r="F460" t="str">
        <f t="shared" si="163"/>
        <v>1h 57m</v>
      </c>
      <c r="G460" t="str">
        <f t="shared" si="164"/>
        <v>Standard Movie</v>
      </c>
      <c r="H460">
        <v>221</v>
      </c>
      <c r="I460" t="str">
        <f t="shared" si="165"/>
        <v>Very Low</v>
      </c>
      <c r="J460">
        <v>503</v>
      </c>
      <c r="K460" t="str">
        <f t="shared" si="166"/>
        <v>Very Low</v>
      </c>
      <c r="L460" t="s">
        <v>2595</v>
      </c>
      <c r="M460">
        <v>11000</v>
      </c>
      <c r="N460" t="str">
        <f t="shared" si="167"/>
        <v>Medium</v>
      </c>
      <c r="O460">
        <v>103028109</v>
      </c>
      <c r="P460" t="str">
        <f t="shared" si="168"/>
        <v>Hit</v>
      </c>
      <c r="Q460" t="s">
        <v>1652</v>
      </c>
      <c r="R460" t="str">
        <f t="shared" si="169"/>
        <v>Comedy</v>
      </c>
      <c r="S460">
        <f t="shared" si="170"/>
        <v>2</v>
      </c>
      <c r="T460" t="s">
        <v>2151</v>
      </c>
      <c r="U460" t="s">
        <v>2596</v>
      </c>
      <c r="V460">
        <v>172878</v>
      </c>
      <c r="W460" t="str">
        <f t="shared" si="171"/>
        <v>Medium</v>
      </c>
      <c r="X460">
        <v>16325</v>
      </c>
      <c r="Y460" t="str">
        <f t="shared" si="172"/>
        <v>Medium</v>
      </c>
      <c r="Z460" t="s">
        <v>2153</v>
      </c>
      <c r="AA460">
        <v>1</v>
      </c>
      <c r="AB460" t="str">
        <f t="shared" si="173"/>
        <v>Solo Star Poster</v>
      </c>
      <c r="AC460" t="s">
        <v>2597</v>
      </c>
      <c r="AD460" t="s">
        <v>2598</v>
      </c>
      <c r="AE460">
        <v>203</v>
      </c>
      <c r="AF460" t="str">
        <f t="shared" si="174"/>
        <v>Very Low</v>
      </c>
      <c r="AG460" t="s">
        <v>9</v>
      </c>
      <c r="AH460" t="s">
        <v>10</v>
      </c>
      <c r="AI460" t="s">
        <v>11</v>
      </c>
      <c r="AJ460" t="str">
        <f t="shared" si="175"/>
        <v>Teen</v>
      </c>
      <c r="AK460">
        <v>80000000</v>
      </c>
      <c r="AL460" t="str">
        <f t="shared" si="176"/>
        <v>Medium Budget</v>
      </c>
      <c r="AM460">
        <v>2011</v>
      </c>
      <c r="AN460">
        <f t="shared" si="177"/>
        <v>14</v>
      </c>
      <c r="AO460" t="str">
        <f t="shared" si="178"/>
        <v>Modern Classic</v>
      </c>
      <c r="AP460">
        <v>3000</v>
      </c>
      <c r="AQ460" t="str">
        <f t="shared" si="179"/>
        <v>Low</v>
      </c>
      <c r="AR460">
        <v>6.4</v>
      </c>
      <c r="AS460" t="str">
        <f t="shared" si="180"/>
        <v>Average</v>
      </c>
      <c r="AT460">
        <v>1.85</v>
      </c>
      <c r="AU460" t="str">
        <f t="shared" si="181"/>
        <v>HDTV / Widescreen</v>
      </c>
      <c r="AV460">
        <v>19000</v>
      </c>
      <c r="AW460" t="str">
        <f t="shared" si="182"/>
        <v>Medium</v>
      </c>
    </row>
    <row r="461" spans="1:49" x14ac:dyDescent="0.3">
      <c r="A461" t="str">
        <f t="shared" ref="A461:B461" si="183">A460</f>
        <v>Color</v>
      </c>
      <c r="B461" t="str">
        <f t="shared" si="183"/>
        <v>Dennis Dugan</v>
      </c>
      <c r="C461">
        <v>95</v>
      </c>
      <c r="D461" t="str">
        <f t="shared" si="162"/>
        <v>Low</v>
      </c>
      <c r="E461">
        <v>54</v>
      </c>
      <c r="F461" t="str">
        <f t="shared" si="163"/>
        <v>0h 54m</v>
      </c>
      <c r="G461" t="str">
        <f t="shared" si="164"/>
        <v>Short Film</v>
      </c>
      <c r="H461">
        <f>H460</f>
        <v>221</v>
      </c>
      <c r="I461" t="str">
        <f t="shared" si="165"/>
        <v>Very Low</v>
      </c>
      <c r="J461">
        <v>0</v>
      </c>
      <c r="K461" t="str">
        <f t="shared" si="166"/>
        <v>Very Low</v>
      </c>
      <c r="L461" t="s">
        <v>2599</v>
      </c>
      <c r="M461">
        <v>577</v>
      </c>
      <c r="N461" t="str">
        <f t="shared" si="167"/>
        <v>Low</v>
      </c>
      <c r="O461">
        <f>O460</f>
        <v>103028109</v>
      </c>
      <c r="P461" t="str">
        <f t="shared" si="168"/>
        <v>Hit</v>
      </c>
      <c r="Q461" t="s">
        <v>2600</v>
      </c>
      <c r="R461" t="str">
        <f t="shared" si="169"/>
        <v>Action</v>
      </c>
      <c r="S461">
        <f t="shared" si="170"/>
        <v>6</v>
      </c>
      <c r="T461" t="s">
        <v>2601</v>
      </c>
      <c r="U461" t="s">
        <v>2602</v>
      </c>
      <c r="V461">
        <v>213483</v>
      </c>
      <c r="W461" t="str">
        <f t="shared" si="171"/>
        <v>High</v>
      </c>
      <c r="X461">
        <v>581</v>
      </c>
      <c r="Y461" t="str">
        <f t="shared" si="172"/>
        <v>Very Low</v>
      </c>
      <c r="Z461" t="s">
        <v>2603</v>
      </c>
      <c r="AA461">
        <v>0</v>
      </c>
      <c r="AB461" t="str">
        <f t="shared" si="173"/>
        <v>Symbolic Poster</v>
      </c>
      <c r="AC461" t="s">
        <v>2604</v>
      </c>
      <c r="AD461" t="s">
        <v>2605</v>
      </c>
      <c r="AE461">
        <v>394</v>
      </c>
      <c r="AF461" t="str">
        <f t="shared" si="174"/>
        <v>Very Low</v>
      </c>
      <c r="AG461" t="s">
        <v>9</v>
      </c>
      <c r="AH461" t="s">
        <v>10</v>
      </c>
      <c r="AI461" t="s">
        <v>2606</v>
      </c>
      <c r="AJ461" t="str">
        <f t="shared" si="175"/>
        <v>Adult</v>
      </c>
      <c r="AK461">
        <f t="shared" ref="AK461:AM461" si="184">AK460</f>
        <v>80000000</v>
      </c>
      <c r="AL461" t="str">
        <f t="shared" si="176"/>
        <v>Medium Budget</v>
      </c>
      <c r="AM461">
        <f t="shared" si="184"/>
        <v>2011</v>
      </c>
      <c r="AN461">
        <f t="shared" si="177"/>
        <v>14</v>
      </c>
      <c r="AO461" t="str">
        <f t="shared" si="178"/>
        <v>Modern Classic</v>
      </c>
      <c r="AP461">
        <v>4</v>
      </c>
      <c r="AQ461" t="str">
        <f t="shared" si="179"/>
        <v>Very Low</v>
      </c>
      <c r="AR461">
        <v>8.8000000000000007</v>
      </c>
      <c r="AS461" t="str">
        <f t="shared" si="180"/>
        <v>Excellent</v>
      </c>
      <c r="AT461">
        <v>16</v>
      </c>
      <c r="AU461" t="str">
        <f t="shared" si="181"/>
        <v>Ultra Widescreen</v>
      </c>
      <c r="AV461">
        <v>55000</v>
      </c>
      <c r="AW461" t="str">
        <f t="shared" si="182"/>
        <v>High</v>
      </c>
    </row>
    <row r="462" spans="1:49" x14ac:dyDescent="0.3">
      <c r="A462" t="s">
        <v>0</v>
      </c>
      <c r="B462" t="s">
        <v>1754</v>
      </c>
      <c r="C462">
        <v>139</v>
      </c>
      <c r="D462" t="str">
        <f t="shared" si="162"/>
        <v>Low</v>
      </c>
      <c r="E462">
        <v>123</v>
      </c>
      <c r="F462" t="str">
        <f t="shared" si="163"/>
        <v>2h 3m</v>
      </c>
      <c r="G462" t="str">
        <f t="shared" si="164"/>
        <v>Long Movie</v>
      </c>
      <c r="H462">
        <v>165</v>
      </c>
      <c r="I462" t="str">
        <f t="shared" si="165"/>
        <v>Very Low</v>
      </c>
      <c r="J462">
        <v>744</v>
      </c>
      <c r="K462" t="str">
        <f t="shared" si="166"/>
        <v>Very Low</v>
      </c>
      <c r="L462" t="s">
        <v>2607</v>
      </c>
      <c r="M462">
        <v>12000</v>
      </c>
      <c r="N462" t="str">
        <f t="shared" si="167"/>
        <v>Medium</v>
      </c>
      <c r="O462">
        <v>101087161</v>
      </c>
      <c r="P462" t="str">
        <f t="shared" si="168"/>
        <v>Hit</v>
      </c>
      <c r="Q462" t="s">
        <v>305</v>
      </c>
      <c r="R462" t="str">
        <f t="shared" si="169"/>
        <v>Action</v>
      </c>
      <c r="S462">
        <f t="shared" si="170"/>
        <v>3</v>
      </c>
      <c r="T462" t="s">
        <v>243</v>
      </c>
      <c r="U462" t="s">
        <v>2608</v>
      </c>
      <c r="V462">
        <v>225282</v>
      </c>
      <c r="W462" t="str">
        <f t="shared" si="171"/>
        <v>High</v>
      </c>
      <c r="X462">
        <v>15362</v>
      </c>
      <c r="Y462" t="str">
        <f t="shared" si="172"/>
        <v>Medium</v>
      </c>
      <c r="Z462" t="s">
        <v>2609</v>
      </c>
      <c r="AA462">
        <v>6</v>
      </c>
      <c r="AB462" t="str">
        <f t="shared" si="173"/>
        <v>Ensemble Poster</v>
      </c>
      <c r="AC462" t="s">
        <v>2610</v>
      </c>
      <c r="AD462" t="s">
        <v>2611</v>
      </c>
      <c r="AE462">
        <v>339</v>
      </c>
      <c r="AF462" t="str">
        <f t="shared" si="174"/>
        <v>Very Low</v>
      </c>
      <c r="AG462" t="s">
        <v>9</v>
      </c>
      <c r="AH462" t="s">
        <v>10</v>
      </c>
      <c r="AI462" t="s">
        <v>556</v>
      </c>
      <c r="AJ462" t="str">
        <f t="shared" si="175"/>
        <v>Adult</v>
      </c>
      <c r="AK462">
        <v>75000000</v>
      </c>
      <c r="AL462" t="str">
        <f t="shared" si="176"/>
        <v>Medium Budget</v>
      </c>
      <c r="AM462">
        <v>1997</v>
      </c>
      <c r="AN462">
        <f t="shared" si="177"/>
        <v>28</v>
      </c>
      <c r="AO462" t="str">
        <f t="shared" si="178"/>
        <v>Old Classic</v>
      </c>
      <c r="AP462">
        <v>878</v>
      </c>
      <c r="AQ462" t="str">
        <f t="shared" si="179"/>
        <v>Very Low</v>
      </c>
      <c r="AR462">
        <v>6.8</v>
      </c>
      <c r="AS462" t="str">
        <f t="shared" si="180"/>
        <v>Average</v>
      </c>
      <c r="AT462">
        <v>2.35</v>
      </c>
      <c r="AU462" t="str">
        <f t="shared" si="181"/>
        <v>Cinematic Widescreen</v>
      </c>
      <c r="AV462">
        <v>0</v>
      </c>
      <c r="AW462" t="str">
        <f t="shared" si="182"/>
        <v>Very Low</v>
      </c>
    </row>
    <row r="463" spans="1:49" x14ac:dyDescent="0.3">
      <c r="A463" t="s">
        <v>0</v>
      </c>
      <c r="B463" t="s">
        <v>2612</v>
      </c>
      <c r="C463">
        <v>215</v>
      </c>
      <c r="D463" t="str">
        <f t="shared" si="162"/>
        <v>Medium</v>
      </c>
      <c r="E463">
        <v>118</v>
      </c>
      <c r="F463" t="str">
        <f t="shared" si="163"/>
        <v>1h 58m</v>
      </c>
      <c r="G463" t="str">
        <f t="shared" si="164"/>
        <v>Standard Movie</v>
      </c>
      <c r="H463">
        <v>154</v>
      </c>
      <c r="I463" t="str">
        <f t="shared" si="165"/>
        <v>Very Low</v>
      </c>
      <c r="J463">
        <v>915</v>
      </c>
      <c r="K463" t="str">
        <f t="shared" si="166"/>
        <v>Very Low</v>
      </c>
      <c r="L463" t="s">
        <v>2613</v>
      </c>
      <c r="M463">
        <v>3000</v>
      </c>
      <c r="N463" t="str">
        <f t="shared" si="167"/>
        <v>Low</v>
      </c>
      <c r="O463">
        <v>101111837</v>
      </c>
      <c r="P463" t="str">
        <f t="shared" si="168"/>
        <v>Hit</v>
      </c>
      <c r="Q463" t="s">
        <v>1127</v>
      </c>
      <c r="R463" t="str">
        <f t="shared" si="169"/>
        <v>Action</v>
      </c>
      <c r="S463">
        <f t="shared" si="170"/>
        <v>3</v>
      </c>
      <c r="T463" t="s">
        <v>953</v>
      </c>
      <c r="U463" t="s">
        <v>2614</v>
      </c>
      <c r="V463">
        <v>150764</v>
      </c>
      <c r="W463" t="str">
        <f t="shared" si="171"/>
        <v>Medium</v>
      </c>
      <c r="X463">
        <v>5637</v>
      </c>
      <c r="Y463" t="str">
        <f t="shared" si="172"/>
        <v>Low</v>
      </c>
      <c r="Z463" t="s">
        <v>2615</v>
      </c>
      <c r="AA463">
        <v>3</v>
      </c>
      <c r="AB463" t="str">
        <f t="shared" si="173"/>
        <v>Duo/Trio Poster</v>
      </c>
      <c r="AC463" t="s">
        <v>2616</v>
      </c>
      <c r="AD463" t="s">
        <v>2617</v>
      </c>
      <c r="AE463">
        <v>318</v>
      </c>
      <c r="AF463" t="str">
        <f t="shared" si="174"/>
        <v>Very Low</v>
      </c>
      <c r="AG463" t="s">
        <v>9</v>
      </c>
      <c r="AH463" t="s">
        <v>10</v>
      </c>
      <c r="AI463" t="s">
        <v>11</v>
      </c>
      <c r="AJ463" t="str">
        <f t="shared" si="175"/>
        <v>Teen</v>
      </c>
      <c r="AK463">
        <v>80000000</v>
      </c>
      <c r="AL463" t="str">
        <f t="shared" si="176"/>
        <v>Medium Budget</v>
      </c>
      <c r="AM463">
        <v>2008</v>
      </c>
      <c r="AN463">
        <f t="shared" si="177"/>
        <v>17</v>
      </c>
      <c r="AO463" t="str">
        <f t="shared" si="178"/>
        <v>Old Classic</v>
      </c>
      <c r="AP463">
        <v>982</v>
      </c>
      <c r="AQ463" t="str">
        <f t="shared" si="179"/>
        <v>Very Low</v>
      </c>
      <c r="AR463">
        <v>6.6</v>
      </c>
      <c r="AS463" t="str">
        <f t="shared" si="180"/>
        <v>Average</v>
      </c>
      <c r="AT463">
        <v>2.35</v>
      </c>
      <c r="AU463" t="str">
        <f t="shared" si="181"/>
        <v>Cinematic Widescreen</v>
      </c>
      <c r="AV463">
        <v>0</v>
      </c>
      <c r="AW463" t="str">
        <f t="shared" si="182"/>
        <v>Very Low</v>
      </c>
    </row>
    <row r="464" spans="1:49" x14ac:dyDescent="0.3">
      <c r="A464" t="s">
        <v>0</v>
      </c>
      <c r="B464" t="s">
        <v>2618</v>
      </c>
      <c r="C464">
        <v>198</v>
      </c>
      <c r="D464" t="str">
        <f t="shared" si="162"/>
        <v>Low</v>
      </c>
      <c r="E464">
        <v>154</v>
      </c>
      <c r="F464" t="str">
        <f t="shared" si="163"/>
        <v>2h 34m</v>
      </c>
      <c r="G464" t="str">
        <f t="shared" si="164"/>
        <v>Long Movie</v>
      </c>
      <c r="H464">
        <v>333</v>
      </c>
      <c r="I464" t="str">
        <f t="shared" si="165"/>
        <v>Very Low</v>
      </c>
      <c r="J464">
        <v>16000</v>
      </c>
      <c r="K464" t="str">
        <f t="shared" si="166"/>
        <v>Medium</v>
      </c>
      <c r="L464" t="s">
        <v>812</v>
      </c>
      <c r="M464">
        <v>22000</v>
      </c>
      <c r="N464" t="str">
        <f t="shared" si="167"/>
        <v>Medium</v>
      </c>
      <c r="O464">
        <v>95632614</v>
      </c>
      <c r="P464" t="str">
        <f t="shared" si="168"/>
        <v>Hit</v>
      </c>
      <c r="Q464" t="s">
        <v>2619</v>
      </c>
      <c r="R464" t="str">
        <f t="shared" si="169"/>
        <v>Adventure</v>
      </c>
      <c r="S464">
        <f t="shared" si="170"/>
        <v>5</v>
      </c>
      <c r="T464" t="s">
        <v>668</v>
      </c>
      <c r="U464" t="s">
        <v>2620</v>
      </c>
      <c r="V464">
        <v>118483</v>
      </c>
      <c r="W464" t="str">
        <f t="shared" si="171"/>
        <v>Medium</v>
      </c>
      <c r="X464">
        <v>61110</v>
      </c>
      <c r="Y464" t="str">
        <f t="shared" si="172"/>
        <v>High</v>
      </c>
      <c r="Z464" t="s">
        <v>351</v>
      </c>
      <c r="AA464">
        <v>3</v>
      </c>
      <c r="AB464" t="str">
        <f t="shared" si="173"/>
        <v>Duo/Trio Poster</v>
      </c>
      <c r="AC464" t="s">
        <v>2621</v>
      </c>
      <c r="AD464" t="s">
        <v>2622</v>
      </c>
      <c r="AE464">
        <v>674</v>
      </c>
      <c r="AF464" t="str">
        <f t="shared" si="174"/>
        <v>Low</v>
      </c>
      <c r="AG464" t="s">
        <v>9</v>
      </c>
      <c r="AH464" t="s">
        <v>10</v>
      </c>
      <c r="AI464" t="s">
        <v>556</v>
      </c>
      <c r="AJ464" t="str">
        <f t="shared" si="175"/>
        <v>Adult</v>
      </c>
      <c r="AK464">
        <v>79000000</v>
      </c>
      <c r="AL464" t="str">
        <f t="shared" si="176"/>
        <v>Medium Budget</v>
      </c>
      <c r="AM464">
        <v>2003</v>
      </c>
      <c r="AN464">
        <f t="shared" si="177"/>
        <v>22</v>
      </c>
      <c r="AO464" t="str">
        <f t="shared" si="178"/>
        <v>Old Classic</v>
      </c>
      <c r="AP464">
        <v>20000</v>
      </c>
      <c r="AQ464" t="str">
        <f t="shared" si="179"/>
        <v>Medium</v>
      </c>
      <c r="AR464">
        <v>7.2</v>
      </c>
      <c r="AS464" t="str">
        <f t="shared" si="180"/>
        <v>Good</v>
      </c>
      <c r="AT464">
        <v>2.35</v>
      </c>
      <c r="AU464" t="str">
        <f t="shared" si="181"/>
        <v>Cinematic Widescreen</v>
      </c>
      <c r="AV464">
        <v>0</v>
      </c>
      <c r="AW464" t="str">
        <f t="shared" si="182"/>
        <v>Very Low</v>
      </c>
    </row>
    <row r="465" spans="1:49" x14ac:dyDescent="0.3">
      <c r="A465" t="s">
        <v>0</v>
      </c>
      <c r="B465" t="s">
        <v>2623</v>
      </c>
      <c r="C465">
        <v>325</v>
      </c>
      <c r="D465" t="str">
        <f t="shared" si="162"/>
        <v>Medium</v>
      </c>
      <c r="E465">
        <v>118</v>
      </c>
      <c r="F465" t="str">
        <f t="shared" si="163"/>
        <v>1h 58m</v>
      </c>
      <c r="G465" t="str">
        <f t="shared" si="164"/>
        <v>Standard Movie</v>
      </c>
      <c r="H465">
        <v>117</v>
      </c>
      <c r="I465" t="str">
        <f t="shared" si="165"/>
        <v>Very Low</v>
      </c>
      <c r="J465">
        <v>10000</v>
      </c>
      <c r="K465" t="str">
        <f t="shared" si="166"/>
        <v>Low</v>
      </c>
      <c r="L465" t="s">
        <v>261</v>
      </c>
      <c r="M465">
        <v>18000</v>
      </c>
      <c r="N465" t="str">
        <f t="shared" si="167"/>
        <v>Medium</v>
      </c>
      <c r="O465">
        <v>94822707</v>
      </c>
      <c r="P465" t="str">
        <f t="shared" si="168"/>
        <v>Hit</v>
      </c>
      <c r="Q465" t="s">
        <v>683</v>
      </c>
      <c r="R465" t="str">
        <f t="shared" si="169"/>
        <v>Action</v>
      </c>
      <c r="S465">
        <f t="shared" si="170"/>
        <v>4</v>
      </c>
      <c r="T465" t="s">
        <v>1698</v>
      </c>
      <c r="U465" t="s">
        <v>2624</v>
      </c>
      <c r="V465">
        <v>227072</v>
      </c>
      <c r="W465" t="str">
        <f t="shared" si="171"/>
        <v>High</v>
      </c>
      <c r="X465">
        <v>44797</v>
      </c>
      <c r="Y465" t="str">
        <f t="shared" si="172"/>
        <v>Medium</v>
      </c>
      <c r="Z465" t="s">
        <v>411</v>
      </c>
      <c r="AA465">
        <v>0</v>
      </c>
      <c r="AB465" t="str">
        <f t="shared" si="173"/>
        <v>Symbolic Poster</v>
      </c>
      <c r="AC465" t="s">
        <v>2625</v>
      </c>
      <c r="AD465" t="s">
        <v>2626</v>
      </c>
      <c r="AE465">
        <v>560</v>
      </c>
      <c r="AF465" t="str">
        <f t="shared" si="174"/>
        <v>Low</v>
      </c>
      <c r="AG465" t="s">
        <v>9</v>
      </c>
      <c r="AH465" t="s">
        <v>10</v>
      </c>
      <c r="AI465" t="s">
        <v>556</v>
      </c>
      <c r="AJ465" t="str">
        <f t="shared" si="175"/>
        <v>Adult</v>
      </c>
      <c r="AK465">
        <v>80000000</v>
      </c>
      <c r="AL465" t="str">
        <f t="shared" si="176"/>
        <v>Medium Budget</v>
      </c>
      <c r="AM465">
        <v>2010</v>
      </c>
      <c r="AN465">
        <f t="shared" si="177"/>
        <v>15</v>
      </c>
      <c r="AO465" t="str">
        <f t="shared" si="178"/>
        <v>Modern Classic</v>
      </c>
      <c r="AP465">
        <v>15000</v>
      </c>
      <c r="AQ465" t="str">
        <f t="shared" si="179"/>
        <v>Medium</v>
      </c>
      <c r="AR465">
        <v>6.9</v>
      </c>
      <c r="AS465" t="str">
        <f t="shared" si="180"/>
        <v>Average</v>
      </c>
      <c r="AT465">
        <v>2.35</v>
      </c>
      <c r="AU465" t="str">
        <f t="shared" si="181"/>
        <v>Cinematic Widescreen</v>
      </c>
      <c r="AV465">
        <v>20000</v>
      </c>
      <c r="AW465" t="str">
        <f t="shared" si="182"/>
        <v>Medium</v>
      </c>
    </row>
    <row r="466" spans="1:49" x14ac:dyDescent="0.3">
      <c r="A466" t="s">
        <v>0</v>
      </c>
      <c r="B466" t="s">
        <v>2627</v>
      </c>
      <c r="C466">
        <v>53</v>
      </c>
      <c r="D466" t="str">
        <f t="shared" si="162"/>
        <v>Low</v>
      </c>
      <c r="E466">
        <v>90</v>
      </c>
      <c r="F466" t="str">
        <f t="shared" si="163"/>
        <v>1h 30m</v>
      </c>
      <c r="G466" t="str">
        <f t="shared" si="164"/>
        <v>Standard Movie</v>
      </c>
      <c r="H466">
        <v>10</v>
      </c>
      <c r="I466" t="str">
        <f t="shared" si="165"/>
        <v>Very Low</v>
      </c>
      <c r="J466">
        <v>159</v>
      </c>
      <c r="K466" t="str">
        <f t="shared" si="166"/>
        <v>Very Low</v>
      </c>
      <c r="L466" t="s">
        <v>2628</v>
      </c>
      <c r="M466">
        <v>49000</v>
      </c>
      <c r="N466" t="str">
        <f t="shared" si="167"/>
        <v>Medium</v>
      </c>
      <c r="O466">
        <v>92969824</v>
      </c>
      <c r="P466" t="str">
        <f t="shared" si="168"/>
        <v>Hit</v>
      </c>
      <c r="Q466" t="s">
        <v>2629</v>
      </c>
      <c r="R466" t="str">
        <f t="shared" si="169"/>
        <v>Comedy</v>
      </c>
      <c r="S466">
        <f t="shared" si="170"/>
        <v>3</v>
      </c>
      <c r="T466" t="s">
        <v>782</v>
      </c>
      <c r="U466" t="s">
        <v>2630</v>
      </c>
      <c r="V466">
        <v>63625</v>
      </c>
      <c r="W466" t="str">
        <f t="shared" si="171"/>
        <v>Medium</v>
      </c>
      <c r="X466">
        <v>50005</v>
      </c>
      <c r="Y466" t="str">
        <f t="shared" si="172"/>
        <v>High</v>
      </c>
      <c r="Z466" t="s">
        <v>2631</v>
      </c>
      <c r="AA466">
        <v>1</v>
      </c>
      <c r="AB466" t="str">
        <f t="shared" si="173"/>
        <v>Solo Star Poster</v>
      </c>
      <c r="AC466" t="s">
        <v>2632</v>
      </c>
      <c r="AD466" t="s">
        <v>2633</v>
      </c>
      <c r="AE466">
        <v>64</v>
      </c>
      <c r="AF466" t="str">
        <f t="shared" si="174"/>
        <v>Very Low</v>
      </c>
      <c r="AG466" t="s">
        <v>9</v>
      </c>
      <c r="AH466" t="s">
        <v>10</v>
      </c>
      <c r="AI466" t="s">
        <v>66</v>
      </c>
      <c r="AJ466" t="str">
        <f t="shared" si="175"/>
        <v>Family</v>
      </c>
      <c r="AK466">
        <v>80000000</v>
      </c>
      <c r="AL466" t="str">
        <f t="shared" si="176"/>
        <v>Medium Budget</v>
      </c>
      <c r="AM466">
        <v>1997</v>
      </c>
      <c r="AN466">
        <f t="shared" si="177"/>
        <v>28</v>
      </c>
      <c r="AO466" t="str">
        <f t="shared" si="178"/>
        <v>Old Classic</v>
      </c>
      <c r="AP466">
        <v>570</v>
      </c>
      <c r="AQ466" t="str">
        <f t="shared" si="179"/>
        <v>Very Low</v>
      </c>
      <c r="AR466">
        <v>5.2</v>
      </c>
      <c r="AS466" t="str">
        <f t="shared" si="180"/>
        <v>Below Average</v>
      </c>
      <c r="AT466">
        <v>1.85</v>
      </c>
      <c r="AU466" t="str">
        <f t="shared" si="181"/>
        <v>HDTV / Widescreen</v>
      </c>
      <c r="AV466">
        <v>0</v>
      </c>
      <c r="AW466" t="str">
        <f t="shared" si="182"/>
        <v>Very Low</v>
      </c>
    </row>
    <row r="467" spans="1:49" x14ac:dyDescent="0.3">
      <c r="A467" t="s">
        <v>0</v>
      </c>
      <c r="B467" t="s">
        <v>1576</v>
      </c>
      <c r="C467">
        <v>167</v>
      </c>
      <c r="D467" t="str">
        <f t="shared" si="162"/>
        <v>Low</v>
      </c>
      <c r="E467">
        <v>113</v>
      </c>
      <c r="F467" t="str">
        <f t="shared" si="163"/>
        <v>1h 53m</v>
      </c>
      <c r="G467" t="str">
        <f t="shared" si="164"/>
        <v>Standard Movie</v>
      </c>
      <c r="H467">
        <v>101</v>
      </c>
      <c r="I467" t="str">
        <f t="shared" si="165"/>
        <v>Very Low</v>
      </c>
      <c r="J467">
        <v>913</v>
      </c>
      <c r="K467" t="str">
        <f t="shared" si="166"/>
        <v>Very Low</v>
      </c>
      <c r="L467" t="s">
        <v>2634</v>
      </c>
      <c r="M467">
        <v>14000</v>
      </c>
      <c r="N467" t="str">
        <f t="shared" si="167"/>
        <v>Medium</v>
      </c>
      <c r="O467">
        <v>91188905</v>
      </c>
      <c r="P467" t="str">
        <f t="shared" si="168"/>
        <v>Hit</v>
      </c>
      <c r="Q467" t="s">
        <v>2635</v>
      </c>
      <c r="R467" t="str">
        <f t="shared" si="169"/>
        <v>Fantasy</v>
      </c>
      <c r="S467">
        <f t="shared" si="170"/>
        <v>4</v>
      </c>
      <c r="T467" t="s">
        <v>199</v>
      </c>
      <c r="U467" t="s">
        <v>2636</v>
      </c>
      <c r="V467">
        <v>58184</v>
      </c>
      <c r="W467" t="str">
        <f t="shared" si="171"/>
        <v>Medium</v>
      </c>
      <c r="X467">
        <v>17786</v>
      </c>
      <c r="Y467" t="str">
        <f t="shared" si="172"/>
        <v>Medium</v>
      </c>
      <c r="Z467" t="s">
        <v>2637</v>
      </c>
      <c r="AA467">
        <v>0</v>
      </c>
      <c r="AB467" t="str">
        <f t="shared" si="173"/>
        <v>Symbolic Poster</v>
      </c>
      <c r="AC467" t="s">
        <v>2638</v>
      </c>
      <c r="AD467" t="s">
        <v>2639</v>
      </c>
      <c r="AE467">
        <v>805</v>
      </c>
      <c r="AF467" t="str">
        <f t="shared" si="174"/>
        <v>Low</v>
      </c>
      <c r="AG467" t="s">
        <v>9</v>
      </c>
      <c r="AH467" t="s">
        <v>10</v>
      </c>
      <c r="AI467" t="s">
        <v>11</v>
      </c>
      <c r="AJ467" t="str">
        <f t="shared" si="175"/>
        <v>Teen</v>
      </c>
      <c r="AK467">
        <v>80000000</v>
      </c>
      <c r="AL467" t="str">
        <f t="shared" si="176"/>
        <v>Medium Budget</v>
      </c>
      <c r="AM467">
        <v>1999</v>
      </c>
      <c r="AN467">
        <f t="shared" si="177"/>
        <v>26</v>
      </c>
      <c r="AO467" t="str">
        <f t="shared" si="178"/>
        <v>Old Classic</v>
      </c>
      <c r="AP467">
        <v>960</v>
      </c>
      <c r="AQ467" t="str">
        <f t="shared" si="179"/>
        <v>Very Low</v>
      </c>
      <c r="AR467">
        <v>4.9000000000000004</v>
      </c>
      <c r="AS467" t="str">
        <f t="shared" si="180"/>
        <v>Poor</v>
      </c>
      <c r="AT467">
        <v>2.35</v>
      </c>
      <c r="AU467" t="str">
        <f t="shared" si="181"/>
        <v>Cinematic Widescreen</v>
      </c>
      <c r="AV467">
        <v>0</v>
      </c>
      <c r="AW467" t="str">
        <f t="shared" si="182"/>
        <v>Very Low</v>
      </c>
    </row>
    <row r="468" spans="1:49" x14ac:dyDescent="0.3">
      <c r="A468" t="s">
        <v>0</v>
      </c>
      <c r="B468" t="s">
        <v>2640</v>
      </c>
      <c r="C468">
        <v>46</v>
      </c>
      <c r="D468" t="str">
        <f t="shared" si="162"/>
        <v>Very Low</v>
      </c>
      <c r="E468">
        <v>88</v>
      </c>
      <c r="F468" t="str">
        <f t="shared" si="163"/>
        <v>1h 28m</v>
      </c>
      <c r="G468" t="str">
        <f t="shared" si="164"/>
        <v>Featurette</v>
      </c>
      <c r="H468">
        <v>30</v>
      </c>
      <c r="I468" t="str">
        <f t="shared" si="165"/>
        <v>Very Low</v>
      </c>
      <c r="J468">
        <v>366</v>
      </c>
      <c r="K468" t="str">
        <f t="shared" si="166"/>
        <v>Very Low</v>
      </c>
      <c r="L468" t="s">
        <v>965</v>
      </c>
      <c r="M468">
        <v>13000</v>
      </c>
      <c r="N468" t="str">
        <f t="shared" si="167"/>
        <v>Medium</v>
      </c>
      <c r="O468">
        <v>90443603</v>
      </c>
      <c r="P468" t="str">
        <f t="shared" si="168"/>
        <v>Hit</v>
      </c>
      <c r="Q468" t="s">
        <v>2641</v>
      </c>
      <c r="R468" t="str">
        <f t="shared" si="169"/>
        <v>Adventure</v>
      </c>
      <c r="S468">
        <f t="shared" si="170"/>
        <v>7</v>
      </c>
      <c r="T468" t="s">
        <v>518</v>
      </c>
      <c r="U468" t="s">
        <v>2642</v>
      </c>
      <c r="V468">
        <v>112167</v>
      </c>
      <c r="W468" t="str">
        <f t="shared" si="171"/>
        <v>Medium</v>
      </c>
      <c r="X468">
        <v>15001</v>
      </c>
      <c r="Y468" t="str">
        <f t="shared" si="172"/>
        <v>Medium</v>
      </c>
      <c r="Z468" t="s">
        <v>2643</v>
      </c>
      <c r="AA468">
        <v>1</v>
      </c>
      <c r="AB468" t="str">
        <f t="shared" si="173"/>
        <v>Solo Star Poster</v>
      </c>
      <c r="AC468" t="s">
        <v>2644</v>
      </c>
      <c r="AD468" t="s">
        <v>2645</v>
      </c>
      <c r="AE468">
        <v>123</v>
      </c>
      <c r="AF468" t="str">
        <f t="shared" si="174"/>
        <v>Very Low</v>
      </c>
      <c r="AG468" t="s">
        <v>9</v>
      </c>
      <c r="AH468" t="s">
        <v>10</v>
      </c>
      <c r="AI468" t="s">
        <v>66</v>
      </c>
      <c r="AJ468" t="str">
        <f t="shared" si="175"/>
        <v>Family</v>
      </c>
      <c r="AK468">
        <v>80000000</v>
      </c>
      <c r="AL468" t="str">
        <f t="shared" si="176"/>
        <v>Medium Budget</v>
      </c>
      <c r="AM468">
        <v>1996</v>
      </c>
      <c r="AN468">
        <f t="shared" si="177"/>
        <v>29</v>
      </c>
      <c r="AO468" t="str">
        <f t="shared" si="178"/>
        <v>Old Classic</v>
      </c>
      <c r="AP468">
        <v>967</v>
      </c>
      <c r="AQ468" t="str">
        <f t="shared" si="179"/>
        <v>Very Low</v>
      </c>
      <c r="AR468">
        <v>6.3</v>
      </c>
      <c r="AS468" t="str">
        <f t="shared" si="180"/>
        <v>Average</v>
      </c>
      <c r="AT468">
        <v>1.77</v>
      </c>
      <c r="AU468" t="str">
        <f t="shared" si="181"/>
        <v>HDTV / Widescreen</v>
      </c>
      <c r="AV468">
        <v>0</v>
      </c>
      <c r="AW468" t="str">
        <f t="shared" si="182"/>
        <v>Very Low</v>
      </c>
    </row>
    <row r="469" spans="1:49" x14ac:dyDescent="0.3">
      <c r="A469" t="s">
        <v>0</v>
      </c>
      <c r="B469" t="s">
        <v>780</v>
      </c>
      <c r="C469">
        <v>147</v>
      </c>
      <c r="D469" t="str">
        <f t="shared" si="162"/>
        <v>Low</v>
      </c>
      <c r="E469">
        <v>93</v>
      </c>
      <c r="F469" t="str">
        <f t="shared" si="163"/>
        <v>1h 33m</v>
      </c>
      <c r="G469" t="str">
        <f t="shared" si="164"/>
        <v>Standard Movie</v>
      </c>
      <c r="H469">
        <v>189</v>
      </c>
      <c r="I469" t="str">
        <f t="shared" si="165"/>
        <v>Very Low</v>
      </c>
      <c r="J469">
        <v>38</v>
      </c>
      <c r="K469" t="str">
        <f t="shared" si="166"/>
        <v>Very Low</v>
      </c>
      <c r="L469" t="s">
        <v>2646</v>
      </c>
      <c r="M469">
        <v>1000</v>
      </c>
      <c r="N469" t="str">
        <f t="shared" si="167"/>
        <v>Low</v>
      </c>
      <c r="O469">
        <v>82226474</v>
      </c>
      <c r="P469" t="str">
        <f t="shared" si="168"/>
        <v>Hit</v>
      </c>
      <c r="Q469" t="s">
        <v>2647</v>
      </c>
      <c r="R469" t="str">
        <f t="shared" si="169"/>
        <v>Adventure</v>
      </c>
      <c r="S469">
        <f t="shared" si="170"/>
        <v>5</v>
      </c>
      <c r="T469" t="s">
        <v>2648</v>
      </c>
      <c r="U469" t="s">
        <v>2649</v>
      </c>
      <c r="V469">
        <v>65499</v>
      </c>
      <c r="W469" t="str">
        <f t="shared" si="171"/>
        <v>Medium</v>
      </c>
      <c r="X469">
        <v>1267</v>
      </c>
      <c r="Y469" t="str">
        <f t="shared" si="172"/>
        <v>Low</v>
      </c>
      <c r="Z469" t="s">
        <v>2650</v>
      </c>
      <c r="AA469">
        <v>0</v>
      </c>
      <c r="AB469" t="str">
        <f t="shared" si="173"/>
        <v>Symbolic Poster</v>
      </c>
      <c r="AC469" t="s">
        <v>2651</v>
      </c>
      <c r="AD469" t="s">
        <v>2652</v>
      </c>
      <c r="AE469">
        <v>424</v>
      </c>
      <c r="AF469" t="str">
        <f t="shared" si="174"/>
        <v>Very Low</v>
      </c>
      <c r="AG469" t="s">
        <v>9</v>
      </c>
      <c r="AH469" t="s">
        <v>10</v>
      </c>
      <c r="AI469" t="s">
        <v>66</v>
      </c>
      <c r="AJ469" t="str">
        <f t="shared" si="175"/>
        <v>Family</v>
      </c>
      <c r="AK469">
        <v>65000000</v>
      </c>
      <c r="AL469" t="str">
        <f t="shared" si="176"/>
        <v>Medium Budget</v>
      </c>
      <c r="AM469">
        <v>2006</v>
      </c>
      <c r="AN469">
        <f t="shared" si="177"/>
        <v>19</v>
      </c>
      <c r="AO469" t="str">
        <f t="shared" si="178"/>
        <v>Old Classic</v>
      </c>
      <c r="AP469">
        <v>177</v>
      </c>
      <c r="AQ469" t="str">
        <f t="shared" si="179"/>
        <v>Very Low</v>
      </c>
      <c r="AR469">
        <v>5.6</v>
      </c>
      <c r="AS469" t="str">
        <f t="shared" si="180"/>
        <v>Below Average</v>
      </c>
      <c r="AT469">
        <v>1.85</v>
      </c>
      <c r="AU469" t="str">
        <f t="shared" si="181"/>
        <v>HDTV / Widescreen</v>
      </c>
      <c r="AV469">
        <v>0</v>
      </c>
      <c r="AW469" t="str">
        <f t="shared" si="182"/>
        <v>Very Low</v>
      </c>
    </row>
    <row r="470" spans="1:49" x14ac:dyDescent="0.3">
      <c r="A470" t="s">
        <v>0</v>
      </c>
      <c r="B470" t="s">
        <v>2653</v>
      </c>
      <c r="C470">
        <v>276</v>
      </c>
      <c r="D470" t="str">
        <f t="shared" si="162"/>
        <v>Medium</v>
      </c>
      <c r="E470">
        <v>104</v>
      </c>
      <c r="F470" t="str">
        <f t="shared" si="163"/>
        <v>1h 44m</v>
      </c>
      <c r="G470" t="str">
        <f t="shared" si="164"/>
        <v>Standard Movie</v>
      </c>
      <c r="H470">
        <v>301</v>
      </c>
      <c r="I470" t="str">
        <f t="shared" si="165"/>
        <v>Very Low</v>
      </c>
      <c r="J470">
        <v>71</v>
      </c>
      <c r="K470" t="str">
        <f t="shared" si="166"/>
        <v>Very Low</v>
      </c>
      <c r="L470" t="s">
        <v>570</v>
      </c>
      <c r="M470">
        <v>18000</v>
      </c>
      <c r="N470" t="str">
        <f t="shared" si="167"/>
        <v>Medium</v>
      </c>
      <c r="O470">
        <v>79363785</v>
      </c>
      <c r="P470" t="str">
        <f t="shared" si="168"/>
        <v>Hit</v>
      </c>
      <c r="Q470" t="s">
        <v>2654</v>
      </c>
      <c r="R470" t="str">
        <f t="shared" si="169"/>
        <v>Drama</v>
      </c>
      <c r="S470">
        <f t="shared" si="170"/>
        <v>3</v>
      </c>
      <c r="T470" t="s">
        <v>559</v>
      </c>
      <c r="U470" t="s">
        <v>2655</v>
      </c>
      <c r="V470">
        <v>139423</v>
      </c>
      <c r="W470" t="str">
        <f t="shared" si="171"/>
        <v>Medium</v>
      </c>
      <c r="X470">
        <v>22194</v>
      </c>
      <c r="Y470" t="str">
        <f t="shared" si="172"/>
        <v>Medium</v>
      </c>
      <c r="Z470" t="s">
        <v>2656</v>
      </c>
      <c r="AA470">
        <v>0</v>
      </c>
      <c r="AB470" t="str">
        <f t="shared" si="173"/>
        <v>Symbolic Poster</v>
      </c>
      <c r="AC470" t="s">
        <v>2657</v>
      </c>
      <c r="AD470" t="s">
        <v>2658</v>
      </c>
      <c r="AE470">
        <v>698</v>
      </c>
      <c r="AF470" t="str">
        <f t="shared" si="174"/>
        <v>Low</v>
      </c>
      <c r="AG470" t="s">
        <v>9</v>
      </c>
      <c r="AH470" t="s">
        <v>10</v>
      </c>
      <c r="AI470" t="s">
        <v>11</v>
      </c>
      <c r="AJ470" t="str">
        <f t="shared" si="175"/>
        <v>Teen</v>
      </c>
      <c r="AK470">
        <v>80000000</v>
      </c>
      <c r="AL470" t="str">
        <f t="shared" si="176"/>
        <v>Medium Budget</v>
      </c>
      <c r="AM470">
        <v>2008</v>
      </c>
      <c r="AN470">
        <f t="shared" si="177"/>
        <v>17</v>
      </c>
      <c r="AO470" t="str">
        <f t="shared" si="178"/>
        <v>Old Classic</v>
      </c>
      <c r="AP470">
        <v>4000</v>
      </c>
      <c r="AQ470" t="str">
        <f t="shared" si="179"/>
        <v>Low</v>
      </c>
      <c r="AR470">
        <v>5.5</v>
      </c>
      <c r="AS470" t="str">
        <f t="shared" si="180"/>
        <v>Below Average</v>
      </c>
      <c r="AT470">
        <v>2.35</v>
      </c>
      <c r="AU470" t="str">
        <f t="shared" si="181"/>
        <v>Cinematic Widescreen</v>
      </c>
      <c r="AV470">
        <v>0</v>
      </c>
      <c r="AW470" t="str">
        <f t="shared" si="182"/>
        <v>Very Low</v>
      </c>
    </row>
    <row r="471" spans="1:49" x14ac:dyDescent="0.3">
      <c r="A471" t="s">
        <v>0</v>
      </c>
      <c r="B471" t="s">
        <v>1029</v>
      </c>
      <c r="C471">
        <v>80</v>
      </c>
      <c r="D471" t="str">
        <f t="shared" si="162"/>
        <v>Low</v>
      </c>
      <c r="E471">
        <v>135</v>
      </c>
      <c r="F471" t="str">
        <f t="shared" si="163"/>
        <v>2h 15m</v>
      </c>
      <c r="G471" t="str">
        <f t="shared" si="164"/>
        <v>Long Movie</v>
      </c>
      <c r="H471">
        <v>503</v>
      </c>
      <c r="I471" t="str">
        <f t="shared" si="165"/>
        <v>Very Low</v>
      </c>
      <c r="J471">
        <v>67</v>
      </c>
      <c r="K471" t="str">
        <f t="shared" si="166"/>
        <v>Very Low</v>
      </c>
      <c r="L471" t="s">
        <v>2659</v>
      </c>
      <c r="M471">
        <v>8000</v>
      </c>
      <c r="N471" t="str">
        <f t="shared" si="167"/>
        <v>Low</v>
      </c>
      <c r="O471">
        <v>76081498</v>
      </c>
      <c r="P471" t="str">
        <f t="shared" si="168"/>
        <v>Hit</v>
      </c>
      <c r="Q471" t="s">
        <v>2660</v>
      </c>
      <c r="R471" t="str">
        <f t="shared" si="169"/>
        <v>Action</v>
      </c>
      <c r="S471">
        <f t="shared" si="170"/>
        <v>5</v>
      </c>
      <c r="T471" t="s">
        <v>1498</v>
      </c>
      <c r="U471" t="s">
        <v>2661</v>
      </c>
      <c r="V471">
        <v>76099</v>
      </c>
      <c r="W471" t="str">
        <f t="shared" si="171"/>
        <v>Medium</v>
      </c>
      <c r="X471">
        <v>8355</v>
      </c>
      <c r="Y471" t="str">
        <f t="shared" si="172"/>
        <v>Low</v>
      </c>
      <c r="Z471" t="s">
        <v>2662</v>
      </c>
      <c r="AA471">
        <v>1</v>
      </c>
      <c r="AB471" t="str">
        <f t="shared" si="173"/>
        <v>Solo Star Poster</v>
      </c>
      <c r="AC471" t="s">
        <v>2663</v>
      </c>
      <c r="AD471" t="s">
        <v>2664</v>
      </c>
      <c r="AE471">
        <v>162</v>
      </c>
      <c r="AF471" t="str">
        <f t="shared" si="174"/>
        <v>Very Low</v>
      </c>
      <c r="AG471" t="s">
        <v>9</v>
      </c>
      <c r="AH471" t="s">
        <v>10</v>
      </c>
      <c r="AI471" t="s">
        <v>556</v>
      </c>
      <c r="AJ471" t="str">
        <f t="shared" si="175"/>
        <v>Adult</v>
      </c>
      <c r="AK471">
        <v>75000000</v>
      </c>
      <c r="AL471" t="str">
        <f t="shared" si="176"/>
        <v>Medium Budget</v>
      </c>
      <c r="AM471">
        <v>1997</v>
      </c>
      <c r="AN471">
        <f t="shared" si="177"/>
        <v>28</v>
      </c>
      <c r="AO471" t="str">
        <f t="shared" si="178"/>
        <v>Old Classic</v>
      </c>
      <c r="AP471">
        <v>137</v>
      </c>
      <c r="AQ471" t="str">
        <f t="shared" si="179"/>
        <v>Very Low</v>
      </c>
      <c r="AR471">
        <v>6.7</v>
      </c>
      <c r="AS471" t="str">
        <f t="shared" si="180"/>
        <v>Average</v>
      </c>
      <c r="AT471">
        <v>2.35</v>
      </c>
      <c r="AU471" t="str">
        <f t="shared" si="181"/>
        <v>Cinematic Widescreen</v>
      </c>
      <c r="AV471">
        <v>0</v>
      </c>
      <c r="AW471" t="str">
        <f t="shared" si="182"/>
        <v>Very Low</v>
      </c>
    </row>
    <row r="472" spans="1:49" x14ac:dyDescent="0.3">
      <c r="A472" t="s">
        <v>0</v>
      </c>
      <c r="B472" t="s">
        <v>478</v>
      </c>
      <c r="C472">
        <v>406</v>
      </c>
      <c r="D472" t="str">
        <f t="shared" si="162"/>
        <v>Medium</v>
      </c>
      <c r="E472">
        <v>134</v>
      </c>
      <c r="F472" t="str">
        <f t="shared" si="163"/>
        <v>2h 14m</v>
      </c>
      <c r="G472" t="str">
        <f t="shared" si="164"/>
        <v>Long Movie</v>
      </c>
      <c r="H472">
        <v>452</v>
      </c>
      <c r="I472" t="str">
        <f t="shared" si="165"/>
        <v>Very Low</v>
      </c>
      <c r="J472">
        <v>697</v>
      </c>
      <c r="K472" t="str">
        <f t="shared" si="166"/>
        <v>Very Low</v>
      </c>
      <c r="L472" t="s">
        <v>1178</v>
      </c>
      <c r="M472">
        <v>11000</v>
      </c>
      <c r="N472" t="str">
        <f t="shared" si="167"/>
        <v>Medium</v>
      </c>
      <c r="O472">
        <v>85707116</v>
      </c>
      <c r="P472" t="str">
        <f t="shared" si="168"/>
        <v>Hit</v>
      </c>
      <c r="Q472" t="s">
        <v>1438</v>
      </c>
      <c r="R472" t="str">
        <f t="shared" si="169"/>
        <v>Action</v>
      </c>
      <c r="S472">
        <f t="shared" si="170"/>
        <v>3</v>
      </c>
      <c r="T472" t="s">
        <v>311</v>
      </c>
      <c r="U472" t="s">
        <v>2665</v>
      </c>
      <c r="V472">
        <v>303185</v>
      </c>
      <c r="W472" t="str">
        <f t="shared" si="171"/>
        <v>High</v>
      </c>
      <c r="X472">
        <v>20411</v>
      </c>
      <c r="Y472" t="str">
        <f t="shared" si="172"/>
        <v>Medium</v>
      </c>
      <c r="Z472" t="s">
        <v>2666</v>
      </c>
      <c r="AA472">
        <v>4</v>
      </c>
      <c r="AB472" t="str">
        <f t="shared" si="173"/>
        <v>Ensemble Poster</v>
      </c>
      <c r="AC472" t="s">
        <v>2667</v>
      </c>
      <c r="AD472" t="s">
        <v>2668</v>
      </c>
      <c r="AE472">
        <v>701</v>
      </c>
      <c r="AF472" t="str">
        <f t="shared" si="174"/>
        <v>Low</v>
      </c>
      <c r="AG472" t="s">
        <v>9</v>
      </c>
      <c r="AH472" t="s">
        <v>10</v>
      </c>
      <c r="AI472" t="s">
        <v>556</v>
      </c>
      <c r="AJ472" t="str">
        <f t="shared" si="175"/>
        <v>Adult</v>
      </c>
      <c r="AK472">
        <v>68000000</v>
      </c>
      <c r="AL472" t="str">
        <f t="shared" si="176"/>
        <v>Medium Budget</v>
      </c>
      <c r="AM472">
        <v>2014</v>
      </c>
      <c r="AN472">
        <f t="shared" si="177"/>
        <v>11</v>
      </c>
      <c r="AO472" t="str">
        <f t="shared" si="178"/>
        <v>Modern Classic</v>
      </c>
      <c r="AP472">
        <v>8000</v>
      </c>
      <c r="AQ472" t="str">
        <f t="shared" si="179"/>
        <v>Low</v>
      </c>
      <c r="AR472">
        <v>7.6</v>
      </c>
      <c r="AS472" t="str">
        <f t="shared" si="180"/>
        <v>Good</v>
      </c>
      <c r="AT472">
        <v>2.35</v>
      </c>
      <c r="AU472" t="str">
        <f t="shared" si="181"/>
        <v>Cinematic Widescreen</v>
      </c>
      <c r="AV472">
        <v>82000</v>
      </c>
      <c r="AW472" t="str">
        <f t="shared" si="182"/>
        <v>High</v>
      </c>
    </row>
    <row r="473" spans="1:49" x14ac:dyDescent="0.3">
      <c r="A473" t="s">
        <v>0</v>
      </c>
      <c r="B473" t="s">
        <v>2669</v>
      </c>
      <c r="C473">
        <v>97</v>
      </c>
      <c r="D473" t="str">
        <f t="shared" si="162"/>
        <v>Low</v>
      </c>
      <c r="E473">
        <v>98</v>
      </c>
      <c r="F473" t="str">
        <f t="shared" si="163"/>
        <v>1h 38m</v>
      </c>
      <c r="G473" t="str">
        <f t="shared" si="164"/>
        <v>Standard Movie</v>
      </c>
      <c r="H473">
        <v>425</v>
      </c>
      <c r="I473" t="str">
        <f t="shared" si="165"/>
        <v>Very Low</v>
      </c>
      <c r="J473">
        <v>397</v>
      </c>
      <c r="K473" t="str">
        <f t="shared" si="166"/>
        <v>Very Low</v>
      </c>
      <c r="L473" t="s">
        <v>2232</v>
      </c>
      <c r="M473">
        <v>11000</v>
      </c>
      <c r="N473" t="str">
        <f t="shared" si="167"/>
        <v>Medium</v>
      </c>
      <c r="O473">
        <v>74329966</v>
      </c>
      <c r="P473" t="str">
        <f t="shared" si="168"/>
        <v>Hit</v>
      </c>
      <c r="Q473" t="s">
        <v>2670</v>
      </c>
      <c r="R473" t="str">
        <f t="shared" si="169"/>
        <v>Action</v>
      </c>
      <c r="S473">
        <f t="shared" si="170"/>
        <v>4</v>
      </c>
      <c r="T473" t="s">
        <v>362</v>
      </c>
      <c r="U473" t="s">
        <v>2671</v>
      </c>
      <c r="V473">
        <v>60910</v>
      </c>
      <c r="W473" t="str">
        <f t="shared" si="171"/>
        <v>Medium</v>
      </c>
      <c r="X473">
        <v>12729</v>
      </c>
      <c r="Y473" t="str">
        <f t="shared" si="172"/>
        <v>Medium</v>
      </c>
      <c r="Z473" t="s">
        <v>1166</v>
      </c>
      <c r="AA473">
        <v>2</v>
      </c>
      <c r="AB473" t="str">
        <f t="shared" si="173"/>
        <v>Duo/Trio Poster</v>
      </c>
      <c r="AC473" t="s">
        <v>2672</v>
      </c>
      <c r="AD473" t="s">
        <v>2673</v>
      </c>
      <c r="AE473">
        <v>164</v>
      </c>
      <c r="AF473" t="str">
        <f t="shared" si="174"/>
        <v>Very Low</v>
      </c>
      <c r="AG473" t="s">
        <v>9</v>
      </c>
      <c r="AH473" t="s">
        <v>10</v>
      </c>
      <c r="AI473" t="s">
        <v>11</v>
      </c>
      <c r="AJ473" t="str">
        <f t="shared" si="175"/>
        <v>Teen</v>
      </c>
      <c r="AK473">
        <v>70000000</v>
      </c>
      <c r="AL473" t="str">
        <f t="shared" si="176"/>
        <v>Medium Budget</v>
      </c>
      <c r="AM473">
        <v>1998</v>
      </c>
      <c r="AN473">
        <f t="shared" si="177"/>
        <v>27</v>
      </c>
      <c r="AO473" t="str">
        <f t="shared" si="178"/>
        <v>Old Classic</v>
      </c>
      <c r="AP473">
        <v>643</v>
      </c>
      <c r="AQ473" t="str">
        <f t="shared" si="179"/>
        <v>Very Low</v>
      </c>
      <c r="AR473">
        <v>5.7</v>
      </c>
      <c r="AS473" t="str">
        <f t="shared" si="180"/>
        <v>Below Average</v>
      </c>
      <c r="AT473">
        <v>2.35</v>
      </c>
      <c r="AU473" t="str">
        <f t="shared" si="181"/>
        <v>Cinematic Widescreen</v>
      </c>
      <c r="AV473">
        <v>0</v>
      </c>
      <c r="AW473" t="str">
        <f t="shared" si="182"/>
        <v>Very Low</v>
      </c>
    </row>
    <row r="474" spans="1:49" x14ac:dyDescent="0.3">
      <c r="A474" t="s">
        <v>0</v>
      </c>
      <c r="B474" t="s">
        <v>2674</v>
      </c>
      <c r="C474">
        <v>143</v>
      </c>
      <c r="D474" t="str">
        <f t="shared" si="162"/>
        <v>Low</v>
      </c>
      <c r="E474">
        <v>80</v>
      </c>
      <c r="F474" t="str">
        <f t="shared" si="163"/>
        <v>1h 20m</v>
      </c>
      <c r="G474" t="str">
        <f t="shared" si="164"/>
        <v>Featurette</v>
      </c>
      <c r="H474">
        <v>40</v>
      </c>
      <c r="I474" t="str">
        <f t="shared" si="165"/>
        <v>Very Low</v>
      </c>
      <c r="J474">
        <v>375</v>
      </c>
      <c r="K474" t="str">
        <f t="shared" si="166"/>
        <v>Very Low</v>
      </c>
      <c r="L474" t="s">
        <v>2675</v>
      </c>
      <c r="M474">
        <v>3000</v>
      </c>
      <c r="N474" t="str">
        <f t="shared" si="167"/>
        <v>Low</v>
      </c>
      <c r="O474">
        <v>100169068</v>
      </c>
      <c r="P474" t="str">
        <f t="shared" si="168"/>
        <v>Hit</v>
      </c>
      <c r="Q474" t="s">
        <v>442</v>
      </c>
      <c r="R474" t="str">
        <f t="shared" si="169"/>
        <v>Adventure</v>
      </c>
      <c r="S474">
        <f t="shared" si="170"/>
        <v>4</v>
      </c>
      <c r="T474" t="s">
        <v>694</v>
      </c>
      <c r="U474" t="s">
        <v>2676</v>
      </c>
      <c r="V474">
        <v>16385</v>
      </c>
      <c r="W474" t="str">
        <f t="shared" si="171"/>
        <v>Low</v>
      </c>
      <c r="X474">
        <v>4394</v>
      </c>
      <c r="Y474" t="str">
        <f t="shared" si="172"/>
        <v>Low</v>
      </c>
      <c r="Z474" t="s">
        <v>2677</v>
      </c>
      <c r="AA474">
        <v>0</v>
      </c>
      <c r="AB474" t="str">
        <f t="shared" si="173"/>
        <v>Symbolic Poster</v>
      </c>
      <c r="AC474" t="s">
        <v>2678</v>
      </c>
      <c r="AD474" t="s">
        <v>2679</v>
      </c>
      <c r="AE474">
        <v>100</v>
      </c>
      <c r="AF474" t="str">
        <f t="shared" si="174"/>
        <v>Very Low</v>
      </c>
      <c r="AG474" t="s">
        <v>9</v>
      </c>
      <c r="AH474" t="s">
        <v>10</v>
      </c>
      <c r="AI474" t="s">
        <v>66</v>
      </c>
      <c r="AJ474" t="str">
        <f t="shared" si="175"/>
        <v>Family</v>
      </c>
      <c r="AK474">
        <v>80000000</v>
      </c>
      <c r="AL474" t="str">
        <f t="shared" si="176"/>
        <v>Medium Budget</v>
      </c>
      <c r="AM474">
        <v>2010</v>
      </c>
      <c r="AN474">
        <f t="shared" si="177"/>
        <v>15</v>
      </c>
      <c r="AO474" t="str">
        <f t="shared" si="178"/>
        <v>Modern Classic</v>
      </c>
      <c r="AP474">
        <v>642</v>
      </c>
      <c r="AQ474" t="str">
        <f t="shared" si="179"/>
        <v>Very Low</v>
      </c>
      <c r="AR474">
        <v>4.5999999999999996</v>
      </c>
      <c r="AS474" t="str">
        <f t="shared" si="180"/>
        <v>Poor</v>
      </c>
      <c r="AT474">
        <v>1.85</v>
      </c>
      <c r="AU474" t="str">
        <f t="shared" si="181"/>
        <v>HDTV / Widescreen</v>
      </c>
      <c r="AV474">
        <v>0</v>
      </c>
      <c r="AW474" t="str">
        <f t="shared" si="182"/>
        <v>Very Low</v>
      </c>
    </row>
    <row r="475" spans="1:49" x14ac:dyDescent="0.3">
      <c r="A475" t="s">
        <v>0</v>
      </c>
      <c r="B475" t="s">
        <v>2680</v>
      </c>
      <c r="C475">
        <v>106</v>
      </c>
      <c r="D475" t="str">
        <f t="shared" si="162"/>
        <v>Low</v>
      </c>
      <c r="E475">
        <v>83</v>
      </c>
      <c r="F475" t="str">
        <f t="shared" si="163"/>
        <v>1h 23m</v>
      </c>
      <c r="G475" t="str">
        <f t="shared" si="164"/>
        <v>Featurette</v>
      </c>
      <c r="H475">
        <v>21</v>
      </c>
      <c r="I475" t="str">
        <f t="shared" si="165"/>
        <v>Very Low</v>
      </c>
      <c r="J475">
        <v>495</v>
      </c>
      <c r="K475" t="str">
        <f t="shared" si="166"/>
        <v>Very Low</v>
      </c>
      <c r="L475" t="s">
        <v>2681</v>
      </c>
      <c r="M475">
        <v>13000</v>
      </c>
      <c r="N475" t="str">
        <f t="shared" si="167"/>
        <v>Medium</v>
      </c>
      <c r="O475">
        <v>73215310</v>
      </c>
      <c r="P475" t="str">
        <f t="shared" si="168"/>
        <v>Hit</v>
      </c>
      <c r="Q475" t="s">
        <v>2682</v>
      </c>
      <c r="R475" t="str">
        <f t="shared" si="169"/>
        <v>Adventure</v>
      </c>
      <c r="S475">
        <f t="shared" si="170"/>
        <v>4</v>
      </c>
      <c r="T475" t="s">
        <v>1128</v>
      </c>
      <c r="U475" t="s">
        <v>2683</v>
      </c>
      <c r="V475">
        <v>44143</v>
      </c>
      <c r="W475" t="str">
        <f t="shared" si="171"/>
        <v>Low</v>
      </c>
      <c r="X475">
        <v>14261</v>
      </c>
      <c r="Y475" t="str">
        <f t="shared" si="172"/>
        <v>Medium</v>
      </c>
      <c r="Z475" t="s">
        <v>2684</v>
      </c>
      <c r="AA475">
        <v>0</v>
      </c>
      <c r="AB475" t="str">
        <f t="shared" si="173"/>
        <v>Symbolic Poster</v>
      </c>
      <c r="AC475" t="s">
        <v>2685</v>
      </c>
      <c r="AD475" t="s">
        <v>2686</v>
      </c>
      <c r="AE475">
        <v>216</v>
      </c>
      <c r="AF475" t="str">
        <f t="shared" si="174"/>
        <v>Very Low</v>
      </c>
      <c r="AG475" t="s">
        <v>9</v>
      </c>
      <c r="AH475" t="s">
        <v>10</v>
      </c>
      <c r="AI475" t="s">
        <v>248</v>
      </c>
      <c r="AJ475" t="str">
        <f t="shared" si="175"/>
        <v>Family</v>
      </c>
      <c r="AK475">
        <v>80000000</v>
      </c>
      <c r="AL475" t="str">
        <f t="shared" si="176"/>
        <v>Medium Budget</v>
      </c>
      <c r="AM475">
        <v>2002</v>
      </c>
      <c r="AN475">
        <f t="shared" si="177"/>
        <v>23</v>
      </c>
      <c r="AO475" t="str">
        <f t="shared" si="178"/>
        <v>Old Classic</v>
      </c>
      <c r="AP475">
        <v>503</v>
      </c>
      <c r="AQ475" t="str">
        <f t="shared" si="179"/>
        <v>Very Low</v>
      </c>
      <c r="AR475">
        <v>7</v>
      </c>
      <c r="AS475" t="str">
        <f t="shared" si="180"/>
        <v>Good</v>
      </c>
      <c r="AT475">
        <v>2.35</v>
      </c>
      <c r="AU475" t="str">
        <f t="shared" si="181"/>
        <v>Cinematic Widescreen</v>
      </c>
      <c r="AV475">
        <v>4000</v>
      </c>
      <c r="AW475" t="str">
        <f t="shared" si="182"/>
        <v>Low</v>
      </c>
    </row>
    <row r="476" spans="1:49" x14ac:dyDescent="0.3">
      <c r="A476" t="s">
        <v>0</v>
      </c>
      <c r="B476" t="s">
        <v>1598</v>
      </c>
      <c r="C476">
        <v>178</v>
      </c>
      <c r="D476" t="str">
        <f t="shared" si="162"/>
        <v>Low</v>
      </c>
      <c r="E476">
        <v>102</v>
      </c>
      <c r="F476" t="str">
        <f t="shared" si="163"/>
        <v>1h 42m</v>
      </c>
      <c r="G476" t="str">
        <f t="shared" si="164"/>
        <v>Standard Movie</v>
      </c>
      <c r="H476">
        <v>153</v>
      </c>
      <c r="I476" t="str">
        <f t="shared" si="165"/>
        <v>Very Low</v>
      </c>
      <c r="J476">
        <v>269</v>
      </c>
      <c r="K476" t="str">
        <f t="shared" si="166"/>
        <v>Very Low</v>
      </c>
      <c r="L476" t="s">
        <v>2687</v>
      </c>
      <c r="M476">
        <v>3000</v>
      </c>
      <c r="N476" t="str">
        <f t="shared" si="167"/>
        <v>Low</v>
      </c>
      <c r="O476">
        <v>80360866</v>
      </c>
      <c r="P476" t="str">
        <f t="shared" si="168"/>
        <v>Hit</v>
      </c>
      <c r="Q476" t="s">
        <v>2688</v>
      </c>
      <c r="R476" t="str">
        <f t="shared" si="169"/>
        <v>Comedy</v>
      </c>
      <c r="S476">
        <f t="shared" si="170"/>
        <v>3</v>
      </c>
      <c r="T476" t="s">
        <v>953</v>
      </c>
      <c r="U476" t="s">
        <v>2689</v>
      </c>
      <c r="V476">
        <v>44662</v>
      </c>
      <c r="W476" t="str">
        <f t="shared" si="171"/>
        <v>Low</v>
      </c>
      <c r="X476">
        <v>5392</v>
      </c>
      <c r="Y476" t="str">
        <f t="shared" si="172"/>
        <v>Low</v>
      </c>
      <c r="Z476" t="s">
        <v>2690</v>
      </c>
      <c r="AA476">
        <v>1</v>
      </c>
      <c r="AB476" t="str">
        <f t="shared" si="173"/>
        <v>Solo Star Poster</v>
      </c>
      <c r="AC476" t="s">
        <v>2691</v>
      </c>
      <c r="AD476" t="s">
        <v>2692</v>
      </c>
      <c r="AE476">
        <v>127</v>
      </c>
      <c r="AF476" t="str">
        <f t="shared" si="174"/>
        <v>Very Low</v>
      </c>
      <c r="AG476" t="s">
        <v>9</v>
      </c>
      <c r="AH476" t="s">
        <v>10</v>
      </c>
      <c r="AI476" t="s">
        <v>66</v>
      </c>
      <c r="AJ476" t="str">
        <f t="shared" si="175"/>
        <v>Family</v>
      </c>
      <c r="AK476">
        <v>80000000</v>
      </c>
      <c r="AL476" t="str">
        <f t="shared" si="176"/>
        <v>Medium Budget</v>
      </c>
      <c r="AM476">
        <v>2011</v>
      </c>
      <c r="AN476">
        <f t="shared" si="177"/>
        <v>14</v>
      </c>
      <c r="AO476" t="str">
        <f t="shared" si="178"/>
        <v>Modern Classic</v>
      </c>
      <c r="AP476">
        <v>1000</v>
      </c>
      <c r="AQ476" t="str">
        <f t="shared" si="179"/>
        <v>Very Low</v>
      </c>
      <c r="AR476">
        <v>5.2</v>
      </c>
      <c r="AS476" t="str">
        <f t="shared" si="180"/>
        <v>Below Average</v>
      </c>
      <c r="AT476">
        <v>2.35</v>
      </c>
      <c r="AU476" t="str">
        <f t="shared" si="181"/>
        <v>Cinematic Widescreen</v>
      </c>
      <c r="AV476">
        <v>0</v>
      </c>
      <c r="AW476" t="str">
        <f t="shared" si="182"/>
        <v>Very Low</v>
      </c>
    </row>
    <row r="477" spans="1:49" x14ac:dyDescent="0.3">
      <c r="A477" t="s">
        <v>0</v>
      </c>
      <c r="B477" t="s">
        <v>2693</v>
      </c>
      <c r="C477">
        <v>102</v>
      </c>
      <c r="D477" t="str">
        <f t="shared" si="162"/>
        <v>Low</v>
      </c>
      <c r="E477">
        <v>130</v>
      </c>
      <c r="F477" t="str">
        <f t="shared" si="163"/>
        <v>2h 10m</v>
      </c>
      <c r="G477" t="str">
        <f t="shared" si="164"/>
        <v>Long Movie</v>
      </c>
      <c r="H477">
        <v>81</v>
      </c>
      <c r="I477" t="str">
        <f t="shared" si="165"/>
        <v>Very Low</v>
      </c>
      <c r="J477">
        <v>427</v>
      </c>
      <c r="K477" t="str">
        <f t="shared" si="166"/>
        <v>Very Low</v>
      </c>
      <c r="L477" t="s">
        <v>159</v>
      </c>
      <c r="M477">
        <v>10000</v>
      </c>
      <c r="N477" t="str">
        <f t="shared" si="167"/>
        <v>Low</v>
      </c>
      <c r="O477">
        <v>69102910</v>
      </c>
      <c r="P477" t="str">
        <f t="shared" si="168"/>
        <v>Hit</v>
      </c>
      <c r="Q477" t="s">
        <v>2694</v>
      </c>
      <c r="R477" t="str">
        <f t="shared" si="169"/>
        <v>Action</v>
      </c>
      <c r="S477">
        <f t="shared" si="170"/>
        <v>5</v>
      </c>
      <c r="T477" t="s">
        <v>411</v>
      </c>
      <c r="U477" t="s">
        <v>2695</v>
      </c>
      <c r="V477">
        <v>58402</v>
      </c>
      <c r="W477" t="str">
        <f t="shared" si="171"/>
        <v>Medium</v>
      </c>
      <c r="X477">
        <v>12186</v>
      </c>
      <c r="Y477" t="str">
        <f t="shared" si="172"/>
        <v>Medium</v>
      </c>
      <c r="Z477" t="s">
        <v>2696</v>
      </c>
      <c r="AA477">
        <v>0</v>
      </c>
      <c r="AB477" t="str">
        <f t="shared" si="173"/>
        <v>Symbolic Poster</v>
      </c>
      <c r="AC477" t="s">
        <v>2697</v>
      </c>
      <c r="AD477" t="s">
        <v>2698</v>
      </c>
      <c r="AE477">
        <v>370</v>
      </c>
      <c r="AF477" t="str">
        <f t="shared" si="174"/>
        <v>Very Low</v>
      </c>
      <c r="AG477" t="s">
        <v>9</v>
      </c>
      <c r="AH477" t="s">
        <v>10</v>
      </c>
      <c r="AI477" t="s">
        <v>11</v>
      </c>
      <c r="AJ477" t="str">
        <f t="shared" si="175"/>
        <v>Teen</v>
      </c>
      <c r="AK477">
        <v>80000000</v>
      </c>
      <c r="AL477" t="str">
        <f t="shared" si="176"/>
        <v>Medium Budget</v>
      </c>
      <c r="AM477">
        <v>1998</v>
      </c>
      <c r="AN477">
        <f t="shared" si="177"/>
        <v>27</v>
      </c>
      <c r="AO477" t="str">
        <f t="shared" si="178"/>
        <v>Old Classic</v>
      </c>
      <c r="AP477">
        <v>882</v>
      </c>
      <c r="AQ477" t="str">
        <f t="shared" si="179"/>
        <v>Very Low</v>
      </c>
      <c r="AR477">
        <v>5.0999999999999996</v>
      </c>
      <c r="AS477" t="str">
        <f t="shared" si="180"/>
        <v>Below Average</v>
      </c>
      <c r="AT477">
        <v>2.35</v>
      </c>
      <c r="AU477" t="str">
        <f t="shared" si="181"/>
        <v>Cinematic Widescreen</v>
      </c>
      <c r="AV477">
        <v>0</v>
      </c>
      <c r="AW477" t="str">
        <f t="shared" si="182"/>
        <v>Very Low</v>
      </c>
    </row>
    <row r="478" spans="1:49" x14ac:dyDescent="0.3">
      <c r="A478" t="s">
        <v>0</v>
      </c>
      <c r="B478" t="s">
        <v>2699</v>
      </c>
      <c r="C478">
        <v>209</v>
      </c>
      <c r="D478" t="str">
        <f t="shared" si="162"/>
        <v>Medium</v>
      </c>
      <c r="E478">
        <v>129</v>
      </c>
      <c r="F478" t="str">
        <f t="shared" si="163"/>
        <v>2h 9m</v>
      </c>
      <c r="G478" t="str">
        <f t="shared" si="164"/>
        <v>Long Movie</v>
      </c>
      <c r="H478">
        <v>438</v>
      </c>
      <c r="I478" t="str">
        <f t="shared" si="165"/>
        <v>Very Low</v>
      </c>
      <c r="J478">
        <v>502</v>
      </c>
      <c r="K478" t="str">
        <f t="shared" si="166"/>
        <v>Very Low</v>
      </c>
      <c r="L478" t="s">
        <v>2700</v>
      </c>
      <c r="M478">
        <v>18000</v>
      </c>
      <c r="N478" t="str">
        <f t="shared" si="167"/>
        <v>Medium</v>
      </c>
      <c r="O478">
        <v>65948711</v>
      </c>
      <c r="P478" t="str">
        <f t="shared" si="168"/>
        <v>Hit</v>
      </c>
      <c r="Q478" t="s">
        <v>2173</v>
      </c>
      <c r="R478" t="str">
        <f t="shared" si="169"/>
        <v>Drama</v>
      </c>
      <c r="S478">
        <f t="shared" si="170"/>
        <v>4</v>
      </c>
      <c r="T478" t="s">
        <v>1698</v>
      </c>
      <c r="U478" t="s">
        <v>2701</v>
      </c>
      <c r="V478">
        <v>86422</v>
      </c>
      <c r="W478" t="str">
        <f t="shared" si="171"/>
        <v>Medium</v>
      </c>
      <c r="X478">
        <v>20056</v>
      </c>
      <c r="Y478" t="str">
        <f t="shared" si="172"/>
        <v>Medium</v>
      </c>
      <c r="Z478" t="s">
        <v>2702</v>
      </c>
      <c r="AA478">
        <v>1</v>
      </c>
      <c r="AB478" t="str">
        <f t="shared" si="173"/>
        <v>Solo Star Poster</v>
      </c>
      <c r="AC478" t="s">
        <v>2703</v>
      </c>
      <c r="AD478" t="s">
        <v>2704</v>
      </c>
      <c r="AE478">
        <v>363</v>
      </c>
      <c r="AF478" t="str">
        <f t="shared" si="174"/>
        <v>Very Low</v>
      </c>
      <c r="AG478" t="s">
        <v>9</v>
      </c>
      <c r="AH478" t="s">
        <v>10</v>
      </c>
      <c r="AI478" t="s">
        <v>556</v>
      </c>
      <c r="AJ478" t="str">
        <f t="shared" si="175"/>
        <v>Adult</v>
      </c>
      <c r="AK478">
        <v>80000000</v>
      </c>
      <c r="AL478" t="str">
        <f t="shared" si="176"/>
        <v>Medium Budget</v>
      </c>
      <c r="AM478">
        <v>2004</v>
      </c>
      <c r="AN478">
        <f t="shared" si="177"/>
        <v>21</v>
      </c>
      <c r="AO478" t="str">
        <f t="shared" si="178"/>
        <v>Old Classic</v>
      </c>
      <c r="AP478">
        <v>1000</v>
      </c>
      <c r="AQ478" t="str">
        <f t="shared" si="179"/>
        <v>Very Low</v>
      </c>
      <c r="AR478">
        <v>6.6</v>
      </c>
      <c r="AS478" t="str">
        <f t="shared" si="180"/>
        <v>Average</v>
      </c>
      <c r="AT478">
        <v>1.85</v>
      </c>
      <c r="AU478" t="str">
        <f t="shared" si="181"/>
        <v>HDTV / Widescreen</v>
      </c>
      <c r="AV478">
        <v>0</v>
      </c>
      <c r="AW478" t="str">
        <f t="shared" si="182"/>
        <v>Very Low</v>
      </c>
    </row>
    <row r="479" spans="1:49" x14ac:dyDescent="0.3">
      <c r="A479" t="s">
        <v>0</v>
      </c>
      <c r="B479" t="s">
        <v>2705</v>
      </c>
      <c r="C479">
        <v>19</v>
      </c>
      <c r="D479" t="str">
        <f t="shared" si="162"/>
        <v>Very Low</v>
      </c>
      <c r="E479">
        <v>117</v>
      </c>
      <c r="F479" t="str">
        <f t="shared" si="163"/>
        <v>1h 57m</v>
      </c>
      <c r="G479" t="str">
        <f t="shared" si="164"/>
        <v>Standard Movie</v>
      </c>
      <c r="H479">
        <v>69</v>
      </c>
      <c r="I479" t="str">
        <f t="shared" si="165"/>
        <v>Very Low</v>
      </c>
      <c r="J479">
        <v>87</v>
      </c>
      <c r="K479" t="str">
        <f t="shared" si="166"/>
        <v>Very Low</v>
      </c>
      <c r="L479" t="s">
        <v>2212</v>
      </c>
      <c r="M479">
        <v>898</v>
      </c>
      <c r="N479" t="str">
        <f t="shared" si="167"/>
        <v>Low</v>
      </c>
      <c r="O479">
        <v>821997</v>
      </c>
      <c r="P479" t="str">
        <f t="shared" si="168"/>
        <v>Flop</v>
      </c>
      <c r="Q479" t="s">
        <v>185</v>
      </c>
      <c r="R479" t="str">
        <f t="shared" si="169"/>
        <v>Drama</v>
      </c>
      <c r="S479">
        <f t="shared" si="170"/>
        <v>2</v>
      </c>
      <c r="T479" t="s">
        <v>2506</v>
      </c>
      <c r="U479" t="s">
        <v>2706</v>
      </c>
      <c r="V479">
        <v>666</v>
      </c>
      <c r="W479" t="str">
        <f t="shared" si="171"/>
        <v>Very Low</v>
      </c>
      <c r="X479">
        <v>1753</v>
      </c>
      <c r="Y479" t="str">
        <f t="shared" si="172"/>
        <v>Low</v>
      </c>
      <c r="Z479" t="s">
        <v>2707</v>
      </c>
      <c r="AA479">
        <v>0</v>
      </c>
      <c r="AB479" t="str">
        <f t="shared" si="173"/>
        <v>Symbolic Poster</v>
      </c>
      <c r="AC479" t="s">
        <v>2708</v>
      </c>
      <c r="AD479" t="s">
        <v>2709</v>
      </c>
      <c r="AE479">
        <v>40</v>
      </c>
      <c r="AF479" t="str">
        <f t="shared" si="174"/>
        <v>Very Low</v>
      </c>
      <c r="AG479" t="s">
        <v>9</v>
      </c>
      <c r="AH479" t="s">
        <v>10</v>
      </c>
      <c r="AI479" t="s">
        <v>11</v>
      </c>
      <c r="AJ479" t="str">
        <f t="shared" si="175"/>
        <v>Teen</v>
      </c>
      <c r="AK479">
        <f>AK478</f>
        <v>80000000</v>
      </c>
      <c r="AL479" t="str">
        <f t="shared" si="176"/>
        <v>Medium Budget</v>
      </c>
      <c r="AM479">
        <v>1997</v>
      </c>
      <c r="AN479">
        <f t="shared" si="177"/>
        <v>28</v>
      </c>
      <c r="AO479" t="str">
        <f t="shared" si="178"/>
        <v>Old Classic</v>
      </c>
      <c r="AP479">
        <v>577</v>
      </c>
      <c r="AQ479" t="str">
        <f t="shared" si="179"/>
        <v>Very Low</v>
      </c>
      <c r="AR479">
        <v>7</v>
      </c>
      <c r="AS479" t="str">
        <f t="shared" si="180"/>
        <v>Good</v>
      </c>
      <c r="AT479">
        <v>1.85</v>
      </c>
      <c r="AU479" t="str">
        <f t="shared" si="181"/>
        <v>HDTV / Widescreen</v>
      </c>
      <c r="AV479">
        <v>91</v>
      </c>
      <c r="AW479" t="str">
        <f t="shared" si="182"/>
        <v>Very Low</v>
      </c>
    </row>
    <row r="480" spans="1:49" x14ac:dyDescent="0.3">
      <c r="A480" t="s">
        <v>0</v>
      </c>
      <c r="B480" t="s">
        <v>2306</v>
      </c>
      <c r="C480">
        <v>152</v>
      </c>
      <c r="D480" t="str">
        <f t="shared" si="162"/>
        <v>Low</v>
      </c>
      <c r="E480">
        <v>89</v>
      </c>
      <c r="F480" t="str">
        <f t="shared" si="163"/>
        <v>1h 29m</v>
      </c>
      <c r="G480" t="str">
        <f t="shared" si="164"/>
        <v>Featurette</v>
      </c>
      <c r="H480">
        <v>266</v>
      </c>
      <c r="I480" t="str">
        <f t="shared" si="165"/>
        <v>Very Low</v>
      </c>
      <c r="J480">
        <v>859</v>
      </c>
      <c r="K480" t="str">
        <f t="shared" si="166"/>
        <v>Very Low</v>
      </c>
      <c r="L480" t="s">
        <v>2151</v>
      </c>
      <c r="M480">
        <v>12000</v>
      </c>
      <c r="N480" t="str">
        <f t="shared" si="167"/>
        <v>Medium</v>
      </c>
      <c r="O480">
        <v>169692572</v>
      </c>
      <c r="P480" t="str">
        <f t="shared" si="168"/>
        <v>Hit</v>
      </c>
      <c r="Q480" t="s">
        <v>763</v>
      </c>
      <c r="R480" t="str">
        <f t="shared" si="169"/>
        <v>Animation</v>
      </c>
      <c r="S480">
        <f t="shared" si="170"/>
        <v>4</v>
      </c>
      <c r="T480" t="s">
        <v>243</v>
      </c>
      <c r="U480" t="s">
        <v>2710</v>
      </c>
      <c r="V480">
        <v>56501</v>
      </c>
      <c r="W480" t="str">
        <f t="shared" si="171"/>
        <v>Medium</v>
      </c>
      <c r="X480">
        <v>26839</v>
      </c>
      <c r="Y480" t="str">
        <f t="shared" si="172"/>
        <v>Medium</v>
      </c>
      <c r="Z480" t="s">
        <v>2711</v>
      </c>
      <c r="AA480">
        <v>0</v>
      </c>
      <c r="AB480" t="str">
        <f t="shared" si="173"/>
        <v>Symbolic Poster</v>
      </c>
      <c r="AC480" t="s">
        <v>2712</v>
      </c>
      <c r="AD480" t="s">
        <v>2713</v>
      </c>
      <c r="AE480">
        <v>97</v>
      </c>
      <c r="AF480" t="str">
        <f t="shared" si="174"/>
        <v>Very Low</v>
      </c>
      <c r="AG480" t="s">
        <v>9</v>
      </c>
      <c r="AH480" t="s">
        <v>10</v>
      </c>
      <c r="AI480" t="s">
        <v>66</v>
      </c>
      <c r="AJ480" t="str">
        <f t="shared" si="175"/>
        <v>Family</v>
      </c>
      <c r="AK480">
        <v>80000000</v>
      </c>
      <c r="AL480" t="str">
        <f t="shared" si="176"/>
        <v>Medium Budget</v>
      </c>
      <c r="AM480">
        <v>2015</v>
      </c>
      <c r="AN480">
        <f t="shared" si="177"/>
        <v>10</v>
      </c>
      <c r="AO480" t="str">
        <f t="shared" si="178"/>
        <v>Modern Classic</v>
      </c>
      <c r="AP480">
        <v>11000</v>
      </c>
      <c r="AQ480" t="str">
        <f t="shared" si="179"/>
        <v>Medium</v>
      </c>
      <c r="AR480">
        <v>6.7</v>
      </c>
      <c r="AS480" t="str">
        <f t="shared" si="180"/>
        <v>Average</v>
      </c>
      <c r="AT480">
        <v>1.85</v>
      </c>
      <c r="AU480" t="str">
        <f t="shared" si="181"/>
        <v>HDTV / Widescreen</v>
      </c>
      <c r="AV480">
        <v>16000</v>
      </c>
      <c r="AW480" t="str">
        <f t="shared" si="182"/>
        <v>Medium</v>
      </c>
    </row>
    <row r="481" spans="1:49" x14ac:dyDescent="0.3">
      <c r="A481" t="s">
        <v>718</v>
      </c>
      <c r="B481" t="str">
        <f>B480</f>
        <v>Genndy Tartakovsky</v>
      </c>
      <c r="C481">
        <v>31</v>
      </c>
      <c r="D481" t="str">
        <f t="shared" si="162"/>
        <v>Very Low</v>
      </c>
      <c r="E481">
        <v>25</v>
      </c>
      <c r="F481" t="str">
        <f t="shared" si="163"/>
        <v>0h 25m</v>
      </c>
      <c r="G481" t="str">
        <f t="shared" si="164"/>
        <v>Short Film</v>
      </c>
      <c r="H481">
        <f>H480</f>
        <v>266</v>
      </c>
      <c r="I481" t="str">
        <f t="shared" si="165"/>
        <v>Very Low</v>
      </c>
      <c r="J481">
        <v>474</v>
      </c>
      <c r="K481" t="str">
        <f t="shared" si="166"/>
        <v>Very Low</v>
      </c>
      <c r="L481" t="s">
        <v>2714</v>
      </c>
      <c r="M481">
        <v>1000</v>
      </c>
      <c r="N481" t="str">
        <f t="shared" si="167"/>
        <v>Low</v>
      </c>
      <c r="O481">
        <f>O480</f>
        <v>169692572</v>
      </c>
      <c r="P481" t="str">
        <f t="shared" si="168"/>
        <v>Hit</v>
      </c>
      <c r="Q481" t="s">
        <v>486</v>
      </c>
      <c r="R481" t="str">
        <f t="shared" si="169"/>
        <v>Comedy</v>
      </c>
      <c r="S481">
        <f t="shared" si="170"/>
        <v>3</v>
      </c>
      <c r="T481" t="s">
        <v>2715</v>
      </c>
      <c r="U481" t="s">
        <v>2716</v>
      </c>
      <c r="V481">
        <v>11427</v>
      </c>
      <c r="W481" t="str">
        <f t="shared" si="171"/>
        <v>Low</v>
      </c>
      <c r="X481">
        <v>2614</v>
      </c>
      <c r="Y481" t="str">
        <f t="shared" si="172"/>
        <v>Low</v>
      </c>
      <c r="Z481" t="s">
        <v>2717</v>
      </c>
      <c r="AA481">
        <v>1</v>
      </c>
      <c r="AB481" t="str">
        <f t="shared" si="173"/>
        <v>Solo Star Poster</v>
      </c>
      <c r="AC481" t="s">
        <v>2718</v>
      </c>
      <c r="AD481" t="s">
        <v>2719</v>
      </c>
      <c r="AE481">
        <v>71</v>
      </c>
      <c r="AF481" t="str">
        <f t="shared" si="174"/>
        <v>Very Low</v>
      </c>
      <c r="AG481" t="s">
        <v>9</v>
      </c>
      <c r="AH481" t="s">
        <v>10</v>
      </c>
      <c r="AI481" t="s">
        <v>2720</v>
      </c>
      <c r="AJ481" t="str">
        <f t="shared" si="175"/>
        <v>Family</v>
      </c>
      <c r="AK481">
        <f t="shared" ref="AK481:AM481" si="185">AK480</f>
        <v>80000000</v>
      </c>
      <c r="AL481" t="str">
        <f t="shared" si="176"/>
        <v>Medium Budget</v>
      </c>
      <c r="AM481">
        <f t="shared" si="185"/>
        <v>2015</v>
      </c>
      <c r="AN481">
        <f t="shared" si="177"/>
        <v>10</v>
      </c>
      <c r="AO481" t="str">
        <f t="shared" si="178"/>
        <v>Modern Classic</v>
      </c>
      <c r="AP481">
        <v>960</v>
      </c>
      <c r="AQ481" t="str">
        <f t="shared" si="179"/>
        <v>Very Low</v>
      </c>
      <c r="AR481">
        <v>7.6</v>
      </c>
      <c r="AS481" t="str">
        <f t="shared" si="180"/>
        <v>Good</v>
      </c>
      <c r="AT481">
        <v>4</v>
      </c>
      <c r="AU481" t="str">
        <f t="shared" si="181"/>
        <v>Ultra Widescreen</v>
      </c>
      <c r="AV481">
        <v>0</v>
      </c>
      <c r="AW481" t="str">
        <f t="shared" si="182"/>
        <v>Very Low</v>
      </c>
    </row>
    <row r="482" spans="1:49" x14ac:dyDescent="0.3">
      <c r="A482" t="s">
        <v>0</v>
      </c>
      <c r="B482" t="s">
        <v>2721</v>
      </c>
      <c r="C482">
        <v>129</v>
      </c>
      <c r="D482" t="str">
        <f t="shared" si="162"/>
        <v>Low</v>
      </c>
      <c r="E482">
        <v>74</v>
      </c>
      <c r="F482" t="str">
        <f t="shared" si="163"/>
        <v>1h 14m</v>
      </c>
      <c r="G482" t="str">
        <f t="shared" si="164"/>
        <v>Featurette</v>
      </c>
      <c r="H482">
        <v>11</v>
      </c>
      <c r="I482" t="str">
        <f t="shared" si="165"/>
        <v>Very Low</v>
      </c>
      <c r="J482">
        <v>62</v>
      </c>
      <c r="K482" t="str">
        <f t="shared" si="166"/>
        <v>Very Low</v>
      </c>
      <c r="L482" t="s">
        <v>2722</v>
      </c>
      <c r="M482">
        <v>340</v>
      </c>
      <c r="N482" t="str">
        <f t="shared" si="167"/>
        <v>Low</v>
      </c>
      <c r="O482">
        <v>60507228</v>
      </c>
      <c r="P482" t="str">
        <f t="shared" si="168"/>
        <v>Hit</v>
      </c>
      <c r="Q482" t="s">
        <v>2723</v>
      </c>
      <c r="R482" t="str">
        <f t="shared" si="169"/>
        <v>Animation</v>
      </c>
      <c r="S482">
        <f t="shared" si="170"/>
        <v>4</v>
      </c>
      <c r="T482" t="s">
        <v>2724</v>
      </c>
      <c r="U482" t="s">
        <v>2725</v>
      </c>
      <c r="V482">
        <v>27543</v>
      </c>
      <c r="W482" t="str">
        <f t="shared" si="171"/>
        <v>Low</v>
      </c>
      <c r="X482">
        <v>814</v>
      </c>
      <c r="Y482" t="str">
        <f t="shared" si="172"/>
        <v>Very Low</v>
      </c>
      <c r="Z482" t="s">
        <v>2726</v>
      </c>
      <c r="AA482">
        <v>0</v>
      </c>
      <c r="AB482" t="str">
        <f t="shared" si="173"/>
        <v>Symbolic Poster</v>
      </c>
      <c r="AC482" t="s">
        <v>2727</v>
      </c>
      <c r="AD482" t="s">
        <v>2728</v>
      </c>
      <c r="AE482">
        <v>186</v>
      </c>
      <c r="AF482" t="str">
        <f t="shared" si="174"/>
        <v>Very Low</v>
      </c>
      <c r="AG482" t="s">
        <v>9</v>
      </c>
      <c r="AH482" t="s">
        <v>10</v>
      </c>
      <c r="AI482" t="s">
        <v>248</v>
      </c>
      <c r="AJ482" t="str">
        <f t="shared" si="175"/>
        <v>Family</v>
      </c>
      <c r="AK482">
        <v>80000000</v>
      </c>
      <c r="AL482" t="str">
        <f t="shared" si="176"/>
        <v>Medium Budget</v>
      </c>
      <c r="AM482">
        <v>1999</v>
      </c>
      <c r="AN482">
        <f t="shared" si="177"/>
        <v>26</v>
      </c>
      <c r="AO482" t="str">
        <f t="shared" si="178"/>
        <v>Old Classic</v>
      </c>
      <c r="AP482">
        <v>243</v>
      </c>
      <c r="AQ482" t="str">
        <f t="shared" si="179"/>
        <v>Very Low</v>
      </c>
      <c r="AR482">
        <v>7.3</v>
      </c>
      <c r="AS482" t="str">
        <f t="shared" si="180"/>
        <v>Good</v>
      </c>
      <c r="AT482">
        <v>1.78</v>
      </c>
      <c r="AU482" t="str">
        <f t="shared" si="181"/>
        <v>HDTV / Widescreen</v>
      </c>
      <c r="AV482">
        <v>607</v>
      </c>
      <c r="AW482" t="str">
        <f t="shared" si="182"/>
        <v>Very Low</v>
      </c>
    </row>
    <row r="483" spans="1:49" x14ac:dyDescent="0.3">
      <c r="A483" t="s">
        <v>0</v>
      </c>
      <c r="B483" t="s">
        <v>899</v>
      </c>
      <c r="C483">
        <v>124</v>
      </c>
      <c r="D483" t="str">
        <f t="shared" si="162"/>
        <v>Low</v>
      </c>
      <c r="E483">
        <v>96</v>
      </c>
      <c r="F483" t="str">
        <f t="shared" si="163"/>
        <v>1h 36m</v>
      </c>
      <c r="G483" t="str">
        <f t="shared" si="164"/>
        <v>Standard Movie</v>
      </c>
      <c r="H483">
        <v>25</v>
      </c>
      <c r="I483" t="str">
        <f t="shared" si="165"/>
        <v>Very Low</v>
      </c>
      <c r="J483">
        <v>102</v>
      </c>
      <c r="K483" t="str">
        <f t="shared" si="166"/>
        <v>Very Low</v>
      </c>
      <c r="L483" t="s">
        <v>2729</v>
      </c>
      <c r="M483">
        <v>891</v>
      </c>
      <c r="N483" t="str">
        <f t="shared" si="167"/>
        <v>Low</v>
      </c>
      <c r="O483">
        <v>56684819</v>
      </c>
      <c r="P483" t="str">
        <f t="shared" si="168"/>
        <v>Hit</v>
      </c>
      <c r="Q483" t="s">
        <v>44</v>
      </c>
      <c r="R483" t="str">
        <f t="shared" si="169"/>
        <v>Action</v>
      </c>
      <c r="S483">
        <f t="shared" si="170"/>
        <v>3</v>
      </c>
      <c r="T483" t="s">
        <v>161</v>
      </c>
      <c r="U483" t="s">
        <v>2730</v>
      </c>
      <c r="V483">
        <v>103787</v>
      </c>
      <c r="W483" t="str">
        <f t="shared" si="171"/>
        <v>Medium</v>
      </c>
      <c r="X483">
        <v>1919</v>
      </c>
      <c r="Y483" t="str">
        <f t="shared" si="172"/>
        <v>Low</v>
      </c>
      <c r="Z483" t="s">
        <v>2731</v>
      </c>
      <c r="AA483">
        <v>0</v>
      </c>
      <c r="AB483" t="str">
        <f t="shared" si="173"/>
        <v>Symbolic Poster</v>
      </c>
      <c r="AC483" t="s">
        <v>2732</v>
      </c>
      <c r="AD483" t="s">
        <v>2733</v>
      </c>
      <c r="AE483">
        <v>615</v>
      </c>
      <c r="AF483" t="str">
        <f t="shared" si="174"/>
        <v>Low</v>
      </c>
      <c r="AG483" t="s">
        <v>9</v>
      </c>
      <c r="AH483" t="s">
        <v>10</v>
      </c>
      <c r="AI483" t="s">
        <v>11</v>
      </c>
      <c r="AJ483" t="str">
        <f t="shared" si="175"/>
        <v>Teen</v>
      </c>
      <c r="AK483">
        <v>80000000</v>
      </c>
      <c r="AL483" t="str">
        <f t="shared" si="176"/>
        <v>Medium Budget</v>
      </c>
      <c r="AM483">
        <v>2002</v>
      </c>
      <c r="AN483">
        <f t="shared" si="177"/>
        <v>23</v>
      </c>
      <c r="AO483" t="str">
        <f t="shared" si="178"/>
        <v>Old Classic</v>
      </c>
      <c r="AP483">
        <v>639</v>
      </c>
      <c r="AQ483" t="str">
        <f t="shared" si="179"/>
        <v>Very Low</v>
      </c>
      <c r="AR483">
        <v>5.9</v>
      </c>
      <c r="AS483" t="str">
        <f t="shared" si="180"/>
        <v>Below Average</v>
      </c>
      <c r="AT483">
        <v>2.35</v>
      </c>
      <c r="AU483" t="str">
        <f t="shared" si="181"/>
        <v>Cinematic Widescreen</v>
      </c>
      <c r="AV483">
        <v>3000</v>
      </c>
      <c r="AW483" t="str">
        <f t="shared" si="182"/>
        <v>Low</v>
      </c>
    </row>
    <row r="484" spans="1:49" x14ac:dyDescent="0.3">
      <c r="A484" t="s">
        <v>0</v>
      </c>
      <c r="B484" t="s">
        <v>1873</v>
      </c>
      <c r="C484">
        <v>35</v>
      </c>
      <c r="D484" t="str">
        <f t="shared" si="162"/>
        <v>Very Low</v>
      </c>
      <c r="E484">
        <v>114</v>
      </c>
      <c r="F484" t="str">
        <f t="shared" si="163"/>
        <v>1h 54m</v>
      </c>
      <c r="G484" t="str">
        <f t="shared" si="164"/>
        <v>Standard Movie</v>
      </c>
      <c r="H484">
        <v>31</v>
      </c>
      <c r="I484" t="str">
        <f t="shared" si="165"/>
        <v>Very Low</v>
      </c>
      <c r="J484">
        <v>372</v>
      </c>
      <c r="K484" t="str">
        <f t="shared" si="166"/>
        <v>Very Low</v>
      </c>
      <c r="L484" t="s">
        <v>2734</v>
      </c>
      <c r="M484">
        <v>9000</v>
      </c>
      <c r="N484" t="str">
        <f t="shared" si="167"/>
        <v>Low</v>
      </c>
      <c r="O484">
        <v>50628009</v>
      </c>
      <c r="P484" t="str">
        <f t="shared" si="168"/>
        <v>Hit</v>
      </c>
      <c r="Q484" t="s">
        <v>2735</v>
      </c>
      <c r="R484" t="str">
        <f t="shared" si="169"/>
        <v>Action</v>
      </c>
      <c r="S484">
        <f t="shared" si="170"/>
        <v>5</v>
      </c>
      <c r="T484" t="s">
        <v>747</v>
      </c>
      <c r="U484" t="s">
        <v>2736</v>
      </c>
      <c r="V484">
        <v>22955</v>
      </c>
      <c r="W484" t="str">
        <f t="shared" si="171"/>
        <v>Low</v>
      </c>
      <c r="X484">
        <v>10731</v>
      </c>
      <c r="Y484" t="str">
        <f t="shared" si="172"/>
        <v>Medium</v>
      </c>
      <c r="Z484" t="s">
        <v>2737</v>
      </c>
      <c r="AA484">
        <v>0</v>
      </c>
      <c r="AB484" t="str">
        <f t="shared" si="173"/>
        <v>Symbolic Poster</v>
      </c>
      <c r="AC484" t="s">
        <v>2738</v>
      </c>
      <c r="AD484" t="s">
        <v>2739</v>
      </c>
      <c r="AE484">
        <v>88</v>
      </c>
      <c r="AF484" t="str">
        <f t="shared" si="174"/>
        <v>Very Low</v>
      </c>
      <c r="AG484" t="s">
        <v>9</v>
      </c>
      <c r="AH484" t="s">
        <v>10</v>
      </c>
      <c r="AI484" t="s">
        <v>66</v>
      </c>
      <c r="AJ484" t="str">
        <f t="shared" si="175"/>
        <v>Family</v>
      </c>
      <c r="AK484">
        <v>90000000</v>
      </c>
      <c r="AL484" t="str">
        <f t="shared" si="176"/>
        <v>Medium Budget</v>
      </c>
      <c r="AM484">
        <v>1998</v>
      </c>
      <c r="AN484">
        <f t="shared" si="177"/>
        <v>27</v>
      </c>
      <c r="AO484" t="str">
        <f t="shared" si="178"/>
        <v>Old Classic</v>
      </c>
      <c r="AP484">
        <v>496</v>
      </c>
      <c r="AQ484" t="str">
        <f t="shared" si="179"/>
        <v>Very Low</v>
      </c>
      <c r="AR484">
        <v>5.6</v>
      </c>
      <c r="AS484" t="str">
        <f t="shared" si="180"/>
        <v>Below Average</v>
      </c>
      <c r="AT484">
        <v>1.85</v>
      </c>
      <c r="AU484" t="str">
        <f t="shared" si="181"/>
        <v>HDTV / Widescreen</v>
      </c>
      <c r="AV484">
        <v>0</v>
      </c>
      <c r="AW484" t="str">
        <f t="shared" si="182"/>
        <v>Very Low</v>
      </c>
    </row>
    <row r="485" spans="1:49" x14ac:dyDescent="0.3">
      <c r="A485" t="s">
        <v>0</v>
      </c>
      <c r="B485" t="s">
        <v>1658</v>
      </c>
      <c r="C485">
        <v>166</v>
      </c>
      <c r="D485" t="str">
        <f t="shared" si="162"/>
        <v>Low</v>
      </c>
      <c r="E485">
        <v>99</v>
      </c>
      <c r="F485" t="str">
        <f t="shared" si="163"/>
        <v>1h 39m</v>
      </c>
      <c r="G485" t="str">
        <f t="shared" si="164"/>
        <v>Standard Movie</v>
      </c>
      <c r="H485">
        <v>57</v>
      </c>
      <c r="I485" t="str">
        <f t="shared" si="165"/>
        <v>Very Low</v>
      </c>
      <c r="J485">
        <v>820</v>
      </c>
      <c r="K485" t="str">
        <f t="shared" si="166"/>
        <v>Very Low</v>
      </c>
      <c r="L485" t="s">
        <v>223</v>
      </c>
      <c r="M485">
        <v>20000</v>
      </c>
      <c r="N485" t="str">
        <f t="shared" si="167"/>
        <v>Medium</v>
      </c>
      <c r="O485">
        <v>69772969</v>
      </c>
      <c r="P485" t="str">
        <f t="shared" si="168"/>
        <v>Hit</v>
      </c>
      <c r="Q485" t="s">
        <v>305</v>
      </c>
      <c r="R485" t="str">
        <f t="shared" si="169"/>
        <v>Action</v>
      </c>
      <c r="S485">
        <f t="shared" si="170"/>
        <v>3</v>
      </c>
      <c r="T485" t="s">
        <v>234</v>
      </c>
      <c r="U485" t="s">
        <v>2740</v>
      </c>
      <c r="V485">
        <v>155532</v>
      </c>
      <c r="W485" t="str">
        <f t="shared" si="171"/>
        <v>Medium</v>
      </c>
      <c r="X485">
        <v>25942</v>
      </c>
      <c r="Y485" t="str">
        <f t="shared" si="172"/>
        <v>Medium</v>
      </c>
      <c r="Z485" t="s">
        <v>1017</v>
      </c>
      <c r="AA485">
        <v>4</v>
      </c>
      <c r="AB485" t="str">
        <f t="shared" si="173"/>
        <v>Ensemble Poster</v>
      </c>
      <c r="AC485" t="s">
        <v>2741</v>
      </c>
      <c r="AD485" t="s">
        <v>2742</v>
      </c>
      <c r="AE485">
        <v>543</v>
      </c>
      <c r="AF485" t="str">
        <f t="shared" si="174"/>
        <v>Low</v>
      </c>
      <c r="AG485" t="s">
        <v>9</v>
      </c>
      <c r="AH485" t="s">
        <v>10</v>
      </c>
      <c r="AI485" t="s">
        <v>556</v>
      </c>
      <c r="AJ485" t="str">
        <f t="shared" si="175"/>
        <v>Adult</v>
      </c>
      <c r="AK485">
        <v>80000000</v>
      </c>
      <c r="AL485" t="str">
        <f t="shared" si="176"/>
        <v>Medium Budget</v>
      </c>
      <c r="AM485">
        <v>2001</v>
      </c>
      <c r="AN485">
        <f t="shared" si="177"/>
        <v>24</v>
      </c>
      <c r="AO485" t="str">
        <f t="shared" si="178"/>
        <v>Old Classic</v>
      </c>
      <c r="AP485">
        <v>3000</v>
      </c>
      <c r="AQ485" t="str">
        <f t="shared" si="179"/>
        <v>Low</v>
      </c>
      <c r="AR485">
        <v>6.5</v>
      </c>
      <c r="AS485" t="str">
        <f t="shared" si="180"/>
        <v>Average</v>
      </c>
      <c r="AT485">
        <v>2.35</v>
      </c>
      <c r="AU485" t="str">
        <f t="shared" si="181"/>
        <v>Cinematic Widescreen</v>
      </c>
      <c r="AV485">
        <v>0</v>
      </c>
      <c r="AW485" t="str">
        <f t="shared" si="182"/>
        <v>Very Low</v>
      </c>
    </row>
    <row r="486" spans="1:49" x14ac:dyDescent="0.3">
      <c r="A486" t="s">
        <v>0</v>
      </c>
      <c r="B486" t="s">
        <v>284</v>
      </c>
      <c r="C486">
        <v>137</v>
      </c>
      <c r="D486" t="str">
        <f t="shared" si="162"/>
        <v>Low</v>
      </c>
      <c r="E486">
        <v>129</v>
      </c>
      <c r="F486" t="str">
        <f t="shared" si="163"/>
        <v>2h 9m</v>
      </c>
      <c r="G486" t="str">
        <f t="shared" si="164"/>
        <v>Long Movie</v>
      </c>
      <c r="H486">
        <v>258</v>
      </c>
      <c r="I486" t="str">
        <f t="shared" si="165"/>
        <v>Very Low</v>
      </c>
      <c r="J486">
        <v>163</v>
      </c>
      <c r="K486" t="str">
        <f t="shared" si="166"/>
        <v>Very Low</v>
      </c>
      <c r="L486" t="s">
        <v>2743</v>
      </c>
      <c r="M486">
        <v>2000</v>
      </c>
      <c r="N486" t="str">
        <f t="shared" si="167"/>
        <v>Low</v>
      </c>
      <c r="O486">
        <v>45356386</v>
      </c>
      <c r="P486" t="str">
        <f t="shared" si="168"/>
        <v>Average</v>
      </c>
      <c r="Q486" t="s">
        <v>107</v>
      </c>
      <c r="R486" t="str">
        <f t="shared" si="169"/>
        <v>Action</v>
      </c>
      <c r="S486">
        <f t="shared" si="170"/>
        <v>3</v>
      </c>
      <c r="T486" t="s">
        <v>2744</v>
      </c>
      <c r="U486" t="s">
        <v>2745</v>
      </c>
      <c r="V486">
        <v>71574</v>
      </c>
      <c r="W486" t="str">
        <f t="shared" si="171"/>
        <v>Medium</v>
      </c>
      <c r="X486">
        <v>2864</v>
      </c>
      <c r="Y486" t="str">
        <f t="shared" si="172"/>
        <v>Low</v>
      </c>
      <c r="Z486" t="s">
        <v>2746</v>
      </c>
      <c r="AA486">
        <v>1</v>
      </c>
      <c r="AB486" t="str">
        <f t="shared" si="173"/>
        <v>Solo Star Poster</v>
      </c>
      <c r="AC486" t="s">
        <v>2747</v>
      </c>
      <c r="AD486" t="s">
        <v>2748</v>
      </c>
      <c r="AE486">
        <v>244</v>
      </c>
      <c r="AF486" t="str">
        <f t="shared" si="174"/>
        <v>Very Low</v>
      </c>
      <c r="AG486" t="s">
        <v>2749</v>
      </c>
      <c r="AH486" t="s">
        <v>10</v>
      </c>
      <c r="AI486" t="s">
        <v>66</v>
      </c>
      <c r="AJ486" t="str">
        <f t="shared" si="175"/>
        <v>Family</v>
      </c>
      <c r="AK486">
        <v>75000000</v>
      </c>
      <c r="AL486" t="str">
        <f t="shared" si="176"/>
        <v>Medium Budget</v>
      </c>
      <c r="AM486">
        <v>2005</v>
      </c>
      <c r="AN486">
        <f t="shared" si="177"/>
        <v>20</v>
      </c>
      <c r="AO486" t="str">
        <f t="shared" si="178"/>
        <v>Old Classic</v>
      </c>
      <c r="AP486">
        <v>277</v>
      </c>
      <c r="AQ486" t="str">
        <f t="shared" si="179"/>
        <v>Very Low</v>
      </c>
      <c r="AR486">
        <v>5.9</v>
      </c>
      <c r="AS486" t="str">
        <f t="shared" si="180"/>
        <v>Below Average</v>
      </c>
      <c r="AT486">
        <v>2.35</v>
      </c>
      <c r="AU486" t="str">
        <f t="shared" si="181"/>
        <v>Cinematic Widescreen</v>
      </c>
      <c r="AV486">
        <v>951</v>
      </c>
      <c r="AW486" t="str">
        <f t="shared" si="182"/>
        <v>Very Low</v>
      </c>
    </row>
    <row r="487" spans="1:49" x14ac:dyDescent="0.3">
      <c r="A487" t="s">
        <v>0</v>
      </c>
      <c r="B487" t="s">
        <v>2750</v>
      </c>
      <c r="C487">
        <v>121</v>
      </c>
      <c r="D487" t="str">
        <f t="shared" si="162"/>
        <v>Low</v>
      </c>
      <c r="E487">
        <v>113</v>
      </c>
      <c r="F487" t="str">
        <f t="shared" si="163"/>
        <v>1h 53m</v>
      </c>
      <c r="G487" t="str">
        <f t="shared" si="164"/>
        <v>Standard Movie</v>
      </c>
      <c r="H487">
        <v>25</v>
      </c>
      <c r="I487" t="str">
        <f t="shared" si="165"/>
        <v>Very Low</v>
      </c>
      <c r="J487">
        <v>129</v>
      </c>
      <c r="K487" t="str">
        <f t="shared" si="166"/>
        <v>Very Low</v>
      </c>
      <c r="L487" t="s">
        <v>2751</v>
      </c>
      <c r="M487">
        <v>49000</v>
      </c>
      <c r="N487" t="str">
        <f t="shared" si="167"/>
        <v>Medium</v>
      </c>
      <c r="O487">
        <v>55350897</v>
      </c>
      <c r="P487" t="str">
        <f t="shared" si="168"/>
        <v>Hit</v>
      </c>
      <c r="Q487" t="s">
        <v>658</v>
      </c>
      <c r="R487" t="str">
        <f t="shared" si="169"/>
        <v>Drama</v>
      </c>
      <c r="S487">
        <f t="shared" si="170"/>
        <v>3</v>
      </c>
      <c r="T487" t="s">
        <v>782</v>
      </c>
      <c r="U487" t="s">
        <v>2752</v>
      </c>
      <c r="V487">
        <v>83560</v>
      </c>
      <c r="W487" t="str">
        <f t="shared" si="171"/>
        <v>Medium</v>
      </c>
      <c r="X487">
        <v>49631</v>
      </c>
      <c r="Y487" t="str">
        <f t="shared" si="172"/>
        <v>Medium</v>
      </c>
      <c r="Z487" t="s">
        <v>2753</v>
      </c>
      <c r="AA487">
        <v>1</v>
      </c>
      <c r="AB487" t="str">
        <f t="shared" si="173"/>
        <v>Solo Star Poster</v>
      </c>
      <c r="AC487" t="s">
        <v>2754</v>
      </c>
      <c r="AD487" t="s">
        <v>2755</v>
      </c>
      <c r="AE487">
        <v>619</v>
      </c>
      <c r="AF487" t="str">
        <f t="shared" si="174"/>
        <v>Low</v>
      </c>
      <c r="AG487" t="s">
        <v>9</v>
      </c>
      <c r="AH487" t="s">
        <v>10</v>
      </c>
      <c r="AI487" t="s">
        <v>11</v>
      </c>
      <c r="AJ487" t="str">
        <f t="shared" si="175"/>
        <v>Teen</v>
      </c>
      <c r="AK487">
        <v>85000000</v>
      </c>
      <c r="AL487" t="str">
        <f t="shared" si="176"/>
        <v>Medium Budget</v>
      </c>
      <c r="AM487">
        <v>1998</v>
      </c>
      <c r="AN487">
        <f t="shared" si="177"/>
        <v>27</v>
      </c>
      <c r="AO487" t="str">
        <f t="shared" si="178"/>
        <v>Old Classic</v>
      </c>
      <c r="AP487">
        <v>448</v>
      </c>
      <c r="AQ487" t="str">
        <f t="shared" si="179"/>
        <v>Very Low</v>
      </c>
      <c r="AR487">
        <v>7</v>
      </c>
      <c r="AS487" t="str">
        <f t="shared" si="180"/>
        <v>Good</v>
      </c>
      <c r="AT487">
        <v>2.35</v>
      </c>
      <c r="AU487" t="str">
        <f t="shared" si="181"/>
        <v>Cinematic Widescreen</v>
      </c>
      <c r="AV487">
        <v>32000</v>
      </c>
      <c r="AW487" t="str">
        <f t="shared" si="182"/>
        <v>Medium</v>
      </c>
    </row>
    <row r="488" spans="1:49" x14ac:dyDescent="0.3">
      <c r="A488" t="s">
        <v>0</v>
      </c>
      <c r="B488" t="s">
        <v>2756</v>
      </c>
      <c r="C488">
        <v>87</v>
      </c>
      <c r="D488" t="str">
        <f t="shared" si="162"/>
        <v>Low</v>
      </c>
      <c r="E488">
        <v>90</v>
      </c>
      <c r="F488" t="str">
        <f t="shared" si="163"/>
        <v>1h 30m</v>
      </c>
      <c r="G488" t="str">
        <f t="shared" si="164"/>
        <v>Standard Movie</v>
      </c>
      <c r="H488">
        <v>65</v>
      </c>
      <c r="I488" t="str">
        <f t="shared" si="165"/>
        <v>Very Low</v>
      </c>
      <c r="J488">
        <v>658</v>
      </c>
      <c r="K488" t="str">
        <f t="shared" si="166"/>
        <v>Very Low</v>
      </c>
      <c r="L488" t="s">
        <v>1927</v>
      </c>
      <c r="M488">
        <v>11000</v>
      </c>
      <c r="N488" t="str">
        <f t="shared" si="167"/>
        <v>Medium</v>
      </c>
      <c r="O488">
        <v>39442871</v>
      </c>
      <c r="P488" t="str">
        <f t="shared" si="168"/>
        <v>Average</v>
      </c>
      <c r="Q488" t="s">
        <v>2757</v>
      </c>
      <c r="R488" t="str">
        <f t="shared" si="169"/>
        <v>Comedy</v>
      </c>
      <c r="S488">
        <f t="shared" si="170"/>
        <v>2</v>
      </c>
      <c r="T488" t="s">
        <v>2151</v>
      </c>
      <c r="U488" t="s">
        <v>2758</v>
      </c>
      <c r="V488">
        <v>80639</v>
      </c>
      <c r="W488" t="str">
        <f t="shared" si="171"/>
        <v>Medium</v>
      </c>
      <c r="X488">
        <v>25190</v>
      </c>
      <c r="Y488" t="str">
        <f t="shared" si="172"/>
        <v>Medium</v>
      </c>
      <c r="Z488" t="s">
        <v>2759</v>
      </c>
      <c r="AA488">
        <v>0</v>
      </c>
      <c r="AB488" t="str">
        <f t="shared" si="173"/>
        <v>Symbolic Poster</v>
      </c>
      <c r="AC488" t="s">
        <v>2760</v>
      </c>
      <c r="AD488" t="s">
        <v>2761</v>
      </c>
      <c r="AE488">
        <v>237</v>
      </c>
      <c r="AF488" t="str">
        <f t="shared" si="174"/>
        <v>Very Low</v>
      </c>
      <c r="AG488" t="s">
        <v>9</v>
      </c>
      <c r="AH488" t="s">
        <v>10</v>
      </c>
      <c r="AI488" t="s">
        <v>11</v>
      </c>
      <c r="AJ488" t="str">
        <f t="shared" si="175"/>
        <v>Teen</v>
      </c>
      <c r="AK488">
        <v>80000000</v>
      </c>
      <c r="AL488" t="str">
        <f t="shared" si="176"/>
        <v>Medium Budget</v>
      </c>
      <c r="AM488">
        <v>2000</v>
      </c>
      <c r="AN488">
        <f t="shared" si="177"/>
        <v>25</v>
      </c>
      <c r="AO488" t="str">
        <f t="shared" si="178"/>
        <v>Old Classic</v>
      </c>
      <c r="AP488">
        <v>11000</v>
      </c>
      <c r="AQ488" t="str">
        <f t="shared" si="179"/>
        <v>Medium</v>
      </c>
      <c r="AR488">
        <v>5.3</v>
      </c>
      <c r="AS488" t="str">
        <f t="shared" si="180"/>
        <v>Below Average</v>
      </c>
      <c r="AT488">
        <v>1.85</v>
      </c>
      <c r="AU488" t="str">
        <f t="shared" si="181"/>
        <v>HDTV / Widescreen</v>
      </c>
      <c r="AV488">
        <v>0</v>
      </c>
      <c r="AW488" t="str">
        <f t="shared" si="182"/>
        <v>Very Low</v>
      </c>
    </row>
    <row r="489" spans="1:49" x14ac:dyDescent="0.3">
      <c r="A489" t="s">
        <v>0</v>
      </c>
      <c r="B489" t="s">
        <v>2762</v>
      </c>
      <c r="C489">
        <v>233</v>
      </c>
      <c r="D489" t="str">
        <f t="shared" si="162"/>
        <v>Medium</v>
      </c>
      <c r="E489">
        <v>118</v>
      </c>
      <c r="F489" t="str">
        <f t="shared" si="163"/>
        <v>1h 58m</v>
      </c>
      <c r="G489" t="str">
        <f t="shared" si="164"/>
        <v>Standard Movie</v>
      </c>
      <c r="H489">
        <v>0</v>
      </c>
      <c r="I489" t="str">
        <f t="shared" si="165"/>
        <v>Very Low</v>
      </c>
      <c r="J489">
        <v>871</v>
      </c>
      <c r="K489" t="str">
        <f t="shared" si="166"/>
        <v>Very Low</v>
      </c>
      <c r="L489" t="s">
        <v>434</v>
      </c>
      <c r="M489">
        <v>13000</v>
      </c>
      <c r="N489" t="str">
        <f t="shared" si="167"/>
        <v>Medium</v>
      </c>
      <c r="O489">
        <v>37899638</v>
      </c>
      <c r="P489" t="str">
        <f t="shared" si="168"/>
        <v>Average</v>
      </c>
      <c r="Q489" t="s">
        <v>2763</v>
      </c>
      <c r="R489" t="str">
        <f t="shared" si="169"/>
        <v>Action</v>
      </c>
      <c r="S489">
        <f t="shared" si="170"/>
        <v>5</v>
      </c>
      <c r="T489" t="s">
        <v>1128</v>
      </c>
      <c r="U489" t="s">
        <v>2764</v>
      </c>
      <c r="V489">
        <v>98472</v>
      </c>
      <c r="W489" t="str">
        <f t="shared" si="171"/>
        <v>Medium</v>
      </c>
      <c r="X489">
        <v>27114</v>
      </c>
      <c r="Y489" t="str">
        <f t="shared" si="172"/>
        <v>Medium</v>
      </c>
      <c r="Z489" t="s">
        <v>1181</v>
      </c>
      <c r="AA489">
        <v>2</v>
      </c>
      <c r="AB489" t="str">
        <f t="shared" si="173"/>
        <v>Duo/Trio Poster</v>
      </c>
      <c r="AC489" t="s">
        <v>2765</v>
      </c>
      <c r="AD489" t="s">
        <v>2766</v>
      </c>
      <c r="AE489">
        <v>492</v>
      </c>
      <c r="AF489" t="str">
        <f t="shared" si="174"/>
        <v>Very Low</v>
      </c>
      <c r="AG489" t="s">
        <v>9</v>
      </c>
      <c r="AH489" t="s">
        <v>10</v>
      </c>
      <c r="AI489" t="s">
        <v>11</v>
      </c>
      <c r="AJ489" t="str">
        <f t="shared" si="175"/>
        <v>Teen</v>
      </c>
      <c r="AK489">
        <v>88000000</v>
      </c>
      <c r="AL489" t="str">
        <f t="shared" si="176"/>
        <v>Medium Budget</v>
      </c>
      <c r="AM489">
        <v>2005</v>
      </c>
      <c r="AN489">
        <f t="shared" si="177"/>
        <v>20</v>
      </c>
      <c r="AO489" t="str">
        <f t="shared" si="178"/>
        <v>Old Classic</v>
      </c>
      <c r="AP489">
        <v>13000</v>
      </c>
      <c r="AQ489" t="str">
        <f t="shared" si="179"/>
        <v>Medium</v>
      </c>
      <c r="AR489">
        <v>5.9</v>
      </c>
      <c r="AS489" t="str">
        <f t="shared" si="180"/>
        <v>Below Average</v>
      </c>
      <c r="AT489">
        <v>1.85</v>
      </c>
      <c r="AU489" t="str">
        <f t="shared" si="181"/>
        <v>HDTV / Widescreen</v>
      </c>
      <c r="AV489">
        <v>0</v>
      </c>
      <c r="AW489" t="str">
        <f t="shared" si="182"/>
        <v>Very Low</v>
      </c>
    </row>
    <row r="490" spans="1:49" x14ac:dyDescent="0.3">
      <c r="A490" t="s">
        <v>0</v>
      </c>
      <c r="B490" t="s">
        <v>226</v>
      </c>
      <c r="C490">
        <v>132</v>
      </c>
      <c r="D490" t="str">
        <f t="shared" si="162"/>
        <v>Low</v>
      </c>
      <c r="E490">
        <v>106</v>
      </c>
      <c r="F490" t="str">
        <f t="shared" si="163"/>
        <v>1h 46m</v>
      </c>
      <c r="G490" t="str">
        <f t="shared" si="164"/>
        <v>Standard Movie</v>
      </c>
      <c r="H490">
        <v>13000</v>
      </c>
      <c r="I490" t="str">
        <f t="shared" si="165"/>
        <v>Medium</v>
      </c>
      <c r="J490">
        <v>733</v>
      </c>
      <c r="K490" t="str">
        <f t="shared" si="166"/>
        <v>Very Low</v>
      </c>
      <c r="L490" t="s">
        <v>929</v>
      </c>
      <c r="M490">
        <v>20000</v>
      </c>
      <c r="N490" t="str">
        <f t="shared" si="167"/>
        <v>Medium</v>
      </c>
      <c r="O490">
        <v>37754208</v>
      </c>
      <c r="P490" t="str">
        <f t="shared" si="168"/>
        <v>Average</v>
      </c>
      <c r="Q490" t="s">
        <v>1875</v>
      </c>
      <c r="R490" t="str">
        <f t="shared" si="169"/>
        <v>Action</v>
      </c>
      <c r="S490">
        <f t="shared" si="170"/>
        <v>3</v>
      </c>
      <c r="T490" t="s">
        <v>812</v>
      </c>
      <c r="U490" t="s">
        <v>2767</v>
      </c>
      <c r="V490">
        <v>172217</v>
      </c>
      <c r="W490" t="str">
        <f t="shared" si="171"/>
        <v>Medium</v>
      </c>
      <c r="X490">
        <v>22590</v>
      </c>
      <c r="Y490" t="str">
        <f t="shared" si="172"/>
        <v>Medium</v>
      </c>
      <c r="Z490" t="s">
        <v>1107</v>
      </c>
      <c r="AA490">
        <v>3</v>
      </c>
      <c r="AB490" t="str">
        <f t="shared" si="173"/>
        <v>Duo/Trio Poster</v>
      </c>
      <c r="AC490" t="s">
        <v>2768</v>
      </c>
      <c r="AD490" t="s">
        <v>2769</v>
      </c>
      <c r="AE490">
        <v>405</v>
      </c>
      <c r="AF490" t="str">
        <f t="shared" si="174"/>
        <v>Very Low</v>
      </c>
      <c r="AG490" t="s">
        <v>9</v>
      </c>
      <c r="AH490" t="s">
        <v>10</v>
      </c>
      <c r="AI490" t="s">
        <v>11</v>
      </c>
      <c r="AJ490" t="str">
        <f t="shared" si="175"/>
        <v>Teen</v>
      </c>
      <c r="AK490">
        <v>70000000</v>
      </c>
      <c r="AL490" t="str">
        <f t="shared" si="176"/>
        <v>Medium Budget</v>
      </c>
      <c r="AM490">
        <v>1996</v>
      </c>
      <c r="AN490">
        <f t="shared" si="177"/>
        <v>29</v>
      </c>
      <c r="AO490" t="str">
        <f t="shared" si="178"/>
        <v>Old Classic</v>
      </c>
      <c r="AP490">
        <v>770</v>
      </c>
      <c r="AQ490" t="str">
        <f t="shared" si="179"/>
        <v>Very Low</v>
      </c>
      <c r="AR490">
        <v>6.3</v>
      </c>
      <c r="AS490" t="str">
        <f t="shared" si="180"/>
        <v>Average</v>
      </c>
      <c r="AT490">
        <v>2.35</v>
      </c>
      <c r="AU490" t="str">
        <f t="shared" si="181"/>
        <v>Cinematic Widescreen</v>
      </c>
      <c r="AV490">
        <v>0</v>
      </c>
      <c r="AW490" t="str">
        <f t="shared" si="182"/>
        <v>Very Low</v>
      </c>
    </row>
    <row r="491" spans="1:49" x14ac:dyDescent="0.3">
      <c r="A491" t="s">
        <v>0</v>
      </c>
      <c r="B491" t="s">
        <v>2770</v>
      </c>
      <c r="C491">
        <v>63</v>
      </c>
      <c r="D491" t="str">
        <f t="shared" si="162"/>
        <v>Low</v>
      </c>
      <c r="E491">
        <v>81</v>
      </c>
      <c r="F491" t="str">
        <f t="shared" si="163"/>
        <v>1h 21m</v>
      </c>
      <c r="G491" t="str">
        <f t="shared" si="164"/>
        <v>Featurette</v>
      </c>
      <c r="H491">
        <v>92</v>
      </c>
      <c r="I491" t="str">
        <f t="shared" si="165"/>
        <v>Very Low</v>
      </c>
      <c r="J491">
        <v>8</v>
      </c>
      <c r="K491" t="str">
        <f t="shared" si="166"/>
        <v>Very Low</v>
      </c>
      <c r="L491" t="s">
        <v>2771</v>
      </c>
      <c r="M491">
        <v>23</v>
      </c>
      <c r="N491" t="str">
        <f t="shared" si="167"/>
        <v>Low</v>
      </c>
      <c r="O491">
        <f>O490</f>
        <v>37754208</v>
      </c>
      <c r="P491" t="str">
        <f t="shared" si="168"/>
        <v>Average</v>
      </c>
      <c r="Q491" t="s">
        <v>2772</v>
      </c>
      <c r="R491" t="str">
        <f t="shared" si="169"/>
        <v>Drama</v>
      </c>
      <c r="S491">
        <f t="shared" si="170"/>
        <v>4</v>
      </c>
      <c r="T491" t="s">
        <v>2773</v>
      </c>
      <c r="U491" t="s">
        <v>2774</v>
      </c>
      <c r="V491">
        <v>979</v>
      </c>
      <c r="W491" t="str">
        <f t="shared" si="171"/>
        <v>Very Low</v>
      </c>
      <c r="X491">
        <v>54</v>
      </c>
      <c r="Y491" t="str">
        <f t="shared" si="172"/>
        <v>Very Low</v>
      </c>
      <c r="Z491" t="s">
        <v>2775</v>
      </c>
      <c r="AA491">
        <v>0</v>
      </c>
      <c r="AB491" t="str">
        <f t="shared" si="173"/>
        <v>Symbolic Poster</v>
      </c>
      <c r="AC491" t="s">
        <v>2776</v>
      </c>
      <c r="AD491" t="s">
        <v>2777</v>
      </c>
      <c r="AE491">
        <v>3</v>
      </c>
      <c r="AF491" t="str">
        <f t="shared" si="174"/>
        <v>Very Low</v>
      </c>
      <c r="AG491" t="s">
        <v>1435</v>
      </c>
      <c r="AH491" t="s">
        <v>1436</v>
      </c>
      <c r="AI491" t="str">
        <f>AI490</f>
        <v>PG-13</v>
      </c>
      <c r="AJ491" t="str">
        <f t="shared" si="175"/>
        <v>Teen</v>
      </c>
      <c r="AK491">
        <f t="shared" ref="AK491:AK492" si="186">AK490</f>
        <v>70000000</v>
      </c>
      <c r="AL491" t="str">
        <f t="shared" si="176"/>
        <v>Medium Budget</v>
      </c>
      <c r="AM491">
        <v>2015</v>
      </c>
      <c r="AN491">
        <f t="shared" si="177"/>
        <v>10</v>
      </c>
      <c r="AO491" t="str">
        <f t="shared" si="178"/>
        <v>Modern Classic</v>
      </c>
      <c r="AP491">
        <v>21</v>
      </c>
      <c r="AQ491" t="str">
        <f t="shared" si="179"/>
        <v>Very Low</v>
      </c>
      <c r="AR491">
        <v>6.4</v>
      </c>
      <c r="AS491" t="str">
        <f t="shared" si="180"/>
        <v>Average</v>
      </c>
      <c r="AT491">
        <v>2.35</v>
      </c>
      <c r="AU491" t="str">
        <f t="shared" si="181"/>
        <v>Cinematic Widescreen</v>
      </c>
      <c r="AV491">
        <v>257</v>
      </c>
      <c r="AW491" t="str">
        <f t="shared" si="182"/>
        <v>Very Low</v>
      </c>
    </row>
    <row r="492" spans="1:49" x14ac:dyDescent="0.3">
      <c r="A492" t="s">
        <v>0</v>
      </c>
      <c r="B492" t="s">
        <v>933</v>
      </c>
      <c r="C492">
        <v>95</v>
      </c>
      <c r="D492" t="str">
        <f t="shared" si="162"/>
        <v>Low</v>
      </c>
      <c r="E492">
        <v>117</v>
      </c>
      <c r="F492" t="str">
        <f t="shared" si="163"/>
        <v>1h 57m</v>
      </c>
      <c r="G492" t="str">
        <f t="shared" si="164"/>
        <v>Standard Movie</v>
      </c>
      <c r="H492">
        <v>93</v>
      </c>
      <c r="I492" t="str">
        <f t="shared" si="165"/>
        <v>Very Low</v>
      </c>
      <c r="J492">
        <v>904</v>
      </c>
      <c r="K492" t="str">
        <f t="shared" si="166"/>
        <v>Very Low</v>
      </c>
      <c r="L492" t="s">
        <v>2778</v>
      </c>
      <c r="M492">
        <v>12000</v>
      </c>
      <c r="N492" t="str">
        <f t="shared" si="167"/>
        <v>Medium</v>
      </c>
      <c r="O492">
        <v>27779888</v>
      </c>
      <c r="P492" t="str">
        <f t="shared" si="168"/>
        <v>Average</v>
      </c>
      <c r="Q492" t="s">
        <v>683</v>
      </c>
      <c r="R492" t="str">
        <f t="shared" si="169"/>
        <v>Action</v>
      </c>
      <c r="S492">
        <f t="shared" si="170"/>
        <v>4</v>
      </c>
      <c r="T492" t="s">
        <v>733</v>
      </c>
      <c r="U492" t="s">
        <v>2779</v>
      </c>
      <c r="V492">
        <v>55913</v>
      </c>
      <c r="W492" t="str">
        <f t="shared" si="171"/>
        <v>Medium</v>
      </c>
      <c r="X492">
        <v>14831</v>
      </c>
      <c r="Y492" t="str">
        <f t="shared" si="172"/>
        <v>Medium</v>
      </c>
      <c r="Z492" t="s">
        <v>2780</v>
      </c>
      <c r="AA492">
        <v>2</v>
      </c>
      <c r="AB492" t="str">
        <f t="shared" si="173"/>
        <v>Duo/Trio Poster</v>
      </c>
      <c r="AC492" t="s">
        <v>2781</v>
      </c>
      <c r="AD492" t="s">
        <v>2782</v>
      </c>
      <c r="AE492">
        <v>182</v>
      </c>
      <c r="AF492" t="str">
        <f t="shared" si="174"/>
        <v>Very Low</v>
      </c>
      <c r="AG492" t="s">
        <v>9</v>
      </c>
      <c r="AH492" t="s">
        <v>10</v>
      </c>
      <c r="AI492" t="s">
        <v>556</v>
      </c>
      <c r="AJ492" t="str">
        <f t="shared" si="175"/>
        <v>Adult</v>
      </c>
      <c r="AK492">
        <f t="shared" si="186"/>
        <v>70000000</v>
      </c>
      <c r="AL492" t="str">
        <f t="shared" si="176"/>
        <v>Medium Budget</v>
      </c>
      <c r="AM492">
        <v>1997</v>
      </c>
      <c r="AN492">
        <f t="shared" si="177"/>
        <v>28</v>
      </c>
      <c r="AO492" t="str">
        <f t="shared" si="178"/>
        <v>Old Classic</v>
      </c>
      <c r="AP492">
        <v>1000</v>
      </c>
      <c r="AQ492" t="str">
        <f t="shared" si="179"/>
        <v>Very Low</v>
      </c>
      <c r="AR492">
        <v>6.9</v>
      </c>
      <c r="AS492" t="str">
        <f t="shared" si="180"/>
        <v>Average</v>
      </c>
      <c r="AT492">
        <v>2.35</v>
      </c>
      <c r="AU492" t="str">
        <f t="shared" si="181"/>
        <v>Cinematic Widescreen</v>
      </c>
      <c r="AV492">
        <v>0</v>
      </c>
      <c r="AW492" t="str">
        <f t="shared" si="182"/>
        <v>Very Low</v>
      </c>
    </row>
    <row r="493" spans="1:49" x14ac:dyDescent="0.3">
      <c r="A493" t="s">
        <v>0</v>
      </c>
      <c r="B493" t="s">
        <v>617</v>
      </c>
      <c r="C493">
        <v>258</v>
      </c>
      <c r="D493" t="str">
        <f t="shared" si="162"/>
        <v>Medium</v>
      </c>
      <c r="E493">
        <v>89</v>
      </c>
      <c r="F493" t="str">
        <f t="shared" si="163"/>
        <v>1h 29m</v>
      </c>
      <c r="G493" t="str">
        <f t="shared" si="164"/>
        <v>Featurette</v>
      </c>
      <c r="H493">
        <v>84</v>
      </c>
      <c r="I493" t="str">
        <f t="shared" si="165"/>
        <v>Very Low</v>
      </c>
      <c r="J493">
        <v>1000</v>
      </c>
      <c r="K493" t="str">
        <f t="shared" si="166"/>
        <v>Very Low</v>
      </c>
      <c r="L493" t="s">
        <v>2783</v>
      </c>
      <c r="M493">
        <v>13000</v>
      </c>
      <c r="N493" t="str">
        <f t="shared" si="167"/>
        <v>Medium</v>
      </c>
      <c r="O493">
        <v>38542418</v>
      </c>
      <c r="P493" t="str">
        <f t="shared" si="168"/>
        <v>Average</v>
      </c>
      <c r="Q493" t="s">
        <v>2784</v>
      </c>
      <c r="R493" t="str">
        <f t="shared" si="169"/>
        <v>Action</v>
      </c>
      <c r="S493">
        <f t="shared" si="170"/>
        <v>3</v>
      </c>
      <c r="T493" t="s">
        <v>948</v>
      </c>
      <c r="U493" t="s">
        <v>2785</v>
      </c>
      <c r="V493">
        <v>151424</v>
      </c>
      <c r="W493" t="str">
        <f t="shared" si="171"/>
        <v>Medium</v>
      </c>
      <c r="X493">
        <v>18132</v>
      </c>
      <c r="Y493" t="str">
        <f t="shared" si="172"/>
        <v>Medium</v>
      </c>
      <c r="Z493" t="s">
        <v>2786</v>
      </c>
      <c r="AA493">
        <v>5</v>
      </c>
      <c r="AB493" t="str">
        <f t="shared" si="173"/>
        <v>Ensemble Poster</v>
      </c>
      <c r="AC493" t="s">
        <v>2787</v>
      </c>
      <c r="AD493" t="s">
        <v>2788</v>
      </c>
      <c r="AE493">
        <v>252</v>
      </c>
      <c r="AF493" t="str">
        <f t="shared" si="174"/>
        <v>Very Low</v>
      </c>
      <c r="AG493" t="s">
        <v>9</v>
      </c>
      <c r="AH493" t="s">
        <v>10</v>
      </c>
      <c r="AI493" t="s">
        <v>11</v>
      </c>
      <c r="AJ493" t="str">
        <f t="shared" si="175"/>
        <v>Teen</v>
      </c>
      <c r="AK493">
        <v>80000000</v>
      </c>
      <c r="AL493" t="str">
        <f t="shared" si="176"/>
        <v>Medium Budget</v>
      </c>
      <c r="AM493">
        <v>2009</v>
      </c>
      <c r="AN493">
        <f t="shared" si="177"/>
        <v>16</v>
      </c>
      <c r="AO493" t="str">
        <f t="shared" si="178"/>
        <v>Old Classic</v>
      </c>
      <c r="AP493">
        <v>1000</v>
      </c>
      <c r="AQ493" t="str">
        <f t="shared" si="179"/>
        <v>Very Low</v>
      </c>
      <c r="AR493">
        <v>6.3</v>
      </c>
      <c r="AS493" t="str">
        <f t="shared" si="180"/>
        <v>Average</v>
      </c>
      <c r="AT493">
        <v>2.35</v>
      </c>
      <c r="AU493" t="str">
        <f t="shared" si="181"/>
        <v>Cinematic Widescreen</v>
      </c>
      <c r="AV493">
        <v>0</v>
      </c>
      <c r="AW493" t="str">
        <f t="shared" si="182"/>
        <v>Very Low</v>
      </c>
    </row>
    <row r="494" spans="1:49" x14ac:dyDescent="0.3">
      <c r="A494" t="s">
        <v>0</v>
      </c>
      <c r="B494" t="s">
        <v>1460</v>
      </c>
      <c r="C494">
        <v>162</v>
      </c>
      <c r="D494" t="str">
        <f t="shared" si="162"/>
        <v>Low</v>
      </c>
      <c r="E494">
        <v>145</v>
      </c>
      <c r="F494" t="str">
        <f t="shared" si="163"/>
        <v>2h 25m</v>
      </c>
      <c r="G494" t="str">
        <f t="shared" si="164"/>
        <v>Long Movie</v>
      </c>
      <c r="H494">
        <v>79</v>
      </c>
      <c r="I494" t="str">
        <f t="shared" si="165"/>
        <v>Very Low</v>
      </c>
      <c r="J494">
        <v>183</v>
      </c>
      <c r="K494" t="str">
        <f t="shared" si="166"/>
        <v>Very Low</v>
      </c>
      <c r="L494" t="s">
        <v>2789</v>
      </c>
      <c r="M494">
        <v>981</v>
      </c>
      <c r="N494" t="str">
        <f t="shared" si="167"/>
        <v>Low</v>
      </c>
      <c r="O494">
        <v>34566746</v>
      </c>
      <c r="P494" t="str">
        <f t="shared" si="168"/>
        <v>Average</v>
      </c>
      <c r="Q494" t="s">
        <v>2790</v>
      </c>
      <c r="R494" t="str">
        <f t="shared" si="169"/>
        <v>Drama</v>
      </c>
      <c r="S494">
        <f t="shared" si="170"/>
        <v>3</v>
      </c>
      <c r="T494" t="s">
        <v>323</v>
      </c>
      <c r="U494" t="s">
        <v>2791</v>
      </c>
      <c r="V494">
        <v>45231</v>
      </c>
      <c r="W494" t="str">
        <f t="shared" si="171"/>
        <v>Low</v>
      </c>
      <c r="X494">
        <v>1825</v>
      </c>
      <c r="Y494" t="str">
        <f t="shared" si="172"/>
        <v>Low</v>
      </c>
      <c r="Z494" t="s">
        <v>2792</v>
      </c>
      <c r="AA494">
        <v>1</v>
      </c>
      <c r="AB494" t="str">
        <f t="shared" si="173"/>
        <v>Solo Star Poster</v>
      </c>
      <c r="AC494" t="s">
        <v>2793</v>
      </c>
      <c r="AD494" t="s">
        <v>2794</v>
      </c>
      <c r="AE494">
        <v>315</v>
      </c>
      <c r="AF494" t="str">
        <f t="shared" si="174"/>
        <v>Very Low</v>
      </c>
      <c r="AG494" t="s">
        <v>9</v>
      </c>
      <c r="AH494" t="s">
        <v>10</v>
      </c>
      <c r="AI494" t="s">
        <v>11</v>
      </c>
      <c r="AJ494" t="str">
        <f t="shared" si="175"/>
        <v>Teen</v>
      </c>
      <c r="AK494">
        <v>80000000</v>
      </c>
      <c r="AL494" t="str">
        <f t="shared" si="176"/>
        <v>Medium Budget</v>
      </c>
      <c r="AM494">
        <v>2000</v>
      </c>
      <c r="AN494">
        <f t="shared" si="177"/>
        <v>25</v>
      </c>
      <c r="AO494" t="str">
        <f t="shared" si="178"/>
        <v>Old Classic</v>
      </c>
      <c r="AP494">
        <v>274</v>
      </c>
      <c r="AQ494" t="str">
        <f t="shared" si="179"/>
        <v>Very Low</v>
      </c>
      <c r="AR494">
        <v>7.3</v>
      </c>
      <c r="AS494" t="str">
        <f t="shared" si="180"/>
        <v>Good</v>
      </c>
      <c r="AT494">
        <v>1.85</v>
      </c>
      <c r="AU494" t="str">
        <f t="shared" si="181"/>
        <v>HDTV / Widescreen</v>
      </c>
      <c r="AV494">
        <v>0</v>
      </c>
      <c r="AW494" t="str">
        <f t="shared" si="182"/>
        <v>Very Low</v>
      </c>
    </row>
    <row r="495" spans="1:49" x14ac:dyDescent="0.3">
      <c r="A495" t="s">
        <v>0</v>
      </c>
      <c r="B495" t="s">
        <v>470</v>
      </c>
      <c r="C495">
        <v>61</v>
      </c>
      <c r="D495" t="str">
        <f t="shared" si="162"/>
        <v>Low</v>
      </c>
      <c r="E495">
        <v>114</v>
      </c>
      <c r="F495" t="str">
        <f t="shared" si="163"/>
        <v>1h 54m</v>
      </c>
      <c r="G495" t="str">
        <f t="shared" si="164"/>
        <v>Standard Movie</v>
      </c>
      <c r="H495">
        <v>357</v>
      </c>
      <c r="I495" t="str">
        <f t="shared" si="165"/>
        <v>Very Low</v>
      </c>
      <c r="J495">
        <v>366</v>
      </c>
      <c r="K495" t="str">
        <f t="shared" si="166"/>
        <v>Very Low</v>
      </c>
      <c r="L495" t="s">
        <v>2795</v>
      </c>
      <c r="M495">
        <v>13000</v>
      </c>
      <c r="N495" t="str">
        <f t="shared" si="167"/>
        <v>Medium</v>
      </c>
      <c r="O495">
        <v>32885565</v>
      </c>
      <c r="P495" t="str">
        <f t="shared" si="168"/>
        <v>Average</v>
      </c>
      <c r="Q495" t="s">
        <v>683</v>
      </c>
      <c r="R495" t="str">
        <f t="shared" si="169"/>
        <v>Action</v>
      </c>
      <c r="S495">
        <f t="shared" si="170"/>
        <v>4</v>
      </c>
      <c r="T495" t="s">
        <v>1755</v>
      </c>
      <c r="U495" t="s">
        <v>2796</v>
      </c>
      <c r="V495">
        <v>53132</v>
      </c>
      <c r="W495" t="str">
        <f t="shared" si="171"/>
        <v>Medium</v>
      </c>
      <c r="X495">
        <v>25126</v>
      </c>
      <c r="Y495" t="str">
        <f t="shared" si="172"/>
        <v>Medium</v>
      </c>
      <c r="Z495" t="s">
        <v>2797</v>
      </c>
      <c r="AA495">
        <v>0</v>
      </c>
      <c r="AB495" t="str">
        <f t="shared" si="173"/>
        <v>Symbolic Poster</v>
      </c>
      <c r="AC495" t="s">
        <v>2798</v>
      </c>
      <c r="AD495" t="s">
        <v>2799</v>
      </c>
      <c r="AE495">
        <v>101</v>
      </c>
      <c r="AF495" t="str">
        <f t="shared" si="174"/>
        <v>Very Low</v>
      </c>
      <c r="AG495" t="s">
        <v>9</v>
      </c>
      <c r="AH495" t="s">
        <v>10</v>
      </c>
      <c r="AI495" t="s">
        <v>11</v>
      </c>
      <c r="AJ495" t="str">
        <f t="shared" si="175"/>
        <v>Teen</v>
      </c>
      <c r="AK495">
        <v>80000000</v>
      </c>
      <c r="AL495" t="str">
        <f t="shared" si="176"/>
        <v>Medium Budget</v>
      </c>
      <c r="AM495">
        <v>1996</v>
      </c>
      <c r="AN495">
        <f t="shared" si="177"/>
        <v>29</v>
      </c>
      <c r="AO495" t="str">
        <f t="shared" si="178"/>
        <v>Old Classic</v>
      </c>
      <c r="AP495">
        <v>10000</v>
      </c>
      <c r="AQ495" t="str">
        <f t="shared" si="179"/>
        <v>Low</v>
      </c>
      <c r="AR495">
        <v>5.8</v>
      </c>
      <c r="AS495" t="str">
        <f t="shared" si="180"/>
        <v>Below Average</v>
      </c>
      <c r="AT495">
        <v>1.85</v>
      </c>
      <c r="AU495" t="str">
        <f t="shared" si="181"/>
        <v>HDTV / Widescreen</v>
      </c>
      <c r="AV495">
        <v>0</v>
      </c>
      <c r="AW495" t="str">
        <f t="shared" si="182"/>
        <v>Very Low</v>
      </c>
    </row>
    <row r="496" spans="1:49" x14ac:dyDescent="0.3">
      <c r="A496" t="s">
        <v>0</v>
      </c>
      <c r="B496" t="s">
        <v>2800</v>
      </c>
      <c r="C496">
        <v>113</v>
      </c>
      <c r="D496" t="str">
        <f t="shared" si="162"/>
        <v>Low</v>
      </c>
      <c r="E496">
        <v>87</v>
      </c>
      <c r="F496" t="str">
        <f t="shared" si="163"/>
        <v>1h 27m</v>
      </c>
      <c r="G496" t="str">
        <f t="shared" si="164"/>
        <v>Featurette</v>
      </c>
      <c r="H496">
        <v>43</v>
      </c>
      <c r="I496" t="str">
        <f t="shared" si="165"/>
        <v>Very Low</v>
      </c>
      <c r="J496">
        <v>210</v>
      </c>
      <c r="K496" t="str">
        <f t="shared" si="166"/>
        <v>Very Low</v>
      </c>
      <c r="L496" t="s">
        <v>2801</v>
      </c>
      <c r="M496">
        <v>882</v>
      </c>
      <c r="N496" t="str">
        <f t="shared" si="167"/>
        <v>Low</v>
      </c>
      <c r="O496">
        <v>36073232</v>
      </c>
      <c r="P496" t="str">
        <f t="shared" si="168"/>
        <v>Average</v>
      </c>
      <c r="Q496" t="s">
        <v>2802</v>
      </c>
      <c r="R496" t="str">
        <f t="shared" si="169"/>
        <v>Adventure</v>
      </c>
      <c r="S496">
        <f t="shared" si="170"/>
        <v>3</v>
      </c>
      <c r="T496" t="s">
        <v>2803</v>
      </c>
      <c r="U496" t="s">
        <v>2804</v>
      </c>
      <c r="V496">
        <v>8913</v>
      </c>
      <c r="W496" t="str">
        <f t="shared" si="171"/>
        <v>Very Low</v>
      </c>
      <c r="X496">
        <v>1971</v>
      </c>
      <c r="Y496" t="str">
        <f t="shared" si="172"/>
        <v>Low</v>
      </c>
      <c r="Z496" t="s">
        <v>2805</v>
      </c>
      <c r="AA496">
        <v>0</v>
      </c>
      <c r="AB496" t="str">
        <f t="shared" si="173"/>
        <v>Symbolic Poster</v>
      </c>
      <c r="AC496" t="s">
        <v>2806</v>
      </c>
      <c r="AD496" t="s">
        <v>2807</v>
      </c>
      <c r="AE496">
        <v>66</v>
      </c>
      <c r="AF496" t="str">
        <f t="shared" si="174"/>
        <v>Very Low</v>
      </c>
      <c r="AG496" t="s">
        <v>9</v>
      </c>
      <c r="AH496" t="s">
        <v>10</v>
      </c>
      <c r="AI496" t="s">
        <v>66</v>
      </c>
      <c r="AJ496" t="str">
        <f t="shared" si="175"/>
        <v>Family</v>
      </c>
      <c r="AK496">
        <v>80000000</v>
      </c>
      <c r="AL496" t="str">
        <f t="shared" si="176"/>
        <v>Medium Budget</v>
      </c>
      <c r="AM496">
        <v>2013</v>
      </c>
      <c r="AN496">
        <f t="shared" si="177"/>
        <v>12</v>
      </c>
      <c r="AO496" t="str">
        <f t="shared" si="178"/>
        <v>Modern Classic</v>
      </c>
      <c r="AP496">
        <v>396</v>
      </c>
      <c r="AQ496" t="str">
        <f t="shared" si="179"/>
        <v>Very Low</v>
      </c>
      <c r="AR496">
        <v>5.2</v>
      </c>
      <c r="AS496" t="str">
        <f t="shared" si="180"/>
        <v>Below Average</v>
      </c>
      <c r="AT496">
        <v>2.35</v>
      </c>
      <c r="AU496" t="str">
        <f t="shared" si="181"/>
        <v>Cinematic Widescreen</v>
      </c>
      <c r="AV496">
        <v>0</v>
      </c>
      <c r="AW496" t="str">
        <f t="shared" si="182"/>
        <v>Very Low</v>
      </c>
    </row>
    <row r="497" spans="1:49" x14ac:dyDescent="0.3">
      <c r="A497" t="s">
        <v>0</v>
      </c>
      <c r="B497" t="s">
        <v>2808</v>
      </c>
      <c r="C497">
        <v>174</v>
      </c>
      <c r="D497" t="str">
        <f t="shared" si="162"/>
        <v>Low</v>
      </c>
      <c r="E497">
        <v>119</v>
      </c>
      <c r="F497" t="str">
        <f t="shared" si="163"/>
        <v>1h 59m</v>
      </c>
      <c r="G497" t="str">
        <f t="shared" si="164"/>
        <v>Standard Movie</v>
      </c>
      <c r="H497">
        <v>64</v>
      </c>
      <c r="I497" t="str">
        <f t="shared" si="165"/>
        <v>Very Low</v>
      </c>
      <c r="J497">
        <v>41</v>
      </c>
      <c r="K497" t="str">
        <f t="shared" si="166"/>
        <v>Very Low</v>
      </c>
      <c r="L497" t="s">
        <v>2206</v>
      </c>
      <c r="M497">
        <v>743</v>
      </c>
      <c r="N497" t="str">
        <f t="shared" si="167"/>
        <v>Low</v>
      </c>
      <c r="O497">
        <v>21471685</v>
      </c>
      <c r="P497" t="str">
        <f t="shared" si="168"/>
        <v>Average</v>
      </c>
      <c r="Q497" t="s">
        <v>44</v>
      </c>
      <c r="R497" t="str">
        <f t="shared" si="169"/>
        <v>Action</v>
      </c>
      <c r="S497">
        <f t="shared" si="170"/>
        <v>3</v>
      </c>
      <c r="T497" t="s">
        <v>2809</v>
      </c>
      <c r="U497" t="s">
        <v>2810</v>
      </c>
      <c r="V497">
        <v>65464</v>
      </c>
      <c r="W497" t="str">
        <f t="shared" si="171"/>
        <v>Medium</v>
      </c>
      <c r="X497">
        <v>971</v>
      </c>
      <c r="Y497" t="str">
        <f t="shared" si="172"/>
        <v>Very Low</v>
      </c>
      <c r="Z497" t="s">
        <v>2811</v>
      </c>
      <c r="AA497">
        <v>0</v>
      </c>
      <c r="AB497" t="str">
        <f t="shared" si="173"/>
        <v>Symbolic Poster</v>
      </c>
      <c r="AC497" t="s">
        <v>2812</v>
      </c>
      <c r="AD497" t="s">
        <v>2813</v>
      </c>
      <c r="AE497">
        <v>1308</v>
      </c>
      <c r="AF497" t="str">
        <f t="shared" si="174"/>
        <v>Low</v>
      </c>
      <c r="AG497" t="s">
        <v>9</v>
      </c>
      <c r="AH497" t="s">
        <v>10</v>
      </c>
      <c r="AI497" t="s">
        <v>11</v>
      </c>
      <c r="AJ497" t="str">
        <f t="shared" si="175"/>
        <v>Teen</v>
      </c>
      <c r="AK497">
        <v>44000000</v>
      </c>
      <c r="AL497" t="str">
        <f t="shared" si="176"/>
        <v>Medium Budget</v>
      </c>
      <c r="AM497">
        <v>2000</v>
      </c>
      <c r="AN497">
        <f t="shared" si="177"/>
        <v>25</v>
      </c>
      <c r="AO497" t="str">
        <f t="shared" si="178"/>
        <v>Old Classic</v>
      </c>
      <c r="AP497">
        <v>117</v>
      </c>
      <c r="AQ497" t="str">
        <f t="shared" si="179"/>
        <v>Very Low</v>
      </c>
      <c r="AR497">
        <v>2.4</v>
      </c>
      <c r="AS497" t="str">
        <f t="shared" si="180"/>
        <v>Terrible</v>
      </c>
      <c r="AT497">
        <v>2.35</v>
      </c>
      <c r="AU497" t="str">
        <f t="shared" si="181"/>
        <v>Cinematic Widescreen</v>
      </c>
      <c r="AV497">
        <v>0</v>
      </c>
      <c r="AW497" t="str">
        <f t="shared" si="182"/>
        <v>Very Low</v>
      </c>
    </row>
    <row r="498" spans="1:49" x14ac:dyDescent="0.3">
      <c r="A498" t="s">
        <v>0</v>
      </c>
      <c r="B498" t="s">
        <v>2814</v>
      </c>
      <c r="C498">
        <v>101</v>
      </c>
      <c r="D498" t="str">
        <f t="shared" si="162"/>
        <v>Low</v>
      </c>
      <c r="E498">
        <v>91</v>
      </c>
      <c r="F498" t="str">
        <f t="shared" si="163"/>
        <v>1h 31m</v>
      </c>
      <c r="G498" t="str">
        <f t="shared" si="164"/>
        <v>Standard Movie</v>
      </c>
      <c r="H498">
        <v>287</v>
      </c>
      <c r="I498" t="str">
        <f t="shared" si="165"/>
        <v>Very Low</v>
      </c>
      <c r="J498">
        <v>695</v>
      </c>
      <c r="K498" t="str">
        <f t="shared" si="166"/>
        <v>Very Low</v>
      </c>
      <c r="L498" t="s">
        <v>2815</v>
      </c>
      <c r="M498">
        <v>3000</v>
      </c>
      <c r="N498" t="str">
        <f t="shared" si="167"/>
        <v>Low</v>
      </c>
      <c r="O498">
        <v>20950820</v>
      </c>
      <c r="P498" t="str">
        <f t="shared" si="168"/>
        <v>Average</v>
      </c>
      <c r="Q498" t="s">
        <v>1148</v>
      </c>
      <c r="R498" t="str">
        <f t="shared" si="169"/>
        <v>Adventure</v>
      </c>
      <c r="S498">
        <f t="shared" si="170"/>
        <v>6</v>
      </c>
      <c r="T498" t="s">
        <v>471</v>
      </c>
      <c r="U498" t="s">
        <v>2816</v>
      </c>
      <c r="V498">
        <v>24183</v>
      </c>
      <c r="W498" t="str">
        <f t="shared" si="171"/>
        <v>Low</v>
      </c>
      <c r="X498">
        <v>5593</v>
      </c>
      <c r="Y498" t="str">
        <f t="shared" si="172"/>
        <v>Low</v>
      </c>
      <c r="Z498" t="s">
        <v>2817</v>
      </c>
      <c r="AA498">
        <v>4</v>
      </c>
      <c r="AB498" t="str">
        <f t="shared" si="173"/>
        <v>Ensemble Poster</v>
      </c>
      <c r="AC498" t="s">
        <v>2818</v>
      </c>
      <c r="AD498" t="s">
        <v>2819</v>
      </c>
      <c r="AE498">
        <v>160</v>
      </c>
      <c r="AF498" t="str">
        <f t="shared" si="174"/>
        <v>Very Low</v>
      </c>
      <c r="AG498" t="s">
        <v>9</v>
      </c>
      <c r="AH498" t="s">
        <v>738</v>
      </c>
      <c r="AI498" t="s">
        <v>66</v>
      </c>
      <c r="AJ498" t="str">
        <f t="shared" si="175"/>
        <v>Family</v>
      </c>
      <c r="AK498">
        <v>80000000</v>
      </c>
      <c r="AL498" t="str">
        <f t="shared" si="176"/>
        <v>Medium Budget</v>
      </c>
      <c r="AM498">
        <v>2003</v>
      </c>
      <c r="AN498">
        <f t="shared" si="177"/>
        <v>22</v>
      </c>
      <c r="AO498" t="str">
        <f t="shared" si="178"/>
        <v>Old Classic</v>
      </c>
      <c r="AP498">
        <v>739</v>
      </c>
      <c r="AQ498" t="str">
        <f t="shared" si="179"/>
        <v>Very Low</v>
      </c>
      <c r="AR498">
        <v>5.7</v>
      </c>
      <c r="AS498" t="str">
        <f t="shared" si="180"/>
        <v>Below Average</v>
      </c>
      <c r="AT498">
        <v>2.35</v>
      </c>
      <c r="AU498" t="str">
        <f t="shared" si="181"/>
        <v>Cinematic Widescreen</v>
      </c>
      <c r="AV498">
        <v>665</v>
      </c>
      <c r="AW498" t="str">
        <f t="shared" si="182"/>
        <v>Very Low</v>
      </c>
    </row>
    <row r="499" spans="1:49" x14ac:dyDescent="0.3">
      <c r="A499" t="s">
        <v>718</v>
      </c>
      <c r="B499" t="s">
        <v>128</v>
      </c>
      <c r="C499">
        <v>205</v>
      </c>
      <c r="D499" t="str">
        <f t="shared" si="162"/>
        <v>Medium</v>
      </c>
      <c r="E499">
        <v>118</v>
      </c>
      <c r="F499" t="str">
        <f t="shared" si="163"/>
        <v>1h 58m</v>
      </c>
      <c r="G499" t="str">
        <f t="shared" si="164"/>
        <v>Standard Movie</v>
      </c>
      <c r="H499">
        <v>252</v>
      </c>
      <c r="I499" t="str">
        <f t="shared" si="165"/>
        <v>Very Low</v>
      </c>
      <c r="J499">
        <v>30</v>
      </c>
      <c r="K499" t="str">
        <f t="shared" si="166"/>
        <v>Very Low</v>
      </c>
      <c r="L499" t="s">
        <v>2820</v>
      </c>
      <c r="M499">
        <v>529</v>
      </c>
      <c r="N499" t="str">
        <f t="shared" si="167"/>
        <v>Low</v>
      </c>
      <c r="O499">
        <v>19673424</v>
      </c>
      <c r="P499" t="str">
        <f t="shared" si="168"/>
        <v>Average</v>
      </c>
      <c r="Q499" t="s">
        <v>2821</v>
      </c>
      <c r="R499" t="str">
        <f t="shared" si="169"/>
        <v>Drama</v>
      </c>
      <c r="S499">
        <f t="shared" si="170"/>
        <v>3</v>
      </c>
      <c r="T499" t="s">
        <v>2822</v>
      </c>
      <c r="U499" t="s">
        <v>2823</v>
      </c>
      <c r="V499">
        <v>37446</v>
      </c>
      <c r="W499" t="str">
        <f t="shared" si="171"/>
        <v>Low</v>
      </c>
      <c r="X499">
        <v>619</v>
      </c>
      <c r="Y499" t="str">
        <f t="shared" si="172"/>
        <v>Very Low</v>
      </c>
      <c r="Z499" t="s">
        <v>2824</v>
      </c>
      <c r="AA499">
        <v>4</v>
      </c>
      <c r="AB499" t="str">
        <f t="shared" si="173"/>
        <v>Ensemble Poster</v>
      </c>
      <c r="AC499" t="s">
        <v>2825</v>
      </c>
      <c r="AD499" t="s">
        <v>2826</v>
      </c>
      <c r="AE499">
        <v>232</v>
      </c>
      <c r="AF499" t="str">
        <f t="shared" si="174"/>
        <v>Very Low</v>
      </c>
      <c r="AG499" t="s">
        <v>9</v>
      </c>
      <c r="AH499" t="s">
        <v>10</v>
      </c>
      <c r="AI499" t="s">
        <v>11</v>
      </c>
      <c r="AJ499" t="str">
        <f t="shared" si="175"/>
        <v>Teen</v>
      </c>
      <c r="AK499">
        <v>80000000</v>
      </c>
      <c r="AL499" t="str">
        <f t="shared" si="176"/>
        <v>Medium Budget</v>
      </c>
      <c r="AM499">
        <v>2009</v>
      </c>
      <c r="AN499">
        <f t="shared" si="177"/>
        <v>16</v>
      </c>
      <c r="AO499" t="str">
        <f t="shared" si="178"/>
        <v>Old Classic</v>
      </c>
      <c r="AP499">
        <v>48</v>
      </c>
      <c r="AQ499" t="str">
        <f t="shared" si="179"/>
        <v>Very Low</v>
      </c>
      <c r="AR499">
        <v>5.8</v>
      </c>
      <c r="AS499" t="str">
        <f t="shared" si="180"/>
        <v>Below Average</v>
      </c>
      <c r="AT499">
        <v>2.35</v>
      </c>
      <c r="AU499" t="str">
        <f t="shared" si="181"/>
        <v>Cinematic Widescreen</v>
      </c>
      <c r="AV499">
        <v>0</v>
      </c>
      <c r="AW499" t="str">
        <f t="shared" si="182"/>
        <v>Very Low</v>
      </c>
    </row>
    <row r="500" spans="1:49" x14ac:dyDescent="0.3">
      <c r="A500" t="s">
        <v>0</v>
      </c>
      <c r="B500" t="s">
        <v>1029</v>
      </c>
      <c r="C500">
        <v>123</v>
      </c>
      <c r="D500" t="str">
        <f t="shared" si="162"/>
        <v>Low</v>
      </c>
      <c r="E500">
        <v>116</v>
      </c>
      <c r="F500" t="str">
        <f t="shared" si="163"/>
        <v>1h 56m</v>
      </c>
      <c r="G500" t="str">
        <f t="shared" si="164"/>
        <v>Standard Movie</v>
      </c>
      <c r="H500">
        <v>503</v>
      </c>
      <c r="I500" t="str">
        <f t="shared" si="165"/>
        <v>Very Low</v>
      </c>
      <c r="J500">
        <v>982</v>
      </c>
      <c r="K500" t="str">
        <f t="shared" si="166"/>
        <v>Very Low</v>
      </c>
      <c r="L500" t="s">
        <v>612</v>
      </c>
      <c r="M500">
        <v>23000</v>
      </c>
      <c r="N500" t="str">
        <f t="shared" si="167"/>
        <v>Medium</v>
      </c>
      <c r="O500">
        <v>19480739</v>
      </c>
      <c r="P500" t="str">
        <f t="shared" si="168"/>
        <v>Average</v>
      </c>
      <c r="Q500" t="s">
        <v>44</v>
      </c>
      <c r="R500" t="str">
        <f t="shared" si="169"/>
        <v>Action</v>
      </c>
      <c r="S500">
        <f t="shared" si="170"/>
        <v>3</v>
      </c>
      <c r="T500" t="s">
        <v>304</v>
      </c>
      <c r="U500" t="s">
        <v>2827</v>
      </c>
      <c r="V500">
        <v>53057</v>
      </c>
      <c r="W500" t="str">
        <f t="shared" si="171"/>
        <v>Medium</v>
      </c>
      <c r="X500">
        <v>43887</v>
      </c>
      <c r="Y500" t="str">
        <f t="shared" si="172"/>
        <v>Medium</v>
      </c>
      <c r="Z500" t="s">
        <v>2613</v>
      </c>
      <c r="AA500">
        <v>0</v>
      </c>
      <c r="AB500" t="str">
        <f t="shared" si="173"/>
        <v>Symbolic Poster</v>
      </c>
      <c r="AC500" t="s">
        <v>2828</v>
      </c>
      <c r="AD500" t="s">
        <v>2829</v>
      </c>
      <c r="AE500">
        <v>457</v>
      </c>
      <c r="AF500" t="str">
        <f t="shared" si="174"/>
        <v>Very Low</v>
      </c>
      <c r="AG500" t="s">
        <v>9</v>
      </c>
      <c r="AH500" t="s">
        <v>10</v>
      </c>
      <c r="AI500" t="s">
        <v>11</v>
      </c>
      <c r="AJ500" t="str">
        <f t="shared" si="175"/>
        <v>Teen</v>
      </c>
      <c r="AK500">
        <v>80000000</v>
      </c>
      <c r="AL500" t="str">
        <f t="shared" si="176"/>
        <v>Medium Budget</v>
      </c>
      <c r="AM500">
        <v>2003</v>
      </c>
      <c r="AN500">
        <f t="shared" si="177"/>
        <v>22</v>
      </c>
      <c r="AO500" t="str">
        <f t="shared" si="178"/>
        <v>Old Classic</v>
      </c>
      <c r="AP500">
        <v>18000</v>
      </c>
      <c r="AQ500" t="str">
        <f t="shared" si="179"/>
        <v>Medium</v>
      </c>
      <c r="AR500">
        <v>5.6</v>
      </c>
      <c r="AS500" t="str">
        <f t="shared" si="180"/>
        <v>Below Average</v>
      </c>
      <c r="AT500">
        <v>2.35</v>
      </c>
      <c r="AU500" t="str">
        <f t="shared" si="181"/>
        <v>Cinematic Widescreen</v>
      </c>
      <c r="AV500">
        <v>0</v>
      </c>
      <c r="AW500" t="str">
        <f t="shared" si="182"/>
        <v>Very Low</v>
      </c>
    </row>
    <row r="501" spans="1:49" x14ac:dyDescent="0.3">
      <c r="A501" t="s">
        <v>0</v>
      </c>
      <c r="B501" t="s">
        <v>2830</v>
      </c>
      <c r="C501">
        <v>79</v>
      </c>
      <c r="D501" t="str">
        <f t="shared" si="162"/>
        <v>Low</v>
      </c>
      <c r="E501">
        <v>177</v>
      </c>
      <c r="F501" t="str">
        <f t="shared" si="163"/>
        <v>2h 57m</v>
      </c>
      <c r="G501" t="str">
        <f t="shared" si="164"/>
        <v>Long Movie</v>
      </c>
      <c r="H501">
        <v>0</v>
      </c>
      <c r="I501" t="str">
        <f t="shared" si="165"/>
        <v>Very Low</v>
      </c>
      <c r="J501">
        <v>582</v>
      </c>
      <c r="K501" t="str">
        <f t="shared" si="166"/>
        <v>Very Low</v>
      </c>
      <c r="L501" t="s">
        <v>2831</v>
      </c>
      <c r="M501">
        <v>766</v>
      </c>
      <c r="N501" t="str">
        <f t="shared" si="167"/>
        <v>Low</v>
      </c>
      <c r="O501">
        <v>17593391</v>
      </c>
      <c r="P501" t="str">
        <f t="shared" si="168"/>
        <v>Average</v>
      </c>
      <c r="Q501" t="s">
        <v>542</v>
      </c>
      <c r="R501" t="str">
        <f t="shared" si="169"/>
        <v>Action</v>
      </c>
      <c r="S501">
        <f t="shared" si="170"/>
        <v>4</v>
      </c>
      <c r="T501" t="s">
        <v>1990</v>
      </c>
      <c r="U501" t="s">
        <v>2832</v>
      </c>
      <c r="V501">
        <v>56403</v>
      </c>
      <c r="W501" t="str">
        <f t="shared" si="171"/>
        <v>Medium</v>
      </c>
      <c r="X501">
        <v>4346</v>
      </c>
      <c r="Y501" t="str">
        <f t="shared" si="172"/>
        <v>Low</v>
      </c>
      <c r="Z501" t="s">
        <v>2833</v>
      </c>
      <c r="AA501">
        <v>1</v>
      </c>
      <c r="AB501" t="str">
        <f t="shared" si="173"/>
        <v>Solo Star Poster</v>
      </c>
      <c r="AC501" t="s">
        <v>2834</v>
      </c>
      <c r="AD501" t="s">
        <v>2835</v>
      </c>
      <c r="AE501">
        <v>376</v>
      </c>
      <c r="AF501" t="str">
        <f t="shared" si="174"/>
        <v>Very Low</v>
      </c>
      <c r="AG501" t="s">
        <v>9</v>
      </c>
      <c r="AH501" t="s">
        <v>10</v>
      </c>
      <c r="AI501" t="s">
        <v>556</v>
      </c>
      <c r="AJ501" t="str">
        <f t="shared" si="175"/>
        <v>Adult</v>
      </c>
      <c r="AK501">
        <v>80000000</v>
      </c>
      <c r="AL501" t="str">
        <f t="shared" si="176"/>
        <v>Medium Budget</v>
      </c>
      <c r="AM501">
        <v>1997</v>
      </c>
      <c r="AN501">
        <f t="shared" si="177"/>
        <v>28</v>
      </c>
      <c r="AO501" t="str">
        <f t="shared" si="178"/>
        <v>Old Classic</v>
      </c>
      <c r="AP501">
        <v>674</v>
      </c>
      <c r="AQ501" t="str">
        <f t="shared" si="179"/>
        <v>Very Low</v>
      </c>
      <c r="AR501">
        <v>6</v>
      </c>
      <c r="AS501" t="str">
        <f t="shared" si="180"/>
        <v>Average</v>
      </c>
      <c r="AT501">
        <v>2.35</v>
      </c>
      <c r="AU501" t="str">
        <f t="shared" si="181"/>
        <v>Cinematic Widescreen</v>
      </c>
      <c r="AV501">
        <v>0</v>
      </c>
      <c r="AW501" t="str">
        <f t="shared" si="182"/>
        <v>Very Low</v>
      </c>
    </row>
    <row r="502" spans="1:49" x14ac:dyDescent="0.3">
      <c r="A502" t="s">
        <v>0</v>
      </c>
      <c r="B502" t="s">
        <v>816</v>
      </c>
      <c r="C502">
        <v>61</v>
      </c>
      <c r="D502" t="str">
        <f t="shared" si="162"/>
        <v>Low</v>
      </c>
      <c r="E502">
        <v>97</v>
      </c>
      <c r="F502" t="str">
        <f t="shared" si="163"/>
        <v>1h 37m</v>
      </c>
      <c r="G502" t="str">
        <f t="shared" si="164"/>
        <v>Standard Movie</v>
      </c>
      <c r="H502">
        <v>750</v>
      </c>
      <c r="I502" t="str">
        <f t="shared" si="165"/>
        <v>Very Low</v>
      </c>
      <c r="J502">
        <v>231</v>
      </c>
      <c r="K502" t="str">
        <f t="shared" si="166"/>
        <v>Very Low</v>
      </c>
      <c r="L502" t="s">
        <v>2286</v>
      </c>
      <c r="M502">
        <v>1000</v>
      </c>
      <c r="N502" t="str">
        <f t="shared" si="167"/>
        <v>Low</v>
      </c>
      <c r="O502">
        <v>18318000</v>
      </c>
      <c r="P502" t="str">
        <f t="shared" si="168"/>
        <v>Average</v>
      </c>
      <c r="Q502" t="s">
        <v>2420</v>
      </c>
      <c r="R502" t="str">
        <f t="shared" si="169"/>
        <v>Adventure</v>
      </c>
      <c r="S502">
        <f t="shared" si="170"/>
        <v>5</v>
      </c>
      <c r="T502" t="s">
        <v>2836</v>
      </c>
      <c r="U502" t="s">
        <v>2837</v>
      </c>
      <c r="V502">
        <v>24868</v>
      </c>
      <c r="W502" t="str">
        <f t="shared" si="171"/>
        <v>Low</v>
      </c>
      <c r="X502">
        <v>2521</v>
      </c>
      <c r="Y502" t="str">
        <f t="shared" si="172"/>
        <v>Low</v>
      </c>
      <c r="Z502" t="s">
        <v>2838</v>
      </c>
      <c r="AA502">
        <v>0</v>
      </c>
      <c r="AB502" t="str">
        <f t="shared" si="173"/>
        <v>Symbolic Poster</v>
      </c>
      <c r="AC502" t="s">
        <v>2839</v>
      </c>
      <c r="AD502" t="s">
        <v>2840</v>
      </c>
      <c r="AE502">
        <v>216</v>
      </c>
      <c r="AF502" t="str">
        <f t="shared" si="174"/>
        <v>Very Low</v>
      </c>
      <c r="AG502" t="s">
        <v>9</v>
      </c>
      <c r="AH502" t="s">
        <v>341</v>
      </c>
      <c r="AI502" t="s">
        <v>248</v>
      </c>
      <c r="AJ502" t="str">
        <f t="shared" si="175"/>
        <v>Family</v>
      </c>
      <c r="AK502">
        <v>80000000</v>
      </c>
      <c r="AL502" t="str">
        <f t="shared" si="176"/>
        <v>Medium Budget</v>
      </c>
      <c r="AM502">
        <v>1998</v>
      </c>
      <c r="AN502">
        <f t="shared" si="177"/>
        <v>27</v>
      </c>
      <c r="AO502" t="str">
        <f t="shared" si="178"/>
        <v>Old Classic</v>
      </c>
      <c r="AP502">
        <v>971</v>
      </c>
      <c r="AQ502" t="str">
        <f t="shared" si="179"/>
        <v>Very Low</v>
      </c>
      <c r="AR502">
        <v>5.8</v>
      </c>
      <c r="AS502" t="str">
        <f t="shared" si="180"/>
        <v>Below Average</v>
      </c>
      <c r="AT502">
        <v>1.85</v>
      </c>
      <c r="AU502" t="str">
        <f t="shared" si="181"/>
        <v>HDTV / Widescreen</v>
      </c>
      <c r="AV502">
        <v>964</v>
      </c>
      <c r="AW502" t="str">
        <f t="shared" si="182"/>
        <v>Very Low</v>
      </c>
    </row>
    <row r="503" spans="1:49" x14ac:dyDescent="0.3">
      <c r="A503" t="s">
        <v>0</v>
      </c>
      <c r="B503" t="s">
        <v>1047</v>
      </c>
      <c r="C503">
        <v>202</v>
      </c>
      <c r="D503" t="str">
        <f t="shared" si="162"/>
        <v>Medium</v>
      </c>
      <c r="E503">
        <v>106</v>
      </c>
      <c r="F503" t="str">
        <f t="shared" si="163"/>
        <v>1h 46m</v>
      </c>
      <c r="G503" t="str">
        <f t="shared" si="164"/>
        <v>Standard Movie</v>
      </c>
      <c r="H503">
        <v>42</v>
      </c>
      <c r="I503" t="str">
        <f t="shared" si="165"/>
        <v>Very Low</v>
      </c>
      <c r="J503">
        <v>612</v>
      </c>
      <c r="K503" t="str">
        <f t="shared" si="166"/>
        <v>Very Low</v>
      </c>
      <c r="L503" t="s">
        <v>2841</v>
      </c>
      <c r="M503">
        <v>14000</v>
      </c>
      <c r="N503" t="str">
        <f t="shared" si="167"/>
        <v>Medium</v>
      </c>
      <c r="O503">
        <v>27356090</v>
      </c>
      <c r="P503" t="str">
        <f t="shared" si="168"/>
        <v>Average</v>
      </c>
      <c r="Q503" t="s">
        <v>14</v>
      </c>
      <c r="R503" t="str">
        <f t="shared" si="169"/>
        <v>Action</v>
      </c>
      <c r="S503">
        <f t="shared" si="170"/>
        <v>3</v>
      </c>
      <c r="T503" t="s">
        <v>308</v>
      </c>
      <c r="U503" t="s">
        <v>2842</v>
      </c>
      <c r="V503">
        <v>58752</v>
      </c>
      <c r="W503" t="str">
        <f t="shared" si="171"/>
        <v>Medium</v>
      </c>
      <c r="X503">
        <v>16922</v>
      </c>
      <c r="Y503" t="str">
        <f t="shared" si="172"/>
        <v>Medium</v>
      </c>
      <c r="Z503" t="s">
        <v>2843</v>
      </c>
      <c r="AA503">
        <v>0</v>
      </c>
      <c r="AB503" t="str">
        <f t="shared" si="173"/>
        <v>Symbolic Poster</v>
      </c>
      <c r="AC503" t="s">
        <v>2844</v>
      </c>
      <c r="AD503" t="s">
        <v>2845</v>
      </c>
      <c r="AE503">
        <v>117</v>
      </c>
      <c r="AF503" t="str">
        <f t="shared" si="174"/>
        <v>Very Low</v>
      </c>
      <c r="AG503" t="s">
        <v>9</v>
      </c>
      <c r="AH503" t="s">
        <v>10</v>
      </c>
      <c r="AI503" t="s">
        <v>11</v>
      </c>
      <c r="AJ503" t="str">
        <f t="shared" si="175"/>
        <v>Teen</v>
      </c>
      <c r="AK503">
        <v>90000000</v>
      </c>
      <c r="AL503" t="str">
        <f t="shared" si="176"/>
        <v>Medium Budget</v>
      </c>
      <c r="AM503">
        <v>2015</v>
      </c>
      <c r="AN503">
        <f t="shared" si="177"/>
        <v>10</v>
      </c>
      <c r="AO503" t="str">
        <f t="shared" si="178"/>
        <v>Modern Classic</v>
      </c>
      <c r="AP503">
        <v>788</v>
      </c>
      <c r="AQ503" t="str">
        <f t="shared" si="179"/>
        <v>Very Low</v>
      </c>
      <c r="AR503">
        <v>6</v>
      </c>
      <c r="AS503" t="str">
        <f t="shared" si="180"/>
        <v>Average</v>
      </c>
      <c r="AT503">
        <v>2.35</v>
      </c>
      <c r="AU503" t="str">
        <f t="shared" si="181"/>
        <v>Cinematic Widescreen</v>
      </c>
      <c r="AV503">
        <v>21000</v>
      </c>
      <c r="AW503" t="str">
        <f t="shared" si="182"/>
        <v>Medium</v>
      </c>
    </row>
    <row r="504" spans="1:49" x14ac:dyDescent="0.3">
      <c r="A504" t="s">
        <v>0</v>
      </c>
      <c r="B504" t="s">
        <v>2846</v>
      </c>
      <c r="C504">
        <v>145</v>
      </c>
      <c r="D504" t="str">
        <f t="shared" si="162"/>
        <v>Low</v>
      </c>
      <c r="E504">
        <v>106</v>
      </c>
      <c r="F504" t="str">
        <f t="shared" si="163"/>
        <v>1h 46m</v>
      </c>
      <c r="G504" t="str">
        <f t="shared" si="164"/>
        <v>Standard Movie</v>
      </c>
      <c r="H504">
        <v>14</v>
      </c>
      <c r="I504" t="str">
        <f t="shared" si="165"/>
        <v>Very Low</v>
      </c>
      <c r="J504">
        <v>0</v>
      </c>
      <c r="K504" t="str">
        <f t="shared" si="166"/>
        <v>Very Low</v>
      </c>
      <c r="L504" t="s">
        <v>2847</v>
      </c>
      <c r="M504">
        <v>2</v>
      </c>
      <c r="N504" t="str">
        <f t="shared" si="167"/>
        <v>Low</v>
      </c>
      <c r="O504">
        <v>17473245</v>
      </c>
      <c r="P504" t="str">
        <f t="shared" si="168"/>
        <v>Average</v>
      </c>
      <c r="Q504" t="s">
        <v>2784</v>
      </c>
      <c r="R504" t="str">
        <f t="shared" si="169"/>
        <v>Action</v>
      </c>
      <c r="S504">
        <f t="shared" si="170"/>
        <v>3</v>
      </c>
      <c r="T504" t="s">
        <v>2848</v>
      </c>
      <c r="U504" t="s">
        <v>2849</v>
      </c>
      <c r="V504">
        <v>47612</v>
      </c>
      <c r="W504" t="str">
        <f t="shared" si="171"/>
        <v>Low</v>
      </c>
      <c r="X504">
        <v>2</v>
      </c>
      <c r="Y504" t="str">
        <f t="shared" si="172"/>
        <v>Very Low</v>
      </c>
      <c r="Z504" t="s">
        <v>2850</v>
      </c>
      <c r="AA504">
        <v>1</v>
      </c>
      <c r="AB504" t="str">
        <f t="shared" si="173"/>
        <v>Solo Star Poster</v>
      </c>
      <c r="AC504" t="s">
        <v>2851</v>
      </c>
      <c r="AD504" t="s">
        <v>2852</v>
      </c>
      <c r="AE504">
        <v>348</v>
      </c>
      <c r="AF504" t="str">
        <f t="shared" si="174"/>
        <v>Very Low</v>
      </c>
      <c r="AG504" t="s">
        <v>9</v>
      </c>
      <c r="AH504" t="s">
        <v>10</v>
      </c>
      <c r="AI504" t="s">
        <v>11</v>
      </c>
      <c r="AJ504" t="str">
        <f t="shared" si="175"/>
        <v>Teen</v>
      </c>
      <c r="AK504">
        <v>70000000</v>
      </c>
      <c r="AL504" t="str">
        <f t="shared" si="176"/>
        <v>Medium Budget</v>
      </c>
      <c r="AM504">
        <v>2000</v>
      </c>
      <c r="AN504">
        <f t="shared" si="177"/>
        <v>25</v>
      </c>
      <c r="AO504" t="str">
        <f t="shared" si="178"/>
        <v>Old Classic</v>
      </c>
      <c r="AP504">
        <v>0</v>
      </c>
      <c r="AQ504" t="str">
        <f t="shared" si="179"/>
        <v>Very Low</v>
      </c>
      <c r="AR504">
        <v>5.7</v>
      </c>
      <c r="AS504" t="str">
        <f t="shared" si="180"/>
        <v>Below Average</v>
      </c>
      <c r="AT504">
        <v>2.35</v>
      </c>
      <c r="AU504" t="str">
        <f t="shared" si="181"/>
        <v>Cinematic Widescreen</v>
      </c>
      <c r="AV504">
        <v>995</v>
      </c>
      <c r="AW504" t="str">
        <f t="shared" si="182"/>
        <v>Very Low</v>
      </c>
    </row>
    <row r="505" spans="1:49" x14ac:dyDescent="0.3">
      <c r="A505" t="s">
        <v>0</v>
      </c>
      <c r="B505" t="s">
        <v>1942</v>
      </c>
      <c r="C505">
        <v>101</v>
      </c>
      <c r="D505" t="str">
        <f t="shared" si="162"/>
        <v>Low</v>
      </c>
      <c r="E505">
        <v>94</v>
      </c>
      <c r="F505" t="str">
        <f t="shared" si="163"/>
        <v>1h 34m</v>
      </c>
      <c r="G505" t="str">
        <f t="shared" si="164"/>
        <v>Standard Movie</v>
      </c>
      <c r="H505">
        <v>0</v>
      </c>
      <c r="I505" t="str">
        <f t="shared" si="165"/>
        <v>Very Low</v>
      </c>
      <c r="J505">
        <v>14</v>
      </c>
      <c r="K505" t="str">
        <f t="shared" si="166"/>
        <v>Very Low</v>
      </c>
      <c r="L505" t="s">
        <v>2853</v>
      </c>
      <c r="M505">
        <v>563</v>
      </c>
      <c r="N505" t="str">
        <f t="shared" si="167"/>
        <v>Low</v>
      </c>
      <c r="O505">
        <v>15131330</v>
      </c>
      <c r="P505" t="str">
        <f t="shared" si="168"/>
        <v>Average</v>
      </c>
      <c r="Q505" t="s">
        <v>599</v>
      </c>
      <c r="R505" t="str">
        <f t="shared" si="169"/>
        <v>Adventure</v>
      </c>
      <c r="S505">
        <f t="shared" si="170"/>
        <v>4</v>
      </c>
      <c r="T505" t="s">
        <v>2854</v>
      </c>
      <c r="U505" t="s">
        <v>2855</v>
      </c>
      <c r="V505">
        <v>25843</v>
      </c>
      <c r="W505" t="str">
        <f t="shared" si="171"/>
        <v>Low</v>
      </c>
      <c r="X505">
        <v>683</v>
      </c>
      <c r="Y505" t="str">
        <f t="shared" si="172"/>
        <v>Very Low</v>
      </c>
      <c r="Z505" t="s">
        <v>2856</v>
      </c>
      <c r="AA505">
        <v>0</v>
      </c>
      <c r="AB505" t="str">
        <f t="shared" si="173"/>
        <v>Symbolic Poster</v>
      </c>
      <c r="AC505" t="s">
        <v>2857</v>
      </c>
      <c r="AD505" t="s">
        <v>2858</v>
      </c>
      <c r="AE505">
        <v>64</v>
      </c>
      <c r="AF505" t="str">
        <f t="shared" si="174"/>
        <v>Very Low</v>
      </c>
      <c r="AG505" t="s">
        <v>9</v>
      </c>
      <c r="AH505" t="s">
        <v>1436</v>
      </c>
      <c r="AI505" t="s">
        <v>66</v>
      </c>
      <c r="AJ505" t="str">
        <f t="shared" si="175"/>
        <v>Family</v>
      </c>
      <c r="AK505">
        <v>86000000</v>
      </c>
      <c r="AL505" t="str">
        <f t="shared" si="176"/>
        <v>Medium Budget</v>
      </c>
      <c r="AM505">
        <v>2006</v>
      </c>
      <c r="AN505">
        <f t="shared" si="177"/>
        <v>19</v>
      </c>
      <c r="AO505" t="str">
        <f t="shared" si="178"/>
        <v>Old Classic</v>
      </c>
      <c r="AP505">
        <v>80</v>
      </c>
      <c r="AQ505" t="str">
        <f t="shared" si="179"/>
        <v>Very Low</v>
      </c>
      <c r="AR505">
        <v>6</v>
      </c>
      <c r="AS505" t="str">
        <f t="shared" si="180"/>
        <v>Average</v>
      </c>
      <c r="AT505">
        <v>2.35</v>
      </c>
      <c r="AU505" t="str">
        <f t="shared" si="181"/>
        <v>Cinematic Widescreen</v>
      </c>
      <c r="AV505">
        <v>941</v>
      </c>
      <c r="AW505" t="str">
        <f t="shared" si="182"/>
        <v>Very Low</v>
      </c>
    </row>
    <row r="506" spans="1:49" x14ac:dyDescent="0.3">
      <c r="A506" t="s">
        <v>0</v>
      </c>
      <c r="B506" t="s">
        <v>2859</v>
      </c>
      <c r="C506">
        <v>113</v>
      </c>
      <c r="D506" t="str">
        <f t="shared" si="162"/>
        <v>Low</v>
      </c>
      <c r="E506">
        <v>104</v>
      </c>
      <c r="F506" t="str">
        <f t="shared" si="163"/>
        <v>1h 44m</v>
      </c>
      <c r="G506" t="str">
        <f t="shared" si="164"/>
        <v>Standard Movie</v>
      </c>
      <c r="H506">
        <v>63</v>
      </c>
      <c r="I506" t="str">
        <f t="shared" si="165"/>
        <v>Very Low</v>
      </c>
      <c r="J506">
        <v>7</v>
      </c>
      <c r="K506" t="str">
        <f t="shared" si="166"/>
        <v>Very Low</v>
      </c>
      <c r="L506" t="s">
        <v>2859</v>
      </c>
      <c r="M506">
        <v>67</v>
      </c>
      <c r="N506" t="str">
        <f t="shared" si="167"/>
        <v>Low</v>
      </c>
      <c r="O506">
        <v>19406406</v>
      </c>
      <c r="P506" t="str">
        <f t="shared" si="168"/>
        <v>Average</v>
      </c>
      <c r="Q506" t="s">
        <v>2860</v>
      </c>
      <c r="R506" t="str">
        <f t="shared" si="169"/>
        <v>Documentary</v>
      </c>
      <c r="S506">
        <f t="shared" si="170"/>
        <v>2</v>
      </c>
      <c r="T506" t="s">
        <v>2861</v>
      </c>
      <c r="U506" t="s">
        <v>2862</v>
      </c>
      <c r="V506">
        <v>7630</v>
      </c>
      <c r="W506" t="str">
        <f t="shared" si="171"/>
        <v>Very Low</v>
      </c>
      <c r="X506">
        <v>152</v>
      </c>
      <c r="Y506" t="str">
        <f t="shared" si="172"/>
        <v>Very Low</v>
      </c>
      <c r="Z506" t="s">
        <v>2863</v>
      </c>
      <c r="AA506">
        <v>0</v>
      </c>
      <c r="AB506" t="str">
        <f t="shared" si="173"/>
        <v>Symbolic Poster</v>
      </c>
      <c r="AC506" t="s">
        <v>2864</v>
      </c>
      <c r="AD506" t="s">
        <v>2865</v>
      </c>
      <c r="AE506">
        <v>42</v>
      </c>
      <c r="AF506" t="str">
        <f t="shared" si="174"/>
        <v>Very Low</v>
      </c>
      <c r="AG506" t="s">
        <v>1435</v>
      </c>
      <c r="AH506" t="s">
        <v>1436</v>
      </c>
      <c r="AI506" t="s">
        <v>248</v>
      </c>
      <c r="AJ506" t="str">
        <f t="shared" si="175"/>
        <v>Family</v>
      </c>
      <c r="AK506">
        <v>40000000</v>
      </c>
      <c r="AL506" t="str">
        <f t="shared" si="176"/>
        <v>Medium Budget</v>
      </c>
      <c r="AM506">
        <v>2009</v>
      </c>
      <c r="AN506">
        <f t="shared" si="177"/>
        <v>16</v>
      </c>
      <c r="AO506" t="str">
        <f t="shared" si="178"/>
        <v>Old Classic</v>
      </c>
      <c r="AP506">
        <v>63</v>
      </c>
      <c r="AQ506" t="str">
        <f t="shared" si="179"/>
        <v>Very Low</v>
      </c>
      <c r="AR506">
        <v>7.8</v>
      </c>
      <c r="AS506" t="str">
        <f t="shared" si="180"/>
        <v>Good</v>
      </c>
      <c r="AT506">
        <v>2.35</v>
      </c>
      <c r="AU506" t="str">
        <f t="shared" si="181"/>
        <v>Cinematic Widescreen</v>
      </c>
      <c r="AV506">
        <v>0</v>
      </c>
      <c r="AW506" t="str">
        <f t="shared" si="182"/>
        <v>Very Low</v>
      </c>
    </row>
    <row r="507" spans="1:49" x14ac:dyDescent="0.3">
      <c r="A507" t="s">
        <v>0</v>
      </c>
      <c r="B507" t="s">
        <v>1790</v>
      </c>
      <c r="C507">
        <v>113</v>
      </c>
      <c r="D507" t="str">
        <f t="shared" si="162"/>
        <v>Low</v>
      </c>
      <c r="E507">
        <v>102</v>
      </c>
      <c r="F507" t="str">
        <f t="shared" si="163"/>
        <v>1h 42m</v>
      </c>
      <c r="G507" t="str">
        <f t="shared" si="164"/>
        <v>Standard Movie</v>
      </c>
      <c r="H507">
        <v>0</v>
      </c>
      <c r="I507" t="str">
        <f t="shared" si="165"/>
        <v>Very Low</v>
      </c>
      <c r="J507">
        <v>212</v>
      </c>
      <c r="K507" t="str">
        <f t="shared" si="166"/>
        <v>Very Low</v>
      </c>
      <c r="L507" t="s">
        <v>2214</v>
      </c>
      <c r="M507">
        <v>1000</v>
      </c>
      <c r="N507" t="str">
        <f t="shared" si="167"/>
        <v>Low</v>
      </c>
      <c r="O507">
        <v>1891821</v>
      </c>
      <c r="P507" t="str">
        <f t="shared" si="168"/>
        <v>Flop</v>
      </c>
      <c r="Q507" t="s">
        <v>312</v>
      </c>
      <c r="R507" t="str">
        <f t="shared" si="169"/>
        <v>Action</v>
      </c>
      <c r="S507">
        <f t="shared" si="170"/>
        <v>5</v>
      </c>
      <c r="T507" t="s">
        <v>2009</v>
      </c>
      <c r="U507" t="s">
        <v>2866</v>
      </c>
      <c r="V507">
        <v>16474</v>
      </c>
      <c r="W507" t="str">
        <f t="shared" si="171"/>
        <v>Low</v>
      </c>
      <c r="X507">
        <v>1890</v>
      </c>
      <c r="Y507" t="str">
        <f t="shared" si="172"/>
        <v>Low</v>
      </c>
      <c r="Z507" t="s">
        <v>2867</v>
      </c>
      <c r="AA507">
        <v>0</v>
      </c>
      <c r="AB507" t="str">
        <f t="shared" si="173"/>
        <v>Symbolic Poster</v>
      </c>
      <c r="AC507" t="s">
        <v>2868</v>
      </c>
      <c r="AD507" t="s">
        <v>2869</v>
      </c>
      <c r="AE507">
        <v>301</v>
      </c>
      <c r="AF507" t="str">
        <f t="shared" si="174"/>
        <v>Very Low</v>
      </c>
      <c r="AG507" t="s">
        <v>9</v>
      </c>
      <c r="AH507" t="s">
        <v>28</v>
      </c>
      <c r="AI507" t="s">
        <v>11</v>
      </c>
      <c r="AJ507" t="str">
        <f t="shared" si="175"/>
        <v>Teen</v>
      </c>
      <c r="AK507">
        <v>52000000</v>
      </c>
      <c r="AL507" t="str">
        <f t="shared" si="176"/>
        <v>Medium Budget</v>
      </c>
      <c r="AM507">
        <v>2005</v>
      </c>
      <c r="AN507">
        <f t="shared" si="177"/>
        <v>20</v>
      </c>
      <c r="AO507" t="str">
        <f t="shared" si="178"/>
        <v>Old Classic</v>
      </c>
      <c r="AP507">
        <v>307</v>
      </c>
      <c r="AQ507" t="str">
        <f t="shared" si="179"/>
        <v>Very Low</v>
      </c>
      <c r="AR507">
        <v>4.2</v>
      </c>
      <c r="AS507" t="str">
        <f t="shared" si="180"/>
        <v>Poor</v>
      </c>
      <c r="AT507">
        <v>2.35</v>
      </c>
      <c r="AU507" t="str">
        <f t="shared" si="181"/>
        <v>Cinematic Widescreen</v>
      </c>
      <c r="AV507">
        <v>785</v>
      </c>
      <c r="AW507" t="str">
        <f t="shared" si="182"/>
        <v>Very Low</v>
      </c>
    </row>
    <row r="508" spans="1:49" x14ac:dyDescent="0.3">
      <c r="A508" t="s">
        <v>0</v>
      </c>
      <c r="B508" t="s">
        <v>2302</v>
      </c>
      <c r="C508">
        <v>272</v>
      </c>
      <c r="D508" t="str">
        <f t="shared" si="162"/>
        <v>Medium</v>
      </c>
      <c r="E508">
        <v>105</v>
      </c>
      <c r="F508" t="str">
        <f t="shared" si="163"/>
        <v>1h 45m</v>
      </c>
      <c r="G508" t="str">
        <f t="shared" si="164"/>
        <v>Standard Movie</v>
      </c>
      <c r="H508">
        <v>545</v>
      </c>
      <c r="I508" t="str">
        <f t="shared" si="165"/>
        <v>Very Low</v>
      </c>
      <c r="J508">
        <v>74</v>
      </c>
      <c r="K508" t="str">
        <f t="shared" si="166"/>
        <v>Very Low</v>
      </c>
      <c r="L508" t="s">
        <v>2870</v>
      </c>
      <c r="M508">
        <v>795</v>
      </c>
      <c r="N508" t="str">
        <f t="shared" si="167"/>
        <v>Low</v>
      </c>
      <c r="O508">
        <v>23219748</v>
      </c>
      <c r="P508" t="str">
        <f t="shared" si="168"/>
        <v>Average</v>
      </c>
      <c r="Q508" t="s">
        <v>2871</v>
      </c>
      <c r="R508" t="str">
        <f t="shared" si="169"/>
        <v>Action</v>
      </c>
      <c r="S508">
        <f t="shared" si="170"/>
        <v>5</v>
      </c>
      <c r="T508" t="s">
        <v>2872</v>
      </c>
      <c r="U508" t="s">
        <v>2873</v>
      </c>
      <c r="V508">
        <v>84508</v>
      </c>
      <c r="W508" t="str">
        <f t="shared" si="171"/>
        <v>Medium</v>
      </c>
      <c r="X508">
        <v>1099</v>
      </c>
      <c r="Y508" t="str">
        <f t="shared" si="172"/>
        <v>Low</v>
      </c>
      <c r="Z508" t="s">
        <v>2874</v>
      </c>
      <c r="AA508">
        <v>0</v>
      </c>
      <c r="AB508" t="str">
        <f t="shared" si="173"/>
        <v>Symbolic Poster</v>
      </c>
      <c r="AC508" t="s">
        <v>2875</v>
      </c>
      <c r="AD508" t="s">
        <v>2876</v>
      </c>
      <c r="AE508">
        <v>308</v>
      </c>
      <c r="AF508" t="str">
        <f t="shared" si="174"/>
        <v>Very Low</v>
      </c>
      <c r="AG508" t="s">
        <v>9</v>
      </c>
      <c r="AH508" t="s">
        <v>239</v>
      </c>
      <c r="AI508" t="s">
        <v>11</v>
      </c>
      <c r="AJ508" t="str">
        <f t="shared" si="175"/>
        <v>Teen</v>
      </c>
      <c r="AK508">
        <v>80000000</v>
      </c>
      <c r="AL508" t="str">
        <f t="shared" si="176"/>
        <v>Medium Budget</v>
      </c>
      <c r="AM508">
        <v>2014</v>
      </c>
      <c r="AN508">
        <f t="shared" si="177"/>
        <v>11</v>
      </c>
      <c r="AO508" t="str">
        <f t="shared" si="178"/>
        <v>Modern Classic</v>
      </c>
      <c r="AP508">
        <v>172</v>
      </c>
      <c r="AQ508" t="str">
        <f t="shared" si="179"/>
        <v>Very Low</v>
      </c>
      <c r="AR508">
        <v>5.6</v>
      </c>
      <c r="AS508" t="str">
        <f t="shared" si="180"/>
        <v>Below Average</v>
      </c>
      <c r="AT508">
        <v>2.35</v>
      </c>
      <c r="AU508" t="str">
        <f t="shared" si="181"/>
        <v>Cinematic Widescreen</v>
      </c>
      <c r="AV508">
        <v>20000</v>
      </c>
      <c r="AW508" t="str">
        <f t="shared" si="182"/>
        <v>Medium</v>
      </c>
    </row>
    <row r="509" spans="1:49" x14ac:dyDescent="0.3">
      <c r="A509" t="s">
        <v>0</v>
      </c>
      <c r="B509" t="s">
        <v>2877</v>
      </c>
      <c r="C509">
        <v>3</v>
      </c>
      <c r="D509" t="str">
        <f t="shared" si="162"/>
        <v>Very Low</v>
      </c>
      <c r="E509">
        <v>89</v>
      </c>
      <c r="F509" t="str">
        <f t="shared" si="163"/>
        <v>1h 29m</v>
      </c>
      <c r="G509" t="str">
        <f t="shared" si="164"/>
        <v>Featurette</v>
      </c>
      <c r="H509">
        <v>0</v>
      </c>
      <c r="I509" t="str">
        <f t="shared" si="165"/>
        <v>Very Low</v>
      </c>
      <c r="J509">
        <v>20</v>
      </c>
      <c r="K509" t="str">
        <f t="shared" si="166"/>
        <v>Very Low</v>
      </c>
      <c r="L509" t="s">
        <v>2878</v>
      </c>
      <c r="M509">
        <v>163</v>
      </c>
      <c r="N509" t="str">
        <f t="shared" si="167"/>
        <v>Low</v>
      </c>
      <c r="O509">
        <f>O508</f>
        <v>23219748</v>
      </c>
      <c r="P509" t="str">
        <f t="shared" si="168"/>
        <v>Average</v>
      </c>
      <c r="Q509" t="s">
        <v>2879</v>
      </c>
      <c r="R509" t="str">
        <f t="shared" si="169"/>
        <v>Animation</v>
      </c>
      <c r="S509">
        <f t="shared" si="170"/>
        <v>2</v>
      </c>
      <c r="T509" t="s">
        <v>2880</v>
      </c>
      <c r="U509" t="s">
        <v>2881</v>
      </c>
      <c r="V509">
        <v>230</v>
      </c>
      <c r="W509" t="str">
        <f t="shared" si="171"/>
        <v>Very Low</v>
      </c>
      <c r="X509">
        <v>370</v>
      </c>
      <c r="Y509" t="str">
        <f t="shared" si="172"/>
        <v>Very Low</v>
      </c>
      <c r="Z509" t="s">
        <v>2882</v>
      </c>
      <c r="AA509">
        <v>0</v>
      </c>
      <c r="AB509" t="str">
        <f t="shared" si="173"/>
        <v>Symbolic Poster</v>
      </c>
      <c r="AC509" t="str">
        <f>AC508</f>
        <v>arena|lava bomb|mount vesuvius|pompeii|slave</v>
      </c>
      <c r="AD509" t="s">
        <v>2883</v>
      </c>
      <c r="AE509">
        <v>1</v>
      </c>
      <c r="AF509" t="str">
        <f t="shared" si="174"/>
        <v>Very Low</v>
      </c>
      <c r="AG509" t="s">
        <v>2749</v>
      </c>
      <c r="AH509" t="s">
        <v>2884</v>
      </c>
      <c r="AI509" t="s">
        <v>66</v>
      </c>
      <c r="AJ509" t="str">
        <f t="shared" si="175"/>
        <v>Family</v>
      </c>
      <c r="AK509">
        <v>8000000</v>
      </c>
      <c r="AL509" t="str">
        <f t="shared" si="176"/>
        <v>Low Budget</v>
      </c>
      <c r="AM509">
        <v>2015</v>
      </c>
      <c r="AN509">
        <f t="shared" si="177"/>
        <v>10</v>
      </c>
      <c r="AO509" t="str">
        <f t="shared" si="178"/>
        <v>Modern Classic</v>
      </c>
      <c r="AP509">
        <v>94</v>
      </c>
      <c r="AQ509" t="str">
        <f t="shared" si="179"/>
        <v>Very Low</v>
      </c>
      <c r="AR509">
        <v>4.4000000000000004</v>
      </c>
      <c r="AS509" t="str">
        <f t="shared" si="180"/>
        <v>Poor</v>
      </c>
      <c r="AT509">
        <f>AT508</f>
        <v>2.35</v>
      </c>
      <c r="AU509" t="str">
        <f t="shared" si="181"/>
        <v>Cinematic Widescreen</v>
      </c>
      <c r="AV509">
        <v>138</v>
      </c>
      <c r="AW509" t="str">
        <f t="shared" si="182"/>
        <v>Very Low</v>
      </c>
    </row>
    <row r="510" spans="1:49" x14ac:dyDescent="0.3">
      <c r="A510" t="s">
        <v>0</v>
      </c>
      <c r="B510" t="s">
        <v>821</v>
      </c>
      <c r="C510">
        <v>205</v>
      </c>
      <c r="D510" t="str">
        <f t="shared" si="162"/>
        <v>Medium</v>
      </c>
      <c r="E510">
        <v>135</v>
      </c>
      <c r="F510" t="str">
        <f t="shared" si="163"/>
        <v>2h 15m</v>
      </c>
      <c r="G510" t="str">
        <f t="shared" si="164"/>
        <v>Long Movie</v>
      </c>
      <c r="H510">
        <v>2000</v>
      </c>
      <c r="I510" t="str">
        <f t="shared" si="165"/>
        <v>Low</v>
      </c>
      <c r="J510">
        <v>535</v>
      </c>
      <c r="K510" t="str">
        <f t="shared" si="166"/>
        <v>Very Low</v>
      </c>
      <c r="L510" t="s">
        <v>2885</v>
      </c>
      <c r="M510">
        <v>1000</v>
      </c>
      <c r="N510" t="str">
        <f t="shared" si="167"/>
        <v>Low</v>
      </c>
      <c r="O510">
        <v>170708996</v>
      </c>
      <c r="P510" t="str">
        <f t="shared" si="168"/>
        <v>Hit</v>
      </c>
      <c r="Q510" t="s">
        <v>1515</v>
      </c>
      <c r="R510" t="str">
        <f t="shared" si="169"/>
        <v>Biography</v>
      </c>
      <c r="S510">
        <f t="shared" si="170"/>
        <v>2</v>
      </c>
      <c r="T510" t="s">
        <v>2836</v>
      </c>
      <c r="U510" t="s">
        <v>2886</v>
      </c>
      <c r="V510">
        <v>610568</v>
      </c>
      <c r="W510" t="str">
        <f t="shared" si="171"/>
        <v>Very High</v>
      </c>
      <c r="X510">
        <v>2827</v>
      </c>
      <c r="Y510" t="str">
        <f t="shared" si="172"/>
        <v>Low</v>
      </c>
      <c r="Z510" t="s">
        <v>607</v>
      </c>
      <c r="AA510">
        <v>0</v>
      </c>
      <c r="AB510" t="str">
        <f t="shared" si="173"/>
        <v>Symbolic Poster</v>
      </c>
      <c r="AC510" t="s">
        <v>2887</v>
      </c>
      <c r="AD510" t="s">
        <v>2888</v>
      </c>
      <c r="AE510">
        <v>1171</v>
      </c>
      <c r="AF510" t="str">
        <f t="shared" si="174"/>
        <v>Low</v>
      </c>
      <c r="AG510" t="s">
        <v>9</v>
      </c>
      <c r="AH510" t="s">
        <v>10</v>
      </c>
      <c r="AI510" t="s">
        <v>11</v>
      </c>
      <c r="AJ510" t="str">
        <f t="shared" si="175"/>
        <v>Teen</v>
      </c>
      <c r="AK510">
        <v>58000000</v>
      </c>
      <c r="AL510" t="str">
        <f t="shared" si="176"/>
        <v>Medium Budget</v>
      </c>
      <c r="AM510">
        <v>2001</v>
      </c>
      <c r="AN510">
        <f t="shared" si="177"/>
        <v>24</v>
      </c>
      <c r="AO510" t="str">
        <f t="shared" si="178"/>
        <v>Old Classic</v>
      </c>
      <c r="AP510">
        <v>592</v>
      </c>
      <c r="AQ510" t="str">
        <f t="shared" si="179"/>
        <v>Very Low</v>
      </c>
      <c r="AR510">
        <v>8.1999999999999993</v>
      </c>
      <c r="AS510" t="str">
        <f t="shared" si="180"/>
        <v>Excellent</v>
      </c>
      <c r="AT510">
        <v>1.85</v>
      </c>
      <c r="AU510" t="str">
        <f t="shared" si="181"/>
        <v>HDTV / Widescreen</v>
      </c>
      <c r="AV510">
        <v>29000</v>
      </c>
      <c r="AW510" t="str">
        <f t="shared" si="182"/>
        <v>Medium</v>
      </c>
    </row>
    <row r="511" spans="1:49" x14ac:dyDescent="0.3">
      <c r="A511" t="s">
        <v>0</v>
      </c>
      <c r="B511" t="s">
        <v>2357</v>
      </c>
      <c r="C511">
        <v>186</v>
      </c>
      <c r="D511" t="str">
        <f t="shared" si="162"/>
        <v>Low</v>
      </c>
      <c r="E511">
        <v>73</v>
      </c>
      <c r="F511" t="str">
        <f t="shared" si="163"/>
        <v>1h 13m</v>
      </c>
      <c r="G511" t="str">
        <f t="shared" si="164"/>
        <v>Featurette</v>
      </c>
      <c r="H511">
        <v>28</v>
      </c>
      <c r="I511" t="str">
        <f t="shared" si="165"/>
        <v>Very Low</v>
      </c>
      <c r="J511">
        <v>847</v>
      </c>
      <c r="K511" t="str">
        <f t="shared" si="166"/>
        <v>Very Low</v>
      </c>
      <c r="L511" t="s">
        <v>1355</v>
      </c>
      <c r="M511">
        <v>2000</v>
      </c>
      <c r="N511" t="str">
        <f t="shared" si="167"/>
        <v>Low</v>
      </c>
      <c r="O511">
        <v>422783777</v>
      </c>
      <c r="P511" t="str">
        <f t="shared" si="168"/>
        <v>Superhit</v>
      </c>
      <c r="Q511" t="s">
        <v>2889</v>
      </c>
      <c r="R511" t="str">
        <f t="shared" si="169"/>
        <v>Adventure</v>
      </c>
      <c r="S511">
        <f t="shared" si="170"/>
        <v>5</v>
      </c>
      <c r="T511" t="s">
        <v>873</v>
      </c>
      <c r="U511" t="s">
        <v>2890</v>
      </c>
      <c r="V511">
        <v>644348</v>
      </c>
      <c r="W511" t="str">
        <f t="shared" si="171"/>
        <v>Very High</v>
      </c>
      <c r="X511">
        <v>6458</v>
      </c>
      <c r="Y511" t="str">
        <f t="shared" si="172"/>
        <v>Low</v>
      </c>
      <c r="Z511" t="s">
        <v>2891</v>
      </c>
      <c r="AA511">
        <v>0</v>
      </c>
      <c r="AB511" t="str">
        <f t="shared" si="173"/>
        <v>Symbolic Poster</v>
      </c>
      <c r="AC511" t="s">
        <v>2892</v>
      </c>
      <c r="AD511" t="s">
        <v>2893</v>
      </c>
      <c r="AE511">
        <v>656</v>
      </c>
      <c r="AF511" t="str">
        <f t="shared" si="174"/>
        <v>Low</v>
      </c>
      <c r="AG511" t="s">
        <v>9</v>
      </c>
      <c r="AH511" t="s">
        <v>10</v>
      </c>
      <c r="AI511" t="s">
        <v>248</v>
      </c>
      <c r="AJ511" t="str">
        <f t="shared" si="175"/>
        <v>Family</v>
      </c>
      <c r="AK511">
        <v>45000000</v>
      </c>
      <c r="AL511" t="str">
        <f t="shared" si="176"/>
        <v>Medium Budget</v>
      </c>
      <c r="AM511">
        <v>1994</v>
      </c>
      <c r="AN511">
        <f t="shared" si="177"/>
        <v>31</v>
      </c>
      <c r="AO511" t="str">
        <f t="shared" si="178"/>
        <v>Old Classic</v>
      </c>
      <c r="AP511">
        <v>886</v>
      </c>
      <c r="AQ511" t="str">
        <f t="shared" si="179"/>
        <v>Very Low</v>
      </c>
      <c r="AR511">
        <v>8.5</v>
      </c>
      <c r="AS511" t="str">
        <f t="shared" si="180"/>
        <v>Excellent</v>
      </c>
      <c r="AT511">
        <v>1.66</v>
      </c>
      <c r="AU511" t="str">
        <f t="shared" si="181"/>
        <v/>
      </c>
      <c r="AV511">
        <v>17000</v>
      </c>
      <c r="AW511" t="str">
        <f t="shared" si="182"/>
        <v>Medium</v>
      </c>
    </row>
    <row r="512" spans="1:49" x14ac:dyDescent="0.3">
      <c r="A512" t="s">
        <v>0</v>
      </c>
      <c r="B512" t="s">
        <v>1482</v>
      </c>
      <c r="C512">
        <v>178</v>
      </c>
      <c r="D512" t="str">
        <f t="shared" si="162"/>
        <v>Low</v>
      </c>
      <c r="E512">
        <v>94</v>
      </c>
      <c r="F512" t="str">
        <f t="shared" si="163"/>
        <v>1h 34m</v>
      </c>
      <c r="G512" t="str">
        <f t="shared" si="164"/>
        <v>Standard Movie</v>
      </c>
      <c r="H512">
        <v>62</v>
      </c>
      <c r="I512" t="str">
        <f t="shared" si="165"/>
        <v>Very Low</v>
      </c>
      <c r="J512">
        <v>722</v>
      </c>
      <c r="K512" t="str">
        <f t="shared" si="166"/>
        <v>Very Low</v>
      </c>
      <c r="L512" t="s">
        <v>1043</v>
      </c>
      <c r="M512">
        <v>14000</v>
      </c>
      <c r="N512" t="str">
        <f t="shared" si="167"/>
        <v>Medium</v>
      </c>
      <c r="O512">
        <v>103812241</v>
      </c>
      <c r="P512" t="str">
        <f t="shared" si="168"/>
        <v>Hit</v>
      </c>
      <c r="Q512" t="s">
        <v>136</v>
      </c>
      <c r="R512" t="str">
        <f t="shared" si="169"/>
        <v>Action</v>
      </c>
      <c r="S512">
        <f t="shared" si="170"/>
        <v>6</v>
      </c>
      <c r="T512" t="s">
        <v>671</v>
      </c>
      <c r="U512" t="s">
        <v>2894</v>
      </c>
      <c r="V512">
        <v>67296</v>
      </c>
      <c r="W512" t="str">
        <f t="shared" si="171"/>
        <v>Medium</v>
      </c>
      <c r="X512">
        <v>27842</v>
      </c>
      <c r="Y512" t="str">
        <f t="shared" si="172"/>
        <v>Medium</v>
      </c>
      <c r="Z512" t="s">
        <v>1951</v>
      </c>
      <c r="AA512">
        <v>3</v>
      </c>
      <c r="AB512" t="str">
        <f t="shared" si="173"/>
        <v>Duo/Trio Poster</v>
      </c>
      <c r="AC512" t="s">
        <v>2895</v>
      </c>
      <c r="AD512" t="s">
        <v>2896</v>
      </c>
      <c r="AE512">
        <v>133</v>
      </c>
      <c r="AF512" t="str">
        <f t="shared" si="174"/>
        <v>Very Low</v>
      </c>
      <c r="AG512" t="s">
        <v>9</v>
      </c>
      <c r="AH512" t="s">
        <v>10</v>
      </c>
      <c r="AI512" t="s">
        <v>66</v>
      </c>
      <c r="AJ512" t="str">
        <f t="shared" si="175"/>
        <v>Family</v>
      </c>
      <c r="AK512">
        <v>79000000</v>
      </c>
      <c r="AL512" t="str">
        <f t="shared" si="176"/>
        <v>Medium Budget</v>
      </c>
      <c r="AM512">
        <v>2012</v>
      </c>
      <c r="AN512">
        <f t="shared" si="177"/>
        <v>13</v>
      </c>
      <c r="AO512" t="str">
        <f t="shared" si="178"/>
        <v>Modern Classic</v>
      </c>
      <c r="AP512">
        <v>12000</v>
      </c>
      <c r="AQ512" t="str">
        <f t="shared" si="179"/>
        <v>Medium</v>
      </c>
      <c r="AR512">
        <v>5.8</v>
      </c>
      <c r="AS512" t="str">
        <f t="shared" si="180"/>
        <v>Below Average</v>
      </c>
      <c r="AT512">
        <v>1.85</v>
      </c>
      <c r="AU512" t="str">
        <f t="shared" si="181"/>
        <v>HDTV / Widescreen</v>
      </c>
      <c r="AV512">
        <v>0</v>
      </c>
      <c r="AW512" t="str">
        <f t="shared" si="182"/>
        <v>Very Low</v>
      </c>
    </row>
    <row r="513" spans="1:49" x14ac:dyDescent="0.3">
      <c r="A513" t="s">
        <v>0</v>
      </c>
      <c r="B513" t="s">
        <v>2897</v>
      </c>
      <c r="C513">
        <v>169</v>
      </c>
      <c r="D513" t="str">
        <f t="shared" si="162"/>
        <v>Low</v>
      </c>
      <c r="E513">
        <v>95</v>
      </c>
      <c r="F513" t="str">
        <f t="shared" si="163"/>
        <v>1h 35m</v>
      </c>
      <c r="G513" t="str">
        <f t="shared" si="164"/>
        <v>Standard Movie</v>
      </c>
      <c r="H513">
        <v>18</v>
      </c>
      <c r="I513" t="str">
        <f t="shared" si="165"/>
        <v>Very Low</v>
      </c>
      <c r="J513">
        <v>18</v>
      </c>
      <c r="K513" t="str">
        <f t="shared" si="166"/>
        <v>Very Low</v>
      </c>
      <c r="L513" t="s">
        <v>975</v>
      </c>
      <c r="M513">
        <v>622</v>
      </c>
      <c r="N513" t="str">
        <f t="shared" si="167"/>
        <v>Low</v>
      </c>
      <c r="O513">
        <v>119793567</v>
      </c>
      <c r="P513" t="str">
        <f t="shared" si="168"/>
        <v>Hit</v>
      </c>
      <c r="Q513" t="s">
        <v>2898</v>
      </c>
      <c r="R513" t="str">
        <f t="shared" si="169"/>
        <v>Animation</v>
      </c>
      <c r="S513">
        <f t="shared" si="170"/>
        <v>5</v>
      </c>
      <c r="T513" t="s">
        <v>2072</v>
      </c>
      <c r="U513" t="s">
        <v>2899</v>
      </c>
      <c r="V513">
        <v>64387</v>
      </c>
      <c r="W513" t="str">
        <f t="shared" si="171"/>
        <v>Medium</v>
      </c>
      <c r="X513">
        <v>848</v>
      </c>
      <c r="Y513" t="str">
        <f t="shared" si="172"/>
        <v>Very Low</v>
      </c>
      <c r="Z513" t="s">
        <v>2900</v>
      </c>
      <c r="AA513">
        <v>0</v>
      </c>
      <c r="AB513" t="str">
        <f t="shared" si="173"/>
        <v>Symbolic Poster</v>
      </c>
      <c r="AC513" t="s">
        <v>2901</v>
      </c>
      <c r="AD513" t="s">
        <v>2902</v>
      </c>
      <c r="AE513">
        <v>85</v>
      </c>
      <c r="AF513" t="str">
        <f t="shared" si="174"/>
        <v>Very Low</v>
      </c>
      <c r="AG513" t="s">
        <v>9</v>
      </c>
      <c r="AH513" t="s">
        <v>10</v>
      </c>
      <c r="AI513" t="s">
        <v>66</v>
      </c>
      <c r="AJ513" t="str">
        <f t="shared" si="175"/>
        <v>Family</v>
      </c>
      <c r="AK513">
        <v>78000000</v>
      </c>
      <c r="AL513" t="str">
        <f t="shared" si="176"/>
        <v>Medium Budget</v>
      </c>
      <c r="AM513">
        <v>2013</v>
      </c>
      <c r="AN513">
        <f t="shared" si="177"/>
        <v>12</v>
      </c>
      <c r="AO513" t="str">
        <f t="shared" si="178"/>
        <v>Modern Classic</v>
      </c>
      <c r="AP513">
        <v>161</v>
      </c>
      <c r="AQ513" t="str">
        <f t="shared" si="179"/>
        <v>Very Low</v>
      </c>
      <c r="AR513">
        <v>6.5</v>
      </c>
      <c r="AS513" t="str">
        <f t="shared" si="180"/>
        <v>Average</v>
      </c>
      <c r="AT513">
        <v>2.35</v>
      </c>
      <c r="AU513" t="str">
        <f t="shared" si="181"/>
        <v>Cinematic Widescreen</v>
      </c>
      <c r="AV513">
        <v>15000</v>
      </c>
      <c r="AW513" t="str">
        <f t="shared" si="182"/>
        <v>Medium</v>
      </c>
    </row>
    <row r="514" spans="1:49" x14ac:dyDescent="0.3">
      <c r="A514" t="s">
        <v>0</v>
      </c>
      <c r="B514" t="s">
        <v>231</v>
      </c>
      <c r="C514">
        <v>210</v>
      </c>
      <c r="D514" t="str">
        <f t="shared" si="162"/>
        <v>Medium</v>
      </c>
      <c r="E514">
        <v>124</v>
      </c>
      <c r="F514" t="str">
        <f t="shared" si="163"/>
        <v>2h 4m</v>
      </c>
      <c r="G514" t="str">
        <f t="shared" si="164"/>
        <v>Long Movie</v>
      </c>
      <c r="H514">
        <v>420</v>
      </c>
      <c r="I514" t="str">
        <f t="shared" si="165"/>
        <v>Very Low</v>
      </c>
      <c r="J514">
        <v>876</v>
      </c>
      <c r="K514" t="str">
        <f t="shared" si="166"/>
        <v>Very Low</v>
      </c>
      <c r="L514" t="s">
        <v>733</v>
      </c>
      <c r="M514">
        <v>22000</v>
      </c>
      <c r="N514" t="str">
        <f t="shared" si="167"/>
        <v>Medium</v>
      </c>
      <c r="O514">
        <v>92930005</v>
      </c>
      <c r="P514" t="str">
        <f t="shared" si="168"/>
        <v>Hit</v>
      </c>
      <c r="Q514" t="s">
        <v>2096</v>
      </c>
      <c r="R514" t="str">
        <f t="shared" si="169"/>
        <v>Crime</v>
      </c>
      <c r="S514">
        <f t="shared" si="170"/>
        <v>3</v>
      </c>
      <c r="T514" t="s">
        <v>668</v>
      </c>
      <c r="U514" t="s">
        <v>2903</v>
      </c>
      <c r="V514">
        <v>204063</v>
      </c>
      <c r="W514" t="str">
        <f t="shared" si="171"/>
        <v>High</v>
      </c>
      <c r="X514">
        <v>35867</v>
      </c>
      <c r="Y514" t="str">
        <f t="shared" si="172"/>
        <v>Medium</v>
      </c>
      <c r="Z514" t="s">
        <v>2904</v>
      </c>
      <c r="AA514">
        <v>0</v>
      </c>
      <c r="AB514" t="str">
        <f t="shared" si="173"/>
        <v>Symbolic Poster</v>
      </c>
      <c r="AC514" t="s">
        <v>2905</v>
      </c>
      <c r="AD514" t="s">
        <v>2906</v>
      </c>
      <c r="AE514">
        <v>764</v>
      </c>
      <c r="AF514" t="str">
        <f t="shared" si="174"/>
        <v>Low</v>
      </c>
      <c r="AG514" t="s">
        <v>9</v>
      </c>
      <c r="AH514" t="s">
        <v>738</v>
      </c>
      <c r="AI514" t="s">
        <v>556</v>
      </c>
      <c r="AJ514" t="str">
        <f t="shared" si="175"/>
        <v>Adult</v>
      </c>
      <c r="AK514">
        <v>78000000</v>
      </c>
      <c r="AL514" t="str">
        <f t="shared" si="176"/>
        <v>Medium Budget</v>
      </c>
      <c r="AM514">
        <v>2002</v>
      </c>
      <c r="AN514">
        <f t="shared" si="177"/>
        <v>23</v>
      </c>
      <c r="AO514" t="str">
        <f t="shared" si="178"/>
        <v>Old Classic</v>
      </c>
      <c r="AP514">
        <v>12000</v>
      </c>
      <c r="AQ514" t="str">
        <f t="shared" si="179"/>
        <v>Medium</v>
      </c>
      <c r="AR514">
        <v>7.2</v>
      </c>
      <c r="AS514" t="str">
        <f t="shared" si="180"/>
        <v>Good</v>
      </c>
      <c r="AT514">
        <v>2.35</v>
      </c>
      <c r="AU514" t="str">
        <f t="shared" si="181"/>
        <v>Cinematic Widescreen</v>
      </c>
      <c r="AV514">
        <v>0</v>
      </c>
      <c r="AW514" t="str">
        <f t="shared" si="182"/>
        <v>Very Low</v>
      </c>
    </row>
    <row r="515" spans="1:49" x14ac:dyDescent="0.3">
      <c r="A515" t="s">
        <v>0</v>
      </c>
      <c r="B515" t="s">
        <v>864</v>
      </c>
      <c r="C515">
        <v>140</v>
      </c>
      <c r="D515" t="str">
        <f t="shared" ref="D515:D578" si="187">IF(C515&lt;=50,"Very Low",
IF(C515&lt;=200,"Low",
IF(C515&lt;=500,"Medium",
IF(C515&lt;=1000,"High","Very High"))))</f>
        <v>Low</v>
      </c>
      <c r="E515">
        <v>136</v>
      </c>
      <c r="F515" t="str">
        <f t="shared" ref="F515:F578" si="188">INT(E515/60) &amp; "h " &amp; MOD(E515,60) &amp; "m"</f>
        <v>2h 16m</v>
      </c>
      <c r="G515" t="str">
        <f t="shared" ref="G515:G578" si="189">IF(E515&lt;60,"Short Film",IF(E515&lt;90,"Featurette",IF(E515&lt;=120,"Standard Movie",IF(E515&lt;=180,"Long Movie","Epic"))))</f>
        <v>Long Movie</v>
      </c>
      <c r="H515">
        <v>394</v>
      </c>
      <c r="I515" t="str">
        <f t="shared" ref="I515:I578" si="190">IF(H515&lt;=1000,"Very Low",IF(H515&lt;=10000,"Low",IF(H515&lt;=50000,"Medium",IF(H515&lt;=200000,"High","Very High"))))</f>
        <v>Very Low</v>
      </c>
      <c r="J515">
        <v>1000</v>
      </c>
      <c r="K515" t="str">
        <f t="shared" ref="K515:K578" si="191">IF(J515&lt;=1000,"Very Low",IF(J515&lt;=10000,"Low",IF(J515&lt;=50000,"Medium",IF(J515&lt;=200000,"High","Very High"))))</f>
        <v>Very Low</v>
      </c>
      <c r="L515" t="s">
        <v>2795</v>
      </c>
      <c r="M515">
        <v>24000</v>
      </c>
      <c r="N515" t="str">
        <f t="shared" ref="N515:N578" si="192">IF(A515&lt;=1000,"Very Low",
IF(M515&lt;=10000,"Low",IF(M515&lt;=50000,"Medium",IF(M515&lt;=200000,"High","Very High"))))</f>
        <v>Medium</v>
      </c>
      <c r="O515">
        <v>67286731</v>
      </c>
      <c r="P515" t="str">
        <f t="shared" ref="P515:P578" si="193">IF(AND(O515&gt;=500000000),"Blockbuster",
IF(AND(O515&gt;=200000000,O515&lt;=499999999),"Superhit",
IF(AND(O515&gt;=50000000,O515&lt;=199999999),"Hit",
IF(AND(O515&gt;=10000000,O515&lt;=49999999),"Average",
IF(AND(O515&lt;=10000000),"Flop","")))))</f>
        <v>Hit</v>
      </c>
      <c r="Q515" t="s">
        <v>107</v>
      </c>
      <c r="R515" t="str">
        <f t="shared" ref="R515:R578" si="194">LEFT(Q515, FIND("|",Q515&amp;"|")-1)</f>
        <v>Action</v>
      </c>
      <c r="S515">
        <f t="shared" ref="S515:S578" si="195">LEN(Q515)-LEN(SUBSTITUTE(Q515,"|",""))+1</f>
        <v>3</v>
      </c>
      <c r="T515" t="s">
        <v>53</v>
      </c>
      <c r="U515" t="s">
        <v>2907</v>
      </c>
      <c r="V515">
        <v>67856</v>
      </c>
      <c r="W515" t="str">
        <f t="shared" ref="W515:W578" si="196">IF(V515&lt;=10000,"Very Low",IF(V515&lt;=50000,"Low",IF(V515&lt;=200000,"Medium",IF(V515&lt;=500000,"High","Very High"))))</f>
        <v>Medium</v>
      </c>
      <c r="X515">
        <v>36925</v>
      </c>
      <c r="Y515" t="str">
        <f t="shared" ref="Y515:Y578" si="197">IF(X515&lt;=1000,"Very Low",IF(X515&lt;=10000,"Low",IF(X515&lt;=50000,"Medium",IF(X515&lt;=200000,"High","Very High"))))</f>
        <v>Medium</v>
      </c>
      <c r="Z515" t="s">
        <v>1086</v>
      </c>
      <c r="AA515">
        <v>1</v>
      </c>
      <c r="AB515" t="str">
        <f t="shared" ref="AB515:AB578" si="198">IF(AA515=0,"Symbolic Poster",IF(AA515=1,"Solo Star Poster",IF(AA515&lt;=3,"Duo/Trio Poster","Ensemble Poster")))</f>
        <v>Solo Star Poster</v>
      </c>
      <c r="AC515" t="s">
        <v>2908</v>
      </c>
      <c r="AD515" t="s">
        <v>2909</v>
      </c>
      <c r="AE515">
        <v>345</v>
      </c>
      <c r="AF515" t="str">
        <f t="shared" ref="AF515:AF578" si="199">IF(AE515&lt;=500,"Very Low",IF(AE515&lt;=2000,"Low",IF(AE515&lt;=5000,"Medium",IF(AE515&lt;=15000,"High","Very High"))))</f>
        <v>Very Low</v>
      </c>
      <c r="AG515" t="s">
        <v>9</v>
      </c>
      <c r="AH515" t="s">
        <v>10</v>
      </c>
      <c r="AI515" t="s">
        <v>11</v>
      </c>
      <c r="AJ515" t="str">
        <f t="shared" ref="AJ515:AJ578" si="200">IF(OR(AI515="G",AI515="PG",AI515="U",AI515="TV-Y",AI515="TV-G"),"Family",IF(OR(AI515="PG-13",AI515="UA",AI515="TV-14"),"Teen",IF(OR(AI515="R",AI515="NC-17",AI515="A",AI515="TV-MA"),"Adult",IF(AI515="Not Rated","No Rating","Other/Unknown"))))</f>
        <v>Teen</v>
      </c>
      <c r="AK515">
        <v>100000000</v>
      </c>
      <c r="AL515" t="str">
        <f t="shared" ref="AL515:AL578" si="201">IF(AK515&gt;=200000000,"Very High Budget",
IF(AND(AK515&gt;=100000000,AK515&lt;=199999999),"High Budget",
IF(AND(AK515&gt;=30000000,AK515&lt;=99999999),"Medium Budget",
IF(AK515&lt;30000000,"Low Budget",""))))</f>
        <v>High Budget</v>
      </c>
      <c r="AM515">
        <v>2004</v>
      </c>
      <c r="AN515">
        <f t="shared" ref="AN515:AN578" si="202">$AY$20-AM515</f>
        <v>21</v>
      </c>
      <c r="AO515" t="str">
        <f t="shared" ref="AO515:AO578" si="203">IF(AN515&lt;=5,"Recent",IF(AND(AN515&gt;=6,AN515&lt;=15),"Modern Classic",IF(AN515&gt;15,"Old Classic","")))</f>
        <v>Old Classic</v>
      </c>
      <c r="AP515">
        <v>10000</v>
      </c>
      <c r="AQ515" t="str">
        <f t="shared" ref="AQ515:AQ578" si="204">IF(AP515&lt;=1000,"Very Low",IF(AP515&lt;=10000,"Low",IF(AP515&lt;=50000,"Medium",IF(AP515&lt;=200000,"High","Very High"))))</f>
        <v>Low</v>
      </c>
      <c r="AR515">
        <v>6.7</v>
      </c>
      <c r="AS515" t="str">
        <f t="shared" ref="AS515:AS578" si="205">IF(AND(AR515&gt;=9,AR515&lt;=10),"Master Piece",
IF(AND(AR515&gt;=8,AR515&lt;9),"Excellent",
IF(AND(AR515&gt;=7,AR515&lt;8),"Good",
IF(AND(AR515&gt;=6,AR515&lt;7),"Average",
IF(AND(AR515&gt;=5,AR515&lt;6),"Below Average",
IF(AND(AR515&gt;=4,AR515&lt;5),"Poor",
IF(AND(AR515&gt;=3,AR515&lt;4),"Very Poor",
IF(AND(AR515&gt;=0,AR515&lt;3),"Terrible",""))))))))</f>
        <v>Average</v>
      </c>
      <c r="AT515">
        <v>2.35</v>
      </c>
      <c r="AU515" t="str">
        <f t="shared" ref="AU515:AU578" si="206">IF(AND(AT515&gt;=1.3,AT515&lt;=1.4),"Classic",IF(AND(AT515&gt;=1.7,AT515&lt;=1.9),"HDTV / Widescreen",IF(AND(AT515&gt;=2.2,AT515&lt;=2.4),"Cinematic Widescreen",IF(AND(AT515&gt;=1.4,AT515&lt;=1.6),"Standard Academy",IF(AT515&gt;=2.4,"Ultra Widescreen","")))))</f>
        <v>Cinematic Widescreen</v>
      </c>
      <c r="AV515">
        <v>0</v>
      </c>
      <c r="AW515" t="str">
        <f t="shared" ref="AW515:AW578" si="207">IF(AV515&lt;=1000,"Very Low",IF(AV515&lt;=10000,"Low",IF(AV515&lt;=50000,"Medium",IF(AV515&lt;=200000,"High","Very High"))))</f>
        <v>Very Low</v>
      </c>
    </row>
    <row r="516" spans="1:49" x14ac:dyDescent="0.3">
      <c r="A516" t="s">
        <v>0</v>
      </c>
      <c r="B516" t="s">
        <v>2149</v>
      </c>
      <c r="C516">
        <v>156</v>
      </c>
      <c r="D516" t="str">
        <f t="shared" si="187"/>
        <v>Low</v>
      </c>
      <c r="E516">
        <v>91</v>
      </c>
      <c r="F516" t="str">
        <f t="shared" si="188"/>
        <v>1h 31m</v>
      </c>
      <c r="G516" t="str">
        <f t="shared" si="189"/>
        <v>Standard Movie</v>
      </c>
      <c r="H516">
        <v>221</v>
      </c>
      <c r="I516" t="str">
        <f t="shared" si="190"/>
        <v>Very Low</v>
      </c>
      <c r="J516">
        <v>553</v>
      </c>
      <c r="K516" t="str">
        <f t="shared" si="191"/>
        <v>Very Low</v>
      </c>
      <c r="L516" t="s">
        <v>2151</v>
      </c>
      <c r="M516">
        <v>14000</v>
      </c>
      <c r="N516" t="str">
        <f t="shared" si="192"/>
        <v>Medium</v>
      </c>
      <c r="O516">
        <v>74158157</v>
      </c>
      <c r="P516" t="str">
        <f t="shared" si="193"/>
        <v>Hit</v>
      </c>
      <c r="Q516" t="s">
        <v>1642</v>
      </c>
      <c r="R516" t="str">
        <f t="shared" si="194"/>
        <v>Comedy</v>
      </c>
      <c r="S516">
        <f t="shared" si="195"/>
        <v>1</v>
      </c>
      <c r="T516" t="s">
        <v>2353</v>
      </c>
      <c r="U516" t="s">
        <v>2910</v>
      </c>
      <c r="V516">
        <v>60370</v>
      </c>
      <c r="W516" t="str">
        <f t="shared" si="196"/>
        <v>Medium</v>
      </c>
      <c r="X516">
        <v>27405</v>
      </c>
      <c r="Y516" t="str">
        <f t="shared" si="197"/>
        <v>Medium</v>
      </c>
      <c r="Z516" t="s">
        <v>2911</v>
      </c>
      <c r="AA516">
        <v>2</v>
      </c>
      <c r="AB516" t="str">
        <f t="shared" si="198"/>
        <v>Duo/Trio Poster</v>
      </c>
      <c r="AC516" t="s">
        <v>2912</v>
      </c>
      <c r="AD516" t="s">
        <v>2913</v>
      </c>
      <c r="AE516">
        <v>264</v>
      </c>
      <c r="AF516" t="str">
        <f t="shared" si="199"/>
        <v>Very Low</v>
      </c>
      <c r="AG516" t="s">
        <v>9</v>
      </c>
      <c r="AH516" t="s">
        <v>10</v>
      </c>
      <c r="AI516" t="s">
        <v>66</v>
      </c>
      <c r="AJ516" t="str">
        <f t="shared" si="200"/>
        <v>Family</v>
      </c>
      <c r="AK516">
        <v>79000000</v>
      </c>
      <c r="AL516" t="str">
        <f t="shared" si="201"/>
        <v>Medium Budget</v>
      </c>
      <c r="AM516">
        <v>2011</v>
      </c>
      <c r="AN516">
        <f t="shared" si="202"/>
        <v>14</v>
      </c>
      <c r="AO516" t="str">
        <f t="shared" si="203"/>
        <v>Modern Classic</v>
      </c>
      <c r="AP516">
        <v>11000</v>
      </c>
      <c r="AQ516" t="str">
        <f t="shared" si="204"/>
        <v>Medium</v>
      </c>
      <c r="AR516">
        <v>3.4</v>
      </c>
      <c r="AS516" t="str">
        <f t="shared" si="205"/>
        <v>Very Poor</v>
      </c>
      <c r="AT516">
        <v>1.85</v>
      </c>
      <c r="AU516" t="str">
        <f t="shared" si="206"/>
        <v>HDTV / Widescreen</v>
      </c>
      <c r="AV516">
        <v>0</v>
      </c>
      <c r="AW516" t="str">
        <f t="shared" si="207"/>
        <v>Very Low</v>
      </c>
    </row>
    <row r="517" spans="1:49" x14ac:dyDescent="0.3">
      <c r="A517" t="s">
        <v>0</v>
      </c>
      <c r="B517" t="s">
        <v>2914</v>
      </c>
      <c r="C517">
        <v>150</v>
      </c>
      <c r="D517" t="str">
        <f t="shared" si="187"/>
        <v>Low</v>
      </c>
      <c r="E517">
        <v>107</v>
      </c>
      <c r="F517" t="str">
        <f t="shared" si="188"/>
        <v>1h 47m</v>
      </c>
      <c r="G517" t="str">
        <f t="shared" si="189"/>
        <v>Standard Movie</v>
      </c>
      <c r="H517">
        <v>309</v>
      </c>
      <c r="I517" t="str">
        <f t="shared" si="190"/>
        <v>Very Low</v>
      </c>
      <c r="J517">
        <v>771</v>
      </c>
      <c r="K517" t="str">
        <f t="shared" si="191"/>
        <v>Very Low</v>
      </c>
      <c r="L517" t="s">
        <v>2020</v>
      </c>
      <c r="M517">
        <v>23000</v>
      </c>
      <c r="N517" t="str">
        <f t="shared" si="192"/>
        <v>Medium</v>
      </c>
      <c r="O517">
        <v>127083765</v>
      </c>
      <c r="P517" t="str">
        <f t="shared" si="193"/>
        <v>Hit</v>
      </c>
      <c r="Q517" t="s">
        <v>305</v>
      </c>
      <c r="R517" t="str">
        <f t="shared" si="194"/>
        <v>Action</v>
      </c>
      <c r="S517">
        <f t="shared" si="195"/>
        <v>3</v>
      </c>
      <c r="T517" t="s">
        <v>304</v>
      </c>
      <c r="U517" t="s">
        <v>2915</v>
      </c>
      <c r="V517">
        <v>191912</v>
      </c>
      <c r="W517" t="str">
        <f t="shared" si="196"/>
        <v>Medium</v>
      </c>
      <c r="X517">
        <v>25296</v>
      </c>
      <c r="Y517" t="str">
        <f t="shared" si="197"/>
        <v>Medium</v>
      </c>
      <c r="Z517" t="s">
        <v>2916</v>
      </c>
      <c r="AA517">
        <v>5</v>
      </c>
      <c r="AB517" t="str">
        <f t="shared" si="198"/>
        <v>Ensemble Poster</v>
      </c>
      <c r="AC517" t="s">
        <v>2917</v>
      </c>
      <c r="AD517" t="s">
        <v>2918</v>
      </c>
      <c r="AE517">
        <v>370</v>
      </c>
      <c r="AF517" t="str">
        <f t="shared" si="199"/>
        <v>Very Low</v>
      </c>
      <c r="AG517" t="s">
        <v>9</v>
      </c>
      <c r="AH517" t="s">
        <v>10</v>
      </c>
      <c r="AI517" t="s">
        <v>11</v>
      </c>
      <c r="AJ517" t="str">
        <f t="shared" si="200"/>
        <v>Teen</v>
      </c>
      <c r="AK517">
        <v>76000000</v>
      </c>
      <c r="AL517" t="str">
        <f t="shared" si="201"/>
        <v>Medium Budget</v>
      </c>
      <c r="AM517">
        <v>2003</v>
      </c>
      <c r="AN517">
        <f t="shared" si="202"/>
        <v>22</v>
      </c>
      <c r="AO517" t="str">
        <f t="shared" si="203"/>
        <v>Old Classic</v>
      </c>
      <c r="AP517">
        <v>787</v>
      </c>
      <c r="AQ517" t="str">
        <f t="shared" si="204"/>
        <v>Very Low</v>
      </c>
      <c r="AR517">
        <v>5.9</v>
      </c>
      <c r="AS517" t="str">
        <f t="shared" si="205"/>
        <v>Below Average</v>
      </c>
      <c r="AT517">
        <v>2.35</v>
      </c>
      <c r="AU517" t="str">
        <f t="shared" si="206"/>
        <v>Cinematic Widescreen</v>
      </c>
      <c r="AV517">
        <v>0</v>
      </c>
      <c r="AW517" t="str">
        <f t="shared" si="207"/>
        <v>Very Low</v>
      </c>
    </row>
    <row r="518" spans="1:49" x14ac:dyDescent="0.3">
      <c r="A518" t="s">
        <v>0</v>
      </c>
      <c r="B518" t="s">
        <v>1132</v>
      </c>
      <c r="C518">
        <v>119</v>
      </c>
      <c r="D518" t="str">
        <f t="shared" si="187"/>
        <v>Low</v>
      </c>
      <c r="E518">
        <v>108</v>
      </c>
      <c r="F518" t="str">
        <f t="shared" si="188"/>
        <v>1h 48m</v>
      </c>
      <c r="G518" t="str">
        <f t="shared" si="189"/>
        <v>Standard Movie</v>
      </c>
      <c r="H518">
        <v>54</v>
      </c>
      <c r="I518" t="str">
        <f t="shared" si="190"/>
        <v>Very Low</v>
      </c>
      <c r="J518">
        <v>6000</v>
      </c>
      <c r="K518" t="str">
        <f t="shared" si="191"/>
        <v>Low</v>
      </c>
      <c r="L518" t="s">
        <v>51</v>
      </c>
      <c r="M518">
        <v>12000</v>
      </c>
      <c r="N518" t="str">
        <f t="shared" si="192"/>
        <v>Medium</v>
      </c>
      <c r="O518">
        <v>1339152</v>
      </c>
      <c r="P518" t="str">
        <f t="shared" si="193"/>
        <v>Flop</v>
      </c>
      <c r="Q518" t="s">
        <v>2919</v>
      </c>
      <c r="R518" t="str">
        <f t="shared" si="194"/>
        <v>Adventure</v>
      </c>
      <c r="S518">
        <f t="shared" si="195"/>
        <v>5</v>
      </c>
      <c r="T518" t="s">
        <v>272</v>
      </c>
      <c r="U518" t="s">
        <v>2920</v>
      </c>
      <c r="V518">
        <v>28276</v>
      </c>
      <c r="W518" t="str">
        <f t="shared" si="196"/>
        <v>Low</v>
      </c>
      <c r="X518">
        <v>30230</v>
      </c>
      <c r="Y518" t="str">
        <f t="shared" si="197"/>
        <v>Medium</v>
      </c>
      <c r="Z518" t="s">
        <v>633</v>
      </c>
      <c r="AA518">
        <v>1</v>
      </c>
      <c r="AB518" t="str">
        <f t="shared" si="198"/>
        <v>Solo Star Poster</v>
      </c>
      <c r="AC518" t="s">
        <v>2921</v>
      </c>
      <c r="AD518" t="s">
        <v>2922</v>
      </c>
      <c r="AE518">
        <v>64</v>
      </c>
      <c r="AF518" t="str">
        <f t="shared" si="199"/>
        <v>Very Low</v>
      </c>
      <c r="AG518" t="s">
        <v>9</v>
      </c>
      <c r="AH518" t="s">
        <v>1436</v>
      </c>
      <c r="AI518" t="s">
        <v>66</v>
      </c>
      <c r="AJ518" t="str">
        <f t="shared" si="200"/>
        <v>Family</v>
      </c>
      <c r="AK518">
        <v>81200000</v>
      </c>
      <c r="AL518" t="str">
        <f t="shared" si="201"/>
        <v>Medium Budget</v>
      </c>
      <c r="AM518">
        <v>2015</v>
      </c>
      <c r="AN518">
        <f t="shared" si="202"/>
        <v>10</v>
      </c>
      <c r="AO518" t="str">
        <f t="shared" si="203"/>
        <v>Modern Classic</v>
      </c>
      <c r="AP518">
        <v>11000</v>
      </c>
      <c r="AQ518" t="str">
        <f t="shared" si="204"/>
        <v>Medium</v>
      </c>
      <c r="AR518">
        <v>7.8</v>
      </c>
      <c r="AS518" t="str">
        <f t="shared" si="205"/>
        <v>Good</v>
      </c>
      <c r="AT518">
        <v>2.35</v>
      </c>
      <c r="AU518" t="str">
        <f t="shared" si="206"/>
        <v>Cinematic Widescreen</v>
      </c>
      <c r="AV518">
        <v>31000</v>
      </c>
      <c r="AW518" t="str">
        <f t="shared" si="207"/>
        <v>Medium</v>
      </c>
    </row>
    <row r="519" spans="1:49" x14ac:dyDescent="0.3">
      <c r="A519" t="s">
        <v>0</v>
      </c>
      <c r="B519" t="s">
        <v>2923</v>
      </c>
      <c r="C519">
        <v>232</v>
      </c>
      <c r="D519" t="str">
        <f t="shared" si="187"/>
        <v>Medium</v>
      </c>
      <c r="E519">
        <v>99</v>
      </c>
      <c r="F519" t="str">
        <f t="shared" si="188"/>
        <v>1h 39m</v>
      </c>
      <c r="G519" t="str">
        <f t="shared" si="189"/>
        <v>Standard Movie</v>
      </c>
      <c r="H519">
        <v>101</v>
      </c>
      <c r="I519" t="str">
        <f t="shared" si="190"/>
        <v>Very Low</v>
      </c>
      <c r="J519">
        <v>327</v>
      </c>
      <c r="K519" t="str">
        <f t="shared" si="191"/>
        <v>Very Low</v>
      </c>
      <c r="L519" t="s">
        <v>2924</v>
      </c>
      <c r="M519">
        <v>1000</v>
      </c>
      <c r="N519" t="str">
        <f t="shared" si="192"/>
        <v>Low</v>
      </c>
      <c r="O519">
        <v>15071514</v>
      </c>
      <c r="P519" t="str">
        <f t="shared" si="193"/>
        <v>Average</v>
      </c>
      <c r="Q519" t="s">
        <v>2925</v>
      </c>
      <c r="R519" t="str">
        <f t="shared" si="194"/>
        <v>Sci-Fi</v>
      </c>
      <c r="S519">
        <f t="shared" si="195"/>
        <v>2</v>
      </c>
      <c r="T519" t="s">
        <v>2648</v>
      </c>
      <c r="U519" t="s">
        <v>2926</v>
      </c>
      <c r="V519">
        <v>65037</v>
      </c>
      <c r="W519" t="str">
        <f t="shared" si="196"/>
        <v>Medium</v>
      </c>
      <c r="X519">
        <v>2323</v>
      </c>
      <c r="Y519" t="str">
        <f t="shared" si="197"/>
        <v>Low</v>
      </c>
      <c r="Z519" t="s">
        <v>2927</v>
      </c>
      <c r="AA519">
        <v>2</v>
      </c>
      <c r="AB519" t="str">
        <f t="shared" si="198"/>
        <v>Duo/Trio Poster</v>
      </c>
      <c r="AC519" t="s">
        <v>2928</v>
      </c>
      <c r="AD519" t="s">
        <v>2929</v>
      </c>
      <c r="AE519">
        <v>273</v>
      </c>
      <c r="AF519" t="str">
        <f t="shared" si="199"/>
        <v>Very Low</v>
      </c>
      <c r="AG519" t="s">
        <v>9</v>
      </c>
      <c r="AH519" t="s">
        <v>10</v>
      </c>
      <c r="AI519" t="s">
        <v>11</v>
      </c>
      <c r="AJ519" t="str">
        <f t="shared" si="200"/>
        <v>Teen</v>
      </c>
      <c r="AK519">
        <v>80000000</v>
      </c>
      <c r="AL519" t="str">
        <f t="shared" si="201"/>
        <v>Medium Budget</v>
      </c>
      <c r="AM519">
        <v>2007</v>
      </c>
      <c r="AN519">
        <f t="shared" si="202"/>
        <v>18</v>
      </c>
      <c r="AO519" t="str">
        <f t="shared" si="203"/>
        <v>Old Classic</v>
      </c>
      <c r="AP519">
        <v>422</v>
      </c>
      <c r="AQ519" t="str">
        <f t="shared" si="204"/>
        <v>Very Low</v>
      </c>
      <c r="AR519">
        <v>5.9</v>
      </c>
      <c r="AS519" t="str">
        <f t="shared" si="205"/>
        <v>Below Average</v>
      </c>
      <c r="AT519">
        <v>1.85</v>
      </c>
      <c r="AU519" t="str">
        <f t="shared" si="206"/>
        <v>HDTV / Widescreen</v>
      </c>
      <c r="AV519">
        <v>0</v>
      </c>
      <c r="AW519" t="str">
        <f t="shared" si="207"/>
        <v>Very Low</v>
      </c>
    </row>
    <row r="520" spans="1:49" x14ac:dyDescent="0.3">
      <c r="A520" t="s">
        <v>0</v>
      </c>
      <c r="B520" t="s">
        <v>2930</v>
      </c>
      <c r="C520">
        <v>49</v>
      </c>
      <c r="D520" t="str">
        <f t="shared" si="187"/>
        <v>Very Low</v>
      </c>
      <c r="E520">
        <v>92</v>
      </c>
      <c r="F520" t="str">
        <f t="shared" si="188"/>
        <v>1h 32m</v>
      </c>
      <c r="G520" t="str">
        <f t="shared" si="189"/>
        <v>Standard Movie</v>
      </c>
      <c r="H520">
        <v>5</v>
      </c>
      <c r="I520" t="str">
        <f t="shared" si="190"/>
        <v>Very Low</v>
      </c>
      <c r="J520">
        <v>924</v>
      </c>
      <c r="K520" t="str">
        <f t="shared" si="191"/>
        <v>Very Low</v>
      </c>
      <c r="L520" t="s">
        <v>764</v>
      </c>
      <c r="M520">
        <v>22000</v>
      </c>
      <c r="N520" t="str">
        <f t="shared" si="192"/>
        <v>Medium</v>
      </c>
      <c r="O520">
        <v>26000610</v>
      </c>
      <c r="P520" t="str">
        <f t="shared" si="193"/>
        <v>Average</v>
      </c>
      <c r="Q520" t="s">
        <v>242</v>
      </c>
      <c r="R520" t="str">
        <f t="shared" si="194"/>
        <v>Adventure</v>
      </c>
      <c r="S520">
        <f t="shared" si="195"/>
        <v>5</v>
      </c>
      <c r="T520" t="s">
        <v>1717</v>
      </c>
      <c r="U520" t="s">
        <v>2931</v>
      </c>
      <c r="V520">
        <v>16611</v>
      </c>
      <c r="W520" t="str">
        <f t="shared" si="196"/>
        <v>Low</v>
      </c>
      <c r="X520">
        <v>28050</v>
      </c>
      <c r="Y520" t="str">
        <f t="shared" si="197"/>
        <v>Medium</v>
      </c>
      <c r="Z520" t="s">
        <v>2932</v>
      </c>
      <c r="AA520">
        <v>0</v>
      </c>
      <c r="AB520" t="str">
        <f t="shared" si="198"/>
        <v>Symbolic Poster</v>
      </c>
      <c r="AC520" t="s">
        <v>2933</v>
      </c>
      <c r="AD520" t="s">
        <v>2934</v>
      </c>
      <c r="AE520">
        <v>197</v>
      </c>
      <c r="AF520" t="str">
        <f t="shared" si="199"/>
        <v>Very Low</v>
      </c>
      <c r="AG520" t="s">
        <v>9</v>
      </c>
      <c r="AH520" t="s">
        <v>10</v>
      </c>
      <c r="AI520" t="s">
        <v>66</v>
      </c>
      <c r="AJ520" t="str">
        <f t="shared" si="200"/>
        <v>Family</v>
      </c>
      <c r="AK520">
        <v>76000000</v>
      </c>
      <c r="AL520" t="str">
        <f t="shared" si="201"/>
        <v>Medium Budget</v>
      </c>
      <c r="AM520">
        <v>2000</v>
      </c>
      <c r="AN520">
        <f t="shared" si="202"/>
        <v>25</v>
      </c>
      <c r="AO520" t="str">
        <f t="shared" si="203"/>
        <v>Old Classic</v>
      </c>
      <c r="AP520">
        <v>1000</v>
      </c>
      <c r="AQ520" t="str">
        <f t="shared" si="204"/>
        <v>Very Low</v>
      </c>
      <c r="AR520">
        <v>4.0999999999999996</v>
      </c>
      <c r="AS520" t="str">
        <f t="shared" si="205"/>
        <v>Poor</v>
      </c>
      <c r="AT520">
        <v>1.85</v>
      </c>
      <c r="AU520" t="str">
        <f t="shared" si="206"/>
        <v>HDTV / Widescreen</v>
      </c>
      <c r="AV520">
        <v>413</v>
      </c>
      <c r="AW520" t="str">
        <f t="shared" si="207"/>
        <v>Very Low</v>
      </c>
    </row>
    <row r="521" spans="1:49" x14ac:dyDescent="0.3">
      <c r="A521" t="s">
        <v>0</v>
      </c>
      <c r="B521" t="s">
        <v>2935</v>
      </c>
      <c r="C521">
        <v>165</v>
      </c>
      <c r="D521" t="str">
        <f t="shared" si="187"/>
        <v>Low</v>
      </c>
      <c r="E521">
        <v>87</v>
      </c>
      <c r="F521" t="str">
        <f t="shared" si="188"/>
        <v>1h 27m</v>
      </c>
      <c r="G521" t="str">
        <f t="shared" si="189"/>
        <v>Featurette</v>
      </c>
      <c r="H521">
        <v>11</v>
      </c>
      <c r="I521" t="str">
        <f t="shared" si="190"/>
        <v>Very Low</v>
      </c>
      <c r="J521">
        <v>745</v>
      </c>
      <c r="K521" t="str">
        <f t="shared" si="191"/>
        <v>Very Low</v>
      </c>
      <c r="L521" t="s">
        <v>2936</v>
      </c>
      <c r="M521">
        <v>1000</v>
      </c>
      <c r="N521" t="str">
        <f t="shared" si="192"/>
        <v>Low</v>
      </c>
      <c r="O521">
        <v>323505540</v>
      </c>
      <c r="P521" t="str">
        <f t="shared" si="193"/>
        <v>Superhit</v>
      </c>
      <c r="Q521" t="s">
        <v>2937</v>
      </c>
      <c r="R521" t="str">
        <f t="shared" si="194"/>
        <v>Animation</v>
      </c>
      <c r="S521">
        <f t="shared" si="195"/>
        <v>3</v>
      </c>
      <c r="T521" t="s">
        <v>784</v>
      </c>
      <c r="U521" t="s">
        <v>2938</v>
      </c>
      <c r="V521">
        <v>24407</v>
      </c>
      <c r="W521" t="str">
        <f t="shared" si="196"/>
        <v>Low</v>
      </c>
      <c r="X521">
        <v>4782</v>
      </c>
      <c r="Y521" t="str">
        <f t="shared" si="197"/>
        <v>Low</v>
      </c>
      <c r="Z521" t="s">
        <v>2939</v>
      </c>
      <c r="AA521">
        <v>0</v>
      </c>
      <c r="AB521" t="str">
        <f t="shared" si="198"/>
        <v>Symbolic Poster</v>
      </c>
      <c r="AC521" t="s">
        <v>2940</v>
      </c>
      <c r="AD521" t="s">
        <v>2941</v>
      </c>
      <c r="AE521">
        <v>155</v>
      </c>
      <c r="AF521" t="str">
        <f t="shared" si="199"/>
        <v>Very Low</v>
      </c>
      <c r="AG521" t="s">
        <v>9</v>
      </c>
      <c r="AH521" t="s">
        <v>648</v>
      </c>
      <c r="AI521" t="s">
        <v>66</v>
      </c>
      <c r="AJ521" t="str">
        <f t="shared" si="200"/>
        <v>Family</v>
      </c>
      <c r="AK521">
        <v>75000000</v>
      </c>
      <c r="AL521" t="str">
        <f t="shared" si="201"/>
        <v>Medium Budget</v>
      </c>
      <c r="AM521">
        <v>2016</v>
      </c>
      <c r="AN521">
        <f t="shared" si="202"/>
        <v>9</v>
      </c>
      <c r="AO521" t="str">
        <f t="shared" si="203"/>
        <v>Modern Classic</v>
      </c>
      <c r="AP521">
        <v>904</v>
      </c>
      <c r="AQ521" t="str">
        <f t="shared" si="204"/>
        <v>Very Low</v>
      </c>
      <c r="AR521">
        <v>6.8</v>
      </c>
      <c r="AS521" t="str">
        <f t="shared" si="205"/>
        <v>Average</v>
      </c>
      <c r="AT521">
        <v>1.85</v>
      </c>
      <c r="AU521" t="str">
        <f t="shared" si="206"/>
        <v>HDTV / Widescreen</v>
      </c>
      <c r="AV521">
        <v>36000</v>
      </c>
      <c r="AW521" t="str">
        <f t="shared" si="207"/>
        <v>Medium</v>
      </c>
    </row>
    <row r="522" spans="1:49" x14ac:dyDescent="0.3">
      <c r="A522" t="s">
        <v>718</v>
      </c>
      <c r="B522" t="s">
        <v>2942</v>
      </c>
      <c r="C522">
        <v>202</v>
      </c>
      <c r="D522" t="str">
        <f t="shared" si="187"/>
        <v>Medium</v>
      </c>
      <c r="E522">
        <v>110</v>
      </c>
      <c r="F522" t="str">
        <f t="shared" si="188"/>
        <v>1h 50m</v>
      </c>
      <c r="G522" t="str">
        <f t="shared" si="189"/>
        <v>Standard Movie</v>
      </c>
      <c r="H522">
        <v>45</v>
      </c>
      <c r="I522" t="str">
        <f t="shared" si="190"/>
        <v>Very Low</v>
      </c>
      <c r="J522">
        <v>845</v>
      </c>
      <c r="K522" t="str">
        <f t="shared" si="191"/>
        <v>Very Low</v>
      </c>
      <c r="L522" t="s">
        <v>2943</v>
      </c>
      <c r="M522">
        <v>1000</v>
      </c>
      <c r="N522" t="str">
        <f t="shared" si="192"/>
        <v>Low</v>
      </c>
      <c r="O522">
        <v>66462600</v>
      </c>
      <c r="P522" t="str">
        <f t="shared" si="193"/>
        <v>Hit</v>
      </c>
      <c r="Q522" t="s">
        <v>3</v>
      </c>
      <c r="R522" t="str">
        <f t="shared" si="194"/>
        <v>Action</v>
      </c>
      <c r="S522">
        <f t="shared" si="195"/>
        <v>4</v>
      </c>
      <c r="T522" t="s">
        <v>657</v>
      </c>
      <c r="U522" t="s">
        <v>2944</v>
      </c>
      <c r="V522">
        <v>141533</v>
      </c>
      <c r="W522" t="str">
        <f t="shared" si="196"/>
        <v>Medium</v>
      </c>
      <c r="X522">
        <v>4714</v>
      </c>
      <c r="Y522" t="str">
        <f t="shared" si="197"/>
        <v>Low</v>
      </c>
      <c r="Z522" t="s">
        <v>1185</v>
      </c>
      <c r="AA522">
        <v>3</v>
      </c>
      <c r="AB522" t="str">
        <f t="shared" si="198"/>
        <v>Duo/Trio Poster</v>
      </c>
      <c r="AC522" t="s">
        <v>2945</v>
      </c>
      <c r="AD522" t="s">
        <v>2946</v>
      </c>
      <c r="AE522">
        <v>786</v>
      </c>
      <c r="AF522" t="str">
        <f t="shared" si="199"/>
        <v>Low</v>
      </c>
      <c r="AG522" t="s">
        <v>9</v>
      </c>
      <c r="AH522" t="s">
        <v>10</v>
      </c>
      <c r="AI522" t="s">
        <v>11</v>
      </c>
      <c r="AJ522" t="str">
        <f t="shared" si="200"/>
        <v>Teen</v>
      </c>
      <c r="AK522">
        <v>78000000</v>
      </c>
      <c r="AL522" t="str">
        <f t="shared" si="201"/>
        <v>Medium Budget</v>
      </c>
      <c r="AM522">
        <v>2003</v>
      </c>
      <c r="AN522">
        <f t="shared" si="202"/>
        <v>22</v>
      </c>
      <c r="AO522" t="str">
        <f t="shared" si="203"/>
        <v>Old Classic</v>
      </c>
      <c r="AP522">
        <v>872</v>
      </c>
      <c r="AQ522" t="str">
        <f t="shared" si="204"/>
        <v>Very Low</v>
      </c>
      <c r="AR522">
        <v>5.8</v>
      </c>
      <c r="AS522" t="str">
        <f t="shared" si="205"/>
        <v>Below Average</v>
      </c>
      <c r="AT522">
        <v>2.35</v>
      </c>
      <c r="AU522" t="str">
        <f t="shared" si="206"/>
        <v>Cinematic Widescreen</v>
      </c>
      <c r="AV522">
        <v>0</v>
      </c>
      <c r="AW522" t="str">
        <f t="shared" si="207"/>
        <v>Very Low</v>
      </c>
    </row>
    <row r="523" spans="1:49" x14ac:dyDescent="0.3">
      <c r="A523" t="s">
        <v>0</v>
      </c>
      <c r="B523" t="s">
        <v>2947</v>
      </c>
      <c r="C523">
        <v>306</v>
      </c>
      <c r="D523" t="str">
        <f t="shared" si="187"/>
        <v>Medium</v>
      </c>
      <c r="E523">
        <v>98</v>
      </c>
      <c r="F523" t="str">
        <f t="shared" si="188"/>
        <v>1h 38m</v>
      </c>
      <c r="G523" t="str">
        <f t="shared" si="189"/>
        <v>Standard Movie</v>
      </c>
      <c r="H523">
        <v>275</v>
      </c>
      <c r="I523" t="str">
        <f t="shared" si="190"/>
        <v>Very Low</v>
      </c>
      <c r="J523">
        <v>1000</v>
      </c>
      <c r="K523" t="str">
        <f t="shared" si="191"/>
        <v>Very Low</v>
      </c>
      <c r="L523" t="s">
        <v>2948</v>
      </c>
      <c r="M523">
        <v>7000</v>
      </c>
      <c r="N523" t="str">
        <f t="shared" si="192"/>
        <v>Low</v>
      </c>
      <c r="O523">
        <v>368049635</v>
      </c>
      <c r="P523" t="str">
        <f t="shared" si="193"/>
        <v>Superhit</v>
      </c>
      <c r="Q523" t="s">
        <v>2071</v>
      </c>
      <c r="R523" t="str">
        <f t="shared" si="194"/>
        <v>Animation</v>
      </c>
      <c r="S523">
        <f t="shared" si="195"/>
        <v>4</v>
      </c>
      <c r="T523" t="s">
        <v>489</v>
      </c>
      <c r="U523" t="s">
        <v>2949</v>
      </c>
      <c r="V523">
        <v>286877</v>
      </c>
      <c r="W523" t="str">
        <f t="shared" si="196"/>
        <v>High</v>
      </c>
      <c r="X523">
        <v>11905</v>
      </c>
      <c r="Y523" t="str">
        <f t="shared" si="197"/>
        <v>Medium</v>
      </c>
      <c r="Z523" t="s">
        <v>784</v>
      </c>
      <c r="AA523">
        <v>0</v>
      </c>
      <c r="AB523" t="str">
        <f t="shared" si="198"/>
        <v>Symbolic Poster</v>
      </c>
      <c r="AC523" t="s">
        <v>2950</v>
      </c>
      <c r="AD523" t="s">
        <v>2951</v>
      </c>
      <c r="AE523">
        <v>284</v>
      </c>
      <c r="AF523" t="str">
        <f t="shared" si="199"/>
        <v>Very Low</v>
      </c>
      <c r="AG523" t="s">
        <v>9</v>
      </c>
      <c r="AH523" t="s">
        <v>10</v>
      </c>
      <c r="AI523" t="s">
        <v>66</v>
      </c>
      <c r="AJ523" t="str">
        <f t="shared" si="200"/>
        <v>Family</v>
      </c>
      <c r="AK523">
        <v>76000000</v>
      </c>
      <c r="AL523" t="str">
        <f t="shared" si="201"/>
        <v>Medium Budget</v>
      </c>
      <c r="AM523">
        <v>2013</v>
      </c>
      <c r="AN523">
        <f t="shared" si="202"/>
        <v>12</v>
      </c>
      <c r="AO523" t="str">
        <f t="shared" si="203"/>
        <v>Modern Classic</v>
      </c>
      <c r="AP523">
        <v>2000</v>
      </c>
      <c r="AQ523" t="str">
        <f t="shared" si="204"/>
        <v>Low</v>
      </c>
      <c r="AR523">
        <v>7.5</v>
      </c>
      <c r="AS523" t="str">
        <f t="shared" si="205"/>
        <v>Good</v>
      </c>
      <c r="AT523">
        <v>1.85</v>
      </c>
      <c r="AU523" t="str">
        <f t="shared" si="206"/>
        <v>HDTV / Widescreen</v>
      </c>
      <c r="AV523">
        <v>56000</v>
      </c>
      <c r="AW523" t="str">
        <f t="shared" si="207"/>
        <v>High</v>
      </c>
    </row>
    <row r="524" spans="1:49" x14ac:dyDescent="0.3">
      <c r="A524" t="s">
        <v>0</v>
      </c>
      <c r="B524" t="s">
        <v>399</v>
      </c>
      <c r="C524">
        <v>185</v>
      </c>
      <c r="D524" t="str">
        <f t="shared" si="187"/>
        <v>Low</v>
      </c>
      <c r="E524">
        <v>154</v>
      </c>
      <c r="F524" t="str">
        <f t="shared" si="188"/>
        <v>2h 34m</v>
      </c>
      <c r="G524" t="str">
        <f t="shared" si="189"/>
        <v>Long Movie</v>
      </c>
      <c r="H524">
        <v>776</v>
      </c>
      <c r="I524" t="str">
        <f t="shared" si="190"/>
        <v>Very Low</v>
      </c>
      <c r="J524">
        <v>933</v>
      </c>
      <c r="K524" t="str">
        <f t="shared" si="191"/>
        <v>Very Low</v>
      </c>
      <c r="L524" t="s">
        <v>1493</v>
      </c>
      <c r="M524">
        <v>10000</v>
      </c>
      <c r="N524" t="str">
        <f t="shared" si="192"/>
        <v>Low</v>
      </c>
      <c r="O524">
        <v>306124059</v>
      </c>
      <c r="P524" t="str">
        <f t="shared" si="193"/>
        <v>Superhit</v>
      </c>
      <c r="Q524" t="s">
        <v>44</v>
      </c>
      <c r="R524" t="str">
        <f t="shared" si="194"/>
        <v>Action</v>
      </c>
      <c r="S524">
        <f t="shared" si="195"/>
        <v>3</v>
      </c>
      <c r="T524" t="s">
        <v>137</v>
      </c>
      <c r="U524" t="s">
        <v>2952</v>
      </c>
      <c r="V524">
        <v>430055</v>
      </c>
      <c r="W524" t="str">
        <f t="shared" si="196"/>
        <v>High</v>
      </c>
      <c r="X524">
        <v>16785</v>
      </c>
      <c r="Y524" t="str">
        <f t="shared" si="197"/>
        <v>Medium</v>
      </c>
      <c r="Z524" t="s">
        <v>2953</v>
      </c>
      <c r="AA524">
        <v>0</v>
      </c>
      <c r="AB524" t="str">
        <f t="shared" si="198"/>
        <v>Symbolic Poster</v>
      </c>
      <c r="AC524" t="s">
        <v>2954</v>
      </c>
      <c r="AD524" t="s">
        <v>2955</v>
      </c>
      <c r="AE524">
        <v>856</v>
      </c>
      <c r="AF524" t="str">
        <f t="shared" si="199"/>
        <v>Low</v>
      </c>
      <c r="AG524" t="s">
        <v>9</v>
      </c>
      <c r="AH524" t="s">
        <v>10</v>
      </c>
      <c r="AI524" t="s">
        <v>11</v>
      </c>
      <c r="AJ524" t="str">
        <f t="shared" si="200"/>
        <v>Teen</v>
      </c>
      <c r="AK524">
        <v>75000000</v>
      </c>
      <c r="AL524" t="str">
        <f t="shared" si="201"/>
        <v>Medium Budget</v>
      </c>
      <c r="AM524">
        <v>1996</v>
      </c>
      <c r="AN524">
        <f t="shared" si="202"/>
        <v>29</v>
      </c>
      <c r="AO524" t="str">
        <f t="shared" si="203"/>
        <v>Old Classic</v>
      </c>
      <c r="AP524">
        <v>2000</v>
      </c>
      <c r="AQ524" t="str">
        <f t="shared" si="204"/>
        <v>Low</v>
      </c>
      <c r="AR524">
        <v>6.9</v>
      </c>
      <c r="AS524" t="str">
        <f t="shared" si="205"/>
        <v>Average</v>
      </c>
      <c r="AT524">
        <v>2.35</v>
      </c>
      <c r="AU524" t="str">
        <f t="shared" si="206"/>
        <v>Cinematic Widescreen</v>
      </c>
      <c r="AV524">
        <v>16000</v>
      </c>
      <c r="AW524" t="str">
        <f t="shared" si="207"/>
        <v>Medium</v>
      </c>
    </row>
    <row r="525" spans="1:49" x14ac:dyDescent="0.3">
      <c r="A525" t="s">
        <v>0</v>
      </c>
      <c r="B525" t="s">
        <v>360</v>
      </c>
      <c r="C525">
        <v>177</v>
      </c>
      <c r="D525" t="str">
        <f t="shared" si="187"/>
        <v>Low</v>
      </c>
      <c r="E525">
        <v>129</v>
      </c>
      <c r="F525" t="str">
        <f t="shared" si="188"/>
        <v>2h 9m</v>
      </c>
      <c r="G525" t="str">
        <f t="shared" si="189"/>
        <v>Long Movie</v>
      </c>
      <c r="H525">
        <v>14000</v>
      </c>
      <c r="I525" t="str">
        <f t="shared" si="190"/>
        <v>Medium</v>
      </c>
      <c r="J525">
        <v>227</v>
      </c>
      <c r="K525" t="str">
        <f t="shared" si="191"/>
        <v>Very Low</v>
      </c>
      <c r="L525" t="s">
        <v>2956</v>
      </c>
      <c r="M525">
        <v>610</v>
      </c>
      <c r="N525" t="str">
        <f t="shared" si="192"/>
        <v>Low</v>
      </c>
      <c r="O525">
        <v>229074524</v>
      </c>
      <c r="P525" t="str">
        <f t="shared" si="193"/>
        <v>Superhit</v>
      </c>
      <c r="Q525" t="s">
        <v>44</v>
      </c>
      <c r="R525" t="str">
        <f t="shared" si="194"/>
        <v>Action</v>
      </c>
      <c r="S525">
        <f t="shared" si="195"/>
        <v>3</v>
      </c>
      <c r="T525" t="s">
        <v>2957</v>
      </c>
      <c r="U525" t="s">
        <v>2958</v>
      </c>
      <c r="V525">
        <v>278362</v>
      </c>
      <c r="W525" t="str">
        <f t="shared" si="196"/>
        <v>High</v>
      </c>
      <c r="X525">
        <v>1635</v>
      </c>
      <c r="Y525" t="str">
        <f t="shared" si="197"/>
        <v>Low</v>
      </c>
      <c r="Z525" t="s">
        <v>2959</v>
      </c>
      <c r="AA525">
        <v>0</v>
      </c>
      <c r="AB525" t="str">
        <f t="shared" si="198"/>
        <v>Symbolic Poster</v>
      </c>
      <c r="AC525" t="s">
        <v>2960</v>
      </c>
      <c r="AD525" t="s">
        <v>2961</v>
      </c>
      <c r="AE525">
        <v>552</v>
      </c>
      <c r="AF525" t="str">
        <f t="shared" si="199"/>
        <v>Low</v>
      </c>
      <c r="AG525" t="s">
        <v>9</v>
      </c>
      <c r="AH525" t="s">
        <v>10</v>
      </c>
      <c r="AI525" t="s">
        <v>11</v>
      </c>
      <c r="AJ525" t="str">
        <f t="shared" si="200"/>
        <v>Teen</v>
      </c>
      <c r="AK525">
        <v>73000000</v>
      </c>
      <c r="AL525" t="str">
        <f t="shared" si="201"/>
        <v>Medium Budget</v>
      </c>
      <c r="AM525">
        <v>1997</v>
      </c>
      <c r="AN525">
        <f t="shared" si="202"/>
        <v>28</v>
      </c>
      <c r="AO525" t="str">
        <f t="shared" si="203"/>
        <v>Old Classic</v>
      </c>
      <c r="AP525">
        <v>506</v>
      </c>
      <c r="AQ525" t="str">
        <f t="shared" si="204"/>
        <v>Very Low</v>
      </c>
      <c r="AR525">
        <v>6.5</v>
      </c>
      <c r="AS525" t="str">
        <f t="shared" si="205"/>
        <v>Average</v>
      </c>
      <c r="AT525">
        <v>1.85</v>
      </c>
      <c r="AU525" t="str">
        <f t="shared" si="206"/>
        <v>HDTV / Widescreen</v>
      </c>
      <c r="AV525">
        <v>0</v>
      </c>
      <c r="AW525" t="str">
        <f t="shared" si="207"/>
        <v>Very Low</v>
      </c>
    </row>
    <row r="526" spans="1:49" x14ac:dyDescent="0.3">
      <c r="A526" t="s">
        <v>0</v>
      </c>
      <c r="B526" t="s">
        <v>772</v>
      </c>
      <c r="C526">
        <v>181</v>
      </c>
      <c r="D526" t="str">
        <f t="shared" si="187"/>
        <v>Low</v>
      </c>
      <c r="E526">
        <v>86</v>
      </c>
      <c r="F526" t="str">
        <f t="shared" si="188"/>
        <v>1h 26m</v>
      </c>
      <c r="G526" t="str">
        <f t="shared" si="189"/>
        <v>Featurette</v>
      </c>
      <c r="H526">
        <v>35</v>
      </c>
      <c r="I526" t="str">
        <f t="shared" si="190"/>
        <v>Very Low</v>
      </c>
      <c r="J526">
        <v>179</v>
      </c>
      <c r="K526" t="str">
        <f t="shared" si="191"/>
        <v>Very Low</v>
      </c>
      <c r="L526" t="s">
        <v>777</v>
      </c>
      <c r="M526">
        <v>851</v>
      </c>
      <c r="N526" t="str">
        <f t="shared" si="192"/>
        <v>Low</v>
      </c>
      <c r="O526">
        <v>193136719</v>
      </c>
      <c r="P526" t="str">
        <f t="shared" si="193"/>
        <v>Hit</v>
      </c>
      <c r="Q526" t="s">
        <v>442</v>
      </c>
      <c r="R526" t="str">
        <f t="shared" si="194"/>
        <v>Adventure</v>
      </c>
      <c r="S526">
        <f t="shared" si="195"/>
        <v>4</v>
      </c>
      <c r="T526" t="s">
        <v>773</v>
      </c>
      <c r="U526" t="s">
        <v>2962</v>
      </c>
      <c r="V526">
        <v>266636</v>
      </c>
      <c r="W526" t="str">
        <f t="shared" si="196"/>
        <v>High</v>
      </c>
      <c r="X526">
        <v>1777</v>
      </c>
      <c r="Y526" t="str">
        <f t="shared" si="197"/>
        <v>Low</v>
      </c>
      <c r="Z526" t="s">
        <v>1123</v>
      </c>
      <c r="AA526">
        <v>0</v>
      </c>
      <c r="AB526" t="str">
        <f t="shared" si="198"/>
        <v>Symbolic Poster</v>
      </c>
      <c r="AC526" t="s">
        <v>2963</v>
      </c>
      <c r="AD526" t="s">
        <v>2964</v>
      </c>
      <c r="AE526">
        <v>385</v>
      </c>
      <c r="AF526" t="str">
        <f t="shared" si="199"/>
        <v>Very Low</v>
      </c>
      <c r="AG526" t="s">
        <v>9</v>
      </c>
      <c r="AH526" t="s">
        <v>10</v>
      </c>
      <c r="AI526" t="s">
        <v>66</v>
      </c>
      <c r="AJ526" t="str">
        <f t="shared" si="200"/>
        <v>Family</v>
      </c>
      <c r="AK526">
        <v>75000000</v>
      </c>
      <c r="AL526" t="str">
        <f t="shared" si="201"/>
        <v>Medium Budget</v>
      </c>
      <c r="AM526">
        <v>2005</v>
      </c>
      <c r="AN526">
        <f t="shared" si="202"/>
        <v>20</v>
      </c>
      <c r="AO526" t="str">
        <f t="shared" si="203"/>
        <v>Old Classic</v>
      </c>
      <c r="AP526">
        <v>436</v>
      </c>
      <c r="AQ526" t="str">
        <f t="shared" si="204"/>
        <v>Very Low</v>
      </c>
      <c r="AR526">
        <v>6.9</v>
      </c>
      <c r="AS526" t="str">
        <f t="shared" si="205"/>
        <v>Average</v>
      </c>
      <c r="AT526">
        <v>1.85</v>
      </c>
      <c r="AU526" t="str">
        <f t="shared" si="206"/>
        <v>HDTV / Widescreen</v>
      </c>
      <c r="AV526">
        <v>0</v>
      </c>
      <c r="AW526" t="str">
        <f t="shared" si="207"/>
        <v>Very Low</v>
      </c>
    </row>
    <row r="527" spans="1:49" x14ac:dyDescent="0.3">
      <c r="A527" t="s">
        <v>0</v>
      </c>
      <c r="B527" t="s">
        <v>1188</v>
      </c>
      <c r="C527">
        <v>372</v>
      </c>
      <c r="D527" t="str">
        <f t="shared" si="187"/>
        <v>Medium</v>
      </c>
      <c r="E527">
        <v>109</v>
      </c>
      <c r="F527" t="str">
        <f t="shared" si="188"/>
        <v>1h 49m</v>
      </c>
      <c r="G527" t="str">
        <f t="shared" si="189"/>
        <v>Standard Movie</v>
      </c>
      <c r="H527">
        <v>0</v>
      </c>
      <c r="I527" t="str">
        <f t="shared" si="190"/>
        <v>Very Low</v>
      </c>
      <c r="J527">
        <v>18</v>
      </c>
      <c r="K527" t="str">
        <f t="shared" si="191"/>
        <v>Very Low</v>
      </c>
      <c r="L527" t="s">
        <v>2965</v>
      </c>
      <c r="M527">
        <v>16000</v>
      </c>
      <c r="N527" t="str">
        <f t="shared" si="192"/>
        <v>Medium</v>
      </c>
      <c r="O527">
        <v>35286428</v>
      </c>
      <c r="P527" t="str">
        <f t="shared" si="193"/>
        <v>Average</v>
      </c>
      <c r="Q527" t="s">
        <v>2654</v>
      </c>
      <c r="R527" t="str">
        <f t="shared" si="194"/>
        <v>Drama</v>
      </c>
      <c r="S527">
        <f t="shared" si="195"/>
        <v>3</v>
      </c>
      <c r="T527" t="s">
        <v>351</v>
      </c>
      <c r="U527" t="s">
        <v>2966</v>
      </c>
      <c r="V527">
        <v>361767</v>
      </c>
      <c r="W527" t="str">
        <f t="shared" si="196"/>
        <v>High</v>
      </c>
      <c r="X527">
        <v>16479</v>
      </c>
      <c r="Y527" t="str">
        <f t="shared" si="197"/>
        <v>Medium</v>
      </c>
      <c r="Z527" t="s">
        <v>2967</v>
      </c>
      <c r="AA527">
        <v>0</v>
      </c>
      <c r="AB527" t="str">
        <f t="shared" si="198"/>
        <v>Symbolic Poster</v>
      </c>
      <c r="AC527" t="s">
        <v>2968</v>
      </c>
      <c r="AD527" t="s">
        <v>2969</v>
      </c>
      <c r="AE527">
        <v>1206</v>
      </c>
      <c r="AF527" t="str">
        <f t="shared" si="199"/>
        <v>Low</v>
      </c>
      <c r="AG527" t="s">
        <v>9</v>
      </c>
      <c r="AH527" t="s">
        <v>10</v>
      </c>
      <c r="AI527" t="s">
        <v>556</v>
      </c>
      <c r="AJ527" t="str">
        <f t="shared" si="200"/>
        <v>Adult</v>
      </c>
      <c r="AK527">
        <v>76000000</v>
      </c>
      <c r="AL527" t="str">
        <f t="shared" si="201"/>
        <v>Medium Budget</v>
      </c>
      <c r="AM527">
        <v>2006</v>
      </c>
      <c r="AN527">
        <f t="shared" si="202"/>
        <v>19</v>
      </c>
      <c r="AO527" t="str">
        <f t="shared" si="203"/>
        <v>Old Classic</v>
      </c>
      <c r="AP527">
        <v>430</v>
      </c>
      <c r="AQ527" t="str">
        <f t="shared" si="204"/>
        <v>Very Low</v>
      </c>
      <c r="AR527">
        <v>7.9</v>
      </c>
      <c r="AS527" t="str">
        <f t="shared" si="205"/>
        <v>Good</v>
      </c>
      <c r="AT527">
        <v>1.85</v>
      </c>
      <c r="AU527" t="str">
        <f t="shared" si="206"/>
        <v>HDTV / Widescreen</v>
      </c>
      <c r="AV527">
        <v>17000</v>
      </c>
      <c r="AW527" t="str">
        <f t="shared" si="207"/>
        <v>Medium</v>
      </c>
    </row>
    <row r="528" spans="1:49" x14ac:dyDescent="0.3">
      <c r="A528" t="s">
        <v>0</v>
      </c>
      <c r="B528" t="s">
        <v>89</v>
      </c>
      <c r="C528">
        <v>290</v>
      </c>
      <c r="D528" t="str">
        <f t="shared" si="187"/>
        <v>Medium</v>
      </c>
      <c r="E528">
        <v>104</v>
      </c>
      <c r="F528" t="str">
        <f t="shared" si="188"/>
        <v>1h 44m</v>
      </c>
      <c r="G528" t="str">
        <f t="shared" si="189"/>
        <v>Standard Movie</v>
      </c>
      <c r="H528">
        <v>0</v>
      </c>
      <c r="I528" t="str">
        <f t="shared" si="190"/>
        <v>Very Low</v>
      </c>
      <c r="J528">
        <v>505</v>
      </c>
      <c r="K528" t="str">
        <f t="shared" si="191"/>
        <v>Very Low</v>
      </c>
      <c r="L528" t="s">
        <v>2970</v>
      </c>
      <c r="M528">
        <v>20000</v>
      </c>
      <c r="N528" t="str">
        <f t="shared" si="192"/>
        <v>Medium</v>
      </c>
      <c r="O528">
        <v>157299717</v>
      </c>
      <c r="P528" t="str">
        <f t="shared" si="193"/>
        <v>Hit</v>
      </c>
      <c r="Q528" t="s">
        <v>44</v>
      </c>
      <c r="R528" t="str">
        <f t="shared" si="194"/>
        <v>Action</v>
      </c>
      <c r="S528">
        <f t="shared" si="195"/>
        <v>3</v>
      </c>
      <c r="T528" t="s">
        <v>234</v>
      </c>
      <c r="U528" t="s">
        <v>2971</v>
      </c>
      <c r="V528">
        <v>452928</v>
      </c>
      <c r="W528" t="str">
        <f t="shared" si="196"/>
        <v>High</v>
      </c>
      <c r="X528">
        <v>21397</v>
      </c>
      <c r="Y528" t="str">
        <f t="shared" si="197"/>
        <v>Medium</v>
      </c>
      <c r="Z528" t="s">
        <v>1257</v>
      </c>
      <c r="AA528">
        <v>0</v>
      </c>
      <c r="AB528" t="str">
        <f t="shared" si="198"/>
        <v>Symbolic Poster</v>
      </c>
      <c r="AC528" t="s">
        <v>2972</v>
      </c>
      <c r="AD528" t="s">
        <v>2973</v>
      </c>
      <c r="AE528">
        <v>1401</v>
      </c>
      <c r="AF528" t="str">
        <f t="shared" si="199"/>
        <v>Low</v>
      </c>
      <c r="AG528" t="s">
        <v>9</v>
      </c>
      <c r="AH528" t="s">
        <v>10</v>
      </c>
      <c r="AI528" t="s">
        <v>11</v>
      </c>
      <c r="AJ528" t="str">
        <f t="shared" si="200"/>
        <v>Teen</v>
      </c>
      <c r="AK528">
        <v>75000000</v>
      </c>
      <c r="AL528" t="str">
        <f t="shared" si="201"/>
        <v>Medium Budget</v>
      </c>
      <c r="AM528">
        <v>2000</v>
      </c>
      <c r="AN528">
        <f t="shared" si="202"/>
        <v>25</v>
      </c>
      <c r="AO528" t="str">
        <f t="shared" si="203"/>
        <v>Old Classic</v>
      </c>
      <c r="AP528">
        <v>764</v>
      </c>
      <c r="AQ528" t="str">
        <f t="shared" si="204"/>
        <v>Very Low</v>
      </c>
      <c r="AR528">
        <v>7.4</v>
      </c>
      <c r="AS528" t="str">
        <f t="shared" si="205"/>
        <v>Good</v>
      </c>
      <c r="AT528">
        <v>2.35</v>
      </c>
      <c r="AU528" t="str">
        <f t="shared" si="206"/>
        <v>Cinematic Widescreen</v>
      </c>
      <c r="AV528">
        <v>0</v>
      </c>
      <c r="AW528" t="str">
        <f t="shared" si="207"/>
        <v>Very Low</v>
      </c>
    </row>
    <row r="529" spans="1:49" x14ac:dyDescent="0.3">
      <c r="A529" t="s">
        <v>0</v>
      </c>
      <c r="B529" t="s">
        <v>2127</v>
      </c>
      <c r="C529">
        <v>316</v>
      </c>
      <c r="D529" t="str">
        <f t="shared" si="187"/>
        <v>Medium</v>
      </c>
      <c r="E529">
        <v>110</v>
      </c>
      <c r="F529" t="str">
        <f t="shared" si="188"/>
        <v>1h 50m</v>
      </c>
      <c r="G529" t="str">
        <f t="shared" si="189"/>
        <v>Standard Movie</v>
      </c>
      <c r="H529">
        <v>335</v>
      </c>
      <c r="I529" t="str">
        <f t="shared" si="190"/>
        <v>Very Low</v>
      </c>
      <c r="J529">
        <v>988</v>
      </c>
      <c r="K529" t="str">
        <f t="shared" si="191"/>
        <v>Very Low</v>
      </c>
      <c r="L529" t="s">
        <v>437</v>
      </c>
      <c r="M529">
        <v>11000</v>
      </c>
      <c r="N529" t="str">
        <f t="shared" si="192"/>
        <v>Medium</v>
      </c>
      <c r="O529">
        <v>134568845</v>
      </c>
      <c r="P529" t="str">
        <f t="shared" si="193"/>
        <v>Hit</v>
      </c>
      <c r="Q529" t="s">
        <v>2974</v>
      </c>
      <c r="R529" t="str">
        <f t="shared" si="194"/>
        <v>Action</v>
      </c>
      <c r="S529">
        <f t="shared" si="195"/>
        <v>4</v>
      </c>
      <c r="T529" t="s">
        <v>536</v>
      </c>
      <c r="U529" t="s">
        <v>2975</v>
      </c>
      <c r="V529">
        <v>299852</v>
      </c>
      <c r="W529" t="str">
        <f t="shared" si="196"/>
        <v>High</v>
      </c>
      <c r="X529">
        <v>25763</v>
      </c>
      <c r="Y529" t="str">
        <f t="shared" si="197"/>
        <v>Medium</v>
      </c>
      <c r="Z529" t="s">
        <v>300</v>
      </c>
      <c r="AA529">
        <v>0</v>
      </c>
      <c r="AB529" t="str">
        <f t="shared" si="198"/>
        <v>Symbolic Poster</v>
      </c>
      <c r="AC529" t="s">
        <v>2976</v>
      </c>
      <c r="AD529" t="s">
        <v>2977</v>
      </c>
      <c r="AE529">
        <v>713</v>
      </c>
      <c r="AF529" t="str">
        <f t="shared" si="199"/>
        <v>Low</v>
      </c>
      <c r="AG529" t="s">
        <v>9</v>
      </c>
      <c r="AH529" t="s">
        <v>10</v>
      </c>
      <c r="AI529" t="s">
        <v>556</v>
      </c>
      <c r="AJ529" t="str">
        <f t="shared" si="200"/>
        <v>Adult</v>
      </c>
      <c r="AK529">
        <v>75000000</v>
      </c>
      <c r="AL529" t="str">
        <f t="shared" si="201"/>
        <v>Medium Budget</v>
      </c>
      <c r="AM529">
        <v>2008</v>
      </c>
      <c r="AN529">
        <f t="shared" si="202"/>
        <v>17</v>
      </c>
      <c r="AO529" t="str">
        <f t="shared" si="203"/>
        <v>Old Classic</v>
      </c>
      <c r="AP529">
        <v>11000</v>
      </c>
      <c r="AQ529" t="str">
        <f t="shared" si="204"/>
        <v>Medium</v>
      </c>
      <c r="AR529">
        <v>6.7</v>
      </c>
      <c r="AS529" t="str">
        <f t="shared" si="205"/>
        <v>Average</v>
      </c>
      <c r="AT529">
        <v>2.35</v>
      </c>
      <c r="AU529" t="str">
        <f t="shared" si="206"/>
        <v>Cinematic Widescreen</v>
      </c>
      <c r="AV529">
        <v>0</v>
      </c>
      <c r="AW529" t="str">
        <f t="shared" si="207"/>
        <v>Very Low</v>
      </c>
    </row>
    <row r="530" spans="1:49" x14ac:dyDescent="0.3">
      <c r="A530" t="s">
        <v>0</v>
      </c>
      <c r="B530" t="s">
        <v>249</v>
      </c>
      <c r="C530">
        <v>122</v>
      </c>
      <c r="D530" t="str">
        <f t="shared" si="187"/>
        <v>Low</v>
      </c>
      <c r="E530">
        <v>136</v>
      </c>
      <c r="F530" t="str">
        <f t="shared" si="188"/>
        <v>2h 16m</v>
      </c>
      <c r="G530" t="str">
        <f t="shared" si="189"/>
        <v>Long Movie</v>
      </c>
      <c r="H530">
        <v>0</v>
      </c>
      <c r="I530" t="str">
        <f t="shared" si="190"/>
        <v>Very Low</v>
      </c>
      <c r="J530">
        <v>904</v>
      </c>
      <c r="K530" t="str">
        <f t="shared" si="191"/>
        <v>Very Low</v>
      </c>
      <c r="L530" t="s">
        <v>2978</v>
      </c>
      <c r="M530">
        <v>12000</v>
      </c>
      <c r="N530" t="str">
        <f t="shared" si="192"/>
        <v>Medium</v>
      </c>
      <c r="O530">
        <v>134006721</v>
      </c>
      <c r="P530" t="str">
        <f t="shared" si="193"/>
        <v>Hit</v>
      </c>
      <c r="Q530" t="s">
        <v>22</v>
      </c>
      <c r="R530" t="str">
        <f t="shared" si="194"/>
        <v>Action</v>
      </c>
      <c r="S530">
        <f t="shared" si="195"/>
        <v>3</v>
      </c>
      <c r="T530" t="s">
        <v>676</v>
      </c>
      <c r="U530" t="s">
        <v>2979</v>
      </c>
      <c r="V530">
        <v>259492</v>
      </c>
      <c r="W530" t="str">
        <f t="shared" si="196"/>
        <v>High</v>
      </c>
      <c r="X530">
        <v>15999</v>
      </c>
      <c r="Y530" t="str">
        <f t="shared" si="197"/>
        <v>Medium</v>
      </c>
      <c r="Z530" t="s">
        <v>2980</v>
      </c>
      <c r="AA530">
        <v>1</v>
      </c>
      <c r="AB530" t="str">
        <f t="shared" si="198"/>
        <v>Solo Star Poster</v>
      </c>
      <c r="AC530" t="s">
        <v>2981</v>
      </c>
      <c r="AD530" t="s">
        <v>2982</v>
      </c>
      <c r="AE530">
        <v>415</v>
      </c>
      <c r="AF530" t="str">
        <f t="shared" si="199"/>
        <v>Very Low</v>
      </c>
      <c r="AG530" t="s">
        <v>9</v>
      </c>
      <c r="AH530" t="s">
        <v>10</v>
      </c>
      <c r="AI530" t="s">
        <v>556</v>
      </c>
      <c r="AJ530" t="str">
        <f t="shared" si="200"/>
        <v>Adult</v>
      </c>
      <c r="AK530">
        <v>75000000</v>
      </c>
      <c r="AL530" t="str">
        <f t="shared" si="201"/>
        <v>Medium Budget</v>
      </c>
      <c r="AM530">
        <v>1996</v>
      </c>
      <c r="AN530">
        <f t="shared" si="202"/>
        <v>29</v>
      </c>
      <c r="AO530" t="str">
        <f t="shared" si="203"/>
        <v>Old Classic</v>
      </c>
      <c r="AP530">
        <v>2000</v>
      </c>
      <c r="AQ530" t="str">
        <f t="shared" si="204"/>
        <v>Low</v>
      </c>
      <c r="AR530">
        <v>7.4</v>
      </c>
      <c r="AS530" t="str">
        <f t="shared" si="205"/>
        <v>Good</v>
      </c>
      <c r="AT530">
        <v>2.35</v>
      </c>
      <c r="AU530" t="str">
        <f t="shared" si="206"/>
        <v>Cinematic Widescreen</v>
      </c>
      <c r="AV530">
        <v>51000</v>
      </c>
      <c r="AW530" t="str">
        <f t="shared" si="207"/>
        <v>High</v>
      </c>
    </row>
    <row r="531" spans="1:49" x14ac:dyDescent="0.3">
      <c r="A531" t="s">
        <v>0</v>
      </c>
      <c r="B531" t="s">
        <v>1249</v>
      </c>
      <c r="C531">
        <v>164</v>
      </c>
      <c r="D531" t="str">
        <f t="shared" si="187"/>
        <v>Low</v>
      </c>
      <c r="E531">
        <v>115</v>
      </c>
      <c r="F531" t="str">
        <f t="shared" si="188"/>
        <v>1h 55m</v>
      </c>
      <c r="G531" t="str">
        <f t="shared" si="189"/>
        <v>Standard Movie</v>
      </c>
      <c r="H531">
        <v>107</v>
      </c>
      <c r="I531" t="str">
        <f t="shared" si="190"/>
        <v>Very Low</v>
      </c>
      <c r="J531">
        <v>241</v>
      </c>
      <c r="K531" t="str">
        <f t="shared" si="191"/>
        <v>Very Low</v>
      </c>
      <c r="L531" t="s">
        <v>2983</v>
      </c>
      <c r="M531">
        <v>835</v>
      </c>
      <c r="N531" t="str">
        <f t="shared" si="192"/>
        <v>Low</v>
      </c>
      <c r="O531">
        <v>195329763</v>
      </c>
      <c r="P531" t="str">
        <f t="shared" si="193"/>
        <v>Hit</v>
      </c>
      <c r="Q531" t="s">
        <v>1006</v>
      </c>
      <c r="R531" t="str">
        <f t="shared" si="194"/>
        <v>Action</v>
      </c>
      <c r="S531">
        <f t="shared" si="195"/>
        <v>6</v>
      </c>
      <c r="T531" t="s">
        <v>2078</v>
      </c>
      <c r="U531" t="s">
        <v>2984</v>
      </c>
      <c r="V531">
        <v>194249</v>
      </c>
      <c r="W531" t="str">
        <f t="shared" si="196"/>
        <v>Medium</v>
      </c>
      <c r="X531">
        <v>1815</v>
      </c>
      <c r="Y531" t="str">
        <f t="shared" si="197"/>
        <v>Low</v>
      </c>
      <c r="Z531" t="s">
        <v>2985</v>
      </c>
      <c r="AA531">
        <v>0</v>
      </c>
      <c r="AB531" t="str">
        <f t="shared" si="198"/>
        <v>Symbolic Poster</v>
      </c>
      <c r="AC531" t="s">
        <v>2986</v>
      </c>
      <c r="AD531" t="s">
        <v>2987</v>
      </c>
      <c r="AE531">
        <v>253</v>
      </c>
      <c r="AF531" t="str">
        <f t="shared" si="199"/>
        <v>Very Low</v>
      </c>
      <c r="AG531" t="s">
        <v>9</v>
      </c>
      <c r="AH531" t="s">
        <v>10</v>
      </c>
      <c r="AI531" t="s">
        <v>66</v>
      </c>
      <c r="AJ531" t="str">
        <f t="shared" si="200"/>
        <v>Family</v>
      </c>
      <c r="AK531">
        <v>80000000</v>
      </c>
      <c r="AL531" t="str">
        <f t="shared" si="201"/>
        <v>Medium Budget</v>
      </c>
      <c r="AM531">
        <v>2006</v>
      </c>
      <c r="AN531">
        <f t="shared" si="202"/>
        <v>19</v>
      </c>
      <c r="AO531" t="str">
        <f t="shared" si="203"/>
        <v>Old Classic</v>
      </c>
      <c r="AP531">
        <v>590</v>
      </c>
      <c r="AQ531" t="str">
        <f t="shared" si="204"/>
        <v>Very Low</v>
      </c>
      <c r="AR531">
        <v>6.9</v>
      </c>
      <c r="AS531" t="str">
        <f t="shared" si="205"/>
        <v>Average</v>
      </c>
      <c r="AT531">
        <v>1.85</v>
      </c>
      <c r="AU531" t="str">
        <f t="shared" si="206"/>
        <v>HDTV / Widescreen</v>
      </c>
      <c r="AV531">
        <v>0</v>
      </c>
      <c r="AW531" t="str">
        <f t="shared" si="207"/>
        <v>Very Low</v>
      </c>
    </row>
    <row r="532" spans="1:49" x14ac:dyDescent="0.3">
      <c r="A532" t="s">
        <v>0</v>
      </c>
      <c r="B532" t="s">
        <v>2438</v>
      </c>
      <c r="C532">
        <v>147</v>
      </c>
      <c r="D532" t="str">
        <f t="shared" si="187"/>
        <v>Low</v>
      </c>
      <c r="E532">
        <v>99</v>
      </c>
      <c r="F532" t="str">
        <f t="shared" si="188"/>
        <v>1h 39m</v>
      </c>
      <c r="G532" t="str">
        <f t="shared" si="189"/>
        <v>Standard Movie</v>
      </c>
      <c r="H532">
        <v>88</v>
      </c>
      <c r="I532" t="str">
        <f t="shared" si="190"/>
        <v>Very Low</v>
      </c>
      <c r="J532">
        <v>328</v>
      </c>
      <c r="K532" t="str">
        <f t="shared" si="191"/>
        <v>Very Low</v>
      </c>
      <c r="L532" t="s">
        <v>2988</v>
      </c>
      <c r="M532">
        <v>11000</v>
      </c>
      <c r="N532" t="str">
        <f t="shared" si="192"/>
        <v>Medium</v>
      </c>
      <c r="O532">
        <v>120776832</v>
      </c>
      <c r="P532" t="str">
        <f t="shared" si="193"/>
        <v>Hit</v>
      </c>
      <c r="Q532" t="s">
        <v>1652</v>
      </c>
      <c r="R532" t="str">
        <f t="shared" si="194"/>
        <v>Comedy</v>
      </c>
      <c r="S532">
        <f t="shared" si="195"/>
        <v>2</v>
      </c>
      <c r="T532" t="s">
        <v>2151</v>
      </c>
      <c r="U532" t="s">
        <v>2989</v>
      </c>
      <c r="V532">
        <v>266103</v>
      </c>
      <c r="W532" t="str">
        <f t="shared" si="196"/>
        <v>High</v>
      </c>
      <c r="X532">
        <v>12952</v>
      </c>
      <c r="Y532" t="str">
        <f t="shared" si="197"/>
        <v>Medium</v>
      </c>
      <c r="Z532" t="s">
        <v>2990</v>
      </c>
      <c r="AA532">
        <v>2</v>
      </c>
      <c r="AB532" t="str">
        <f t="shared" si="198"/>
        <v>Duo/Trio Poster</v>
      </c>
      <c r="AC532" t="s">
        <v>2991</v>
      </c>
      <c r="AD532" t="s">
        <v>2992</v>
      </c>
      <c r="AE532">
        <v>456</v>
      </c>
      <c r="AF532" t="str">
        <f t="shared" si="199"/>
        <v>Very Low</v>
      </c>
      <c r="AG532" t="s">
        <v>9</v>
      </c>
      <c r="AH532" t="s">
        <v>10</v>
      </c>
      <c r="AI532" t="s">
        <v>11</v>
      </c>
      <c r="AJ532" t="str">
        <f t="shared" si="200"/>
        <v>Teen</v>
      </c>
      <c r="AK532">
        <v>75000000</v>
      </c>
      <c r="AL532" t="str">
        <f t="shared" si="201"/>
        <v>Medium Budget</v>
      </c>
      <c r="AM532">
        <v>2004</v>
      </c>
      <c r="AN532">
        <f t="shared" si="202"/>
        <v>21</v>
      </c>
      <c r="AO532" t="str">
        <f t="shared" si="203"/>
        <v>Old Classic</v>
      </c>
      <c r="AP532">
        <v>427</v>
      </c>
      <c r="AQ532" t="str">
        <f t="shared" si="204"/>
        <v>Very Low</v>
      </c>
      <c r="AR532">
        <v>6.8</v>
      </c>
      <c r="AS532" t="str">
        <f t="shared" si="205"/>
        <v>Average</v>
      </c>
      <c r="AT532">
        <v>2.35</v>
      </c>
      <c r="AU532" t="str">
        <f t="shared" si="206"/>
        <v>Cinematic Widescreen</v>
      </c>
      <c r="AV532">
        <v>11000</v>
      </c>
      <c r="AW532" t="str">
        <f t="shared" si="207"/>
        <v>Medium</v>
      </c>
    </row>
    <row r="533" spans="1:49" x14ac:dyDescent="0.3">
      <c r="A533" t="s">
        <v>0</v>
      </c>
      <c r="B533" t="s">
        <v>2583</v>
      </c>
      <c r="C533">
        <v>219</v>
      </c>
      <c r="D533" t="str">
        <f t="shared" si="187"/>
        <v>Medium</v>
      </c>
      <c r="E533">
        <v>117</v>
      </c>
      <c r="F533" t="str">
        <f t="shared" si="188"/>
        <v>1h 57m</v>
      </c>
      <c r="G533" t="str">
        <f t="shared" si="189"/>
        <v>Standard Movie</v>
      </c>
      <c r="H533">
        <v>163</v>
      </c>
      <c r="I533" t="str">
        <f t="shared" si="190"/>
        <v>Very Low</v>
      </c>
      <c r="J533">
        <v>260</v>
      </c>
      <c r="K533" t="str">
        <f t="shared" si="191"/>
        <v>Very Low</v>
      </c>
      <c r="L533" t="s">
        <v>2993</v>
      </c>
      <c r="M533">
        <v>719</v>
      </c>
      <c r="N533" t="str">
        <f t="shared" si="192"/>
        <v>Low</v>
      </c>
      <c r="O533">
        <v>118823091</v>
      </c>
      <c r="P533" t="str">
        <f t="shared" si="193"/>
        <v>Hit</v>
      </c>
      <c r="Q533" t="s">
        <v>2994</v>
      </c>
      <c r="R533" t="str">
        <f t="shared" si="194"/>
        <v>Comedy</v>
      </c>
      <c r="S533">
        <f t="shared" si="195"/>
        <v>6</v>
      </c>
      <c r="T533" t="s">
        <v>2995</v>
      </c>
      <c r="U533" t="s">
        <v>2996</v>
      </c>
      <c r="V533">
        <v>98693</v>
      </c>
      <c r="W533" t="str">
        <f t="shared" si="196"/>
        <v>Medium</v>
      </c>
      <c r="X533">
        <v>1673</v>
      </c>
      <c r="Y533" t="str">
        <f t="shared" si="197"/>
        <v>Low</v>
      </c>
      <c r="Z533" t="s">
        <v>2997</v>
      </c>
      <c r="AA533">
        <v>9</v>
      </c>
      <c r="AB533" t="str">
        <f t="shared" si="198"/>
        <v>Ensemble Poster</v>
      </c>
      <c r="AC533" t="s">
        <v>2998</v>
      </c>
      <c r="AD533" t="s">
        <v>2999</v>
      </c>
      <c r="AE533">
        <v>401</v>
      </c>
      <c r="AF533" t="str">
        <f t="shared" si="199"/>
        <v>Very Low</v>
      </c>
      <c r="AG533" t="s">
        <v>9</v>
      </c>
      <c r="AH533" t="s">
        <v>10</v>
      </c>
      <c r="AI533" t="s">
        <v>66</v>
      </c>
      <c r="AJ533" t="str">
        <f t="shared" si="200"/>
        <v>Family</v>
      </c>
      <c r="AK533">
        <v>75000000</v>
      </c>
      <c r="AL533" t="str">
        <f t="shared" si="201"/>
        <v>Medium Budget</v>
      </c>
      <c r="AM533">
        <v>2007</v>
      </c>
      <c r="AN533">
        <f t="shared" si="202"/>
        <v>18</v>
      </c>
      <c r="AO533" t="str">
        <f t="shared" si="203"/>
        <v>Old Classic</v>
      </c>
      <c r="AP533">
        <v>339</v>
      </c>
      <c r="AQ533" t="str">
        <f t="shared" si="204"/>
        <v>Very Low</v>
      </c>
      <c r="AR533">
        <v>6.7</v>
      </c>
      <c r="AS533" t="str">
        <f t="shared" si="205"/>
        <v>Average</v>
      </c>
      <c r="AT533">
        <v>2.35</v>
      </c>
      <c r="AU533" t="str">
        <f t="shared" si="206"/>
        <v>Cinematic Widescreen</v>
      </c>
      <c r="AV533">
        <v>0</v>
      </c>
      <c r="AW533" t="str">
        <f t="shared" si="207"/>
        <v>Very Low</v>
      </c>
    </row>
    <row r="534" spans="1:49" x14ac:dyDescent="0.3">
      <c r="A534" t="s">
        <v>0</v>
      </c>
      <c r="B534" t="s">
        <v>2037</v>
      </c>
      <c r="C534">
        <v>167</v>
      </c>
      <c r="D534" t="str">
        <f t="shared" si="187"/>
        <v>Low</v>
      </c>
      <c r="E534">
        <v>125</v>
      </c>
      <c r="F534" t="str">
        <f t="shared" si="188"/>
        <v>2h 5m</v>
      </c>
      <c r="G534" t="str">
        <f t="shared" si="189"/>
        <v>Long Movie</v>
      </c>
      <c r="H534">
        <v>212</v>
      </c>
      <c r="I534" t="str">
        <f t="shared" si="190"/>
        <v>Very Low</v>
      </c>
      <c r="J534">
        <v>394</v>
      </c>
      <c r="K534" t="str">
        <f t="shared" si="191"/>
        <v>Very Low</v>
      </c>
      <c r="L534" t="s">
        <v>3000</v>
      </c>
      <c r="M534">
        <v>613</v>
      </c>
      <c r="N534" t="str">
        <f t="shared" si="192"/>
        <v>Low</v>
      </c>
      <c r="O534">
        <v>41814863</v>
      </c>
      <c r="P534" t="str">
        <f t="shared" si="193"/>
        <v>Average</v>
      </c>
      <c r="Q534" t="s">
        <v>3001</v>
      </c>
      <c r="R534" t="str">
        <f t="shared" si="194"/>
        <v>Horror</v>
      </c>
      <c r="S534">
        <f t="shared" si="195"/>
        <v>3</v>
      </c>
      <c r="T534" t="s">
        <v>1070</v>
      </c>
      <c r="U534" t="s">
        <v>3002</v>
      </c>
      <c r="V534">
        <v>28635</v>
      </c>
      <c r="W534" t="str">
        <f t="shared" si="196"/>
        <v>Low</v>
      </c>
      <c r="X534">
        <v>1970</v>
      </c>
      <c r="Y534" t="str">
        <f t="shared" si="197"/>
        <v>Low</v>
      </c>
      <c r="Z534" t="s">
        <v>3003</v>
      </c>
      <c r="AA534">
        <v>0</v>
      </c>
      <c r="AB534" t="str">
        <f t="shared" si="198"/>
        <v>Symbolic Poster</v>
      </c>
      <c r="AC534" t="s">
        <v>3004</v>
      </c>
      <c r="AD534" t="s">
        <v>3005</v>
      </c>
      <c r="AE534">
        <v>308</v>
      </c>
      <c r="AF534" t="str">
        <f t="shared" si="199"/>
        <v>Very Low</v>
      </c>
      <c r="AG534" t="s">
        <v>9</v>
      </c>
      <c r="AH534" t="s">
        <v>10</v>
      </c>
      <c r="AI534" t="s">
        <v>556</v>
      </c>
      <c r="AJ534" t="str">
        <f t="shared" si="200"/>
        <v>Adult</v>
      </c>
      <c r="AK534">
        <v>50000000</v>
      </c>
      <c r="AL534" t="str">
        <f t="shared" si="201"/>
        <v>Medium Budget</v>
      </c>
      <c r="AM534">
        <v>2004</v>
      </c>
      <c r="AN534">
        <f t="shared" si="202"/>
        <v>21</v>
      </c>
      <c r="AO534" t="str">
        <f t="shared" si="203"/>
        <v>Old Classic</v>
      </c>
      <c r="AP534">
        <v>422</v>
      </c>
      <c r="AQ534" t="str">
        <f t="shared" si="204"/>
        <v>Very Low</v>
      </c>
      <c r="AR534">
        <v>5.0999999999999996</v>
      </c>
      <c r="AS534" t="str">
        <f t="shared" si="205"/>
        <v>Below Average</v>
      </c>
      <c r="AT534">
        <v>2</v>
      </c>
      <c r="AU534" t="str">
        <f t="shared" si="206"/>
        <v/>
      </c>
      <c r="AV534">
        <v>893</v>
      </c>
      <c r="AW534" t="str">
        <f t="shared" si="207"/>
        <v>Very Low</v>
      </c>
    </row>
    <row r="535" spans="1:49" x14ac:dyDescent="0.3">
      <c r="A535" t="s">
        <v>0</v>
      </c>
      <c r="B535" t="s">
        <v>3006</v>
      </c>
      <c r="C535">
        <v>70</v>
      </c>
      <c r="D535" t="str">
        <f t="shared" si="187"/>
        <v>Low</v>
      </c>
      <c r="E535">
        <v>110</v>
      </c>
      <c r="F535" t="str">
        <f t="shared" si="188"/>
        <v>1h 50m</v>
      </c>
      <c r="G535" t="str">
        <f t="shared" si="189"/>
        <v>Standard Movie</v>
      </c>
      <c r="H535">
        <v>16</v>
      </c>
      <c r="I535" t="str">
        <f t="shared" si="190"/>
        <v>Very Low</v>
      </c>
      <c r="J535">
        <v>692</v>
      </c>
      <c r="K535" t="str">
        <f t="shared" si="191"/>
        <v>Very Low</v>
      </c>
      <c r="L535" t="s">
        <v>1806</v>
      </c>
      <c r="M535">
        <v>2000</v>
      </c>
      <c r="N535" t="str">
        <f t="shared" si="192"/>
        <v>Low</v>
      </c>
      <c r="O535">
        <v>97360069</v>
      </c>
      <c r="P535" t="str">
        <f t="shared" si="193"/>
        <v>Hit</v>
      </c>
      <c r="Q535" t="s">
        <v>3007</v>
      </c>
      <c r="R535" t="str">
        <f t="shared" si="194"/>
        <v>Action</v>
      </c>
      <c r="S535">
        <f t="shared" si="195"/>
        <v>5</v>
      </c>
      <c r="T535" t="s">
        <v>873</v>
      </c>
      <c r="U535" t="s">
        <v>3008</v>
      </c>
      <c r="V535">
        <v>36491</v>
      </c>
      <c r="W535" t="str">
        <f t="shared" si="196"/>
        <v>Low</v>
      </c>
      <c r="X535">
        <v>5320</v>
      </c>
      <c r="Y535" t="str">
        <f t="shared" si="197"/>
        <v>Low</v>
      </c>
      <c r="Z535" t="s">
        <v>696</v>
      </c>
      <c r="AA535">
        <v>0</v>
      </c>
      <c r="AB535" t="str">
        <f t="shared" si="198"/>
        <v>Symbolic Poster</v>
      </c>
      <c r="AC535" t="s">
        <v>3009</v>
      </c>
      <c r="AD535" t="s">
        <v>3010</v>
      </c>
      <c r="AE535">
        <v>231</v>
      </c>
      <c r="AF535" t="str">
        <f t="shared" si="199"/>
        <v>Very Low</v>
      </c>
      <c r="AG535" t="s">
        <v>9</v>
      </c>
      <c r="AH535" t="s">
        <v>10</v>
      </c>
      <c r="AI535" t="s">
        <v>66</v>
      </c>
      <c r="AJ535" t="str">
        <f t="shared" si="200"/>
        <v>Family</v>
      </c>
      <c r="AK535">
        <v>75000000</v>
      </c>
      <c r="AL535" t="str">
        <f t="shared" si="201"/>
        <v>Medium Budget</v>
      </c>
      <c r="AM535">
        <v>1999</v>
      </c>
      <c r="AN535">
        <f t="shared" si="202"/>
        <v>26</v>
      </c>
      <c r="AO535" t="str">
        <f t="shared" si="203"/>
        <v>Old Classic</v>
      </c>
      <c r="AP535">
        <v>710</v>
      </c>
      <c r="AQ535" t="str">
        <f t="shared" si="204"/>
        <v>Very Low</v>
      </c>
      <c r="AR535">
        <v>4.0999999999999996</v>
      </c>
      <c r="AS535" t="str">
        <f t="shared" si="205"/>
        <v>Poor</v>
      </c>
      <c r="AT535">
        <v>1.85</v>
      </c>
      <c r="AU535" t="str">
        <f t="shared" si="206"/>
        <v>HDTV / Widescreen</v>
      </c>
      <c r="AV535">
        <v>509</v>
      </c>
      <c r="AW535" t="str">
        <f t="shared" si="207"/>
        <v>Very Low</v>
      </c>
    </row>
    <row r="536" spans="1:49" x14ac:dyDescent="0.3">
      <c r="A536" t="s">
        <v>0</v>
      </c>
      <c r="B536" t="s">
        <v>1085</v>
      </c>
      <c r="C536">
        <v>384</v>
      </c>
      <c r="D536" t="str">
        <f t="shared" si="187"/>
        <v>Medium</v>
      </c>
      <c r="E536">
        <v>125</v>
      </c>
      <c r="F536" t="str">
        <f t="shared" si="188"/>
        <v>2h 5m</v>
      </c>
      <c r="G536" t="str">
        <f t="shared" si="189"/>
        <v>Long Movie</v>
      </c>
      <c r="H536">
        <v>255</v>
      </c>
      <c r="I536" t="str">
        <f t="shared" si="190"/>
        <v>Very Low</v>
      </c>
      <c r="J536">
        <v>963</v>
      </c>
      <c r="K536" t="str">
        <f t="shared" si="191"/>
        <v>Very Low</v>
      </c>
      <c r="L536" t="s">
        <v>300</v>
      </c>
      <c r="M536">
        <v>11000</v>
      </c>
      <c r="N536" t="str">
        <f t="shared" si="192"/>
        <v>Medium</v>
      </c>
      <c r="O536">
        <v>117698894</v>
      </c>
      <c r="P536" t="str">
        <f t="shared" si="193"/>
        <v>Hit</v>
      </c>
      <c r="Q536" t="s">
        <v>2186</v>
      </c>
      <c r="R536" t="str">
        <f t="shared" si="194"/>
        <v>Crime</v>
      </c>
      <c r="S536">
        <f t="shared" si="195"/>
        <v>3</v>
      </c>
      <c r="T536" t="s">
        <v>437</v>
      </c>
      <c r="U536" t="s">
        <v>3011</v>
      </c>
      <c r="V536">
        <v>447979</v>
      </c>
      <c r="W536" t="str">
        <f t="shared" si="196"/>
        <v>High</v>
      </c>
      <c r="X536">
        <v>13312</v>
      </c>
      <c r="Y536" t="str">
        <f t="shared" si="197"/>
        <v>Medium</v>
      </c>
      <c r="Z536" t="s">
        <v>3012</v>
      </c>
      <c r="AA536">
        <v>6</v>
      </c>
      <c r="AB536" t="str">
        <f t="shared" si="198"/>
        <v>Ensemble Poster</v>
      </c>
      <c r="AC536" t="s">
        <v>3013</v>
      </c>
      <c r="AD536" t="s">
        <v>3014</v>
      </c>
      <c r="AE536">
        <v>629</v>
      </c>
      <c r="AF536" t="str">
        <f t="shared" si="199"/>
        <v>Low</v>
      </c>
      <c r="AG536" t="s">
        <v>9</v>
      </c>
      <c r="AH536" t="s">
        <v>10</v>
      </c>
      <c r="AI536" t="s">
        <v>11</v>
      </c>
      <c r="AJ536" t="str">
        <f t="shared" si="200"/>
        <v>Teen</v>
      </c>
      <c r="AK536">
        <v>75000000</v>
      </c>
      <c r="AL536" t="str">
        <f t="shared" si="201"/>
        <v>Medium Budget</v>
      </c>
      <c r="AM536">
        <v>2013</v>
      </c>
      <c r="AN536">
        <f t="shared" si="202"/>
        <v>12</v>
      </c>
      <c r="AO536" t="str">
        <f t="shared" si="203"/>
        <v>Modern Classic</v>
      </c>
      <c r="AP536">
        <v>988</v>
      </c>
      <c r="AQ536" t="str">
        <f t="shared" si="204"/>
        <v>Very Low</v>
      </c>
      <c r="AR536">
        <v>7.3</v>
      </c>
      <c r="AS536" t="str">
        <f t="shared" si="205"/>
        <v>Good</v>
      </c>
      <c r="AT536">
        <v>2.35</v>
      </c>
      <c r="AU536" t="str">
        <f t="shared" si="206"/>
        <v>Cinematic Widescreen</v>
      </c>
      <c r="AV536">
        <v>105000</v>
      </c>
      <c r="AW536" t="str">
        <f t="shared" si="207"/>
        <v>High</v>
      </c>
    </row>
    <row r="537" spans="1:49" x14ac:dyDescent="0.3">
      <c r="A537" t="s">
        <v>0</v>
      </c>
      <c r="B537" t="s">
        <v>2149</v>
      </c>
      <c r="C537">
        <v>179</v>
      </c>
      <c r="D537" t="str">
        <f t="shared" si="187"/>
        <v>Low</v>
      </c>
      <c r="E537">
        <v>102</v>
      </c>
      <c r="F537" t="str">
        <f t="shared" si="188"/>
        <v>1h 42m</v>
      </c>
      <c r="G537" t="str">
        <f t="shared" si="189"/>
        <v>Standard Movie</v>
      </c>
      <c r="H537">
        <v>221</v>
      </c>
      <c r="I537" t="str">
        <f t="shared" si="190"/>
        <v>Very Low</v>
      </c>
      <c r="J537">
        <v>4000</v>
      </c>
      <c r="K537" t="str">
        <f t="shared" si="191"/>
        <v>Low</v>
      </c>
      <c r="L537" t="s">
        <v>2151</v>
      </c>
      <c r="M537">
        <v>12000</v>
      </c>
      <c r="N537" t="str">
        <f t="shared" si="192"/>
        <v>Medium</v>
      </c>
      <c r="O537">
        <v>162001186</v>
      </c>
      <c r="P537" t="str">
        <f t="shared" si="193"/>
        <v>Hit</v>
      </c>
      <c r="Q537" t="s">
        <v>1642</v>
      </c>
      <c r="R537" t="str">
        <f t="shared" si="194"/>
        <v>Comedy</v>
      </c>
      <c r="S537">
        <f t="shared" si="195"/>
        <v>1</v>
      </c>
      <c r="T537" t="s">
        <v>243</v>
      </c>
      <c r="U537" t="s">
        <v>3015</v>
      </c>
      <c r="V537">
        <v>181443</v>
      </c>
      <c r="W537" t="str">
        <f t="shared" si="196"/>
        <v>Medium</v>
      </c>
      <c r="X537">
        <v>28497</v>
      </c>
      <c r="Y537" t="str">
        <f t="shared" si="197"/>
        <v>Medium</v>
      </c>
      <c r="Z537" t="s">
        <v>464</v>
      </c>
      <c r="AA537">
        <v>4</v>
      </c>
      <c r="AB537" t="str">
        <f t="shared" si="198"/>
        <v>Ensemble Poster</v>
      </c>
      <c r="AC537" t="s">
        <v>3016</v>
      </c>
      <c r="AD537" t="s">
        <v>3017</v>
      </c>
      <c r="AE537">
        <v>311</v>
      </c>
      <c r="AF537" t="str">
        <f t="shared" si="199"/>
        <v>Very Low</v>
      </c>
      <c r="AG537" t="s">
        <v>9</v>
      </c>
      <c r="AH537" t="s">
        <v>10</v>
      </c>
      <c r="AI537" t="s">
        <v>11</v>
      </c>
      <c r="AJ537" t="str">
        <f t="shared" si="200"/>
        <v>Teen</v>
      </c>
      <c r="AK537">
        <v>80000000</v>
      </c>
      <c r="AL537" t="str">
        <f t="shared" si="201"/>
        <v>Medium Budget</v>
      </c>
      <c r="AM537">
        <v>2010</v>
      </c>
      <c r="AN537">
        <f t="shared" si="202"/>
        <v>15</v>
      </c>
      <c r="AO537" t="str">
        <f t="shared" si="203"/>
        <v>Modern Classic</v>
      </c>
      <c r="AP537">
        <v>11000</v>
      </c>
      <c r="AQ537" t="str">
        <f t="shared" si="204"/>
        <v>Medium</v>
      </c>
      <c r="AR537">
        <v>6</v>
      </c>
      <c r="AS537" t="str">
        <f t="shared" si="205"/>
        <v>Average</v>
      </c>
      <c r="AT537">
        <v>1.85</v>
      </c>
      <c r="AU537" t="str">
        <f t="shared" si="206"/>
        <v>HDTV / Widescreen</v>
      </c>
      <c r="AV537">
        <v>12000</v>
      </c>
      <c r="AW537" t="str">
        <f t="shared" si="207"/>
        <v>Medium</v>
      </c>
    </row>
    <row r="538" spans="1:49" x14ac:dyDescent="0.3">
      <c r="A538" t="s">
        <v>0</v>
      </c>
      <c r="B538" t="s">
        <v>360</v>
      </c>
      <c r="C538">
        <v>151</v>
      </c>
      <c r="D538" t="str">
        <f t="shared" si="187"/>
        <v>Low</v>
      </c>
      <c r="E538">
        <v>128</v>
      </c>
      <c r="F538" t="str">
        <f t="shared" si="188"/>
        <v>2h 8m</v>
      </c>
      <c r="G538" t="str">
        <f t="shared" si="189"/>
        <v>Long Movie</v>
      </c>
      <c r="H538">
        <v>14000</v>
      </c>
      <c r="I538" t="str">
        <f t="shared" si="190"/>
        <v>Medium</v>
      </c>
      <c r="J538">
        <v>232</v>
      </c>
      <c r="K538" t="str">
        <f t="shared" si="191"/>
        <v>Very Low</v>
      </c>
      <c r="L538" t="s">
        <v>1617</v>
      </c>
      <c r="M538">
        <v>15000</v>
      </c>
      <c r="N538" t="str">
        <f t="shared" si="192"/>
        <v>Medium</v>
      </c>
      <c r="O538">
        <v>77032279</v>
      </c>
      <c r="P538" t="str">
        <f t="shared" si="193"/>
        <v>Hit</v>
      </c>
      <c r="Q538" t="s">
        <v>2498</v>
      </c>
      <c r="R538" t="str">
        <f t="shared" si="194"/>
        <v>Comedy</v>
      </c>
      <c r="S538">
        <f t="shared" si="195"/>
        <v>2</v>
      </c>
      <c r="T538" t="s">
        <v>293</v>
      </c>
      <c r="U538" t="s">
        <v>3018</v>
      </c>
      <c r="V538">
        <v>303864</v>
      </c>
      <c r="W538" t="str">
        <f t="shared" si="196"/>
        <v>High</v>
      </c>
      <c r="X538">
        <v>16199</v>
      </c>
      <c r="Y538" t="str">
        <f t="shared" si="197"/>
        <v>Medium</v>
      </c>
      <c r="Z538" t="s">
        <v>3019</v>
      </c>
      <c r="AA538">
        <v>0</v>
      </c>
      <c r="AB538" t="str">
        <f t="shared" si="198"/>
        <v>Symbolic Poster</v>
      </c>
      <c r="AC538" t="s">
        <v>3020</v>
      </c>
      <c r="AD538" t="s">
        <v>3021</v>
      </c>
      <c r="AE538">
        <v>596</v>
      </c>
      <c r="AF538" t="str">
        <f t="shared" si="199"/>
        <v>Low</v>
      </c>
      <c r="AG538" t="s">
        <v>9</v>
      </c>
      <c r="AH538" t="s">
        <v>10</v>
      </c>
      <c r="AI538" t="s">
        <v>11</v>
      </c>
      <c r="AJ538" t="str">
        <f t="shared" si="200"/>
        <v>Teen</v>
      </c>
      <c r="AK538">
        <v>60000000</v>
      </c>
      <c r="AL538" t="str">
        <f t="shared" si="201"/>
        <v>Medium Budget</v>
      </c>
      <c r="AM538">
        <v>2004</v>
      </c>
      <c r="AN538">
        <f t="shared" si="202"/>
        <v>21</v>
      </c>
      <c r="AO538" t="str">
        <f t="shared" si="203"/>
        <v>Old Classic</v>
      </c>
      <c r="AP538">
        <v>466</v>
      </c>
      <c r="AQ538" t="str">
        <f t="shared" si="204"/>
        <v>Very Low</v>
      </c>
      <c r="AR538">
        <v>7.3</v>
      </c>
      <c r="AS538" t="str">
        <f t="shared" si="205"/>
        <v>Good</v>
      </c>
      <c r="AT538">
        <v>1.85</v>
      </c>
      <c r="AU538" t="str">
        <f t="shared" si="206"/>
        <v>HDTV / Widescreen</v>
      </c>
      <c r="AV538">
        <v>16000</v>
      </c>
      <c r="AW538" t="str">
        <f t="shared" si="207"/>
        <v>Medium</v>
      </c>
    </row>
    <row r="539" spans="1:49" x14ac:dyDescent="0.3">
      <c r="A539" t="s">
        <v>0</v>
      </c>
      <c r="B539" t="str">
        <f>B538</f>
        <v>Steven Spielberg</v>
      </c>
      <c r="C539">
        <v>12</v>
      </c>
      <c r="D539" t="str">
        <f t="shared" si="187"/>
        <v>Very Low</v>
      </c>
      <c r="E539">
        <v>43</v>
      </c>
      <c r="F539" t="str">
        <f t="shared" si="188"/>
        <v>0h 43m</v>
      </c>
      <c r="G539" t="str">
        <f t="shared" si="189"/>
        <v>Short Film</v>
      </c>
      <c r="H539">
        <f>H538</f>
        <v>14000</v>
      </c>
      <c r="I539" t="str">
        <f t="shared" si="190"/>
        <v>Medium</v>
      </c>
      <c r="J539">
        <v>218</v>
      </c>
      <c r="K539" t="str">
        <f t="shared" si="191"/>
        <v>Very Low</v>
      </c>
      <c r="L539" t="s">
        <v>3022</v>
      </c>
      <c r="M539">
        <v>1000</v>
      </c>
      <c r="N539" t="str">
        <f t="shared" si="192"/>
        <v>Low</v>
      </c>
      <c r="O539">
        <f>O538</f>
        <v>77032279</v>
      </c>
      <c r="P539" t="str">
        <f t="shared" si="193"/>
        <v>Hit</v>
      </c>
      <c r="Q539" t="s">
        <v>866</v>
      </c>
      <c r="R539" t="str">
        <f t="shared" si="194"/>
        <v>Drama</v>
      </c>
      <c r="S539">
        <f t="shared" si="195"/>
        <v>4</v>
      </c>
      <c r="T539" t="s">
        <v>2778</v>
      </c>
      <c r="U539" t="s">
        <v>3023</v>
      </c>
      <c r="V539">
        <v>36919</v>
      </c>
      <c r="W539" t="str">
        <f t="shared" si="196"/>
        <v>Low</v>
      </c>
      <c r="X539">
        <v>1990</v>
      </c>
      <c r="Y539" t="str">
        <f t="shared" si="197"/>
        <v>Low</v>
      </c>
      <c r="Z539" t="s">
        <v>3024</v>
      </c>
      <c r="AA539">
        <v>1</v>
      </c>
      <c r="AB539" t="str">
        <f t="shared" si="198"/>
        <v>Solo Star Poster</v>
      </c>
      <c r="AC539" t="s">
        <v>3025</v>
      </c>
      <c r="AD539" t="s">
        <v>3026</v>
      </c>
      <c r="AE539">
        <v>94</v>
      </c>
      <c r="AF539" t="str">
        <f t="shared" si="199"/>
        <v>Very Low</v>
      </c>
      <c r="AG539" t="s">
        <v>9</v>
      </c>
      <c r="AH539" t="s">
        <v>10</v>
      </c>
      <c r="AI539" t="s">
        <v>1097</v>
      </c>
      <c r="AJ539" t="str">
        <f t="shared" si="200"/>
        <v>Teen</v>
      </c>
      <c r="AK539">
        <f t="shared" ref="AK539:AM539" si="208">AK538</f>
        <v>60000000</v>
      </c>
      <c r="AL539" t="str">
        <f t="shared" si="201"/>
        <v>Medium Budget</v>
      </c>
      <c r="AM539">
        <f t="shared" si="208"/>
        <v>2004</v>
      </c>
      <c r="AN539">
        <f t="shared" si="202"/>
        <v>21</v>
      </c>
      <c r="AO539" t="str">
        <f t="shared" si="203"/>
        <v>Old Classic</v>
      </c>
      <c r="AP539">
        <v>560</v>
      </c>
      <c r="AQ539" t="str">
        <f t="shared" si="204"/>
        <v>Very Low</v>
      </c>
      <c r="AR539">
        <v>7.5</v>
      </c>
      <c r="AS539" t="str">
        <f t="shared" si="205"/>
        <v>Good</v>
      </c>
      <c r="AT539">
        <v>16</v>
      </c>
      <c r="AU539" t="str">
        <f t="shared" si="206"/>
        <v>Ultra Widescreen</v>
      </c>
      <c r="AV539">
        <v>10000</v>
      </c>
      <c r="AW539" t="str">
        <f t="shared" si="207"/>
        <v>Low</v>
      </c>
    </row>
    <row r="540" spans="1:49" x14ac:dyDescent="0.3">
      <c r="A540" t="s">
        <v>0</v>
      </c>
      <c r="B540" t="s">
        <v>2193</v>
      </c>
      <c r="C540">
        <v>107</v>
      </c>
      <c r="D540" t="str">
        <f t="shared" si="187"/>
        <v>Low</v>
      </c>
      <c r="E540">
        <v>100</v>
      </c>
      <c r="F540" t="str">
        <f t="shared" si="188"/>
        <v>1h 40m</v>
      </c>
      <c r="G540" t="str">
        <f t="shared" si="189"/>
        <v>Standard Movie</v>
      </c>
      <c r="H540">
        <v>87</v>
      </c>
      <c r="I540" t="str">
        <f t="shared" si="190"/>
        <v>Very Low</v>
      </c>
      <c r="J540">
        <v>446</v>
      </c>
      <c r="K540" t="str">
        <f t="shared" si="191"/>
        <v>Very Low</v>
      </c>
      <c r="L540" t="s">
        <v>3027</v>
      </c>
      <c r="M540">
        <v>3000</v>
      </c>
      <c r="N540" t="str">
        <f t="shared" si="192"/>
        <v>Low</v>
      </c>
      <c r="O540">
        <v>73023275</v>
      </c>
      <c r="P540" t="str">
        <f t="shared" si="193"/>
        <v>Hit</v>
      </c>
      <c r="Q540" t="s">
        <v>3028</v>
      </c>
      <c r="R540" t="str">
        <f t="shared" si="194"/>
        <v>Comedy</v>
      </c>
      <c r="S540">
        <f t="shared" si="195"/>
        <v>2</v>
      </c>
      <c r="T540" t="s">
        <v>223</v>
      </c>
      <c r="U540" t="s">
        <v>3029</v>
      </c>
      <c r="V540">
        <v>16271</v>
      </c>
      <c r="W540" t="str">
        <f t="shared" si="196"/>
        <v>Low</v>
      </c>
      <c r="X540">
        <v>5174</v>
      </c>
      <c r="Y540" t="str">
        <f t="shared" si="197"/>
        <v>Low</v>
      </c>
      <c r="Z540" t="s">
        <v>3030</v>
      </c>
      <c r="AA540">
        <v>4</v>
      </c>
      <c r="AB540" t="str">
        <f t="shared" si="198"/>
        <v>Ensemble Poster</v>
      </c>
      <c r="AC540" t="s">
        <v>3031</v>
      </c>
      <c r="AD540" t="s">
        <v>3032</v>
      </c>
      <c r="AE540">
        <v>57</v>
      </c>
      <c r="AF540" t="str">
        <f t="shared" si="199"/>
        <v>Very Low</v>
      </c>
      <c r="AG540" t="s">
        <v>9</v>
      </c>
      <c r="AH540" t="s">
        <v>10</v>
      </c>
      <c r="AI540" t="s">
        <v>66</v>
      </c>
      <c r="AJ540" t="str">
        <f t="shared" si="200"/>
        <v>Family</v>
      </c>
      <c r="AK540">
        <v>35000000</v>
      </c>
      <c r="AL540" t="str">
        <f t="shared" si="201"/>
        <v>Medium Budget</v>
      </c>
      <c r="AM540">
        <v>2009</v>
      </c>
      <c r="AN540">
        <f t="shared" si="202"/>
        <v>16</v>
      </c>
      <c r="AO540" t="str">
        <f t="shared" si="203"/>
        <v>Old Classic</v>
      </c>
      <c r="AP540">
        <v>576</v>
      </c>
      <c r="AQ540" t="str">
        <f t="shared" si="204"/>
        <v>Very Low</v>
      </c>
      <c r="AR540">
        <v>5.4</v>
      </c>
      <c r="AS540" t="str">
        <f t="shared" si="205"/>
        <v>Below Average</v>
      </c>
      <c r="AT540">
        <v>1.85</v>
      </c>
      <c r="AU540" t="str">
        <f t="shared" si="206"/>
        <v>HDTV / Widescreen</v>
      </c>
      <c r="AV540">
        <v>1000</v>
      </c>
      <c r="AW540" t="str">
        <f t="shared" si="207"/>
        <v>Very Low</v>
      </c>
    </row>
    <row r="541" spans="1:49" x14ac:dyDescent="0.3">
      <c r="A541" t="s">
        <v>0</v>
      </c>
      <c r="B541" t="s">
        <v>284</v>
      </c>
      <c r="C541">
        <v>134</v>
      </c>
      <c r="D541" t="str">
        <f t="shared" si="187"/>
        <v>Low</v>
      </c>
      <c r="E541">
        <v>124</v>
      </c>
      <c r="F541" t="str">
        <f t="shared" si="188"/>
        <v>2h 4m</v>
      </c>
      <c r="G541" t="str">
        <f t="shared" si="189"/>
        <v>Long Movie</v>
      </c>
      <c r="H541">
        <v>258</v>
      </c>
      <c r="I541" t="str">
        <f t="shared" si="190"/>
        <v>Very Low</v>
      </c>
      <c r="J541">
        <v>748</v>
      </c>
      <c r="K541" t="str">
        <f t="shared" si="191"/>
        <v>Very Low</v>
      </c>
      <c r="L541" t="s">
        <v>1290</v>
      </c>
      <c r="M541">
        <v>867</v>
      </c>
      <c r="N541" t="str">
        <f t="shared" si="192"/>
        <v>Low</v>
      </c>
      <c r="O541">
        <v>68473360</v>
      </c>
      <c r="P541" t="str">
        <f t="shared" si="193"/>
        <v>Hit</v>
      </c>
      <c r="Q541" t="s">
        <v>683</v>
      </c>
      <c r="R541" t="str">
        <f t="shared" si="194"/>
        <v>Action</v>
      </c>
      <c r="S541">
        <f t="shared" si="195"/>
        <v>4</v>
      </c>
      <c r="T541" t="s">
        <v>3033</v>
      </c>
      <c r="U541" t="s">
        <v>3034</v>
      </c>
      <c r="V541">
        <v>49536</v>
      </c>
      <c r="W541" t="str">
        <f t="shared" si="196"/>
        <v>Low</v>
      </c>
      <c r="X541">
        <v>3424</v>
      </c>
      <c r="Y541" t="str">
        <f t="shared" si="197"/>
        <v>Low</v>
      </c>
      <c r="Z541" t="s">
        <v>996</v>
      </c>
      <c r="AA541">
        <v>0</v>
      </c>
      <c r="AB541" t="str">
        <f t="shared" si="198"/>
        <v>Symbolic Poster</v>
      </c>
      <c r="AC541" t="s">
        <v>3035</v>
      </c>
      <c r="AD541" t="s">
        <v>3036</v>
      </c>
      <c r="AE541">
        <v>379</v>
      </c>
      <c r="AF541" t="str">
        <f t="shared" si="199"/>
        <v>Very Low</v>
      </c>
      <c r="AG541" t="s">
        <v>9</v>
      </c>
      <c r="AH541" t="s">
        <v>10</v>
      </c>
      <c r="AI541" t="s">
        <v>11</v>
      </c>
      <c r="AJ541" t="str">
        <f t="shared" si="200"/>
        <v>Teen</v>
      </c>
      <c r="AK541">
        <v>75000000</v>
      </c>
      <c r="AL541" t="str">
        <f t="shared" si="201"/>
        <v>Medium Budget</v>
      </c>
      <c r="AM541">
        <v>2000</v>
      </c>
      <c r="AN541">
        <f t="shared" si="202"/>
        <v>25</v>
      </c>
      <c r="AO541" t="str">
        <f t="shared" si="203"/>
        <v>Old Classic</v>
      </c>
      <c r="AP541">
        <v>826</v>
      </c>
      <c r="AQ541" t="str">
        <f t="shared" si="204"/>
        <v>Very Low</v>
      </c>
      <c r="AR541">
        <v>5.9</v>
      </c>
      <c r="AS541" t="str">
        <f t="shared" si="205"/>
        <v>Below Average</v>
      </c>
      <c r="AT541">
        <v>1.85</v>
      </c>
      <c r="AU541" t="str">
        <f t="shared" si="206"/>
        <v>HDTV / Widescreen</v>
      </c>
      <c r="AV541">
        <v>0</v>
      </c>
      <c r="AW541" t="str">
        <f t="shared" si="207"/>
        <v>Very Low</v>
      </c>
    </row>
    <row r="542" spans="1:49" x14ac:dyDescent="0.3">
      <c r="A542" t="s">
        <v>0</v>
      </c>
      <c r="B542" t="s">
        <v>3037</v>
      </c>
      <c r="C542">
        <v>269</v>
      </c>
      <c r="D542" t="str">
        <f t="shared" si="187"/>
        <v>Medium</v>
      </c>
      <c r="E542">
        <v>102</v>
      </c>
      <c r="F542" t="str">
        <f t="shared" si="188"/>
        <v>1h 42m</v>
      </c>
      <c r="G542" t="str">
        <f t="shared" si="189"/>
        <v>Standard Movie</v>
      </c>
      <c r="H542">
        <v>0</v>
      </c>
      <c r="I542" t="str">
        <f t="shared" si="190"/>
        <v>Very Low</v>
      </c>
      <c r="J542">
        <v>15000</v>
      </c>
      <c r="K542" t="str">
        <f t="shared" si="191"/>
        <v>Medium</v>
      </c>
      <c r="L542" t="s">
        <v>293</v>
      </c>
      <c r="M542">
        <v>22000</v>
      </c>
      <c r="N542" t="str">
        <f t="shared" si="192"/>
        <v>Medium</v>
      </c>
      <c r="O542">
        <v>66636385</v>
      </c>
      <c r="P542" t="str">
        <f t="shared" si="193"/>
        <v>Hit</v>
      </c>
      <c r="Q542" t="s">
        <v>3038</v>
      </c>
      <c r="R542" t="str">
        <f t="shared" si="194"/>
        <v>Biography</v>
      </c>
      <c r="S542">
        <f t="shared" si="195"/>
        <v>4</v>
      </c>
      <c r="T542" t="s">
        <v>668</v>
      </c>
      <c r="U542" t="s">
        <v>3039</v>
      </c>
      <c r="V542">
        <v>88451</v>
      </c>
      <c r="W542" t="str">
        <f t="shared" si="196"/>
        <v>Medium</v>
      </c>
      <c r="X542">
        <v>60646</v>
      </c>
      <c r="Y542" t="str">
        <f t="shared" si="197"/>
        <v>High</v>
      </c>
      <c r="Z542" t="s">
        <v>3040</v>
      </c>
      <c r="AA542">
        <v>1</v>
      </c>
      <c r="AB542" t="str">
        <f t="shared" si="198"/>
        <v>Solo Star Poster</v>
      </c>
      <c r="AC542" t="s">
        <v>3041</v>
      </c>
      <c r="AD542" t="s">
        <v>3042</v>
      </c>
      <c r="AE542">
        <v>289</v>
      </c>
      <c r="AF542" t="str">
        <f t="shared" si="199"/>
        <v>Very Low</v>
      </c>
      <c r="AG542" t="s">
        <v>9</v>
      </c>
      <c r="AH542" t="s">
        <v>10</v>
      </c>
      <c r="AI542" t="s">
        <v>556</v>
      </c>
      <c r="AJ542" t="str">
        <f t="shared" si="200"/>
        <v>Adult</v>
      </c>
      <c r="AK542">
        <v>75000000</v>
      </c>
      <c r="AL542" t="str">
        <f t="shared" si="201"/>
        <v>Medium Budget</v>
      </c>
      <c r="AM542">
        <v>2007</v>
      </c>
      <c r="AN542">
        <f t="shared" si="202"/>
        <v>18</v>
      </c>
      <c r="AO542" t="str">
        <f t="shared" si="203"/>
        <v>Old Classic</v>
      </c>
      <c r="AP542">
        <v>15000</v>
      </c>
      <c r="AQ542" t="str">
        <f t="shared" si="204"/>
        <v>Medium</v>
      </c>
      <c r="AR542">
        <v>7.1</v>
      </c>
      <c r="AS542" t="str">
        <f t="shared" si="205"/>
        <v>Good</v>
      </c>
      <c r="AT542">
        <v>1.85</v>
      </c>
      <c r="AU542" t="str">
        <f t="shared" si="206"/>
        <v>HDTV / Widescreen</v>
      </c>
      <c r="AV542">
        <v>0</v>
      </c>
      <c r="AW542" t="str">
        <f t="shared" si="207"/>
        <v>Very Low</v>
      </c>
    </row>
    <row r="543" spans="1:49" x14ac:dyDescent="0.3">
      <c r="A543" t="s">
        <v>0</v>
      </c>
      <c r="B543" t="s">
        <v>1954</v>
      </c>
      <c r="C543">
        <v>143</v>
      </c>
      <c r="D543" t="str">
        <f t="shared" si="187"/>
        <v>Low</v>
      </c>
      <c r="E543">
        <v>90</v>
      </c>
      <c r="F543" t="str">
        <f t="shared" si="188"/>
        <v>1h 30m</v>
      </c>
      <c r="G543" t="str">
        <f t="shared" si="189"/>
        <v>Standard Movie</v>
      </c>
      <c r="H543">
        <v>10</v>
      </c>
      <c r="I543" t="str">
        <f t="shared" si="190"/>
        <v>Very Low</v>
      </c>
      <c r="J543">
        <v>11000</v>
      </c>
      <c r="K543" t="str">
        <f t="shared" si="191"/>
        <v>Medium</v>
      </c>
      <c r="L543" t="s">
        <v>458</v>
      </c>
      <c r="M543">
        <v>22000</v>
      </c>
      <c r="N543" t="str">
        <f t="shared" si="192"/>
        <v>Medium</v>
      </c>
      <c r="O543">
        <v>160762022</v>
      </c>
      <c r="P543" t="str">
        <f t="shared" si="193"/>
        <v>Hit</v>
      </c>
      <c r="Q543" t="s">
        <v>442</v>
      </c>
      <c r="R543" t="str">
        <f t="shared" si="194"/>
        <v>Adventure</v>
      </c>
      <c r="S543">
        <f t="shared" si="195"/>
        <v>4</v>
      </c>
      <c r="T543" t="s">
        <v>1717</v>
      </c>
      <c r="U543" t="s">
        <v>3043</v>
      </c>
      <c r="V543">
        <v>132415</v>
      </c>
      <c r="W543" t="str">
        <f t="shared" si="196"/>
        <v>Medium</v>
      </c>
      <c r="X543">
        <v>63165</v>
      </c>
      <c r="Y543" t="str">
        <f t="shared" si="197"/>
        <v>High</v>
      </c>
      <c r="Z543" t="s">
        <v>536</v>
      </c>
      <c r="AA543">
        <v>0</v>
      </c>
      <c r="AB543" t="str">
        <f t="shared" si="198"/>
        <v>Symbolic Poster</v>
      </c>
      <c r="AC543" t="s">
        <v>3044</v>
      </c>
      <c r="AD543" t="s">
        <v>3045</v>
      </c>
      <c r="AE543">
        <v>288</v>
      </c>
      <c r="AF543" t="str">
        <f t="shared" si="199"/>
        <v>Very Low</v>
      </c>
      <c r="AG543" t="s">
        <v>9</v>
      </c>
      <c r="AH543" t="s">
        <v>10</v>
      </c>
      <c r="AI543" t="s">
        <v>66</v>
      </c>
      <c r="AJ543" t="str">
        <f t="shared" si="200"/>
        <v>Family</v>
      </c>
      <c r="AK543">
        <v>75000000</v>
      </c>
      <c r="AL543" t="str">
        <f t="shared" si="201"/>
        <v>Medium Budget</v>
      </c>
      <c r="AM543">
        <v>2004</v>
      </c>
      <c r="AN543">
        <f t="shared" si="202"/>
        <v>21</v>
      </c>
      <c r="AO543" t="str">
        <f t="shared" si="203"/>
        <v>Old Classic</v>
      </c>
      <c r="AP543">
        <v>17000</v>
      </c>
      <c r="AQ543" t="str">
        <f t="shared" si="204"/>
        <v>Medium</v>
      </c>
      <c r="AR543">
        <v>6</v>
      </c>
      <c r="AS543" t="str">
        <f t="shared" si="205"/>
        <v>Average</v>
      </c>
      <c r="AT543">
        <v>1.85</v>
      </c>
      <c r="AU543" t="str">
        <f t="shared" si="206"/>
        <v>HDTV / Widescreen</v>
      </c>
      <c r="AV543">
        <v>0</v>
      </c>
      <c r="AW543" t="str">
        <f t="shared" si="207"/>
        <v>Very Low</v>
      </c>
    </row>
    <row r="544" spans="1:49" x14ac:dyDescent="0.3">
      <c r="A544" t="s">
        <v>0</v>
      </c>
      <c r="B544" t="s">
        <v>1075</v>
      </c>
      <c r="C544">
        <v>241</v>
      </c>
      <c r="D544" t="str">
        <f t="shared" si="187"/>
        <v>Medium</v>
      </c>
      <c r="E544">
        <v>130</v>
      </c>
      <c r="F544" t="str">
        <f t="shared" si="188"/>
        <v>2h 10m</v>
      </c>
      <c r="G544" t="str">
        <f t="shared" si="189"/>
        <v>Long Movie</v>
      </c>
      <c r="H544">
        <v>386</v>
      </c>
      <c r="I544" t="str">
        <f t="shared" si="190"/>
        <v>Very Low</v>
      </c>
      <c r="J544">
        <v>525</v>
      </c>
      <c r="K544" t="str">
        <f t="shared" si="191"/>
        <v>Very Low</v>
      </c>
      <c r="L544" t="s">
        <v>3046</v>
      </c>
      <c r="M544">
        <v>912</v>
      </c>
      <c r="N544" t="str">
        <f t="shared" si="192"/>
        <v>Low</v>
      </c>
      <c r="O544">
        <v>103338338</v>
      </c>
      <c r="P544" t="str">
        <f t="shared" si="193"/>
        <v>Hit</v>
      </c>
      <c r="Q544" t="s">
        <v>3047</v>
      </c>
      <c r="R544" t="str">
        <f t="shared" si="194"/>
        <v>Drama</v>
      </c>
      <c r="S544">
        <f t="shared" si="195"/>
        <v>3</v>
      </c>
      <c r="T544" t="s">
        <v>3048</v>
      </c>
      <c r="U544" t="s">
        <v>3049</v>
      </c>
      <c r="V544">
        <v>55901</v>
      </c>
      <c r="W544" t="str">
        <f t="shared" si="196"/>
        <v>Medium</v>
      </c>
      <c r="X544">
        <v>2856</v>
      </c>
      <c r="Y544" t="str">
        <f t="shared" si="197"/>
        <v>Low</v>
      </c>
      <c r="Z544" t="s">
        <v>1633</v>
      </c>
      <c r="AA544">
        <v>0</v>
      </c>
      <c r="AB544" t="str">
        <f t="shared" si="198"/>
        <v>Symbolic Poster</v>
      </c>
      <c r="AC544" t="s">
        <v>3050</v>
      </c>
      <c r="AD544" t="s">
        <v>3051</v>
      </c>
      <c r="AE544">
        <v>503</v>
      </c>
      <c r="AF544" t="str">
        <f t="shared" si="199"/>
        <v>Low</v>
      </c>
      <c r="AG544" t="s">
        <v>9</v>
      </c>
      <c r="AH544" t="s">
        <v>10</v>
      </c>
      <c r="AI544" t="s">
        <v>11</v>
      </c>
      <c r="AJ544" t="str">
        <f t="shared" si="200"/>
        <v>Teen</v>
      </c>
      <c r="AK544">
        <v>70000000</v>
      </c>
      <c r="AL544" t="str">
        <f t="shared" si="201"/>
        <v>Medium Budget</v>
      </c>
      <c r="AM544">
        <v>2006</v>
      </c>
      <c r="AN544">
        <f t="shared" si="202"/>
        <v>19</v>
      </c>
      <c r="AO544" t="str">
        <f t="shared" si="203"/>
        <v>Old Classic</v>
      </c>
      <c r="AP544">
        <v>549</v>
      </c>
      <c r="AQ544" t="str">
        <f t="shared" si="204"/>
        <v>Very Low</v>
      </c>
      <c r="AR544">
        <v>6.5</v>
      </c>
      <c r="AS544" t="str">
        <f t="shared" si="205"/>
        <v>Average</v>
      </c>
      <c r="AT544">
        <v>2.35</v>
      </c>
      <c r="AU544" t="str">
        <f t="shared" si="206"/>
        <v>Cinematic Widescreen</v>
      </c>
      <c r="AV544">
        <v>0</v>
      </c>
      <c r="AW544" t="str">
        <f t="shared" si="207"/>
        <v>Very Low</v>
      </c>
    </row>
    <row r="545" spans="1:49" x14ac:dyDescent="0.3">
      <c r="A545" t="s">
        <v>0</v>
      </c>
      <c r="B545" t="str">
        <f>B544</f>
        <v>Bill Condon</v>
      </c>
      <c r="C545">
        <v>12</v>
      </c>
      <c r="D545" t="str">
        <f t="shared" si="187"/>
        <v>Very Low</v>
      </c>
      <c r="E545">
        <v>45</v>
      </c>
      <c r="F545" t="str">
        <f t="shared" si="188"/>
        <v>0h 45m</v>
      </c>
      <c r="G545" t="str">
        <f t="shared" si="189"/>
        <v>Short Film</v>
      </c>
      <c r="H545">
        <f>H544</f>
        <v>386</v>
      </c>
      <c r="I545" t="str">
        <f t="shared" si="190"/>
        <v>Very Low</v>
      </c>
      <c r="J545">
        <v>0</v>
      </c>
      <c r="K545" t="str">
        <f t="shared" si="191"/>
        <v>Very Low</v>
      </c>
      <c r="L545" t="s">
        <v>3052</v>
      </c>
      <c r="M545">
        <v>374</v>
      </c>
      <c r="N545" t="str">
        <f t="shared" si="192"/>
        <v>Low</v>
      </c>
      <c r="O545">
        <f>O544</f>
        <v>103338338</v>
      </c>
      <c r="P545" t="str">
        <f t="shared" si="193"/>
        <v>Hit</v>
      </c>
      <c r="Q545" t="s">
        <v>3053</v>
      </c>
      <c r="R545" t="str">
        <f t="shared" si="194"/>
        <v>Crime</v>
      </c>
      <c r="S545">
        <f t="shared" si="195"/>
        <v>3</v>
      </c>
      <c r="T545" t="s">
        <v>3054</v>
      </c>
      <c r="U545" t="s">
        <v>3055</v>
      </c>
      <c r="V545">
        <v>29450</v>
      </c>
      <c r="W545" t="str">
        <f t="shared" si="196"/>
        <v>Low</v>
      </c>
      <c r="X545">
        <v>504</v>
      </c>
      <c r="Y545" t="str">
        <f t="shared" si="197"/>
        <v>Very Low</v>
      </c>
      <c r="Z545" t="s">
        <v>3056</v>
      </c>
      <c r="AA545">
        <v>1</v>
      </c>
      <c r="AB545" t="str">
        <f t="shared" si="198"/>
        <v>Solo Star Poster</v>
      </c>
      <c r="AC545" t="s">
        <v>3057</v>
      </c>
      <c r="AD545" t="s">
        <v>3058</v>
      </c>
      <c r="AE545">
        <v>67</v>
      </c>
      <c r="AF545" t="str">
        <f t="shared" si="199"/>
        <v>Very Low</v>
      </c>
      <c r="AG545" t="s">
        <v>9</v>
      </c>
      <c r="AH545" t="s">
        <v>10</v>
      </c>
      <c r="AI545" t="str">
        <f t="shared" ref="AI545:AM545" si="209">AI544</f>
        <v>PG-13</v>
      </c>
      <c r="AJ545" t="str">
        <f t="shared" si="200"/>
        <v>Teen</v>
      </c>
      <c r="AK545">
        <f t="shared" si="209"/>
        <v>70000000</v>
      </c>
      <c r="AL545" t="str">
        <f t="shared" si="201"/>
        <v>Medium Budget</v>
      </c>
      <c r="AM545">
        <f t="shared" si="209"/>
        <v>2006</v>
      </c>
      <c r="AN545">
        <f t="shared" si="202"/>
        <v>19</v>
      </c>
      <c r="AO545" t="str">
        <f t="shared" si="203"/>
        <v>Old Classic</v>
      </c>
      <c r="AP545">
        <v>130</v>
      </c>
      <c r="AQ545" t="str">
        <f t="shared" si="204"/>
        <v>Very Low</v>
      </c>
      <c r="AR545">
        <v>8.3000000000000007</v>
      </c>
      <c r="AS545" t="str">
        <f t="shared" si="205"/>
        <v>Excellent</v>
      </c>
      <c r="AT545">
        <f>AT544</f>
        <v>2.35</v>
      </c>
      <c r="AU545" t="str">
        <f t="shared" si="206"/>
        <v>Cinematic Widescreen</v>
      </c>
      <c r="AV545">
        <v>0</v>
      </c>
      <c r="AW545" t="str">
        <f t="shared" si="207"/>
        <v>Very Low</v>
      </c>
    </row>
    <row r="546" spans="1:49" x14ac:dyDescent="0.3">
      <c r="A546" t="s">
        <v>0</v>
      </c>
      <c r="B546" t="s">
        <v>3059</v>
      </c>
      <c r="C546">
        <v>161</v>
      </c>
      <c r="D546" t="str">
        <f t="shared" si="187"/>
        <v>Low</v>
      </c>
      <c r="E546">
        <v>118</v>
      </c>
      <c r="F546" t="str">
        <f t="shared" si="188"/>
        <v>1h 58m</v>
      </c>
      <c r="G546" t="str">
        <f t="shared" si="189"/>
        <v>Standard Movie</v>
      </c>
      <c r="H546">
        <v>473</v>
      </c>
      <c r="I546" t="str">
        <f t="shared" si="190"/>
        <v>Very Low</v>
      </c>
      <c r="J546">
        <v>680</v>
      </c>
      <c r="K546" t="str">
        <f t="shared" si="191"/>
        <v>Very Low</v>
      </c>
      <c r="L546" t="s">
        <v>3060</v>
      </c>
      <c r="M546">
        <v>12000</v>
      </c>
      <c r="N546" t="str">
        <f t="shared" si="192"/>
        <v>Medium</v>
      </c>
      <c r="O546">
        <v>55808744</v>
      </c>
      <c r="P546" t="str">
        <f t="shared" si="193"/>
        <v>Hit</v>
      </c>
      <c r="Q546" t="s">
        <v>3061</v>
      </c>
      <c r="R546" t="str">
        <f t="shared" si="194"/>
        <v>Comedy</v>
      </c>
      <c r="S546">
        <f t="shared" si="195"/>
        <v>3</v>
      </c>
      <c r="T546" t="s">
        <v>1043</v>
      </c>
      <c r="U546" t="s">
        <v>3062</v>
      </c>
      <c r="V546">
        <v>59435</v>
      </c>
      <c r="W546" t="str">
        <f t="shared" si="196"/>
        <v>Medium</v>
      </c>
      <c r="X546">
        <v>15889</v>
      </c>
      <c r="Y546" t="str">
        <f t="shared" si="197"/>
        <v>Medium</v>
      </c>
      <c r="Z546" t="s">
        <v>1808</v>
      </c>
      <c r="AA546">
        <v>4</v>
      </c>
      <c r="AB546" t="str">
        <f t="shared" si="198"/>
        <v>Ensemble Poster</v>
      </c>
      <c r="AC546" t="s">
        <v>3063</v>
      </c>
      <c r="AD546" t="s">
        <v>3064</v>
      </c>
      <c r="AE546">
        <v>323</v>
      </c>
      <c r="AF546" t="str">
        <f t="shared" si="199"/>
        <v>Very Low</v>
      </c>
      <c r="AG546" t="s">
        <v>9</v>
      </c>
      <c r="AH546" t="s">
        <v>10</v>
      </c>
      <c r="AI546" t="s">
        <v>11</v>
      </c>
      <c r="AJ546" t="str">
        <f t="shared" si="200"/>
        <v>Teen</v>
      </c>
      <c r="AK546">
        <v>53000000</v>
      </c>
      <c r="AL546" t="str">
        <f t="shared" si="201"/>
        <v>Medium Budget</v>
      </c>
      <c r="AM546">
        <v>2005</v>
      </c>
      <c r="AN546">
        <f t="shared" si="202"/>
        <v>20</v>
      </c>
      <c r="AO546" t="str">
        <f t="shared" si="203"/>
        <v>Old Classic</v>
      </c>
      <c r="AP546">
        <v>1000</v>
      </c>
      <c r="AQ546" t="str">
        <f t="shared" si="204"/>
        <v>Very Low</v>
      </c>
      <c r="AR546">
        <v>5.7</v>
      </c>
      <c r="AS546" t="str">
        <f t="shared" si="205"/>
        <v>Below Average</v>
      </c>
      <c r="AT546">
        <v>2.4</v>
      </c>
      <c r="AU546" t="str">
        <f t="shared" si="206"/>
        <v>Cinematic Widescreen</v>
      </c>
      <c r="AV546">
        <v>0</v>
      </c>
      <c r="AW546" t="str">
        <f t="shared" si="207"/>
        <v>Very Low</v>
      </c>
    </row>
    <row r="547" spans="1:49" x14ac:dyDescent="0.3">
      <c r="A547" t="s">
        <v>0</v>
      </c>
      <c r="B547" t="s">
        <v>360</v>
      </c>
      <c r="C547">
        <v>298</v>
      </c>
      <c r="D547" t="str">
        <f t="shared" si="187"/>
        <v>Medium</v>
      </c>
      <c r="E547">
        <v>163</v>
      </c>
      <c r="F547" t="str">
        <f t="shared" si="188"/>
        <v>2h 43m</v>
      </c>
      <c r="G547" t="str">
        <f t="shared" si="189"/>
        <v>Long Movie</v>
      </c>
      <c r="H547">
        <v>14000</v>
      </c>
      <c r="I547" t="str">
        <f t="shared" si="190"/>
        <v>Medium</v>
      </c>
      <c r="J547">
        <v>412</v>
      </c>
      <c r="K547" t="str">
        <f t="shared" si="191"/>
        <v>Very Low</v>
      </c>
      <c r="L547" t="s">
        <v>3065</v>
      </c>
      <c r="M547">
        <v>745</v>
      </c>
      <c r="N547" t="str">
        <f t="shared" si="192"/>
        <v>Low</v>
      </c>
      <c r="O547">
        <v>47379090</v>
      </c>
      <c r="P547" t="str">
        <f t="shared" si="193"/>
        <v>Average</v>
      </c>
      <c r="Q547" t="s">
        <v>2790</v>
      </c>
      <c r="R547" t="str">
        <f t="shared" si="194"/>
        <v>Drama</v>
      </c>
      <c r="S547">
        <f t="shared" si="195"/>
        <v>3</v>
      </c>
      <c r="T547" t="s">
        <v>822</v>
      </c>
      <c r="U547" t="s">
        <v>3066</v>
      </c>
      <c r="V547">
        <v>176936</v>
      </c>
      <c r="W547" t="str">
        <f t="shared" si="196"/>
        <v>Medium</v>
      </c>
      <c r="X547">
        <v>2529</v>
      </c>
      <c r="Y547" t="str">
        <f t="shared" si="197"/>
        <v>Low</v>
      </c>
      <c r="Z547" t="s">
        <v>97</v>
      </c>
      <c r="AA547">
        <v>0</v>
      </c>
      <c r="AB547" t="str">
        <f t="shared" si="198"/>
        <v>Symbolic Poster</v>
      </c>
      <c r="AC547" t="s">
        <v>3067</v>
      </c>
      <c r="AD547" t="s">
        <v>3068</v>
      </c>
      <c r="AE547">
        <v>824</v>
      </c>
      <c r="AF547" t="str">
        <f t="shared" si="199"/>
        <v>Low</v>
      </c>
      <c r="AG547" t="s">
        <v>9</v>
      </c>
      <c r="AH547" t="s">
        <v>1436</v>
      </c>
      <c r="AI547" t="s">
        <v>556</v>
      </c>
      <c r="AJ547" t="str">
        <f t="shared" si="200"/>
        <v>Adult</v>
      </c>
      <c r="AK547">
        <v>70000000</v>
      </c>
      <c r="AL547" t="str">
        <f t="shared" si="201"/>
        <v>Medium Budget</v>
      </c>
      <c r="AM547">
        <v>2005</v>
      </c>
      <c r="AN547">
        <f t="shared" si="202"/>
        <v>20</v>
      </c>
      <c r="AO547" t="str">
        <f t="shared" si="203"/>
        <v>Old Classic</v>
      </c>
      <c r="AP547">
        <v>486</v>
      </c>
      <c r="AQ547" t="str">
        <f t="shared" si="204"/>
        <v>Very Low</v>
      </c>
      <c r="AR547">
        <v>7.6</v>
      </c>
      <c r="AS547" t="str">
        <f t="shared" si="205"/>
        <v>Good</v>
      </c>
      <c r="AT547">
        <v>2.35</v>
      </c>
      <c r="AU547" t="str">
        <f t="shared" si="206"/>
        <v>Cinematic Widescreen</v>
      </c>
      <c r="AV547">
        <v>0</v>
      </c>
      <c r="AW547" t="str">
        <f t="shared" si="207"/>
        <v>Very Low</v>
      </c>
    </row>
    <row r="548" spans="1:49" x14ac:dyDescent="0.3">
      <c r="A548" t="s">
        <v>0</v>
      </c>
      <c r="B548" t="s">
        <v>3069</v>
      </c>
      <c r="C548">
        <v>89</v>
      </c>
      <c r="D548" t="str">
        <f t="shared" si="187"/>
        <v>Low</v>
      </c>
      <c r="E548">
        <v>142</v>
      </c>
      <c r="F548" t="str">
        <f t="shared" si="188"/>
        <v>2h 22m</v>
      </c>
      <c r="G548" t="str">
        <f t="shared" si="189"/>
        <v>Long Movie</v>
      </c>
      <c r="H548">
        <v>845</v>
      </c>
      <c r="I548" t="str">
        <f t="shared" si="190"/>
        <v>Very Low</v>
      </c>
      <c r="J548">
        <v>787</v>
      </c>
      <c r="K548" t="str">
        <f t="shared" si="191"/>
        <v>Very Low</v>
      </c>
      <c r="L548" t="s">
        <v>2172</v>
      </c>
      <c r="M548">
        <v>13000</v>
      </c>
      <c r="N548" t="str">
        <f t="shared" si="192"/>
        <v>Medium</v>
      </c>
      <c r="O548">
        <v>43426961</v>
      </c>
      <c r="P548" t="str">
        <f t="shared" si="193"/>
        <v>Average</v>
      </c>
      <c r="Q548" t="s">
        <v>1881</v>
      </c>
      <c r="R548" t="str">
        <f t="shared" si="194"/>
        <v>Action</v>
      </c>
      <c r="S548">
        <f t="shared" si="195"/>
        <v>4</v>
      </c>
      <c r="T548" t="s">
        <v>948</v>
      </c>
      <c r="U548" t="s">
        <v>3070</v>
      </c>
      <c r="V548">
        <v>93494</v>
      </c>
      <c r="W548" t="str">
        <f t="shared" si="196"/>
        <v>Medium</v>
      </c>
      <c r="X548">
        <v>16580</v>
      </c>
      <c r="Y548" t="str">
        <f t="shared" si="197"/>
        <v>Medium</v>
      </c>
      <c r="Z548" t="s">
        <v>2020</v>
      </c>
      <c r="AA548">
        <v>1</v>
      </c>
      <c r="AB548" t="str">
        <f t="shared" si="198"/>
        <v>Solo Star Poster</v>
      </c>
      <c r="AC548" t="s">
        <v>3071</v>
      </c>
      <c r="AD548" t="s">
        <v>3072</v>
      </c>
      <c r="AE548">
        <v>394</v>
      </c>
      <c r="AF548" t="str">
        <f t="shared" si="199"/>
        <v>Very Low</v>
      </c>
      <c r="AG548" t="s">
        <v>9</v>
      </c>
      <c r="AH548" t="s">
        <v>10</v>
      </c>
      <c r="AI548" t="s">
        <v>556</v>
      </c>
      <c r="AJ548" t="str">
        <f t="shared" si="200"/>
        <v>Adult</v>
      </c>
      <c r="AK548">
        <v>70000000</v>
      </c>
      <c r="AL548" t="str">
        <f t="shared" si="201"/>
        <v>Medium Budget</v>
      </c>
      <c r="AM548">
        <v>2003</v>
      </c>
      <c r="AN548">
        <f t="shared" si="202"/>
        <v>22</v>
      </c>
      <c r="AO548" t="str">
        <f t="shared" si="203"/>
        <v>Old Classic</v>
      </c>
      <c r="AP548">
        <v>1000</v>
      </c>
      <c r="AQ548" t="str">
        <f t="shared" si="204"/>
        <v>Very Low</v>
      </c>
      <c r="AR548">
        <v>6.6</v>
      </c>
      <c r="AS548" t="str">
        <f t="shared" si="205"/>
        <v>Average</v>
      </c>
      <c r="AT548">
        <v>2.35</v>
      </c>
      <c r="AU548" t="str">
        <f t="shared" si="206"/>
        <v>Cinematic Widescreen</v>
      </c>
      <c r="AV548">
        <v>0</v>
      </c>
      <c r="AW548" t="str">
        <f t="shared" si="207"/>
        <v>Very Low</v>
      </c>
    </row>
    <row r="549" spans="1:49" x14ac:dyDescent="0.3">
      <c r="A549" t="s">
        <v>0</v>
      </c>
      <c r="B549" t="s">
        <v>3073</v>
      </c>
      <c r="C549">
        <v>140</v>
      </c>
      <c r="D549" t="str">
        <f t="shared" si="187"/>
        <v>Low</v>
      </c>
      <c r="E549">
        <v>100</v>
      </c>
      <c r="F549" t="str">
        <f t="shared" si="188"/>
        <v>1h 40m</v>
      </c>
      <c r="G549" t="str">
        <f t="shared" si="189"/>
        <v>Standard Movie</v>
      </c>
      <c r="H549">
        <v>126</v>
      </c>
      <c r="I549" t="str">
        <f t="shared" si="190"/>
        <v>Very Low</v>
      </c>
      <c r="J549">
        <v>925</v>
      </c>
      <c r="K549" t="str">
        <f t="shared" si="191"/>
        <v>Very Low</v>
      </c>
      <c r="L549" t="s">
        <v>1154</v>
      </c>
      <c r="M549">
        <v>19000</v>
      </c>
      <c r="N549" t="str">
        <f t="shared" si="192"/>
        <v>Medium</v>
      </c>
      <c r="O549">
        <v>47000485</v>
      </c>
      <c r="P549" t="str">
        <f t="shared" si="193"/>
        <v>Average</v>
      </c>
      <c r="Q549" t="s">
        <v>3074</v>
      </c>
      <c r="R549" t="str">
        <f t="shared" si="194"/>
        <v>Action</v>
      </c>
      <c r="S549">
        <f t="shared" si="195"/>
        <v>4</v>
      </c>
      <c r="T549" t="s">
        <v>3075</v>
      </c>
      <c r="U549" t="s">
        <v>3076</v>
      </c>
      <c r="V549">
        <v>72867</v>
      </c>
      <c r="W549" t="str">
        <f t="shared" si="196"/>
        <v>Medium</v>
      </c>
      <c r="X549">
        <v>25206</v>
      </c>
      <c r="Y549" t="str">
        <f t="shared" si="197"/>
        <v>Medium</v>
      </c>
      <c r="Z549" t="s">
        <v>1773</v>
      </c>
      <c r="AA549">
        <v>2</v>
      </c>
      <c r="AB549" t="str">
        <f t="shared" si="198"/>
        <v>Duo/Trio Poster</v>
      </c>
      <c r="AC549" t="s">
        <v>3077</v>
      </c>
      <c r="AD549" t="s">
        <v>3078</v>
      </c>
      <c r="AE549">
        <v>120</v>
      </c>
      <c r="AF549" t="str">
        <f t="shared" si="199"/>
        <v>Very Low</v>
      </c>
      <c r="AG549" t="s">
        <v>9</v>
      </c>
      <c r="AH549" t="s">
        <v>10</v>
      </c>
      <c r="AI549" t="s">
        <v>11</v>
      </c>
      <c r="AJ549" t="str">
        <f t="shared" si="200"/>
        <v>Teen</v>
      </c>
      <c r="AK549">
        <v>75000000</v>
      </c>
      <c r="AL549" t="str">
        <f t="shared" si="201"/>
        <v>Medium Budget</v>
      </c>
      <c r="AM549">
        <v>2010</v>
      </c>
      <c r="AN549">
        <f t="shared" si="202"/>
        <v>15</v>
      </c>
      <c r="AO549" t="str">
        <f t="shared" si="203"/>
        <v>Modern Classic</v>
      </c>
      <c r="AP549">
        <v>1000</v>
      </c>
      <c r="AQ549" t="str">
        <f t="shared" si="204"/>
        <v>Very Low</v>
      </c>
      <c r="AR549">
        <v>5.4</v>
      </c>
      <c r="AS549" t="str">
        <f t="shared" si="205"/>
        <v>Below Average</v>
      </c>
      <c r="AT549">
        <v>2.35</v>
      </c>
      <c r="AU549" t="str">
        <f t="shared" si="206"/>
        <v>Cinematic Widescreen</v>
      </c>
      <c r="AV549">
        <v>0</v>
      </c>
      <c r="AW549" t="str">
        <f t="shared" si="207"/>
        <v>Very Low</v>
      </c>
    </row>
    <row r="550" spans="1:49" x14ac:dyDescent="0.3">
      <c r="A550" t="s">
        <v>0</v>
      </c>
      <c r="B550" t="s">
        <v>1265</v>
      </c>
      <c r="C550">
        <v>362</v>
      </c>
      <c r="D550" t="str">
        <f t="shared" si="187"/>
        <v>Medium</v>
      </c>
      <c r="E550">
        <v>116</v>
      </c>
      <c r="F550" t="str">
        <f t="shared" si="188"/>
        <v>1h 56m</v>
      </c>
      <c r="G550" t="str">
        <f t="shared" si="189"/>
        <v>Standard Movie</v>
      </c>
      <c r="H550">
        <v>0</v>
      </c>
      <c r="I550" t="str">
        <f t="shared" si="190"/>
        <v>Very Low</v>
      </c>
      <c r="J550">
        <v>104</v>
      </c>
      <c r="K550" t="str">
        <f t="shared" si="191"/>
        <v>Very Low</v>
      </c>
      <c r="L550" t="s">
        <v>336</v>
      </c>
      <c r="M550">
        <v>15000</v>
      </c>
      <c r="N550" t="str">
        <f t="shared" si="192"/>
        <v>Medium</v>
      </c>
      <c r="O550">
        <v>45434443</v>
      </c>
      <c r="P550" t="str">
        <f t="shared" si="193"/>
        <v>Average</v>
      </c>
      <c r="Q550" t="s">
        <v>1599</v>
      </c>
      <c r="R550" t="str">
        <f t="shared" si="194"/>
        <v>Action</v>
      </c>
      <c r="S550">
        <f t="shared" si="195"/>
        <v>3</v>
      </c>
      <c r="T550" t="s">
        <v>84</v>
      </c>
      <c r="U550" t="s">
        <v>3079</v>
      </c>
      <c r="V550">
        <v>175960</v>
      </c>
      <c r="W550" t="str">
        <f t="shared" si="196"/>
        <v>Medium</v>
      </c>
      <c r="X550">
        <v>15735</v>
      </c>
      <c r="Y550" t="str">
        <f t="shared" si="197"/>
        <v>Medium</v>
      </c>
      <c r="Z550" t="s">
        <v>3080</v>
      </c>
      <c r="AA550">
        <v>2</v>
      </c>
      <c r="AB550" t="str">
        <f t="shared" si="198"/>
        <v>Duo/Trio Poster</v>
      </c>
      <c r="AC550" t="s">
        <v>3081</v>
      </c>
      <c r="AD550" t="s">
        <v>3082</v>
      </c>
      <c r="AE550">
        <v>360</v>
      </c>
      <c r="AF550" t="str">
        <f t="shared" si="199"/>
        <v>Very Low</v>
      </c>
      <c r="AG550" t="s">
        <v>9</v>
      </c>
      <c r="AH550" t="s">
        <v>10</v>
      </c>
      <c r="AI550" t="s">
        <v>11</v>
      </c>
      <c r="AJ550" t="str">
        <f t="shared" si="200"/>
        <v>Teen</v>
      </c>
      <c r="AK550">
        <v>75000000</v>
      </c>
      <c r="AL550" t="str">
        <f t="shared" si="201"/>
        <v>Medium Budget</v>
      </c>
      <c r="AM550">
        <v>2015</v>
      </c>
      <c r="AN550">
        <f t="shared" si="202"/>
        <v>10</v>
      </c>
      <c r="AO550" t="str">
        <f t="shared" si="203"/>
        <v>Modern Classic</v>
      </c>
      <c r="AP550">
        <v>509</v>
      </c>
      <c r="AQ550" t="str">
        <f t="shared" si="204"/>
        <v>Very Low</v>
      </c>
      <c r="AR550">
        <v>7.3</v>
      </c>
      <c r="AS550" t="str">
        <f t="shared" si="205"/>
        <v>Good</v>
      </c>
      <c r="AT550">
        <v>2.35</v>
      </c>
      <c r="AU550" t="str">
        <f t="shared" si="206"/>
        <v>Cinematic Widescreen</v>
      </c>
      <c r="AV550">
        <v>43000</v>
      </c>
      <c r="AW550" t="str">
        <f t="shared" si="207"/>
        <v>Medium</v>
      </c>
    </row>
    <row r="551" spans="1:49" x14ac:dyDescent="0.3">
      <c r="A551" t="s">
        <v>0</v>
      </c>
      <c r="B551" t="s">
        <v>1384</v>
      </c>
      <c r="C551">
        <v>124</v>
      </c>
      <c r="D551" t="str">
        <f t="shared" si="187"/>
        <v>Low</v>
      </c>
      <c r="E551">
        <v>131</v>
      </c>
      <c r="F551" t="str">
        <f t="shared" si="188"/>
        <v>2h 11m</v>
      </c>
      <c r="G551" t="str">
        <f t="shared" si="189"/>
        <v>Long Movie</v>
      </c>
      <c r="H551">
        <v>274</v>
      </c>
      <c r="I551" t="str">
        <f t="shared" si="190"/>
        <v>Very Low</v>
      </c>
      <c r="J551">
        <v>138</v>
      </c>
      <c r="K551" t="str">
        <f t="shared" si="191"/>
        <v>Very Low</v>
      </c>
      <c r="L551" t="s">
        <v>3083</v>
      </c>
      <c r="M551">
        <v>11000</v>
      </c>
      <c r="N551" t="str">
        <f t="shared" si="192"/>
        <v>Medium</v>
      </c>
      <c r="O551">
        <v>42044321</v>
      </c>
      <c r="P551" t="str">
        <f t="shared" si="193"/>
        <v>Average</v>
      </c>
      <c r="Q551" t="s">
        <v>1386</v>
      </c>
      <c r="R551" t="str">
        <f t="shared" si="194"/>
        <v>Comedy</v>
      </c>
      <c r="S551">
        <f t="shared" si="195"/>
        <v>3</v>
      </c>
      <c r="T551" t="s">
        <v>2151</v>
      </c>
      <c r="U551" t="s">
        <v>3084</v>
      </c>
      <c r="V551">
        <v>65668</v>
      </c>
      <c r="W551" t="str">
        <f t="shared" si="196"/>
        <v>Medium</v>
      </c>
      <c r="X551">
        <v>12522</v>
      </c>
      <c r="Y551" t="str">
        <f t="shared" si="197"/>
        <v>Medium</v>
      </c>
      <c r="Z551" t="s">
        <v>3085</v>
      </c>
      <c r="AA551">
        <v>2</v>
      </c>
      <c r="AB551" t="str">
        <f t="shared" si="198"/>
        <v>Duo/Trio Poster</v>
      </c>
      <c r="AC551" t="s">
        <v>3086</v>
      </c>
      <c r="AD551" t="s">
        <v>3087</v>
      </c>
      <c r="AE551">
        <v>342</v>
      </c>
      <c r="AF551" t="str">
        <f t="shared" si="199"/>
        <v>Very Low</v>
      </c>
      <c r="AG551" t="s">
        <v>9</v>
      </c>
      <c r="AH551" t="s">
        <v>10</v>
      </c>
      <c r="AI551" t="s">
        <v>11</v>
      </c>
      <c r="AJ551" t="str">
        <f t="shared" si="200"/>
        <v>Teen</v>
      </c>
      <c r="AK551">
        <v>80000000</v>
      </c>
      <c r="AL551" t="str">
        <f t="shared" si="201"/>
        <v>Medium Budget</v>
      </c>
      <c r="AM551">
        <v>2004</v>
      </c>
      <c r="AN551">
        <f t="shared" si="202"/>
        <v>21</v>
      </c>
      <c r="AO551" t="str">
        <f t="shared" si="203"/>
        <v>Old Classic</v>
      </c>
      <c r="AP551">
        <v>964</v>
      </c>
      <c r="AQ551" t="str">
        <f t="shared" si="204"/>
        <v>Very Low</v>
      </c>
      <c r="AR551">
        <v>6.5</v>
      </c>
      <c r="AS551" t="str">
        <f t="shared" si="205"/>
        <v>Average</v>
      </c>
      <c r="AT551">
        <v>1.85</v>
      </c>
      <c r="AU551" t="str">
        <f t="shared" si="206"/>
        <v>HDTV / Widescreen</v>
      </c>
      <c r="AV551">
        <v>0</v>
      </c>
      <c r="AW551" t="str">
        <f t="shared" si="207"/>
        <v>Very Low</v>
      </c>
    </row>
    <row r="552" spans="1:49" x14ac:dyDescent="0.3">
      <c r="A552" t="s">
        <v>0</v>
      </c>
      <c r="B552" t="s">
        <v>3088</v>
      </c>
      <c r="C552">
        <v>190</v>
      </c>
      <c r="D552" t="str">
        <f t="shared" si="187"/>
        <v>Low</v>
      </c>
      <c r="E552">
        <v>91</v>
      </c>
      <c r="F552" t="str">
        <f t="shared" si="188"/>
        <v>1h 31m</v>
      </c>
      <c r="G552" t="str">
        <f t="shared" si="189"/>
        <v>Standard Movie</v>
      </c>
      <c r="H552">
        <v>27</v>
      </c>
      <c r="I552" t="str">
        <f t="shared" si="190"/>
        <v>Very Low</v>
      </c>
      <c r="J552">
        <v>925</v>
      </c>
      <c r="K552" t="str">
        <f t="shared" si="191"/>
        <v>Very Low</v>
      </c>
      <c r="L552" t="s">
        <v>1922</v>
      </c>
      <c r="M552">
        <v>12000</v>
      </c>
      <c r="N552" t="str">
        <f t="shared" si="192"/>
        <v>Medium</v>
      </c>
      <c r="O552">
        <v>73661010</v>
      </c>
      <c r="P552" t="str">
        <f t="shared" si="193"/>
        <v>Hit</v>
      </c>
      <c r="Q552" t="s">
        <v>3089</v>
      </c>
      <c r="R552" t="str">
        <f t="shared" si="194"/>
        <v>Animation</v>
      </c>
      <c r="S552">
        <f t="shared" si="195"/>
        <v>5</v>
      </c>
      <c r="T552" t="s">
        <v>243</v>
      </c>
      <c r="U552" t="s">
        <v>3090</v>
      </c>
      <c r="V552">
        <v>71137</v>
      </c>
      <c r="W552" t="str">
        <f t="shared" si="196"/>
        <v>Medium</v>
      </c>
      <c r="X552">
        <v>17299</v>
      </c>
      <c r="Y552" t="str">
        <f t="shared" si="197"/>
        <v>Medium</v>
      </c>
      <c r="Z552" t="s">
        <v>1773</v>
      </c>
      <c r="AA552">
        <v>0</v>
      </c>
      <c r="AB552" t="str">
        <f t="shared" si="198"/>
        <v>Symbolic Poster</v>
      </c>
      <c r="AC552" t="s">
        <v>3091</v>
      </c>
      <c r="AD552" t="s">
        <v>3092</v>
      </c>
      <c r="AE552">
        <v>229</v>
      </c>
      <c r="AF552" t="str">
        <f t="shared" si="199"/>
        <v>Very Low</v>
      </c>
      <c r="AG552" t="s">
        <v>9</v>
      </c>
      <c r="AH552" t="s">
        <v>10</v>
      </c>
      <c r="AI552" t="s">
        <v>66</v>
      </c>
      <c r="AJ552" t="str">
        <f t="shared" si="200"/>
        <v>Family</v>
      </c>
      <c r="AK552">
        <v>75000000</v>
      </c>
      <c r="AL552" t="str">
        <f t="shared" si="201"/>
        <v>Medium Budget</v>
      </c>
      <c r="AM552">
        <v>2006</v>
      </c>
      <c r="AN552">
        <f t="shared" si="202"/>
        <v>19</v>
      </c>
      <c r="AO552" t="str">
        <f t="shared" si="203"/>
        <v>Old Classic</v>
      </c>
      <c r="AP552">
        <v>970</v>
      </c>
      <c r="AQ552" t="str">
        <f t="shared" si="204"/>
        <v>Very Low</v>
      </c>
      <c r="AR552">
        <v>6.6</v>
      </c>
      <c r="AS552" t="str">
        <f t="shared" si="205"/>
        <v>Average</v>
      </c>
      <c r="AT552">
        <v>2.35</v>
      </c>
      <c r="AU552" t="str">
        <f t="shared" si="206"/>
        <v>Cinematic Widescreen</v>
      </c>
      <c r="AV552">
        <v>0</v>
      </c>
      <c r="AW552" t="str">
        <f t="shared" si="207"/>
        <v>Very Low</v>
      </c>
    </row>
    <row r="553" spans="1:49" x14ac:dyDescent="0.3">
      <c r="A553" t="s">
        <v>0</v>
      </c>
      <c r="B553" t="s">
        <v>3093</v>
      </c>
      <c r="C553">
        <v>132</v>
      </c>
      <c r="D553" t="str">
        <f t="shared" si="187"/>
        <v>Low</v>
      </c>
      <c r="E553">
        <v>123</v>
      </c>
      <c r="F553" t="str">
        <f t="shared" si="188"/>
        <v>2h 3m</v>
      </c>
      <c r="G553" t="str">
        <f t="shared" si="189"/>
        <v>Long Movie</v>
      </c>
      <c r="H553">
        <v>272</v>
      </c>
      <c r="I553" t="str">
        <f t="shared" si="190"/>
        <v>Very Low</v>
      </c>
      <c r="J553">
        <v>193</v>
      </c>
      <c r="K553" t="str">
        <f t="shared" si="191"/>
        <v>Very Low</v>
      </c>
      <c r="L553" t="s">
        <v>3094</v>
      </c>
      <c r="M553">
        <v>13000</v>
      </c>
      <c r="N553" t="str">
        <f t="shared" si="192"/>
        <v>Medium</v>
      </c>
      <c r="O553">
        <v>41523271</v>
      </c>
      <c r="P553" t="str">
        <f t="shared" si="193"/>
        <v>Average</v>
      </c>
      <c r="Q553" t="s">
        <v>3095</v>
      </c>
      <c r="R553" t="str">
        <f t="shared" si="194"/>
        <v>Comedy</v>
      </c>
      <c r="S553">
        <f t="shared" si="195"/>
        <v>4</v>
      </c>
      <c r="T553" t="s">
        <v>948</v>
      </c>
      <c r="U553" t="s">
        <v>3096</v>
      </c>
      <c r="V553">
        <v>57038</v>
      </c>
      <c r="W553" t="str">
        <f t="shared" si="196"/>
        <v>Medium</v>
      </c>
      <c r="X553">
        <v>13934</v>
      </c>
      <c r="Y553" t="str">
        <f t="shared" si="197"/>
        <v>Medium</v>
      </c>
      <c r="Z553" t="s">
        <v>3097</v>
      </c>
      <c r="AA553">
        <v>2</v>
      </c>
      <c r="AB553" t="str">
        <f t="shared" si="198"/>
        <v>Duo/Trio Poster</v>
      </c>
      <c r="AC553" t="s">
        <v>3098</v>
      </c>
      <c r="AD553" t="s">
        <v>3099</v>
      </c>
      <c r="AE553">
        <v>261</v>
      </c>
      <c r="AF553" t="str">
        <f t="shared" si="199"/>
        <v>Very Low</v>
      </c>
      <c r="AG553" t="s">
        <v>9</v>
      </c>
      <c r="AH553" t="s">
        <v>10</v>
      </c>
      <c r="AI553" t="s">
        <v>11</v>
      </c>
      <c r="AJ553" t="str">
        <f t="shared" si="200"/>
        <v>Teen</v>
      </c>
      <c r="AK553">
        <v>80000000</v>
      </c>
      <c r="AL553" t="str">
        <f t="shared" si="201"/>
        <v>Medium Budget</v>
      </c>
      <c r="AM553">
        <v>2001</v>
      </c>
      <c r="AN553">
        <f t="shared" si="202"/>
        <v>24</v>
      </c>
      <c r="AO553" t="str">
        <f t="shared" si="203"/>
        <v>Old Classic</v>
      </c>
      <c r="AP553">
        <v>450</v>
      </c>
      <c r="AQ553" t="str">
        <f t="shared" si="204"/>
        <v>Very Low</v>
      </c>
      <c r="AR553">
        <v>6.6</v>
      </c>
      <c r="AS553" t="str">
        <f t="shared" si="205"/>
        <v>Average</v>
      </c>
      <c r="AT553">
        <v>2.35</v>
      </c>
      <c r="AU553" t="str">
        <f t="shared" si="206"/>
        <v>Cinematic Widescreen</v>
      </c>
      <c r="AV553">
        <v>0</v>
      </c>
      <c r="AW553" t="str">
        <f t="shared" si="207"/>
        <v>Very Low</v>
      </c>
    </row>
    <row r="554" spans="1:49" x14ac:dyDescent="0.3">
      <c r="A554" t="s">
        <v>0</v>
      </c>
      <c r="B554" t="s">
        <v>3100</v>
      </c>
      <c r="C554">
        <v>53</v>
      </c>
      <c r="D554" t="str">
        <f t="shared" si="187"/>
        <v>Low</v>
      </c>
      <c r="E554">
        <v>134</v>
      </c>
      <c r="F554" t="str">
        <f t="shared" si="188"/>
        <v>2h 14m</v>
      </c>
      <c r="G554" t="str">
        <f t="shared" si="189"/>
        <v>Long Movie</v>
      </c>
      <c r="H554">
        <v>109</v>
      </c>
      <c r="I554" t="str">
        <f t="shared" si="190"/>
        <v>Very Low</v>
      </c>
      <c r="J554">
        <v>249</v>
      </c>
      <c r="K554" t="str">
        <f t="shared" si="191"/>
        <v>Very Low</v>
      </c>
      <c r="L554" t="s">
        <v>3101</v>
      </c>
      <c r="M554">
        <v>919</v>
      </c>
      <c r="N554" t="str">
        <f t="shared" si="192"/>
        <v>Low</v>
      </c>
      <c r="O554">
        <v>37600435</v>
      </c>
      <c r="P554" t="str">
        <f t="shared" si="193"/>
        <v>Average</v>
      </c>
      <c r="Q554" t="s">
        <v>3102</v>
      </c>
      <c r="R554" t="str">
        <f t="shared" si="194"/>
        <v>Action</v>
      </c>
      <c r="S554">
        <f t="shared" si="195"/>
        <v>4</v>
      </c>
      <c r="T554" t="s">
        <v>660</v>
      </c>
      <c r="U554" t="s">
        <v>3103</v>
      </c>
      <c r="V554">
        <v>55350</v>
      </c>
      <c r="W554" t="str">
        <f t="shared" si="196"/>
        <v>Medium</v>
      </c>
      <c r="X554">
        <v>1695</v>
      </c>
      <c r="Y554" t="str">
        <f t="shared" si="197"/>
        <v>Low</v>
      </c>
      <c r="Z554" t="s">
        <v>3104</v>
      </c>
      <c r="AA554">
        <v>3</v>
      </c>
      <c r="AB554" t="str">
        <f t="shared" si="198"/>
        <v>Duo/Trio Poster</v>
      </c>
      <c r="AC554" t="s">
        <v>3105</v>
      </c>
      <c r="AD554" t="s">
        <v>3106</v>
      </c>
      <c r="AE554">
        <v>180</v>
      </c>
      <c r="AF554" t="str">
        <f t="shared" si="199"/>
        <v>Very Low</v>
      </c>
      <c r="AG554" t="s">
        <v>9</v>
      </c>
      <c r="AH554" t="s">
        <v>10</v>
      </c>
      <c r="AI554" t="s">
        <v>11</v>
      </c>
      <c r="AJ554" t="str">
        <f t="shared" si="200"/>
        <v>Teen</v>
      </c>
      <c r="AK554">
        <v>55000000</v>
      </c>
      <c r="AL554" t="str">
        <f t="shared" si="201"/>
        <v>Medium Budget</v>
      </c>
      <c r="AM554">
        <v>1995</v>
      </c>
      <c r="AN554">
        <f t="shared" si="202"/>
        <v>30</v>
      </c>
      <c r="AO554" t="str">
        <f t="shared" si="203"/>
        <v>Old Classic</v>
      </c>
      <c r="AP554">
        <v>303</v>
      </c>
      <c r="AQ554" t="str">
        <f t="shared" si="204"/>
        <v>Very Low</v>
      </c>
      <c r="AR554">
        <v>5.9</v>
      </c>
      <c r="AS554" t="str">
        <f t="shared" si="205"/>
        <v>Below Average</v>
      </c>
      <c r="AT554">
        <v>1.85</v>
      </c>
      <c r="AU554" t="str">
        <f t="shared" si="206"/>
        <v>HDTV / Widescreen</v>
      </c>
      <c r="AV554">
        <v>0</v>
      </c>
      <c r="AW554" t="str">
        <f t="shared" si="207"/>
        <v>Very Low</v>
      </c>
    </row>
    <row r="555" spans="1:49" x14ac:dyDescent="0.3">
      <c r="A555" t="s">
        <v>0</v>
      </c>
      <c r="B555" t="s">
        <v>3107</v>
      </c>
      <c r="C555">
        <v>91</v>
      </c>
      <c r="D555" t="str">
        <f t="shared" si="187"/>
        <v>Low</v>
      </c>
      <c r="E555">
        <v>148</v>
      </c>
      <c r="F555" t="str">
        <f t="shared" si="188"/>
        <v>2h 28m</v>
      </c>
      <c r="G555" t="str">
        <f t="shared" si="189"/>
        <v>Long Movie</v>
      </c>
      <c r="H555">
        <v>72</v>
      </c>
      <c r="I555" t="str">
        <f t="shared" si="190"/>
        <v>Very Low</v>
      </c>
      <c r="J555">
        <v>99</v>
      </c>
      <c r="K555" t="str">
        <f t="shared" si="191"/>
        <v>Very Low</v>
      </c>
      <c r="L555" t="s">
        <v>3108</v>
      </c>
      <c r="M555">
        <v>582</v>
      </c>
      <c r="N555" t="str">
        <f t="shared" si="192"/>
        <v>Low</v>
      </c>
      <c r="O555">
        <v>39251128</v>
      </c>
      <c r="P555" t="str">
        <f t="shared" si="193"/>
        <v>Average</v>
      </c>
      <c r="Q555" t="s">
        <v>3109</v>
      </c>
      <c r="R555" t="str">
        <f t="shared" si="194"/>
        <v>Drama</v>
      </c>
      <c r="S555">
        <f t="shared" si="195"/>
        <v>3</v>
      </c>
      <c r="T555" t="s">
        <v>467</v>
      </c>
      <c r="U555" t="s">
        <v>3110</v>
      </c>
      <c r="V555">
        <v>31080</v>
      </c>
      <c r="W555" t="str">
        <f t="shared" si="196"/>
        <v>Low</v>
      </c>
      <c r="X555">
        <v>804</v>
      </c>
      <c r="Y555" t="str">
        <f t="shared" si="197"/>
        <v>Very Low</v>
      </c>
      <c r="Z555" t="s">
        <v>3111</v>
      </c>
      <c r="AA555">
        <v>2</v>
      </c>
      <c r="AB555" t="str">
        <f t="shared" si="198"/>
        <v>Duo/Trio Poster</v>
      </c>
      <c r="AC555" t="s">
        <v>3112</v>
      </c>
      <c r="AD555" t="s">
        <v>3113</v>
      </c>
      <c r="AE555">
        <v>217</v>
      </c>
      <c r="AF555" t="str">
        <f t="shared" si="199"/>
        <v>Very Low</v>
      </c>
      <c r="AG555" t="s">
        <v>9</v>
      </c>
      <c r="AH555" t="s">
        <v>10</v>
      </c>
      <c r="AI555" t="s">
        <v>11</v>
      </c>
      <c r="AJ555" t="str">
        <f t="shared" si="200"/>
        <v>Teen</v>
      </c>
      <c r="AK555">
        <v>75000000</v>
      </c>
      <c r="AL555" t="str">
        <f t="shared" si="201"/>
        <v>Medium Budget</v>
      </c>
      <c r="AM555">
        <v>1999</v>
      </c>
      <c r="AN555">
        <f t="shared" si="202"/>
        <v>26</v>
      </c>
      <c r="AO555" t="str">
        <f t="shared" si="203"/>
        <v>Old Classic</v>
      </c>
      <c r="AP555">
        <v>103</v>
      </c>
      <c r="AQ555" t="str">
        <f t="shared" si="204"/>
        <v>Very Low</v>
      </c>
      <c r="AR555">
        <v>6.7</v>
      </c>
      <c r="AS555" t="str">
        <f t="shared" si="205"/>
        <v>Average</v>
      </c>
      <c r="AT555">
        <v>2.35</v>
      </c>
      <c r="AU555" t="str">
        <f t="shared" si="206"/>
        <v>Cinematic Widescreen</v>
      </c>
      <c r="AV555">
        <v>0</v>
      </c>
      <c r="AW555" t="str">
        <f t="shared" si="207"/>
        <v>Very Low</v>
      </c>
    </row>
    <row r="556" spans="1:49" x14ac:dyDescent="0.3">
      <c r="A556" t="s">
        <v>0</v>
      </c>
      <c r="B556" t="s">
        <v>2419</v>
      </c>
      <c r="C556">
        <v>284</v>
      </c>
      <c r="D556" t="str">
        <f t="shared" si="187"/>
        <v>Medium</v>
      </c>
      <c r="E556">
        <v>110</v>
      </c>
      <c r="F556" t="str">
        <f t="shared" si="188"/>
        <v>1h 50m</v>
      </c>
      <c r="G556" t="str">
        <f t="shared" si="189"/>
        <v>Standard Movie</v>
      </c>
      <c r="H556">
        <v>763</v>
      </c>
      <c r="I556" t="str">
        <f t="shared" si="190"/>
        <v>Very Low</v>
      </c>
      <c r="J556">
        <v>222</v>
      </c>
      <c r="K556" t="str">
        <f t="shared" si="191"/>
        <v>Very Low</v>
      </c>
      <c r="L556" t="s">
        <v>3114</v>
      </c>
      <c r="M556">
        <v>15000</v>
      </c>
      <c r="N556" t="str">
        <f t="shared" si="192"/>
        <v>Medium</v>
      </c>
      <c r="O556">
        <v>83503161</v>
      </c>
      <c r="P556" t="str">
        <f t="shared" si="193"/>
        <v>Hit</v>
      </c>
      <c r="Q556" t="s">
        <v>3115</v>
      </c>
      <c r="R556" t="str">
        <f t="shared" si="194"/>
        <v>Action</v>
      </c>
      <c r="S556">
        <f t="shared" si="195"/>
        <v>4</v>
      </c>
      <c r="T556" t="s">
        <v>84</v>
      </c>
      <c r="U556" t="s">
        <v>3116</v>
      </c>
      <c r="V556">
        <v>138190</v>
      </c>
      <c r="W556" t="str">
        <f t="shared" si="196"/>
        <v>Medium</v>
      </c>
      <c r="X556">
        <v>16691</v>
      </c>
      <c r="Y556" t="str">
        <f t="shared" si="197"/>
        <v>Medium</v>
      </c>
      <c r="Z556" t="s">
        <v>3117</v>
      </c>
      <c r="AA556">
        <v>1</v>
      </c>
      <c r="AB556" t="str">
        <f t="shared" si="198"/>
        <v>Solo Star Poster</v>
      </c>
      <c r="AC556" t="s">
        <v>3118</v>
      </c>
      <c r="AD556" t="s">
        <v>3119</v>
      </c>
      <c r="AE556">
        <v>405</v>
      </c>
      <c r="AF556" t="str">
        <f t="shared" si="199"/>
        <v>Very Low</v>
      </c>
      <c r="AG556" t="s">
        <v>9</v>
      </c>
      <c r="AH556" t="s">
        <v>10</v>
      </c>
      <c r="AI556" t="s">
        <v>556</v>
      </c>
      <c r="AJ556" t="str">
        <f t="shared" si="200"/>
        <v>Adult</v>
      </c>
      <c r="AK556">
        <v>75000000</v>
      </c>
      <c r="AL556" t="str">
        <f t="shared" si="201"/>
        <v>Medium Budget</v>
      </c>
      <c r="AM556">
        <v>2011</v>
      </c>
      <c r="AN556">
        <f t="shared" si="202"/>
        <v>14</v>
      </c>
      <c r="AO556" t="str">
        <f t="shared" si="203"/>
        <v>Modern Classic</v>
      </c>
      <c r="AP556">
        <v>1000</v>
      </c>
      <c r="AQ556" t="str">
        <f t="shared" si="204"/>
        <v>Very Low</v>
      </c>
      <c r="AR556">
        <v>6.1</v>
      </c>
      <c r="AS556" t="str">
        <f t="shared" si="205"/>
        <v>Average</v>
      </c>
      <c r="AT556">
        <v>1.85</v>
      </c>
      <c r="AU556" t="str">
        <f t="shared" si="206"/>
        <v>HDTV / Widescreen</v>
      </c>
      <c r="AV556">
        <v>30000</v>
      </c>
      <c r="AW556" t="str">
        <f t="shared" si="207"/>
        <v>Medium</v>
      </c>
    </row>
    <row r="557" spans="1:49" x14ac:dyDescent="0.3">
      <c r="A557" t="s">
        <v>0</v>
      </c>
      <c r="B557" t="s">
        <v>3120</v>
      </c>
      <c r="C557">
        <v>152</v>
      </c>
      <c r="D557" t="str">
        <f t="shared" si="187"/>
        <v>Low</v>
      </c>
      <c r="E557">
        <v>113</v>
      </c>
      <c r="F557" t="str">
        <f t="shared" si="188"/>
        <v>1h 53m</v>
      </c>
      <c r="G557" t="str">
        <f t="shared" si="189"/>
        <v>Standard Movie</v>
      </c>
      <c r="H557">
        <v>17</v>
      </c>
      <c r="I557" t="str">
        <f t="shared" si="190"/>
        <v>Very Low</v>
      </c>
      <c r="J557">
        <v>759</v>
      </c>
      <c r="K557" t="str">
        <f t="shared" si="191"/>
        <v>Very Low</v>
      </c>
      <c r="L557" t="s">
        <v>948</v>
      </c>
      <c r="M557">
        <v>87000</v>
      </c>
      <c r="N557" t="str">
        <f t="shared" si="192"/>
        <v>High</v>
      </c>
      <c r="O557">
        <v>34636443</v>
      </c>
      <c r="P557" t="str">
        <f t="shared" si="193"/>
        <v>Average</v>
      </c>
      <c r="Q557" t="s">
        <v>1091</v>
      </c>
      <c r="R557" t="str">
        <f t="shared" si="194"/>
        <v>Action</v>
      </c>
      <c r="S557">
        <f t="shared" si="195"/>
        <v>5</v>
      </c>
      <c r="T557" t="s">
        <v>487</v>
      </c>
      <c r="U557" t="s">
        <v>3121</v>
      </c>
      <c r="V557">
        <v>93790</v>
      </c>
      <c r="W557" t="str">
        <f t="shared" si="196"/>
        <v>Medium</v>
      </c>
      <c r="X557">
        <v>103354</v>
      </c>
      <c r="Y557" t="str">
        <f t="shared" si="197"/>
        <v>High</v>
      </c>
      <c r="Z557" t="s">
        <v>3122</v>
      </c>
      <c r="AA557">
        <v>0</v>
      </c>
      <c r="AB557" t="str">
        <f t="shared" si="198"/>
        <v>Symbolic Poster</v>
      </c>
      <c r="AC557" t="s">
        <v>3123</v>
      </c>
      <c r="AD557" t="s">
        <v>3124</v>
      </c>
      <c r="AE557">
        <v>288</v>
      </c>
      <c r="AF557" t="str">
        <f t="shared" si="199"/>
        <v>Very Low</v>
      </c>
      <c r="AG557" t="s">
        <v>9</v>
      </c>
      <c r="AH557" t="s">
        <v>10</v>
      </c>
      <c r="AI557" t="s">
        <v>556</v>
      </c>
      <c r="AJ557" t="str">
        <f t="shared" si="200"/>
        <v>Adult</v>
      </c>
      <c r="AK557">
        <v>52000000</v>
      </c>
      <c r="AL557" t="str">
        <f t="shared" si="201"/>
        <v>Medium Budget</v>
      </c>
      <c r="AM557">
        <v>2005</v>
      </c>
      <c r="AN557">
        <f t="shared" si="202"/>
        <v>20</v>
      </c>
      <c r="AO557" t="str">
        <f t="shared" si="203"/>
        <v>Old Classic</v>
      </c>
      <c r="AP557">
        <v>13000</v>
      </c>
      <c r="AQ557" t="str">
        <f t="shared" si="204"/>
        <v>Medium</v>
      </c>
      <c r="AR557">
        <v>6.6</v>
      </c>
      <c r="AS557" t="str">
        <f t="shared" si="205"/>
        <v>Average</v>
      </c>
      <c r="AT557">
        <v>2.35</v>
      </c>
      <c r="AU557" t="str">
        <f t="shared" si="206"/>
        <v>Cinematic Widescreen</v>
      </c>
      <c r="AV557">
        <v>0</v>
      </c>
      <c r="AW557" t="str">
        <f t="shared" si="207"/>
        <v>Very Low</v>
      </c>
    </row>
    <row r="558" spans="1:49" x14ac:dyDescent="0.3">
      <c r="A558" t="s">
        <v>0</v>
      </c>
      <c r="B558" t="s">
        <v>3125</v>
      </c>
      <c r="C558">
        <v>131</v>
      </c>
      <c r="D558" t="str">
        <f t="shared" si="187"/>
        <v>Low</v>
      </c>
      <c r="E558">
        <v>94</v>
      </c>
      <c r="F558" t="str">
        <f t="shared" si="188"/>
        <v>1h 34m</v>
      </c>
      <c r="G558" t="str">
        <f t="shared" si="189"/>
        <v>Standard Movie</v>
      </c>
      <c r="H558">
        <v>383</v>
      </c>
      <c r="I558" t="str">
        <f t="shared" si="190"/>
        <v>Very Low</v>
      </c>
      <c r="J558">
        <v>886</v>
      </c>
      <c r="K558" t="str">
        <f t="shared" si="191"/>
        <v>Very Low</v>
      </c>
      <c r="L558" t="s">
        <v>764</v>
      </c>
      <c r="M558">
        <v>13000</v>
      </c>
      <c r="N558" t="str">
        <f t="shared" si="192"/>
        <v>Medium</v>
      </c>
      <c r="O558">
        <v>22751979</v>
      </c>
      <c r="P558" t="str">
        <f t="shared" si="193"/>
        <v>Average</v>
      </c>
      <c r="Q558" t="s">
        <v>3126</v>
      </c>
      <c r="R558" t="str">
        <f t="shared" si="194"/>
        <v>Action</v>
      </c>
      <c r="S558">
        <f t="shared" si="195"/>
        <v>5</v>
      </c>
      <c r="T558" t="s">
        <v>1128</v>
      </c>
      <c r="U558" t="s">
        <v>3127</v>
      </c>
      <c r="V558">
        <v>52244</v>
      </c>
      <c r="W558" t="str">
        <f t="shared" si="196"/>
        <v>Medium</v>
      </c>
      <c r="X558">
        <v>15857</v>
      </c>
      <c r="Y558" t="str">
        <f t="shared" si="197"/>
        <v>Medium</v>
      </c>
      <c r="Z558" t="s">
        <v>1355</v>
      </c>
      <c r="AA558">
        <v>0</v>
      </c>
      <c r="AB558" t="str">
        <f t="shared" si="198"/>
        <v>Symbolic Poster</v>
      </c>
      <c r="AC558" t="s">
        <v>3128</v>
      </c>
      <c r="AD558" t="s">
        <v>3129</v>
      </c>
      <c r="AE558">
        <v>377</v>
      </c>
      <c r="AF558" t="str">
        <f t="shared" si="199"/>
        <v>Very Low</v>
      </c>
      <c r="AG558" t="s">
        <v>9</v>
      </c>
      <c r="AH558" t="s">
        <v>10</v>
      </c>
      <c r="AI558" t="s">
        <v>66</v>
      </c>
      <c r="AJ558" t="str">
        <f t="shared" si="200"/>
        <v>Family</v>
      </c>
      <c r="AK558">
        <v>75000000</v>
      </c>
      <c r="AL558" t="str">
        <f t="shared" si="201"/>
        <v>Medium Budget</v>
      </c>
      <c r="AM558">
        <v>2000</v>
      </c>
      <c r="AN558">
        <f t="shared" si="202"/>
        <v>25</v>
      </c>
      <c r="AO558" t="str">
        <f t="shared" si="203"/>
        <v>Old Classic</v>
      </c>
      <c r="AP558">
        <v>1000</v>
      </c>
      <c r="AQ558" t="str">
        <f t="shared" si="204"/>
        <v>Very Low</v>
      </c>
      <c r="AR558">
        <v>6.6</v>
      </c>
      <c r="AS558" t="str">
        <f t="shared" si="205"/>
        <v>Average</v>
      </c>
      <c r="AT558">
        <v>2.35</v>
      </c>
      <c r="AU558" t="str">
        <f t="shared" si="206"/>
        <v>Cinematic Widescreen</v>
      </c>
      <c r="AV558">
        <v>0</v>
      </c>
      <c r="AW558" t="str">
        <f t="shared" si="207"/>
        <v>Very Low</v>
      </c>
    </row>
    <row r="559" spans="1:49" x14ac:dyDescent="0.3">
      <c r="A559" t="s">
        <v>0</v>
      </c>
      <c r="B559" t="s">
        <v>3130</v>
      </c>
      <c r="C559">
        <v>132</v>
      </c>
      <c r="D559" t="str">
        <f t="shared" si="187"/>
        <v>Low</v>
      </c>
      <c r="E559">
        <v>116</v>
      </c>
      <c r="F559" t="str">
        <f t="shared" si="188"/>
        <v>1h 56m</v>
      </c>
      <c r="G559" t="str">
        <f t="shared" si="189"/>
        <v>Standard Movie</v>
      </c>
      <c r="H559">
        <v>41</v>
      </c>
      <c r="I559" t="str">
        <f t="shared" si="190"/>
        <v>Very Low</v>
      </c>
      <c r="J559">
        <v>541</v>
      </c>
      <c r="K559" t="str">
        <f t="shared" si="191"/>
        <v>Very Low</v>
      </c>
      <c r="L559" t="s">
        <v>323</v>
      </c>
      <c r="M559">
        <v>11000</v>
      </c>
      <c r="N559" t="str">
        <f t="shared" si="192"/>
        <v>Medium</v>
      </c>
      <c r="O559">
        <v>30013346</v>
      </c>
      <c r="P559" t="str">
        <f t="shared" si="193"/>
        <v>Average</v>
      </c>
      <c r="Q559" t="s">
        <v>393</v>
      </c>
      <c r="R559" t="str">
        <f t="shared" si="194"/>
        <v>Action</v>
      </c>
      <c r="S559">
        <f t="shared" si="195"/>
        <v>4</v>
      </c>
      <c r="T559" t="s">
        <v>362</v>
      </c>
      <c r="U559" t="s">
        <v>3131</v>
      </c>
      <c r="V559">
        <v>31293</v>
      </c>
      <c r="W559" t="str">
        <f t="shared" si="196"/>
        <v>Low</v>
      </c>
      <c r="X559">
        <v>14028</v>
      </c>
      <c r="Y559" t="str">
        <f t="shared" si="197"/>
        <v>Medium</v>
      </c>
      <c r="Z559" t="s">
        <v>3132</v>
      </c>
      <c r="AA559">
        <v>2</v>
      </c>
      <c r="AB559" t="str">
        <f t="shared" si="198"/>
        <v>Duo/Trio Poster</v>
      </c>
      <c r="AC559" t="s">
        <v>3133</v>
      </c>
      <c r="AD559" t="s">
        <v>3134</v>
      </c>
      <c r="AE559">
        <v>254</v>
      </c>
      <c r="AF559" t="str">
        <f t="shared" si="199"/>
        <v>Very Low</v>
      </c>
      <c r="AG559" t="s">
        <v>9</v>
      </c>
      <c r="AH559" t="s">
        <v>10</v>
      </c>
      <c r="AI559" t="s">
        <v>11</v>
      </c>
      <c r="AJ559" t="str">
        <f t="shared" si="200"/>
        <v>Teen</v>
      </c>
      <c r="AK559">
        <v>75000000</v>
      </c>
      <c r="AL559" t="str">
        <f t="shared" si="201"/>
        <v>Medium Budget</v>
      </c>
      <c r="AM559">
        <v>2003</v>
      </c>
      <c r="AN559">
        <f t="shared" si="202"/>
        <v>22</v>
      </c>
      <c r="AO559" t="str">
        <f t="shared" si="203"/>
        <v>Old Classic</v>
      </c>
      <c r="AP559">
        <v>982</v>
      </c>
      <c r="AQ559" t="str">
        <f t="shared" si="204"/>
        <v>Very Low</v>
      </c>
      <c r="AR559">
        <v>5.3</v>
      </c>
      <c r="AS559" t="str">
        <f t="shared" si="205"/>
        <v>Below Average</v>
      </c>
      <c r="AT559">
        <v>2.35</v>
      </c>
      <c r="AU559" t="str">
        <f t="shared" si="206"/>
        <v>Cinematic Widescreen</v>
      </c>
      <c r="AV559">
        <v>648</v>
      </c>
      <c r="AW559" t="str">
        <f t="shared" si="207"/>
        <v>Very Low</v>
      </c>
    </row>
    <row r="560" spans="1:49" x14ac:dyDescent="0.3">
      <c r="A560" t="s">
        <v>0</v>
      </c>
      <c r="B560" t="s">
        <v>2302</v>
      </c>
      <c r="C560">
        <v>67</v>
      </c>
      <c r="D560" t="str">
        <f t="shared" si="187"/>
        <v>Low</v>
      </c>
      <c r="E560">
        <v>99</v>
      </c>
      <c r="F560" t="str">
        <f t="shared" si="188"/>
        <v>1h 39m</v>
      </c>
      <c r="G560" t="str">
        <f t="shared" si="189"/>
        <v>Standard Movie</v>
      </c>
      <c r="H560">
        <v>545</v>
      </c>
      <c r="I560" t="str">
        <f t="shared" si="190"/>
        <v>Very Low</v>
      </c>
      <c r="J560">
        <v>533</v>
      </c>
      <c r="K560" t="str">
        <f t="shared" si="191"/>
        <v>Very Low</v>
      </c>
      <c r="L560" t="s">
        <v>3135</v>
      </c>
      <c r="M560">
        <v>933</v>
      </c>
      <c r="N560" t="str">
        <f t="shared" si="192"/>
        <v>Low</v>
      </c>
      <c r="O560">
        <v>14567883</v>
      </c>
      <c r="P560" t="str">
        <f t="shared" si="193"/>
        <v>Average</v>
      </c>
      <c r="Q560" t="s">
        <v>3136</v>
      </c>
      <c r="R560" t="str">
        <f t="shared" si="194"/>
        <v>Action</v>
      </c>
      <c r="S560">
        <f t="shared" si="195"/>
        <v>3</v>
      </c>
      <c r="T560" t="s">
        <v>1663</v>
      </c>
      <c r="U560" t="s">
        <v>3137</v>
      </c>
      <c r="V560">
        <v>44248</v>
      </c>
      <c r="W560" t="str">
        <f t="shared" si="196"/>
        <v>Low</v>
      </c>
      <c r="X560">
        <v>2542</v>
      </c>
      <c r="Y560" t="str">
        <f t="shared" si="197"/>
        <v>Low</v>
      </c>
      <c r="Z560" t="s">
        <v>2526</v>
      </c>
      <c r="AA560">
        <v>1</v>
      </c>
      <c r="AB560" t="str">
        <f t="shared" si="198"/>
        <v>Solo Star Poster</v>
      </c>
      <c r="AC560" t="s">
        <v>3138</v>
      </c>
      <c r="AD560" t="s">
        <v>3139</v>
      </c>
      <c r="AE560">
        <v>373</v>
      </c>
      <c r="AF560" t="str">
        <f t="shared" si="199"/>
        <v>Very Low</v>
      </c>
      <c r="AG560" t="s">
        <v>9</v>
      </c>
      <c r="AH560" t="s">
        <v>28</v>
      </c>
      <c r="AI560" t="s">
        <v>556</v>
      </c>
      <c r="AJ560" t="str">
        <f t="shared" si="200"/>
        <v>Adult</v>
      </c>
      <c r="AK560">
        <v>75000000</v>
      </c>
      <c r="AL560" t="str">
        <f t="shared" si="201"/>
        <v>Medium Budget</v>
      </c>
      <c r="AM560">
        <v>1998</v>
      </c>
      <c r="AN560">
        <f t="shared" si="202"/>
        <v>27</v>
      </c>
      <c r="AO560" t="str">
        <f t="shared" si="203"/>
        <v>Old Classic</v>
      </c>
      <c r="AP560">
        <v>722</v>
      </c>
      <c r="AQ560" t="str">
        <f t="shared" si="204"/>
        <v>Very Low</v>
      </c>
      <c r="AR560">
        <v>6</v>
      </c>
      <c r="AS560" t="str">
        <f t="shared" si="205"/>
        <v>Average</v>
      </c>
      <c r="AT560">
        <v>2.35</v>
      </c>
      <c r="AU560" t="str">
        <f t="shared" si="206"/>
        <v>Cinematic Widescreen</v>
      </c>
      <c r="AV560">
        <v>0</v>
      </c>
      <c r="AW560" t="str">
        <f t="shared" si="207"/>
        <v>Very Low</v>
      </c>
    </row>
    <row r="561" spans="1:49" x14ac:dyDescent="0.3">
      <c r="A561" t="s">
        <v>0</v>
      </c>
      <c r="B561" t="s">
        <v>3140</v>
      </c>
      <c r="C561">
        <v>130</v>
      </c>
      <c r="D561" t="str">
        <f t="shared" si="187"/>
        <v>Low</v>
      </c>
      <c r="E561">
        <v>84</v>
      </c>
      <c r="F561" t="str">
        <f t="shared" si="188"/>
        <v>1h 24m</v>
      </c>
      <c r="G561" t="str">
        <f t="shared" si="189"/>
        <v>Featurette</v>
      </c>
      <c r="H561">
        <v>10</v>
      </c>
      <c r="I561" t="str">
        <f t="shared" si="190"/>
        <v>Very Low</v>
      </c>
      <c r="J561">
        <v>394</v>
      </c>
      <c r="K561" t="str">
        <f t="shared" si="191"/>
        <v>Very Low</v>
      </c>
      <c r="L561" t="s">
        <v>3141</v>
      </c>
      <c r="M561">
        <v>3000</v>
      </c>
      <c r="N561" t="str">
        <f t="shared" si="192"/>
        <v>Low</v>
      </c>
      <c r="O561">
        <v>90820</v>
      </c>
      <c r="P561" t="str">
        <f t="shared" si="193"/>
        <v>Flop</v>
      </c>
      <c r="Q561" t="s">
        <v>3142</v>
      </c>
      <c r="R561" t="str">
        <f t="shared" si="194"/>
        <v>Drama</v>
      </c>
      <c r="S561">
        <f t="shared" si="195"/>
        <v>4</v>
      </c>
      <c r="T561" t="s">
        <v>112</v>
      </c>
      <c r="U561" t="s">
        <v>3143</v>
      </c>
      <c r="V561">
        <v>35510</v>
      </c>
      <c r="W561" t="str">
        <f t="shared" si="196"/>
        <v>Low</v>
      </c>
      <c r="X561">
        <v>4368</v>
      </c>
      <c r="Y561" t="str">
        <f t="shared" si="197"/>
        <v>Low</v>
      </c>
      <c r="Z561" t="s">
        <v>3144</v>
      </c>
      <c r="AA561">
        <v>0</v>
      </c>
      <c r="AB561" t="str">
        <f t="shared" si="198"/>
        <v>Symbolic Poster</v>
      </c>
      <c r="AC561" t="s">
        <v>3145</v>
      </c>
      <c r="AD561" t="s">
        <v>3146</v>
      </c>
      <c r="AE561">
        <v>119</v>
      </c>
      <c r="AF561" t="str">
        <f t="shared" si="199"/>
        <v>Very Low</v>
      </c>
      <c r="AG561" t="s">
        <v>9</v>
      </c>
      <c r="AH561" t="s">
        <v>10</v>
      </c>
      <c r="AI561" t="s">
        <v>11</v>
      </c>
      <c r="AJ561" t="str">
        <f t="shared" si="200"/>
        <v>Teen</v>
      </c>
      <c r="AK561">
        <f>AK560</f>
        <v>75000000</v>
      </c>
      <c r="AL561" t="str">
        <f t="shared" si="201"/>
        <v>Medium Budget</v>
      </c>
      <c r="AM561">
        <v>2009</v>
      </c>
      <c r="AN561">
        <f t="shared" si="202"/>
        <v>16</v>
      </c>
      <c r="AO561" t="str">
        <f t="shared" si="203"/>
        <v>Old Classic</v>
      </c>
      <c r="AP561">
        <v>552</v>
      </c>
      <c r="AQ561" t="str">
        <f t="shared" si="204"/>
        <v>Very Low</v>
      </c>
      <c r="AR561">
        <v>6</v>
      </c>
      <c r="AS561" t="str">
        <f t="shared" si="205"/>
        <v>Average</v>
      </c>
      <c r="AT561">
        <v>2.35</v>
      </c>
      <c r="AU561" t="str">
        <f t="shared" si="206"/>
        <v>Cinematic Widescreen</v>
      </c>
      <c r="AV561">
        <v>0</v>
      </c>
      <c r="AW561" t="str">
        <f t="shared" si="207"/>
        <v>Very Low</v>
      </c>
    </row>
    <row r="562" spans="1:49" x14ac:dyDescent="0.3">
      <c r="A562" t="s">
        <v>0</v>
      </c>
      <c r="B562" t="s">
        <v>3147</v>
      </c>
      <c r="C562">
        <v>74</v>
      </c>
      <c r="D562" t="str">
        <f t="shared" si="187"/>
        <v>Low</v>
      </c>
      <c r="E562">
        <v>93</v>
      </c>
      <c r="F562" t="str">
        <f t="shared" si="188"/>
        <v>1h 33m</v>
      </c>
      <c r="G562" t="str">
        <f t="shared" si="189"/>
        <v>Standard Movie</v>
      </c>
      <c r="H562">
        <v>253</v>
      </c>
      <c r="I562" t="str">
        <f t="shared" si="190"/>
        <v>Very Low</v>
      </c>
      <c r="J562">
        <v>637</v>
      </c>
      <c r="K562" t="str">
        <f t="shared" si="191"/>
        <v>Very Low</v>
      </c>
      <c r="L562" t="s">
        <v>3148</v>
      </c>
      <c r="M562">
        <v>3000</v>
      </c>
      <c r="N562" t="str">
        <f t="shared" si="192"/>
        <v>Low</v>
      </c>
      <c r="O562">
        <v>5409517</v>
      </c>
      <c r="P562" t="str">
        <f t="shared" si="193"/>
        <v>Flop</v>
      </c>
      <c r="Q562" t="s">
        <v>3149</v>
      </c>
      <c r="R562" t="str">
        <f t="shared" si="194"/>
        <v>Animation</v>
      </c>
      <c r="S562">
        <f t="shared" si="195"/>
        <v>3</v>
      </c>
      <c r="T562" t="s">
        <v>471</v>
      </c>
      <c r="U562" t="s">
        <v>3150</v>
      </c>
      <c r="V562">
        <v>14280</v>
      </c>
      <c r="W562" t="str">
        <f t="shared" si="196"/>
        <v>Low</v>
      </c>
      <c r="X562">
        <v>5580</v>
      </c>
      <c r="Y562" t="str">
        <f t="shared" si="197"/>
        <v>Low</v>
      </c>
      <c r="Z562" t="s">
        <v>3151</v>
      </c>
      <c r="AA562">
        <v>0</v>
      </c>
      <c r="AB562" t="str">
        <f t="shared" si="198"/>
        <v>Symbolic Poster</v>
      </c>
      <c r="AC562" t="s">
        <v>3152</v>
      </c>
      <c r="AD562" t="s">
        <v>3153</v>
      </c>
      <c r="AE562">
        <v>171</v>
      </c>
      <c r="AF562" t="str">
        <f t="shared" si="199"/>
        <v>Very Low</v>
      </c>
      <c r="AG562" t="s">
        <v>9</v>
      </c>
      <c r="AH562" t="s">
        <v>10</v>
      </c>
      <c r="AI562" t="s">
        <v>11</v>
      </c>
      <c r="AJ562" t="str">
        <f t="shared" si="200"/>
        <v>Teen</v>
      </c>
      <c r="AK562">
        <v>75000000</v>
      </c>
      <c r="AL562" t="str">
        <f t="shared" si="201"/>
        <v>Medium Budget</v>
      </c>
      <c r="AM562">
        <v>2001</v>
      </c>
      <c r="AN562">
        <f t="shared" si="202"/>
        <v>24</v>
      </c>
      <c r="AO562" t="str">
        <f t="shared" si="203"/>
        <v>Old Classic</v>
      </c>
      <c r="AP562">
        <v>889</v>
      </c>
      <c r="AQ562" t="str">
        <f t="shared" si="204"/>
        <v>Very Low</v>
      </c>
      <c r="AR562">
        <v>4.7</v>
      </c>
      <c r="AS562" t="str">
        <f t="shared" si="205"/>
        <v>Poor</v>
      </c>
      <c r="AT562">
        <v>1.85</v>
      </c>
      <c r="AU562" t="str">
        <f t="shared" si="206"/>
        <v>HDTV / Widescreen</v>
      </c>
      <c r="AV562">
        <v>683</v>
      </c>
      <c r="AW562" t="str">
        <f t="shared" si="207"/>
        <v>Very Low</v>
      </c>
    </row>
    <row r="563" spans="1:49" x14ac:dyDescent="0.3">
      <c r="A563" t="s">
        <v>0</v>
      </c>
      <c r="B563" t="s">
        <v>2019</v>
      </c>
      <c r="C563">
        <v>114</v>
      </c>
      <c r="D563" t="str">
        <f t="shared" si="187"/>
        <v>Low</v>
      </c>
      <c r="E563">
        <v>113</v>
      </c>
      <c r="F563" t="str">
        <f t="shared" si="188"/>
        <v>1h 53m</v>
      </c>
      <c r="G563" t="str">
        <f t="shared" si="189"/>
        <v>Standard Movie</v>
      </c>
      <c r="H563">
        <v>212</v>
      </c>
      <c r="I563" t="str">
        <f t="shared" si="190"/>
        <v>Very Low</v>
      </c>
      <c r="J563">
        <v>568</v>
      </c>
      <c r="K563" t="str">
        <f t="shared" si="191"/>
        <v>Very Low</v>
      </c>
      <c r="L563" t="s">
        <v>1185</v>
      </c>
      <c r="M563">
        <v>2000</v>
      </c>
      <c r="N563" t="str">
        <f t="shared" si="192"/>
        <v>Low</v>
      </c>
      <c r="O563">
        <v>21009180</v>
      </c>
      <c r="P563" t="str">
        <f t="shared" si="193"/>
        <v>Average</v>
      </c>
      <c r="Q563" t="s">
        <v>683</v>
      </c>
      <c r="R563" t="str">
        <f t="shared" si="194"/>
        <v>Action</v>
      </c>
      <c r="S563">
        <f t="shared" si="195"/>
        <v>4</v>
      </c>
      <c r="T563" t="s">
        <v>507</v>
      </c>
      <c r="U563" t="s">
        <v>3154</v>
      </c>
      <c r="V563">
        <v>45815</v>
      </c>
      <c r="W563" t="str">
        <f t="shared" si="196"/>
        <v>Low</v>
      </c>
      <c r="X563">
        <v>4397</v>
      </c>
      <c r="Y563" t="str">
        <f t="shared" si="197"/>
        <v>Low</v>
      </c>
      <c r="Z563" t="s">
        <v>2067</v>
      </c>
      <c r="AA563">
        <v>4</v>
      </c>
      <c r="AB563" t="str">
        <f t="shared" si="198"/>
        <v>Ensemble Poster</v>
      </c>
      <c r="AC563" t="s">
        <v>3155</v>
      </c>
      <c r="AD563" t="s">
        <v>3156</v>
      </c>
      <c r="AE563">
        <v>222</v>
      </c>
      <c r="AF563" t="str">
        <f t="shared" si="199"/>
        <v>Very Low</v>
      </c>
      <c r="AG563" t="s">
        <v>9</v>
      </c>
      <c r="AH563" t="s">
        <v>10</v>
      </c>
      <c r="AI563" t="s">
        <v>11</v>
      </c>
      <c r="AJ563" t="str">
        <f t="shared" si="200"/>
        <v>Teen</v>
      </c>
      <c r="AK563">
        <v>45000000</v>
      </c>
      <c r="AL563" t="str">
        <f t="shared" si="201"/>
        <v>Medium Budget</v>
      </c>
      <c r="AM563">
        <v>2004</v>
      </c>
      <c r="AN563">
        <f t="shared" si="202"/>
        <v>21</v>
      </c>
      <c r="AO563" t="str">
        <f t="shared" si="203"/>
        <v>Old Classic</v>
      </c>
      <c r="AP563">
        <v>845</v>
      </c>
      <c r="AQ563" t="str">
        <f t="shared" si="204"/>
        <v>Very Low</v>
      </c>
      <c r="AR563">
        <v>6.1</v>
      </c>
      <c r="AS563" t="str">
        <f t="shared" si="205"/>
        <v>Average</v>
      </c>
      <c r="AT563">
        <v>2.35</v>
      </c>
      <c r="AU563" t="str">
        <f t="shared" si="206"/>
        <v>Cinematic Widescreen</v>
      </c>
      <c r="AV563">
        <v>1000</v>
      </c>
      <c r="AW563" t="str">
        <f t="shared" si="207"/>
        <v>Very Low</v>
      </c>
    </row>
    <row r="564" spans="1:49" x14ac:dyDescent="0.3">
      <c r="A564" t="s">
        <v>0</v>
      </c>
      <c r="B564" t="s">
        <v>883</v>
      </c>
      <c r="C564">
        <v>294</v>
      </c>
      <c r="D564" t="str">
        <f t="shared" si="187"/>
        <v>Medium</v>
      </c>
      <c r="E564">
        <v>106</v>
      </c>
      <c r="F564" t="str">
        <f t="shared" si="188"/>
        <v>1h 46m</v>
      </c>
      <c r="G564" t="str">
        <f t="shared" si="189"/>
        <v>Standard Movie</v>
      </c>
      <c r="H564">
        <v>0</v>
      </c>
      <c r="I564" t="str">
        <f t="shared" si="190"/>
        <v>Very Low</v>
      </c>
      <c r="J564">
        <v>963</v>
      </c>
      <c r="K564" t="str">
        <f t="shared" si="191"/>
        <v>Very Low</v>
      </c>
      <c r="L564" t="s">
        <v>948</v>
      </c>
      <c r="M564">
        <v>18000</v>
      </c>
      <c r="N564" t="str">
        <f t="shared" si="192"/>
        <v>Medium</v>
      </c>
      <c r="O564">
        <v>94999143</v>
      </c>
      <c r="P564" t="str">
        <f t="shared" si="193"/>
        <v>Hit</v>
      </c>
      <c r="Q564" t="s">
        <v>2173</v>
      </c>
      <c r="R564" t="str">
        <f t="shared" si="194"/>
        <v>Drama</v>
      </c>
      <c r="S564">
        <f t="shared" si="195"/>
        <v>4</v>
      </c>
      <c r="T564" t="s">
        <v>409</v>
      </c>
      <c r="U564" t="s">
        <v>3157</v>
      </c>
      <c r="V564">
        <v>245152</v>
      </c>
      <c r="W564" t="str">
        <f t="shared" si="196"/>
        <v>High</v>
      </c>
      <c r="X564">
        <v>33645</v>
      </c>
      <c r="Y564" t="str">
        <f t="shared" si="197"/>
        <v>Medium</v>
      </c>
      <c r="Z564" t="s">
        <v>3012</v>
      </c>
      <c r="AA564">
        <v>0</v>
      </c>
      <c r="AB564" t="str">
        <f t="shared" si="198"/>
        <v>Symbolic Poster</v>
      </c>
      <c r="AC564" t="s">
        <v>3158</v>
      </c>
      <c r="AD564" t="s">
        <v>3159</v>
      </c>
      <c r="AE564">
        <v>1344</v>
      </c>
      <c r="AF564" t="str">
        <f t="shared" si="199"/>
        <v>Low</v>
      </c>
      <c r="AG564" t="s">
        <v>9</v>
      </c>
      <c r="AH564" t="s">
        <v>10</v>
      </c>
      <c r="AI564" t="s">
        <v>11</v>
      </c>
      <c r="AJ564" t="str">
        <f t="shared" si="200"/>
        <v>Teen</v>
      </c>
      <c r="AK564">
        <v>75000000</v>
      </c>
      <c r="AL564" t="str">
        <f t="shared" si="201"/>
        <v>Medium Budget</v>
      </c>
      <c r="AM564">
        <v>2000</v>
      </c>
      <c r="AN564">
        <f t="shared" si="202"/>
        <v>25</v>
      </c>
      <c r="AO564" t="str">
        <f t="shared" si="203"/>
        <v>Old Classic</v>
      </c>
      <c r="AP564">
        <v>13000</v>
      </c>
      <c r="AQ564" t="str">
        <f t="shared" si="204"/>
        <v>Medium</v>
      </c>
      <c r="AR564">
        <v>7.2</v>
      </c>
      <c r="AS564" t="str">
        <f t="shared" si="205"/>
        <v>Good</v>
      </c>
      <c r="AT564">
        <v>2.35</v>
      </c>
      <c r="AU564" t="str">
        <f t="shared" si="206"/>
        <v>Cinematic Widescreen</v>
      </c>
      <c r="AV564">
        <v>0</v>
      </c>
      <c r="AW564" t="str">
        <f t="shared" si="207"/>
        <v>Very Low</v>
      </c>
    </row>
    <row r="565" spans="1:49" x14ac:dyDescent="0.3">
      <c r="A565" t="s">
        <v>0</v>
      </c>
      <c r="B565" t="s">
        <v>3160</v>
      </c>
      <c r="C565">
        <v>308</v>
      </c>
      <c r="D565" t="str">
        <f t="shared" si="187"/>
        <v>Medium</v>
      </c>
      <c r="E565">
        <v>91</v>
      </c>
      <c r="F565" t="str">
        <f t="shared" si="188"/>
        <v>1h 31m</v>
      </c>
      <c r="G565" t="str">
        <f t="shared" si="189"/>
        <v>Standard Movie</v>
      </c>
      <c r="H565">
        <v>22</v>
      </c>
      <c r="I565" t="str">
        <f t="shared" si="190"/>
        <v>Very Low</v>
      </c>
      <c r="J565">
        <v>1000</v>
      </c>
      <c r="K565" t="str">
        <f t="shared" si="191"/>
        <v>Very Low</v>
      </c>
      <c r="L565" t="s">
        <v>570</v>
      </c>
      <c r="M565">
        <v>7000</v>
      </c>
      <c r="N565" t="str">
        <f t="shared" si="192"/>
        <v>Low</v>
      </c>
      <c r="O565">
        <v>336029560</v>
      </c>
      <c r="P565" t="str">
        <f t="shared" si="193"/>
        <v>Superhit</v>
      </c>
      <c r="Q565" t="s">
        <v>1218</v>
      </c>
      <c r="R565" t="str">
        <f t="shared" si="194"/>
        <v>Action</v>
      </c>
      <c r="S565">
        <f t="shared" si="195"/>
        <v>5</v>
      </c>
      <c r="T565" t="s">
        <v>489</v>
      </c>
      <c r="U565" t="s">
        <v>3161</v>
      </c>
      <c r="V565">
        <v>142403</v>
      </c>
      <c r="W565" t="str">
        <f t="shared" si="196"/>
        <v>Medium</v>
      </c>
      <c r="X565">
        <v>13616</v>
      </c>
      <c r="Y565" t="str">
        <f t="shared" si="197"/>
        <v>Medium</v>
      </c>
      <c r="Z565" t="s">
        <v>784</v>
      </c>
      <c r="AA565">
        <v>0</v>
      </c>
      <c r="AB565" t="str">
        <f t="shared" si="198"/>
        <v>Symbolic Poster</v>
      </c>
      <c r="AC565" t="s">
        <v>3162</v>
      </c>
      <c r="AD565" t="s">
        <v>3163</v>
      </c>
      <c r="AE565">
        <v>275</v>
      </c>
      <c r="AF565" t="str">
        <f t="shared" si="199"/>
        <v>Very Low</v>
      </c>
      <c r="AG565" t="s">
        <v>9</v>
      </c>
      <c r="AH565" t="s">
        <v>10</v>
      </c>
      <c r="AI565" t="s">
        <v>66</v>
      </c>
      <c r="AJ565" t="str">
        <f t="shared" si="200"/>
        <v>Family</v>
      </c>
      <c r="AK565">
        <v>74000000</v>
      </c>
      <c r="AL565" t="str">
        <f t="shared" si="201"/>
        <v>Medium Budget</v>
      </c>
      <c r="AM565">
        <v>2015</v>
      </c>
      <c r="AN565">
        <f t="shared" si="202"/>
        <v>10</v>
      </c>
      <c r="AO565" t="str">
        <f t="shared" si="203"/>
        <v>Modern Classic</v>
      </c>
      <c r="AP565">
        <v>4000</v>
      </c>
      <c r="AQ565" t="str">
        <f t="shared" si="204"/>
        <v>Low</v>
      </c>
      <c r="AR565">
        <v>6.4</v>
      </c>
      <c r="AS565" t="str">
        <f t="shared" si="205"/>
        <v>Average</v>
      </c>
      <c r="AT565">
        <v>1.85</v>
      </c>
      <c r="AU565" t="str">
        <f t="shared" si="206"/>
        <v>HDTV / Widescreen</v>
      </c>
      <c r="AV565">
        <v>70000</v>
      </c>
      <c r="AW565" t="str">
        <f t="shared" si="207"/>
        <v>High</v>
      </c>
    </row>
    <row r="566" spans="1:49" x14ac:dyDescent="0.3">
      <c r="A566" t="s">
        <v>0</v>
      </c>
      <c r="B566" t="s">
        <v>82</v>
      </c>
      <c r="C566">
        <v>435</v>
      </c>
      <c r="D566" t="str">
        <f t="shared" si="187"/>
        <v>Medium</v>
      </c>
      <c r="E566">
        <v>128</v>
      </c>
      <c r="F566" t="str">
        <f t="shared" si="188"/>
        <v>2h 8m</v>
      </c>
      <c r="G566" t="str">
        <f t="shared" si="189"/>
        <v>Long Movie</v>
      </c>
      <c r="H566">
        <v>0</v>
      </c>
      <c r="I566" t="str">
        <f t="shared" si="190"/>
        <v>Very Low</v>
      </c>
      <c r="J566">
        <v>826</v>
      </c>
      <c r="K566" t="str">
        <f t="shared" si="191"/>
        <v>Very Low</v>
      </c>
      <c r="L566" t="s">
        <v>1371</v>
      </c>
      <c r="M566">
        <v>4000</v>
      </c>
      <c r="N566" t="str">
        <f t="shared" si="192"/>
        <v>Low</v>
      </c>
      <c r="O566">
        <v>36381716</v>
      </c>
      <c r="P566" t="str">
        <f t="shared" si="193"/>
        <v>Average</v>
      </c>
      <c r="Q566" t="s">
        <v>1210</v>
      </c>
      <c r="R566" t="str">
        <f t="shared" si="194"/>
        <v>Action</v>
      </c>
      <c r="S566">
        <f t="shared" si="195"/>
        <v>2</v>
      </c>
      <c r="T566" t="s">
        <v>570</v>
      </c>
      <c r="U566" t="s">
        <v>3164</v>
      </c>
      <c r="V566">
        <v>197584</v>
      </c>
      <c r="W566" t="str">
        <f t="shared" si="196"/>
        <v>Medium</v>
      </c>
      <c r="X566">
        <v>7067</v>
      </c>
      <c r="Y566" t="str">
        <f t="shared" si="197"/>
        <v>Low</v>
      </c>
      <c r="Z566" t="s">
        <v>1290</v>
      </c>
      <c r="AA566">
        <v>4</v>
      </c>
      <c r="AB566" t="str">
        <f t="shared" si="198"/>
        <v>Ensemble Poster</v>
      </c>
      <c r="AC566" t="s">
        <v>3165</v>
      </c>
      <c r="AD566" t="s">
        <v>3166</v>
      </c>
      <c r="AE566">
        <v>918</v>
      </c>
      <c r="AF566" t="str">
        <f t="shared" si="199"/>
        <v>Low</v>
      </c>
      <c r="AG566" t="s">
        <v>9</v>
      </c>
      <c r="AH566" t="s">
        <v>10</v>
      </c>
      <c r="AI566" t="s">
        <v>11</v>
      </c>
      <c r="AJ566" t="str">
        <f t="shared" si="200"/>
        <v>Teen</v>
      </c>
      <c r="AK566">
        <v>82000000</v>
      </c>
      <c r="AL566" t="str">
        <f t="shared" si="201"/>
        <v>Medium Budget</v>
      </c>
      <c r="AM566">
        <v>2011</v>
      </c>
      <c r="AN566">
        <f t="shared" si="202"/>
        <v>14</v>
      </c>
      <c r="AO566" t="str">
        <f t="shared" si="203"/>
        <v>Modern Classic</v>
      </c>
      <c r="AP566">
        <v>2000</v>
      </c>
      <c r="AQ566" t="str">
        <f t="shared" si="204"/>
        <v>Low</v>
      </c>
      <c r="AR566">
        <v>6.1</v>
      </c>
      <c r="AS566" t="str">
        <f t="shared" si="205"/>
        <v>Average</v>
      </c>
      <c r="AT566">
        <v>2.35</v>
      </c>
      <c r="AU566" t="str">
        <f t="shared" si="206"/>
        <v>Cinematic Widescreen</v>
      </c>
      <c r="AV566">
        <v>42000</v>
      </c>
      <c r="AW566" t="str">
        <f t="shared" si="207"/>
        <v>Medium</v>
      </c>
    </row>
    <row r="567" spans="1:49" x14ac:dyDescent="0.3">
      <c r="A567" t="s">
        <v>0</v>
      </c>
      <c r="B567" t="s">
        <v>2217</v>
      </c>
      <c r="C567">
        <v>117</v>
      </c>
      <c r="D567" t="str">
        <f t="shared" si="187"/>
        <v>Low</v>
      </c>
      <c r="E567">
        <v>98</v>
      </c>
      <c r="F567" t="str">
        <f t="shared" si="188"/>
        <v>1h 38m</v>
      </c>
      <c r="G567" t="str">
        <f t="shared" si="189"/>
        <v>Standard Movie</v>
      </c>
      <c r="H567">
        <v>0</v>
      </c>
      <c r="I567" t="str">
        <f t="shared" si="190"/>
        <v>Very Low</v>
      </c>
      <c r="J567">
        <v>697</v>
      </c>
      <c r="K567" t="str">
        <f t="shared" si="191"/>
        <v>Very Low</v>
      </c>
      <c r="L567" t="s">
        <v>3167</v>
      </c>
      <c r="M567">
        <v>12000</v>
      </c>
      <c r="N567" t="str">
        <f t="shared" si="192"/>
        <v>Medium</v>
      </c>
      <c r="O567">
        <v>55585389</v>
      </c>
      <c r="P567" t="str">
        <f t="shared" si="193"/>
        <v>Hit</v>
      </c>
      <c r="Q567" t="s">
        <v>2186</v>
      </c>
      <c r="R567" t="str">
        <f t="shared" si="194"/>
        <v>Crime</v>
      </c>
      <c r="S567">
        <f t="shared" si="195"/>
        <v>3</v>
      </c>
      <c r="T567" t="s">
        <v>676</v>
      </c>
      <c r="U567" t="s">
        <v>3168</v>
      </c>
      <c r="V567">
        <v>64121</v>
      </c>
      <c r="W567" t="str">
        <f t="shared" si="196"/>
        <v>Medium</v>
      </c>
      <c r="X567">
        <v>15269</v>
      </c>
      <c r="Y567" t="str">
        <f t="shared" si="197"/>
        <v>Medium</v>
      </c>
      <c r="Z567" t="s">
        <v>3169</v>
      </c>
      <c r="AA567">
        <v>1</v>
      </c>
      <c r="AB567" t="str">
        <f t="shared" si="198"/>
        <v>Solo Star Poster</v>
      </c>
      <c r="AC567" t="s">
        <v>3170</v>
      </c>
      <c r="AD567" t="s">
        <v>3171</v>
      </c>
      <c r="AE567">
        <v>241</v>
      </c>
      <c r="AF567" t="str">
        <f t="shared" si="199"/>
        <v>Very Low</v>
      </c>
      <c r="AG567" t="s">
        <v>9</v>
      </c>
      <c r="AH567" t="s">
        <v>10</v>
      </c>
      <c r="AI567" t="s">
        <v>556</v>
      </c>
      <c r="AJ567" t="str">
        <f t="shared" si="200"/>
        <v>Adult</v>
      </c>
      <c r="AK567">
        <v>69000000</v>
      </c>
      <c r="AL567" t="str">
        <f t="shared" si="201"/>
        <v>Medium Budget</v>
      </c>
      <c r="AM567">
        <v>1998</v>
      </c>
      <c r="AN567">
        <f t="shared" si="202"/>
        <v>27</v>
      </c>
      <c r="AO567" t="str">
        <f t="shared" si="203"/>
        <v>Old Classic</v>
      </c>
      <c r="AP567">
        <v>854</v>
      </c>
      <c r="AQ567" t="str">
        <f t="shared" si="204"/>
        <v>Very Low</v>
      </c>
      <c r="AR567">
        <v>5.9</v>
      </c>
      <c r="AS567" t="str">
        <f t="shared" si="205"/>
        <v>Below Average</v>
      </c>
      <c r="AT567">
        <v>2.35</v>
      </c>
      <c r="AU567" t="str">
        <f t="shared" si="206"/>
        <v>Cinematic Widescreen</v>
      </c>
      <c r="AV567">
        <v>880</v>
      </c>
      <c r="AW567" t="str">
        <f t="shared" si="207"/>
        <v>Very Low</v>
      </c>
    </row>
    <row r="568" spans="1:49" x14ac:dyDescent="0.3">
      <c r="A568" t="s">
        <v>0</v>
      </c>
      <c r="B568" t="s">
        <v>3093</v>
      </c>
      <c r="C568">
        <v>108</v>
      </c>
      <c r="D568" t="str">
        <f t="shared" si="187"/>
        <v>Low</v>
      </c>
      <c r="E568">
        <v>134</v>
      </c>
      <c r="F568" t="str">
        <f t="shared" si="188"/>
        <v>2h 14m</v>
      </c>
      <c r="G568" t="str">
        <f t="shared" si="189"/>
        <v>Long Movie</v>
      </c>
      <c r="H568">
        <v>272</v>
      </c>
      <c r="I568" t="str">
        <f t="shared" si="190"/>
        <v>Very Low</v>
      </c>
      <c r="J568">
        <v>215</v>
      </c>
      <c r="K568" t="str">
        <f t="shared" si="191"/>
        <v>Very Low</v>
      </c>
      <c r="L568" t="s">
        <v>3172</v>
      </c>
      <c r="M568">
        <v>548</v>
      </c>
      <c r="N568" t="str">
        <f t="shared" si="192"/>
        <v>Low</v>
      </c>
      <c r="O568">
        <v>36976367</v>
      </c>
      <c r="P568" t="str">
        <f t="shared" si="193"/>
        <v>Average</v>
      </c>
      <c r="Q568" t="s">
        <v>2173</v>
      </c>
      <c r="R568" t="str">
        <f t="shared" si="194"/>
        <v>Drama</v>
      </c>
      <c r="S568">
        <f t="shared" si="195"/>
        <v>4</v>
      </c>
      <c r="T568" t="s">
        <v>3173</v>
      </c>
      <c r="U568" t="s">
        <v>3174</v>
      </c>
      <c r="V568">
        <v>81611</v>
      </c>
      <c r="W568" t="str">
        <f t="shared" si="196"/>
        <v>Medium</v>
      </c>
      <c r="X568">
        <v>1044</v>
      </c>
      <c r="Y568" t="str">
        <f t="shared" si="197"/>
        <v>Low</v>
      </c>
      <c r="Z568" t="s">
        <v>3175</v>
      </c>
      <c r="AA568">
        <v>3</v>
      </c>
      <c r="AB568" t="str">
        <f t="shared" si="198"/>
        <v>Duo/Trio Poster</v>
      </c>
      <c r="AC568" t="s">
        <v>3176</v>
      </c>
      <c r="AD568" t="s">
        <v>3177</v>
      </c>
      <c r="AE568">
        <v>274</v>
      </c>
      <c r="AF568" t="str">
        <f t="shared" si="199"/>
        <v>Very Low</v>
      </c>
      <c r="AG568" t="s">
        <v>9</v>
      </c>
      <c r="AH568" t="s">
        <v>10</v>
      </c>
      <c r="AI568" t="s">
        <v>11</v>
      </c>
      <c r="AJ568" t="str">
        <f t="shared" si="200"/>
        <v>Teen</v>
      </c>
      <c r="AK568">
        <v>75000000</v>
      </c>
      <c r="AL568" t="str">
        <f t="shared" si="201"/>
        <v>Medium Budget</v>
      </c>
      <c r="AM568">
        <v>1998</v>
      </c>
      <c r="AN568">
        <f t="shared" si="202"/>
        <v>27</v>
      </c>
      <c r="AO568" t="str">
        <f t="shared" si="203"/>
        <v>Old Classic</v>
      </c>
      <c r="AP568">
        <v>270</v>
      </c>
      <c r="AQ568" t="str">
        <f t="shared" si="204"/>
        <v>Very Low</v>
      </c>
      <c r="AR568">
        <v>6</v>
      </c>
      <c r="AS568" t="str">
        <f t="shared" si="205"/>
        <v>Average</v>
      </c>
      <c r="AT568">
        <v>2.35</v>
      </c>
      <c r="AU568" t="str">
        <f t="shared" si="206"/>
        <v>Cinematic Widescreen</v>
      </c>
      <c r="AV568">
        <v>0</v>
      </c>
      <c r="AW568" t="str">
        <f t="shared" si="207"/>
        <v>Very Low</v>
      </c>
    </row>
    <row r="569" spans="1:49" x14ac:dyDescent="0.3">
      <c r="A569" t="s">
        <v>0</v>
      </c>
      <c r="B569" t="s">
        <v>3178</v>
      </c>
      <c r="C569">
        <v>141</v>
      </c>
      <c r="D569" t="str">
        <f t="shared" si="187"/>
        <v>Low</v>
      </c>
      <c r="E569">
        <v>97</v>
      </c>
      <c r="F569" t="str">
        <f t="shared" si="188"/>
        <v>1h 37m</v>
      </c>
      <c r="G569" t="str">
        <f t="shared" si="189"/>
        <v>Standard Movie</v>
      </c>
      <c r="H569">
        <v>6</v>
      </c>
      <c r="I569" t="str">
        <f t="shared" si="190"/>
        <v>Very Low</v>
      </c>
      <c r="J569">
        <v>415</v>
      </c>
      <c r="K569" t="str">
        <f t="shared" si="191"/>
        <v>Very Low</v>
      </c>
      <c r="L569" t="s">
        <v>801</v>
      </c>
      <c r="M569">
        <v>22000</v>
      </c>
      <c r="N569" t="str">
        <f t="shared" si="192"/>
        <v>Medium</v>
      </c>
      <c r="O569">
        <v>107225164</v>
      </c>
      <c r="P569" t="str">
        <f t="shared" si="193"/>
        <v>Hit</v>
      </c>
      <c r="Q569" t="s">
        <v>3179</v>
      </c>
      <c r="R569" t="str">
        <f t="shared" si="194"/>
        <v>Action</v>
      </c>
      <c r="S569">
        <f t="shared" si="195"/>
        <v>4</v>
      </c>
      <c r="T569" t="s">
        <v>120</v>
      </c>
      <c r="U569" t="s">
        <v>3180</v>
      </c>
      <c r="V569">
        <v>27130</v>
      </c>
      <c r="W569" t="str">
        <f t="shared" si="196"/>
        <v>Low</v>
      </c>
      <c r="X569">
        <v>24350</v>
      </c>
      <c r="Y569" t="str">
        <f t="shared" si="197"/>
        <v>Medium</v>
      </c>
      <c r="Z569" t="s">
        <v>3181</v>
      </c>
      <c r="AA569">
        <v>0</v>
      </c>
      <c r="AB569" t="str">
        <f t="shared" si="198"/>
        <v>Symbolic Poster</v>
      </c>
      <c r="AC569" t="s">
        <v>3182</v>
      </c>
      <c r="AD569" t="s">
        <v>3183</v>
      </c>
      <c r="AE569">
        <v>126</v>
      </c>
      <c r="AF569" t="str">
        <f t="shared" si="199"/>
        <v>Very Low</v>
      </c>
      <c r="AG569" t="s">
        <v>9</v>
      </c>
      <c r="AH569" t="s">
        <v>10</v>
      </c>
      <c r="AI569" t="s">
        <v>66</v>
      </c>
      <c r="AJ569" t="str">
        <f t="shared" si="200"/>
        <v>Family</v>
      </c>
      <c r="AK569">
        <v>73000000</v>
      </c>
      <c r="AL569" t="str">
        <f t="shared" si="201"/>
        <v>Medium Budget</v>
      </c>
      <c r="AM569">
        <v>2016</v>
      </c>
      <c r="AN569">
        <f t="shared" si="202"/>
        <v>9</v>
      </c>
      <c r="AO569" t="str">
        <f t="shared" si="203"/>
        <v>Modern Classic</v>
      </c>
      <c r="AP569">
        <v>1000</v>
      </c>
      <c r="AQ569" t="str">
        <f t="shared" si="204"/>
        <v>Very Low</v>
      </c>
      <c r="AR569">
        <v>6.3</v>
      </c>
      <c r="AS569" t="str">
        <f t="shared" si="205"/>
        <v>Average</v>
      </c>
      <c r="AT569">
        <v>1.85</v>
      </c>
      <c r="AU569" t="str">
        <f t="shared" si="206"/>
        <v>HDTV / Widescreen</v>
      </c>
      <c r="AV569">
        <v>14000</v>
      </c>
      <c r="AW569" t="str">
        <f t="shared" si="207"/>
        <v>Medium</v>
      </c>
    </row>
    <row r="570" spans="1:49" x14ac:dyDescent="0.3">
      <c r="A570" t="s">
        <v>0</v>
      </c>
      <c r="B570" t="s">
        <v>3107</v>
      </c>
      <c r="C570">
        <v>176</v>
      </c>
      <c r="D570" t="str">
        <f t="shared" si="187"/>
        <v>Low</v>
      </c>
      <c r="E570">
        <v>112</v>
      </c>
      <c r="F570" t="str">
        <f t="shared" si="188"/>
        <v>1h 52m</v>
      </c>
      <c r="G570" t="str">
        <f t="shared" si="189"/>
        <v>Standard Movie</v>
      </c>
      <c r="H570">
        <v>72</v>
      </c>
      <c r="I570" t="str">
        <f t="shared" si="190"/>
        <v>Very Low</v>
      </c>
      <c r="J570">
        <v>715</v>
      </c>
      <c r="K570" t="str">
        <f t="shared" si="191"/>
        <v>Very Low</v>
      </c>
      <c r="L570" t="s">
        <v>361</v>
      </c>
      <c r="M570">
        <v>11000</v>
      </c>
      <c r="N570" t="str">
        <f t="shared" si="192"/>
        <v>Medium</v>
      </c>
      <c r="O570">
        <v>70224196</v>
      </c>
      <c r="P570" t="str">
        <f t="shared" si="193"/>
        <v>Hit</v>
      </c>
      <c r="Q570" t="s">
        <v>3184</v>
      </c>
      <c r="R570" t="str">
        <f t="shared" si="194"/>
        <v>Action</v>
      </c>
      <c r="S570">
        <f t="shared" si="195"/>
        <v>5</v>
      </c>
      <c r="T570" t="s">
        <v>631</v>
      </c>
      <c r="U570" t="s">
        <v>3185</v>
      </c>
      <c r="V570">
        <v>59352</v>
      </c>
      <c r="W570" t="str">
        <f t="shared" si="196"/>
        <v>Medium</v>
      </c>
      <c r="X570">
        <v>13827</v>
      </c>
      <c r="Y570" t="str">
        <f t="shared" si="197"/>
        <v>Medium</v>
      </c>
      <c r="Z570" t="s">
        <v>3186</v>
      </c>
      <c r="AA570">
        <v>0</v>
      </c>
      <c r="AB570" t="str">
        <f t="shared" si="198"/>
        <v>Symbolic Poster</v>
      </c>
      <c r="AC570" t="s">
        <v>3187</v>
      </c>
      <c r="AD570" t="s">
        <v>3188</v>
      </c>
      <c r="AE570">
        <v>138</v>
      </c>
      <c r="AF570" t="str">
        <f t="shared" si="199"/>
        <v>Very Low</v>
      </c>
      <c r="AG570" t="s">
        <v>9</v>
      </c>
      <c r="AH570" t="s">
        <v>10</v>
      </c>
      <c r="AI570" t="s">
        <v>11</v>
      </c>
      <c r="AJ570" t="str">
        <f t="shared" si="200"/>
        <v>Teen</v>
      </c>
      <c r="AK570">
        <v>70000000</v>
      </c>
      <c r="AL570" t="str">
        <f t="shared" si="201"/>
        <v>Medium Budget</v>
      </c>
      <c r="AM570">
        <v>2008</v>
      </c>
      <c r="AN570">
        <f t="shared" si="202"/>
        <v>17</v>
      </c>
      <c r="AO570" t="str">
        <f t="shared" si="203"/>
        <v>Old Classic</v>
      </c>
      <c r="AP570">
        <v>1000</v>
      </c>
      <c r="AQ570" t="str">
        <f t="shared" si="204"/>
        <v>Very Low</v>
      </c>
      <c r="AR570">
        <v>5.6</v>
      </c>
      <c r="AS570" t="str">
        <f t="shared" si="205"/>
        <v>Below Average</v>
      </c>
      <c r="AT570">
        <v>2.35</v>
      </c>
      <c r="AU570" t="str">
        <f t="shared" si="206"/>
        <v>Cinematic Widescreen</v>
      </c>
      <c r="AV570">
        <v>0</v>
      </c>
      <c r="AW570" t="str">
        <f t="shared" si="207"/>
        <v>Very Low</v>
      </c>
    </row>
    <row r="571" spans="1:49" x14ac:dyDescent="0.3">
      <c r="A571" t="s">
        <v>0</v>
      </c>
      <c r="B571" t="s">
        <v>3189</v>
      </c>
      <c r="C571">
        <v>230</v>
      </c>
      <c r="D571" t="str">
        <f t="shared" si="187"/>
        <v>Medium</v>
      </c>
      <c r="E571">
        <v>153</v>
      </c>
      <c r="F571" t="str">
        <f t="shared" si="188"/>
        <v>2h 33m</v>
      </c>
      <c r="G571" t="str">
        <f t="shared" si="189"/>
        <v>Long Movie</v>
      </c>
      <c r="H571">
        <v>0</v>
      </c>
      <c r="I571" t="str">
        <f t="shared" si="190"/>
        <v>Very Low</v>
      </c>
      <c r="J571">
        <v>130</v>
      </c>
      <c r="K571" t="str">
        <f t="shared" si="191"/>
        <v>Very Low</v>
      </c>
      <c r="L571" t="s">
        <v>1700</v>
      </c>
      <c r="M571">
        <v>11000</v>
      </c>
      <c r="N571" t="str">
        <f t="shared" si="192"/>
        <v>Medium</v>
      </c>
      <c r="O571">
        <v>51814190</v>
      </c>
      <c r="P571" t="str">
        <f t="shared" si="193"/>
        <v>Hit</v>
      </c>
      <c r="Q571" t="s">
        <v>2498</v>
      </c>
      <c r="R571" t="str">
        <f t="shared" si="194"/>
        <v>Comedy</v>
      </c>
      <c r="S571">
        <f t="shared" si="195"/>
        <v>2</v>
      </c>
      <c r="T571" t="s">
        <v>2151</v>
      </c>
      <c r="U571" t="s">
        <v>3190</v>
      </c>
      <c r="V571">
        <v>100837</v>
      </c>
      <c r="W571" t="str">
        <f t="shared" si="196"/>
        <v>Medium</v>
      </c>
      <c r="X571">
        <v>11852</v>
      </c>
      <c r="Y571" t="str">
        <f t="shared" si="197"/>
        <v>Medium</v>
      </c>
      <c r="Z571" t="s">
        <v>3191</v>
      </c>
      <c r="AA571">
        <v>1</v>
      </c>
      <c r="AB571" t="str">
        <f t="shared" si="198"/>
        <v>Solo Star Poster</v>
      </c>
      <c r="AC571" t="s">
        <v>3192</v>
      </c>
      <c r="AD571" t="s">
        <v>3193</v>
      </c>
      <c r="AE571">
        <v>301</v>
      </c>
      <c r="AF571" t="str">
        <f t="shared" si="199"/>
        <v>Very Low</v>
      </c>
      <c r="AG571" t="s">
        <v>9</v>
      </c>
      <c r="AH571" t="s">
        <v>10</v>
      </c>
      <c r="AI571" t="s">
        <v>556</v>
      </c>
      <c r="AJ571" t="str">
        <f t="shared" si="200"/>
        <v>Adult</v>
      </c>
      <c r="AK571">
        <v>75000000</v>
      </c>
      <c r="AL571" t="str">
        <f t="shared" si="201"/>
        <v>Medium Budget</v>
      </c>
      <c r="AM571">
        <v>2009</v>
      </c>
      <c r="AN571">
        <f t="shared" si="202"/>
        <v>16</v>
      </c>
      <c r="AO571" t="str">
        <f t="shared" si="203"/>
        <v>Old Classic</v>
      </c>
      <c r="AP571">
        <v>561</v>
      </c>
      <c r="AQ571" t="str">
        <f t="shared" si="204"/>
        <v>Very Low</v>
      </c>
      <c r="AR571">
        <v>6.4</v>
      </c>
      <c r="AS571" t="str">
        <f t="shared" si="205"/>
        <v>Average</v>
      </c>
      <c r="AT571">
        <v>1.85</v>
      </c>
      <c r="AU571" t="str">
        <f t="shared" si="206"/>
        <v>HDTV / Widescreen</v>
      </c>
      <c r="AV571">
        <v>0</v>
      </c>
      <c r="AW571" t="str">
        <f t="shared" si="207"/>
        <v>Very Low</v>
      </c>
    </row>
    <row r="572" spans="1:49" x14ac:dyDescent="0.3">
      <c r="A572" t="s">
        <v>0</v>
      </c>
      <c r="B572" t="s">
        <v>196</v>
      </c>
      <c r="C572">
        <v>234</v>
      </c>
      <c r="D572" t="str">
        <f t="shared" si="187"/>
        <v>Medium</v>
      </c>
      <c r="E572">
        <v>110</v>
      </c>
      <c r="F572" t="str">
        <f t="shared" si="188"/>
        <v>1h 50m</v>
      </c>
      <c r="G572" t="str">
        <f t="shared" si="189"/>
        <v>Standard Movie</v>
      </c>
      <c r="H572">
        <v>532</v>
      </c>
      <c r="I572" t="str">
        <f t="shared" si="190"/>
        <v>Very Low</v>
      </c>
      <c r="J572">
        <v>461</v>
      </c>
      <c r="K572" t="str">
        <f t="shared" si="191"/>
        <v>Very Low</v>
      </c>
      <c r="L572" t="s">
        <v>3194</v>
      </c>
      <c r="M572">
        <v>3000</v>
      </c>
      <c r="N572" t="str">
        <f t="shared" si="192"/>
        <v>Low</v>
      </c>
      <c r="O572">
        <v>47456450</v>
      </c>
      <c r="P572" t="str">
        <f t="shared" si="193"/>
        <v>Average</v>
      </c>
      <c r="Q572" t="s">
        <v>894</v>
      </c>
      <c r="R572" t="str">
        <f t="shared" si="194"/>
        <v>Action</v>
      </c>
      <c r="S572">
        <f t="shared" si="195"/>
        <v>3</v>
      </c>
      <c r="T572" t="s">
        <v>721</v>
      </c>
      <c r="U572" t="s">
        <v>3195</v>
      </c>
      <c r="V572">
        <v>101386</v>
      </c>
      <c r="W572" t="str">
        <f t="shared" si="196"/>
        <v>Medium</v>
      </c>
      <c r="X572">
        <v>5187</v>
      </c>
      <c r="Y572" t="str">
        <f t="shared" si="197"/>
        <v>Low</v>
      </c>
      <c r="Z572" t="s">
        <v>3196</v>
      </c>
      <c r="AA572">
        <v>1</v>
      </c>
      <c r="AB572" t="str">
        <f t="shared" si="198"/>
        <v>Solo Star Poster</v>
      </c>
      <c r="AC572" t="s">
        <v>3197</v>
      </c>
      <c r="AD572" t="s">
        <v>3198</v>
      </c>
      <c r="AE572">
        <v>289</v>
      </c>
      <c r="AF572" t="str">
        <f t="shared" si="199"/>
        <v>Very Low</v>
      </c>
      <c r="AG572" t="s">
        <v>9</v>
      </c>
      <c r="AH572" t="s">
        <v>10</v>
      </c>
      <c r="AI572" t="s">
        <v>556</v>
      </c>
      <c r="AJ572" t="str">
        <f t="shared" si="200"/>
        <v>Adult</v>
      </c>
      <c r="AK572">
        <v>70000000</v>
      </c>
      <c r="AL572" t="str">
        <f t="shared" si="201"/>
        <v>Medium Budget</v>
      </c>
      <c r="AM572">
        <v>2007</v>
      </c>
      <c r="AN572">
        <f t="shared" si="202"/>
        <v>18</v>
      </c>
      <c r="AO572" t="str">
        <f t="shared" si="203"/>
        <v>Old Classic</v>
      </c>
      <c r="AP572">
        <v>638</v>
      </c>
      <c r="AQ572" t="str">
        <f t="shared" si="204"/>
        <v>Very Low</v>
      </c>
      <c r="AR572">
        <v>7.1</v>
      </c>
      <c r="AS572" t="str">
        <f t="shared" si="205"/>
        <v>Good</v>
      </c>
      <c r="AT572">
        <v>2.35</v>
      </c>
      <c r="AU572" t="str">
        <f t="shared" si="206"/>
        <v>Cinematic Widescreen</v>
      </c>
      <c r="AV572">
        <v>0</v>
      </c>
      <c r="AW572" t="str">
        <f t="shared" si="207"/>
        <v>Very Low</v>
      </c>
    </row>
    <row r="573" spans="1:49" x14ac:dyDescent="0.3">
      <c r="A573" t="s">
        <v>0</v>
      </c>
      <c r="B573" t="s">
        <v>1722</v>
      </c>
      <c r="C573">
        <v>164</v>
      </c>
      <c r="D573" t="str">
        <f t="shared" si="187"/>
        <v>Low</v>
      </c>
      <c r="E573">
        <v>122</v>
      </c>
      <c r="F573" t="str">
        <f t="shared" si="188"/>
        <v>2h 2m</v>
      </c>
      <c r="G573" t="str">
        <f t="shared" si="189"/>
        <v>Long Movie</v>
      </c>
      <c r="H573">
        <v>285</v>
      </c>
      <c r="I573" t="str">
        <f t="shared" si="190"/>
        <v>Very Low</v>
      </c>
      <c r="J573">
        <v>989</v>
      </c>
      <c r="K573" t="str">
        <f t="shared" si="191"/>
        <v>Very Low</v>
      </c>
      <c r="L573" t="s">
        <v>2687</v>
      </c>
      <c r="M573">
        <v>8000</v>
      </c>
      <c r="N573" t="str">
        <f t="shared" si="192"/>
        <v>Low</v>
      </c>
      <c r="O573">
        <v>148213377</v>
      </c>
      <c r="P573" t="str">
        <f t="shared" si="193"/>
        <v>Hit</v>
      </c>
      <c r="Q573" t="s">
        <v>3199</v>
      </c>
      <c r="R573" t="str">
        <f t="shared" si="194"/>
        <v>Action</v>
      </c>
      <c r="S573">
        <f t="shared" si="195"/>
        <v>3</v>
      </c>
      <c r="T573" t="s">
        <v>1220</v>
      </c>
      <c r="U573" t="s">
        <v>3200</v>
      </c>
      <c r="V573">
        <v>130776</v>
      </c>
      <c r="W573" t="str">
        <f t="shared" si="196"/>
        <v>Medium</v>
      </c>
      <c r="X573">
        <v>12410</v>
      </c>
      <c r="Y573" t="str">
        <f t="shared" si="197"/>
        <v>Medium</v>
      </c>
      <c r="Z573" t="s">
        <v>3201</v>
      </c>
      <c r="AA573">
        <v>5</v>
      </c>
      <c r="AB573" t="str">
        <f t="shared" si="198"/>
        <v>Ensemble Poster</v>
      </c>
      <c r="AC573" t="s">
        <v>3202</v>
      </c>
      <c r="AD573" t="s">
        <v>3203</v>
      </c>
      <c r="AE573">
        <v>437</v>
      </c>
      <c r="AF573" t="str">
        <f t="shared" si="199"/>
        <v>Very Low</v>
      </c>
      <c r="AG573" t="s">
        <v>9</v>
      </c>
      <c r="AH573" t="s">
        <v>10</v>
      </c>
      <c r="AI573" t="s">
        <v>11</v>
      </c>
      <c r="AJ573" t="str">
        <f t="shared" si="200"/>
        <v>Teen</v>
      </c>
      <c r="AK573">
        <v>73000000</v>
      </c>
      <c r="AL573" t="str">
        <f t="shared" si="201"/>
        <v>Medium Budget</v>
      </c>
      <c r="AM573">
        <v>2006</v>
      </c>
      <c r="AN573">
        <f t="shared" si="202"/>
        <v>19</v>
      </c>
      <c r="AO573" t="str">
        <f t="shared" si="203"/>
        <v>Old Classic</v>
      </c>
      <c r="AP573">
        <v>1000</v>
      </c>
      <c r="AQ573" t="str">
        <f t="shared" si="204"/>
        <v>Very Low</v>
      </c>
      <c r="AR573">
        <v>6.6</v>
      </c>
      <c r="AS573" t="str">
        <f t="shared" si="205"/>
        <v>Average</v>
      </c>
      <c r="AT573">
        <v>2.35</v>
      </c>
      <c r="AU573" t="str">
        <f t="shared" si="206"/>
        <v>Cinematic Widescreen</v>
      </c>
      <c r="AV573">
        <v>0</v>
      </c>
      <c r="AW573" t="str">
        <f t="shared" si="207"/>
        <v>Very Low</v>
      </c>
    </row>
    <row r="574" spans="1:49" x14ac:dyDescent="0.3">
      <c r="A574" t="s">
        <v>0</v>
      </c>
      <c r="B574" t="s">
        <v>3204</v>
      </c>
      <c r="C574">
        <v>91</v>
      </c>
      <c r="D574" t="str">
        <f t="shared" si="187"/>
        <v>Low</v>
      </c>
      <c r="E574">
        <v>87</v>
      </c>
      <c r="F574" t="str">
        <f t="shared" si="188"/>
        <v>1h 27m</v>
      </c>
      <c r="G574" t="str">
        <f t="shared" si="189"/>
        <v>Featurette</v>
      </c>
      <c r="H574">
        <v>41</v>
      </c>
      <c r="I574" t="str">
        <f t="shared" si="190"/>
        <v>Very Low</v>
      </c>
      <c r="J574">
        <v>574</v>
      </c>
      <c r="K574" t="str">
        <f t="shared" si="191"/>
        <v>Very Low</v>
      </c>
      <c r="L574" t="s">
        <v>1626</v>
      </c>
      <c r="M574">
        <v>1000</v>
      </c>
      <c r="N574" t="str">
        <f t="shared" si="192"/>
        <v>Low</v>
      </c>
      <c r="O574">
        <v>112950721</v>
      </c>
      <c r="P574" t="str">
        <f t="shared" si="193"/>
        <v>Hit</v>
      </c>
      <c r="Q574" t="s">
        <v>486</v>
      </c>
      <c r="R574" t="str">
        <f t="shared" si="194"/>
        <v>Comedy</v>
      </c>
      <c r="S574">
        <f t="shared" si="195"/>
        <v>3</v>
      </c>
      <c r="T574" t="s">
        <v>3205</v>
      </c>
      <c r="U574" t="s">
        <v>3206</v>
      </c>
      <c r="V574">
        <v>33884</v>
      </c>
      <c r="W574" t="str">
        <f t="shared" si="196"/>
        <v>Low</v>
      </c>
      <c r="X574">
        <v>3287</v>
      </c>
      <c r="Y574" t="str">
        <f t="shared" si="197"/>
        <v>Low</v>
      </c>
      <c r="Z574" t="s">
        <v>3207</v>
      </c>
      <c r="AA574">
        <v>0</v>
      </c>
      <c r="AB574" t="str">
        <f t="shared" si="198"/>
        <v>Symbolic Poster</v>
      </c>
      <c r="AC574" t="s">
        <v>3208</v>
      </c>
      <c r="AD574" t="s">
        <v>3209</v>
      </c>
      <c r="AE574">
        <v>79</v>
      </c>
      <c r="AF574" t="str">
        <f t="shared" si="199"/>
        <v>Very Low</v>
      </c>
      <c r="AG574" t="s">
        <v>9</v>
      </c>
      <c r="AH574" t="s">
        <v>10</v>
      </c>
      <c r="AI574" t="s">
        <v>66</v>
      </c>
      <c r="AJ574" t="str">
        <f t="shared" si="200"/>
        <v>Family</v>
      </c>
      <c r="AK574">
        <v>72000000</v>
      </c>
      <c r="AL574" t="str">
        <f t="shared" si="201"/>
        <v>Medium Budget</v>
      </c>
      <c r="AM574">
        <v>2001</v>
      </c>
      <c r="AN574">
        <f t="shared" si="202"/>
        <v>24</v>
      </c>
      <c r="AO574" t="str">
        <f t="shared" si="203"/>
        <v>Old Classic</v>
      </c>
      <c r="AP574">
        <v>692</v>
      </c>
      <c r="AQ574" t="str">
        <f t="shared" si="204"/>
        <v>Very Low</v>
      </c>
      <c r="AR574">
        <v>4.5999999999999996</v>
      </c>
      <c r="AS574" t="str">
        <f t="shared" si="205"/>
        <v>Poor</v>
      </c>
      <c r="AT574">
        <v>2.35</v>
      </c>
      <c r="AU574" t="str">
        <f t="shared" si="206"/>
        <v>Cinematic Widescreen</v>
      </c>
      <c r="AV574">
        <v>266</v>
      </c>
      <c r="AW574" t="str">
        <f t="shared" si="207"/>
        <v>Very Low</v>
      </c>
    </row>
    <row r="575" spans="1:49" x14ac:dyDescent="0.3">
      <c r="A575" t="s">
        <v>0</v>
      </c>
      <c r="B575" t="s">
        <v>3210</v>
      </c>
      <c r="C575">
        <v>132</v>
      </c>
      <c r="D575" t="str">
        <f t="shared" si="187"/>
        <v>Low</v>
      </c>
      <c r="E575">
        <v>178</v>
      </c>
      <c r="F575" t="str">
        <f t="shared" si="188"/>
        <v>2h 58m</v>
      </c>
      <c r="G575" t="str">
        <f t="shared" si="189"/>
        <v>Long Movie</v>
      </c>
      <c r="H575">
        <v>0</v>
      </c>
      <c r="I575" t="str">
        <f t="shared" si="190"/>
        <v>Very Low</v>
      </c>
      <c r="J575">
        <v>403</v>
      </c>
      <c r="K575" t="str">
        <f t="shared" si="191"/>
        <v>Very Low</v>
      </c>
      <c r="L575" t="s">
        <v>3211</v>
      </c>
      <c r="M575">
        <v>906</v>
      </c>
      <c r="N575" t="str">
        <f t="shared" si="192"/>
        <v>Low</v>
      </c>
      <c r="O575">
        <v>75600000</v>
      </c>
      <c r="P575" t="str">
        <f t="shared" si="193"/>
        <v>Hit</v>
      </c>
      <c r="Q575" t="s">
        <v>3212</v>
      </c>
      <c r="R575" t="str">
        <f t="shared" si="194"/>
        <v>Biography</v>
      </c>
      <c r="S575">
        <f t="shared" si="195"/>
        <v>4</v>
      </c>
      <c r="T575" t="s">
        <v>3213</v>
      </c>
      <c r="U575" t="s">
        <v>3214</v>
      </c>
      <c r="V575">
        <v>736638</v>
      </c>
      <c r="W575" t="str">
        <f t="shared" si="196"/>
        <v>Very High</v>
      </c>
      <c r="X575">
        <v>1976</v>
      </c>
      <c r="Y575" t="str">
        <f t="shared" si="197"/>
        <v>Low</v>
      </c>
      <c r="Z575" t="s">
        <v>3215</v>
      </c>
      <c r="AA575">
        <v>1</v>
      </c>
      <c r="AB575" t="str">
        <f t="shared" si="198"/>
        <v>Solo Star Poster</v>
      </c>
      <c r="AC575" t="s">
        <v>3216</v>
      </c>
      <c r="AD575" t="s">
        <v>3217</v>
      </c>
      <c r="AE575">
        <v>1065</v>
      </c>
      <c r="AF575" t="str">
        <f t="shared" si="199"/>
        <v>Low</v>
      </c>
      <c r="AG575" t="s">
        <v>9</v>
      </c>
      <c r="AH575" t="s">
        <v>10</v>
      </c>
      <c r="AI575" t="s">
        <v>556</v>
      </c>
      <c r="AJ575" t="str">
        <f t="shared" si="200"/>
        <v>Adult</v>
      </c>
      <c r="AK575">
        <v>72000000</v>
      </c>
      <c r="AL575" t="str">
        <f t="shared" si="201"/>
        <v>Medium Budget</v>
      </c>
      <c r="AM575">
        <v>1995</v>
      </c>
      <c r="AN575">
        <f t="shared" si="202"/>
        <v>30</v>
      </c>
      <c r="AO575" t="str">
        <f t="shared" si="203"/>
        <v>Old Classic</v>
      </c>
      <c r="AP575">
        <v>466</v>
      </c>
      <c r="AQ575" t="str">
        <f t="shared" si="204"/>
        <v>Very Low</v>
      </c>
      <c r="AR575">
        <v>8.4</v>
      </c>
      <c r="AS575" t="str">
        <f t="shared" si="205"/>
        <v>Excellent</v>
      </c>
      <c r="AT575">
        <v>2.35</v>
      </c>
      <c r="AU575" t="str">
        <f t="shared" si="206"/>
        <v>Cinematic Widescreen</v>
      </c>
      <c r="AV575">
        <v>17000</v>
      </c>
      <c r="AW575" t="str">
        <f t="shared" si="207"/>
        <v>Medium</v>
      </c>
    </row>
    <row r="576" spans="1:49" x14ac:dyDescent="0.3">
      <c r="A576" t="s">
        <v>0</v>
      </c>
      <c r="B576" t="s">
        <v>20</v>
      </c>
      <c r="C576">
        <v>262</v>
      </c>
      <c r="D576" t="str">
        <f t="shared" si="187"/>
        <v>Medium</v>
      </c>
      <c r="E576">
        <v>125</v>
      </c>
      <c r="F576" t="str">
        <f t="shared" si="188"/>
        <v>2h 5m</v>
      </c>
      <c r="G576" t="str">
        <f t="shared" si="189"/>
        <v>Long Movie</v>
      </c>
      <c r="H576">
        <v>0</v>
      </c>
      <c r="I576" t="str">
        <f t="shared" si="190"/>
        <v>Very Low</v>
      </c>
      <c r="J576">
        <v>210</v>
      </c>
      <c r="K576" t="str">
        <f t="shared" si="191"/>
        <v>Very Low</v>
      </c>
      <c r="L576" t="s">
        <v>3218</v>
      </c>
      <c r="M576">
        <v>15000</v>
      </c>
      <c r="N576" t="str">
        <f t="shared" si="192"/>
        <v>Medium</v>
      </c>
      <c r="O576">
        <v>62647540</v>
      </c>
      <c r="P576" t="str">
        <f t="shared" si="193"/>
        <v>Hit</v>
      </c>
      <c r="Q576" t="s">
        <v>1438</v>
      </c>
      <c r="R576" t="str">
        <f t="shared" si="194"/>
        <v>Action</v>
      </c>
      <c r="S576">
        <f t="shared" si="195"/>
        <v>3</v>
      </c>
      <c r="T576" t="s">
        <v>344</v>
      </c>
      <c r="U576" t="s">
        <v>3219</v>
      </c>
      <c r="V576">
        <v>143525</v>
      </c>
      <c r="W576" t="str">
        <f t="shared" si="196"/>
        <v>Medium</v>
      </c>
      <c r="X576">
        <v>15850</v>
      </c>
      <c r="Y576" t="str">
        <f t="shared" si="197"/>
        <v>Medium</v>
      </c>
      <c r="Z576" t="s">
        <v>3220</v>
      </c>
      <c r="AA576">
        <v>0</v>
      </c>
      <c r="AB576" t="str">
        <f t="shared" si="198"/>
        <v>Symbolic Poster</v>
      </c>
      <c r="AC576" t="s">
        <v>3221</v>
      </c>
      <c r="AD576" t="s">
        <v>3222</v>
      </c>
      <c r="AE576">
        <v>657</v>
      </c>
      <c r="AF576" t="str">
        <f t="shared" si="199"/>
        <v>Low</v>
      </c>
      <c r="AG576" t="s">
        <v>9</v>
      </c>
      <c r="AH576" t="s">
        <v>738</v>
      </c>
      <c r="AI576" t="s">
        <v>556</v>
      </c>
      <c r="AJ576" t="str">
        <f t="shared" si="200"/>
        <v>Adult</v>
      </c>
      <c r="AK576">
        <v>70000000</v>
      </c>
      <c r="AL576" t="str">
        <f t="shared" si="201"/>
        <v>Medium Budget</v>
      </c>
      <c r="AM576">
        <v>2005</v>
      </c>
      <c r="AN576">
        <f t="shared" si="202"/>
        <v>20</v>
      </c>
      <c r="AO576" t="str">
        <f t="shared" si="203"/>
        <v>Old Classic</v>
      </c>
      <c r="AP576">
        <v>383</v>
      </c>
      <c r="AQ576" t="str">
        <f t="shared" si="204"/>
        <v>Very Low</v>
      </c>
      <c r="AR576">
        <v>7.1</v>
      </c>
      <c r="AS576" t="str">
        <f t="shared" si="205"/>
        <v>Good</v>
      </c>
      <c r="AT576">
        <v>2.35</v>
      </c>
      <c r="AU576" t="str">
        <f t="shared" si="206"/>
        <v>Cinematic Widescreen</v>
      </c>
      <c r="AV576">
        <v>0</v>
      </c>
      <c r="AW576" t="str">
        <f t="shared" si="207"/>
        <v>Very Low</v>
      </c>
    </row>
    <row r="577" spans="1:49" x14ac:dyDescent="0.3">
      <c r="A577" t="s">
        <v>0</v>
      </c>
      <c r="B577" t="s">
        <v>3223</v>
      </c>
      <c r="C577">
        <v>299</v>
      </c>
      <c r="D577" t="str">
        <f t="shared" si="187"/>
        <v>Medium</v>
      </c>
      <c r="E577">
        <v>87</v>
      </c>
      <c r="F577" t="str">
        <f t="shared" si="188"/>
        <v>1h 27m</v>
      </c>
      <c r="G577" t="str">
        <f t="shared" si="189"/>
        <v>Featurette</v>
      </c>
      <c r="H577">
        <v>30</v>
      </c>
      <c r="I577" t="str">
        <f t="shared" si="190"/>
        <v>Very Low</v>
      </c>
      <c r="J577">
        <v>433</v>
      </c>
      <c r="K577" t="str">
        <f t="shared" si="191"/>
        <v>Very Low</v>
      </c>
      <c r="L577" t="s">
        <v>3224</v>
      </c>
      <c r="M577">
        <v>745</v>
      </c>
      <c r="N577" t="str">
        <f t="shared" si="192"/>
        <v>Low</v>
      </c>
      <c r="O577">
        <v>183132370</v>
      </c>
      <c r="P577" t="str">
        <f t="shared" si="193"/>
        <v>Hit</v>
      </c>
      <c r="Q577" t="s">
        <v>3225</v>
      </c>
      <c r="R577" t="str">
        <f t="shared" si="194"/>
        <v>Adventure</v>
      </c>
      <c r="S577">
        <f t="shared" si="195"/>
        <v>3</v>
      </c>
      <c r="T577" t="s">
        <v>2939</v>
      </c>
      <c r="U577" t="s">
        <v>3226</v>
      </c>
      <c r="V577">
        <v>259083</v>
      </c>
      <c r="W577" t="str">
        <f t="shared" si="196"/>
        <v>High</v>
      </c>
      <c r="X577">
        <v>3086</v>
      </c>
      <c r="Y577" t="str">
        <f t="shared" si="197"/>
        <v>Low</v>
      </c>
      <c r="Z577" t="s">
        <v>3227</v>
      </c>
      <c r="AA577">
        <v>0</v>
      </c>
      <c r="AB577" t="str">
        <f t="shared" si="198"/>
        <v>Symbolic Poster</v>
      </c>
      <c r="AC577" t="s">
        <v>3228</v>
      </c>
      <c r="AD577" t="s">
        <v>3229</v>
      </c>
      <c r="AE577">
        <v>763</v>
      </c>
      <c r="AF577" t="str">
        <f t="shared" si="199"/>
        <v>Low</v>
      </c>
      <c r="AG577" t="s">
        <v>9</v>
      </c>
      <c r="AH577" t="s">
        <v>10</v>
      </c>
      <c r="AI577" t="s">
        <v>11</v>
      </c>
      <c r="AJ577" t="str">
        <f t="shared" si="200"/>
        <v>Teen</v>
      </c>
      <c r="AK577">
        <v>75000000</v>
      </c>
      <c r="AL577" t="str">
        <f t="shared" si="201"/>
        <v>Medium Budget</v>
      </c>
      <c r="AM577">
        <v>2007</v>
      </c>
      <c r="AN577">
        <f t="shared" si="202"/>
        <v>18</v>
      </c>
      <c r="AO577" t="str">
        <f t="shared" si="203"/>
        <v>Old Classic</v>
      </c>
      <c r="AP577">
        <v>440</v>
      </c>
      <c r="AQ577" t="str">
        <f t="shared" si="204"/>
        <v>Very Low</v>
      </c>
      <c r="AR577">
        <v>7.4</v>
      </c>
      <c r="AS577" t="str">
        <f t="shared" si="205"/>
        <v>Good</v>
      </c>
      <c r="AT577">
        <v>2.35</v>
      </c>
      <c r="AU577" t="str">
        <f t="shared" si="206"/>
        <v>Cinematic Widescreen</v>
      </c>
      <c r="AV577">
        <v>0</v>
      </c>
      <c r="AW577" t="str">
        <f t="shared" si="207"/>
        <v>Very Low</v>
      </c>
    </row>
    <row r="578" spans="1:49" x14ac:dyDescent="0.3">
      <c r="A578" t="s">
        <v>0</v>
      </c>
      <c r="B578" t="s">
        <v>3230</v>
      </c>
      <c r="C578">
        <v>128</v>
      </c>
      <c r="D578" t="str">
        <f t="shared" si="187"/>
        <v>Low</v>
      </c>
      <c r="E578">
        <v>152</v>
      </c>
      <c r="F578" t="str">
        <f t="shared" si="188"/>
        <v>2h 32m</v>
      </c>
      <c r="G578" t="str">
        <f t="shared" si="189"/>
        <v>Long Movie</v>
      </c>
      <c r="H578">
        <v>0</v>
      </c>
      <c r="I578" t="str">
        <f t="shared" si="190"/>
        <v>Very Low</v>
      </c>
      <c r="J578">
        <v>745</v>
      </c>
      <c r="K578" t="str">
        <f t="shared" si="191"/>
        <v>Very Low</v>
      </c>
      <c r="L578" t="s">
        <v>2467</v>
      </c>
      <c r="M578">
        <v>940</v>
      </c>
      <c r="N578" t="str">
        <f t="shared" si="192"/>
        <v>Low</v>
      </c>
      <c r="O578">
        <v>27796042</v>
      </c>
      <c r="P578" t="str">
        <f t="shared" si="193"/>
        <v>Average</v>
      </c>
      <c r="Q578" t="s">
        <v>185</v>
      </c>
      <c r="R578" t="str">
        <f t="shared" si="194"/>
        <v>Drama</v>
      </c>
      <c r="S578">
        <f t="shared" si="195"/>
        <v>2</v>
      </c>
      <c r="T578" t="s">
        <v>3231</v>
      </c>
      <c r="U578" t="s">
        <v>3232</v>
      </c>
      <c r="V578">
        <v>45031</v>
      </c>
      <c r="W578" t="str">
        <f t="shared" si="196"/>
        <v>Low</v>
      </c>
      <c r="X578">
        <v>4310</v>
      </c>
      <c r="Y578" t="str">
        <f t="shared" si="197"/>
        <v>Low</v>
      </c>
      <c r="Z578" t="s">
        <v>3233</v>
      </c>
      <c r="AA578">
        <v>1</v>
      </c>
      <c r="AB578" t="str">
        <f t="shared" si="198"/>
        <v>Solo Star Poster</v>
      </c>
      <c r="AC578" t="s">
        <v>3234</v>
      </c>
      <c r="AD578" t="s">
        <v>3235</v>
      </c>
      <c r="AE578">
        <v>376</v>
      </c>
      <c r="AF578" t="str">
        <f t="shared" si="199"/>
        <v>Very Low</v>
      </c>
      <c r="AG578" t="s">
        <v>9</v>
      </c>
      <c r="AH578" t="s">
        <v>10</v>
      </c>
      <c r="AI578" t="s">
        <v>66</v>
      </c>
      <c r="AJ578" t="str">
        <f t="shared" si="200"/>
        <v>Family</v>
      </c>
      <c r="AK578">
        <v>72000000</v>
      </c>
      <c r="AL578" t="str">
        <f t="shared" si="201"/>
        <v>Medium Budget</v>
      </c>
      <c r="AM578">
        <v>2001</v>
      </c>
      <c r="AN578">
        <f t="shared" si="202"/>
        <v>24</v>
      </c>
      <c r="AO578" t="str">
        <f t="shared" si="203"/>
        <v>Old Classic</v>
      </c>
      <c r="AP578">
        <v>826</v>
      </c>
      <c r="AQ578" t="str">
        <f t="shared" si="204"/>
        <v>Very Low</v>
      </c>
      <c r="AR578">
        <v>6.9</v>
      </c>
      <c r="AS578" t="str">
        <f t="shared" si="205"/>
        <v>Average</v>
      </c>
      <c r="AT578">
        <v>1.85</v>
      </c>
      <c r="AU578" t="str">
        <f t="shared" si="206"/>
        <v>HDTV / Widescreen</v>
      </c>
      <c r="AV578">
        <v>0</v>
      </c>
      <c r="AW578" t="str">
        <f t="shared" si="207"/>
        <v>Very Low</v>
      </c>
    </row>
    <row r="579" spans="1:49" x14ac:dyDescent="0.3">
      <c r="A579" t="s">
        <v>0</v>
      </c>
      <c r="B579" t="s">
        <v>2037</v>
      </c>
      <c r="C579">
        <v>109</v>
      </c>
      <c r="D579" t="str">
        <f t="shared" ref="D579:D642" si="210">IF(C579&lt;=50,"Very Low",
IF(C579&lt;=200,"Low",
IF(C579&lt;=500,"Medium",
IF(C579&lt;=1000,"High","Very High"))))</f>
        <v>Low</v>
      </c>
      <c r="E579">
        <v>116</v>
      </c>
      <c r="F579" t="str">
        <f t="shared" ref="F579:F642" si="211">INT(E579/60) &amp; "h " &amp; MOD(E579,60) &amp; "m"</f>
        <v>1h 56m</v>
      </c>
      <c r="G579" t="str">
        <f t="shared" ref="G579:G642" si="212">IF(E579&lt;60,"Short Film",IF(E579&lt;90,"Featurette",IF(E579&lt;=120,"Standard Movie",IF(E579&lt;=180,"Long Movie","Epic"))))</f>
        <v>Standard Movie</v>
      </c>
      <c r="H579">
        <v>212</v>
      </c>
      <c r="I579" t="str">
        <f t="shared" ref="I579:I642" si="213">IF(H579&lt;=1000,"Very Low",IF(H579&lt;=10000,"Low",IF(H579&lt;=50000,"Medium",IF(H579&lt;=200000,"High","Very High"))))</f>
        <v>Very Low</v>
      </c>
      <c r="J579">
        <v>462</v>
      </c>
      <c r="K579" t="str">
        <f t="shared" ref="K579:K642" si="214">IF(J579&lt;=1000,"Very Low",IF(J579&lt;=10000,"Low",IF(J579&lt;=50000,"Medium",IF(J579&lt;=200000,"High","Very High"))))</f>
        <v>Very Low</v>
      </c>
      <c r="L579" t="s">
        <v>1682</v>
      </c>
      <c r="M579">
        <v>13000</v>
      </c>
      <c r="N579" t="str">
        <f t="shared" ref="N579:N642" si="215">IF(A579&lt;=1000,"Very Low",
IF(M579&lt;=10000,"Low",IF(M579&lt;=50000,"Medium",IF(M579&lt;=200000,"High","Very High"))))</f>
        <v>Medium</v>
      </c>
      <c r="O579">
        <v>32616869</v>
      </c>
      <c r="P579" t="str">
        <f t="shared" ref="P579:P642" si="216">IF(AND(O579&gt;=500000000),"Blockbuster",
IF(AND(O579&gt;=200000000,O579&lt;=499999999),"Superhit",
IF(AND(O579&gt;=50000000,O579&lt;=199999999),"Hit",
IF(AND(O579&gt;=10000000,O579&lt;=49999999),"Average",
IF(AND(O579&lt;=10000000),"Flop","")))))</f>
        <v>Average</v>
      </c>
      <c r="Q579" t="s">
        <v>3236</v>
      </c>
      <c r="R579" t="str">
        <f t="shared" ref="R579:R642" si="217">LEFT(Q579, FIND("|",Q579&amp;"|")-1)</f>
        <v>Action</v>
      </c>
      <c r="S579">
        <f t="shared" ref="S579:S642" si="218">LEN(Q579)-LEN(SUBSTITUTE(Q579,"|",""))+1</f>
        <v>3</v>
      </c>
      <c r="T579" t="s">
        <v>1755</v>
      </c>
      <c r="U579" t="s">
        <v>3237</v>
      </c>
      <c r="V579">
        <v>34435</v>
      </c>
      <c r="W579" t="str">
        <f t="shared" ref="W579:W642" si="219">IF(V579&lt;=10000,"Very Low",IF(V579&lt;=50000,"Low",IF(V579&lt;=200000,"Medium",IF(V579&lt;=500000,"High","Very High"))))</f>
        <v>Low</v>
      </c>
      <c r="X579">
        <v>14780</v>
      </c>
      <c r="Y579" t="str">
        <f t="shared" ref="Y579:Y642" si="220">IF(X579&lt;=1000,"Very Low",IF(X579&lt;=10000,"Low",IF(X579&lt;=50000,"Medium",IF(X579&lt;=200000,"High","Very High"))))</f>
        <v>Medium</v>
      </c>
      <c r="Z579" t="s">
        <v>3238</v>
      </c>
      <c r="AA579">
        <v>0</v>
      </c>
      <c r="AB579" t="str">
        <f t="shared" ref="AB579:AB642" si="221">IF(AA579=0,"Symbolic Poster",IF(AA579=1,"Solo Star Poster",IF(AA579&lt;=3,"Duo/Trio Poster","Ensemble Poster")))</f>
        <v>Symbolic Poster</v>
      </c>
      <c r="AC579" t="s">
        <v>3239</v>
      </c>
      <c r="AD579" t="s">
        <v>3240</v>
      </c>
      <c r="AE579">
        <v>346</v>
      </c>
      <c r="AF579" t="str">
        <f t="shared" ref="AF579:AF642" si="222">IF(AE579&lt;=500,"Very Low",IF(AE579&lt;=2000,"Low",IF(AE579&lt;=5000,"Medium",IF(AE579&lt;=15000,"High","Very High"))))</f>
        <v>Very Low</v>
      </c>
      <c r="AG579" t="s">
        <v>9</v>
      </c>
      <c r="AH579" t="s">
        <v>10</v>
      </c>
      <c r="AI579" t="s">
        <v>11</v>
      </c>
      <c r="AJ579" t="str">
        <f t="shared" ref="AJ579:AJ642" si="223">IF(OR(AI579="G",AI579="PG",AI579="U",AI579="TV-Y",AI579="TV-G"),"Family",IF(OR(AI579="PG-13",AI579="UA",AI579="TV-14"),"Teen",IF(OR(AI579="R",AI579="NC-17",AI579="A",AI579="TV-MA"),"Adult",IF(AI579="Not Rated","No Rating","Other/Unknown"))))</f>
        <v>Teen</v>
      </c>
      <c r="AK579">
        <v>72000000</v>
      </c>
      <c r="AL579" t="str">
        <f t="shared" ref="AL579:AL642" si="224">IF(AK579&gt;=200000000,"Very High Budget",
IF(AND(AK579&gt;=100000000,AK579&lt;=199999999),"High Budget",
IF(AND(AK579&gt;=30000000,AK579&lt;=99999999),"Medium Budget",
IF(AK579&lt;30000000,"Low Budget",""))))</f>
        <v>Medium Budget</v>
      </c>
      <c r="AM579">
        <v>2001</v>
      </c>
      <c r="AN579">
        <f t="shared" ref="AN579:AN642" si="225">$AY$20-AM579</f>
        <v>24</v>
      </c>
      <c r="AO579" t="str">
        <f t="shared" ref="AO579:AO642" si="226">IF(AN579&lt;=5,"Recent",IF(AND(AN579&gt;=6,AN579&lt;=15),"Modern Classic",IF(AN579&gt;15,"Old Classic","")))</f>
        <v>Old Classic</v>
      </c>
      <c r="AP579">
        <v>658</v>
      </c>
      <c r="AQ579" t="str">
        <f t="shared" ref="AQ579:AQ642" si="227">IF(AP579&lt;=1000,"Very Low",IF(AP579&lt;=10000,"Low",IF(AP579&lt;=50000,"Medium",IF(AP579&lt;=200000,"High","Very High"))))</f>
        <v>Very Low</v>
      </c>
      <c r="AR579">
        <v>4.5</v>
      </c>
      <c r="AS579" t="str">
        <f t="shared" ref="AS579:AS642" si="228">IF(AND(AR579&gt;=9,AR579&lt;=10),"Master Piece",
IF(AND(AR579&gt;=8,AR579&lt;9),"Excellent",
IF(AND(AR579&gt;=7,AR579&lt;8),"Good",
IF(AND(AR579&gt;=6,AR579&lt;7),"Average",
IF(AND(AR579&gt;=5,AR579&lt;6),"Below Average",
IF(AND(AR579&gt;=4,AR579&lt;5),"Poor",
IF(AND(AR579&gt;=3,AR579&lt;4),"Very Poor",
IF(AND(AR579&gt;=0,AR579&lt;3),"Terrible",""))))))))</f>
        <v>Poor</v>
      </c>
      <c r="AT579">
        <v>2.35</v>
      </c>
      <c r="AU579" t="str">
        <f t="shared" ref="AU579:AU642" si="229">IF(AND(AT579&gt;=1.3,AT579&lt;=1.4),"Classic",IF(AND(AT579&gt;=1.7,AT579&lt;=1.9),"HDTV / Widescreen",IF(AND(AT579&gt;=2.2,AT579&lt;=2.4),"Cinematic Widescreen",IF(AND(AT579&gt;=1.4,AT579&lt;=1.6),"Standard Academy",IF(AT579&gt;=2.4,"Ultra Widescreen","")))))</f>
        <v>Cinematic Widescreen</v>
      </c>
      <c r="AV579">
        <v>886</v>
      </c>
      <c r="AW579" t="str">
        <f t="shared" ref="AW579:AW642" si="230">IF(AV579&lt;=1000,"Very Low",IF(AV579&lt;=10000,"Low",IF(AV579&lt;=50000,"Medium",IF(AV579&lt;=200000,"High","Very High"))))</f>
        <v>Very Low</v>
      </c>
    </row>
    <row r="580" spans="1:49" x14ac:dyDescent="0.3">
      <c r="A580" t="s">
        <v>0</v>
      </c>
      <c r="B580" t="s">
        <v>2367</v>
      </c>
      <c r="C580">
        <v>88</v>
      </c>
      <c r="D580" t="str">
        <f t="shared" si="210"/>
        <v>Low</v>
      </c>
      <c r="E580">
        <v>109</v>
      </c>
      <c r="F580" t="str">
        <f t="shared" si="211"/>
        <v>1h 49m</v>
      </c>
      <c r="G580" t="str">
        <f t="shared" si="212"/>
        <v>Standard Movie</v>
      </c>
      <c r="H580">
        <v>218</v>
      </c>
      <c r="I580" t="str">
        <f t="shared" si="213"/>
        <v>Very Low</v>
      </c>
      <c r="J580">
        <v>8</v>
      </c>
      <c r="K580" t="str">
        <f t="shared" si="214"/>
        <v>Very Low</v>
      </c>
      <c r="L580" t="s">
        <v>3241</v>
      </c>
      <c r="M580">
        <v>21</v>
      </c>
      <c r="N580" t="str">
        <f t="shared" si="215"/>
        <v>Low</v>
      </c>
      <c r="O580">
        <v>18947630</v>
      </c>
      <c r="P580" t="str">
        <f t="shared" si="216"/>
        <v>Average</v>
      </c>
      <c r="Q580" t="s">
        <v>3242</v>
      </c>
      <c r="R580" t="str">
        <f t="shared" si="217"/>
        <v>Adventure</v>
      </c>
      <c r="S580">
        <f t="shared" si="218"/>
        <v>3</v>
      </c>
      <c r="T580" t="s">
        <v>3243</v>
      </c>
      <c r="U580" t="s">
        <v>3244</v>
      </c>
      <c r="V580">
        <v>11798</v>
      </c>
      <c r="W580" t="str">
        <f t="shared" si="219"/>
        <v>Low</v>
      </c>
      <c r="X580">
        <v>55</v>
      </c>
      <c r="Y580" t="str">
        <f t="shared" si="220"/>
        <v>Very Low</v>
      </c>
      <c r="Z580" t="s">
        <v>3245</v>
      </c>
      <c r="AA580">
        <v>0</v>
      </c>
      <c r="AB580" t="str">
        <f t="shared" si="221"/>
        <v>Symbolic Poster</v>
      </c>
      <c r="AC580" t="s">
        <v>3246</v>
      </c>
      <c r="AD580" t="s">
        <v>3247</v>
      </c>
      <c r="AE580">
        <v>124</v>
      </c>
      <c r="AF580" t="str">
        <f t="shared" si="222"/>
        <v>Very Low</v>
      </c>
      <c r="AG580" t="s">
        <v>9</v>
      </c>
      <c r="AH580" t="s">
        <v>1436</v>
      </c>
      <c r="AI580" t="s">
        <v>66</v>
      </c>
      <c r="AJ580" t="str">
        <f t="shared" si="223"/>
        <v>Family</v>
      </c>
      <c r="AK580">
        <v>59660000</v>
      </c>
      <c r="AL580" t="str">
        <f t="shared" si="224"/>
        <v>Medium Budget</v>
      </c>
      <c r="AM580">
        <v>2004</v>
      </c>
      <c r="AN580">
        <f t="shared" si="225"/>
        <v>21</v>
      </c>
      <c r="AO580" t="str">
        <f t="shared" si="226"/>
        <v>Old Classic</v>
      </c>
      <c r="AP580">
        <v>17</v>
      </c>
      <c r="AQ580" t="str">
        <f t="shared" si="227"/>
        <v>Very Low</v>
      </c>
      <c r="AR580">
        <v>7.1</v>
      </c>
      <c r="AS580" t="str">
        <f t="shared" si="228"/>
        <v>Good</v>
      </c>
      <c r="AT580">
        <v>2.35</v>
      </c>
      <c r="AU580" t="str">
        <f t="shared" si="229"/>
        <v>Cinematic Widescreen</v>
      </c>
      <c r="AV580">
        <v>2000</v>
      </c>
      <c r="AW580" t="str">
        <f t="shared" si="230"/>
        <v>Low</v>
      </c>
    </row>
    <row r="581" spans="1:49" x14ac:dyDescent="0.3">
      <c r="A581" t="s">
        <v>0</v>
      </c>
      <c r="B581" t="s">
        <v>883</v>
      </c>
      <c r="C581">
        <v>261</v>
      </c>
      <c r="D581" t="str">
        <f t="shared" si="210"/>
        <v>Medium</v>
      </c>
      <c r="E581">
        <v>108</v>
      </c>
      <c r="F581" t="str">
        <f t="shared" si="211"/>
        <v>1h 48m</v>
      </c>
      <c r="G581" t="str">
        <f t="shared" si="212"/>
        <v>Standard Movie</v>
      </c>
      <c r="H581">
        <v>0</v>
      </c>
      <c r="I581" t="str">
        <f t="shared" si="213"/>
        <v>Very Low</v>
      </c>
      <c r="J581">
        <v>882</v>
      </c>
      <c r="K581" t="str">
        <f t="shared" si="214"/>
        <v>Very Low</v>
      </c>
      <c r="L581" t="s">
        <v>205</v>
      </c>
      <c r="M581">
        <v>3000</v>
      </c>
      <c r="N581" t="str">
        <f t="shared" si="215"/>
        <v>Low</v>
      </c>
      <c r="O581">
        <v>114195633</v>
      </c>
      <c r="P581" t="str">
        <f t="shared" si="216"/>
        <v>Hit</v>
      </c>
      <c r="Q581" t="s">
        <v>3248</v>
      </c>
      <c r="R581" t="str">
        <f t="shared" si="217"/>
        <v>Drama</v>
      </c>
      <c r="S581">
        <f t="shared" si="218"/>
        <v>4</v>
      </c>
      <c r="T581" t="s">
        <v>206</v>
      </c>
      <c r="U581" t="s">
        <v>3249</v>
      </c>
      <c r="V581">
        <v>193770</v>
      </c>
      <c r="W581" t="str">
        <f t="shared" si="219"/>
        <v>Medium</v>
      </c>
      <c r="X581">
        <v>7273</v>
      </c>
      <c r="Y581" t="str">
        <f t="shared" si="220"/>
        <v>Low</v>
      </c>
      <c r="Z581" t="s">
        <v>159</v>
      </c>
      <c r="AA581">
        <v>0</v>
      </c>
      <c r="AB581" t="str">
        <f t="shared" si="221"/>
        <v>Symbolic Poster</v>
      </c>
      <c r="AC581" t="s">
        <v>3250</v>
      </c>
      <c r="AD581" t="s">
        <v>3251</v>
      </c>
      <c r="AE581">
        <v>2003</v>
      </c>
      <c r="AF581" t="str">
        <f t="shared" si="222"/>
        <v>Medium</v>
      </c>
      <c r="AG581" t="s">
        <v>9</v>
      </c>
      <c r="AH581" t="s">
        <v>10</v>
      </c>
      <c r="AI581" t="s">
        <v>11</v>
      </c>
      <c r="AJ581" t="str">
        <f t="shared" si="223"/>
        <v>Teen</v>
      </c>
      <c r="AK581">
        <v>60000000</v>
      </c>
      <c r="AL581" t="str">
        <f t="shared" si="224"/>
        <v>Medium Budget</v>
      </c>
      <c r="AM581">
        <v>2004</v>
      </c>
      <c r="AN581">
        <f t="shared" si="225"/>
        <v>21</v>
      </c>
      <c r="AO581" t="str">
        <f t="shared" si="226"/>
        <v>Old Classic</v>
      </c>
      <c r="AP581">
        <v>2000</v>
      </c>
      <c r="AQ581" t="str">
        <f t="shared" si="227"/>
        <v>Low</v>
      </c>
      <c r="AR581">
        <v>6.5</v>
      </c>
      <c r="AS581" t="str">
        <f t="shared" si="228"/>
        <v>Average</v>
      </c>
      <c r="AT581">
        <v>1.85</v>
      </c>
      <c r="AU581" t="str">
        <f t="shared" si="229"/>
        <v>HDTV / Widescreen</v>
      </c>
      <c r="AV581">
        <v>0</v>
      </c>
      <c r="AW581" t="str">
        <f t="shared" si="230"/>
        <v>Very Low</v>
      </c>
    </row>
    <row r="582" spans="1:49" x14ac:dyDescent="0.3">
      <c r="A582" t="s">
        <v>0</v>
      </c>
      <c r="B582" t="s">
        <v>3252</v>
      </c>
      <c r="C582">
        <v>73</v>
      </c>
      <c r="D582" t="str">
        <f t="shared" si="210"/>
        <v>Low</v>
      </c>
      <c r="E582">
        <v>85</v>
      </c>
      <c r="F582" t="str">
        <f t="shared" si="211"/>
        <v>1h 25m</v>
      </c>
      <c r="G582" t="str">
        <f t="shared" si="212"/>
        <v>Featurette</v>
      </c>
      <c r="H582">
        <v>84</v>
      </c>
      <c r="I582" t="str">
        <f t="shared" si="213"/>
        <v>Very Low</v>
      </c>
      <c r="J582">
        <v>595</v>
      </c>
      <c r="K582" t="str">
        <f t="shared" si="214"/>
        <v>Very Low</v>
      </c>
      <c r="L582" t="s">
        <v>3205</v>
      </c>
      <c r="M582">
        <v>1000</v>
      </c>
      <c r="N582" t="str">
        <f t="shared" si="215"/>
        <v>Low</v>
      </c>
      <c r="O582">
        <v>144156464</v>
      </c>
      <c r="P582" t="str">
        <f t="shared" si="216"/>
        <v>Hit</v>
      </c>
      <c r="Q582" t="s">
        <v>486</v>
      </c>
      <c r="R582" t="str">
        <f t="shared" si="217"/>
        <v>Comedy</v>
      </c>
      <c r="S582">
        <f t="shared" si="218"/>
        <v>3</v>
      </c>
      <c r="T582" t="s">
        <v>401</v>
      </c>
      <c r="U582" t="s">
        <v>3253</v>
      </c>
      <c r="V582">
        <v>74343</v>
      </c>
      <c r="W582" t="str">
        <f t="shared" si="219"/>
        <v>Medium</v>
      </c>
      <c r="X582">
        <v>4166</v>
      </c>
      <c r="Y582" t="str">
        <f t="shared" si="220"/>
        <v>Low</v>
      </c>
      <c r="Z582" t="s">
        <v>3254</v>
      </c>
      <c r="AA582">
        <v>0</v>
      </c>
      <c r="AB582" t="str">
        <f t="shared" si="221"/>
        <v>Symbolic Poster</v>
      </c>
      <c r="AC582" t="s">
        <v>3255</v>
      </c>
      <c r="AD582" t="s">
        <v>3256</v>
      </c>
      <c r="AE582">
        <v>98</v>
      </c>
      <c r="AF582" t="str">
        <f t="shared" si="222"/>
        <v>Very Low</v>
      </c>
      <c r="AG582" t="s">
        <v>9</v>
      </c>
      <c r="AH582" t="s">
        <v>10</v>
      </c>
      <c r="AI582" t="s">
        <v>11</v>
      </c>
      <c r="AJ582" t="str">
        <f t="shared" si="223"/>
        <v>Teen</v>
      </c>
      <c r="AK582">
        <v>71500000</v>
      </c>
      <c r="AL582" t="str">
        <f t="shared" si="224"/>
        <v>Medium Budget</v>
      </c>
      <c r="AM582">
        <v>1998</v>
      </c>
      <c r="AN582">
        <f t="shared" si="225"/>
        <v>27</v>
      </c>
      <c r="AO582" t="str">
        <f t="shared" si="226"/>
        <v>Old Classic</v>
      </c>
      <c r="AP582">
        <v>1000</v>
      </c>
      <c r="AQ582" t="str">
        <f t="shared" si="227"/>
        <v>Very Low</v>
      </c>
      <c r="AR582">
        <v>5.3</v>
      </c>
      <c r="AS582" t="str">
        <f t="shared" si="228"/>
        <v>Below Average</v>
      </c>
      <c r="AT582">
        <v>1.85</v>
      </c>
      <c r="AU582" t="str">
        <f t="shared" si="229"/>
        <v>HDTV / Widescreen</v>
      </c>
      <c r="AV582">
        <v>694</v>
      </c>
      <c r="AW582" t="str">
        <f t="shared" si="230"/>
        <v>Very Low</v>
      </c>
    </row>
    <row r="583" spans="1:49" x14ac:dyDescent="0.3">
      <c r="A583" t="s">
        <v>0</v>
      </c>
      <c r="B583" t="s">
        <v>883</v>
      </c>
      <c r="C583">
        <v>208</v>
      </c>
      <c r="D583" t="str">
        <f t="shared" si="210"/>
        <v>Medium</v>
      </c>
      <c r="E583">
        <v>106</v>
      </c>
      <c r="F583" t="str">
        <f t="shared" si="211"/>
        <v>1h 46m</v>
      </c>
      <c r="G583" t="str">
        <f t="shared" si="212"/>
        <v>Standard Movie</v>
      </c>
      <c r="H583">
        <v>0</v>
      </c>
      <c r="I583" t="str">
        <f t="shared" si="213"/>
        <v>Very Low</v>
      </c>
      <c r="J583">
        <v>242</v>
      </c>
      <c r="K583" t="str">
        <f t="shared" si="214"/>
        <v>Very Low</v>
      </c>
      <c r="L583" t="s">
        <v>3257</v>
      </c>
      <c r="M583">
        <v>710</v>
      </c>
      <c r="N583" t="str">
        <f t="shared" si="215"/>
        <v>Low</v>
      </c>
      <c r="O583">
        <v>227965690</v>
      </c>
      <c r="P583" t="str">
        <f t="shared" si="216"/>
        <v>Superhit</v>
      </c>
      <c r="Q583" t="s">
        <v>2654</v>
      </c>
      <c r="R583" t="str">
        <f t="shared" si="217"/>
        <v>Drama</v>
      </c>
      <c r="S583">
        <f t="shared" si="218"/>
        <v>3</v>
      </c>
      <c r="T583" t="s">
        <v>3258</v>
      </c>
      <c r="U583" t="s">
        <v>3259</v>
      </c>
      <c r="V583">
        <v>271592</v>
      </c>
      <c r="W583" t="str">
        <f t="shared" si="219"/>
        <v>High</v>
      </c>
      <c r="X583">
        <v>1675</v>
      </c>
      <c r="Y583" t="str">
        <f t="shared" si="220"/>
        <v>Low</v>
      </c>
      <c r="Z583" t="s">
        <v>3260</v>
      </c>
      <c r="AA583">
        <v>0</v>
      </c>
      <c r="AB583" t="str">
        <f t="shared" si="221"/>
        <v>Symbolic Poster</v>
      </c>
      <c r="AC583" t="s">
        <v>3261</v>
      </c>
      <c r="AD583" t="s">
        <v>3262</v>
      </c>
      <c r="AE583">
        <v>2335</v>
      </c>
      <c r="AF583" t="str">
        <f t="shared" si="222"/>
        <v>Medium</v>
      </c>
      <c r="AG583" t="s">
        <v>9</v>
      </c>
      <c r="AH583" t="s">
        <v>10</v>
      </c>
      <c r="AI583" t="s">
        <v>11</v>
      </c>
      <c r="AJ583" t="str">
        <f t="shared" si="223"/>
        <v>Teen</v>
      </c>
      <c r="AK583">
        <v>72000000</v>
      </c>
      <c r="AL583" t="str">
        <f t="shared" si="224"/>
        <v>Medium Budget</v>
      </c>
      <c r="AM583">
        <v>2002</v>
      </c>
      <c r="AN583">
        <f t="shared" si="225"/>
        <v>23</v>
      </c>
      <c r="AO583" t="str">
        <f t="shared" si="226"/>
        <v>Old Classic</v>
      </c>
      <c r="AP583">
        <v>529</v>
      </c>
      <c r="AQ583" t="str">
        <f t="shared" si="227"/>
        <v>Very Low</v>
      </c>
      <c r="AR583">
        <v>6.7</v>
      </c>
      <c r="AS583" t="str">
        <f t="shared" si="228"/>
        <v>Average</v>
      </c>
      <c r="AT583">
        <v>1.85</v>
      </c>
      <c r="AU583" t="str">
        <f t="shared" si="229"/>
        <v>HDTV / Widescreen</v>
      </c>
      <c r="AV583">
        <v>0</v>
      </c>
      <c r="AW583" t="str">
        <f t="shared" si="230"/>
        <v>Very Low</v>
      </c>
    </row>
    <row r="584" spans="1:49" x14ac:dyDescent="0.3">
      <c r="A584" t="s">
        <v>0</v>
      </c>
      <c r="B584" t="s">
        <v>117</v>
      </c>
      <c r="C584">
        <v>205</v>
      </c>
      <c r="D584" t="str">
        <f t="shared" si="210"/>
        <v>Medium</v>
      </c>
      <c r="E584">
        <v>93</v>
      </c>
      <c r="F584" t="str">
        <f t="shared" si="211"/>
        <v>1h 33m</v>
      </c>
      <c r="G584" t="str">
        <f t="shared" si="212"/>
        <v>Standard Movie</v>
      </c>
      <c r="H584">
        <v>80</v>
      </c>
      <c r="I584" t="str">
        <f t="shared" si="213"/>
        <v>Very Low</v>
      </c>
      <c r="J584">
        <v>48</v>
      </c>
      <c r="K584" t="str">
        <f t="shared" si="214"/>
        <v>Very Low</v>
      </c>
      <c r="L584" t="s">
        <v>3263</v>
      </c>
      <c r="M584">
        <v>692</v>
      </c>
      <c r="N584" t="str">
        <f t="shared" si="215"/>
        <v>Low</v>
      </c>
      <c r="O584">
        <v>436471036</v>
      </c>
      <c r="P584" t="str">
        <f t="shared" si="216"/>
        <v>Superhit</v>
      </c>
      <c r="Q584" t="s">
        <v>3264</v>
      </c>
      <c r="R584" t="str">
        <f t="shared" si="217"/>
        <v>Adventure</v>
      </c>
      <c r="S584">
        <f t="shared" si="218"/>
        <v>6</v>
      </c>
      <c r="T584" t="s">
        <v>696</v>
      </c>
      <c r="U584" t="s">
        <v>3265</v>
      </c>
      <c r="V584">
        <v>314630</v>
      </c>
      <c r="W584" t="str">
        <f t="shared" si="219"/>
        <v>High</v>
      </c>
      <c r="X584">
        <v>1148</v>
      </c>
      <c r="Y584" t="str">
        <f t="shared" si="220"/>
        <v>Low</v>
      </c>
      <c r="Z584" t="s">
        <v>3266</v>
      </c>
      <c r="AA584">
        <v>1</v>
      </c>
      <c r="AB584" t="str">
        <f t="shared" si="221"/>
        <v>Solo Star Poster</v>
      </c>
      <c r="AC584" t="s">
        <v>3267</v>
      </c>
      <c r="AD584" t="s">
        <v>3268</v>
      </c>
      <c r="AE584">
        <v>483</v>
      </c>
      <c r="AF584" t="str">
        <f t="shared" si="222"/>
        <v>Very Low</v>
      </c>
      <c r="AG584" t="s">
        <v>9</v>
      </c>
      <c r="AH584" t="s">
        <v>10</v>
      </c>
      <c r="AI584" t="s">
        <v>66</v>
      </c>
      <c r="AJ584" t="str">
        <f t="shared" si="223"/>
        <v>Family</v>
      </c>
      <c r="AK584">
        <v>150000000</v>
      </c>
      <c r="AL584" t="str">
        <f t="shared" si="224"/>
        <v>High Budget</v>
      </c>
      <c r="AM584">
        <v>2004</v>
      </c>
      <c r="AN584">
        <f t="shared" si="225"/>
        <v>21</v>
      </c>
      <c r="AO584" t="str">
        <f t="shared" si="226"/>
        <v>Old Classic</v>
      </c>
      <c r="AP584">
        <v>309</v>
      </c>
      <c r="AQ584" t="str">
        <f t="shared" si="227"/>
        <v>Very Low</v>
      </c>
      <c r="AR584">
        <v>7.2</v>
      </c>
      <c r="AS584" t="str">
        <f t="shared" si="228"/>
        <v>Good</v>
      </c>
      <c r="AT584">
        <v>1.85</v>
      </c>
      <c r="AU584" t="str">
        <f t="shared" si="229"/>
        <v>HDTV / Widescreen</v>
      </c>
      <c r="AV584">
        <v>0</v>
      </c>
      <c r="AW584" t="str">
        <f t="shared" si="230"/>
        <v>Very Low</v>
      </c>
    </row>
    <row r="585" spans="1:49" x14ac:dyDescent="0.3">
      <c r="A585" t="s">
        <v>0</v>
      </c>
      <c r="B585" t="s">
        <v>277</v>
      </c>
      <c r="C585">
        <v>256</v>
      </c>
      <c r="D585" t="str">
        <f t="shared" si="210"/>
        <v>Medium</v>
      </c>
      <c r="E585">
        <v>117</v>
      </c>
      <c r="F585" t="str">
        <f t="shared" si="211"/>
        <v>1h 57m</v>
      </c>
      <c r="G585" t="str">
        <f t="shared" si="212"/>
        <v>Standard Movie</v>
      </c>
      <c r="H585">
        <v>487</v>
      </c>
      <c r="I585" t="str">
        <f t="shared" si="213"/>
        <v>Very Low</v>
      </c>
      <c r="J585">
        <v>769</v>
      </c>
      <c r="K585" t="str">
        <f t="shared" si="214"/>
        <v>Very Low</v>
      </c>
      <c r="L585" t="s">
        <v>3269</v>
      </c>
      <c r="M585">
        <v>1000</v>
      </c>
      <c r="N585" t="str">
        <f t="shared" si="215"/>
        <v>Low</v>
      </c>
      <c r="O585">
        <v>244052771</v>
      </c>
      <c r="P585" t="str">
        <f t="shared" si="216"/>
        <v>Superhit</v>
      </c>
      <c r="Q585" t="s">
        <v>278</v>
      </c>
      <c r="R585" t="str">
        <f t="shared" si="217"/>
        <v>Adventure</v>
      </c>
      <c r="S585">
        <f t="shared" si="218"/>
        <v>5</v>
      </c>
      <c r="T585" t="s">
        <v>292</v>
      </c>
      <c r="U585" t="s">
        <v>3270</v>
      </c>
      <c r="V585">
        <v>263853</v>
      </c>
      <c r="W585" t="str">
        <f t="shared" si="219"/>
        <v>High</v>
      </c>
      <c r="X585">
        <v>4905</v>
      </c>
      <c r="Y585" t="str">
        <f t="shared" si="220"/>
        <v>Low</v>
      </c>
      <c r="Z585" t="s">
        <v>3271</v>
      </c>
      <c r="AA585">
        <v>0</v>
      </c>
      <c r="AB585" t="str">
        <f t="shared" si="221"/>
        <v>Symbolic Poster</v>
      </c>
      <c r="AC585" t="s">
        <v>3272</v>
      </c>
      <c r="AD585" t="s">
        <v>3273</v>
      </c>
      <c r="AE585">
        <v>584</v>
      </c>
      <c r="AF585" t="str">
        <f t="shared" si="222"/>
        <v>Low</v>
      </c>
      <c r="AG585" t="s">
        <v>9</v>
      </c>
      <c r="AH585" t="s">
        <v>10</v>
      </c>
      <c r="AI585" t="s">
        <v>248</v>
      </c>
      <c r="AJ585" t="str">
        <f t="shared" si="223"/>
        <v>Family</v>
      </c>
      <c r="AK585">
        <v>120000000</v>
      </c>
      <c r="AL585" t="str">
        <f t="shared" si="224"/>
        <v>High Budget</v>
      </c>
      <c r="AM585">
        <v>2006</v>
      </c>
      <c r="AN585">
        <f t="shared" si="225"/>
        <v>19</v>
      </c>
      <c r="AO585" t="str">
        <f t="shared" si="226"/>
        <v>Old Classic</v>
      </c>
      <c r="AP585">
        <v>843</v>
      </c>
      <c r="AQ585" t="str">
        <f t="shared" si="227"/>
        <v>Very Low</v>
      </c>
      <c r="AR585">
        <v>7.2</v>
      </c>
      <c r="AS585" t="str">
        <f t="shared" si="228"/>
        <v>Good</v>
      </c>
      <c r="AT585">
        <v>2.35</v>
      </c>
      <c r="AU585" t="str">
        <f t="shared" si="229"/>
        <v>Cinematic Widescreen</v>
      </c>
      <c r="AV585">
        <v>0</v>
      </c>
      <c r="AW585" t="str">
        <f t="shared" si="230"/>
        <v>Very Low</v>
      </c>
    </row>
    <row r="586" spans="1:49" x14ac:dyDescent="0.3">
      <c r="A586" t="s">
        <v>0</v>
      </c>
      <c r="B586" t="s">
        <v>3274</v>
      </c>
      <c r="C586">
        <v>103</v>
      </c>
      <c r="D586" t="str">
        <f t="shared" si="210"/>
        <v>Low</v>
      </c>
      <c r="E586">
        <v>116</v>
      </c>
      <c r="F586" t="str">
        <f t="shared" si="211"/>
        <v>1h 56m</v>
      </c>
      <c r="G586" t="str">
        <f t="shared" si="212"/>
        <v>Standard Movie</v>
      </c>
      <c r="H586">
        <v>0</v>
      </c>
      <c r="I586" t="str">
        <f t="shared" si="213"/>
        <v>Very Low</v>
      </c>
      <c r="J586">
        <v>995</v>
      </c>
      <c r="K586" t="str">
        <f t="shared" si="214"/>
        <v>Very Low</v>
      </c>
      <c r="L586" t="s">
        <v>112</v>
      </c>
      <c r="M586">
        <v>8000</v>
      </c>
      <c r="N586" t="str">
        <f t="shared" si="215"/>
        <v>Low</v>
      </c>
      <c r="O586">
        <v>152149590</v>
      </c>
      <c r="P586" t="str">
        <f t="shared" si="216"/>
        <v>Hit</v>
      </c>
      <c r="Q586" t="s">
        <v>1652</v>
      </c>
      <c r="R586" t="str">
        <f t="shared" si="217"/>
        <v>Comedy</v>
      </c>
      <c r="S586">
        <f t="shared" si="218"/>
        <v>2</v>
      </c>
      <c r="T586" t="s">
        <v>1498</v>
      </c>
      <c r="U586" t="s">
        <v>3275</v>
      </c>
      <c r="V586">
        <v>74274</v>
      </c>
      <c r="W586" t="str">
        <f t="shared" si="219"/>
        <v>Medium</v>
      </c>
      <c r="X586">
        <v>12790</v>
      </c>
      <c r="Y586" t="str">
        <f t="shared" si="220"/>
        <v>Medium</v>
      </c>
      <c r="Z586" t="s">
        <v>3276</v>
      </c>
      <c r="AA586">
        <v>2</v>
      </c>
      <c r="AB586" t="str">
        <f t="shared" si="221"/>
        <v>Duo/Trio Poster</v>
      </c>
      <c r="AC586" t="s">
        <v>3277</v>
      </c>
      <c r="AD586" t="s">
        <v>3278</v>
      </c>
      <c r="AE586">
        <v>255</v>
      </c>
      <c r="AF586" t="str">
        <f t="shared" si="222"/>
        <v>Very Low</v>
      </c>
      <c r="AG586" t="s">
        <v>9</v>
      </c>
      <c r="AH586" t="s">
        <v>10</v>
      </c>
      <c r="AI586" t="s">
        <v>66</v>
      </c>
      <c r="AJ586" t="str">
        <f t="shared" si="223"/>
        <v>Family</v>
      </c>
      <c r="AK586">
        <v>70000000</v>
      </c>
      <c r="AL586" t="str">
        <f t="shared" si="224"/>
        <v>Medium Budget</v>
      </c>
      <c r="AM586">
        <v>1999</v>
      </c>
      <c r="AN586">
        <f t="shared" si="225"/>
        <v>26</v>
      </c>
      <c r="AO586" t="str">
        <f t="shared" si="226"/>
        <v>Old Classic</v>
      </c>
      <c r="AP586">
        <v>3000</v>
      </c>
      <c r="AQ586" t="str">
        <f t="shared" si="227"/>
        <v>Low</v>
      </c>
      <c r="AR586">
        <v>5.5</v>
      </c>
      <c r="AS586" t="str">
        <f t="shared" si="228"/>
        <v>Below Average</v>
      </c>
      <c r="AT586">
        <v>2.35</v>
      </c>
      <c r="AU586" t="str">
        <f t="shared" si="229"/>
        <v>Cinematic Widescreen</v>
      </c>
      <c r="AV586">
        <v>0</v>
      </c>
      <c r="AW586" t="str">
        <f t="shared" si="230"/>
        <v>Very Low</v>
      </c>
    </row>
    <row r="587" spans="1:49" x14ac:dyDescent="0.3">
      <c r="A587" t="s">
        <v>0</v>
      </c>
      <c r="B587" t="s">
        <v>470</v>
      </c>
      <c r="C587">
        <v>191</v>
      </c>
      <c r="D587" t="str">
        <f t="shared" si="210"/>
        <v>Low</v>
      </c>
      <c r="E587">
        <v>132</v>
      </c>
      <c r="F587" t="str">
        <f t="shared" si="211"/>
        <v>2h 12m</v>
      </c>
      <c r="G587" t="str">
        <f t="shared" si="212"/>
        <v>Long Movie</v>
      </c>
      <c r="H587">
        <v>357</v>
      </c>
      <c r="I587" t="str">
        <f t="shared" si="213"/>
        <v>Very Low</v>
      </c>
      <c r="J587">
        <v>212</v>
      </c>
      <c r="K587" t="str">
        <f t="shared" si="214"/>
        <v>Very Low</v>
      </c>
      <c r="L587" t="s">
        <v>3279</v>
      </c>
      <c r="M587">
        <v>14000</v>
      </c>
      <c r="N587" t="str">
        <f t="shared" si="215"/>
        <v>Medium</v>
      </c>
      <c r="O587">
        <v>141204016</v>
      </c>
      <c r="P587" t="str">
        <f t="shared" si="216"/>
        <v>Hit</v>
      </c>
      <c r="Q587" t="s">
        <v>22</v>
      </c>
      <c r="R587" t="str">
        <f t="shared" si="217"/>
        <v>Action</v>
      </c>
      <c r="S587">
        <f t="shared" si="218"/>
        <v>3</v>
      </c>
      <c r="T587" t="s">
        <v>308</v>
      </c>
      <c r="U587" t="s">
        <v>3280</v>
      </c>
      <c r="V587">
        <v>142569</v>
      </c>
      <c r="W587" t="str">
        <f t="shared" si="219"/>
        <v>Medium</v>
      </c>
      <c r="X587">
        <v>14790</v>
      </c>
      <c r="Y587" t="str">
        <f t="shared" si="220"/>
        <v>Medium</v>
      </c>
      <c r="Z587" t="s">
        <v>3281</v>
      </c>
      <c r="AA587">
        <v>0</v>
      </c>
      <c r="AB587" t="str">
        <f t="shared" si="221"/>
        <v>Symbolic Poster</v>
      </c>
      <c r="AC587" t="s">
        <v>3282</v>
      </c>
      <c r="AD587" t="s">
        <v>3283</v>
      </c>
      <c r="AE587">
        <v>737</v>
      </c>
      <c r="AF587" t="str">
        <f t="shared" si="222"/>
        <v>Low</v>
      </c>
      <c r="AG587" t="s">
        <v>9</v>
      </c>
      <c r="AH587" t="s">
        <v>10</v>
      </c>
      <c r="AI587" t="s">
        <v>11</v>
      </c>
      <c r="AJ587" t="str">
        <f t="shared" si="223"/>
        <v>Teen</v>
      </c>
      <c r="AK587">
        <v>70000000</v>
      </c>
      <c r="AL587" t="str">
        <f t="shared" si="224"/>
        <v>Medium Budget</v>
      </c>
      <c r="AM587">
        <v>2002</v>
      </c>
      <c r="AN587">
        <f t="shared" si="225"/>
        <v>23</v>
      </c>
      <c r="AO587" t="str">
        <f t="shared" si="226"/>
        <v>Old Classic</v>
      </c>
      <c r="AP587">
        <v>223</v>
      </c>
      <c r="AQ587" t="str">
        <f t="shared" si="227"/>
        <v>Very Low</v>
      </c>
      <c r="AR587">
        <v>5.8</v>
      </c>
      <c r="AS587" t="str">
        <f t="shared" si="228"/>
        <v>Below Average</v>
      </c>
      <c r="AT587">
        <v>2.35</v>
      </c>
      <c r="AU587" t="str">
        <f t="shared" si="229"/>
        <v>Cinematic Widescreen</v>
      </c>
      <c r="AV587">
        <v>10000</v>
      </c>
      <c r="AW587" t="str">
        <f t="shared" si="230"/>
        <v>Low</v>
      </c>
    </row>
    <row r="588" spans="1:49" x14ac:dyDescent="0.3">
      <c r="A588" t="s">
        <v>0</v>
      </c>
      <c r="B588" t="s">
        <v>3284</v>
      </c>
      <c r="C588">
        <v>147</v>
      </c>
      <c r="D588" t="str">
        <f t="shared" si="210"/>
        <v>Low</v>
      </c>
      <c r="E588">
        <v>92</v>
      </c>
      <c r="F588" t="str">
        <f t="shared" si="211"/>
        <v>1h 32m</v>
      </c>
      <c r="G588" t="str">
        <f t="shared" si="212"/>
        <v>Standard Movie</v>
      </c>
      <c r="H588">
        <v>5</v>
      </c>
      <c r="I588" t="str">
        <f t="shared" si="213"/>
        <v>Very Low</v>
      </c>
      <c r="J588">
        <v>726</v>
      </c>
      <c r="K588" t="str">
        <f t="shared" si="214"/>
        <v>Very Low</v>
      </c>
      <c r="L588" t="s">
        <v>3285</v>
      </c>
      <c r="M588">
        <v>870</v>
      </c>
      <c r="N588" t="str">
        <f t="shared" si="215"/>
        <v>Low</v>
      </c>
      <c r="O588">
        <v>162495848</v>
      </c>
      <c r="P588" t="str">
        <f t="shared" si="216"/>
        <v>Hit</v>
      </c>
      <c r="Q588" t="s">
        <v>242</v>
      </c>
      <c r="R588" t="str">
        <f t="shared" si="217"/>
        <v>Adventure</v>
      </c>
      <c r="S588">
        <f t="shared" si="218"/>
        <v>5</v>
      </c>
      <c r="T588" t="s">
        <v>3286</v>
      </c>
      <c r="U588" t="s">
        <v>3287</v>
      </c>
      <c r="V588">
        <v>34359</v>
      </c>
      <c r="W588" t="str">
        <f t="shared" si="219"/>
        <v>Low</v>
      </c>
      <c r="X588">
        <v>5217</v>
      </c>
      <c r="Y588" t="str">
        <f t="shared" si="220"/>
        <v>Low</v>
      </c>
      <c r="Z588" t="s">
        <v>598</v>
      </c>
      <c r="AA588">
        <v>0</v>
      </c>
      <c r="AB588" t="str">
        <f t="shared" si="221"/>
        <v>Symbolic Poster</v>
      </c>
      <c r="AC588" t="s">
        <v>3288</v>
      </c>
      <c r="AD588" t="s">
        <v>3289</v>
      </c>
      <c r="AE588">
        <v>133</v>
      </c>
      <c r="AF588" t="str">
        <f t="shared" si="222"/>
        <v>Very Low</v>
      </c>
      <c r="AG588" t="s">
        <v>9</v>
      </c>
      <c r="AH588" t="s">
        <v>10</v>
      </c>
      <c r="AI588" t="s">
        <v>66</v>
      </c>
      <c r="AJ588" t="str">
        <f t="shared" si="223"/>
        <v>Family</v>
      </c>
      <c r="AK588">
        <v>74000000</v>
      </c>
      <c r="AL588" t="str">
        <f t="shared" si="224"/>
        <v>Medium Budget</v>
      </c>
      <c r="AM588">
        <v>2015</v>
      </c>
      <c r="AN588">
        <f t="shared" si="225"/>
        <v>10</v>
      </c>
      <c r="AO588" t="str">
        <f t="shared" si="226"/>
        <v>Modern Classic</v>
      </c>
      <c r="AP588">
        <v>861</v>
      </c>
      <c r="AQ588" t="str">
        <f t="shared" si="227"/>
        <v>Very Low</v>
      </c>
      <c r="AR588">
        <v>6</v>
      </c>
      <c r="AS588" t="str">
        <f t="shared" si="228"/>
        <v>Average</v>
      </c>
      <c r="AT588">
        <v>1.85</v>
      </c>
      <c r="AU588" t="str">
        <f t="shared" si="229"/>
        <v>HDTV / Widescreen</v>
      </c>
      <c r="AV588">
        <v>16000</v>
      </c>
      <c r="AW588" t="str">
        <f t="shared" si="230"/>
        <v>Medium</v>
      </c>
    </row>
    <row r="589" spans="1:49" x14ac:dyDescent="0.3">
      <c r="A589" t="s">
        <v>0</v>
      </c>
      <c r="B589" t="s">
        <v>821</v>
      </c>
      <c r="C589">
        <v>79</v>
      </c>
      <c r="D589" t="str">
        <f t="shared" si="210"/>
        <v>Low</v>
      </c>
      <c r="E589">
        <v>139</v>
      </c>
      <c r="F589" t="str">
        <f t="shared" si="211"/>
        <v>2h 19m</v>
      </c>
      <c r="G589" t="str">
        <f t="shared" si="212"/>
        <v>Long Movie</v>
      </c>
      <c r="H589">
        <v>2000</v>
      </c>
      <c r="I589" t="str">
        <f t="shared" si="213"/>
        <v>Low</v>
      </c>
      <c r="J589">
        <v>808</v>
      </c>
      <c r="K589" t="str">
        <f t="shared" si="214"/>
        <v>Very Low</v>
      </c>
      <c r="L589" t="s">
        <v>441</v>
      </c>
      <c r="M589">
        <v>960</v>
      </c>
      <c r="N589" t="str">
        <f t="shared" si="215"/>
        <v>Low</v>
      </c>
      <c r="O589">
        <v>136448821</v>
      </c>
      <c r="P589" t="str">
        <f t="shared" si="216"/>
        <v>Hit</v>
      </c>
      <c r="Q589" t="s">
        <v>1499</v>
      </c>
      <c r="R589" t="str">
        <f t="shared" si="217"/>
        <v>Crime</v>
      </c>
      <c r="S589">
        <f t="shared" si="218"/>
        <v>2</v>
      </c>
      <c r="T589" t="s">
        <v>2634</v>
      </c>
      <c r="U589" t="s">
        <v>3290</v>
      </c>
      <c r="V589">
        <v>98989</v>
      </c>
      <c r="W589" t="str">
        <f t="shared" si="219"/>
        <v>Medium</v>
      </c>
      <c r="X589">
        <v>3667</v>
      </c>
      <c r="Y589" t="str">
        <f t="shared" si="220"/>
        <v>Low</v>
      </c>
      <c r="Z589" t="s">
        <v>1030</v>
      </c>
      <c r="AA589">
        <v>1</v>
      </c>
      <c r="AB589" t="str">
        <f t="shared" si="221"/>
        <v>Solo Star Poster</v>
      </c>
      <c r="AC589" t="s">
        <v>3291</v>
      </c>
      <c r="AD589" t="s">
        <v>3292</v>
      </c>
      <c r="AE589">
        <v>158</v>
      </c>
      <c r="AF589" t="str">
        <f t="shared" si="222"/>
        <v>Very Low</v>
      </c>
      <c r="AG589" t="s">
        <v>9</v>
      </c>
      <c r="AH589" t="s">
        <v>10</v>
      </c>
      <c r="AI589" t="s">
        <v>556</v>
      </c>
      <c r="AJ589" t="str">
        <f t="shared" si="223"/>
        <v>Adult</v>
      </c>
      <c r="AK589">
        <v>80000000</v>
      </c>
      <c r="AL589" t="str">
        <f t="shared" si="224"/>
        <v>Medium Budget</v>
      </c>
      <c r="AM589">
        <v>1996</v>
      </c>
      <c r="AN589">
        <f t="shared" si="225"/>
        <v>29</v>
      </c>
      <c r="AO589" t="str">
        <f t="shared" si="226"/>
        <v>Old Classic</v>
      </c>
      <c r="AP589">
        <v>848</v>
      </c>
      <c r="AQ589" t="str">
        <f t="shared" si="227"/>
        <v>Very Low</v>
      </c>
      <c r="AR589">
        <v>6.6</v>
      </c>
      <c r="AS589" t="str">
        <f t="shared" si="228"/>
        <v>Average</v>
      </c>
      <c r="AT589">
        <v>1.85</v>
      </c>
      <c r="AU589" t="str">
        <f t="shared" si="229"/>
        <v>HDTV / Widescreen</v>
      </c>
      <c r="AV589">
        <v>1000</v>
      </c>
      <c r="AW589" t="str">
        <f t="shared" si="230"/>
        <v>Very Low</v>
      </c>
    </row>
    <row r="590" spans="1:49" x14ac:dyDescent="0.3">
      <c r="A590" t="s">
        <v>0</v>
      </c>
      <c r="B590" t="s">
        <v>1735</v>
      </c>
      <c r="C590">
        <v>486</v>
      </c>
      <c r="D590" t="str">
        <f t="shared" si="210"/>
        <v>Medium</v>
      </c>
      <c r="E590">
        <v>153</v>
      </c>
      <c r="F590" t="str">
        <f t="shared" si="211"/>
        <v>2h 33m</v>
      </c>
      <c r="G590" t="str">
        <f t="shared" si="212"/>
        <v>Long Movie</v>
      </c>
      <c r="H590">
        <v>16000</v>
      </c>
      <c r="I590" t="str">
        <f t="shared" si="213"/>
        <v>Medium</v>
      </c>
      <c r="J590">
        <v>11000</v>
      </c>
      <c r="K590" t="str">
        <f t="shared" si="214"/>
        <v>Medium</v>
      </c>
      <c r="L590" t="s">
        <v>311</v>
      </c>
      <c r="M590">
        <v>13000</v>
      </c>
      <c r="N590" t="str">
        <f t="shared" si="215"/>
        <v>Medium</v>
      </c>
      <c r="O590">
        <v>120523073</v>
      </c>
      <c r="P590" t="str">
        <f t="shared" si="216"/>
        <v>Hit</v>
      </c>
      <c r="Q590" t="s">
        <v>3293</v>
      </c>
      <c r="R590" t="str">
        <f t="shared" si="217"/>
        <v>Adventure</v>
      </c>
      <c r="S590">
        <f t="shared" si="218"/>
        <v>3</v>
      </c>
      <c r="T590" t="s">
        <v>429</v>
      </c>
      <c r="U590" t="s">
        <v>3294</v>
      </c>
      <c r="V590">
        <v>885175</v>
      </c>
      <c r="W590" t="str">
        <f t="shared" si="219"/>
        <v>Very High</v>
      </c>
      <c r="X590">
        <v>36741</v>
      </c>
      <c r="Y590" t="str">
        <f t="shared" si="220"/>
        <v>Medium</v>
      </c>
      <c r="Z590" t="s">
        <v>23</v>
      </c>
      <c r="AA590">
        <v>1</v>
      </c>
      <c r="AB590" t="str">
        <f t="shared" si="221"/>
        <v>Solo Star Poster</v>
      </c>
      <c r="AC590" t="s">
        <v>3295</v>
      </c>
      <c r="AD590" t="s">
        <v>3296</v>
      </c>
      <c r="AE590">
        <v>1527</v>
      </c>
      <c r="AF590" t="str">
        <f t="shared" si="222"/>
        <v>Low</v>
      </c>
      <c r="AG590" t="s">
        <v>9</v>
      </c>
      <c r="AH590" t="s">
        <v>10</v>
      </c>
      <c r="AI590" t="s">
        <v>556</v>
      </c>
      <c r="AJ590" t="str">
        <f t="shared" si="223"/>
        <v>Adult</v>
      </c>
      <c r="AK590">
        <v>75000000</v>
      </c>
      <c r="AL590" t="str">
        <f t="shared" si="224"/>
        <v>Medium Budget</v>
      </c>
      <c r="AM590">
        <v>2009</v>
      </c>
      <c r="AN590">
        <f t="shared" si="225"/>
        <v>16</v>
      </c>
      <c r="AO590" t="str">
        <f t="shared" si="226"/>
        <v>Old Classic</v>
      </c>
      <c r="AP590">
        <v>11000</v>
      </c>
      <c r="AQ590" t="str">
        <f t="shared" si="227"/>
        <v>Medium</v>
      </c>
      <c r="AR590">
        <v>8.3000000000000007</v>
      </c>
      <c r="AS590" t="str">
        <f t="shared" si="228"/>
        <v>Excellent</v>
      </c>
      <c r="AT590">
        <v>2.35</v>
      </c>
      <c r="AU590" t="str">
        <f t="shared" si="229"/>
        <v>Cinematic Widescreen</v>
      </c>
      <c r="AV590">
        <v>42000</v>
      </c>
      <c r="AW590" t="str">
        <f t="shared" si="230"/>
        <v>Medium</v>
      </c>
    </row>
    <row r="591" spans="1:49" x14ac:dyDescent="0.3">
      <c r="A591" t="s">
        <v>0</v>
      </c>
      <c r="B591" t="s">
        <v>360</v>
      </c>
      <c r="C591">
        <v>75</v>
      </c>
      <c r="D591" t="str">
        <f t="shared" si="210"/>
        <v>Low</v>
      </c>
      <c r="E591">
        <v>142</v>
      </c>
      <c r="F591" t="str">
        <f t="shared" si="211"/>
        <v>2h 22m</v>
      </c>
      <c r="G591" t="str">
        <f t="shared" si="212"/>
        <v>Long Movie</v>
      </c>
      <c r="H591">
        <v>14000</v>
      </c>
      <c r="I591" t="str">
        <f t="shared" si="213"/>
        <v>Medium</v>
      </c>
      <c r="J591">
        <v>5000</v>
      </c>
      <c r="K591" t="str">
        <f t="shared" si="214"/>
        <v>Low</v>
      </c>
      <c r="L591" t="s">
        <v>1498</v>
      </c>
      <c r="M591">
        <v>49000</v>
      </c>
      <c r="N591" t="str">
        <f t="shared" si="215"/>
        <v>Medium</v>
      </c>
      <c r="O591">
        <v>119654900</v>
      </c>
      <c r="P591" t="str">
        <f t="shared" si="216"/>
        <v>Hit</v>
      </c>
      <c r="Q591" t="s">
        <v>758</v>
      </c>
      <c r="R591" t="str">
        <f t="shared" si="217"/>
        <v>Adventure</v>
      </c>
      <c r="S591">
        <f t="shared" si="218"/>
        <v>4</v>
      </c>
      <c r="T591" t="s">
        <v>782</v>
      </c>
      <c r="U591" t="s">
        <v>3297</v>
      </c>
      <c r="V591">
        <v>182802</v>
      </c>
      <c r="W591" t="str">
        <f t="shared" si="219"/>
        <v>Medium</v>
      </c>
      <c r="X591">
        <v>64259</v>
      </c>
      <c r="Y591" t="str">
        <f t="shared" si="220"/>
        <v>High</v>
      </c>
      <c r="Z591" t="s">
        <v>2369</v>
      </c>
      <c r="AA591">
        <v>1</v>
      </c>
      <c r="AB591" t="str">
        <f t="shared" si="221"/>
        <v>Solo Star Poster</v>
      </c>
      <c r="AC591" t="s">
        <v>3298</v>
      </c>
      <c r="AD591" t="s">
        <v>3299</v>
      </c>
      <c r="AE591">
        <v>363</v>
      </c>
      <c r="AF591" t="str">
        <f t="shared" si="222"/>
        <v>Very Low</v>
      </c>
      <c r="AG591" t="s">
        <v>9</v>
      </c>
      <c r="AH591" t="s">
        <v>10</v>
      </c>
      <c r="AI591" t="s">
        <v>66</v>
      </c>
      <c r="AJ591" t="str">
        <f t="shared" si="223"/>
        <v>Family</v>
      </c>
      <c r="AK591">
        <v>70000000</v>
      </c>
      <c r="AL591" t="str">
        <f t="shared" si="224"/>
        <v>Medium Budget</v>
      </c>
      <c r="AM591">
        <v>1991</v>
      </c>
      <c r="AN591">
        <f t="shared" si="225"/>
        <v>34</v>
      </c>
      <c r="AO591" t="str">
        <f t="shared" si="226"/>
        <v>Old Classic</v>
      </c>
      <c r="AP591">
        <v>8000</v>
      </c>
      <c r="AQ591" t="str">
        <f t="shared" si="227"/>
        <v>Low</v>
      </c>
      <c r="AR591">
        <v>6.7</v>
      </c>
      <c r="AS591" t="str">
        <f t="shared" si="228"/>
        <v>Average</v>
      </c>
      <c r="AT591">
        <v>2.35</v>
      </c>
      <c r="AU591" t="str">
        <f t="shared" si="229"/>
        <v>Cinematic Widescreen</v>
      </c>
      <c r="AV591">
        <v>13000</v>
      </c>
      <c r="AW591" t="str">
        <f t="shared" si="230"/>
        <v>Medium</v>
      </c>
    </row>
    <row r="592" spans="1:49" x14ac:dyDescent="0.3">
      <c r="A592" t="s">
        <v>0</v>
      </c>
      <c r="B592" t="s">
        <v>231</v>
      </c>
      <c r="C592">
        <v>245</v>
      </c>
      <c r="D592" t="str">
        <f t="shared" si="210"/>
        <v>Medium</v>
      </c>
      <c r="E592">
        <v>101</v>
      </c>
      <c r="F592" t="str">
        <f t="shared" si="211"/>
        <v>1h 41m</v>
      </c>
      <c r="G592" t="str">
        <f t="shared" si="212"/>
        <v>Standard Movie</v>
      </c>
      <c r="H592">
        <v>420</v>
      </c>
      <c r="I592" t="str">
        <f t="shared" si="213"/>
        <v>Very Low</v>
      </c>
      <c r="J592">
        <v>467</v>
      </c>
      <c r="K592" t="str">
        <f t="shared" si="214"/>
        <v>Very Low</v>
      </c>
      <c r="L592" t="s">
        <v>1787</v>
      </c>
      <c r="M592">
        <v>12000</v>
      </c>
      <c r="N592" t="str">
        <f t="shared" si="215"/>
        <v>Medium</v>
      </c>
      <c r="O592">
        <v>72660029</v>
      </c>
      <c r="P592" t="str">
        <f t="shared" si="216"/>
        <v>Hit</v>
      </c>
      <c r="Q592" t="s">
        <v>98</v>
      </c>
      <c r="R592" t="str">
        <f t="shared" si="217"/>
        <v>Action</v>
      </c>
      <c r="S592">
        <f t="shared" si="218"/>
        <v>2</v>
      </c>
      <c r="T592" t="s">
        <v>1043</v>
      </c>
      <c r="U592" t="s">
        <v>1836</v>
      </c>
      <c r="V592">
        <v>115687</v>
      </c>
      <c r="W592" t="str">
        <f t="shared" si="219"/>
        <v>Medium</v>
      </c>
      <c r="X592">
        <v>16235</v>
      </c>
      <c r="Y592" t="str">
        <f t="shared" si="220"/>
        <v>Medium</v>
      </c>
      <c r="Z592" t="s">
        <v>1837</v>
      </c>
      <c r="AA592">
        <v>0</v>
      </c>
      <c r="AB592" t="str">
        <f t="shared" si="221"/>
        <v>Symbolic Poster</v>
      </c>
      <c r="AC592" t="s">
        <v>1838</v>
      </c>
      <c r="AD592" t="s">
        <v>1839</v>
      </c>
      <c r="AE592">
        <v>269</v>
      </c>
      <c r="AF592" t="str">
        <f t="shared" si="222"/>
        <v>Very Low</v>
      </c>
      <c r="AG592" t="s">
        <v>9</v>
      </c>
      <c r="AH592" t="s">
        <v>10</v>
      </c>
      <c r="AI592" t="s">
        <v>11</v>
      </c>
      <c r="AJ592" t="str">
        <f t="shared" si="223"/>
        <v>Teen</v>
      </c>
      <c r="AK592">
        <v>100000000</v>
      </c>
      <c r="AL592" t="str">
        <f t="shared" si="224"/>
        <v>High Budget</v>
      </c>
      <c r="AM592">
        <v>2014</v>
      </c>
      <c r="AN592">
        <f t="shared" si="225"/>
        <v>11</v>
      </c>
      <c r="AO592" t="str">
        <f t="shared" si="226"/>
        <v>Modern Classic</v>
      </c>
      <c r="AP592">
        <v>3000</v>
      </c>
      <c r="AQ592" t="str">
        <f t="shared" si="227"/>
        <v>Low</v>
      </c>
      <c r="AR592">
        <v>6</v>
      </c>
      <c r="AS592" t="str">
        <f t="shared" si="228"/>
        <v>Average</v>
      </c>
      <c r="AT592">
        <v>2.35</v>
      </c>
      <c r="AU592" t="str">
        <f t="shared" si="229"/>
        <v>Cinematic Widescreen</v>
      </c>
      <c r="AV592">
        <v>21000</v>
      </c>
      <c r="AW592" t="str">
        <f t="shared" si="230"/>
        <v>Medium</v>
      </c>
    </row>
    <row r="593" spans="1:49" x14ac:dyDescent="0.3">
      <c r="A593" t="s">
        <v>0</v>
      </c>
      <c r="B593" t="s">
        <v>2037</v>
      </c>
      <c r="C593">
        <v>142</v>
      </c>
      <c r="D593" t="str">
        <f t="shared" si="210"/>
        <v>Low</v>
      </c>
      <c r="E593">
        <v>124</v>
      </c>
      <c r="F593" t="str">
        <f t="shared" si="211"/>
        <v>2h 4m</v>
      </c>
      <c r="G593" t="str">
        <f t="shared" si="212"/>
        <v>Long Movie</v>
      </c>
      <c r="H593">
        <v>212</v>
      </c>
      <c r="I593" t="str">
        <f t="shared" si="213"/>
        <v>Very Low</v>
      </c>
      <c r="J593">
        <v>576</v>
      </c>
      <c r="K593" t="str">
        <f t="shared" si="214"/>
        <v>Very Low</v>
      </c>
      <c r="L593" t="s">
        <v>3300</v>
      </c>
      <c r="M593">
        <v>13000</v>
      </c>
      <c r="N593" t="str">
        <f t="shared" si="215"/>
        <v>Medium</v>
      </c>
      <c r="O593">
        <v>117541000</v>
      </c>
      <c r="P593" t="str">
        <f t="shared" si="216"/>
        <v>Hit</v>
      </c>
      <c r="Q593" t="s">
        <v>31</v>
      </c>
      <c r="R593" t="str">
        <f t="shared" si="217"/>
        <v>Action</v>
      </c>
      <c r="S593">
        <f t="shared" si="218"/>
        <v>2</v>
      </c>
      <c r="T593" t="s">
        <v>948</v>
      </c>
      <c r="U593" t="s">
        <v>3301</v>
      </c>
      <c r="V593">
        <v>269858</v>
      </c>
      <c r="W593" t="str">
        <f t="shared" si="219"/>
        <v>High</v>
      </c>
      <c r="X593">
        <v>16595</v>
      </c>
      <c r="Y593" t="str">
        <f t="shared" si="220"/>
        <v>Medium</v>
      </c>
      <c r="Z593" t="s">
        <v>3302</v>
      </c>
      <c r="AA593">
        <v>0</v>
      </c>
      <c r="AB593" t="str">
        <f t="shared" si="221"/>
        <v>Symbolic Poster</v>
      </c>
      <c r="AC593" t="s">
        <v>3303</v>
      </c>
      <c r="AD593" t="s">
        <v>3304</v>
      </c>
      <c r="AE593">
        <v>316</v>
      </c>
      <c r="AF593" t="str">
        <f t="shared" si="222"/>
        <v>Very Low</v>
      </c>
      <c r="AG593" t="s">
        <v>9</v>
      </c>
      <c r="AH593" t="s">
        <v>10</v>
      </c>
      <c r="AI593" t="s">
        <v>556</v>
      </c>
      <c r="AJ593" t="str">
        <f t="shared" si="223"/>
        <v>Adult</v>
      </c>
      <c r="AK593">
        <v>70000000</v>
      </c>
      <c r="AL593" t="str">
        <f t="shared" si="224"/>
        <v>Medium Budget</v>
      </c>
      <c r="AM593">
        <v>1990</v>
      </c>
      <c r="AN593">
        <f t="shared" si="225"/>
        <v>35</v>
      </c>
      <c r="AO593" t="str">
        <f t="shared" si="226"/>
        <v>Old Classic</v>
      </c>
      <c r="AP593">
        <v>982</v>
      </c>
      <c r="AQ593" t="str">
        <f t="shared" si="227"/>
        <v>Very Low</v>
      </c>
      <c r="AR593">
        <v>7.1</v>
      </c>
      <c r="AS593" t="str">
        <f t="shared" si="228"/>
        <v>Good</v>
      </c>
      <c r="AT593">
        <v>2.35</v>
      </c>
      <c r="AU593" t="str">
        <f t="shared" si="229"/>
        <v>Cinematic Widescreen</v>
      </c>
      <c r="AV593">
        <v>0</v>
      </c>
      <c r="AW593" t="str">
        <f t="shared" si="230"/>
        <v>Very Low</v>
      </c>
    </row>
    <row r="594" spans="1:49" x14ac:dyDescent="0.3">
      <c r="A594" t="s">
        <v>0</v>
      </c>
      <c r="B594" t="s">
        <v>3305</v>
      </c>
      <c r="C594">
        <v>144</v>
      </c>
      <c r="D594" t="str">
        <f t="shared" si="210"/>
        <v>Low</v>
      </c>
      <c r="E594">
        <v>117</v>
      </c>
      <c r="F594" t="str">
        <f t="shared" si="211"/>
        <v>1h 57m</v>
      </c>
      <c r="G594" t="str">
        <f t="shared" si="212"/>
        <v>Standard Movie</v>
      </c>
      <c r="H594">
        <v>69</v>
      </c>
      <c r="I594" t="str">
        <f t="shared" si="213"/>
        <v>Very Low</v>
      </c>
      <c r="J594">
        <v>1000</v>
      </c>
      <c r="K594" t="str">
        <f t="shared" si="214"/>
        <v>Very Low</v>
      </c>
      <c r="L594" t="s">
        <v>3306</v>
      </c>
      <c r="M594">
        <v>10000</v>
      </c>
      <c r="N594" t="str">
        <f t="shared" si="215"/>
        <v>Low</v>
      </c>
      <c r="O594">
        <v>116643346</v>
      </c>
      <c r="P594" t="str">
        <f t="shared" si="216"/>
        <v>Hit</v>
      </c>
      <c r="Q594" t="s">
        <v>3307</v>
      </c>
      <c r="R594" t="str">
        <f t="shared" si="217"/>
        <v>Action</v>
      </c>
      <c r="S594">
        <f t="shared" si="218"/>
        <v>4</v>
      </c>
      <c r="T594" t="s">
        <v>858</v>
      </c>
      <c r="U594" t="s">
        <v>3308</v>
      </c>
      <c r="V594">
        <v>119807</v>
      </c>
      <c r="W594" t="str">
        <f t="shared" si="219"/>
        <v>Medium</v>
      </c>
      <c r="X594">
        <v>14486</v>
      </c>
      <c r="Y594" t="str">
        <f t="shared" si="220"/>
        <v>Medium</v>
      </c>
      <c r="Z594" t="s">
        <v>2090</v>
      </c>
      <c r="AA594">
        <v>1</v>
      </c>
      <c r="AB594" t="str">
        <f t="shared" si="221"/>
        <v>Solo Star Poster</v>
      </c>
      <c r="AC594" t="s">
        <v>3309</v>
      </c>
      <c r="AD594" t="s">
        <v>3310</v>
      </c>
      <c r="AE594">
        <v>340</v>
      </c>
      <c r="AF594" t="str">
        <f t="shared" si="222"/>
        <v>Very Low</v>
      </c>
      <c r="AG594" t="s">
        <v>9</v>
      </c>
      <c r="AH594" t="s">
        <v>10</v>
      </c>
      <c r="AI594" t="s">
        <v>11</v>
      </c>
      <c r="AJ594" t="str">
        <f t="shared" si="223"/>
        <v>Teen</v>
      </c>
      <c r="AK594">
        <v>80000000</v>
      </c>
      <c r="AL594" t="str">
        <f t="shared" si="224"/>
        <v>Medium Budget</v>
      </c>
      <c r="AM594">
        <v>2003</v>
      </c>
      <c r="AN594">
        <f t="shared" si="225"/>
        <v>22</v>
      </c>
      <c r="AO594" t="str">
        <f t="shared" si="226"/>
        <v>Old Classic</v>
      </c>
      <c r="AP594">
        <v>1000</v>
      </c>
      <c r="AQ594" t="str">
        <f t="shared" si="227"/>
        <v>Very Low</v>
      </c>
      <c r="AR594">
        <v>6</v>
      </c>
      <c r="AS594" t="str">
        <f t="shared" si="228"/>
        <v>Average</v>
      </c>
      <c r="AT594">
        <v>2.35</v>
      </c>
      <c r="AU594" t="str">
        <f t="shared" si="229"/>
        <v>Cinematic Widescreen</v>
      </c>
      <c r="AV594">
        <v>0</v>
      </c>
      <c r="AW594" t="str">
        <f t="shared" si="230"/>
        <v>Very Low</v>
      </c>
    </row>
    <row r="595" spans="1:49" x14ac:dyDescent="0.3">
      <c r="A595" t="s">
        <v>0</v>
      </c>
      <c r="B595" t="str">
        <f>B594</f>
        <v>Clark Johnson</v>
      </c>
      <c r="C595">
        <v>39</v>
      </c>
      <c r="D595" t="str">
        <f t="shared" si="210"/>
        <v>Very Low</v>
      </c>
      <c r="E595">
        <v>45</v>
      </c>
      <c r="F595" t="str">
        <f t="shared" si="211"/>
        <v>0h 45m</v>
      </c>
      <c r="G595" t="str">
        <f t="shared" si="212"/>
        <v>Short Film</v>
      </c>
      <c r="H595">
        <f>H594</f>
        <v>69</v>
      </c>
      <c r="I595" t="str">
        <f t="shared" si="213"/>
        <v>Very Low</v>
      </c>
      <c r="J595">
        <v>160</v>
      </c>
      <c r="K595" t="str">
        <f t="shared" si="214"/>
        <v>Very Low</v>
      </c>
      <c r="L595" t="s">
        <v>3311</v>
      </c>
      <c r="M595">
        <v>898</v>
      </c>
      <c r="N595" t="str">
        <f t="shared" si="215"/>
        <v>Low</v>
      </c>
      <c r="O595">
        <f>O594</f>
        <v>116643346</v>
      </c>
      <c r="P595" t="str">
        <f t="shared" si="216"/>
        <v>Hit</v>
      </c>
      <c r="Q595" t="s">
        <v>3312</v>
      </c>
      <c r="R595" t="str">
        <f t="shared" si="217"/>
        <v>Adventure</v>
      </c>
      <c r="S595">
        <f t="shared" si="218"/>
        <v>5</v>
      </c>
      <c r="T595" t="s">
        <v>3313</v>
      </c>
      <c r="U595" t="s">
        <v>3314</v>
      </c>
      <c r="V595">
        <v>49049</v>
      </c>
      <c r="W595" t="str">
        <f t="shared" si="219"/>
        <v>Low</v>
      </c>
      <c r="X595">
        <v>1430</v>
      </c>
      <c r="Y595" t="str">
        <f t="shared" si="220"/>
        <v>Low</v>
      </c>
      <c r="Z595" t="s">
        <v>3315</v>
      </c>
      <c r="AA595">
        <v>0</v>
      </c>
      <c r="AB595" t="str">
        <f t="shared" si="221"/>
        <v>Symbolic Poster</v>
      </c>
      <c r="AC595" t="s">
        <v>3316</v>
      </c>
      <c r="AD595" t="s">
        <v>3317</v>
      </c>
      <c r="AE595">
        <v>110</v>
      </c>
      <c r="AF595" t="str">
        <f t="shared" si="222"/>
        <v>Very Low</v>
      </c>
      <c r="AG595" t="s">
        <v>9</v>
      </c>
      <c r="AH595" t="s">
        <v>10</v>
      </c>
      <c r="AI595" t="s">
        <v>1097</v>
      </c>
      <c r="AJ595" t="str">
        <f t="shared" si="223"/>
        <v>Teen</v>
      </c>
      <c r="AK595">
        <f t="shared" ref="AK595:AM595" si="231">AK594</f>
        <v>80000000</v>
      </c>
      <c r="AL595" t="str">
        <f t="shared" si="224"/>
        <v>Medium Budget</v>
      </c>
      <c r="AM595">
        <f t="shared" si="231"/>
        <v>2003</v>
      </c>
      <c r="AN595">
        <f t="shared" si="225"/>
        <v>22</v>
      </c>
      <c r="AO595" t="str">
        <f t="shared" si="226"/>
        <v>Old Classic</v>
      </c>
      <c r="AP595">
        <v>372</v>
      </c>
      <c r="AQ595" t="str">
        <f t="shared" si="227"/>
        <v>Very Low</v>
      </c>
      <c r="AR595">
        <v>7.5</v>
      </c>
      <c r="AS595" t="str">
        <f t="shared" si="228"/>
        <v>Good</v>
      </c>
      <c r="AT595">
        <v>16</v>
      </c>
      <c r="AU595" t="str">
        <f t="shared" si="229"/>
        <v>Ultra Widescreen</v>
      </c>
      <c r="AV595">
        <v>14000</v>
      </c>
      <c r="AW595" t="str">
        <f t="shared" si="230"/>
        <v>Medium</v>
      </c>
    </row>
    <row r="596" spans="1:49" x14ac:dyDescent="0.3">
      <c r="A596" t="s">
        <v>0</v>
      </c>
      <c r="B596" t="s">
        <v>3318</v>
      </c>
      <c r="C596">
        <v>153</v>
      </c>
      <c r="D596" t="str">
        <f t="shared" si="210"/>
        <v>Low</v>
      </c>
      <c r="E596">
        <v>141</v>
      </c>
      <c r="F596" t="str">
        <f t="shared" si="211"/>
        <v>2h 21m</v>
      </c>
      <c r="G596" t="str">
        <f t="shared" si="212"/>
        <v>Long Movie</v>
      </c>
      <c r="H596">
        <v>488</v>
      </c>
      <c r="I596" t="str">
        <f t="shared" si="213"/>
        <v>Very Low</v>
      </c>
      <c r="J596">
        <v>509</v>
      </c>
      <c r="K596" t="str">
        <f t="shared" si="214"/>
        <v>Very Low</v>
      </c>
      <c r="L596" t="s">
        <v>1679</v>
      </c>
      <c r="M596">
        <v>10000</v>
      </c>
      <c r="N596" t="str">
        <f t="shared" si="215"/>
        <v>Low</v>
      </c>
      <c r="O596">
        <v>100614858</v>
      </c>
      <c r="P596" t="str">
        <f t="shared" si="216"/>
        <v>Hit</v>
      </c>
      <c r="Q596" t="s">
        <v>3319</v>
      </c>
      <c r="R596" t="str">
        <f t="shared" si="217"/>
        <v>Fantasy</v>
      </c>
      <c r="S596">
        <f t="shared" si="218"/>
        <v>5</v>
      </c>
      <c r="T596" t="s">
        <v>494</v>
      </c>
      <c r="U596" t="s">
        <v>3320</v>
      </c>
      <c r="V596">
        <v>206776</v>
      </c>
      <c r="W596" t="str">
        <f t="shared" si="219"/>
        <v>High</v>
      </c>
      <c r="X596">
        <v>11458</v>
      </c>
      <c r="Y596" t="str">
        <f t="shared" si="220"/>
        <v>Medium</v>
      </c>
      <c r="Z596" t="s">
        <v>496</v>
      </c>
      <c r="AA596">
        <v>1</v>
      </c>
      <c r="AB596" t="str">
        <f t="shared" si="221"/>
        <v>Solo Star Poster</v>
      </c>
      <c r="AC596" t="s">
        <v>3321</v>
      </c>
      <c r="AD596" t="s">
        <v>3322</v>
      </c>
      <c r="AE596">
        <v>1248</v>
      </c>
      <c r="AF596" t="str">
        <f t="shared" si="222"/>
        <v>Low</v>
      </c>
      <c r="AG596" t="s">
        <v>9</v>
      </c>
      <c r="AH596" t="s">
        <v>10</v>
      </c>
      <c r="AI596" t="s">
        <v>556</v>
      </c>
      <c r="AJ596" t="str">
        <f t="shared" si="223"/>
        <v>Adult</v>
      </c>
      <c r="AK596">
        <v>68000000</v>
      </c>
      <c r="AL596" t="str">
        <f t="shared" si="224"/>
        <v>Medium Budget</v>
      </c>
      <c r="AM596">
        <v>2001</v>
      </c>
      <c r="AN596">
        <f t="shared" si="225"/>
        <v>24</v>
      </c>
      <c r="AO596" t="str">
        <f t="shared" si="226"/>
        <v>Old Classic</v>
      </c>
      <c r="AP596">
        <v>834</v>
      </c>
      <c r="AQ596" t="str">
        <f t="shared" si="227"/>
        <v>Very Low</v>
      </c>
      <c r="AR596">
        <v>6.9</v>
      </c>
      <c r="AS596" t="str">
        <f t="shared" si="228"/>
        <v>Average</v>
      </c>
      <c r="AT596">
        <v>1.85</v>
      </c>
      <c r="AU596" t="str">
        <f t="shared" si="229"/>
        <v>HDTV / Widescreen</v>
      </c>
      <c r="AV596">
        <v>0</v>
      </c>
      <c r="AW596" t="str">
        <f t="shared" si="230"/>
        <v>Very Low</v>
      </c>
    </row>
    <row r="597" spans="1:49" x14ac:dyDescent="0.3">
      <c r="A597" t="s">
        <v>0</v>
      </c>
      <c r="B597" t="s">
        <v>883</v>
      </c>
      <c r="C597">
        <v>284</v>
      </c>
      <c r="D597" t="str">
        <f t="shared" si="210"/>
        <v>Medium</v>
      </c>
      <c r="E597">
        <v>110</v>
      </c>
      <c r="F597" t="str">
        <f t="shared" si="211"/>
        <v>1h 50m</v>
      </c>
      <c r="G597" t="str">
        <f t="shared" si="212"/>
        <v>Standard Movie</v>
      </c>
      <c r="H597">
        <v>0</v>
      </c>
      <c r="I597" t="str">
        <f t="shared" si="213"/>
        <v>Very Low</v>
      </c>
      <c r="J597">
        <v>559</v>
      </c>
      <c r="K597" t="str">
        <f t="shared" si="214"/>
        <v>Very Low</v>
      </c>
      <c r="L597" t="s">
        <v>3323</v>
      </c>
      <c r="M597">
        <v>3000</v>
      </c>
      <c r="N597" t="str">
        <f t="shared" si="215"/>
        <v>Low</v>
      </c>
      <c r="O597">
        <v>42272747</v>
      </c>
      <c r="P597" t="str">
        <f t="shared" si="216"/>
        <v>Average</v>
      </c>
      <c r="Q597" t="s">
        <v>3324</v>
      </c>
      <c r="R597" t="str">
        <f t="shared" si="217"/>
        <v>Drama</v>
      </c>
      <c r="S597">
        <f t="shared" si="218"/>
        <v>4</v>
      </c>
      <c r="T597" t="s">
        <v>206</v>
      </c>
      <c r="U597" t="s">
        <v>3325</v>
      </c>
      <c r="V597">
        <v>78635</v>
      </c>
      <c r="W597" t="str">
        <f t="shared" si="219"/>
        <v>Medium</v>
      </c>
      <c r="X597">
        <v>5609</v>
      </c>
      <c r="Y597" t="str">
        <f t="shared" si="220"/>
        <v>Low</v>
      </c>
      <c r="Z597" t="s">
        <v>3326</v>
      </c>
      <c r="AA597">
        <v>1</v>
      </c>
      <c r="AB597" t="str">
        <f t="shared" si="221"/>
        <v>Solo Star Poster</v>
      </c>
      <c r="AC597" t="s">
        <v>3327</v>
      </c>
      <c r="AD597" t="s">
        <v>3328</v>
      </c>
      <c r="AE597">
        <v>1040</v>
      </c>
      <c r="AF597" t="str">
        <f t="shared" si="222"/>
        <v>Low</v>
      </c>
      <c r="AG597" t="s">
        <v>9</v>
      </c>
      <c r="AH597" t="s">
        <v>10</v>
      </c>
      <c r="AI597" t="s">
        <v>11</v>
      </c>
      <c r="AJ597" t="str">
        <f t="shared" si="223"/>
        <v>Teen</v>
      </c>
      <c r="AK597">
        <v>70000000</v>
      </c>
      <c r="AL597" t="str">
        <f t="shared" si="224"/>
        <v>Medium Budget</v>
      </c>
      <c r="AM597">
        <v>2006</v>
      </c>
      <c r="AN597">
        <f t="shared" si="225"/>
        <v>19</v>
      </c>
      <c r="AO597" t="str">
        <f t="shared" si="226"/>
        <v>Old Classic</v>
      </c>
      <c r="AP597">
        <v>579</v>
      </c>
      <c r="AQ597" t="str">
        <f t="shared" si="227"/>
        <v>Very Low</v>
      </c>
      <c r="AR597">
        <v>5.6</v>
      </c>
      <c r="AS597" t="str">
        <f t="shared" si="228"/>
        <v>Below Average</v>
      </c>
      <c r="AT597">
        <v>1.85</v>
      </c>
      <c r="AU597" t="str">
        <f t="shared" si="229"/>
        <v>HDTV / Widescreen</v>
      </c>
      <c r="AV597">
        <v>0</v>
      </c>
      <c r="AW597" t="str">
        <f t="shared" si="230"/>
        <v>Very Low</v>
      </c>
    </row>
    <row r="598" spans="1:49" x14ac:dyDescent="0.3">
      <c r="A598" t="s">
        <v>0</v>
      </c>
      <c r="B598" t="s">
        <v>2302</v>
      </c>
      <c r="C598">
        <v>247</v>
      </c>
      <c r="D598" t="str">
        <f t="shared" si="210"/>
        <v>Medium</v>
      </c>
      <c r="E598">
        <v>109</v>
      </c>
      <c r="F598" t="str">
        <f t="shared" si="211"/>
        <v>1h 49m</v>
      </c>
      <c r="G598" t="str">
        <f t="shared" si="212"/>
        <v>Standard Movie</v>
      </c>
      <c r="H598">
        <v>545</v>
      </c>
      <c r="I598" t="str">
        <f t="shared" si="213"/>
        <v>Very Low</v>
      </c>
      <c r="J598">
        <v>727</v>
      </c>
      <c r="K598" t="str">
        <f t="shared" si="214"/>
        <v>Very Low</v>
      </c>
      <c r="L598" t="s">
        <v>934</v>
      </c>
      <c r="M598">
        <v>886</v>
      </c>
      <c r="N598" t="str">
        <f t="shared" si="215"/>
        <v>Low</v>
      </c>
      <c r="O598">
        <v>80281096</v>
      </c>
      <c r="P598" t="str">
        <f t="shared" si="216"/>
        <v>Hit</v>
      </c>
      <c r="Q598" t="s">
        <v>2179</v>
      </c>
      <c r="R598" t="str">
        <f t="shared" si="217"/>
        <v>Action</v>
      </c>
      <c r="S598">
        <f t="shared" si="218"/>
        <v>4</v>
      </c>
      <c r="T598" t="s">
        <v>2203</v>
      </c>
      <c r="U598" t="s">
        <v>3329</v>
      </c>
      <c r="V598">
        <v>143628</v>
      </c>
      <c r="W598" t="str">
        <f t="shared" si="219"/>
        <v>Medium</v>
      </c>
      <c r="X598">
        <v>3222</v>
      </c>
      <c r="Y598" t="str">
        <f t="shared" si="220"/>
        <v>Low</v>
      </c>
      <c r="Z598" t="s">
        <v>3330</v>
      </c>
      <c r="AA598">
        <v>0</v>
      </c>
      <c r="AB598" t="str">
        <f t="shared" si="221"/>
        <v>Symbolic Poster</v>
      </c>
      <c r="AC598" t="s">
        <v>3331</v>
      </c>
      <c r="AD598" t="s">
        <v>3332</v>
      </c>
      <c r="AE598">
        <v>1283</v>
      </c>
      <c r="AF598" t="str">
        <f t="shared" si="222"/>
        <v>Low</v>
      </c>
      <c r="AG598" t="s">
        <v>9</v>
      </c>
      <c r="AH598" t="s">
        <v>10</v>
      </c>
      <c r="AI598" t="s">
        <v>11</v>
      </c>
      <c r="AJ598" t="str">
        <f t="shared" si="223"/>
        <v>Teen</v>
      </c>
      <c r="AK598">
        <v>60000000</v>
      </c>
      <c r="AL598" t="str">
        <f t="shared" si="224"/>
        <v>Medium Budget</v>
      </c>
      <c r="AM598">
        <v>2004</v>
      </c>
      <c r="AN598">
        <f t="shared" si="225"/>
        <v>21</v>
      </c>
      <c r="AO598" t="str">
        <f t="shared" si="226"/>
        <v>Old Classic</v>
      </c>
      <c r="AP598">
        <v>766</v>
      </c>
      <c r="AQ598" t="str">
        <f t="shared" si="227"/>
        <v>Very Low</v>
      </c>
      <c r="AR598">
        <v>5.6</v>
      </c>
      <c r="AS598" t="str">
        <f t="shared" si="228"/>
        <v>Below Average</v>
      </c>
      <c r="AT598">
        <v>2.35</v>
      </c>
      <c r="AU598" t="str">
        <f t="shared" si="229"/>
        <v>Cinematic Widescreen</v>
      </c>
      <c r="AV598">
        <v>0</v>
      </c>
      <c r="AW598" t="str">
        <f t="shared" si="230"/>
        <v>Very Low</v>
      </c>
    </row>
    <row r="599" spans="1:49" x14ac:dyDescent="0.3">
      <c r="A599" t="s">
        <v>0</v>
      </c>
      <c r="B599" t="s">
        <v>3252</v>
      </c>
      <c r="C599">
        <v>107</v>
      </c>
      <c r="D599" t="str">
        <f t="shared" si="210"/>
        <v>Low</v>
      </c>
      <c r="E599">
        <v>88</v>
      </c>
      <c r="F599" t="str">
        <f t="shared" si="211"/>
        <v>1h 28m</v>
      </c>
      <c r="G599" t="str">
        <f t="shared" si="212"/>
        <v>Featurette</v>
      </c>
      <c r="H599">
        <v>84</v>
      </c>
      <c r="I599" t="str">
        <f t="shared" si="213"/>
        <v>Very Low</v>
      </c>
      <c r="J599">
        <v>1000</v>
      </c>
      <c r="K599" t="str">
        <f t="shared" si="214"/>
        <v>Very Low</v>
      </c>
      <c r="L599" t="s">
        <v>3333</v>
      </c>
      <c r="M599">
        <v>1000</v>
      </c>
      <c r="N599" t="str">
        <f t="shared" si="215"/>
        <v>Low</v>
      </c>
      <c r="O599">
        <v>219613391</v>
      </c>
      <c r="P599" t="str">
        <f t="shared" si="216"/>
        <v>Superhit</v>
      </c>
      <c r="Q599" t="s">
        <v>3334</v>
      </c>
      <c r="R599" t="str">
        <f t="shared" si="217"/>
        <v>Animation</v>
      </c>
      <c r="S599">
        <f t="shared" si="218"/>
        <v>5</v>
      </c>
      <c r="T599" t="s">
        <v>450</v>
      </c>
      <c r="U599" t="s">
        <v>3335</v>
      </c>
      <c r="V599">
        <v>31649</v>
      </c>
      <c r="W599" t="str">
        <f t="shared" si="219"/>
        <v>Low</v>
      </c>
      <c r="X599">
        <v>5227</v>
      </c>
      <c r="Y599" t="str">
        <f t="shared" si="220"/>
        <v>Low</v>
      </c>
      <c r="Z599" t="s">
        <v>2142</v>
      </c>
      <c r="AA599">
        <v>0</v>
      </c>
      <c r="AB599" t="str">
        <f t="shared" si="221"/>
        <v>Symbolic Poster</v>
      </c>
      <c r="AC599" t="s">
        <v>3336</v>
      </c>
      <c r="AD599" t="s">
        <v>3337</v>
      </c>
      <c r="AE599">
        <v>98</v>
      </c>
      <c r="AF599" t="str">
        <f t="shared" si="222"/>
        <v>Very Low</v>
      </c>
      <c r="AG599" t="s">
        <v>9</v>
      </c>
      <c r="AH599" t="s">
        <v>10</v>
      </c>
      <c r="AI599" t="s">
        <v>66</v>
      </c>
      <c r="AJ599" t="str">
        <f t="shared" si="223"/>
        <v>Family</v>
      </c>
      <c r="AK599">
        <v>75000000</v>
      </c>
      <c r="AL599" t="str">
        <f t="shared" si="224"/>
        <v>Medium Budget</v>
      </c>
      <c r="AM599">
        <v>2009</v>
      </c>
      <c r="AN599">
        <f t="shared" si="225"/>
        <v>16</v>
      </c>
      <c r="AO599" t="str">
        <f t="shared" si="226"/>
        <v>Old Classic</v>
      </c>
      <c r="AP599">
        <v>1000</v>
      </c>
      <c r="AQ599" t="str">
        <f t="shared" si="227"/>
        <v>Very Low</v>
      </c>
      <c r="AR599">
        <v>4.5</v>
      </c>
      <c r="AS599" t="str">
        <f t="shared" si="228"/>
        <v>Poor</v>
      </c>
      <c r="AT599">
        <v>1.85</v>
      </c>
      <c r="AU599" t="str">
        <f t="shared" si="229"/>
        <v>HDTV / Widescreen</v>
      </c>
      <c r="AV599">
        <v>2000</v>
      </c>
      <c r="AW599" t="str">
        <f t="shared" si="230"/>
        <v>Low</v>
      </c>
    </row>
    <row r="600" spans="1:49" x14ac:dyDescent="0.3">
      <c r="A600" t="s">
        <v>0</v>
      </c>
      <c r="B600" t="s">
        <v>3338</v>
      </c>
      <c r="C600">
        <v>141</v>
      </c>
      <c r="D600" t="str">
        <f t="shared" si="210"/>
        <v>Low</v>
      </c>
      <c r="E600">
        <v>124</v>
      </c>
      <c r="F600" t="str">
        <f t="shared" si="211"/>
        <v>2h 4m</v>
      </c>
      <c r="G600" t="str">
        <f t="shared" si="212"/>
        <v>Long Movie</v>
      </c>
      <c r="H600">
        <v>130</v>
      </c>
      <c r="I600" t="str">
        <f t="shared" si="213"/>
        <v>Very Low</v>
      </c>
      <c r="J600">
        <v>841</v>
      </c>
      <c r="K600" t="str">
        <f t="shared" si="214"/>
        <v>Very Low</v>
      </c>
      <c r="L600" t="s">
        <v>1393</v>
      </c>
      <c r="M600">
        <v>4000</v>
      </c>
      <c r="N600" t="str">
        <f t="shared" si="215"/>
        <v>Low</v>
      </c>
      <c r="O600">
        <v>78120196</v>
      </c>
      <c r="P600" t="str">
        <f t="shared" si="216"/>
        <v>Hit</v>
      </c>
      <c r="Q600" t="s">
        <v>988</v>
      </c>
      <c r="R600" t="str">
        <f t="shared" si="217"/>
        <v>Action</v>
      </c>
      <c r="S600">
        <f t="shared" si="218"/>
        <v>4</v>
      </c>
      <c r="T600" t="s">
        <v>570</v>
      </c>
      <c r="U600" t="s">
        <v>3339</v>
      </c>
      <c r="V600">
        <v>103241</v>
      </c>
      <c r="W600" t="str">
        <f t="shared" si="219"/>
        <v>Medium</v>
      </c>
      <c r="X600">
        <v>6181</v>
      </c>
      <c r="Y600" t="str">
        <f t="shared" si="220"/>
        <v>Low</v>
      </c>
      <c r="Z600" t="s">
        <v>3340</v>
      </c>
      <c r="AA600">
        <v>0</v>
      </c>
      <c r="AB600" t="str">
        <f t="shared" si="221"/>
        <v>Symbolic Poster</v>
      </c>
      <c r="AC600" t="s">
        <v>3341</v>
      </c>
      <c r="AD600" t="s">
        <v>3342</v>
      </c>
      <c r="AE600">
        <v>742</v>
      </c>
      <c r="AF600" t="str">
        <f t="shared" si="222"/>
        <v>Low</v>
      </c>
      <c r="AG600" t="s">
        <v>9</v>
      </c>
      <c r="AH600" t="s">
        <v>10</v>
      </c>
      <c r="AI600" t="s">
        <v>556</v>
      </c>
      <c r="AJ600" t="str">
        <f t="shared" si="223"/>
        <v>Adult</v>
      </c>
      <c r="AK600">
        <v>75000000</v>
      </c>
      <c r="AL600" t="str">
        <f t="shared" si="224"/>
        <v>Medium Budget</v>
      </c>
      <c r="AM600">
        <v>2002</v>
      </c>
      <c r="AN600">
        <f t="shared" si="225"/>
        <v>23</v>
      </c>
      <c r="AO600" t="str">
        <f t="shared" si="226"/>
        <v>Old Classic</v>
      </c>
      <c r="AP600">
        <v>973</v>
      </c>
      <c r="AQ600" t="str">
        <f t="shared" si="227"/>
        <v>Very Low</v>
      </c>
      <c r="AR600">
        <v>7.1</v>
      </c>
      <c r="AS600" t="str">
        <f t="shared" si="228"/>
        <v>Good</v>
      </c>
      <c r="AT600">
        <v>2.35</v>
      </c>
      <c r="AU600" t="str">
        <f t="shared" si="229"/>
        <v>Cinematic Widescreen</v>
      </c>
      <c r="AV600">
        <v>5000</v>
      </c>
      <c r="AW600" t="str">
        <f t="shared" si="230"/>
        <v>Low</v>
      </c>
    </row>
    <row r="601" spans="1:49" x14ac:dyDescent="0.3">
      <c r="A601" t="s">
        <v>0</v>
      </c>
      <c r="B601" t="s">
        <v>3069</v>
      </c>
      <c r="C601">
        <v>358</v>
      </c>
      <c r="D601" t="str">
        <f t="shared" si="210"/>
        <v>Medium</v>
      </c>
      <c r="E601">
        <v>119</v>
      </c>
      <c r="F601" t="str">
        <f t="shared" si="211"/>
        <v>1h 59m</v>
      </c>
      <c r="G601" t="str">
        <f t="shared" si="212"/>
        <v>Standard Movie</v>
      </c>
      <c r="H601">
        <v>845</v>
      </c>
      <c r="I601" t="str">
        <f t="shared" si="213"/>
        <v>Very Low</v>
      </c>
      <c r="J601">
        <v>992</v>
      </c>
      <c r="K601" t="str">
        <f t="shared" si="214"/>
        <v>Very Low</v>
      </c>
      <c r="L601" t="s">
        <v>437</v>
      </c>
      <c r="M601">
        <v>18000</v>
      </c>
      <c r="N601" t="str">
        <f t="shared" si="215"/>
        <v>Medium</v>
      </c>
      <c r="O601">
        <v>98895417</v>
      </c>
      <c r="P601" t="str">
        <f t="shared" si="216"/>
        <v>Hit</v>
      </c>
      <c r="Q601" t="s">
        <v>31</v>
      </c>
      <c r="R601" t="str">
        <f t="shared" si="217"/>
        <v>Action</v>
      </c>
      <c r="S601">
        <f t="shared" si="218"/>
        <v>2</v>
      </c>
      <c r="T601" t="s">
        <v>612</v>
      </c>
      <c r="U601" t="s">
        <v>3343</v>
      </c>
      <c r="V601">
        <v>203154</v>
      </c>
      <c r="W601" t="str">
        <f t="shared" si="219"/>
        <v>High</v>
      </c>
      <c r="X601">
        <v>31782</v>
      </c>
      <c r="Y601" t="str">
        <f t="shared" si="220"/>
        <v>Medium</v>
      </c>
      <c r="Z601" t="s">
        <v>3344</v>
      </c>
      <c r="AA601">
        <v>3</v>
      </c>
      <c r="AB601" t="str">
        <f t="shared" si="221"/>
        <v>Duo/Trio Poster</v>
      </c>
      <c r="AC601" t="s">
        <v>3345</v>
      </c>
      <c r="AD601" t="s">
        <v>3346</v>
      </c>
      <c r="AE601">
        <v>698</v>
      </c>
      <c r="AF601" t="str">
        <f t="shared" si="222"/>
        <v>Low</v>
      </c>
      <c r="AG601" t="s">
        <v>9</v>
      </c>
      <c r="AH601" t="s">
        <v>10</v>
      </c>
      <c r="AI601" t="s">
        <v>556</v>
      </c>
      <c r="AJ601" t="str">
        <f t="shared" si="223"/>
        <v>Adult</v>
      </c>
      <c r="AK601">
        <v>70000000</v>
      </c>
      <c r="AL601" t="str">
        <f t="shared" si="224"/>
        <v>Medium Budget</v>
      </c>
      <c r="AM601">
        <v>2013</v>
      </c>
      <c r="AN601">
        <f t="shared" si="225"/>
        <v>12</v>
      </c>
      <c r="AO601" t="str">
        <f t="shared" si="226"/>
        <v>Modern Classic</v>
      </c>
      <c r="AP601">
        <v>11000</v>
      </c>
      <c r="AQ601" t="str">
        <f t="shared" si="227"/>
        <v>Medium</v>
      </c>
      <c r="AR601">
        <v>6.5</v>
      </c>
      <c r="AS601" t="str">
        <f t="shared" si="228"/>
        <v>Average</v>
      </c>
      <c r="AT601">
        <v>2.35</v>
      </c>
      <c r="AU601" t="str">
        <f t="shared" si="229"/>
        <v>Cinematic Widescreen</v>
      </c>
      <c r="AV601">
        <v>45000</v>
      </c>
      <c r="AW601" t="str">
        <f t="shared" si="230"/>
        <v>Medium</v>
      </c>
    </row>
    <row r="602" spans="1:49" x14ac:dyDescent="0.3">
      <c r="A602" t="s">
        <v>0</v>
      </c>
      <c r="B602" t="s">
        <v>3347</v>
      </c>
      <c r="C602">
        <v>160</v>
      </c>
      <c r="D602" t="str">
        <f t="shared" si="210"/>
        <v>Low</v>
      </c>
      <c r="E602">
        <v>103</v>
      </c>
      <c r="F602" t="str">
        <f t="shared" si="211"/>
        <v>1h 43m</v>
      </c>
      <c r="G602" t="str">
        <f t="shared" si="212"/>
        <v>Standard Movie</v>
      </c>
      <c r="H602">
        <v>906</v>
      </c>
      <c r="I602" t="str">
        <f t="shared" si="213"/>
        <v>Very Low</v>
      </c>
      <c r="J602">
        <v>748</v>
      </c>
      <c r="K602" t="str">
        <f t="shared" si="214"/>
        <v>Very Low</v>
      </c>
      <c r="L602" t="s">
        <v>3347</v>
      </c>
      <c r="M602">
        <v>1000</v>
      </c>
      <c r="N602" t="str">
        <f t="shared" si="215"/>
        <v>Low</v>
      </c>
      <c r="O602">
        <v>70117571</v>
      </c>
      <c r="P602" t="str">
        <f t="shared" si="216"/>
        <v>Hit</v>
      </c>
      <c r="Q602" t="s">
        <v>198</v>
      </c>
      <c r="R602" t="str">
        <f t="shared" si="217"/>
        <v>Action</v>
      </c>
      <c r="S602">
        <f t="shared" si="218"/>
        <v>4</v>
      </c>
      <c r="T602" t="s">
        <v>3348</v>
      </c>
      <c r="U602" t="s">
        <v>3349</v>
      </c>
      <c r="V602">
        <v>56741</v>
      </c>
      <c r="W602" t="str">
        <f t="shared" si="219"/>
        <v>Medium</v>
      </c>
      <c r="X602">
        <v>6207</v>
      </c>
      <c r="Y602" t="str">
        <f t="shared" si="220"/>
        <v>Low</v>
      </c>
      <c r="Z602" t="s">
        <v>3350</v>
      </c>
      <c r="AA602">
        <v>0</v>
      </c>
      <c r="AB602" t="str">
        <f t="shared" si="221"/>
        <v>Symbolic Poster</v>
      </c>
      <c r="AC602" t="s">
        <v>3351</v>
      </c>
      <c r="AD602" t="s">
        <v>3352</v>
      </c>
      <c r="AE602">
        <v>515</v>
      </c>
      <c r="AF602" t="str">
        <f t="shared" si="222"/>
        <v>Low</v>
      </c>
      <c r="AG602" t="s">
        <v>9</v>
      </c>
      <c r="AH602" t="s">
        <v>10</v>
      </c>
      <c r="AI602" t="s">
        <v>66</v>
      </c>
      <c r="AJ602" t="str">
        <f t="shared" si="223"/>
        <v>Family</v>
      </c>
      <c r="AK602">
        <v>58000000</v>
      </c>
      <c r="AL602" t="str">
        <f t="shared" si="224"/>
        <v>Medium Budget</v>
      </c>
      <c r="AM602">
        <v>1998</v>
      </c>
      <c r="AN602">
        <f t="shared" si="225"/>
        <v>27</v>
      </c>
      <c r="AO602" t="str">
        <f t="shared" si="226"/>
        <v>Old Classic</v>
      </c>
      <c r="AP602">
        <v>906</v>
      </c>
      <c r="AQ602" t="str">
        <f t="shared" si="227"/>
        <v>Very Low</v>
      </c>
      <c r="AR602">
        <v>6.4</v>
      </c>
      <c r="AS602" t="str">
        <f t="shared" si="228"/>
        <v>Average</v>
      </c>
      <c r="AT602">
        <v>2.35</v>
      </c>
      <c r="AU602" t="str">
        <f t="shared" si="229"/>
        <v>Cinematic Widescreen</v>
      </c>
      <c r="AV602">
        <v>1000</v>
      </c>
      <c r="AW602" t="str">
        <f t="shared" si="230"/>
        <v>Very Low</v>
      </c>
    </row>
    <row r="603" spans="1:49" x14ac:dyDescent="0.3">
      <c r="A603" t="s">
        <v>0</v>
      </c>
      <c r="B603" t="s">
        <v>847</v>
      </c>
      <c r="C603">
        <v>355</v>
      </c>
      <c r="D603" t="str">
        <f t="shared" si="210"/>
        <v>Medium</v>
      </c>
      <c r="E603">
        <v>116</v>
      </c>
      <c r="F603" t="str">
        <f t="shared" si="211"/>
        <v>1h 56m</v>
      </c>
      <c r="G603" t="str">
        <f t="shared" si="212"/>
        <v>Standard Movie</v>
      </c>
      <c r="H603">
        <v>473</v>
      </c>
      <c r="I603" t="str">
        <f t="shared" si="213"/>
        <v>Very Low</v>
      </c>
      <c r="J603">
        <v>464</v>
      </c>
      <c r="K603" t="str">
        <f t="shared" si="214"/>
        <v>Very Low</v>
      </c>
      <c r="L603" t="s">
        <v>2666</v>
      </c>
      <c r="M603">
        <v>833</v>
      </c>
      <c r="N603" t="str">
        <f t="shared" si="215"/>
        <v>Low</v>
      </c>
      <c r="O603">
        <v>83552429</v>
      </c>
      <c r="P603" t="str">
        <f t="shared" si="216"/>
        <v>Hit</v>
      </c>
      <c r="Q603" t="s">
        <v>618</v>
      </c>
      <c r="R603" t="str">
        <f t="shared" si="217"/>
        <v>Action</v>
      </c>
      <c r="S603">
        <f t="shared" si="218"/>
        <v>2</v>
      </c>
      <c r="T603" t="s">
        <v>1448</v>
      </c>
      <c r="U603" t="s">
        <v>3353</v>
      </c>
      <c r="V603">
        <v>154955</v>
      </c>
      <c r="W603" t="str">
        <f t="shared" si="219"/>
        <v>Medium</v>
      </c>
      <c r="X603">
        <v>4001</v>
      </c>
      <c r="Y603" t="str">
        <f t="shared" si="220"/>
        <v>Low</v>
      </c>
      <c r="Z603" t="s">
        <v>253</v>
      </c>
      <c r="AA603">
        <v>0</v>
      </c>
      <c r="AB603" t="str">
        <f t="shared" si="221"/>
        <v>Symbolic Poster</v>
      </c>
      <c r="AC603" t="s">
        <v>3354</v>
      </c>
      <c r="AD603" t="s">
        <v>3355</v>
      </c>
      <c r="AE603">
        <v>800</v>
      </c>
      <c r="AF603" t="str">
        <f t="shared" si="222"/>
        <v>Low</v>
      </c>
      <c r="AG603" t="s">
        <v>9</v>
      </c>
      <c r="AH603" t="s">
        <v>10</v>
      </c>
      <c r="AI603" t="s">
        <v>11</v>
      </c>
      <c r="AJ603" t="str">
        <f t="shared" si="223"/>
        <v>Teen</v>
      </c>
      <c r="AK603">
        <v>70000000</v>
      </c>
      <c r="AL603" t="str">
        <f t="shared" si="224"/>
        <v>Medium Budget</v>
      </c>
      <c r="AM603">
        <v>2011</v>
      </c>
      <c r="AN603">
        <f t="shared" si="225"/>
        <v>14</v>
      </c>
      <c r="AO603" t="str">
        <f t="shared" si="226"/>
        <v>Modern Classic</v>
      </c>
      <c r="AP603">
        <v>697</v>
      </c>
      <c r="AQ603" t="str">
        <f t="shared" si="227"/>
        <v>Very Low</v>
      </c>
      <c r="AR603">
        <v>5.8</v>
      </c>
      <c r="AS603" t="str">
        <f t="shared" si="228"/>
        <v>Below Average</v>
      </c>
      <c r="AT603">
        <v>2.35</v>
      </c>
      <c r="AU603" t="str">
        <f t="shared" si="229"/>
        <v>Cinematic Widescreen</v>
      </c>
      <c r="AV603">
        <v>25000</v>
      </c>
      <c r="AW603" t="str">
        <f t="shared" si="230"/>
        <v>Medium</v>
      </c>
    </row>
    <row r="604" spans="1:49" x14ac:dyDescent="0.3">
      <c r="A604" t="s">
        <v>0</v>
      </c>
      <c r="B604" t="s">
        <v>226</v>
      </c>
      <c r="C604">
        <v>235</v>
      </c>
      <c r="D604" t="str">
        <f t="shared" si="210"/>
        <v>Medium</v>
      </c>
      <c r="E604">
        <v>125</v>
      </c>
      <c r="F604" t="str">
        <f t="shared" si="211"/>
        <v>2h 5m</v>
      </c>
      <c r="G604" t="str">
        <f t="shared" si="212"/>
        <v>Long Movie</v>
      </c>
      <c r="H604">
        <v>13000</v>
      </c>
      <c r="I604" t="str">
        <f t="shared" si="213"/>
        <v>Medium</v>
      </c>
      <c r="J604">
        <v>883</v>
      </c>
      <c r="K604" t="str">
        <f t="shared" si="214"/>
        <v>Very Low</v>
      </c>
      <c r="L604" t="s">
        <v>3356</v>
      </c>
      <c r="M604">
        <v>12000</v>
      </c>
      <c r="N604" t="str">
        <f t="shared" si="215"/>
        <v>Medium</v>
      </c>
      <c r="O604">
        <v>66257002</v>
      </c>
      <c r="P604" t="str">
        <f t="shared" si="216"/>
        <v>Hit</v>
      </c>
      <c r="Q604" t="s">
        <v>1327</v>
      </c>
      <c r="R604" t="str">
        <f t="shared" si="217"/>
        <v>Adventure</v>
      </c>
      <c r="S604">
        <f t="shared" si="218"/>
        <v>3</v>
      </c>
      <c r="T604" t="s">
        <v>243</v>
      </c>
      <c r="U604" t="s">
        <v>3357</v>
      </c>
      <c r="V604">
        <v>350698</v>
      </c>
      <c r="W604" t="str">
        <f t="shared" si="219"/>
        <v>High</v>
      </c>
      <c r="X604">
        <v>16138</v>
      </c>
      <c r="Y604" t="str">
        <f t="shared" si="220"/>
        <v>Medium</v>
      </c>
      <c r="Z604" t="s">
        <v>212</v>
      </c>
      <c r="AA604">
        <v>0</v>
      </c>
      <c r="AB604" t="str">
        <f t="shared" si="221"/>
        <v>Symbolic Poster</v>
      </c>
      <c r="AC604" t="s">
        <v>3358</v>
      </c>
      <c r="AD604" t="s">
        <v>3359</v>
      </c>
      <c r="AE604">
        <v>816</v>
      </c>
      <c r="AF604" t="str">
        <f t="shared" si="222"/>
        <v>Low</v>
      </c>
      <c r="AG604" t="s">
        <v>9</v>
      </c>
      <c r="AH604" t="s">
        <v>10</v>
      </c>
      <c r="AI604" t="s">
        <v>11</v>
      </c>
      <c r="AJ604" t="str">
        <f t="shared" si="223"/>
        <v>Teen</v>
      </c>
      <c r="AK604">
        <v>70000000</v>
      </c>
      <c r="AL604" t="str">
        <f t="shared" si="224"/>
        <v>Medium Budget</v>
      </c>
      <c r="AM604">
        <v>2003</v>
      </c>
      <c r="AN604">
        <f t="shared" si="225"/>
        <v>22</v>
      </c>
      <c r="AO604" t="str">
        <f t="shared" si="226"/>
        <v>Old Classic</v>
      </c>
      <c r="AP604">
        <v>1000</v>
      </c>
      <c r="AQ604" t="str">
        <f t="shared" si="227"/>
        <v>Very Low</v>
      </c>
      <c r="AR604">
        <v>8</v>
      </c>
      <c r="AS604" t="str">
        <f t="shared" si="228"/>
        <v>Excellent</v>
      </c>
      <c r="AT604">
        <v>1.37</v>
      </c>
      <c r="AU604" t="str">
        <f t="shared" si="229"/>
        <v>Classic</v>
      </c>
      <c r="AV604">
        <v>26000</v>
      </c>
      <c r="AW604" t="str">
        <f t="shared" si="230"/>
        <v>Medium</v>
      </c>
    </row>
    <row r="605" spans="1:49" x14ac:dyDescent="0.3">
      <c r="A605" t="s">
        <v>0</v>
      </c>
      <c r="B605" t="s">
        <v>3037</v>
      </c>
      <c r="C605">
        <v>59</v>
      </c>
      <c r="D605" t="str">
        <f t="shared" si="210"/>
        <v>Low</v>
      </c>
      <c r="E605">
        <v>125</v>
      </c>
      <c r="F605" t="str">
        <f t="shared" si="211"/>
        <v>2h 5m</v>
      </c>
      <c r="G605" t="str">
        <f t="shared" si="212"/>
        <v>Long Movie</v>
      </c>
      <c r="H605">
        <v>0</v>
      </c>
      <c r="I605" t="str">
        <f t="shared" si="213"/>
        <v>Very Low</v>
      </c>
      <c r="J605">
        <v>184</v>
      </c>
      <c r="K605" t="str">
        <f t="shared" si="214"/>
        <v>Very Low</v>
      </c>
      <c r="L605" t="s">
        <v>3360</v>
      </c>
      <c r="M605">
        <v>443</v>
      </c>
      <c r="N605" t="str">
        <f t="shared" si="215"/>
        <v>Low</v>
      </c>
      <c r="O605">
        <v>65012000</v>
      </c>
      <c r="P605" t="str">
        <f t="shared" si="216"/>
        <v>Hit</v>
      </c>
      <c r="Q605" t="s">
        <v>3361</v>
      </c>
      <c r="R605" t="str">
        <f t="shared" si="217"/>
        <v>Drama</v>
      </c>
      <c r="S605">
        <f t="shared" si="218"/>
        <v>4</v>
      </c>
      <c r="T605" t="s">
        <v>3362</v>
      </c>
      <c r="U605" t="s">
        <v>3363</v>
      </c>
      <c r="V605">
        <v>43559</v>
      </c>
      <c r="W605" t="str">
        <f t="shared" si="219"/>
        <v>Low</v>
      </c>
      <c r="X605">
        <v>1439</v>
      </c>
      <c r="Y605" t="str">
        <f t="shared" si="220"/>
        <v>Low</v>
      </c>
      <c r="Z605" t="s">
        <v>3364</v>
      </c>
      <c r="AA605">
        <v>1</v>
      </c>
      <c r="AB605" t="str">
        <f t="shared" si="221"/>
        <v>Solo Star Poster</v>
      </c>
      <c r="AC605" t="s">
        <v>3365</v>
      </c>
      <c r="AD605" t="s">
        <v>3366</v>
      </c>
      <c r="AE605">
        <v>137</v>
      </c>
      <c r="AF605" t="str">
        <f t="shared" si="222"/>
        <v>Very Low</v>
      </c>
      <c r="AG605" t="s">
        <v>9</v>
      </c>
      <c r="AH605" t="s">
        <v>10</v>
      </c>
      <c r="AI605" t="s">
        <v>556</v>
      </c>
      <c r="AJ605" t="str">
        <f t="shared" si="223"/>
        <v>Adult</v>
      </c>
      <c r="AK605">
        <v>70000000</v>
      </c>
      <c r="AL605" t="str">
        <f t="shared" si="224"/>
        <v>Medium Budget</v>
      </c>
      <c r="AM605">
        <v>1994</v>
      </c>
      <c r="AN605">
        <f t="shared" si="225"/>
        <v>31</v>
      </c>
      <c r="AO605" t="str">
        <f t="shared" si="226"/>
        <v>Old Classic</v>
      </c>
      <c r="AP605">
        <v>277</v>
      </c>
      <c r="AQ605" t="str">
        <f t="shared" si="227"/>
        <v>Very Low</v>
      </c>
      <c r="AR605">
        <v>6.2</v>
      </c>
      <c r="AS605" t="str">
        <f t="shared" si="228"/>
        <v>Average</v>
      </c>
      <c r="AT605">
        <v>1.85</v>
      </c>
      <c r="AU605" t="str">
        <f t="shared" si="229"/>
        <v>HDTV / Widescreen</v>
      </c>
      <c r="AV605">
        <v>0</v>
      </c>
      <c r="AW605" t="str">
        <f t="shared" si="230"/>
        <v>Very Low</v>
      </c>
    </row>
    <row r="606" spans="1:49" x14ac:dyDescent="0.3">
      <c r="A606" t="s">
        <v>718</v>
      </c>
      <c r="B606" t="s">
        <v>360</v>
      </c>
      <c r="C606">
        <v>388</v>
      </c>
      <c r="D606" t="str">
        <f t="shared" si="210"/>
        <v>Medium</v>
      </c>
      <c r="E606">
        <v>146</v>
      </c>
      <c r="F606" t="str">
        <f t="shared" si="211"/>
        <v>2h 26m</v>
      </c>
      <c r="G606" t="str">
        <f t="shared" si="212"/>
        <v>Long Movie</v>
      </c>
      <c r="H606">
        <v>14000</v>
      </c>
      <c r="I606" t="str">
        <f t="shared" si="213"/>
        <v>Medium</v>
      </c>
      <c r="J606">
        <v>979</v>
      </c>
      <c r="K606" t="str">
        <f t="shared" si="214"/>
        <v>Very Low</v>
      </c>
      <c r="L606" t="s">
        <v>324</v>
      </c>
      <c r="M606">
        <v>25000</v>
      </c>
      <c r="N606" t="str">
        <f t="shared" si="215"/>
        <v>Medium</v>
      </c>
      <c r="O606">
        <v>79883359</v>
      </c>
      <c r="P606" t="str">
        <f t="shared" si="216"/>
        <v>Hit</v>
      </c>
      <c r="Q606" t="s">
        <v>3367</v>
      </c>
      <c r="R606" t="str">
        <f t="shared" si="217"/>
        <v>Drama</v>
      </c>
      <c r="S606">
        <f t="shared" si="218"/>
        <v>2</v>
      </c>
      <c r="T606" t="s">
        <v>3368</v>
      </c>
      <c r="U606" t="s">
        <v>3369</v>
      </c>
      <c r="V606">
        <v>116159</v>
      </c>
      <c r="W606" t="str">
        <f t="shared" si="219"/>
        <v>Medium</v>
      </c>
      <c r="X606">
        <v>46726</v>
      </c>
      <c r="Y606" t="str">
        <f t="shared" si="220"/>
        <v>Medium</v>
      </c>
      <c r="Z606" t="s">
        <v>330</v>
      </c>
      <c r="AA606">
        <v>1</v>
      </c>
      <c r="AB606" t="str">
        <f t="shared" si="221"/>
        <v>Solo Star Poster</v>
      </c>
      <c r="AC606" t="s">
        <v>3370</v>
      </c>
      <c r="AD606" t="s">
        <v>3371</v>
      </c>
      <c r="AE606">
        <v>488</v>
      </c>
      <c r="AF606" t="str">
        <f t="shared" si="222"/>
        <v>Very Low</v>
      </c>
      <c r="AG606" t="s">
        <v>9</v>
      </c>
      <c r="AH606" t="s">
        <v>10</v>
      </c>
      <c r="AI606" t="s">
        <v>11</v>
      </c>
      <c r="AJ606" t="str">
        <f t="shared" si="223"/>
        <v>Teen</v>
      </c>
      <c r="AK606">
        <v>66000000</v>
      </c>
      <c r="AL606" t="str">
        <f t="shared" si="224"/>
        <v>Medium Budget</v>
      </c>
      <c r="AM606">
        <v>2011</v>
      </c>
      <c r="AN606">
        <f t="shared" si="225"/>
        <v>14</v>
      </c>
      <c r="AO606" t="str">
        <f t="shared" si="226"/>
        <v>Modern Classic</v>
      </c>
      <c r="AP606">
        <v>19000</v>
      </c>
      <c r="AQ606" t="str">
        <f t="shared" si="227"/>
        <v>Medium</v>
      </c>
      <c r="AR606">
        <v>7.2</v>
      </c>
      <c r="AS606" t="str">
        <f t="shared" si="228"/>
        <v>Good</v>
      </c>
      <c r="AT606">
        <v>2.35</v>
      </c>
      <c r="AU606" t="str">
        <f t="shared" si="229"/>
        <v>Cinematic Widescreen</v>
      </c>
      <c r="AV606">
        <v>28000</v>
      </c>
      <c r="AW606" t="str">
        <f t="shared" si="230"/>
        <v>Medium</v>
      </c>
    </row>
    <row r="607" spans="1:49" x14ac:dyDescent="0.3">
      <c r="A607" t="s">
        <v>0</v>
      </c>
      <c r="B607" t="s">
        <v>3372</v>
      </c>
      <c r="C607">
        <v>371</v>
      </c>
      <c r="D607" t="str">
        <f t="shared" si="210"/>
        <v>Medium</v>
      </c>
      <c r="E607">
        <v>118</v>
      </c>
      <c r="F607" t="str">
        <f t="shared" si="211"/>
        <v>1h 58m</v>
      </c>
      <c r="G607" t="str">
        <f t="shared" si="212"/>
        <v>Standard Movie</v>
      </c>
      <c r="H607">
        <v>0</v>
      </c>
      <c r="I607" t="str">
        <f t="shared" si="213"/>
        <v>Very Low</v>
      </c>
      <c r="J607">
        <v>559</v>
      </c>
      <c r="K607" t="str">
        <f t="shared" si="214"/>
        <v>Very Low</v>
      </c>
      <c r="L607" t="s">
        <v>1128</v>
      </c>
      <c r="M607">
        <v>13000</v>
      </c>
      <c r="N607" t="str">
        <f t="shared" si="215"/>
        <v>Medium</v>
      </c>
      <c r="O607">
        <v>78031620</v>
      </c>
      <c r="P607" t="str">
        <f t="shared" si="216"/>
        <v>Hit</v>
      </c>
      <c r="Q607" t="s">
        <v>3367</v>
      </c>
      <c r="R607" t="str">
        <f t="shared" si="217"/>
        <v>Drama</v>
      </c>
      <c r="S607">
        <f t="shared" si="218"/>
        <v>2</v>
      </c>
      <c r="T607" t="s">
        <v>518</v>
      </c>
      <c r="U607" t="s">
        <v>3373</v>
      </c>
      <c r="V607">
        <v>102248</v>
      </c>
      <c r="W607" t="str">
        <f t="shared" si="219"/>
        <v>Medium</v>
      </c>
      <c r="X607">
        <v>27674</v>
      </c>
      <c r="Y607" t="str">
        <f t="shared" si="220"/>
        <v>Medium</v>
      </c>
      <c r="Z607" t="s">
        <v>3326</v>
      </c>
      <c r="AA607">
        <v>7</v>
      </c>
      <c r="AB607" t="str">
        <f t="shared" si="221"/>
        <v>Ensemble Poster</v>
      </c>
      <c r="AC607" t="s">
        <v>3374</v>
      </c>
      <c r="AD607" t="s">
        <v>3375</v>
      </c>
      <c r="AE607">
        <v>403</v>
      </c>
      <c r="AF607" t="str">
        <f t="shared" si="222"/>
        <v>Very Low</v>
      </c>
      <c r="AG607" t="s">
        <v>9</v>
      </c>
      <c r="AH607" t="s">
        <v>10</v>
      </c>
      <c r="AI607" t="s">
        <v>11</v>
      </c>
      <c r="AJ607" t="str">
        <f t="shared" si="223"/>
        <v>Teen</v>
      </c>
      <c r="AK607">
        <v>70000000</v>
      </c>
      <c r="AL607" t="str">
        <f t="shared" si="224"/>
        <v>Medium Budget</v>
      </c>
      <c r="AM607">
        <v>2014</v>
      </c>
      <c r="AN607">
        <f t="shared" si="225"/>
        <v>11</v>
      </c>
      <c r="AO607" t="str">
        <f t="shared" si="226"/>
        <v>Modern Classic</v>
      </c>
      <c r="AP607">
        <v>13000</v>
      </c>
      <c r="AQ607" t="str">
        <f t="shared" si="227"/>
        <v>Medium</v>
      </c>
      <c r="AR607">
        <v>6.1</v>
      </c>
      <c r="AS607" t="str">
        <f t="shared" si="228"/>
        <v>Average</v>
      </c>
      <c r="AT607">
        <v>2.35</v>
      </c>
      <c r="AU607" t="str">
        <f t="shared" si="229"/>
        <v>Cinematic Widescreen</v>
      </c>
      <c r="AV607">
        <v>34000</v>
      </c>
      <c r="AW607" t="str">
        <f t="shared" si="230"/>
        <v>Medium</v>
      </c>
    </row>
    <row r="608" spans="1:49" x14ac:dyDescent="0.3">
      <c r="A608" t="s">
        <v>0</v>
      </c>
      <c r="B608" t="s">
        <v>1</v>
      </c>
      <c r="C608">
        <v>82</v>
      </c>
      <c r="D608" t="str">
        <f t="shared" si="210"/>
        <v>Low</v>
      </c>
      <c r="E608">
        <v>171</v>
      </c>
      <c r="F608" t="str">
        <f t="shared" si="211"/>
        <v>2h 51m</v>
      </c>
      <c r="G608" t="str">
        <f t="shared" si="212"/>
        <v>Long Movie</v>
      </c>
      <c r="H608">
        <v>0</v>
      </c>
      <c r="I608" t="str">
        <f t="shared" si="213"/>
        <v>Very Low</v>
      </c>
      <c r="J608">
        <v>638</v>
      </c>
      <c r="K608" t="str">
        <f t="shared" si="214"/>
        <v>Very Low</v>
      </c>
      <c r="L608" t="s">
        <v>3376</v>
      </c>
      <c r="M608">
        <v>2000</v>
      </c>
      <c r="N608" t="str">
        <f t="shared" si="215"/>
        <v>Low</v>
      </c>
      <c r="O608">
        <v>54222000</v>
      </c>
      <c r="P608" t="str">
        <f t="shared" si="216"/>
        <v>Hit</v>
      </c>
      <c r="Q608" t="s">
        <v>1454</v>
      </c>
      <c r="R608" t="str">
        <f t="shared" si="217"/>
        <v>Adventure</v>
      </c>
      <c r="S608">
        <f t="shared" si="218"/>
        <v>4</v>
      </c>
      <c r="T608" t="s">
        <v>2978</v>
      </c>
      <c r="U608" t="s">
        <v>3377</v>
      </c>
      <c r="V608">
        <v>131217</v>
      </c>
      <c r="W608" t="str">
        <f t="shared" si="219"/>
        <v>Medium</v>
      </c>
      <c r="X608">
        <v>4074</v>
      </c>
      <c r="Y608" t="str">
        <f t="shared" si="220"/>
        <v>Low</v>
      </c>
      <c r="Z608" t="s">
        <v>1316</v>
      </c>
      <c r="AA608">
        <v>0</v>
      </c>
      <c r="AB608" t="str">
        <f t="shared" si="221"/>
        <v>Symbolic Poster</v>
      </c>
      <c r="AC608" t="s">
        <v>3378</v>
      </c>
      <c r="AD608" t="s">
        <v>3379</v>
      </c>
      <c r="AE608">
        <v>380</v>
      </c>
      <c r="AF608" t="str">
        <f t="shared" si="222"/>
        <v>Very Low</v>
      </c>
      <c r="AG608" t="s">
        <v>9</v>
      </c>
      <c r="AH608" t="s">
        <v>10</v>
      </c>
      <c r="AI608" t="s">
        <v>11</v>
      </c>
      <c r="AJ608" t="str">
        <f t="shared" si="223"/>
        <v>Teen</v>
      </c>
      <c r="AK608">
        <v>69500000</v>
      </c>
      <c r="AL608" t="str">
        <f t="shared" si="224"/>
        <v>Medium Budget</v>
      </c>
      <c r="AM608">
        <v>1989</v>
      </c>
      <c r="AN608">
        <f t="shared" si="225"/>
        <v>36</v>
      </c>
      <c r="AO608" t="str">
        <f t="shared" si="226"/>
        <v>Old Classic</v>
      </c>
      <c r="AP608">
        <v>650</v>
      </c>
      <c r="AQ608" t="str">
        <f t="shared" si="227"/>
        <v>Very Low</v>
      </c>
      <c r="AR608">
        <v>7.6</v>
      </c>
      <c r="AS608" t="str">
        <f t="shared" si="228"/>
        <v>Good</v>
      </c>
      <c r="AT608">
        <v>2.35</v>
      </c>
      <c r="AU608" t="str">
        <f t="shared" si="229"/>
        <v>Cinematic Widescreen</v>
      </c>
      <c r="AV608">
        <v>0</v>
      </c>
      <c r="AW608" t="str">
        <f t="shared" si="230"/>
        <v>Very Low</v>
      </c>
    </row>
    <row r="609" spans="1:49" x14ac:dyDescent="0.3">
      <c r="A609" t="s">
        <v>0</v>
      </c>
      <c r="B609" t="s">
        <v>731</v>
      </c>
      <c r="C609">
        <v>297</v>
      </c>
      <c r="D609" t="str">
        <f t="shared" si="210"/>
        <v>Medium</v>
      </c>
      <c r="E609">
        <v>136</v>
      </c>
      <c r="F609" t="str">
        <f t="shared" si="211"/>
        <v>2h 16m</v>
      </c>
      <c r="G609" t="str">
        <f t="shared" si="212"/>
        <v>Long Movie</v>
      </c>
      <c r="H609">
        <v>0</v>
      </c>
      <c r="I609" t="str">
        <f t="shared" si="213"/>
        <v>Very Low</v>
      </c>
      <c r="J609">
        <v>17</v>
      </c>
      <c r="K609" t="str">
        <f t="shared" si="214"/>
        <v>Very Low</v>
      </c>
      <c r="L609" t="s">
        <v>2885</v>
      </c>
      <c r="M609">
        <v>903</v>
      </c>
      <c r="N609" t="str">
        <f t="shared" si="215"/>
        <v>Low</v>
      </c>
      <c r="O609">
        <v>52474616</v>
      </c>
      <c r="P609" t="str">
        <f t="shared" si="216"/>
        <v>Hit</v>
      </c>
      <c r="Q609" t="s">
        <v>3380</v>
      </c>
      <c r="R609" t="str">
        <f t="shared" si="217"/>
        <v>Drama</v>
      </c>
      <c r="S609">
        <f t="shared" si="218"/>
        <v>1</v>
      </c>
      <c r="T609" t="s">
        <v>93</v>
      </c>
      <c r="U609" t="s">
        <v>3381</v>
      </c>
      <c r="V609">
        <v>84118</v>
      </c>
      <c r="W609" t="str">
        <f t="shared" si="219"/>
        <v>Medium</v>
      </c>
      <c r="X609">
        <v>1579</v>
      </c>
      <c r="Y609" t="str">
        <f t="shared" si="220"/>
        <v>Low</v>
      </c>
      <c r="Z609" t="s">
        <v>3382</v>
      </c>
      <c r="AA609">
        <v>2</v>
      </c>
      <c r="AB609" t="str">
        <f t="shared" si="221"/>
        <v>Duo/Trio Poster</v>
      </c>
      <c r="AC609" t="s">
        <v>3383</v>
      </c>
      <c r="AD609" t="s">
        <v>3384</v>
      </c>
      <c r="AE609">
        <v>245</v>
      </c>
      <c r="AF609" t="str">
        <f t="shared" si="222"/>
        <v>Very Low</v>
      </c>
      <c r="AG609" t="s">
        <v>9</v>
      </c>
      <c r="AH609" t="s">
        <v>10</v>
      </c>
      <c r="AI609" t="s">
        <v>11</v>
      </c>
      <c r="AJ609" t="str">
        <f t="shared" si="223"/>
        <v>Teen</v>
      </c>
      <c r="AK609">
        <v>70000000</v>
      </c>
      <c r="AL609" t="str">
        <f t="shared" si="224"/>
        <v>Medium Budget</v>
      </c>
      <c r="AM609">
        <v>2010</v>
      </c>
      <c r="AN609">
        <f t="shared" si="225"/>
        <v>15</v>
      </c>
      <c r="AO609" t="str">
        <f t="shared" si="226"/>
        <v>Modern Classic</v>
      </c>
      <c r="AP609">
        <v>592</v>
      </c>
      <c r="AQ609" t="str">
        <f t="shared" si="227"/>
        <v>Very Low</v>
      </c>
      <c r="AR609">
        <v>6.3</v>
      </c>
      <c r="AS609" t="str">
        <f t="shared" si="228"/>
        <v>Average</v>
      </c>
      <c r="AT609">
        <v>2.35</v>
      </c>
      <c r="AU609" t="str">
        <f t="shared" si="229"/>
        <v>Cinematic Widescreen</v>
      </c>
      <c r="AV609">
        <v>13000</v>
      </c>
      <c r="AW609" t="str">
        <f t="shared" si="230"/>
        <v>Medium</v>
      </c>
    </row>
    <row r="610" spans="1:49" x14ac:dyDescent="0.3">
      <c r="A610" t="s">
        <v>0</v>
      </c>
      <c r="B610" t="s">
        <v>3385</v>
      </c>
      <c r="C610">
        <v>261</v>
      </c>
      <c r="D610" t="str">
        <f t="shared" si="210"/>
        <v>Medium</v>
      </c>
      <c r="E610">
        <v>92</v>
      </c>
      <c r="F610" t="str">
        <f t="shared" si="211"/>
        <v>1h 32m</v>
      </c>
      <c r="G610" t="str">
        <f t="shared" si="212"/>
        <v>Standard Movie</v>
      </c>
      <c r="H610">
        <v>28</v>
      </c>
      <c r="I610" t="str">
        <f t="shared" si="213"/>
        <v>Very Low</v>
      </c>
      <c r="J610">
        <v>423</v>
      </c>
      <c r="K610" t="str">
        <f t="shared" si="214"/>
        <v>Very Low</v>
      </c>
      <c r="L610" t="s">
        <v>3386</v>
      </c>
      <c r="M610">
        <v>3000</v>
      </c>
      <c r="N610" t="str">
        <f t="shared" si="215"/>
        <v>Low</v>
      </c>
      <c r="O610">
        <v>55942830</v>
      </c>
      <c r="P610" t="str">
        <f t="shared" si="216"/>
        <v>Hit</v>
      </c>
      <c r="Q610" t="s">
        <v>3387</v>
      </c>
      <c r="R610" t="str">
        <f t="shared" si="217"/>
        <v>Action</v>
      </c>
      <c r="S610">
        <f t="shared" si="218"/>
        <v>5</v>
      </c>
      <c r="T610" t="s">
        <v>701</v>
      </c>
      <c r="U610" t="s">
        <v>3388</v>
      </c>
      <c r="V610">
        <v>138582</v>
      </c>
      <c r="W610" t="str">
        <f t="shared" si="219"/>
        <v>Medium</v>
      </c>
      <c r="X610">
        <v>5178</v>
      </c>
      <c r="Y610" t="str">
        <f t="shared" si="220"/>
        <v>Low</v>
      </c>
      <c r="Z610" t="s">
        <v>3389</v>
      </c>
      <c r="AA610">
        <v>1</v>
      </c>
      <c r="AB610" t="str">
        <f t="shared" si="221"/>
        <v>Solo Star Poster</v>
      </c>
      <c r="AC610" t="s">
        <v>3390</v>
      </c>
      <c r="AD610" t="s">
        <v>3391</v>
      </c>
      <c r="AE610">
        <v>423</v>
      </c>
      <c r="AF610" t="str">
        <f t="shared" si="222"/>
        <v>Very Low</v>
      </c>
      <c r="AG610" t="s">
        <v>9</v>
      </c>
      <c r="AH610" t="s">
        <v>10</v>
      </c>
      <c r="AI610" t="s">
        <v>11</v>
      </c>
      <c r="AJ610" t="str">
        <f t="shared" si="223"/>
        <v>Teen</v>
      </c>
      <c r="AK610">
        <v>70000000</v>
      </c>
      <c r="AL610" t="str">
        <f t="shared" si="224"/>
        <v>Medium Budget</v>
      </c>
      <c r="AM610">
        <v>2014</v>
      </c>
      <c r="AN610">
        <f t="shared" si="225"/>
        <v>11</v>
      </c>
      <c r="AO610" t="str">
        <f t="shared" si="226"/>
        <v>Modern Classic</v>
      </c>
      <c r="AP610">
        <v>692</v>
      </c>
      <c r="AQ610" t="str">
        <f t="shared" si="227"/>
        <v>Very Low</v>
      </c>
      <c r="AR610">
        <v>6.3</v>
      </c>
      <c r="AS610" t="str">
        <f t="shared" si="228"/>
        <v>Average</v>
      </c>
      <c r="AT610">
        <v>2.35</v>
      </c>
      <c r="AU610" t="str">
        <f t="shared" si="229"/>
        <v>Cinematic Widescreen</v>
      </c>
      <c r="AV610">
        <v>37000</v>
      </c>
      <c r="AW610" t="str">
        <f t="shared" si="230"/>
        <v>Medium</v>
      </c>
    </row>
    <row r="611" spans="1:49" x14ac:dyDescent="0.3">
      <c r="A611" t="s">
        <v>0</v>
      </c>
      <c r="B611" t="s">
        <v>986</v>
      </c>
      <c r="C611">
        <v>120</v>
      </c>
      <c r="D611" t="str">
        <f t="shared" si="210"/>
        <v>Low</v>
      </c>
      <c r="E611">
        <v>116</v>
      </c>
      <c r="F611" t="str">
        <f t="shared" si="211"/>
        <v>1h 56m</v>
      </c>
      <c r="G611" t="str">
        <f t="shared" si="212"/>
        <v>Standard Movie</v>
      </c>
      <c r="H611">
        <v>380</v>
      </c>
      <c r="I611" t="str">
        <f t="shared" si="213"/>
        <v>Very Low</v>
      </c>
      <c r="J611">
        <v>774</v>
      </c>
      <c r="K611" t="str">
        <f t="shared" si="214"/>
        <v>Very Low</v>
      </c>
      <c r="L611" t="s">
        <v>948</v>
      </c>
      <c r="M611">
        <v>18000</v>
      </c>
      <c r="N611" t="str">
        <f t="shared" si="215"/>
        <v>Medium</v>
      </c>
      <c r="O611">
        <v>40932372</v>
      </c>
      <c r="P611" t="str">
        <f t="shared" si="216"/>
        <v>Average</v>
      </c>
      <c r="Q611" t="s">
        <v>31</v>
      </c>
      <c r="R611" t="str">
        <f t="shared" si="217"/>
        <v>Action</v>
      </c>
      <c r="S611">
        <f t="shared" si="218"/>
        <v>2</v>
      </c>
      <c r="T611" t="s">
        <v>1698</v>
      </c>
      <c r="U611" t="s">
        <v>3392</v>
      </c>
      <c r="V611">
        <v>58023</v>
      </c>
      <c r="W611" t="str">
        <f t="shared" si="219"/>
        <v>Medium</v>
      </c>
      <c r="X611">
        <v>32563</v>
      </c>
      <c r="Y611" t="str">
        <f t="shared" si="220"/>
        <v>Medium</v>
      </c>
      <c r="Z611" t="s">
        <v>3393</v>
      </c>
      <c r="AA611">
        <v>0</v>
      </c>
      <c r="AB611" t="str">
        <f t="shared" si="221"/>
        <v>Symbolic Poster</v>
      </c>
      <c r="AC611" t="s">
        <v>3394</v>
      </c>
      <c r="AD611" t="s">
        <v>3395</v>
      </c>
      <c r="AE611">
        <v>281</v>
      </c>
      <c r="AF611" t="str">
        <f t="shared" si="222"/>
        <v>Very Low</v>
      </c>
      <c r="AG611" t="s">
        <v>9</v>
      </c>
      <c r="AH611" t="s">
        <v>10</v>
      </c>
      <c r="AI611" t="s">
        <v>556</v>
      </c>
      <c r="AJ611" t="str">
        <f t="shared" si="223"/>
        <v>Adult</v>
      </c>
      <c r="AK611">
        <v>70000000</v>
      </c>
      <c r="AL611" t="str">
        <f t="shared" si="224"/>
        <v>Medium Budget</v>
      </c>
      <c r="AM611">
        <v>1998</v>
      </c>
      <c r="AN611">
        <f t="shared" si="225"/>
        <v>27</v>
      </c>
      <c r="AO611" t="str">
        <f t="shared" si="226"/>
        <v>Old Classic</v>
      </c>
      <c r="AP611">
        <v>13000</v>
      </c>
      <c r="AQ611" t="str">
        <f t="shared" si="227"/>
        <v>Medium</v>
      </c>
      <c r="AR611">
        <v>6.3</v>
      </c>
      <c r="AS611" t="str">
        <f t="shared" si="228"/>
        <v>Average</v>
      </c>
      <c r="AT611">
        <v>2.35</v>
      </c>
      <c r="AU611" t="str">
        <f t="shared" si="229"/>
        <v>Cinematic Widescreen</v>
      </c>
      <c r="AV611">
        <v>0</v>
      </c>
      <c r="AW611" t="str">
        <f t="shared" si="230"/>
        <v>Very Low</v>
      </c>
    </row>
    <row r="612" spans="1:49" x14ac:dyDescent="0.3">
      <c r="A612" t="s">
        <v>0</v>
      </c>
      <c r="B612" t="s">
        <v>663</v>
      </c>
      <c r="C612">
        <v>228</v>
      </c>
      <c r="D612" t="str">
        <f t="shared" si="210"/>
        <v>Medium</v>
      </c>
      <c r="E612">
        <v>127</v>
      </c>
      <c r="F612" t="str">
        <f t="shared" si="211"/>
        <v>2h 7m</v>
      </c>
      <c r="G612" t="str">
        <f t="shared" si="212"/>
        <v>Long Movie</v>
      </c>
      <c r="H612">
        <v>905</v>
      </c>
      <c r="I612" t="str">
        <f t="shared" si="213"/>
        <v>Very Low</v>
      </c>
      <c r="J612">
        <v>271</v>
      </c>
      <c r="K612" t="str">
        <f t="shared" si="214"/>
        <v>Very Low</v>
      </c>
      <c r="L612" t="s">
        <v>760</v>
      </c>
      <c r="M612">
        <v>15000</v>
      </c>
      <c r="N612" t="str">
        <f t="shared" si="215"/>
        <v>Medium</v>
      </c>
      <c r="O612">
        <v>38345403</v>
      </c>
      <c r="P612" t="str">
        <f t="shared" si="216"/>
        <v>Average</v>
      </c>
      <c r="Q612" t="s">
        <v>3396</v>
      </c>
      <c r="R612" t="str">
        <f t="shared" si="217"/>
        <v>Adventure</v>
      </c>
      <c r="S612">
        <f t="shared" si="218"/>
        <v>4</v>
      </c>
      <c r="T612" t="s">
        <v>84</v>
      </c>
      <c r="U612" t="s">
        <v>3397</v>
      </c>
      <c r="V612">
        <v>212085</v>
      </c>
      <c r="W612" t="str">
        <f t="shared" si="219"/>
        <v>High</v>
      </c>
      <c r="X612">
        <v>16034</v>
      </c>
      <c r="Y612" t="str">
        <f t="shared" si="220"/>
        <v>Medium</v>
      </c>
      <c r="Z612" t="s">
        <v>3398</v>
      </c>
      <c r="AA612">
        <v>8</v>
      </c>
      <c r="AB612" t="str">
        <f t="shared" si="221"/>
        <v>Ensemble Poster</v>
      </c>
      <c r="AC612" t="s">
        <v>3399</v>
      </c>
      <c r="AD612" t="s">
        <v>3400</v>
      </c>
      <c r="AE612">
        <v>492</v>
      </c>
      <c r="AF612" t="str">
        <f t="shared" si="222"/>
        <v>Very Low</v>
      </c>
      <c r="AG612" t="s">
        <v>9</v>
      </c>
      <c r="AH612" t="s">
        <v>28</v>
      </c>
      <c r="AI612" t="s">
        <v>11</v>
      </c>
      <c r="AJ612" t="str">
        <f t="shared" si="223"/>
        <v>Teen</v>
      </c>
      <c r="AK612">
        <v>70000000</v>
      </c>
      <c r="AL612" t="str">
        <f t="shared" si="224"/>
        <v>Medium Budget</v>
      </c>
      <c r="AM612">
        <v>2007</v>
      </c>
      <c r="AN612">
        <f t="shared" si="225"/>
        <v>18</v>
      </c>
      <c r="AO612" t="str">
        <f t="shared" si="226"/>
        <v>Old Classic</v>
      </c>
      <c r="AP612">
        <v>588</v>
      </c>
      <c r="AQ612" t="str">
        <f t="shared" si="227"/>
        <v>Very Low</v>
      </c>
      <c r="AR612">
        <v>7.7</v>
      </c>
      <c r="AS612" t="str">
        <f t="shared" si="228"/>
        <v>Good</v>
      </c>
      <c r="AT612">
        <v>2.35</v>
      </c>
      <c r="AU612" t="str">
        <f t="shared" si="229"/>
        <v>Cinematic Widescreen</v>
      </c>
      <c r="AV612">
        <v>15000</v>
      </c>
      <c r="AW612" t="str">
        <f t="shared" si="230"/>
        <v>Medium</v>
      </c>
    </row>
    <row r="613" spans="1:49" x14ac:dyDescent="0.3">
      <c r="A613" t="s">
        <v>0</v>
      </c>
      <c r="B613" t="s">
        <v>2367</v>
      </c>
      <c r="C613">
        <v>76</v>
      </c>
      <c r="D613" t="str">
        <f t="shared" si="210"/>
        <v>Low</v>
      </c>
      <c r="E613">
        <v>136</v>
      </c>
      <c r="F613" t="str">
        <f t="shared" si="211"/>
        <v>2h 16m</v>
      </c>
      <c r="G613" t="str">
        <f t="shared" si="212"/>
        <v>Long Movie</v>
      </c>
      <c r="H613">
        <v>218</v>
      </c>
      <c r="I613" t="str">
        <f t="shared" si="213"/>
        <v>Very Low</v>
      </c>
      <c r="J613">
        <v>400</v>
      </c>
      <c r="K613" t="str">
        <f t="shared" si="214"/>
        <v>Very Low</v>
      </c>
      <c r="L613" t="s">
        <v>723</v>
      </c>
      <c r="M613">
        <v>11000</v>
      </c>
      <c r="N613" t="str">
        <f t="shared" si="215"/>
        <v>Medium</v>
      </c>
      <c r="O613">
        <v>37901509</v>
      </c>
      <c r="P613" t="str">
        <f t="shared" si="216"/>
        <v>Average</v>
      </c>
      <c r="Q613" t="s">
        <v>3401</v>
      </c>
      <c r="R613" t="str">
        <f t="shared" si="217"/>
        <v>Adventure</v>
      </c>
      <c r="S613">
        <f t="shared" si="218"/>
        <v>5</v>
      </c>
      <c r="T613" t="s">
        <v>311</v>
      </c>
      <c r="U613" t="s">
        <v>3402</v>
      </c>
      <c r="V613">
        <v>96385</v>
      </c>
      <c r="W613" t="str">
        <f t="shared" si="219"/>
        <v>Medium</v>
      </c>
      <c r="X613">
        <v>12226</v>
      </c>
      <c r="Y613" t="str">
        <f t="shared" si="220"/>
        <v>Medium</v>
      </c>
      <c r="Z613" t="s">
        <v>3403</v>
      </c>
      <c r="AA613">
        <v>1</v>
      </c>
      <c r="AB613" t="str">
        <f t="shared" si="221"/>
        <v>Solo Star Poster</v>
      </c>
      <c r="AC613" t="s">
        <v>3404</v>
      </c>
      <c r="AD613" t="s">
        <v>3405</v>
      </c>
      <c r="AE613">
        <v>119</v>
      </c>
      <c r="AF613" t="str">
        <f t="shared" si="222"/>
        <v>Very Low</v>
      </c>
      <c r="AG613" t="s">
        <v>9</v>
      </c>
      <c r="AH613" t="s">
        <v>10</v>
      </c>
      <c r="AI613" t="s">
        <v>11</v>
      </c>
      <c r="AJ613" t="str">
        <f t="shared" si="223"/>
        <v>Teen</v>
      </c>
      <c r="AK613">
        <v>70000000</v>
      </c>
      <c r="AL613" t="str">
        <f t="shared" si="224"/>
        <v>Medium Budget</v>
      </c>
      <c r="AM613">
        <v>1997</v>
      </c>
      <c r="AN613">
        <f t="shared" si="225"/>
        <v>28</v>
      </c>
      <c r="AO613" t="str">
        <f t="shared" si="226"/>
        <v>Old Classic</v>
      </c>
      <c r="AP613">
        <v>691</v>
      </c>
      <c r="AQ613" t="str">
        <f t="shared" si="227"/>
        <v>Very Low</v>
      </c>
      <c r="AR613">
        <v>7</v>
      </c>
      <c r="AS613" t="str">
        <f t="shared" si="228"/>
        <v>Good</v>
      </c>
      <c r="AT613">
        <v>2.35</v>
      </c>
      <c r="AU613" t="str">
        <f t="shared" si="229"/>
        <v>Cinematic Widescreen</v>
      </c>
      <c r="AV613">
        <v>0</v>
      </c>
      <c r="AW613" t="str">
        <f t="shared" si="230"/>
        <v>Very Low</v>
      </c>
    </row>
    <row r="614" spans="1:49" x14ac:dyDescent="0.3">
      <c r="A614" t="s">
        <v>0</v>
      </c>
      <c r="B614" t="s">
        <v>821</v>
      </c>
      <c r="C614">
        <v>185</v>
      </c>
      <c r="D614" t="str">
        <f t="shared" si="210"/>
        <v>Low</v>
      </c>
      <c r="E614">
        <v>111</v>
      </c>
      <c r="F614" t="str">
        <f t="shared" si="211"/>
        <v>1h 51m</v>
      </c>
      <c r="G614" t="str">
        <f t="shared" si="212"/>
        <v>Standard Movie</v>
      </c>
      <c r="H614">
        <v>2000</v>
      </c>
      <c r="I614" t="str">
        <f t="shared" si="213"/>
        <v>Low</v>
      </c>
      <c r="J614">
        <v>244</v>
      </c>
      <c r="K614" t="str">
        <f t="shared" si="214"/>
        <v>Very Low</v>
      </c>
      <c r="L614" t="s">
        <v>1303</v>
      </c>
      <c r="M614">
        <v>17000</v>
      </c>
      <c r="N614" t="str">
        <f t="shared" si="215"/>
        <v>Medium</v>
      </c>
      <c r="O614">
        <v>48430355</v>
      </c>
      <c r="P614" t="str">
        <f t="shared" si="216"/>
        <v>Average</v>
      </c>
      <c r="Q614" t="s">
        <v>2498</v>
      </c>
      <c r="R614" t="str">
        <f t="shared" si="217"/>
        <v>Comedy</v>
      </c>
      <c r="S614">
        <f t="shared" si="218"/>
        <v>2</v>
      </c>
      <c r="T614" t="s">
        <v>415</v>
      </c>
      <c r="U614" t="s">
        <v>3406</v>
      </c>
      <c r="V614">
        <v>43709</v>
      </c>
      <c r="W614" t="str">
        <f t="shared" si="219"/>
        <v>Low</v>
      </c>
      <c r="X614">
        <v>18510</v>
      </c>
      <c r="Y614" t="str">
        <f t="shared" si="220"/>
        <v>Medium</v>
      </c>
      <c r="Z614" t="s">
        <v>3407</v>
      </c>
      <c r="AA614">
        <v>2</v>
      </c>
      <c r="AB614" t="str">
        <f t="shared" si="221"/>
        <v>Duo/Trio Poster</v>
      </c>
      <c r="AC614" t="s">
        <v>3408</v>
      </c>
      <c r="AD614" t="s">
        <v>3409</v>
      </c>
      <c r="AE614">
        <v>141</v>
      </c>
      <c r="AF614" t="str">
        <f t="shared" si="222"/>
        <v>Very Low</v>
      </c>
      <c r="AG614" t="s">
        <v>9</v>
      </c>
      <c r="AH614" t="s">
        <v>10</v>
      </c>
      <c r="AI614" t="s">
        <v>11</v>
      </c>
      <c r="AJ614" t="str">
        <f t="shared" si="223"/>
        <v>Teen</v>
      </c>
      <c r="AK614">
        <v>70000000</v>
      </c>
      <c r="AL614" t="str">
        <f t="shared" si="224"/>
        <v>Medium Budget</v>
      </c>
      <c r="AM614">
        <v>2011</v>
      </c>
      <c r="AN614">
        <f t="shared" si="225"/>
        <v>14</v>
      </c>
      <c r="AO614" t="str">
        <f t="shared" si="226"/>
        <v>Modern Classic</v>
      </c>
      <c r="AP614">
        <v>1000</v>
      </c>
      <c r="AQ614" t="str">
        <f t="shared" si="227"/>
        <v>Very Low</v>
      </c>
      <c r="AR614">
        <v>5.3</v>
      </c>
      <c r="AS614" t="str">
        <f t="shared" si="228"/>
        <v>Below Average</v>
      </c>
      <c r="AT614">
        <v>2.35</v>
      </c>
      <c r="AU614" t="str">
        <f t="shared" si="229"/>
        <v>Cinematic Widescreen</v>
      </c>
      <c r="AV614">
        <v>0</v>
      </c>
      <c r="AW614" t="str">
        <f t="shared" si="230"/>
        <v>Very Low</v>
      </c>
    </row>
    <row r="615" spans="1:49" x14ac:dyDescent="0.3">
      <c r="A615" t="s">
        <v>0</v>
      </c>
      <c r="B615" t="s">
        <v>1295</v>
      </c>
      <c r="C615">
        <v>128</v>
      </c>
      <c r="D615" t="str">
        <f t="shared" si="210"/>
        <v>Low</v>
      </c>
      <c r="E615">
        <v>116</v>
      </c>
      <c r="F615" t="str">
        <f t="shared" si="211"/>
        <v>1h 56m</v>
      </c>
      <c r="G615" t="str">
        <f t="shared" si="212"/>
        <v>Standard Movie</v>
      </c>
      <c r="H615">
        <v>541</v>
      </c>
      <c r="I615" t="str">
        <f t="shared" si="213"/>
        <v>Very Low</v>
      </c>
      <c r="J615">
        <v>384</v>
      </c>
      <c r="K615" t="str">
        <f t="shared" si="214"/>
        <v>Very Low</v>
      </c>
      <c r="L615" t="s">
        <v>3410</v>
      </c>
      <c r="M615">
        <v>12000</v>
      </c>
      <c r="N615" t="str">
        <f t="shared" si="215"/>
        <v>Medium</v>
      </c>
      <c r="O615">
        <v>30157016</v>
      </c>
      <c r="P615" t="str">
        <f t="shared" si="216"/>
        <v>Average</v>
      </c>
      <c r="Q615" t="s">
        <v>1048</v>
      </c>
      <c r="R615" t="str">
        <f t="shared" si="217"/>
        <v>Action</v>
      </c>
      <c r="S615">
        <f t="shared" si="218"/>
        <v>4</v>
      </c>
      <c r="T615" t="s">
        <v>733</v>
      </c>
      <c r="U615" t="s">
        <v>3411</v>
      </c>
      <c r="V615">
        <v>39659</v>
      </c>
      <c r="W615" t="str">
        <f t="shared" si="219"/>
        <v>Low</v>
      </c>
      <c r="X615">
        <v>12993</v>
      </c>
      <c r="Y615" t="str">
        <f t="shared" si="220"/>
        <v>Medium</v>
      </c>
      <c r="Z615" t="s">
        <v>3412</v>
      </c>
      <c r="AA615">
        <v>2</v>
      </c>
      <c r="AB615" t="str">
        <f t="shared" si="221"/>
        <v>Duo/Trio Poster</v>
      </c>
      <c r="AC615" t="s">
        <v>3413</v>
      </c>
      <c r="AD615" t="s">
        <v>3414</v>
      </c>
      <c r="AE615">
        <v>189</v>
      </c>
      <c r="AF615" t="str">
        <f t="shared" si="222"/>
        <v>Very Low</v>
      </c>
      <c r="AG615" t="s">
        <v>9</v>
      </c>
      <c r="AH615" t="s">
        <v>10</v>
      </c>
      <c r="AI615" t="s">
        <v>11</v>
      </c>
      <c r="AJ615" t="str">
        <f t="shared" si="223"/>
        <v>Teen</v>
      </c>
      <c r="AK615">
        <v>70000000</v>
      </c>
      <c r="AL615" t="str">
        <f t="shared" si="224"/>
        <v>Medium Budget</v>
      </c>
      <c r="AM615">
        <v>2002</v>
      </c>
      <c r="AN615">
        <f t="shared" si="225"/>
        <v>23</v>
      </c>
      <c r="AO615" t="str">
        <f t="shared" si="226"/>
        <v>Old Classic</v>
      </c>
      <c r="AP615">
        <v>405</v>
      </c>
      <c r="AQ615" t="str">
        <f t="shared" si="227"/>
        <v>Very Low</v>
      </c>
      <c r="AR615">
        <v>5.6</v>
      </c>
      <c r="AS615" t="str">
        <f t="shared" si="228"/>
        <v>Below Average</v>
      </c>
      <c r="AT615">
        <v>2.35</v>
      </c>
      <c r="AU615" t="str">
        <f t="shared" si="229"/>
        <v>Cinematic Widescreen</v>
      </c>
      <c r="AV615">
        <v>792</v>
      </c>
      <c r="AW615" t="str">
        <f t="shared" si="230"/>
        <v>Very Low</v>
      </c>
    </row>
    <row r="616" spans="1:49" x14ac:dyDescent="0.3">
      <c r="A616" t="s">
        <v>0</v>
      </c>
      <c r="B616" t="s">
        <v>3415</v>
      </c>
      <c r="C616">
        <v>237</v>
      </c>
      <c r="D616" t="str">
        <f t="shared" si="210"/>
        <v>Medium</v>
      </c>
      <c r="E616">
        <v>113</v>
      </c>
      <c r="F616" t="str">
        <f t="shared" si="211"/>
        <v>1h 53m</v>
      </c>
      <c r="G616" t="str">
        <f t="shared" si="212"/>
        <v>Standard Movie</v>
      </c>
      <c r="H616">
        <v>43</v>
      </c>
      <c r="I616" t="str">
        <f t="shared" si="213"/>
        <v>Very Low</v>
      </c>
      <c r="J616">
        <v>452</v>
      </c>
      <c r="K616" t="str">
        <f t="shared" si="214"/>
        <v>Very Low</v>
      </c>
      <c r="L616" t="s">
        <v>3416</v>
      </c>
      <c r="M616">
        <v>12000</v>
      </c>
      <c r="N616" t="str">
        <f t="shared" si="215"/>
        <v>Medium</v>
      </c>
      <c r="O616">
        <v>28031250</v>
      </c>
      <c r="P616" t="str">
        <f t="shared" si="216"/>
        <v>Average</v>
      </c>
      <c r="Q616" t="s">
        <v>3417</v>
      </c>
      <c r="R616" t="str">
        <f t="shared" si="217"/>
        <v>Action</v>
      </c>
      <c r="S616">
        <f t="shared" si="218"/>
        <v>4</v>
      </c>
      <c r="T616" t="s">
        <v>1043</v>
      </c>
      <c r="U616" t="s">
        <v>3418</v>
      </c>
      <c r="V616">
        <v>88146</v>
      </c>
      <c r="W616" t="str">
        <f t="shared" si="219"/>
        <v>Medium</v>
      </c>
      <c r="X616">
        <v>13517</v>
      </c>
      <c r="Y616" t="str">
        <f t="shared" si="220"/>
        <v>Medium</v>
      </c>
      <c r="Z616" t="s">
        <v>3419</v>
      </c>
      <c r="AA616">
        <v>0</v>
      </c>
      <c r="AB616" t="str">
        <f t="shared" si="221"/>
        <v>Symbolic Poster</v>
      </c>
      <c r="AC616" t="s">
        <v>3420</v>
      </c>
      <c r="AD616" t="s">
        <v>3421</v>
      </c>
      <c r="AE616">
        <v>814</v>
      </c>
      <c r="AF616" t="str">
        <f t="shared" si="222"/>
        <v>Low</v>
      </c>
      <c r="AG616" t="s">
        <v>9</v>
      </c>
      <c r="AH616" t="s">
        <v>28</v>
      </c>
      <c r="AI616" t="s">
        <v>556</v>
      </c>
      <c r="AJ616" t="str">
        <f t="shared" si="223"/>
        <v>Adult</v>
      </c>
      <c r="AK616">
        <v>60000000</v>
      </c>
      <c r="AL616" t="str">
        <f t="shared" si="224"/>
        <v>Medium Budget</v>
      </c>
      <c r="AM616">
        <v>2005</v>
      </c>
      <c r="AN616">
        <f t="shared" si="225"/>
        <v>20</v>
      </c>
      <c r="AO616" t="str">
        <f t="shared" si="226"/>
        <v>Old Classic</v>
      </c>
      <c r="AP616">
        <v>585</v>
      </c>
      <c r="AQ616" t="str">
        <f t="shared" si="227"/>
        <v>Very Low</v>
      </c>
      <c r="AR616">
        <v>5.2</v>
      </c>
      <c r="AS616" t="str">
        <f t="shared" si="228"/>
        <v>Below Average</v>
      </c>
      <c r="AT616">
        <v>2.35</v>
      </c>
      <c r="AU616" t="str">
        <f t="shared" si="229"/>
        <v>Cinematic Widescreen</v>
      </c>
      <c r="AV616">
        <v>0</v>
      </c>
      <c r="AW616" t="str">
        <f t="shared" si="230"/>
        <v>Very Low</v>
      </c>
    </row>
    <row r="617" spans="1:49" x14ac:dyDescent="0.3">
      <c r="A617" t="s">
        <v>0</v>
      </c>
      <c r="B617" t="s">
        <v>3252</v>
      </c>
      <c r="C617">
        <v>105</v>
      </c>
      <c r="D617" t="str">
        <f t="shared" si="210"/>
        <v>Low</v>
      </c>
      <c r="E617">
        <v>97</v>
      </c>
      <c r="F617" t="str">
        <f t="shared" si="211"/>
        <v>1h 37m</v>
      </c>
      <c r="G617" t="str">
        <f t="shared" si="212"/>
        <v>Standard Movie</v>
      </c>
      <c r="H617">
        <v>84</v>
      </c>
      <c r="I617" t="str">
        <f t="shared" si="213"/>
        <v>Very Low</v>
      </c>
      <c r="J617">
        <v>150</v>
      </c>
      <c r="K617" t="str">
        <f t="shared" si="214"/>
        <v>Very Low</v>
      </c>
      <c r="L617" t="s">
        <v>3422</v>
      </c>
      <c r="M617">
        <v>989</v>
      </c>
      <c r="N617" t="str">
        <f t="shared" si="215"/>
        <v>Low</v>
      </c>
      <c r="O617">
        <v>33105600</v>
      </c>
      <c r="P617" t="str">
        <f t="shared" si="216"/>
        <v>Average</v>
      </c>
      <c r="Q617" t="s">
        <v>1048</v>
      </c>
      <c r="R617" t="str">
        <f t="shared" si="217"/>
        <v>Action</v>
      </c>
      <c r="S617">
        <f t="shared" si="218"/>
        <v>4</v>
      </c>
      <c r="T617" t="s">
        <v>3201</v>
      </c>
      <c r="U617" t="s">
        <v>3423</v>
      </c>
      <c r="V617">
        <v>41663</v>
      </c>
      <c r="W617" t="str">
        <f t="shared" si="219"/>
        <v>Low</v>
      </c>
      <c r="X617">
        <v>1576</v>
      </c>
      <c r="Y617" t="str">
        <f t="shared" si="220"/>
        <v>Low</v>
      </c>
      <c r="Z617" t="s">
        <v>3424</v>
      </c>
      <c r="AA617">
        <v>1</v>
      </c>
      <c r="AB617" t="str">
        <f t="shared" si="221"/>
        <v>Solo Star Poster</v>
      </c>
      <c r="AC617" t="s">
        <v>3425</v>
      </c>
      <c r="AD617" t="s">
        <v>3426</v>
      </c>
      <c r="AE617">
        <v>141</v>
      </c>
      <c r="AF617" t="str">
        <f t="shared" si="222"/>
        <v>Very Low</v>
      </c>
      <c r="AG617" t="s">
        <v>9</v>
      </c>
      <c r="AH617" t="s">
        <v>10</v>
      </c>
      <c r="AI617" t="s">
        <v>11</v>
      </c>
      <c r="AJ617" t="str">
        <f t="shared" si="223"/>
        <v>Teen</v>
      </c>
      <c r="AK617">
        <v>70000000</v>
      </c>
      <c r="AL617" t="str">
        <f t="shared" si="224"/>
        <v>Medium Budget</v>
      </c>
      <c r="AM617">
        <v>2002</v>
      </c>
      <c r="AN617">
        <f t="shared" si="225"/>
        <v>23</v>
      </c>
      <c r="AO617" t="str">
        <f t="shared" si="226"/>
        <v>Old Classic</v>
      </c>
      <c r="AP617">
        <v>229</v>
      </c>
      <c r="AQ617" t="str">
        <f t="shared" si="227"/>
        <v>Very Low</v>
      </c>
      <c r="AR617">
        <v>5.4</v>
      </c>
      <c r="AS617" t="str">
        <f t="shared" si="228"/>
        <v>Below Average</v>
      </c>
      <c r="AT617">
        <v>1.37</v>
      </c>
      <c r="AU617" t="str">
        <f t="shared" si="229"/>
        <v>Classic</v>
      </c>
      <c r="AV617">
        <v>531</v>
      </c>
      <c r="AW617" t="str">
        <f t="shared" si="230"/>
        <v>Very Low</v>
      </c>
    </row>
    <row r="618" spans="1:49" x14ac:dyDescent="0.3">
      <c r="A618" t="s">
        <v>0</v>
      </c>
      <c r="B618" t="s">
        <v>3427</v>
      </c>
      <c r="C618">
        <v>242</v>
      </c>
      <c r="D618" t="str">
        <f t="shared" si="210"/>
        <v>Medium</v>
      </c>
      <c r="E618">
        <v>88</v>
      </c>
      <c r="F618" t="str">
        <f t="shared" si="211"/>
        <v>1h 28m</v>
      </c>
      <c r="G618" t="str">
        <f t="shared" si="212"/>
        <v>Featurette</v>
      </c>
      <c r="H618">
        <v>24</v>
      </c>
      <c r="I618" t="str">
        <f t="shared" si="213"/>
        <v>Very Low</v>
      </c>
      <c r="J618">
        <v>324</v>
      </c>
      <c r="K618" t="str">
        <f t="shared" si="214"/>
        <v>Very Low</v>
      </c>
      <c r="L618" t="s">
        <v>3428</v>
      </c>
      <c r="M618">
        <v>5000</v>
      </c>
      <c r="N618" t="str">
        <f t="shared" si="215"/>
        <v>Low</v>
      </c>
      <c r="O618">
        <v>62321039</v>
      </c>
      <c r="P618" t="str">
        <f t="shared" si="216"/>
        <v>Hit</v>
      </c>
      <c r="Q618" t="s">
        <v>3429</v>
      </c>
      <c r="R618" t="str">
        <f t="shared" si="217"/>
        <v>Action</v>
      </c>
      <c r="S618">
        <f t="shared" si="218"/>
        <v>3</v>
      </c>
      <c r="T618" t="s">
        <v>1509</v>
      </c>
      <c r="U618" t="s">
        <v>3430</v>
      </c>
      <c r="V618">
        <v>117096</v>
      </c>
      <c r="W618" t="str">
        <f t="shared" si="219"/>
        <v>Medium</v>
      </c>
      <c r="X618">
        <v>5861</v>
      </c>
      <c r="Y618" t="str">
        <f t="shared" si="220"/>
        <v>Low</v>
      </c>
      <c r="Z618" t="s">
        <v>3431</v>
      </c>
      <c r="AA618">
        <v>1</v>
      </c>
      <c r="AB618" t="str">
        <f t="shared" si="221"/>
        <v>Solo Star Poster</v>
      </c>
      <c r="AC618" t="s">
        <v>3432</v>
      </c>
      <c r="AD618" t="s">
        <v>3433</v>
      </c>
      <c r="AE618">
        <v>271</v>
      </c>
      <c r="AF618" t="str">
        <f t="shared" si="222"/>
        <v>Very Low</v>
      </c>
      <c r="AG618" t="s">
        <v>9</v>
      </c>
      <c r="AH618" t="s">
        <v>10</v>
      </c>
      <c r="AI618" t="s">
        <v>556</v>
      </c>
      <c r="AJ618" t="str">
        <f t="shared" si="223"/>
        <v>Adult</v>
      </c>
      <c r="AK618">
        <v>70000000</v>
      </c>
      <c r="AL618" t="str">
        <f t="shared" si="224"/>
        <v>Medium Budget</v>
      </c>
      <c r="AM618">
        <v>2012</v>
      </c>
      <c r="AN618">
        <f t="shared" si="225"/>
        <v>13</v>
      </c>
      <c r="AO618" t="str">
        <f t="shared" si="226"/>
        <v>Modern Classic</v>
      </c>
      <c r="AP618">
        <v>327</v>
      </c>
      <c r="AQ618" t="str">
        <f t="shared" si="227"/>
        <v>Very Low</v>
      </c>
      <c r="AR618">
        <v>6.4</v>
      </c>
      <c r="AS618" t="str">
        <f t="shared" si="228"/>
        <v>Average</v>
      </c>
      <c r="AT618">
        <v>2.35</v>
      </c>
      <c r="AU618" t="str">
        <f t="shared" si="229"/>
        <v>Cinematic Widescreen</v>
      </c>
      <c r="AV618">
        <v>24000</v>
      </c>
      <c r="AW618" t="str">
        <f t="shared" si="230"/>
        <v>Medium</v>
      </c>
    </row>
    <row r="619" spans="1:49" x14ac:dyDescent="0.3">
      <c r="A619" t="s">
        <v>0</v>
      </c>
      <c r="B619" t="s">
        <v>2583</v>
      </c>
      <c r="C619">
        <v>360</v>
      </c>
      <c r="D619" t="str">
        <f t="shared" si="210"/>
        <v>Medium</v>
      </c>
      <c r="E619">
        <v>136</v>
      </c>
      <c r="F619" t="str">
        <f t="shared" si="211"/>
        <v>2h 16m</v>
      </c>
      <c r="G619" t="str">
        <f t="shared" si="212"/>
        <v>Long Movie</v>
      </c>
      <c r="H619">
        <v>163</v>
      </c>
      <c r="I619" t="str">
        <f t="shared" si="213"/>
        <v>Very Low</v>
      </c>
      <c r="J619">
        <v>66</v>
      </c>
      <c r="K619" t="str">
        <f t="shared" si="214"/>
        <v>Very Low</v>
      </c>
      <c r="L619" t="s">
        <v>3434</v>
      </c>
      <c r="M619">
        <v>394</v>
      </c>
      <c r="N619" t="str">
        <f t="shared" si="215"/>
        <v>Low</v>
      </c>
      <c r="O619">
        <v>38509342</v>
      </c>
      <c r="P619" t="str">
        <f t="shared" si="216"/>
        <v>Average</v>
      </c>
      <c r="Q619" t="s">
        <v>3435</v>
      </c>
      <c r="R619" t="str">
        <f t="shared" si="217"/>
        <v>Comedy</v>
      </c>
      <c r="S619">
        <f t="shared" si="218"/>
        <v>4</v>
      </c>
      <c r="T619" t="s">
        <v>3436</v>
      </c>
      <c r="U619" t="s">
        <v>3437</v>
      </c>
      <c r="V619">
        <v>61995</v>
      </c>
      <c r="W619" t="str">
        <f t="shared" si="219"/>
        <v>Medium</v>
      </c>
      <c r="X619">
        <v>712</v>
      </c>
      <c r="Y619" t="str">
        <f t="shared" si="220"/>
        <v>Very Low</v>
      </c>
      <c r="Z619" t="s">
        <v>3438</v>
      </c>
      <c r="AA619">
        <v>7</v>
      </c>
      <c r="AB619" t="str">
        <f t="shared" si="221"/>
        <v>Ensemble Poster</v>
      </c>
      <c r="AC619" t="s">
        <v>3439</v>
      </c>
      <c r="AD619" t="s">
        <v>3440</v>
      </c>
      <c r="AE619">
        <v>356</v>
      </c>
      <c r="AF619" t="str">
        <f t="shared" si="222"/>
        <v>Very Low</v>
      </c>
      <c r="AG619" t="s">
        <v>9</v>
      </c>
      <c r="AH619" t="s">
        <v>10</v>
      </c>
      <c r="AI619" t="s">
        <v>11</v>
      </c>
      <c r="AJ619" t="str">
        <f t="shared" si="223"/>
        <v>Teen</v>
      </c>
      <c r="AK619">
        <v>75000000</v>
      </c>
      <c r="AL619" t="str">
        <f t="shared" si="224"/>
        <v>Medium Budget</v>
      </c>
      <c r="AM619">
        <v>2012</v>
      </c>
      <c r="AN619">
        <f t="shared" si="225"/>
        <v>13</v>
      </c>
      <c r="AO619" t="str">
        <f t="shared" si="226"/>
        <v>Modern Classic</v>
      </c>
      <c r="AP619">
        <v>217</v>
      </c>
      <c r="AQ619" t="str">
        <f t="shared" si="227"/>
        <v>Very Low</v>
      </c>
      <c r="AR619">
        <v>5.9</v>
      </c>
      <c r="AS619" t="str">
        <f t="shared" si="228"/>
        <v>Below Average</v>
      </c>
      <c r="AT619">
        <v>2.35</v>
      </c>
      <c r="AU619" t="str">
        <f t="shared" si="229"/>
        <v>Cinematic Widescreen</v>
      </c>
      <c r="AV619">
        <v>33000</v>
      </c>
      <c r="AW619" t="str">
        <f t="shared" si="230"/>
        <v>Medium</v>
      </c>
    </row>
    <row r="620" spans="1:49" x14ac:dyDescent="0.3">
      <c r="A620" t="s">
        <v>0</v>
      </c>
      <c r="B620" t="s">
        <v>3441</v>
      </c>
      <c r="C620">
        <v>112</v>
      </c>
      <c r="D620" t="str">
        <f t="shared" si="210"/>
        <v>Low</v>
      </c>
      <c r="E620">
        <v>125</v>
      </c>
      <c r="F620" t="str">
        <f t="shared" si="211"/>
        <v>2h 5m</v>
      </c>
      <c r="G620" t="str">
        <f t="shared" si="212"/>
        <v>Long Movie</v>
      </c>
      <c r="H620">
        <v>40</v>
      </c>
      <c r="I620" t="str">
        <f t="shared" si="213"/>
        <v>Very Low</v>
      </c>
      <c r="J620">
        <v>407</v>
      </c>
      <c r="K620" t="str">
        <f t="shared" si="214"/>
        <v>Very Low</v>
      </c>
      <c r="L620" t="s">
        <v>2020</v>
      </c>
      <c r="M620">
        <v>13000</v>
      </c>
      <c r="N620" t="str">
        <f t="shared" si="215"/>
        <v>Medium</v>
      </c>
      <c r="O620">
        <v>19076815</v>
      </c>
      <c r="P620" t="str">
        <f t="shared" si="216"/>
        <v>Average</v>
      </c>
      <c r="Q620" t="s">
        <v>3367</v>
      </c>
      <c r="R620" t="str">
        <f t="shared" si="217"/>
        <v>Drama</v>
      </c>
      <c r="S620">
        <f t="shared" si="218"/>
        <v>2</v>
      </c>
      <c r="T620" t="s">
        <v>948</v>
      </c>
      <c r="U620" t="s">
        <v>3442</v>
      </c>
      <c r="V620">
        <v>43651</v>
      </c>
      <c r="W620" t="str">
        <f t="shared" si="219"/>
        <v>Low</v>
      </c>
      <c r="X620">
        <v>15916</v>
      </c>
      <c r="Y620" t="str">
        <f t="shared" si="220"/>
        <v>Medium</v>
      </c>
      <c r="Z620" t="s">
        <v>3443</v>
      </c>
      <c r="AA620">
        <v>0</v>
      </c>
      <c r="AB620" t="str">
        <f t="shared" si="221"/>
        <v>Symbolic Poster</v>
      </c>
      <c r="AC620" t="s">
        <v>3444</v>
      </c>
      <c r="AD620" t="s">
        <v>3445</v>
      </c>
      <c r="AE620">
        <v>196</v>
      </c>
      <c r="AF620" t="str">
        <f t="shared" si="222"/>
        <v>Very Low</v>
      </c>
      <c r="AG620" t="s">
        <v>9</v>
      </c>
      <c r="AH620" t="s">
        <v>10</v>
      </c>
      <c r="AI620" t="s">
        <v>556</v>
      </c>
      <c r="AJ620" t="str">
        <f t="shared" si="223"/>
        <v>Adult</v>
      </c>
      <c r="AK620">
        <v>60000000</v>
      </c>
      <c r="AL620" t="str">
        <f t="shared" si="224"/>
        <v>Medium Budget</v>
      </c>
      <c r="AM620">
        <v>2002</v>
      </c>
      <c r="AN620">
        <f t="shared" si="225"/>
        <v>23</v>
      </c>
      <c r="AO620" t="str">
        <f t="shared" si="226"/>
        <v>Old Classic</v>
      </c>
      <c r="AP620">
        <v>787</v>
      </c>
      <c r="AQ620" t="str">
        <f t="shared" si="227"/>
        <v>Very Low</v>
      </c>
      <c r="AR620">
        <v>6.3</v>
      </c>
      <c r="AS620" t="str">
        <f t="shared" si="228"/>
        <v>Average</v>
      </c>
      <c r="AT620">
        <v>2.35</v>
      </c>
      <c r="AU620" t="str">
        <f t="shared" si="229"/>
        <v>Cinematic Widescreen</v>
      </c>
      <c r="AV620">
        <v>997</v>
      </c>
      <c r="AW620" t="str">
        <f t="shared" si="230"/>
        <v>Very Low</v>
      </c>
    </row>
    <row r="621" spans="1:49" x14ac:dyDescent="0.3">
      <c r="A621" t="s">
        <v>0</v>
      </c>
      <c r="B621" t="s">
        <v>3446</v>
      </c>
      <c r="C621">
        <v>189</v>
      </c>
      <c r="D621" t="str">
        <f t="shared" si="210"/>
        <v>Low</v>
      </c>
      <c r="E621">
        <v>116</v>
      </c>
      <c r="F621" t="str">
        <f t="shared" si="211"/>
        <v>1h 56m</v>
      </c>
      <c r="G621" t="str">
        <f t="shared" si="212"/>
        <v>Standard Movie</v>
      </c>
      <c r="H621">
        <v>5</v>
      </c>
      <c r="I621" t="str">
        <f t="shared" si="213"/>
        <v>Very Low</v>
      </c>
      <c r="J621">
        <v>748</v>
      </c>
      <c r="K621" t="str">
        <f t="shared" si="214"/>
        <v>Very Low</v>
      </c>
      <c r="L621" t="s">
        <v>1717</v>
      </c>
      <c r="M621">
        <v>26000</v>
      </c>
      <c r="N621" t="str">
        <f t="shared" si="215"/>
        <v>Medium</v>
      </c>
      <c r="O621">
        <v>25093607</v>
      </c>
      <c r="P621" t="str">
        <f t="shared" si="216"/>
        <v>Average</v>
      </c>
      <c r="Q621" t="s">
        <v>305</v>
      </c>
      <c r="R621" t="str">
        <f t="shared" si="217"/>
        <v>Action</v>
      </c>
      <c r="S621">
        <f t="shared" si="218"/>
        <v>3</v>
      </c>
      <c r="T621" t="s">
        <v>306</v>
      </c>
      <c r="U621" t="s">
        <v>3447</v>
      </c>
      <c r="V621">
        <v>105556</v>
      </c>
      <c r="W621" t="str">
        <f t="shared" si="219"/>
        <v>Medium</v>
      </c>
      <c r="X621">
        <v>49608</v>
      </c>
      <c r="Y621" t="str">
        <f t="shared" si="220"/>
        <v>Medium</v>
      </c>
      <c r="Z621" t="s">
        <v>996</v>
      </c>
      <c r="AA621">
        <v>2</v>
      </c>
      <c r="AB621" t="str">
        <f t="shared" si="221"/>
        <v>Duo/Trio Poster</v>
      </c>
      <c r="AC621" t="s">
        <v>3448</v>
      </c>
      <c r="AD621" t="s">
        <v>3449</v>
      </c>
      <c r="AE621">
        <v>157</v>
      </c>
      <c r="AF621" t="str">
        <f t="shared" si="222"/>
        <v>Very Low</v>
      </c>
      <c r="AG621" t="s">
        <v>9</v>
      </c>
      <c r="AH621" t="s">
        <v>28</v>
      </c>
      <c r="AI621" t="s">
        <v>556</v>
      </c>
      <c r="AJ621" t="str">
        <f t="shared" si="223"/>
        <v>Adult</v>
      </c>
      <c r="AK621">
        <v>35000000</v>
      </c>
      <c r="AL621" t="str">
        <f t="shared" si="224"/>
        <v>Medium Budget</v>
      </c>
      <c r="AM621">
        <v>2011</v>
      </c>
      <c r="AN621">
        <f t="shared" si="225"/>
        <v>14</v>
      </c>
      <c r="AO621" t="str">
        <f t="shared" si="226"/>
        <v>Modern Classic</v>
      </c>
      <c r="AP621">
        <v>22000</v>
      </c>
      <c r="AQ621" t="str">
        <f t="shared" si="227"/>
        <v>Medium</v>
      </c>
      <c r="AR621">
        <v>6.5</v>
      </c>
      <c r="AS621" t="str">
        <f t="shared" si="228"/>
        <v>Average</v>
      </c>
      <c r="AT621">
        <v>2.35</v>
      </c>
      <c r="AU621" t="str">
        <f t="shared" si="229"/>
        <v>Cinematic Widescreen</v>
      </c>
      <c r="AV621">
        <v>17000</v>
      </c>
      <c r="AW621" t="str">
        <f t="shared" si="230"/>
        <v>Medium</v>
      </c>
    </row>
    <row r="622" spans="1:49" x14ac:dyDescent="0.3">
      <c r="A622" t="s">
        <v>0</v>
      </c>
      <c r="B622" t="s">
        <v>1282</v>
      </c>
      <c r="C622">
        <v>151</v>
      </c>
      <c r="D622" t="str">
        <f t="shared" si="210"/>
        <v>Low</v>
      </c>
      <c r="E622">
        <v>98</v>
      </c>
      <c r="F622" t="str">
        <f t="shared" si="211"/>
        <v>1h 38m</v>
      </c>
      <c r="G622" t="str">
        <f t="shared" si="212"/>
        <v>Standard Movie</v>
      </c>
      <c r="H622">
        <v>323</v>
      </c>
      <c r="I622" t="str">
        <f t="shared" si="213"/>
        <v>Very Low</v>
      </c>
      <c r="J622">
        <v>390</v>
      </c>
      <c r="K622" t="str">
        <f t="shared" si="214"/>
        <v>Very Low</v>
      </c>
      <c r="L622" t="s">
        <v>3340</v>
      </c>
      <c r="M622">
        <v>1000</v>
      </c>
      <c r="N622" t="str">
        <f t="shared" si="215"/>
        <v>Low</v>
      </c>
      <c r="O622">
        <v>18990542</v>
      </c>
      <c r="P622" t="str">
        <f t="shared" si="216"/>
        <v>Average</v>
      </c>
      <c r="Q622" t="s">
        <v>3450</v>
      </c>
      <c r="R622" t="str">
        <f t="shared" si="217"/>
        <v>Action</v>
      </c>
      <c r="S622">
        <f t="shared" si="218"/>
        <v>3</v>
      </c>
      <c r="T622" t="s">
        <v>2090</v>
      </c>
      <c r="U622" t="s">
        <v>3451</v>
      </c>
      <c r="V622">
        <v>22264</v>
      </c>
      <c r="W622" t="str">
        <f t="shared" si="219"/>
        <v>Low</v>
      </c>
      <c r="X622">
        <v>2763</v>
      </c>
      <c r="Y622" t="str">
        <f t="shared" si="220"/>
        <v>Low</v>
      </c>
      <c r="Z622" t="s">
        <v>2520</v>
      </c>
      <c r="AA622">
        <v>3</v>
      </c>
      <c r="AB622" t="str">
        <f t="shared" si="221"/>
        <v>Duo/Trio Poster</v>
      </c>
      <c r="AC622" t="s">
        <v>3452</v>
      </c>
      <c r="AD622" t="s">
        <v>3453</v>
      </c>
      <c r="AE622">
        <v>289</v>
      </c>
      <c r="AF622" t="str">
        <f t="shared" si="222"/>
        <v>Very Low</v>
      </c>
      <c r="AG622" t="s">
        <v>9</v>
      </c>
      <c r="AH622" t="s">
        <v>10</v>
      </c>
      <c r="AI622" t="s">
        <v>556</v>
      </c>
      <c r="AJ622" t="str">
        <f t="shared" si="223"/>
        <v>Adult</v>
      </c>
      <c r="AK622">
        <v>70000000</v>
      </c>
      <c r="AL622" t="str">
        <f t="shared" si="224"/>
        <v>Medium Budget</v>
      </c>
      <c r="AM622">
        <v>2002</v>
      </c>
      <c r="AN622">
        <f t="shared" si="225"/>
        <v>23</v>
      </c>
      <c r="AO622" t="str">
        <f t="shared" si="226"/>
        <v>Old Classic</v>
      </c>
      <c r="AP622">
        <v>841</v>
      </c>
      <c r="AQ622" t="str">
        <f t="shared" si="227"/>
        <v>Very Low</v>
      </c>
      <c r="AR622">
        <v>3</v>
      </c>
      <c r="AS622" t="str">
        <f t="shared" si="228"/>
        <v>Very Poor</v>
      </c>
      <c r="AT622">
        <v>2.35</v>
      </c>
      <c r="AU622" t="str">
        <f t="shared" si="229"/>
        <v>Cinematic Widescreen</v>
      </c>
      <c r="AV622">
        <v>584</v>
      </c>
      <c r="AW622" t="str">
        <f t="shared" si="230"/>
        <v>Very Low</v>
      </c>
    </row>
    <row r="623" spans="1:49" x14ac:dyDescent="0.3">
      <c r="A623" t="s">
        <v>0</v>
      </c>
      <c r="B623" t="s">
        <v>3454</v>
      </c>
      <c r="C623">
        <v>92</v>
      </c>
      <c r="D623" t="str">
        <f t="shared" si="210"/>
        <v>Low</v>
      </c>
      <c r="E623">
        <v>91</v>
      </c>
      <c r="F623" t="str">
        <f t="shared" si="211"/>
        <v>1h 31m</v>
      </c>
      <c r="G623" t="str">
        <f t="shared" si="212"/>
        <v>Standard Movie</v>
      </c>
      <c r="H623">
        <v>8</v>
      </c>
      <c r="I623" t="str">
        <f t="shared" si="213"/>
        <v>Very Low</v>
      </c>
      <c r="J623">
        <v>298</v>
      </c>
      <c r="K623" t="str">
        <f t="shared" si="214"/>
        <v>Very Low</v>
      </c>
      <c r="L623" t="s">
        <v>3431</v>
      </c>
      <c r="M623">
        <v>349</v>
      </c>
      <c r="N623" t="str">
        <f t="shared" si="215"/>
        <v>Low</v>
      </c>
      <c r="O623">
        <v>14294842</v>
      </c>
      <c r="P623" t="str">
        <f t="shared" si="216"/>
        <v>Average</v>
      </c>
      <c r="Q623" t="s">
        <v>1372</v>
      </c>
      <c r="R623" t="str">
        <f t="shared" si="217"/>
        <v>Action</v>
      </c>
      <c r="S623">
        <f t="shared" si="218"/>
        <v>4</v>
      </c>
      <c r="T623" t="s">
        <v>3455</v>
      </c>
      <c r="U623" t="s">
        <v>3456</v>
      </c>
      <c r="V623">
        <v>16761</v>
      </c>
      <c r="W623" t="str">
        <f t="shared" si="219"/>
        <v>Low</v>
      </c>
      <c r="X623">
        <v>1846</v>
      </c>
      <c r="Y623" t="str">
        <f t="shared" si="220"/>
        <v>Low</v>
      </c>
      <c r="Z623" t="s">
        <v>3457</v>
      </c>
      <c r="AA623">
        <v>1</v>
      </c>
      <c r="AB623" t="str">
        <f t="shared" si="221"/>
        <v>Solo Star Poster</v>
      </c>
      <c r="AC623" t="s">
        <v>3458</v>
      </c>
      <c r="AD623" t="s">
        <v>3459</v>
      </c>
      <c r="AE623">
        <v>277</v>
      </c>
      <c r="AF623" t="str">
        <f t="shared" si="222"/>
        <v>Very Low</v>
      </c>
      <c r="AG623" t="s">
        <v>9</v>
      </c>
      <c r="AH623" t="s">
        <v>10</v>
      </c>
      <c r="AI623" t="s">
        <v>556</v>
      </c>
      <c r="AJ623" t="str">
        <f t="shared" si="223"/>
        <v>Adult</v>
      </c>
      <c r="AK623">
        <v>70000000</v>
      </c>
      <c r="AL623" t="str">
        <f t="shared" si="224"/>
        <v>Medium Budget</v>
      </c>
      <c r="AM623">
        <v>2002</v>
      </c>
      <c r="AN623">
        <f t="shared" si="225"/>
        <v>23</v>
      </c>
      <c r="AO623" t="str">
        <f t="shared" si="226"/>
        <v>Old Classic</v>
      </c>
      <c r="AP623">
        <v>324</v>
      </c>
      <c r="AQ623" t="str">
        <f t="shared" si="227"/>
        <v>Very Low</v>
      </c>
      <c r="AR623">
        <v>3.6</v>
      </c>
      <c r="AS623" t="str">
        <f t="shared" si="228"/>
        <v>Very Poor</v>
      </c>
      <c r="AT623">
        <v>2.35</v>
      </c>
      <c r="AU623" t="str">
        <f t="shared" si="229"/>
        <v>Cinematic Widescreen</v>
      </c>
      <c r="AV623">
        <v>391</v>
      </c>
      <c r="AW623" t="str">
        <f t="shared" si="230"/>
        <v>Very Low</v>
      </c>
    </row>
    <row r="624" spans="1:49" x14ac:dyDescent="0.3">
      <c r="A624" t="s">
        <v>0</v>
      </c>
      <c r="B624" t="s">
        <v>3460</v>
      </c>
      <c r="C624">
        <v>79</v>
      </c>
      <c r="D624" t="str">
        <f t="shared" si="210"/>
        <v>Low</v>
      </c>
      <c r="E624">
        <v>97</v>
      </c>
      <c r="F624" t="str">
        <f t="shared" si="211"/>
        <v>1h 37m</v>
      </c>
      <c r="G624" t="str">
        <f t="shared" si="212"/>
        <v>Standard Movie</v>
      </c>
      <c r="H624">
        <v>13</v>
      </c>
      <c r="I624" t="str">
        <f t="shared" si="213"/>
        <v>Very Low</v>
      </c>
      <c r="J624">
        <v>695</v>
      </c>
      <c r="K624" t="str">
        <f t="shared" si="214"/>
        <v>Very Low</v>
      </c>
      <c r="L624" t="s">
        <v>3461</v>
      </c>
      <c r="M624">
        <v>11000</v>
      </c>
      <c r="N624" t="str">
        <f t="shared" si="215"/>
        <v>Medium</v>
      </c>
      <c r="O624">
        <v>19819494</v>
      </c>
      <c r="P624" t="str">
        <f t="shared" si="216"/>
        <v>Average</v>
      </c>
      <c r="Q624" t="s">
        <v>435</v>
      </c>
      <c r="R624" t="str">
        <f t="shared" si="217"/>
        <v>Action</v>
      </c>
      <c r="S624">
        <f t="shared" si="218"/>
        <v>4</v>
      </c>
      <c r="T624" t="s">
        <v>437</v>
      </c>
      <c r="U624" t="s">
        <v>3462</v>
      </c>
      <c r="V624">
        <v>26893</v>
      </c>
      <c r="W624" t="str">
        <f t="shared" si="219"/>
        <v>Low</v>
      </c>
      <c r="X624">
        <v>13628</v>
      </c>
      <c r="Y624" t="str">
        <f t="shared" si="220"/>
        <v>Medium</v>
      </c>
      <c r="Z624" t="s">
        <v>1874</v>
      </c>
      <c r="AA624">
        <v>0</v>
      </c>
      <c r="AB624" t="str">
        <f t="shared" si="221"/>
        <v>Symbolic Poster</v>
      </c>
      <c r="AC624" t="s">
        <v>3463</v>
      </c>
      <c r="AD624" t="s">
        <v>3464</v>
      </c>
      <c r="AE624">
        <v>126</v>
      </c>
      <c r="AF624" t="str">
        <f t="shared" si="222"/>
        <v>Very Low</v>
      </c>
      <c r="AG624" t="s">
        <v>9</v>
      </c>
      <c r="AH624" t="s">
        <v>10</v>
      </c>
      <c r="AI624" t="s">
        <v>556</v>
      </c>
      <c r="AJ624" t="str">
        <f t="shared" si="223"/>
        <v>Adult</v>
      </c>
      <c r="AK624">
        <v>70000000</v>
      </c>
      <c r="AL624" t="str">
        <f t="shared" si="224"/>
        <v>Medium Budget</v>
      </c>
      <c r="AM624">
        <v>1998</v>
      </c>
      <c r="AN624">
        <f t="shared" si="225"/>
        <v>27</v>
      </c>
      <c r="AO624" t="str">
        <f t="shared" si="226"/>
        <v>Old Classic</v>
      </c>
      <c r="AP624">
        <v>893</v>
      </c>
      <c r="AQ624" t="str">
        <f t="shared" si="227"/>
        <v>Very Low</v>
      </c>
      <c r="AR624">
        <v>5.8</v>
      </c>
      <c r="AS624" t="str">
        <f t="shared" si="228"/>
        <v>Below Average</v>
      </c>
      <c r="AT624">
        <v>2.35</v>
      </c>
      <c r="AU624" t="str">
        <f t="shared" si="229"/>
        <v>Cinematic Widescreen</v>
      </c>
      <c r="AV624">
        <v>815</v>
      </c>
      <c r="AW624" t="str">
        <f t="shared" si="230"/>
        <v>Very Low</v>
      </c>
    </row>
    <row r="625" spans="1:49" x14ac:dyDescent="0.3">
      <c r="A625" t="s">
        <v>0</v>
      </c>
      <c r="B625" t="s">
        <v>3465</v>
      </c>
      <c r="C625">
        <v>81</v>
      </c>
      <c r="D625" t="str">
        <f t="shared" si="210"/>
        <v>Low</v>
      </c>
      <c r="E625">
        <v>95</v>
      </c>
      <c r="F625" t="str">
        <f t="shared" si="211"/>
        <v>1h 35m</v>
      </c>
      <c r="G625" t="str">
        <f t="shared" si="212"/>
        <v>Standard Movie</v>
      </c>
      <c r="H625">
        <v>101</v>
      </c>
      <c r="I625" t="str">
        <f t="shared" si="213"/>
        <v>Very Low</v>
      </c>
      <c r="J625">
        <v>443</v>
      </c>
      <c r="K625" t="str">
        <f t="shared" si="214"/>
        <v>Very Low</v>
      </c>
      <c r="L625" t="s">
        <v>3466</v>
      </c>
      <c r="M625">
        <v>2000</v>
      </c>
      <c r="N625" t="str">
        <f t="shared" si="215"/>
        <v>Low</v>
      </c>
      <c r="O625">
        <v>13596911</v>
      </c>
      <c r="P625" t="str">
        <f t="shared" si="216"/>
        <v>Average</v>
      </c>
      <c r="Q625" t="s">
        <v>3467</v>
      </c>
      <c r="R625" t="str">
        <f t="shared" si="217"/>
        <v>Action</v>
      </c>
      <c r="S625">
        <f t="shared" si="218"/>
        <v>7</v>
      </c>
      <c r="T625" t="s">
        <v>821</v>
      </c>
      <c r="U625" t="s">
        <v>3468</v>
      </c>
      <c r="V625">
        <v>25572</v>
      </c>
      <c r="W625" t="str">
        <f t="shared" si="219"/>
        <v>Low</v>
      </c>
      <c r="X625">
        <v>3734</v>
      </c>
      <c r="Y625" t="str">
        <f t="shared" si="220"/>
        <v>Low</v>
      </c>
      <c r="Z625" t="s">
        <v>3362</v>
      </c>
      <c r="AA625">
        <v>0</v>
      </c>
      <c r="AB625" t="str">
        <f t="shared" si="221"/>
        <v>Symbolic Poster</v>
      </c>
      <c r="AC625" t="s">
        <v>3469</v>
      </c>
      <c r="AD625" t="s">
        <v>3470</v>
      </c>
      <c r="AE625">
        <v>123</v>
      </c>
      <c r="AF625" t="str">
        <f t="shared" si="222"/>
        <v>Very Low</v>
      </c>
      <c r="AG625" t="s">
        <v>9</v>
      </c>
      <c r="AH625" t="s">
        <v>10</v>
      </c>
      <c r="AI625" t="s">
        <v>66</v>
      </c>
      <c r="AJ625" t="str">
        <f t="shared" si="223"/>
        <v>Family</v>
      </c>
      <c r="AK625">
        <v>70000000</v>
      </c>
      <c r="AL625" t="str">
        <f t="shared" si="224"/>
        <v>Medium Budget</v>
      </c>
      <c r="AM625">
        <v>2001</v>
      </c>
      <c r="AN625">
        <f t="shared" si="225"/>
        <v>24</v>
      </c>
      <c r="AO625" t="str">
        <f t="shared" si="226"/>
        <v>Old Classic</v>
      </c>
      <c r="AP625">
        <v>509</v>
      </c>
      <c r="AQ625" t="str">
        <f t="shared" si="227"/>
        <v>Very Low</v>
      </c>
      <c r="AR625">
        <v>6.2</v>
      </c>
      <c r="AS625" t="str">
        <f t="shared" si="228"/>
        <v>Average</v>
      </c>
      <c r="AT625">
        <v>2.35</v>
      </c>
      <c r="AU625" t="str">
        <f t="shared" si="229"/>
        <v>Cinematic Widescreen</v>
      </c>
      <c r="AV625">
        <v>2000</v>
      </c>
      <c r="AW625" t="str">
        <f t="shared" si="230"/>
        <v>Low</v>
      </c>
    </row>
    <row r="626" spans="1:49" x14ac:dyDescent="0.3">
      <c r="A626" t="s">
        <v>0</v>
      </c>
      <c r="B626" t="s">
        <v>1553</v>
      </c>
      <c r="C626">
        <v>51</v>
      </c>
      <c r="D626" t="str">
        <f t="shared" si="210"/>
        <v>Low</v>
      </c>
      <c r="E626">
        <v>88</v>
      </c>
      <c r="F626" t="str">
        <f t="shared" si="211"/>
        <v>1h 28m</v>
      </c>
      <c r="G626" t="str">
        <f t="shared" si="212"/>
        <v>Featurette</v>
      </c>
      <c r="H626">
        <v>6</v>
      </c>
      <c r="I626" t="str">
        <f t="shared" si="213"/>
        <v>Very Low</v>
      </c>
      <c r="J626">
        <v>854</v>
      </c>
      <c r="K626" t="str">
        <f t="shared" si="214"/>
        <v>Very Low</v>
      </c>
      <c r="L626" t="s">
        <v>401</v>
      </c>
      <c r="M626">
        <v>2000</v>
      </c>
      <c r="N626" t="str">
        <f t="shared" si="215"/>
        <v>Low</v>
      </c>
      <c r="O626">
        <v>8460990</v>
      </c>
      <c r="P626" t="str">
        <f t="shared" si="216"/>
        <v>Flop</v>
      </c>
      <c r="Q626" t="s">
        <v>3471</v>
      </c>
      <c r="R626" t="str">
        <f t="shared" si="217"/>
        <v>Adventure</v>
      </c>
      <c r="S626">
        <f t="shared" si="218"/>
        <v>5</v>
      </c>
      <c r="T626" t="s">
        <v>3472</v>
      </c>
      <c r="U626" t="s">
        <v>3473</v>
      </c>
      <c r="V626">
        <v>5116</v>
      </c>
      <c r="W626" t="str">
        <f t="shared" si="219"/>
        <v>Very Low</v>
      </c>
      <c r="X626">
        <v>6946</v>
      </c>
      <c r="Y626" t="str">
        <f t="shared" si="220"/>
        <v>Low</v>
      </c>
      <c r="Z626" t="s">
        <v>3474</v>
      </c>
      <c r="AA626">
        <v>1</v>
      </c>
      <c r="AB626" t="str">
        <f t="shared" si="221"/>
        <v>Solo Star Poster</v>
      </c>
      <c r="AC626" t="s">
        <v>3475</v>
      </c>
      <c r="AD626" t="s">
        <v>3476</v>
      </c>
      <c r="AE626">
        <v>54</v>
      </c>
      <c r="AF626" t="str">
        <f t="shared" si="222"/>
        <v>Very Low</v>
      </c>
      <c r="AG626" t="s">
        <v>9</v>
      </c>
      <c r="AH626" t="s">
        <v>10</v>
      </c>
      <c r="AI626" t="s">
        <v>66</v>
      </c>
      <c r="AJ626" t="str">
        <f t="shared" si="223"/>
        <v>Family</v>
      </c>
      <c r="AK626">
        <v>70000000</v>
      </c>
      <c r="AL626" t="str">
        <f t="shared" si="224"/>
        <v>Medium Budget</v>
      </c>
      <c r="AM626">
        <v>2013</v>
      </c>
      <c r="AN626">
        <f t="shared" si="225"/>
        <v>12</v>
      </c>
      <c r="AO626" t="str">
        <f t="shared" si="226"/>
        <v>Modern Classic</v>
      </c>
      <c r="AP626">
        <v>1000</v>
      </c>
      <c r="AQ626" t="str">
        <f t="shared" si="227"/>
        <v>Very Low</v>
      </c>
      <c r="AR626">
        <v>5.6</v>
      </c>
      <c r="AS626" t="str">
        <f t="shared" si="228"/>
        <v>Below Average</v>
      </c>
      <c r="AT626">
        <f>AT625</f>
        <v>2.35</v>
      </c>
      <c r="AU626" t="str">
        <f t="shared" si="229"/>
        <v>Cinematic Widescreen</v>
      </c>
      <c r="AV626">
        <v>5000</v>
      </c>
      <c r="AW626" t="str">
        <f t="shared" si="230"/>
        <v>Low</v>
      </c>
    </row>
    <row r="627" spans="1:49" x14ac:dyDescent="0.3">
      <c r="A627" t="s">
        <v>0</v>
      </c>
      <c r="B627" t="s">
        <v>1604</v>
      </c>
      <c r="C627">
        <v>261</v>
      </c>
      <c r="D627" t="str">
        <f t="shared" si="210"/>
        <v>Medium</v>
      </c>
      <c r="E627">
        <v>133</v>
      </c>
      <c r="F627" t="str">
        <f t="shared" si="211"/>
        <v>2h 13m</v>
      </c>
      <c r="G627" t="str">
        <f t="shared" si="212"/>
        <v>Long Movie</v>
      </c>
      <c r="H627">
        <v>0</v>
      </c>
      <c r="I627" t="str">
        <f t="shared" si="213"/>
        <v>Very Low</v>
      </c>
      <c r="J627">
        <v>301</v>
      </c>
      <c r="K627" t="str">
        <f t="shared" si="214"/>
        <v>Very Low</v>
      </c>
      <c r="L627" t="s">
        <v>3477</v>
      </c>
      <c r="M627">
        <v>26000</v>
      </c>
      <c r="N627" t="str">
        <f t="shared" si="215"/>
        <v>Medium</v>
      </c>
      <c r="O627">
        <v>7097125</v>
      </c>
      <c r="P627" t="str">
        <f t="shared" si="216"/>
        <v>Flop</v>
      </c>
      <c r="Q627" t="s">
        <v>1091</v>
      </c>
      <c r="R627" t="str">
        <f t="shared" si="217"/>
        <v>Action</v>
      </c>
      <c r="S627">
        <f t="shared" si="218"/>
        <v>5</v>
      </c>
      <c r="T627" t="s">
        <v>69</v>
      </c>
      <c r="U627" t="s">
        <v>3478</v>
      </c>
      <c r="V627">
        <v>38983</v>
      </c>
      <c r="W627" t="str">
        <f t="shared" si="219"/>
        <v>Low</v>
      </c>
      <c r="X627">
        <v>28129</v>
      </c>
      <c r="Y627" t="str">
        <f t="shared" si="220"/>
        <v>Medium</v>
      </c>
      <c r="Z627" t="s">
        <v>3479</v>
      </c>
      <c r="AA627">
        <v>1</v>
      </c>
      <c r="AB627" t="str">
        <f t="shared" si="221"/>
        <v>Solo Star Poster</v>
      </c>
      <c r="AC627" t="s">
        <v>3480</v>
      </c>
      <c r="AD627" t="s">
        <v>3481</v>
      </c>
      <c r="AE627">
        <v>207</v>
      </c>
      <c r="AF627" t="str">
        <f t="shared" si="222"/>
        <v>Very Low</v>
      </c>
      <c r="AG627" t="s">
        <v>9</v>
      </c>
      <c r="AH627" t="s">
        <v>10</v>
      </c>
      <c r="AI627" t="s">
        <v>556</v>
      </c>
      <c r="AJ627" t="str">
        <f t="shared" si="223"/>
        <v>Adult</v>
      </c>
      <c r="AK627">
        <v>70000000</v>
      </c>
      <c r="AL627" t="str">
        <f t="shared" si="224"/>
        <v>Medium Budget</v>
      </c>
      <c r="AM627">
        <v>2015</v>
      </c>
      <c r="AN627">
        <f t="shared" si="225"/>
        <v>10</v>
      </c>
      <c r="AO627" t="str">
        <f t="shared" si="226"/>
        <v>Modern Classic</v>
      </c>
      <c r="AP627">
        <v>326</v>
      </c>
      <c r="AQ627" t="str">
        <f t="shared" si="227"/>
        <v>Very Low</v>
      </c>
      <c r="AR627">
        <v>5.4</v>
      </c>
      <c r="AS627" t="str">
        <f t="shared" si="228"/>
        <v>Below Average</v>
      </c>
      <c r="AT627">
        <v>2.35</v>
      </c>
      <c r="AU627" t="str">
        <f t="shared" si="229"/>
        <v>Cinematic Widescreen</v>
      </c>
      <c r="AV627">
        <v>11000</v>
      </c>
      <c r="AW627" t="str">
        <f t="shared" si="230"/>
        <v>Medium</v>
      </c>
    </row>
    <row r="628" spans="1:49" x14ac:dyDescent="0.3">
      <c r="A628" t="s">
        <v>0</v>
      </c>
      <c r="B628" t="s">
        <v>3482</v>
      </c>
      <c r="C628">
        <v>197</v>
      </c>
      <c r="D628" t="str">
        <f t="shared" si="210"/>
        <v>Low</v>
      </c>
      <c r="E628">
        <v>106</v>
      </c>
      <c r="F628" t="str">
        <f t="shared" si="211"/>
        <v>1h 46m</v>
      </c>
      <c r="G628" t="str">
        <f t="shared" si="212"/>
        <v>Standard Movie</v>
      </c>
      <c r="H628">
        <v>14</v>
      </c>
      <c r="I628" t="str">
        <f t="shared" si="213"/>
        <v>Very Low</v>
      </c>
      <c r="J628">
        <v>582</v>
      </c>
      <c r="K628" t="str">
        <f t="shared" si="214"/>
        <v>Very Low</v>
      </c>
      <c r="L628" t="s">
        <v>3483</v>
      </c>
      <c r="M628">
        <v>11000</v>
      </c>
      <c r="N628" t="str">
        <f t="shared" si="215"/>
        <v>Medium</v>
      </c>
      <c r="O628">
        <v>37760080</v>
      </c>
      <c r="P628" t="str">
        <f t="shared" si="216"/>
        <v>Average</v>
      </c>
      <c r="Q628" t="s">
        <v>1560</v>
      </c>
      <c r="R628" t="str">
        <f t="shared" si="217"/>
        <v>Action</v>
      </c>
      <c r="S628">
        <f t="shared" si="218"/>
        <v>5</v>
      </c>
      <c r="T628" t="s">
        <v>536</v>
      </c>
      <c r="U628" t="s">
        <v>3484</v>
      </c>
      <c r="V628">
        <v>72868</v>
      </c>
      <c r="W628" t="str">
        <f t="shared" si="219"/>
        <v>Medium</v>
      </c>
      <c r="X628">
        <v>12871</v>
      </c>
      <c r="Y628" t="str">
        <f t="shared" si="220"/>
        <v>Medium</v>
      </c>
      <c r="Z628" t="s">
        <v>467</v>
      </c>
      <c r="AA628">
        <v>2</v>
      </c>
      <c r="AB628" t="str">
        <f t="shared" si="221"/>
        <v>Duo/Trio Poster</v>
      </c>
      <c r="AC628" t="s">
        <v>3485</v>
      </c>
      <c r="AD628" t="s">
        <v>3486</v>
      </c>
      <c r="AE628">
        <v>618</v>
      </c>
      <c r="AF628" t="str">
        <f t="shared" si="222"/>
        <v>Low</v>
      </c>
      <c r="AG628" t="s">
        <v>9</v>
      </c>
      <c r="AH628" t="s">
        <v>10</v>
      </c>
      <c r="AI628" t="s">
        <v>66</v>
      </c>
      <c r="AJ628" t="str">
        <f t="shared" si="223"/>
        <v>Family</v>
      </c>
      <c r="AK628">
        <v>70000000</v>
      </c>
      <c r="AL628" t="str">
        <f t="shared" si="224"/>
        <v>Medium Budget</v>
      </c>
      <c r="AM628">
        <v>2004</v>
      </c>
      <c r="AN628">
        <f t="shared" si="225"/>
        <v>21</v>
      </c>
      <c r="AO628" t="str">
        <f t="shared" si="226"/>
        <v>Old Classic</v>
      </c>
      <c r="AP628">
        <v>1000</v>
      </c>
      <c r="AQ628" t="str">
        <f t="shared" si="227"/>
        <v>Very Low</v>
      </c>
      <c r="AR628">
        <v>6.1</v>
      </c>
      <c r="AS628" t="str">
        <f t="shared" si="228"/>
        <v>Average</v>
      </c>
      <c r="AT628">
        <v>1.85</v>
      </c>
      <c r="AU628" t="str">
        <f t="shared" si="229"/>
        <v>HDTV / Widescreen</v>
      </c>
      <c r="AV628">
        <v>0</v>
      </c>
      <c r="AW628" t="str">
        <f t="shared" si="230"/>
        <v>Very Low</v>
      </c>
    </row>
    <row r="629" spans="1:49" x14ac:dyDescent="0.3">
      <c r="A629" t="s">
        <v>0</v>
      </c>
      <c r="B629" t="s">
        <v>3487</v>
      </c>
      <c r="C629">
        <v>159</v>
      </c>
      <c r="D629" t="str">
        <f t="shared" si="210"/>
        <v>Low</v>
      </c>
      <c r="E629">
        <v>116</v>
      </c>
      <c r="F629" t="str">
        <f t="shared" si="211"/>
        <v>1h 56m</v>
      </c>
      <c r="G629" t="str">
        <f t="shared" si="212"/>
        <v>Standard Movie</v>
      </c>
      <c r="H629">
        <v>105</v>
      </c>
      <c r="I629" t="str">
        <f t="shared" si="213"/>
        <v>Very Low</v>
      </c>
      <c r="J629">
        <v>246</v>
      </c>
      <c r="K629" t="str">
        <f t="shared" si="214"/>
        <v>Very Low</v>
      </c>
      <c r="L629" t="s">
        <v>3488</v>
      </c>
      <c r="M629">
        <v>844</v>
      </c>
      <c r="N629" t="str">
        <f t="shared" si="215"/>
        <v>Low</v>
      </c>
      <c r="O629">
        <v>5851188</v>
      </c>
      <c r="P629" t="str">
        <f t="shared" si="216"/>
        <v>Flop</v>
      </c>
      <c r="Q629" t="s">
        <v>2186</v>
      </c>
      <c r="R629" t="str">
        <f t="shared" si="217"/>
        <v>Crime</v>
      </c>
      <c r="S629">
        <f t="shared" si="218"/>
        <v>3</v>
      </c>
      <c r="T629" t="s">
        <v>3489</v>
      </c>
      <c r="U629" t="s">
        <v>3490</v>
      </c>
      <c r="V629">
        <v>31124</v>
      </c>
      <c r="W629" t="str">
        <f t="shared" si="219"/>
        <v>Low</v>
      </c>
      <c r="X629">
        <v>1899</v>
      </c>
      <c r="Y629" t="str">
        <f t="shared" si="220"/>
        <v>Low</v>
      </c>
      <c r="Z629" t="s">
        <v>3491</v>
      </c>
      <c r="AA629">
        <v>1</v>
      </c>
      <c r="AB629" t="str">
        <f t="shared" si="221"/>
        <v>Solo Star Poster</v>
      </c>
      <c r="AC629" t="s">
        <v>3492</v>
      </c>
      <c r="AD629" t="s">
        <v>3493</v>
      </c>
      <c r="AE629">
        <v>313</v>
      </c>
      <c r="AF629" t="str">
        <f t="shared" si="222"/>
        <v>Very Low</v>
      </c>
      <c r="AG629" t="s">
        <v>9</v>
      </c>
      <c r="AH629" t="s">
        <v>28</v>
      </c>
      <c r="AI629" t="s">
        <v>556</v>
      </c>
      <c r="AJ629" t="str">
        <f t="shared" si="223"/>
        <v>Adult</v>
      </c>
      <c r="AK629">
        <v>70000000</v>
      </c>
      <c r="AL629" t="str">
        <f t="shared" si="224"/>
        <v>Medium Budget</v>
      </c>
      <c r="AM629">
        <v>2006</v>
      </c>
      <c r="AN629">
        <f t="shared" si="225"/>
        <v>19</v>
      </c>
      <c r="AO629" t="str">
        <f t="shared" si="226"/>
        <v>Old Classic</v>
      </c>
      <c r="AP629">
        <v>729</v>
      </c>
      <c r="AQ629" t="str">
        <f t="shared" si="227"/>
        <v>Very Low</v>
      </c>
      <c r="AR629">
        <v>4.2</v>
      </c>
      <c r="AS629" t="str">
        <f t="shared" si="228"/>
        <v>Poor</v>
      </c>
      <c r="AT629">
        <v>2.35</v>
      </c>
      <c r="AU629" t="str">
        <f t="shared" si="229"/>
        <v>Cinematic Widescreen</v>
      </c>
      <c r="AV629">
        <v>764</v>
      </c>
      <c r="AW629" t="str">
        <f t="shared" si="230"/>
        <v>Very Low</v>
      </c>
    </row>
    <row r="630" spans="1:49" x14ac:dyDescent="0.3">
      <c r="A630" t="s">
        <v>0</v>
      </c>
      <c r="B630" t="s">
        <v>3494</v>
      </c>
      <c r="C630">
        <v>286</v>
      </c>
      <c r="D630" t="str">
        <f t="shared" si="210"/>
        <v>Medium</v>
      </c>
      <c r="E630">
        <v>115</v>
      </c>
      <c r="F630" t="str">
        <f t="shared" si="211"/>
        <v>1h 55m</v>
      </c>
      <c r="G630" t="str">
        <f t="shared" si="212"/>
        <v>Standard Movie</v>
      </c>
      <c r="H630">
        <v>101</v>
      </c>
      <c r="I630" t="str">
        <f t="shared" si="213"/>
        <v>Very Low</v>
      </c>
      <c r="J630">
        <v>585</v>
      </c>
      <c r="K630" t="str">
        <f t="shared" si="214"/>
        <v>Very Low</v>
      </c>
      <c r="L630" t="s">
        <v>3495</v>
      </c>
      <c r="M630">
        <v>13000</v>
      </c>
      <c r="N630" t="str">
        <f t="shared" si="215"/>
        <v>Medium</v>
      </c>
      <c r="O630">
        <v>25121291</v>
      </c>
      <c r="P630" t="str">
        <f t="shared" si="216"/>
        <v>Average</v>
      </c>
      <c r="Q630" t="s">
        <v>3496</v>
      </c>
      <c r="R630" t="str">
        <f t="shared" si="217"/>
        <v>Action</v>
      </c>
      <c r="S630">
        <f t="shared" si="218"/>
        <v>5</v>
      </c>
      <c r="T630" t="s">
        <v>1755</v>
      </c>
      <c r="U630" t="s">
        <v>3497</v>
      </c>
      <c r="V630">
        <v>177653</v>
      </c>
      <c r="W630" t="str">
        <f t="shared" si="219"/>
        <v>Medium</v>
      </c>
      <c r="X630">
        <v>15708</v>
      </c>
      <c r="Y630" t="str">
        <f t="shared" si="220"/>
        <v>Medium</v>
      </c>
      <c r="Z630" t="s">
        <v>3498</v>
      </c>
      <c r="AA630">
        <v>1</v>
      </c>
      <c r="AB630" t="str">
        <f t="shared" si="221"/>
        <v>Solo Star Poster</v>
      </c>
      <c r="AC630" t="s">
        <v>3499</v>
      </c>
      <c r="AD630" t="s">
        <v>3500</v>
      </c>
      <c r="AE630">
        <v>279</v>
      </c>
      <c r="AF630" t="str">
        <f t="shared" si="222"/>
        <v>Very Low</v>
      </c>
      <c r="AG630" t="s">
        <v>9</v>
      </c>
      <c r="AH630" t="s">
        <v>10</v>
      </c>
      <c r="AI630" t="s">
        <v>556</v>
      </c>
      <c r="AJ630" t="str">
        <f t="shared" si="223"/>
        <v>Adult</v>
      </c>
      <c r="AK630">
        <v>50000000</v>
      </c>
      <c r="AL630" t="str">
        <f t="shared" si="224"/>
        <v>Medium Budget</v>
      </c>
      <c r="AM630">
        <v>2013</v>
      </c>
      <c r="AN630">
        <f t="shared" si="225"/>
        <v>12</v>
      </c>
      <c r="AO630" t="str">
        <f t="shared" si="226"/>
        <v>Modern Classic</v>
      </c>
      <c r="AP630">
        <v>1000</v>
      </c>
      <c r="AQ630" t="str">
        <f t="shared" si="227"/>
        <v>Very Low</v>
      </c>
      <c r="AR630">
        <v>6.7</v>
      </c>
      <c r="AS630" t="str">
        <f t="shared" si="228"/>
        <v>Average</v>
      </c>
      <c r="AT630">
        <v>2.35</v>
      </c>
      <c r="AU630" t="str">
        <f t="shared" si="229"/>
        <v>Cinematic Widescreen</v>
      </c>
      <c r="AV630">
        <v>34000</v>
      </c>
      <c r="AW630" t="str">
        <f t="shared" si="230"/>
        <v>Medium</v>
      </c>
    </row>
    <row r="631" spans="1:49" x14ac:dyDescent="0.3">
      <c r="A631" t="s">
        <v>0</v>
      </c>
      <c r="B631" t="s">
        <v>2037</v>
      </c>
      <c r="C631">
        <v>156</v>
      </c>
      <c r="D631" t="str">
        <f t="shared" si="210"/>
        <v>Low</v>
      </c>
      <c r="E631">
        <v>99</v>
      </c>
      <c r="F631" t="str">
        <f t="shared" si="211"/>
        <v>1h 39m</v>
      </c>
      <c r="G631" t="str">
        <f t="shared" si="212"/>
        <v>Standard Movie</v>
      </c>
      <c r="H631">
        <v>212</v>
      </c>
      <c r="I631" t="str">
        <f t="shared" si="213"/>
        <v>Very Low</v>
      </c>
      <c r="J631">
        <v>182</v>
      </c>
      <c r="K631" t="str">
        <f t="shared" si="214"/>
        <v>Very Low</v>
      </c>
      <c r="L631" t="s">
        <v>3501</v>
      </c>
      <c r="M631">
        <v>576</v>
      </c>
      <c r="N631" t="str">
        <f t="shared" si="215"/>
        <v>Low</v>
      </c>
      <c r="O631">
        <v>18821279</v>
      </c>
      <c r="P631" t="str">
        <f t="shared" si="216"/>
        <v>Average</v>
      </c>
      <c r="Q631" t="s">
        <v>14</v>
      </c>
      <c r="R631" t="str">
        <f t="shared" si="217"/>
        <v>Action</v>
      </c>
      <c r="S631">
        <f t="shared" si="218"/>
        <v>3</v>
      </c>
      <c r="T631" t="s">
        <v>3502</v>
      </c>
      <c r="U631" t="s">
        <v>3503</v>
      </c>
      <c r="V631">
        <v>44891</v>
      </c>
      <c r="W631" t="str">
        <f t="shared" si="219"/>
        <v>Low</v>
      </c>
      <c r="X631">
        <v>1520</v>
      </c>
      <c r="Y631" t="str">
        <f t="shared" si="220"/>
        <v>Low</v>
      </c>
      <c r="Z631" t="s">
        <v>3504</v>
      </c>
      <c r="AA631">
        <v>0</v>
      </c>
      <c r="AB631" t="str">
        <f t="shared" si="221"/>
        <v>Symbolic Poster</v>
      </c>
      <c r="AC631" t="s">
        <v>3505</v>
      </c>
      <c r="AD631" t="s">
        <v>3506</v>
      </c>
      <c r="AE631">
        <v>202</v>
      </c>
      <c r="AF631" t="str">
        <f t="shared" si="222"/>
        <v>Very Low</v>
      </c>
      <c r="AG631" t="s">
        <v>9</v>
      </c>
      <c r="AH631" t="s">
        <v>10</v>
      </c>
      <c r="AI631" t="s">
        <v>11</v>
      </c>
      <c r="AJ631" t="str">
        <f t="shared" si="223"/>
        <v>Teen</v>
      </c>
      <c r="AK631">
        <v>70000000</v>
      </c>
      <c r="AL631" t="str">
        <f t="shared" si="224"/>
        <v>Medium Budget</v>
      </c>
      <c r="AM631">
        <v>2014</v>
      </c>
      <c r="AN631">
        <f t="shared" si="225"/>
        <v>11</v>
      </c>
      <c r="AO631" t="str">
        <f t="shared" si="226"/>
        <v>Modern Classic</v>
      </c>
      <c r="AP631">
        <v>358</v>
      </c>
      <c r="AQ631" t="str">
        <f t="shared" si="227"/>
        <v>Very Low</v>
      </c>
      <c r="AR631">
        <v>4.2</v>
      </c>
      <c r="AS631" t="str">
        <f t="shared" si="228"/>
        <v>Poor</v>
      </c>
      <c r="AT631">
        <v>2.35</v>
      </c>
      <c r="AU631" t="str">
        <f t="shared" si="229"/>
        <v>Cinematic Widescreen</v>
      </c>
      <c r="AV631">
        <v>12000</v>
      </c>
      <c r="AW631" t="str">
        <f t="shared" si="230"/>
        <v>Medium</v>
      </c>
    </row>
    <row r="632" spans="1:49" x14ac:dyDescent="0.3">
      <c r="A632" t="s">
        <v>0</v>
      </c>
      <c r="B632" t="s">
        <v>3507</v>
      </c>
      <c r="C632">
        <v>176</v>
      </c>
      <c r="D632" t="str">
        <f t="shared" si="210"/>
        <v>Low</v>
      </c>
      <c r="E632">
        <v>124</v>
      </c>
      <c r="F632" t="str">
        <f t="shared" si="211"/>
        <v>2h 4m</v>
      </c>
      <c r="G632" t="str">
        <f t="shared" si="212"/>
        <v>Long Movie</v>
      </c>
      <c r="H632">
        <v>31</v>
      </c>
      <c r="I632" t="str">
        <f t="shared" si="213"/>
        <v>Very Low</v>
      </c>
      <c r="J632">
        <v>497</v>
      </c>
      <c r="K632" t="str">
        <f t="shared" si="214"/>
        <v>Very Low</v>
      </c>
      <c r="L632" t="s">
        <v>2254</v>
      </c>
      <c r="M632">
        <v>11000</v>
      </c>
      <c r="N632" t="str">
        <f t="shared" si="215"/>
        <v>Medium</v>
      </c>
      <c r="O632">
        <v>118471320</v>
      </c>
      <c r="P632" t="str">
        <f t="shared" si="216"/>
        <v>Hit</v>
      </c>
      <c r="Q632" t="s">
        <v>894</v>
      </c>
      <c r="R632" t="str">
        <f t="shared" si="217"/>
        <v>Action</v>
      </c>
      <c r="S632">
        <f t="shared" si="218"/>
        <v>3</v>
      </c>
      <c r="T632" t="s">
        <v>437</v>
      </c>
      <c r="U632" t="s">
        <v>3508</v>
      </c>
      <c r="V632">
        <v>86504</v>
      </c>
      <c r="W632" t="str">
        <f t="shared" si="219"/>
        <v>Medium</v>
      </c>
      <c r="X632">
        <v>12556</v>
      </c>
      <c r="Y632" t="str">
        <f t="shared" si="220"/>
        <v>Medium</v>
      </c>
      <c r="Z632" t="s">
        <v>3509</v>
      </c>
      <c r="AA632">
        <v>0</v>
      </c>
      <c r="AB632" t="str">
        <f t="shared" si="221"/>
        <v>Symbolic Poster</v>
      </c>
      <c r="AC632" t="s">
        <v>3510</v>
      </c>
      <c r="AD632" t="s">
        <v>3511</v>
      </c>
      <c r="AE632">
        <v>568</v>
      </c>
      <c r="AF632" t="str">
        <f t="shared" si="222"/>
        <v>Low</v>
      </c>
      <c r="AG632" t="s">
        <v>9</v>
      </c>
      <c r="AH632" t="s">
        <v>10</v>
      </c>
      <c r="AI632" t="s">
        <v>11</v>
      </c>
      <c r="AJ632" t="str">
        <f t="shared" si="223"/>
        <v>Teen</v>
      </c>
      <c r="AK632">
        <v>68000000</v>
      </c>
      <c r="AL632" t="str">
        <f t="shared" si="224"/>
        <v>Medium Budget</v>
      </c>
      <c r="AM632">
        <v>2002</v>
      </c>
      <c r="AN632">
        <f t="shared" si="225"/>
        <v>23</v>
      </c>
      <c r="AO632" t="str">
        <f t="shared" si="226"/>
        <v>Old Classic</v>
      </c>
      <c r="AP632">
        <v>655</v>
      </c>
      <c r="AQ632" t="str">
        <f t="shared" si="227"/>
        <v>Very Low</v>
      </c>
      <c r="AR632">
        <v>6.4</v>
      </c>
      <c r="AS632" t="str">
        <f t="shared" si="228"/>
        <v>Average</v>
      </c>
      <c r="AT632">
        <v>2.35</v>
      </c>
      <c r="AU632" t="str">
        <f t="shared" si="229"/>
        <v>Cinematic Widescreen</v>
      </c>
      <c r="AV632">
        <v>0</v>
      </c>
      <c r="AW632" t="str">
        <f t="shared" si="230"/>
        <v>Very Low</v>
      </c>
    </row>
    <row r="633" spans="1:49" x14ac:dyDescent="0.3">
      <c r="A633" t="s">
        <v>0</v>
      </c>
      <c r="B633" t="s">
        <v>3512</v>
      </c>
      <c r="C633">
        <v>293</v>
      </c>
      <c r="D633" t="str">
        <f t="shared" si="210"/>
        <v>Medium</v>
      </c>
      <c r="E633">
        <v>124</v>
      </c>
      <c r="F633" t="str">
        <f t="shared" si="211"/>
        <v>2h 4m</v>
      </c>
      <c r="G633" t="str">
        <f t="shared" si="212"/>
        <v>Long Movie</v>
      </c>
      <c r="H633">
        <v>171</v>
      </c>
      <c r="I633" t="str">
        <f t="shared" si="213"/>
        <v>Very Low</v>
      </c>
      <c r="J633">
        <v>10000</v>
      </c>
      <c r="K633" t="str">
        <f t="shared" si="214"/>
        <v>Low</v>
      </c>
      <c r="L633" t="s">
        <v>528</v>
      </c>
      <c r="M633">
        <v>21000</v>
      </c>
      <c r="N633" t="str">
        <f t="shared" si="215"/>
        <v>Medium</v>
      </c>
      <c r="O633">
        <v>300523113</v>
      </c>
      <c r="P633" t="str">
        <f t="shared" si="216"/>
        <v>Superhit</v>
      </c>
      <c r="Q633" t="s">
        <v>1076</v>
      </c>
      <c r="R633" t="str">
        <f t="shared" si="217"/>
        <v>Adventure</v>
      </c>
      <c r="S633">
        <f t="shared" si="218"/>
        <v>4</v>
      </c>
      <c r="T633" t="s">
        <v>739</v>
      </c>
      <c r="U633" t="s">
        <v>3513</v>
      </c>
      <c r="V633">
        <v>184637</v>
      </c>
      <c r="W633" t="str">
        <f t="shared" si="219"/>
        <v>Medium</v>
      </c>
      <c r="X633">
        <v>52547</v>
      </c>
      <c r="Y633" t="str">
        <f t="shared" si="220"/>
        <v>High</v>
      </c>
      <c r="Z633" t="s">
        <v>2427</v>
      </c>
      <c r="AA633">
        <v>3</v>
      </c>
      <c r="AB633" t="str">
        <f t="shared" si="221"/>
        <v>Duo/Trio Poster</v>
      </c>
      <c r="AC633" t="s">
        <v>3514</v>
      </c>
      <c r="AD633" t="s">
        <v>3515</v>
      </c>
      <c r="AE633">
        <v>498</v>
      </c>
      <c r="AF633" t="str">
        <f t="shared" si="222"/>
        <v>Very Low</v>
      </c>
      <c r="AG633" t="s">
        <v>9</v>
      </c>
      <c r="AH633" t="s">
        <v>10</v>
      </c>
      <c r="AI633" t="s">
        <v>11</v>
      </c>
      <c r="AJ633" t="str">
        <f t="shared" si="223"/>
        <v>Teen</v>
      </c>
      <c r="AK633">
        <v>68000000</v>
      </c>
      <c r="AL633" t="str">
        <f t="shared" si="224"/>
        <v>Medium Budget</v>
      </c>
      <c r="AM633">
        <v>2010</v>
      </c>
      <c r="AN633">
        <f t="shared" si="225"/>
        <v>15</v>
      </c>
      <c r="AO633" t="str">
        <f t="shared" si="226"/>
        <v>Modern Classic</v>
      </c>
      <c r="AP633">
        <v>17000</v>
      </c>
      <c r="AQ633" t="str">
        <f t="shared" si="227"/>
        <v>Medium</v>
      </c>
      <c r="AR633">
        <v>4.9000000000000004</v>
      </c>
      <c r="AS633" t="str">
        <f t="shared" si="228"/>
        <v>Poor</v>
      </c>
      <c r="AT633">
        <v>2.35</v>
      </c>
      <c r="AU633" t="str">
        <f t="shared" si="229"/>
        <v>Cinematic Widescreen</v>
      </c>
      <c r="AV633">
        <v>29000</v>
      </c>
      <c r="AW633" t="str">
        <f t="shared" si="230"/>
        <v>Medium</v>
      </c>
    </row>
    <row r="634" spans="1:49" x14ac:dyDescent="0.3">
      <c r="A634" t="s">
        <v>0</v>
      </c>
      <c r="B634" t="s">
        <v>1925</v>
      </c>
      <c r="C634">
        <v>141</v>
      </c>
      <c r="D634" t="str">
        <f t="shared" si="210"/>
        <v>Low</v>
      </c>
      <c r="E634">
        <v>124</v>
      </c>
      <c r="F634" t="str">
        <f t="shared" si="211"/>
        <v>2h 4m</v>
      </c>
      <c r="G634" t="str">
        <f t="shared" si="212"/>
        <v>Long Movie</v>
      </c>
      <c r="H634">
        <v>0</v>
      </c>
      <c r="I634" t="str">
        <f t="shared" si="213"/>
        <v>Very Low</v>
      </c>
      <c r="J634">
        <v>580</v>
      </c>
      <c r="K634" t="str">
        <f t="shared" si="214"/>
        <v>Very Low</v>
      </c>
      <c r="L634" t="s">
        <v>90</v>
      </c>
      <c r="M634">
        <v>22000</v>
      </c>
      <c r="N634" t="str">
        <f t="shared" si="215"/>
        <v>Medium</v>
      </c>
      <c r="O634">
        <v>71069884</v>
      </c>
      <c r="P634" t="str">
        <f t="shared" si="216"/>
        <v>Hit</v>
      </c>
      <c r="Q634" t="s">
        <v>2096</v>
      </c>
      <c r="R634" t="str">
        <f t="shared" si="217"/>
        <v>Crime</v>
      </c>
      <c r="S634">
        <f t="shared" si="218"/>
        <v>3</v>
      </c>
      <c r="T634" t="s">
        <v>1717</v>
      </c>
      <c r="U634" t="s">
        <v>3516</v>
      </c>
      <c r="V634">
        <v>101899</v>
      </c>
      <c r="W634" t="str">
        <f t="shared" si="219"/>
        <v>Medium</v>
      </c>
      <c r="X634">
        <v>32871</v>
      </c>
      <c r="Y634" t="str">
        <f t="shared" si="220"/>
        <v>Medium</v>
      </c>
      <c r="Z634" t="s">
        <v>3517</v>
      </c>
      <c r="AA634">
        <v>0</v>
      </c>
      <c r="AB634" t="str">
        <f t="shared" si="221"/>
        <v>Symbolic Poster</v>
      </c>
      <c r="AC634" t="s">
        <v>3518</v>
      </c>
      <c r="AD634" t="s">
        <v>3519</v>
      </c>
      <c r="AE634">
        <v>445</v>
      </c>
      <c r="AF634" t="str">
        <f t="shared" si="222"/>
        <v>Very Low</v>
      </c>
      <c r="AG634" t="s">
        <v>9</v>
      </c>
      <c r="AH634" t="s">
        <v>10</v>
      </c>
      <c r="AI634" t="s">
        <v>556</v>
      </c>
      <c r="AJ634" t="str">
        <f t="shared" si="223"/>
        <v>Adult</v>
      </c>
      <c r="AK634">
        <v>68000000</v>
      </c>
      <c r="AL634" t="str">
        <f t="shared" si="224"/>
        <v>Medium Budget</v>
      </c>
      <c r="AM634">
        <v>2001</v>
      </c>
      <c r="AN634">
        <f t="shared" si="225"/>
        <v>24</v>
      </c>
      <c r="AO634" t="str">
        <f t="shared" si="226"/>
        <v>Old Classic</v>
      </c>
      <c r="AP634">
        <v>10000</v>
      </c>
      <c r="AQ634" t="str">
        <f t="shared" si="227"/>
        <v>Low</v>
      </c>
      <c r="AR634">
        <v>6.8</v>
      </c>
      <c r="AS634" t="str">
        <f t="shared" si="228"/>
        <v>Average</v>
      </c>
      <c r="AT634">
        <v>2.35</v>
      </c>
      <c r="AU634" t="str">
        <f t="shared" si="229"/>
        <v>Cinematic Widescreen</v>
      </c>
      <c r="AV634">
        <v>0</v>
      </c>
      <c r="AW634" t="str">
        <f t="shared" si="230"/>
        <v>Very Low</v>
      </c>
    </row>
    <row r="635" spans="1:49" x14ac:dyDescent="0.3">
      <c r="A635" t="s">
        <v>0</v>
      </c>
      <c r="B635" t="s">
        <v>2947</v>
      </c>
      <c r="C635">
        <v>304</v>
      </c>
      <c r="D635" t="str">
        <f t="shared" si="210"/>
        <v>Medium</v>
      </c>
      <c r="E635">
        <v>87</v>
      </c>
      <c r="F635" t="str">
        <f t="shared" si="211"/>
        <v>1h 27m</v>
      </c>
      <c r="G635" t="str">
        <f t="shared" si="212"/>
        <v>Featurette</v>
      </c>
      <c r="H635">
        <v>275</v>
      </c>
      <c r="I635" t="str">
        <f t="shared" si="213"/>
        <v>Very Low</v>
      </c>
      <c r="J635">
        <v>975</v>
      </c>
      <c r="K635" t="str">
        <f t="shared" si="214"/>
        <v>Very Low</v>
      </c>
      <c r="L635" t="s">
        <v>2948</v>
      </c>
      <c r="M635">
        <v>7000</v>
      </c>
      <c r="N635" t="str">
        <f t="shared" si="215"/>
        <v>Low</v>
      </c>
      <c r="O635">
        <v>251501645</v>
      </c>
      <c r="P635" t="str">
        <f t="shared" si="216"/>
        <v>Superhit</v>
      </c>
      <c r="Q635" t="s">
        <v>2937</v>
      </c>
      <c r="R635" t="str">
        <f t="shared" si="217"/>
        <v>Animation</v>
      </c>
      <c r="S635">
        <f t="shared" si="218"/>
        <v>3</v>
      </c>
      <c r="T635" t="s">
        <v>489</v>
      </c>
      <c r="U635" t="s">
        <v>3520</v>
      </c>
      <c r="V635">
        <v>385943</v>
      </c>
      <c r="W635" t="str">
        <f t="shared" si="219"/>
        <v>High</v>
      </c>
      <c r="X635">
        <v>11608</v>
      </c>
      <c r="Y635" t="str">
        <f t="shared" si="220"/>
        <v>Medium</v>
      </c>
      <c r="Z635" t="s">
        <v>593</v>
      </c>
      <c r="AA635">
        <v>0</v>
      </c>
      <c r="AB635" t="str">
        <f t="shared" si="221"/>
        <v>Symbolic Poster</v>
      </c>
      <c r="AC635" t="s">
        <v>3521</v>
      </c>
      <c r="AD635" t="s">
        <v>3522</v>
      </c>
      <c r="AE635">
        <v>296</v>
      </c>
      <c r="AF635" t="str">
        <f t="shared" si="222"/>
        <v>Very Low</v>
      </c>
      <c r="AG635" t="s">
        <v>9</v>
      </c>
      <c r="AH635" t="s">
        <v>10</v>
      </c>
      <c r="AI635" t="s">
        <v>66</v>
      </c>
      <c r="AJ635" t="str">
        <f t="shared" si="223"/>
        <v>Family</v>
      </c>
      <c r="AK635">
        <v>69000000</v>
      </c>
      <c r="AL635" t="str">
        <f t="shared" si="224"/>
        <v>Medium Budget</v>
      </c>
      <c r="AM635">
        <v>2010</v>
      </c>
      <c r="AN635">
        <f t="shared" si="225"/>
        <v>15</v>
      </c>
      <c r="AO635" t="str">
        <f t="shared" si="226"/>
        <v>Modern Classic</v>
      </c>
      <c r="AP635">
        <v>2000</v>
      </c>
      <c r="AQ635" t="str">
        <f t="shared" si="227"/>
        <v>Low</v>
      </c>
      <c r="AR635">
        <v>7.7</v>
      </c>
      <c r="AS635" t="str">
        <f t="shared" si="228"/>
        <v>Good</v>
      </c>
      <c r="AT635">
        <v>1.85</v>
      </c>
      <c r="AU635" t="str">
        <f t="shared" si="229"/>
        <v>HDTV / Widescreen</v>
      </c>
      <c r="AV635">
        <v>31000</v>
      </c>
      <c r="AW635" t="str">
        <f t="shared" si="230"/>
        <v>Medium</v>
      </c>
    </row>
    <row r="636" spans="1:49" x14ac:dyDescent="0.3">
      <c r="A636" t="s">
        <v>0</v>
      </c>
      <c r="B636" t="s">
        <v>3523</v>
      </c>
      <c r="C636">
        <v>40</v>
      </c>
      <c r="D636" t="str">
        <f t="shared" si="210"/>
        <v>Very Low</v>
      </c>
      <c r="E636">
        <v>105</v>
      </c>
      <c r="F636" t="str">
        <f t="shared" si="211"/>
        <v>1h 45m</v>
      </c>
      <c r="G636" t="str">
        <f t="shared" si="212"/>
        <v>Standard Movie</v>
      </c>
      <c r="H636">
        <v>29</v>
      </c>
      <c r="I636" t="str">
        <f t="shared" si="213"/>
        <v>Very Low</v>
      </c>
      <c r="J636">
        <v>97</v>
      </c>
      <c r="K636" t="str">
        <f t="shared" si="214"/>
        <v>Very Low</v>
      </c>
      <c r="L636" t="s">
        <v>3524</v>
      </c>
      <c r="M636">
        <v>584</v>
      </c>
      <c r="N636" t="str">
        <f t="shared" si="215"/>
        <v>Low</v>
      </c>
      <c r="O636">
        <v>35324232</v>
      </c>
      <c r="P636" t="str">
        <f t="shared" si="216"/>
        <v>Average</v>
      </c>
      <c r="Q636" t="s">
        <v>3525</v>
      </c>
      <c r="R636" t="str">
        <f t="shared" si="217"/>
        <v>Action</v>
      </c>
      <c r="S636">
        <f t="shared" si="218"/>
        <v>5</v>
      </c>
      <c r="T636" t="s">
        <v>3526</v>
      </c>
      <c r="U636" t="s">
        <v>3527</v>
      </c>
      <c r="V636">
        <v>32224</v>
      </c>
      <c r="W636" t="str">
        <f t="shared" si="219"/>
        <v>Low</v>
      </c>
      <c r="X636">
        <v>1132</v>
      </c>
      <c r="Y636" t="str">
        <f t="shared" si="220"/>
        <v>Low</v>
      </c>
      <c r="Z636" t="s">
        <v>3528</v>
      </c>
      <c r="AA636">
        <v>1</v>
      </c>
      <c r="AB636" t="str">
        <f t="shared" si="221"/>
        <v>Solo Star Poster</v>
      </c>
      <c r="AC636" t="s">
        <v>3529</v>
      </c>
      <c r="AD636" t="s">
        <v>3530</v>
      </c>
      <c r="AE636">
        <v>62</v>
      </c>
      <c r="AF636" t="str">
        <f t="shared" si="222"/>
        <v>Very Low</v>
      </c>
      <c r="AG636" t="s">
        <v>9</v>
      </c>
      <c r="AH636" t="s">
        <v>10</v>
      </c>
      <c r="AI636" t="s">
        <v>556</v>
      </c>
      <c r="AJ636" t="str">
        <f t="shared" si="223"/>
        <v>Adult</v>
      </c>
      <c r="AK636">
        <v>68000000</v>
      </c>
      <c r="AL636" t="str">
        <f t="shared" si="224"/>
        <v>Medium Budget</v>
      </c>
      <c r="AM636">
        <v>1995</v>
      </c>
      <c r="AN636">
        <f t="shared" si="225"/>
        <v>30</v>
      </c>
      <c r="AO636" t="str">
        <f t="shared" si="226"/>
        <v>Old Classic</v>
      </c>
      <c r="AP636">
        <v>220</v>
      </c>
      <c r="AQ636" t="str">
        <f t="shared" si="227"/>
        <v>Very Low</v>
      </c>
      <c r="AR636">
        <v>5.6</v>
      </c>
      <c r="AS636" t="str">
        <f t="shared" si="228"/>
        <v>Below Average</v>
      </c>
      <c r="AT636">
        <v>2.35</v>
      </c>
      <c r="AU636" t="str">
        <f t="shared" si="229"/>
        <v>Cinematic Widescreen</v>
      </c>
      <c r="AV636">
        <v>617</v>
      </c>
      <c r="AW636" t="str">
        <f t="shared" si="230"/>
        <v>Very Low</v>
      </c>
    </row>
    <row r="637" spans="1:49" x14ac:dyDescent="0.3">
      <c r="A637" t="s">
        <v>0</v>
      </c>
      <c r="B637" t="s">
        <v>2484</v>
      </c>
      <c r="C637">
        <v>280</v>
      </c>
      <c r="D637" t="str">
        <f t="shared" si="210"/>
        <v>Medium</v>
      </c>
      <c r="E637">
        <v>125</v>
      </c>
      <c r="F637" t="str">
        <f t="shared" si="211"/>
        <v>2h 5m</v>
      </c>
      <c r="G637" t="str">
        <f t="shared" si="212"/>
        <v>Long Movie</v>
      </c>
      <c r="H637">
        <v>3000</v>
      </c>
      <c r="I637" t="str">
        <f t="shared" si="213"/>
        <v>Low</v>
      </c>
      <c r="J637">
        <v>3000</v>
      </c>
      <c r="K637" t="str">
        <f t="shared" si="214"/>
        <v>Low</v>
      </c>
      <c r="L637" t="s">
        <v>437</v>
      </c>
      <c r="M637">
        <v>14000</v>
      </c>
      <c r="N637" t="str">
        <f t="shared" si="215"/>
        <v>Medium</v>
      </c>
      <c r="O637">
        <v>81257500</v>
      </c>
      <c r="P637" t="str">
        <f t="shared" si="216"/>
        <v>Hit</v>
      </c>
      <c r="Q637" t="s">
        <v>1642</v>
      </c>
      <c r="R637" t="str">
        <f t="shared" si="217"/>
        <v>Comedy</v>
      </c>
      <c r="S637">
        <f t="shared" si="218"/>
        <v>1</v>
      </c>
      <c r="T637" t="s">
        <v>199</v>
      </c>
      <c r="U637" t="s">
        <v>3531</v>
      </c>
      <c r="V637">
        <v>117739</v>
      </c>
      <c r="W637" t="str">
        <f t="shared" si="219"/>
        <v>Medium</v>
      </c>
      <c r="X637">
        <v>30010</v>
      </c>
      <c r="Y637" t="str">
        <f t="shared" si="220"/>
        <v>Medium</v>
      </c>
      <c r="Z637" t="s">
        <v>2484</v>
      </c>
      <c r="AA637">
        <v>0</v>
      </c>
      <c r="AB637" t="str">
        <f t="shared" si="221"/>
        <v>Symbolic Poster</v>
      </c>
      <c r="AC637" t="s">
        <v>3532</v>
      </c>
      <c r="AD637" t="s">
        <v>3533</v>
      </c>
      <c r="AE637">
        <v>229</v>
      </c>
      <c r="AF637" t="str">
        <f t="shared" si="222"/>
        <v>Very Low</v>
      </c>
      <c r="AG637" t="s">
        <v>9</v>
      </c>
      <c r="AH637" t="s">
        <v>10</v>
      </c>
      <c r="AI637" t="s">
        <v>556</v>
      </c>
      <c r="AJ637" t="str">
        <f t="shared" si="223"/>
        <v>Adult</v>
      </c>
      <c r="AK637">
        <v>68000000</v>
      </c>
      <c r="AL637" t="str">
        <f t="shared" si="224"/>
        <v>Medium Budget</v>
      </c>
      <c r="AM637">
        <v>2015</v>
      </c>
      <c r="AN637">
        <f t="shared" si="225"/>
        <v>10</v>
      </c>
      <c r="AO637" t="str">
        <f t="shared" si="226"/>
        <v>Modern Classic</v>
      </c>
      <c r="AP637">
        <v>11000</v>
      </c>
      <c r="AQ637" t="str">
        <f t="shared" si="227"/>
        <v>Medium</v>
      </c>
      <c r="AR637">
        <v>6.4</v>
      </c>
      <c r="AS637" t="str">
        <f t="shared" si="228"/>
        <v>Average</v>
      </c>
      <c r="AT637">
        <v>2.35</v>
      </c>
      <c r="AU637" t="str">
        <f t="shared" si="229"/>
        <v>Cinematic Widescreen</v>
      </c>
      <c r="AV637">
        <v>30000</v>
      </c>
      <c r="AW637" t="str">
        <f t="shared" si="230"/>
        <v>Medium</v>
      </c>
    </row>
    <row r="638" spans="1:49" x14ac:dyDescent="0.3">
      <c r="A638" t="s">
        <v>0</v>
      </c>
      <c r="B638" t="s">
        <v>3534</v>
      </c>
      <c r="C638">
        <v>180</v>
      </c>
      <c r="D638" t="str">
        <f t="shared" si="210"/>
        <v>Low</v>
      </c>
      <c r="E638">
        <v>141</v>
      </c>
      <c r="F638" t="str">
        <f t="shared" si="211"/>
        <v>2h 21m</v>
      </c>
      <c r="G638" t="str">
        <f t="shared" si="212"/>
        <v>Long Movie</v>
      </c>
      <c r="H638">
        <v>448</v>
      </c>
      <c r="I638" t="str">
        <f t="shared" si="213"/>
        <v>Very Low</v>
      </c>
      <c r="J638">
        <v>334</v>
      </c>
      <c r="K638" t="str">
        <f t="shared" si="214"/>
        <v>Very Low</v>
      </c>
      <c r="L638" t="s">
        <v>3535</v>
      </c>
      <c r="M638">
        <v>614</v>
      </c>
      <c r="N638" t="str">
        <f t="shared" si="215"/>
        <v>Low</v>
      </c>
      <c r="O638">
        <v>617840</v>
      </c>
      <c r="P638" t="str">
        <f t="shared" si="216"/>
        <v>Flop</v>
      </c>
      <c r="Q638" t="s">
        <v>3536</v>
      </c>
      <c r="R638" t="str">
        <f t="shared" si="217"/>
        <v>Adventure</v>
      </c>
      <c r="S638">
        <f t="shared" si="218"/>
        <v>4</v>
      </c>
      <c r="T638" t="s">
        <v>3537</v>
      </c>
      <c r="U638" t="s">
        <v>3538</v>
      </c>
      <c r="V638">
        <v>52496</v>
      </c>
      <c r="W638" t="str">
        <f t="shared" si="219"/>
        <v>Medium</v>
      </c>
      <c r="X638">
        <v>1829</v>
      </c>
      <c r="Y638" t="str">
        <f t="shared" si="220"/>
        <v>Low</v>
      </c>
      <c r="Z638" t="s">
        <v>3539</v>
      </c>
      <c r="AA638">
        <v>2</v>
      </c>
      <c r="AB638" t="str">
        <f t="shared" si="221"/>
        <v>Duo/Trio Poster</v>
      </c>
      <c r="AC638" t="s">
        <v>3540</v>
      </c>
      <c r="AD638" t="s">
        <v>3541</v>
      </c>
      <c r="AE638">
        <v>172</v>
      </c>
      <c r="AF638" t="str">
        <f t="shared" si="222"/>
        <v>Very Low</v>
      </c>
      <c r="AG638" t="s">
        <v>9</v>
      </c>
      <c r="AH638" t="s">
        <v>3542</v>
      </c>
      <c r="AI638" t="s">
        <v>556</v>
      </c>
      <c r="AJ638" t="str">
        <f t="shared" si="223"/>
        <v>Adult</v>
      </c>
      <c r="AK638">
        <v>70000000</v>
      </c>
      <c r="AL638" t="str">
        <f t="shared" si="224"/>
        <v>Medium Budget</v>
      </c>
      <c r="AM638">
        <v>2009</v>
      </c>
      <c r="AN638">
        <f t="shared" si="225"/>
        <v>16</v>
      </c>
      <c r="AO638" t="str">
        <f t="shared" si="226"/>
        <v>Old Classic</v>
      </c>
      <c r="AP638">
        <v>451</v>
      </c>
      <c r="AQ638" t="str">
        <f t="shared" si="227"/>
        <v>Very Low</v>
      </c>
      <c r="AR638">
        <v>7.2</v>
      </c>
      <c r="AS638" t="str">
        <f t="shared" si="228"/>
        <v>Good</v>
      </c>
      <c r="AT638">
        <v>2.35</v>
      </c>
      <c r="AU638" t="str">
        <f t="shared" si="229"/>
        <v>Cinematic Widescreen</v>
      </c>
      <c r="AV638">
        <v>29000</v>
      </c>
      <c r="AW638" t="str">
        <f t="shared" si="230"/>
        <v>Medium</v>
      </c>
    </row>
    <row r="639" spans="1:49" x14ac:dyDescent="0.3">
      <c r="A639" t="s">
        <v>0</v>
      </c>
      <c r="B639" t="s">
        <v>3543</v>
      </c>
      <c r="C639">
        <v>125</v>
      </c>
      <c r="D639" t="str">
        <f t="shared" si="210"/>
        <v>Low</v>
      </c>
      <c r="E639">
        <v>121</v>
      </c>
      <c r="F639" t="str">
        <f t="shared" si="211"/>
        <v>2h 1m</v>
      </c>
      <c r="G639" t="str">
        <f t="shared" si="212"/>
        <v>Long Movie</v>
      </c>
      <c r="H639">
        <v>18</v>
      </c>
      <c r="I639" t="str">
        <f t="shared" si="213"/>
        <v>Very Low</v>
      </c>
      <c r="J639">
        <v>776</v>
      </c>
      <c r="K639" t="str">
        <f t="shared" si="214"/>
        <v>Very Low</v>
      </c>
      <c r="L639" t="s">
        <v>6</v>
      </c>
      <c r="M639">
        <v>1000</v>
      </c>
      <c r="N639" t="str">
        <f t="shared" si="215"/>
        <v>Low</v>
      </c>
      <c r="O639">
        <v>29655590</v>
      </c>
      <c r="P639" t="str">
        <f t="shared" si="216"/>
        <v>Average</v>
      </c>
      <c r="Q639" t="s">
        <v>942</v>
      </c>
      <c r="R639" t="str">
        <f t="shared" si="217"/>
        <v>Action</v>
      </c>
      <c r="S639">
        <f t="shared" si="218"/>
        <v>4</v>
      </c>
      <c r="T639" t="s">
        <v>764</v>
      </c>
      <c r="U639" t="s">
        <v>3544</v>
      </c>
      <c r="V639">
        <v>53970</v>
      </c>
      <c r="W639" t="str">
        <f t="shared" si="219"/>
        <v>Medium</v>
      </c>
      <c r="X639">
        <v>3986</v>
      </c>
      <c r="Y639" t="str">
        <f t="shared" si="220"/>
        <v>Low</v>
      </c>
      <c r="Z639" t="s">
        <v>281</v>
      </c>
      <c r="AA639">
        <v>4</v>
      </c>
      <c r="AB639" t="str">
        <f t="shared" si="221"/>
        <v>Ensemble Poster</v>
      </c>
      <c r="AC639" t="s">
        <v>3545</v>
      </c>
      <c r="AD639" t="s">
        <v>3546</v>
      </c>
      <c r="AE639">
        <v>435</v>
      </c>
      <c r="AF639" t="str">
        <f t="shared" si="222"/>
        <v>Very Low</v>
      </c>
      <c r="AG639" t="s">
        <v>9</v>
      </c>
      <c r="AH639" t="s">
        <v>10</v>
      </c>
      <c r="AI639" t="s">
        <v>11</v>
      </c>
      <c r="AJ639" t="str">
        <f t="shared" si="223"/>
        <v>Teen</v>
      </c>
      <c r="AK639">
        <v>65000000</v>
      </c>
      <c r="AL639" t="str">
        <f t="shared" si="224"/>
        <v>Medium Budget</v>
      </c>
      <c r="AM639">
        <v>1999</v>
      </c>
      <c r="AN639">
        <f t="shared" si="225"/>
        <v>26</v>
      </c>
      <c r="AO639" t="str">
        <f t="shared" si="226"/>
        <v>Old Classic</v>
      </c>
      <c r="AP639">
        <v>855</v>
      </c>
      <c r="AQ639" t="str">
        <f t="shared" si="227"/>
        <v>Very Low</v>
      </c>
      <c r="AR639">
        <v>6</v>
      </c>
      <c r="AS639" t="str">
        <f t="shared" si="228"/>
        <v>Average</v>
      </c>
      <c r="AT639">
        <v>1.85</v>
      </c>
      <c r="AU639" t="str">
        <f t="shared" si="229"/>
        <v>HDTV / Widescreen</v>
      </c>
      <c r="AV639">
        <v>0</v>
      </c>
      <c r="AW639" t="str">
        <f t="shared" si="230"/>
        <v>Very Low</v>
      </c>
    </row>
    <row r="640" spans="1:49" x14ac:dyDescent="0.3">
      <c r="A640" t="s">
        <v>0</v>
      </c>
      <c r="B640" t="s">
        <v>3465</v>
      </c>
      <c r="C640">
        <v>237</v>
      </c>
      <c r="D640" t="str">
        <f t="shared" si="210"/>
        <v>Medium</v>
      </c>
      <c r="E640">
        <v>111</v>
      </c>
      <c r="F640" t="str">
        <f t="shared" si="211"/>
        <v>1h 51m</v>
      </c>
      <c r="G640" t="str">
        <f t="shared" si="212"/>
        <v>Standard Movie</v>
      </c>
      <c r="H640">
        <v>101</v>
      </c>
      <c r="I640" t="str">
        <f t="shared" si="213"/>
        <v>Very Low</v>
      </c>
      <c r="J640">
        <v>681</v>
      </c>
      <c r="K640" t="str">
        <f t="shared" si="214"/>
        <v>Very Low</v>
      </c>
      <c r="L640" t="s">
        <v>353</v>
      </c>
      <c r="M640">
        <v>966</v>
      </c>
      <c r="N640" t="str">
        <f t="shared" si="215"/>
        <v>Low</v>
      </c>
      <c r="O640">
        <v>45045037</v>
      </c>
      <c r="P640" t="str">
        <f t="shared" si="216"/>
        <v>Average</v>
      </c>
      <c r="Q640" t="s">
        <v>1652</v>
      </c>
      <c r="R640" t="str">
        <f t="shared" si="217"/>
        <v>Comedy</v>
      </c>
      <c r="S640">
        <f t="shared" si="218"/>
        <v>2</v>
      </c>
      <c r="T640" t="s">
        <v>3547</v>
      </c>
      <c r="U640" t="s">
        <v>3548</v>
      </c>
      <c r="V640">
        <v>103230</v>
      </c>
      <c r="W640" t="str">
        <f t="shared" si="219"/>
        <v>Medium</v>
      </c>
      <c r="X640">
        <v>3393</v>
      </c>
      <c r="Y640" t="str">
        <f t="shared" si="220"/>
        <v>Low</v>
      </c>
      <c r="Z640" t="s">
        <v>3549</v>
      </c>
      <c r="AA640">
        <v>3</v>
      </c>
      <c r="AB640" t="str">
        <f t="shared" si="221"/>
        <v>Duo/Trio Poster</v>
      </c>
      <c r="AC640" t="s">
        <v>3550</v>
      </c>
      <c r="AD640" t="s">
        <v>3551</v>
      </c>
      <c r="AE640">
        <v>143</v>
      </c>
      <c r="AF640" t="str">
        <f t="shared" si="222"/>
        <v>Very Low</v>
      </c>
      <c r="AG640" t="s">
        <v>9</v>
      </c>
      <c r="AH640" t="s">
        <v>10</v>
      </c>
      <c r="AI640" t="s">
        <v>556</v>
      </c>
      <c r="AJ640" t="str">
        <f t="shared" si="223"/>
        <v>Adult</v>
      </c>
      <c r="AK640">
        <v>36000000</v>
      </c>
      <c r="AL640" t="str">
        <f t="shared" si="224"/>
        <v>Medium Budget</v>
      </c>
      <c r="AM640">
        <v>2011</v>
      </c>
      <c r="AN640">
        <f t="shared" si="225"/>
        <v>14</v>
      </c>
      <c r="AO640" t="str">
        <f t="shared" si="226"/>
        <v>Modern Classic</v>
      </c>
      <c r="AP640">
        <v>919</v>
      </c>
      <c r="AQ640" t="str">
        <f t="shared" si="227"/>
        <v>Very Low</v>
      </c>
      <c r="AR640">
        <v>5.9</v>
      </c>
      <c r="AS640" t="str">
        <f t="shared" si="228"/>
        <v>Below Average</v>
      </c>
      <c r="AT640">
        <v>2.35</v>
      </c>
      <c r="AU640" t="str">
        <f t="shared" si="229"/>
        <v>Cinematic Widescreen</v>
      </c>
      <c r="AV640">
        <v>10000</v>
      </c>
      <c r="AW640" t="str">
        <f t="shared" si="230"/>
        <v>Low</v>
      </c>
    </row>
    <row r="641" spans="1:49" x14ac:dyDescent="0.3">
      <c r="A641" t="s">
        <v>0</v>
      </c>
      <c r="B641" t="s">
        <v>1604</v>
      </c>
      <c r="C641">
        <v>209</v>
      </c>
      <c r="D641" t="str">
        <f t="shared" si="210"/>
        <v>Medium</v>
      </c>
      <c r="E641">
        <v>157</v>
      </c>
      <c r="F641" t="str">
        <f t="shared" si="211"/>
        <v>2h 37m</v>
      </c>
      <c r="G641" t="str">
        <f t="shared" si="212"/>
        <v>Long Movie</v>
      </c>
      <c r="H641">
        <v>0</v>
      </c>
      <c r="I641" t="str">
        <f t="shared" si="213"/>
        <v>Very Low</v>
      </c>
      <c r="J641">
        <v>680</v>
      </c>
      <c r="K641" t="str">
        <f t="shared" si="214"/>
        <v>Very Low</v>
      </c>
      <c r="L641" t="s">
        <v>875</v>
      </c>
      <c r="M641">
        <v>14000</v>
      </c>
      <c r="N641" t="str">
        <f t="shared" si="215"/>
        <v>Medium</v>
      </c>
      <c r="O641">
        <v>28965197</v>
      </c>
      <c r="P641" t="str">
        <f t="shared" si="216"/>
        <v>Average</v>
      </c>
      <c r="Q641" t="s">
        <v>3552</v>
      </c>
      <c r="R641" t="str">
        <f t="shared" si="217"/>
        <v>Biography</v>
      </c>
      <c r="S641">
        <f t="shared" si="218"/>
        <v>3</v>
      </c>
      <c r="T641" t="s">
        <v>2353</v>
      </c>
      <c r="U641" t="s">
        <v>3553</v>
      </c>
      <c r="V641">
        <v>133526</v>
      </c>
      <c r="W641" t="str">
        <f t="shared" si="219"/>
        <v>Medium</v>
      </c>
      <c r="X641">
        <v>18216</v>
      </c>
      <c r="Y641" t="str">
        <f t="shared" si="220"/>
        <v>Medium</v>
      </c>
      <c r="Z641" t="s">
        <v>1808</v>
      </c>
      <c r="AA641">
        <v>1</v>
      </c>
      <c r="AB641" t="str">
        <f t="shared" si="221"/>
        <v>Solo Star Poster</v>
      </c>
      <c r="AC641" t="s">
        <v>3554</v>
      </c>
      <c r="AD641" t="s">
        <v>3555</v>
      </c>
      <c r="AE641">
        <v>521</v>
      </c>
      <c r="AF641" t="str">
        <f t="shared" si="222"/>
        <v>Low</v>
      </c>
      <c r="AG641" t="s">
        <v>9</v>
      </c>
      <c r="AH641" t="s">
        <v>10</v>
      </c>
      <c r="AI641" t="s">
        <v>556</v>
      </c>
      <c r="AJ641" t="str">
        <f t="shared" si="223"/>
        <v>Adult</v>
      </c>
      <c r="AK641">
        <v>68000000</v>
      </c>
      <c r="AL641" t="str">
        <f t="shared" si="224"/>
        <v>Medium Budget</v>
      </c>
      <c r="AM641">
        <v>1999</v>
      </c>
      <c r="AN641">
        <f t="shared" si="225"/>
        <v>26</v>
      </c>
      <c r="AO641" t="str">
        <f t="shared" si="226"/>
        <v>Old Classic</v>
      </c>
      <c r="AP641">
        <v>826</v>
      </c>
      <c r="AQ641" t="str">
        <f t="shared" si="227"/>
        <v>Very Low</v>
      </c>
      <c r="AR641">
        <v>7.9</v>
      </c>
      <c r="AS641" t="str">
        <f t="shared" si="228"/>
        <v>Good</v>
      </c>
      <c r="AT641">
        <v>2.35</v>
      </c>
      <c r="AU641" t="str">
        <f t="shared" si="229"/>
        <v>Cinematic Widescreen</v>
      </c>
      <c r="AV641">
        <v>0</v>
      </c>
      <c r="AW641" t="str">
        <f t="shared" si="230"/>
        <v>Very Low</v>
      </c>
    </row>
    <row r="642" spans="1:49" x14ac:dyDescent="0.3">
      <c r="A642" t="s">
        <v>0</v>
      </c>
      <c r="B642" t="s">
        <v>3556</v>
      </c>
      <c r="C642">
        <v>178</v>
      </c>
      <c r="D642" t="str">
        <f t="shared" si="210"/>
        <v>Low</v>
      </c>
      <c r="E642">
        <v>117</v>
      </c>
      <c r="F642" t="str">
        <f t="shared" si="211"/>
        <v>1h 57m</v>
      </c>
      <c r="G642" t="str">
        <f t="shared" si="212"/>
        <v>Standard Movie</v>
      </c>
      <c r="H642">
        <v>44</v>
      </c>
      <c r="I642" t="str">
        <f t="shared" si="213"/>
        <v>Very Low</v>
      </c>
      <c r="J642">
        <v>531</v>
      </c>
      <c r="K642" t="str">
        <f t="shared" si="214"/>
        <v>Very Low</v>
      </c>
      <c r="L642" t="s">
        <v>587</v>
      </c>
      <c r="M642">
        <v>788</v>
      </c>
      <c r="N642" t="str">
        <f t="shared" si="215"/>
        <v>Low</v>
      </c>
      <c r="O642">
        <v>27550735</v>
      </c>
      <c r="P642" t="str">
        <f t="shared" si="216"/>
        <v>Average</v>
      </c>
      <c r="Q642" t="s">
        <v>3557</v>
      </c>
      <c r="R642" t="str">
        <f t="shared" si="217"/>
        <v>Action</v>
      </c>
      <c r="S642">
        <f t="shared" si="218"/>
        <v>4</v>
      </c>
      <c r="T642" t="s">
        <v>3558</v>
      </c>
      <c r="U642" t="s">
        <v>3559</v>
      </c>
      <c r="V642">
        <v>27481</v>
      </c>
      <c r="W642" t="str">
        <f t="shared" si="219"/>
        <v>Low</v>
      </c>
      <c r="X642">
        <v>3524</v>
      </c>
      <c r="Y642" t="str">
        <f t="shared" si="220"/>
        <v>Low</v>
      </c>
      <c r="Z642" t="s">
        <v>3560</v>
      </c>
      <c r="AA642">
        <v>0</v>
      </c>
      <c r="AB642" t="str">
        <f t="shared" si="221"/>
        <v>Symbolic Poster</v>
      </c>
      <c r="AC642" t="s">
        <v>3561</v>
      </c>
      <c r="AD642" t="s">
        <v>3562</v>
      </c>
      <c r="AE642">
        <v>113</v>
      </c>
      <c r="AF642" t="str">
        <f t="shared" si="222"/>
        <v>Very Low</v>
      </c>
      <c r="AG642" t="s">
        <v>9</v>
      </c>
      <c r="AH642" t="s">
        <v>10</v>
      </c>
      <c r="AI642" t="s">
        <v>11</v>
      </c>
      <c r="AJ642" t="str">
        <f t="shared" si="223"/>
        <v>Teen</v>
      </c>
      <c r="AK642">
        <f>AK641</f>
        <v>68000000</v>
      </c>
      <c r="AL642" t="str">
        <f t="shared" si="224"/>
        <v>Medium Budget</v>
      </c>
      <c r="AM642">
        <v>2016</v>
      </c>
      <c r="AN642">
        <f t="shared" si="225"/>
        <v>9</v>
      </c>
      <c r="AO642" t="str">
        <f t="shared" si="226"/>
        <v>Modern Classic</v>
      </c>
      <c r="AP642">
        <v>562</v>
      </c>
      <c r="AQ642" t="str">
        <f t="shared" si="227"/>
        <v>Very Low</v>
      </c>
      <c r="AR642">
        <v>6.8</v>
      </c>
      <c r="AS642" t="str">
        <f t="shared" si="228"/>
        <v>Average</v>
      </c>
      <c r="AT642">
        <v>2.35</v>
      </c>
      <c r="AU642" t="str">
        <f t="shared" si="229"/>
        <v>Cinematic Widescreen</v>
      </c>
      <c r="AV642">
        <v>12000</v>
      </c>
      <c r="AW642" t="str">
        <f t="shared" si="230"/>
        <v>Medium</v>
      </c>
    </row>
    <row r="643" spans="1:49" x14ac:dyDescent="0.3">
      <c r="A643" t="s">
        <v>0</v>
      </c>
      <c r="B643" t="s">
        <v>158</v>
      </c>
      <c r="C643">
        <v>238</v>
      </c>
      <c r="D643" t="str">
        <f t="shared" ref="D643:D706" si="232">IF(C643&lt;=50,"Very Low",
IF(C643&lt;=200,"Low",
IF(C643&lt;=500,"Medium",
IF(C643&lt;=1000,"High","Very High"))))</f>
        <v>Medium</v>
      </c>
      <c r="E643">
        <v>128</v>
      </c>
      <c r="F643" t="str">
        <f t="shared" ref="F643:F706" si="233">INT(E643/60) &amp; "h " &amp; MOD(E643,60) &amp; "m"</f>
        <v>2h 8m</v>
      </c>
      <c r="G643" t="str">
        <f t="shared" ref="G643:G706" si="234">IF(E643&lt;60,"Short Film",IF(E643&lt;90,"Featurette",IF(E643&lt;=120,"Standard Movie",IF(E643&lt;=180,"Long Movie","Epic"))))</f>
        <v>Long Movie</v>
      </c>
      <c r="H643">
        <v>0</v>
      </c>
      <c r="I643" t="str">
        <f t="shared" ref="I643:I706" si="235">IF(H643&lt;=1000,"Very Low",IF(H643&lt;=10000,"Low",IF(H643&lt;=50000,"Medium",IF(H643&lt;=200000,"High","Very High"))))</f>
        <v>Very Low</v>
      </c>
      <c r="J643">
        <v>135</v>
      </c>
      <c r="K643" t="str">
        <f t="shared" ref="K643:K706" si="236">IF(J643&lt;=1000,"Very Low",IF(J643&lt;=10000,"Low",IF(J643&lt;=50000,"Medium",IF(J643&lt;=200000,"High","Very High"))))</f>
        <v>Very Low</v>
      </c>
      <c r="L643" t="s">
        <v>3563</v>
      </c>
      <c r="M643">
        <v>29000</v>
      </c>
      <c r="N643" t="str">
        <f t="shared" ref="N643:N706" si="237">IF(A643&lt;=1000,"Very Low",
IF(M643&lt;=10000,"Low",IF(M643&lt;=50000,"Medium",IF(M643&lt;=200000,"High","Very High"))))</f>
        <v>Medium</v>
      </c>
      <c r="O643">
        <v>39380442</v>
      </c>
      <c r="P643" t="str">
        <f t="shared" ref="P643:P706" si="238">IF(AND(O643&gt;=500000000),"Blockbuster",
IF(AND(O643&gt;=200000000,O643&lt;=499999999),"Superhit",
IF(AND(O643&gt;=50000000,O643&lt;=199999999),"Hit",
IF(AND(O643&gt;=10000000,O643&lt;=49999999),"Average",
IF(AND(O643&lt;=10000000),"Flop","")))))</f>
        <v>Average</v>
      </c>
      <c r="Q643" t="s">
        <v>894</v>
      </c>
      <c r="R643" t="str">
        <f t="shared" ref="R643:R706" si="239">LEFT(Q643, FIND("|",Q643&amp;"|")-1)</f>
        <v>Action</v>
      </c>
      <c r="S643">
        <f t="shared" ref="S643:S706" si="240">LEN(Q643)-LEN(SUBSTITUTE(Q643,"|",""))+1</f>
        <v>3</v>
      </c>
      <c r="T643" t="s">
        <v>186</v>
      </c>
      <c r="U643" t="s">
        <v>3564</v>
      </c>
      <c r="V643">
        <v>174248</v>
      </c>
      <c r="W643" t="str">
        <f t="shared" ref="W643:W706" si="241">IF(V643&lt;=10000,"Very Low",IF(V643&lt;=50000,"Low",IF(V643&lt;=200000,"Medium",IF(V643&lt;=500000,"High","Very High"))))</f>
        <v>Medium</v>
      </c>
      <c r="X643">
        <v>29824</v>
      </c>
      <c r="Y643" t="str">
        <f t="shared" ref="Y643:Y706" si="242">IF(X643&lt;=1000,"Very Low",IF(X643&lt;=10000,"Low",IF(X643&lt;=50000,"Medium",IF(X643&lt;=200000,"High","Very High"))))</f>
        <v>Medium</v>
      </c>
      <c r="Z643" t="s">
        <v>3565</v>
      </c>
      <c r="AA643">
        <v>1</v>
      </c>
      <c r="AB643" t="str">
        <f t="shared" ref="AB643:AB706" si="243">IF(AA643=0,"Symbolic Poster",IF(AA643=1,"Solo Star Poster",IF(AA643&lt;=3,"Duo/Trio Poster","Ensemble Poster")))</f>
        <v>Solo Star Poster</v>
      </c>
      <c r="AC643" t="s">
        <v>3566</v>
      </c>
      <c r="AD643" t="s">
        <v>3567</v>
      </c>
      <c r="AE643">
        <v>263</v>
      </c>
      <c r="AF643" t="str">
        <f t="shared" ref="AF643:AF706" si="244">IF(AE643&lt;=500,"Very Low",IF(AE643&lt;=2000,"Low",IF(AE643&lt;=5000,"Medium",IF(AE643&lt;=15000,"High","Very High"))))</f>
        <v>Very Low</v>
      </c>
      <c r="AG643" t="s">
        <v>9</v>
      </c>
      <c r="AH643" t="s">
        <v>10</v>
      </c>
      <c r="AI643" t="s">
        <v>556</v>
      </c>
      <c r="AJ643" t="str">
        <f t="shared" ref="AJ643:AJ706" si="245">IF(OR(AI643="G",AI643="PG",AI643="U",AI643="TV-Y",AI643="TV-G"),"Family",IF(OR(AI643="PG-13",AI643="UA",AI643="TV-14"),"Teen",IF(OR(AI643="R",AI643="NC-17",AI643="A",AI643="TV-MA"),"Adult",IF(AI643="Not Rated","No Rating","Other/Unknown"))))</f>
        <v>Adult</v>
      </c>
      <c r="AK643">
        <v>70000000</v>
      </c>
      <c r="AL643" t="str">
        <f t="shared" ref="AL643:AL706" si="246">IF(AK643&gt;=200000000,"Very High Budget",
IF(AND(AK643&gt;=100000000,AK643&lt;=199999999),"High Budget",
IF(AND(AK643&gt;=30000000,AK643&lt;=99999999),"Medium Budget",
IF(AK643&lt;30000000,"Low Budget",""))))</f>
        <v>Medium Budget</v>
      </c>
      <c r="AM643">
        <v>2008</v>
      </c>
      <c r="AN643">
        <f t="shared" ref="AN643:AN706" si="247">$AY$20-AM643</f>
        <v>17</v>
      </c>
      <c r="AO643" t="str">
        <f t="shared" ref="AO643:AO706" si="248">IF(AN643&lt;=5,"Recent",IF(AND(AN643&gt;=6,AN643&lt;=15),"Modern Classic",IF(AN643&gt;15,"Old Classic","")))</f>
        <v>Old Classic</v>
      </c>
      <c r="AP643">
        <v>149</v>
      </c>
      <c r="AQ643" t="str">
        <f t="shared" ref="AQ643:AQ706" si="249">IF(AP643&lt;=1000,"Very Low",IF(AP643&lt;=10000,"Low",IF(AP643&lt;=50000,"Medium",IF(AP643&lt;=200000,"High","Very High"))))</f>
        <v>Very Low</v>
      </c>
      <c r="AR643">
        <v>7.1</v>
      </c>
      <c r="AS643" t="str">
        <f t="shared" ref="AS643:AS706" si="250">IF(AND(AR643&gt;=9,AR643&lt;=10),"Master Piece",
IF(AND(AR643&gt;=8,AR643&lt;9),"Excellent",
IF(AND(AR643&gt;=7,AR643&lt;8),"Good",
IF(AND(AR643&gt;=6,AR643&lt;7),"Average",
IF(AND(AR643&gt;=5,AR643&lt;6),"Below Average",
IF(AND(AR643&gt;=4,AR643&lt;5),"Poor",
IF(AND(AR643&gt;=3,AR643&lt;4),"Very Poor",
IF(AND(AR643&gt;=0,AR643&lt;3),"Terrible",""))))))))</f>
        <v>Good</v>
      </c>
      <c r="AT643">
        <v>2.35</v>
      </c>
      <c r="AU643" t="str">
        <f t="shared" ref="AU643:AU706" si="251">IF(AND(AT643&gt;=1.3,AT643&lt;=1.4),"Classic",IF(AND(AT643&gt;=1.7,AT643&lt;=1.9),"HDTV / Widescreen",IF(AND(AT643&gt;=2.2,AT643&lt;=2.4),"Cinematic Widescreen",IF(AND(AT643&gt;=1.4,AT643&lt;=1.6),"Standard Academy",IF(AT643&gt;=2.4,"Ultra Widescreen","")))))</f>
        <v>Cinematic Widescreen</v>
      </c>
      <c r="AV643">
        <v>0</v>
      </c>
      <c r="AW643" t="str">
        <f t="shared" ref="AW643:AW706" si="252">IF(AV643&lt;=1000,"Very Low",IF(AV643&lt;=10000,"Low",IF(AV643&lt;=50000,"Medium",IF(AV643&lt;=200000,"High","Very High"))))</f>
        <v>Very Low</v>
      </c>
    </row>
    <row r="644" spans="1:49" x14ac:dyDescent="0.3">
      <c r="A644" t="s">
        <v>0</v>
      </c>
      <c r="B644" t="s">
        <v>1936</v>
      </c>
      <c r="C644">
        <v>190</v>
      </c>
      <c r="D644" t="str">
        <f t="shared" si="232"/>
        <v>Low</v>
      </c>
      <c r="E644">
        <v>114</v>
      </c>
      <c r="F644" t="str">
        <f t="shared" si="233"/>
        <v>1h 54m</v>
      </c>
      <c r="G644" t="str">
        <f t="shared" si="234"/>
        <v>Standard Movie</v>
      </c>
      <c r="H644">
        <v>116</v>
      </c>
      <c r="I644" t="str">
        <f t="shared" si="235"/>
        <v>Very Low</v>
      </c>
      <c r="J644">
        <v>982</v>
      </c>
      <c r="K644" t="str">
        <f t="shared" si="236"/>
        <v>Very Low</v>
      </c>
      <c r="L644" t="s">
        <v>1231</v>
      </c>
      <c r="M644">
        <v>7000</v>
      </c>
      <c r="N644" t="str">
        <f t="shared" si="237"/>
        <v>Low</v>
      </c>
      <c r="O644">
        <v>72980108</v>
      </c>
      <c r="P644" t="str">
        <f t="shared" si="238"/>
        <v>Hit</v>
      </c>
      <c r="Q644" t="s">
        <v>1642</v>
      </c>
      <c r="R644" t="str">
        <f t="shared" si="239"/>
        <v>Comedy</v>
      </c>
      <c r="S644">
        <f t="shared" si="240"/>
        <v>1</v>
      </c>
      <c r="T644" t="s">
        <v>489</v>
      </c>
      <c r="U644" t="s">
        <v>3568</v>
      </c>
      <c r="V644">
        <v>80338</v>
      </c>
      <c r="W644" t="str">
        <f t="shared" si="241"/>
        <v>Medium</v>
      </c>
      <c r="X644">
        <v>10419</v>
      </c>
      <c r="Y644" t="str">
        <f t="shared" si="242"/>
        <v>Medium</v>
      </c>
      <c r="Z644" t="s">
        <v>323</v>
      </c>
      <c r="AA644">
        <v>2</v>
      </c>
      <c r="AB644" t="str">
        <f t="shared" si="243"/>
        <v>Duo/Trio Poster</v>
      </c>
      <c r="AC644" t="s">
        <v>3569</v>
      </c>
      <c r="AD644" t="s">
        <v>3570</v>
      </c>
      <c r="AE644">
        <v>264</v>
      </c>
      <c r="AF644" t="str">
        <f t="shared" si="244"/>
        <v>Very Low</v>
      </c>
      <c r="AG644" t="s">
        <v>9</v>
      </c>
      <c r="AH644" t="s">
        <v>10</v>
      </c>
      <c r="AI644" t="s">
        <v>11</v>
      </c>
      <c r="AJ644" t="str">
        <f t="shared" si="245"/>
        <v>Teen</v>
      </c>
      <c r="AK644">
        <f>AK643</f>
        <v>70000000</v>
      </c>
      <c r="AL644" t="str">
        <f t="shared" si="246"/>
        <v>Medium Budget</v>
      </c>
      <c r="AM644">
        <v>2010</v>
      </c>
      <c r="AN644">
        <f t="shared" si="247"/>
        <v>15</v>
      </c>
      <c r="AO644" t="str">
        <f t="shared" si="248"/>
        <v>Modern Classic</v>
      </c>
      <c r="AP644">
        <v>1000</v>
      </c>
      <c r="AQ644" t="str">
        <f t="shared" si="249"/>
        <v>Very Low</v>
      </c>
      <c r="AR644">
        <v>5.9</v>
      </c>
      <c r="AS644" t="str">
        <f t="shared" si="250"/>
        <v>Below Average</v>
      </c>
      <c r="AT644">
        <v>1.85</v>
      </c>
      <c r="AU644" t="str">
        <f t="shared" si="251"/>
        <v>HDTV / Widescreen</v>
      </c>
      <c r="AV644">
        <v>0</v>
      </c>
      <c r="AW644" t="str">
        <f t="shared" si="252"/>
        <v>Very Low</v>
      </c>
    </row>
    <row r="645" spans="1:49" x14ac:dyDescent="0.3">
      <c r="A645" t="s">
        <v>0</v>
      </c>
      <c r="B645" t="s">
        <v>2127</v>
      </c>
      <c r="C645">
        <v>393</v>
      </c>
      <c r="D645" t="str">
        <f t="shared" si="232"/>
        <v>Medium</v>
      </c>
      <c r="E645">
        <v>105</v>
      </c>
      <c r="F645" t="str">
        <f t="shared" si="233"/>
        <v>1h 45m</v>
      </c>
      <c r="G645" t="str">
        <f t="shared" si="234"/>
        <v>Standard Movie</v>
      </c>
      <c r="H645">
        <v>335</v>
      </c>
      <c r="I645" t="str">
        <f t="shared" si="235"/>
        <v>Very Low</v>
      </c>
      <c r="J645">
        <v>911</v>
      </c>
      <c r="K645" t="str">
        <f t="shared" si="236"/>
        <v>Very Low</v>
      </c>
      <c r="L645" t="s">
        <v>701</v>
      </c>
      <c r="M645">
        <v>3000</v>
      </c>
      <c r="N645" t="str">
        <f t="shared" si="237"/>
        <v>Low</v>
      </c>
      <c r="O645">
        <v>37516013</v>
      </c>
      <c r="P645" t="str">
        <f t="shared" si="238"/>
        <v>Average</v>
      </c>
      <c r="Q645" t="s">
        <v>3429</v>
      </c>
      <c r="R645" t="str">
        <f t="shared" si="239"/>
        <v>Action</v>
      </c>
      <c r="S645">
        <f t="shared" si="240"/>
        <v>3</v>
      </c>
      <c r="T645" t="s">
        <v>1787</v>
      </c>
      <c r="U645" t="s">
        <v>3571</v>
      </c>
      <c r="V645">
        <v>128629</v>
      </c>
      <c r="W645" t="str">
        <f t="shared" si="241"/>
        <v>Medium</v>
      </c>
      <c r="X645">
        <v>8281</v>
      </c>
      <c r="Y645" t="str">
        <f t="shared" si="242"/>
        <v>Low</v>
      </c>
      <c r="Z645" t="s">
        <v>1867</v>
      </c>
      <c r="AA645">
        <v>0</v>
      </c>
      <c r="AB645" t="str">
        <f t="shared" si="243"/>
        <v>Symbolic Poster</v>
      </c>
      <c r="AC645" t="s">
        <v>3572</v>
      </c>
      <c r="AD645" t="s">
        <v>3573</v>
      </c>
      <c r="AE645">
        <v>348</v>
      </c>
      <c r="AF645" t="str">
        <f t="shared" si="244"/>
        <v>Very Low</v>
      </c>
      <c r="AG645" t="s">
        <v>9</v>
      </c>
      <c r="AH645" t="s">
        <v>10</v>
      </c>
      <c r="AI645" t="s">
        <v>556</v>
      </c>
      <c r="AJ645" t="str">
        <f t="shared" si="245"/>
        <v>Adult</v>
      </c>
      <c r="AK645">
        <v>69000000</v>
      </c>
      <c r="AL645" t="str">
        <f t="shared" si="246"/>
        <v>Medium Budget</v>
      </c>
      <c r="AM645">
        <v>2012</v>
      </c>
      <c r="AN645">
        <f t="shared" si="247"/>
        <v>13</v>
      </c>
      <c r="AO645" t="str">
        <f t="shared" si="248"/>
        <v>Modern Classic</v>
      </c>
      <c r="AP645">
        <v>3000</v>
      </c>
      <c r="AQ645" t="str">
        <f t="shared" si="249"/>
        <v>Low</v>
      </c>
      <c r="AR645">
        <v>5.9</v>
      </c>
      <c r="AS645" t="str">
        <f t="shared" si="250"/>
        <v>Below Average</v>
      </c>
      <c r="AT645">
        <v>2.35</v>
      </c>
      <c r="AU645" t="str">
        <f t="shared" si="251"/>
        <v>Cinematic Widescreen</v>
      </c>
      <c r="AV645">
        <v>98000</v>
      </c>
      <c r="AW645" t="str">
        <f t="shared" si="252"/>
        <v>High</v>
      </c>
    </row>
    <row r="646" spans="1:49" x14ac:dyDescent="0.3">
      <c r="A646" t="s">
        <v>0</v>
      </c>
      <c r="B646" t="s">
        <v>2432</v>
      </c>
      <c r="C646">
        <v>138</v>
      </c>
      <c r="D646" t="str">
        <f t="shared" si="232"/>
        <v>Low</v>
      </c>
      <c r="E646">
        <v>113</v>
      </c>
      <c r="F646" t="str">
        <f t="shared" si="233"/>
        <v>1h 53m</v>
      </c>
      <c r="G646" t="str">
        <f t="shared" si="234"/>
        <v>Standard Movie</v>
      </c>
      <c r="H646">
        <v>36</v>
      </c>
      <c r="I646" t="str">
        <f t="shared" si="235"/>
        <v>Very Low</v>
      </c>
      <c r="J646">
        <v>232</v>
      </c>
      <c r="K646" t="str">
        <f t="shared" si="236"/>
        <v>Very Low</v>
      </c>
      <c r="L646" t="s">
        <v>3574</v>
      </c>
      <c r="M646">
        <v>537</v>
      </c>
      <c r="N646" t="str">
        <f t="shared" si="237"/>
        <v>Low</v>
      </c>
      <c r="O646">
        <v>87704396</v>
      </c>
      <c r="P646" t="str">
        <f t="shared" si="238"/>
        <v>Hit</v>
      </c>
      <c r="Q646" t="s">
        <v>1577</v>
      </c>
      <c r="R646" t="str">
        <f t="shared" si="239"/>
        <v>Action</v>
      </c>
      <c r="S646">
        <f t="shared" si="240"/>
        <v>4</v>
      </c>
      <c r="T646" t="s">
        <v>950</v>
      </c>
      <c r="U646" t="s">
        <v>3575</v>
      </c>
      <c r="V646">
        <v>88132</v>
      </c>
      <c r="W646" t="str">
        <f t="shared" si="241"/>
        <v>Medium</v>
      </c>
      <c r="X646">
        <v>1302</v>
      </c>
      <c r="Y646" t="str">
        <f t="shared" si="242"/>
        <v>Low</v>
      </c>
      <c r="Z646" t="s">
        <v>3576</v>
      </c>
      <c r="AA646">
        <v>1</v>
      </c>
      <c r="AB646" t="str">
        <f t="shared" si="243"/>
        <v>Solo Star Poster</v>
      </c>
      <c r="AC646" t="s">
        <v>3577</v>
      </c>
      <c r="AD646" t="s">
        <v>3578</v>
      </c>
      <c r="AE646">
        <v>274</v>
      </c>
      <c r="AF646" t="str">
        <f t="shared" si="244"/>
        <v>Very Low</v>
      </c>
      <c r="AG646" t="s">
        <v>9</v>
      </c>
      <c r="AH646" t="s">
        <v>10</v>
      </c>
      <c r="AI646" t="s">
        <v>11</v>
      </c>
      <c r="AJ646" t="str">
        <f t="shared" si="245"/>
        <v>Teen</v>
      </c>
      <c r="AK646">
        <v>66000000</v>
      </c>
      <c r="AL646" t="str">
        <f t="shared" si="246"/>
        <v>Medium Budget</v>
      </c>
      <c r="AM646">
        <v>1999</v>
      </c>
      <c r="AN646">
        <f t="shared" si="247"/>
        <v>26</v>
      </c>
      <c r="AO646" t="str">
        <f t="shared" si="248"/>
        <v>Old Classic</v>
      </c>
      <c r="AP646">
        <v>427</v>
      </c>
      <c r="AQ646" t="str">
        <f t="shared" si="249"/>
        <v>Very Low</v>
      </c>
      <c r="AR646">
        <v>6.2</v>
      </c>
      <c r="AS646" t="str">
        <f t="shared" si="250"/>
        <v>Average</v>
      </c>
      <c r="AT646">
        <v>2.35</v>
      </c>
      <c r="AU646" t="str">
        <f t="shared" si="251"/>
        <v>Cinematic Widescreen</v>
      </c>
      <c r="AV646">
        <v>0</v>
      </c>
      <c r="AW646" t="str">
        <f t="shared" si="252"/>
        <v>Very Low</v>
      </c>
    </row>
    <row r="647" spans="1:49" x14ac:dyDescent="0.3">
      <c r="A647" t="s">
        <v>0</v>
      </c>
      <c r="B647" t="str">
        <f>B646</f>
        <v>Jon Amiel</v>
      </c>
      <c r="C647">
        <v>4</v>
      </c>
      <c r="D647" t="str">
        <f t="shared" si="232"/>
        <v>Very Low</v>
      </c>
      <c r="E647">
        <v>30</v>
      </c>
      <c r="F647" t="str">
        <f t="shared" si="233"/>
        <v>0h 30m</v>
      </c>
      <c r="G647" t="str">
        <f t="shared" si="234"/>
        <v>Short Film</v>
      </c>
      <c r="H647">
        <f>H646</f>
        <v>36</v>
      </c>
      <c r="I647" t="str">
        <f t="shared" si="235"/>
        <v>Very Low</v>
      </c>
      <c r="J647">
        <v>359</v>
      </c>
      <c r="K647" t="str">
        <f t="shared" si="236"/>
        <v>Very Low</v>
      </c>
      <c r="L647" t="s">
        <v>3579</v>
      </c>
      <c r="M647">
        <v>995</v>
      </c>
      <c r="N647" t="str">
        <f t="shared" si="237"/>
        <v>Low</v>
      </c>
      <c r="O647">
        <f>O646</f>
        <v>87704396</v>
      </c>
      <c r="P647" t="str">
        <f t="shared" si="238"/>
        <v>Hit</v>
      </c>
      <c r="Q647" t="s">
        <v>1642</v>
      </c>
      <c r="R647" t="str">
        <f t="shared" si="239"/>
        <v>Comedy</v>
      </c>
      <c r="S647">
        <f t="shared" si="240"/>
        <v>1</v>
      </c>
      <c r="T647" t="s">
        <v>3276</v>
      </c>
      <c r="U647" t="s">
        <v>3580</v>
      </c>
      <c r="V647">
        <v>15114</v>
      </c>
      <c r="W647" t="str">
        <f t="shared" si="241"/>
        <v>Low</v>
      </c>
      <c r="X647">
        <v>2465</v>
      </c>
      <c r="Y647" t="str">
        <f t="shared" si="242"/>
        <v>Low</v>
      </c>
      <c r="Z647" t="s">
        <v>3581</v>
      </c>
      <c r="AA647">
        <v>1</v>
      </c>
      <c r="AB647" t="str">
        <f t="shared" si="243"/>
        <v>Solo Star Poster</v>
      </c>
      <c r="AC647" t="s">
        <v>3582</v>
      </c>
      <c r="AD647" t="s">
        <v>3583</v>
      </c>
      <c r="AE647">
        <v>87</v>
      </c>
      <c r="AF647" t="str">
        <f t="shared" si="244"/>
        <v>Very Low</v>
      </c>
      <c r="AG647" t="s">
        <v>9</v>
      </c>
      <c r="AH647" t="s">
        <v>10</v>
      </c>
      <c r="AI647" t="s">
        <v>1539</v>
      </c>
      <c r="AJ647" t="str">
        <f t="shared" si="245"/>
        <v>Other/Unknown</v>
      </c>
      <c r="AK647">
        <f t="shared" ref="AK647:AM647" si="253">AK646</f>
        <v>66000000</v>
      </c>
      <c r="AL647" t="str">
        <f t="shared" si="246"/>
        <v>Medium Budget</v>
      </c>
      <c r="AM647">
        <f t="shared" si="253"/>
        <v>1999</v>
      </c>
      <c r="AN647">
        <f t="shared" si="247"/>
        <v>26</v>
      </c>
      <c r="AO647" t="str">
        <f t="shared" si="248"/>
        <v>Old Classic</v>
      </c>
      <c r="AP647">
        <v>363</v>
      </c>
      <c r="AQ647" t="str">
        <f t="shared" si="249"/>
        <v>Very Low</v>
      </c>
      <c r="AR647">
        <v>7.4</v>
      </c>
      <c r="AS647" t="str">
        <f t="shared" si="250"/>
        <v>Good</v>
      </c>
      <c r="AT647">
        <v>16</v>
      </c>
      <c r="AU647" t="str">
        <f t="shared" si="251"/>
        <v>Ultra Widescreen</v>
      </c>
      <c r="AV647">
        <v>0</v>
      </c>
      <c r="AW647" t="str">
        <f t="shared" si="252"/>
        <v>Very Low</v>
      </c>
    </row>
    <row r="648" spans="1:49" x14ac:dyDescent="0.3">
      <c r="A648" t="s">
        <v>0</v>
      </c>
      <c r="B648" t="s">
        <v>3584</v>
      </c>
      <c r="C648">
        <v>142</v>
      </c>
      <c r="D648" t="str">
        <f t="shared" si="232"/>
        <v>Low</v>
      </c>
      <c r="E648">
        <v>121</v>
      </c>
      <c r="F648" t="str">
        <f t="shared" si="233"/>
        <v>2h 1m</v>
      </c>
      <c r="G648" t="str">
        <f t="shared" si="234"/>
        <v>Long Movie</v>
      </c>
      <c r="H648">
        <v>38</v>
      </c>
      <c r="I648" t="str">
        <f t="shared" si="235"/>
        <v>Very Low</v>
      </c>
      <c r="J648">
        <v>745</v>
      </c>
      <c r="K648" t="str">
        <f t="shared" si="236"/>
        <v>Very Low</v>
      </c>
      <c r="L648" t="s">
        <v>3585</v>
      </c>
      <c r="M648">
        <v>940</v>
      </c>
      <c r="N648" t="str">
        <f t="shared" si="237"/>
        <v>Low</v>
      </c>
      <c r="O648">
        <v>83892374</v>
      </c>
      <c r="P648" t="str">
        <f t="shared" si="238"/>
        <v>Hit</v>
      </c>
      <c r="Q648" t="s">
        <v>2173</v>
      </c>
      <c r="R648" t="str">
        <f t="shared" si="239"/>
        <v>Drama</v>
      </c>
      <c r="S648">
        <f t="shared" si="240"/>
        <v>4</v>
      </c>
      <c r="T648" t="s">
        <v>3231</v>
      </c>
      <c r="U648" t="s">
        <v>3586</v>
      </c>
      <c r="V648">
        <v>85720</v>
      </c>
      <c r="W648" t="str">
        <f t="shared" si="241"/>
        <v>Medium</v>
      </c>
      <c r="X648">
        <v>4230</v>
      </c>
      <c r="Y648" t="str">
        <f t="shared" si="242"/>
        <v>Low</v>
      </c>
      <c r="Z648" t="s">
        <v>3233</v>
      </c>
      <c r="AA648">
        <v>0</v>
      </c>
      <c r="AB648" t="str">
        <f t="shared" si="243"/>
        <v>Symbolic Poster</v>
      </c>
      <c r="AC648" t="s">
        <v>3587</v>
      </c>
      <c r="AD648" t="s">
        <v>3588</v>
      </c>
      <c r="AE648">
        <v>297</v>
      </c>
      <c r="AF648" t="str">
        <f t="shared" si="244"/>
        <v>Very Low</v>
      </c>
      <c r="AG648" t="s">
        <v>9</v>
      </c>
      <c r="AH648" t="s">
        <v>10</v>
      </c>
      <c r="AI648" t="s">
        <v>11</v>
      </c>
      <c r="AJ648" t="str">
        <f t="shared" si="245"/>
        <v>Teen</v>
      </c>
      <c r="AK648">
        <v>66000000</v>
      </c>
      <c r="AL648" t="str">
        <f t="shared" si="246"/>
        <v>Medium Budget</v>
      </c>
      <c r="AM648">
        <v>1998</v>
      </c>
      <c r="AN648">
        <f t="shared" si="247"/>
        <v>27</v>
      </c>
      <c r="AO648" t="str">
        <f t="shared" si="248"/>
        <v>Old Classic</v>
      </c>
      <c r="AP648">
        <v>826</v>
      </c>
      <c r="AQ648" t="str">
        <f t="shared" si="249"/>
        <v>Very Low</v>
      </c>
      <c r="AR648">
        <v>7</v>
      </c>
      <c r="AS648" t="str">
        <f t="shared" si="250"/>
        <v>Good</v>
      </c>
      <c r="AT648">
        <v>2.35</v>
      </c>
      <c r="AU648" t="str">
        <f t="shared" si="251"/>
        <v>Cinematic Widescreen</v>
      </c>
      <c r="AV648">
        <v>0</v>
      </c>
      <c r="AW648" t="str">
        <f t="shared" si="252"/>
        <v>Very Low</v>
      </c>
    </row>
    <row r="649" spans="1:49" x14ac:dyDescent="0.3">
      <c r="A649" t="s">
        <v>0</v>
      </c>
      <c r="B649" t="s">
        <v>3589</v>
      </c>
      <c r="C649">
        <v>90</v>
      </c>
      <c r="D649" t="str">
        <f t="shared" si="232"/>
        <v>Low</v>
      </c>
      <c r="E649">
        <v>102</v>
      </c>
      <c r="F649" t="str">
        <f t="shared" si="233"/>
        <v>1h 42m</v>
      </c>
      <c r="G649" t="str">
        <f t="shared" si="234"/>
        <v>Standard Movie</v>
      </c>
      <c r="H649">
        <v>4</v>
      </c>
      <c r="I649" t="str">
        <f t="shared" si="235"/>
        <v>Very Low</v>
      </c>
      <c r="J649">
        <v>112</v>
      </c>
      <c r="K649" t="str">
        <f t="shared" si="236"/>
        <v>Very Low</v>
      </c>
      <c r="L649" t="s">
        <v>914</v>
      </c>
      <c r="M649">
        <v>14000</v>
      </c>
      <c r="N649" t="str">
        <f t="shared" si="237"/>
        <v>Medium</v>
      </c>
      <c r="O649">
        <v>5932060</v>
      </c>
      <c r="P649" t="str">
        <f t="shared" si="238"/>
        <v>Flop</v>
      </c>
      <c r="Q649" t="s">
        <v>3590</v>
      </c>
      <c r="R649" t="str">
        <f t="shared" si="239"/>
        <v>Action</v>
      </c>
      <c r="S649">
        <f t="shared" si="240"/>
        <v>4</v>
      </c>
      <c r="T649" t="s">
        <v>407</v>
      </c>
      <c r="U649" t="s">
        <v>3591</v>
      </c>
      <c r="V649">
        <v>29285</v>
      </c>
      <c r="W649" t="str">
        <f t="shared" si="241"/>
        <v>Low</v>
      </c>
      <c r="X649">
        <v>14625</v>
      </c>
      <c r="Y649" t="str">
        <f t="shared" si="242"/>
        <v>Medium</v>
      </c>
      <c r="Z649" t="s">
        <v>3592</v>
      </c>
      <c r="AA649">
        <v>0</v>
      </c>
      <c r="AB649" t="str">
        <f t="shared" si="243"/>
        <v>Symbolic Poster</v>
      </c>
      <c r="AC649" t="s">
        <v>3593</v>
      </c>
      <c r="AD649" t="s">
        <v>3594</v>
      </c>
      <c r="AE649">
        <v>174</v>
      </c>
      <c r="AF649" t="str">
        <f t="shared" si="244"/>
        <v>Very Low</v>
      </c>
      <c r="AG649" t="s">
        <v>9</v>
      </c>
      <c r="AH649" t="s">
        <v>28</v>
      </c>
      <c r="AI649" t="s">
        <v>11</v>
      </c>
      <c r="AJ649" t="str">
        <f t="shared" si="245"/>
        <v>Teen</v>
      </c>
      <c r="AK649">
        <v>35000000</v>
      </c>
      <c r="AL649" t="str">
        <f t="shared" si="246"/>
        <v>Medium Budget</v>
      </c>
      <c r="AM649">
        <v>2007</v>
      </c>
      <c r="AN649">
        <f t="shared" si="247"/>
        <v>18</v>
      </c>
      <c r="AO649" t="str">
        <f t="shared" si="248"/>
        <v>Old Classic</v>
      </c>
      <c r="AP649">
        <v>394</v>
      </c>
      <c r="AQ649" t="str">
        <f t="shared" si="249"/>
        <v>Very Low</v>
      </c>
      <c r="AR649">
        <v>5.4</v>
      </c>
      <c r="AS649" t="str">
        <f t="shared" si="250"/>
        <v>Below Average</v>
      </c>
      <c r="AT649">
        <v>2.35</v>
      </c>
      <c r="AU649" t="str">
        <f t="shared" si="251"/>
        <v>Cinematic Widescreen</v>
      </c>
      <c r="AV649">
        <v>0</v>
      </c>
      <c r="AW649" t="str">
        <f t="shared" si="252"/>
        <v>Very Low</v>
      </c>
    </row>
    <row r="650" spans="1:49" x14ac:dyDescent="0.3">
      <c r="A650" t="s">
        <v>0</v>
      </c>
      <c r="B650" t="s">
        <v>360</v>
      </c>
      <c r="C650">
        <v>219</v>
      </c>
      <c r="D650" t="str">
        <f t="shared" si="232"/>
        <v>Medium</v>
      </c>
      <c r="E650">
        <v>169</v>
      </c>
      <c r="F650" t="str">
        <f t="shared" si="233"/>
        <v>2h 49m</v>
      </c>
      <c r="G650" t="str">
        <f t="shared" si="234"/>
        <v>Long Movie</v>
      </c>
      <c r="H650">
        <v>14000</v>
      </c>
      <c r="I650" t="str">
        <f t="shared" si="235"/>
        <v>Medium</v>
      </c>
      <c r="J650">
        <v>13000</v>
      </c>
      <c r="K650" t="str">
        <f t="shared" si="236"/>
        <v>Medium</v>
      </c>
      <c r="L650" t="s">
        <v>308</v>
      </c>
      <c r="M650">
        <v>15000</v>
      </c>
      <c r="N650" t="str">
        <f t="shared" si="237"/>
        <v>Medium</v>
      </c>
      <c r="O650">
        <v>216119491</v>
      </c>
      <c r="P650" t="str">
        <f t="shared" si="238"/>
        <v>Superhit</v>
      </c>
      <c r="Q650" t="s">
        <v>1438</v>
      </c>
      <c r="R650" t="str">
        <f t="shared" si="239"/>
        <v>Action</v>
      </c>
      <c r="S650">
        <f t="shared" si="240"/>
        <v>3</v>
      </c>
      <c r="T650" t="s">
        <v>293</v>
      </c>
      <c r="U650" t="s">
        <v>3595</v>
      </c>
      <c r="V650">
        <v>881236</v>
      </c>
      <c r="W650" t="str">
        <f t="shared" si="241"/>
        <v>Very High</v>
      </c>
      <c r="X650">
        <v>44998</v>
      </c>
      <c r="Y650" t="str">
        <f t="shared" si="242"/>
        <v>Medium</v>
      </c>
      <c r="Z650" t="s">
        <v>1128</v>
      </c>
      <c r="AA650">
        <v>2</v>
      </c>
      <c r="AB650" t="str">
        <f t="shared" si="243"/>
        <v>Duo/Trio Poster</v>
      </c>
      <c r="AC650" t="s">
        <v>3596</v>
      </c>
      <c r="AD650" t="s">
        <v>3597</v>
      </c>
      <c r="AE650">
        <v>2277</v>
      </c>
      <c r="AF650" t="str">
        <f t="shared" si="244"/>
        <v>Medium</v>
      </c>
      <c r="AG650" t="s">
        <v>9</v>
      </c>
      <c r="AH650" t="s">
        <v>10</v>
      </c>
      <c r="AI650" t="s">
        <v>556</v>
      </c>
      <c r="AJ650" t="str">
        <f t="shared" si="245"/>
        <v>Adult</v>
      </c>
      <c r="AK650">
        <v>70000000</v>
      </c>
      <c r="AL650" t="str">
        <f t="shared" si="246"/>
        <v>Medium Budget</v>
      </c>
      <c r="AM650">
        <v>1998</v>
      </c>
      <c r="AN650">
        <f t="shared" si="247"/>
        <v>27</v>
      </c>
      <c r="AO650" t="str">
        <f t="shared" si="248"/>
        <v>Old Classic</v>
      </c>
      <c r="AP650">
        <v>14000</v>
      </c>
      <c r="AQ650" t="str">
        <f t="shared" si="249"/>
        <v>Medium</v>
      </c>
      <c r="AR650">
        <v>8.6</v>
      </c>
      <c r="AS650" t="str">
        <f t="shared" si="250"/>
        <v>Excellent</v>
      </c>
      <c r="AT650">
        <v>1.85</v>
      </c>
      <c r="AU650" t="str">
        <f t="shared" si="251"/>
        <v>HDTV / Widescreen</v>
      </c>
      <c r="AV650">
        <v>22000</v>
      </c>
      <c r="AW650" t="str">
        <f t="shared" si="252"/>
        <v>Medium</v>
      </c>
    </row>
    <row r="651" spans="1:49" x14ac:dyDescent="0.3">
      <c r="A651" t="s">
        <v>0</v>
      </c>
      <c r="B651" t="s">
        <v>3598</v>
      </c>
      <c r="C651">
        <v>327</v>
      </c>
      <c r="D651" t="str">
        <f t="shared" si="232"/>
        <v>Medium</v>
      </c>
      <c r="E651">
        <v>132</v>
      </c>
      <c r="F651" t="str">
        <f t="shared" si="233"/>
        <v>2h 12m</v>
      </c>
      <c r="G651" t="str">
        <f t="shared" si="234"/>
        <v>Long Movie</v>
      </c>
      <c r="H651">
        <v>76</v>
      </c>
      <c r="I651" t="str">
        <f t="shared" si="235"/>
        <v>Very Low</v>
      </c>
      <c r="J651">
        <v>464</v>
      </c>
      <c r="K651" t="str">
        <f t="shared" si="236"/>
        <v>Very Low</v>
      </c>
      <c r="L651" t="s">
        <v>701</v>
      </c>
      <c r="M651">
        <v>3000</v>
      </c>
      <c r="N651" t="str">
        <f t="shared" si="237"/>
        <v>Low</v>
      </c>
      <c r="O651">
        <v>43568507</v>
      </c>
      <c r="P651" t="str">
        <f t="shared" si="238"/>
        <v>Average</v>
      </c>
      <c r="Q651" t="s">
        <v>435</v>
      </c>
      <c r="R651" t="str">
        <f t="shared" si="239"/>
        <v>Action</v>
      </c>
      <c r="S651">
        <f t="shared" si="240"/>
        <v>4</v>
      </c>
      <c r="T651" t="s">
        <v>781</v>
      </c>
      <c r="U651" t="s">
        <v>3599</v>
      </c>
      <c r="V651">
        <v>136954</v>
      </c>
      <c r="W651" t="str">
        <f t="shared" si="241"/>
        <v>Medium</v>
      </c>
      <c r="X651">
        <v>7081</v>
      </c>
      <c r="Y651" t="str">
        <f t="shared" si="242"/>
        <v>Low</v>
      </c>
      <c r="Z651" t="s">
        <v>253</v>
      </c>
      <c r="AA651">
        <v>1</v>
      </c>
      <c r="AB651" t="str">
        <f t="shared" si="243"/>
        <v>Solo Star Poster</v>
      </c>
      <c r="AC651" t="s">
        <v>3600</v>
      </c>
      <c r="AD651" t="s">
        <v>3601</v>
      </c>
      <c r="AE651">
        <v>346</v>
      </c>
      <c r="AF651" t="str">
        <f t="shared" si="244"/>
        <v>Very Low</v>
      </c>
      <c r="AG651" t="s">
        <v>9</v>
      </c>
      <c r="AH651" t="s">
        <v>10</v>
      </c>
      <c r="AI651" t="s">
        <v>11</v>
      </c>
      <c r="AJ651" t="str">
        <f t="shared" si="245"/>
        <v>Teen</v>
      </c>
      <c r="AK651">
        <v>66000000</v>
      </c>
      <c r="AL651" t="str">
        <f t="shared" si="246"/>
        <v>Medium Budget</v>
      </c>
      <c r="AM651">
        <v>2014</v>
      </c>
      <c r="AN651">
        <f t="shared" si="247"/>
        <v>11</v>
      </c>
      <c r="AO651" t="str">
        <f t="shared" si="248"/>
        <v>Modern Classic</v>
      </c>
      <c r="AP651">
        <v>3000</v>
      </c>
      <c r="AQ651" t="str">
        <f t="shared" si="249"/>
        <v>Low</v>
      </c>
      <c r="AR651">
        <v>6.5</v>
      </c>
      <c r="AS651" t="str">
        <f t="shared" si="250"/>
        <v>Average</v>
      </c>
      <c r="AT651">
        <v>2.35</v>
      </c>
      <c r="AU651" t="str">
        <f t="shared" si="251"/>
        <v>Cinematic Widescreen</v>
      </c>
      <c r="AV651">
        <v>32000</v>
      </c>
      <c r="AW651" t="str">
        <f t="shared" si="252"/>
        <v>Medium</v>
      </c>
    </row>
    <row r="652" spans="1:49" x14ac:dyDescent="0.3">
      <c r="A652" t="s">
        <v>0</v>
      </c>
      <c r="B652" t="s">
        <v>2338</v>
      </c>
      <c r="C652">
        <v>149</v>
      </c>
      <c r="D652" t="str">
        <f t="shared" si="232"/>
        <v>Low</v>
      </c>
      <c r="E652">
        <v>127</v>
      </c>
      <c r="F652" t="str">
        <f t="shared" si="233"/>
        <v>2h 7m</v>
      </c>
      <c r="G652" t="str">
        <f t="shared" si="234"/>
        <v>Long Movie</v>
      </c>
      <c r="H652">
        <v>278</v>
      </c>
      <c r="I652" t="str">
        <f t="shared" si="235"/>
        <v>Very Low</v>
      </c>
      <c r="J652">
        <v>912</v>
      </c>
      <c r="K652" t="str">
        <f t="shared" si="236"/>
        <v>Very Low</v>
      </c>
      <c r="L652" t="s">
        <v>3602</v>
      </c>
      <c r="M652">
        <v>2000</v>
      </c>
      <c r="N652" t="str">
        <f t="shared" si="237"/>
        <v>Low</v>
      </c>
      <c r="O652">
        <v>182805123</v>
      </c>
      <c r="P652" t="str">
        <f t="shared" si="238"/>
        <v>Hit</v>
      </c>
      <c r="Q652" t="s">
        <v>3603</v>
      </c>
      <c r="R652" t="str">
        <f t="shared" si="239"/>
        <v>Comedy</v>
      </c>
      <c r="S652">
        <f t="shared" si="240"/>
        <v>3</v>
      </c>
      <c r="T652" t="s">
        <v>205</v>
      </c>
      <c r="U652" t="s">
        <v>3604</v>
      </c>
      <c r="V652">
        <v>158864</v>
      </c>
      <c r="W652" t="str">
        <f t="shared" si="241"/>
        <v>Medium</v>
      </c>
      <c r="X652">
        <v>5838</v>
      </c>
      <c r="Y652" t="str">
        <f t="shared" si="242"/>
        <v>Low</v>
      </c>
      <c r="Z652" t="s">
        <v>3048</v>
      </c>
      <c r="AA652">
        <v>1</v>
      </c>
      <c r="AB652" t="str">
        <f t="shared" si="243"/>
        <v>Solo Star Poster</v>
      </c>
      <c r="AC652" t="s">
        <v>3605</v>
      </c>
      <c r="AD652" t="s">
        <v>3606</v>
      </c>
      <c r="AE652">
        <v>395</v>
      </c>
      <c r="AF652" t="str">
        <f t="shared" si="244"/>
        <v>Very Low</v>
      </c>
      <c r="AG652" t="s">
        <v>9</v>
      </c>
      <c r="AH652" t="s">
        <v>10</v>
      </c>
      <c r="AI652" t="s">
        <v>11</v>
      </c>
      <c r="AJ652" t="str">
        <f t="shared" si="245"/>
        <v>Teen</v>
      </c>
      <c r="AK652">
        <v>70000000</v>
      </c>
      <c r="AL652" t="str">
        <f t="shared" si="246"/>
        <v>Medium Budget</v>
      </c>
      <c r="AM652">
        <v>2000</v>
      </c>
      <c r="AN652">
        <f t="shared" si="247"/>
        <v>25</v>
      </c>
      <c r="AO652" t="str">
        <f t="shared" si="248"/>
        <v>Old Classic</v>
      </c>
      <c r="AP652">
        <v>955</v>
      </c>
      <c r="AQ652" t="str">
        <f t="shared" si="249"/>
        <v>Very Low</v>
      </c>
      <c r="AR652">
        <v>6.4</v>
      </c>
      <c r="AS652" t="str">
        <f t="shared" si="250"/>
        <v>Average</v>
      </c>
      <c r="AT652">
        <v>1.37</v>
      </c>
      <c r="AU652" t="str">
        <f t="shared" si="251"/>
        <v>Classic</v>
      </c>
      <c r="AV652">
        <v>0</v>
      </c>
      <c r="AW652" t="str">
        <f t="shared" si="252"/>
        <v>Very Low</v>
      </c>
    </row>
    <row r="653" spans="1:49" x14ac:dyDescent="0.3">
      <c r="A653" t="s">
        <v>0</v>
      </c>
      <c r="B653" t="s">
        <v>1778</v>
      </c>
      <c r="C653">
        <v>193</v>
      </c>
      <c r="D653" t="str">
        <f t="shared" si="232"/>
        <v>Low</v>
      </c>
      <c r="E653">
        <v>103</v>
      </c>
      <c r="F653" t="str">
        <f t="shared" si="233"/>
        <v>1h 43m</v>
      </c>
      <c r="G653" t="str">
        <f t="shared" si="234"/>
        <v>Standard Movie</v>
      </c>
      <c r="H653">
        <v>77</v>
      </c>
      <c r="I653" t="str">
        <f t="shared" si="235"/>
        <v>Very Low</v>
      </c>
      <c r="J653">
        <v>835</v>
      </c>
      <c r="K653" t="str">
        <f t="shared" si="236"/>
        <v>Very Low</v>
      </c>
      <c r="L653" t="s">
        <v>1118</v>
      </c>
      <c r="M653">
        <v>1000</v>
      </c>
      <c r="N653" t="str">
        <f t="shared" si="237"/>
        <v>Low</v>
      </c>
      <c r="O653">
        <v>176387405</v>
      </c>
      <c r="P653" t="str">
        <f t="shared" si="238"/>
        <v>Hit</v>
      </c>
      <c r="Q653" t="s">
        <v>442</v>
      </c>
      <c r="R653" t="str">
        <f t="shared" si="239"/>
        <v>Adventure</v>
      </c>
      <c r="S653">
        <f t="shared" si="240"/>
        <v>4</v>
      </c>
      <c r="T653" t="s">
        <v>2112</v>
      </c>
      <c r="U653" t="s">
        <v>3607</v>
      </c>
      <c r="V653">
        <v>328159</v>
      </c>
      <c r="W653" t="str">
        <f t="shared" si="241"/>
        <v>High</v>
      </c>
      <c r="X653">
        <v>5437</v>
      </c>
      <c r="Y653" t="str">
        <f t="shared" si="242"/>
        <v>Low</v>
      </c>
      <c r="Z653" t="s">
        <v>2078</v>
      </c>
      <c r="AA653">
        <v>0</v>
      </c>
      <c r="AB653" t="str">
        <f t="shared" si="243"/>
        <v>Symbolic Poster</v>
      </c>
      <c r="AC653" t="s">
        <v>3608</v>
      </c>
      <c r="AD653" t="s">
        <v>3609</v>
      </c>
      <c r="AE653">
        <v>467</v>
      </c>
      <c r="AF653" t="str">
        <f t="shared" si="244"/>
        <v>Very Low</v>
      </c>
      <c r="AG653" t="s">
        <v>9</v>
      </c>
      <c r="AH653" t="s">
        <v>10</v>
      </c>
      <c r="AI653" t="s">
        <v>66</v>
      </c>
      <c r="AJ653" t="str">
        <f t="shared" si="245"/>
        <v>Family</v>
      </c>
      <c r="AK653">
        <v>59000000</v>
      </c>
      <c r="AL653" t="str">
        <f t="shared" si="246"/>
        <v>Medium Budget</v>
      </c>
      <c r="AM653">
        <v>2002</v>
      </c>
      <c r="AN653">
        <f t="shared" si="247"/>
        <v>23</v>
      </c>
      <c r="AO653" t="str">
        <f t="shared" si="248"/>
        <v>Old Classic</v>
      </c>
      <c r="AP653">
        <v>939</v>
      </c>
      <c r="AQ653" t="str">
        <f t="shared" si="249"/>
        <v>Very Low</v>
      </c>
      <c r="AR653">
        <v>7.6</v>
      </c>
      <c r="AS653" t="str">
        <f t="shared" si="250"/>
        <v>Good</v>
      </c>
      <c r="AT653">
        <v>1.85</v>
      </c>
      <c r="AU653" t="str">
        <f t="shared" si="251"/>
        <v>HDTV / Widescreen</v>
      </c>
      <c r="AV653">
        <v>3000</v>
      </c>
      <c r="AW653" t="str">
        <f t="shared" si="252"/>
        <v>Low</v>
      </c>
    </row>
    <row r="654" spans="1:49" x14ac:dyDescent="0.3">
      <c r="A654" t="s">
        <v>0</v>
      </c>
      <c r="B654" t="s">
        <v>3610</v>
      </c>
      <c r="C654">
        <v>175</v>
      </c>
      <c r="D654" t="str">
        <f t="shared" si="232"/>
        <v>Low</v>
      </c>
      <c r="E654">
        <v>136</v>
      </c>
      <c r="F654" t="str">
        <f t="shared" si="233"/>
        <v>2h 16m</v>
      </c>
      <c r="G654" t="str">
        <f t="shared" si="234"/>
        <v>Long Movie</v>
      </c>
      <c r="H654">
        <v>759</v>
      </c>
      <c r="I654" t="str">
        <f t="shared" si="235"/>
        <v>Very Low</v>
      </c>
      <c r="J654">
        <v>354</v>
      </c>
      <c r="K654" t="str">
        <f t="shared" si="236"/>
        <v>Very Low</v>
      </c>
      <c r="L654" t="s">
        <v>726</v>
      </c>
      <c r="M654">
        <v>11000</v>
      </c>
      <c r="N654" t="str">
        <f t="shared" si="237"/>
        <v>Medium</v>
      </c>
      <c r="O654">
        <v>33685268</v>
      </c>
      <c r="P654" t="str">
        <f t="shared" si="238"/>
        <v>Average</v>
      </c>
      <c r="Q654" t="s">
        <v>3142</v>
      </c>
      <c r="R654" t="str">
        <f t="shared" si="239"/>
        <v>Drama</v>
      </c>
      <c r="S654">
        <f t="shared" si="240"/>
        <v>4</v>
      </c>
      <c r="T654" t="s">
        <v>437</v>
      </c>
      <c r="U654" t="s">
        <v>3611</v>
      </c>
      <c r="V654">
        <v>75573</v>
      </c>
      <c r="W654" t="str">
        <f t="shared" si="241"/>
        <v>Medium</v>
      </c>
      <c r="X654">
        <v>12194</v>
      </c>
      <c r="Y654" t="str">
        <f t="shared" si="242"/>
        <v>Medium</v>
      </c>
      <c r="Z654" t="s">
        <v>3612</v>
      </c>
      <c r="AA654">
        <v>1</v>
      </c>
      <c r="AB654" t="str">
        <f t="shared" si="243"/>
        <v>Solo Star Poster</v>
      </c>
      <c r="AC654" t="s">
        <v>3613</v>
      </c>
      <c r="AD654" t="s">
        <v>3614</v>
      </c>
      <c r="AE654">
        <v>662</v>
      </c>
      <c r="AF654" t="str">
        <f t="shared" si="244"/>
        <v>Low</v>
      </c>
      <c r="AG654" t="s">
        <v>9</v>
      </c>
      <c r="AH654" t="s">
        <v>10</v>
      </c>
      <c r="AI654" t="s">
        <v>556</v>
      </c>
      <c r="AJ654" t="str">
        <f t="shared" si="245"/>
        <v>Adult</v>
      </c>
      <c r="AK654">
        <v>68000000</v>
      </c>
      <c r="AL654" t="str">
        <f t="shared" si="246"/>
        <v>Medium Budget</v>
      </c>
      <c r="AM654">
        <v>2003</v>
      </c>
      <c r="AN654">
        <f t="shared" si="247"/>
        <v>22</v>
      </c>
      <c r="AO654" t="str">
        <f t="shared" si="248"/>
        <v>Old Classic</v>
      </c>
      <c r="AP654">
        <v>599</v>
      </c>
      <c r="AQ654" t="str">
        <f t="shared" si="249"/>
        <v>Very Low</v>
      </c>
      <c r="AR654">
        <v>5.5</v>
      </c>
      <c r="AS654" t="str">
        <f t="shared" si="250"/>
        <v>Below Average</v>
      </c>
      <c r="AT654">
        <v>2.35</v>
      </c>
      <c r="AU654" t="str">
        <f t="shared" si="251"/>
        <v>Cinematic Widescreen</v>
      </c>
      <c r="AV654">
        <v>4000</v>
      </c>
      <c r="AW654" t="str">
        <f t="shared" si="252"/>
        <v>Low</v>
      </c>
    </row>
    <row r="655" spans="1:49" x14ac:dyDescent="0.3">
      <c r="A655" t="s">
        <v>0</v>
      </c>
      <c r="B655" t="s">
        <v>360</v>
      </c>
      <c r="C655">
        <v>538</v>
      </c>
      <c r="D655" t="str">
        <f t="shared" si="232"/>
        <v>High</v>
      </c>
      <c r="E655">
        <v>150</v>
      </c>
      <c r="F655" t="str">
        <f t="shared" si="233"/>
        <v>2h 30m</v>
      </c>
      <c r="G655" t="str">
        <f t="shared" si="234"/>
        <v>Long Movie</v>
      </c>
      <c r="H655">
        <v>14000</v>
      </c>
      <c r="I655" t="str">
        <f t="shared" si="235"/>
        <v>Medium</v>
      </c>
      <c r="J655">
        <v>655</v>
      </c>
      <c r="K655" t="str">
        <f t="shared" si="236"/>
        <v>Very Low</v>
      </c>
      <c r="L655" t="s">
        <v>2467</v>
      </c>
      <c r="M655">
        <v>23000</v>
      </c>
      <c r="N655" t="str">
        <f t="shared" si="237"/>
        <v>Medium</v>
      </c>
      <c r="O655">
        <v>182204440</v>
      </c>
      <c r="P655" t="str">
        <f t="shared" si="238"/>
        <v>Hit</v>
      </c>
      <c r="Q655" t="s">
        <v>3212</v>
      </c>
      <c r="R655" t="str">
        <f t="shared" si="239"/>
        <v>Biography</v>
      </c>
      <c r="S655">
        <f t="shared" si="240"/>
        <v>4</v>
      </c>
      <c r="T655" t="s">
        <v>34</v>
      </c>
      <c r="U655" t="s">
        <v>3615</v>
      </c>
      <c r="V655">
        <v>197412</v>
      </c>
      <c r="W655" t="str">
        <f t="shared" si="241"/>
        <v>Medium</v>
      </c>
      <c r="X655">
        <v>25517</v>
      </c>
      <c r="Y655" t="str">
        <f t="shared" si="242"/>
        <v>Medium</v>
      </c>
      <c r="Z655" t="s">
        <v>2254</v>
      </c>
      <c r="AA655">
        <v>0</v>
      </c>
      <c r="AB655" t="str">
        <f t="shared" si="243"/>
        <v>Symbolic Poster</v>
      </c>
      <c r="AC655" t="s">
        <v>3616</v>
      </c>
      <c r="AD655" t="s">
        <v>3617</v>
      </c>
      <c r="AE655">
        <v>720</v>
      </c>
      <c r="AF655" t="str">
        <f t="shared" si="244"/>
        <v>Low</v>
      </c>
      <c r="AG655" t="s">
        <v>9</v>
      </c>
      <c r="AH655" t="s">
        <v>10</v>
      </c>
      <c r="AI655" t="s">
        <v>11</v>
      </c>
      <c r="AJ655" t="str">
        <f t="shared" si="245"/>
        <v>Teen</v>
      </c>
      <c r="AK655">
        <v>65000000</v>
      </c>
      <c r="AL655" t="str">
        <f t="shared" si="246"/>
        <v>Medium Budget</v>
      </c>
      <c r="AM655">
        <v>2012</v>
      </c>
      <c r="AN655">
        <f t="shared" si="247"/>
        <v>13</v>
      </c>
      <c r="AO655" t="str">
        <f t="shared" si="248"/>
        <v>Modern Classic</v>
      </c>
      <c r="AP655">
        <v>826</v>
      </c>
      <c r="AQ655" t="str">
        <f t="shared" si="249"/>
        <v>Very Low</v>
      </c>
      <c r="AR655">
        <v>7.4</v>
      </c>
      <c r="AS655" t="str">
        <f t="shared" si="250"/>
        <v>Good</v>
      </c>
      <c r="AT655">
        <v>2.35</v>
      </c>
      <c r="AU655" t="str">
        <f t="shared" si="251"/>
        <v>Cinematic Widescreen</v>
      </c>
      <c r="AV655">
        <v>71000</v>
      </c>
      <c r="AW655" t="str">
        <f t="shared" si="252"/>
        <v>High</v>
      </c>
    </row>
    <row r="656" spans="1:49" x14ac:dyDescent="0.3">
      <c r="A656" t="s">
        <v>0</v>
      </c>
      <c r="B656" t="s">
        <v>414</v>
      </c>
      <c r="C656">
        <v>313</v>
      </c>
      <c r="D656" t="str">
        <f t="shared" si="232"/>
        <v>Medium</v>
      </c>
      <c r="E656">
        <v>136</v>
      </c>
      <c r="F656" t="str">
        <f t="shared" si="233"/>
        <v>2h 16m</v>
      </c>
      <c r="G656" t="str">
        <f t="shared" si="234"/>
        <v>Long Movie</v>
      </c>
      <c r="H656">
        <v>0</v>
      </c>
      <c r="I656" t="str">
        <f t="shared" si="235"/>
        <v>Very Low</v>
      </c>
      <c r="J656">
        <v>99</v>
      </c>
      <c r="K656" t="str">
        <f t="shared" si="236"/>
        <v>Very Low</v>
      </c>
      <c r="L656" t="s">
        <v>3618</v>
      </c>
      <c r="M656">
        <v>18000</v>
      </c>
      <c r="N656" t="str">
        <f t="shared" si="237"/>
        <v>Medium</v>
      </c>
      <c r="O656">
        <v>171383253</v>
      </c>
      <c r="P656" t="str">
        <f t="shared" si="238"/>
        <v>Hit</v>
      </c>
      <c r="Q656" t="s">
        <v>618</v>
      </c>
      <c r="R656" t="str">
        <f t="shared" si="239"/>
        <v>Action</v>
      </c>
      <c r="S656">
        <f t="shared" si="240"/>
        <v>2</v>
      </c>
      <c r="T656" t="s">
        <v>559</v>
      </c>
      <c r="U656" t="s">
        <v>3619</v>
      </c>
      <c r="V656">
        <v>1217752</v>
      </c>
      <c r="W656" t="str">
        <f t="shared" si="241"/>
        <v>Very High</v>
      </c>
      <c r="X656">
        <v>18563</v>
      </c>
      <c r="Y656" t="str">
        <f t="shared" si="242"/>
        <v>Medium</v>
      </c>
      <c r="Z656" t="s">
        <v>3620</v>
      </c>
      <c r="AA656">
        <v>3</v>
      </c>
      <c r="AB656" t="str">
        <f t="shared" si="243"/>
        <v>Duo/Trio Poster</v>
      </c>
      <c r="AC656" t="s">
        <v>3621</v>
      </c>
      <c r="AD656" t="s">
        <v>3622</v>
      </c>
      <c r="AE656">
        <v>3646</v>
      </c>
      <c r="AF656" t="str">
        <f t="shared" si="244"/>
        <v>Medium</v>
      </c>
      <c r="AG656" t="s">
        <v>9</v>
      </c>
      <c r="AH656" t="s">
        <v>10</v>
      </c>
      <c r="AI656" t="s">
        <v>556</v>
      </c>
      <c r="AJ656" t="str">
        <f t="shared" si="245"/>
        <v>Adult</v>
      </c>
      <c r="AK656">
        <v>63000000</v>
      </c>
      <c r="AL656" t="str">
        <f t="shared" si="246"/>
        <v>Medium Budget</v>
      </c>
      <c r="AM656">
        <v>1999</v>
      </c>
      <c r="AN656">
        <f t="shared" si="247"/>
        <v>26</v>
      </c>
      <c r="AO656" t="str">
        <f t="shared" si="248"/>
        <v>Old Classic</v>
      </c>
      <c r="AP656">
        <v>145</v>
      </c>
      <c r="AQ656" t="str">
        <f t="shared" si="249"/>
        <v>Very Low</v>
      </c>
      <c r="AR656">
        <v>8.6999999999999993</v>
      </c>
      <c r="AS656" t="str">
        <f t="shared" si="250"/>
        <v>Excellent</v>
      </c>
      <c r="AT656">
        <v>2.35</v>
      </c>
      <c r="AU656" t="str">
        <f t="shared" si="251"/>
        <v>Cinematic Widescreen</v>
      </c>
      <c r="AV656">
        <v>25000</v>
      </c>
      <c r="AW656" t="str">
        <f t="shared" si="252"/>
        <v>Medium</v>
      </c>
    </row>
    <row r="657" spans="1:49" x14ac:dyDescent="0.3">
      <c r="A657" t="s">
        <v>0</v>
      </c>
      <c r="B657" t="s">
        <v>821</v>
      </c>
      <c r="C657">
        <v>159</v>
      </c>
      <c r="D657" t="str">
        <f t="shared" si="232"/>
        <v>Low</v>
      </c>
      <c r="E657">
        <v>140</v>
      </c>
      <c r="F657" t="str">
        <f t="shared" si="233"/>
        <v>2h 20m</v>
      </c>
      <c r="G657" t="str">
        <f t="shared" si="234"/>
        <v>Long Movie</v>
      </c>
      <c r="H657">
        <v>2000</v>
      </c>
      <c r="I657" t="str">
        <f t="shared" si="235"/>
        <v>Low</v>
      </c>
      <c r="J657">
        <v>552</v>
      </c>
      <c r="K657" t="str">
        <f t="shared" si="236"/>
        <v>Very Low</v>
      </c>
      <c r="L657" t="s">
        <v>3623</v>
      </c>
      <c r="M657">
        <v>15000</v>
      </c>
      <c r="N657" t="str">
        <f t="shared" si="237"/>
        <v>Medium</v>
      </c>
      <c r="O657">
        <v>172071312</v>
      </c>
      <c r="P657" t="str">
        <f t="shared" si="238"/>
        <v>Hit</v>
      </c>
      <c r="Q657" t="s">
        <v>2128</v>
      </c>
      <c r="R657" t="str">
        <f t="shared" si="239"/>
        <v>Adventure</v>
      </c>
      <c r="S657">
        <f t="shared" si="240"/>
        <v>3</v>
      </c>
      <c r="T657" t="s">
        <v>293</v>
      </c>
      <c r="U657" t="s">
        <v>3624</v>
      </c>
      <c r="V657">
        <v>208817</v>
      </c>
      <c r="W657" t="str">
        <f t="shared" si="241"/>
        <v>High</v>
      </c>
      <c r="X657">
        <v>17171</v>
      </c>
      <c r="Y657" t="str">
        <f t="shared" si="242"/>
        <v>Medium</v>
      </c>
      <c r="Z657" t="s">
        <v>3625</v>
      </c>
      <c r="AA657">
        <v>0</v>
      </c>
      <c r="AB657" t="str">
        <f t="shared" si="243"/>
        <v>Symbolic Poster</v>
      </c>
      <c r="AC657" t="s">
        <v>3626</v>
      </c>
      <c r="AD657" t="s">
        <v>3627</v>
      </c>
      <c r="AE657">
        <v>296</v>
      </c>
      <c r="AF657" t="str">
        <f t="shared" si="244"/>
        <v>Very Low</v>
      </c>
      <c r="AG657" t="s">
        <v>9</v>
      </c>
      <c r="AH657" t="s">
        <v>10</v>
      </c>
      <c r="AI657" t="s">
        <v>66</v>
      </c>
      <c r="AJ657" t="str">
        <f t="shared" si="245"/>
        <v>Family</v>
      </c>
      <c r="AK657">
        <v>62000000</v>
      </c>
      <c r="AL657" t="str">
        <f t="shared" si="246"/>
        <v>Medium Budget</v>
      </c>
      <c r="AM657">
        <v>1995</v>
      </c>
      <c r="AN657">
        <f t="shared" si="247"/>
        <v>30</v>
      </c>
      <c r="AO657" t="str">
        <f t="shared" si="248"/>
        <v>Old Classic</v>
      </c>
      <c r="AP657">
        <v>968</v>
      </c>
      <c r="AQ657" t="str">
        <f t="shared" si="249"/>
        <v>Very Low</v>
      </c>
      <c r="AR657">
        <v>7.6</v>
      </c>
      <c r="AS657" t="str">
        <f t="shared" si="250"/>
        <v>Good</v>
      </c>
      <c r="AT657">
        <v>2.35</v>
      </c>
      <c r="AU657" t="str">
        <f t="shared" si="251"/>
        <v>Cinematic Widescreen</v>
      </c>
      <c r="AV657">
        <v>5000</v>
      </c>
      <c r="AW657" t="str">
        <f t="shared" si="252"/>
        <v>Low</v>
      </c>
    </row>
    <row r="658" spans="1:49" x14ac:dyDescent="0.3">
      <c r="A658" t="s">
        <v>0</v>
      </c>
      <c r="B658" t="s">
        <v>1275</v>
      </c>
      <c r="C658">
        <v>196</v>
      </c>
      <c r="D658" t="str">
        <f t="shared" si="232"/>
        <v>Low</v>
      </c>
      <c r="E658">
        <v>113</v>
      </c>
      <c r="F658" t="str">
        <f t="shared" si="233"/>
        <v>1h 53m</v>
      </c>
      <c r="G658" t="str">
        <f t="shared" si="234"/>
        <v>Standard Movie</v>
      </c>
      <c r="H658">
        <v>719</v>
      </c>
      <c r="I658" t="str">
        <f t="shared" si="235"/>
        <v>Very Low</v>
      </c>
      <c r="J658">
        <v>217</v>
      </c>
      <c r="K658" t="str">
        <f t="shared" si="236"/>
        <v>Very Low</v>
      </c>
      <c r="L658" t="s">
        <v>1276</v>
      </c>
      <c r="M658">
        <v>605</v>
      </c>
      <c r="N658" t="str">
        <f t="shared" si="237"/>
        <v>Low</v>
      </c>
      <c r="O658">
        <v>119412921</v>
      </c>
      <c r="P658" t="str">
        <f t="shared" si="238"/>
        <v>Hit</v>
      </c>
      <c r="Q658" t="s">
        <v>618</v>
      </c>
      <c r="R658" t="str">
        <f t="shared" si="239"/>
        <v>Action</v>
      </c>
      <c r="S658">
        <f t="shared" si="240"/>
        <v>2</v>
      </c>
      <c r="T658" t="s">
        <v>1277</v>
      </c>
      <c r="U658" t="s">
        <v>1278</v>
      </c>
      <c r="V658">
        <v>240241</v>
      </c>
      <c r="W658" t="str">
        <f t="shared" si="241"/>
        <v>High</v>
      </c>
      <c r="X658">
        <v>1441</v>
      </c>
      <c r="Y658" t="str">
        <f t="shared" si="242"/>
        <v>Low</v>
      </c>
      <c r="Z658" t="s">
        <v>1279</v>
      </c>
      <c r="AA658">
        <v>0</v>
      </c>
      <c r="AB658" t="str">
        <f t="shared" si="243"/>
        <v>Symbolic Poster</v>
      </c>
      <c r="AC658" t="s">
        <v>1280</v>
      </c>
      <c r="AD658" t="s">
        <v>1281</v>
      </c>
      <c r="AE658">
        <v>391</v>
      </c>
      <c r="AF658" t="str">
        <f t="shared" si="244"/>
        <v>Very Low</v>
      </c>
      <c r="AG658" t="s">
        <v>9</v>
      </c>
      <c r="AH658" t="s">
        <v>10</v>
      </c>
      <c r="AI658" t="s">
        <v>556</v>
      </c>
      <c r="AJ658" t="str">
        <f t="shared" si="245"/>
        <v>Adult</v>
      </c>
      <c r="AK658">
        <v>65000000</v>
      </c>
      <c r="AL658" t="str">
        <f t="shared" si="246"/>
        <v>Medium Budget</v>
      </c>
      <c r="AM658">
        <v>1990</v>
      </c>
      <c r="AN658">
        <f t="shared" si="247"/>
        <v>35</v>
      </c>
      <c r="AO658" t="str">
        <f t="shared" si="248"/>
        <v>Old Classic</v>
      </c>
      <c r="AP658">
        <v>308</v>
      </c>
      <c r="AQ658" t="str">
        <f t="shared" si="249"/>
        <v>Very Low</v>
      </c>
      <c r="AR658">
        <v>7.5</v>
      </c>
      <c r="AS658" t="str">
        <f t="shared" si="250"/>
        <v>Good</v>
      </c>
      <c r="AT658">
        <v>1.85</v>
      </c>
      <c r="AU658" t="str">
        <f t="shared" si="251"/>
        <v>HDTV / Widescreen</v>
      </c>
      <c r="AV658">
        <v>0</v>
      </c>
      <c r="AW658" t="str">
        <f t="shared" si="252"/>
        <v>Very Low</v>
      </c>
    </row>
    <row r="659" spans="1:49" x14ac:dyDescent="0.3">
      <c r="A659" t="s">
        <v>0</v>
      </c>
      <c r="B659" t="s">
        <v>3628</v>
      </c>
      <c r="C659">
        <v>80</v>
      </c>
      <c r="D659" t="str">
        <f t="shared" si="232"/>
        <v>Low</v>
      </c>
      <c r="E659">
        <v>104</v>
      </c>
      <c r="F659" t="str">
        <f t="shared" si="233"/>
        <v>1h 44m</v>
      </c>
      <c r="G659" t="str">
        <f t="shared" si="234"/>
        <v>Standard Movie</v>
      </c>
      <c r="H659">
        <v>54</v>
      </c>
      <c r="I659" t="str">
        <f t="shared" si="235"/>
        <v>Very Low</v>
      </c>
      <c r="J659">
        <v>775</v>
      </c>
      <c r="K659" t="str">
        <f t="shared" si="236"/>
        <v>Very Low</v>
      </c>
      <c r="L659" t="s">
        <v>3629</v>
      </c>
      <c r="M659">
        <v>901</v>
      </c>
      <c r="N659" t="str">
        <f t="shared" si="237"/>
        <v>Low</v>
      </c>
      <c r="O659">
        <v>139225854</v>
      </c>
      <c r="P659" t="str">
        <f t="shared" si="238"/>
        <v>Hit</v>
      </c>
      <c r="Q659" t="s">
        <v>486</v>
      </c>
      <c r="R659" t="str">
        <f t="shared" si="239"/>
        <v>Comedy</v>
      </c>
      <c r="S659">
        <f t="shared" si="240"/>
        <v>3</v>
      </c>
      <c r="T659" t="s">
        <v>3630</v>
      </c>
      <c r="U659" t="s">
        <v>3631</v>
      </c>
      <c r="V659">
        <v>34561</v>
      </c>
      <c r="W659" t="str">
        <f t="shared" si="241"/>
        <v>Low</v>
      </c>
      <c r="X659">
        <v>5265</v>
      </c>
      <c r="Y659" t="str">
        <f t="shared" si="242"/>
        <v>Low</v>
      </c>
      <c r="Z659" t="s">
        <v>3632</v>
      </c>
      <c r="AA659">
        <v>0</v>
      </c>
      <c r="AB659" t="str">
        <f t="shared" si="243"/>
        <v>Symbolic Poster</v>
      </c>
      <c r="AC659" t="s">
        <v>3633</v>
      </c>
      <c r="AD659" t="s">
        <v>3634</v>
      </c>
      <c r="AE659">
        <v>116</v>
      </c>
      <c r="AF659" t="str">
        <f t="shared" si="244"/>
        <v>Very Low</v>
      </c>
      <c r="AG659" t="s">
        <v>9</v>
      </c>
      <c r="AH659" t="s">
        <v>10</v>
      </c>
      <c r="AI659" t="s">
        <v>248</v>
      </c>
      <c r="AJ659" t="str">
        <f t="shared" si="245"/>
        <v>Family</v>
      </c>
      <c r="AK659">
        <v>60000000</v>
      </c>
      <c r="AL659" t="str">
        <f t="shared" si="246"/>
        <v>Medium Budget</v>
      </c>
      <c r="AM659">
        <v>2002</v>
      </c>
      <c r="AN659">
        <f t="shared" si="247"/>
        <v>23</v>
      </c>
      <c r="AO659" t="str">
        <f t="shared" si="248"/>
        <v>Old Classic</v>
      </c>
      <c r="AP659">
        <v>857</v>
      </c>
      <c r="AQ659" t="str">
        <f t="shared" si="249"/>
        <v>Very Low</v>
      </c>
      <c r="AR659">
        <v>5.5</v>
      </c>
      <c r="AS659" t="str">
        <f t="shared" si="250"/>
        <v>Below Average</v>
      </c>
      <c r="AT659">
        <v>1.85</v>
      </c>
      <c r="AU659" t="str">
        <f t="shared" si="251"/>
        <v>HDTV / Widescreen</v>
      </c>
      <c r="AV659">
        <v>1000</v>
      </c>
      <c r="AW659" t="str">
        <f t="shared" si="252"/>
        <v>Very Low</v>
      </c>
    </row>
    <row r="660" spans="1:49" x14ac:dyDescent="0.3">
      <c r="A660" t="s">
        <v>0</v>
      </c>
      <c r="B660" t="s">
        <v>3635</v>
      </c>
      <c r="C660">
        <v>488</v>
      </c>
      <c r="D660" t="str">
        <f t="shared" si="232"/>
        <v>Medium</v>
      </c>
      <c r="E660">
        <v>158</v>
      </c>
      <c r="F660" t="str">
        <f t="shared" si="233"/>
        <v>2h 38m</v>
      </c>
      <c r="G660" t="str">
        <f t="shared" si="234"/>
        <v>Long Movie</v>
      </c>
      <c r="H660">
        <v>0</v>
      </c>
      <c r="I660" t="str">
        <f t="shared" si="235"/>
        <v>Very Low</v>
      </c>
      <c r="J660">
        <v>11000</v>
      </c>
      <c r="K660" t="str">
        <f t="shared" si="236"/>
        <v>Medium</v>
      </c>
      <c r="L660" t="s">
        <v>417</v>
      </c>
      <c r="M660">
        <v>20000</v>
      </c>
      <c r="N660" t="str">
        <f t="shared" si="237"/>
        <v>Medium</v>
      </c>
      <c r="O660">
        <v>148775460</v>
      </c>
      <c r="P660" t="str">
        <f t="shared" si="238"/>
        <v>Hit</v>
      </c>
      <c r="Q660" t="s">
        <v>2821</v>
      </c>
      <c r="R660" t="str">
        <f t="shared" si="239"/>
        <v>Drama</v>
      </c>
      <c r="S660">
        <f t="shared" si="240"/>
        <v>3</v>
      </c>
      <c r="T660" t="s">
        <v>234</v>
      </c>
      <c r="U660" t="s">
        <v>3636</v>
      </c>
      <c r="V660">
        <v>243834</v>
      </c>
      <c r="W660" t="str">
        <f t="shared" si="241"/>
        <v>High</v>
      </c>
      <c r="X660">
        <v>46204</v>
      </c>
      <c r="Y660" t="str">
        <f t="shared" si="242"/>
        <v>Medium</v>
      </c>
      <c r="Z660" t="s">
        <v>228</v>
      </c>
      <c r="AA660">
        <v>1</v>
      </c>
      <c r="AB660" t="str">
        <f t="shared" si="243"/>
        <v>Solo Star Poster</v>
      </c>
      <c r="AC660" t="s">
        <v>3637</v>
      </c>
      <c r="AD660" t="s">
        <v>3638</v>
      </c>
      <c r="AE660">
        <v>845</v>
      </c>
      <c r="AF660" t="str">
        <f t="shared" si="244"/>
        <v>Low</v>
      </c>
      <c r="AG660" t="s">
        <v>9</v>
      </c>
      <c r="AH660" t="s">
        <v>10</v>
      </c>
      <c r="AI660" t="s">
        <v>11</v>
      </c>
      <c r="AJ660" t="str">
        <f t="shared" si="245"/>
        <v>Teen</v>
      </c>
      <c r="AK660">
        <v>61000000</v>
      </c>
      <c r="AL660" t="str">
        <f t="shared" si="246"/>
        <v>Medium Budget</v>
      </c>
      <c r="AM660">
        <v>2012</v>
      </c>
      <c r="AN660">
        <f t="shared" si="247"/>
        <v>13</v>
      </c>
      <c r="AO660" t="str">
        <f t="shared" si="248"/>
        <v>Modern Classic</v>
      </c>
      <c r="AP660">
        <v>13000</v>
      </c>
      <c r="AQ660" t="str">
        <f t="shared" si="249"/>
        <v>Medium</v>
      </c>
      <c r="AR660">
        <v>7.6</v>
      </c>
      <c r="AS660" t="str">
        <f t="shared" si="250"/>
        <v>Good</v>
      </c>
      <c r="AT660">
        <v>1.85</v>
      </c>
      <c r="AU660" t="str">
        <f t="shared" si="251"/>
        <v>HDTV / Widescreen</v>
      </c>
      <c r="AV660">
        <v>144000</v>
      </c>
      <c r="AW660" t="str">
        <f t="shared" si="252"/>
        <v>High</v>
      </c>
    </row>
    <row r="661" spans="1:49" x14ac:dyDescent="0.3">
      <c r="A661" t="s">
        <v>0</v>
      </c>
      <c r="B661" t="s">
        <v>3639</v>
      </c>
      <c r="C661">
        <v>153</v>
      </c>
      <c r="D661" t="str">
        <f t="shared" si="232"/>
        <v>Low</v>
      </c>
      <c r="E661">
        <v>119</v>
      </c>
      <c r="F661" t="str">
        <f t="shared" si="233"/>
        <v>1h 59m</v>
      </c>
      <c r="G661" t="str">
        <f t="shared" si="234"/>
        <v>Standard Movie</v>
      </c>
      <c r="H661">
        <v>0</v>
      </c>
      <c r="I661" t="str">
        <f t="shared" si="235"/>
        <v>Very Low</v>
      </c>
      <c r="J661">
        <v>744</v>
      </c>
      <c r="K661" t="str">
        <f t="shared" si="236"/>
        <v>Very Low</v>
      </c>
      <c r="L661" t="s">
        <v>3640</v>
      </c>
      <c r="M661">
        <v>15000</v>
      </c>
      <c r="N661" t="str">
        <f t="shared" si="237"/>
        <v>Medium</v>
      </c>
      <c r="O661">
        <v>115731542</v>
      </c>
      <c r="P661" t="str">
        <f t="shared" si="238"/>
        <v>Hit</v>
      </c>
      <c r="Q661" t="s">
        <v>1386</v>
      </c>
      <c r="R661" t="str">
        <f t="shared" si="239"/>
        <v>Comedy</v>
      </c>
      <c r="S661">
        <f t="shared" si="240"/>
        <v>3</v>
      </c>
      <c r="T661" t="s">
        <v>293</v>
      </c>
      <c r="U661" t="s">
        <v>3641</v>
      </c>
      <c r="V661">
        <v>151812</v>
      </c>
      <c r="W661" t="str">
        <f t="shared" si="241"/>
        <v>Medium</v>
      </c>
      <c r="X661">
        <v>17768</v>
      </c>
      <c r="Y661" t="str">
        <f t="shared" si="242"/>
        <v>Medium</v>
      </c>
      <c r="Z661" t="s">
        <v>2609</v>
      </c>
      <c r="AA661">
        <v>2</v>
      </c>
      <c r="AB661" t="str">
        <f t="shared" si="243"/>
        <v>Duo/Trio Poster</v>
      </c>
      <c r="AC661" t="s">
        <v>3642</v>
      </c>
      <c r="AD661" t="s">
        <v>3643</v>
      </c>
      <c r="AE661">
        <v>556</v>
      </c>
      <c r="AF661" t="str">
        <f t="shared" si="244"/>
        <v>Low</v>
      </c>
      <c r="AG661" t="s">
        <v>9</v>
      </c>
      <c r="AH661" t="s">
        <v>10</v>
      </c>
      <c r="AI661" t="s">
        <v>66</v>
      </c>
      <c r="AJ661" t="str">
        <f t="shared" si="245"/>
        <v>Family</v>
      </c>
      <c r="AK661">
        <v>65000000</v>
      </c>
      <c r="AL661" t="str">
        <f t="shared" si="246"/>
        <v>Medium Budget</v>
      </c>
      <c r="AM661">
        <v>1998</v>
      </c>
      <c r="AN661">
        <f t="shared" si="247"/>
        <v>27</v>
      </c>
      <c r="AO661" t="str">
        <f t="shared" si="248"/>
        <v>Old Classic</v>
      </c>
      <c r="AP661">
        <v>793</v>
      </c>
      <c r="AQ661" t="str">
        <f t="shared" si="249"/>
        <v>Very Low</v>
      </c>
      <c r="AR661">
        <v>6.5</v>
      </c>
      <c r="AS661" t="str">
        <f t="shared" si="250"/>
        <v>Average</v>
      </c>
      <c r="AT661">
        <v>1.85</v>
      </c>
      <c r="AU661" t="str">
        <f t="shared" si="251"/>
        <v>HDTV / Widescreen</v>
      </c>
      <c r="AV661">
        <v>0</v>
      </c>
      <c r="AW661" t="str">
        <f t="shared" si="252"/>
        <v>Very Low</v>
      </c>
    </row>
    <row r="662" spans="1:49" x14ac:dyDescent="0.3">
      <c r="A662" t="s">
        <v>0</v>
      </c>
      <c r="B662" t="s">
        <v>1722</v>
      </c>
      <c r="C662">
        <v>173</v>
      </c>
      <c r="D662" t="str">
        <f t="shared" si="232"/>
        <v>Low</v>
      </c>
      <c r="E662">
        <v>106</v>
      </c>
      <c r="F662" t="str">
        <f t="shared" si="233"/>
        <v>1h 46m</v>
      </c>
      <c r="G662" t="str">
        <f t="shared" si="234"/>
        <v>Standard Movie</v>
      </c>
      <c r="H662">
        <v>285</v>
      </c>
      <c r="I662" t="str">
        <f t="shared" si="235"/>
        <v>Very Low</v>
      </c>
      <c r="J662">
        <v>105</v>
      </c>
      <c r="K662" t="str">
        <f t="shared" si="236"/>
        <v>Very Low</v>
      </c>
      <c r="L662" t="s">
        <v>1514</v>
      </c>
      <c r="M662">
        <v>8000</v>
      </c>
      <c r="N662" t="str">
        <f t="shared" si="237"/>
        <v>Low</v>
      </c>
      <c r="O662">
        <v>100468793</v>
      </c>
      <c r="P662" t="str">
        <f t="shared" si="238"/>
        <v>Hit</v>
      </c>
      <c r="Q662" t="s">
        <v>1642</v>
      </c>
      <c r="R662" t="str">
        <f t="shared" si="239"/>
        <v>Comedy</v>
      </c>
      <c r="S662">
        <f t="shared" si="240"/>
        <v>1</v>
      </c>
      <c r="T662" t="s">
        <v>1220</v>
      </c>
      <c r="U662" t="s">
        <v>3644</v>
      </c>
      <c r="V662">
        <v>212499</v>
      </c>
      <c r="W662" t="str">
        <f t="shared" si="241"/>
        <v>High</v>
      </c>
      <c r="X662">
        <v>11264</v>
      </c>
      <c r="Y662" t="str">
        <f t="shared" si="242"/>
        <v>Medium</v>
      </c>
      <c r="Z662" t="s">
        <v>3645</v>
      </c>
      <c r="AA662">
        <v>2</v>
      </c>
      <c r="AB662" t="str">
        <f t="shared" si="243"/>
        <v>Duo/Trio Poster</v>
      </c>
      <c r="AC662" t="s">
        <v>3646</v>
      </c>
      <c r="AD662" t="s">
        <v>3647</v>
      </c>
      <c r="AE662">
        <v>277</v>
      </c>
      <c r="AF662" t="str">
        <f t="shared" si="244"/>
        <v>Very Low</v>
      </c>
      <c r="AG662" t="s">
        <v>9</v>
      </c>
      <c r="AH662" t="s">
        <v>10</v>
      </c>
      <c r="AI662" t="s">
        <v>556</v>
      </c>
      <c r="AJ662" t="str">
        <f t="shared" si="245"/>
        <v>Adult</v>
      </c>
      <c r="AK662">
        <v>65000000</v>
      </c>
      <c r="AL662" t="str">
        <f t="shared" si="246"/>
        <v>Medium Budget</v>
      </c>
      <c r="AM662">
        <v>2008</v>
      </c>
      <c r="AN662">
        <f t="shared" si="247"/>
        <v>17</v>
      </c>
      <c r="AO662" t="str">
        <f t="shared" si="248"/>
        <v>Old Classic</v>
      </c>
      <c r="AP662">
        <v>3000</v>
      </c>
      <c r="AQ662" t="str">
        <f t="shared" si="249"/>
        <v>Low</v>
      </c>
      <c r="AR662">
        <v>6.9</v>
      </c>
      <c r="AS662" t="str">
        <f t="shared" si="250"/>
        <v>Average</v>
      </c>
      <c r="AT662">
        <v>2.35</v>
      </c>
      <c r="AU662" t="str">
        <f t="shared" si="251"/>
        <v>Cinematic Widescreen</v>
      </c>
      <c r="AV662">
        <v>0</v>
      </c>
      <c r="AW662" t="str">
        <f t="shared" si="252"/>
        <v>Very Low</v>
      </c>
    </row>
    <row r="663" spans="1:49" x14ac:dyDescent="0.3">
      <c r="A663" t="s">
        <v>0</v>
      </c>
      <c r="B663" t="s">
        <v>284</v>
      </c>
      <c r="C663">
        <v>156</v>
      </c>
      <c r="D663" t="str">
        <f t="shared" si="232"/>
        <v>Low</v>
      </c>
      <c r="E663">
        <v>136</v>
      </c>
      <c r="F663" t="str">
        <f t="shared" si="233"/>
        <v>2h 16m</v>
      </c>
      <c r="G663" t="str">
        <f t="shared" si="234"/>
        <v>Long Movie</v>
      </c>
      <c r="H663">
        <v>258</v>
      </c>
      <c r="I663" t="str">
        <f t="shared" si="235"/>
        <v>Very Low</v>
      </c>
      <c r="J663">
        <v>94</v>
      </c>
      <c r="K663" t="str">
        <f t="shared" si="236"/>
        <v>Very Low</v>
      </c>
      <c r="L663" t="s">
        <v>3648</v>
      </c>
      <c r="M663">
        <v>12000</v>
      </c>
      <c r="N663" t="str">
        <f t="shared" si="237"/>
        <v>Medium</v>
      </c>
      <c r="O663">
        <v>93771072</v>
      </c>
      <c r="P663" t="str">
        <f t="shared" si="238"/>
        <v>Hit</v>
      </c>
      <c r="Q663" t="s">
        <v>3649</v>
      </c>
      <c r="R663" t="str">
        <f t="shared" si="239"/>
        <v>Action</v>
      </c>
      <c r="S663">
        <f t="shared" si="240"/>
        <v>6</v>
      </c>
      <c r="T663" t="s">
        <v>733</v>
      </c>
      <c r="U663" t="s">
        <v>3650</v>
      </c>
      <c r="V663">
        <v>135404</v>
      </c>
      <c r="W663" t="str">
        <f t="shared" si="241"/>
        <v>Medium</v>
      </c>
      <c r="X663">
        <v>12396</v>
      </c>
      <c r="Y663" t="str">
        <f t="shared" si="242"/>
        <v>Medium</v>
      </c>
      <c r="Z663" t="s">
        <v>3651</v>
      </c>
      <c r="AA663">
        <v>0</v>
      </c>
      <c r="AB663" t="str">
        <f t="shared" si="243"/>
        <v>Symbolic Poster</v>
      </c>
      <c r="AC663" t="s">
        <v>3652</v>
      </c>
      <c r="AD663" t="s">
        <v>3653</v>
      </c>
      <c r="AE663">
        <v>318</v>
      </c>
      <c r="AF663" t="str">
        <f t="shared" si="244"/>
        <v>Very Low</v>
      </c>
      <c r="AG663" t="s">
        <v>9</v>
      </c>
      <c r="AH663" t="s">
        <v>10</v>
      </c>
      <c r="AI663" t="s">
        <v>11</v>
      </c>
      <c r="AJ663" t="str">
        <f t="shared" si="245"/>
        <v>Teen</v>
      </c>
      <c r="AK663">
        <v>65000000</v>
      </c>
      <c r="AL663" t="str">
        <f t="shared" si="246"/>
        <v>Medium Budget</v>
      </c>
      <c r="AM663">
        <v>1998</v>
      </c>
      <c r="AN663">
        <f t="shared" si="247"/>
        <v>27</v>
      </c>
      <c r="AO663" t="str">
        <f t="shared" si="248"/>
        <v>Old Classic</v>
      </c>
      <c r="AP663">
        <v>174</v>
      </c>
      <c r="AQ663" t="str">
        <f t="shared" si="249"/>
        <v>Very Low</v>
      </c>
      <c r="AR663">
        <v>6.7</v>
      </c>
      <c r="AS663" t="str">
        <f t="shared" si="250"/>
        <v>Average</v>
      </c>
      <c r="AT663">
        <v>2.35</v>
      </c>
      <c r="AU663" t="str">
        <f t="shared" si="251"/>
        <v>Cinematic Widescreen</v>
      </c>
      <c r="AV663">
        <v>0</v>
      </c>
      <c r="AW663" t="str">
        <f t="shared" si="252"/>
        <v>Very Low</v>
      </c>
    </row>
    <row r="664" spans="1:49" x14ac:dyDescent="0.3">
      <c r="A664" t="s">
        <v>0</v>
      </c>
      <c r="B664" t="s">
        <v>2513</v>
      </c>
      <c r="C664">
        <v>307</v>
      </c>
      <c r="D664" t="str">
        <f t="shared" si="232"/>
        <v>Medium</v>
      </c>
      <c r="E664">
        <v>95</v>
      </c>
      <c r="F664" t="str">
        <f t="shared" si="233"/>
        <v>1h 35m</v>
      </c>
      <c r="G664" t="str">
        <f t="shared" si="234"/>
        <v>Standard Movie</v>
      </c>
      <c r="H664">
        <v>480</v>
      </c>
      <c r="I664" t="str">
        <f t="shared" si="235"/>
        <v>Very Low</v>
      </c>
      <c r="J664">
        <v>490</v>
      </c>
      <c r="K664" t="str">
        <f t="shared" si="236"/>
        <v>Very Low</v>
      </c>
      <c r="L664" t="s">
        <v>1700</v>
      </c>
      <c r="M664">
        <v>21000</v>
      </c>
      <c r="N664" t="str">
        <f t="shared" si="237"/>
        <v>Medium</v>
      </c>
      <c r="O664">
        <v>100448498</v>
      </c>
      <c r="P664" t="str">
        <f t="shared" si="238"/>
        <v>Hit</v>
      </c>
      <c r="Q664" t="s">
        <v>2498</v>
      </c>
      <c r="R664" t="str">
        <f t="shared" si="239"/>
        <v>Comedy</v>
      </c>
      <c r="S664">
        <f t="shared" si="240"/>
        <v>2</v>
      </c>
      <c r="T664" t="s">
        <v>68</v>
      </c>
      <c r="U664" t="s">
        <v>3654</v>
      </c>
      <c r="V664">
        <v>272789</v>
      </c>
      <c r="W664" t="str">
        <f t="shared" si="241"/>
        <v>High</v>
      </c>
      <c r="X664">
        <v>23018</v>
      </c>
      <c r="Y664" t="str">
        <f t="shared" si="242"/>
        <v>Medium</v>
      </c>
      <c r="Z664" t="s">
        <v>3655</v>
      </c>
      <c r="AA664">
        <v>3</v>
      </c>
      <c r="AB664" t="str">
        <f t="shared" si="243"/>
        <v>Duo/Trio Poster</v>
      </c>
      <c r="AC664" t="s">
        <v>3656</v>
      </c>
      <c r="AD664" t="s">
        <v>3657</v>
      </c>
      <c r="AE664">
        <v>285</v>
      </c>
      <c r="AF664" t="str">
        <f t="shared" si="244"/>
        <v>Very Low</v>
      </c>
      <c r="AG664" t="s">
        <v>9</v>
      </c>
      <c r="AH664" t="s">
        <v>10</v>
      </c>
      <c r="AI664" t="s">
        <v>556</v>
      </c>
      <c r="AJ664" t="str">
        <f t="shared" si="245"/>
        <v>Adult</v>
      </c>
      <c r="AK664">
        <v>65000000</v>
      </c>
      <c r="AL664" t="str">
        <f t="shared" si="246"/>
        <v>Medium Budget</v>
      </c>
      <c r="AM664">
        <v>2010</v>
      </c>
      <c r="AN664">
        <f t="shared" si="247"/>
        <v>15</v>
      </c>
      <c r="AO664" t="str">
        <f t="shared" si="248"/>
        <v>Modern Classic</v>
      </c>
      <c r="AP664">
        <v>561</v>
      </c>
      <c r="AQ664" t="str">
        <f t="shared" si="249"/>
        <v>Very Low</v>
      </c>
      <c r="AR664">
        <v>6.6</v>
      </c>
      <c r="AS664" t="str">
        <f t="shared" si="250"/>
        <v>Average</v>
      </c>
      <c r="AT664">
        <v>2.35</v>
      </c>
      <c r="AU664" t="str">
        <f t="shared" si="251"/>
        <v>Cinematic Widescreen</v>
      </c>
      <c r="AV664">
        <v>25000</v>
      </c>
      <c r="AW664" t="str">
        <f t="shared" si="252"/>
        <v>Medium</v>
      </c>
    </row>
    <row r="665" spans="1:49" x14ac:dyDescent="0.3">
      <c r="A665" t="s">
        <v>0</v>
      </c>
      <c r="B665" t="s">
        <v>536</v>
      </c>
      <c r="C665">
        <v>322</v>
      </c>
      <c r="D665" t="str">
        <f t="shared" si="232"/>
        <v>Medium</v>
      </c>
      <c r="E665">
        <v>137</v>
      </c>
      <c r="F665" t="str">
        <f t="shared" si="233"/>
        <v>2h 17m</v>
      </c>
      <c r="G665" t="str">
        <f t="shared" si="234"/>
        <v>Long Movie</v>
      </c>
      <c r="H665">
        <v>11000</v>
      </c>
      <c r="I665" t="str">
        <f t="shared" si="235"/>
        <v>Medium</v>
      </c>
      <c r="J665">
        <v>465</v>
      </c>
      <c r="K665" t="str">
        <f t="shared" si="236"/>
        <v>Very Low</v>
      </c>
      <c r="L665" t="s">
        <v>3658</v>
      </c>
      <c r="M665">
        <v>769</v>
      </c>
      <c r="N665" t="str">
        <f t="shared" si="237"/>
        <v>Low</v>
      </c>
      <c r="O665">
        <v>115603980</v>
      </c>
      <c r="P665" t="str">
        <f t="shared" si="238"/>
        <v>Hit</v>
      </c>
      <c r="Q665" t="s">
        <v>3659</v>
      </c>
      <c r="R665" t="str">
        <f t="shared" si="239"/>
        <v>Biography</v>
      </c>
      <c r="S665">
        <f t="shared" si="240"/>
        <v>4</v>
      </c>
      <c r="T665" t="s">
        <v>3660</v>
      </c>
      <c r="U665" t="s">
        <v>3661</v>
      </c>
      <c r="V665">
        <v>103589</v>
      </c>
      <c r="W665" t="str">
        <f t="shared" si="241"/>
        <v>Medium</v>
      </c>
      <c r="X665">
        <v>2938</v>
      </c>
      <c r="Y665" t="str">
        <f t="shared" si="242"/>
        <v>Low</v>
      </c>
      <c r="Z665" t="s">
        <v>3662</v>
      </c>
      <c r="AA665">
        <v>0</v>
      </c>
      <c r="AB665" t="str">
        <f t="shared" si="243"/>
        <v>Symbolic Poster</v>
      </c>
      <c r="AC665" t="s">
        <v>3663</v>
      </c>
      <c r="AD665" t="s">
        <v>3664</v>
      </c>
      <c r="AE665">
        <v>351</v>
      </c>
      <c r="AF665" t="str">
        <f t="shared" si="244"/>
        <v>Very Low</v>
      </c>
      <c r="AG665" t="s">
        <v>9</v>
      </c>
      <c r="AH665" t="s">
        <v>10</v>
      </c>
      <c r="AI665" t="s">
        <v>11</v>
      </c>
      <c r="AJ665" t="str">
        <f t="shared" si="245"/>
        <v>Teen</v>
      </c>
      <c r="AK665">
        <v>65000000</v>
      </c>
      <c r="AL665" t="str">
        <f t="shared" si="246"/>
        <v>Medium Budget</v>
      </c>
      <c r="AM665">
        <v>2014</v>
      </c>
      <c r="AN665">
        <f t="shared" si="247"/>
        <v>11</v>
      </c>
      <c r="AO665" t="str">
        <f t="shared" si="248"/>
        <v>Modern Classic</v>
      </c>
      <c r="AP665">
        <v>698</v>
      </c>
      <c r="AQ665" t="str">
        <f t="shared" si="249"/>
        <v>Very Low</v>
      </c>
      <c r="AR665">
        <v>7.2</v>
      </c>
      <c r="AS665" t="str">
        <f t="shared" si="250"/>
        <v>Good</v>
      </c>
      <c r="AT665">
        <v>2.35</v>
      </c>
      <c r="AU665" t="str">
        <f t="shared" si="251"/>
        <v>Cinematic Widescreen</v>
      </c>
      <c r="AV665">
        <v>35000</v>
      </c>
      <c r="AW665" t="str">
        <f t="shared" si="252"/>
        <v>Medium</v>
      </c>
    </row>
    <row r="666" spans="1:49" x14ac:dyDescent="0.3">
      <c r="A666" t="s">
        <v>718</v>
      </c>
      <c r="B666" t="s">
        <v>3665</v>
      </c>
      <c r="C666">
        <v>169</v>
      </c>
      <c r="D666" t="str">
        <f t="shared" si="232"/>
        <v>Low</v>
      </c>
      <c r="E666">
        <v>130</v>
      </c>
      <c r="F666" t="str">
        <f t="shared" si="233"/>
        <v>2h 10m</v>
      </c>
      <c r="G666" t="str">
        <f t="shared" si="234"/>
        <v>Long Movie</v>
      </c>
      <c r="H666">
        <v>16000</v>
      </c>
      <c r="I666" t="str">
        <f t="shared" si="235"/>
        <v>Medium</v>
      </c>
      <c r="J666">
        <v>416</v>
      </c>
      <c r="K666" t="str">
        <f t="shared" si="236"/>
        <v>Very Low</v>
      </c>
      <c r="L666" t="s">
        <v>3666</v>
      </c>
      <c r="M666">
        <v>16000</v>
      </c>
      <c r="N666" t="str">
        <f t="shared" si="237"/>
        <v>Medium</v>
      </c>
      <c r="O666">
        <v>90454043</v>
      </c>
      <c r="P666" t="str">
        <f t="shared" si="238"/>
        <v>Hit</v>
      </c>
      <c r="Q666" t="s">
        <v>22</v>
      </c>
      <c r="R666" t="str">
        <f t="shared" si="239"/>
        <v>Action</v>
      </c>
      <c r="S666">
        <f t="shared" si="240"/>
        <v>3</v>
      </c>
      <c r="T666" t="s">
        <v>3665</v>
      </c>
      <c r="U666" t="s">
        <v>3667</v>
      </c>
      <c r="V666">
        <v>60165</v>
      </c>
      <c r="W666" t="str">
        <f t="shared" si="241"/>
        <v>Medium</v>
      </c>
      <c r="X666">
        <v>17771</v>
      </c>
      <c r="Y666" t="str">
        <f t="shared" si="242"/>
        <v>Medium</v>
      </c>
      <c r="Z666" t="s">
        <v>3668</v>
      </c>
      <c r="AA666">
        <v>1</v>
      </c>
      <c r="AB666" t="str">
        <f t="shared" si="243"/>
        <v>Solo Star Poster</v>
      </c>
      <c r="AC666" t="s">
        <v>3669</v>
      </c>
      <c r="AD666" t="s">
        <v>3670</v>
      </c>
      <c r="AE666">
        <v>326</v>
      </c>
      <c r="AF666" t="str">
        <f t="shared" si="244"/>
        <v>Very Low</v>
      </c>
      <c r="AG666" t="s">
        <v>9</v>
      </c>
      <c r="AH666" t="s">
        <v>10</v>
      </c>
      <c r="AI666" t="s">
        <v>11</v>
      </c>
      <c r="AJ666" t="str">
        <f t="shared" si="245"/>
        <v>Teen</v>
      </c>
      <c r="AK666">
        <v>65000000</v>
      </c>
      <c r="AL666" t="str">
        <f t="shared" si="246"/>
        <v>Medium Budget</v>
      </c>
      <c r="AM666">
        <v>2000</v>
      </c>
      <c r="AN666">
        <f t="shared" si="247"/>
        <v>25</v>
      </c>
      <c r="AO666" t="str">
        <f t="shared" si="248"/>
        <v>Old Classic</v>
      </c>
      <c r="AP666">
        <v>495</v>
      </c>
      <c r="AQ666" t="str">
        <f t="shared" si="249"/>
        <v>Very Low</v>
      </c>
      <c r="AR666">
        <v>6.4</v>
      </c>
      <c r="AS666" t="str">
        <f t="shared" si="250"/>
        <v>Average</v>
      </c>
      <c r="AT666">
        <v>2.35</v>
      </c>
      <c r="AU666" t="str">
        <f t="shared" si="251"/>
        <v>Cinematic Widescreen</v>
      </c>
      <c r="AV666">
        <v>0</v>
      </c>
      <c r="AW666" t="str">
        <f t="shared" si="252"/>
        <v>Very Low</v>
      </c>
    </row>
    <row r="667" spans="1:49" x14ac:dyDescent="0.3">
      <c r="A667" t="s">
        <v>0</v>
      </c>
      <c r="B667" t="s">
        <v>2037</v>
      </c>
      <c r="C667">
        <v>74</v>
      </c>
      <c r="D667" t="str">
        <f t="shared" si="232"/>
        <v>Low</v>
      </c>
      <c r="E667">
        <v>124</v>
      </c>
      <c r="F667" t="str">
        <f t="shared" si="233"/>
        <v>2h 4m</v>
      </c>
      <c r="G667" t="str">
        <f t="shared" si="234"/>
        <v>Long Movie</v>
      </c>
      <c r="H667">
        <v>212</v>
      </c>
      <c r="I667" t="str">
        <f t="shared" si="235"/>
        <v>Very Low</v>
      </c>
      <c r="J667">
        <v>369</v>
      </c>
      <c r="K667" t="str">
        <f t="shared" si="236"/>
        <v>Very Low</v>
      </c>
      <c r="L667" t="s">
        <v>3671</v>
      </c>
      <c r="M667">
        <v>13000</v>
      </c>
      <c r="N667" t="str">
        <f t="shared" si="237"/>
        <v>Medium</v>
      </c>
      <c r="O667">
        <v>84049211</v>
      </c>
      <c r="P667" t="str">
        <f t="shared" si="238"/>
        <v>Hit</v>
      </c>
      <c r="Q667" t="s">
        <v>22</v>
      </c>
      <c r="R667" t="str">
        <f t="shared" si="239"/>
        <v>Action</v>
      </c>
      <c r="S667">
        <f t="shared" si="240"/>
        <v>3</v>
      </c>
      <c r="T667" t="s">
        <v>1755</v>
      </c>
      <c r="U667" t="s">
        <v>3672</v>
      </c>
      <c r="V667">
        <v>96096</v>
      </c>
      <c r="W667" t="str">
        <f t="shared" si="241"/>
        <v>Medium</v>
      </c>
      <c r="X667">
        <v>15229</v>
      </c>
      <c r="Y667" t="str">
        <f t="shared" si="242"/>
        <v>Medium</v>
      </c>
      <c r="Z667" t="s">
        <v>3673</v>
      </c>
      <c r="AA667">
        <v>1</v>
      </c>
      <c r="AB667" t="str">
        <f t="shared" si="243"/>
        <v>Solo Star Poster</v>
      </c>
      <c r="AC667" t="s">
        <v>3674</v>
      </c>
      <c r="AD667" t="s">
        <v>3675</v>
      </c>
      <c r="AE667">
        <v>172</v>
      </c>
      <c r="AF667" t="str">
        <f t="shared" si="244"/>
        <v>Very Low</v>
      </c>
      <c r="AG667" t="s">
        <v>9</v>
      </c>
      <c r="AH667" t="s">
        <v>10</v>
      </c>
      <c r="AI667" t="s">
        <v>556</v>
      </c>
      <c r="AJ667" t="str">
        <f t="shared" si="245"/>
        <v>Adult</v>
      </c>
      <c r="AK667">
        <v>70000000</v>
      </c>
      <c r="AL667" t="str">
        <f t="shared" si="246"/>
        <v>Medium Budget</v>
      </c>
      <c r="AM667">
        <v>1993</v>
      </c>
      <c r="AN667">
        <f t="shared" si="247"/>
        <v>32</v>
      </c>
      <c r="AO667" t="str">
        <f t="shared" si="248"/>
        <v>Old Classic</v>
      </c>
      <c r="AP667">
        <v>730</v>
      </c>
      <c r="AQ667" t="str">
        <f t="shared" si="249"/>
        <v>Very Low</v>
      </c>
      <c r="AR667">
        <v>6.4</v>
      </c>
      <c r="AS667" t="str">
        <f t="shared" si="250"/>
        <v>Average</v>
      </c>
      <c r="AT667">
        <v>2.35</v>
      </c>
      <c r="AU667" t="str">
        <f t="shared" si="251"/>
        <v>Cinematic Widescreen</v>
      </c>
      <c r="AV667">
        <v>0</v>
      </c>
      <c r="AW667" t="str">
        <f t="shared" si="252"/>
        <v>Very Low</v>
      </c>
    </row>
    <row r="668" spans="1:49" x14ac:dyDescent="0.3">
      <c r="A668" t="s">
        <v>0</v>
      </c>
      <c r="B668" t="s">
        <v>1311</v>
      </c>
      <c r="C668">
        <v>72</v>
      </c>
      <c r="D668" t="str">
        <f t="shared" si="232"/>
        <v>Low</v>
      </c>
      <c r="E668">
        <v>108</v>
      </c>
      <c r="F668" t="str">
        <f t="shared" si="233"/>
        <v>1h 48m</v>
      </c>
      <c r="G668" t="str">
        <f t="shared" si="234"/>
        <v>Standard Movie</v>
      </c>
      <c r="H668">
        <v>610</v>
      </c>
      <c r="I668" t="str">
        <f t="shared" si="235"/>
        <v>Very Low</v>
      </c>
      <c r="J668">
        <v>461</v>
      </c>
      <c r="K668" t="str">
        <f t="shared" si="236"/>
        <v>Very Low</v>
      </c>
      <c r="L668" t="s">
        <v>3676</v>
      </c>
      <c r="M668">
        <v>848</v>
      </c>
      <c r="N668" t="str">
        <f t="shared" si="237"/>
        <v>Low</v>
      </c>
      <c r="O668">
        <v>70450000</v>
      </c>
      <c r="P668" t="str">
        <f t="shared" si="238"/>
        <v>Hit</v>
      </c>
      <c r="Q668" t="s">
        <v>305</v>
      </c>
      <c r="R668" t="str">
        <f t="shared" si="239"/>
        <v>Action</v>
      </c>
      <c r="S668">
        <f t="shared" si="240"/>
        <v>3</v>
      </c>
      <c r="T668" t="s">
        <v>441</v>
      </c>
      <c r="U668" t="s">
        <v>3677</v>
      </c>
      <c r="V668">
        <v>77390</v>
      </c>
      <c r="W668" t="str">
        <f t="shared" si="241"/>
        <v>Medium</v>
      </c>
      <c r="X668">
        <v>2913</v>
      </c>
      <c r="Y668" t="str">
        <f t="shared" si="242"/>
        <v>Low</v>
      </c>
      <c r="Z668" t="s">
        <v>1319</v>
      </c>
      <c r="AA668">
        <v>2</v>
      </c>
      <c r="AB668" t="str">
        <f t="shared" si="243"/>
        <v>Duo/Trio Poster</v>
      </c>
      <c r="AC668" t="s">
        <v>3678</v>
      </c>
      <c r="AD668" t="s">
        <v>3679</v>
      </c>
      <c r="AE668">
        <v>189</v>
      </c>
      <c r="AF668" t="str">
        <f t="shared" si="244"/>
        <v>Very Low</v>
      </c>
      <c r="AG668" t="s">
        <v>9</v>
      </c>
      <c r="AH668" t="s">
        <v>10</v>
      </c>
      <c r="AI668" t="s">
        <v>556</v>
      </c>
      <c r="AJ668" t="str">
        <f t="shared" si="245"/>
        <v>Adult</v>
      </c>
      <c r="AK668">
        <v>50000000</v>
      </c>
      <c r="AL668" t="str">
        <f t="shared" si="246"/>
        <v>Medium Budget</v>
      </c>
      <c r="AM668">
        <v>1996</v>
      </c>
      <c r="AN668">
        <f t="shared" si="247"/>
        <v>29</v>
      </c>
      <c r="AO668" t="str">
        <f t="shared" si="248"/>
        <v>Old Classic</v>
      </c>
      <c r="AP668">
        <v>517</v>
      </c>
      <c r="AQ668" t="str">
        <f t="shared" si="249"/>
        <v>Very Low</v>
      </c>
      <c r="AR668">
        <v>6</v>
      </c>
      <c r="AS668" t="str">
        <f t="shared" si="250"/>
        <v>Average</v>
      </c>
      <c r="AT668">
        <v>2.35</v>
      </c>
      <c r="AU668" t="str">
        <f t="shared" si="251"/>
        <v>Cinematic Widescreen</v>
      </c>
      <c r="AV668">
        <v>0</v>
      </c>
      <c r="AW668" t="str">
        <f t="shared" si="252"/>
        <v>Very Low</v>
      </c>
    </row>
    <row r="669" spans="1:49" x14ac:dyDescent="0.3">
      <c r="A669" t="s">
        <v>0</v>
      </c>
      <c r="B669" t="s">
        <v>674</v>
      </c>
      <c r="C669">
        <v>86</v>
      </c>
      <c r="D669" t="str">
        <f t="shared" si="232"/>
        <v>Low</v>
      </c>
      <c r="E669">
        <v>104</v>
      </c>
      <c r="F669" t="str">
        <f t="shared" si="233"/>
        <v>1h 44m</v>
      </c>
      <c r="G669" t="str">
        <f t="shared" si="234"/>
        <v>Standard Movie</v>
      </c>
      <c r="H669">
        <v>226</v>
      </c>
      <c r="I669" t="str">
        <f t="shared" si="235"/>
        <v>Very Low</v>
      </c>
      <c r="J669">
        <v>577</v>
      </c>
      <c r="K669" t="str">
        <f t="shared" si="236"/>
        <v>Very Low</v>
      </c>
      <c r="L669" t="s">
        <v>3680</v>
      </c>
      <c r="M669">
        <v>13000</v>
      </c>
      <c r="N669" t="str">
        <f t="shared" si="237"/>
        <v>Medium</v>
      </c>
      <c r="O669">
        <v>69688384</v>
      </c>
      <c r="P669" t="str">
        <f t="shared" si="238"/>
        <v>Hit</v>
      </c>
      <c r="Q669" t="s">
        <v>486</v>
      </c>
      <c r="R669" t="str">
        <f t="shared" si="239"/>
        <v>Comedy</v>
      </c>
      <c r="S669">
        <f t="shared" si="240"/>
        <v>3</v>
      </c>
      <c r="T669" t="s">
        <v>948</v>
      </c>
      <c r="U669" t="s">
        <v>3681</v>
      </c>
      <c r="V669">
        <v>34473</v>
      </c>
      <c r="W669" t="str">
        <f t="shared" si="241"/>
        <v>Low</v>
      </c>
      <c r="X669">
        <v>16452</v>
      </c>
      <c r="Y669" t="str">
        <f t="shared" si="242"/>
        <v>Medium</v>
      </c>
      <c r="Z669" t="s">
        <v>3682</v>
      </c>
      <c r="AA669">
        <v>1</v>
      </c>
      <c r="AB669" t="str">
        <f t="shared" si="243"/>
        <v>Solo Star Poster</v>
      </c>
      <c r="AC669" t="s">
        <v>3683</v>
      </c>
      <c r="AD669" t="s">
        <v>3684</v>
      </c>
      <c r="AE669">
        <v>139</v>
      </c>
      <c r="AF669" t="str">
        <f t="shared" si="244"/>
        <v>Very Low</v>
      </c>
      <c r="AG669" t="s">
        <v>9</v>
      </c>
      <c r="AH669" t="s">
        <v>10</v>
      </c>
      <c r="AI669" t="s">
        <v>66</v>
      </c>
      <c r="AJ669" t="str">
        <f t="shared" si="245"/>
        <v>Family</v>
      </c>
      <c r="AK669">
        <v>60000000</v>
      </c>
      <c r="AL669" t="str">
        <f t="shared" si="246"/>
        <v>Medium Budget</v>
      </c>
      <c r="AM669">
        <v>2000</v>
      </c>
      <c r="AN669">
        <f t="shared" si="247"/>
        <v>25</v>
      </c>
      <c r="AO669" t="str">
        <f t="shared" si="248"/>
        <v>Old Classic</v>
      </c>
      <c r="AP669">
        <v>718</v>
      </c>
      <c r="AQ669" t="str">
        <f t="shared" si="249"/>
        <v>Very Low</v>
      </c>
      <c r="AR669">
        <v>6.1</v>
      </c>
      <c r="AS669" t="str">
        <f t="shared" si="250"/>
        <v>Average</v>
      </c>
      <c r="AT669">
        <v>1.85</v>
      </c>
      <c r="AU669" t="str">
        <f t="shared" si="251"/>
        <v>HDTV / Widescreen</v>
      </c>
      <c r="AV669">
        <v>0</v>
      </c>
      <c r="AW669" t="str">
        <f t="shared" si="252"/>
        <v>Very Low</v>
      </c>
    </row>
    <row r="670" spans="1:49" x14ac:dyDescent="0.3">
      <c r="A670" t="s">
        <v>0</v>
      </c>
      <c r="B670" t="s">
        <v>731</v>
      </c>
      <c r="C670">
        <v>242</v>
      </c>
      <c r="D670" t="str">
        <f t="shared" si="232"/>
        <v>Medium</v>
      </c>
      <c r="E670">
        <v>129</v>
      </c>
      <c r="F670" t="str">
        <f t="shared" si="233"/>
        <v>2h 9m</v>
      </c>
      <c r="G670" t="str">
        <f t="shared" si="234"/>
        <v>Long Movie</v>
      </c>
      <c r="H670">
        <v>0</v>
      </c>
      <c r="I670" t="str">
        <f t="shared" si="235"/>
        <v>Very Low</v>
      </c>
      <c r="J670">
        <v>625</v>
      </c>
      <c r="K670" t="str">
        <f t="shared" si="236"/>
        <v>Very Low</v>
      </c>
      <c r="L670" t="s">
        <v>3685</v>
      </c>
      <c r="M670">
        <v>12000</v>
      </c>
      <c r="N670" t="str">
        <f t="shared" si="237"/>
        <v>Medium</v>
      </c>
      <c r="O670">
        <v>70236496</v>
      </c>
      <c r="P670" t="str">
        <f t="shared" si="238"/>
        <v>Hit</v>
      </c>
      <c r="Q670" t="s">
        <v>2790</v>
      </c>
      <c r="R670" t="str">
        <f t="shared" si="239"/>
        <v>Drama</v>
      </c>
      <c r="S670">
        <f t="shared" si="240"/>
        <v>3</v>
      </c>
      <c r="T670" t="s">
        <v>676</v>
      </c>
      <c r="U670" t="s">
        <v>3686</v>
      </c>
      <c r="V670">
        <v>67395</v>
      </c>
      <c r="W670" t="str">
        <f t="shared" si="241"/>
        <v>Medium</v>
      </c>
      <c r="X670">
        <v>14421</v>
      </c>
      <c r="Y670" t="str">
        <f t="shared" si="242"/>
        <v>Medium</v>
      </c>
      <c r="Z670" t="s">
        <v>1759</v>
      </c>
      <c r="AA670">
        <v>0</v>
      </c>
      <c r="AB670" t="str">
        <f t="shared" si="243"/>
        <v>Symbolic Poster</v>
      </c>
      <c r="AC670" t="s">
        <v>3687</v>
      </c>
      <c r="AD670" t="s">
        <v>3688</v>
      </c>
      <c r="AE670">
        <v>564</v>
      </c>
      <c r="AF670" t="str">
        <f t="shared" si="244"/>
        <v>Low</v>
      </c>
      <c r="AG670" t="s">
        <v>9</v>
      </c>
      <c r="AH670" t="s">
        <v>10</v>
      </c>
      <c r="AI670" t="s">
        <v>11</v>
      </c>
      <c r="AJ670" t="str">
        <f t="shared" si="245"/>
        <v>Teen</v>
      </c>
      <c r="AK670">
        <v>63000000</v>
      </c>
      <c r="AL670" t="str">
        <f t="shared" si="246"/>
        <v>Medium Budget</v>
      </c>
      <c r="AM670">
        <v>2006</v>
      </c>
      <c r="AN670">
        <f t="shared" si="247"/>
        <v>19</v>
      </c>
      <c r="AO670" t="str">
        <f t="shared" si="248"/>
        <v>Old Classic</v>
      </c>
      <c r="AP670">
        <v>1000</v>
      </c>
      <c r="AQ670" t="str">
        <f t="shared" si="249"/>
        <v>Very Low</v>
      </c>
      <c r="AR670">
        <v>6</v>
      </c>
      <c r="AS670" t="str">
        <f t="shared" si="250"/>
        <v>Average</v>
      </c>
      <c r="AT670">
        <v>1.85</v>
      </c>
      <c r="AU670" t="str">
        <f t="shared" si="251"/>
        <v>HDTV / Widescreen</v>
      </c>
      <c r="AV670">
        <v>0</v>
      </c>
      <c r="AW670" t="str">
        <f t="shared" si="252"/>
        <v>Very Low</v>
      </c>
    </row>
    <row r="671" spans="1:49" x14ac:dyDescent="0.3">
      <c r="A671" t="s">
        <v>0</v>
      </c>
      <c r="B671" t="s">
        <v>342</v>
      </c>
      <c r="C671">
        <v>141</v>
      </c>
      <c r="D671" t="str">
        <f t="shared" si="232"/>
        <v>Low</v>
      </c>
      <c r="E671">
        <v>117</v>
      </c>
      <c r="F671" t="str">
        <f t="shared" si="233"/>
        <v>1h 57m</v>
      </c>
      <c r="G671" t="str">
        <f t="shared" si="234"/>
        <v>Standard Movie</v>
      </c>
      <c r="H671">
        <v>179</v>
      </c>
      <c r="I671" t="str">
        <f t="shared" si="235"/>
        <v>Very Low</v>
      </c>
      <c r="J671">
        <v>403</v>
      </c>
      <c r="K671" t="str">
        <f t="shared" si="236"/>
        <v>Very Low</v>
      </c>
      <c r="L671" t="s">
        <v>55</v>
      </c>
      <c r="M671">
        <v>8000</v>
      </c>
      <c r="N671" t="str">
        <f t="shared" si="237"/>
        <v>Low</v>
      </c>
      <c r="O671">
        <v>63695760</v>
      </c>
      <c r="P671" t="str">
        <f t="shared" si="238"/>
        <v>Hit</v>
      </c>
      <c r="Q671" t="s">
        <v>3380</v>
      </c>
      <c r="R671" t="str">
        <f t="shared" si="239"/>
        <v>Drama</v>
      </c>
      <c r="S671">
        <f t="shared" si="240"/>
        <v>1</v>
      </c>
      <c r="T671" t="s">
        <v>1498</v>
      </c>
      <c r="U671" t="s">
        <v>3689</v>
      </c>
      <c r="V671">
        <v>61490</v>
      </c>
      <c r="W671" t="str">
        <f t="shared" si="241"/>
        <v>Medium</v>
      </c>
      <c r="X671">
        <v>12850</v>
      </c>
      <c r="Y671" t="str">
        <f t="shared" si="242"/>
        <v>Medium</v>
      </c>
      <c r="Z671" t="s">
        <v>3690</v>
      </c>
      <c r="AA671">
        <v>1</v>
      </c>
      <c r="AB671" t="str">
        <f t="shared" si="243"/>
        <v>Solo Star Poster</v>
      </c>
      <c r="AC671" t="s">
        <v>3691</v>
      </c>
      <c r="AD671" t="s">
        <v>3692</v>
      </c>
      <c r="AE671">
        <v>264</v>
      </c>
      <c r="AF671" t="str">
        <f t="shared" si="244"/>
        <v>Very Low</v>
      </c>
      <c r="AG671" t="s">
        <v>9</v>
      </c>
      <c r="AH671" t="s">
        <v>10</v>
      </c>
      <c r="AI671" t="s">
        <v>11</v>
      </c>
      <c r="AJ671" t="str">
        <f t="shared" si="245"/>
        <v>Teen</v>
      </c>
      <c r="AK671">
        <v>65000000</v>
      </c>
      <c r="AL671" t="str">
        <f t="shared" si="246"/>
        <v>Medium Budget</v>
      </c>
      <c r="AM671">
        <v>2003</v>
      </c>
      <c r="AN671">
        <f t="shared" si="247"/>
        <v>22</v>
      </c>
      <c r="AO671" t="str">
        <f t="shared" si="248"/>
        <v>Old Classic</v>
      </c>
      <c r="AP671">
        <v>4000</v>
      </c>
      <c r="AQ671" t="str">
        <f t="shared" si="249"/>
        <v>Low</v>
      </c>
      <c r="AR671">
        <v>6.4</v>
      </c>
      <c r="AS671" t="str">
        <f t="shared" si="250"/>
        <v>Average</v>
      </c>
      <c r="AT671">
        <v>1.85</v>
      </c>
      <c r="AU671" t="str">
        <f t="shared" si="251"/>
        <v>HDTV / Widescreen</v>
      </c>
      <c r="AV671">
        <v>0</v>
      </c>
      <c r="AW671" t="str">
        <f t="shared" si="252"/>
        <v>Very Low</v>
      </c>
    </row>
    <row r="672" spans="1:49" x14ac:dyDescent="0.3">
      <c r="A672" t="s">
        <v>0</v>
      </c>
      <c r="B672" t="s">
        <v>3693</v>
      </c>
      <c r="C672">
        <v>313</v>
      </c>
      <c r="D672" t="str">
        <f t="shared" si="232"/>
        <v>Medium</v>
      </c>
      <c r="E672">
        <v>99</v>
      </c>
      <c r="F672" t="str">
        <f t="shared" si="233"/>
        <v>1h 39m</v>
      </c>
      <c r="G672" t="str">
        <f t="shared" si="234"/>
        <v>Standard Movie</v>
      </c>
      <c r="H672">
        <v>119</v>
      </c>
      <c r="I672" t="str">
        <f t="shared" si="235"/>
        <v>Very Low</v>
      </c>
      <c r="J672">
        <v>174</v>
      </c>
      <c r="K672" t="str">
        <f t="shared" si="236"/>
        <v>Very Low</v>
      </c>
      <c r="L672" t="s">
        <v>887</v>
      </c>
      <c r="M672">
        <v>600</v>
      </c>
      <c r="N672" t="str">
        <f t="shared" si="237"/>
        <v>Low</v>
      </c>
      <c r="O672">
        <v>59617068</v>
      </c>
      <c r="P672" t="str">
        <f t="shared" si="238"/>
        <v>Hit</v>
      </c>
      <c r="Q672" t="s">
        <v>1652</v>
      </c>
      <c r="R672" t="str">
        <f t="shared" si="239"/>
        <v>Comedy</v>
      </c>
      <c r="S672">
        <f t="shared" si="240"/>
        <v>2</v>
      </c>
      <c r="T672" t="s">
        <v>2150</v>
      </c>
      <c r="U672" t="s">
        <v>3694</v>
      </c>
      <c r="V672">
        <v>213863</v>
      </c>
      <c r="W672" t="str">
        <f t="shared" si="241"/>
        <v>High</v>
      </c>
      <c r="X672">
        <v>1375</v>
      </c>
      <c r="Y672" t="str">
        <f t="shared" si="242"/>
        <v>Low</v>
      </c>
      <c r="Z672" t="s">
        <v>3695</v>
      </c>
      <c r="AA672">
        <v>0</v>
      </c>
      <c r="AB672" t="str">
        <f t="shared" si="243"/>
        <v>Symbolic Poster</v>
      </c>
      <c r="AC672" t="s">
        <v>3696</v>
      </c>
      <c r="AD672" t="s">
        <v>3697</v>
      </c>
      <c r="AE672">
        <v>310</v>
      </c>
      <c r="AF672" t="str">
        <f t="shared" si="244"/>
        <v>Very Low</v>
      </c>
      <c r="AG672" t="s">
        <v>9</v>
      </c>
      <c r="AH672" t="s">
        <v>10</v>
      </c>
      <c r="AI672" t="s">
        <v>556</v>
      </c>
      <c r="AJ672" t="str">
        <f t="shared" si="245"/>
        <v>Adult</v>
      </c>
      <c r="AK672">
        <v>65000000</v>
      </c>
      <c r="AL672" t="str">
        <f t="shared" si="246"/>
        <v>Medium Budget</v>
      </c>
      <c r="AM672">
        <v>2012</v>
      </c>
      <c r="AN672">
        <f t="shared" si="247"/>
        <v>13</v>
      </c>
      <c r="AO672" t="str">
        <f t="shared" si="248"/>
        <v>Modern Classic</v>
      </c>
      <c r="AP672">
        <v>346</v>
      </c>
      <c r="AQ672" t="str">
        <f t="shared" si="249"/>
        <v>Very Low</v>
      </c>
      <c r="AR672">
        <v>6.4</v>
      </c>
      <c r="AS672" t="str">
        <f t="shared" si="250"/>
        <v>Average</v>
      </c>
      <c r="AT672">
        <v>2.35</v>
      </c>
      <c r="AU672" t="str">
        <f t="shared" si="251"/>
        <v>Cinematic Widescreen</v>
      </c>
      <c r="AV672">
        <v>59000</v>
      </c>
      <c r="AW672" t="str">
        <f t="shared" si="252"/>
        <v>High</v>
      </c>
    </row>
    <row r="673" spans="1:49" x14ac:dyDescent="0.3">
      <c r="A673" t="s">
        <v>0</v>
      </c>
      <c r="B673" t="s">
        <v>3698</v>
      </c>
      <c r="C673">
        <v>280</v>
      </c>
      <c r="D673" t="str">
        <f t="shared" si="232"/>
        <v>Medium</v>
      </c>
      <c r="E673">
        <v>159</v>
      </c>
      <c r="F673" t="str">
        <f t="shared" si="233"/>
        <v>2h 39m</v>
      </c>
      <c r="G673" t="str">
        <f t="shared" si="234"/>
        <v>Long Movie</v>
      </c>
      <c r="H673">
        <v>0</v>
      </c>
      <c r="I673" t="str">
        <f t="shared" si="235"/>
        <v>Very Low</v>
      </c>
      <c r="J673">
        <v>521</v>
      </c>
      <c r="K673" t="str">
        <f t="shared" si="236"/>
        <v>Very Low</v>
      </c>
      <c r="L673" t="s">
        <v>3699</v>
      </c>
      <c r="M673">
        <v>10000</v>
      </c>
      <c r="N673" t="str">
        <f t="shared" si="237"/>
        <v>Low</v>
      </c>
      <c r="O673">
        <v>55637680</v>
      </c>
      <c r="P673" t="str">
        <f t="shared" si="238"/>
        <v>Hit</v>
      </c>
      <c r="Q673" t="s">
        <v>1895</v>
      </c>
      <c r="R673" t="str">
        <f t="shared" si="239"/>
        <v>Drama</v>
      </c>
      <c r="S673">
        <f t="shared" si="240"/>
        <v>3</v>
      </c>
      <c r="T673" t="s">
        <v>494</v>
      </c>
      <c r="U673" t="s">
        <v>3700</v>
      </c>
      <c r="V673">
        <v>227071</v>
      </c>
      <c r="W673" t="str">
        <f t="shared" si="241"/>
        <v>High</v>
      </c>
      <c r="X673">
        <v>11424</v>
      </c>
      <c r="Y673" t="str">
        <f t="shared" si="242"/>
        <v>Medium</v>
      </c>
      <c r="Z673" t="s">
        <v>2184</v>
      </c>
      <c r="AA673">
        <v>1</v>
      </c>
      <c r="AB673" t="str">
        <f t="shared" si="243"/>
        <v>Solo Star Poster</v>
      </c>
      <c r="AC673" t="s">
        <v>3701</v>
      </c>
      <c r="AD673" t="s">
        <v>3702</v>
      </c>
      <c r="AE673">
        <v>1500</v>
      </c>
      <c r="AF673" t="str">
        <f t="shared" si="244"/>
        <v>Low</v>
      </c>
      <c r="AG673" t="s">
        <v>9</v>
      </c>
      <c r="AH673" t="s">
        <v>28</v>
      </c>
      <c r="AI673" t="s">
        <v>556</v>
      </c>
      <c r="AJ673" t="str">
        <f t="shared" si="245"/>
        <v>Adult</v>
      </c>
      <c r="AK673">
        <v>65000000</v>
      </c>
      <c r="AL673" t="str">
        <f t="shared" si="246"/>
        <v>Medium Budget</v>
      </c>
      <c r="AM673">
        <v>1999</v>
      </c>
      <c r="AN673">
        <f t="shared" si="247"/>
        <v>26</v>
      </c>
      <c r="AO673" t="str">
        <f t="shared" si="248"/>
        <v>Old Classic</v>
      </c>
      <c r="AP673">
        <v>580</v>
      </c>
      <c r="AQ673" t="str">
        <f t="shared" si="249"/>
        <v>Very Low</v>
      </c>
      <c r="AR673">
        <v>7.3</v>
      </c>
      <c r="AS673" t="str">
        <f t="shared" si="250"/>
        <v>Good</v>
      </c>
      <c r="AT673">
        <v>1.66</v>
      </c>
      <c r="AU673" t="str">
        <f t="shared" si="251"/>
        <v/>
      </c>
      <c r="AV673">
        <v>10000</v>
      </c>
      <c r="AW673" t="str">
        <f t="shared" si="252"/>
        <v>Low</v>
      </c>
    </row>
    <row r="674" spans="1:49" x14ac:dyDescent="0.3">
      <c r="A674" t="s">
        <v>0</v>
      </c>
      <c r="B674" t="s">
        <v>3703</v>
      </c>
      <c r="C674">
        <v>176</v>
      </c>
      <c r="D674" t="str">
        <f t="shared" si="232"/>
        <v>Low</v>
      </c>
      <c r="E674">
        <v>118</v>
      </c>
      <c r="F674" t="str">
        <f t="shared" si="233"/>
        <v>1h 58m</v>
      </c>
      <c r="G674" t="str">
        <f t="shared" si="234"/>
        <v>Standard Movie</v>
      </c>
      <c r="H674">
        <v>87</v>
      </c>
      <c r="I674" t="str">
        <f t="shared" si="235"/>
        <v>Very Low</v>
      </c>
      <c r="J674">
        <v>929</v>
      </c>
      <c r="K674" t="str">
        <f t="shared" si="236"/>
        <v>Very Low</v>
      </c>
      <c r="L674" t="s">
        <v>2700</v>
      </c>
      <c r="M674">
        <v>2000</v>
      </c>
      <c r="N674" t="str">
        <f t="shared" si="237"/>
        <v>Low</v>
      </c>
      <c r="O674">
        <v>85911262</v>
      </c>
      <c r="P674" t="str">
        <f t="shared" si="238"/>
        <v>Hit</v>
      </c>
      <c r="Q674" t="s">
        <v>3704</v>
      </c>
      <c r="R674" t="str">
        <f t="shared" si="239"/>
        <v>Comedy</v>
      </c>
      <c r="S674">
        <f t="shared" si="240"/>
        <v>4</v>
      </c>
      <c r="T674" t="s">
        <v>3705</v>
      </c>
      <c r="U674" t="s">
        <v>3706</v>
      </c>
      <c r="V674">
        <v>24735</v>
      </c>
      <c r="W674" t="str">
        <f t="shared" si="241"/>
        <v>Low</v>
      </c>
      <c r="X674">
        <v>4796</v>
      </c>
      <c r="Y674" t="str">
        <f t="shared" si="242"/>
        <v>Low</v>
      </c>
      <c r="Z674" t="s">
        <v>3707</v>
      </c>
      <c r="AA674">
        <v>6</v>
      </c>
      <c r="AB674" t="str">
        <f t="shared" si="243"/>
        <v>Ensemble Poster</v>
      </c>
      <c r="AC674" t="s">
        <v>3708</v>
      </c>
      <c r="AD674" t="s">
        <v>3709</v>
      </c>
      <c r="AE674">
        <v>213</v>
      </c>
      <c r="AF674" t="str">
        <f t="shared" si="244"/>
        <v>Very Low</v>
      </c>
      <c r="AG674" t="s">
        <v>9</v>
      </c>
      <c r="AH674" t="s">
        <v>10</v>
      </c>
      <c r="AI674" t="s">
        <v>66</v>
      </c>
      <c r="AJ674" t="str">
        <f t="shared" si="245"/>
        <v>Family</v>
      </c>
      <c r="AK674">
        <v>65000000</v>
      </c>
      <c r="AL674" t="str">
        <f t="shared" si="246"/>
        <v>Medium Budget</v>
      </c>
      <c r="AM674">
        <v>2014</v>
      </c>
      <c r="AN674">
        <f t="shared" si="247"/>
        <v>11</v>
      </c>
      <c r="AO674" t="str">
        <f t="shared" si="248"/>
        <v>Modern Classic</v>
      </c>
      <c r="AP674">
        <v>1000</v>
      </c>
      <c r="AQ674" t="str">
        <f t="shared" si="249"/>
        <v>Very Low</v>
      </c>
      <c r="AR674">
        <v>5.2</v>
      </c>
      <c r="AS674" t="str">
        <f t="shared" si="250"/>
        <v>Below Average</v>
      </c>
      <c r="AT674">
        <v>2.39</v>
      </c>
      <c r="AU674" t="str">
        <f t="shared" si="251"/>
        <v>Cinematic Widescreen</v>
      </c>
      <c r="AV674">
        <v>16000</v>
      </c>
      <c r="AW674" t="str">
        <f t="shared" si="252"/>
        <v>Medium</v>
      </c>
    </row>
    <row r="675" spans="1:49" x14ac:dyDescent="0.3">
      <c r="A675" t="s">
        <v>0</v>
      </c>
      <c r="B675" t="s">
        <v>3710</v>
      </c>
      <c r="C675">
        <v>279</v>
      </c>
      <c r="D675" t="str">
        <f t="shared" si="232"/>
        <v>Medium</v>
      </c>
      <c r="E675">
        <v>105</v>
      </c>
      <c r="F675" t="str">
        <f t="shared" si="233"/>
        <v>1h 45m</v>
      </c>
      <c r="G675" t="str">
        <f t="shared" si="234"/>
        <v>Standard Movie</v>
      </c>
      <c r="H675">
        <v>43</v>
      </c>
      <c r="I675" t="str">
        <f t="shared" si="235"/>
        <v>Very Low</v>
      </c>
      <c r="J675">
        <v>523</v>
      </c>
      <c r="K675" t="str">
        <f t="shared" si="236"/>
        <v>Very Low</v>
      </c>
      <c r="L675" t="s">
        <v>2084</v>
      </c>
      <c r="M675">
        <v>10000</v>
      </c>
      <c r="N675" t="str">
        <f t="shared" si="237"/>
        <v>Low</v>
      </c>
      <c r="O675">
        <v>53846915</v>
      </c>
      <c r="P675" t="str">
        <f t="shared" si="238"/>
        <v>Hit</v>
      </c>
      <c r="Q675" t="s">
        <v>3095</v>
      </c>
      <c r="R675" t="str">
        <f t="shared" si="239"/>
        <v>Comedy</v>
      </c>
      <c r="S675">
        <f t="shared" si="240"/>
        <v>4</v>
      </c>
      <c r="T675" t="s">
        <v>137</v>
      </c>
      <c r="U675" t="s">
        <v>3711</v>
      </c>
      <c r="V675">
        <v>149337</v>
      </c>
      <c r="W675" t="str">
        <f t="shared" si="241"/>
        <v>Medium</v>
      </c>
      <c r="X675">
        <v>11943</v>
      </c>
      <c r="Y675" t="str">
        <f t="shared" si="242"/>
        <v>Medium</v>
      </c>
      <c r="Z675" t="s">
        <v>3712</v>
      </c>
      <c r="AA675">
        <v>0</v>
      </c>
      <c r="AB675" t="str">
        <f t="shared" si="243"/>
        <v>Symbolic Poster</v>
      </c>
      <c r="AC675" t="s">
        <v>3713</v>
      </c>
      <c r="AD675" t="s">
        <v>3714</v>
      </c>
      <c r="AE675">
        <v>221</v>
      </c>
      <c r="AF675" t="str">
        <f t="shared" si="244"/>
        <v>Very Low</v>
      </c>
      <c r="AG675" t="s">
        <v>9</v>
      </c>
      <c r="AH675" t="s">
        <v>10</v>
      </c>
      <c r="AI675" t="s">
        <v>556</v>
      </c>
      <c r="AJ675" t="str">
        <f t="shared" si="245"/>
        <v>Adult</v>
      </c>
      <c r="AK675">
        <v>50100000</v>
      </c>
      <c r="AL675" t="str">
        <f t="shared" si="246"/>
        <v>Medium Budget</v>
      </c>
      <c r="AM675">
        <v>2015</v>
      </c>
      <c r="AN675">
        <f t="shared" si="247"/>
        <v>10</v>
      </c>
      <c r="AO675" t="str">
        <f t="shared" si="248"/>
        <v>Modern Classic</v>
      </c>
      <c r="AP675">
        <v>806</v>
      </c>
      <c r="AQ675" t="str">
        <f t="shared" si="249"/>
        <v>Very Low</v>
      </c>
      <c r="AR675">
        <v>6.6</v>
      </c>
      <c r="AS675" t="str">
        <f t="shared" si="250"/>
        <v>Average</v>
      </c>
      <c r="AT675">
        <v>1.85</v>
      </c>
      <c r="AU675" t="str">
        <f t="shared" si="251"/>
        <v>HDTV / Widescreen</v>
      </c>
      <c r="AV675">
        <v>23000</v>
      </c>
      <c r="AW675" t="str">
        <f t="shared" si="252"/>
        <v>Medium</v>
      </c>
    </row>
    <row r="676" spans="1:49" x14ac:dyDescent="0.3">
      <c r="A676" t="s">
        <v>0</v>
      </c>
      <c r="B676" t="s">
        <v>298</v>
      </c>
      <c r="C676">
        <v>241</v>
      </c>
      <c r="D676" t="str">
        <f t="shared" si="232"/>
        <v>Medium</v>
      </c>
      <c r="E676">
        <v>103</v>
      </c>
      <c r="F676" t="str">
        <f t="shared" si="233"/>
        <v>1h 43m</v>
      </c>
      <c r="G676" t="str">
        <f t="shared" si="234"/>
        <v>Standard Movie</v>
      </c>
      <c r="H676">
        <v>368</v>
      </c>
      <c r="I676" t="str">
        <f t="shared" si="235"/>
        <v>Very Low</v>
      </c>
      <c r="J676">
        <v>520</v>
      </c>
      <c r="K676" t="str">
        <f t="shared" si="236"/>
        <v>Very Low</v>
      </c>
      <c r="L676" t="s">
        <v>3715</v>
      </c>
      <c r="M676">
        <v>27000</v>
      </c>
      <c r="N676" t="str">
        <f t="shared" si="237"/>
        <v>Medium</v>
      </c>
      <c r="O676">
        <v>54758461</v>
      </c>
      <c r="P676" t="str">
        <f t="shared" si="238"/>
        <v>Hit</v>
      </c>
      <c r="Q676" t="s">
        <v>1394</v>
      </c>
      <c r="R676" t="str">
        <f t="shared" si="239"/>
        <v>Action</v>
      </c>
      <c r="S676">
        <f t="shared" si="240"/>
        <v>3</v>
      </c>
      <c r="T676" t="s">
        <v>32</v>
      </c>
      <c r="U676" t="s">
        <v>3716</v>
      </c>
      <c r="V676">
        <v>147641</v>
      </c>
      <c r="W676" t="str">
        <f t="shared" si="241"/>
        <v>Medium</v>
      </c>
      <c r="X676">
        <v>29808</v>
      </c>
      <c r="Y676" t="str">
        <f t="shared" si="242"/>
        <v>Medium</v>
      </c>
      <c r="Z676" t="s">
        <v>3717</v>
      </c>
      <c r="AA676">
        <v>3</v>
      </c>
      <c r="AB676" t="str">
        <f t="shared" si="243"/>
        <v>Duo/Trio Poster</v>
      </c>
      <c r="AC676" t="s">
        <v>3718</v>
      </c>
      <c r="AD676" t="s">
        <v>3719</v>
      </c>
      <c r="AE676">
        <v>238</v>
      </c>
      <c r="AF676" t="str">
        <f t="shared" si="244"/>
        <v>Very Low</v>
      </c>
      <c r="AG676" t="s">
        <v>9</v>
      </c>
      <c r="AH676" t="s">
        <v>10</v>
      </c>
      <c r="AI676" t="s">
        <v>11</v>
      </c>
      <c r="AJ676" t="str">
        <f t="shared" si="245"/>
        <v>Teen</v>
      </c>
      <c r="AK676">
        <v>65000000</v>
      </c>
      <c r="AL676" t="str">
        <f t="shared" si="246"/>
        <v>Medium Budget</v>
      </c>
      <c r="AM676">
        <v>2012</v>
      </c>
      <c r="AN676">
        <f t="shared" si="247"/>
        <v>13</v>
      </c>
      <c r="AO676" t="str">
        <f t="shared" si="248"/>
        <v>Modern Classic</v>
      </c>
      <c r="AP676">
        <v>1000</v>
      </c>
      <c r="AQ676" t="str">
        <f t="shared" si="249"/>
        <v>Very Low</v>
      </c>
      <c r="AR676">
        <v>6.3</v>
      </c>
      <c r="AS676" t="str">
        <f t="shared" si="250"/>
        <v>Average</v>
      </c>
      <c r="AT676">
        <v>2.35</v>
      </c>
      <c r="AU676" t="str">
        <f t="shared" si="251"/>
        <v>Cinematic Widescreen</v>
      </c>
      <c r="AV676">
        <v>18000</v>
      </c>
      <c r="AW676" t="str">
        <f t="shared" si="252"/>
        <v>Medium</v>
      </c>
    </row>
    <row r="677" spans="1:49" x14ac:dyDescent="0.3">
      <c r="A677" t="s">
        <v>0</v>
      </c>
      <c r="B677" t="s">
        <v>3720</v>
      </c>
      <c r="C677">
        <v>185</v>
      </c>
      <c r="D677" t="str">
        <f t="shared" si="232"/>
        <v>Low</v>
      </c>
      <c r="E677">
        <v>122</v>
      </c>
      <c r="F677" t="str">
        <f t="shared" si="233"/>
        <v>2h 2m</v>
      </c>
      <c r="G677" t="str">
        <f t="shared" si="234"/>
        <v>Long Movie</v>
      </c>
      <c r="H677">
        <v>687</v>
      </c>
      <c r="I677" t="str">
        <f t="shared" si="235"/>
        <v>Very Low</v>
      </c>
      <c r="J677">
        <v>957</v>
      </c>
      <c r="K677" t="str">
        <f t="shared" si="236"/>
        <v>Very Low</v>
      </c>
      <c r="L677" t="s">
        <v>3721</v>
      </c>
      <c r="M677">
        <v>16000</v>
      </c>
      <c r="N677" t="str">
        <f t="shared" si="237"/>
        <v>Medium</v>
      </c>
      <c r="O677">
        <v>52397389</v>
      </c>
      <c r="P677" t="str">
        <f t="shared" si="238"/>
        <v>Hit</v>
      </c>
      <c r="Q677" t="s">
        <v>3722</v>
      </c>
      <c r="R677" t="str">
        <f t="shared" si="239"/>
        <v>Action</v>
      </c>
      <c r="S677">
        <f t="shared" si="240"/>
        <v>6</v>
      </c>
      <c r="T677" t="s">
        <v>286</v>
      </c>
      <c r="U677" t="s">
        <v>3723</v>
      </c>
      <c r="V677">
        <v>132954</v>
      </c>
      <c r="W677" t="str">
        <f t="shared" si="241"/>
        <v>Medium</v>
      </c>
      <c r="X677">
        <v>19764</v>
      </c>
      <c r="Y677" t="str">
        <f t="shared" si="242"/>
        <v>Medium</v>
      </c>
      <c r="Z677" t="s">
        <v>981</v>
      </c>
      <c r="AA677">
        <v>0</v>
      </c>
      <c r="AB677" t="str">
        <f t="shared" si="243"/>
        <v>Symbolic Poster</v>
      </c>
      <c r="AC677" t="s">
        <v>3724</v>
      </c>
      <c r="AD677" t="s">
        <v>3725</v>
      </c>
      <c r="AE677">
        <v>514</v>
      </c>
      <c r="AF677" t="str">
        <f t="shared" si="244"/>
        <v>Low</v>
      </c>
      <c r="AG677" t="s">
        <v>9</v>
      </c>
      <c r="AH677" t="s">
        <v>10</v>
      </c>
      <c r="AI677" t="s">
        <v>556</v>
      </c>
      <c r="AJ677" t="str">
        <f t="shared" si="245"/>
        <v>Adult</v>
      </c>
      <c r="AK677">
        <v>65000000</v>
      </c>
      <c r="AL677" t="str">
        <f t="shared" si="246"/>
        <v>Medium Budget</v>
      </c>
      <c r="AM677">
        <v>2004</v>
      </c>
      <c r="AN677">
        <f t="shared" si="247"/>
        <v>21</v>
      </c>
      <c r="AO677" t="str">
        <f t="shared" si="248"/>
        <v>Old Classic</v>
      </c>
      <c r="AP677">
        <v>1000</v>
      </c>
      <c r="AQ677" t="str">
        <f t="shared" si="249"/>
        <v>Very Low</v>
      </c>
      <c r="AR677">
        <v>5.9</v>
      </c>
      <c r="AS677" t="str">
        <f t="shared" si="250"/>
        <v>Below Average</v>
      </c>
      <c r="AT677">
        <v>2.35</v>
      </c>
      <c r="AU677" t="str">
        <f t="shared" si="251"/>
        <v>Cinematic Widescreen</v>
      </c>
      <c r="AV677">
        <v>0</v>
      </c>
      <c r="AW677" t="str">
        <f t="shared" si="252"/>
        <v>Very Low</v>
      </c>
    </row>
    <row r="678" spans="1:49" x14ac:dyDescent="0.3">
      <c r="A678" t="s">
        <v>0</v>
      </c>
      <c r="B678" t="s">
        <v>2248</v>
      </c>
      <c r="C678">
        <v>97</v>
      </c>
      <c r="D678" t="str">
        <f t="shared" si="232"/>
        <v>Low</v>
      </c>
      <c r="E678">
        <v>114</v>
      </c>
      <c r="F678" t="str">
        <f t="shared" si="233"/>
        <v>1h 54m</v>
      </c>
      <c r="G678" t="str">
        <f t="shared" si="234"/>
        <v>Standard Movie</v>
      </c>
      <c r="H678">
        <v>468</v>
      </c>
      <c r="I678" t="str">
        <f t="shared" si="235"/>
        <v>Very Low</v>
      </c>
      <c r="J678">
        <v>919</v>
      </c>
      <c r="K678" t="str">
        <f t="shared" si="236"/>
        <v>Very Low</v>
      </c>
      <c r="L678" t="s">
        <v>3726</v>
      </c>
      <c r="M678">
        <v>1000</v>
      </c>
      <c r="N678" t="str">
        <f t="shared" si="237"/>
        <v>Low</v>
      </c>
      <c r="O678">
        <f>O677</f>
        <v>52397389</v>
      </c>
      <c r="P678" t="str">
        <f t="shared" si="238"/>
        <v>Hit</v>
      </c>
      <c r="Q678" t="s">
        <v>1438</v>
      </c>
      <c r="R678" t="str">
        <f t="shared" si="239"/>
        <v>Action</v>
      </c>
      <c r="S678">
        <f t="shared" si="240"/>
        <v>3</v>
      </c>
      <c r="T678" t="s">
        <v>3727</v>
      </c>
      <c r="U678" t="s">
        <v>3728</v>
      </c>
      <c r="V678">
        <v>41776</v>
      </c>
      <c r="W678" t="str">
        <f t="shared" si="241"/>
        <v>Low</v>
      </c>
      <c r="X678">
        <v>3860</v>
      </c>
      <c r="Y678" t="str">
        <f t="shared" si="242"/>
        <v>Low</v>
      </c>
      <c r="Z678" t="s">
        <v>2249</v>
      </c>
      <c r="AA678">
        <v>0</v>
      </c>
      <c r="AB678" t="str">
        <f t="shared" si="243"/>
        <v>Symbolic Poster</v>
      </c>
      <c r="AC678" t="s">
        <v>3729</v>
      </c>
      <c r="AD678" t="s">
        <v>3730</v>
      </c>
      <c r="AE678">
        <v>383</v>
      </c>
      <c r="AF678" t="str">
        <f t="shared" si="244"/>
        <v>Very Low</v>
      </c>
      <c r="AG678" t="s">
        <v>9</v>
      </c>
      <c r="AH678" t="s">
        <v>10</v>
      </c>
      <c r="AI678" t="s">
        <v>11</v>
      </c>
      <c r="AJ678" t="str">
        <f t="shared" si="245"/>
        <v>Teen</v>
      </c>
      <c r="AK678">
        <v>16900000</v>
      </c>
      <c r="AL678" t="str">
        <f t="shared" si="246"/>
        <v>Low Budget</v>
      </c>
      <c r="AM678">
        <v>1984</v>
      </c>
      <c r="AN678">
        <f t="shared" si="247"/>
        <v>41</v>
      </c>
      <c r="AO678" t="str">
        <f t="shared" si="248"/>
        <v>Old Classic</v>
      </c>
      <c r="AP678">
        <v>1000</v>
      </c>
      <c r="AQ678" t="str">
        <f t="shared" si="249"/>
        <v>Very Low</v>
      </c>
      <c r="AR678">
        <v>6.4</v>
      </c>
      <c r="AS678" t="str">
        <f t="shared" si="250"/>
        <v>Average</v>
      </c>
      <c r="AT678">
        <v>1.85</v>
      </c>
      <c r="AU678" t="str">
        <f t="shared" si="251"/>
        <v>HDTV / Widescreen</v>
      </c>
      <c r="AV678">
        <v>0</v>
      </c>
      <c r="AW678" t="str">
        <f t="shared" si="252"/>
        <v>Very Low</v>
      </c>
    </row>
    <row r="679" spans="1:49" x14ac:dyDescent="0.3">
      <c r="A679" t="s">
        <v>0</v>
      </c>
      <c r="B679" t="s">
        <v>3037</v>
      </c>
      <c r="C679">
        <v>117</v>
      </c>
      <c r="D679" t="str">
        <f t="shared" si="232"/>
        <v>Low</v>
      </c>
      <c r="E679">
        <v>143</v>
      </c>
      <c r="F679" t="str">
        <f t="shared" si="233"/>
        <v>2h 23m</v>
      </c>
      <c r="G679" t="str">
        <f t="shared" si="234"/>
        <v>Long Movie</v>
      </c>
      <c r="H679">
        <v>0</v>
      </c>
      <c r="I679" t="str">
        <f t="shared" si="235"/>
        <v>Very Low</v>
      </c>
      <c r="J679">
        <v>210</v>
      </c>
      <c r="K679" t="str">
        <f t="shared" si="236"/>
        <v>Very Low</v>
      </c>
      <c r="L679" t="s">
        <v>3731</v>
      </c>
      <c r="M679">
        <v>509</v>
      </c>
      <c r="N679" t="str">
        <f t="shared" si="237"/>
        <v>Low</v>
      </c>
      <c r="O679">
        <v>38966057</v>
      </c>
      <c r="P679" t="str">
        <f t="shared" si="238"/>
        <v>Average</v>
      </c>
      <c r="Q679" t="s">
        <v>2498</v>
      </c>
      <c r="R679" t="str">
        <f t="shared" si="239"/>
        <v>Comedy</v>
      </c>
      <c r="S679">
        <f t="shared" si="240"/>
        <v>2</v>
      </c>
      <c r="T679" t="s">
        <v>3732</v>
      </c>
      <c r="U679" t="s">
        <v>3733</v>
      </c>
      <c r="V679">
        <v>23940</v>
      </c>
      <c r="W679" t="str">
        <f t="shared" si="241"/>
        <v>Low</v>
      </c>
      <c r="X679">
        <v>1409</v>
      </c>
      <c r="Y679" t="str">
        <f t="shared" si="242"/>
        <v>Low</v>
      </c>
      <c r="Z679" t="s">
        <v>3734</v>
      </c>
      <c r="AA679">
        <v>0</v>
      </c>
      <c r="AB679" t="str">
        <f t="shared" si="243"/>
        <v>Symbolic Poster</v>
      </c>
      <c r="AC679" t="s">
        <v>3735</v>
      </c>
      <c r="AD679" t="s">
        <v>3736</v>
      </c>
      <c r="AE679">
        <v>157</v>
      </c>
      <c r="AF679" t="str">
        <f t="shared" si="244"/>
        <v>Very Low</v>
      </c>
      <c r="AG679" t="s">
        <v>9</v>
      </c>
      <c r="AH679" t="s">
        <v>1436</v>
      </c>
      <c r="AI679" t="s">
        <v>556</v>
      </c>
      <c r="AJ679" t="str">
        <f t="shared" si="245"/>
        <v>Adult</v>
      </c>
      <c r="AK679">
        <v>65000000</v>
      </c>
      <c r="AL679" t="str">
        <f t="shared" si="246"/>
        <v>Medium Budget</v>
      </c>
      <c r="AM679">
        <v>1998</v>
      </c>
      <c r="AN679">
        <f t="shared" si="247"/>
        <v>27</v>
      </c>
      <c r="AO679" t="str">
        <f t="shared" si="248"/>
        <v>Old Classic</v>
      </c>
      <c r="AP679">
        <v>317</v>
      </c>
      <c r="AQ679" t="str">
        <f t="shared" si="249"/>
        <v>Very Low</v>
      </c>
      <c r="AR679">
        <v>6.7</v>
      </c>
      <c r="AS679" t="str">
        <f t="shared" si="250"/>
        <v>Average</v>
      </c>
      <c r="AT679">
        <v>2.35</v>
      </c>
      <c r="AU679" t="str">
        <f t="shared" si="251"/>
        <v>Cinematic Widescreen</v>
      </c>
      <c r="AV679">
        <v>688</v>
      </c>
      <c r="AW679" t="str">
        <f t="shared" si="252"/>
        <v>Very Low</v>
      </c>
    </row>
    <row r="680" spans="1:49" x14ac:dyDescent="0.3">
      <c r="A680" t="s">
        <v>0</v>
      </c>
      <c r="B680" t="s">
        <v>2302</v>
      </c>
      <c r="C680">
        <v>239</v>
      </c>
      <c r="D680" t="str">
        <f t="shared" si="232"/>
        <v>Medium</v>
      </c>
      <c r="E680">
        <v>96</v>
      </c>
      <c r="F680" t="str">
        <f t="shared" si="233"/>
        <v>1h 36m</v>
      </c>
      <c r="G680" t="str">
        <f t="shared" si="234"/>
        <v>Standard Movie</v>
      </c>
      <c r="H680">
        <v>545</v>
      </c>
      <c r="I680" t="str">
        <f t="shared" si="235"/>
        <v>Very Low</v>
      </c>
      <c r="J680">
        <v>974</v>
      </c>
      <c r="K680" t="str">
        <f t="shared" si="236"/>
        <v>Very Low</v>
      </c>
      <c r="L680" t="s">
        <v>2786</v>
      </c>
      <c r="M680">
        <v>14000</v>
      </c>
      <c r="N680" t="str">
        <f t="shared" si="237"/>
        <v>Medium</v>
      </c>
      <c r="O680">
        <v>42345531</v>
      </c>
      <c r="P680" t="str">
        <f t="shared" si="238"/>
        <v>Average</v>
      </c>
      <c r="Q680" t="s">
        <v>2179</v>
      </c>
      <c r="R680" t="str">
        <f t="shared" si="239"/>
        <v>Action</v>
      </c>
      <c r="S680">
        <f t="shared" si="240"/>
        <v>4</v>
      </c>
      <c r="T680" t="s">
        <v>1943</v>
      </c>
      <c r="U680" t="s">
        <v>3737</v>
      </c>
      <c r="V680">
        <v>104831</v>
      </c>
      <c r="W680" t="str">
        <f t="shared" si="241"/>
        <v>Medium</v>
      </c>
      <c r="X680">
        <v>17913</v>
      </c>
      <c r="Y680" t="str">
        <f t="shared" si="242"/>
        <v>Medium</v>
      </c>
      <c r="Z680" t="s">
        <v>257</v>
      </c>
      <c r="AA680">
        <v>0</v>
      </c>
      <c r="AB680" t="str">
        <f t="shared" si="243"/>
        <v>Symbolic Poster</v>
      </c>
      <c r="AC680" t="s">
        <v>3738</v>
      </c>
      <c r="AD680" t="s">
        <v>3739</v>
      </c>
      <c r="AE680">
        <v>423</v>
      </c>
      <c r="AF680" t="str">
        <f t="shared" si="244"/>
        <v>Very Low</v>
      </c>
      <c r="AG680" t="s">
        <v>9</v>
      </c>
      <c r="AH680" t="s">
        <v>738</v>
      </c>
      <c r="AI680" t="s">
        <v>556</v>
      </c>
      <c r="AJ680" t="str">
        <f t="shared" si="245"/>
        <v>Adult</v>
      </c>
      <c r="AK680">
        <v>65000000</v>
      </c>
      <c r="AL680" t="str">
        <f t="shared" si="246"/>
        <v>Medium Budget</v>
      </c>
      <c r="AM680">
        <v>2012</v>
      </c>
      <c r="AN680">
        <f t="shared" si="247"/>
        <v>13</v>
      </c>
      <c r="AO680" t="str">
        <f t="shared" si="248"/>
        <v>Modern Classic</v>
      </c>
      <c r="AP680">
        <v>1000</v>
      </c>
      <c r="AQ680" t="str">
        <f t="shared" si="249"/>
        <v>Very Low</v>
      </c>
      <c r="AR680">
        <v>5.4</v>
      </c>
      <c r="AS680" t="str">
        <f t="shared" si="250"/>
        <v>Below Average</v>
      </c>
      <c r="AT680">
        <v>2.35</v>
      </c>
      <c r="AU680" t="str">
        <f t="shared" si="251"/>
        <v>Cinematic Widescreen</v>
      </c>
      <c r="AV680">
        <v>32000</v>
      </c>
      <c r="AW680" t="str">
        <f t="shared" si="252"/>
        <v>Medium</v>
      </c>
    </row>
    <row r="681" spans="1:49" x14ac:dyDescent="0.3">
      <c r="A681" t="s">
        <v>0</v>
      </c>
      <c r="B681" t="s">
        <v>2302</v>
      </c>
      <c r="C681">
        <v>230</v>
      </c>
      <c r="D681" t="str">
        <f t="shared" si="232"/>
        <v>Medium</v>
      </c>
      <c r="E681">
        <v>111</v>
      </c>
      <c r="F681" t="str">
        <f t="shared" si="233"/>
        <v>1h 51m</v>
      </c>
      <c r="G681" t="str">
        <f t="shared" si="234"/>
        <v>Standard Movie</v>
      </c>
      <c r="H681">
        <v>545</v>
      </c>
      <c r="I681" t="str">
        <f t="shared" si="235"/>
        <v>Very Low</v>
      </c>
      <c r="J681">
        <v>805</v>
      </c>
      <c r="K681" t="str">
        <f t="shared" si="236"/>
        <v>Very Low</v>
      </c>
      <c r="L681" t="s">
        <v>2943</v>
      </c>
      <c r="M681">
        <v>26000</v>
      </c>
      <c r="N681" t="str">
        <f t="shared" si="237"/>
        <v>Medium</v>
      </c>
      <c r="O681">
        <v>36064910</v>
      </c>
      <c r="P681" t="str">
        <f t="shared" si="238"/>
        <v>Average</v>
      </c>
      <c r="Q681" t="s">
        <v>2784</v>
      </c>
      <c r="R681" t="str">
        <f t="shared" si="239"/>
        <v>Action</v>
      </c>
      <c r="S681">
        <f t="shared" si="240"/>
        <v>3</v>
      </c>
      <c r="T681" t="s">
        <v>306</v>
      </c>
      <c r="U681" t="s">
        <v>3740</v>
      </c>
      <c r="V681">
        <v>166610</v>
      </c>
      <c r="W681" t="str">
        <f t="shared" si="241"/>
        <v>Medium</v>
      </c>
      <c r="X681">
        <v>28643</v>
      </c>
      <c r="Y681" t="str">
        <f t="shared" si="242"/>
        <v>Medium</v>
      </c>
      <c r="Z681" t="s">
        <v>2289</v>
      </c>
      <c r="AA681">
        <v>4</v>
      </c>
      <c r="AB681" t="str">
        <f t="shared" si="243"/>
        <v>Ensemble Poster</v>
      </c>
      <c r="AC681" t="s">
        <v>3741</v>
      </c>
      <c r="AD681" t="s">
        <v>3742</v>
      </c>
      <c r="AE681">
        <v>211</v>
      </c>
      <c r="AF681" t="str">
        <f t="shared" si="244"/>
        <v>Very Low</v>
      </c>
      <c r="AG681" t="s">
        <v>9</v>
      </c>
      <c r="AH681" t="s">
        <v>10</v>
      </c>
      <c r="AI681" t="s">
        <v>556</v>
      </c>
      <c r="AJ681" t="str">
        <f t="shared" si="245"/>
        <v>Adult</v>
      </c>
      <c r="AK681">
        <v>45000000</v>
      </c>
      <c r="AL681" t="str">
        <f t="shared" si="246"/>
        <v>Medium Budget</v>
      </c>
      <c r="AM681">
        <v>2008</v>
      </c>
      <c r="AN681">
        <f t="shared" si="247"/>
        <v>17</v>
      </c>
      <c r="AO681" t="str">
        <f t="shared" si="248"/>
        <v>Old Classic</v>
      </c>
      <c r="AP681">
        <v>872</v>
      </c>
      <c r="AQ681" t="str">
        <f t="shared" si="249"/>
        <v>Very Low</v>
      </c>
      <c r="AR681">
        <v>6.4</v>
      </c>
      <c r="AS681" t="str">
        <f t="shared" si="250"/>
        <v>Average</v>
      </c>
      <c r="AT681">
        <v>2.35</v>
      </c>
      <c r="AU681" t="str">
        <f t="shared" si="251"/>
        <v>Cinematic Widescreen</v>
      </c>
      <c r="AV681">
        <v>0</v>
      </c>
      <c r="AW681" t="str">
        <f t="shared" si="252"/>
        <v>Very Low</v>
      </c>
    </row>
    <row r="682" spans="1:49" x14ac:dyDescent="0.3">
      <c r="A682" t="s">
        <v>0</v>
      </c>
      <c r="B682" t="s">
        <v>2037</v>
      </c>
      <c r="C682">
        <v>94</v>
      </c>
      <c r="D682" t="str">
        <f t="shared" si="232"/>
        <v>Low</v>
      </c>
      <c r="E682">
        <v>121</v>
      </c>
      <c r="F682" t="str">
        <f t="shared" si="233"/>
        <v>2h 1m</v>
      </c>
      <c r="G682" t="str">
        <f t="shared" si="234"/>
        <v>Long Movie</v>
      </c>
      <c r="H682">
        <v>212</v>
      </c>
      <c r="I682" t="str">
        <f t="shared" si="235"/>
        <v>Very Low</v>
      </c>
      <c r="J682">
        <v>263</v>
      </c>
      <c r="K682" t="str">
        <f t="shared" si="236"/>
        <v>Very Low</v>
      </c>
      <c r="L682" t="s">
        <v>3743</v>
      </c>
      <c r="M682">
        <v>394</v>
      </c>
      <c r="N682" t="str">
        <f t="shared" si="237"/>
        <v>Low</v>
      </c>
      <c r="O682">
        <v>33328051</v>
      </c>
      <c r="P682" t="str">
        <f t="shared" si="238"/>
        <v>Average</v>
      </c>
      <c r="Q682" t="s">
        <v>1091</v>
      </c>
      <c r="R682" t="str">
        <f t="shared" si="239"/>
        <v>Action</v>
      </c>
      <c r="S682">
        <f t="shared" si="240"/>
        <v>5</v>
      </c>
      <c r="T682" t="s">
        <v>3744</v>
      </c>
      <c r="U682" t="s">
        <v>3745</v>
      </c>
      <c r="V682">
        <v>60508</v>
      </c>
      <c r="W682" t="str">
        <f t="shared" si="241"/>
        <v>Medium</v>
      </c>
      <c r="X682">
        <v>1531</v>
      </c>
      <c r="Y682" t="str">
        <f t="shared" si="242"/>
        <v>Low</v>
      </c>
      <c r="Z682" t="s">
        <v>3746</v>
      </c>
      <c r="AA682">
        <v>2</v>
      </c>
      <c r="AB682" t="str">
        <f t="shared" si="243"/>
        <v>Duo/Trio Poster</v>
      </c>
      <c r="AC682" t="s">
        <v>3747</v>
      </c>
      <c r="AD682" t="s">
        <v>3748</v>
      </c>
      <c r="AE682">
        <v>285</v>
      </c>
      <c r="AF682" t="str">
        <f t="shared" si="244"/>
        <v>Very Low</v>
      </c>
      <c r="AG682" t="s">
        <v>9</v>
      </c>
      <c r="AH682" t="s">
        <v>10</v>
      </c>
      <c r="AI682" t="s">
        <v>556</v>
      </c>
      <c r="AJ682" t="str">
        <f t="shared" si="245"/>
        <v>Adult</v>
      </c>
      <c r="AK682">
        <v>65000000</v>
      </c>
      <c r="AL682" t="str">
        <f t="shared" si="246"/>
        <v>Medium Budget</v>
      </c>
      <c r="AM682">
        <v>1996</v>
      </c>
      <c r="AN682">
        <f t="shared" si="247"/>
        <v>29</v>
      </c>
      <c r="AO682" t="str">
        <f t="shared" si="248"/>
        <v>Old Classic</v>
      </c>
      <c r="AP682">
        <v>380</v>
      </c>
      <c r="AQ682" t="str">
        <f t="shared" si="249"/>
        <v>Very Low</v>
      </c>
      <c r="AR682">
        <v>6.7</v>
      </c>
      <c r="AS682" t="str">
        <f t="shared" si="250"/>
        <v>Average</v>
      </c>
      <c r="AT682">
        <v>2.35</v>
      </c>
      <c r="AU682" t="str">
        <f t="shared" si="251"/>
        <v>Cinematic Widescreen</v>
      </c>
      <c r="AV682">
        <v>4000</v>
      </c>
      <c r="AW682" t="str">
        <f t="shared" si="252"/>
        <v>Low</v>
      </c>
    </row>
    <row r="683" spans="1:49" x14ac:dyDescent="0.3">
      <c r="A683" t="s">
        <v>0</v>
      </c>
      <c r="B683" t="s">
        <v>3749</v>
      </c>
      <c r="C683">
        <v>134</v>
      </c>
      <c r="D683" t="str">
        <f t="shared" si="232"/>
        <v>Low</v>
      </c>
      <c r="E683">
        <v>135</v>
      </c>
      <c r="F683" t="str">
        <f t="shared" si="233"/>
        <v>2h 15m</v>
      </c>
      <c r="G683" t="str">
        <f t="shared" si="234"/>
        <v>Long Movie</v>
      </c>
      <c r="H683">
        <v>138</v>
      </c>
      <c r="I683" t="str">
        <f t="shared" si="235"/>
        <v>Very Low</v>
      </c>
      <c r="J683">
        <v>184</v>
      </c>
      <c r="K683" t="str">
        <f t="shared" si="236"/>
        <v>Very Low</v>
      </c>
      <c r="L683" t="s">
        <v>2207</v>
      </c>
      <c r="M683">
        <v>324</v>
      </c>
      <c r="N683" t="str">
        <f t="shared" si="237"/>
        <v>Low</v>
      </c>
      <c r="O683">
        <v>32598931</v>
      </c>
      <c r="P683" t="str">
        <f t="shared" si="238"/>
        <v>Average</v>
      </c>
      <c r="Q683" t="s">
        <v>894</v>
      </c>
      <c r="R683" t="str">
        <f t="shared" si="239"/>
        <v>Action</v>
      </c>
      <c r="S683">
        <f t="shared" si="240"/>
        <v>3</v>
      </c>
      <c r="T683" t="s">
        <v>3750</v>
      </c>
      <c r="U683" t="s">
        <v>3751</v>
      </c>
      <c r="V683">
        <v>49300</v>
      </c>
      <c r="W683" t="str">
        <f t="shared" si="241"/>
        <v>Low</v>
      </c>
      <c r="X683">
        <v>1013</v>
      </c>
      <c r="Y683" t="str">
        <f t="shared" si="242"/>
        <v>Low</v>
      </c>
      <c r="Z683" t="s">
        <v>3752</v>
      </c>
      <c r="AA683">
        <v>1</v>
      </c>
      <c r="AB683" t="str">
        <f t="shared" si="243"/>
        <v>Solo Star Poster</v>
      </c>
      <c r="AC683" t="s">
        <v>3753</v>
      </c>
      <c r="AD683" t="s">
        <v>3754</v>
      </c>
      <c r="AE683">
        <v>265</v>
      </c>
      <c r="AF683" t="str">
        <f t="shared" si="244"/>
        <v>Very Low</v>
      </c>
      <c r="AG683" t="s">
        <v>9</v>
      </c>
      <c r="AH683" t="s">
        <v>10</v>
      </c>
      <c r="AI683" t="s">
        <v>556</v>
      </c>
      <c r="AJ683" t="str">
        <f t="shared" si="245"/>
        <v>Adult</v>
      </c>
      <c r="AK683">
        <v>65000000</v>
      </c>
      <c r="AL683" t="str">
        <f t="shared" si="246"/>
        <v>Medium Budget</v>
      </c>
      <c r="AM683">
        <v>2000</v>
      </c>
      <c r="AN683">
        <f t="shared" si="247"/>
        <v>25</v>
      </c>
      <c r="AO683" t="str">
        <f t="shared" si="248"/>
        <v>Old Classic</v>
      </c>
      <c r="AP683">
        <v>192</v>
      </c>
      <c r="AQ683" t="str">
        <f t="shared" si="249"/>
        <v>Very Low</v>
      </c>
      <c r="AR683">
        <v>6.2</v>
      </c>
      <c r="AS683" t="str">
        <f t="shared" si="250"/>
        <v>Average</v>
      </c>
      <c r="AT683">
        <v>2.35</v>
      </c>
      <c r="AU683" t="str">
        <f t="shared" si="251"/>
        <v>Cinematic Widescreen</v>
      </c>
      <c r="AV683">
        <v>892</v>
      </c>
      <c r="AW683" t="str">
        <f t="shared" si="252"/>
        <v>Very Low</v>
      </c>
    </row>
    <row r="684" spans="1:49" x14ac:dyDescent="0.3">
      <c r="A684" t="s">
        <v>0</v>
      </c>
      <c r="B684" t="s">
        <v>221</v>
      </c>
      <c r="C684">
        <v>136</v>
      </c>
      <c r="D684" t="str">
        <f t="shared" si="232"/>
        <v>Low</v>
      </c>
      <c r="E684">
        <v>101</v>
      </c>
      <c r="F684" t="str">
        <f t="shared" si="233"/>
        <v>1h 41m</v>
      </c>
      <c r="G684" t="str">
        <f t="shared" si="234"/>
        <v>Standard Movie</v>
      </c>
      <c r="H684">
        <v>4000</v>
      </c>
      <c r="I684" t="str">
        <f t="shared" si="235"/>
        <v>Low</v>
      </c>
      <c r="J684">
        <v>539</v>
      </c>
      <c r="K684" t="str">
        <f t="shared" si="236"/>
        <v>Very Low</v>
      </c>
      <c r="L684" t="s">
        <v>671</v>
      </c>
      <c r="M684">
        <v>17000</v>
      </c>
      <c r="N684" t="str">
        <f t="shared" si="237"/>
        <v>Medium</v>
      </c>
      <c r="O684">
        <v>28045540</v>
      </c>
      <c r="P684" t="str">
        <f t="shared" si="238"/>
        <v>Average</v>
      </c>
      <c r="Q684" t="s">
        <v>136</v>
      </c>
      <c r="R684" t="str">
        <f t="shared" si="239"/>
        <v>Action</v>
      </c>
      <c r="S684">
        <f t="shared" si="240"/>
        <v>6</v>
      </c>
      <c r="T684" t="s">
        <v>528</v>
      </c>
      <c r="U684" t="s">
        <v>3755</v>
      </c>
      <c r="V684">
        <v>67707</v>
      </c>
      <c r="W684" t="str">
        <f t="shared" si="241"/>
        <v>Medium</v>
      </c>
      <c r="X684">
        <v>32232</v>
      </c>
      <c r="Y684" t="str">
        <f t="shared" si="242"/>
        <v>Medium</v>
      </c>
      <c r="Z684" t="s">
        <v>3756</v>
      </c>
      <c r="AA684">
        <v>0</v>
      </c>
      <c r="AB684" t="str">
        <f t="shared" si="243"/>
        <v>Symbolic Poster</v>
      </c>
      <c r="AC684" t="s">
        <v>3757</v>
      </c>
      <c r="AD684" t="s">
        <v>3758</v>
      </c>
      <c r="AE684">
        <v>202</v>
      </c>
      <c r="AF684" t="str">
        <f t="shared" si="244"/>
        <v>Very Low</v>
      </c>
      <c r="AG684" t="s">
        <v>9</v>
      </c>
      <c r="AH684" t="s">
        <v>10</v>
      </c>
      <c r="AI684" t="s">
        <v>66</v>
      </c>
      <c r="AJ684" t="str">
        <f t="shared" si="245"/>
        <v>Family</v>
      </c>
      <c r="AK684">
        <v>65000000</v>
      </c>
      <c r="AL684" t="str">
        <f t="shared" si="246"/>
        <v>Medium Budget</v>
      </c>
      <c r="AM684">
        <v>2005</v>
      </c>
      <c r="AN684">
        <f t="shared" si="247"/>
        <v>20</v>
      </c>
      <c r="AO684" t="str">
        <f t="shared" si="248"/>
        <v>Old Classic</v>
      </c>
      <c r="AP684">
        <v>14000</v>
      </c>
      <c r="AQ684" t="str">
        <f t="shared" si="249"/>
        <v>Medium</v>
      </c>
      <c r="AR684">
        <v>6.1</v>
      </c>
      <c r="AS684" t="str">
        <f t="shared" si="250"/>
        <v>Average</v>
      </c>
      <c r="AT684">
        <v>1.85</v>
      </c>
      <c r="AU684" t="str">
        <f t="shared" si="251"/>
        <v>HDTV / Widescreen</v>
      </c>
      <c r="AV684">
        <v>0</v>
      </c>
      <c r="AW684" t="str">
        <f t="shared" si="252"/>
        <v>Very Low</v>
      </c>
    </row>
    <row r="685" spans="1:49" x14ac:dyDescent="0.3">
      <c r="A685" t="s">
        <v>0</v>
      </c>
      <c r="B685" t="s">
        <v>656</v>
      </c>
      <c r="C685">
        <v>315</v>
      </c>
      <c r="D685" t="str">
        <f t="shared" si="232"/>
        <v>Medium</v>
      </c>
      <c r="E685">
        <v>151</v>
      </c>
      <c r="F685" t="str">
        <f t="shared" si="233"/>
        <v>2h 31m</v>
      </c>
      <c r="G685" t="str">
        <f t="shared" si="234"/>
        <v>Long Movie</v>
      </c>
      <c r="H685">
        <v>21000</v>
      </c>
      <c r="I685" t="str">
        <f t="shared" si="235"/>
        <v>Medium</v>
      </c>
      <c r="J685">
        <v>637</v>
      </c>
      <c r="K685" t="str">
        <f t="shared" si="236"/>
        <v>Very Low</v>
      </c>
      <c r="L685" t="s">
        <v>3759</v>
      </c>
      <c r="M685">
        <v>11000</v>
      </c>
      <c r="N685" t="str">
        <f t="shared" si="237"/>
        <v>Medium</v>
      </c>
      <c r="O685">
        <v>37023395</v>
      </c>
      <c r="P685" t="str">
        <f t="shared" si="238"/>
        <v>Average</v>
      </c>
      <c r="Q685" t="s">
        <v>3380</v>
      </c>
      <c r="R685" t="str">
        <f t="shared" si="239"/>
        <v>Drama</v>
      </c>
      <c r="S685">
        <f t="shared" si="240"/>
        <v>1</v>
      </c>
      <c r="T685" t="s">
        <v>311</v>
      </c>
      <c r="U685" t="s">
        <v>3760</v>
      </c>
      <c r="V685">
        <v>1347461</v>
      </c>
      <c r="W685" t="str">
        <f t="shared" si="241"/>
        <v>Very High</v>
      </c>
      <c r="X685">
        <v>13209</v>
      </c>
      <c r="Y685" t="str">
        <f t="shared" si="242"/>
        <v>Medium</v>
      </c>
      <c r="Z685" t="s">
        <v>3761</v>
      </c>
      <c r="AA685">
        <v>2</v>
      </c>
      <c r="AB685" t="str">
        <f t="shared" si="243"/>
        <v>Duo/Trio Poster</v>
      </c>
      <c r="AC685" t="s">
        <v>3762</v>
      </c>
      <c r="AD685" t="s">
        <v>3763</v>
      </c>
      <c r="AE685">
        <v>2968</v>
      </c>
      <c r="AF685" t="str">
        <f t="shared" si="244"/>
        <v>Medium</v>
      </c>
      <c r="AG685" t="s">
        <v>9</v>
      </c>
      <c r="AH685" t="s">
        <v>10</v>
      </c>
      <c r="AI685" t="s">
        <v>556</v>
      </c>
      <c r="AJ685" t="str">
        <f t="shared" si="245"/>
        <v>Adult</v>
      </c>
      <c r="AK685">
        <v>63000000</v>
      </c>
      <c r="AL685" t="str">
        <f t="shared" si="246"/>
        <v>Medium Budget</v>
      </c>
      <c r="AM685">
        <v>1999</v>
      </c>
      <c r="AN685">
        <f t="shared" si="247"/>
        <v>26</v>
      </c>
      <c r="AO685" t="str">
        <f t="shared" si="248"/>
        <v>Old Classic</v>
      </c>
      <c r="AP685">
        <v>783</v>
      </c>
      <c r="AQ685" t="str">
        <f t="shared" si="249"/>
        <v>Very Low</v>
      </c>
      <c r="AR685">
        <v>8.8000000000000007</v>
      </c>
      <c r="AS685" t="str">
        <f t="shared" si="250"/>
        <v>Excellent</v>
      </c>
      <c r="AT685">
        <v>2.35</v>
      </c>
      <c r="AU685" t="str">
        <f t="shared" si="251"/>
        <v>Cinematic Widescreen</v>
      </c>
      <c r="AV685">
        <v>48000</v>
      </c>
      <c r="AW685" t="str">
        <f t="shared" si="252"/>
        <v>Medium</v>
      </c>
    </row>
    <row r="686" spans="1:49" x14ac:dyDescent="0.3">
      <c r="A686" t="s">
        <v>0</v>
      </c>
      <c r="B686" t="s">
        <v>298</v>
      </c>
      <c r="C686">
        <v>96</v>
      </c>
      <c r="D686" t="str">
        <f t="shared" si="232"/>
        <v>Low</v>
      </c>
      <c r="E686">
        <v>131</v>
      </c>
      <c r="F686" t="str">
        <f t="shared" si="233"/>
        <v>2h 11m</v>
      </c>
      <c r="G686" t="str">
        <f t="shared" si="234"/>
        <v>Long Movie</v>
      </c>
      <c r="H686">
        <v>368</v>
      </c>
      <c r="I686" t="str">
        <f t="shared" si="235"/>
        <v>Very Low</v>
      </c>
      <c r="J686">
        <v>383</v>
      </c>
      <c r="K686" t="str">
        <f t="shared" si="236"/>
        <v>Very Low</v>
      </c>
      <c r="L686" t="s">
        <v>3764</v>
      </c>
      <c r="M686">
        <v>11000</v>
      </c>
      <c r="N686" t="str">
        <f t="shared" si="237"/>
        <v>Medium</v>
      </c>
      <c r="O686">
        <v>43532294</v>
      </c>
      <c r="P686" t="str">
        <f t="shared" si="238"/>
        <v>Average</v>
      </c>
      <c r="Q686" t="s">
        <v>3765</v>
      </c>
      <c r="R686" t="str">
        <f t="shared" si="239"/>
        <v>Drama</v>
      </c>
      <c r="S686">
        <f t="shared" si="240"/>
        <v>2</v>
      </c>
      <c r="T686" t="s">
        <v>631</v>
      </c>
      <c r="U686" t="s">
        <v>3766</v>
      </c>
      <c r="V686">
        <v>46951</v>
      </c>
      <c r="W686" t="str">
        <f t="shared" si="241"/>
        <v>Low</v>
      </c>
      <c r="X686">
        <v>12088</v>
      </c>
      <c r="Y686" t="str">
        <f t="shared" si="242"/>
        <v>Medium</v>
      </c>
      <c r="Z686" t="s">
        <v>3218</v>
      </c>
      <c r="AA686">
        <v>0</v>
      </c>
      <c r="AB686" t="str">
        <f t="shared" si="243"/>
        <v>Symbolic Poster</v>
      </c>
      <c r="AC686" t="s">
        <v>3767</v>
      </c>
      <c r="AD686" t="s">
        <v>3768</v>
      </c>
      <c r="AE686">
        <v>175</v>
      </c>
      <c r="AF686" t="str">
        <f t="shared" si="244"/>
        <v>Very Low</v>
      </c>
      <c r="AG686" t="s">
        <v>9</v>
      </c>
      <c r="AH686" t="s">
        <v>10</v>
      </c>
      <c r="AI686" t="s">
        <v>66</v>
      </c>
      <c r="AJ686" t="str">
        <f t="shared" si="245"/>
        <v>Family</v>
      </c>
      <c r="AK686">
        <v>65000000</v>
      </c>
      <c r="AL686" t="str">
        <f t="shared" si="246"/>
        <v>Medium Budget</v>
      </c>
      <c r="AM686">
        <v>2006</v>
      </c>
      <c r="AN686">
        <f t="shared" si="247"/>
        <v>19</v>
      </c>
      <c r="AO686" t="str">
        <f t="shared" si="248"/>
        <v>Old Classic</v>
      </c>
      <c r="AP686">
        <v>529</v>
      </c>
      <c r="AQ686" t="str">
        <f t="shared" si="249"/>
        <v>Very Low</v>
      </c>
      <c r="AR686">
        <v>7.1</v>
      </c>
      <c r="AS686" t="str">
        <f t="shared" si="250"/>
        <v>Good</v>
      </c>
      <c r="AT686">
        <v>2.35</v>
      </c>
      <c r="AU686" t="str">
        <f t="shared" si="251"/>
        <v>Cinematic Widescreen</v>
      </c>
      <c r="AV686">
        <v>0</v>
      </c>
      <c r="AW686" t="str">
        <f t="shared" si="252"/>
        <v>Very Low</v>
      </c>
    </row>
    <row r="687" spans="1:49" x14ac:dyDescent="0.3">
      <c r="A687" t="s">
        <v>0</v>
      </c>
      <c r="B687" t="str">
        <f>B686</f>
        <v>McG</v>
      </c>
      <c r="C687">
        <v>14</v>
      </c>
      <c r="D687" t="str">
        <f t="shared" si="232"/>
        <v>Very Low</v>
      </c>
      <c r="E687">
        <v>60</v>
      </c>
      <c r="F687" t="str">
        <f t="shared" si="233"/>
        <v>1h 0m</v>
      </c>
      <c r="G687" t="str">
        <f t="shared" si="234"/>
        <v>Featurette</v>
      </c>
      <c r="H687">
        <f>H686</f>
        <v>368</v>
      </c>
      <c r="I687" t="str">
        <f t="shared" si="235"/>
        <v>Very Low</v>
      </c>
      <c r="J687">
        <v>575</v>
      </c>
      <c r="K687" t="str">
        <f t="shared" si="236"/>
        <v>Very Low</v>
      </c>
      <c r="L687" t="s">
        <v>147</v>
      </c>
      <c r="M687">
        <v>1000</v>
      </c>
      <c r="N687" t="str">
        <f t="shared" si="237"/>
        <v>Low</v>
      </c>
      <c r="O687">
        <f>O686</f>
        <v>43532294</v>
      </c>
      <c r="P687" t="str">
        <f t="shared" si="238"/>
        <v>Average</v>
      </c>
      <c r="Q687" t="s">
        <v>3053</v>
      </c>
      <c r="R687" t="str">
        <f t="shared" si="239"/>
        <v>Crime</v>
      </c>
      <c r="S687">
        <f t="shared" si="240"/>
        <v>3</v>
      </c>
      <c r="T687" t="s">
        <v>657</v>
      </c>
      <c r="U687" t="s">
        <v>3769</v>
      </c>
      <c r="V687">
        <v>8739</v>
      </c>
      <c r="W687" t="str">
        <f t="shared" si="241"/>
        <v>Very Low</v>
      </c>
      <c r="X687">
        <v>3537</v>
      </c>
      <c r="Y687" t="str">
        <f t="shared" si="242"/>
        <v>Low</v>
      </c>
      <c r="Z687" t="s">
        <v>3770</v>
      </c>
      <c r="AA687">
        <v>0</v>
      </c>
      <c r="AB687" t="str">
        <f t="shared" si="243"/>
        <v>Symbolic Poster</v>
      </c>
      <c r="AC687" t="s">
        <v>3771</v>
      </c>
      <c r="AD687" t="s">
        <v>3772</v>
      </c>
      <c r="AE687">
        <v>28</v>
      </c>
      <c r="AF687" t="str">
        <f t="shared" si="244"/>
        <v>Very Low</v>
      </c>
      <c r="AG687" t="s">
        <v>9</v>
      </c>
      <c r="AH687" t="s">
        <v>28</v>
      </c>
      <c r="AI687" t="str">
        <f t="shared" ref="AI687:AM687" si="254">AI686</f>
        <v>PG</v>
      </c>
      <c r="AJ687" t="str">
        <f t="shared" si="245"/>
        <v>Family</v>
      </c>
      <c r="AK687">
        <f t="shared" si="254"/>
        <v>65000000</v>
      </c>
      <c r="AL687" t="str">
        <f t="shared" si="246"/>
        <v>Medium Budget</v>
      </c>
      <c r="AM687">
        <f t="shared" si="254"/>
        <v>2006</v>
      </c>
      <c r="AN687">
        <f t="shared" si="247"/>
        <v>19</v>
      </c>
      <c r="AO687" t="str">
        <f t="shared" si="248"/>
        <v>Old Classic</v>
      </c>
      <c r="AP687">
        <v>773</v>
      </c>
      <c r="AQ687" t="str">
        <f t="shared" si="249"/>
        <v>Very Low</v>
      </c>
      <c r="AR687">
        <v>8.1</v>
      </c>
      <c r="AS687" t="str">
        <f t="shared" si="250"/>
        <v>Excellent</v>
      </c>
      <c r="AT687">
        <f>AT686</f>
        <v>2.35</v>
      </c>
      <c r="AU687" t="str">
        <f t="shared" si="251"/>
        <v>Cinematic Widescreen</v>
      </c>
      <c r="AV687">
        <v>0</v>
      </c>
      <c r="AW687" t="str">
        <f t="shared" si="252"/>
        <v>Very Low</v>
      </c>
    </row>
    <row r="688" spans="1:49" x14ac:dyDescent="0.3">
      <c r="A688" t="s">
        <v>0</v>
      </c>
      <c r="B688" t="s">
        <v>3773</v>
      </c>
      <c r="C688">
        <v>60</v>
      </c>
      <c r="D688" t="str">
        <f t="shared" si="232"/>
        <v>Low</v>
      </c>
      <c r="E688">
        <v>100</v>
      </c>
      <c r="F688" t="str">
        <f t="shared" si="233"/>
        <v>1h 40m</v>
      </c>
      <c r="G688" t="str">
        <f t="shared" si="234"/>
        <v>Standard Movie</v>
      </c>
      <c r="H688">
        <v>36</v>
      </c>
      <c r="I688" t="str">
        <f t="shared" si="235"/>
        <v>Very Low</v>
      </c>
      <c r="J688">
        <v>554</v>
      </c>
      <c r="K688" t="str">
        <f t="shared" si="236"/>
        <v>Very Low</v>
      </c>
      <c r="L688" t="s">
        <v>1412</v>
      </c>
      <c r="M688">
        <v>13000</v>
      </c>
      <c r="N688" t="str">
        <f t="shared" si="237"/>
        <v>Medium</v>
      </c>
      <c r="O688">
        <v>17218080</v>
      </c>
      <c r="P688" t="str">
        <f t="shared" si="238"/>
        <v>Average</v>
      </c>
      <c r="Q688" t="s">
        <v>1599</v>
      </c>
      <c r="R688" t="str">
        <f t="shared" si="239"/>
        <v>Action</v>
      </c>
      <c r="S688">
        <f t="shared" si="240"/>
        <v>3</v>
      </c>
      <c r="T688" t="s">
        <v>948</v>
      </c>
      <c r="U688" t="s">
        <v>3774</v>
      </c>
      <c r="V688">
        <v>43376</v>
      </c>
      <c r="W688" t="str">
        <f t="shared" si="241"/>
        <v>Low</v>
      </c>
      <c r="X688">
        <v>15944</v>
      </c>
      <c r="Y688" t="str">
        <f t="shared" si="242"/>
        <v>Medium</v>
      </c>
      <c r="Z688" t="s">
        <v>2264</v>
      </c>
      <c r="AA688">
        <v>0</v>
      </c>
      <c r="AB688" t="str">
        <f t="shared" si="243"/>
        <v>Symbolic Poster</v>
      </c>
      <c r="AC688" t="s">
        <v>3775</v>
      </c>
      <c r="AD688" t="s">
        <v>3776</v>
      </c>
      <c r="AE688">
        <v>249</v>
      </c>
      <c r="AF688" t="str">
        <f t="shared" si="244"/>
        <v>Very Low</v>
      </c>
      <c r="AG688" t="s">
        <v>9</v>
      </c>
      <c r="AH688" t="s">
        <v>10</v>
      </c>
      <c r="AI688" t="s">
        <v>556</v>
      </c>
      <c r="AJ688" t="str">
        <f t="shared" si="245"/>
        <v>Adult</v>
      </c>
      <c r="AK688">
        <v>70000000</v>
      </c>
      <c r="AL688" t="str">
        <f t="shared" si="246"/>
        <v>Medium Budget</v>
      </c>
      <c r="AM688">
        <v>1991</v>
      </c>
      <c r="AN688">
        <f t="shared" si="247"/>
        <v>34</v>
      </c>
      <c r="AO688" t="str">
        <f t="shared" si="248"/>
        <v>Old Classic</v>
      </c>
      <c r="AP688">
        <v>773</v>
      </c>
      <c r="AQ688" t="str">
        <f t="shared" si="249"/>
        <v>Very Low</v>
      </c>
      <c r="AR688">
        <v>5.7</v>
      </c>
      <c r="AS688" t="str">
        <f t="shared" si="250"/>
        <v>Below Average</v>
      </c>
      <c r="AT688">
        <v>1.85</v>
      </c>
      <c r="AU688" t="str">
        <f t="shared" si="251"/>
        <v>HDTV / Widescreen</v>
      </c>
      <c r="AV688">
        <v>0</v>
      </c>
      <c r="AW688" t="str">
        <f t="shared" si="252"/>
        <v>Very Low</v>
      </c>
    </row>
    <row r="689" spans="1:49" x14ac:dyDescent="0.3">
      <c r="A689" t="s">
        <v>0</v>
      </c>
      <c r="B689" t="s">
        <v>3639</v>
      </c>
      <c r="C689">
        <v>60</v>
      </c>
      <c r="D689" t="str">
        <f t="shared" si="232"/>
        <v>Low</v>
      </c>
      <c r="E689">
        <v>105</v>
      </c>
      <c r="F689" t="str">
        <f t="shared" si="233"/>
        <v>1h 45m</v>
      </c>
      <c r="G689" t="str">
        <f t="shared" si="234"/>
        <v>Standard Movie</v>
      </c>
      <c r="H689">
        <v>0</v>
      </c>
      <c r="I689" t="str">
        <f t="shared" si="235"/>
        <v>Very Low</v>
      </c>
      <c r="J689">
        <v>506</v>
      </c>
      <c r="K689" t="str">
        <f t="shared" si="236"/>
        <v>Very Low</v>
      </c>
      <c r="L689" t="s">
        <v>3777</v>
      </c>
      <c r="M689">
        <v>975</v>
      </c>
      <c r="N689" t="str">
        <f t="shared" si="237"/>
        <v>Low</v>
      </c>
      <c r="O689">
        <v>10014234</v>
      </c>
      <c r="P689" t="str">
        <f t="shared" si="238"/>
        <v>Average</v>
      </c>
      <c r="Q689" t="s">
        <v>980</v>
      </c>
      <c r="R689" t="str">
        <f t="shared" si="239"/>
        <v>Comedy</v>
      </c>
      <c r="S689">
        <f t="shared" si="240"/>
        <v>2</v>
      </c>
      <c r="T689" t="s">
        <v>2494</v>
      </c>
      <c r="U689" t="s">
        <v>3778</v>
      </c>
      <c r="V689">
        <v>8560</v>
      </c>
      <c r="W689" t="str">
        <f t="shared" si="241"/>
        <v>Very Low</v>
      </c>
      <c r="X689">
        <v>3580</v>
      </c>
      <c r="Y689" t="str">
        <f t="shared" si="242"/>
        <v>Low</v>
      </c>
      <c r="Z689" t="s">
        <v>2956</v>
      </c>
      <c r="AA689">
        <v>1</v>
      </c>
      <c r="AB689" t="str">
        <f t="shared" si="243"/>
        <v>Solo Star Poster</v>
      </c>
      <c r="AC689" t="s">
        <v>3779</v>
      </c>
      <c r="AD689" t="s">
        <v>3780</v>
      </c>
      <c r="AE689">
        <v>69</v>
      </c>
      <c r="AF689" t="str">
        <f t="shared" si="244"/>
        <v>Very Low</v>
      </c>
      <c r="AG689" t="s">
        <v>9</v>
      </c>
      <c r="AH689" t="s">
        <v>1436</v>
      </c>
      <c r="AI689" t="s">
        <v>556</v>
      </c>
      <c r="AJ689" t="str">
        <f t="shared" si="245"/>
        <v>Adult</v>
      </c>
      <c r="AK689">
        <v>65000000</v>
      </c>
      <c r="AL689" t="str">
        <f t="shared" si="246"/>
        <v>Medium Budget</v>
      </c>
      <c r="AM689">
        <v>2000</v>
      </c>
      <c r="AN689">
        <f t="shared" si="247"/>
        <v>25</v>
      </c>
      <c r="AO689" t="str">
        <f t="shared" si="248"/>
        <v>Old Classic</v>
      </c>
      <c r="AP689">
        <v>909</v>
      </c>
      <c r="AQ689" t="str">
        <f t="shared" si="249"/>
        <v>Very Low</v>
      </c>
      <c r="AR689">
        <v>5</v>
      </c>
      <c r="AS689" t="str">
        <f t="shared" si="250"/>
        <v>Below Average</v>
      </c>
      <c r="AT689">
        <v>1.85</v>
      </c>
      <c r="AU689" t="str">
        <f t="shared" si="251"/>
        <v>HDTV / Widescreen</v>
      </c>
      <c r="AV689">
        <v>177</v>
      </c>
      <c r="AW689" t="str">
        <f t="shared" si="252"/>
        <v>Very Low</v>
      </c>
    </row>
    <row r="690" spans="1:49" x14ac:dyDescent="0.3">
      <c r="A690" t="s">
        <v>0</v>
      </c>
      <c r="B690" t="s">
        <v>3781</v>
      </c>
      <c r="C690">
        <v>308</v>
      </c>
      <c r="D690" t="str">
        <f t="shared" si="232"/>
        <v>Medium</v>
      </c>
      <c r="E690">
        <v>92</v>
      </c>
      <c r="F690" t="str">
        <f t="shared" si="233"/>
        <v>1h 32m</v>
      </c>
      <c r="G690" t="str">
        <f t="shared" si="234"/>
        <v>Standard Movie</v>
      </c>
      <c r="H690">
        <v>72</v>
      </c>
      <c r="I690" t="str">
        <f t="shared" si="235"/>
        <v>Very Low</v>
      </c>
      <c r="J690">
        <v>568</v>
      </c>
      <c r="K690" t="str">
        <f t="shared" si="236"/>
        <v>Very Low</v>
      </c>
      <c r="L690" t="s">
        <v>3782</v>
      </c>
      <c r="M690">
        <v>623</v>
      </c>
      <c r="N690" t="str">
        <f t="shared" si="237"/>
        <v>Low</v>
      </c>
      <c r="O690">
        <v>19059018</v>
      </c>
      <c r="P690" t="str">
        <f t="shared" si="238"/>
        <v>Average</v>
      </c>
      <c r="Q690" t="s">
        <v>3783</v>
      </c>
      <c r="R690" t="str">
        <f t="shared" si="239"/>
        <v>Action</v>
      </c>
      <c r="S690">
        <f t="shared" si="240"/>
        <v>4</v>
      </c>
      <c r="T690" t="s">
        <v>3784</v>
      </c>
      <c r="U690" t="s">
        <v>3785</v>
      </c>
      <c r="V690">
        <v>65709</v>
      </c>
      <c r="W690" t="str">
        <f t="shared" si="241"/>
        <v>Medium</v>
      </c>
      <c r="X690">
        <v>3165</v>
      </c>
      <c r="Y690" t="str">
        <f t="shared" si="242"/>
        <v>Low</v>
      </c>
      <c r="Z690" t="s">
        <v>2067</v>
      </c>
      <c r="AA690">
        <v>0</v>
      </c>
      <c r="AB690" t="str">
        <f t="shared" si="243"/>
        <v>Symbolic Poster</v>
      </c>
      <c r="AC690" t="s">
        <v>3786</v>
      </c>
      <c r="AD690" t="s">
        <v>3787</v>
      </c>
      <c r="AE690">
        <v>194</v>
      </c>
      <c r="AF690" t="str">
        <f t="shared" si="244"/>
        <v>Very Low</v>
      </c>
      <c r="AG690" t="s">
        <v>9</v>
      </c>
      <c r="AH690" t="s">
        <v>341</v>
      </c>
      <c r="AI690" t="s">
        <v>11</v>
      </c>
      <c r="AJ690" t="str">
        <f t="shared" si="245"/>
        <v>Teen</v>
      </c>
      <c r="AK690">
        <v>65000000</v>
      </c>
      <c r="AL690" t="str">
        <f t="shared" si="246"/>
        <v>Medium Budget</v>
      </c>
      <c r="AM690">
        <v>2014</v>
      </c>
      <c r="AN690">
        <f t="shared" si="247"/>
        <v>11</v>
      </c>
      <c r="AO690" t="str">
        <f t="shared" si="248"/>
        <v>Modern Classic</v>
      </c>
      <c r="AP690">
        <v>593</v>
      </c>
      <c r="AQ690" t="str">
        <f t="shared" si="249"/>
        <v>Very Low</v>
      </c>
      <c r="AR690">
        <v>5.0999999999999996</v>
      </c>
      <c r="AS690" t="str">
        <f t="shared" si="250"/>
        <v>Below Average</v>
      </c>
      <c r="AT690">
        <v>2.35</v>
      </c>
      <c r="AU690" t="str">
        <f t="shared" si="251"/>
        <v>Cinematic Widescreen</v>
      </c>
      <c r="AV690">
        <v>15000</v>
      </c>
      <c r="AW690" t="str">
        <f t="shared" si="252"/>
        <v>Medium</v>
      </c>
    </row>
    <row r="691" spans="1:49" x14ac:dyDescent="0.3">
      <c r="A691" t="s">
        <v>0</v>
      </c>
      <c r="B691" t="s">
        <v>3788</v>
      </c>
      <c r="C691">
        <v>127</v>
      </c>
      <c r="D691" t="str">
        <f t="shared" si="232"/>
        <v>Low</v>
      </c>
      <c r="E691">
        <v>130</v>
      </c>
      <c r="F691" t="str">
        <f t="shared" si="233"/>
        <v>2h 10m</v>
      </c>
      <c r="G691" t="str">
        <f t="shared" si="234"/>
        <v>Long Movie</v>
      </c>
      <c r="H691">
        <v>2000</v>
      </c>
      <c r="I691" t="str">
        <f t="shared" si="235"/>
        <v>Low</v>
      </c>
      <c r="J691">
        <v>25</v>
      </c>
      <c r="K691" t="str">
        <f t="shared" si="236"/>
        <v>Very Low</v>
      </c>
      <c r="L691" t="s">
        <v>3789</v>
      </c>
      <c r="M691">
        <v>268</v>
      </c>
      <c r="N691" t="str">
        <f t="shared" si="237"/>
        <v>Low</v>
      </c>
      <c r="O691">
        <v>1987287</v>
      </c>
      <c r="P691" t="str">
        <f t="shared" si="238"/>
        <v>Flop</v>
      </c>
      <c r="Q691" t="s">
        <v>1906</v>
      </c>
      <c r="R691" t="str">
        <f t="shared" si="239"/>
        <v>Crime</v>
      </c>
      <c r="S691">
        <f t="shared" si="240"/>
        <v>2</v>
      </c>
      <c r="T691" t="s">
        <v>3790</v>
      </c>
      <c r="U691" t="s">
        <v>3791</v>
      </c>
      <c r="V691">
        <v>25474</v>
      </c>
      <c r="W691" t="str">
        <f t="shared" si="241"/>
        <v>Low</v>
      </c>
      <c r="X691">
        <v>450</v>
      </c>
      <c r="Y691" t="str">
        <f t="shared" si="242"/>
        <v>Very Low</v>
      </c>
      <c r="Z691" t="s">
        <v>3792</v>
      </c>
      <c r="AA691">
        <v>0</v>
      </c>
      <c r="AB691" t="str">
        <f t="shared" si="243"/>
        <v>Symbolic Poster</v>
      </c>
      <c r="AC691" t="s">
        <v>3793</v>
      </c>
      <c r="AD691" t="s">
        <v>3794</v>
      </c>
      <c r="AE691">
        <v>138</v>
      </c>
      <c r="AF691" t="str">
        <f t="shared" si="244"/>
        <v>Very Low</v>
      </c>
      <c r="AG691" t="s">
        <v>9</v>
      </c>
      <c r="AH691" t="s">
        <v>28</v>
      </c>
      <c r="AI691" t="s">
        <v>11</v>
      </c>
      <c r="AJ691" t="str">
        <f t="shared" si="245"/>
        <v>Teen</v>
      </c>
      <c r="AK691">
        <v>50000000</v>
      </c>
      <c r="AL691" t="str">
        <f t="shared" si="246"/>
        <v>Medium Budget</v>
      </c>
      <c r="AM691">
        <v>2005</v>
      </c>
      <c r="AN691">
        <f t="shared" si="247"/>
        <v>20</v>
      </c>
      <c r="AO691" t="str">
        <f t="shared" si="248"/>
        <v>Old Classic</v>
      </c>
      <c r="AP691">
        <v>85</v>
      </c>
      <c r="AQ691" t="str">
        <f t="shared" si="249"/>
        <v>Very Low</v>
      </c>
      <c r="AR691">
        <v>6.9</v>
      </c>
      <c r="AS691" t="str">
        <f t="shared" si="250"/>
        <v>Average</v>
      </c>
      <c r="AT691">
        <v>2.35</v>
      </c>
      <c r="AU691" t="str">
        <f t="shared" si="251"/>
        <v>Cinematic Widescreen</v>
      </c>
      <c r="AV691">
        <v>0</v>
      </c>
      <c r="AW691" t="str">
        <f t="shared" si="252"/>
        <v>Very Low</v>
      </c>
    </row>
    <row r="692" spans="1:49" x14ac:dyDescent="0.3">
      <c r="A692" t="s">
        <v>0</v>
      </c>
      <c r="B692" t="s">
        <v>3584</v>
      </c>
      <c r="C692">
        <v>196</v>
      </c>
      <c r="D692" t="str">
        <f t="shared" si="232"/>
        <v>Low</v>
      </c>
      <c r="E692">
        <v>100</v>
      </c>
      <c r="F692" t="str">
        <f t="shared" si="233"/>
        <v>1h 40m</v>
      </c>
      <c r="G692" t="str">
        <f t="shared" si="234"/>
        <v>Standard Movie</v>
      </c>
      <c r="H692">
        <v>38</v>
      </c>
      <c r="I692" t="str">
        <f t="shared" si="235"/>
        <v>Very Low</v>
      </c>
      <c r="J692">
        <v>1000</v>
      </c>
      <c r="K692" t="str">
        <f t="shared" si="236"/>
        <v>Very Low</v>
      </c>
      <c r="L692" t="s">
        <v>558</v>
      </c>
      <c r="M692">
        <v>3000</v>
      </c>
      <c r="N692" t="str">
        <f t="shared" si="237"/>
        <v>Low</v>
      </c>
      <c r="O692">
        <v>24407944</v>
      </c>
      <c r="P692" t="str">
        <f t="shared" si="238"/>
        <v>Average</v>
      </c>
      <c r="Q692" t="s">
        <v>2974</v>
      </c>
      <c r="R692" t="str">
        <f t="shared" si="239"/>
        <v>Action</v>
      </c>
      <c r="S692">
        <f t="shared" si="240"/>
        <v>4</v>
      </c>
      <c r="T692" t="s">
        <v>721</v>
      </c>
      <c r="U692" t="s">
        <v>3795</v>
      </c>
      <c r="V692">
        <v>71202</v>
      </c>
      <c r="W692" t="str">
        <f t="shared" si="241"/>
        <v>Medium</v>
      </c>
      <c r="X692">
        <v>7048</v>
      </c>
      <c r="Y692" t="str">
        <f t="shared" si="242"/>
        <v>Low</v>
      </c>
      <c r="Z692" t="s">
        <v>2112</v>
      </c>
      <c r="AA692">
        <v>0</v>
      </c>
      <c r="AB692" t="str">
        <f t="shared" si="243"/>
        <v>Symbolic Poster</v>
      </c>
      <c r="AC692" t="s">
        <v>3796</v>
      </c>
      <c r="AD692" t="s">
        <v>3797</v>
      </c>
      <c r="AE692">
        <v>380</v>
      </c>
      <c r="AF692" t="str">
        <f t="shared" si="244"/>
        <v>Very Low</v>
      </c>
      <c r="AG692" t="s">
        <v>9</v>
      </c>
      <c r="AH692" t="s">
        <v>239</v>
      </c>
      <c r="AI692" t="s">
        <v>11</v>
      </c>
      <c r="AJ692" t="str">
        <f t="shared" si="245"/>
        <v>Teen</v>
      </c>
      <c r="AK692">
        <v>43000000</v>
      </c>
      <c r="AL692" t="str">
        <f t="shared" si="246"/>
        <v>Medium Budget</v>
      </c>
      <c r="AM692">
        <v>2005</v>
      </c>
      <c r="AN692">
        <f t="shared" si="247"/>
        <v>20</v>
      </c>
      <c r="AO692" t="str">
        <f t="shared" si="248"/>
        <v>Old Classic</v>
      </c>
      <c r="AP692">
        <v>1000</v>
      </c>
      <c r="AQ692" t="str">
        <f t="shared" si="249"/>
        <v>Very Low</v>
      </c>
      <c r="AR692">
        <v>4.8</v>
      </c>
      <c r="AS692" t="str">
        <f t="shared" si="250"/>
        <v>Poor</v>
      </c>
      <c r="AT692">
        <v>2.35</v>
      </c>
      <c r="AU692" t="str">
        <f t="shared" si="251"/>
        <v>Cinematic Widescreen</v>
      </c>
      <c r="AV692">
        <v>0</v>
      </c>
      <c r="AW692" t="str">
        <f t="shared" si="252"/>
        <v>Very Low</v>
      </c>
    </row>
    <row r="693" spans="1:49" x14ac:dyDescent="0.3">
      <c r="A693" t="s">
        <v>718</v>
      </c>
      <c r="B693" t="s">
        <v>3798</v>
      </c>
      <c r="C693">
        <v>339</v>
      </c>
      <c r="D693" t="str">
        <f t="shared" si="232"/>
        <v>Medium</v>
      </c>
      <c r="E693">
        <v>102</v>
      </c>
      <c r="F693" t="str">
        <f t="shared" si="233"/>
        <v>1h 42m</v>
      </c>
      <c r="G693" t="str">
        <f t="shared" si="234"/>
        <v>Standard Movie</v>
      </c>
      <c r="H693">
        <v>436</v>
      </c>
      <c r="I693" t="str">
        <f t="shared" si="235"/>
        <v>Very Low</v>
      </c>
      <c r="J693">
        <v>6000</v>
      </c>
      <c r="K693" t="str">
        <f t="shared" si="236"/>
        <v>Low</v>
      </c>
      <c r="L693" t="s">
        <v>948</v>
      </c>
      <c r="M693">
        <v>23000</v>
      </c>
      <c r="N693" t="str">
        <f t="shared" si="237"/>
        <v>Medium</v>
      </c>
      <c r="O693">
        <v>13750556</v>
      </c>
      <c r="P693" t="str">
        <f t="shared" si="238"/>
        <v>Average</v>
      </c>
      <c r="Q693" t="s">
        <v>305</v>
      </c>
      <c r="R693" t="str">
        <f t="shared" si="239"/>
        <v>Action</v>
      </c>
      <c r="S693">
        <f t="shared" si="240"/>
        <v>3</v>
      </c>
      <c r="T693" t="s">
        <v>34</v>
      </c>
      <c r="U693" t="s">
        <v>3799</v>
      </c>
      <c r="V693">
        <v>111102</v>
      </c>
      <c r="W693" t="str">
        <f t="shared" si="241"/>
        <v>Medium</v>
      </c>
      <c r="X693">
        <v>49433</v>
      </c>
      <c r="Y693" t="str">
        <f t="shared" si="242"/>
        <v>Medium</v>
      </c>
      <c r="Z693" t="s">
        <v>170</v>
      </c>
      <c r="AA693">
        <v>3</v>
      </c>
      <c r="AB693" t="str">
        <f t="shared" si="243"/>
        <v>Duo/Trio Poster</v>
      </c>
      <c r="AC693" t="s">
        <v>3800</v>
      </c>
      <c r="AD693" t="s">
        <v>3801</v>
      </c>
      <c r="AE693">
        <v>239</v>
      </c>
      <c r="AF693" t="str">
        <f t="shared" si="244"/>
        <v>Very Low</v>
      </c>
      <c r="AG693" t="s">
        <v>9</v>
      </c>
      <c r="AH693" t="s">
        <v>10</v>
      </c>
      <c r="AI693" t="s">
        <v>556</v>
      </c>
      <c r="AJ693" t="str">
        <f t="shared" si="245"/>
        <v>Adult</v>
      </c>
      <c r="AK693">
        <v>65000000</v>
      </c>
      <c r="AL693" t="str">
        <f t="shared" si="246"/>
        <v>Medium Budget</v>
      </c>
      <c r="AM693">
        <v>2014</v>
      </c>
      <c r="AN693">
        <f t="shared" si="247"/>
        <v>11</v>
      </c>
      <c r="AO693" t="str">
        <f t="shared" si="248"/>
        <v>Modern Classic</v>
      </c>
      <c r="AP693">
        <v>13000</v>
      </c>
      <c r="AQ693" t="str">
        <f t="shared" si="249"/>
        <v>Medium</v>
      </c>
      <c r="AR693">
        <v>6.5</v>
      </c>
      <c r="AS693" t="str">
        <f t="shared" si="250"/>
        <v>Average</v>
      </c>
      <c r="AT693">
        <v>1.85</v>
      </c>
      <c r="AU693" t="str">
        <f t="shared" si="251"/>
        <v>HDTV / Widescreen</v>
      </c>
      <c r="AV693">
        <v>32000</v>
      </c>
      <c r="AW693" t="str">
        <f t="shared" si="252"/>
        <v>Medium</v>
      </c>
    </row>
    <row r="694" spans="1:49" x14ac:dyDescent="0.3">
      <c r="A694" t="s">
        <v>0</v>
      </c>
      <c r="B694" t="s">
        <v>2184</v>
      </c>
      <c r="C694">
        <v>96</v>
      </c>
      <c r="D694" t="str">
        <f t="shared" si="232"/>
        <v>Low</v>
      </c>
      <c r="E694">
        <v>133</v>
      </c>
      <c r="F694" t="str">
        <f t="shared" si="233"/>
        <v>2h 13m</v>
      </c>
      <c r="G694" t="str">
        <f t="shared" si="234"/>
        <v>Long Movie</v>
      </c>
      <c r="H694">
        <v>521</v>
      </c>
      <c r="I694" t="str">
        <f t="shared" si="235"/>
        <v>Very Low</v>
      </c>
      <c r="J694">
        <v>970</v>
      </c>
      <c r="K694" t="str">
        <f t="shared" si="236"/>
        <v>Very Low</v>
      </c>
      <c r="L694" t="s">
        <v>174</v>
      </c>
      <c r="M694">
        <v>11000</v>
      </c>
      <c r="N694" t="str">
        <f t="shared" si="237"/>
        <v>Medium</v>
      </c>
      <c r="O694">
        <v>31054924</v>
      </c>
      <c r="P694" t="str">
        <f t="shared" si="238"/>
        <v>Average</v>
      </c>
      <c r="Q694" t="s">
        <v>3802</v>
      </c>
      <c r="R694" t="str">
        <f t="shared" si="239"/>
        <v>Drama</v>
      </c>
      <c r="S694">
        <f t="shared" si="240"/>
        <v>3</v>
      </c>
      <c r="T694" t="s">
        <v>362</v>
      </c>
      <c r="U694" t="s">
        <v>3803</v>
      </c>
      <c r="V694">
        <v>17025</v>
      </c>
      <c r="W694" t="str">
        <f t="shared" si="241"/>
        <v>Low</v>
      </c>
      <c r="X694">
        <v>16710</v>
      </c>
      <c r="Y694" t="str">
        <f t="shared" si="242"/>
        <v>Medium</v>
      </c>
      <c r="Z694" t="s">
        <v>3804</v>
      </c>
      <c r="AA694">
        <v>1</v>
      </c>
      <c r="AB694" t="str">
        <f t="shared" si="243"/>
        <v>Solo Star Poster</v>
      </c>
      <c r="AC694" t="s">
        <v>3805</v>
      </c>
      <c r="AD694" t="s">
        <v>3806</v>
      </c>
      <c r="AE694">
        <v>290</v>
      </c>
      <c r="AF694" t="str">
        <f t="shared" si="244"/>
        <v>Very Low</v>
      </c>
      <c r="AG694" t="s">
        <v>9</v>
      </c>
      <c r="AH694" t="s">
        <v>10</v>
      </c>
      <c r="AI694" t="s">
        <v>556</v>
      </c>
      <c r="AJ694" t="str">
        <f t="shared" si="245"/>
        <v>Adult</v>
      </c>
      <c r="AK694">
        <v>64000000</v>
      </c>
      <c r="AL694" t="str">
        <f t="shared" si="246"/>
        <v>Medium Budget</v>
      </c>
      <c r="AM694">
        <v>1999</v>
      </c>
      <c r="AN694">
        <f t="shared" si="247"/>
        <v>26</v>
      </c>
      <c r="AO694" t="str">
        <f t="shared" si="248"/>
        <v>Old Classic</v>
      </c>
      <c r="AP694">
        <v>1000</v>
      </c>
      <c r="AQ694" t="str">
        <f t="shared" si="249"/>
        <v>Very Low</v>
      </c>
      <c r="AR694">
        <v>5.0999999999999996</v>
      </c>
      <c r="AS694" t="str">
        <f t="shared" si="250"/>
        <v>Below Average</v>
      </c>
      <c r="AT694">
        <v>1.85</v>
      </c>
      <c r="AU694" t="str">
        <f t="shared" si="251"/>
        <v>HDTV / Widescreen</v>
      </c>
      <c r="AV694">
        <v>295</v>
      </c>
      <c r="AW694" t="str">
        <f t="shared" si="252"/>
        <v>Very Low</v>
      </c>
    </row>
    <row r="695" spans="1:49" x14ac:dyDescent="0.3">
      <c r="A695" t="s">
        <v>0</v>
      </c>
      <c r="B695" t="s">
        <v>3807</v>
      </c>
      <c r="C695">
        <v>361</v>
      </c>
      <c r="D695" t="str">
        <f t="shared" si="232"/>
        <v>Medium</v>
      </c>
      <c r="E695">
        <v>121</v>
      </c>
      <c r="F695" t="str">
        <f t="shared" si="233"/>
        <v>2h 1m</v>
      </c>
      <c r="G695" t="str">
        <f t="shared" si="234"/>
        <v>Long Movie</v>
      </c>
      <c r="H695">
        <v>175</v>
      </c>
      <c r="I695" t="str">
        <f t="shared" si="235"/>
        <v>Very Low</v>
      </c>
      <c r="J695">
        <v>221</v>
      </c>
      <c r="K695" t="str">
        <f t="shared" si="236"/>
        <v>Very Low</v>
      </c>
      <c r="L695" t="s">
        <v>3808</v>
      </c>
      <c r="M695">
        <v>963</v>
      </c>
      <c r="N695" t="str">
        <f t="shared" si="237"/>
        <v>Low</v>
      </c>
      <c r="O695">
        <v>43247140</v>
      </c>
      <c r="P695" t="str">
        <f t="shared" si="238"/>
        <v>Average</v>
      </c>
      <c r="Q695" t="s">
        <v>3809</v>
      </c>
      <c r="R695" t="str">
        <f t="shared" si="239"/>
        <v>Adventure</v>
      </c>
      <c r="S695">
        <f t="shared" si="240"/>
        <v>6</v>
      </c>
      <c r="T695" t="s">
        <v>3012</v>
      </c>
      <c r="U695" t="s">
        <v>3810</v>
      </c>
      <c r="V695">
        <v>134625</v>
      </c>
      <c r="W695" t="str">
        <f t="shared" si="241"/>
        <v>Medium</v>
      </c>
      <c r="X695">
        <v>2131</v>
      </c>
      <c r="Y695" t="str">
        <f t="shared" si="242"/>
        <v>Low</v>
      </c>
      <c r="Z695" t="s">
        <v>3811</v>
      </c>
      <c r="AA695">
        <v>0</v>
      </c>
      <c r="AB695" t="str">
        <f t="shared" si="243"/>
        <v>Symbolic Poster</v>
      </c>
      <c r="AC695" t="s">
        <v>3812</v>
      </c>
      <c r="AD695" t="s">
        <v>3813</v>
      </c>
      <c r="AE695">
        <v>265</v>
      </c>
      <c r="AF695" t="str">
        <f t="shared" si="244"/>
        <v>Very Low</v>
      </c>
      <c r="AG695" t="s">
        <v>9</v>
      </c>
      <c r="AH695" t="s">
        <v>28</v>
      </c>
      <c r="AI695" t="s">
        <v>11</v>
      </c>
      <c r="AJ695" t="str">
        <f t="shared" si="245"/>
        <v>Teen</v>
      </c>
      <c r="AK695">
        <v>55000000</v>
      </c>
      <c r="AL695" t="str">
        <f t="shared" si="246"/>
        <v>Medium Budget</v>
      </c>
      <c r="AM695">
        <v>2015</v>
      </c>
      <c r="AN695">
        <f t="shared" si="247"/>
        <v>10</v>
      </c>
      <c r="AO695" t="str">
        <f t="shared" si="248"/>
        <v>Modern Classic</v>
      </c>
      <c r="AP695">
        <v>580</v>
      </c>
      <c r="AQ695" t="str">
        <f t="shared" si="249"/>
        <v>Very Low</v>
      </c>
      <c r="AR695">
        <v>7.1</v>
      </c>
      <c r="AS695" t="str">
        <f t="shared" si="250"/>
        <v>Good</v>
      </c>
      <c r="AT695">
        <v>2.35</v>
      </c>
      <c r="AU695" t="str">
        <f t="shared" si="251"/>
        <v>Cinematic Widescreen</v>
      </c>
      <c r="AV695">
        <v>40000</v>
      </c>
      <c r="AW695" t="str">
        <f t="shared" si="252"/>
        <v>Medium</v>
      </c>
    </row>
    <row r="696" spans="1:49" x14ac:dyDescent="0.3">
      <c r="A696" t="s">
        <v>0</v>
      </c>
      <c r="B696" t="s">
        <v>1818</v>
      </c>
      <c r="C696">
        <v>226</v>
      </c>
      <c r="D696" t="str">
        <f t="shared" si="232"/>
        <v>Medium</v>
      </c>
      <c r="E696">
        <v>147</v>
      </c>
      <c r="F696" t="str">
        <f t="shared" si="233"/>
        <v>2h 27m</v>
      </c>
      <c r="G696" t="str">
        <f t="shared" si="234"/>
        <v>Long Movie</v>
      </c>
      <c r="H696">
        <v>670</v>
      </c>
      <c r="I696" t="str">
        <f t="shared" si="235"/>
        <v>Very Low</v>
      </c>
      <c r="J696">
        <v>16</v>
      </c>
      <c r="K696" t="str">
        <f t="shared" si="236"/>
        <v>Very Low</v>
      </c>
      <c r="L696" t="s">
        <v>3814</v>
      </c>
      <c r="M696">
        <v>177</v>
      </c>
      <c r="N696" t="str">
        <f t="shared" si="237"/>
        <v>Low</v>
      </c>
      <c r="O696">
        <v>2208939</v>
      </c>
      <c r="P696" t="str">
        <f t="shared" si="238"/>
        <v>Flop</v>
      </c>
      <c r="Q696" t="s">
        <v>3815</v>
      </c>
      <c r="R696" t="str">
        <f t="shared" si="239"/>
        <v>Crime</v>
      </c>
      <c r="S696">
        <f t="shared" si="240"/>
        <v>3</v>
      </c>
      <c r="T696" t="s">
        <v>3816</v>
      </c>
      <c r="U696" t="s">
        <v>3817</v>
      </c>
      <c r="V696">
        <v>190490</v>
      </c>
      <c r="W696" t="str">
        <f t="shared" si="241"/>
        <v>Medium</v>
      </c>
      <c r="X696">
        <v>253</v>
      </c>
      <c r="Y696" t="str">
        <f t="shared" si="242"/>
        <v>Very Low</v>
      </c>
      <c r="Z696" t="s">
        <v>3818</v>
      </c>
      <c r="AA696">
        <v>0</v>
      </c>
      <c r="AB696" t="str">
        <f t="shared" si="243"/>
        <v>Symbolic Poster</v>
      </c>
      <c r="AC696" t="s">
        <v>3819</v>
      </c>
      <c r="AD696" t="s">
        <v>3820</v>
      </c>
      <c r="AE696">
        <v>482</v>
      </c>
      <c r="AF696" t="str">
        <f t="shared" si="244"/>
        <v>Very Low</v>
      </c>
      <c r="AG696" t="s">
        <v>9</v>
      </c>
      <c r="AH696" t="s">
        <v>738</v>
      </c>
      <c r="AI696" t="s">
        <v>556</v>
      </c>
      <c r="AJ696" t="str">
        <f t="shared" si="245"/>
        <v>Adult</v>
      </c>
      <c r="AK696">
        <v>50000000</v>
      </c>
      <c r="AL696" t="str">
        <f t="shared" si="246"/>
        <v>Medium Budget</v>
      </c>
      <c r="AM696">
        <v>2006</v>
      </c>
      <c r="AN696">
        <f t="shared" si="247"/>
        <v>19</v>
      </c>
      <c r="AO696" t="str">
        <f t="shared" si="248"/>
        <v>Old Classic</v>
      </c>
      <c r="AP696">
        <v>27</v>
      </c>
      <c r="AQ696" t="str">
        <f t="shared" si="249"/>
        <v>Very Low</v>
      </c>
      <c r="AR696">
        <v>7.5</v>
      </c>
      <c r="AS696" t="str">
        <f t="shared" si="250"/>
        <v>Good</v>
      </c>
      <c r="AT696">
        <v>2.35</v>
      </c>
      <c r="AU696" t="str">
        <f t="shared" si="251"/>
        <v>Cinematic Widescreen</v>
      </c>
      <c r="AV696">
        <v>26000</v>
      </c>
      <c r="AW696" t="str">
        <f t="shared" si="252"/>
        <v>Medium</v>
      </c>
    </row>
    <row r="697" spans="1:49" x14ac:dyDescent="0.3">
      <c r="A697" t="s">
        <v>0</v>
      </c>
      <c r="B697" t="s">
        <v>1936</v>
      </c>
      <c r="C697">
        <v>194</v>
      </c>
      <c r="D697" t="str">
        <f t="shared" si="232"/>
        <v>Low</v>
      </c>
      <c r="E697">
        <v>94</v>
      </c>
      <c r="F697" t="str">
        <f t="shared" si="233"/>
        <v>1h 34m</v>
      </c>
      <c r="G697" t="str">
        <f t="shared" si="234"/>
        <v>Standard Movie</v>
      </c>
      <c r="H697">
        <v>116</v>
      </c>
      <c r="I697" t="str">
        <f t="shared" si="235"/>
        <v>Very Low</v>
      </c>
      <c r="J697">
        <v>481</v>
      </c>
      <c r="K697" t="str">
        <f t="shared" si="236"/>
        <v>Very Low</v>
      </c>
      <c r="L697" t="s">
        <v>3821</v>
      </c>
      <c r="M697">
        <v>645</v>
      </c>
      <c r="N697" t="str">
        <f t="shared" si="237"/>
        <v>Low</v>
      </c>
      <c r="O697">
        <v>213079163</v>
      </c>
      <c r="P697" t="str">
        <f t="shared" si="238"/>
        <v>Superhit</v>
      </c>
      <c r="Q697" t="s">
        <v>1723</v>
      </c>
      <c r="R697" t="str">
        <f t="shared" si="239"/>
        <v>Action</v>
      </c>
      <c r="S697">
        <f t="shared" si="240"/>
        <v>3</v>
      </c>
      <c r="T697" t="s">
        <v>1225</v>
      </c>
      <c r="U697" t="s">
        <v>3822</v>
      </c>
      <c r="V697">
        <v>162909</v>
      </c>
      <c r="W697" t="str">
        <f t="shared" si="241"/>
        <v>Medium</v>
      </c>
      <c r="X697">
        <v>2725</v>
      </c>
      <c r="Y697" t="str">
        <f t="shared" si="242"/>
        <v>Low</v>
      </c>
      <c r="Z697" t="s">
        <v>3823</v>
      </c>
      <c r="AA697">
        <v>2</v>
      </c>
      <c r="AB697" t="str">
        <f t="shared" si="243"/>
        <v>Duo/Trio Poster</v>
      </c>
      <c r="AC697" t="s">
        <v>3824</v>
      </c>
      <c r="AD697" t="s">
        <v>3825</v>
      </c>
      <c r="AE697">
        <v>795</v>
      </c>
      <c r="AF697" t="str">
        <f t="shared" si="244"/>
        <v>Low</v>
      </c>
      <c r="AG697" t="s">
        <v>9</v>
      </c>
      <c r="AH697" t="s">
        <v>10</v>
      </c>
      <c r="AI697" t="s">
        <v>11</v>
      </c>
      <c r="AJ697" t="str">
        <f t="shared" si="245"/>
        <v>Teen</v>
      </c>
      <c r="AK697">
        <v>63000000</v>
      </c>
      <c r="AL697" t="str">
        <f t="shared" si="246"/>
        <v>Medium Budget</v>
      </c>
      <c r="AM697">
        <v>2002</v>
      </c>
      <c r="AN697">
        <f t="shared" si="247"/>
        <v>23</v>
      </c>
      <c r="AO697" t="str">
        <f t="shared" si="248"/>
        <v>Old Classic</v>
      </c>
      <c r="AP697">
        <v>522</v>
      </c>
      <c r="AQ697" t="str">
        <f t="shared" si="249"/>
        <v>Very Low</v>
      </c>
      <c r="AR697">
        <v>6.2</v>
      </c>
      <c r="AS697" t="str">
        <f t="shared" si="250"/>
        <v>Average</v>
      </c>
      <c r="AT697">
        <v>2.35</v>
      </c>
      <c r="AU697" t="str">
        <f t="shared" si="251"/>
        <v>Cinematic Widescreen</v>
      </c>
      <c r="AV697">
        <v>0</v>
      </c>
      <c r="AW697" t="str">
        <f t="shared" si="252"/>
        <v>Very Low</v>
      </c>
    </row>
    <row r="698" spans="1:49" x14ac:dyDescent="0.3">
      <c r="A698" t="s">
        <v>0</v>
      </c>
      <c r="B698" t="s">
        <v>906</v>
      </c>
      <c r="C698">
        <v>138</v>
      </c>
      <c r="D698" t="str">
        <f t="shared" si="232"/>
        <v>Low</v>
      </c>
      <c r="E698">
        <v>94</v>
      </c>
      <c r="F698" t="str">
        <f t="shared" si="233"/>
        <v>1h 34m</v>
      </c>
      <c r="G698" t="str">
        <f t="shared" si="234"/>
        <v>Standard Movie</v>
      </c>
      <c r="H698">
        <v>42</v>
      </c>
      <c r="I698" t="str">
        <f t="shared" si="235"/>
        <v>Very Low</v>
      </c>
      <c r="J698">
        <v>668</v>
      </c>
      <c r="K698" t="str">
        <f t="shared" si="236"/>
        <v>Very Low</v>
      </c>
      <c r="L698" t="s">
        <v>747</v>
      </c>
      <c r="M698">
        <v>12000</v>
      </c>
      <c r="N698" t="str">
        <f t="shared" si="237"/>
        <v>Medium</v>
      </c>
      <c r="O698">
        <v>19548064</v>
      </c>
      <c r="P698" t="str">
        <f t="shared" si="238"/>
        <v>Average</v>
      </c>
      <c r="Q698" t="s">
        <v>1218</v>
      </c>
      <c r="R698" t="str">
        <f t="shared" si="239"/>
        <v>Action</v>
      </c>
      <c r="S698">
        <f t="shared" si="240"/>
        <v>5</v>
      </c>
      <c r="T698" t="s">
        <v>676</v>
      </c>
      <c r="U698" t="s">
        <v>3826</v>
      </c>
      <c r="V698">
        <v>25681</v>
      </c>
      <c r="W698" t="str">
        <f t="shared" si="241"/>
        <v>Low</v>
      </c>
      <c r="X698">
        <v>23365</v>
      </c>
      <c r="Y698" t="str">
        <f t="shared" si="242"/>
        <v>Medium</v>
      </c>
      <c r="Z698" t="s">
        <v>3827</v>
      </c>
      <c r="AA698">
        <v>1</v>
      </c>
      <c r="AB698" t="str">
        <f t="shared" si="243"/>
        <v>Solo Star Poster</v>
      </c>
      <c r="AC698" t="s">
        <v>3828</v>
      </c>
      <c r="AD698" t="s">
        <v>3829</v>
      </c>
      <c r="AE698">
        <v>77</v>
      </c>
      <c r="AF698" t="str">
        <f t="shared" si="244"/>
        <v>Very Low</v>
      </c>
      <c r="AG698" t="s">
        <v>9</v>
      </c>
      <c r="AH698" t="s">
        <v>3830</v>
      </c>
      <c r="AI698" t="s">
        <v>66</v>
      </c>
      <c r="AJ698" t="str">
        <f t="shared" si="245"/>
        <v>Family</v>
      </c>
      <c r="AK698">
        <v>65000000</v>
      </c>
      <c r="AL698" t="str">
        <f t="shared" si="246"/>
        <v>Medium Budget</v>
      </c>
      <c r="AM698">
        <v>2009</v>
      </c>
      <c r="AN698">
        <f t="shared" si="247"/>
        <v>16</v>
      </c>
      <c r="AO698" t="str">
        <f t="shared" si="248"/>
        <v>Old Classic</v>
      </c>
      <c r="AP698">
        <v>9000</v>
      </c>
      <c r="AQ698" t="str">
        <f t="shared" si="249"/>
        <v>Low</v>
      </c>
      <c r="AR698">
        <v>6.3</v>
      </c>
      <c r="AS698" t="str">
        <f t="shared" si="250"/>
        <v>Average</v>
      </c>
      <c r="AT698">
        <v>2.35</v>
      </c>
      <c r="AU698" t="str">
        <f t="shared" si="251"/>
        <v>Cinematic Widescreen</v>
      </c>
      <c r="AV698">
        <v>0</v>
      </c>
      <c r="AW698" t="str">
        <f t="shared" si="252"/>
        <v>Very Low</v>
      </c>
    </row>
    <row r="699" spans="1:49" x14ac:dyDescent="0.3">
      <c r="A699" t="s">
        <v>0</v>
      </c>
      <c r="B699" t="s">
        <v>360</v>
      </c>
      <c r="C699">
        <v>308</v>
      </c>
      <c r="D699" t="str">
        <f t="shared" si="232"/>
        <v>Medium</v>
      </c>
      <c r="E699">
        <v>127</v>
      </c>
      <c r="F699" t="str">
        <f t="shared" si="233"/>
        <v>2h 7m</v>
      </c>
      <c r="G699" t="str">
        <f t="shared" si="234"/>
        <v>Long Movie</v>
      </c>
      <c r="H699">
        <v>14000</v>
      </c>
      <c r="I699" t="str">
        <f t="shared" si="235"/>
        <v>Medium</v>
      </c>
      <c r="J699">
        <v>191</v>
      </c>
      <c r="K699" t="str">
        <f t="shared" si="236"/>
        <v>Very Low</v>
      </c>
      <c r="L699" t="s">
        <v>2957</v>
      </c>
      <c r="M699">
        <v>967</v>
      </c>
      <c r="N699" t="str">
        <f t="shared" si="237"/>
        <v>Low</v>
      </c>
      <c r="O699">
        <v>356784000</v>
      </c>
      <c r="P699" t="str">
        <f t="shared" si="238"/>
        <v>Superhit</v>
      </c>
      <c r="Q699" t="s">
        <v>1141</v>
      </c>
      <c r="R699" t="str">
        <f t="shared" si="239"/>
        <v>Adventure</v>
      </c>
      <c r="S699">
        <f t="shared" si="240"/>
        <v>3</v>
      </c>
      <c r="T699" t="s">
        <v>965</v>
      </c>
      <c r="U699" t="s">
        <v>3831</v>
      </c>
      <c r="V699">
        <v>613473</v>
      </c>
      <c r="W699" t="str">
        <f t="shared" si="241"/>
        <v>Very High</v>
      </c>
      <c r="X699">
        <v>2129</v>
      </c>
      <c r="Y699" t="str">
        <f t="shared" si="242"/>
        <v>Low</v>
      </c>
      <c r="Z699" t="s">
        <v>3832</v>
      </c>
      <c r="AA699">
        <v>0</v>
      </c>
      <c r="AB699" t="str">
        <f t="shared" si="243"/>
        <v>Symbolic Poster</v>
      </c>
      <c r="AC699" t="s">
        <v>3833</v>
      </c>
      <c r="AD699" t="s">
        <v>3834</v>
      </c>
      <c r="AE699">
        <v>895</v>
      </c>
      <c r="AF699" t="str">
        <f t="shared" si="244"/>
        <v>Low</v>
      </c>
      <c r="AG699" t="s">
        <v>9</v>
      </c>
      <c r="AH699" t="s">
        <v>10</v>
      </c>
      <c r="AI699" t="s">
        <v>11</v>
      </c>
      <c r="AJ699" t="str">
        <f t="shared" si="245"/>
        <v>Teen</v>
      </c>
      <c r="AK699">
        <v>63000000</v>
      </c>
      <c r="AL699" t="str">
        <f t="shared" si="246"/>
        <v>Medium Budget</v>
      </c>
      <c r="AM699">
        <v>1993</v>
      </c>
      <c r="AN699">
        <f t="shared" si="247"/>
        <v>32</v>
      </c>
      <c r="AO699" t="str">
        <f t="shared" si="248"/>
        <v>Old Classic</v>
      </c>
      <c r="AP699">
        <v>610</v>
      </c>
      <c r="AQ699" t="str">
        <f t="shared" si="249"/>
        <v>Very Low</v>
      </c>
      <c r="AR699">
        <v>8.1</v>
      </c>
      <c r="AS699" t="str">
        <f t="shared" si="250"/>
        <v>Excellent</v>
      </c>
      <c r="AT699">
        <v>1.85</v>
      </c>
      <c r="AU699" t="str">
        <f t="shared" si="251"/>
        <v>HDTV / Widescreen</v>
      </c>
      <c r="AV699">
        <v>19000</v>
      </c>
      <c r="AW699" t="str">
        <f t="shared" si="252"/>
        <v>Medium</v>
      </c>
    </row>
    <row r="700" spans="1:49" x14ac:dyDescent="0.3">
      <c r="A700" t="s">
        <v>0</v>
      </c>
      <c r="B700" t="s">
        <v>3610</v>
      </c>
      <c r="C700">
        <v>40</v>
      </c>
      <c r="D700" t="str">
        <f t="shared" si="232"/>
        <v>Very Low</v>
      </c>
      <c r="E700">
        <v>212</v>
      </c>
      <c r="F700" t="str">
        <f t="shared" si="233"/>
        <v>3h 32m</v>
      </c>
      <c r="G700" t="str">
        <f t="shared" si="234"/>
        <v>Epic</v>
      </c>
      <c r="H700">
        <v>759</v>
      </c>
      <c r="I700" t="str">
        <f t="shared" si="235"/>
        <v>Very Low</v>
      </c>
      <c r="J700">
        <v>812</v>
      </c>
      <c r="K700" t="str">
        <f t="shared" si="236"/>
        <v>Very Low</v>
      </c>
      <c r="L700" t="s">
        <v>1773</v>
      </c>
      <c r="M700">
        <v>2000</v>
      </c>
      <c r="N700" t="str">
        <f t="shared" si="237"/>
        <v>Low</v>
      </c>
      <c r="O700">
        <v>25052000</v>
      </c>
      <c r="P700" t="str">
        <f t="shared" si="238"/>
        <v>Average</v>
      </c>
      <c r="Q700" t="s">
        <v>3835</v>
      </c>
      <c r="R700" t="str">
        <f t="shared" si="239"/>
        <v>Adventure</v>
      </c>
      <c r="S700">
        <f t="shared" si="240"/>
        <v>5</v>
      </c>
      <c r="T700" t="s">
        <v>507</v>
      </c>
      <c r="U700" t="s">
        <v>3836</v>
      </c>
      <c r="V700">
        <v>35314</v>
      </c>
      <c r="W700" t="str">
        <f t="shared" si="241"/>
        <v>Low</v>
      </c>
      <c r="X700">
        <v>5708</v>
      </c>
      <c r="Y700" t="str">
        <f t="shared" si="242"/>
        <v>Low</v>
      </c>
      <c r="Z700" t="s">
        <v>3837</v>
      </c>
      <c r="AA700">
        <v>0</v>
      </c>
      <c r="AB700" t="str">
        <f t="shared" si="243"/>
        <v>Symbolic Poster</v>
      </c>
      <c r="AC700" t="s">
        <v>3838</v>
      </c>
      <c r="AD700" t="s">
        <v>3839</v>
      </c>
      <c r="AE700">
        <v>145</v>
      </c>
      <c r="AF700" t="str">
        <f t="shared" si="244"/>
        <v>Very Low</v>
      </c>
      <c r="AG700" t="s">
        <v>9</v>
      </c>
      <c r="AH700" t="s">
        <v>10</v>
      </c>
      <c r="AI700" t="s">
        <v>11</v>
      </c>
      <c r="AJ700" t="str">
        <f t="shared" si="245"/>
        <v>Teen</v>
      </c>
      <c r="AK700">
        <v>63000000</v>
      </c>
      <c r="AL700" t="str">
        <f t="shared" si="246"/>
        <v>Medium Budget</v>
      </c>
      <c r="AM700">
        <v>1994</v>
      </c>
      <c r="AN700">
        <f t="shared" si="247"/>
        <v>31</v>
      </c>
      <c r="AO700" t="str">
        <f t="shared" si="248"/>
        <v>Old Classic</v>
      </c>
      <c r="AP700">
        <v>925</v>
      </c>
      <c r="AQ700" t="str">
        <f t="shared" si="249"/>
        <v>Very Low</v>
      </c>
      <c r="AR700">
        <v>6.6</v>
      </c>
      <c r="AS700" t="str">
        <f t="shared" si="250"/>
        <v>Average</v>
      </c>
      <c r="AT700">
        <v>2.35</v>
      </c>
      <c r="AU700" t="str">
        <f t="shared" si="251"/>
        <v>Cinematic Widescreen</v>
      </c>
      <c r="AV700">
        <v>0</v>
      </c>
      <c r="AW700" t="str">
        <f t="shared" si="252"/>
        <v>Very Low</v>
      </c>
    </row>
    <row r="701" spans="1:49" x14ac:dyDescent="0.3">
      <c r="A701" t="s">
        <v>0</v>
      </c>
      <c r="B701" t="s">
        <v>1169</v>
      </c>
      <c r="C701">
        <v>42</v>
      </c>
      <c r="D701" t="str">
        <f t="shared" si="232"/>
        <v>Very Low</v>
      </c>
      <c r="E701">
        <v>141</v>
      </c>
      <c r="F701" t="str">
        <f t="shared" si="233"/>
        <v>2h 21m</v>
      </c>
      <c r="G701" t="str">
        <f t="shared" si="234"/>
        <v>Long Movie</v>
      </c>
      <c r="H701">
        <v>176</v>
      </c>
      <c r="I701" t="str">
        <f t="shared" si="235"/>
        <v>Very Low</v>
      </c>
      <c r="J701">
        <v>672</v>
      </c>
      <c r="K701" t="str">
        <f t="shared" si="236"/>
        <v>Very Low</v>
      </c>
      <c r="L701" t="s">
        <v>3840</v>
      </c>
      <c r="M701">
        <v>11000</v>
      </c>
      <c r="N701" t="str">
        <f t="shared" si="237"/>
        <v>Medium</v>
      </c>
      <c r="O701">
        <v>122012710</v>
      </c>
      <c r="P701" t="str">
        <f t="shared" si="238"/>
        <v>Hit</v>
      </c>
      <c r="Q701" t="s">
        <v>435</v>
      </c>
      <c r="R701" t="str">
        <f t="shared" si="239"/>
        <v>Action</v>
      </c>
      <c r="S701">
        <f t="shared" si="240"/>
        <v>4</v>
      </c>
      <c r="T701" t="s">
        <v>362</v>
      </c>
      <c r="U701" t="s">
        <v>3841</v>
      </c>
      <c r="V701">
        <v>69663</v>
      </c>
      <c r="W701" t="str">
        <f t="shared" si="241"/>
        <v>Medium</v>
      </c>
      <c r="X701">
        <v>14178</v>
      </c>
      <c r="Y701" t="str">
        <f t="shared" si="242"/>
        <v>Medium</v>
      </c>
      <c r="Z701" t="s">
        <v>2406</v>
      </c>
      <c r="AA701">
        <v>1</v>
      </c>
      <c r="AB701" t="str">
        <f t="shared" si="243"/>
        <v>Solo Star Poster</v>
      </c>
      <c r="AC701" t="s">
        <v>3842</v>
      </c>
      <c r="AD701" t="s">
        <v>3843</v>
      </c>
      <c r="AE701">
        <v>133</v>
      </c>
      <c r="AF701" t="str">
        <f t="shared" si="244"/>
        <v>Very Low</v>
      </c>
      <c r="AG701" t="s">
        <v>9</v>
      </c>
      <c r="AH701" t="s">
        <v>10</v>
      </c>
      <c r="AI701" t="s">
        <v>11</v>
      </c>
      <c r="AJ701" t="str">
        <f t="shared" si="245"/>
        <v>Teen</v>
      </c>
      <c r="AK701">
        <v>62000000</v>
      </c>
      <c r="AL701" t="str">
        <f t="shared" si="246"/>
        <v>Medium Budget</v>
      </c>
      <c r="AM701">
        <v>1994</v>
      </c>
      <c r="AN701">
        <f t="shared" si="247"/>
        <v>31</v>
      </c>
      <c r="AO701" t="str">
        <f t="shared" si="248"/>
        <v>Old Classic</v>
      </c>
      <c r="AP701">
        <v>913</v>
      </c>
      <c r="AQ701" t="str">
        <f t="shared" si="249"/>
        <v>Very Low</v>
      </c>
      <c r="AR701">
        <v>6.9</v>
      </c>
      <c r="AS701" t="str">
        <f t="shared" si="250"/>
        <v>Average</v>
      </c>
      <c r="AT701">
        <v>2.35</v>
      </c>
      <c r="AU701" t="str">
        <f t="shared" si="251"/>
        <v>Cinematic Widescreen</v>
      </c>
      <c r="AV701">
        <v>0</v>
      </c>
      <c r="AW701" t="str">
        <f t="shared" si="252"/>
        <v>Very Low</v>
      </c>
    </row>
    <row r="702" spans="1:49" x14ac:dyDescent="0.3">
      <c r="A702" t="s">
        <v>0</v>
      </c>
      <c r="B702" t="s">
        <v>3844</v>
      </c>
      <c r="C702">
        <v>68</v>
      </c>
      <c r="D702" t="str">
        <f t="shared" si="232"/>
        <v>Low</v>
      </c>
      <c r="E702">
        <v>103</v>
      </c>
      <c r="F702" t="str">
        <f t="shared" si="233"/>
        <v>1h 43m</v>
      </c>
      <c r="G702" t="str">
        <f t="shared" si="234"/>
        <v>Standard Movie</v>
      </c>
      <c r="H702">
        <v>10</v>
      </c>
      <c r="I702" t="str">
        <f t="shared" si="235"/>
        <v>Very Low</v>
      </c>
      <c r="J702">
        <v>7</v>
      </c>
      <c r="K702" t="str">
        <f t="shared" si="236"/>
        <v>Very Low</v>
      </c>
      <c r="L702" t="s">
        <v>3845</v>
      </c>
      <c r="M702">
        <v>21</v>
      </c>
      <c r="N702" t="str">
        <f t="shared" si="237"/>
        <v>Low</v>
      </c>
      <c r="O702">
        <v>72413</v>
      </c>
      <c r="P702" t="str">
        <f t="shared" si="238"/>
        <v>Flop</v>
      </c>
      <c r="Q702" t="s">
        <v>160</v>
      </c>
      <c r="R702" t="str">
        <f t="shared" si="239"/>
        <v>Action</v>
      </c>
      <c r="S702">
        <f t="shared" si="240"/>
        <v>4</v>
      </c>
      <c r="T702" t="s">
        <v>3846</v>
      </c>
      <c r="U702" t="s">
        <v>3847</v>
      </c>
      <c r="V702">
        <v>11584</v>
      </c>
      <c r="W702" t="str">
        <f t="shared" si="241"/>
        <v>Low</v>
      </c>
      <c r="X702">
        <v>58</v>
      </c>
      <c r="Y702" t="str">
        <f t="shared" si="242"/>
        <v>Very Low</v>
      </c>
      <c r="Z702" t="s">
        <v>3848</v>
      </c>
      <c r="AA702">
        <v>3</v>
      </c>
      <c r="AB702" t="str">
        <f t="shared" si="243"/>
        <v>Duo/Trio Poster</v>
      </c>
      <c r="AC702" t="s">
        <v>3849</v>
      </c>
      <c r="AD702" t="s">
        <v>3850</v>
      </c>
      <c r="AE702">
        <v>86</v>
      </c>
      <c r="AF702" t="str">
        <f t="shared" si="244"/>
        <v>Very Low</v>
      </c>
      <c r="AG702" t="s">
        <v>1917</v>
      </c>
      <c r="AH702" t="s">
        <v>863</v>
      </c>
      <c r="AI702" t="s">
        <v>556</v>
      </c>
      <c r="AJ702" t="str">
        <f t="shared" si="245"/>
        <v>Adult</v>
      </c>
      <c r="AK702">
        <v>65000000</v>
      </c>
      <c r="AL702" t="str">
        <f t="shared" si="246"/>
        <v>Medium Budget</v>
      </c>
      <c r="AM702">
        <v>2015</v>
      </c>
      <c r="AN702">
        <f t="shared" si="247"/>
        <v>10</v>
      </c>
      <c r="AO702" t="str">
        <f t="shared" si="248"/>
        <v>Modern Classic</v>
      </c>
      <c r="AP702">
        <v>18</v>
      </c>
      <c r="AQ702" t="str">
        <f t="shared" si="249"/>
        <v>Very Low</v>
      </c>
      <c r="AR702">
        <v>6.1</v>
      </c>
      <c r="AS702" t="str">
        <f t="shared" si="250"/>
        <v>Average</v>
      </c>
      <c r="AT702">
        <v>2.35</v>
      </c>
      <c r="AU702" t="str">
        <f t="shared" si="251"/>
        <v>Cinematic Widescreen</v>
      </c>
      <c r="AV702">
        <v>0</v>
      </c>
      <c r="AW702" t="str">
        <f t="shared" si="252"/>
        <v>Very Low</v>
      </c>
    </row>
    <row r="703" spans="1:49" x14ac:dyDescent="0.3">
      <c r="A703" t="s">
        <v>0</v>
      </c>
      <c r="B703" t="s">
        <v>3851</v>
      </c>
      <c r="C703">
        <v>78</v>
      </c>
      <c r="D703" t="str">
        <f t="shared" si="232"/>
        <v>Low</v>
      </c>
      <c r="E703">
        <v>98</v>
      </c>
      <c r="F703" t="str">
        <f t="shared" si="233"/>
        <v>1h 38m</v>
      </c>
      <c r="G703" t="str">
        <f t="shared" si="234"/>
        <v>Standard Movie</v>
      </c>
      <c r="H703">
        <v>322</v>
      </c>
      <c r="I703" t="str">
        <f t="shared" si="235"/>
        <v>Very Low</v>
      </c>
      <c r="J703">
        <v>723</v>
      </c>
      <c r="K703" t="str">
        <f t="shared" si="236"/>
        <v>Very Low</v>
      </c>
      <c r="L703" t="s">
        <v>3852</v>
      </c>
      <c r="M703">
        <v>979</v>
      </c>
      <c r="N703" t="str">
        <f t="shared" si="237"/>
        <v>Low</v>
      </c>
      <c r="O703">
        <v>58255287</v>
      </c>
      <c r="P703" t="str">
        <f t="shared" si="238"/>
        <v>Hit</v>
      </c>
      <c r="Q703" t="s">
        <v>980</v>
      </c>
      <c r="R703" t="str">
        <f t="shared" si="239"/>
        <v>Comedy</v>
      </c>
      <c r="S703">
        <f t="shared" si="240"/>
        <v>2</v>
      </c>
      <c r="T703" t="s">
        <v>1624</v>
      </c>
      <c r="U703" t="s">
        <v>3853</v>
      </c>
      <c r="V703">
        <v>39471</v>
      </c>
      <c r="W703" t="str">
        <f t="shared" si="241"/>
        <v>Low</v>
      </c>
      <c r="X703">
        <v>6334</v>
      </c>
      <c r="Y703" t="str">
        <f t="shared" si="242"/>
        <v>Low</v>
      </c>
      <c r="Z703" t="s">
        <v>3854</v>
      </c>
      <c r="AA703">
        <v>1</v>
      </c>
      <c r="AB703" t="str">
        <f t="shared" si="243"/>
        <v>Solo Star Poster</v>
      </c>
      <c r="AC703" t="s">
        <v>3855</v>
      </c>
      <c r="AD703" t="s">
        <v>3856</v>
      </c>
      <c r="AE703">
        <v>187</v>
      </c>
      <c r="AF703" t="str">
        <f t="shared" si="244"/>
        <v>Very Low</v>
      </c>
      <c r="AG703" t="s">
        <v>9</v>
      </c>
      <c r="AH703" t="s">
        <v>10</v>
      </c>
      <c r="AI703" t="s">
        <v>11</v>
      </c>
      <c r="AJ703" t="str">
        <f t="shared" si="245"/>
        <v>Teen</v>
      </c>
      <c r="AK703">
        <v>64000000</v>
      </c>
      <c r="AL703" t="str">
        <f t="shared" si="246"/>
        <v>Medium Budget</v>
      </c>
      <c r="AM703">
        <v>2006</v>
      </c>
      <c r="AN703">
        <f t="shared" si="247"/>
        <v>19</v>
      </c>
      <c r="AO703" t="str">
        <f t="shared" si="248"/>
        <v>Old Classic</v>
      </c>
      <c r="AP703">
        <v>862</v>
      </c>
      <c r="AQ703" t="str">
        <f t="shared" si="249"/>
        <v>Very Low</v>
      </c>
      <c r="AR703">
        <v>4.3</v>
      </c>
      <c r="AS703" t="str">
        <f t="shared" si="250"/>
        <v>Poor</v>
      </c>
      <c r="AT703">
        <v>1.85</v>
      </c>
      <c r="AU703" t="str">
        <f t="shared" si="251"/>
        <v>HDTV / Widescreen</v>
      </c>
      <c r="AV703">
        <v>0</v>
      </c>
      <c r="AW703" t="str">
        <f t="shared" si="252"/>
        <v>Very Low</v>
      </c>
    </row>
    <row r="704" spans="1:49" x14ac:dyDescent="0.3">
      <c r="A704" t="s">
        <v>0</v>
      </c>
      <c r="B704" t="s">
        <v>617</v>
      </c>
      <c r="C704">
        <v>178</v>
      </c>
      <c r="D704" t="str">
        <f t="shared" si="232"/>
        <v>Low</v>
      </c>
      <c r="E704">
        <v>116</v>
      </c>
      <c r="F704" t="str">
        <f t="shared" si="233"/>
        <v>1h 56m</v>
      </c>
      <c r="G704" t="str">
        <f t="shared" si="234"/>
        <v>Standard Movie</v>
      </c>
      <c r="H704">
        <v>84</v>
      </c>
      <c r="I704" t="str">
        <f t="shared" si="235"/>
        <v>Very Low</v>
      </c>
      <c r="J704">
        <v>563</v>
      </c>
      <c r="K704" t="str">
        <f t="shared" si="236"/>
        <v>Very Low</v>
      </c>
      <c r="L704" t="s">
        <v>177</v>
      </c>
      <c r="M704">
        <v>11000</v>
      </c>
      <c r="N704" t="str">
        <f t="shared" si="237"/>
        <v>Medium</v>
      </c>
      <c r="O704">
        <v>77086030</v>
      </c>
      <c r="P704" t="str">
        <f t="shared" si="238"/>
        <v>Hit</v>
      </c>
      <c r="Q704" t="s">
        <v>3857</v>
      </c>
      <c r="R704" t="str">
        <f t="shared" si="239"/>
        <v>Action</v>
      </c>
      <c r="S704">
        <f t="shared" si="240"/>
        <v>2</v>
      </c>
      <c r="T704" t="s">
        <v>631</v>
      </c>
      <c r="U704" t="s">
        <v>3858</v>
      </c>
      <c r="V704">
        <v>65297</v>
      </c>
      <c r="W704" t="str">
        <f t="shared" si="241"/>
        <v>Medium</v>
      </c>
      <c r="X704">
        <v>14931</v>
      </c>
      <c r="Y704" t="str">
        <f t="shared" si="242"/>
        <v>Medium</v>
      </c>
      <c r="Z704" t="s">
        <v>3859</v>
      </c>
      <c r="AA704">
        <v>0</v>
      </c>
      <c r="AB704" t="str">
        <f t="shared" si="243"/>
        <v>Symbolic Poster</v>
      </c>
      <c r="AC704" t="s">
        <v>3860</v>
      </c>
      <c r="AD704" t="s">
        <v>3861</v>
      </c>
      <c r="AE704">
        <v>602</v>
      </c>
      <c r="AF704" t="str">
        <f t="shared" si="244"/>
        <v>Low</v>
      </c>
      <c r="AG704" t="s">
        <v>9</v>
      </c>
      <c r="AH704" t="s">
        <v>1436</v>
      </c>
      <c r="AI704" t="s">
        <v>11</v>
      </c>
      <c r="AJ704" t="str">
        <f t="shared" si="245"/>
        <v>Teen</v>
      </c>
      <c r="AK704">
        <v>62000000</v>
      </c>
      <c r="AL704" t="str">
        <f t="shared" si="246"/>
        <v>Medium Budget</v>
      </c>
      <c r="AM704">
        <v>2000</v>
      </c>
      <c r="AN704">
        <f t="shared" si="247"/>
        <v>25</v>
      </c>
      <c r="AO704" t="str">
        <f t="shared" si="248"/>
        <v>Old Classic</v>
      </c>
      <c r="AP704">
        <v>919</v>
      </c>
      <c r="AQ704" t="str">
        <f t="shared" si="249"/>
        <v>Very Low</v>
      </c>
      <c r="AR704">
        <v>6.6</v>
      </c>
      <c r="AS704" t="str">
        <f t="shared" si="250"/>
        <v>Average</v>
      </c>
      <c r="AT704">
        <v>2.35</v>
      </c>
      <c r="AU704" t="str">
        <f t="shared" si="251"/>
        <v>Cinematic Widescreen</v>
      </c>
      <c r="AV704">
        <v>0</v>
      </c>
      <c r="AW704" t="str">
        <f t="shared" si="252"/>
        <v>Very Low</v>
      </c>
    </row>
    <row r="705" spans="1:49" x14ac:dyDescent="0.3">
      <c r="A705" t="s">
        <v>0</v>
      </c>
      <c r="B705" t="s">
        <v>3862</v>
      </c>
      <c r="C705">
        <v>75</v>
      </c>
      <c r="D705" t="str">
        <f t="shared" si="232"/>
        <v>Low</v>
      </c>
      <c r="E705">
        <v>114</v>
      </c>
      <c r="F705" t="str">
        <f t="shared" si="233"/>
        <v>1h 54m</v>
      </c>
      <c r="G705" t="str">
        <f t="shared" si="234"/>
        <v>Standard Movie</v>
      </c>
      <c r="H705">
        <v>0</v>
      </c>
      <c r="I705" t="str">
        <f t="shared" si="235"/>
        <v>Very Low</v>
      </c>
      <c r="J705">
        <v>452</v>
      </c>
      <c r="K705" t="str">
        <f t="shared" si="236"/>
        <v>Very Low</v>
      </c>
      <c r="L705" t="s">
        <v>3676</v>
      </c>
      <c r="M705">
        <v>524</v>
      </c>
      <c r="N705" t="str">
        <f t="shared" si="237"/>
        <v>Low</v>
      </c>
      <c r="O705">
        <v>65000000</v>
      </c>
      <c r="P705" t="str">
        <f t="shared" si="238"/>
        <v>Hit</v>
      </c>
      <c r="Q705" t="s">
        <v>1386</v>
      </c>
      <c r="R705" t="str">
        <f t="shared" si="239"/>
        <v>Comedy</v>
      </c>
      <c r="S705">
        <f t="shared" si="240"/>
        <v>3</v>
      </c>
      <c r="T705" t="s">
        <v>3863</v>
      </c>
      <c r="U705" t="s">
        <v>3864</v>
      </c>
      <c r="V705">
        <v>43027</v>
      </c>
      <c r="W705" t="str">
        <f t="shared" si="241"/>
        <v>Low</v>
      </c>
      <c r="X705">
        <v>2668</v>
      </c>
      <c r="Y705" t="str">
        <f t="shared" si="242"/>
        <v>Low</v>
      </c>
      <c r="Z705" t="s">
        <v>1748</v>
      </c>
      <c r="AA705">
        <v>0</v>
      </c>
      <c r="AB705" t="str">
        <f t="shared" si="243"/>
        <v>Symbolic Poster</v>
      </c>
      <c r="AC705" t="s">
        <v>3865</v>
      </c>
      <c r="AD705" t="s">
        <v>3866</v>
      </c>
      <c r="AE705">
        <v>214</v>
      </c>
      <c r="AF705" t="str">
        <f t="shared" si="244"/>
        <v>Very Low</v>
      </c>
      <c r="AG705" t="s">
        <v>9</v>
      </c>
      <c r="AH705" t="s">
        <v>10</v>
      </c>
      <c r="AI705" t="s">
        <v>11</v>
      </c>
      <c r="AJ705" t="str">
        <f t="shared" si="245"/>
        <v>Teen</v>
      </c>
      <c r="AK705">
        <v>62000000</v>
      </c>
      <c r="AL705" t="str">
        <f t="shared" si="246"/>
        <v>Medium Budget</v>
      </c>
      <c r="AM705">
        <v>1995</v>
      </c>
      <c r="AN705">
        <f t="shared" si="247"/>
        <v>30</v>
      </c>
      <c r="AO705" t="str">
        <f t="shared" si="248"/>
        <v>Old Classic</v>
      </c>
      <c r="AP705">
        <v>517</v>
      </c>
      <c r="AQ705" t="str">
        <f t="shared" si="249"/>
        <v>Very Low</v>
      </c>
      <c r="AR705">
        <v>6.8</v>
      </c>
      <c r="AS705" t="str">
        <f t="shared" si="250"/>
        <v>Average</v>
      </c>
      <c r="AT705">
        <v>2.35</v>
      </c>
      <c r="AU705" t="str">
        <f t="shared" si="251"/>
        <v>Cinematic Widescreen</v>
      </c>
      <c r="AV705">
        <v>0</v>
      </c>
      <c r="AW705" t="str">
        <f t="shared" si="252"/>
        <v>Very Low</v>
      </c>
    </row>
    <row r="706" spans="1:49" x14ac:dyDescent="0.3">
      <c r="A706" t="s">
        <v>0</v>
      </c>
      <c r="B706" t="s">
        <v>3867</v>
      </c>
      <c r="C706">
        <v>150</v>
      </c>
      <c r="D706" t="str">
        <f t="shared" si="232"/>
        <v>Low</v>
      </c>
      <c r="E706">
        <v>87</v>
      </c>
      <c r="F706" t="str">
        <f t="shared" si="233"/>
        <v>1h 27m</v>
      </c>
      <c r="G706" t="str">
        <f t="shared" si="234"/>
        <v>Featurette</v>
      </c>
      <c r="H706">
        <v>12</v>
      </c>
      <c r="I706" t="str">
        <f t="shared" si="235"/>
        <v>Very Low</v>
      </c>
      <c r="J706">
        <v>645</v>
      </c>
      <c r="K706" t="str">
        <f t="shared" si="236"/>
        <v>Very Low</v>
      </c>
      <c r="L706" t="s">
        <v>3868</v>
      </c>
      <c r="M706">
        <v>3000</v>
      </c>
      <c r="N706" t="str">
        <f t="shared" si="237"/>
        <v>Low</v>
      </c>
      <c r="O706">
        <v>32178777</v>
      </c>
      <c r="P706" t="str">
        <f t="shared" si="238"/>
        <v>Average</v>
      </c>
      <c r="Q706" t="s">
        <v>3869</v>
      </c>
      <c r="R706" t="str">
        <f t="shared" si="239"/>
        <v>Comedy</v>
      </c>
      <c r="S706">
        <f t="shared" si="240"/>
        <v>3</v>
      </c>
      <c r="T706" t="s">
        <v>694</v>
      </c>
      <c r="U706" t="s">
        <v>3870</v>
      </c>
      <c r="V706">
        <v>43300</v>
      </c>
      <c r="W706" t="str">
        <f t="shared" si="241"/>
        <v>Low</v>
      </c>
      <c r="X706">
        <v>6658</v>
      </c>
      <c r="Y706" t="str">
        <f t="shared" si="242"/>
        <v>Low</v>
      </c>
      <c r="Z706" t="s">
        <v>1225</v>
      </c>
      <c r="AA706">
        <v>6</v>
      </c>
      <c r="AB706" t="str">
        <f t="shared" si="243"/>
        <v>Ensemble Poster</v>
      </c>
      <c r="AC706" t="s">
        <v>3871</v>
      </c>
      <c r="AD706" t="s">
        <v>3872</v>
      </c>
      <c r="AE706">
        <v>250</v>
      </c>
      <c r="AF706" t="str">
        <f t="shared" si="244"/>
        <v>Very Low</v>
      </c>
      <c r="AG706" t="s">
        <v>9</v>
      </c>
      <c r="AH706" t="s">
        <v>10</v>
      </c>
      <c r="AI706" t="s">
        <v>11</v>
      </c>
      <c r="AJ706" t="str">
        <f t="shared" si="245"/>
        <v>Teen</v>
      </c>
      <c r="AK706">
        <v>62000000</v>
      </c>
      <c r="AL706" t="str">
        <f t="shared" si="246"/>
        <v>Medium Budget</v>
      </c>
      <c r="AM706">
        <v>2008</v>
      </c>
      <c r="AN706">
        <f t="shared" si="247"/>
        <v>17</v>
      </c>
      <c r="AO706" t="str">
        <f t="shared" si="248"/>
        <v>Old Classic</v>
      </c>
      <c r="AP706">
        <v>966</v>
      </c>
      <c r="AQ706" t="str">
        <f t="shared" si="249"/>
        <v>Very Low</v>
      </c>
      <c r="AR706">
        <v>3.8</v>
      </c>
      <c r="AS706" t="str">
        <f t="shared" si="250"/>
        <v>Very Poor</v>
      </c>
      <c r="AT706">
        <v>2.35</v>
      </c>
      <c r="AU706" t="str">
        <f t="shared" si="251"/>
        <v>Cinematic Widescreen</v>
      </c>
      <c r="AV706">
        <v>0</v>
      </c>
      <c r="AW706" t="str">
        <f t="shared" si="252"/>
        <v>Very Low</v>
      </c>
    </row>
    <row r="707" spans="1:49" x14ac:dyDescent="0.3">
      <c r="A707" t="s">
        <v>0</v>
      </c>
      <c r="B707" t="s">
        <v>3873</v>
      </c>
      <c r="C707">
        <v>113</v>
      </c>
      <c r="D707" t="str">
        <f t="shared" ref="D707:D770" si="255">IF(C707&lt;=50,"Very Low",
IF(C707&lt;=200,"Low",
IF(C707&lt;=500,"Medium",
IF(C707&lt;=1000,"High","Very High"))))</f>
        <v>Low</v>
      </c>
      <c r="E707">
        <v>125</v>
      </c>
      <c r="F707" t="str">
        <f t="shared" ref="F707:F770" si="256">INT(E707/60) &amp; "h " &amp; MOD(E707,60) &amp; "m"</f>
        <v>2h 5m</v>
      </c>
      <c r="G707" t="str">
        <f t="shared" ref="G707:G770" si="257">IF(E707&lt;60,"Short Film",IF(E707&lt;90,"Featurette",IF(E707&lt;=120,"Standard Movie",IF(E707&lt;=180,"Long Movie","Epic"))))</f>
        <v>Long Movie</v>
      </c>
      <c r="H707">
        <v>11</v>
      </c>
      <c r="I707" t="str">
        <f t="shared" ref="I707:I770" si="258">IF(H707&lt;=1000,"Very Low",IF(H707&lt;=10000,"Low",IF(H707&lt;=50000,"Medium",IF(H707&lt;=200000,"High","Very High"))))</f>
        <v>Very Low</v>
      </c>
      <c r="J707">
        <v>867</v>
      </c>
      <c r="K707" t="str">
        <f t="shared" ref="K707:K770" si="259">IF(J707&lt;=1000,"Very Low",IF(J707&lt;=10000,"Low",IF(J707&lt;=50000,"Medium",IF(J707&lt;=200000,"High","Very High"))))</f>
        <v>Very Low</v>
      </c>
      <c r="L707" t="s">
        <v>2980</v>
      </c>
      <c r="M707">
        <v>11000</v>
      </c>
      <c r="N707" t="str">
        <f t="shared" ref="N707:N770" si="260">IF(A707&lt;=1000,"Very Low",
IF(M707&lt;=10000,"Low",IF(M707&lt;=50000,"Medium",IF(M707&lt;=200000,"High","Very High"))))</f>
        <v>Medium</v>
      </c>
      <c r="O707">
        <v>15738632</v>
      </c>
      <c r="P707" t="str">
        <f t="shared" ref="P707:P770" si="261">IF(AND(O707&gt;=500000000),"Blockbuster",
IF(AND(O707&gt;=200000000,O707&lt;=499999999),"Superhit",
IF(AND(O707&gt;=50000000,O707&lt;=199999999),"Hit",
IF(AND(O707&gt;=10000000,O707&lt;=49999999),"Average",
IF(AND(O707&lt;=10000000),"Flop","")))))</f>
        <v>Average</v>
      </c>
      <c r="Q707" t="s">
        <v>393</v>
      </c>
      <c r="R707" t="str">
        <f t="shared" ref="R707:R770" si="262">LEFT(Q707, FIND("|",Q707&amp;"|")-1)</f>
        <v>Action</v>
      </c>
      <c r="S707">
        <f t="shared" ref="S707:S770" si="263">LEN(Q707)-LEN(SUBSTITUTE(Q707,"|",""))+1</f>
        <v>4</v>
      </c>
      <c r="T707" t="s">
        <v>1927</v>
      </c>
      <c r="U707" t="s">
        <v>3874</v>
      </c>
      <c r="V707">
        <v>38076</v>
      </c>
      <c r="W707" t="str">
        <f t="shared" ref="W707:W770" si="264">IF(V707&lt;=10000,"Very Low",IF(V707&lt;=50000,"Low",IF(V707&lt;=200000,"Medium",IF(V707&lt;=500000,"High","Very High"))))</f>
        <v>Low</v>
      </c>
      <c r="X707">
        <v>14536</v>
      </c>
      <c r="Y707" t="str">
        <f t="shared" ref="Y707:Y770" si="265">IF(X707&lt;=1000,"Very Low",IF(X707&lt;=10000,"Low",IF(X707&lt;=50000,"Medium",IF(X707&lt;=200000,"High","Very High"))))</f>
        <v>Medium</v>
      </c>
      <c r="Z707" t="s">
        <v>3875</v>
      </c>
      <c r="AA707">
        <v>2</v>
      </c>
      <c r="AB707" t="str">
        <f t="shared" ref="AB707:AB770" si="266">IF(AA707=0,"Symbolic Poster",IF(AA707=1,"Solo Star Poster",IF(AA707&lt;=3,"Duo/Trio Poster","Ensemble Poster")))</f>
        <v>Duo/Trio Poster</v>
      </c>
      <c r="AC707" t="s">
        <v>3876</v>
      </c>
      <c r="AD707" t="s">
        <v>3877</v>
      </c>
      <c r="AE707">
        <v>399</v>
      </c>
      <c r="AF707" t="str">
        <f t="shared" ref="AF707:AF770" si="267">IF(AE707&lt;=500,"Very Low",IF(AE707&lt;=2000,"Low",IF(AE707&lt;=5000,"Medium",IF(AE707&lt;=15000,"High","Very High"))))</f>
        <v>Very Low</v>
      </c>
      <c r="AG707" t="s">
        <v>9</v>
      </c>
      <c r="AH707" t="s">
        <v>10</v>
      </c>
      <c r="AI707" t="s">
        <v>556</v>
      </c>
      <c r="AJ707" t="str">
        <f t="shared" ref="AJ707:AJ770" si="268">IF(OR(AI707="G",AI707="PG",AI707="U",AI707="TV-Y",AI707="TV-G"),"Family",IF(OR(AI707="PG-13",AI707="UA",AI707="TV-14"),"Teen",IF(OR(AI707="R",AI707="NC-17",AI707="A",AI707="TV-MA"),"Adult",IF(AI707="Not Rated","No Rating","Other/Unknown"))))</f>
        <v>Adult</v>
      </c>
      <c r="AK707">
        <v>42000000</v>
      </c>
      <c r="AL707" t="str">
        <f t="shared" ref="AL707:AL770" si="269">IF(AK707&gt;=200000000,"Very High Budget",
IF(AND(AK707&gt;=100000000,AK707&lt;=199999999),"High Budget",
IF(AND(AK707&gt;=30000000,AK707&lt;=99999999),"Medium Budget",
IF(AK707&lt;30000000,"Low Budget",""))))</f>
        <v>Medium Budget</v>
      </c>
      <c r="AM707">
        <v>2001</v>
      </c>
      <c r="AN707">
        <f t="shared" ref="AN707:AN770" si="270">$AY$20-AM707</f>
        <v>24</v>
      </c>
      <c r="AO707" t="str">
        <f t="shared" ref="AO707:AO770" si="271">IF(AN707&lt;=5,"Recent",IF(AND(AN707&gt;=6,AN707&lt;=15),"Modern Classic",IF(AN707&gt;15,"Old Classic","")))</f>
        <v>Old Classic</v>
      </c>
      <c r="AP707">
        <v>904</v>
      </c>
      <c r="AQ707" t="str">
        <f t="shared" ref="AQ707:AQ770" si="272">IF(AP707&lt;=1000,"Very Low",IF(AP707&lt;=10000,"Low",IF(AP707&lt;=50000,"Medium",IF(AP707&lt;=200000,"High","Very High"))))</f>
        <v>Very Low</v>
      </c>
      <c r="AR707">
        <v>5.9</v>
      </c>
      <c r="AS707" t="str">
        <f t="shared" ref="AS707:AS770" si="273">IF(AND(AR707&gt;=9,AR707&lt;=10),"Master Piece",
IF(AND(AR707&gt;=8,AR707&lt;9),"Excellent",
IF(AND(AR707&gt;=7,AR707&lt;8),"Good",
IF(AND(AR707&gt;=6,AR707&lt;7),"Average",
IF(AND(AR707&gt;=5,AR707&lt;6),"Below Average",
IF(AND(AR707&gt;=4,AR707&lt;5),"Poor",
IF(AND(AR707&gt;=3,AR707&lt;4),"Very Poor",
IF(AND(AR707&gt;=0,AR707&lt;3),"Terrible",""))))))))</f>
        <v>Below Average</v>
      </c>
      <c r="AT707">
        <v>2.35</v>
      </c>
      <c r="AU707" t="str">
        <f t="shared" ref="AU707:AU770" si="274">IF(AND(AT707&gt;=1.3,AT707&lt;=1.4),"Classic",IF(AND(AT707&gt;=1.7,AT707&lt;=1.9),"HDTV / Widescreen",IF(AND(AT707&gt;=2.2,AT707&lt;=2.4),"Cinematic Widescreen",IF(AND(AT707&gt;=1.4,AT707&lt;=1.6),"Standard Academy",IF(AT707&gt;=2.4,"Ultra Widescreen","")))))</f>
        <v>Cinematic Widescreen</v>
      </c>
      <c r="AV707">
        <v>0</v>
      </c>
      <c r="AW707" t="str">
        <f t="shared" ref="AW707:AW770" si="275">IF(AV707&lt;=1000,"Very Low",IF(AV707&lt;=10000,"Low",IF(AV707&lt;=50000,"Medium",IF(AV707&lt;=200000,"High","Very High"))))</f>
        <v>Very Low</v>
      </c>
    </row>
    <row r="708" spans="1:49" x14ac:dyDescent="0.3">
      <c r="A708" t="s">
        <v>0</v>
      </c>
      <c r="B708" t="s">
        <v>1735</v>
      </c>
      <c r="C708">
        <v>596</v>
      </c>
      <c r="D708" t="str">
        <f t="shared" si="255"/>
        <v>High</v>
      </c>
      <c r="E708">
        <v>187</v>
      </c>
      <c r="F708" t="str">
        <f t="shared" si="256"/>
        <v>3h 7m</v>
      </c>
      <c r="G708" t="str">
        <f t="shared" si="257"/>
        <v>Epic</v>
      </c>
      <c r="H708">
        <v>16000</v>
      </c>
      <c r="I708" t="str">
        <f t="shared" si="258"/>
        <v>Medium</v>
      </c>
      <c r="J708">
        <v>1000</v>
      </c>
      <c r="K708" t="str">
        <f t="shared" si="259"/>
        <v>Very Low</v>
      </c>
      <c r="L708" t="s">
        <v>2590</v>
      </c>
      <c r="M708">
        <v>46000</v>
      </c>
      <c r="N708" t="str">
        <f t="shared" si="260"/>
        <v>Medium</v>
      </c>
      <c r="O708">
        <v>54116191</v>
      </c>
      <c r="P708" t="str">
        <f t="shared" si="261"/>
        <v>Hit</v>
      </c>
      <c r="Q708" t="s">
        <v>3878</v>
      </c>
      <c r="R708" t="str">
        <f t="shared" si="262"/>
        <v>Crime</v>
      </c>
      <c r="S708">
        <f t="shared" si="263"/>
        <v>5</v>
      </c>
      <c r="T708" t="s">
        <v>3879</v>
      </c>
      <c r="U708" t="s">
        <v>3880</v>
      </c>
      <c r="V708">
        <v>272839</v>
      </c>
      <c r="W708" t="str">
        <f t="shared" si="264"/>
        <v>High</v>
      </c>
      <c r="X708">
        <v>49912</v>
      </c>
      <c r="Y708" t="str">
        <f t="shared" si="265"/>
        <v>Medium</v>
      </c>
      <c r="Z708" t="s">
        <v>1400</v>
      </c>
      <c r="AA708">
        <v>1</v>
      </c>
      <c r="AB708" t="str">
        <f t="shared" si="266"/>
        <v>Solo Star Poster</v>
      </c>
      <c r="AC708" t="s">
        <v>3881</v>
      </c>
      <c r="AD708" t="s">
        <v>3882</v>
      </c>
      <c r="AE708">
        <v>1018</v>
      </c>
      <c r="AF708" t="str">
        <f t="shared" si="267"/>
        <v>Low</v>
      </c>
      <c r="AG708" t="s">
        <v>9</v>
      </c>
      <c r="AH708" t="s">
        <v>10</v>
      </c>
      <c r="AI708" t="s">
        <v>556</v>
      </c>
      <c r="AJ708" t="str">
        <f t="shared" si="268"/>
        <v>Adult</v>
      </c>
      <c r="AK708">
        <v>44000000</v>
      </c>
      <c r="AL708" t="str">
        <f t="shared" si="269"/>
        <v>Medium Budget</v>
      </c>
      <c r="AM708">
        <v>2015</v>
      </c>
      <c r="AN708">
        <f t="shared" si="270"/>
        <v>10</v>
      </c>
      <c r="AO708" t="str">
        <f t="shared" si="271"/>
        <v>Modern Classic</v>
      </c>
      <c r="AP708">
        <v>1000</v>
      </c>
      <c r="AQ708" t="str">
        <f t="shared" si="272"/>
        <v>Very Low</v>
      </c>
      <c r="AR708">
        <v>7.9</v>
      </c>
      <c r="AS708" t="str">
        <f t="shared" si="273"/>
        <v>Good</v>
      </c>
      <c r="AT708">
        <v>2.76</v>
      </c>
      <c r="AU708" t="str">
        <f t="shared" si="274"/>
        <v>Ultra Widescreen</v>
      </c>
      <c r="AV708">
        <v>114000</v>
      </c>
      <c r="AW708" t="str">
        <f t="shared" si="275"/>
        <v>High</v>
      </c>
    </row>
    <row r="709" spans="1:49" x14ac:dyDescent="0.3">
      <c r="A709" t="s">
        <v>0</v>
      </c>
      <c r="B709" t="s">
        <v>3883</v>
      </c>
      <c r="C709">
        <v>191</v>
      </c>
      <c r="D709" t="str">
        <f t="shared" si="255"/>
        <v>Low</v>
      </c>
      <c r="E709">
        <v>93</v>
      </c>
      <c r="F709" t="str">
        <f t="shared" si="256"/>
        <v>1h 33m</v>
      </c>
      <c r="G709" t="str">
        <f t="shared" si="257"/>
        <v>Standard Movie</v>
      </c>
      <c r="H709">
        <v>8</v>
      </c>
      <c r="I709" t="str">
        <f t="shared" si="258"/>
        <v>Very Low</v>
      </c>
      <c r="J709">
        <v>970</v>
      </c>
      <c r="K709" t="str">
        <f t="shared" si="259"/>
        <v>Very Low</v>
      </c>
      <c r="L709" t="s">
        <v>450</v>
      </c>
      <c r="M709">
        <v>8000</v>
      </c>
      <c r="N709" t="str">
        <f t="shared" si="260"/>
        <v>Low</v>
      </c>
      <c r="O709">
        <v>118153533</v>
      </c>
      <c r="P709" t="str">
        <f t="shared" si="261"/>
        <v>Hit</v>
      </c>
      <c r="Q709" t="s">
        <v>3884</v>
      </c>
      <c r="R709" t="str">
        <f t="shared" si="262"/>
        <v>Comedy</v>
      </c>
      <c r="S709">
        <f t="shared" si="263"/>
        <v>2</v>
      </c>
      <c r="T709" t="s">
        <v>1220</v>
      </c>
      <c r="U709" t="s">
        <v>3885</v>
      </c>
      <c r="V709">
        <v>129995</v>
      </c>
      <c r="W709" t="str">
        <f t="shared" si="264"/>
        <v>Medium</v>
      </c>
      <c r="X709">
        <v>13232</v>
      </c>
      <c r="Y709" t="str">
        <f t="shared" si="265"/>
        <v>Medium</v>
      </c>
      <c r="Z709" t="s">
        <v>1922</v>
      </c>
      <c r="AA709">
        <v>2</v>
      </c>
      <c r="AB709" t="str">
        <f t="shared" si="266"/>
        <v>Duo/Trio Poster</v>
      </c>
      <c r="AC709" t="s">
        <v>3886</v>
      </c>
      <c r="AD709" t="s">
        <v>3887</v>
      </c>
      <c r="AE709">
        <v>246</v>
      </c>
      <c r="AF709" t="str">
        <f t="shared" si="267"/>
        <v>Very Low</v>
      </c>
      <c r="AG709" t="s">
        <v>9</v>
      </c>
      <c r="AH709" t="s">
        <v>10</v>
      </c>
      <c r="AI709" t="s">
        <v>11</v>
      </c>
      <c r="AJ709" t="str">
        <f t="shared" si="268"/>
        <v>Teen</v>
      </c>
      <c r="AK709">
        <v>61000000</v>
      </c>
      <c r="AL709" t="str">
        <f t="shared" si="269"/>
        <v>Medium Budget</v>
      </c>
      <c r="AM709">
        <v>2007</v>
      </c>
      <c r="AN709">
        <f t="shared" si="270"/>
        <v>18</v>
      </c>
      <c r="AO709" t="str">
        <f t="shared" si="271"/>
        <v>Old Classic</v>
      </c>
      <c r="AP709">
        <v>1000</v>
      </c>
      <c r="AQ709" t="str">
        <f t="shared" si="272"/>
        <v>Very Low</v>
      </c>
      <c r="AR709">
        <v>6.3</v>
      </c>
      <c r="AS709" t="str">
        <f t="shared" si="273"/>
        <v>Average</v>
      </c>
      <c r="AT709">
        <v>1.85</v>
      </c>
      <c r="AU709" t="str">
        <f t="shared" si="274"/>
        <v>HDTV / Widescreen</v>
      </c>
      <c r="AV709">
        <v>0</v>
      </c>
      <c r="AW709" t="str">
        <f t="shared" si="275"/>
        <v>Very Low</v>
      </c>
    </row>
    <row r="710" spans="1:49" x14ac:dyDescent="0.3">
      <c r="A710" t="s">
        <v>0</v>
      </c>
      <c r="B710" t="s">
        <v>3888</v>
      </c>
      <c r="C710">
        <v>156</v>
      </c>
      <c r="D710" t="str">
        <f t="shared" si="255"/>
        <v>Low</v>
      </c>
      <c r="E710">
        <v>95</v>
      </c>
      <c r="F710" t="str">
        <f t="shared" si="256"/>
        <v>1h 35m</v>
      </c>
      <c r="G710" t="str">
        <f t="shared" si="257"/>
        <v>Standard Movie</v>
      </c>
      <c r="H710">
        <v>25</v>
      </c>
      <c r="I710" t="str">
        <f t="shared" si="258"/>
        <v>Very Low</v>
      </c>
      <c r="J710">
        <v>439</v>
      </c>
      <c r="K710" t="str">
        <f t="shared" si="259"/>
        <v>Very Low</v>
      </c>
      <c r="L710" t="s">
        <v>3889</v>
      </c>
      <c r="M710">
        <v>989</v>
      </c>
      <c r="N710" t="str">
        <f t="shared" si="260"/>
        <v>Low</v>
      </c>
      <c r="O710">
        <v>108012170</v>
      </c>
      <c r="P710" t="str">
        <f t="shared" si="261"/>
        <v>Hit</v>
      </c>
      <c r="Q710" t="s">
        <v>242</v>
      </c>
      <c r="R710" t="str">
        <f t="shared" si="262"/>
        <v>Adventure</v>
      </c>
      <c r="S710">
        <f t="shared" si="263"/>
        <v>5</v>
      </c>
      <c r="T710" t="s">
        <v>3201</v>
      </c>
      <c r="U710" t="s">
        <v>3890</v>
      </c>
      <c r="V710">
        <v>24089</v>
      </c>
      <c r="W710" t="str">
        <f t="shared" si="264"/>
        <v>Low</v>
      </c>
      <c r="X710">
        <v>2558</v>
      </c>
      <c r="Y710" t="str">
        <f t="shared" si="265"/>
        <v>Low</v>
      </c>
      <c r="Z710" t="s">
        <v>3891</v>
      </c>
      <c r="AA710">
        <v>0</v>
      </c>
      <c r="AB710" t="str">
        <f t="shared" si="266"/>
        <v>Symbolic Poster</v>
      </c>
      <c r="AC710" t="s">
        <v>3892</v>
      </c>
      <c r="AD710" t="s">
        <v>3893</v>
      </c>
      <c r="AE710">
        <v>82</v>
      </c>
      <c r="AF710" t="str">
        <f t="shared" si="267"/>
        <v>Very Low</v>
      </c>
      <c r="AG710" t="s">
        <v>9</v>
      </c>
      <c r="AH710" t="s">
        <v>10</v>
      </c>
      <c r="AI710" t="s">
        <v>66</v>
      </c>
      <c r="AJ710" t="str">
        <f t="shared" si="268"/>
        <v>Family</v>
      </c>
      <c r="AK710">
        <v>63000000</v>
      </c>
      <c r="AL710" t="str">
        <f t="shared" si="269"/>
        <v>Medium Budget</v>
      </c>
      <c r="AM710">
        <v>2011</v>
      </c>
      <c r="AN710">
        <f t="shared" si="270"/>
        <v>14</v>
      </c>
      <c r="AO710" t="str">
        <f t="shared" si="271"/>
        <v>Modern Classic</v>
      </c>
      <c r="AP710">
        <v>664</v>
      </c>
      <c r="AQ710" t="str">
        <f t="shared" si="272"/>
        <v>Very Low</v>
      </c>
      <c r="AR710">
        <v>5.5</v>
      </c>
      <c r="AS710" t="str">
        <f t="shared" si="273"/>
        <v>Below Average</v>
      </c>
      <c r="AT710">
        <v>1.85</v>
      </c>
      <c r="AU710" t="str">
        <f t="shared" si="274"/>
        <v>HDTV / Widescreen</v>
      </c>
      <c r="AV710">
        <v>0</v>
      </c>
      <c r="AW710" t="str">
        <f t="shared" si="275"/>
        <v>Very Low</v>
      </c>
    </row>
    <row r="711" spans="1:49" x14ac:dyDescent="0.3">
      <c r="A711" t="s">
        <v>0</v>
      </c>
      <c r="B711" t="s">
        <v>82</v>
      </c>
      <c r="C711">
        <v>460</v>
      </c>
      <c r="D711" t="str">
        <f t="shared" si="255"/>
        <v>Medium</v>
      </c>
      <c r="E711">
        <v>117</v>
      </c>
      <c r="F711" t="str">
        <f t="shared" si="256"/>
        <v>1h 57m</v>
      </c>
      <c r="G711" t="str">
        <f t="shared" si="257"/>
        <v>Standard Movie</v>
      </c>
      <c r="H711">
        <v>0</v>
      </c>
      <c r="I711" t="str">
        <f t="shared" si="258"/>
        <v>Very Low</v>
      </c>
      <c r="J711">
        <v>447</v>
      </c>
      <c r="K711" t="str">
        <f t="shared" si="259"/>
        <v>Very Low</v>
      </c>
      <c r="L711" t="s">
        <v>429</v>
      </c>
      <c r="M711">
        <v>18000</v>
      </c>
      <c r="N711" t="str">
        <f t="shared" si="260"/>
        <v>Medium</v>
      </c>
      <c r="O711">
        <v>210592590</v>
      </c>
      <c r="P711" t="str">
        <f t="shared" si="261"/>
        <v>Superhit</v>
      </c>
      <c r="Q711" t="s">
        <v>1542</v>
      </c>
      <c r="R711" t="str">
        <f t="shared" si="262"/>
        <v>Action</v>
      </c>
      <c r="S711">
        <f t="shared" si="263"/>
        <v>4</v>
      </c>
      <c r="T711" t="s">
        <v>612</v>
      </c>
      <c r="U711" t="s">
        <v>3894</v>
      </c>
      <c r="V711">
        <v>607235</v>
      </c>
      <c r="W711" t="str">
        <f t="shared" si="264"/>
        <v>Very High</v>
      </c>
      <c r="X711">
        <v>32360</v>
      </c>
      <c r="Y711" t="str">
        <f t="shared" si="265"/>
        <v>Medium</v>
      </c>
      <c r="Z711" t="s">
        <v>3895</v>
      </c>
      <c r="AA711">
        <v>0</v>
      </c>
      <c r="AB711" t="str">
        <f t="shared" si="266"/>
        <v>Symbolic Poster</v>
      </c>
      <c r="AC711" t="s">
        <v>3896</v>
      </c>
      <c r="AD711" t="s">
        <v>3897</v>
      </c>
      <c r="AE711">
        <v>2073</v>
      </c>
      <c r="AF711" t="str">
        <f t="shared" si="267"/>
        <v>Medium</v>
      </c>
      <c r="AG711" t="s">
        <v>9</v>
      </c>
      <c r="AH711" t="s">
        <v>10</v>
      </c>
      <c r="AI711" t="s">
        <v>556</v>
      </c>
      <c r="AJ711" t="str">
        <f t="shared" si="268"/>
        <v>Adult</v>
      </c>
      <c r="AK711">
        <v>65000000</v>
      </c>
      <c r="AL711" t="str">
        <f t="shared" si="269"/>
        <v>Medium Budget</v>
      </c>
      <c r="AM711">
        <v>2006</v>
      </c>
      <c r="AN711">
        <f t="shared" si="270"/>
        <v>19</v>
      </c>
      <c r="AO711" t="str">
        <f t="shared" si="271"/>
        <v>Old Classic</v>
      </c>
      <c r="AP711">
        <v>13000</v>
      </c>
      <c r="AQ711" t="str">
        <f t="shared" si="272"/>
        <v>Medium</v>
      </c>
      <c r="AR711">
        <v>7.7</v>
      </c>
      <c r="AS711" t="str">
        <f t="shared" si="273"/>
        <v>Good</v>
      </c>
      <c r="AT711">
        <v>2.35</v>
      </c>
      <c r="AU711" t="str">
        <f t="shared" si="274"/>
        <v>Cinematic Widescreen</v>
      </c>
      <c r="AV711">
        <v>13000</v>
      </c>
      <c r="AW711" t="str">
        <f t="shared" si="275"/>
        <v>Medium</v>
      </c>
    </row>
    <row r="712" spans="1:49" x14ac:dyDescent="0.3">
      <c r="A712" t="s">
        <v>0</v>
      </c>
      <c r="B712" t="s">
        <v>1936</v>
      </c>
      <c r="C712">
        <v>141</v>
      </c>
      <c r="D712" t="str">
        <f t="shared" si="255"/>
        <v>Low</v>
      </c>
      <c r="E712">
        <v>106</v>
      </c>
      <c r="F712" t="str">
        <f t="shared" si="256"/>
        <v>1h 46m</v>
      </c>
      <c r="G712" t="str">
        <f t="shared" si="257"/>
        <v>Standard Movie</v>
      </c>
      <c r="H712">
        <v>116</v>
      </c>
      <c r="I712" t="str">
        <f t="shared" si="258"/>
        <v>Very Low</v>
      </c>
      <c r="J712">
        <v>708</v>
      </c>
      <c r="K712" t="str">
        <f t="shared" si="259"/>
        <v>Very Low</v>
      </c>
      <c r="L712" t="s">
        <v>1716</v>
      </c>
      <c r="M712">
        <v>22000</v>
      </c>
      <c r="N712" t="str">
        <f t="shared" si="260"/>
        <v>Medium</v>
      </c>
      <c r="O712">
        <v>279167575</v>
      </c>
      <c r="P712" t="str">
        <f t="shared" si="261"/>
        <v>Superhit</v>
      </c>
      <c r="Q712" t="s">
        <v>1652</v>
      </c>
      <c r="R712" t="str">
        <f t="shared" si="262"/>
        <v>Comedy</v>
      </c>
      <c r="S712">
        <f t="shared" si="263"/>
        <v>2</v>
      </c>
      <c r="T712" t="s">
        <v>1717</v>
      </c>
      <c r="U712" t="s">
        <v>3898</v>
      </c>
      <c r="V712">
        <v>211296</v>
      </c>
      <c r="W712" t="str">
        <f t="shared" si="264"/>
        <v>High</v>
      </c>
      <c r="X712">
        <v>24938</v>
      </c>
      <c r="Y712" t="str">
        <f t="shared" si="265"/>
        <v>Medium</v>
      </c>
      <c r="Z712" t="s">
        <v>1719</v>
      </c>
      <c r="AA712">
        <v>6</v>
      </c>
      <c r="AB712" t="str">
        <f t="shared" si="266"/>
        <v>Ensemble Poster</v>
      </c>
      <c r="AC712" t="s">
        <v>3899</v>
      </c>
      <c r="AD712" t="s">
        <v>3900</v>
      </c>
      <c r="AE712">
        <v>428</v>
      </c>
      <c r="AF712" t="str">
        <f t="shared" si="267"/>
        <v>Very Low</v>
      </c>
      <c r="AG712" t="s">
        <v>9</v>
      </c>
      <c r="AH712" t="s">
        <v>10</v>
      </c>
      <c r="AI712" t="s">
        <v>11</v>
      </c>
      <c r="AJ712" t="str">
        <f t="shared" si="268"/>
        <v>Teen</v>
      </c>
      <c r="AK712">
        <v>80000000</v>
      </c>
      <c r="AL712" t="str">
        <f t="shared" si="269"/>
        <v>Medium Budget</v>
      </c>
      <c r="AM712">
        <v>2004</v>
      </c>
      <c r="AN712">
        <f t="shared" si="270"/>
        <v>21</v>
      </c>
      <c r="AO712" t="str">
        <f t="shared" si="271"/>
        <v>Old Classic</v>
      </c>
      <c r="AP712">
        <v>713</v>
      </c>
      <c r="AQ712" t="str">
        <f t="shared" si="272"/>
        <v>Very Low</v>
      </c>
      <c r="AR712">
        <v>6.3</v>
      </c>
      <c r="AS712" t="str">
        <f t="shared" si="273"/>
        <v>Average</v>
      </c>
      <c r="AT712">
        <v>1.85</v>
      </c>
      <c r="AU712" t="str">
        <f t="shared" si="274"/>
        <v>HDTV / Widescreen</v>
      </c>
      <c r="AV712">
        <v>0</v>
      </c>
      <c r="AW712" t="str">
        <f t="shared" si="275"/>
        <v>Very Low</v>
      </c>
    </row>
    <row r="713" spans="1:49" x14ac:dyDescent="0.3">
      <c r="A713" t="s">
        <v>0</v>
      </c>
      <c r="B713" t="s">
        <v>3901</v>
      </c>
      <c r="C713">
        <v>180</v>
      </c>
      <c r="D713" t="str">
        <f t="shared" si="255"/>
        <v>Low</v>
      </c>
      <c r="E713">
        <v>115</v>
      </c>
      <c r="F713" t="str">
        <f t="shared" si="256"/>
        <v>1h 55m</v>
      </c>
      <c r="G713" t="str">
        <f t="shared" si="257"/>
        <v>Standard Movie</v>
      </c>
      <c r="H713">
        <v>64</v>
      </c>
      <c r="I713" t="str">
        <f t="shared" si="258"/>
        <v>Very Low</v>
      </c>
      <c r="J713">
        <v>664</v>
      </c>
      <c r="K713" t="str">
        <f t="shared" si="259"/>
        <v>Very Low</v>
      </c>
      <c r="L713" t="s">
        <v>3902</v>
      </c>
      <c r="M713">
        <v>2000</v>
      </c>
      <c r="N713" t="str">
        <f t="shared" si="260"/>
        <v>Low</v>
      </c>
      <c r="O713">
        <v>143151473</v>
      </c>
      <c r="P713" t="str">
        <f t="shared" si="261"/>
        <v>Hit</v>
      </c>
      <c r="Q713" t="s">
        <v>3903</v>
      </c>
      <c r="R713" t="str">
        <f t="shared" si="262"/>
        <v>Comedy</v>
      </c>
      <c r="S713">
        <f t="shared" si="263"/>
        <v>3</v>
      </c>
      <c r="T713" t="s">
        <v>3904</v>
      </c>
      <c r="U713" t="s">
        <v>3905</v>
      </c>
      <c r="V713">
        <v>116681</v>
      </c>
      <c r="W713" t="str">
        <f t="shared" si="264"/>
        <v>Medium</v>
      </c>
      <c r="X713">
        <v>4811</v>
      </c>
      <c r="Y713" t="str">
        <f t="shared" si="265"/>
        <v>Low</v>
      </c>
      <c r="Z713" t="s">
        <v>3906</v>
      </c>
      <c r="AA713">
        <v>0</v>
      </c>
      <c r="AB713" t="str">
        <f t="shared" si="266"/>
        <v>Symbolic Poster</v>
      </c>
      <c r="AC713" t="s">
        <v>3907</v>
      </c>
      <c r="AD713" t="s">
        <v>3908</v>
      </c>
      <c r="AE713">
        <v>320</v>
      </c>
      <c r="AF713" t="str">
        <f t="shared" si="267"/>
        <v>Very Low</v>
      </c>
      <c r="AG713" t="s">
        <v>9</v>
      </c>
      <c r="AH713" t="s">
        <v>10</v>
      </c>
      <c r="AI713" t="s">
        <v>66</v>
      </c>
      <c r="AJ713" t="str">
        <f t="shared" si="268"/>
        <v>Family</v>
      </c>
      <c r="AK713">
        <v>60000000</v>
      </c>
      <c r="AL713" t="str">
        <f t="shared" si="269"/>
        <v>Medium Budget</v>
      </c>
      <c r="AM713">
        <v>2008</v>
      </c>
      <c r="AN713">
        <f t="shared" si="270"/>
        <v>17</v>
      </c>
      <c r="AO713" t="str">
        <f t="shared" si="271"/>
        <v>Old Classic</v>
      </c>
      <c r="AP713">
        <v>899</v>
      </c>
      <c r="AQ713" t="str">
        <f t="shared" si="272"/>
        <v>Very Low</v>
      </c>
      <c r="AR713">
        <v>7.1</v>
      </c>
      <c r="AS713" t="str">
        <f t="shared" si="273"/>
        <v>Good</v>
      </c>
      <c r="AT713">
        <v>2.35</v>
      </c>
      <c r="AU713" t="str">
        <f t="shared" si="274"/>
        <v>Cinematic Widescreen</v>
      </c>
      <c r="AV713">
        <v>11000</v>
      </c>
      <c r="AW713" t="str">
        <f t="shared" si="275"/>
        <v>Medium</v>
      </c>
    </row>
    <row r="714" spans="1:49" x14ac:dyDescent="0.3">
      <c r="A714" t="s">
        <v>0</v>
      </c>
      <c r="B714" t="s">
        <v>3230</v>
      </c>
      <c r="C714">
        <v>186</v>
      </c>
      <c r="D714" t="str">
        <f t="shared" si="255"/>
        <v>Low</v>
      </c>
      <c r="E714">
        <v>189</v>
      </c>
      <c r="F714" t="str">
        <f t="shared" si="256"/>
        <v>3h 9m</v>
      </c>
      <c r="G714" t="str">
        <f t="shared" si="257"/>
        <v>Epic</v>
      </c>
      <c r="H714">
        <v>0</v>
      </c>
      <c r="I714" t="str">
        <f t="shared" si="258"/>
        <v>Very Low</v>
      </c>
      <c r="J714">
        <v>693</v>
      </c>
      <c r="K714" t="str">
        <f t="shared" si="259"/>
        <v>Very Low</v>
      </c>
      <c r="L714" t="s">
        <v>3233</v>
      </c>
      <c r="M714">
        <v>15000</v>
      </c>
      <c r="N714" t="str">
        <f t="shared" si="260"/>
        <v>Medium</v>
      </c>
      <c r="O714">
        <v>136801374</v>
      </c>
      <c r="P714" t="str">
        <f t="shared" si="261"/>
        <v>Hit</v>
      </c>
      <c r="Q714" t="s">
        <v>3909</v>
      </c>
      <c r="R714" t="str">
        <f t="shared" si="262"/>
        <v>Crime</v>
      </c>
      <c r="S714">
        <f t="shared" si="263"/>
        <v>4</v>
      </c>
      <c r="T714" t="s">
        <v>293</v>
      </c>
      <c r="U714" t="s">
        <v>3910</v>
      </c>
      <c r="V714">
        <v>782610</v>
      </c>
      <c r="W714" t="str">
        <f t="shared" si="264"/>
        <v>Very High</v>
      </c>
      <c r="X714">
        <v>17716</v>
      </c>
      <c r="Y714" t="str">
        <f t="shared" si="265"/>
        <v>Medium</v>
      </c>
      <c r="Z714" t="s">
        <v>2003</v>
      </c>
      <c r="AA714">
        <v>0</v>
      </c>
      <c r="AB714" t="str">
        <f t="shared" si="266"/>
        <v>Symbolic Poster</v>
      </c>
      <c r="AC714" t="s">
        <v>3911</v>
      </c>
      <c r="AD714" t="s">
        <v>3912</v>
      </c>
      <c r="AE714">
        <v>1377</v>
      </c>
      <c r="AF714" t="str">
        <f t="shared" si="267"/>
        <v>Low</v>
      </c>
      <c r="AG714" t="s">
        <v>9</v>
      </c>
      <c r="AH714" t="s">
        <v>10</v>
      </c>
      <c r="AI714" t="s">
        <v>556</v>
      </c>
      <c r="AJ714" t="str">
        <f t="shared" si="268"/>
        <v>Adult</v>
      </c>
      <c r="AK714">
        <v>60000000</v>
      </c>
      <c r="AL714" t="str">
        <f t="shared" si="269"/>
        <v>Medium Budget</v>
      </c>
      <c r="AM714">
        <v>1999</v>
      </c>
      <c r="AN714">
        <f t="shared" si="270"/>
        <v>26</v>
      </c>
      <c r="AO714" t="str">
        <f t="shared" si="271"/>
        <v>Old Classic</v>
      </c>
      <c r="AP714">
        <v>745</v>
      </c>
      <c r="AQ714" t="str">
        <f t="shared" si="272"/>
        <v>Very Low</v>
      </c>
      <c r="AR714">
        <v>8.5</v>
      </c>
      <c r="AS714" t="str">
        <f t="shared" si="273"/>
        <v>Excellent</v>
      </c>
      <c r="AT714">
        <v>1.85</v>
      </c>
      <c r="AU714" t="str">
        <f t="shared" si="274"/>
        <v>HDTV / Widescreen</v>
      </c>
      <c r="AV714">
        <v>30000</v>
      </c>
      <c r="AW714" t="str">
        <f t="shared" si="275"/>
        <v>Medium</v>
      </c>
    </row>
    <row r="715" spans="1:49" x14ac:dyDescent="0.3">
      <c r="A715" t="s">
        <v>0</v>
      </c>
      <c r="B715" t="s">
        <v>2137</v>
      </c>
      <c r="C715">
        <v>177</v>
      </c>
      <c r="D715" t="str">
        <f t="shared" si="255"/>
        <v>Low</v>
      </c>
      <c r="E715">
        <v>100</v>
      </c>
      <c r="F715" t="str">
        <f t="shared" si="256"/>
        <v>1h 40m</v>
      </c>
      <c r="G715" t="str">
        <f t="shared" si="257"/>
        <v>Standard Movie</v>
      </c>
      <c r="H715">
        <v>12</v>
      </c>
      <c r="I715" t="str">
        <f t="shared" si="258"/>
        <v>Very Low</v>
      </c>
      <c r="J715">
        <v>311</v>
      </c>
      <c r="K715" t="str">
        <f t="shared" si="259"/>
        <v>Very Low</v>
      </c>
      <c r="L715" t="s">
        <v>3913</v>
      </c>
      <c r="M715">
        <v>419</v>
      </c>
      <c r="N715" t="str">
        <f t="shared" si="260"/>
        <v>Low</v>
      </c>
      <c r="O715">
        <v>168213584</v>
      </c>
      <c r="P715" t="str">
        <f t="shared" si="261"/>
        <v>Hit</v>
      </c>
      <c r="Q715" t="s">
        <v>1599</v>
      </c>
      <c r="R715" t="str">
        <f t="shared" si="262"/>
        <v>Action</v>
      </c>
      <c r="S715">
        <f t="shared" si="263"/>
        <v>3</v>
      </c>
      <c r="T715" t="s">
        <v>3914</v>
      </c>
      <c r="U715" t="s">
        <v>3915</v>
      </c>
      <c r="V715">
        <v>99989</v>
      </c>
      <c r="W715" t="str">
        <f t="shared" si="264"/>
        <v>Medium</v>
      </c>
      <c r="X715">
        <v>1412</v>
      </c>
      <c r="Y715" t="str">
        <f t="shared" si="265"/>
        <v>Low</v>
      </c>
      <c r="Z715" t="s">
        <v>3916</v>
      </c>
      <c r="AA715">
        <v>3</v>
      </c>
      <c r="AB715" t="str">
        <f t="shared" si="266"/>
        <v>Duo/Trio Poster</v>
      </c>
      <c r="AC715" t="s">
        <v>3917</v>
      </c>
      <c r="AD715" t="s">
        <v>3918</v>
      </c>
      <c r="AE715">
        <v>255</v>
      </c>
      <c r="AF715" t="str">
        <f t="shared" si="267"/>
        <v>Very Low</v>
      </c>
      <c r="AG715" t="s">
        <v>9</v>
      </c>
      <c r="AH715" t="s">
        <v>10</v>
      </c>
      <c r="AI715" t="s">
        <v>11</v>
      </c>
      <c r="AJ715" t="str">
        <f t="shared" si="268"/>
        <v>Teen</v>
      </c>
      <c r="AK715">
        <f>AK714</f>
        <v>60000000</v>
      </c>
      <c r="AL715" t="str">
        <f t="shared" si="269"/>
        <v>Medium Budget</v>
      </c>
      <c r="AM715">
        <v>2007</v>
      </c>
      <c r="AN715">
        <f t="shared" si="270"/>
        <v>18</v>
      </c>
      <c r="AO715" t="str">
        <f t="shared" si="271"/>
        <v>Old Classic</v>
      </c>
      <c r="AP715">
        <v>330</v>
      </c>
      <c r="AQ715" t="str">
        <f t="shared" si="272"/>
        <v>Very Low</v>
      </c>
      <c r="AR715">
        <v>5.9</v>
      </c>
      <c r="AS715" t="str">
        <f t="shared" si="273"/>
        <v>Below Average</v>
      </c>
      <c r="AT715">
        <v>2.35</v>
      </c>
      <c r="AU715" t="str">
        <f t="shared" si="274"/>
        <v>Cinematic Widescreen</v>
      </c>
      <c r="AV715">
        <v>0</v>
      </c>
      <c r="AW715" t="str">
        <f t="shared" si="275"/>
        <v>Very Low</v>
      </c>
    </row>
    <row r="716" spans="1:49" x14ac:dyDescent="0.3">
      <c r="A716" t="s">
        <v>0</v>
      </c>
      <c r="B716" t="s">
        <v>1747</v>
      </c>
      <c r="C716">
        <v>161</v>
      </c>
      <c r="D716" t="str">
        <f t="shared" si="255"/>
        <v>Low</v>
      </c>
      <c r="E716">
        <v>81</v>
      </c>
      <c r="F716" t="str">
        <f t="shared" si="256"/>
        <v>1h 21m</v>
      </c>
      <c r="G716" t="str">
        <f t="shared" si="257"/>
        <v>Featurette</v>
      </c>
      <c r="H716">
        <v>10</v>
      </c>
      <c r="I716" t="str">
        <f t="shared" si="258"/>
        <v>Very Low</v>
      </c>
      <c r="J716">
        <v>397</v>
      </c>
      <c r="K716" t="str">
        <f t="shared" si="259"/>
        <v>Very Low</v>
      </c>
      <c r="L716" t="s">
        <v>386</v>
      </c>
      <c r="M716">
        <v>925</v>
      </c>
      <c r="N716" t="str">
        <f t="shared" si="260"/>
        <v>Low</v>
      </c>
      <c r="O716">
        <v>135381507</v>
      </c>
      <c r="P716" t="str">
        <f t="shared" si="261"/>
        <v>Hit</v>
      </c>
      <c r="Q716" t="s">
        <v>592</v>
      </c>
      <c r="R716" t="str">
        <f t="shared" si="262"/>
        <v>Adventure</v>
      </c>
      <c r="S716">
        <f t="shared" si="263"/>
        <v>5</v>
      </c>
      <c r="T716" t="s">
        <v>1773</v>
      </c>
      <c r="U716" t="s">
        <v>3919</v>
      </c>
      <c r="V716">
        <v>63912</v>
      </c>
      <c r="W716" t="str">
        <f t="shared" si="264"/>
        <v>Medium</v>
      </c>
      <c r="X716">
        <v>2252</v>
      </c>
      <c r="Y716" t="str">
        <f t="shared" si="265"/>
        <v>Low</v>
      </c>
      <c r="Z716" t="s">
        <v>1166</v>
      </c>
      <c r="AA716">
        <v>0</v>
      </c>
      <c r="AB716" t="str">
        <f t="shared" si="266"/>
        <v>Symbolic Poster</v>
      </c>
      <c r="AC716" t="s">
        <v>3920</v>
      </c>
      <c r="AD716" t="s">
        <v>3921</v>
      </c>
      <c r="AE716">
        <v>251</v>
      </c>
      <c r="AF716" t="str">
        <f t="shared" si="267"/>
        <v>Very Low</v>
      </c>
      <c r="AG716" t="s">
        <v>9</v>
      </c>
      <c r="AH716" t="s">
        <v>10</v>
      </c>
      <c r="AI716" t="s">
        <v>248</v>
      </c>
      <c r="AJ716" t="str">
        <f t="shared" si="268"/>
        <v>Family</v>
      </c>
      <c r="AK716">
        <v>150000000</v>
      </c>
      <c r="AL716" t="str">
        <f t="shared" si="269"/>
        <v>High Budget</v>
      </c>
      <c r="AM716">
        <v>2005</v>
      </c>
      <c r="AN716">
        <f t="shared" si="270"/>
        <v>20</v>
      </c>
      <c r="AO716" t="str">
        <f t="shared" si="271"/>
        <v>Old Classic</v>
      </c>
      <c r="AP716">
        <v>729</v>
      </c>
      <c r="AQ716" t="str">
        <f t="shared" si="272"/>
        <v>Very Low</v>
      </c>
      <c r="AR716">
        <v>5.8</v>
      </c>
      <c r="AS716" t="str">
        <f t="shared" si="273"/>
        <v>Below Average</v>
      </c>
      <c r="AT716">
        <v>1.85</v>
      </c>
      <c r="AU716" t="str">
        <f t="shared" si="274"/>
        <v>HDTV / Widescreen</v>
      </c>
      <c r="AV716">
        <v>912</v>
      </c>
      <c r="AW716" t="str">
        <f t="shared" si="275"/>
        <v>Very Low</v>
      </c>
    </row>
    <row r="717" spans="1:49" x14ac:dyDescent="0.3">
      <c r="A717" t="s">
        <v>0</v>
      </c>
      <c r="B717" t="s">
        <v>656</v>
      </c>
      <c r="C717">
        <v>568</v>
      </c>
      <c r="D717" t="str">
        <f t="shared" si="255"/>
        <v>High</v>
      </c>
      <c r="E717">
        <v>149</v>
      </c>
      <c r="F717" t="str">
        <f t="shared" si="256"/>
        <v>2h 29m</v>
      </c>
      <c r="G717" t="str">
        <f t="shared" si="257"/>
        <v>Long Movie</v>
      </c>
      <c r="H717">
        <v>21000</v>
      </c>
      <c r="I717" t="str">
        <f t="shared" si="258"/>
        <v>Medium</v>
      </c>
      <c r="J717">
        <v>625</v>
      </c>
      <c r="K717" t="str">
        <f t="shared" si="259"/>
        <v>Very Low</v>
      </c>
      <c r="L717" t="s">
        <v>604</v>
      </c>
      <c r="M717">
        <v>835</v>
      </c>
      <c r="N717" t="str">
        <f t="shared" si="260"/>
        <v>Low</v>
      </c>
      <c r="O717">
        <v>167735396</v>
      </c>
      <c r="P717" t="str">
        <f t="shared" si="261"/>
        <v>Hit</v>
      </c>
      <c r="Q717" t="s">
        <v>2113</v>
      </c>
      <c r="R717" t="str">
        <f t="shared" si="262"/>
        <v>Crime</v>
      </c>
      <c r="S717">
        <f t="shared" si="263"/>
        <v>4</v>
      </c>
      <c r="T717" t="s">
        <v>3922</v>
      </c>
      <c r="U717" t="s">
        <v>3923</v>
      </c>
      <c r="V717">
        <v>569841</v>
      </c>
      <c r="W717" t="str">
        <f t="shared" si="264"/>
        <v>Very High</v>
      </c>
      <c r="X717">
        <v>4348</v>
      </c>
      <c r="Y717" t="str">
        <f t="shared" si="265"/>
        <v>Low</v>
      </c>
      <c r="Z717" t="s">
        <v>3924</v>
      </c>
      <c r="AA717">
        <v>0</v>
      </c>
      <c r="AB717" t="str">
        <f t="shared" si="266"/>
        <v>Symbolic Poster</v>
      </c>
      <c r="AC717" t="s">
        <v>3925</v>
      </c>
      <c r="AD717" t="s">
        <v>3926</v>
      </c>
      <c r="AE717">
        <v>1127</v>
      </c>
      <c r="AF717" t="str">
        <f t="shared" si="267"/>
        <v>Low</v>
      </c>
      <c r="AG717" t="s">
        <v>9</v>
      </c>
      <c r="AH717" t="s">
        <v>10</v>
      </c>
      <c r="AI717" t="s">
        <v>556</v>
      </c>
      <c r="AJ717" t="str">
        <f t="shared" si="268"/>
        <v>Adult</v>
      </c>
      <c r="AK717">
        <v>61000000</v>
      </c>
      <c r="AL717" t="str">
        <f t="shared" si="269"/>
        <v>Medium Budget</v>
      </c>
      <c r="AM717">
        <v>2014</v>
      </c>
      <c r="AN717">
        <f t="shared" si="270"/>
        <v>11</v>
      </c>
      <c r="AO717" t="str">
        <f t="shared" si="271"/>
        <v>Modern Classic</v>
      </c>
      <c r="AP717">
        <v>812</v>
      </c>
      <c r="AQ717" t="str">
        <f t="shared" si="272"/>
        <v>Very Low</v>
      </c>
      <c r="AR717">
        <v>8.1</v>
      </c>
      <c r="AS717" t="str">
        <f t="shared" si="273"/>
        <v>Excellent</v>
      </c>
      <c r="AT717">
        <v>2.35</v>
      </c>
      <c r="AU717" t="str">
        <f t="shared" si="274"/>
        <v>Cinematic Widescreen</v>
      </c>
      <c r="AV717">
        <v>146000</v>
      </c>
      <c r="AW717" t="str">
        <f t="shared" si="275"/>
        <v>High</v>
      </c>
    </row>
    <row r="718" spans="1:49" x14ac:dyDescent="0.3">
      <c r="A718" t="s">
        <v>0</v>
      </c>
      <c r="B718" t="s">
        <v>492</v>
      </c>
      <c r="C718">
        <v>249</v>
      </c>
      <c r="D718" t="str">
        <f t="shared" si="255"/>
        <v>Medium</v>
      </c>
      <c r="E718">
        <v>119</v>
      </c>
      <c r="F718" t="str">
        <f t="shared" si="256"/>
        <v>1h 59m</v>
      </c>
      <c r="G718" t="str">
        <f t="shared" si="257"/>
        <v>Standard Movie</v>
      </c>
      <c r="H718">
        <v>218</v>
      </c>
      <c r="I718" t="str">
        <f t="shared" si="258"/>
        <v>Very Low</v>
      </c>
      <c r="J718">
        <v>73</v>
      </c>
      <c r="K718" t="str">
        <f t="shared" si="259"/>
        <v>Very Low</v>
      </c>
      <c r="L718" t="s">
        <v>3927</v>
      </c>
      <c r="M718">
        <v>13000</v>
      </c>
      <c r="N718" t="str">
        <f t="shared" si="260"/>
        <v>Medium</v>
      </c>
      <c r="O718">
        <v>121468960</v>
      </c>
      <c r="P718" t="str">
        <f t="shared" si="261"/>
        <v>Hit</v>
      </c>
      <c r="Q718" t="s">
        <v>1127</v>
      </c>
      <c r="R718" t="str">
        <f t="shared" si="262"/>
        <v>Action</v>
      </c>
      <c r="S718">
        <f t="shared" si="263"/>
        <v>3</v>
      </c>
      <c r="T718" t="s">
        <v>1128</v>
      </c>
      <c r="U718" t="s">
        <v>3928</v>
      </c>
      <c r="V718">
        <v>407601</v>
      </c>
      <c r="W718" t="str">
        <f t="shared" si="264"/>
        <v>High</v>
      </c>
      <c r="X718">
        <v>13249</v>
      </c>
      <c r="Y718" t="str">
        <f t="shared" si="265"/>
        <v>Medium</v>
      </c>
      <c r="Z718" t="s">
        <v>3929</v>
      </c>
      <c r="AA718">
        <v>1</v>
      </c>
      <c r="AB718" t="str">
        <f t="shared" si="266"/>
        <v>Solo Star Poster</v>
      </c>
      <c r="AC718" t="s">
        <v>3930</v>
      </c>
      <c r="AD718" t="s">
        <v>3931</v>
      </c>
      <c r="AE718">
        <v>849</v>
      </c>
      <c r="AF718" t="str">
        <f t="shared" si="267"/>
        <v>Low</v>
      </c>
      <c r="AG718" t="s">
        <v>9</v>
      </c>
      <c r="AH718" t="s">
        <v>10</v>
      </c>
      <c r="AI718" t="s">
        <v>11</v>
      </c>
      <c r="AJ718" t="str">
        <f t="shared" si="268"/>
        <v>Teen</v>
      </c>
      <c r="AK718">
        <v>60000000</v>
      </c>
      <c r="AL718" t="str">
        <f t="shared" si="269"/>
        <v>Medium Budget</v>
      </c>
      <c r="AM718">
        <v>2002</v>
      </c>
      <c r="AN718">
        <f t="shared" si="270"/>
        <v>23</v>
      </c>
      <c r="AO718" t="str">
        <f t="shared" si="271"/>
        <v>Old Classic</v>
      </c>
      <c r="AP718">
        <v>147</v>
      </c>
      <c r="AQ718" t="str">
        <f t="shared" si="272"/>
        <v>Very Low</v>
      </c>
      <c r="AR718">
        <v>7.9</v>
      </c>
      <c r="AS718" t="str">
        <f t="shared" si="273"/>
        <v>Good</v>
      </c>
      <c r="AT718">
        <v>2.35</v>
      </c>
      <c r="AU718" t="str">
        <f t="shared" si="274"/>
        <v>Cinematic Widescreen</v>
      </c>
      <c r="AV718">
        <v>0</v>
      </c>
      <c r="AW718" t="str">
        <f t="shared" si="275"/>
        <v>Very Low</v>
      </c>
    </row>
    <row r="719" spans="1:49" x14ac:dyDescent="0.3">
      <c r="A719" t="s">
        <v>0</v>
      </c>
      <c r="B719" t="s">
        <v>284</v>
      </c>
      <c r="C719">
        <v>137</v>
      </c>
      <c r="D719" t="str">
        <f t="shared" si="255"/>
        <v>Low</v>
      </c>
      <c r="E719">
        <v>130</v>
      </c>
      <c r="F719" t="str">
        <f t="shared" si="256"/>
        <v>2h 10m</v>
      </c>
      <c r="G719" t="str">
        <f t="shared" si="257"/>
        <v>Long Movie</v>
      </c>
      <c r="H719">
        <v>258</v>
      </c>
      <c r="I719" t="str">
        <f t="shared" si="258"/>
        <v>Very Low</v>
      </c>
      <c r="J719">
        <v>345</v>
      </c>
      <c r="K719" t="str">
        <f t="shared" si="259"/>
        <v>Very Low</v>
      </c>
      <c r="L719" t="s">
        <v>1490</v>
      </c>
      <c r="M719">
        <v>394</v>
      </c>
      <c r="N719" t="str">
        <f t="shared" si="260"/>
        <v>Low</v>
      </c>
      <c r="O719">
        <v>106635996</v>
      </c>
      <c r="P719" t="str">
        <f t="shared" si="261"/>
        <v>Hit</v>
      </c>
      <c r="Q719" t="s">
        <v>22</v>
      </c>
      <c r="R719" t="str">
        <f t="shared" si="262"/>
        <v>Action</v>
      </c>
      <c r="S719">
        <f t="shared" si="263"/>
        <v>3</v>
      </c>
      <c r="T719" t="s">
        <v>3003</v>
      </c>
      <c r="U719" t="s">
        <v>3932</v>
      </c>
      <c r="V719">
        <v>199025</v>
      </c>
      <c r="W719" t="str">
        <f t="shared" si="264"/>
        <v>Medium</v>
      </c>
      <c r="X719">
        <v>1784</v>
      </c>
      <c r="Y719" t="str">
        <f t="shared" si="265"/>
        <v>Low</v>
      </c>
      <c r="Z719" t="s">
        <v>2433</v>
      </c>
      <c r="AA719">
        <v>2</v>
      </c>
      <c r="AB719" t="str">
        <f t="shared" si="266"/>
        <v>Duo/Trio Poster</v>
      </c>
      <c r="AC719" t="s">
        <v>3933</v>
      </c>
      <c r="AD719" t="s">
        <v>3934</v>
      </c>
      <c r="AE719">
        <v>416</v>
      </c>
      <c r="AF719" t="str">
        <f t="shared" si="267"/>
        <v>Very Low</v>
      </c>
      <c r="AG719" t="s">
        <v>9</v>
      </c>
      <c r="AH719" t="s">
        <v>28</v>
      </c>
      <c r="AI719" t="s">
        <v>11</v>
      </c>
      <c r="AJ719" t="str">
        <f t="shared" si="268"/>
        <v>Teen</v>
      </c>
      <c r="AK719">
        <v>58000000</v>
      </c>
      <c r="AL719" t="str">
        <f t="shared" si="269"/>
        <v>Medium Budget</v>
      </c>
      <c r="AM719">
        <v>1995</v>
      </c>
      <c r="AN719">
        <f t="shared" si="270"/>
        <v>30</v>
      </c>
      <c r="AO719" t="str">
        <f t="shared" si="271"/>
        <v>Old Classic</v>
      </c>
      <c r="AP719">
        <v>387</v>
      </c>
      <c r="AQ719" t="str">
        <f t="shared" si="272"/>
        <v>Very Low</v>
      </c>
      <c r="AR719">
        <v>7.2</v>
      </c>
      <c r="AS719" t="str">
        <f t="shared" si="273"/>
        <v>Good</v>
      </c>
      <c r="AT719">
        <v>2.35</v>
      </c>
      <c r="AU719" t="str">
        <f t="shared" si="274"/>
        <v>Cinematic Widescreen</v>
      </c>
      <c r="AV719">
        <v>0</v>
      </c>
      <c r="AW719" t="str">
        <f t="shared" si="275"/>
        <v>Very Low</v>
      </c>
    </row>
    <row r="720" spans="1:49" x14ac:dyDescent="0.3">
      <c r="A720" t="s">
        <v>0</v>
      </c>
      <c r="B720" t="s">
        <v>1754</v>
      </c>
      <c r="C720">
        <v>113</v>
      </c>
      <c r="D720" t="str">
        <f t="shared" si="255"/>
        <v>Low</v>
      </c>
      <c r="E720">
        <v>116</v>
      </c>
      <c r="F720" t="str">
        <f t="shared" si="256"/>
        <v>1h 56m</v>
      </c>
      <c r="G720" t="str">
        <f t="shared" si="257"/>
        <v>Standard Movie</v>
      </c>
      <c r="H720">
        <v>165</v>
      </c>
      <c r="I720" t="str">
        <f t="shared" si="258"/>
        <v>Very Low</v>
      </c>
      <c r="J720">
        <v>475</v>
      </c>
      <c r="K720" t="str">
        <f t="shared" si="259"/>
        <v>Very Low</v>
      </c>
      <c r="L720" t="s">
        <v>3935</v>
      </c>
      <c r="M720">
        <v>577</v>
      </c>
      <c r="N720" t="str">
        <f t="shared" si="260"/>
        <v>Low</v>
      </c>
      <c r="O720">
        <v>102678089</v>
      </c>
      <c r="P720" t="str">
        <f t="shared" si="261"/>
        <v>Hit</v>
      </c>
      <c r="Q720" t="s">
        <v>1895</v>
      </c>
      <c r="R720" t="str">
        <f t="shared" si="262"/>
        <v>Drama</v>
      </c>
      <c r="S720">
        <f t="shared" si="263"/>
        <v>3</v>
      </c>
      <c r="T720" t="s">
        <v>3682</v>
      </c>
      <c r="U720" t="s">
        <v>3936</v>
      </c>
      <c r="V720">
        <v>42705</v>
      </c>
      <c r="W720" t="str">
        <f t="shared" si="264"/>
        <v>Low</v>
      </c>
      <c r="X720">
        <v>2321</v>
      </c>
      <c r="Y720" t="str">
        <f t="shared" si="265"/>
        <v>Low</v>
      </c>
      <c r="Z720" t="s">
        <v>3937</v>
      </c>
      <c r="AA720">
        <v>0</v>
      </c>
      <c r="AB720" t="str">
        <f t="shared" si="266"/>
        <v>Symbolic Poster</v>
      </c>
      <c r="AC720" t="s">
        <v>3938</v>
      </c>
      <c r="AD720" t="s">
        <v>3939</v>
      </c>
      <c r="AE720">
        <v>274</v>
      </c>
      <c r="AF720" t="str">
        <f t="shared" si="267"/>
        <v>Very Low</v>
      </c>
      <c r="AG720" t="s">
        <v>9</v>
      </c>
      <c r="AH720" t="s">
        <v>10</v>
      </c>
      <c r="AI720" t="s">
        <v>556</v>
      </c>
      <c r="AJ720" t="str">
        <f t="shared" si="268"/>
        <v>Adult</v>
      </c>
      <c r="AK720">
        <v>95000000</v>
      </c>
      <c r="AL720" t="str">
        <f t="shared" si="269"/>
        <v>Medium Budget</v>
      </c>
      <c r="AM720">
        <v>1999</v>
      </c>
      <c r="AN720">
        <f t="shared" si="270"/>
        <v>26</v>
      </c>
      <c r="AO720" t="str">
        <f t="shared" si="271"/>
        <v>Old Classic</v>
      </c>
      <c r="AP720">
        <v>501</v>
      </c>
      <c r="AQ720" t="str">
        <f t="shared" si="272"/>
        <v>Very Low</v>
      </c>
      <c r="AR720">
        <v>6.3</v>
      </c>
      <c r="AS720" t="str">
        <f t="shared" si="273"/>
        <v>Average</v>
      </c>
      <c r="AT720">
        <v>2.35</v>
      </c>
      <c r="AU720" t="str">
        <f t="shared" si="274"/>
        <v>Cinematic Widescreen</v>
      </c>
      <c r="AV720">
        <v>885</v>
      </c>
      <c r="AW720" t="str">
        <f t="shared" si="275"/>
        <v>Very Low</v>
      </c>
    </row>
    <row r="721" spans="1:49" x14ac:dyDescent="0.3">
      <c r="A721" t="s">
        <v>0</v>
      </c>
      <c r="B721" t="s">
        <v>1067</v>
      </c>
      <c r="C721">
        <v>213</v>
      </c>
      <c r="D721" t="str">
        <f t="shared" si="255"/>
        <v>Medium</v>
      </c>
      <c r="E721">
        <v>103</v>
      </c>
      <c r="F721" t="str">
        <f t="shared" si="256"/>
        <v>1h 43m</v>
      </c>
      <c r="G721" t="str">
        <f t="shared" si="257"/>
        <v>Standard Movie</v>
      </c>
      <c r="H721">
        <v>608</v>
      </c>
      <c r="I721" t="str">
        <f t="shared" si="258"/>
        <v>Very Low</v>
      </c>
      <c r="J721">
        <v>576</v>
      </c>
      <c r="K721" t="str">
        <f t="shared" si="259"/>
        <v>Very Low</v>
      </c>
      <c r="L721" t="s">
        <v>1440</v>
      </c>
      <c r="M721">
        <v>2000</v>
      </c>
      <c r="N721" t="str">
        <f t="shared" si="260"/>
        <v>Low</v>
      </c>
      <c r="O721">
        <v>125603360</v>
      </c>
      <c r="P721" t="str">
        <f t="shared" si="261"/>
        <v>Hit</v>
      </c>
      <c r="Q721" t="s">
        <v>2227</v>
      </c>
      <c r="R721" t="str">
        <f t="shared" si="262"/>
        <v>Comedy</v>
      </c>
      <c r="S721">
        <f t="shared" si="263"/>
        <v>3</v>
      </c>
      <c r="T721" t="s">
        <v>2239</v>
      </c>
      <c r="U721" t="s">
        <v>3940</v>
      </c>
      <c r="V721">
        <v>667983</v>
      </c>
      <c r="W721" t="str">
        <f t="shared" si="264"/>
        <v>Very High</v>
      </c>
      <c r="X721">
        <v>3698</v>
      </c>
      <c r="Y721" t="str">
        <f t="shared" si="265"/>
        <v>Low</v>
      </c>
      <c r="Z721" t="s">
        <v>3941</v>
      </c>
      <c r="AA721">
        <v>1</v>
      </c>
      <c r="AB721" t="str">
        <f t="shared" si="266"/>
        <v>Solo Star Poster</v>
      </c>
      <c r="AC721" t="s">
        <v>3942</v>
      </c>
      <c r="AD721" t="s">
        <v>3943</v>
      </c>
      <c r="AE721">
        <v>877</v>
      </c>
      <c r="AF721" t="str">
        <f t="shared" si="267"/>
        <v>Low</v>
      </c>
      <c r="AG721" t="s">
        <v>9</v>
      </c>
      <c r="AH721" t="s">
        <v>10</v>
      </c>
      <c r="AI721" t="s">
        <v>66</v>
      </c>
      <c r="AJ721" t="str">
        <f t="shared" si="268"/>
        <v>Family</v>
      </c>
      <c r="AK721">
        <v>60000000</v>
      </c>
      <c r="AL721" t="str">
        <f t="shared" si="269"/>
        <v>Medium Budget</v>
      </c>
      <c r="AM721">
        <v>1998</v>
      </c>
      <c r="AN721">
        <f t="shared" si="270"/>
        <v>27</v>
      </c>
      <c r="AO721" t="str">
        <f t="shared" si="271"/>
        <v>Old Classic</v>
      </c>
      <c r="AP721">
        <v>617</v>
      </c>
      <c r="AQ721" t="str">
        <f t="shared" si="272"/>
        <v>Very Low</v>
      </c>
      <c r="AR721">
        <v>8.1</v>
      </c>
      <c r="AS721" t="str">
        <f t="shared" si="273"/>
        <v>Excellent</v>
      </c>
      <c r="AT721">
        <v>1.85</v>
      </c>
      <c r="AU721" t="str">
        <f t="shared" si="274"/>
        <v>HDTV / Widescreen</v>
      </c>
      <c r="AV721">
        <v>18000</v>
      </c>
      <c r="AW721" t="str">
        <f t="shared" si="275"/>
        <v>Medium</v>
      </c>
    </row>
    <row r="722" spans="1:49" x14ac:dyDescent="0.3">
      <c r="A722" t="s">
        <v>0</v>
      </c>
      <c r="B722" t="s">
        <v>3944</v>
      </c>
      <c r="C722">
        <v>120</v>
      </c>
      <c r="D722" t="str">
        <f t="shared" si="255"/>
        <v>Low</v>
      </c>
      <c r="E722">
        <v>99</v>
      </c>
      <c r="F722" t="str">
        <f t="shared" si="256"/>
        <v>1h 39m</v>
      </c>
      <c r="G722" t="str">
        <f t="shared" si="257"/>
        <v>Standard Movie</v>
      </c>
      <c r="H722">
        <v>59</v>
      </c>
      <c r="I722" t="str">
        <f t="shared" si="258"/>
        <v>Very Low</v>
      </c>
      <c r="J722">
        <v>145</v>
      </c>
      <c r="K722" t="str">
        <f t="shared" si="259"/>
        <v>Very Low</v>
      </c>
      <c r="L722" t="s">
        <v>3945</v>
      </c>
      <c r="M722">
        <v>770</v>
      </c>
      <c r="N722" t="str">
        <f t="shared" si="260"/>
        <v>Low</v>
      </c>
      <c r="O722">
        <v>101217900</v>
      </c>
      <c r="P722" t="str">
        <f t="shared" si="261"/>
        <v>Hit</v>
      </c>
      <c r="Q722" t="s">
        <v>3946</v>
      </c>
      <c r="R722" t="str">
        <f t="shared" si="262"/>
        <v>Adventure</v>
      </c>
      <c r="S722">
        <f t="shared" si="263"/>
        <v>7</v>
      </c>
      <c r="T722" t="s">
        <v>929</v>
      </c>
      <c r="U722" t="s">
        <v>3947</v>
      </c>
      <c r="V722">
        <v>91093</v>
      </c>
      <c r="W722" t="str">
        <f t="shared" si="264"/>
        <v>Medium</v>
      </c>
      <c r="X722">
        <v>1195</v>
      </c>
      <c r="Y722" t="str">
        <f t="shared" si="265"/>
        <v>Low</v>
      </c>
      <c r="Z722" t="s">
        <v>3948</v>
      </c>
      <c r="AA722">
        <v>2</v>
      </c>
      <c r="AB722" t="str">
        <f t="shared" si="266"/>
        <v>Duo/Trio Poster</v>
      </c>
      <c r="AC722" t="s">
        <v>3949</v>
      </c>
      <c r="AD722" t="s">
        <v>3950</v>
      </c>
      <c r="AE722">
        <v>353</v>
      </c>
      <c r="AF722" t="str">
        <f t="shared" si="267"/>
        <v>Very Low</v>
      </c>
      <c r="AG722" t="s">
        <v>9</v>
      </c>
      <c r="AH722" t="s">
        <v>10</v>
      </c>
      <c r="AI722" t="s">
        <v>66</v>
      </c>
      <c r="AJ722" t="str">
        <f t="shared" si="268"/>
        <v>Family</v>
      </c>
      <c r="AK722">
        <v>70000000</v>
      </c>
      <c r="AL722" t="str">
        <f t="shared" si="269"/>
        <v>Medium Budget</v>
      </c>
      <c r="AM722">
        <v>1998</v>
      </c>
      <c r="AN722">
        <f t="shared" si="270"/>
        <v>27</v>
      </c>
      <c r="AO722" t="str">
        <f t="shared" si="271"/>
        <v>Old Classic</v>
      </c>
      <c r="AP722">
        <v>263</v>
      </c>
      <c r="AQ722" t="str">
        <f t="shared" si="272"/>
        <v>Very Low</v>
      </c>
      <c r="AR722">
        <v>7</v>
      </c>
      <c r="AS722" t="str">
        <f t="shared" si="273"/>
        <v>Good</v>
      </c>
      <c r="AT722">
        <v>1.85</v>
      </c>
      <c r="AU722" t="str">
        <f t="shared" si="274"/>
        <v>HDTV / Widescreen</v>
      </c>
      <c r="AV722">
        <v>0</v>
      </c>
      <c r="AW722" t="str">
        <f t="shared" si="275"/>
        <v>Very Low</v>
      </c>
    </row>
    <row r="723" spans="1:49" x14ac:dyDescent="0.3">
      <c r="A723" t="s">
        <v>0</v>
      </c>
      <c r="B723" t="s">
        <v>3204</v>
      </c>
      <c r="C723">
        <v>81</v>
      </c>
      <c r="D723" t="str">
        <f t="shared" si="255"/>
        <v>Low</v>
      </c>
      <c r="E723">
        <v>92</v>
      </c>
      <c r="F723" t="str">
        <f t="shared" si="256"/>
        <v>1h 32m</v>
      </c>
      <c r="G723" t="str">
        <f t="shared" si="257"/>
        <v>Standard Movie</v>
      </c>
      <c r="H723">
        <v>41</v>
      </c>
      <c r="I723" t="str">
        <f t="shared" si="258"/>
        <v>Very Low</v>
      </c>
      <c r="J723">
        <v>522</v>
      </c>
      <c r="K723" t="str">
        <f t="shared" si="259"/>
        <v>Very Low</v>
      </c>
      <c r="L723" t="s">
        <v>3602</v>
      </c>
      <c r="M723">
        <v>1000</v>
      </c>
      <c r="N723" t="str">
        <f t="shared" si="260"/>
        <v>Low</v>
      </c>
      <c r="O723">
        <v>104148781</v>
      </c>
      <c r="P723" t="str">
        <f t="shared" si="261"/>
        <v>Hit</v>
      </c>
      <c r="Q723" t="s">
        <v>3028</v>
      </c>
      <c r="R723" t="str">
        <f t="shared" si="262"/>
        <v>Comedy</v>
      </c>
      <c r="S723">
        <f t="shared" si="263"/>
        <v>2</v>
      </c>
      <c r="T723" t="s">
        <v>3951</v>
      </c>
      <c r="U723" t="s">
        <v>3952</v>
      </c>
      <c r="V723">
        <v>49486</v>
      </c>
      <c r="W723" t="str">
        <f t="shared" si="264"/>
        <v>Low</v>
      </c>
      <c r="X723">
        <v>4050</v>
      </c>
      <c r="Y723" t="str">
        <f t="shared" si="265"/>
        <v>Low</v>
      </c>
      <c r="Z723" t="s">
        <v>389</v>
      </c>
      <c r="AA723">
        <v>1</v>
      </c>
      <c r="AB723" t="str">
        <f t="shared" si="266"/>
        <v>Solo Star Poster</v>
      </c>
      <c r="AC723" t="s">
        <v>3953</v>
      </c>
      <c r="AD723" t="s">
        <v>3954</v>
      </c>
      <c r="AE723">
        <v>116</v>
      </c>
      <c r="AF723" t="str">
        <f t="shared" si="267"/>
        <v>Very Low</v>
      </c>
      <c r="AG723" t="s">
        <v>9</v>
      </c>
      <c r="AH723" t="s">
        <v>10</v>
      </c>
      <c r="AI723" t="s">
        <v>66</v>
      </c>
      <c r="AJ723" t="str">
        <f t="shared" si="268"/>
        <v>Family</v>
      </c>
      <c r="AK723">
        <v>60000000</v>
      </c>
      <c r="AL723" t="str">
        <f t="shared" si="269"/>
        <v>Medium Budget</v>
      </c>
      <c r="AM723">
        <v>2003</v>
      </c>
      <c r="AN723">
        <f t="shared" si="270"/>
        <v>22</v>
      </c>
      <c r="AO723" t="str">
        <f t="shared" si="271"/>
        <v>Old Classic</v>
      </c>
      <c r="AP723">
        <v>955</v>
      </c>
      <c r="AQ723" t="str">
        <f t="shared" si="272"/>
        <v>Very Low</v>
      </c>
      <c r="AR723">
        <v>5.5</v>
      </c>
      <c r="AS723" t="str">
        <f t="shared" si="273"/>
        <v>Below Average</v>
      </c>
      <c r="AT723">
        <v>1.85</v>
      </c>
      <c r="AU723" t="str">
        <f t="shared" si="274"/>
        <v>HDTV / Widescreen</v>
      </c>
      <c r="AV723">
        <v>886</v>
      </c>
      <c r="AW723" t="str">
        <f t="shared" si="275"/>
        <v>Very Low</v>
      </c>
    </row>
    <row r="724" spans="1:49" x14ac:dyDescent="0.3">
      <c r="A724" t="s">
        <v>0</v>
      </c>
      <c r="B724" t="s">
        <v>3807</v>
      </c>
      <c r="C724">
        <v>265</v>
      </c>
      <c r="D724" t="str">
        <f t="shared" si="255"/>
        <v>Medium</v>
      </c>
      <c r="E724">
        <v>109</v>
      </c>
      <c r="F724" t="str">
        <f t="shared" si="256"/>
        <v>1h 49m</v>
      </c>
      <c r="G724" t="str">
        <f t="shared" si="257"/>
        <v>Standard Movie</v>
      </c>
      <c r="H724">
        <v>175</v>
      </c>
      <c r="I724" t="str">
        <f t="shared" si="258"/>
        <v>Very Low</v>
      </c>
      <c r="J724">
        <v>459</v>
      </c>
      <c r="K724" t="str">
        <f t="shared" si="259"/>
        <v>Very Low</v>
      </c>
      <c r="L724" t="s">
        <v>3955</v>
      </c>
      <c r="M724">
        <v>18000</v>
      </c>
      <c r="N724" t="str">
        <f t="shared" si="260"/>
        <v>Medium</v>
      </c>
      <c r="O724">
        <v>75573300</v>
      </c>
      <c r="P724" t="str">
        <f t="shared" si="261"/>
        <v>Hit</v>
      </c>
      <c r="Q724" t="s">
        <v>3525</v>
      </c>
      <c r="R724" t="str">
        <f t="shared" si="262"/>
        <v>Action</v>
      </c>
      <c r="S724">
        <f t="shared" si="263"/>
        <v>5</v>
      </c>
      <c r="T724" t="s">
        <v>1698</v>
      </c>
      <c r="U724" t="s">
        <v>3956</v>
      </c>
      <c r="V724">
        <v>156898</v>
      </c>
      <c r="W724" t="str">
        <f t="shared" si="264"/>
        <v>Medium</v>
      </c>
      <c r="X724">
        <v>20148</v>
      </c>
      <c r="Y724" t="str">
        <f t="shared" si="265"/>
        <v>Medium</v>
      </c>
      <c r="Z724" t="s">
        <v>3957</v>
      </c>
      <c r="AA724">
        <v>1</v>
      </c>
      <c r="AB724" t="str">
        <f t="shared" si="266"/>
        <v>Solo Star Poster</v>
      </c>
      <c r="AC724" t="s">
        <v>3958</v>
      </c>
      <c r="AD724" t="s">
        <v>3959</v>
      </c>
      <c r="AE724">
        <v>172</v>
      </c>
      <c r="AF724" t="str">
        <f t="shared" si="267"/>
        <v>Very Low</v>
      </c>
      <c r="AG724" t="s">
        <v>9</v>
      </c>
      <c r="AH724" t="s">
        <v>10</v>
      </c>
      <c r="AI724" t="s">
        <v>556</v>
      </c>
      <c r="AJ724" t="str">
        <f t="shared" si="268"/>
        <v>Adult</v>
      </c>
      <c r="AK724">
        <v>61000000</v>
      </c>
      <c r="AL724" t="str">
        <f t="shared" si="269"/>
        <v>Medium Budget</v>
      </c>
      <c r="AM724">
        <v>2013</v>
      </c>
      <c r="AN724">
        <f t="shared" si="270"/>
        <v>12</v>
      </c>
      <c r="AO724" t="str">
        <f t="shared" si="271"/>
        <v>Modern Classic</v>
      </c>
      <c r="AP724">
        <v>497</v>
      </c>
      <c r="AQ724" t="str">
        <f t="shared" si="272"/>
        <v>Very Low</v>
      </c>
      <c r="AR724">
        <v>6.7</v>
      </c>
      <c r="AS724" t="str">
        <f t="shared" si="273"/>
        <v>Average</v>
      </c>
      <c r="AT724">
        <v>2.35</v>
      </c>
      <c r="AU724" t="str">
        <f t="shared" si="274"/>
        <v>Cinematic Widescreen</v>
      </c>
      <c r="AV724">
        <v>22000</v>
      </c>
      <c r="AW724" t="str">
        <f t="shared" si="275"/>
        <v>Medium</v>
      </c>
    </row>
    <row r="725" spans="1:49" x14ac:dyDescent="0.3">
      <c r="A725" t="s">
        <v>0</v>
      </c>
      <c r="B725" t="s">
        <v>1860</v>
      </c>
      <c r="C725">
        <v>105</v>
      </c>
      <c r="D725" t="str">
        <f t="shared" si="255"/>
        <v>Low</v>
      </c>
      <c r="E725">
        <v>87</v>
      </c>
      <c r="F725" t="str">
        <f t="shared" si="256"/>
        <v>1h 27m</v>
      </c>
      <c r="G725" t="str">
        <f t="shared" si="257"/>
        <v>Featurette</v>
      </c>
      <c r="H725">
        <v>6</v>
      </c>
      <c r="I725" t="str">
        <f t="shared" si="258"/>
        <v>Very Low</v>
      </c>
      <c r="J725">
        <v>405</v>
      </c>
      <c r="K725" t="str">
        <f t="shared" si="259"/>
        <v>Very Low</v>
      </c>
      <c r="L725" t="s">
        <v>3889</v>
      </c>
      <c r="M725">
        <v>3000</v>
      </c>
      <c r="N725" t="str">
        <f t="shared" si="260"/>
        <v>Low</v>
      </c>
      <c r="O725">
        <v>93375151</v>
      </c>
      <c r="P725" t="str">
        <f t="shared" si="261"/>
        <v>Hit</v>
      </c>
      <c r="Q725" t="s">
        <v>2473</v>
      </c>
      <c r="R725" t="str">
        <f t="shared" si="262"/>
        <v>Action</v>
      </c>
      <c r="S725">
        <f t="shared" si="263"/>
        <v>4</v>
      </c>
      <c r="T725" t="s">
        <v>3960</v>
      </c>
      <c r="U725" t="s">
        <v>3961</v>
      </c>
      <c r="V725">
        <v>46031</v>
      </c>
      <c r="W725" t="str">
        <f t="shared" si="264"/>
        <v>Low</v>
      </c>
      <c r="X725">
        <v>4171</v>
      </c>
      <c r="Y725" t="str">
        <f t="shared" si="265"/>
        <v>Low</v>
      </c>
      <c r="Z725" t="s">
        <v>3962</v>
      </c>
      <c r="AA725">
        <v>0</v>
      </c>
      <c r="AB725" t="str">
        <f t="shared" si="266"/>
        <v>Symbolic Poster</v>
      </c>
      <c r="AC725" t="s">
        <v>3963</v>
      </c>
      <c r="AD725" t="s">
        <v>3964</v>
      </c>
      <c r="AE725">
        <v>235</v>
      </c>
      <c r="AF725" t="str">
        <f t="shared" si="267"/>
        <v>Very Low</v>
      </c>
      <c r="AG725" t="s">
        <v>9</v>
      </c>
      <c r="AH725" t="s">
        <v>10</v>
      </c>
      <c r="AI725" t="s">
        <v>66</v>
      </c>
      <c r="AJ725" t="str">
        <f t="shared" si="268"/>
        <v>Family</v>
      </c>
      <c r="AK725">
        <v>60000000</v>
      </c>
      <c r="AL725" t="str">
        <f t="shared" si="269"/>
        <v>Medium Budget</v>
      </c>
      <c r="AM725">
        <v>2001</v>
      </c>
      <c r="AN725">
        <f t="shared" si="270"/>
        <v>24</v>
      </c>
      <c r="AO725" t="str">
        <f t="shared" si="271"/>
        <v>Old Classic</v>
      </c>
      <c r="AP725">
        <v>664</v>
      </c>
      <c r="AQ725" t="str">
        <f t="shared" si="272"/>
        <v>Very Low</v>
      </c>
      <c r="AR725">
        <v>5.2</v>
      </c>
      <c r="AS725" t="str">
        <f t="shared" si="273"/>
        <v>Below Average</v>
      </c>
      <c r="AT725">
        <v>1.85</v>
      </c>
      <c r="AU725" t="str">
        <f t="shared" si="274"/>
        <v>HDTV / Widescreen</v>
      </c>
      <c r="AV725">
        <v>0</v>
      </c>
      <c r="AW725" t="str">
        <f t="shared" si="275"/>
        <v>Very Low</v>
      </c>
    </row>
    <row r="726" spans="1:49" x14ac:dyDescent="0.3">
      <c r="A726" t="s">
        <v>0</v>
      </c>
      <c r="B726" t="s">
        <v>3059</v>
      </c>
      <c r="C726">
        <v>155</v>
      </c>
      <c r="D726" t="str">
        <f t="shared" si="255"/>
        <v>Low</v>
      </c>
      <c r="E726">
        <v>111</v>
      </c>
      <c r="F726" t="str">
        <f t="shared" si="256"/>
        <v>1h 51m</v>
      </c>
      <c r="G726" t="str">
        <f t="shared" si="257"/>
        <v>Standard Movie</v>
      </c>
      <c r="H726">
        <v>473</v>
      </c>
      <c r="I726" t="str">
        <f t="shared" si="258"/>
        <v>Very Low</v>
      </c>
      <c r="J726">
        <v>82</v>
      </c>
      <c r="K726" t="str">
        <f t="shared" si="259"/>
        <v>Very Low</v>
      </c>
      <c r="L726" t="s">
        <v>747</v>
      </c>
      <c r="M726">
        <v>26000</v>
      </c>
      <c r="N726" t="str">
        <f t="shared" si="260"/>
        <v>Medium</v>
      </c>
      <c r="O726">
        <v>106126012</v>
      </c>
      <c r="P726" t="str">
        <f t="shared" si="261"/>
        <v>Hit</v>
      </c>
      <c r="Q726" t="s">
        <v>305</v>
      </c>
      <c r="R726" t="str">
        <f t="shared" si="262"/>
        <v>Action</v>
      </c>
      <c r="S726">
        <f t="shared" si="263"/>
        <v>3</v>
      </c>
      <c r="T726" t="s">
        <v>306</v>
      </c>
      <c r="U726" t="s">
        <v>3965</v>
      </c>
      <c r="V726">
        <v>285623</v>
      </c>
      <c r="W726" t="str">
        <f t="shared" si="264"/>
        <v>High</v>
      </c>
      <c r="X726">
        <v>35084</v>
      </c>
      <c r="Y726" t="str">
        <f t="shared" si="265"/>
        <v>Medium</v>
      </c>
      <c r="Z726" t="s">
        <v>3966</v>
      </c>
      <c r="AA726">
        <v>6</v>
      </c>
      <c r="AB726" t="str">
        <f t="shared" si="266"/>
        <v>Ensemble Poster</v>
      </c>
      <c r="AC726" t="s">
        <v>3967</v>
      </c>
      <c r="AD726" t="s">
        <v>3968</v>
      </c>
      <c r="AE726">
        <v>497</v>
      </c>
      <c r="AF726" t="str">
        <f t="shared" si="267"/>
        <v>Very Low</v>
      </c>
      <c r="AG726" t="s">
        <v>9</v>
      </c>
      <c r="AH726" t="s">
        <v>10</v>
      </c>
      <c r="AI726" t="s">
        <v>11</v>
      </c>
      <c r="AJ726" t="str">
        <f t="shared" si="268"/>
        <v>Teen</v>
      </c>
      <c r="AK726">
        <v>60000000</v>
      </c>
      <c r="AL726" t="str">
        <f t="shared" si="269"/>
        <v>Medium Budget</v>
      </c>
      <c r="AM726">
        <v>2003</v>
      </c>
      <c r="AN726">
        <f t="shared" si="270"/>
        <v>22</v>
      </c>
      <c r="AO726" t="str">
        <f t="shared" si="271"/>
        <v>Old Classic</v>
      </c>
      <c r="AP726">
        <v>9000</v>
      </c>
      <c r="AQ726" t="str">
        <f t="shared" si="272"/>
        <v>Low</v>
      </c>
      <c r="AR726">
        <v>7</v>
      </c>
      <c r="AS726" t="str">
        <f t="shared" si="273"/>
        <v>Good</v>
      </c>
      <c r="AT726">
        <v>2.35</v>
      </c>
      <c r="AU726" t="str">
        <f t="shared" si="274"/>
        <v>Cinematic Widescreen</v>
      </c>
      <c r="AV726">
        <v>0</v>
      </c>
      <c r="AW726" t="str">
        <f t="shared" si="275"/>
        <v>Very Low</v>
      </c>
    </row>
    <row r="727" spans="1:49" x14ac:dyDescent="0.3">
      <c r="A727" t="s">
        <v>0</v>
      </c>
      <c r="B727" t="s">
        <v>3969</v>
      </c>
      <c r="C727">
        <v>118</v>
      </c>
      <c r="D727" t="str">
        <f t="shared" si="255"/>
        <v>Low</v>
      </c>
      <c r="E727">
        <v>101</v>
      </c>
      <c r="F727" t="str">
        <f t="shared" si="256"/>
        <v>1h 41m</v>
      </c>
      <c r="G727" t="str">
        <f t="shared" si="257"/>
        <v>Standard Movie</v>
      </c>
      <c r="H727">
        <v>30</v>
      </c>
      <c r="I727" t="str">
        <f t="shared" si="258"/>
        <v>Very Low</v>
      </c>
      <c r="J727">
        <v>268</v>
      </c>
      <c r="K727" t="str">
        <f t="shared" si="259"/>
        <v>Very Low</v>
      </c>
      <c r="L727" t="s">
        <v>3970</v>
      </c>
      <c r="M727">
        <v>1000</v>
      </c>
      <c r="N727" t="str">
        <f t="shared" si="260"/>
        <v>Low</v>
      </c>
      <c r="O727">
        <v>93307796</v>
      </c>
      <c r="P727" t="str">
        <f t="shared" si="261"/>
        <v>Hit</v>
      </c>
      <c r="Q727" t="s">
        <v>1652</v>
      </c>
      <c r="R727" t="str">
        <f t="shared" si="262"/>
        <v>Comedy</v>
      </c>
      <c r="S727">
        <f t="shared" si="263"/>
        <v>2</v>
      </c>
      <c r="T727" t="s">
        <v>2700</v>
      </c>
      <c r="U727" t="s">
        <v>3971</v>
      </c>
      <c r="V727">
        <v>85673</v>
      </c>
      <c r="W727" t="str">
        <f t="shared" si="264"/>
        <v>Medium</v>
      </c>
      <c r="X727">
        <v>2636</v>
      </c>
      <c r="Y727" t="str">
        <f t="shared" si="265"/>
        <v>Low</v>
      </c>
      <c r="Z727" t="s">
        <v>392</v>
      </c>
      <c r="AA727">
        <v>2</v>
      </c>
      <c r="AB727" t="str">
        <f t="shared" si="266"/>
        <v>Duo/Trio Poster</v>
      </c>
      <c r="AC727" t="s">
        <v>3972</v>
      </c>
      <c r="AD727" t="s">
        <v>3973</v>
      </c>
      <c r="AE727">
        <v>269</v>
      </c>
      <c r="AF727" t="str">
        <f t="shared" si="267"/>
        <v>Very Low</v>
      </c>
      <c r="AG727" t="s">
        <v>9</v>
      </c>
      <c r="AH727" t="s">
        <v>10</v>
      </c>
      <c r="AI727" t="s">
        <v>11</v>
      </c>
      <c r="AJ727" t="str">
        <f t="shared" si="268"/>
        <v>Teen</v>
      </c>
      <c r="AK727">
        <v>60000000</v>
      </c>
      <c r="AL727" t="str">
        <f t="shared" si="269"/>
        <v>Medium Budget</v>
      </c>
      <c r="AM727">
        <v>2002</v>
      </c>
      <c r="AN727">
        <f t="shared" si="270"/>
        <v>23</v>
      </c>
      <c r="AO727" t="str">
        <f t="shared" si="271"/>
        <v>Old Classic</v>
      </c>
      <c r="AP727">
        <v>976</v>
      </c>
      <c r="AQ727" t="str">
        <f t="shared" si="272"/>
        <v>Very Low</v>
      </c>
      <c r="AR727">
        <v>6.1</v>
      </c>
      <c r="AS727" t="str">
        <f t="shared" si="273"/>
        <v>Average</v>
      </c>
      <c r="AT727">
        <v>1.85</v>
      </c>
      <c r="AU727" t="str">
        <f t="shared" si="274"/>
        <v>HDTV / Widescreen</v>
      </c>
      <c r="AV727">
        <v>0</v>
      </c>
      <c r="AW727" t="str">
        <f t="shared" si="275"/>
        <v>Very Low</v>
      </c>
    </row>
    <row r="728" spans="1:49" x14ac:dyDescent="0.3">
      <c r="A728" t="s">
        <v>0</v>
      </c>
      <c r="B728" t="s">
        <v>772</v>
      </c>
      <c r="C728">
        <v>131</v>
      </c>
      <c r="D728" t="str">
        <f t="shared" si="255"/>
        <v>Low</v>
      </c>
      <c r="E728">
        <v>83</v>
      </c>
      <c r="F728" t="str">
        <f t="shared" si="256"/>
        <v>1h 23m</v>
      </c>
      <c r="G728" t="str">
        <f t="shared" si="257"/>
        <v>Featurette</v>
      </c>
      <c r="H728">
        <v>35</v>
      </c>
      <c r="I728" t="str">
        <f t="shared" si="258"/>
        <v>Very Low</v>
      </c>
      <c r="J728">
        <v>754</v>
      </c>
      <c r="K728" t="str">
        <f t="shared" si="259"/>
        <v>Very Low</v>
      </c>
      <c r="L728" t="s">
        <v>3974</v>
      </c>
      <c r="M728">
        <v>13000</v>
      </c>
      <c r="N728" t="str">
        <f t="shared" si="260"/>
        <v>Medium</v>
      </c>
      <c r="O728">
        <v>90646554</v>
      </c>
      <c r="P728" t="str">
        <f t="shared" si="261"/>
        <v>Hit</v>
      </c>
      <c r="Q728" t="s">
        <v>442</v>
      </c>
      <c r="R728" t="str">
        <f t="shared" si="262"/>
        <v>Adventure</v>
      </c>
      <c r="S728">
        <f t="shared" si="263"/>
        <v>4</v>
      </c>
      <c r="T728" t="s">
        <v>1755</v>
      </c>
      <c r="U728" t="s">
        <v>3975</v>
      </c>
      <c r="V728">
        <v>124641</v>
      </c>
      <c r="W728" t="str">
        <f t="shared" si="264"/>
        <v>Medium</v>
      </c>
      <c r="X728">
        <v>25788</v>
      </c>
      <c r="Y728" t="str">
        <f t="shared" si="265"/>
        <v>Medium</v>
      </c>
      <c r="Z728" t="s">
        <v>3976</v>
      </c>
      <c r="AA728">
        <v>0</v>
      </c>
      <c r="AB728" t="str">
        <f t="shared" si="266"/>
        <v>Symbolic Poster</v>
      </c>
      <c r="AC728" t="s">
        <v>3977</v>
      </c>
      <c r="AD728" t="s">
        <v>3978</v>
      </c>
      <c r="AE728">
        <v>289</v>
      </c>
      <c r="AF728" t="str">
        <f t="shared" si="267"/>
        <v>Very Low</v>
      </c>
      <c r="AG728" t="s">
        <v>9</v>
      </c>
      <c r="AH728" t="s">
        <v>10</v>
      </c>
      <c r="AI728" t="s">
        <v>66</v>
      </c>
      <c r="AJ728" t="str">
        <f t="shared" si="268"/>
        <v>Family</v>
      </c>
      <c r="AK728">
        <v>105000000</v>
      </c>
      <c r="AL728" t="str">
        <f t="shared" si="269"/>
        <v>High Budget</v>
      </c>
      <c r="AM728">
        <v>1998</v>
      </c>
      <c r="AN728">
        <f t="shared" si="270"/>
        <v>27</v>
      </c>
      <c r="AO728" t="str">
        <f t="shared" si="271"/>
        <v>Old Classic</v>
      </c>
      <c r="AP728">
        <v>11000</v>
      </c>
      <c r="AQ728" t="str">
        <f t="shared" si="272"/>
        <v>Medium</v>
      </c>
      <c r="AR728">
        <v>6.6</v>
      </c>
      <c r="AS728" t="str">
        <f t="shared" si="273"/>
        <v>Average</v>
      </c>
      <c r="AT728">
        <v>1.85</v>
      </c>
      <c r="AU728" t="str">
        <f t="shared" si="274"/>
        <v>HDTV / Widescreen</v>
      </c>
      <c r="AV728">
        <v>0</v>
      </c>
      <c r="AW728" t="str">
        <f t="shared" si="275"/>
        <v>Very Low</v>
      </c>
    </row>
    <row r="729" spans="1:49" x14ac:dyDescent="0.3">
      <c r="A729" t="s">
        <v>0</v>
      </c>
      <c r="B729" t="s">
        <v>3979</v>
      </c>
      <c r="C729">
        <v>166</v>
      </c>
      <c r="D729" t="str">
        <f t="shared" si="255"/>
        <v>Low</v>
      </c>
      <c r="E729">
        <v>113</v>
      </c>
      <c r="F729" t="str">
        <f t="shared" si="256"/>
        <v>1h 53m</v>
      </c>
      <c r="G729" t="str">
        <f t="shared" si="257"/>
        <v>Standard Movie</v>
      </c>
      <c r="H729">
        <v>0</v>
      </c>
      <c r="I729" t="str">
        <f t="shared" si="258"/>
        <v>Very Low</v>
      </c>
      <c r="J729">
        <v>721</v>
      </c>
      <c r="K729" t="str">
        <f t="shared" si="259"/>
        <v>Very Low</v>
      </c>
      <c r="L729" t="s">
        <v>1951</v>
      </c>
      <c r="M729">
        <v>4000</v>
      </c>
      <c r="N729" t="str">
        <f t="shared" si="260"/>
        <v>Low</v>
      </c>
      <c r="O729">
        <v>109176215</v>
      </c>
      <c r="P729" t="str">
        <f t="shared" si="261"/>
        <v>Hit</v>
      </c>
      <c r="Q729" t="s">
        <v>1642</v>
      </c>
      <c r="R729" t="str">
        <f t="shared" si="262"/>
        <v>Comedy</v>
      </c>
      <c r="S729">
        <f t="shared" si="263"/>
        <v>1</v>
      </c>
      <c r="T729" t="s">
        <v>221</v>
      </c>
      <c r="U729" t="s">
        <v>3980</v>
      </c>
      <c r="V729">
        <v>83506</v>
      </c>
      <c r="W729" t="str">
        <f t="shared" si="264"/>
        <v>Medium</v>
      </c>
      <c r="X729">
        <v>8172</v>
      </c>
      <c r="Y729" t="str">
        <f t="shared" si="265"/>
        <v>Low</v>
      </c>
      <c r="Z729" t="s">
        <v>3981</v>
      </c>
      <c r="AA729">
        <v>6</v>
      </c>
      <c r="AB729" t="str">
        <f t="shared" si="266"/>
        <v>Ensemble Poster</v>
      </c>
      <c r="AC729" t="s">
        <v>3982</v>
      </c>
      <c r="AD729" t="s">
        <v>3983</v>
      </c>
      <c r="AE729">
        <v>144</v>
      </c>
      <c r="AF729" t="str">
        <f t="shared" si="267"/>
        <v>Very Low</v>
      </c>
      <c r="AG729" t="s">
        <v>9</v>
      </c>
      <c r="AH729" t="s">
        <v>10</v>
      </c>
      <c r="AI729" t="s">
        <v>11</v>
      </c>
      <c r="AJ729" t="str">
        <f t="shared" si="268"/>
        <v>Teen</v>
      </c>
      <c r="AK729">
        <v>60000000</v>
      </c>
      <c r="AL729" t="str">
        <f t="shared" si="269"/>
        <v>Medium Budget</v>
      </c>
      <c r="AM729">
        <v>2009</v>
      </c>
      <c r="AN729">
        <f t="shared" si="270"/>
        <v>16</v>
      </c>
      <c r="AO729" t="str">
        <f t="shared" si="271"/>
        <v>Old Classic</v>
      </c>
      <c r="AP729">
        <v>722</v>
      </c>
      <c r="AQ729" t="str">
        <f t="shared" si="272"/>
        <v>Very Low</v>
      </c>
      <c r="AR729">
        <v>5.5</v>
      </c>
      <c r="AS729" t="str">
        <f t="shared" si="273"/>
        <v>Below Average</v>
      </c>
      <c r="AT729">
        <v>1.85</v>
      </c>
      <c r="AU729" t="str">
        <f t="shared" si="274"/>
        <v>HDTV / Widescreen</v>
      </c>
      <c r="AV729">
        <v>0</v>
      </c>
      <c r="AW729" t="str">
        <f t="shared" si="275"/>
        <v>Very Low</v>
      </c>
    </row>
    <row r="730" spans="1:49" x14ac:dyDescent="0.3">
      <c r="A730" t="s">
        <v>0</v>
      </c>
      <c r="B730" t="s">
        <v>1710</v>
      </c>
      <c r="C730">
        <v>60</v>
      </c>
      <c r="D730" t="str">
        <f t="shared" si="255"/>
        <v>Low</v>
      </c>
      <c r="E730">
        <v>107</v>
      </c>
      <c r="F730" t="str">
        <f t="shared" si="256"/>
        <v>1h 47m</v>
      </c>
      <c r="G730" t="str">
        <f t="shared" si="257"/>
        <v>Standard Movie</v>
      </c>
      <c r="H730">
        <v>12000</v>
      </c>
      <c r="I730" t="str">
        <f t="shared" si="258"/>
        <v>Medium</v>
      </c>
      <c r="J730">
        <v>695</v>
      </c>
      <c r="K730" t="str">
        <f t="shared" si="259"/>
        <v>Very Low</v>
      </c>
      <c r="L730" t="s">
        <v>1660</v>
      </c>
      <c r="M730">
        <v>10000</v>
      </c>
      <c r="N730" t="str">
        <f t="shared" si="260"/>
        <v>Low</v>
      </c>
      <c r="O730">
        <v>82670733</v>
      </c>
      <c r="P730" t="str">
        <f t="shared" si="261"/>
        <v>Hit</v>
      </c>
      <c r="Q730" t="s">
        <v>3236</v>
      </c>
      <c r="R730" t="str">
        <f t="shared" si="262"/>
        <v>Action</v>
      </c>
      <c r="S730">
        <f t="shared" si="263"/>
        <v>3</v>
      </c>
      <c r="T730" t="s">
        <v>494</v>
      </c>
      <c r="U730" t="s">
        <v>3984</v>
      </c>
      <c r="V730">
        <v>60476</v>
      </c>
      <c r="W730" t="str">
        <f t="shared" si="264"/>
        <v>Medium</v>
      </c>
      <c r="X730">
        <v>14006</v>
      </c>
      <c r="Y730" t="str">
        <f t="shared" si="265"/>
        <v>Medium</v>
      </c>
      <c r="Z730" t="s">
        <v>1874</v>
      </c>
      <c r="AA730">
        <v>0</v>
      </c>
      <c r="AB730" t="str">
        <f t="shared" si="266"/>
        <v>Symbolic Poster</v>
      </c>
      <c r="AC730" t="s">
        <v>3985</v>
      </c>
      <c r="AD730" t="s">
        <v>3986</v>
      </c>
      <c r="AE730">
        <v>97</v>
      </c>
      <c r="AF730" t="str">
        <f t="shared" si="267"/>
        <v>Very Low</v>
      </c>
      <c r="AG730" t="s">
        <v>9</v>
      </c>
      <c r="AH730" t="s">
        <v>10</v>
      </c>
      <c r="AI730" t="s">
        <v>11</v>
      </c>
      <c r="AJ730" t="str">
        <f t="shared" si="268"/>
        <v>Teen</v>
      </c>
      <c r="AK730">
        <v>60000000</v>
      </c>
      <c r="AL730" t="str">
        <f t="shared" si="269"/>
        <v>Medium Budget</v>
      </c>
      <c r="AM730">
        <v>1990</v>
      </c>
      <c r="AN730">
        <f t="shared" si="270"/>
        <v>35</v>
      </c>
      <c r="AO730" t="str">
        <f t="shared" si="271"/>
        <v>Old Classic</v>
      </c>
      <c r="AP730">
        <v>3000</v>
      </c>
      <c r="AQ730" t="str">
        <f t="shared" si="272"/>
        <v>Low</v>
      </c>
      <c r="AR730">
        <v>5.9</v>
      </c>
      <c r="AS730" t="str">
        <f t="shared" si="273"/>
        <v>Below Average</v>
      </c>
      <c r="AT730">
        <v>2.35</v>
      </c>
      <c r="AU730" t="str">
        <f t="shared" si="274"/>
        <v>Cinematic Widescreen</v>
      </c>
      <c r="AV730">
        <v>0</v>
      </c>
      <c r="AW730" t="str">
        <f t="shared" si="275"/>
        <v>Very Low</v>
      </c>
    </row>
    <row r="731" spans="1:49" x14ac:dyDescent="0.3">
      <c r="A731" t="s">
        <v>0</v>
      </c>
      <c r="B731" t="s">
        <v>2583</v>
      </c>
      <c r="C731">
        <v>77</v>
      </c>
      <c r="D731" t="str">
        <f t="shared" si="255"/>
        <v>Low</v>
      </c>
      <c r="E731">
        <v>94</v>
      </c>
      <c r="F731" t="str">
        <f t="shared" si="256"/>
        <v>1h 34m</v>
      </c>
      <c r="G731" t="str">
        <f t="shared" si="257"/>
        <v>Standard Movie</v>
      </c>
      <c r="H731">
        <v>163</v>
      </c>
      <c r="I731" t="str">
        <f t="shared" si="258"/>
        <v>Very Low</v>
      </c>
      <c r="J731">
        <v>2000</v>
      </c>
      <c r="K731" t="str">
        <f t="shared" si="259"/>
        <v>Low</v>
      </c>
      <c r="L731" t="s">
        <v>3987</v>
      </c>
      <c r="M731">
        <v>12000</v>
      </c>
      <c r="N731" t="str">
        <f t="shared" si="260"/>
        <v>Medium</v>
      </c>
      <c r="O731">
        <v>82569532</v>
      </c>
      <c r="P731" t="str">
        <f t="shared" si="261"/>
        <v>Hit</v>
      </c>
      <c r="Q731" t="s">
        <v>2329</v>
      </c>
      <c r="R731" t="str">
        <f t="shared" si="262"/>
        <v>Adventure</v>
      </c>
      <c r="S731">
        <f t="shared" si="263"/>
        <v>3</v>
      </c>
      <c r="T731" t="s">
        <v>1078</v>
      </c>
      <c r="U731" t="s">
        <v>3988</v>
      </c>
      <c r="V731">
        <v>42737</v>
      </c>
      <c r="W731" t="str">
        <f t="shared" si="264"/>
        <v>Low</v>
      </c>
      <c r="X731">
        <v>20348</v>
      </c>
      <c r="Y731" t="str">
        <f t="shared" si="265"/>
        <v>Medium</v>
      </c>
      <c r="Z731" t="s">
        <v>3989</v>
      </c>
      <c r="AA731">
        <v>6</v>
      </c>
      <c r="AB731" t="str">
        <f t="shared" si="266"/>
        <v>Ensemble Poster</v>
      </c>
      <c r="AC731" t="s">
        <v>3990</v>
      </c>
      <c r="AD731" t="s">
        <v>3991</v>
      </c>
      <c r="AE731">
        <v>128</v>
      </c>
      <c r="AF731" t="str">
        <f t="shared" si="267"/>
        <v>Very Low</v>
      </c>
      <c r="AG731" t="s">
        <v>9</v>
      </c>
      <c r="AH731" t="s">
        <v>10</v>
      </c>
      <c r="AI731" t="s">
        <v>66</v>
      </c>
      <c r="AJ731" t="str">
        <f t="shared" si="268"/>
        <v>Family</v>
      </c>
      <c r="AK731">
        <v>60000000</v>
      </c>
      <c r="AL731" t="str">
        <f t="shared" si="269"/>
        <v>Medium Budget</v>
      </c>
      <c r="AM731">
        <v>2005</v>
      </c>
      <c r="AN731">
        <f t="shared" si="270"/>
        <v>20</v>
      </c>
      <c r="AO731" t="str">
        <f t="shared" si="271"/>
        <v>Old Classic</v>
      </c>
      <c r="AP731">
        <v>3000</v>
      </c>
      <c r="AQ731" t="str">
        <f t="shared" si="272"/>
        <v>Low</v>
      </c>
      <c r="AR731">
        <v>5.4</v>
      </c>
      <c r="AS731" t="str">
        <f t="shared" si="273"/>
        <v>Below Average</v>
      </c>
      <c r="AT731">
        <v>2.35</v>
      </c>
      <c r="AU731" t="str">
        <f t="shared" si="274"/>
        <v>Cinematic Widescreen</v>
      </c>
      <c r="AV731">
        <v>781</v>
      </c>
      <c r="AW731" t="str">
        <f t="shared" si="275"/>
        <v>Very Low</v>
      </c>
    </row>
    <row r="732" spans="1:49" x14ac:dyDescent="0.3">
      <c r="A732" t="s">
        <v>0</v>
      </c>
      <c r="B732" t="s">
        <v>3992</v>
      </c>
      <c r="C732">
        <v>249</v>
      </c>
      <c r="D732" t="str">
        <f t="shared" si="255"/>
        <v>Medium</v>
      </c>
      <c r="E732">
        <v>132</v>
      </c>
      <c r="F732" t="str">
        <f t="shared" si="256"/>
        <v>2h 12m</v>
      </c>
      <c r="G732" t="str">
        <f t="shared" si="257"/>
        <v>Long Movie</v>
      </c>
      <c r="H732">
        <v>47</v>
      </c>
      <c r="I732" t="str">
        <f t="shared" si="258"/>
        <v>Very Low</v>
      </c>
      <c r="J732">
        <v>240</v>
      </c>
      <c r="K732" t="str">
        <f t="shared" si="259"/>
        <v>Very Low</v>
      </c>
      <c r="L732" t="s">
        <v>2634</v>
      </c>
      <c r="M732">
        <v>988</v>
      </c>
      <c r="N732" t="str">
        <f t="shared" si="260"/>
        <v>Low</v>
      </c>
      <c r="O732">
        <v>81687587</v>
      </c>
      <c r="P732" t="str">
        <f t="shared" si="261"/>
        <v>Hit</v>
      </c>
      <c r="Q732" t="s">
        <v>2784</v>
      </c>
      <c r="R732" t="str">
        <f t="shared" si="262"/>
        <v>Action</v>
      </c>
      <c r="S732">
        <f t="shared" si="263"/>
        <v>3</v>
      </c>
      <c r="T732" t="s">
        <v>3993</v>
      </c>
      <c r="U732" t="s">
        <v>3994</v>
      </c>
      <c r="V732">
        <v>138246</v>
      </c>
      <c r="W732" t="str">
        <f t="shared" si="264"/>
        <v>Medium</v>
      </c>
      <c r="X732">
        <v>2517</v>
      </c>
      <c r="Y732" t="str">
        <f t="shared" si="265"/>
        <v>Low</v>
      </c>
      <c r="Z732" t="s">
        <v>3995</v>
      </c>
      <c r="AA732">
        <v>0</v>
      </c>
      <c r="AB732" t="str">
        <f t="shared" si="266"/>
        <v>Symbolic Poster</v>
      </c>
      <c r="AC732" t="s">
        <v>3996</v>
      </c>
      <c r="AD732" t="s">
        <v>3997</v>
      </c>
      <c r="AE732">
        <v>360</v>
      </c>
      <c r="AF732" t="str">
        <f t="shared" si="267"/>
        <v>Very Low</v>
      </c>
      <c r="AG732" t="s">
        <v>9</v>
      </c>
      <c r="AH732" t="s">
        <v>10</v>
      </c>
      <c r="AI732" t="s">
        <v>11</v>
      </c>
      <c r="AJ732" t="str">
        <f t="shared" si="268"/>
        <v>Teen</v>
      </c>
      <c r="AK732">
        <v>61000000</v>
      </c>
      <c r="AL732" t="str">
        <f t="shared" si="269"/>
        <v>Medium Budget</v>
      </c>
      <c r="AM732">
        <v>2015</v>
      </c>
      <c r="AN732">
        <f t="shared" si="270"/>
        <v>10</v>
      </c>
      <c r="AO732" t="str">
        <f t="shared" si="271"/>
        <v>Modern Classic</v>
      </c>
      <c r="AP732">
        <v>960</v>
      </c>
      <c r="AQ732" t="str">
        <f t="shared" si="272"/>
        <v>Very Low</v>
      </c>
      <c r="AR732">
        <v>6.4</v>
      </c>
      <c r="AS732" t="str">
        <f t="shared" si="273"/>
        <v>Average</v>
      </c>
      <c r="AT732">
        <v>2.35</v>
      </c>
      <c r="AU732" t="str">
        <f t="shared" si="274"/>
        <v>Cinematic Widescreen</v>
      </c>
      <c r="AV732">
        <v>24000</v>
      </c>
      <c r="AW732" t="str">
        <f t="shared" si="275"/>
        <v>Medium</v>
      </c>
    </row>
    <row r="733" spans="1:49" x14ac:dyDescent="0.3">
      <c r="A733" t="s">
        <v>0</v>
      </c>
      <c r="B733" t="s">
        <v>3998</v>
      </c>
      <c r="C733">
        <v>213</v>
      </c>
      <c r="D733" t="str">
        <f t="shared" si="255"/>
        <v>Medium</v>
      </c>
      <c r="E733">
        <v>140</v>
      </c>
      <c r="F733" t="str">
        <f t="shared" si="256"/>
        <v>2h 20m</v>
      </c>
      <c r="G733" t="str">
        <f t="shared" si="257"/>
        <v>Long Movie</v>
      </c>
      <c r="H733">
        <v>708</v>
      </c>
      <c r="I733" t="str">
        <f t="shared" si="258"/>
        <v>Very Low</v>
      </c>
      <c r="J733">
        <v>745</v>
      </c>
      <c r="K733" t="str">
        <f t="shared" si="259"/>
        <v>Very Low</v>
      </c>
      <c r="L733" t="s">
        <v>1498</v>
      </c>
      <c r="M733">
        <v>11000</v>
      </c>
      <c r="N733" t="str">
        <f t="shared" si="260"/>
        <v>Medium</v>
      </c>
      <c r="O733">
        <v>80574010</v>
      </c>
      <c r="P733" t="str">
        <f t="shared" si="261"/>
        <v>Hit</v>
      </c>
      <c r="Q733" t="s">
        <v>185</v>
      </c>
      <c r="R733" t="str">
        <f t="shared" si="262"/>
        <v>Drama</v>
      </c>
      <c r="S733">
        <f t="shared" si="263"/>
        <v>2</v>
      </c>
      <c r="T733" t="s">
        <v>51</v>
      </c>
      <c r="U733" t="s">
        <v>3999</v>
      </c>
      <c r="V733">
        <v>63493</v>
      </c>
      <c r="W733" t="str">
        <f t="shared" si="264"/>
        <v>Medium</v>
      </c>
      <c r="X733">
        <v>20440</v>
      </c>
      <c r="Y733" t="str">
        <f t="shared" si="265"/>
        <v>Medium</v>
      </c>
      <c r="Z733" t="s">
        <v>1022</v>
      </c>
      <c r="AA733">
        <v>1</v>
      </c>
      <c r="AB733" t="str">
        <f t="shared" si="266"/>
        <v>Solo Star Poster</v>
      </c>
      <c r="AC733" t="s">
        <v>4000</v>
      </c>
      <c r="AD733" t="s">
        <v>4001</v>
      </c>
      <c r="AE733">
        <v>302</v>
      </c>
      <c r="AF733" t="str">
        <f t="shared" si="267"/>
        <v>Very Low</v>
      </c>
      <c r="AG733" t="s">
        <v>9</v>
      </c>
      <c r="AH733" t="s">
        <v>10</v>
      </c>
      <c r="AI733" t="s">
        <v>11</v>
      </c>
      <c r="AJ733" t="str">
        <f t="shared" si="268"/>
        <v>Teen</v>
      </c>
      <c r="AK733">
        <v>60000000</v>
      </c>
      <c r="AL733" t="str">
        <f t="shared" si="269"/>
        <v>Medium Budget</v>
      </c>
      <c r="AM733">
        <v>2010</v>
      </c>
      <c r="AN733">
        <f t="shared" si="270"/>
        <v>15</v>
      </c>
      <c r="AO733" t="str">
        <f t="shared" si="271"/>
        <v>Modern Classic</v>
      </c>
      <c r="AP733">
        <v>8000</v>
      </c>
      <c r="AQ733" t="str">
        <f t="shared" si="272"/>
        <v>Low</v>
      </c>
      <c r="AR733">
        <v>5.7</v>
      </c>
      <c r="AS733" t="str">
        <f t="shared" si="273"/>
        <v>Below Average</v>
      </c>
      <c r="AT733">
        <v>1.85</v>
      </c>
      <c r="AU733" t="str">
        <f t="shared" si="274"/>
        <v>HDTV / Widescreen</v>
      </c>
      <c r="AV733">
        <v>26000</v>
      </c>
      <c r="AW733" t="str">
        <f t="shared" si="275"/>
        <v>Medium</v>
      </c>
    </row>
    <row r="734" spans="1:49" x14ac:dyDescent="0.3">
      <c r="A734" t="s">
        <v>0</v>
      </c>
      <c r="B734" t="s">
        <v>231</v>
      </c>
      <c r="C734">
        <v>121</v>
      </c>
      <c r="D734" t="str">
        <f t="shared" si="255"/>
        <v>Low</v>
      </c>
      <c r="E734">
        <v>125</v>
      </c>
      <c r="F734" t="str">
        <f t="shared" si="256"/>
        <v>2h 5m</v>
      </c>
      <c r="G734" t="str">
        <f t="shared" si="257"/>
        <v>Long Movie</v>
      </c>
      <c r="H734">
        <v>420</v>
      </c>
      <c r="I734" t="str">
        <f t="shared" si="258"/>
        <v>Very Low</v>
      </c>
      <c r="J734">
        <v>627</v>
      </c>
      <c r="K734" t="str">
        <f t="shared" si="259"/>
        <v>Very Low</v>
      </c>
      <c r="L734" t="s">
        <v>223</v>
      </c>
      <c r="M734">
        <v>12000</v>
      </c>
      <c r="N734" t="str">
        <f t="shared" si="260"/>
        <v>Medium</v>
      </c>
      <c r="O734">
        <v>75764085</v>
      </c>
      <c r="P734" t="str">
        <f t="shared" si="261"/>
        <v>Hit</v>
      </c>
      <c r="Q734" t="s">
        <v>2461</v>
      </c>
      <c r="R734" t="str">
        <f t="shared" si="262"/>
        <v>Comedy</v>
      </c>
      <c r="S734">
        <f t="shared" si="263"/>
        <v>4</v>
      </c>
      <c r="T734" t="s">
        <v>676</v>
      </c>
      <c r="U734" t="s">
        <v>4002</v>
      </c>
      <c r="V734">
        <v>85844</v>
      </c>
      <c r="W734" t="str">
        <f t="shared" si="264"/>
        <v>Medium</v>
      </c>
      <c r="X734">
        <v>16646</v>
      </c>
      <c r="Y734" t="str">
        <f t="shared" si="265"/>
        <v>Medium</v>
      </c>
      <c r="Z734" t="s">
        <v>2064</v>
      </c>
      <c r="AA734">
        <v>1</v>
      </c>
      <c r="AB734" t="str">
        <f t="shared" si="266"/>
        <v>Solo Star Poster</v>
      </c>
      <c r="AC734" t="s">
        <v>4003</v>
      </c>
      <c r="AD734" t="s">
        <v>4004</v>
      </c>
      <c r="AE734">
        <v>322</v>
      </c>
      <c r="AF734" t="str">
        <f t="shared" si="267"/>
        <v>Very Low</v>
      </c>
      <c r="AG734" t="s">
        <v>9</v>
      </c>
      <c r="AH734" t="s">
        <v>10</v>
      </c>
      <c r="AI734" t="s">
        <v>11</v>
      </c>
      <c r="AJ734" t="str">
        <f t="shared" si="268"/>
        <v>Teen</v>
      </c>
      <c r="AK734">
        <v>60000000</v>
      </c>
      <c r="AL734" t="str">
        <f t="shared" si="269"/>
        <v>Medium Budget</v>
      </c>
      <c r="AM734">
        <v>2000</v>
      </c>
      <c r="AN734">
        <f t="shared" si="270"/>
        <v>25</v>
      </c>
      <c r="AO734" t="str">
        <f t="shared" si="271"/>
        <v>Old Classic</v>
      </c>
      <c r="AP734">
        <v>3000</v>
      </c>
      <c r="AQ734" t="str">
        <f t="shared" si="272"/>
        <v>Low</v>
      </c>
      <c r="AR734">
        <v>6.7</v>
      </c>
      <c r="AS734" t="str">
        <f t="shared" si="273"/>
        <v>Average</v>
      </c>
      <c r="AT734">
        <v>2.35</v>
      </c>
      <c r="AU734" t="str">
        <f t="shared" si="274"/>
        <v>Cinematic Widescreen</v>
      </c>
      <c r="AV734">
        <v>0</v>
      </c>
      <c r="AW734" t="str">
        <f t="shared" si="275"/>
        <v>Very Low</v>
      </c>
    </row>
    <row r="735" spans="1:49" x14ac:dyDescent="0.3">
      <c r="A735" t="s">
        <v>0</v>
      </c>
      <c r="B735" t="s">
        <v>1228</v>
      </c>
      <c r="C735">
        <v>315</v>
      </c>
      <c r="D735" t="str">
        <f t="shared" si="255"/>
        <v>Medium</v>
      </c>
      <c r="E735">
        <v>111</v>
      </c>
      <c r="F735" t="str">
        <f t="shared" si="256"/>
        <v>1h 51m</v>
      </c>
      <c r="G735" t="str">
        <f t="shared" si="257"/>
        <v>Standard Movie</v>
      </c>
      <c r="H735">
        <v>124</v>
      </c>
      <c r="I735" t="str">
        <f t="shared" si="258"/>
        <v>Very Low</v>
      </c>
      <c r="J735">
        <v>357</v>
      </c>
      <c r="K735" t="str">
        <f t="shared" si="259"/>
        <v>Very Low</v>
      </c>
      <c r="L735" t="s">
        <v>437</v>
      </c>
      <c r="M735">
        <v>13000</v>
      </c>
      <c r="N735" t="str">
        <f t="shared" si="260"/>
        <v>Medium</v>
      </c>
      <c r="O735">
        <v>90356857</v>
      </c>
      <c r="P735" t="str">
        <f t="shared" si="261"/>
        <v>Hit</v>
      </c>
      <c r="Q735" t="s">
        <v>393</v>
      </c>
      <c r="R735" t="str">
        <f t="shared" si="262"/>
        <v>Action</v>
      </c>
      <c r="S735">
        <f t="shared" si="263"/>
        <v>4</v>
      </c>
      <c r="T735" t="s">
        <v>948</v>
      </c>
      <c r="U735" t="s">
        <v>4005</v>
      </c>
      <c r="V735">
        <v>238916</v>
      </c>
      <c r="W735" t="str">
        <f t="shared" si="264"/>
        <v>High</v>
      </c>
      <c r="X735">
        <v>24928</v>
      </c>
      <c r="Y735" t="str">
        <f t="shared" si="265"/>
        <v>Medium</v>
      </c>
      <c r="Z735" t="s">
        <v>4006</v>
      </c>
      <c r="AA735">
        <v>4</v>
      </c>
      <c r="AB735" t="str">
        <f t="shared" si="266"/>
        <v>Ensemble Poster</v>
      </c>
      <c r="AC735" t="s">
        <v>4007</v>
      </c>
      <c r="AD735" t="s">
        <v>4008</v>
      </c>
      <c r="AE735">
        <v>328</v>
      </c>
      <c r="AF735" t="str">
        <f t="shared" si="267"/>
        <v>Very Low</v>
      </c>
      <c r="AG735" t="s">
        <v>9</v>
      </c>
      <c r="AH735" t="s">
        <v>10</v>
      </c>
      <c r="AI735" t="s">
        <v>11</v>
      </c>
      <c r="AJ735" t="str">
        <f t="shared" si="268"/>
        <v>Teen</v>
      </c>
      <c r="AK735">
        <v>58000000</v>
      </c>
      <c r="AL735" t="str">
        <f t="shared" si="269"/>
        <v>Medium Budget</v>
      </c>
      <c r="AM735">
        <v>2010</v>
      </c>
      <c r="AN735">
        <f t="shared" si="270"/>
        <v>15</v>
      </c>
      <c r="AO735" t="str">
        <f t="shared" si="271"/>
        <v>Modern Classic</v>
      </c>
      <c r="AP735">
        <v>11000</v>
      </c>
      <c r="AQ735" t="str">
        <f t="shared" si="272"/>
        <v>Medium</v>
      </c>
      <c r="AR735">
        <v>7.1</v>
      </c>
      <c r="AS735" t="str">
        <f t="shared" si="273"/>
        <v>Good</v>
      </c>
      <c r="AT735">
        <v>2.35</v>
      </c>
      <c r="AU735" t="str">
        <f t="shared" si="274"/>
        <v>Cinematic Widescreen</v>
      </c>
      <c r="AV735">
        <v>32000</v>
      </c>
      <c r="AW735" t="str">
        <f t="shared" si="275"/>
        <v>Medium</v>
      </c>
    </row>
    <row r="736" spans="1:49" x14ac:dyDescent="0.3">
      <c r="A736" t="s">
        <v>0</v>
      </c>
      <c r="B736" t="s">
        <v>731</v>
      </c>
      <c r="C736">
        <v>171</v>
      </c>
      <c r="D736" t="str">
        <f t="shared" si="255"/>
        <v>Low</v>
      </c>
      <c r="E736">
        <v>156</v>
      </c>
      <c r="F736" t="str">
        <f t="shared" si="256"/>
        <v>2h 36m</v>
      </c>
      <c r="G736" t="str">
        <f t="shared" si="257"/>
        <v>Long Movie</v>
      </c>
      <c r="H736">
        <v>0</v>
      </c>
      <c r="I736" t="str">
        <f t="shared" si="258"/>
        <v>Very Low</v>
      </c>
      <c r="J736">
        <v>1000</v>
      </c>
      <c r="K736" t="str">
        <f t="shared" si="259"/>
        <v>Very Low</v>
      </c>
      <c r="L736" t="s">
        <v>507</v>
      </c>
      <c r="M736">
        <v>14000</v>
      </c>
      <c r="N736" t="str">
        <f t="shared" si="260"/>
        <v>Medium</v>
      </c>
      <c r="O736">
        <v>75530832</v>
      </c>
      <c r="P736" t="str">
        <f t="shared" si="261"/>
        <v>Hit</v>
      </c>
      <c r="Q736" t="s">
        <v>3765</v>
      </c>
      <c r="R736" t="str">
        <f t="shared" si="262"/>
        <v>Drama</v>
      </c>
      <c r="S736">
        <f t="shared" si="263"/>
        <v>2</v>
      </c>
      <c r="T736" t="s">
        <v>2353</v>
      </c>
      <c r="U736" t="s">
        <v>4009</v>
      </c>
      <c r="V736">
        <v>97047</v>
      </c>
      <c r="W736" t="str">
        <f t="shared" si="264"/>
        <v>Medium</v>
      </c>
      <c r="X736">
        <v>20761</v>
      </c>
      <c r="Y736" t="str">
        <f t="shared" si="265"/>
        <v>Medium</v>
      </c>
      <c r="Z736" t="s">
        <v>2090</v>
      </c>
      <c r="AA736">
        <v>5</v>
      </c>
      <c r="AB736" t="str">
        <f t="shared" si="266"/>
        <v>Ensemble Poster</v>
      </c>
      <c r="AC736" t="s">
        <v>4010</v>
      </c>
      <c r="AD736" t="s">
        <v>4011</v>
      </c>
      <c r="AE736">
        <v>452</v>
      </c>
      <c r="AF736" t="str">
        <f t="shared" si="267"/>
        <v>Very Low</v>
      </c>
      <c r="AG736" t="s">
        <v>9</v>
      </c>
      <c r="AH736" t="s">
        <v>10</v>
      </c>
      <c r="AI736" t="s">
        <v>556</v>
      </c>
      <c r="AJ736" t="str">
        <f t="shared" si="268"/>
        <v>Adult</v>
      </c>
      <c r="AK736">
        <v>55000000</v>
      </c>
      <c r="AL736" t="str">
        <f t="shared" si="269"/>
        <v>Medium Budget</v>
      </c>
      <c r="AM736">
        <v>1999</v>
      </c>
      <c r="AN736">
        <f t="shared" si="270"/>
        <v>26</v>
      </c>
      <c r="AO736" t="str">
        <f t="shared" si="271"/>
        <v>Old Classic</v>
      </c>
      <c r="AP736">
        <v>2000</v>
      </c>
      <c r="AQ736" t="str">
        <f t="shared" si="272"/>
        <v>Low</v>
      </c>
      <c r="AR736">
        <v>6.8</v>
      </c>
      <c r="AS736" t="str">
        <f t="shared" si="273"/>
        <v>Average</v>
      </c>
      <c r="AT736">
        <v>2.35</v>
      </c>
      <c r="AU736" t="str">
        <f t="shared" si="274"/>
        <v>Cinematic Widescreen</v>
      </c>
      <c r="AV736">
        <v>0</v>
      </c>
      <c r="AW736" t="str">
        <f t="shared" si="275"/>
        <v>Very Low</v>
      </c>
    </row>
    <row r="737" spans="1:49" x14ac:dyDescent="0.3">
      <c r="A737" t="s">
        <v>0</v>
      </c>
      <c r="B737" t="s">
        <v>4012</v>
      </c>
      <c r="C737">
        <v>96</v>
      </c>
      <c r="D737" t="str">
        <f t="shared" si="255"/>
        <v>Low</v>
      </c>
      <c r="E737">
        <v>170</v>
      </c>
      <c r="F737" t="str">
        <f t="shared" si="256"/>
        <v>2h 50m</v>
      </c>
      <c r="G737" t="str">
        <f t="shared" si="257"/>
        <v>Long Movie</v>
      </c>
      <c r="H737">
        <v>0</v>
      </c>
      <c r="I737" t="str">
        <f t="shared" si="258"/>
        <v>Very Low</v>
      </c>
      <c r="J737">
        <v>380</v>
      </c>
      <c r="K737" t="str">
        <f t="shared" si="259"/>
        <v>Very Low</v>
      </c>
      <c r="L737" t="s">
        <v>174</v>
      </c>
      <c r="M737">
        <v>19000</v>
      </c>
      <c r="N737" t="str">
        <f t="shared" si="260"/>
        <v>Medium</v>
      </c>
      <c r="O737">
        <v>75370763</v>
      </c>
      <c r="P737" t="str">
        <f t="shared" si="261"/>
        <v>Hit</v>
      </c>
      <c r="Q737" t="s">
        <v>4013</v>
      </c>
      <c r="R737" t="str">
        <f t="shared" si="262"/>
        <v>Drama</v>
      </c>
      <c r="S737">
        <f t="shared" si="263"/>
        <v>3</v>
      </c>
      <c r="T737" t="s">
        <v>71</v>
      </c>
      <c r="U737" t="s">
        <v>4014</v>
      </c>
      <c r="V737">
        <v>32353</v>
      </c>
      <c r="W737" t="str">
        <f t="shared" si="264"/>
        <v>Low</v>
      </c>
      <c r="X737">
        <v>20683</v>
      </c>
      <c r="Y737" t="str">
        <f t="shared" si="265"/>
        <v>Medium</v>
      </c>
      <c r="Z737" t="s">
        <v>4015</v>
      </c>
      <c r="AA737">
        <v>0</v>
      </c>
      <c r="AB737" t="str">
        <f t="shared" si="266"/>
        <v>Symbolic Poster</v>
      </c>
      <c r="AC737" t="s">
        <v>4016</v>
      </c>
      <c r="AD737" t="s">
        <v>4017</v>
      </c>
      <c r="AE737">
        <v>263</v>
      </c>
      <c r="AF737" t="str">
        <f t="shared" si="267"/>
        <v>Very Low</v>
      </c>
      <c r="AG737" t="s">
        <v>9</v>
      </c>
      <c r="AH737" t="s">
        <v>10</v>
      </c>
      <c r="AI737" t="s">
        <v>11</v>
      </c>
      <c r="AJ737" t="str">
        <f t="shared" si="268"/>
        <v>Teen</v>
      </c>
      <c r="AK737">
        <v>60000000</v>
      </c>
      <c r="AL737" t="str">
        <f t="shared" si="269"/>
        <v>Medium Budget</v>
      </c>
      <c r="AM737">
        <v>1998</v>
      </c>
      <c r="AN737">
        <f t="shared" si="270"/>
        <v>27</v>
      </c>
      <c r="AO737" t="str">
        <f t="shared" si="271"/>
        <v>Old Classic</v>
      </c>
      <c r="AP737">
        <v>1000</v>
      </c>
      <c r="AQ737" t="str">
        <f t="shared" si="272"/>
        <v>Very Low</v>
      </c>
      <c r="AR737">
        <v>6.5</v>
      </c>
      <c r="AS737" t="str">
        <f t="shared" si="273"/>
        <v>Average</v>
      </c>
      <c r="AT737">
        <v>1.85</v>
      </c>
      <c r="AU737" t="str">
        <f t="shared" si="274"/>
        <v>HDTV / Widescreen</v>
      </c>
      <c r="AV737">
        <v>0</v>
      </c>
      <c r="AW737" t="str">
        <f t="shared" si="275"/>
        <v>Very Low</v>
      </c>
    </row>
    <row r="738" spans="1:49" x14ac:dyDescent="0.3">
      <c r="A738" t="s">
        <v>0</v>
      </c>
      <c r="B738" t="s">
        <v>1604</v>
      </c>
      <c r="C738">
        <v>299</v>
      </c>
      <c r="D738" t="str">
        <f t="shared" si="255"/>
        <v>Medium</v>
      </c>
      <c r="E738">
        <v>120</v>
      </c>
      <c r="F738" t="str">
        <f t="shared" si="256"/>
        <v>2h 0m</v>
      </c>
      <c r="G738" t="str">
        <f t="shared" si="257"/>
        <v>Standard Movie</v>
      </c>
      <c r="H738">
        <v>0</v>
      </c>
      <c r="I738" t="str">
        <f t="shared" si="258"/>
        <v>Very Low</v>
      </c>
      <c r="J738">
        <v>680</v>
      </c>
      <c r="K738" t="str">
        <f t="shared" si="259"/>
        <v>Very Low</v>
      </c>
      <c r="L738" t="s">
        <v>773</v>
      </c>
      <c r="M738">
        <v>10000</v>
      </c>
      <c r="N738" t="str">
        <f t="shared" si="260"/>
        <v>Low</v>
      </c>
      <c r="O738">
        <v>100003492</v>
      </c>
      <c r="P738" t="str">
        <f t="shared" si="261"/>
        <v>Hit</v>
      </c>
      <c r="Q738" t="s">
        <v>2096</v>
      </c>
      <c r="R738" t="str">
        <f t="shared" si="262"/>
        <v>Crime</v>
      </c>
      <c r="S738">
        <f t="shared" si="263"/>
        <v>3</v>
      </c>
      <c r="T738" t="s">
        <v>494</v>
      </c>
      <c r="U738" t="s">
        <v>4018</v>
      </c>
      <c r="V738">
        <v>293662</v>
      </c>
      <c r="W738" t="str">
        <f t="shared" si="264"/>
        <v>High</v>
      </c>
      <c r="X738">
        <v>13581</v>
      </c>
      <c r="Y738" t="str">
        <f t="shared" si="265"/>
        <v>Medium</v>
      </c>
      <c r="Z738" t="s">
        <v>1808</v>
      </c>
      <c r="AA738">
        <v>0</v>
      </c>
      <c r="AB738" t="str">
        <f t="shared" si="266"/>
        <v>Symbolic Poster</v>
      </c>
      <c r="AC738" t="s">
        <v>4019</v>
      </c>
      <c r="AD738" t="s">
        <v>4020</v>
      </c>
      <c r="AE738">
        <v>836</v>
      </c>
      <c r="AF738" t="str">
        <f t="shared" si="267"/>
        <v>Low</v>
      </c>
      <c r="AG738" t="s">
        <v>9</v>
      </c>
      <c r="AH738" t="s">
        <v>10</v>
      </c>
      <c r="AI738" t="s">
        <v>556</v>
      </c>
      <c r="AJ738" t="str">
        <f t="shared" si="268"/>
        <v>Adult</v>
      </c>
      <c r="AK738">
        <v>65000000</v>
      </c>
      <c r="AL738" t="str">
        <f t="shared" si="269"/>
        <v>Medium Budget</v>
      </c>
      <c r="AM738">
        <v>2004</v>
      </c>
      <c r="AN738">
        <f t="shared" si="270"/>
        <v>21</v>
      </c>
      <c r="AO738" t="str">
        <f t="shared" si="271"/>
        <v>Old Classic</v>
      </c>
      <c r="AP738">
        <v>851</v>
      </c>
      <c r="AQ738" t="str">
        <f t="shared" si="272"/>
        <v>Very Low</v>
      </c>
      <c r="AR738">
        <v>7.6</v>
      </c>
      <c r="AS738" t="str">
        <f t="shared" si="273"/>
        <v>Good</v>
      </c>
      <c r="AT738">
        <v>2.35</v>
      </c>
      <c r="AU738" t="str">
        <f t="shared" si="274"/>
        <v>Cinematic Widescreen</v>
      </c>
      <c r="AV738">
        <v>0</v>
      </c>
      <c r="AW738" t="str">
        <f t="shared" si="275"/>
        <v>Very Low</v>
      </c>
    </row>
    <row r="739" spans="1:49" x14ac:dyDescent="0.3">
      <c r="A739" t="s">
        <v>0</v>
      </c>
      <c r="B739" t="s">
        <v>1728</v>
      </c>
      <c r="C739">
        <v>167</v>
      </c>
      <c r="D739" t="str">
        <f t="shared" si="255"/>
        <v>Low</v>
      </c>
      <c r="E739">
        <v>100</v>
      </c>
      <c r="F739" t="str">
        <f t="shared" si="256"/>
        <v>1h 40m</v>
      </c>
      <c r="G739" t="str">
        <f t="shared" si="257"/>
        <v>Standard Movie</v>
      </c>
      <c r="H739">
        <v>55</v>
      </c>
      <c r="I739" t="str">
        <f t="shared" si="258"/>
        <v>Very Low</v>
      </c>
      <c r="J739">
        <v>416</v>
      </c>
      <c r="K739" t="str">
        <f t="shared" si="259"/>
        <v>Very Low</v>
      </c>
      <c r="L739" t="s">
        <v>2648</v>
      </c>
      <c r="M739">
        <v>12000</v>
      </c>
      <c r="N739" t="str">
        <f t="shared" si="260"/>
        <v>Medium</v>
      </c>
      <c r="O739">
        <v>90341670</v>
      </c>
      <c r="P739" t="str">
        <f t="shared" si="261"/>
        <v>Hit</v>
      </c>
      <c r="Q739" t="s">
        <v>1901</v>
      </c>
      <c r="R739" t="str">
        <f t="shared" si="262"/>
        <v>Action</v>
      </c>
      <c r="S739">
        <f t="shared" si="263"/>
        <v>4</v>
      </c>
      <c r="T739" t="s">
        <v>1043</v>
      </c>
      <c r="U739" t="s">
        <v>4021</v>
      </c>
      <c r="V739">
        <v>102129</v>
      </c>
      <c r="W739" t="str">
        <f t="shared" si="264"/>
        <v>Medium</v>
      </c>
      <c r="X739">
        <v>14611</v>
      </c>
      <c r="Y739" t="str">
        <f t="shared" si="265"/>
        <v>Medium</v>
      </c>
      <c r="Z739" t="s">
        <v>1982</v>
      </c>
      <c r="AA739">
        <v>4</v>
      </c>
      <c r="AB739" t="str">
        <f t="shared" si="266"/>
        <v>Ensemble Poster</v>
      </c>
      <c r="AC739" t="s">
        <v>4022</v>
      </c>
      <c r="AD739" t="s">
        <v>4023</v>
      </c>
      <c r="AE739">
        <v>432</v>
      </c>
      <c r="AF739" t="str">
        <f t="shared" si="267"/>
        <v>Very Low</v>
      </c>
      <c r="AG739" t="s">
        <v>9</v>
      </c>
      <c r="AH739" t="s">
        <v>10</v>
      </c>
      <c r="AI739" t="s">
        <v>11</v>
      </c>
      <c r="AJ739" t="str">
        <f t="shared" si="268"/>
        <v>Teen</v>
      </c>
      <c r="AK739">
        <v>60000000</v>
      </c>
      <c r="AL739" t="str">
        <f t="shared" si="269"/>
        <v>Medium Budget</v>
      </c>
      <c r="AM739">
        <v>2002</v>
      </c>
      <c r="AN739">
        <f t="shared" si="270"/>
        <v>23</v>
      </c>
      <c r="AO739" t="str">
        <f t="shared" si="271"/>
        <v>Old Classic</v>
      </c>
      <c r="AP739">
        <v>1000</v>
      </c>
      <c r="AQ739" t="str">
        <f t="shared" si="272"/>
        <v>Very Low</v>
      </c>
      <c r="AR739">
        <v>5.5</v>
      </c>
      <c r="AS739" t="str">
        <f t="shared" si="273"/>
        <v>Below Average</v>
      </c>
      <c r="AT739">
        <v>2.35</v>
      </c>
      <c r="AU739" t="str">
        <f t="shared" si="274"/>
        <v>Cinematic Widescreen</v>
      </c>
      <c r="AV739">
        <v>0</v>
      </c>
      <c r="AW739" t="str">
        <f t="shared" si="275"/>
        <v>Very Low</v>
      </c>
    </row>
    <row r="740" spans="1:49" x14ac:dyDescent="0.3">
      <c r="A740" t="s">
        <v>0</v>
      </c>
      <c r="B740" t="s">
        <v>4024</v>
      </c>
      <c r="C740">
        <v>125</v>
      </c>
      <c r="D740" t="str">
        <f t="shared" si="255"/>
        <v>Low</v>
      </c>
      <c r="E740">
        <v>115</v>
      </c>
      <c r="F740" t="str">
        <f t="shared" si="256"/>
        <v>1h 55m</v>
      </c>
      <c r="G740" t="str">
        <f t="shared" si="257"/>
        <v>Standard Movie</v>
      </c>
      <c r="H740">
        <v>13</v>
      </c>
      <c r="I740" t="str">
        <f t="shared" si="258"/>
        <v>Very Low</v>
      </c>
      <c r="J740">
        <v>579</v>
      </c>
      <c r="K740" t="str">
        <f t="shared" si="259"/>
        <v>Very Low</v>
      </c>
      <c r="L740" t="s">
        <v>3685</v>
      </c>
      <c r="M740">
        <v>2000</v>
      </c>
      <c r="N740" t="str">
        <f t="shared" si="260"/>
        <v>Low</v>
      </c>
      <c r="O740">
        <v>74540762</v>
      </c>
      <c r="P740" t="str">
        <f t="shared" si="261"/>
        <v>Hit</v>
      </c>
      <c r="Q740" t="s">
        <v>894</v>
      </c>
      <c r="R740" t="str">
        <f t="shared" si="262"/>
        <v>Action</v>
      </c>
      <c r="S740">
        <f t="shared" si="263"/>
        <v>3</v>
      </c>
      <c r="T740" t="s">
        <v>4025</v>
      </c>
      <c r="U740" t="s">
        <v>4026</v>
      </c>
      <c r="V740">
        <v>48753</v>
      </c>
      <c r="W740" t="str">
        <f t="shared" si="264"/>
        <v>Low</v>
      </c>
      <c r="X740">
        <v>4496</v>
      </c>
      <c r="Y740" t="str">
        <f t="shared" si="265"/>
        <v>Low</v>
      </c>
      <c r="Z740" t="s">
        <v>4027</v>
      </c>
      <c r="AA740">
        <v>2</v>
      </c>
      <c r="AB740" t="str">
        <f t="shared" si="266"/>
        <v>Duo/Trio Poster</v>
      </c>
      <c r="AC740" t="s">
        <v>4028</v>
      </c>
      <c r="AD740" t="s">
        <v>4029</v>
      </c>
      <c r="AE740">
        <v>323</v>
      </c>
      <c r="AF740" t="str">
        <f t="shared" si="267"/>
        <v>Very Low</v>
      </c>
      <c r="AG740" t="s">
        <v>9</v>
      </c>
      <c r="AH740" t="s">
        <v>10</v>
      </c>
      <c r="AI740" t="s">
        <v>11</v>
      </c>
      <c r="AJ740" t="str">
        <f t="shared" si="268"/>
        <v>Teen</v>
      </c>
      <c r="AK740">
        <v>55000000</v>
      </c>
      <c r="AL740" t="str">
        <f t="shared" si="269"/>
        <v>Medium Budget</v>
      </c>
      <c r="AM740">
        <v>2004</v>
      </c>
      <c r="AN740">
        <f t="shared" si="270"/>
        <v>21</v>
      </c>
      <c r="AO740" t="str">
        <f t="shared" si="271"/>
        <v>Old Classic</v>
      </c>
      <c r="AP740">
        <v>1000</v>
      </c>
      <c r="AQ740" t="str">
        <f t="shared" si="272"/>
        <v>Very Low</v>
      </c>
      <c r="AR740">
        <v>6.5</v>
      </c>
      <c r="AS740" t="str">
        <f t="shared" si="273"/>
        <v>Average</v>
      </c>
      <c r="AT740">
        <v>1.85</v>
      </c>
      <c r="AU740" t="str">
        <f t="shared" si="274"/>
        <v>HDTV / Widescreen</v>
      </c>
      <c r="AV740">
        <v>0</v>
      </c>
      <c r="AW740" t="str">
        <f t="shared" si="275"/>
        <v>Very Low</v>
      </c>
    </row>
    <row r="741" spans="1:49" x14ac:dyDescent="0.3">
      <c r="A741" t="s">
        <v>0</v>
      </c>
      <c r="B741" t="s">
        <v>857</v>
      </c>
      <c r="C741">
        <v>387</v>
      </c>
      <c r="D741" t="str">
        <f t="shared" si="255"/>
        <v>Medium</v>
      </c>
      <c r="E741">
        <v>130</v>
      </c>
      <c r="F741" t="str">
        <f t="shared" si="256"/>
        <v>2h 10m</v>
      </c>
      <c r="G741" t="str">
        <f t="shared" si="257"/>
        <v>Long Movie</v>
      </c>
      <c r="H741">
        <v>188</v>
      </c>
      <c r="I741" t="str">
        <f t="shared" si="258"/>
        <v>Very Low</v>
      </c>
      <c r="J741">
        <v>1000</v>
      </c>
      <c r="K741" t="str">
        <f t="shared" si="259"/>
        <v>Very Low</v>
      </c>
      <c r="L741" t="s">
        <v>1660</v>
      </c>
      <c r="M741">
        <v>10000</v>
      </c>
      <c r="N741" t="str">
        <f t="shared" si="260"/>
        <v>Low</v>
      </c>
      <c r="O741">
        <v>80033643</v>
      </c>
      <c r="P741" t="str">
        <f t="shared" si="261"/>
        <v>Hit</v>
      </c>
      <c r="Q741" t="s">
        <v>1170</v>
      </c>
      <c r="R741" t="str">
        <f t="shared" si="262"/>
        <v>Action</v>
      </c>
      <c r="S741">
        <f t="shared" si="263"/>
        <v>4</v>
      </c>
      <c r="T741" t="s">
        <v>494</v>
      </c>
      <c r="U741" t="s">
        <v>4030</v>
      </c>
      <c r="V741">
        <v>226570</v>
      </c>
      <c r="W741" t="str">
        <f t="shared" si="264"/>
        <v>High</v>
      </c>
      <c r="X741">
        <v>16385</v>
      </c>
      <c r="Y741" t="str">
        <f t="shared" si="265"/>
        <v>Medium</v>
      </c>
      <c r="Z741" t="s">
        <v>2009</v>
      </c>
      <c r="AA741">
        <v>2</v>
      </c>
      <c r="AB741" t="str">
        <f t="shared" si="266"/>
        <v>Duo/Trio Poster</v>
      </c>
      <c r="AC741" t="s">
        <v>4031</v>
      </c>
      <c r="AD741" t="s">
        <v>4032</v>
      </c>
      <c r="AE741">
        <v>448</v>
      </c>
      <c r="AF741" t="str">
        <f t="shared" si="267"/>
        <v>Very Low</v>
      </c>
      <c r="AG741" t="s">
        <v>9</v>
      </c>
      <c r="AH741" t="s">
        <v>10</v>
      </c>
      <c r="AI741" t="s">
        <v>11</v>
      </c>
      <c r="AJ741" t="str">
        <f t="shared" si="268"/>
        <v>Teen</v>
      </c>
      <c r="AK741">
        <v>60000000</v>
      </c>
      <c r="AL741" t="str">
        <f t="shared" si="269"/>
        <v>Medium Budget</v>
      </c>
      <c r="AM741">
        <v>2012</v>
      </c>
      <c r="AN741">
        <f t="shared" si="270"/>
        <v>13</v>
      </c>
      <c r="AO741" t="str">
        <f t="shared" si="271"/>
        <v>Modern Classic</v>
      </c>
      <c r="AP741">
        <v>3000</v>
      </c>
      <c r="AQ741" t="str">
        <f t="shared" si="272"/>
        <v>Low</v>
      </c>
      <c r="AR741">
        <v>7</v>
      </c>
      <c r="AS741" t="str">
        <f t="shared" si="273"/>
        <v>Good</v>
      </c>
      <c r="AT741">
        <v>2.35</v>
      </c>
      <c r="AU741" t="str">
        <f t="shared" si="274"/>
        <v>Cinematic Widescreen</v>
      </c>
      <c r="AV741">
        <v>38000</v>
      </c>
      <c r="AW741" t="str">
        <f t="shared" si="275"/>
        <v>Medium</v>
      </c>
    </row>
    <row r="742" spans="1:49" x14ac:dyDescent="0.3">
      <c r="A742" t="s">
        <v>0</v>
      </c>
      <c r="B742" t="s">
        <v>2037</v>
      </c>
      <c r="C742">
        <v>199</v>
      </c>
      <c r="D742" t="str">
        <f t="shared" si="255"/>
        <v>Low</v>
      </c>
      <c r="E742">
        <v>105</v>
      </c>
      <c r="F742" t="str">
        <f t="shared" si="256"/>
        <v>1h 45m</v>
      </c>
      <c r="G742" t="str">
        <f t="shared" si="257"/>
        <v>Standard Movie</v>
      </c>
      <c r="H742">
        <v>212</v>
      </c>
      <c r="I742" t="str">
        <f t="shared" si="258"/>
        <v>Very Low</v>
      </c>
      <c r="J742">
        <v>811</v>
      </c>
      <c r="K742" t="str">
        <f t="shared" si="259"/>
        <v>Very Low</v>
      </c>
      <c r="L742" t="s">
        <v>2494</v>
      </c>
      <c r="M742">
        <v>1000</v>
      </c>
      <c r="N742" t="str">
        <f t="shared" si="260"/>
        <v>Low</v>
      </c>
      <c r="O742">
        <v>73648142</v>
      </c>
      <c r="P742" t="str">
        <f t="shared" si="261"/>
        <v>Hit</v>
      </c>
      <c r="Q742" t="s">
        <v>2784</v>
      </c>
      <c r="R742" t="str">
        <f t="shared" si="262"/>
        <v>Action</v>
      </c>
      <c r="S742">
        <f t="shared" si="263"/>
        <v>3</v>
      </c>
      <c r="T742" t="s">
        <v>2090</v>
      </c>
      <c r="U742" t="s">
        <v>4033</v>
      </c>
      <c r="V742">
        <v>99043</v>
      </c>
      <c r="W742" t="str">
        <f t="shared" si="264"/>
        <v>Medium</v>
      </c>
      <c r="X742">
        <v>3697</v>
      </c>
      <c r="Y742" t="str">
        <f t="shared" si="265"/>
        <v>Low</v>
      </c>
      <c r="Z742" t="s">
        <v>4034</v>
      </c>
      <c r="AA742">
        <v>1</v>
      </c>
      <c r="AB742" t="str">
        <f t="shared" si="266"/>
        <v>Solo Star Poster</v>
      </c>
      <c r="AC742" t="s">
        <v>4035</v>
      </c>
      <c r="AD742" t="s">
        <v>4036</v>
      </c>
      <c r="AE742">
        <v>643</v>
      </c>
      <c r="AF742" t="str">
        <f t="shared" si="267"/>
        <v>Low</v>
      </c>
      <c r="AG742" t="s">
        <v>9</v>
      </c>
      <c r="AH742" t="s">
        <v>10</v>
      </c>
      <c r="AI742" t="s">
        <v>556</v>
      </c>
      <c r="AJ742" t="str">
        <f t="shared" si="268"/>
        <v>Adult</v>
      </c>
      <c r="AK742">
        <v>60000000</v>
      </c>
      <c r="AL742" t="str">
        <f t="shared" si="269"/>
        <v>Medium Budget</v>
      </c>
      <c r="AM742">
        <v>1999</v>
      </c>
      <c r="AN742">
        <f t="shared" si="270"/>
        <v>26</v>
      </c>
      <c r="AO742" t="str">
        <f t="shared" si="271"/>
        <v>Old Classic</v>
      </c>
      <c r="AP742">
        <v>975</v>
      </c>
      <c r="AQ742" t="str">
        <f t="shared" si="272"/>
        <v>Very Low</v>
      </c>
      <c r="AR742">
        <v>5.8</v>
      </c>
      <c r="AS742" t="str">
        <f t="shared" si="273"/>
        <v>Below Average</v>
      </c>
      <c r="AT742">
        <v>2.35</v>
      </c>
      <c r="AU742" t="str">
        <f t="shared" si="274"/>
        <v>Cinematic Widescreen</v>
      </c>
      <c r="AV742">
        <v>0</v>
      </c>
      <c r="AW742" t="str">
        <f t="shared" si="275"/>
        <v>Very Low</v>
      </c>
    </row>
    <row r="743" spans="1:49" x14ac:dyDescent="0.3">
      <c r="A743" t="s">
        <v>0</v>
      </c>
      <c r="B743" t="s">
        <v>4037</v>
      </c>
      <c r="C743">
        <v>136</v>
      </c>
      <c r="D743" t="str">
        <f t="shared" si="255"/>
        <v>Low</v>
      </c>
      <c r="E743">
        <v>111</v>
      </c>
      <c r="F743" t="str">
        <f t="shared" si="256"/>
        <v>1h 51m</v>
      </c>
      <c r="G743" t="str">
        <f t="shared" si="257"/>
        <v>Standard Movie</v>
      </c>
      <c r="H743">
        <v>197</v>
      </c>
      <c r="I743" t="str">
        <f t="shared" si="258"/>
        <v>Very Low</v>
      </c>
      <c r="J743">
        <v>6</v>
      </c>
      <c r="K743" t="str">
        <f t="shared" si="259"/>
        <v>Very Low</v>
      </c>
      <c r="L743" t="s">
        <v>4038</v>
      </c>
      <c r="M743">
        <v>433</v>
      </c>
      <c r="N743" t="str">
        <f t="shared" si="260"/>
        <v>Low</v>
      </c>
      <c r="O743">
        <v>71844424</v>
      </c>
      <c r="P743" t="str">
        <f t="shared" si="261"/>
        <v>Hit</v>
      </c>
      <c r="Q743" t="s">
        <v>4039</v>
      </c>
      <c r="R743" t="str">
        <f t="shared" si="262"/>
        <v>Documentary</v>
      </c>
      <c r="S743">
        <f t="shared" si="263"/>
        <v>2</v>
      </c>
      <c r="T743" t="s">
        <v>4040</v>
      </c>
      <c r="U743" t="s">
        <v>4041</v>
      </c>
      <c r="V743">
        <v>33158</v>
      </c>
      <c r="W743" t="str">
        <f t="shared" si="264"/>
        <v>Low</v>
      </c>
      <c r="X743">
        <v>679</v>
      </c>
      <c r="Y743" t="str">
        <f t="shared" si="265"/>
        <v>Very Low</v>
      </c>
      <c r="Z743" t="s">
        <v>4042</v>
      </c>
      <c r="AA743">
        <v>0</v>
      </c>
      <c r="AB743" t="str">
        <f t="shared" si="266"/>
        <v>Symbolic Poster</v>
      </c>
      <c r="AC743" t="s">
        <v>4043</v>
      </c>
      <c r="AD743" t="s">
        <v>4044</v>
      </c>
      <c r="AE743">
        <v>223</v>
      </c>
      <c r="AF743" t="str">
        <f t="shared" si="267"/>
        <v>Very Low</v>
      </c>
      <c r="AG743" t="s">
        <v>9</v>
      </c>
      <c r="AH743" t="s">
        <v>10</v>
      </c>
      <c r="AI743" t="s">
        <v>66</v>
      </c>
      <c r="AJ743" t="str">
        <f t="shared" si="268"/>
        <v>Family</v>
      </c>
      <c r="AK743">
        <v>60000000</v>
      </c>
      <c r="AL743" t="str">
        <f t="shared" si="269"/>
        <v>Medium Budget</v>
      </c>
      <c r="AM743">
        <v>2009</v>
      </c>
      <c r="AN743">
        <f t="shared" si="270"/>
        <v>16</v>
      </c>
      <c r="AO743" t="str">
        <f t="shared" si="271"/>
        <v>Old Classic</v>
      </c>
      <c r="AP743">
        <v>208</v>
      </c>
      <c r="AQ743" t="str">
        <f t="shared" si="272"/>
        <v>Very Low</v>
      </c>
      <c r="AR743">
        <v>7.3</v>
      </c>
      <c r="AS743" t="str">
        <f t="shared" si="273"/>
        <v>Good</v>
      </c>
      <c r="AT743">
        <v>1.78</v>
      </c>
      <c r="AU743" t="str">
        <f t="shared" si="274"/>
        <v>HDTV / Widescreen</v>
      </c>
      <c r="AV743">
        <v>0</v>
      </c>
      <c r="AW743" t="str">
        <f t="shared" si="275"/>
        <v>Very Low</v>
      </c>
    </row>
    <row r="744" spans="1:49" x14ac:dyDescent="0.3">
      <c r="A744" t="s">
        <v>0</v>
      </c>
      <c r="B744" t="s">
        <v>1497</v>
      </c>
      <c r="C744">
        <v>436</v>
      </c>
      <c r="D744" t="str">
        <f t="shared" si="255"/>
        <v>Medium</v>
      </c>
      <c r="E744">
        <v>106</v>
      </c>
      <c r="F744" t="str">
        <f t="shared" si="256"/>
        <v>1h 46m</v>
      </c>
      <c r="G744" t="str">
        <f t="shared" si="257"/>
        <v>Standard Movie</v>
      </c>
      <c r="H744">
        <v>0</v>
      </c>
      <c r="I744" t="str">
        <f t="shared" si="258"/>
        <v>Very Low</v>
      </c>
      <c r="J744">
        <v>175</v>
      </c>
      <c r="K744" t="str">
        <f t="shared" si="259"/>
        <v>Very Low</v>
      </c>
      <c r="L744" t="s">
        <v>4045</v>
      </c>
      <c r="M744">
        <v>13000</v>
      </c>
      <c r="N744" t="str">
        <f t="shared" si="260"/>
        <v>Medium</v>
      </c>
      <c r="O744">
        <v>75638743</v>
      </c>
      <c r="P744" t="str">
        <f t="shared" si="261"/>
        <v>Hit</v>
      </c>
      <c r="Q744" t="s">
        <v>4046</v>
      </c>
      <c r="R744" t="str">
        <f t="shared" si="262"/>
        <v>Drama</v>
      </c>
      <c r="S744">
        <f t="shared" si="263"/>
        <v>2</v>
      </c>
      <c r="T744" t="s">
        <v>1128</v>
      </c>
      <c r="U744" t="s">
        <v>4047</v>
      </c>
      <c r="V744">
        <v>180479</v>
      </c>
      <c r="W744" t="str">
        <f t="shared" si="264"/>
        <v>Medium</v>
      </c>
      <c r="X744">
        <v>13634</v>
      </c>
      <c r="Y744" t="str">
        <f t="shared" si="265"/>
        <v>Medium</v>
      </c>
      <c r="Z744" t="s">
        <v>4048</v>
      </c>
      <c r="AA744">
        <v>4</v>
      </c>
      <c r="AB744" t="str">
        <f t="shared" si="266"/>
        <v>Ensemble Poster</v>
      </c>
      <c r="AC744" t="s">
        <v>4049</v>
      </c>
      <c r="AD744" t="s">
        <v>4050</v>
      </c>
      <c r="AE744">
        <v>411</v>
      </c>
      <c r="AF744" t="str">
        <f t="shared" si="267"/>
        <v>Very Low</v>
      </c>
      <c r="AG744" t="s">
        <v>9</v>
      </c>
      <c r="AH744" t="s">
        <v>10</v>
      </c>
      <c r="AI744" t="s">
        <v>11</v>
      </c>
      <c r="AJ744" t="str">
        <f t="shared" si="268"/>
        <v>Teen</v>
      </c>
      <c r="AK744">
        <v>60000000</v>
      </c>
      <c r="AL744" t="str">
        <f t="shared" si="269"/>
        <v>Medium Budget</v>
      </c>
      <c r="AM744">
        <v>2011</v>
      </c>
      <c r="AN744">
        <f t="shared" si="270"/>
        <v>14</v>
      </c>
      <c r="AO744" t="str">
        <f t="shared" si="271"/>
        <v>Modern Classic</v>
      </c>
      <c r="AP744">
        <v>240</v>
      </c>
      <c r="AQ744" t="str">
        <f t="shared" si="272"/>
        <v>Very Low</v>
      </c>
      <c r="AR744">
        <v>6.6</v>
      </c>
      <c r="AS744" t="str">
        <f t="shared" si="273"/>
        <v>Average</v>
      </c>
      <c r="AT744">
        <v>1.85</v>
      </c>
      <c r="AU744" t="str">
        <f t="shared" si="274"/>
        <v>HDTV / Widescreen</v>
      </c>
      <c r="AV744">
        <v>42000</v>
      </c>
      <c r="AW744" t="str">
        <f t="shared" si="275"/>
        <v>Medium</v>
      </c>
    </row>
    <row r="745" spans="1:49" x14ac:dyDescent="0.3">
      <c r="A745" t="s">
        <v>0</v>
      </c>
      <c r="B745" t="s">
        <v>4051</v>
      </c>
      <c r="C745">
        <v>73</v>
      </c>
      <c r="D745" t="str">
        <f t="shared" si="255"/>
        <v>Low</v>
      </c>
      <c r="E745">
        <v>89</v>
      </c>
      <c r="F745" t="str">
        <f t="shared" si="256"/>
        <v>1h 29m</v>
      </c>
      <c r="G745" t="str">
        <f t="shared" si="257"/>
        <v>Featurette</v>
      </c>
      <c r="H745">
        <v>18</v>
      </c>
      <c r="I745" t="str">
        <f t="shared" si="258"/>
        <v>Very Low</v>
      </c>
      <c r="J745">
        <v>226</v>
      </c>
      <c r="K745" t="str">
        <f t="shared" si="259"/>
        <v>Very Low</v>
      </c>
      <c r="L745" t="s">
        <v>4052</v>
      </c>
      <c r="M745">
        <v>658</v>
      </c>
      <c r="N745" t="str">
        <f t="shared" si="260"/>
        <v>Low</v>
      </c>
      <c r="O745">
        <v>66734992</v>
      </c>
      <c r="P745" t="str">
        <f t="shared" si="261"/>
        <v>Hit</v>
      </c>
      <c r="Q745" t="s">
        <v>1345</v>
      </c>
      <c r="R745" t="str">
        <f t="shared" si="262"/>
        <v>Action</v>
      </c>
      <c r="S745">
        <f t="shared" si="263"/>
        <v>4</v>
      </c>
      <c r="T745" t="s">
        <v>1682</v>
      </c>
      <c r="U745" t="s">
        <v>4053</v>
      </c>
      <c r="V745">
        <v>23476</v>
      </c>
      <c r="W745" t="str">
        <f t="shared" si="264"/>
        <v>Low</v>
      </c>
      <c r="X745">
        <v>1233</v>
      </c>
      <c r="Y745" t="str">
        <f t="shared" si="265"/>
        <v>Low</v>
      </c>
      <c r="Z745" t="s">
        <v>4054</v>
      </c>
      <c r="AA745">
        <v>0</v>
      </c>
      <c r="AB745" t="str">
        <f t="shared" si="266"/>
        <v>Symbolic Poster</v>
      </c>
      <c r="AC745" t="s">
        <v>4055</v>
      </c>
      <c r="AD745" t="s">
        <v>4056</v>
      </c>
      <c r="AE745">
        <v>181</v>
      </c>
      <c r="AF745" t="str">
        <f t="shared" si="267"/>
        <v>Very Low</v>
      </c>
      <c r="AG745" t="s">
        <v>9</v>
      </c>
      <c r="AH745" t="s">
        <v>10</v>
      </c>
      <c r="AI745" t="s">
        <v>66</v>
      </c>
      <c r="AJ745" t="str">
        <f t="shared" si="268"/>
        <v>Family</v>
      </c>
      <c r="AK745">
        <v>60000000</v>
      </c>
      <c r="AL745" t="str">
        <f t="shared" si="269"/>
        <v>Medium Budget</v>
      </c>
      <c r="AM745">
        <v>2003</v>
      </c>
      <c r="AN745">
        <f t="shared" si="270"/>
        <v>22</v>
      </c>
      <c r="AO745" t="str">
        <f t="shared" si="271"/>
        <v>Old Classic</v>
      </c>
      <c r="AP745">
        <v>257</v>
      </c>
      <c r="AQ745" t="str">
        <f t="shared" si="272"/>
        <v>Very Low</v>
      </c>
      <c r="AR745">
        <v>4.4000000000000004</v>
      </c>
      <c r="AS745" t="str">
        <f t="shared" si="273"/>
        <v>Poor</v>
      </c>
      <c r="AT745">
        <v>2.35</v>
      </c>
      <c r="AU745" t="str">
        <f t="shared" si="274"/>
        <v>Cinematic Widescreen</v>
      </c>
      <c r="AV745">
        <v>858</v>
      </c>
      <c r="AW745" t="str">
        <f t="shared" si="275"/>
        <v>Very Low</v>
      </c>
    </row>
    <row r="746" spans="1:49" x14ac:dyDescent="0.3">
      <c r="A746" t="s">
        <v>718</v>
      </c>
      <c r="B746" t="s">
        <v>3147</v>
      </c>
      <c r="C746">
        <v>310</v>
      </c>
      <c r="D746" t="str">
        <f t="shared" si="255"/>
        <v>Medium</v>
      </c>
      <c r="E746">
        <v>100</v>
      </c>
      <c r="F746" t="str">
        <f t="shared" si="256"/>
        <v>1h 40m</v>
      </c>
      <c r="G746" t="str">
        <f t="shared" si="257"/>
        <v>Standard Movie</v>
      </c>
      <c r="H746">
        <v>253</v>
      </c>
      <c r="I746" t="str">
        <f t="shared" si="258"/>
        <v>Very Low</v>
      </c>
      <c r="J746">
        <v>57</v>
      </c>
      <c r="K746" t="str">
        <f t="shared" si="259"/>
        <v>Very Low</v>
      </c>
      <c r="L746" t="s">
        <v>4057</v>
      </c>
      <c r="M746">
        <v>309</v>
      </c>
      <c r="N746" t="str">
        <f t="shared" si="260"/>
        <v>Low</v>
      </c>
      <c r="O746">
        <v>75280058</v>
      </c>
      <c r="P746" t="str">
        <f t="shared" si="261"/>
        <v>Hit</v>
      </c>
      <c r="Q746" t="s">
        <v>4058</v>
      </c>
      <c r="R746" t="str">
        <f t="shared" si="262"/>
        <v>Animation</v>
      </c>
      <c r="S746">
        <f t="shared" si="263"/>
        <v>3</v>
      </c>
      <c r="T746" t="s">
        <v>3263</v>
      </c>
      <c r="U746" t="s">
        <v>4059</v>
      </c>
      <c r="V746">
        <v>143121</v>
      </c>
      <c r="W746" t="str">
        <f t="shared" si="264"/>
        <v>Medium</v>
      </c>
      <c r="X746">
        <v>647</v>
      </c>
      <c r="Y746" t="str">
        <f t="shared" si="265"/>
        <v>Very Low</v>
      </c>
      <c r="Z746" t="s">
        <v>4060</v>
      </c>
      <c r="AA746">
        <v>1</v>
      </c>
      <c r="AB746" t="str">
        <f t="shared" si="266"/>
        <v>Solo Star Poster</v>
      </c>
      <c r="AC746" t="s">
        <v>4061</v>
      </c>
      <c r="AD746" t="s">
        <v>4062</v>
      </c>
      <c r="AE746">
        <v>279</v>
      </c>
      <c r="AF746" t="str">
        <f t="shared" si="267"/>
        <v>Very Low</v>
      </c>
      <c r="AG746" t="s">
        <v>9</v>
      </c>
      <c r="AH746" t="s">
        <v>10</v>
      </c>
      <c r="AI746" t="s">
        <v>66</v>
      </c>
      <c r="AJ746" t="str">
        <f t="shared" si="268"/>
        <v>Family</v>
      </c>
      <c r="AK746">
        <v>60000000</v>
      </c>
      <c r="AL746" t="str">
        <f t="shared" si="269"/>
        <v>Medium Budget</v>
      </c>
      <c r="AM746">
        <v>2009</v>
      </c>
      <c r="AN746">
        <f t="shared" si="270"/>
        <v>16</v>
      </c>
      <c r="AO746" t="str">
        <f t="shared" si="271"/>
        <v>Old Classic</v>
      </c>
      <c r="AP746">
        <v>229</v>
      </c>
      <c r="AQ746" t="str">
        <f t="shared" si="272"/>
        <v>Very Low</v>
      </c>
      <c r="AR746">
        <v>7.7</v>
      </c>
      <c r="AS746" t="str">
        <f t="shared" si="273"/>
        <v>Good</v>
      </c>
      <c r="AT746">
        <v>1.85</v>
      </c>
      <c r="AU746" t="str">
        <f t="shared" si="274"/>
        <v>HDTV / Widescreen</v>
      </c>
      <c r="AV746">
        <v>10000</v>
      </c>
      <c r="AW746" t="str">
        <f t="shared" si="275"/>
        <v>Low</v>
      </c>
    </row>
    <row r="747" spans="1:49" x14ac:dyDescent="0.3">
      <c r="A747" t="s">
        <v>0</v>
      </c>
      <c r="B747" t="s">
        <v>883</v>
      </c>
      <c r="C747">
        <v>323</v>
      </c>
      <c r="D747" t="str">
        <f t="shared" si="255"/>
        <v>Medium</v>
      </c>
      <c r="E747">
        <v>91</v>
      </c>
      <c r="F747" t="str">
        <f t="shared" si="256"/>
        <v>1h 31m</v>
      </c>
      <c r="G747" t="str">
        <f t="shared" si="257"/>
        <v>Standard Movie</v>
      </c>
      <c r="H747">
        <v>0</v>
      </c>
      <c r="I747" t="str">
        <f t="shared" si="258"/>
        <v>Very Low</v>
      </c>
      <c r="J747">
        <v>751</v>
      </c>
      <c r="K747" t="str">
        <f t="shared" si="259"/>
        <v>Very Low</v>
      </c>
      <c r="L747" t="s">
        <v>2273</v>
      </c>
      <c r="M747">
        <v>11000</v>
      </c>
      <c r="N747" t="str">
        <f t="shared" si="260"/>
        <v>Medium</v>
      </c>
      <c r="O747">
        <v>64505912</v>
      </c>
      <c r="P747" t="str">
        <f t="shared" si="261"/>
        <v>Hit</v>
      </c>
      <c r="Q747" t="s">
        <v>2925</v>
      </c>
      <c r="R747" t="str">
        <f t="shared" si="262"/>
        <v>Sci-Fi</v>
      </c>
      <c r="S747">
        <f t="shared" si="263"/>
        <v>2</v>
      </c>
      <c r="T747" t="s">
        <v>1919</v>
      </c>
      <c r="U747" t="s">
        <v>4063</v>
      </c>
      <c r="V747">
        <v>163130</v>
      </c>
      <c r="W747" t="str">
        <f t="shared" si="264"/>
        <v>Medium</v>
      </c>
      <c r="X747">
        <v>13654</v>
      </c>
      <c r="Y747" t="str">
        <f t="shared" si="265"/>
        <v>Medium</v>
      </c>
      <c r="Z747" t="s">
        <v>4064</v>
      </c>
      <c r="AA747">
        <v>0</v>
      </c>
      <c r="AB747" t="str">
        <f t="shared" si="266"/>
        <v>Symbolic Poster</v>
      </c>
      <c r="AC747" t="s">
        <v>4065</v>
      </c>
      <c r="AD747" t="s">
        <v>4066</v>
      </c>
      <c r="AE747">
        <v>1264</v>
      </c>
      <c r="AF747" t="str">
        <f t="shared" si="267"/>
        <v>Low</v>
      </c>
      <c r="AG747" t="s">
        <v>9</v>
      </c>
      <c r="AH747" t="s">
        <v>10</v>
      </c>
      <c r="AI747" t="s">
        <v>556</v>
      </c>
      <c r="AJ747" t="str">
        <f t="shared" si="268"/>
        <v>Adult</v>
      </c>
      <c r="AK747">
        <v>48000000</v>
      </c>
      <c r="AL747" t="str">
        <f t="shared" si="269"/>
        <v>Medium Budget</v>
      </c>
      <c r="AM747">
        <v>2008</v>
      </c>
      <c r="AN747">
        <f t="shared" si="270"/>
        <v>17</v>
      </c>
      <c r="AO747" t="str">
        <f t="shared" si="271"/>
        <v>Old Classic</v>
      </c>
      <c r="AP747">
        <v>946</v>
      </c>
      <c r="AQ747" t="str">
        <f t="shared" si="272"/>
        <v>Very Low</v>
      </c>
      <c r="AR747">
        <v>5</v>
      </c>
      <c r="AS747" t="str">
        <f t="shared" si="273"/>
        <v>Below Average</v>
      </c>
      <c r="AT747">
        <v>1.85</v>
      </c>
      <c r="AU747" t="str">
        <f t="shared" si="274"/>
        <v>HDTV / Widescreen</v>
      </c>
      <c r="AV747">
        <v>6000</v>
      </c>
      <c r="AW747" t="str">
        <f t="shared" si="275"/>
        <v>Low</v>
      </c>
    </row>
    <row r="748" spans="1:49" x14ac:dyDescent="0.3">
      <c r="A748" t="s">
        <v>0</v>
      </c>
      <c r="B748" t="s">
        <v>1710</v>
      </c>
      <c r="C748">
        <v>171</v>
      </c>
      <c r="D748" t="str">
        <f t="shared" si="255"/>
        <v>Low</v>
      </c>
      <c r="E748">
        <v>146</v>
      </c>
      <c r="F748" t="str">
        <f t="shared" si="256"/>
        <v>2h 26m</v>
      </c>
      <c r="G748" t="str">
        <f t="shared" si="257"/>
        <v>Long Movie</v>
      </c>
      <c r="H748">
        <v>12000</v>
      </c>
      <c r="I748" t="str">
        <f t="shared" si="258"/>
        <v>Medium</v>
      </c>
      <c r="J748">
        <v>451</v>
      </c>
      <c r="K748" t="str">
        <f t="shared" si="259"/>
        <v>Very Low</v>
      </c>
      <c r="L748" t="s">
        <v>3344</v>
      </c>
      <c r="M748">
        <v>18000</v>
      </c>
      <c r="N748" t="str">
        <f t="shared" si="260"/>
        <v>Medium</v>
      </c>
      <c r="O748">
        <v>77862546</v>
      </c>
      <c r="P748" t="str">
        <f t="shared" si="261"/>
        <v>Hit</v>
      </c>
      <c r="Q748" t="s">
        <v>435</v>
      </c>
      <c r="R748" t="str">
        <f t="shared" si="262"/>
        <v>Action</v>
      </c>
      <c r="S748">
        <f t="shared" si="263"/>
        <v>4</v>
      </c>
      <c r="T748" t="s">
        <v>1698</v>
      </c>
      <c r="U748" t="s">
        <v>4067</v>
      </c>
      <c r="V748">
        <v>266310</v>
      </c>
      <c r="W748" t="str">
        <f t="shared" si="264"/>
        <v>High</v>
      </c>
      <c r="X748">
        <v>20454</v>
      </c>
      <c r="Y748" t="str">
        <f t="shared" si="265"/>
        <v>Medium</v>
      </c>
      <c r="Z748" t="s">
        <v>99</v>
      </c>
      <c r="AA748">
        <v>2</v>
      </c>
      <c r="AB748" t="str">
        <f t="shared" si="266"/>
        <v>Duo/Trio Poster</v>
      </c>
      <c r="AC748" t="s">
        <v>4068</v>
      </c>
      <c r="AD748" t="s">
        <v>4069</v>
      </c>
      <c r="AE748">
        <v>690</v>
      </c>
      <c r="AF748" t="str">
        <f t="shared" si="267"/>
        <v>Low</v>
      </c>
      <c r="AG748" t="s">
        <v>9</v>
      </c>
      <c r="AH748" t="s">
        <v>10</v>
      </c>
      <c r="AI748" t="s">
        <v>556</v>
      </c>
      <c r="AJ748" t="str">
        <f t="shared" si="268"/>
        <v>Adult</v>
      </c>
      <c r="AK748">
        <v>70000000</v>
      </c>
      <c r="AL748" t="str">
        <f t="shared" si="269"/>
        <v>Medium Budget</v>
      </c>
      <c r="AM748">
        <v>2004</v>
      </c>
      <c r="AN748">
        <f t="shared" si="270"/>
        <v>21</v>
      </c>
      <c r="AO748" t="str">
        <f t="shared" si="271"/>
        <v>Old Classic</v>
      </c>
      <c r="AP748">
        <v>992</v>
      </c>
      <c r="AQ748" t="str">
        <f t="shared" si="272"/>
        <v>Very Low</v>
      </c>
      <c r="AR748">
        <v>7.7</v>
      </c>
      <c r="AS748" t="str">
        <f t="shared" si="273"/>
        <v>Good</v>
      </c>
      <c r="AT748">
        <v>2.35</v>
      </c>
      <c r="AU748" t="str">
        <f t="shared" si="274"/>
        <v>Cinematic Widescreen</v>
      </c>
      <c r="AV748">
        <v>14000</v>
      </c>
      <c r="AW748" t="str">
        <f t="shared" si="275"/>
        <v>Medium</v>
      </c>
    </row>
    <row r="749" spans="1:49" x14ac:dyDescent="0.3">
      <c r="A749" t="s">
        <v>0</v>
      </c>
      <c r="B749" t="s">
        <v>4070</v>
      </c>
      <c r="C749">
        <v>76</v>
      </c>
      <c r="D749" t="str">
        <f t="shared" si="255"/>
        <v>Low</v>
      </c>
      <c r="E749">
        <v>98</v>
      </c>
      <c r="F749" t="str">
        <f t="shared" si="256"/>
        <v>1h 38m</v>
      </c>
      <c r="G749" t="str">
        <f t="shared" si="257"/>
        <v>Standard Movie</v>
      </c>
      <c r="H749">
        <v>48</v>
      </c>
      <c r="I749" t="str">
        <f t="shared" si="258"/>
        <v>Very Low</v>
      </c>
      <c r="J749">
        <v>722</v>
      </c>
      <c r="K749" t="str">
        <f t="shared" si="259"/>
        <v>Very Low</v>
      </c>
      <c r="L749" t="s">
        <v>2</v>
      </c>
      <c r="M749">
        <v>21000</v>
      </c>
      <c r="N749" t="str">
        <f t="shared" si="260"/>
        <v>Medium</v>
      </c>
      <c r="O749">
        <v>61112916</v>
      </c>
      <c r="P749" t="str">
        <f t="shared" si="261"/>
        <v>Hit</v>
      </c>
      <c r="Q749" t="s">
        <v>486</v>
      </c>
      <c r="R749" t="str">
        <f t="shared" si="262"/>
        <v>Comedy</v>
      </c>
      <c r="S749">
        <f t="shared" si="263"/>
        <v>3</v>
      </c>
      <c r="T749" t="s">
        <v>68</v>
      </c>
      <c r="U749" t="s">
        <v>4071</v>
      </c>
      <c r="V749">
        <v>14888</v>
      </c>
      <c r="W749" t="str">
        <f t="shared" si="264"/>
        <v>Low</v>
      </c>
      <c r="X749">
        <v>24664</v>
      </c>
      <c r="Y749" t="str">
        <f t="shared" si="265"/>
        <v>Medium</v>
      </c>
      <c r="Z749" t="s">
        <v>1951</v>
      </c>
      <c r="AA749">
        <v>0</v>
      </c>
      <c r="AB749" t="str">
        <f t="shared" si="266"/>
        <v>Symbolic Poster</v>
      </c>
      <c r="AC749" t="s">
        <v>4072</v>
      </c>
      <c r="AD749" t="s">
        <v>4073</v>
      </c>
      <c r="AE749">
        <v>83</v>
      </c>
      <c r="AF749" t="str">
        <f t="shared" si="267"/>
        <v>Very Low</v>
      </c>
      <c r="AG749" t="s">
        <v>9</v>
      </c>
      <c r="AH749" t="s">
        <v>10</v>
      </c>
      <c r="AI749" t="s">
        <v>66</v>
      </c>
      <c r="AJ749" t="str">
        <f t="shared" si="268"/>
        <v>Family</v>
      </c>
      <c r="AK749">
        <v>50000000</v>
      </c>
      <c r="AL749" t="str">
        <f t="shared" si="269"/>
        <v>Medium Budget</v>
      </c>
      <c r="AM749">
        <v>2006</v>
      </c>
      <c r="AN749">
        <f t="shared" si="270"/>
        <v>19</v>
      </c>
      <c r="AO749" t="str">
        <f t="shared" si="271"/>
        <v>Old Classic</v>
      </c>
      <c r="AP749">
        <v>936</v>
      </c>
      <c r="AQ749" t="str">
        <f t="shared" si="272"/>
        <v>Very Low</v>
      </c>
      <c r="AR749">
        <v>4.4000000000000004</v>
      </c>
      <c r="AS749" t="str">
        <f t="shared" si="273"/>
        <v>Poor</v>
      </c>
      <c r="AT749">
        <v>2.35</v>
      </c>
      <c r="AU749" t="str">
        <f t="shared" si="274"/>
        <v>Cinematic Widescreen</v>
      </c>
      <c r="AV749">
        <v>747</v>
      </c>
      <c r="AW749" t="str">
        <f t="shared" si="275"/>
        <v>Very Low</v>
      </c>
    </row>
    <row r="750" spans="1:49" x14ac:dyDescent="0.3">
      <c r="A750" t="s">
        <v>0</v>
      </c>
      <c r="B750" t="s">
        <v>2513</v>
      </c>
      <c r="C750">
        <v>173</v>
      </c>
      <c r="D750" t="str">
        <f t="shared" si="255"/>
        <v>Low</v>
      </c>
      <c r="E750">
        <v>101</v>
      </c>
      <c r="F750" t="str">
        <f t="shared" si="256"/>
        <v>1h 41m</v>
      </c>
      <c r="G750" t="str">
        <f t="shared" si="257"/>
        <v>Standard Movie</v>
      </c>
      <c r="H750">
        <v>480</v>
      </c>
      <c r="I750" t="str">
        <f t="shared" si="258"/>
        <v>Very Low</v>
      </c>
      <c r="J750">
        <v>767</v>
      </c>
      <c r="K750" t="str">
        <f t="shared" si="259"/>
        <v>Very Low</v>
      </c>
      <c r="L750" t="s">
        <v>2584</v>
      </c>
      <c r="M750">
        <v>881</v>
      </c>
      <c r="N750" t="str">
        <f t="shared" si="260"/>
        <v>Low</v>
      </c>
      <c r="O750">
        <v>88200225</v>
      </c>
      <c r="P750" t="str">
        <f t="shared" si="261"/>
        <v>Hit</v>
      </c>
      <c r="Q750" t="s">
        <v>980</v>
      </c>
      <c r="R750" t="str">
        <f t="shared" si="262"/>
        <v>Comedy</v>
      </c>
      <c r="S750">
        <f t="shared" si="263"/>
        <v>2</v>
      </c>
      <c r="T750" t="s">
        <v>1111</v>
      </c>
      <c r="U750" t="s">
        <v>4074</v>
      </c>
      <c r="V750">
        <v>120795</v>
      </c>
      <c r="W750" t="str">
        <f t="shared" si="264"/>
        <v>Medium</v>
      </c>
      <c r="X750">
        <v>3943</v>
      </c>
      <c r="Y750" t="str">
        <f t="shared" si="265"/>
        <v>Low</v>
      </c>
      <c r="Z750" t="s">
        <v>4075</v>
      </c>
      <c r="AA750">
        <v>5</v>
      </c>
      <c r="AB750" t="str">
        <f t="shared" si="266"/>
        <v>Ensemble Poster</v>
      </c>
      <c r="AC750" t="s">
        <v>4076</v>
      </c>
      <c r="AD750" t="s">
        <v>4077</v>
      </c>
      <c r="AE750">
        <v>308</v>
      </c>
      <c r="AF750" t="str">
        <f t="shared" si="267"/>
        <v>Very Low</v>
      </c>
      <c r="AG750" t="s">
        <v>9</v>
      </c>
      <c r="AH750" t="s">
        <v>10</v>
      </c>
      <c r="AI750" t="s">
        <v>11</v>
      </c>
      <c r="AJ750" t="str">
        <f t="shared" si="268"/>
        <v>Teen</v>
      </c>
      <c r="AK750">
        <v>60000000</v>
      </c>
      <c r="AL750" t="str">
        <f t="shared" si="269"/>
        <v>Medium Budget</v>
      </c>
      <c r="AM750">
        <v>2004</v>
      </c>
      <c r="AN750">
        <f t="shared" si="270"/>
        <v>21</v>
      </c>
      <c r="AO750" t="str">
        <f t="shared" si="271"/>
        <v>Old Classic</v>
      </c>
      <c r="AP750">
        <v>869</v>
      </c>
      <c r="AQ750" t="str">
        <f t="shared" si="272"/>
        <v>Very Low</v>
      </c>
      <c r="AR750">
        <v>6.1</v>
      </c>
      <c r="AS750" t="str">
        <f t="shared" si="273"/>
        <v>Average</v>
      </c>
      <c r="AT750">
        <v>2.35</v>
      </c>
      <c r="AU750" t="str">
        <f t="shared" si="274"/>
        <v>Cinematic Widescreen</v>
      </c>
      <c r="AV750">
        <v>0</v>
      </c>
      <c r="AW750" t="str">
        <f t="shared" si="275"/>
        <v>Very Low</v>
      </c>
    </row>
    <row r="751" spans="1:49" x14ac:dyDescent="0.3">
      <c r="A751" t="s">
        <v>0</v>
      </c>
      <c r="B751" t="s">
        <v>4078</v>
      </c>
      <c r="C751">
        <v>81</v>
      </c>
      <c r="D751" t="str">
        <f t="shared" si="255"/>
        <v>Low</v>
      </c>
      <c r="E751">
        <v>94</v>
      </c>
      <c r="F751" t="str">
        <f t="shared" si="256"/>
        <v>1h 34m</v>
      </c>
      <c r="G751" t="str">
        <f t="shared" si="257"/>
        <v>Standard Movie</v>
      </c>
      <c r="H751">
        <v>32</v>
      </c>
      <c r="I751" t="str">
        <f t="shared" si="258"/>
        <v>Very Low</v>
      </c>
      <c r="J751">
        <v>626</v>
      </c>
      <c r="K751" t="str">
        <f t="shared" si="259"/>
        <v>Very Low</v>
      </c>
      <c r="L751" t="s">
        <v>4079</v>
      </c>
      <c r="M751">
        <v>854</v>
      </c>
      <c r="N751" t="str">
        <f t="shared" si="260"/>
        <v>Low</v>
      </c>
      <c r="O751">
        <v>60573641</v>
      </c>
      <c r="P751" t="str">
        <f t="shared" si="261"/>
        <v>Hit</v>
      </c>
      <c r="Q751" t="s">
        <v>3028</v>
      </c>
      <c r="R751" t="str">
        <f t="shared" si="262"/>
        <v>Comedy</v>
      </c>
      <c r="S751">
        <f t="shared" si="263"/>
        <v>2</v>
      </c>
      <c r="T751" t="s">
        <v>3474</v>
      </c>
      <c r="U751" t="s">
        <v>4080</v>
      </c>
      <c r="V751">
        <v>68406</v>
      </c>
      <c r="W751" t="str">
        <f t="shared" si="264"/>
        <v>Medium</v>
      </c>
      <c r="X751">
        <v>4530</v>
      </c>
      <c r="Y751" t="str">
        <f t="shared" si="265"/>
        <v>Low</v>
      </c>
      <c r="Z751" t="s">
        <v>4081</v>
      </c>
      <c r="AA751">
        <v>1</v>
      </c>
      <c r="AB751" t="str">
        <f t="shared" si="266"/>
        <v>Solo Star Poster</v>
      </c>
      <c r="AC751" t="s">
        <v>4082</v>
      </c>
      <c r="AD751" t="s">
        <v>4083</v>
      </c>
      <c r="AE751">
        <v>162</v>
      </c>
      <c r="AF751" t="str">
        <f t="shared" si="267"/>
        <v>Very Low</v>
      </c>
      <c r="AG751" t="s">
        <v>9</v>
      </c>
      <c r="AH751" t="s">
        <v>10</v>
      </c>
      <c r="AI751" t="s">
        <v>66</v>
      </c>
      <c r="AJ751" t="str">
        <f t="shared" si="268"/>
        <v>Family</v>
      </c>
      <c r="AK751">
        <v>60000000</v>
      </c>
      <c r="AL751" t="str">
        <f t="shared" si="269"/>
        <v>Medium Budget</v>
      </c>
      <c r="AM751">
        <v>1996</v>
      </c>
      <c r="AN751">
        <f t="shared" si="270"/>
        <v>29</v>
      </c>
      <c r="AO751" t="str">
        <f t="shared" si="271"/>
        <v>Old Classic</v>
      </c>
      <c r="AP751">
        <v>628</v>
      </c>
      <c r="AQ751" t="str">
        <f t="shared" si="272"/>
        <v>Very Low</v>
      </c>
      <c r="AR751">
        <v>5.4</v>
      </c>
      <c r="AS751" t="str">
        <f t="shared" si="273"/>
        <v>Below Average</v>
      </c>
      <c r="AT751">
        <v>1.85</v>
      </c>
      <c r="AU751" t="str">
        <f t="shared" si="274"/>
        <v>HDTV / Widescreen</v>
      </c>
      <c r="AV751">
        <v>0</v>
      </c>
      <c r="AW751" t="str">
        <f t="shared" si="275"/>
        <v>Very Low</v>
      </c>
    </row>
    <row r="752" spans="1:49" x14ac:dyDescent="0.3">
      <c r="A752" t="s">
        <v>0</v>
      </c>
      <c r="B752" t="s">
        <v>349</v>
      </c>
      <c r="C752">
        <v>242</v>
      </c>
      <c r="D752" t="str">
        <f t="shared" si="255"/>
        <v>Medium</v>
      </c>
      <c r="E752">
        <v>132</v>
      </c>
      <c r="F752" t="str">
        <f t="shared" si="256"/>
        <v>2h 12m</v>
      </c>
      <c r="G752" t="str">
        <f t="shared" si="257"/>
        <v>Long Movie</v>
      </c>
      <c r="H752">
        <v>0</v>
      </c>
      <c r="I752" t="str">
        <f t="shared" si="258"/>
        <v>Very Low</v>
      </c>
      <c r="J752">
        <v>160</v>
      </c>
      <c r="K752" t="str">
        <f t="shared" si="259"/>
        <v>Very Low</v>
      </c>
      <c r="L752" t="s">
        <v>3539</v>
      </c>
      <c r="M752">
        <v>366</v>
      </c>
      <c r="N752" t="str">
        <f t="shared" si="260"/>
        <v>Low</v>
      </c>
      <c r="O752">
        <v>59035104</v>
      </c>
      <c r="P752" t="str">
        <f t="shared" si="261"/>
        <v>Hit</v>
      </c>
      <c r="Q752" t="s">
        <v>4084</v>
      </c>
      <c r="R752" t="str">
        <f t="shared" si="262"/>
        <v>Action</v>
      </c>
      <c r="S752">
        <f t="shared" si="263"/>
        <v>4</v>
      </c>
      <c r="T752" t="s">
        <v>4085</v>
      </c>
      <c r="U752" t="s">
        <v>4086</v>
      </c>
      <c r="V752">
        <v>244566</v>
      </c>
      <c r="W752" t="str">
        <f t="shared" si="264"/>
        <v>High</v>
      </c>
      <c r="X752">
        <v>1112</v>
      </c>
      <c r="Y752" t="str">
        <f t="shared" si="265"/>
        <v>Low</v>
      </c>
      <c r="Z752" t="s">
        <v>2486</v>
      </c>
      <c r="AA752">
        <v>1</v>
      </c>
      <c r="AB752" t="str">
        <f t="shared" si="266"/>
        <v>Solo Star Poster</v>
      </c>
      <c r="AC752" t="s">
        <v>4087</v>
      </c>
      <c r="AD752" t="s">
        <v>4088</v>
      </c>
      <c r="AE752">
        <v>597</v>
      </c>
      <c r="AF752" t="str">
        <f t="shared" si="267"/>
        <v>Low</v>
      </c>
      <c r="AG752" t="s">
        <v>9</v>
      </c>
      <c r="AH752" t="s">
        <v>10</v>
      </c>
      <c r="AI752" t="s">
        <v>11</v>
      </c>
      <c r="AJ752" t="str">
        <f t="shared" si="268"/>
        <v>Teen</v>
      </c>
      <c r="AK752">
        <v>66000000</v>
      </c>
      <c r="AL752" t="str">
        <f t="shared" si="269"/>
        <v>Medium Budget</v>
      </c>
      <c r="AM752">
        <v>2004</v>
      </c>
      <c r="AN752">
        <f t="shared" si="270"/>
        <v>21</v>
      </c>
      <c r="AO752" t="str">
        <f t="shared" si="271"/>
        <v>Old Classic</v>
      </c>
      <c r="AP752">
        <v>334</v>
      </c>
      <c r="AQ752" t="str">
        <f t="shared" si="272"/>
        <v>Very Low</v>
      </c>
      <c r="AR752">
        <v>6.8</v>
      </c>
      <c r="AS752" t="str">
        <f t="shared" si="273"/>
        <v>Average</v>
      </c>
      <c r="AT752">
        <v>1.85</v>
      </c>
      <c r="AU752" t="str">
        <f t="shared" si="274"/>
        <v>HDTV / Widescreen</v>
      </c>
      <c r="AV752">
        <v>0</v>
      </c>
      <c r="AW752" t="str">
        <f t="shared" si="275"/>
        <v>Very Low</v>
      </c>
    </row>
    <row r="753" spans="1:49" x14ac:dyDescent="0.3">
      <c r="A753" t="s">
        <v>0</v>
      </c>
      <c r="B753" t="s">
        <v>4089</v>
      </c>
      <c r="C753">
        <v>110</v>
      </c>
      <c r="D753" t="str">
        <f t="shared" si="255"/>
        <v>Low</v>
      </c>
      <c r="E753">
        <v>115</v>
      </c>
      <c r="F753" t="str">
        <f t="shared" si="256"/>
        <v>1h 55m</v>
      </c>
      <c r="G753" t="str">
        <f t="shared" si="257"/>
        <v>Standard Movie</v>
      </c>
      <c r="H753">
        <v>234</v>
      </c>
      <c r="I753" t="str">
        <f t="shared" si="258"/>
        <v>Very Low</v>
      </c>
      <c r="J753">
        <v>521</v>
      </c>
      <c r="K753" t="str">
        <f t="shared" si="259"/>
        <v>Very Low</v>
      </c>
      <c r="L753" t="s">
        <v>3625</v>
      </c>
      <c r="M753">
        <v>3000</v>
      </c>
      <c r="N753" t="str">
        <f t="shared" si="260"/>
        <v>Low</v>
      </c>
      <c r="O753">
        <v>56702901</v>
      </c>
      <c r="P753" t="str">
        <f t="shared" si="261"/>
        <v>Hit</v>
      </c>
      <c r="Q753" t="s">
        <v>3380</v>
      </c>
      <c r="R753" t="str">
        <f t="shared" si="262"/>
        <v>Drama</v>
      </c>
      <c r="S753">
        <f t="shared" si="263"/>
        <v>1</v>
      </c>
      <c r="T753" t="s">
        <v>1660</v>
      </c>
      <c r="U753" t="s">
        <v>4090</v>
      </c>
      <c r="V753">
        <v>23302</v>
      </c>
      <c r="W753" t="str">
        <f t="shared" si="264"/>
        <v>Low</v>
      </c>
      <c r="X753">
        <v>4713</v>
      </c>
      <c r="Y753" t="str">
        <f t="shared" si="265"/>
        <v>Low</v>
      </c>
      <c r="Z753" t="s">
        <v>2184</v>
      </c>
      <c r="AA753">
        <v>1</v>
      </c>
      <c r="AB753" t="str">
        <f t="shared" si="266"/>
        <v>Solo Star Poster</v>
      </c>
      <c r="AC753" t="s">
        <v>4091</v>
      </c>
      <c r="AD753" t="s">
        <v>4092</v>
      </c>
      <c r="AE753">
        <v>181</v>
      </c>
      <c r="AF753" t="str">
        <f t="shared" si="267"/>
        <v>Very Low</v>
      </c>
      <c r="AG753" t="s">
        <v>9</v>
      </c>
      <c r="AH753" t="s">
        <v>10</v>
      </c>
      <c r="AI753" t="s">
        <v>11</v>
      </c>
      <c r="AJ753" t="str">
        <f t="shared" si="268"/>
        <v>Teen</v>
      </c>
      <c r="AK753">
        <v>60000000</v>
      </c>
      <c r="AL753" t="str">
        <f t="shared" si="269"/>
        <v>Medium Budget</v>
      </c>
      <c r="AM753">
        <v>1998</v>
      </c>
      <c r="AN753">
        <f t="shared" si="270"/>
        <v>27</v>
      </c>
      <c r="AO753" t="str">
        <f t="shared" si="271"/>
        <v>Old Classic</v>
      </c>
      <c r="AP753">
        <v>552</v>
      </c>
      <c r="AQ753" t="str">
        <f t="shared" si="272"/>
        <v>Very Low</v>
      </c>
      <c r="AR753">
        <v>6.5</v>
      </c>
      <c r="AS753" t="str">
        <f t="shared" si="273"/>
        <v>Average</v>
      </c>
      <c r="AT753">
        <v>2.35</v>
      </c>
      <c r="AU753" t="str">
        <f t="shared" si="274"/>
        <v>Cinematic Widescreen</v>
      </c>
      <c r="AV753">
        <v>1000</v>
      </c>
      <c r="AW753" t="str">
        <f t="shared" si="275"/>
        <v>Very Low</v>
      </c>
    </row>
    <row r="754" spans="1:49" x14ac:dyDescent="0.3">
      <c r="A754" t="s">
        <v>0</v>
      </c>
      <c r="B754" t="s">
        <v>4093</v>
      </c>
      <c r="C754">
        <v>328</v>
      </c>
      <c r="D754" t="str">
        <f t="shared" si="255"/>
        <v>Medium</v>
      </c>
      <c r="E754">
        <v>92</v>
      </c>
      <c r="F754" t="str">
        <f t="shared" si="256"/>
        <v>1h 32m</v>
      </c>
      <c r="G754" t="str">
        <f t="shared" si="257"/>
        <v>Standard Movie</v>
      </c>
      <c r="H754">
        <v>28</v>
      </c>
      <c r="I754" t="str">
        <f t="shared" si="258"/>
        <v>Very Low</v>
      </c>
      <c r="J754">
        <v>586</v>
      </c>
      <c r="K754" t="str">
        <f t="shared" si="259"/>
        <v>Very Low</v>
      </c>
      <c r="L754" t="s">
        <v>544</v>
      </c>
      <c r="M754">
        <v>10000</v>
      </c>
      <c r="N754" t="str">
        <f t="shared" si="260"/>
        <v>Low</v>
      </c>
      <c r="O754">
        <v>55994557</v>
      </c>
      <c r="P754" t="str">
        <f t="shared" si="261"/>
        <v>Hit</v>
      </c>
      <c r="Q754" t="s">
        <v>242</v>
      </c>
      <c r="R754" t="str">
        <f t="shared" si="262"/>
        <v>Adventure</v>
      </c>
      <c r="S754">
        <f t="shared" si="263"/>
        <v>5</v>
      </c>
      <c r="T754" t="s">
        <v>2427</v>
      </c>
      <c r="U754" t="s">
        <v>4094</v>
      </c>
      <c r="V754">
        <v>72287</v>
      </c>
      <c r="W754" t="str">
        <f t="shared" si="264"/>
        <v>Medium</v>
      </c>
      <c r="X754">
        <v>13597</v>
      </c>
      <c r="Y754" t="str">
        <f t="shared" si="265"/>
        <v>Medium</v>
      </c>
      <c r="Z754" t="s">
        <v>4095</v>
      </c>
      <c r="AA754">
        <v>0</v>
      </c>
      <c r="AB754" t="str">
        <f t="shared" si="266"/>
        <v>Symbolic Poster</v>
      </c>
      <c r="AC754" t="s">
        <v>4096</v>
      </c>
      <c r="AD754" t="s">
        <v>4097</v>
      </c>
      <c r="AE754">
        <v>176</v>
      </c>
      <c r="AF754" t="str">
        <f t="shared" si="267"/>
        <v>Very Low</v>
      </c>
      <c r="AG754" t="s">
        <v>9</v>
      </c>
      <c r="AH754" t="s">
        <v>10</v>
      </c>
      <c r="AI754" t="s">
        <v>66</v>
      </c>
      <c r="AJ754" t="str">
        <f t="shared" si="268"/>
        <v>Family</v>
      </c>
      <c r="AK754">
        <v>60000000</v>
      </c>
      <c r="AL754" t="str">
        <f t="shared" si="269"/>
        <v>Medium Budget</v>
      </c>
      <c r="AM754">
        <v>2012</v>
      </c>
      <c r="AN754">
        <f t="shared" si="270"/>
        <v>13</v>
      </c>
      <c r="AO754" t="str">
        <f t="shared" si="271"/>
        <v>Modern Classic</v>
      </c>
      <c r="AP754">
        <v>884</v>
      </c>
      <c r="AQ754" t="str">
        <f t="shared" si="272"/>
        <v>Very Low</v>
      </c>
      <c r="AR754">
        <v>7</v>
      </c>
      <c r="AS754" t="str">
        <f t="shared" si="273"/>
        <v>Good</v>
      </c>
      <c r="AT754">
        <v>2.35</v>
      </c>
      <c r="AU754" t="str">
        <f t="shared" si="274"/>
        <v>Cinematic Widescreen</v>
      </c>
      <c r="AV754">
        <v>12000</v>
      </c>
      <c r="AW754" t="str">
        <f t="shared" si="275"/>
        <v>Medium</v>
      </c>
    </row>
    <row r="755" spans="1:49" x14ac:dyDescent="0.3">
      <c r="A755" t="s">
        <v>0</v>
      </c>
      <c r="B755" t="s">
        <v>3487</v>
      </c>
      <c r="C755">
        <v>83</v>
      </c>
      <c r="D755" t="str">
        <f t="shared" si="255"/>
        <v>Low</v>
      </c>
      <c r="E755">
        <v>124</v>
      </c>
      <c r="F755" t="str">
        <f t="shared" si="256"/>
        <v>2h 4m</v>
      </c>
      <c r="G755" t="str">
        <f t="shared" si="257"/>
        <v>Long Movie</v>
      </c>
      <c r="H755">
        <v>105</v>
      </c>
      <c r="I755" t="str">
        <f t="shared" si="258"/>
        <v>Very Low</v>
      </c>
      <c r="J755">
        <v>460</v>
      </c>
      <c r="K755" t="str">
        <f t="shared" si="259"/>
        <v>Very Low</v>
      </c>
      <c r="L755" t="s">
        <v>948</v>
      </c>
      <c r="M755">
        <v>24000</v>
      </c>
      <c r="N755" t="str">
        <f t="shared" si="260"/>
        <v>Medium</v>
      </c>
      <c r="O755">
        <v>54910560</v>
      </c>
      <c r="P755" t="str">
        <f t="shared" si="261"/>
        <v>Hit</v>
      </c>
      <c r="Q755" t="s">
        <v>3307</v>
      </c>
      <c r="R755" t="str">
        <f t="shared" si="262"/>
        <v>Action</v>
      </c>
      <c r="S755">
        <f t="shared" si="263"/>
        <v>4</v>
      </c>
      <c r="T755" t="s">
        <v>53</v>
      </c>
      <c r="U755" t="s">
        <v>4098</v>
      </c>
      <c r="V755">
        <v>88225</v>
      </c>
      <c r="W755" t="str">
        <f t="shared" si="264"/>
        <v>Medium</v>
      </c>
      <c r="X755">
        <v>38227</v>
      </c>
      <c r="Y755" t="str">
        <f t="shared" si="265"/>
        <v>Medium</v>
      </c>
      <c r="Z755" t="s">
        <v>4099</v>
      </c>
      <c r="AA755">
        <v>0</v>
      </c>
      <c r="AB755" t="str">
        <f t="shared" si="266"/>
        <v>Symbolic Poster</v>
      </c>
      <c r="AC755" t="s">
        <v>4100</v>
      </c>
      <c r="AD755" t="s">
        <v>4101</v>
      </c>
      <c r="AE755">
        <v>227</v>
      </c>
      <c r="AF755" t="str">
        <f t="shared" si="267"/>
        <v>Very Low</v>
      </c>
      <c r="AG755" t="s">
        <v>9</v>
      </c>
      <c r="AH755" t="s">
        <v>10</v>
      </c>
      <c r="AI755" t="s">
        <v>556</v>
      </c>
      <c r="AJ755" t="str">
        <f t="shared" si="268"/>
        <v>Adult</v>
      </c>
      <c r="AK755">
        <v>60000000</v>
      </c>
      <c r="AL755" t="str">
        <f t="shared" si="269"/>
        <v>Medium Budget</v>
      </c>
      <c r="AM755">
        <v>1997</v>
      </c>
      <c r="AN755">
        <f t="shared" si="270"/>
        <v>28</v>
      </c>
      <c r="AO755" t="str">
        <f t="shared" si="271"/>
        <v>Old Classic</v>
      </c>
      <c r="AP755">
        <v>13000</v>
      </c>
      <c r="AQ755" t="str">
        <f t="shared" si="272"/>
        <v>Medium</v>
      </c>
      <c r="AR755">
        <v>6.3</v>
      </c>
      <c r="AS755" t="str">
        <f t="shared" si="273"/>
        <v>Average</v>
      </c>
      <c r="AT755">
        <v>2.35</v>
      </c>
      <c r="AU755" t="str">
        <f t="shared" si="274"/>
        <v>Cinematic Widescreen</v>
      </c>
      <c r="AV755">
        <v>0</v>
      </c>
      <c r="AW755" t="str">
        <f t="shared" si="275"/>
        <v>Very Low</v>
      </c>
    </row>
    <row r="756" spans="1:49" x14ac:dyDescent="0.3">
      <c r="A756" t="s">
        <v>0</v>
      </c>
      <c r="B756" t="s">
        <v>1311</v>
      </c>
      <c r="C756">
        <v>196</v>
      </c>
      <c r="D756" t="str">
        <f t="shared" si="255"/>
        <v>Low</v>
      </c>
      <c r="E756">
        <v>119</v>
      </c>
      <c r="F756" t="str">
        <f t="shared" si="256"/>
        <v>1h 59m</v>
      </c>
      <c r="G756" t="str">
        <f t="shared" si="257"/>
        <v>Standard Movie</v>
      </c>
      <c r="H756">
        <v>610</v>
      </c>
      <c r="I756" t="str">
        <f t="shared" si="258"/>
        <v>Very Low</v>
      </c>
      <c r="J756">
        <v>716</v>
      </c>
      <c r="K756" t="str">
        <f t="shared" si="259"/>
        <v>Very Low</v>
      </c>
      <c r="L756" t="s">
        <v>1016</v>
      </c>
      <c r="M756">
        <v>834</v>
      </c>
      <c r="N756" t="str">
        <f t="shared" si="260"/>
        <v>Low</v>
      </c>
      <c r="O756">
        <v>53789313</v>
      </c>
      <c r="P756" t="str">
        <f t="shared" si="261"/>
        <v>Hit</v>
      </c>
      <c r="Q756" t="s">
        <v>1615</v>
      </c>
      <c r="R756" t="str">
        <f t="shared" si="262"/>
        <v>Action</v>
      </c>
      <c r="S756">
        <f t="shared" si="263"/>
        <v>4</v>
      </c>
      <c r="T756" t="s">
        <v>1679</v>
      </c>
      <c r="U756" t="s">
        <v>4102</v>
      </c>
      <c r="V756">
        <v>89816</v>
      </c>
      <c r="W756" t="str">
        <f t="shared" si="264"/>
        <v>Medium</v>
      </c>
      <c r="X756">
        <v>3637</v>
      </c>
      <c r="Y756" t="str">
        <f t="shared" si="265"/>
        <v>Low</v>
      </c>
      <c r="Z756" t="s">
        <v>700</v>
      </c>
      <c r="AA756">
        <v>0</v>
      </c>
      <c r="AB756" t="str">
        <f t="shared" si="266"/>
        <v>Symbolic Poster</v>
      </c>
      <c r="AC756" t="s">
        <v>4103</v>
      </c>
      <c r="AD756" t="s">
        <v>4104</v>
      </c>
      <c r="AE756">
        <v>347</v>
      </c>
      <c r="AF756" t="str">
        <f t="shared" si="267"/>
        <v>Very Low</v>
      </c>
      <c r="AG756" t="s">
        <v>9</v>
      </c>
      <c r="AH756" t="s">
        <v>10</v>
      </c>
      <c r="AI756" t="s">
        <v>11</v>
      </c>
      <c r="AJ756" t="str">
        <f t="shared" si="268"/>
        <v>Teen</v>
      </c>
      <c r="AK756">
        <v>60000000</v>
      </c>
      <c r="AL756" t="str">
        <f t="shared" si="269"/>
        <v>Medium Budget</v>
      </c>
      <c r="AM756">
        <v>2003</v>
      </c>
      <c r="AN756">
        <f t="shared" si="270"/>
        <v>22</v>
      </c>
      <c r="AO756" t="str">
        <f t="shared" si="271"/>
        <v>Old Classic</v>
      </c>
      <c r="AP756">
        <v>780</v>
      </c>
      <c r="AQ756" t="str">
        <f t="shared" si="272"/>
        <v>Very Low</v>
      </c>
      <c r="AR756">
        <v>6.3</v>
      </c>
      <c r="AS756" t="str">
        <f t="shared" si="273"/>
        <v>Average</v>
      </c>
      <c r="AT756">
        <v>2.35</v>
      </c>
      <c r="AU756" t="str">
        <f t="shared" si="274"/>
        <v>Cinematic Widescreen</v>
      </c>
      <c r="AV756">
        <v>0</v>
      </c>
      <c r="AW756" t="str">
        <f t="shared" si="275"/>
        <v>Very Low</v>
      </c>
    </row>
    <row r="757" spans="1:49" x14ac:dyDescent="0.3">
      <c r="A757" t="s">
        <v>0</v>
      </c>
      <c r="B757" t="s">
        <v>4105</v>
      </c>
      <c r="C757">
        <v>34</v>
      </c>
      <c r="D757" t="str">
        <f t="shared" si="255"/>
        <v>Very Low</v>
      </c>
      <c r="E757">
        <v>124</v>
      </c>
      <c r="F757" t="str">
        <f t="shared" si="256"/>
        <v>2h 4m</v>
      </c>
      <c r="G757" t="str">
        <f t="shared" si="257"/>
        <v>Long Movie</v>
      </c>
      <c r="H757">
        <v>50</v>
      </c>
      <c r="I757" t="str">
        <f t="shared" si="258"/>
        <v>Very Low</v>
      </c>
      <c r="J757">
        <v>672</v>
      </c>
      <c r="K757" t="str">
        <f t="shared" si="259"/>
        <v>Very Low</v>
      </c>
      <c r="L757" t="s">
        <v>4106</v>
      </c>
      <c r="M757">
        <v>1000</v>
      </c>
      <c r="N757" t="str">
        <f t="shared" si="260"/>
        <v>Low</v>
      </c>
      <c r="O757">
        <v>51045801</v>
      </c>
      <c r="P757" t="str">
        <f t="shared" si="261"/>
        <v>Hit</v>
      </c>
      <c r="Q757" t="s">
        <v>185</v>
      </c>
      <c r="R757" t="str">
        <f t="shared" si="262"/>
        <v>Drama</v>
      </c>
      <c r="S757">
        <f t="shared" si="263"/>
        <v>2</v>
      </c>
      <c r="T757" t="s">
        <v>279</v>
      </c>
      <c r="U757" t="s">
        <v>4107</v>
      </c>
      <c r="V757">
        <v>11370</v>
      </c>
      <c r="W757" t="str">
        <f t="shared" si="264"/>
        <v>Low</v>
      </c>
      <c r="X757">
        <v>3653</v>
      </c>
      <c r="Y757" t="str">
        <f t="shared" si="265"/>
        <v>Low</v>
      </c>
      <c r="Z757" t="s">
        <v>2406</v>
      </c>
      <c r="AA757">
        <v>2</v>
      </c>
      <c r="AB757" t="str">
        <f t="shared" si="266"/>
        <v>Duo/Trio Poster</v>
      </c>
      <c r="AC757" t="s">
        <v>4108</v>
      </c>
      <c r="AD757" t="s">
        <v>4109</v>
      </c>
      <c r="AE757">
        <v>54</v>
      </c>
      <c r="AF757" t="str">
        <f t="shared" si="267"/>
        <v>Very Low</v>
      </c>
      <c r="AG757" t="s">
        <v>9</v>
      </c>
      <c r="AH757" t="s">
        <v>10</v>
      </c>
      <c r="AI757" t="s">
        <v>11</v>
      </c>
      <c r="AJ757" t="str">
        <f t="shared" si="268"/>
        <v>Teen</v>
      </c>
      <c r="AK757">
        <v>60000000</v>
      </c>
      <c r="AL757" t="str">
        <f t="shared" si="269"/>
        <v>Medium Budget</v>
      </c>
      <c r="AM757">
        <v>1996</v>
      </c>
      <c r="AN757">
        <f t="shared" si="270"/>
        <v>29</v>
      </c>
      <c r="AO757" t="str">
        <f t="shared" si="271"/>
        <v>Old Classic</v>
      </c>
      <c r="AP757">
        <v>944</v>
      </c>
      <c r="AQ757" t="str">
        <f t="shared" si="272"/>
        <v>Very Low</v>
      </c>
      <c r="AR757">
        <v>6.1</v>
      </c>
      <c r="AS757" t="str">
        <f t="shared" si="273"/>
        <v>Average</v>
      </c>
      <c r="AT757">
        <v>1.85</v>
      </c>
      <c r="AU757" t="str">
        <f t="shared" si="274"/>
        <v>HDTV / Widescreen</v>
      </c>
      <c r="AV757">
        <v>829</v>
      </c>
      <c r="AW757" t="str">
        <f t="shared" si="275"/>
        <v>Very Low</v>
      </c>
    </row>
    <row r="758" spans="1:49" x14ac:dyDescent="0.3">
      <c r="A758" t="s">
        <v>0</v>
      </c>
      <c r="B758" t="s">
        <v>4110</v>
      </c>
      <c r="C758">
        <v>118</v>
      </c>
      <c r="D758" t="str">
        <f t="shared" si="255"/>
        <v>Low</v>
      </c>
      <c r="E758">
        <v>93</v>
      </c>
      <c r="F758" t="str">
        <f t="shared" si="256"/>
        <v>1h 33m</v>
      </c>
      <c r="G758" t="str">
        <f t="shared" si="257"/>
        <v>Standard Movie</v>
      </c>
      <c r="H758">
        <v>18</v>
      </c>
      <c r="I758" t="str">
        <f t="shared" si="258"/>
        <v>Very Low</v>
      </c>
      <c r="J758">
        <v>903</v>
      </c>
      <c r="K758" t="str">
        <f t="shared" si="259"/>
        <v>Very Low</v>
      </c>
      <c r="L758" t="s">
        <v>873</v>
      </c>
      <c r="M758">
        <v>9000</v>
      </c>
      <c r="N758" t="str">
        <f t="shared" si="260"/>
        <v>Low</v>
      </c>
      <c r="O758">
        <v>50818750</v>
      </c>
      <c r="P758" t="str">
        <f t="shared" si="261"/>
        <v>Hit</v>
      </c>
      <c r="Q758" t="s">
        <v>242</v>
      </c>
      <c r="R758" t="str">
        <f t="shared" si="262"/>
        <v>Adventure</v>
      </c>
      <c r="S758">
        <f t="shared" si="263"/>
        <v>5</v>
      </c>
      <c r="T758" t="s">
        <v>1176</v>
      </c>
      <c r="U758" t="s">
        <v>4111</v>
      </c>
      <c r="V758">
        <v>31209</v>
      </c>
      <c r="W758" t="str">
        <f t="shared" si="264"/>
        <v>Low</v>
      </c>
      <c r="X758">
        <v>13403</v>
      </c>
      <c r="Y758" t="str">
        <f t="shared" si="265"/>
        <v>Medium</v>
      </c>
      <c r="Z758" t="s">
        <v>93</v>
      </c>
      <c r="AA758">
        <v>0</v>
      </c>
      <c r="AB758" t="str">
        <f t="shared" si="266"/>
        <v>Symbolic Poster</v>
      </c>
      <c r="AC758" t="s">
        <v>4112</v>
      </c>
      <c r="AD758" t="s">
        <v>4113</v>
      </c>
      <c r="AE758">
        <v>106</v>
      </c>
      <c r="AF758" t="str">
        <f t="shared" si="267"/>
        <v>Very Low</v>
      </c>
      <c r="AG758" t="s">
        <v>9</v>
      </c>
      <c r="AH758" t="s">
        <v>28</v>
      </c>
      <c r="AI758" t="s">
        <v>248</v>
      </c>
      <c r="AJ758" t="str">
        <f t="shared" si="268"/>
        <v>Family</v>
      </c>
      <c r="AK758">
        <v>60000000</v>
      </c>
      <c r="AL758" t="str">
        <f t="shared" si="269"/>
        <v>Medium Budget</v>
      </c>
      <c r="AM758">
        <v>2008</v>
      </c>
      <c r="AN758">
        <f t="shared" si="270"/>
        <v>17</v>
      </c>
      <c r="AO758" t="str">
        <f t="shared" si="271"/>
        <v>Old Classic</v>
      </c>
      <c r="AP758">
        <v>2000</v>
      </c>
      <c r="AQ758" t="str">
        <f t="shared" si="272"/>
        <v>Low</v>
      </c>
      <c r="AR758">
        <v>6.1</v>
      </c>
      <c r="AS758" t="str">
        <f t="shared" si="273"/>
        <v>Average</v>
      </c>
      <c r="AT758">
        <v>2.35</v>
      </c>
      <c r="AU758" t="str">
        <f t="shared" si="274"/>
        <v>Cinematic Widescreen</v>
      </c>
      <c r="AV758">
        <v>0</v>
      </c>
      <c r="AW758" t="str">
        <f t="shared" si="275"/>
        <v>Very Low</v>
      </c>
    </row>
    <row r="759" spans="1:49" x14ac:dyDescent="0.3">
      <c r="A759" t="s">
        <v>0</v>
      </c>
      <c r="B759" t="str">
        <f>B758</f>
        <v>Sam Fell</v>
      </c>
      <c r="C759">
        <v>8</v>
      </c>
      <c r="D759" t="str">
        <f t="shared" si="255"/>
        <v>Very Low</v>
      </c>
      <c r="E759">
        <v>22</v>
      </c>
      <c r="F759" t="str">
        <f t="shared" si="256"/>
        <v>0h 22m</v>
      </c>
      <c r="G759" t="str">
        <f t="shared" si="257"/>
        <v>Short Film</v>
      </c>
      <c r="H759">
        <f>H758</f>
        <v>18</v>
      </c>
      <c r="I759" t="str">
        <f t="shared" si="258"/>
        <v>Very Low</v>
      </c>
      <c r="J759">
        <v>402</v>
      </c>
      <c r="K759" t="str">
        <f t="shared" si="259"/>
        <v>Very Low</v>
      </c>
      <c r="L759" t="s">
        <v>4114</v>
      </c>
      <c r="M759">
        <v>732</v>
      </c>
      <c r="N759" t="str">
        <f t="shared" si="260"/>
        <v>Low</v>
      </c>
      <c r="O759">
        <f>O758</f>
        <v>50818750</v>
      </c>
      <c r="P759" t="str">
        <f t="shared" si="261"/>
        <v>Hit</v>
      </c>
      <c r="Q759" t="s">
        <v>1652</v>
      </c>
      <c r="R759" t="str">
        <f t="shared" si="262"/>
        <v>Comedy</v>
      </c>
      <c r="S759">
        <f t="shared" si="263"/>
        <v>2</v>
      </c>
      <c r="T759" t="s">
        <v>4115</v>
      </c>
      <c r="U759" t="s">
        <v>4116</v>
      </c>
      <c r="V759">
        <v>26404</v>
      </c>
      <c r="W759" t="str">
        <f t="shared" si="264"/>
        <v>Low</v>
      </c>
      <c r="X759">
        <v>2064</v>
      </c>
      <c r="Y759" t="str">
        <f t="shared" si="265"/>
        <v>Low</v>
      </c>
      <c r="Z759" t="s">
        <v>4117</v>
      </c>
      <c r="AA759">
        <v>3</v>
      </c>
      <c r="AB759" t="str">
        <f t="shared" si="266"/>
        <v>Duo/Trio Poster</v>
      </c>
      <c r="AC759" t="s">
        <v>4118</v>
      </c>
      <c r="AD759" t="s">
        <v>4119</v>
      </c>
      <c r="AE759">
        <v>41</v>
      </c>
      <c r="AF759" t="str">
        <f t="shared" si="267"/>
        <v>Very Low</v>
      </c>
      <c r="AG759" t="s">
        <v>9</v>
      </c>
      <c r="AH759" t="s">
        <v>10</v>
      </c>
      <c r="AI759" t="s">
        <v>1539</v>
      </c>
      <c r="AJ759" t="str">
        <f t="shared" si="268"/>
        <v>Other/Unknown</v>
      </c>
      <c r="AK759">
        <f t="shared" ref="AK759:AM759" si="276">AK758</f>
        <v>60000000</v>
      </c>
      <c r="AL759" t="str">
        <f t="shared" si="269"/>
        <v>Medium Budget</v>
      </c>
      <c r="AM759">
        <f t="shared" si="276"/>
        <v>2008</v>
      </c>
      <c r="AN759">
        <f t="shared" si="270"/>
        <v>17</v>
      </c>
      <c r="AO759" t="str">
        <f t="shared" si="271"/>
        <v>Old Classic</v>
      </c>
      <c r="AP759">
        <v>607</v>
      </c>
      <c r="AQ759" t="str">
        <f t="shared" si="272"/>
        <v>Very Low</v>
      </c>
      <c r="AR759">
        <v>7.3</v>
      </c>
      <c r="AS759" t="str">
        <f t="shared" si="273"/>
        <v>Good</v>
      </c>
      <c r="AT759">
        <v>1.78</v>
      </c>
      <c r="AU759" t="str">
        <f t="shared" si="274"/>
        <v>HDTV / Widescreen</v>
      </c>
      <c r="AV759">
        <v>0</v>
      </c>
      <c r="AW759" t="str">
        <f t="shared" si="275"/>
        <v>Very Low</v>
      </c>
    </row>
    <row r="760" spans="1:49" x14ac:dyDescent="0.3">
      <c r="A760" t="s">
        <v>0</v>
      </c>
      <c r="B760" t="s">
        <v>4120</v>
      </c>
      <c r="C760">
        <v>81</v>
      </c>
      <c r="D760" t="str">
        <f t="shared" si="255"/>
        <v>Low</v>
      </c>
      <c r="E760">
        <v>98</v>
      </c>
      <c r="F760" t="str">
        <f t="shared" si="256"/>
        <v>1h 38m</v>
      </c>
      <c r="G760" t="str">
        <f t="shared" si="257"/>
        <v>Standard Movie</v>
      </c>
      <c r="H760">
        <v>11</v>
      </c>
      <c r="I760" t="str">
        <f t="shared" si="258"/>
        <v>Very Low</v>
      </c>
      <c r="J760">
        <v>107</v>
      </c>
      <c r="K760" t="str">
        <f t="shared" si="259"/>
        <v>Very Low</v>
      </c>
      <c r="L760" t="s">
        <v>1808</v>
      </c>
      <c r="M760">
        <v>966</v>
      </c>
      <c r="N760" t="str">
        <f t="shared" si="260"/>
        <v>Low</v>
      </c>
      <c r="O760">
        <v>50189179</v>
      </c>
      <c r="P760" t="str">
        <f t="shared" si="261"/>
        <v>Hit</v>
      </c>
      <c r="Q760" t="s">
        <v>1875</v>
      </c>
      <c r="R760" t="str">
        <f t="shared" si="262"/>
        <v>Action</v>
      </c>
      <c r="S760">
        <f t="shared" si="263"/>
        <v>3</v>
      </c>
      <c r="T760" t="s">
        <v>3868</v>
      </c>
      <c r="U760" t="s">
        <v>4121</v>
      </c>
      <c r="V760">
        <v>61966</v>
      </c>
      <c r="W760" t="str">
        <f t="shared" si="264"/>
        <v>Medium</v>
      </c>
      <c r="X760">
        <v>2018</v>
      </c>
      <c r="Y760" t="str">
        <f t="shared" si="265"/>
        <v>Low</v>
      </c>
      <c r="Z760" t="s">
        <v>4122</v>
      </c>
      <c r="AA760">
        <v>2</v>
      </c>
      <c r="AB760" t="str">
        <f t="shared" si="266"/>
        <v>Duo/Trio Poster</v>
      </c>
      <c r="AC760" t="s">
        <v>4123</v>
      </c>
      <c r="AD760" t="s">
        <v>4124</v>
      </c>
      <c r="AE760">
        <v>207</v>
      </c>
      <c r="AF760" t="str">
        <f t="shared" si="267"/>
        <v>Very Low</v>
      </c>
      <c r="AG760" t="s">
        <v>9</v>
      </c>
      <c r="AH760" t="s">
        <v>10</v>
      </c>
      <c r="AI760" t="s">
        <v>11</v>
      </c>
      <c r="AJ760" t="str">
        <f t="shared" si="268"/>
        <v>Teen</v>
      </c>
      <c r="AK760">
        <v>60000000</v>
      </c>
      <c r="AL760" t="str">
        <f t="shared" si="269"/>
        <v>Medium Budget</v>
      </c>
      <c r="AM760">
        <v>2002</v>
      </c>
      <c r="AN760">
        <f t="shared" si="270"/>
        <v>23</v>
      </c>
      <c r="AO760" t="str">
        <f t="shared" si="271"/>
        <v>Old Classic</v>
      </c>
      <c r="AP760">
        <v>680</v>
      </c>
      <c r="AQ760" t="str">
        <f t="shared" si="272"/>
        <v>Very Low</v>
      </c>
      <c r="AR760">
        <v>5.3</v>
      </c>
      <c r="AS760" t="str">
        <f t="shared" si="273"/>
        <v>Below Average</v>
      </c>
      <c r="AT760">
        <v>1.85</v>
      </c>
      <c r="AU760" t="str">
        <f t="shared" si="274"/>
        <v>HDTV / Widescreen</v>
      </c>
      <c r="AV760">
        <v>797</v>
      </c>
      <c r="AW760" t="str">
        <f t="shared" si="275"/>
        <v>Very Low</v>
      </c>
    </row>
    <row r="761" spans="1:49" x14ac:dyDescent="0.3">
      <c r="A761" t="s">
        <v>0</v>
      </c>
      <c r="B761" t="s">
        <v>4125</v>
      </c>
      <c r="C761">
        <v>47</v>
      </c>
      <c r="D761" t="str">
        <f t="shared" si="255"/>
        <v>Very Low</v>
      </c>
      <c r="E761">
        <v>92</v>
      </c>
      <c r="F761" t="str">
        <f t="shared" si="256"/>
        <v>1h 32m</v>
      </c>
      <c r="G761" t="str">
        <f t="shared" si="257"/>
        <v>Standard Movie</v>
      </c>
      <c r="H761">
        <v>14</v>
      </c>
      <c r="I761" t="str">
        <f t="shared" si="258"/>
        <v>Very Low</v>
      </c>
      <c r="J761">
        <v>488</v>
      </c>
      <c r="K761" t="str">
        <f t="shared" si="259"/>
        <v>Very Low</v>
      </c>
      <c r="L761" t="s">
        <v>4126</v>
      </c>
      <c r="M761">
        <v>789</v>
      </c>
      <c r="N761" t="str">
        <f t="shared" si="260"/>
        <v>Low</v>
      </c>
      <c r="O761">
        <v>50024083</v>
      </c>
      <c r="P761" t="str">
        <f t="shared" si="261"/>
        <v>Hit</v>
      </c>
      <c r="Q761" t="s">
        <v>31</v>
      </c>
      <c r="R761" t="str">
        <f t="shared" si="262"/>
        <v>Action</v>
      </c>
      <c r="S761">
        <f t="shared" si="263"/>
        <v>2</v>
      </c>
      <c r="T761" t="s">
        <v>4127</v>
      </c>
      <c r="U761" t="s">
        <v>4128</v>
      </c>
      <c r="V761">
        <v>35918</v>
      </c>
      <c r="W761" t="str">
        <f t="shared" si="264"/>
        <v>Low</v>
      </c>
      <c r="X761">
        <v>2318</v>
      </c>
      <c r="Y761" t="str">
        <f t="shared" si="265"/>
        <v>Low</v>
      </c>
      <c r="Z761" t="s">
        <v>4129</v>
      </c>
      <c r="AA761">
        <v>1</v>
      </c>
      <c r="AB761" t="str">
        <f t="shared" si="266"/>
        <v>Solo Star Poster</v>
      </c>
      <c r="AC761" t="s">
        <v>4130</v>
      </c>
      <c r="AD761" t="s">
        <v>4131</v>
      </c>
      <c r="AE761">
        <v>126</v>
      </c>
      <c r="AF761" t="str">
        <f t="shared" si="267"/>
        <v>Very Low</v>
      </c>
      <c r="AG761" t="s">
        <v>9</v>
      </c>
      <c r="AH761" t="s">
        <v>10</v>
      </c>
      <c r="AI761" t="s">
        <v>556</v>
      </c>
      <c r="AJ761" t="str">
        <f t="shared" si="268"/>
        <v>Adult</v>
      </c>
      <c r="AK761">
        <v>60000000</v>
      </c>
      <c r="AL761" t="str">
        <f t="shared" si="269"/>
        <v>Medium Budget</v>
      </c>
      <c r="AM761">
        <v>1995</v>
      </c>
      <c r="AN761">
        <f t="shared" si="270"/>
        <v>30</v>
      </c>
      <c r="AO761" t="str">
        <f t="shared" si="271"/>
        <v>Old Classic</v>
      </c>
      <c r="AP761">
        <v>520</v>
      </c>
      <c r="AQ761" t="str">
        <f t="shared" si="272"/>
        <v>Very Low</v>
      </c>
      <c r="AR761">
        <v>5.4</v>
      </c>
      <c r="AS761" t="str">
        <f t="shared" si="273"/>
        <v>Below Average</v>
      </c>
      <c r="AT761">
        <v>1.85</v>
      </c>
      <c r="AU761" t="str">
        <f t="shared" si="274"/>
        <v>HDTV / Widescreen</v>
      </c>
      <c r="AV761">
        <v>1000</v>
      </c>
      <c r="AW761" t="str">
        <f t="shared" si="275"/>
        <v>Very Low</v>
      </c>
    </row>
    <row r="762" spans="1:49" x14ac:dyDescent="0.3">
      <c r="A762" t="s">
        <v>0</v>
      </c>
      <c r="B762" t="s">
        <v>828</v>
      </c>
      <c r="C762">
        <v>313</v>
      </c>
      <c r="D762" t="str">
        <f t="shared" si="255"/>
        <v>Medium</v>
      </c>
      <c r="E762">
        <v>105</v>
      </c>
      <c r="F762" t="str">
        <f t="shared" si="256"/>
        <v>1h 45m</v>
      </c>
      <c r="G762" t="str">
        <f t="shared" si="257"/>
        <v>Standard Movie</v>
      </c>
      <c r="H762">
        <v>0</v>
      </c>
      <c r="I762" t="str">
        <f t="shared" si="258"/>
        <v>Very Low</v>
      </c>
      <c r="J762">
        <v>288</v>
      </c>
      <c r="K762" t="str">
        <f t="shared" si="259"/>
        <v>Very Low</v>
      </c>
      <c r="L762" t="s">
        <v>914</v>
      </c>
      <c r="M762">
        <v>539</v>
      </c>
      <c r="N762" t="str">
        <f t="shared" si="260"/>
        <v>Low</v>
      </c>
      <c r="O762">
        <v>50549107</v>
      </c>
      <c r="P762" t="str">
        <f t="shared" si="261"/>
        <v>Hit</v>
      </c>
      <c r="Q762" t="s">
        <v>894</v>
      </c>
      <c r="R762" t="str">
        <f t="shared" si="262"/>
        <v>Action</v>
      </c>
      <c r="S762">
        <f t="shared" si="263"/>
        <v>3</v>
      </c>
      <c r="T762" t="s">
        <v>4132</v>
      </c>
      <c r="U762" t="s">
        <v>4133</v>
      </c>
      <c r="V762">
        <v>99035</v>
      </c>
      <c r="W762" t="str">
        <f t="shared" si="264"/>
        <v>Medium</v>
      </c>
      <c r="X762">
        <v>1411</v>
      </c>
      <c r="Y762" t="str">
        <f t="shared" si="265"/>
        <v>Low</v>
      </c>
      <c r="Z762" t="s">
        <v>4134</v>
      </c>
      <c r="AA762">
        <v>3</v>
      </c>
      <c r="AB762" t="str">
        <f t="shared" si="266"/>
        <v>Duo/Trio Poster</v>
      </c>
      <c r="AC762" t="s">
        <v>4135</v>
      </c>
      <c r="AD762" t="s">
        <v>4136</v>
      </c>
      <c r="AE762">
        <v>289</v>
      </c>
      <c r="AF762" t="str">
        <f t="shared" si="267"/>
        <v>Very Low</v>
      </c>
      <c r="AG762" t="s">
        <v>9</v>
      </c>
      <c r="AH762" t="s">
        <v>10</v>
      </c>
      <c r="AI762" t="s">
        <v>11</v>
      </c>
      <c r="AJ762" t="str">
        <f t="shared" si="268"/>
        <v>Teen</v>
      </c>
      <c r="AK762">
        <v>60000000</v>
      </c>
      <c r="AL762" t="str">
        <f t="shared" si="269"/>
        <v>Medium Budget</v>
      </c>
      <c r="AM762">
        <v>2014</v>
      </c>
      <c r="AN762">
        <f t="shared" si="270"/>
        <v>11</v>
      </c>
      <c r="AO762" t="str">
        <f t="shared" si="271"/>
        <v>Modern Classic</v>
      </c>
      <c r="AP762">
        <v>394</v>
      </c>
      <c r="AQ762" t="str">
        <f t="shared" si="272"/>
        <v>Very Low</v>
      </c>
      <c r="AR762">
        <v>6.2</v>
      </c>
      <c r="AS762" t="str">
        <f t="shared" si="273"/>
        <v>Average</v>
      </c>
      <c r="AT762">
        <v>2.35</v>
      </c>
      <c r="AU762" t="str">
        <f t="shared" si="274"/>
        <v>Cinematic Widescreen</v>
      </c>
      <c r="AV762">
        <v>17000</v>
      </c>
      <c r="AW762" t="str">
        <f t="shared" si="275"/>
        <v>Medium</v>
      </c>
    </row>
    <row r="763" spans="1:49" x14ac:dyDescent="0.3">
      <c r="A763" t="s">
        <v>0</v>
      </c>
      <c r="B763" t="s">
        <v>4137</v>
      </c>
      <c r="C763">
        <v>315</v>
      </c>
      <c r="D763" t="str">
        <f t="shared" si="255"/>
        <v>Medium</v>
      </c>
      <c r="E763">
        <v>124</v>
      </c>
      <c r="F763" t="str">
        <f t="shared" si="256"/>
        <v>2h 4m</v>
      </c>
      <c r="G763" t="str">
        <f t="shared" si="257"/>
        <v>Long Movie</v>
      </c>
      <c r="H763">
        <v>737</v>
      </c>
      <c r="I763" t="str">
        <f t="shared" si="258"/>
        <v>Very Low</v>
      </c>
      <c r="J763">
        <v>14000</v>
      </c>
      <c r="K763" t="str">
        <f t="shared" si="259"/>
        <v>Medium</v>
      </c>
      <c r="L763" t="s">
        <v>1717</v>
      </c>
      <c r="M763">
        <v>34000</v>
      </c>
      <c r="N763" t="str">
        <f t="shared" si="260"/>
        <v>Medium</v>
      </c>
      <c r="O763">
        <v>56443482</v>
      </c>
      <c r="P763" t="str">
        <f t="shared" si="261"/>
        <v>Hit</v>
      </c>
      <c r="Q763" t="s">
        <v>4138</v>
      </c>
      <c r="R763" t="str">
        <f t="shared" si="262"/>
        <v>Biography</v>
      </c>
      <c r="S763">
        <f t="shared" si="263"/>
        <v>3</v>
      </c>
      <c r="T763" t="s">
        <v>318</v>
      </c>
      <c r="U763" t="s">
        <v>4139</v>
      </c>
      <c r="V763">
        <v>75329</v>
      </c>
      <c r="W763" t="str">
        <f t="shared" si="264"/>
        <v>Medium</v>
      </c>
      <c r="X763">
        <v>75793</v>
      </c>
      <c r="Y763" t="str">
        <f t="shared" si="265"/>
        <v>High</v>
      </c>
      <c r="Z763" t="s">
        <v>625</v>
      </c>
      <c r="AA763">
        <v>3</v>
      </c>
      <c r="AB763" t="str">
        <f t="shared" si="266"/>
        <v>Duo/Trio Poster</v>
      </c>
      <c r="AC763" t="s">
        <v>4140</v>
      </c>
      <c r="AD763" t="s">
        <v>4141</v>
      </c>
      <c r="AE763">
        <v>256</v>
      </c>
      <c r="AF763" t="str">
        <f t="shared" si="267"/>
        <v>Very Low</v>
      </c>
      <c r="AG763" t="s">
        <v>9</v>
      </c>
      <c r="AH763" t="s">
        <v>10</v>
      </c>
      <c r="AI763" t="s">
        <v>11</v>
      </c>
      <c r="AJ763" t="str">
        <f t="shared" si="268"/>
        <v>Teen</v>
      </c>
      <c r="AK763">
        <v>60000000</v>
      </c>
      <c r="AL763" t="str">
        <f t="shared" si="269"/>
        <v>Medium Budget</v>
      </c>
      <c r="AM763">
        <v>2015</v>
      </c>
      <c r="AN763">
        <f t="shared" si="270"/>
        <v>10</v>
      </c>
      <c r="AO763" t="str">
        <f t="shared" si="271"/>
        <v>Modern Classic</v>
      </c>
      <c r="AP763">
        <v>22000</v>
      </c>
      <c r="AQ763" t="str">
        <f t="shared" si="272"/>
        <v>Medium</v>
      </c>
      <c r="AR763">
        <v>6.6</v>
      </c>
      <c r="AS763" t="str">
        <f t="shared" si="273"/>
        <v>Average</v>
      </c>
      <c r="AT763">
        <v>1.85</v>
      </c>
      <c r="AU763" t="str">
        <f t="shared" si="274"/>
        <v>HDTV / Widescreen</v>
      </c>
      <c r="AV763">
        <v>24000</v>
      </c>
      <c r="AW763" t="str">
        <f t="shared" si="275"/>
        <v>Medium</v>
      </c>
    </row>
    <row r="764" spans="1:49" x14ac:dyDescent="0.3">
      <c r="A764" t="s">
        <v>0</v>
      </c>
      <c r="B764" t="s">
        <v>4142</v>
      </c>
      <c r="C764">
        <v>225</v>
      </c>
      <c r="D764" t="str">
        <f t="shared" si="255"/>
        <v>Medium</v>
      </c>
      <c r="E764">
        <v>99</v>
      </c>
      <c r="F764" t="str">
        <f t="shared" si="256"/>
        <v>1h 39m</v>
      </c>
      <c r="G764" t="str">
        <f t="shared" si="257"/>
        <v>Standard Movie</v>
      </c>
      <c r="H764">
        <v>24</v>
      </c>
      <c r="I764" t="str">
        <f t="shared" si="258"/>
        <v>Very Low</v>
      </c>
      <c r="J764">
        <v>864</v>
      </c>
      <c r="K764" t="str">
        <f t="shared" si="259"/>
        <v>Very Low</v>
      </c>
      <c r="L764" t="s">
        <v>3344</v>
      </c>
      <c r="M764">
        <v>18000</v>
      </c>
      <c r="N764" t="str">
        <f t="shared" si="260"/>
        <v>Medium</v>
      </c>
      <c r="O764">
        <v>62401264</v>
      </c>
      <c r="P764" t="str">
        <f t="shared" si="261"/>
        <v>Hit</v>
      </c>
      <c r="Q764" t="s">
        <v>435</v>
      </c>
      <c r="R764" t="str">
        <f t="shared" si="262"/>
        <v>Action</v>
      </c>
      <c r="S764">
        <f t="shared" si="263"/>
        <v>4</v>
      </c>
      <c r="T764" t="s">
        <v>612</v>
      </c>
      <c r="U764" t="s">
        <v>4143</v>
      </c>
      <c r="V764">
        <v>69484</v>
      </c>
      <c r="W764" t="str">
        <f t="shared" si="264"/>
        <v>Medium</v>
      </c>
      <c r="X764">
        <v>20276</v>
      </c>
      <c r="Y764" t="str">
        <f t="shared" si="265"/>
        <v>Medium</v>
      </c>
      <c r="Z764" t="s">
        <v>4144</v>
      </c>
      <c r="AA764">
        <v>3</v>
      </c>
      <c r="AB764" t="str">
        <f t="shared" si="266"/>
        <v>Duo/Trio Poster</v>
      </c>
      <c r="AC764" t="s">
        <v>4145</v>
      </c>
      <c r="AD764" t="s">
        <v>4146</v>
      </c>
      <c r="AE764">
        <v>323</v>
      </c>
      <c r="AF764" t="str">
        <f t="shared" si="267"/>
        <v>Very Low</v>
      </c>
      <c r="AG764" t="s">
        <v>9</v>
      </c>
      <c r="AH764" t="s">
        <v>28</v>
      </c>
      <c r="AI764" t="s">
        <v>556</v>
      </c>
      <c r="AJ764" t="str">
        <f t="shared" si="268"/>
        <v>Adult</v>
      </c>
      <c r="AK764">
        <v>60000000</v>
      </c>
      <c r="AL764" t="str">
        <f t="shared" si="269"/>
        <v>Medium Budget</v>
      </c>
      <c r="AM764">
        <v>2016</v>
      </c>
      <c r="AN764">
        <f t="shared" si="270"/>
        <v>9</v>
      </c>
      <c r="AO764" t="str">
        <f t="shared" si="271"/>
        <v>Modern Classic</v>
      </c>
      <c r="AP764">
        <v>992</v>
      </c>
      <c r="AQ764" t="str">
        <f t="shared" si="272"/>
        <v>Very Low</v>
      </c>
      <c r="AR764">
        <v>5.9</v>
      </c>
      <c r="AS764" t="str">
        <f t="shared" si="273"/>
        <v>Below Average</v>
      </c>
      <c r="AT764">
        <v>2.35</v>
      </c>
      <c r="AU764" t="str">
        <f t="shared" si="274"/>
        <v>Cinematic Widescreen</v>
      </c>
      <c r="AV764">
        <v>28000</v>
      </c>
      <c r="AW764" t="str">
        <f t="shared" si="275"/>
        <v>Medium</v>
      </c>
    </row>
    <row r="765" spans="1:49" x14ac:dyDescent="0.3">
      <c r="A765" t="s">
        <v>0</v>
      </c>
      <c r="B765" t="s">
        <v>4147</v>
      </c>
      <c r="C765">
        <v>223</v>
      </c>
      <c r="D765" t="str">
        <f t="shared" si="255"/>
        <v>Medium</v>
      </c>
      <c r="E765">
        <v>116</v>
      </c>
      <c r="F765" t="str">
        <f t="shared" si="256"/>
        <v>1h 56m</v>
      </c>
      <c r="G765" t="str">
        <f t="shared" si="257"/>
        <v>Standard Movie</v>
      </c>
      <c r="H765">
        <v>0</v>
      </c>
      <c r="I765" t="str">
        <f t="shared" si="258"/>
        <v>Very Low</v>
      </c>
      <c r="J765">
        <v>672</v>
      </c>
      <c r="K765" t="str">
        <f t="shared" si="259"/>
        <v>Very Low</v>
      </c>
      <c r="L765" t="s">
        <v>1841</v>
      </c>
      <c r="M765">
        <v>1000</v>
      </c>
      <c r="N765" t="str">
        <f t="shared" si="260"/>
        <v>Low</v>
      </c>
      <c r="O765">
        <v>47748610</v>
      </c>
      <c r="P765" t="str">
        <f t="shared" si="261"/>
        <v>Average</v>
      </c>
      <c r="Q765" t="s">
        <v>4148</v>
      </c>
      <c r="R765" t="str">
        <f t="shared" si="262"/>
        <v>Action</v>
      </c>
      <c r="S765">
        <f t="shared" si="263"/>
        <v>3</v>
      </c>
      <c r="T765" t="s">
        <v>4149</v>
      </c>
      <c r="U765" t="s">
        <v>4150</v>
      </c>
      <c r="V765">
        <v>170179</v>
      </c>
      <c r="W765" t="str">
        <f t="shared" si="264"/>
        <v>Medium</v>
      </c>
      <c r="X765">
        <v>3090</v>
      </c>
      <c r="Y765" t="str">
        <f t="shared" si="265"/>
        <v>Low</v>
      </c>
      <c r="Z765" t="s">
        <v>2406</v>
      </c>
      <c r="AA765">
        <v>0</v>
      </c>
      <c r="AB765" t="str">
        <f t="shared" si="266"/>
        <v>Symbolic Poster</v>
      </c>
      <c r="AC765" t="s">
        <v>4151</v>
      </c>
      <c r="AD765" t="s">
        <v>4152</v>
      </c>
      <c r="AE765">
        <v>656</v>
      </c>
      <c r="AF765" t="str">
        <f t="shared" si="267"/>
        <v>Low</v>
      </c>
      <c r="AG765" t="s">
        <v>9</v>
      </c>
      <c r="AH765" t="s">
        <v>10</v>
      </c>
      <c r="AI765" t="s">
        <v>556</v>
      </c>
      <c r="AJ765" t="str">
        <f t="shared" si="268"/>
        <v>Adult</v>
      </c>
      <c r="AK765">
        <v>75000000</v>
      </c>
      <c r="AL765" t="str">
        <f t="shared" si="269"/>
        <v>Medium Budget</v>
      </c>
      <c r="AM765">
        <v>1997</v>
      </c>
      <c r="AN765">
        <f t="shared" si="270"/>
        <v>28</v>
      </c>
      <c r="AO765" t="str">
        <f t="shared" si="271"/>
        <v>Old Classic</v>
      </c>
      <c r="AP765">
        <v>720</v>
      </c>
      <c r="AQ765" t="str">
        <f t="shared" si="272"/>
        <v>Very Low</v>
      </c>
      <c r="AR765">
        <v>6.3</v>
      </c>
      <c r="AS765" t="str">
        <f t="shared" si="273"/>
        <v>Average</v>
      </c>
      <c r="AT765">
        <v>2.35</v>
      </c>
      <c r="AU765" t="str">
        <f t="shared" si="274"/>
        <v>Cinematic Widescreen</v>
      </c>
      <c r="AV765">
        <v>0</v>
      </c>
      <c r="AW765" t="str">
        <f t="shared" si="275"/>
        <v>Very Low</v>
      </c>
    </row>
    <row r="766" spans="1:49" x14ac:dyDescent="0.3">
      <c r="A766" t="s">
        <v>0</v>
      </c>
      <c r="B766" t="s">
        <v>3069</v>
      </c>
      <c r="C766">
        <v>198</v>
      </c>
      <c r="D766" t="str">
        <f t="shared" si="255"/>
        <v>Low</v>
      </c>
      <c r="E766">
        <v>124</v>
      </c>
      <c r="F766" t="str">
        <f t="shared" si="256"/>
        <v>2h 4m</v>
      </c>
      <c r="G766" t="str">
        <f t="shared" si="257"/>
        <v>Long Movie</v>
      </c>
      <c r="H766">
        <v>845</v>
      </c>
      <c r="I766" t="str">
        <f t="shared" si="258"/>
        <v>Very Low</v>
      </c>
      <c r="J766">
        <v>295</v>
      </c>
      <c r="K766" t="str">
        <f t="shared" si="259"/>
        <v>Very Low</v>
      </c>
      <c r="L766" t="s">
        <v>4153</v>
      </c>
      <c r="M766">
        <v>650</v>
      </c>
      <c r="N766" t="str">
        <f t="shared" si="260"/>
        <v>Low</v>
      </c>
      <c r="O766">
        <v>46975183</v>
      </c>
      <c r="P766" t="str">
        <f t="shared" si="261"/>
        <v>Average</v>
      </c>
      <c r="Q766" t="s">
        <v>1091</v>
      </c>
      <c r="R766" t="str">
        <f t="shared" si="262"/>
        <v>Action</v>
      </c>
      <c r="S766">
        <f t="shared" si="263"/>
        <v>5</v>
      </c>
      <c r="T766" t="s">
        <v>4154</v>
      </c>
      <c r="U766" t="s">
        <v>4155</v>
      </c>
      <c r="V766">
        <v>256213</v>
      </c>
      <c r="W766" t="str">
        <f t="shared" si="264"/>
        <v>High</v>
      </c>
      <c r="X766">
        <v>1640</v>
      </c>
      <c r="Y766" t="str">
        <f t="shared" si="265"/>
        <v>Low</v>
      </c>
      <c r="Z766" t="s">
        <v>4156</v>
      </c>
      <c r="AA766">
        <v>0</v>
      </c>
      <c r="AB766" t="str">
        <f t="shared" si="266"/>
        <v>Symbolic Poster</v>
      </c>
      <c r="AC766" t="s">
        <v>4157</v>
      </c>
      <c r="AD766" t="s">
        <v>4158</v>
      </c>
      <c r="AE766">
        <v>338</v>
      </c>
      <c r="AF766" t="str">
        <f t="shared" si="267"/>
        <v>Very Low</v>
      </c>
      <c r="AG766" t="s">
        <v>9</v>
      </c>
      <c r="AH766" t="s">
        <v>10</v>
      </c>
      <c r="AI766" t="s">
        <v>556</v>
      </c>
      <c r="AJ766" t="str">
        <f t="shared" si="268"/>
        <v>Adult</v>
      </c>
      <c r="AK766">
        <v>61000000</v>
      </c>
      <c r="AL766" t="str">
        <f t="shared" si="269"/>
        <v>Medium Budget</v>
      </c>
      <c r="AM766">
        <v>2007</v>
      </c>
      <c r="AN766">
        <f t="shared" si="270"/>
        <v>18</v>
      </c>
      <c r="AO766" t="str">
        <f t="shared" si="271"/>
        <v>Old Classic</v>
      </c>
      <c r="AP766">
        <v>467</v>
      </c>
      <c r="AQ766" t="str">
        <f t="shared" si="272"/>
        <v>Very Low</v>
      </c>
      <c r="AR766">
        <v>7.2</v>
      </c>
      <c r="AS766" t="str">
        <f t="shared" si="273"/>
        <v>Good</v>
      </c>
      <c r="AT766">
        <v>2.35</v>
      </c>
      <c r="AU766" t="str">
        <f t="shared" si="274"/>
        <v>Cinematic Widescreen</v>
      </c>
      <c r="AV766">
        <v>0</v>
      </c>
      <c r="AW766" t="str">
        <f t="shared" si="275"/>
        <v>Very Low</v>
      </c>
    </row>
    <row r="767" spans="1:49" x14ac:dyDescent="0.3">
      <c r="A767" t="s">
        <v>0</v>
      </c>
      <c r="B767" t="s">
        <v>4159</v>
      </c>
      <c r="C767">
        <v>219</v>
      </c>
      <c r="D767" t="str">
        <f t="shared" si="255"/>
        <v>Medium</v>
      </c>
      <c r="E767">
        <v>96</v>
      </c>
      <c r="F767" t="str">
        <f t="shared" si="256"/>
        <v>1h 36m</v>
      </c>
      <c r="G767" t="str">
        <f t="shared" si="257"/>
        <v>Standard Movie</v>
      </c>
      <c r="H767">
        <v>7</v>
      </c>
      <c r="I767" t="str">
        <f t="shared" si="258"/>
        <v>Very Low</v>
      </c>
      <c r="J767">
        <v>642</v>
      </c>
      <c r="K767" t="str">
        <f t="shared" si="259"/>
        <v>Very Low</v>
      </c>
      <c r="L767" t="s">
        <v>3827</v>
      </c>
      <c r="M767">
        <v>874</v>
      </c>
      <c r="N767" t="str">
        <f t="shared" si="260"/>
        <v>Low</v>
      </c>
      <c r="O767">
        <v>50807639</v>
      </c>
      <c r="P767" t="str">
        <f t="shared" si="261"/>
        <v>Hit</v>
      </c>
      <c r="Q767" t="s">
        <v>242</v>
      </c>
      <c r="R767" t="str">
        <f t="shared" si="262"/>
        <v>Adventure</v>
      </c>
      <c r="S767">
        <f t="shared" si="263"/>
        <v>5</v>
      </c>
      <c r="T767" t="s">
        <v>4160</v>
      </c>
      <c r="U767" t="s">
        <v>4161</v>
      </c>
      <c r="V767">
        <v>40883</v>
      </c>
      <c r="W767" t="str">
        <f t="shared" si="264"/>
        <v>Low</v>
      </c>
      <c r="X767">
        <v>3151</v>
      </c>
      <c r="Y767" t="str">
        <f t="shared" si="265"/>
        <v>Low</v>
      </c>
      <c r="Z767" t="s">
        <v>4162</v>
      </c>
      <c r="AA767">
        <v>3</v>
      </c>
      <c r="AB767" t="str">
        <f t="shared" si="266"/>
        <v>Duo/Trio Poster</v>
      </c>
      <c r="AC767" t="s">
        <v>4163</v>
      </c>
      <c r="AD767" t="s">
        <v>4164</v>
      </c>
      <c r="AE767">
        <v>122</v>
      </c>
      <c r="AF767" t="str">
        <f t="shared" si="267"/>
        <v>Very Low</v>
      </c>
      <c r="AG767" t="s">
        <v>9</v>
      </c>
      <c r="AH767" t="s">
        <v>10</v>
      </c>
      <c r="AI767" t="s">
        <v>66</v>
      </c>
      <c r="AJ767" t="str">
        <f t="shared" si="268"/>
        <v>Family</v>
      </c>
      <c r="AK767">
        <v>60000000</v>
      </c>
      <c r="AL767" t="str">
        <f t="shared" si="269"/>
        <v>Medium Budget</v>
      </c>
      <c r="AM767">
        <v>2014</v>
      </c>
      <c r="AN767">
        <f t="shared" si="270"/>
        <v>11</v>
      </c>
      <c r="AO767" t="str">
        <f t="shared" si="271"/>
        <v>Modern Classic</v>
      </c>
      <c r="AP767">
        <v>668</v>
      </c>
      <c r="AQ767" t="str">
        <f t="shared" si="272"/>
        <v>Very Low</v>
      </c>
      <c r="AR767">
        <v>6.8</v>
      </c>
      <c r="AS767" t="str">
        <f t="shared" si="273"/>
        <v>Average</v>
      </c>
      <c r="AT767">
        <v>1.85</v>
      </c>
      <c r="AU767" t="str">
        <f t="shared" si="274"/>
        <v>HDTV / Widescreen</v>
      </c>
      <c r="AV767">
        <v>11000</v>
      </c>
      <c r="AW767" t="str">
        <f t="shared" si="275"/>
        <v>Medium</v>
      </c>
    </row>
    <row r="768" spans="1:49" x14ac:dyDescent="0.3">
      <c r="A768" t="s">
        <v>0</v>
      </c>
      <c r="B768" t="s">
        <v>4165</v>
      </c>
      <c r="C768">
        <v>92</v>
      </c>
      <c r="D768" t="str">
        <f t="shared" si="255"/>
        <v>Low</v>
      </c>
      <c r="E768">
        <v>104</v>
      </c>
      <c r="F768" t="str">
        <f t="shared" si="256"/>
        <v>1h 44m</v>
      </c>
      <c r="G768" t="str">
        <f t="shared" si="257"/>
        <v>Standard Movie</v>
      </c>
      <c r="H768">
        <v>165</v>
      </c>
      <c r="I768" t="str">
        <f t="shared" si="258"/>
        <v>Very Low</v>
      </c>
      <c r="J768">
        <v>944</v>
      </c>
      <c r="K768" t="str">
        <f t="shared" si="259"/>
        <v>Very Low</v>
      </c>
      <c r="L768" t="s">
        <v>4166</v>
      </c>
      <c r="M768">
        <v>1000</v>
      </c>
      <c r="N768" t="str">
        <f t="shared" si="260"/>
        <v>Low</v>
      </c>
      <c r="O768">
        <v>46611204</v>
      </c>
      <c r="P768" t="str">
        <f t="shared" si="261"/>
        <v>Average</v>
      </c>
      <c r="Q768" t="s">
        <v>2461</v>
      </c>
      <c r="R768" t="str">
        <f t="shared" si="262"/>
        <v>Comedy</v>
      </c>
      <c r="S768">
        <f t="shared" si="263"/>
        <v>4</v>
      </c>
      <c r="T768" t="s">
        <v>2112</v>
      </c>
      <c r="U768" t="s">
        <v>4167</v>
      </c>
      <c r="V768">
        <v>55749</v>
      </c>
      <c r="W768" t="str">
        <f t="shared" si="264"/>
        <v>Medium</v>
      </c>
      <c r="X768">
        <v>4294</v>
      </c>
      <c r="Y768" t="str">
        <f t="shared" si="265"/>
        <v>Low</v>
      </c>
      <c r="Z768" t="s">
        <v>4106</v>
      </c>
      <c r="AA768">
        <v>1</v>
      </c>
      <c r="AB768" t="str">
        <f t="shared" si="266"/>
        <v>Solo Star Poster</v>
      </c>
      <c r="AC768" t="s">
        <v>4168</v>
      </c>
      <c r="AD768" t="s">
        <v>4169</v>
      </c>
      <c r="AE768">
        <v>257</v>
      </c>
      <c r="AF768" t="str">
        <f t="shared" si="267"/>
        <v>Very Low</v>
      </c>
      <c r="AG768" t="s">
        <v>9</v>
      </c>
      <c r="AH768" t="s">
        <v>10</v>
      </c>
      <c r="AI768" t="s">
        <v>11</v>
      </c>
      <c r="AJ768" t="str">
        <f t="shared" si="268"/>
        <v>Teen</v>
      </c>
      <c r="AK768">
        <v>48000000</v>
      </c>
      <c r="AL768" t="str">
        <f t="shared" si="269"/>
        <v>Medium Budget</v>
      </c>
      <c r="AM768">
        <v>1998</v>
      </c>
      <c r="AN768">
        <f t="shared" si="270"/>
        <v>27</v>
      </c>
      <c r="AO768" t="str">
        <f t="shared" si="271"/>
        <v>Old Classic</v>
      </c>
      <c r="AP768">
        <v>967</v>
      </c>
      <c r="AQ768" t="str">
        <f t="shared" si="272"/>
        <v>Very Low</v>
      </c>
      <c r="AR768">
        <v>6.1</v>
      </c>
      <c r="AS768" t="str">
        <f t="shared" si="273"/>
        <v>Average</v>
      </c>
      <c r="AT768">
        <v>2.35</v>
      </c>
      <c r="AU768" t="str">
        <f t="shared" si="274"/>
        <v>Cinematic Widescreen</v>
      </c>
      <c r="AV768">
        <v>0</v>
      </c>
      <c r="AW768" t="str">
        <f t="shared" si="275"/>
        <v>Very Low</v>
      </c>
    </row>
    <row r="769" spans="1:49" x14ac:dyDescent="0.3">
      <c r="A769" t="s">
        <v>0</v>
      </c>
      <c r="B769" t="s">
        <v>2070</v>
      </c>
      <c r="C769">
        <v>435</v>
      </c>
      <c r="D769" t="str">
        <f t="shared" si="255"/>
        <v>Medium</v>
      </c>
      <c r="E769">
        <v>100</v>
      </c>
      <c r="F769" t="str">
        <f t="shared" si="256"/>
        <v>1h 40m</v>
      </c>
      <c r="G769" t="str">
        <f t="shared" si="257"/>
        <v>Standard Movie</v>
      </c>
      <c r="H769">
        <v>97</v>
      </c>
      <c r="I769" t="str">
        <f t="shared" si="258"/>
        <v>Very Low</v>
      </c>
      <c r="J769">
        <v>2000</v>
      </c>
      <c r="K769" t="str">
        <f t="shared" si="259"/>
        <v>Low</v>
      </c>
      <c r="L769" t="s">
        <v>1220</v>
      </c>
      <c r="M769">
        <v>11000</v>
      </c>
      <c r="N769" t="str">
        <f t="shared" si="260"/>
        <v>Medium</v>
      </c>
      <c r="O769">
        <v>257756197</v>
      </c>
      <c r="P769" t="str">
        <f t="shared" si="261"/>
        <v>Superhit</v>
      </c>
      <c r="Q769" t="s">
        <v>1006</v>
      </c>
      <c r="R769" t="str">
        <f t="shared" si="262"/>
        <v>Action</v>
      </c>
      <c r="S769">
        <f t="shared" si="263"/>
        <v>6</v>
      </c>
      <c r="T769" t="s">
        <v>437</v>
      </c>
      <c r="U769" t="s">
        <v>4170</v>
      </c>
      <c r="V769">
        <v>246698</v>
      </c>
      <c r="W769" t="str">
        <f t="shared" si="264"/>
        <v>High</v>
      </c>
      <c r="X769">
        <v>22128</v>
      </c>
      <c r="Y769" t="str">
        <f t="shared" si="265"/>
        <v>Medium</v>
      </c>
      <c r="Z769" t="s">
        <v>4171</v>
      </c>
      <c r="AA769">
        <v>0</v>
      </c>
      <c r="AB769" t="str">
        <f t="shared" si="266"/>
        <v>Symbolic Poster</v>
      </c>
      <c r="AC769" t="s">
        <v>4172</v>
      </c>
      <c r="AD769" t="s">
        <v>4173</v>
      </c>
      <c r="AE769">
        <v>471</v>
      </c>
      <c r="AF769" t="str">
        <f t="shared" si="267"/>
        <v>Very Low</v>
      </c>
      <c r="AG769" t="s">
        <v>9</v>
      </c>
      <c r="AH769" t="s">
        <v>341</v>
      </c>
      <c r="AI769" t="s">
        <v>66</v>
      </c>
      <c r="AJ769" t="str">
        <f t="shared" si="268"/>
        <v>Family</v>
      </c>
      <c r="AK769">
        <v>60000000</v>
      </c>
      <c r="AL769" t="str">
        <f t="shared" si="269"/>
        <v>Medium Budget</v>
      </c>
      <c r="AM769">
        <v>2014</v>
      </c>
      <c r="AN769">
        <f t="shared" si="270"/>
        <v>11</v>
      </c>
      <c r="AO769" t="str">
        <f t="shared" si="271"/>
        <v>Modern Classic</v>
      </c>
      <c r="AP769">
        <v>8000</v>
      </c>
      <c r="AQ769" t="str">
        <f t="shared" si="272"/>
        <v>Low</v>
      </c>
      <c r="AR769">
        <v>7.8</v>
      </c>
      <c r="AS769" t="str">
        <f t="shared" si="273"/>
        <v>Good</v>
      </c>
      <c r="AT769">
        <v>2.35</v>
      </c>
      <c r="AU769" t="str">
        <f t="shared" si="274"/>
        <v>Cinematic Widescreen</v>
      </c>
      <c r="AV769">
        <v>64000</v>
      </c>
      <c r="AW769" t="str">
        <f t="shared" si="275"/>
        <v>High</v>
      </c>
    </row>
    <row r="770" spans="1:49" x14ac:dyDescent="0.3">
      <c r="A770" t="s">
        <v>0</v>
      </c>
      <c r="B770" t="s">
        <v>4174</v>
      </c>
      <c r="C770">
        <v>111</v>
      </c>
      <c r="D770" t="str">
        <f t="shared" si="255"/>
        <v>Low</v>
      </c>
      <c r="E770">
        <v>115</v>
      </c>
      <c r="F770" t="str">
        <f t="shared" si="256"/>
        <v>1h 55m</v>
      </c>
      <c r="G770" t="str">
        <f t="shared" si="257"/>
        <v>Standard Movie</v>
      </c>
      <c r="H770">
        <v>11</v>
      </c>
      <c r="I770" t="str">
        <f t="shared" si="258"/>
        <v>Very Low</v>
      </c>
      <c r="J770">
        <v>642</v>
      </c>
      <c r="K770" t="str">
        <f t="shared" si="259"/>
        <v>Very Low</v>
      </c>
      <c r="L770" t="s">
        <v>833</v>
      </c>
      <c r="M770">
        <v>1000</v>
      </c>
      <c r="N770" t="str">
        <f t="shared" si="260"/>
        <v>Low</v>
      </c>
      <c r="O770">
        <v>48472213</v>
      </c>
      <c r="P770" t="str">
        <f t="shared" si="261"/>
        <v>Average</v>
      </c>
      <c r="Q770" t="s">
        <v>1723</v>
      </c>
      <c r="R770" t="str">
        <f t="shared" si="262"/>
        <v>Action</v>
      </c>
      <c r="S770">
        <f t="shared" si="263"/>
        <v>3</v>
      </c>
      <c r="T770" t="s">
        <v>4175</v>
      </c>
      <c r="U770" t="s">
        <v>4176</v>
      </c>
      <c r="V770">
        <v>51252</v>
      </c>
      <c r="W770" t="str">
        <f t="shared" si="264"/>
        <v>Medium</v>
      </c>
      <c r="X770">
        <v>4305</v>
      </c>
      <c r="Y770" t="str">
        <f t="shared" si="265"/>
        <v>Low</v>
      </c>
      <c r="Z770" t="s">
        <v>4177</v>
      </c>
      <c r="AA770">
        <v>2</v>
      </c>
      <c r="AB770" t="str">
        <f t="shared" si="266"/>
        <v>Duo/Trio Poster</v>
      </c>
      <c r="AC770" t="s">
        <v>4178</v>
      </c>
      <c r="AD770" t="s">
        <v>4179</v>
      </c>
      <c r="AE770">
        <v>156</v>
      </c>
      <c r="AF770" t="str">
        <f t="shared" si="267"/>
        <v>Very Low</v>
      </c>
      <c r="AG770" t="s">
        <v>9</v>
      </c>
      <c r="AH770" t="s">
        <v>10</v>
      </c>
      <c r="AI770" t="s">
        <v>11</v>
      </c>
      <c r="AJ770" t="str">
        <f t="shared" si="268"/>
        <v>Teen</v>
      </c>
      <c r="AK770">
        <v>45000000</v>
      </c>
      <c r="AL770" t="str">
        <f t="shared" si="269"/>
        <v>Medium Budget</v>
      </c>
      <c r="AM770">
        <v>2005</v>
      </c>
      <c r="AN770">
        <f t="shared" si="270"/>
        <v>20</v>
      </c>
      <c r="AO770" t="str">
        <f t="shared" si="271"/>
        <v>Old Classic</v>
      </c>
      <c r="AP770">
        <v>759</v>
      </c>
      <c r="AQ770" t="str">
        <f t="shared" si="272"/>
        <v>Very Low</v>
      </c>
      <c r="AR770">
        <v>5</v>
      </c>
      <c r="AS770" t="str">
        <f t="shared" si="273"/>
        <v>Below Average</v>
      </c>
      <c r="AT770">
        <v>2.35</v>
      </c>
      <c r="AU770" t="str">
        <f t="shared" si="274"/>
        <v>Cinematic Widescreen</v>
      </c>
      <c r="AV770">
        <v>621</v>
      </c>
      <c r="AW770" t="str">
        <f t="shared" si="275"/>
        <v>Very Low</v>
      </c>
    </row>
    <row r="771" spans="1:49" x14ac:dyDescent="0.3">
      <c r="A771" t="s">
        <v>0</v>
      </c>
      <c r="B771" t="s">
        <v>3584</v>
      </c>
      <c r="C771">
        <v>138</v>
      </c>
      <c r="D771" t="str">
        <f t="shared" ref="D771:D834" si="277">IF(C771&lt;=50,"Very Low",
IF(C771&lt;=200,"Low",
IF(C771&lt;=500,"Medium",
IF(C771&lt;=1000,"High","Very High"))))</f>
        <v>Low</v>
      </c>
      <c r="E771">
        <v>101</v>
      </c>
      <c r="F771" t="str">
        <f t="shared" ref="F771:F834" si="278">INT(E771/60) &amp; "h " &amp; MOD(E771,60) &amp; "m"</f>
        <v>1h 41m</v>
      </c>
      <c r="G771" t="str">
        <f t="shared" ref="G771:G834" si="279">IF(E771&lt;60,"Short Film",IF(E771&lt;90,"Featurette",IF(E771&lt;=120,"Standard Movie",IF(E771&lt;=180,"Long Movie","Epic"))))</f>
        <v>Standard Movie</v>
      </c>
      <c r="H771">
        <v>38</v>
      </c>
      <c r="I771" t="str">
        <f t="shared" ref="I771:I834" si="280">IF(H771&lt;=1000,"Very Low",IF(H771&lt;=10000,"Low",IF(H771&lt;=50000,"Medium",IF(H771&lt;=200000,"High","Very High"))))</f>
        <v>Very Low</v>
      </c>
      <c r="J771">
        <v>11000</v>
      </c>
      <c r="K771" t="str">
        <f t="shared" ref="K771:K834" si="281">IF(J771&lt;=1000,"Very Low",IF(J771&lt;=10000,"Low",IF(J771&lt;=50000,"Medium",IF(J771&lt;=200000,"High","Very High"))))</f>
        <v>Medium</v>
      </c>
      <c r="L771" t="s">
        <v>612</v>
      </c>
      <c r="M771">
        <v>23000</v>
      </c>
      <c r="N771" t="str">
        <f t="shared" ref="N771:N834" si="282">IF(A771&lt;=1000,"Very Low",
IF(M771&lt;=10000,"Low",IF(M771&lt;=50000,"Medium",IF(M771&lt;=200000,"High","Very High"))))</f>
        <v>Medium</v>
      </c>
      <c r="O771">
        <v>43060566</v>
      </c>
      <c r="P771" t="str">
        <f t="shared" ref="P771:P834" si="283">IF(AND(O771&gt;=500000000),"Blockbuster",
IF(AND(O771&gt;=200000000,O771&lt;=499999999),"Superhit",
IF(AND(O771&gt;=50000000,O771&lt;=199999999),"Hit",
IF(AND(O771&gt;=10000000,O771&lt;=49999999),"Average",
IF(AND(O771&lt;=10000000),"Flop","")))))</f>
        <v>Average</v>
      </c>
      <c r="Q771" t="s">
        <v>233</v>
      </c>
      <c r="R771" t="str">
        <f t="shared" ref="R771:R834" si="284">LEFT(Q771, FIND("|",Q771&amp;"|")-1)</f>
        <v>Action</v>
      </c>
      <c r="S771">
        <f t="shared" ref="S771:S834" si="285">LEN(Q771)-LEN(SUBSTITUTE(Q771,"|",""))+1</f>
        <v>5</v>
      </c>
      <c r="T771" t="s">
        <v>30</v>
      </c>
      <c r="U771" t="s">
        <v>4180</v>
      </c>
      <c r="V771">
        <v>107859</v>
      </c>
      <c r="W771" t="str">
        <f t="shared" ref="W771:W834" si="286">IF(V771&lt;=10000,"Very Low",IF(V771&lt;=50000,"Low",IF(V771&lt;=200000,"Medium",IF(V771&lt;=500000,"High","Very High"))))</f>
        <v>Medium</v>
      </c>
      <c r="X771">
        <v>53024</v>
      </c>
      <c r="Y771" t="str">
        <f t="shared" ref="Y771:Y834" si="287">IF(X771&lt;=1000,"Very Low",IF(X771&lt;=10000,"Low",IF(X771&lt;=50000,"Medium",IF(X771&lt;=200000,"High","Very High"))))</f>
        <v>High</v>
      </c>
      <c r="Z771" t="s">
        <v>631</v>
      </c>
      <c r="AA771">
        <v>0</v>
      </c>
      <c r="AB771" t="str">
        <f t="shared" ref="AB771:AB834" si="288">IF(AA771=0,"Symbolic Poster",IF(AA771=1,"Solo Star Poster",IF(AA771&lt;=3,"Duo/Trio Poster","Ensemble Poster")))</f>
        <v>Symbolic Poster</v>
      </c>
      <c r="AC771" t="s">
        <v>4181</v>
      </c>
      <c r="AD771" t="s">
        <v>4182</v>
      </c>
      <c r="AE771">
        <v>569</v>
      </c>
      <c r="AF771" t="str">
        <f t="shared" ref="AF771:AF834" si="289">IF(AE771&lt;=500,"Very Low",IF(AE771&lt;=2000,"Low",IF(AE771&lt;=5000,"Medium",IF(AE771&lt;=15000,"High","Very High"))))</f>
        <v>Low</v>
      </c>
      <c r="AG771" t="s">
        <v>9</v>
      </c>
      <c r="AH771" t="s">
        <v>10</v>
      </c>
      <c r="AI771" t="s">
        <v>11</v>
      </c>
      <c r="AJ771" t="str">
        <f t="shared" ref="AJ771:AJ834" si="290">IF(OR(AI771="G",AI771="PG",AI771="U",AI771="TV-Y",AI771="TV-G"),"Family",IF(OR(AI771="PG-13",AI771="UA",AI771="TV-14"),"Teen",IF(OR(AI771="R",AI771="NC-17",AI771="A",AI771="TV-MA"),"Adult",IF(AI771="Not Rated","No Rating","Other/Unknown"))))</f>
        <v>Teen</v>
      </c>
      <c r="AK771">
        <v>60000000</v>
      </c>
      <c r="AL771" t="str">
        <f t="shared" ref="AL771:AL834" si="291">IF(AK771&gt;=200000000,"Very High Budget",
IF(AND(AK771&gt;=100000000,AK771&lt;=199999999),"High Budget",
IF(AND(AK771&gt;=30000000,AK771&lt;=99999999),"Medium Budget",
IF(AK771&lt;30000000,"Low Budget",""))))</f>
        <v>Medium Budget</v>
      </c>
      <c r="AM771">
        <v>2002</v>
      </c>
      <c r="AN771">
        <f t="shared" ref="AN771:AN834" si="292">$AY$20-AM771</f>
        <v>23</v>
      </c>
      <c r="AO771" t="str">
        <f t="shared" ref="AO771:AO834" si="293">IF(AN771&lt;=5,"Recent",IF(AND(AN771&gt;=6,AN771&lt;=15),"Modern Classic",IF(AN771&gt;15,"Old Classic","")))</f>
        <v>Old Classic</v>
      </c>
      <c r="AP771">
        <v>18000</v>
      </c>
      <c r="AQ771" t="str">
        <f t="shared" ref="AQ771:AQ834" si="294">IF(AP771&lt;=1000,"Very Low",IF(AP771&lt;=10000,"Low",IF(AP771&lt;=50000,"Medium",IF(AP771&lt;=200000,"High","Very High"))))</f>
        <v>Medium</v>
      </c>
      <c r="AR771">
        <v>6.2</v>
      </c>
      <c r="AS771" t="str">
        <f t="shared" ref="AS771:AS834" si="295">IF(AND(AR771&gt;=9,AR771&lt;=10),"Master Piece",
IF(AND(AR771&gt;=8,AR771&lt;9),"Excellent",
IF(AND(AR771&gt;=7,AR771&lt;8),"Good",
IF(AND(AR771&gt;=6,AR771&lt;7),"Average",
IF(AND(AR771&gt;=5,AR771&lt;6),"Below Average",
IF(AND(AR771&gt;=4,AR771&lt;5),"Poor",
IF(AND(AR771&gt;=3,AR771&lt;4),"Very Poor",
IF(AND(AR771&gt;=0,AR771&lt;3),"Terrible",""))))))))</f>
        <v>Average</v>
      </c>
      <c r="AT771">
        <v>2.35</v>
      </c>
      <c r="AU771" t="str">
        <f t="shared" ref="AU771:AU834" si="296">IF(AND(AT771&gt;=1.3,AT771&lt;=1.4),"Classic",IF(AND(AT771&gt;=1.7,AT771&lt;=1.9),"HDTV / Widescreen",IF(AND(AT771&gt;=2.2,AT771&lt;=2.4),"Cinematic Widescreen",IF(AND(AT771&gt;=1.4,AT771&lt;=1.6),"Standard Academy",IF(AT771&gt;=2.4,"Ultra Widescreen","")))))</f>
        <v>Cinematic Widescreen</v>
      </c>
      <c r="AV771">
        <v>0</v>
      </c>
      <c r="AW771" t="str">
        <f t="shared" ref="AW771:AW834" si="297">IF(AV771&lt;=1000,"Very Low",IF(AV771&lt;=10000,"Low",IF(AV771&lt;=50000,"Medium",IF(AV771&lt;=200000,"High","Very High"))))</f>
        <v>Very Low</v>
      </c>
    </row>
    <row r="772" spans="1:49" x14ac:dyDescent="0.3">
      <c r="A772" t="s">
        <v>0</v>
      </c>
      <c r="B772" t="s">
        <v>4183</v>
      </c>
      <c r="C772">
        <v>415</v>
      </c>
      <c r="D772" t="str">
        <f t="shared" si="277"/>
        <v>Medium</v>
      </c>
      <c r="E772">
        <v>113</v>
      </c>
      <c r="F772" t="str">
        <f t="shared" si="278"/>
        <v>1h 53m</v>
      </c>
      <c r="G772" t="str">
        <f t="shared" si="279"/>
        <v>Standard Movie</v>
      </c>
      <c r="H772">
        <v>181</v>
      </c>
      <c r="I772" t="str">
        <f t="shared" si="280"/>
        <v>Very Low</v>
      </c>
      <c r="J772">
        <v>300</v>
      </c>
      <c r="K772" t="str">
        <f t="shared" si="281"/>
        <v>Very Low</v>
      </c>
      <c r="L772" t="s">
        <v>3479</v>
      </c>
      <c r="M772">
        <v>33000</v>
      </c>
      <c r="N772" t="str">
        <f t="shared" si="282"/>
        <v>Medium</v>
      </c>
      <c r="O772">
        <v>45996718</v>
      </c>
      <c r="P772" t="str">
        <f t="shared" si="283"/>
        <v>Average</v>
      </c>
      <c r="Q772" t="s">
        <v>435</v>
      </c>
      <c r="R772" t="str">
        <f t="shared" si="284"/>
        <v>Action</v>
      </c>
      <c r="S772">
        <f t="shared" si="285"/>
        <v>4</v>
      </c>
      <c r="T772" t="s">
        <v>4184</v>
      </c>
      <c r="U772" t="s">
        <v>4185</v>
      </c>
      <c r="V772">
        <v>173530</v>
      </c>
      <c r="W772" t="str">
        <f t="shared" si="286"/>
        <v>Medium</v>
      </c>
      <c r="X772">
        <v>34738</v>
      </c>
      <c r="Y772" t="str">
        <f t="shared" si="287"/>
        <v>Medium</v>
      </c>
      <c r="Z772" t="s">
        <v>4186</v>
      </c>
      <c r="AA772">
        <v>3</v>
      </c>
      <c r="AB772" t="str">
        <f t="shared" si="288"/>
        <v>Duo/Trio Poster</v>
      </c>
      <c r="AC772" t="s">
        <v>4187</v>
      </c>
      <c r="AD772" t="s">
        <v>4188</v>
      </c>
      <c r="AE772">
        <v>264</v>
      </c>
      <c r="AF772" t="str">
        <f t="shared" si="289"/>
        <v>Very Low</v>
      </c>
      <c r="AG772" t="s">
        <v>9</v>
      </c>
      <c r="AH772" t="s">
        <v>10</v>
      </c>
      <c r="AI772" t="s">
        <v>556</v>
      </c>
      <c r="AJ772" t="str">
        <f t="shared" si="290"/>
        <v>Adult</v>
      </c>
      <c r="AK772">
        <v>60000000</v>
      </c>
      <c r="AL772" t="str">
        <f t="shared" si="291"/>
        <v>Medium Budget</v>
      </c>
      <c r="AM772">
        <v>2013</v>
      </c>
      <c r="AN772">
        <f t="shared" si="292"/>
        <v>12</v>
      </c>
      <c r="AO772" t="str">
        <f t="shared" si="293"/>
        <v>Modern Classic</v>
      </c>
      <c r="AP772">
        <v>301</v>
      </c>
      <c r="AQ772" t="str">
        <f t="shared" si="294"/>
        <v>Very Low</v>
      </c>
      <c r="AR772">
        <v>6.7</v>
      </c>
      <c r="AS772" t="str">
        <f t="shared" si="295"/>
        <v>Average</v>
      </c>
      <c r="AT772">
        <v>2.35</v>
      </c>
      <c r="AU772" t="str">
        <f t="shared" si="296"/>
        <v>Cinematic Widescreen</v>
      </c>
      <c r="AV772">
        <v>40000</v>
      </c>
      <c r="AW772" t="str">
        <f t="shared" si="297"/>
        <v>Medium</v>
      </c>
    </row>
    <row r="773" spans="1:49" x14ac:dyDescent="0.3">
      <c r="A773" t="s">
        <v>0</v>
      </c>
      <c r="B773" t="s">
        <v>4189</v>
      </c>
      <c r="C773">
        <v>170</v>
      </c>
      <c r="D773" t="str">
        <f t="shared" si="277"/>
        <v>Low</v>
      </c>
      <c r="E773">
        <v>100</v>
      </c>
      <c r="F773" t="str">
        <f t="shared" si="278"/>
        <v>1h 40m</v>
      </c>
      <c r="G773" t="str">
        <f t="shared" si="279"/>
        <v>Standard Movie</v>
      </c>
      <c r="H773">
        <v>11000</v>
      </c>
      <c r="I773" t="str">
        <f t="shared" si="280"/>
        <v>Medium</v>
      </c>
      <c r="J773">
        <v>485</v>
      </c>
      <c r="K773" t="str">
        <f t="shared" si="281"/>
        <v>Very Low</v>
      </c>
      <c r="L773" t="s">
        <v>401</v>
      </c>
      <c r="M773">
        <v>10000</v>
      </c>
      <c r="N773" t="str">
        <f t="shared" si="282"/>
        <v>Low</v>
      </c>
      <c r="O773">
        <v>43337279</v>
      </c>
      <c r="P773" t="str">
        <f t="shared" si="283"/>
        <v>Average</v>
      </c>
      <c r="Q773" t="s">
        <v>4190</v>
      </c>
      <c r="R773" t="str">
        <f t="shared" si="284"/>
        <v>Adventure</v>
      </c>
      <c r="S773">
        <f t="shared" si="285"/>
        <v>2</v>
      </c>
      <c r="T773" t="s">
        <v>271</v>
      </c>
      <c r="U773" t="s">
        <v>4191</v>
      </c>
      <c r="V773">
        <v>76770</v>
      </c>
      <c r="W773" t="str">
        <f t="shared" si="286"/>
        <v>Medium</v>
      </c>
      <c r="X773">
        <v>12258</v>
      </c>
      <c r="Y773" t="str">
        <f t="shared" si="287"/>
        <v>Medium</v>
      </c>
      <c r="Z773" t="s">
        <v>4192</v>
      </c>
      <c r="AA773">
        <v>2</v>
      </c>
      <c r="AB773" t="str">
        <f t="shared" si="288"/>
        <v>Duo/Trio Poster</v>
      </c>
      <c r="AC773" t="s">
        <v>4193</v>
      </c>
      <c r="AD773" t="s">
        <v>4194</v>
      </c>
      <c r="AE773">
        <v>203</v>
      </c>
      <c r="AF773" t="str">
        <f t="shared" si="289"/>
        <v>Very Low</v>
      </c>
      <c r="AG773" t="s">
        <v>9</v>
      </c>
      <c r="AH773" t="s">
        <v>10</v>
      </c>
      <c r="AI773" t="s">
        <v>11</v>
      </c>
      <c r="AJ773" t="str">
        <f t="shared" si="290"/>
        <v>Teen</v>
      </c>
      <c r="AK773">
        <v>60000000</v>
      </c>
      <c r="AL773" t="str">
        <f t="shared" si="291"/>
        <v>Medium Budget</v>
      </c>
      <c r="AM773">
        <v>2009</v>
      </c>
      <c r="AN773">
        <f t="shared" si="292"/>
        <v>16</v>
      </c>
      <c r="AO773" t="str">
        <f t="shared" si="293"/>
        <v>Old Classic</v>
      </c>
      <c r="AP773">
        <v>1000</v>
      </c>
      <c r="AQ773" t="str">
        <f t="shared" si="294"/>
        <v>Very Low</v>
      </c>
      <c r="AR773">
        <v>4.9000000000000004</v>
      </c>
      <c r="AS773" t="str">
        <f t="shared" si="295"/>
        <v>Poor</v>
      </c>
      <c r="AT773">
        <v>1.85</v>
      </c>
      <c r="AU773" t="str">
        <f t="shared" si="296"/>
        <v>HDTV / Widescreen</v>
      </c>
      <c r="AV773">
        <v>0</v>
      </c>
      <c r="AW773" t="str">
        <f t="shared" si="297"/>
        <v>Very Low</v>
      </c>
    </row>
    <row r="774" spans="1:49" x14ac:dyDescent="0.3">
      <c r="A774" t="s">
        <v>0</v>
      </c>
      <c r="B774" t="s">
        <v>3665</v>
      </c>
      <c r="C774">
        <v>306</v>
      </c>
      <c r="D774" t="str">
        <f t="shared" si="277"/>
        <v>Medium</v>
      </c>
      <c r="E774">
        <v>134</v>
      </c>
      <c r="F774" t="str">
        <f t="shared" si="278"/>
        <v>2h 14m</v>
      </c>
      <c r="G774" t="str">
        <f t="shared" si="279"/>
        <v>Long Movie</v>
      </c>
      <c r="H774">
        <v>16000</v>
      </c>
      <c r="I774" t="str">
        <f t="shared" si="280"/>
        <v>Medium</v>
      </c>
      <c r="J774">
        <v>204</v>
      </c>
      <c r="K774" t="str">
        <f t="shared" si="281"/>
        <v>Very Low</v>
      </c>
      <c r="L774" t="s">
        <v>437</v>
      </c>
      <c r="M774">
        <v>13000</v>
      </c>
      <c r="N774" t="str">
        <f t="shared" si="282"/>
        <v>Medium</v>
      </c>
      <c r="O774">
        <v>37479778</v>
      </c>
      <c r="P774" t="str">
        <f t="shared" si="283"/>
        <v>Average</v>
      </c>
      <c r="Q774" t="s">
        <v>4195</v>
      </c>
      <c r="R774" t="str">
        <f t="shared" si="284"/>
        <v>Biography</v>
      </c>
      <c r="S774">
        <f t="shared" si="285"/>
        <v>4</v>
      </c>
      <c r="T774" t="s">
        <v>1128</v>
      </c>
      <c r="U774" t="s">
        <v>4196</v>
      </c>
      <c r="V774">
        <v>124222</v>
      </c>
      <c r="W774" t="str">
        <f t="shared" si="286"/>
        <v>Medium</v>
      </c>
      <c r="X774">
        <v>24458</v>
      </c>
      <c r="Y774" t="str">
        <f t="shared" si="287"/>
        <v>Medium</v>
      </c>
      <c r="Z774" t="s">
        <v>4197</v>
      </c>
      <c r="AA774">
        <v>1</v>
      </c>
      <c r="AB774" t="str">
        <f t="shared" si="288"/>
        <v>Solo Star Poster</v>
      </c>
      <c r="AC774" t="s">
        <v>4198</v>
      </c>
      <c r="AD774" t="s">
        <v>4199</v>
      </c>
      <c r="AE774">
        <v>259</v>
      </c>
      <c r="AF774" t="str">
        <f t="shared" si="289"/>
        <v>Very Low</v>
      </c>
      <c r="AG774" t="s">
        <v>9</v>
      </c>
      <c r="AH774" t="s">
        <v>10</v>
      </c>
      <c r="AI774" t="s">
        <v>11</v>
      </c>
      <c r="AJ774" t="str">
        <f t="shared" si="290"/>
        <v>Teen</v>
      </c>
      <c r="AK774">
        <v>60000000</v>
      </c>
      <c r="AL774" t="str">
        <f t="shared" si="291"/>
        <v>Medium Budget</v>
      </c>
      <c r="AM774">
        <v>2009</v>
      </c>
      <c r="AN774">
        <f t="shared" si="292"/>
        <v>16</v>
      </c>
      <c r="AO774" t="str">
        <f t="shared" si="293"/>
        <v>Old Classic</v>
      </c>
      <c r="AP774">
        <v>11000</v>
      </c>
      <c r="AQ774" t="str">
        <f t="shared" si="294"/>
        <v>Medium</v>
      </c>
      <c r="AR774">
        <v>7.4</v>
      </c>
      <c r="AS774" t="str">
        <f t="shared" si="295"/>
        <v>Good</v>
      </c>
      <c r="AT774">
        <v>2.35</v>
      </c>
      <c r="AU774" t="str">
        <f t="shared" si="296"/>
        <v>Cinematic Widescreen</v>
      </c>
      <c r="AV774">
        <v>23000</v>
      </c>
      <c r="AW774" t="str">
        <f t="shared" si="297"/>
        <v>Medium</v>
      </c>
    </row>
    <row r="775" spans="1:49" x14ac:dyDescent="0.3">
      <c r="A775" t="s">
        <v>0</v>
      </c>
      <c r="B775" t="s">
        <v>4200</v>
      </c>
      <c r="C775">
        <v>252</v>
      </c>
      <c r="D775" t="str">
        <f t="shared" si="277"/>
        <v>Medium</v>
      </c>
      <c r="E775">
        <v>127</v>
      </c>
      <c r="F775" t="str">
        <f t="shared" si="278"/>
        <v>2h 7m</v>
      </c>
      <c r="G775" t="str">
        <f t="shared" si="279"/>
        <v>Long Movie</v>
      </c>
      <c r="H775">
        <v>162</v>
      </c>
      <c r="I775" t="str">
        <f t="shared" si="280"/>
        <v>Very Low</v>
      </c>
      <c r="J775">
        <v>379</v>
      </c>
      <c r="K775" t="str">
        <f t="shared" si="281"/>
        <v>Very Low</v>
      </c>
      <c r="L775" t="s">
        <v>114</v>
      </c>
      <c r="M775">
        <v>18000</v>
      </c>
      <c r="N775" t="str">
        <f t="shared" si="282"/>
        <v>Medium</v>
      </c>
      <c r="O775">
        <v>36965395</v>
      </c>
      <c r="P775" t="str">
        <f t="shared" si="283"/>
        <v>Average</v>
      </c>
      <c r="Q775" t="s">
        <v>2113</v>
      </c>
      <c r="R775" t="str">
        <f t="shared" si="284"/>
        <v>Crime</v>
      </c>
      <c r="S775">
        <f t="shared" si="285"/>
        <v>4</v>
      </c>
      <c r="T775" t="s">
        <v>409</v>
      </c>
      <c r="U775" t="s">
        <v>4201</v>
      </c>
      <c r="V775">
        <v>113295</v>
      </c>
      <c r="W775" t="str">
        <f t="shared" si="286"/>
        <v>Medium</v>
      </c>
      <c r="X775">
        <v>19776</v>
      </c>
      <c r="Y775" t="str">
        <f t="shared" si="287"/>
        <v>Medium</v>
      </c>
      <c r="Z775" t="s">
        <v>4202</v>
      </c>
      <c r="AA775">
        <v>3</v>
      </c>
      <c r="AB775" t="str">
        <f t="shared" si="288"/>
        <v>Duo/Trio Poster</v>
      </c>
      <c r="AC775" t="s">
        <v>4203</v>
      </c>
      <c r="AD775" t="s">
        <v>4204</v>
      </c>
      <c r="AE775">
        <v>235</v>
      </c>
      <c r="AF775" t="str">
        <f t="shared" si="289"/>
        <v>Very Low</v>
      </c>
      <c r="AG775" t="s">
        <v>9</v>
      </c>
      <c r="AH775" t="s">
        <v>10</v>
      </c>
      <c r="AI775" t="s">
        <v>11</v>
      </c>
      <c r="AJ775" t="str">
        <f t="shared" si="290"/>
        <v>Teen</v>
      </c>
      <c r="AK775">
        <f>AK774</f>
        <v>60000000</v>
      </c>
      <c r="AL775" t="str">
        <f t="shared" si="291"/>
        <v>Medium Budget</v>
      </c>
      <c r="AM775">
        <v>2009</v>
      </c>
      <c r="AN775">
        <f t="shared" si="292"/>
        <v>16</v>
      </c>
      <c r="AO775" t="str">
        <f t="shared" si="293"/>
        <v>Old Classic</v>
      </c>
      <c r="AP775">
        <v>748</v>
      </c>
      <c r="AQ775" t="str">
        <f t="shared" si="294"/>
        <v>Very Low</v>
      </c>
      <c r="AR775">
        <v>7.1</v>
      </c>
      <c r="AS775" t="str">
        <f t="shared" si="295"/>
        <v>Good</v>
      </c>
      <c r="AT775">
        <v>2.35</v>
      </c>
      <c r="AU775" t="str">
        <f t="shared" si="296"/>
        <v>Cinematic Widescreen</v>
      </c>
      <c r="AV775">
        <v>0</v>
      </c>
      <c r="AW775" t="str">
        <f t="shared" si="297"/>
        <v>Very Low</v>
      </c>
    </row>
    <row r="776" spans="1:49" x14ac:dyDescent="0.3">
      <c r="A776" t="s">
        <v>0</v>
      </c>
      <c r="B776" t="s">
        <v>1289</v>
      </c>
      <c r="C776">
        <v>211</v>
      </c>
      <c r="D776" t="str">
        <f t="shared" si="277"/>
        <v>Medium</v>
      </c>
      <c r="E776">
        <v>125</v>
      </c>
      <c r="F776" t="str">
        <f t="shared" si="278"/>
        <v>2h 5m</v>
      </c>
      <c r="G776" t="str">
        <f t="shared" si="279"/>
        <v>Long Movie</v>
      </c>
      <c r="H776">
        <v>209</v>
      </c>
      <c r="I776" t="str">
        <f t="shared" si="280"/>
        <v>Very Low</v>
      </c>
      <c r="J776">
        <v>896</v>
      </c>
      <c r="K776" t="str">
        <f t="shared" si="281"/>
        <v>Very Low</v>
      </c>
      <c r="L776" t="s">
        <v>109</v>
      </c>
      <c r="M776">
        <v>8000</v>
      </c>
      <c r="N776" t="str">
        <f t="shared" si="282"/>
        <v>Low</v>
      </c>
      <c r="O776">
        <v>40559930</v>
      </c>
      <c r="P776" t="str">
        <f t="shared" si="283"/>
        <v>Average</v>
      </c>
      <c r="Q776" t="s">
        <v>4205</v>
      </c>
      <c r="R776" t="str">
        <f t="shared" si="284"/>
        <v>Comedy</v>
      </c>
      <c r="S776">
        <f t="shared" si="285"/>
        <v>4</v>
      </c>
      <c r="T776" t="s">
        <v>1498</v>
      </c>
      <c r="U776" t="s">
        <v>4206</v>
      </c>
      <c r="V776">
        <v>41727</v>
      </c>
      <c r="W776" t="str">
        <f t="shared" si="286"/>
        <v>Low</v>
      </c>
      <c r="X776">
        <v>10623</v>
      </c>
      <c r="Y776" t="str">
        <f t="shared" si="287"/>
        <v>Medium</v>
      </c>
      <c r="Z776" t="s">
        <v>4207</v>
      </c>
      <c r="AA776">
        <v>0</v>
      </c>
      <c r="AB776" t="str">
        <f t="shared" si="288"/>
        <v>Symbolic Poster</v>
      </c>
      <c r="AC776" t="s">
        <v>4208</v>
      </c>
      <c r="AD776" t="s">
        <v>4209</v>
      </c>
      <c r="AE776">
        <v>184</v>
      </c>
      <c r="AF776" t="str">
        <f t="shared" si="289"/>
        <v>Very Low</v>
      </c>
      <c r="AG776" t="s">
        <v>9</v>
      </c>
      <c r="AH776" t="s">
        <v>10</v>
      </c>
      <c r="AI776" t="s">
        <v>11</v>
      </c>
      <c r="AJ776" t="str">
        <f t="shared" si="290"/>
        <v>Teen</v>
      </c>
      <c r="AK776">
        <v>60000000</v>
      </c>
      <c r="AL776" t="str">
        <f t="shared" si="291"/>
        <v>Medium Budget</v>
      </c>
      <c r="AM776">
        <v>2009</v>
      </c>
      <c r="AN776">
        <f t="shared" si="292"/>
        <v>16</v>
      </c>
      <c r="AO776" t="str">
        <f t="shared" si="293"/>
        <v>Old Classic</v>
      </c>
      <c r="AP776">
        <v>1000</v>
      </c>
      <c r="AQ776" t="str">
        <f t="shared" si="294"/>
        <v>Very Low</v>
      </c>
      <c r="AR776">
        <v>6.2</v>
      </c>
      <c r="AS776" t="str">
        <f t="shared" si="295"/>
        <v>Average</v>
      </c>
      <c r="AT776">
        <v>2.35</v>
      </c>
      <c r="AU776" t="str">
        <f t="shared" si="296"/>
        <v>Cinematic Widescreen</v>
      </c>
      <c r="AV776">
        <v>0</v>
      </c>
      <c r="AW776" t="str">
        <f t="shared" si="297"/>
        <v>Very Low</v>
      </c>
    </row>
    <row r="777" spans="1:49" x14ac:dyDescent="0.3">
      <c r="A777" t="s">
        <v>0</v>
      </c>
      <c r="B777" t="s">
        <v>4210</v>
      </c>
      <c r="C777">
        <v>49</v>
      </c>
      <c r="D777" t="str">
        <f t="shared" si="277"/>
        <v>Very Low</v>
      </c>
      <c r="E777">
        <v>94</v>
      </c>
      <c r="F777" t="str">
        <f t="shared" si="278"/>
        <v>1h 34m</v>
      </c>
      <c r="G777" t="str">
        <f t="shared" si="279"/>
        <v>Standard Movie</v>
      </c>
      <c r="H777">
        <v>80</v>
      </c>
      <c r="I777" t="str">
        <f t="shared" si="280"/>
        <v>Very Low</v>
      </c>
      <c r="J777">
        <v>230</v>
      </c>
      <c r="K777" t="str">
        <f t="shared" si="281"/>
        <v>Very Low</v>
      </c>
      <c r="L777" t="s">
        <v>4211</v>
      </c>
      <c r="M777">
        <v>1000</v>
      </c>
      <c r="N777" t="str">
        <f t="shared" si="282"/>
        <v>Low</v>
      </c>
      <c r="O777">
        <v>36830057</v>
      </c>
      <c r="P777" t="str">
        <f t="shared" si="283"/>
        <v>Average</v>
      </c>
      <c r="Q777" t="s">
        <v>2629</v>
      </c>
      <c r="R777" t="str">
        <f t="shared" si="284"/>
        <v>Comedy</v>
      </c>
      <c r="S777">
        <f t="shared" si="285"/>
        <v>3</v>
      </c>
      <c r="T777" t="s">
        <v>4212</v>
      </c>
      <c r="U777" t="s">
        <v>4213</v>
      </c>
      <c r="V777">
        <v>10883</v>
      </c>
      <c r="W777" t="str">
        <f t="shared" si="286"/>
        <v>Low</v>
      </c>
      <c r="X777">
        <v>2151</v>
      </c>
      <c r="Y777" t="str">
        <f t="shared" si="287"/>
        <v>Low</v>
      </c>
      <c r="Z777" t="s">
        <v>4214</v>
      </c>
      <c r="AA777">
        <v>2</v>
      </c>
      <c r="AB777" t="str">
        <f t="shared" si="288"/>
        <v>Duo/Trio Poster</v>
      </c>
      <c r="AC777" t="s">
        <v>4215</v>
      </c>
      <c r="AD777" t="s">
        <v>4216</v>
      </c>
      <c r="AE777">
        <v>73</v>
      </c>
      <c r="AF777" t="str">
        <f t="shared" si="289"/>
        <v>Very Low</v>
      </c>
      <c r="AG777" t="s">
        <v>9</v>
      </c>
      <c r="AH777" t="s">
        <v>10</v>
      </c>
      <c r="AI777" t="s">
        <v>66</v>
      </c>
      <c r="AJ777" t="str">
        <f t="shared" si="290"/>
        <v>Family</v>
      </c>
      <c r="AK777">
        <v>65000000</v>
      </c>
      <c r="AL777" t="str">
        <f t="shared" si="291"/>
        <v>Medium Budget</v>
      </c>
      <c r="AM777">
        <v>1999</v>
      </c>
      <c r="AN777">
        <f t="shared" si="292"/>
        <v>26</v>
      </c>
      <c r="AO777" t="str">
        <f t="shared" si="293"/>
        <v>Old Classic</v>
      </c>
      <c r="AP777">
        <v>417</v>
      </c>
      <c r="AQ777" t="str">
        <f t="shared" si="294"/>
        <v>Very Low</v>
      </c>
      <c r="AR777">
        <v>4.9000000000000004</v>
      </c>
      <c r="AS777" t="str">
        <f t="shared" si="295"/>
        <v>Poor</v>
      </c>
      <c r="AT777">
        <v>1.85</v>
      </c>
      <c r="AU777" t="str">
        <f t="shared" si="296"/>
        <v>HDTV / Widescreen</v>
      </c>
      <c r="AV777">
        <v>448</v>
      </c>
      <c r="AW777" t="str">
        <f t="shared" si="297"/>
        <v>Very Low</v>
      </c>
    </row>
    <row r="778" spans="1:49" x14ac:dyDescent="0.3">
      <c r="A778" t="s">
        <v>0</v>
      </c>
      <c r="B778" t="s">
        <v>3305</v>
      </c>
      <c r="C778">
        <v>161</v>
      </c>
      <c r="D778" t="str">
        <f t="shared" si="277"/>
        <v>Low</v>
      </c>
      <c r="E778">
        <v>107</v>
      </c>
      <c r="F778" t="str">
        <f t="shared" si="278"/>
        <v>1h 47m</v>
      </c>
      <c r="G778" t="str">
        <f t="shared" si="279"/>
        <v>Standard Movie</v>
      </c>
      <c r="H778">
        <v>69</v>
      </c>
      <c r="I778" t="str">
        <f t="shared" si="280"/>
        <v>Very Low</v>
      </c>
      <c r="J778">
        <v>206</v>
      </c>
      <c r="K778" t="str">
        <f t="shared" si="281"/>
        <v>Very Low</v>
      </c>
      <c r="L778" t="s">
        <v>4217</v>
      </c>
      <c r="M778">
        <v>310</v>
      </c>
      <c r="N778" t="str">
        <f t="shared" si="282"/>
        <v>Low</v>
      </c>
      <c r="O778">
        <v>36279230</v>
      </c>
      <c r="P778" t="str">
        <f t="shared" si="283"/>
        <v>Average</v>
      </c>
      <c r="Q778" t="s">
        <v>305</v>
      </c>
      <c r="R778" t="str">
        <f t="shared" si="284"/>
        <v>Action</v>
      </c>
      <c r="S778">
        <f t="shared" si="285"/>
        <v>3</v>
      </c>
      <c r="T778" t="s">
        <v>4218</v>
      </c>
      <c r="U778" t="s">
        <v>4219</v>
      </c>
      <c r="V778">
        <v>42144</v>
      </c>
      <c r="W778" t="str">
        <f t="shared" si="286"/>
        <v>Low</v>
      </c>
      <c r="X778">
        <v>1352</v>
      </c>
      <c r="Y778" t="str">
        <f t="shared" si="287"/>
        <v>Low</v>
      </c>
      <c r="Z778" t="s">
        <v>4220</v>
      </c>
      <c r="AA778">
        <v>0</v>
      </c>
      <c r="AB778" t="str">
        <f t="shared" si="288"/>
        <v>Symbolic Poster</v>
      </c>
      <c r="AC778" t="s">
        <v>4221</v>
      </c>
      <c r="AD778" t="s">
        <v>4222</v>
      </c>
      <c r="AE778">
        <v>213</v>
      </c>
      <c r="AF778" t="str">
        <f t="shared" si="289"/>
        <v>Very Low</v>
      </c>
      <c r="AG778" t="s">
        <v>9</v>
      </c>
      <c r="AH778" t="s">
        <v>10</v>
      </c>
      <c r="AI778" t="s">
        <v>11</v>
      </c>
      <c r="AJ778" t="str">
        <f t="shared" si="290"/>
        <v>Teen</v>
      </c>
      <c r="AK778">
        <v>60000000</v>
      </c>
      <c r="AL778" t="str">
        <f t="shared" si="291"/>
        <v>Medium Budget</v>
      </c>
      <c r="AM778">
        <v>2006</v>
      </c>
      <c r="AN778">
        <f t="shared" si="292"/>
        <v>19</v>
      </c>
      <c r="AO778" t="str">
        <f t="shared" si="293"/>
        <v>Old Classic</v>
      </c>
      <c r="AP778">
        <v>219</v>
      </c>
      <c r="AQ778" t="str">
        <f t="shared" si="294"/>
        <v>Very Low</v>
      </c>
      <c r="AR778">
        <v>6.1</v>
      </c>
      <c r="AS778" t="str">
        <f t="shared" si="295"/>
        <v>Average</v>
      </c>
      <c r="AT778">
        <v>2.35</v>
      </c>
      <c r="AU778" t="str">
        <f t="shared" si="296"/>
        <v>Cinematic Widescreen</v>
      </c>
      <c r="AV778">
        <v>690</v>
      </c>
      <c r="AW778" t="str">
        <f t="shared" si="297"/>
        <v>Very Low</v>
      </c>
    </row>
    <row r="779" spans="1:49" x14ac:dyDescent="0.3">
      <c r="A779" t="s">
        <v>0</v>
      </c>
      <c r="B779" t="s">
        <v>4223</v>
      </c>
      <c r="C779">
        <v>156</v>
      </c>
      <c r="D779" t="str">
        <f t="shared" si="277"/>
        <v>Low</v>
      </c>
      <c r="E779">
        <v>91</v>
      </c>
      <c r="F779" t="str">
        <f t="shared" si="278"/>
        <v>1h 31m</v>
      </c>
      <c r="G779" t="str">
        <f t="shared" si="279"/>
        <v>Standard Movie</v>
      </c>
      <c r="H779">
        <v>2</v>
      </c>
      <c r="I779" t="str">
        <f t="shared" si="280"/>
        <v>Very Low</v>
      </c>
      <c r="J779">
        <v>480</v>
      </c>
      <c r="K779" t="str">
        <f t="shared" si="281"/>
        <v>Very Low</v>
      </c>
      <c r="L779" t="s">
        <v>411</v>
      </c>
      <c r="M779">
        <v>12000</v>
      </c>
      <c r="N779" t="str">
        <f t="shared" si="282"/>
        <v>Medium</v>
      </c>
      <c r="O779">
        <v>42194060</v>
      </c>
      <c r="P779" t="str">
        <f t="shared" si="283"/>
        <v>Average</v>
      </c>
      <c r="Q779" t="s">
        <v>592</v>
      </c>
      <c r="R779" t="str">
        <f t="shared" si="284"/>
        <v>Adventure</v>
      </c>
      <c r="S779">
        <f t="shared" si="285"/>
        <v>5</v>
      </c>
      <c r="T779" t="s">
        <v>1043</v>
      </c>
      <c r="U779" t="s">
        <v>4224</v>
      </c>
      <c r="V779">
        <v>41259</v>
      </c>
      <c r="W779" t="str">
        <f t="shared" si="286"/>
        <v>Low</v>
      </c>
      <c r="X779">
        <v>22668</v>
      </c>
      <c r="Y779" t="str">
        <f t="shared" si="287"/>
        <v>Medium</v>
      </c>
      <c r="Z779" t="s">
        <v>1521</v>
      </c>
      <c r="AA779">
        <v>1</v>
      </c>
      <c r="AB779" t="str">
        <f t="shared" si="288"/>
        <v>Solo Star Poster</v>
      </c>
      <c r="AC779" t="s">
        <v>4225</v>
      </c>
      <c r="AD779" t="s">
        <v>4226</v>
      </c>
      <c r="AE779">
        <v>72</v>
      </c>
      <c r="AF779" t="str">
        <f t="shared" si="289"/>
        <v>Very Low</v>
      </c>
      <c r="AG779" t="s">
        <v>9</v>
      </c>
      <c r="AH779" t="s">
        <v>3542</v>
      </c>
      <c r="AI779" t="s">
        <v>66</v>
      </c>
      <c r="AJ779" t="str">
        <f t="shared" si="290"/>
        <v>Family</v>
      </c>
      <c r="AK779">
        <v>70000000</v>
      </c>
      <c r="AL779" t="str">
        <f t="shared" si="291"/>
        <v>Medium Budget</v>
      </c>
      <c r="AM779">
        <v>2009</v>
      </c>
      <c r="AN779">
        <f t="shared" si="292"/>
        <v>16</v>
      </c>
      <c r="AO779" t="str">
        <f t="shared" si="293"/>
        <v>Old Classic</v>
      </c>
      <c r="AP779">
        <v>10000</v>
      </c>
      <c r="AQ779" t="str">
        <f t="shared" si="294"/>
        <v>Low</v>
      </c>
      <c r="AR779">
        <v>6.1</v>
      </c>
      <c r="AS779" t="str">
        <f t="shared" si="295"/>
        <v>Average</v>
      </c>
      <c r="AT779">
        <v>2.35</v>
      </c>
      <c r="AU779" t="str">
        <f t="shared" si="296"/>
        <v>Cinematic Widescreen</v>
      </c>
      <c r="AV779">
        <v>0</v>
      </c>
      <c r="AW779" t="str">
        <f t="shared" si="297"/>
        <v>Very Low</v>
      </c>
    </row>
    <row r="780" spans="1:49" x14ac:dyDescent="0.3">
      <c r="A780" t="s">
        <v>0</v>
      </c>
      <c r="B780" t="s">
        <v>4227</v>
      </c>
      <c r="C780">
        <v>172</v>
      </c>
      <c r="D780" t="str">
        <f t="shared" si="277"/>
        <v>Low</v>
      </c>
      <c r="E780">
        <v>116</v>
      </c>
      <c r="F780" t="str">
        <f t="shared" si="278"/>
        <v>1h 56m</v>
      </c>
      <c r="G780" t="str">
        <f t="shared" si="279"/>
        <v>Standard Movie</v>
      </c>
      <c r="H780">
        <v>53</v>
      </c>
      <c r="I780" t="str">
        <f t="shared" si="280"/>
        <v>Very Low</v>
      </c>
      <c r="J780">
        <v>906</v>
      </c>
      <c r="K780" t="str">
        <f t="shared" si="281"/>
        <v>Very Low</v>
      </c>
      <c r="L780" t="s">
        <v>3348</v>
      </c>
      <c r="M780">
        <v>27000</v>
      </c>
      <c r="N780" t="str">
        <f t="shared" si="282"/>
        <v>Medium</v>
      </c>
      <c r="O780">
        <v>43119879</v>
      </c>
      <c r="P780" t="str">
        <f t="shared" si="283"/>
        <v>Average</v>
      </c>
      <c r="Q780" t="s">
        <v>198</v>
      </c>
      <c r="R780" t="str">
        <f t="shared" si="284"/>
        <v>Action</v>
      </c>
      <c r="S780">
        <f t="shared" si="285"/>
        <v>4</v>
      </c>
      <c r="T780" t="s">
        <v>32</v>
      </c>
      <c r="U780" t="s">
        <v>4228</v>
      </c>
      <c r="V780">
        <v>58450</v>
      </c>
      <c r="W780" t="str">
        <f t="shared" si="286"/>
        <v>Medium</v>
      </c>
      <c r="X780">
        <v>31224</v>
      </c>
      <c r="Y780" t="str">
        <f t="shared" si="287"/>
        <v>Medium</v>
      </c>
      <c r="Z780" t="s">
        <v>3347</v>
      </c>
      <c r="AA780">
        <v>0</v>
      </c>
      <c r="AB780" t="str">
        <f t="shared" si="288"/>
        <v>Symbolic Poster</v>
      </c>
      <c r="AC780" t="s">
        <v>4229</v>
      </c>
      <c r="AD780" t="s">
        <v>4230</v>
      </c>
      <c r="AE780">
        <v>842</v>
      </c>
      <c r="AF780" t="str">
        <f t="shared" si="289"/>
        <v>Low</v>
      </c>
      <c r="AG780" t="s">
        <v>9</v>
      </c>
      <c r="AH780" t="s">
        <v>10</v>
      </c>
      <c r="AI780" t="s">
        <v>11</v>
      </c>
      <c r="AJ780" t="str">
        <f t="shared" si="290"/>
        <v>Teen</v>
      </c>
      <c r="AK780">
        <v>60000000</v>
      </c>
      <c r="AL780" t="str">
        <f t="shared" si="291"/>
        <v>Medium Budget</v>
      </c>
      <c r="AM780">
        <v>2002</v>
      </c>
      <c r="AN780">
        <f t="shared" si="292"/>
        <v>23</v>
      </c>
      <c r="AO780" t="str">
        <f t="shared" si="293"/>
        <v>Old Classic</v>
      </c>
      <c r="AP780">
        <v>1000</v>
      </c>
      <c r="AQ780" t="str">
        <f t="shared" si="294"/>
        <v>Very Low</v>
      </c>
      <c r="AR780">
        <v>6.4</v>
      </c>
      <c r="AS780" t="str">
        <f t="shared" si="295"/>
        <v>Average</v>
      </c>
      <c r="AT780">
        <v>2.35</v>
      </c>
      <c r="AU780" t="str">
        <f t="shared" si="296"/>
        <v>Cinematic Widescreen</v>
      </c>
      <c r="AV780">
        <v>0</v>
      </c>
      <c r="AW780" t="str">
        <f t="shared" si="297"/>
        <v>Very Low</v>
      </c>
    </row>
    <row r="781" spans="1:49" x14ac:dyDescent="0.3">
      <c r="A781" t="s">
        <v>0</v>
      </c>
      <c r="B781" t="s">
        <v>4231</v>
      </c>
      <c r="C781">
        <v>161</v>
      </c>
      <c r="D781" t="str">
        <f t="shared" si="277"/>
        <v>Low</v>
      </c>
      <c r="E781">
        <v>100</v>
      </c>
      <c r="F781" t="str">
        <f t="shared" si="278"/>
        <v>1h 40m</v>
      </c>
      <c r="G781" t="str">
        <f t="shared" si="279"/>
        <v>Standard Movie</v>
      </c>
      <c r="H781">
        <v>0</v>
      </c>
      <c r="I781" t="str">
        <f t="shared" si="280"/>
        <v>Very Low</v>
      </c>
      <c r="J781">
        <v>210</v>
      </c>
      <c r="K781" t="str">
        <f t="shared" si="281"/>
        <v>Very Low</v>
      </c>
      <c r="L781" t="s">
        <v>4232</v>
      </c>
      <c r="M781">
        <v>436</v>
      </c>
      <c r="N781" t="str">
        <f t="shared" si="282"/>
        <v>Low</v>
      </c>
      <c r="O781">
        <v>35096190</v>
      </c>
      <c r="P781" t="str">
        <f t="shared" si="283"/>
        <v>Average</v>
      </c>
      <c r="Q781" t="s">
        <v>4233</v>
      </c>
      <c r="R781" t="str">
        <f t="shared" si="284"/>
        <v>Comedy</v>
      </c>
      <c r="S781">
        <f t="shared" si="285"/>
        <v>3</v>
      </c>
      <c r="T781" t="s">
        <v>777</v>
      </c>
      <c r="U781" t="s">
        <v>4234</v>
      </c>
      <c r="V781">
        <v>76560</v>
      </c>
      <c r="W781" t="str">
        <f t="shared" si="286"/>
        <v>Medium</v>
      </c>
      <c r="X781">
        <v>1395</v>
      </c>
      <c r="Y781" t="str">
        <f t="shared" si="287"/>
        <v>Low</v>
      </c>
      <c r="Z781" t="s">
        <v>4235</v>
      </c>
      <c r="AA781">
        <v>1</v>
      </c>
      <c r="AB781" t="str">
        <f t="shared" si="288"/>
        <v>Solo Star Poster</v>
      </c>
      <c r="AC781" t="s">
        <v>4236</v>
      </c>
      <c r="AD781" t="s">
        <v>4237</v>
      </c>
      <c r="AE781">
        <v>322</v>
      </c>
      <c r="AF781" t="str">
        <f t="shared" si="289"/>
        <v>Very Low</v>
      </c>
      <c r="AG781" t="s">
        <v>9</v>
      </c>
      <c r="AH781" t="s">
        <v>10</v>
      </c>
      <c r="AI781" t="s">
        <v>11</v>
      </c>
      <c r="AJ781" t="str">
        <f t="shared" si="290"/>
        <v>Teen</v>
      </c>
      <c r="AK781">
        <v>60000000</v>
      </c>
      <c r="AL781" t="str">
        <f t="shared" si="291"/>
        <v>Medium Budget</v>
      </c>
      <c r="AM781">
        <v>2003</v>
      </c>
      <c r="AN781">
        <f t="shared" si="292"/>
        <v>22</v>
      </c>
      <c r="AO781" t="str">
        <f t="shared" si="293"/>
        <v>Old Classic</v>
      </c>
      <c r="AP781">
        <v>399</v>
      </c>
      <c r="AQ781" t="str">
        <f t="shared" si="294"/>
        <v>Very Low</v>
      </c>
      <c r="AR781">
        <v>6.3</v>
      </c>
      <c r="AS781" t="str">
        <f t="shared" si="295"/>
        <v>Average</v>
      </c>
      <c r="AT781">
        <v>1.85</v>
      </c>
      <c r="AU781" t="str">
        <f t="shared" si="296"/>
        <v>HDTV / Widescreen</v>
      </c>
      <c r="AV781">
        <v>0</v>
      </c>
      <c r="AW781" t="str">
        <f t="shared" si="297"/>
        <v>Very Low</v>
      </c>
    </row>
    <row r="782" spans="1:49" x14ac:dyDescent="0.3">
      <c r="A782" t="s">
        <v>0</v>
      </c>
      <c r="B782" t="s">
        <v>4238</v>
      </c>
      <c r="C782">
        <v>239</v>
      </c>
      <c r="D782" t="str">
        <f t="shared" si="277"/>
        <v>Medium</v>
      </c>
      <c r="E782">
        <v>111</v>
      </c>
      <c r="F782" t="str">
        <f t="shared" si="278"/>
        <v>1h 51m</v>
      </c>
      <c r="G782" t="str">
        <f t="shared" si="279"/>
        <v>Standard Movie</v>
      </c>
      <c r="H782">
        <v>39</v>
      </c>
      <c r="I782" t="str">
        <f t="shared" si="280"/>
        <v>Very Low</v>
      </c>
      <c r="J782">
        <v>461</v>
      </c>
      <c r="K782" t="str">
        <f t="shared" si="281"/>
        <v>Very Low</v>
      </c>
      <c r="L782" t="s">
        <v>4239</v>
      </c>
      <c r="M782">
        <v>16000</v>
      </c>
      <c r="N782" t="str">
        <f t="shared" si="282"/>
        <v>Medium</v>
      </c>
      <c r="O782">
        <v>35754555</v>
      </c>
      <c r="P782" t="str">
        <f t="shared" si="283"/>
        <v>Average</v>
      </c>
      <c r="Q782" t="s">
        <v>3765</v>
      </c>
      <c r="R782" t="str">
        <f t="shared" si="284"/>
        <v>Drama</v>
      </c>
      <c r="S782">
        <f t="shared" si="285"/>
        <v>2</v>
      </c>
      <c r="T782" t="s">
        <v>3665</v>
      </c>
      <c r="U782" t="s">
        <v>4240</v>
      </c>
      <c r="V782">
        <v>47954</v>
      </c>
      <c r="W782" t="str">
        <f t="shared" si="286"/>
        <v>Low</v>
      </c>
      <c r="X782">
        <v>17871</v>
      </c>
      <c r="Y782" t="str">
        <f t="shared" si="287"/>
        <v>Medium</v>
      </c>
      <c r="Z782" t="s">
        <v>1319</v>
      </c>
      <c r="AA782">
        <v>0</v>
      </c>
      <c r="AB782" t="str">
        <f t="shared" si="288"/>
        <v>Symbolic Poster</v>
      </c>
      <c r="AC782" t="s">
        <v>4241</v>
      </c>
      <c r="AD782" t="s">
        <v>4242</v>
      </c>
      <c r="AE782">
        <v>150</v>
      </c>
      <c r="AF782" t="str">
        <f t="shared" si="289"/>
        <v>Very Low</v>
      </c>
      <c r="AG782" t="s">
        <v>9</v>
      </c>
      <c r="AH782" t="s">
        <v>10</v>
      </c>
      <c r="AI782" t="s">
        <v>11</v>
      </c>
      <c r="AJ782" t="str">
        <f t="shared" si="290"/>
        <v>Teen</v>
      </c>
      <c r="AK782">
        <f>AK781</f>
        <v>60000000</v>
      </c>
      <c r="AL782" t="str">
        <f t="shared" si="291"/>
        <v>Medium Budget</v>
      </c>
      <c r="AM782">
        <v>2012</v>
      </c>
      <c r="AN782">
        <f t="shared" si="292"/>
        <v>13</v>
      </c>
      <c r="AO782" t="str">
        <f t="shared" si="293"/>
        <v>Modern Classic</v>
      </c>
      <c r="AP782">
        <v>897</v>
      </c>
      <c r="AQ782" t="str">
        <f t="shared" si="294"/>
        <v>Very Low</v>
      </c>
      <c r="AR782">
        <v>6.8</v>
      </c>
      <c r="AS782" t="str">
        <f t="shared" si="295"/>
        <v>Average</v>
      </c>
      <c r="AT782">
        <v>2.35</v>
      </c>
      <c r="AU782" t="str">
        <f t="shared" si="296"/>
        <v>Cinematic Widescreen</v>
      </c>
      <c r="AV782">
        <v>11000</v>
      </c>
      <c r="AW782" t="str">
        <f t="shared" si="297"/>
        <v>Medium</v>
      </c>
    </row>
    <row r="783" spans="1:49" x14ac:dyDescent="0.3">
      <c r="A783" t="s">
        <v>0</v>
      </c>
      <c r="B783" t="s">
        <v>284</v>
      </c>
      <c r="C783">
        <v>258</v>
      </c>
      <c r="D783" t="str">
        <f t="shared" si="277"/>
        <v>Medium</v>
      </c>
      <c r="E783">
        <v>117</v>
      </c>
      <c r="F783" t="str">
        <f t="shared" si="278"/>
        <v>1h 57m</v>
      </c>
      <c r="G783" t="str">
        <f t="shared" si="279"/>
        <v>Standard Movie</v>
      </c>
      <c r="H783">
        <v>258</v>
      </c>
      <c r="I783" t="str">
        <f t="shared" si="280"/>
        <v>Very Low</v>
      </c>
      <c r="J783">
        <v>896</v>
      </c>
      <c r="K783" t="str">
        <f t="shared" si="281"/>
        <v>Very Low</v>
      </c>
      <c r="L783" t="s">
        <v>361</v>
      </c>
      <c r="M783">
        <v>2000</v>
      </c>
      <c r="N783" t="str">
        <f t="shared" si="282"/>
        <v>Low</v>
      </c>
      <c r="O783">
        <v>43290977</v>
      </c>
      <c r="P783" t="str">
        <f t="shared" si="283"/>
        <v>Average</v>
      </c>
      <c r="Q783" t="s">
        <v>2113</v>
      </c>
      <c r="R783" t="str">
        <f t="shared" si="284"/>
        <v>Crime</v>
      </c>
      <c r="S783">
        <f t="shared" si="285"/>
        <v>4</v>
      </c>
      <c r="T783" t="s">
        <v>4243</v>
      </c>
      <c r="U783" t="s">
        <v>4244</v>
      </c>
      <c r="V783">
        <v>75201</v>
      </c>
      <c r="W783" t="str">
        <f t="shared" si="286"/>
        <v>Medium</v>
      </c>
      <c r="X783">
        <v>7053</v>
      </c>
      <c r="Y783" t="str">
        <f t="shared" si="287"/>
        <v>Low</v>
      </c>
      <c r="Z783" t="s">
        <v>4207</v>
      </c>
      <c r="AA783">
        <v>1</v>
      </c>
      <c r="AB783" t="str">
        <f t="shared" si="288"/>
        <v>Solo Star Poster</v>
      </c>
      <c r="AC783" t="s">
        <v>4245</v>
      </c>
      <c r="AD783" t="s">
        <v>4246</v>
      </c>
      <c r="AE783">
        <v>256</v>
      </c>
      <c r="AF783" t="str">
        <f t="shared" si="289"/>
        <v>Very Low</v>
      </c>
      <c r="AG783" t="s">
        <v>9</v>
      </c>
      <c r="AH783" t="s">
        <v>28</v>
      </c>
      <c r="AI783" t="s">
        <v>556</v>
      </c>
      <c r="AJ783" t="str">
        <f t="shared" si="290"/>
        <v>Adult</v>
      </c>
      <c r="AK783">
        <v>80000000</v>
      </c>
      <c r="AL783" t="str">
        <f t="shared" si="291"/>
        <v>Medium Budget</v>
      </c>
      <c r="AM783">
        <v>2010</v>
      </c>
      <c r="AN783">
        <f t="shared" si="292"/>
        <v>15</v>
      </c>
      <c r="AO783" t="str">
        <f t="shared" si="293"/>
        <v>Modern Classic</v>
      </c>
      <c r="AP783">
        <v>1000</v>
      </c>
      <c r="AQ783" t="str">
        <f t="shared" si="294"/>
        <v>Very Low</v>
      </c>
      <c r="AR783">
        <v>6.6</v>
      </c>
      <c r="AS783" t="str">
        <f t="shared" si="295"/>
        <v>Average</v>
      </c>
      <c r="AT783">
        <v>2.35</v>
      </c>
      <c r="AU783" t="str">
        <f t="shared" si="296"/>
        <v>Cinematic Widescreen</v>
      </c>
      <c r="AV783">
        <v>0</v>
      </c>
      <c r="AW783" t="str">
        <f t="shared" si="297"/>
        <v>Very Low</v>
      </c>
    </row>
    <row r="784" spans="1:49" x14ac:dyDescent="0.3">
      <c r="A784" t="s">
        <v>0</v>
      </c>
      <c r="B784" t="s">
        <v>1790</v>
      </c>
      <c r="C784">
        <v>95</v>
      </c>
      <c r="D784" t="str">
        <f t="shared" si="277"/>
        <v>Low</v>
      </c>
      <c r="E784">
        <v>110</v>
      </c>
      <c r="F784" t="str">
        <f t="shared" si="278"/>
        <v>1h 50m</v>
      </c>
      <c r="G784" t="str">
        <f t="shared" si="279"/>
        <v>Standard Movie</v>
      </c>
      <c r="H784">
        <v>0</v>
      </c>
      <c r="I784" t="str">
        <f t="shared" si="280"/>
        <v>Very Low</v>
      </c>
      <c r="J784">
        <v>308</v>
      </c>
      <c r="K784" t="str">
        <f t="shared" si="281"/>
        <v>Very Low</v>
      </c>
      <c r="L784" t="s">
        <v>4247</v>
      </c>
      <c r="M784">
        <v>510</v>
      </c>
      <c r="N784" t="str">
        <f t="shared" si="282"/>
        <v>Low</v>
      </c>
      <c r="O784">
        <v>33927476</v>
      </c>
      <c r="P784" t="str">
        <f t="shared" si="283"/>
        <v>Average</v>
      </c>
      <c r="Q784" t="s">
        <v>4248</v>
      </c>
      <c r="R784" t="str">
        <f t="shared" si="284"/>
        <v>Horror</v>
      </c>
      <c r="S784">
        <f t="shared" si="285"/>
        <v>4</v>
      </c>
      <c r="T784" t="s">
        <v>4249</v>
      </c>
      <c r="U784" t="s">
        <v>4250</v>
      </c>
      <c r="V784">
        <v>19176</v>
      </c>
      <c r="W784" t="str">
        <f t="shared" si="286"/>
        <v>Low</v>
      </c>
      <c r="X784">
        <v>1976</v>
      </c>
      <c r="Y784" t="str">
        <f t="shared" si="287"/>
        <v>Low</v>
      </c>
      <c r="Z784" t="s">
        <v>4251</v>
      </c>
      <c r="AA784">
        <v>0</v>
      </c>
      <c r="AB784" t="str">
        <f t="shared" si="288"/>
        <v>Symbolic Poster</v>
      </c>
      <c r="AC784" t="s">
        <v>4252</v>
      </c>
      <c r="AD784" t="s">
        <v>4253</v>
      </c>
      <c r="AE784">
        <v>165</v>
      </c>
      <c r="AF784" t="str">
        <f t="shared" si="289"/>
        <v>Very Low</v>
      </c>
      <c r="AG784" t="s">
        <v>9</v>
      </c>
      <c r="AH784" t="s">
        <v>28</v>
      </c>
      <c r="AI784" t="s">
        <v>556</v>
      </c>
      <c r="AJ784" t="str">
        <f t="shared" si="290"/>
        <v>Adult</v>
      </c>
      <c r="AK784">
        <v>40000000</v>
      </c>
      <c r="AL784" t="str">
        <f t="shared" si="291"/>
        <v>Medium Budget</v>
      </c>
      <c r="AM784">
        <v>1997</v>
      </c>
      <c r="AN784">
        <f t="shared" si="292"/>
        <v>28</v>
      </c>
      <c r="AO784" t="str">
        <f t="shared" si="293"/>
        <v>Old Classic</v>
      </c>
      <c r="AP784">
        <v>344</v>
      </c>
      <c r="AQ784" t="str">
        <f t="shared" si="294"/>
        <v>Very Low</v>
      </c>
      <c r="AR784">
        <v>5.7</v>
      </c>
      <c r="AS784" t="str">
        <f t="shared" si="295"/>
        <v>Below Average</v>
      </c>
      <c r="AT784">
        <v>2.35</v>
      </c>
      <c r="AU784" t="str">
        <f t="shared" si="296"/>
        <v>Cinematic Widescreen</v>
      </c>
      <c r="AV784">
        <v>956</v>
      </c>
      <c r="AW784" t="str">
        <f t="shared" si="297"/>
        <v>Very Low</v>
      </c>
    </row>
    <row r="785" spans="1:49" x14ac:dyDescent="0.3">
      <c r="A785" t="s">
        <v>0</v>
      </c>
      <c r="B785" t="s">
        <v>4189</v>
      </c>
      <c r="C785">
        <v>105</v>
      </c>
      <c r="D785" t="str">
        <f t="shared" si="277"/>
        <v>Low</v>
      </c>
      <c r="E785">
        <v>96</v>
      </c>
      <c r="F785" t="str">
        <f t="shared" si="278"/>
        <v>1h 36m</v>
      </c>
      <c r="G785" t="str">
        <f t="shared" si="279"/>
        <v>Standard Movie</v>
      </c>
      <c r="H785">
        <v>11000</v>
      </c>
      <c r="I785" t="str">
        <f t="shared" si="280"/>
        <v>Medium</v>
      </c>
      <c r="J785">
        <v>236</v>
      </c>
      <c r="K785" t="str">
        <f t="shared" si="281"/>
        <v>Very Low</v>
      </c>
      <c r="L785" t="s">
        <v>4254</v>
      </c>
      <c r="M785">
        <v>22000</v>
      </c>
      <c r="N785" t="str">
        <f t="shared" si="282"/>
        <v>Medium</v>
      </c>
      <c r="O785">
        <v>32122249</v>
      </c>
      <c r="P785" t="str">
        <f t="shared" si="283"/>
        <v>Average</v>
      </c>
      <c r="Q785" t="s">
        <v>980</v>
      </c>
      <c r="R785" t="str">
        <f t="shared" si="284"/>
        <v>Comedy</v>
      </c>
      <c r="S785">
        <f t="shared" si="285"/>
        <v>2</v>
      </c>
      <c r="T785" t="s">
        <v>1717</v>
      </c>
      <c r="U785" t="s">
        <v>4255</v>
      </c>
      <c r="V785">
        <v>69319</v>
      </c>
      <c r="W785" t="str">
        <f t="shared" si="286"/>
        <v>Medium</v>
      </c>
      <c r="X785">
        <v>22889</v>
      </c>
      <c r="Y785" t="str">
        <f t="shared" si="287"/>
        <v>Medium</v>
      </c>
      <c r="Z785" t="s">
        <v>4256</v>
      </c>
      <c r="AA785">
        <v>1</v>
      </c>
      <c r="AB785" t="str">
        <f t="shared" si="288"/>
        <v>Solo Star Poster</v>
      </c>
      <c r="AC785" t="s">
        <v>4257</v>
      </c>
      <c r="AD785" t="s">
        <v>4258</v>
      </c>
      <c r="AE785">
        <v>138</v>
      </c>
      <c r="AF785" t="str">
        <f t="shared" si="289"/>
        <v>Very Low</v>
      </c>
      <c r="AG785" t="s">
        <v>9</v>
      </c>
      <c r="AH785" t="s">
        <v>10</v>
      </c>
      <c r="AI785" t="s">
        <v>556</v>
      </c>
      <c r="AJ785" t="str">
        <f t="shared" si="290"/>
        <v>Adult</v>
      </c>
      <c r="AK785">
        <v>60000000</v>
      </c>
      <c r="AL785" t="str">
        <f t="shared" si="291"/>
        <v>Medium Budget</v>
      </c>
      <c r="AM785">
        <v>2002</v>
      </c>
      <c r="AN785">
        <f t="shared" si="292"/>
        <v>23</v>
      </c>
      <c r="AO785" t="str">
        <f t="shared" si="293"/>
        <v>Old Classic</v>
      </c>
      <c r="AP785">
        <v>394</v>
      </c>
      <c r="AQ785" t="str">
        <f t="shared" si="294"/>
        <v>Very Low</v>
      </c>
      <c r="AR785">
        <v>5.9</v>
      </c>
      <c r="AS785" t="str">
        <f t="shared" si="295"/>
        <v>Below Average</v>
      </c>
      <c r="AT785">
        <v>1.85</v>
      </c>
      <c r="AU785" t="str">
        <f t="shared" si="296"/>
        <v>HDTV / Widescreen</v>
      </c>
      <c r="AV785">
        <v>846</v>
      </c>
      <c r="AW785" t="str">
        <f t="shared" si="297"/>
        <v>Very Low</v>
      </c>
    </row>
    <row r="786" spans="1:49" x14ac:dyDescent="0.3">
      <c r="A786" t="s">
        <v>0</v>
      </c>
      <c r="B786" t="s">
        <v>4105</v>
      </c>
      <c r="C786">
        <v>198</v>
      </c>
      <c r="D786" t="str">
        <f t="shared" si="277"/>
        <v>Low</v>
      </c>
      <c r="E786">
        <v>101</v>
      </c>
      <c r="F786" t="str">
        <f t="shared" si="278"/>
        <v>1h 41m</v>
      </c>
      <c r="G786" t="str">
        <f t="shared" si="279"/>
        <v>Standard Movie</v>
      </c>
      <c r="H786">
        <v>50</v>
      </c>
      <c r="I786" t="str">
        <f t="shared" si="280"/>
        <v>Very Low</v>
      </c>
      <c r="J786">
        <v>1000</v>
      </c>
      <c r="K786" t="str">
        <f t="shared" si="281"/>
        <v>Very Low</v>
      </c>
      <c r="L786" t="s">
        <v>2353</v>
      </c>
      <c r="M786">
        <v>22000</v>
      </c>
      <c r="N786" t="str">
        <f t="shared" si="282"/>
        <v>Medium</v>
      </c>
      <c r="O786">
        <v>40076438</v>
      </c>
      <c r="P786" t="str">
        <f t="shared" si="283"/>
        <v>Average</v>
      </c>
      <c r="Q786" t="s">
        <v>1091</v>
      </c>
      <c r="R786" t="str">
        <f t="shared" si="284"/>
        <v>Action</v>
      </c>
      <c r="S786">
        <f t="shared" si="285"/>
        <v>5</v>
      </c>
      <c r="T786" t="s">
        <v>1717</v>
      </c>
      <c r="U786" t="s">
        <v>4259</v>
      </c>
      <c r="V786">
        <v>73368</v>
      </c>
      <c r="W786" t="str">
        <f t="shared" si="286"/>
        <v>Medium</v>
      </c>
      <c r="X786">
        <v>38809</v>
      </c>
      <c r="Y786" t="str">
        <f t="shared" si="287"/>
        <v>Medium</v>
      </c>
      <c r="Z786" t="s">
        <v>3495</v>
      </c>
      <c r="AA786">
        <v>2</v>
      </c>
      <c r="AB786" t="str">
        <f t="shared" si="288"/>
        <v>Duo/Trio Poster</v>
      </c>
      <c r="AC786" t="s">
        <v>4260</v>
      </c>
      <c r="AD786" t="s">
        <v>4261</v>
      </c>
      <c r="AE786">
        <v>248</v>
      </c>
      <c r="AF786" t="str">
        <f t="shared" si="289"/>
        <v>Very Low</v>
      </c>
      <c r="AG786" t="s">
        <v>9</v>
      </c>
      <c r="AH786" t="s">
        <v>10</v>
      </c>
      <c r="AI786" t="s">
        <v>556</v>
      </c>
      <c r="AJ786" t="str">
        <f t="shared" si="290"/>
        <v>Adult</v>
      </c>
      <c r="AK786">
        <v>60000000</v>
      </c>
      <c r="AL786" t="str">
        <f t="shared" si="291"/>
        <v>Medium Budget</v>
      </c>
      <c r="AM786">
        <v>2008</v>
      </c>
      <c r="AN786">
        <f t="shared" si="292"/>
        <v>17</v>
      </c>
      <c r="AO786" t="str">
        <f t="shared" si="293"/>
        <v>Old Classic</v>
      </c>
      <c r="AP786">
        <v>14000</v>
      </c>
      <c r="AQ786" t="str">
        <f t="shared" si="294"/>
        <v>Medium</v>
      </c>
      <c r="AR786">
        <v>6</v>
      </c>
      <c r="AS786" t="str">
        <f t="shared" si="295"/>
        <v>Average</v>
      </c>
      <c r="AT786">
        <v>2.35</v>
      </c>
      <c r="AU786" t="str">
        <f t="shared" si="296"/>
        <v>Cinematic Widescreen</v>
      </c>
      <c r="AV786">
        <v>0</v>
      </c>
      <c r="AW786" t="str">
        <f t="shared" si="297"/>
        <v>Very Low</v>
      </c>
    </row>
    <row r="787" spans="1:49" x14ac:dyDescent="0.3">
      <c r="A787" t="s">
        <v>0</v>
      </c>
      <c r="B787" t="s">
        <v>4262</v>
      </c>
      <c r="C787">
        <v>79</v>
      </c>
      <c r="D787" t="str">
        <f t="shared" si="277"/>
        <v>Low</v>
      </c>
      <c r="E787">
        <v>111</v>
      </c>
      <c r="F787" t="str">
        <f t="shared" si="278"/>
        <v>1h 51m</v>
      </c>
      <c r="G787" t="str">
        <f t="shared" si="279"/>
        <v>Standard Movie</v>
      </c>
      <c r="H787">
        <v>17</v>
      </c>
      <c r="I787" t="str">
        <f t="shared" si="280"/>
        <v>Very Low</v>
      </c>
      <c r="J787">
        <v>652</v>
      </c>
      <c r="K787" t="str">
        <f t="shared" si="281"/>
        <v>Very Low</v>
      </c>
      <c r="L787" t="s">
        <v>3623</v>
      </c>
      <c r="M787">
        <v>13000</v>
      </c>
      <c r="N787" t="str">
        <f t="shared" si="282"/>
        <v>Medium</v>
      </c>
      <c r="O787">
        <v>32940507</v>
      </c>
      <c r="P787" t="str">
        <f t="shared" si="283"/>
        <v>Average</v>
      </c>
      <c r="Q787" t="s">
        <v>435</v>
      </c>
      <c r="R787" t="str">
        <f t="shared" si="284"/>
        <v>Action</v>
      </c>
      <c r="S787">
        <f t="shared" si="285"/>
        <v>4</v>
      </c>
      <c r="T787" t="s">
        <v>948</v>
      </c>
      <c r="U787" t="s">
        <v>4263</v>
      </c>
      <c r="V787">
        <v>54314</v>
      </c>
      <c r="W787" t="str">
        <f t="shared" si="286"/>
        <v>Medium</v>
      </c>
      <c r="X787">
        <v>16536</v>
      </c>
      <c r="Y787" t="str">
        <f t="shared" si="287"/>
        <v>Medium</v>
      </c>
      <c r="Z787" t="s">
        <v>4264</v>
      </c>
      <c r="AA787">
        <v>1</v>
      </c>
      <c r="AB787" t="str">
        <f t="shared" si="288"/>
        <v>Solo Star Poster</v>
      </c>
      <c r="AC787" t="s">
        <v>4265</v>
      </c>
      <c r="AD787" t="s">
        <v>4266</v>
      </c>
      <c r="AE787">
        <v>127</v>
      </c>
      <c r="AF787" t="str">
        <f t="shared" si="289"/>
        <v>Very Low</v>
      </c>
      <c r="AG787" t="s">
        <v>9</v>
      </c>
      <c r="AH787" t="s">
        <v>10</v>
      </c>
      <c r="AI787" t="s">
        <v>556</v>
      </c>
      <c r="AJ787" t="str">
        <f t="shared" si="290"/>
        <v>Adult</v>
      </c>
      <c r="AK787">
        <v>60000000</v>
      </c>
      <c r="AL787" t="str">
        <f t="shared" si="291"/>
        <v>Medium Budget</v>
      </c>
      <c r="AM787">
        <v>1998</v>
      </c>
      <c r="AN787">
        <f t="shared" si="292"/>
        <v>27</v>
      </c>
      <c r="AO787" t="str">
        <f t="shared" si="293"/>
        <v>Old Classic</v>
      </c>
      <c r="AP787">
        <v>968</v>
      </c>
      <c r="AQ787" t="str">
        <f t="shared" si="294"/>
        <v>Very Low</v>
      </c>
      <c r="AR787">
        <v>6.1</v>
      </c>
      <c r="AS787" t="str">
        <f t="shared" si="295"/>
        <v>Average</v>
      </c>
      <c r="AT787">
        <v>2.35</v>
      </c>
      <c r="AU787" t="str">
        <f t="shared" si="296"/>
        <v>Cinematic Widescreen</v>
      </c>
      <c r="AV787">
        <v>0</v>
      </c>
      <c r="AW787" t="str">
        <f t="shared" si="297"/>
        <v>Very Low</v>
      </c>
    </row>
    <row r="788" spans="1:49" x14ac:dyDescent="0.3">
      <c r="A788" t="s">
        <v>0</v>
      </c>
      <c r="B788" t="s">
        <v>911</v>
      </c>
      <c r="C788">
        <v>210</v>
      </c>
      <c r="D788" t="str">
        <f t="shared" si="277"/>
        <v>Medium</v>
      </c>
      <c r="E788">
        <v>117</v>
      </c>
      <c r="F788" t="str">
        <f t="shared" si="278"/>
        <v>1h 57m</v>
      </c>
      <c r="G788" t="str">
        <f t="shared" si="279"/>
        <v>Standard Movie</v>
      </c>
      <c r="H788">
        <v>456</v>
      </c>
      <c r="I788" t="str">
        <f t="shared" si="280"/>
        <v>Very Low</v>
      </c>
      <c r="J788">
        <v>569</v>
      </c>
      <c r="K788" t="str">
        <f t="shared" si="281"/>
        <v>Very Low</v>
      </c>
      <c r="L788" t="s">
        <v>1118</v>
      </c>
      <c r="M788">
        <v>21000</v>
      </c>
      <c r="N788" t="str">
        <f t="shared" si="282"/>
        <v>Medium</v>
      </c>
      <c r="O788">
        <v>31670931</v>
      </c>
      <c r="P788" t="str">
        <f t="shared" si="283"/>
        <v>Average</v>
      </c>
      <c r="Q788" t="s">
        <v>4267</v>
      </c>
      <c r="R788" t="str">
        <f t="shared" si="284"/>
        <v>Biography</v>
      </c>
      <c r="S788">
        <f t="shared" si="285"/>
        <v>3</v>
      </c>
      <c r="T788" t="s">
        <v>68</v>
      </c>
      <c r="U788" t="s">
        <v>4268</v>
      </c>
      <c r="V788">
        <v>44099</v>
      </c>
      <c r="W788" t="str">
        <f t="shared" si="286"/>
        <v>Low</v>
      </c>
      <c r="X788">
        <v>23745</v>
      </c>
      <c r="Y788" t="str">
        <f t="shared" si="287"/>
        <v>Medium</v>
      </c>
      <c r="Z788" t="s">
        <v>2165</v>
      </c>
      <c r="AA788">
        <v>0</v>
      </c>
      <c r="AB788" t="str">
        <f t="shared" si="288"/>
        <v>Symbolic Poster</v>
      </c>
      <c r="AC788" t="s">
        <v>4269</v>
      </c>
      <c r="AD788" t="s">
        <v>4270</v>
      </c>
      <c r="AE788">
        <v>143</v>
      </c>
      <c r="AF788" t="str">
        <f t="shared" si="289"/>
        <v>Very Low</v>
      </c>
      <c r="AG788" t="s">
        <v>9</v>
      </c>
      <c r="AH788" t="s">
        <v>28</v>
      </c>
      <c r="AI788" t="s">
        <v>11</v>
      </c>
      <c r="AJ788" t="str">
        <f t="shared" si="290"/>
        <v>Teen</v>
      </c>
      <c r="AK788">
        <v>60000000</v>
      </c>
      <c r="AL788" t="str">
        <f t="shared" si="291"/>
        <v>Medium Budget</v>
      </c>
      <c r="AM788">
        <v>2009</v>
      </c>
      <c r="AN788">
        <f t="shared" si="292"/>
        <v>16</v>
      </c>
      <c r="AO788" t="str">
        <f t="shared" si="293"/>
        <v>Old Classic</v>
      </c>
      <c r="AP788">
        <v>939</v>
      </c>
      <c r="AQ788" t="str">
        <f t="shared" si="294"/>
        <v>Very Low</v>
      </c>
      <c r="AR788">
        <v>6.7</v>
      </c>
      <c r="AS788" t="str">
        <f t="shared" si="295"/>
        <v>Average</v>
      </c>
      <c r="AT788">
        <v>2.35</v>
      </c>
      <c r="AU788" t="str">
        <f t="shared" si="296"/>
        <v>Cinematic Widescreen</v>
      </c>
      <c r="AV788">
        <v>0</v>
      </c>
      <c r="AW788" t="str">
        <f t="shared" si="297"/>
        <v>Very Low</v>
      </c>
    </row>
    <row r="789" spans="1:49" x14ac:dyDescent="0.3">
      <c r="A789" t="s">
        <v>0</v>
      </c>
      <c r="B789" t="s">
        <v>4012</v>
      </c>
      <c r="C789">
        <v>125</v>
      </c>
      <c r="D789" t="str">
        <f t="shared" si="277"/>
        <v>Low</v>
      </c>
      <c r="E789">
        <v>126</v>
      </c>
      <c r="F789" t="str">
        <f t="shared" si="278"/>
        <v>2h 6m</v>
      </c>
      <c r="G789" t="str">
        <f t="shared" si="279"/>
        <v>Long Movie</v>
      </c>
      <c r="H789">
        <v>0</v>
      </c>
      <c r="I789" t="str">
        <f t="shared" si="280"/>
        <v>Very Low</v>
      </c>
      <c r="J789">
        <v>9000</v>
      </c>
      <c r="K789" t="str">
        <f t="shared" si="281"/>
        <v>Low</v>
      </c>
      <c r="L789" t="s">
        <v>137</v>
      </c>
      <c r="M789">
        <v>13000</v>
      </c>
      <c r="N789" t="str">
        <f t="shared" si="282"/>
        <v>Medium</v>
      </c>
      <c r="O789">
        <v>30695227</v>
      </c>
      <c r="P789" t="str">
        <f t="shared" si="283"/>
        <v>Average</v>
      </c>
      <c r="Q789" t="s">
        <v>4271</v>
      </c>
      <c r="R789" t="str">
        <f t="shared" si="284"/>
        <v>Drama</v>
      </c>
      <c r="S789">
        <f t="shared" si="285"/>
        <v>3</v>
      </c>
      <c r="T789" t="s">
        <v>1128</v>
      </c>
      <c r="U789" t="s">
        <v>4272</v>
      </c>
      <c r="V789">
        <v>45296</v>
      </c>
      <c r="W789" t="str">
        <f t="shared" si="286"/>
        <v>Low</v>
      </c>
      <c r="X789">
        <v>34774</v>
      </c>
      <c r="Y789" t="str">
        <f t="shared" si="287"/>
        <v>Medium</v>
      </c>
      <c r="Z789" t="s">
        <v>747</v>
      </c>
      <c r="AA789">
        <v>3</v>
      </c>
      <c r="AB789" t="str">
        <f t="shared" si="288"/>
        <v>Duo/Trio Poster</v>
      </c>
      <c r="AC789" t="s">
        <v>4273</v>
      </c>
      <c r="AD789" t="s">
        <v>4274</v>
      </c>
      <c r="AE789">
        <v>267</v>
      </c>
      <c r="AF789" t="str">
        <f t="shared" si="289"/>
        <v>Very Low</v>
      </c>
      <c r="AG789" t="s">
        <v>9</v>
      </c>
      <c r="AH789" t="s">
        <v>10</v>
      </c>
      <c r="AI789" t="s">
        <v>11</v>
      </c>
      <c r="AJ789" t="str">
        <f t="shared" si="290"/>
        <v>Teen</v>
      </c>
      <c r="AK789">
        <v>60000000</v>
      </c>
      <c r="AL789" t="str">
        <f t="shared" si="291"/>
        <v>Medium Budget</v>
      </c>
      <c r="AM789">
        <v>2000</v>
      </c>
      <c r="AN789">
        <f t="shared" si="292"/>
        <v>25</v>
      </c>
      <c r="AO789" t="str">
        <f t="shared" si="293"/>
        <v>Old Classic</v>
      </c>
      <c r="AP789">
        <v>10000</v>
      </c>
      <c r="AQ789" t="str">
        <f t="shared" si="294"/>
        <v>Low</v>
      </c>
      <c r="AR789">
        <v>6.7</v>
      </c>
      <c r="AS789" t="str">
        <f t="shared" si="295"/>
        <v>Average</v>
      </c>
      <c r="AT789">
        <v>1.85</v>
      </c>
      <c r="AU789" t="str">
        <f t="shared" si="296"/>
        <v>HDTV / Widescreen</v>
      </c>
      <c r="AV789">
        <v>0</v>
      </c>
      <c r="AW789" t="str">
        <f t="shared" si="297"/>
        <v>Very Low</v>
      </c>
    </row>
    <row r="790" spans="1:49" x14ac:dyDescent="0.3">
      <c r="A790" t="s">
        <v>0</v>
      </c>
      <c r="B790" t="s">
        <v>3318</v>
      </c>
      <c r="C790">
        <v>149</v>
      </c>
      <c r="D790" t="str">
        <f t="shared" si="277"/>
        <v>Low</v>
      </c>
      <c r="E790">
        <v>152</v>
      </c>
      <c r="F790" t="str">
        <f t="shared" si="278"/>
        <v>2h 32m</v>
      </c>
      <c r="G790" t="str">
        <f t="shared" si="279"/>
        <v>Long Movie</v>
      </c>
      <c r="H790">
        <v>488</v>
      </c>
      <c r="I790" t="str">
        <f t="shared" si="280"/>
        <v>Very Low</v>
      </c>
      <c r="J790">
        <v>947</v>
      </c>
      <c r="K790" t="str">
        <f t="shared" si="281"/>
        <v>Very Low</v>
      </c>
      <c r="L790" t="s">
        <v>1919</v>
      </c>
      <c r="M790">
        <v>22000</v>
      </c>
      <c r="N790" t="str">
        <f t="shared" si="282"/>
        <v>Medium</v>
      </c>
      <c r="O790">
        <v>32522352</v>
      </c>
      <c r="P790" t="str">
        <f t="shared" si="283"/>
        <v>Average</v>
      </c>
      <c r="Q790" t="s">
        <v>4275</v>
      </c>
      <c r="R790" t="str">
        <f t="shared" si="284"/>
        <v>Adventure</v>
      </c>
      <c r="S790">
        <f t="shared" si="285"/>
        <v>4</v>
      </c>
      <c r="T790" t="s">
        <v>668</v>
      </c>
      <c r="U790" t="s">
        <v>4276</v>
      </c>
      <c r="V790">
        <v>207287</v>
      </c>
      <c r="W790" t="str">
        <f t="shared" si="286"/>
        <v>High</v>
      </c>
      <c r="X790">
        <v>36897</v>
      </c>
      <c r="Y790" t="str">
        <f t="shared" si="287"/>
        <v>Medium</v>
      </c>
      <c r="Z790" t="s">
        <v>2268</v>
      </c>
      <c r="AA790">
        <v>1</v>
      </c>
      <c r="AB790" t="str">
        <f t="shared" si="288"/>
        <v>Solo Star Poster</v>
      </c>
      <c r="AC790" t="s">
        <v>4277</v>
      </c>
      <c r="AD790" t="s">
        <v>4278</v>
      </c>
      <c r="AE790">
        <v>822</v>
      </c>
      <c r="AF790" t="str">
        <f t="shared" si="289"/>
        <v>Low</v>
      </c>
      <c r="AG790" t="s">
        <v>9</v>
      </c>
      <c r="AH790" t="s">
        <v>10</v>
      </c>
      <c r="AI790" t="s">
        <v>556</v>
      </c>
      <c r="AJ790" t="str">
        <f t="shared" si="290"/>
        <v>Adult</v>
      </c>
      <c r="AK790">
        <v>60000000</v>
      </c>
      <c r="AL790" t="str">
        <f t="shared" si="291"/>
        <v>Medium Budget</v>
      </c>
      <c r="AM790">
        <v>2000</v>
      </c>
      <c r="AN790">
        <f t="shared" si="292"/>
        <v>25</v>
      </c>
      <c r="AO790" t="str">
        <f t="shared" si="293"/>
        <v>Old Classic</v>
      </c>
      <c r="AP790">
        <v>11000</v>
      </c>
      <c r="AQ790" t="str">
        <f t="shared" si="294"/>
        <v>Medium</v>
      </c>
      <c r="AR790">
        <v>7.9</v>
      </c>
      <c r="AS790" t="str">
        <f t="shared" si="295"/>
        <v>Good</v>
      </c>
      <c r="AT790">
        <v>1.85</v>
      </c>
      <c r="AU790" t="str">
        <f t="shared" si="296"/>
        <v>HDTV / Widescreen</v>
      </c>
      <c r="AV790">
        <v>15000</v>
      </c>
      <c r="AW790" t="str">
        <f t="shared" si="297"/>
        <v>Medium</v>
      </c>
    </row>
    <row r="791" spans="1:49" x14ac:dyDescent="0.3">
      <c r="A791" t="s">
        <v>0</v>
      </c>
      <c r="B791" t="s">
        <v>3888</v>
      </c>
      <c r="C791">
        <v>77</v>
      </c>
      <c r="D791" t="str">
        <f t="shared" si="277"/>
        <v>Low</v>
      </c>
      <c r="E791">
        <v>86</v>
      </c>
      <c r="F791" t="str">
        <f t="shared" si="278"/>
        <v>1h 26m</v>
      </c>
      <c r="G791" t="str">
        <f t="shared" si="279"/>
        <v>Featurette</v>
      </c>
      <c r="H791">
        <v>25</v>
      </c>
      <c r="I791" t="str">
        <f t="shared" si="280"/>
        <v>Very Low</v>
      </c>
      <c r="J791">
        <v>265</v>
      </c>
      <c r="K791" t="str">
        <f t="shared" si="281"/>
        <v>Very Low</v>
      </c>
      <c r="L791" t="s">
        <v>2648</v>
      </c>
      <c r="M791">
        <v>13000</v>
      </c>
      <c r="N791" t="str">
        <f t="shared" si="282"/>
        <v>Medium</v>
      </c>
      <c r="O791">
        <v>28424210</v>
      </c>
      <c r="P791" t="str">
        <f t="shared" si="283"/>
        <v>Average</v>
      </c>
      <c r="Q791" t="s">
        <v>763</v>
      </c>
      <c r="R791" t="str">
        <f t="shared" si="284"/>
        <v>Animation</v>
      </c>
      <c r="S791">
        <f t="shared" si="285"/>
        <v>4</v>
      </c>
      <c r="T791" t="s">
        <v>518</v>
      </c>
      <c r="U791" t="s">
        <v>4279</v>
      </c>
      <c r="V791">
        <v>27517</v>
      </c>
      <c r="W791" t="str">
        <f t="shared" si="286"/>
        <v>Low</v>
      </c>
      <c r="X791">
        <v>14918</v>
      </c>
      <c r="Y791" t="str">
        <f t="shared" si="287"/>
        <v>Medium</v>
      </c>
      <c r="Z791" t="s">
        <v>4280</v>
      </c>
      <c r="AA791">
        <v>0</v>
      </c>
      <c r="AB791" t="str">
        <f t="shared" si="288"/>
        <v>Symbolic Poster</v>
      </c>
      <c r="AC791" t="s">
        <v>4281</v>
      </c>
      <c r="AD791" t="s">
        <v>4282</v>
      </c>
      <c r="AE791">
        <v>74</v>
      </c>
      <c r="AF791" t="str">
        <f t="shared" si="289"/>
        <v>Very Low</v>
      </c>
      <c r="AG791" t="s">
        <v>9</v>
      </c>
      <c r="AH791" t="s">
        <v>28</v>
      </c>
      <c r="AI791" t="s">
        <v>66</v>
      </c>
      <c r="AJ791" t="str">
        <f t="shared" si="290"/>
        <v>Family</v>
      </c>
      <c r="AK791">
        <f>AK790</f>
        <v>60000000</v>
      </c>
      <c r="AL791" t="str">
        <f t="shared" si="291"/>
        <v>Medium Budget</v>
      </c>
      <c r="AM791">
        <v>2006</v>
      </c>
      <c r="AN791">
        <f t="shared" si="292"/>
        <v>19</v>
      </c>
      <c r="AO791" t="str">
        <f t="shared" si="293"/>
        <v>Old Classic</v>
      </c>
      <c r="AP791">
        <v>1000</v>
      </c>
      <c r="AQ791" t="str">
        <f t="shared" si="294"/>
        <v>Very Low</v>
      </c>
      <c r="AR791">
        <v>5</v>
      </c>
      <c r="AS791" t="str">
        <f t="shared" si="295"/>
        <v>Below Average</v>
      </c>
      <c r="AT791">
        <v>1.85</v>
      </c>
      <c r="AU791" t="str">
        <f t="shared" si="296"/>
        <v>HDTV / Widescreen</v>
      </c>
      <c r="AV791">
        <v>470</v>
      </c>
      <c r="AW791" t="str">
        <f t="shared" si="297"/>
        <v>Very Low</v>
      </c>
    </row>
    <row r="792" spans="1:49" x14ac:dyDescent="0.3">
      <c r="A792" t="s">
        <v>0</v>
      </c>
      <c r="B792" t="s">
        <v>933</v>
      </c>
      <c r="C792">
        <v>77</v>
      </c>
      <c r="D792" t="str">
        <f t="shared" si="277"/>
        <v>Low</v>
      </c>
      <c r="E792">
        <v>101</v>
      </c>
      <c r="F792" t="str">
        <f t="shared" si="278"/>
        <v>1h 41m</v>
      </c>
      <c r="G792" t="str">
        <f t="shared" si="279"/>
        <v>Standard Movie</v>
      </c>
      <c r="H792">
        <v>93</v>
      </c>
      <c r="I792" t="str">
        <f t="shared" si="280"/>
        <v>Very Low</v>
      </c>
      <c r="J792">
        <v>218</v>
      </c>
      <c r="K792" t="str">
        <f t="shared" si="281"/>
        <v>Very Low</v>
      </c>
      <c r="L792" t="s">
        <v>795</v>
      </c>
      <c r="M792">
        <v>287</v>
      </c>
      <c r="N792" t="str">
        <f t="shared" si="282"/>
        <v>Low</v>
      </c>
      <c r="O792">
        <v>26082914</v>
      </c>
      <c r="P792" t="str">
        <f t="shared" si="283"/>
        <v>Average</v>
      </c>
      <c r="Q792" t="s">
        <v>3307</v>
      </c>
      <c r="R792" t="str">
        <f t="shared" si="284"/>
        <v>Action</v>
      </c>
      <c r="S792">
        <f t="shared" si="285"/>
        <v>4</v>
      </c>
      <c r="T792" t="s">
        <v>4283</v>
      </c>
      <c r="U792" t="s">
        <v>4284</v>
      </c>
      <c r="V792">
        <v>51349</v>
      </c>
      <c r="W792" t="str">
        <f t="shared" si="286"/>
        <v>Medium</v>
      </c>
      <c r="X792">
        <v>993</v>
      </c>
      <c r="Y792" t="str">
        <f t="shared" si="287"/>
        <v>Very Low</v>
      </c>
      <c r="Z792" t="s">
        <v>4285</v>
      </c>
      <c r="AA792">
        <v>2</v>
      </c>
      <c r="AB792" t="str">
        <f t="shared" si="288"/>
        <v>Duo/Trio Poster</v>
      </c>
      <c r="AC792" t="s">
        <v>4286</v>
      </c>
      <c r="AD792" t="s">
        <v>4287</v>
      </c>
      <c r="AE792">
        <v>213</v>
      </c>
      <c r="AF792" t="str">
        <f t="shared" si="289"/>
        <v>Very Low</v>
      </c>
      <c r="AG792" t="s">
        <v>9</v>
      </c>
      <c r="AH792" t="s">
        <v>10</v>
      </c>
      <c r="AI792" t="s">
        <v>11</v>
      </c>
      <c r="AJ792" t="str">
        <f t="shared" si="290"/>
        <v>Teen</v>
      </c>
      <c r="AK792">
        <v>87000000</v>
      </c>
      <c r="AL792" t="str">
        <f t="shared" si="291"/>
        <v>Medium Budget</v>
      </c>
      <c r="AM792">
        <v>2005</v>
      </c>
      <c r="AN792">
        <f t="shared" si="292"/>
        <v>20</v>
      </c>
      <c r="AO792" t="str">
        <f t="shared" si="293"/>
        <v>Old Classic</v>
      </c>
      <c r="AP792">
        <v>233</v>
      </c>
      <c r="AQ792" t="str">
        <f t="shared" si="294"/>
        <v>Very Low</v>
      </c>
      <c r="AR792">
        <v>4.3</v>
      </c>
      <c r="AS792" t="str">
        <f t="shared" si="295"/>
        <v>Poor</v>
      </c>
      <c r="AT792">
        <v>2.35</v>
      </c>
      <c r="AU792" t="str">
        <f t="shared" si="296"/>
        <v>Cinematic Widescreen</v>
      </c>
      <c r="AV792">
        <v>0</v>
      </c>
      <c r="AW792" t="str">
        <f t="shared" si="297"/>
        <v>Very Low</v>
      </c>
    </row>
    <row r="793" spans="1:49" x14ac:dyDescent="0.3">
      <c r="A793" t="s">
        <v>0</v>
      </c>
      <c r="B793" t="s">
        <v>4288</v>
      </c>
      <c r="C793">
        <v>225</v>
      </c>
      <c r="D793" t="str">
        <f t="shared" si="277"/>
        <v>Medium</v>
      </c>
      <c r="E793">
        <v>87</v>
      </c>
      <c r="F793" t="str">
        <f t="shared" si="278"/>
        <v>1h 27m</v>
      </c>
      <c r="G793" t="str">
        <f t="shared" si="279"/>
        <v>Featurette</v>
      </c>
      <c r="H793">
        <v>124</v>
      </c>
      <c r="I793" t="str">
        <f t="shared" si="280"/>
        <v>Very Low</v>
      </c>
      <c r="J793">
        <v>77</v>
      </c>
      <c r="K793" t="str">
        <f t="shared" si="281"/>
        <v>Very Low</v>
      </c>
      <c r="L793" t="s">
        <v>4289</v>
      </c>
      <c r="M793">
        <v>865</v>
      </c>
      <c r="N793" t="str">
        <f t="shared" si="282"/>
        <v>Low</v>
      </c>
      <c r="O793">
        <v>29136626</v>
      </c>
      <c r="P793" t="str">
        <f t="shared" si="283"/>
        <v>Average</v>
      </c>
      <c r="Q793" t="s">
        <v>4290</v>
      </c>
      <c r="R793" t="str">
        <f t="shared" si="284"/>
        <v>Action</v>
      </c>
      <c r="S793">
        <f t="shared" si="285"/>
        <v>5</v>
      </c>
      <c r="T793" t="s">
        <v>4291</v>
      </c>
      <c r="U793" t="s">
        <v>4292</v>
      </c>
      <c r="V793">
        <v>97089</v>
      </c>
      <c r="W793" t="str">
        <f t="shared" si="286"/>
        <v>Medium</v>
      </c>
      <c r="X793">
        <v>1417</v>
      </c>
      <c r="Y793" t="str">
        <f t="shared" si="287"/>
        <v>Low</v>
      </c>
      <c r="Z793" t="s">
        <v>4293</v>
      </c>
      <c r="AA793">
        <v>0</v>
      </c>
      <c r="AB793" t="str">
        <f t="shared" si="288"/>
        <v>Symbolic Poster</v>
      </c>
      <c r="AC793" t="s">
        <v>4294</v>
      </c>
      <c r="AD793" t="s">
        <v>4295</v>
      </c>
      <c r="AE793">
        <v>233</v>
      </c>
      <c r="AF793" t="str">
        <f t="shared" si="289"/>
        <v>Very Low</v>
      </c>
      <c r="AG793" t="s">
        <v>9</v>
      </c>
      <c r="AH793" t="s">
        <v>10</v>
      </c>
      <c r="AI793" t="s">
        <v>11</v>
      </c>
      <c r="AJ793" t="str">
        <f t="shared" si="290"/>
        <v>Teen</v>
      </c>
      <c r="AK793">
        <v>60000000</v>
      </c>
      <c r="AL793" t="str">
        <f t="shared" si="291"/>
        <v>Medium Budget</v>
      </c>
      <c r="AM793">
        <v>2011</v>
      </c>
      <c r="AN793">
        <f t="shared" si="292"/>
        <v>14</v>
      </c>
      <c r="AO793" t="str">
        <f t="shared" si="293"/>
        <v>Modern Classic</v>
      </c>
      <c r="AP793">
        <v>441</v>
      </c>
      <c r="AQ793" t="str">
        <f t="shared" si="294"/>
        <v>Very Low</v>
      </c>
      <c r="AR793">
        <v>5.7</v>
      </c>
      <c r="AS793" t="str">
        <f t="shared" si="295"/>
        <v>Below Average</v>
      </c>
      <c r="AT793">
        <v>2.35</v>
      </c>
      <c r="AU793" t="str">
        <f t="shared" si="296"/>
        <v>Cinematic Widescreen</v>
      </c>
      <c r="AV793">
        <v>20000</v>
      </c>
      <c r="AW793" t="str">
        <f t="shared" si="297"/>
        <v>Medium</v>
      </c>
    </row>
    <row r="794" spans="1:49" x14ac:dyDescent="0.3">
      <c r="A794" t="s">
        <v>0</v>
      </c>
      <c r="B794" t="s">
        <v>4296</v>
      </c>
      <c r="C794">
        <v>98</v>
      </c>
      <c r="D794" t="str">
        <f t="shared" si="277"/>
        <v>Low</v>
      </c>
      <c r="E794">
        <v>85</v>
      </c>
      <c r="F794" t="str">
        <f t="shared" si="278"/>
        <v>1h 25m</v>
      </c>
      <c r="G794" t="str">
        <f t="shared" si="279"/>
        <v>Featurette</v>
      </c>
      <c r="H794">
        <v>0</v>
      </c>
      <c r="I794" t="str">
        <f t="shared" si="280"/>
        <v>Very Low</v>
      </c>
      <c r="J794">
        <v>82</v>
      </c>
      <c r="K794" t="str">
        <f t="shared" si="281"/>
        <v>Very Low</v>
      </c>
      <c r="L794" t="s">
        <v>4297</v>
      </c>
      <c r="M794">
        <v>11000</v>
      </c>
      <c r="N794" t="str">
        <f t="shared" si="282"/>
        <v>Medium</v>
      </c>
      <c r="O794">
        <v>26288320</v>
      </c>
      <c r="P794" t="str">
        <f t="shared" si="283"/>
        <v>Average</v>
      </c>
      <c r="Q794" t="s">
        <v>4298</v>
      </c>
      <c r="R794" t="str">
        <f t="shared" si="284"/>
        <v>Adventure</v>
      </c>
      <c r="S794">
        <f t="shared" si="285"/>
        <v>7</v>
      </c>
      <c r="T794" t="s">
        <v>311</v>
      </c>
      <c r="U794" t="s">
        <v>4299</v>
      </c>
      <c r="V794">
        <v>36144</v>
      </c>
      <c r="W794" t="str">
        <f t="shared" si="286"/>
        <v>Low</v>
      </c>
      <c r="X794">
        <v>11301</v>
      </c>
      <c r="Y794" t="str">
        <f t="shared" si="287"/>
        <v>Medium</v>
      </c>
      <c r="Z794" t="s">
        <v>4300</v>
      </c>
      <c r="AA794">
        <v>0</v>
      </c>
      <c r="AB794" t="str">
        <f t="shared" si="288"/>
        <v>Symbolic Poster</v>
      </c>
      <c r="AC794" t="s">
        <v>4301</v>
      </c>
      <c r="AD794" t="s">
        <v>4302</v>
      </c>
      <c r="AE794">
        <v>91</v>
      </c>
      <c r="AF794" t="str">
        <f t="shared" si="289"/>
        <v>Very Low</v>
      </c>
      <c r="AG794" t="s">
        <v>9</v>
      </c>
      <c r="AH794" t="s">
        <v>10</v>
      </c>
      <c r="AI794" t="s">
        <v>66</v>
      </c>
      <c r="AJ794" t="str">
        <f t="shared" si="290"/>
        <v>Family</v>
      </c>
      <c r="AK794">
        <v>60000000</v>
      </c>
      <c r="AL794" t="str">
        <f t="shared" si="291"/>
        <v>Medium Budget</v>
      </c>
      <c r="AM794">
        <v>2003</v>
      </c>
      <c r="AN794">
        <f t="shared" si="292"/>
        <v>22</v>
      </c>
      <c r="AO794" t="str">
        <f t="shared" si="293"/>
        <v>Old Classic</v>
      </c>
      <c r="AP794">
        <v>102</v>
      </c>
      <c r="AQ794" t="str">
        <f t="shared" si="294"/>
        <v>Very Low</v>
      </c>
      <c r="AR794">
        <v>6.7</v>
      </c>
      <c r="AS794" t="str">
        <f t="shared" si="295"/>
        <v>Average</v>
      </c>
      <c r="AT794">
        <v>1.66</v>
      </c>
      <c r="AU794" t="str">
        <f t="shared" si="296"/>
        <v/>
      </c>
      <c r="AV794">
        <v>880</v>
      </c>
      <c r="AW794" t="str">
        <f t="shared" si="297"/>
        <v>Very Low</v>
      </c>
    </row>
    <row r="795" spans="1:49" x14ac:dyDescent="0.3">
      <c r="A795" t="s">
        <v>0</v>
      </c>
      <c r="B795" t="s">
        <v>2302</v>
      </c>
      <c r="C795">
        <v>172</v>
      </c>
      <c r="D795" t="str">
        <f t="shared" si="277"/>
        <v>Low</v>
      </c>
      <c r="E795">
        <v>130</v>
      </c>
      <c r="F795" t="str">
        <f t="shared" si="278"/>
        <v>2h 10m</v>
      </c>
      <c r="G795" t="str">
        <f t="shared" si="279"/>
        <v>Long Movie</v>
      </c>
      <c r="H795">
        <v>545</v>
      </c>
      <c r="I795" t="str">
        <f t="shared" si="280"/>
        <v>Very Low</v>
      </c>
      <c r="J795">
        <v>552</v>
      </c>
      <c r="K795" t="str">
        <f t="shared" si="281"/>
        <v>Very Low</v>
      </c>
      <c r="L795" t="s">
        <v>2115</v>
      </c>
      <c r="M795">
        <v>722</v>
      </c>
      <c r="N795" t="str">
        <f t="shared" si="282"/>
        <v>Low</v>
      </c>
      <c r="O795">
        <v>26616590</v>
      </c>
      <c r="P795" t="str">
        <f t="shared" si="283"/>
        <v>Average</v>
      </c>
      <c r="Q795" t="s">
        <v>4303</v>
      </c>
      <c r="R795" t="str">
        <f t="shared" si="284"/>
        <v>Horror</v>
      </c>
      <c r="S795">
        <f t="shared" si="285"/>
        <v>3</v>
      </c>
      <c r="T795" t="s">
        <v>3135</v>
      </c>
      <c r="U795" t="s">
        <v>4304</v>
      </c>
      <c r="V795">
        <v>120416</v>
      </c>
      <c r="W795" t="str">
        <f t="shared" si="286"/>
        <v>Medium</v>
      </c>
      <c r="X795">
        <v>2525</v>
      </c>
      <c r="Y795" t="str">
        <f t="shared" si="287"/>
        <v>Low</v>
      </c>
      <c r="Z795" t="s">
        <v>3625</v>
      </c>
      <c r="AA795">
        <v>0</v>
      </c>
      <c r="AB795" t="str">
        <f t="shared" si="288"/>
        <v>Symbolic Poster</v>
      </c>
      <c r="AC795" t="s">
        <v>4305</v>
      </c>
      <c r="AD795" t="s">
        <v>4306</v>
      </c>
      <c r="AE795">
        <v>857</v>
      </c>
      <c r="AF795" t="str">
        <f t="shared" si="289"/>
        <v>Low</v>
      </c>
      <c r="AG795" t="s">
        <v>9</v>
      </c>
      <c r="AH795" t="s">
        <v>28</v>
      </c>
      <c r="AI795" t="s">
        <v>556</v>
      </c>
      <c r="AJ795" t="str">
        <f t="shared" si="290"/>
        <v>Adult</v>
      </c>
      <c r="AK795">
        <v>60000000</v>
      </c>
      <c r="AL795" t="str">
        <f t="shared" si="291"/>
        <v>Medium Budget</v>
      </c>
      <c r="AM795">
        <v>1997</v>
      </c>
      <c r="AN795">
        <f t="shared" si="292"/>
        <v>28</v>
      </c>
      <c r="AO795" t="str">
        <f t="shared" si="293"/>
        <v>Old Classic</v>
      </c>
      <c r="AP795">
        <v>585</v>
      </c>
      <c r="AQ795" t="str">
        <f t="shared" si="294"/>
        <v>Very Low</v>
      </c>
      <c r="AR795">
        <v>6.7</v>
      </c>
      <c r="AS795" t="str">
        <f t="shared" si="295"/>
        <v>Average</v>
      </c>
      <c r="AT795">
        <v>2.35</v>
      </c>
      <c r="AU795" t="str">
        <f t="shared" si="296"/>
        <v>Cinematic Widescreen</v>
      </c>
      <c r="AV795">
        <v>10000</v>
      </c>
      <c r="AW795" t="str">
        <f t="shared" si="297"/>
        <v>Low</v>
      </c>
    </row>
    <row r="796" spans="1:49" x14ac:dyDescent="0.3">
      <c r="A796" t="s">
        <v>0</v>
      </c>
      <c r="B796" t="s">
        <v>67</v>
      </c>
      <c r="C796">
        <v>703</v>
      </c>
      <c r="D796" t="str">
        <f t="shared" si="277"/>
        <v>High</v>
      </c>
      <c r="E796">
        <v>173</v>
      </c>
      <c r="F796" t="str">
        <f t="shared" si="278"/>
        <v>2h 53m</v>
      </c>
      <c r="G796" t="str">
        <f t="shared" si="279"/>
        <v>Long Movie</v>
      </c>
      <c r="H796">
        <v>0</v>
      </c>
      <c r="I796" t="str">
        <f t="shared" si="280"/>
        <v>Very Low</v>
      </c>
      <c r="J796">
        <v>19000</v>
      </c>
      <c r="K796" t="str">
        <f t="shared" si="281"/>
        <v>Medium</v>
      </c>
      <c r="L796" t="s">
        <v>68</v>
      </c>
      <c r="M796">
        <v>26000</v>
      </c>
      <c r="N796" t="str">
        <f t="shared" si="282"/>
        <v>Medium</v>
      </c>
      <c r="O796">
        <v>623279547</v>
      </c>
      <c r="P796" t="str">
        <f t="shared" si="283"/>
        <v>Blockbuster</v>
      </c>
      <c r="Q796" t="s">
        <v>44</v>
      </c>
      <c r="R796" t="str">
        <f t="shared" si="284"/>
        <v>Action</v>
      </c>
      <c r="S796">
        <f t="shared" si="285"/>
        <v>3</v>
      </c>
      <c r="T796" t="s">
        <v>69</v>
      </c>
      <c r="U796" t="s">
        <v>125</v>
      </c>
      <c r="V796">
        <v>995415</v>
      </c>
      <c r="W796" t="str">
        <f t="shared" si="286"/>
        <v>Very High</v>
      </c>
      <c r="X796">
        <v>87697</v>
      </c>
      <c r="Y796" t="str">
        <f t="shared" si="287"/>
        <v>High</v>
      </c>
      <c r="Z796" t="s">
        <v>71</v>
      </c>
      <c r="AA796">
        <v>3</v>
      </c>
      <c r="AB796" t="str">
        <f t="shared" si="288"/>
        <v>Duo/Trio Poster</v>
      </c>
      <c r="AC796" t="s">
        <v>126</v>
      </c>
      <c r="AD796" t="s">
        <v>127</v>
      </c>
      <c r="AE796">
        <v>1722</v>
      </c>
      <c r="AF796" t="str">
        <f t="shared" si="289"/>
        <v>Low</v>
      </c>
      <c r="AG796" t="s">
        <v>9</v>
      </c>
      <c r="AH796" t="s">
        <v>10</v>
      </c>
      <c r="AI796" t="s">
        <v>11</v>
      </c>
      <c r="AJ796" t="str">
        <f t="shared" si="290"/>
        <v>Teen</v>
      </c>
      <c r="AK796">
        <v>220000000</v>
      </c>
      <c r="AL796" t="str">
        <f t="shared" si="291"/>
        <v>Very High Budget</v>
      </c>
      <c r="AM796">
        <v>2012</v>
      </c>
      <c r="AN796">
        <f t="shared" si="292"/>
        <v>13</v>
      </c>
      <c r="AO796" t="str">
        <f t="shared" si="293"/>
        <v>Modern Classic</v>
      </c>
      <c r="AP796">
        <v>21000</v>
      </c>
      <c r="AQ796" t="str">
        <f t="shared" si="294"/>
        <v>Medium</v>
      </c>
      <c r="AR796">
        <v>8.1</v>
      </c>
      <c r="AS796" t="str">
        <f t="shared" si="295"/>
        <v>Excellent</v>
      </c>
      <c r="AT796">
        <v>1.85</v>
      </c>
      <c r="AU796" t="str">
        <f t="shared" si="296"/>
        <v>HDTV / Widescreen</v>
      </c>
      <c r="AV796">
        <v>123000</v>
      </c>
      <c r="AW796" t="str">
        <f t="shared" si="297"/>
        <v>High</v>
      </c>
    </row>
    <row r="797" spans="1:49" x14ac:dyDescent="0.3">
      <c r="A797" t="s">
        <v>0</v>
      </c>
      <c r="B797" t="s">
        <v>485</v>
      </c>
      <c r="C797">
        <v>117</v>
      </c>
      <c r="D797" t="str">
        <f t="shared" si="277"/>
        <v>Low</v>
      </c>
      <c r="E797">
        <v>104</v>
      </c>
      <c r="F797" t="str">
        <f t="shared" si="278"/>
        <v>1h 44m</v>
      </c>
      <c r="G797" t="str">
        <f t="shared" si="279"/>
        <v>Standard Movie</v>
      </c>
      <c r="H797">
        <v>293</v>
      </c>
      <c r="I797" t="str">
        <f t="shared" si="280"/>
        <v>Very Low</v>
      </c>
      <c r="J797">
        <v>256</v>
      </c>
      <c r="K797" t="str">
        <f t="shared" si="281"/>
        <v>Very Low</v>
      </c>
      <c r="L797" t="s">
        <v>4307</v>
      </c>
      <c r="M797">
        <v>780</v>
      </c>
      <c r="N797" t="str">
        <f t="shared" si="282"/>
        <v>Low</v>
      </c>
      <c r="O797">
        <v>30063805</v>
      </c>
      <c r="P797" t="str">
        <f t="shared" si="283"/>
        <v>Average</v>
      </c>
      <c r="Q797" t="s">
        <v>4308</v>
      </c>
      <c r="R797" t="str">
        <f t="shared" si="284"/>
        <v>Drama</v>
      </c>
      <c r="S797">
        <f t="shared" si="285"/>
        <v>5</v>
      </c>
      <c r="T797" t="s">
        <v>1016</v>
      </c>
      <c r="U797" t="s">
        <v>4309</v>
      </c>
      <c r="V797">
        <v>31788</v>
      </c>
      <c r="W797" t="str">
        <f t="shared" si="286"/>
        <v>Low</v>
      </c>
      <c r="X797">
        <v>2109</v>
      </c>
      <c r="Y797" t="str">
        <f t="shared" si="287"/>
        <v>Low</v>
      </c>
      <c r="Z797" t="s">
        <v>896</v>
      </c>
      <c r="AA797">
        <v>0</v>
      </c>
      <c r="AB797" t="str">
        <f t="shared" si="288"/>
        <v>Symbolic Poster</v>
      </c>
      <c r="AC797" t="s">
        <v>4310</v>
      </c>
      <c r="AD797" t="s">
        <v>4311</v>
      </c>
      <c r="AE797">
        <v>243</v>
      </c>
      <c r="AF797" t="str">
        <f t="shared" si="289"/>
        <v>Very Low</v>
      </c>
      <c r="AG797" t="s">
        <v>9</v>
      </c>
      <c r="AH797" t="s">
        <v>10</v>
      </c>
      <c r="AI797" t="s">
        <v>11</v>
      </c>
      <c r="AJ797" t="str">
        <f t="shared" si="290"/>
        <v>Teen</v>
      </c>
      <c r="AK797">
        <v>60000000</v>
      </c>
      <c r="AL797" t="str">
        <f t="shared" si="291"/>
        <v>Medium Budget</v>
      </c>
      <c r="AM797">
        <v>2002</v>
      </c>
      <c r="AN797">
        <f t="shared" si="292"/>
        <v>23</v>
      </c>
      <c r="AO797" t="str">
        <f t="shared" si="293"/>
        <v>Old Classic</v>
      </c>
      <c r="AP797">
        <v>265</v>
      </c>
      <c r="AQ797" t="str">
        <f t="shared" si="294"/>
        <v>Very Low</v>
      </c>
      <c r="AR797">
        <v>6.1</v>
      </c>
      <c r="AS797" t="str">
        <f t="shared" si="295"/>
        <v>Average</v>
      </c>
      <c r="AT797">
        <v>2.35</v>
      </c>
      <c r="AU797" t="str">
        <f t="shared" si="296"/>
        <v>Cinematic Widescreen</v>
      </c>
      <c r="AV797">
        <v>0</v>
      </c>
      <c r="AW797" t="str">
        <f t="shared" si="297"/>
        <v>Very Low</v>
      </c>
    </row>
    <row r="798" spans="1:49" x14ac:dyDescent="0.3">
      <c r="A798" t="s">
        <v>0</v>
      </c>
      <c r="B798" t="s">
        <v>2217</v>
      </c>
      <c r="C798">
        <v>240</v>
      </c>
      <c r="D798" t="str">
        <f t="shared" si="277"/>
        <v>Medium</v>
      </c>
      <c r="E798">
        <v>121</v>
      </c>
      <c r="F798" t="str">
        <f t="shared" si="278"/>
        <v>2h 1m</v>
      </c>
      <c r="G798" t="str">
        <f t="shared" si="279"/>
        <v>Long Movie</v>
      </c>
      <c r="H798">
        <v>0</v>
      </c>
      <c r="I798" t="str">
        <f t="shared" si="280"/>
        <v>Very Low</v>
      </c>
      <c r="J798">
        <v>854</v>
      </c>
      <c r="K798" t="str">
        <f t="shared" si="281"/>
        <v>Very Low</v>
      </c>
      <c r="L798" t="s">
        <v>4312</v>
      </c>
      <c r="M798">
        <v>19000</v>
      </c>
      <c r="N798" t="str">
        <f t="shared" si="282"/>
        <v>Medium</v>
      </c>
      <c r="O798">
        <v>22518325</v>
      </c>
      <c r="P798" t="str">
        <f t="shared" si="283"/>
        <v>Average</v>
      </c>
      <c r="Q798" t="s">
        <v>2113</v>
      </c>
      <c r="R798" t="str">
        <f t="shared" si="284"/>
        <v>Crime</v>
      </c>
      <c r="S798">
        <f t="shared" si="285"/>
        <v>4</v>
      </c>
      <c r="T798" t="s">
        <v>71</v>
      </c>
      <c r="U798" t="s">
        <v>4313</v>
      </c>
      <c r="V798">
        <v>63363</v>
      </c>
      <c r="W798" t="str">
        <f t="shared" si="286"/>
        <v>Medium</v>
      </c>
      <c r="X798">
        <v>22833</v>
      </c>
      <c r="Y798" t="str">
        <f t="shared" si="287"/>
        <v>Medium</v>
      </c>
      <c r="Z798" t="s">
        <v>3167</v>
      </c>
      <c r="AA798">
        <v>0</v>
      </c>
      <c r="AB798" t="str">
        <f t="shared" si="288"/>
        <v>Symbolic Poster</v>
      </c>
      <c r="AC798" t="s">
        <v>4314</v>
      </c>
      <c r="AD798" t="s">
        <v>4315</v>
      </c>
      <c r="AE798">
        <v>644</v>
      </c>
      <c r="AF798" t="str">
        <f t="shared" si="289"/>
        <v>Low</v>
      </c>
      <c r="AG798" t="s">
        <v>9</v>
      </c>
      <c r="AH798" t="s">
        <v>738</v>
      </c>
      <c r="AI798" t="s">
        <v>556</v>
      </c>
      <c r="AJ798" t="str">
        <f t="shared" si="290"/>
        <v>Adult</v>
      </c>
      <c r="AK798">
        <v>50000000</v>
      </c>
      <c r="AL798" t="str">
        <f t="shared" si="291"/>
        <v>Medium Budget</v>
      </c>
      <c r="AM798">
        <v>2006</v>
      </c>
      <c r="AN798">
        <f t="shared" si="292"/>
        <v>19</v>
      </c>
      <c r="AO798" t="str">
        <f t="shared" si="293"/>
        <v>Old Classic</v>
      </c>
      <c r="AP798">
        <v>972</v>
      </c>
      <c r="AQ798" t="str">
        <f t="shared" si="294"/>
        <v>Very Low</v>
      </c>
      <c r="AR798">
        <v>5.6</v>
      </c>
      <c r="AS798" t="str">
        <f t="shared" si="295"/>
        <v>Below Average</v>
      </c>
      <c r="AT798">
        <v>2.35</v>
      </c>
      <c r="AU798" t="str">
        <f t="shared" si="296"/>
        <v>Cinematic Widescreen</v>
      </c>
      <c r="AV798">
        <v>0</v>
      </c>
      <c r="AW798" t="str">
        <f t="shared" si="297"/>
        <v>Very Low</v>
      </c>
    </row>
    <row r="799" spans="1:49" x14ac:dyDescent="0.3">
      <c r="A799" t="s">
        <v>718</v>
      </c>
      <c r="B799" t="s">
        <v>4316</v>
      </c>
      <c r="C799">
        <v>123</v>
      </c>
      <c r="D799" t="str">
        <f t="shared" si="277"/>
        <v>Low</v>
      </c>
      <c r="E799">
        <v>140</v>
      </c>
      <c r="F799" t="str">
        <f t="shared" si="278"/>
        <v>2h 20m</v>
      </c>
      <c r="G799" t="str">
        <f t="shared" si="279"/>
        <v>Long Movie</v>
      </c>
      <c r="H799">
        <v>23</v>
      </c>
      <c r="I799" t="str">
        <f t="shared" si="280"/>
        <v>Very Low</v>
      </c>
      <c r="J799">
        <v>579</v>
      </c>
      <c r="K799" t="str">
        <f t="shared" si="281"/>
        <v>Very Low</v>
      </c>
      <c r="L799" t="s">
        <v>241</v>
      </c>
      <c r="M799">
        <v>11000</v>
      </c>
      <c r="N799" t="str">
        <f t="shared" si="282"/>
        <v>Medium</v>
      </c>
      <c r="O799">
        <v>13082288</v>
      </c>
      <c r="P799" t="str">
        <f t="shared" si="283"/>
        <v>Average</v>
      </c>
      <c r="Q799" t="s">
        <v>4317</v>
      </c>
      <c r="R799" t="str">
        <f t="shared" si="284"/>
        <v>Action</v>
      </c>
      <c r="S799">
        <f t="shared" si="285"/>
        <v>6</v>
      </c>
      <c r="T799" t="s">
        <v>51</v>
      </c>
      <c r="U799" t="s">
        <v>4318</v>
      </c>
      <c r="V799">
        <v>35565</v>
      </c>
      <c r="W799" t="str">
        <f t="shared" si="286"/>
        <v>Low</v>
      </c>
      <c r="X799">
        <v>12634</v>
      </c>
      <c r="Y799" t="str">
        <f t="shared" si="287"/>
        <v>Medium</v>
      </c>
      <c r="Z799" t="s">
        <v>4319</v>
      </c>
      <c r="AA799">
        <v>1</v>
      </c>
      <c r="AB799" t="str">
        <f t="shared" si="288"/>
        <v>Solo Star Poster</v>
      </c>
      <c r="AC799" t="s">
        <v>4320</v>
      </c>
      <c r="AD799" t="s">
        <v>4321</v>
      </c>
      <c r="AE799">
        <v>247</v>
      </c>
      <c r="AF799" t="str">
        <f t="shared" si="289"/>
        <v>Very Low</v>
      </c>
      <c r="AG799" t="s">
        <v>9</v>
      </c>
      <c r="AH799" t="s">
        <v>28</v>
      </c>
      <c r="AI799" t="s">
        <v>11</v>
      </c>
      <c r="AJ799" t="str">
        <f t="shared" si="290"/>
        <v>Teen</v>
      </c>
      <c r="AK799">
        <v>60000000</v>
      </c>
      <c r="AL799" t="str">
        <f t="shared" si="291"/>
        <v>Medium Budget</v>
      </c>
      <c r="AM799">
        <v>2006</v>
      </c>
      <c r="AN799">
        <f t="shared" si="292"/>
        <v>19</v>
      </c>
      <c r="AO799" t="str">
        <f t="shared" si="293"/>
        <v>Old Classic</v>
      </c>
      <c r="AP799">
        <v>779</v>
      </c>
      <c r="AQ799" t="str">
        <f t="shared" si="294"/>
        <v>Very Low</v>
      </c>
      <c r="AR799">
        <v>6.6</v>
      </c>
      <c r="AS799" t="str">
        <f t="shared" si="295"/>
        <v>Average</v>
      </c>
      <c r="AT799">
        <v>2.35</v>
      </c>
      <c r="AU799" t="str">
        <f t="shared" si="296"/>
        <v>Cinematic Widescreen</v>
      </c>
      <c r="AV799">
        <v>2000</v>
      </c>
      <c r="AW799" t="str">
        <f t="shared" si="297"/>
        <v>Low</v>
      </c>
    </row>
    <row r="800" spans="1:49" x14ac:dyDescent="0.3">
      <c r="A800" t="s">
        <v>0</v>
      </c>
      <c r="B800" t="s">
        <v>4322</v>
      </c>
      <c r="C800">
        <v>110</v>
      </c>
      <c r="D800" t="str">
        <f t="shared" si="277"/>
        <v>Low</v>
      </c>
      <c r="E800">
        <v>131</v>
      </c>
      <c r="F800" t="str">
        <f t="shared" si="278"/>
        <v>2h 11m</v>
      </c>
      <c r="G800" t="str">
        <f t="shared" si="279"/>
        <v>Long Movie</v>
      </c>
      <c r="H800">
        <v>37</v>
      </c>
      <c r="I800" t="str">
        <f t="shared" si="280"/>
        <v>Very Low</v>
      </c>
      <c r="J800">
        <v>507</v>
      </c>
      <c r="K800" t="str">
        <f t="shared" si="281"/>
        <v>Very Low</v>
      </c>
      <c r="L800" t="s">
        <v>441</v>
      </c>
      <c r="M800">
        <v>968</v>
      </c>
      <c r="N800" t="str">
        <f t="shared" si="282"/>
        <v>Low</v>
      </c>
      <c r="O800">
        <v>18208078</v>
      </c>
      <c r="P800" t="str">
        <f t="shared" si="283"/>
        <v>Average</v>
      </c>
      <c r="Q800" t="s">
        <v>894</v>
      </c>
      <c r="R800" t="str">
        <f t="shared" si="284"/>
        <v>Action</v>
      </c>
      <c r="S800">
        <f t="shared" si="285"/>
        <v>3</v>
      </c>
      <c r="T800" t="s">
        <v>350</v>
      </c>
      <c r="U800" t="s">
        <v>4323</v>
      </c>
      <c r="V800">
        <v>57100</v>
      </c>
      <c r="W800" t="str">
        <f t="shared" si="286"/>
        <v>Medium</v>
      </c>
      <c r="X800">
        <v>3012</v>
      </c>
      <c r="Y800" t="str">
        <f t="shared" si="287"/>
        <v>Low</v>
      </c>
      <c r="Z800" t="s">
        <v>4324</v>
      </c>
      <c r="AA800">
        <v>3</v>
      </c>
      <c r="AB800" t="str">
        <f t="shared" si="288"/>
        <v>Duo/Trio Poster</v>
      </c>
      <c r="AC800" t="s">
        <v>4325</v>
      </c>
      <c r="AD800" t="s">
        <v>4326</v>
      </c>
      <c r="AE800">
        <v>281</v>
      </c>
      <c r="AF800" t="str">
        <f t="shared" si="289"/>
        <v>Very Low</v>
      </c>
      <c r="AG800" t="s">
        <v>9</v>
      </c>
      <c r="AH800" t="s">
        <v>10</v>
      </c>
      <c r="AI800" t="s">
        <v>556</v>
      </c>
      <c r="AJ800" t="str">
        <f t="shared" si="290"/>
        <v>Adult</v>
      </c>
      <c r="AK800">
        <v>60000000</v>
      </c>
      <c r="AL800" t="str">
        <f t="shared" si="291"/>
        <v>Medium Budget</v>
      </c>
      <c r="AM800">
        <v>2001</v>
      </c>
      <c r="AN800">
        <f t="shared" si="292"/>
        <v>24</v>
      </c>
      <c r="AO800" t="str">
        <f t="shared" si="293"/>
        <v>Old Classic</v>
      </c>
      <c r="AP800">
        <v>848</v>
      </c>
      <c r="AQ800" t="str">
        <f t="shared" si="294"/>
        <v>Very Low</v>
      </c>
      <c r="AR800">
        <v>6.9</v>
      </c>
      <c r="AS800" t="str">
        <f t="shared" si="295"/>
        <v>Average</v>
      </c>
      <c r="AT800">
        <v>2.35</v>
      </c>
      <c r="AU800" t="str">
        <f t="shared" si="296"/>
        <v>Cinematic Widescreen</v>
      </c>
      <c r="AV800">
        <v>0</v>
      </c>
      <c r="AW800" t="str">
        <f t="shared" si="297"/>
        <v>Very Low</v>
      </c>
    </row>
    <row r="801" spans="1:49" x14ac:dyDescent="0.3">
      <c r="A801" t="s">
        <v>0</v>
      </c>
      <c r="B801" t="s">
        <v>4327</v>
      </c>
      <c r="C801">
        <v>100</v>
      </c>
      <c r="D801" t="str">
        <f t="shared" si="277"/>
        <v>Low</v>
      </c>
      <c r="E801">
        <v>91</v>
      </c>
      <c r="F801" t="str">
        <f t="shared" si="278"/>
        <v>1h 31m</v>
      </c>
      <c r="G801" t="str">
        <f t="shared" si="279"/>
        <v>Standard Movie</v>
      </c>
      <c r="H801">
        <v>394</v>
      </c>
      <c r="I801" t="str">
        <f t="shared" si="280"/>
        <v>Very Low</v>
      </c>
      <c r="J801">
        <v>68</v>
      </c>
      <c r="K801" t="str">
        <f t="shared" si="281"/>
        <v>Very Low</v>
      </c>
      <c r="L801" t="s">
        <v>4328</v>
      </c>
      <c r="M801">
        <v>889</v>
      </c>
      <c r="N801" t="str">
        <f t="shared" si="282"/>
        <v>Low</v>
      </c>
      <c r="O801">
        <v>14218868</v>
      </c>
      <c r="P801" t="str">
        <f t="shared" si="283"/>
        <v>Average</v>
      </c>
      <c r="Q801" t="s">
        <v>4303</v>
      </c>
      <c r="R801" t="str">
        <f t="shared" si="284"/>
        <v>Horror</v>
      </c>
      <c r="S801">
        <f t="shared" si="285"/>
        <v>3</v>
      </c>
      <c r="T801" t="s">
        <v>4329</v>
      </c>
      <c r="U801" t="s">
        <v>4330</v>
      </c>
      <c r="V801">
        <v>14596</v>
      </c>
      <c r="W801" t="str">
        <f t="shared" si="286"/>
        <v>Low</v>
      </c>
      <c r="X801">
        <v>1262</v>
      </c>
      <c r="Y801" t="str">
        <f t="shared" si="287"/>
        <v>Low</v>
      </c>
      <c r="Z801" t="s">
        <v>4331</v>
      </c>
      <c r="AA801">
        <v>0</v>
      </c>
      <c r="AB801" t="str">
        <f t="shared" si="288"/>
        <v>Symbolic Poster</v>
      </c>
      <c r="AC801" t="s">
        <v>4332</v>
      </c>
      <c r="AD801" t="s">
        <v>4333</v>
      </c>
      <c r="AE801">
        <v>282</v>
      </c>
      <c r="AF801" t="str">
        <f t="shared" si="289"/>
        <v>Very Low</v>
      </c>
      <c r="AG801" t="s">
        <v>9</v>
      </c>
      <c r="AH801" t="s">
        <v>10</v>
      </c>
      <c r="AI801" t="s">
        <v>11</v>
      </c>
      <c r="AJ801" t="str">
        <f t="shared" si="290"/>
        <v>Teen</v>
      </c>
      <c r="AK801">
        <v>65000000</v>
      </c>
      <c r="AL801" t="str">
        <f t="shared" si="291"/>
        <v>Medium Budget</v>
      </c>
      <c r="AM801">
        <v>2000</v>
      </c>
      <c r="AN801">
        <f t="shared" si="292"/>
        <v>25</v>
      </c>
      <c r="AO801" t="str">
        <f t="shared" si="293"/>
        <v>Old Classic</v>
      </c>
      <c r="AP801">
        <v>290</v>
      </c>
      <c r="AQ801" t="str">
        <f t="shared" si="294"/>
        <v>Very Low</v>
      </c>
      <c r="AR801">
        <v>4.8</v>
      </c>
      <c r="AS801" t="str">
        <f t="shared" si="295"/>
        <v>Poor</v>
      </c>
      <c r="AT801">
        <v>2.35</v>
      </c>
      <c r="AU801" t="str">
        <f t="shared" si="296"/>
        <v>Cinematic Widescreen</v>
      </c>
      <c r="AV801">
        <v>589</v>
      </c>
      <c r="AW801" t="str">
        <f t="shared" si="297"/>
        <v>Very Low</v>
      </c>
    </row>
    <row r="802" spans="1:49" x14ac:dyDescent="0.3">
      <c r="A802" t="s">
        <v>0</v>
      </c>
      <c r="B802" t="s">
        <v>4334</v>
      </c>
      <c r="C802">
        <v>189</v>
      </c>
      <c r="D802" t="str">
        <f t="shared" si="277"/>
        <v>Low</v>
      </c>
      <c r="E802">
        <v>118</v>
      </c>
      <c r="F802" t="str">
        <f t="shared" si="278"/>
        <v>1h 58m</v>
      </c>
      <c r="G802" t="str">
        <f t="shared" si="279"/>
        <v>Standard Movie</v>
      </c>
      <c r="H802">
        <v>167</v>
      </c>
      <c r="I802" t="str">
        <f t="shared" si="280"/>
        <v>Very Low</v>
      </c>
      <c r="J802">
        <v>778</v>
      </c>
      <c r="K802" t="str">
        <f t="shared" si="281"/>
        <v>Very Low</v>
      </c>
      <c r="L802" t="s">
        <v>159</v>
      </c>
      <c r="M802">
        <v>20000</v>
      </c>
      <c r="N802" t="str">
        <f t="shared" si="282"/>
        <v>Medium</v>
      </c>
      <c r="O802">
        <v>22451</v>
      </c>
      <c r="P802" t="str">
        <f t="shared" si="283"/>
        <v>Flop</v>
      </c>
      <c r="Q802" t="s">
        <v>4335</v>
      </c>
      <c r="R802" t="str">
        <f t="shared" si="284"/>
        <v>Drama</v>
      </c>
      <c r="S802">
        <f t="shared" si="285"/>
        <v>4</v>
      </c>
      <c r="T802" t="s">
        <v>4336</v>
      </c>
      <c r="U802" t="s">
        <v>4337</v>
      </c>
      <c r="V802">
        <v>41288</v>
      </c>
      <c r="W802" t="str">
        <f t="shared" si="286"/>
        <v>Low</v>
      </c>
      <c r="X802">
        <v>22447</v>
      </c>
      <c r="Y802" t="str">
        <f t="shared" si="287"/>
        <v>Medium</v>
      </c>
      <c r="Z802" t="s">
        <v>4338</v>
      </c>
      <c r="AA802">
        <v>0</v>
      </c>
      <c r="AB802" t="str">
        <f t="shared" si="288"/>
        <v>Symbolic Poster</v>
      </c>
      <c r="AC802" t="s">
        <v>4339</v>
      </c>
      <c r="AD802" t="s">
        <v>4340</v>
      </c>
      <c r="AE802">
        <v>126</v>
      </c>
      <c r="AF802" t="str">
        <f t="shared" si="289"/>
        <v>Very Low</v>
      </c>
      <c r="AG802" t="s">
        <v>9</v>
      </c>
      <c r="AH802" t="s">
        <v>10</v>
      </c>
      <c r="AI802" t="s">
        <v>11</v>
      </c>
      <c r="AJ802" t="str">
        <f t="shared" si="290"/>
        <v>Teen</v>
      </c>
      <c r="AK802">
        <v>60000000</v>
      </c>
      <c r="AL802" t="str">
        <f t="shared" si="291"/>
        <v>Medium Budget</v>
      </c>
      <c r="AM802">
        <v>2014</v>
      </c>
      <c r="AN802">
        <f t="shared" si="292"/>
        <v>11</v>
      </c>
      <c r="AO802" t="str">
        <f t="shared" si="293"/>
        <v>Modern Classic</v>
      </c>
      <c r="AP802">
        <v>882</v>
      </c>
      <c r="AQ802" t="str">
        <f t="shared" si="294"/>
        <v>Very Low</v>
      </c>
      <c r="AR802">
        <v>6.2</v>
      </c>
      <c r="AS802" t="str">
        <f t="shared" si="295"/>
        <v>Average</v>
      </c>
      <c r="AT802">
        <v>2.35</v>
      </c>
      <c r="AU802" t="str">
        <f t="shared" si="296"/>
        <v>Cinematic Widescreen</v>
      </c>
      <c r="AV802">
        <v>17000</v>
      </c>
      <c r="AW802" t="str">
        <f t="shared" si="297"/>
        <v>Medium</v>
      </c>
    </row>
    <row r="803" spans="1:49" x14ac:dyDescent="0.3">
      <c r="A803" t="s">
        <v>0</v>
      </c>
      <c r="B803" t="s">
        <v>4341</v>
      </c>
      <c r="C803">
        <v>212</v>
      </c>
      <c r="D803" t="str">
        <f t="shared" si="277"/>
        <v>Medium</v>
      </c>
      <c r="E803">
        <v>130</v>
      </c>
      <c r="F803" t="str">
        <f t="shared" si="278"/>
        <v>2h 10m</v>
      </c>
      <c r="G803" t="str">
        <f t="shared" si="279"/>
        <v>Long Movie</v>
      </c>
      <c r="H803">
        <v>91</v>
      </c>
      <c r="I803" t="str">
        <f t="shared" si="280"/>
        <v>Very Low</v>
      </c>
      <c r="J803">
        <v>1000</v>
      </c>
      <c r="K803" t="str">
        <f t="shared" si="281"/>
        <v>Very Low</v>
      </c>
      <c r="L803" t="s">
        <v>4342</v>
      </c>
      <c r="M803">
        <v>5000</v>
      </c>
      <c r="N803" t="str">
        <f t="shared" si="282"/>
        <v>Low</v>
      </c>
      <c r="O803">
        <v>31165421</v>
      </c>
      <c r="P803" t="str">
        <f t="shared" si="283"/>
        <v>Average</v>
      </c>
      <c r="Q803" t="s">
        <v>4343</v>
      </c>
      <c r="R803" t="str">
        <f t="shared" si="284"/>
        <v>Fantasy</v>
      </c>
      <c r="S803">
        <f t="shared" si="285"/>
        <v>4</v>
      </c>
      <c r="T803" t="s">
        <v>145</v>
      </c>
      <c r="U803" t="s">
        <v>4344</v>
      </c>
      <c r="V803">
        <v>107028</v>
      </c>
      <c r="W803" t="str">
        <f t="shared" si="286"/>
        <v>Medium</v>
      </c>
      <c r="X803">
        <v>10247</v>
      </c>
      <c r="Y803" t="str">
        <f t="shared" si="287"/>
        <v>Medium</v>
      </c>
      <c r="Z803" t="s">
        <v>4</v>
      </c>
      <c r="AA803">
        <v>3</v>
      </c>
      <c r="AB803" t="str">
        <f t="shared" si="288"/>
        <v>Duo/Trio Poster</v>
      </c>
      <c r="AC803" t="s">
        <v>4345</v>
      </c>
      <c r="AD803" t="s">
        <v>4346</v>
      </c>
      <c r="AE803">
        <v>457</v>
      </c>
      <c r="AF803" t="str">
        <f t="shared" si="289"/>
        <v>Very Low</v>
      </c>
      <c r="AG803" t="s">
        <v>9</v>
      </c>
      <c r="AH803" t="s">
        <v>10</v>
      </c>
      <c r="AI803" t="s">
        <v>11</v>
      </c>
      <c r="AJ803" t="str">
        <f t="shared" si="290"/>
        <v>Teen</v>
      </c>
      <c r="AK803">
        <v>60000000</v>
      </c>
      <c r="AL803" t="str">
        <f t="shared" si="291"/>
        <v>Medium Budget</v>
      </c>
      <c r="AM803">
        <v>2013</v>
      </c>
      <c r="AN803">
        <f t="shared" si="292"/>
        <v>12</v>
      </c>
      <c r="AO803" t="str">
        <f t="shared" si="293"/>
        <v>Modern Classic</v>
      </c>
      <c r="AP803">
        <v>2000</v>
      </c>
      <c r="AQ803" t="str">
        <f t="shared" si="294"/>
        <v>Low</v>
      </c>
      <c r="AR803">
        <v>6</v>
      </c>
      <c r="AS803" t="str">
        <f t="shared" si="295"/>
        <v>Average</v>
      </c>
      <c r="AT803">
        <v>2.35</v>
      </c>
      <c r="AU803" t="str">
        <f t="shared" si="296"/>
        <v>Cinematic Widescreen</v>
      </c>
      <c r="AV803">
        <v>44000</v>
      </c>
      <c r="AW803" t="str">
        <f t="shared" si="297"/>
        <v>Medium</v>
      </c>
    </row>
    <row r="804" spans="1:49" x14ac:dyDescent="0.3">
      <c r="A804" t="s">
        <v>0</v>
      </c>
      <c r="B804" t="s">
        <v>4070</v>
      </c>
      <c r="C804">
        <v>127</v>
      </c>
      <c r="D804" t="str">
        <f t="shared" si="277"/>
        <v>Low</v>
      </c>
      <c r="E804">
        <v>90</v>
      </c>
      <c r="F804" t="str">
        <f t="shared" si="278"/>
        <v>1h 30m</v>
      </c>
      <c r="G804" t="str">
        <f t="shared" si="279"/>
        <v>Standard Movie</v>
      </c>
      <c r="H804">
        <v>48</v>
      </c>
      <c r="I804" t="str">
        <f t="shared" si="280"/>
        <v>Very Low</v>
      </c>
      <c r="J804">
        <v>196</v>
      </c>
      <c r="K804" t="str">
        <f t="shared" si="281"/>
        <v>Very Low</v>
      </c>
      <c r="L804" t="s">
        <v>4347</v>
      </c>
      <c r="M804">
        <v>973</v>
      </c>
      <c r="N804" t="str">
        <f t="shared" si="282"/>
        <v>Low</v>
      </c>
      <c r="O804">
        <v>11802056</v>
      </c>
      <c r="P804" t="str">
        <f t="shared" si="283"/>
        <v>Average</v>
      </c>
      <c r="Q804" t="s">
        <v>4348</v>
      </c>
      <c r="R804" t="str">
        <f t="shared" si="284"/>
        <v>Adventure</v>
      </c>
      <c r="S804">
        <f t="shared" si="285"/>
        <v>5</v>
      </c>
      <c r="T804" t="s">
        <v>1393</v>
      </c>
      <c r="U804" t="s">
        <v>4349</v>
      </c>
      <c r="V804">
        <v>31640</v>
      </c>
      <c r="W804" t="str">
        <f t="shared" si="286"/>
        <v>Low</v>
      </c>
      <c r="X804">
        <v>1865</v>
      </c>
      <c r="Y804" t="str">
        <f t="shared" si="287"/>
        <v>Low</v>
      </c>
      <c r="Z804" t="s">
        <v>4350</v>
      </c>
      <c r="AA804">
        <v>1</v>
      </c>
      <c r="AB804" t="str">
        <f t="shared" si="288"/>
        <v>Solo Star Poster</v>
      </c>
      <c r="AC804" t="s">
        <v>4351</v>
      </c>
      <c r="AD804" t="s">
        <v>4352</v>
      </c>
      <c r="AE804">
        <v>109</v>
      </c>
      <c r="AF804" t="str">
        <f t="shared" si="289"/>
        <v>Very Low</v>
      </c>
      <c r="AG804" t="s">
        <v>9</v>
      </c>
      <c r="AH804" t="s">
        <v>10</v>
      </c>
      <c r="AI804" t="s">
        <v>66</v>
      </c>
      <c r="AJ804" t="str">
        <f t="shared" si="290"/>
        <v>Family</v>
      </c>
      <c r="AK804">
        <v>60000000</v>
      </c>
      <c r="AL804" t="str">
        <f t="shared" si="291"/>
        <v>Medium Budget</v>
      </c>
      <c r="AM804">
        <v>2008</v>
      </c>
      <c r="AN804">
        <f t="shared" si="292"/>
        <v>17</v>
      </c>
      <c r="AO804" t="str">
        <f t="shared" si="293"/>
        <v>Old Classic</v>
      </c>
      <c r="AP804">
        <v>400</v>
      </c>
      <c r="AQ804" t="str">
        <f t="shared" si="294"/>
        <v>Very Low</v>
      </c>
      <c r="AR804">
        <v>4.9000000000000004</v>
      </c>
      <c r="AS804" t="str">
        <f t="shared" si="295"/>
        <v>Poor</v>
      </c>
      <c r="AT804">
        <v>1.85</v>
      </c>
      <c r="AU804" t="str">
        <f t="shared" si="296"/>
        <v>HDTV / Widescreen</v>
      </c>
      <c r="AV804">
        <v>791</v>
      </c>
      <c r="AW804" t="str">
        <f t="shared" si="297"/>
        <v>Very Low</v>
      </c>
    </row>
    <row r="805" spans="1:49" x14ac:dyDescent="0.3">
      <c r="A805" t="s">
        <v>0</v>
      </c>
      <c r="B805" t="s">
        <v>4353</v>
      </c>
      <c r="C805">
        <v>196</v>
      </c>
      <c r="D805" t="str">
        <f t="shared" si="277"/>
        <v>Low</v>
      </c>
      <c r="E805">
        <v>103</v>
      </c>
      <c r="F805" t="str">
        <f t="shared" si="278"/>
        <v>1h 43m</v>
      </c>
      <c r="G805" t="str">
        <f t="shared" si="279"/>
        <v>Standard Movie</v>
      </c>
      <c r="H805">
        <v>179</v>
      </c>
      <c r="I805" t="str">
        <f t="shared" si="280"/>
        <v>Very Low</v>
      </c>
      <c r="J805">
        <v>87</v>
      </c>
      <c r="K805" t="str">
        <f t="shared" si="281"/>
        <v>Very Low</v>
      </c>
      <c r="L805" t="s">
        <v>4354</v>
      </c>
      <c r="M805">
        <v>794</v>
      </c>
      <c r="N805" t="str">
        <f t="shared" si="282"/>
        <v>Low</v>
      </c>
      <c r="O805">
        <v>25472967</v>
      </c>
      <c r="P805" t="str">
        <f t="shared" si="283"/>
        <v>Average</v>
      </c>
      <c r="Q805" t="s">
        <v>4355</v>
      </c>
      <c r="R805" t="str">
        <f t="shared" si="284"/>
        <v>Drama</v>
      </c>
      <c r="S805">
        <f t="shared" si="285"/>
        <v>3</v>
      </c>
      <c r="T805" t="s">
        <v>1312</v>
      </c>
      <c r="U805" t="s">
        <v>4356</v>
      </c>
      <c r="V805">
        <v>44966</v>
      </c>
      <c r="W805" t="str">
        <f t="shared" si="286"/>
        <v>Low</v>
      </c>
      <c r="X805">
        <v>1467</v>
      </c>
      <c r="Y805" t="str">
        <f t="shared" si="287"/>
        <v>Low</v>
      </c>
      <c r="Z805" t="s">
        <v>4357</v>
      </c>
      <c r="AA805">
        <v>2</v>
      </c>
      <c r="AB805" t="str">
        <f t="shared" si="288"/>
        <v>Duo/Trio Poster</v>
      </c>
      <c r="AC805" t="s">
        <v>4358</v>
      </c>
      <c r="AD805" t="s">
        <v>4359</v>
      </c>
      <c r="AE805">
        <v>411</v>
      </c>
      <c r="AF805" t="str">
        <f t="shared" si="289"/>
        <v>Very Low</v>
      </c>
      <c r="AG805" t="s">
        <v>9</v>
      </c>
      <c r="AH805" t="s">
        <v>10</v>
      </c>
      <c r="AI805" t="s">
        <v>11</v>
      </c>
      <c r="AJ805" t="str">
        <f t="shared" si="290"/>
        <v>Teen</v>
      </c>
      <c r="AK805">
        <v>30000000</v>
      </c>
      <c r="AL805" t="str">
        <f t="shared" si="291"/>
        <v>Medium Budget</v>
      </c>
      <c r="AM805">
        <v>2005</v>
      </c>
      <c r="AN805">
        <f t="shared" si="292"/>
        <v>20</v>
      </c>
      <c r="AO805" t="str">
        <f t="shared" si="293"/>
        <v>Old Classic</v>
      </c>
      <c r="AP805">
        <v>329</v>
      </c>
      <c r="AQ805" t="str">
        <f t="shared" si="294"/>
        <v>Very Low</v>
      </c>
      <c r="AR805">
        <v>5.6</v>
      </c>
      <c r="AS805" t="str">
        <f t="shared" si="295"/>
        <v>Below Average</v>
      </c>
      <c r="AT805">
        <v>2.35</v>
      </c>
      <c r="AU805" t="str">
        <f t="shared" si="296"/>
        <v>Cinematic Widescreen</v>
      </c>
      <c r="AV805">
        <v>0</v>
      </c>
      <c r="AW805" t="str">
        <f t="shared" si="297"/>
        <v>Very Low</v>
      </c>
    </row>
    <row r="806" spans="1:49" x14ac:dyDescent="0.3">
      <c r="A806" t="s">
        <v>0</v>
      </c>
      <c r="B806" t="s">
        <v>821</v>
      </c>
      <c r="C806">
        <v>115</v>
      </c>
      <c r="D806" t="str">
        <f t="shared" si="277"/>
        <v>Low</v>
      </c>
      <c r="E806">
        <v>122</v>
      </c>
      <c r="F806" t="str">
        <f t="shared" si="278"/>
        <v>2h 2m</v>
      </c>
      <c r="G806" t="str">
        <f t="shared" si="279"/>
        <v>Long Movie</v>
      </c>
      <c r="H806">
        <v>2000</v>
      </c>
      <c r="I806" t="str">
        <f t="shared" si="280"/>
        <v>Low</v>
      </c>
      <c r="J806">
        <v>1000</v>
      </c>
      <c r="K806" t="str">
        <f t="shared" si="281"/>
        <v>Very Low</v>
      </c>
      <c r="L806" t="s">
        <v>2836</v>
      </c>
      <c r="M806">
        <v>11000</v>
      </c>
      <c r="N806" t="str">
        <f t="shared" si="282"/>
        <v>Medium</v>
      </c>
      <c r="O806">
        <v>22362500</v>
      </c>
      <c r="P806" t="str">
        <f t="shared" si="283"/>
        <v>Average</v>
      </c>
      <c r="Q806" t="s">
        <v>2498</v>
      </c>
      <c r="R806" t="str">
        <f t="shared" si="284"/>
        <v>Comedy</v>
      </c>
      <c r="S806">
        <f t="shared" si="285"/>
        <v>2</v>
      </c>
      <c r="T806" t="s">
        <v>631</v>
      </c>
      <c r="U806" t="s">
        <v>4360</v>
      </c>
      <c r="V806">
        <v>35599</v>
      </c>
      <c r="W806" t="str">
        <f t="shared" si="286"/>
        <v>Low</v>
      </c>
      <c r="X806">
        <v>15275</v>
      </c>
      <c r="Y806" t="str">
        <f t="shared" si="287"/>
        <v>Medium</v>
      </c>
      <c r="Z806" t="s">
        <v>1303</v>
      </c>
      <c r="AA806">
        <v>0</v>
      </c>
      <c r="AB806" t="str">
        <f t="shared" si="288"/>
        <v>Symbolic Poster</v>
      </c>
      <c r="AC806" t="s">
        <v>4361</v>
      </c>
      <c r="AD806" t="s">
        <v>4362</v>
      </c>
      <c r="AE806">
        <v>195</v>
      </c>
      <c r="AF806" t="str">
        <f t="shared" si="289"/>
        <v>Very Low</v>
      </c>
      <c r="AG806" t="s">
        <v>9</v>
      </c>
      <c r="AH806" t="s">
        <v>10</v>
      </c>
      <c r="AI806" t="s">
        <v>11</v>
      </c>
      <c r="AJ806" t="str">
        <f t="shared" si="290"/>
        <v>Teen</v>
      </c>
      <c r="AK806">
        <v>55000000</v>
      </c>
      <c r="AL806" t="str">
        <f t="shared" si="291"/>
        <v>Medium Budget</v>
      </c>
      <c r="AM806">
        <v>1999</v>
      </c>
      <c r="AN806">
        <f t="shared" si="292"/>
        <v>26</v>
      </c>
      <c r="AO806" t="str">
        <f t="shared" si="293"/>
        <v>Old Classic</v>
      </c>
      <c r="AP806">
        <v>1000</v>
      </c>
      <c r="AQ806" t="str">
        <f t="shared" si="294"/>
        <v>Very Low</v>
      </c>
      <c r="AR806">
        <v>6.1</v>
      </c>
      <c r="AS806" t="str">
        <f t="shared" si="295"/>
        <v>Average</v>
      </c>
      <c r="AT806">
        <v>1.85</v>
      </c>
      <c r="AU806" t="str">
        <f t="shared" si="296"/>
        <v>HDTV / Widescreen</v>
      </c>
      <c r="AV806">
        <v>641</v>
      </c>
      <c r="AW806" t="str">
        <f t="shared" si="297"/>
        <v>Very Low</v>
      </c>
    </row>
    <row r="807" spans="1:49" x14ac:dyDescent="0.3">
      <c r="A807" t="s">
        <v>0</v>
      </c>
      <c r="B807" t="s">
        <v>4363</v>
      </c>
      <c r="C807">
        <v>161</v>
      </c>
      <c r="D807" t="str">
        <f t="shared" si="277"/>
        <v>Low</v>
      </c>
      <c r="E807">
        <v>106</v>
      </c>
      <c r="F807" t="str">
        <f t="shared" si="278"/>
        <v>1h 46m</v>
      </c>
      <c r="G807" t="str">
        <f t="shared" si="279"/>
        <v>Standard Movie</v>
      </c>
      <c r="H807">
        <v>34</v>
      </c>
      <c r="I807" t="str">
        <f t="shared" si="280"/>
        <v>Very Low</v>
      </c>
      <c r="J807">
        <v>466</v>
      </c>
      <c r="K807" t="str">
        <f t="shared" si="281"/>
        <v>Very Low</v>
      </c>
      <c r="L807" t="s">
        <v>131</v>
      </c>
      <c r="M807">
        <v>3000</v>
      </c>
      <c r="N807" t="str">
        <f t="shared" si="282"/>
        <v>Low</v>
      </c>
      <c r="O807">
        <v>17281832</v>
      </c>
      <c r="P807" t="str">
        <f t="shared" si="283"/>
        <v>Average</v>
      </c>
      <c r="Q807" t="s">
        <v>171</v>
      </c>
      <c r="R807" t="str">
        <f t="shared" si="284"/>
        <v>Adventure</v>
      </c>
      <c r="S807">
        <f t="shared" si="285"/>
        <v>3</v>
      </c>
      <c r="T807" t="s">
        <v>471</v>
      </c>
      <c r="U807" t="s">
        <v>4364</v>
      </c>
      <c r="V807">
        <v>60232</v>
      </c>
      <c r="W807" t="str">
        <f t="shared" si="286"/>
        <v>Medium</v>
      </c>
      <c r="X807">
        <v>5329</v>
      </c>
      <c r="Y807" t="str">
        <f t="shared" si="287"/>
        <v>Low</v>
      </c>
      <c r="Z807" t="s">
        <v>4365</v>
      </c>
      <c r="AA807">
        <v>3</v>
      </c>
      <c r="AB807" t="str">
        <f t="shared" si="288"/>
        <v>Duo/Trio Poster</v>
      </c>
      <c r="AC807" t="s">
        <v>4366</v>
      </c>
      <c r="AD807" t="s">
        <v>4367</v>
      </c>
      <c r="AE807">
        <v>110</v>
      </c>
      <c r="AF807" t="str">
        <f t="shared" si="289"/>
        <v>Very Low</v>
      </c>
      <c r="AG807" t="s">
        <v>9</v>
      </c>
      <c r="AH807" t="s">
        <v>738</v>
      </c>
      <c r="AI807" t="s">
        <v>66</v>
      </c>
      <c r="AJ807" t="str">
        <f t="shared" si="290"/>
        <v>Family</v>
      </c>
      <c r="AK807">
        <v>60000000</v>
      </c>
      <c r="AL807" t="str">
        <f t="shared" si="291"/>
        <v>Medium Budget</v>
      </c>
      <c r="AM807">
        <v>2008</v>
      </c>
      <c r="AN807">
        <f t="shared" si="292"/>
        <v>17</v>
      </c>
      <c r="AO807" t="str">
        <f t="shared" si="293"/>
        <v>Old Classic</v>
      </c>
      <c r="AP807">
        <v>1000</v>
      </c>
      <c r="AQ807" t="str">
        <f t="shared" si="294"/>
        <v>Very Low</v>
      </c>
      <c r="AR807">
        <v>6.1</v>
      </c>
      <c r="AS807" t="str">
        <f t="shared" si="295"/>
        <v>Average</v>
      </c>
      <c r="AT807">
        <v>2.35</v>
      </c>
      <c r="AU807" t="str">
        <f t="shared" si="296"/>
        <v>Cinematic Widescreen</v>
      </c>
      <c r="AV807">
        <v>0</v>
      </c>
      <c r="AW807" t="str">
        <f t="shared" si="297"/>
        <v>Very Low</v>
      </c>
    </row>
    <row r="808" spans="1:49" x14ac:dyDescent="0.3">
      <c r="A808" t="s">
        <v>0</v>
      </c>
      <c r="B808" t="s">
        <v>3798</v>
      </c>
      <c r="C808">
        <v>223</v>
      </c>
      <c r="D808" t="str">
        <f t="shared" si="277"/>
        <v>Medium</v>
      </c>
      <c r="E808">
        <v>103</v>
      </c>
      <c r="F808" t="str">
        <f t="shared" si="278"/>
        <v>1h 43m</v>
      </c>
      <c r="G808" t="str">
        <f t="shared" si="279"/>
        <v>Standard Movie</v>
      </c>
      <c r="H808">
        <v>436</v>
      </c>
      <c r="I808" t="str">
        <f t="shared" si="280"/>
        <v>Very Low</v>
      </c>
      <c r="J808">
        <v>437</v>
      </c>
      <c r="K808" t="str">
        <f t="shared" si="281"/>
        <v>Very Low</v>
      </c>
      <c r="L808" t="s">
        <v>719</v>
      </c>
      <c r="M808">
        <v>19000</v>
      </c>
      <c r="N808" t="str">
        <f t="shared" si="282"/>
        <v>Medium</v>
      </c>
      <c r="O808">
        <v>19781879</v>
      </c>
      <c r="P808" t="str">
        <f t="shared" si="283"/>
        <v>Average</v>
      </c>
      <c r="Q808" t="s">
        <v>2974</v>
      </c>
      <c r="R808" t="str">
        <f t="shared" si="284"/>
        <v>Action</v>
      </c>
      <c r="S808">
        <f t="shared" si="285"/>
        <v>4</v>
      </c>
      <c r="T808" t="s">
        <v>71</v>
      </c>
      <c r="U808" t="s">
        <v>4368</v>
      </c>
      <c r="V808">
        <v>53864</v>
      </c>
      <c r="W808" t="str">
        <f t="shared" si="286"/>
        <v>Medium</v>
      </c>
      <c r="X808">
        <v>20881</v>
      </c>
      <c r="Y808" t="str">
        <f t="shared" si="287"/>
        <v>Medium</v>
      </c>
      <c r="Z808" t="s">
        <v>4369</v>
      </c>
      <c r="AA808">
        <v>1</v>
      </c>
      <c r="AB808" t="str">
        <f t="shared" si="288"/>
        <v>Solo Star Poster</v>
      </c>
      <c r="AC808" t="s">
        <v>4370</v>
      </c>
      <c r="AD808" t="s">
        <v>4371</v>
      </c>
      <c r="AE808">
        <v>290</v>
      </c>
      <c r="AF808" t="str">
        <f t="shared" si="289"/>
        <v>Very Low</v>
      </c>
      <c r="AG808" t="s">
        <v>9</v>
      </c>
      <c r="AH808" t="s">
        <v>10</v>
      </c>
      <c r="AI808" t="s">
        <v>11</v>
      </c>
      <c r="AJ808" t="str">
        <f t="shared" si="290"/>
        <v>Teen</v>
      </c>
      <c r="AK808">
        <v>60000000</v>
      </c>
      <c r="AL808" t="str">
        <f t="shared" si="291"/>
        <v>Medium Budget</v>
      </c>
      <c r="AM808">
        <v>2008</v>
      </c>
      <c r="AN808">
        <f t="shared" si="292"/>
        <v>17</v>
      </c>
      <c r="AO808" t="str">
        <f t="shared" si="293"/>
        <v>Old Classic</v>
      </c>
      <c r="AP808">
        <v>961</v>
      </c>
      <c r="AQ808" t="str">
        <f t="shared" si="294"/>
        <v>Very Low</v>
      </c>
      <c r="AR808">
        <v>4.8</v>
      </c>
      <c r="AS808" t="str">
        <f t="shared" si="295"/>
        <v>Poor</v>
      </c>
      <c r="AT808">
        <v>2.35</v>
      </c>
      <c r="AU808" t="str">
        <f t="shared" si="296"/>
        <v>Cinematic Widescreen</v>
      </c>
      <c r="AV808">
        <v>2000</v>
      </c>
      <c r="AW808" t="str">
        <f t="shared" si="297"/>
        <v>Low</v>
      </c>
    </row>
    <row r="809" spans="1:49" x14ac:dyDescent="0.3">
      <c r="A809" t="s">
        <v>0</v>
      </c>
      <c r="B809" t="s">
        <v>4372</v>
      </c>
      <c r="C809">
        <v>181</v>
      </c>
      <c r="D809" t="str">
        <f t="shared" si="277"/>
        <v>Low</v>
      </c>
      <c r="E809">
        <v>107</v>
      </c>
      <c r="F809" t="str">
        <f t="shared" si="278"/>
        <v>1h 47m</v>
      </c>
      <c r="G809" t="str">
        <f t="shared" si="279"/>
        <v>Standard Movie</v>
      </c>
      <c r="H809">
        <v>192</v>
      </c>
      <c r="I809" t="str">
        <f t="shared" si="280"/>
        <v>Very Low</v>
      </c>
      <c r="J809">
        <v>280</v>
      </c>
      <c r="K809" t="str">
        <f t="shared" si="281"/>
        <v>Very Low</v>
      </c>
      <c r="L809" t="s">
        <v>4373</v>
      </c>
      <c r="M809">
        <v>40000</v>
      </c>
      <c r="N809" t="str">
        <f t="shared" si="282"/>
        <v>Medium</v>
      </c>
      <c r="O809">
        <v>7605668</v>
      </c>
      <c r="P809" t="str">
        <f t="shared" si="283"/>
        <v>Flop</v>
      </c>
      <c r="Q809" t="s">
        <v>4374</v>
      </c>
      <c r="R809" t="str">
        <f t="shared" si="284"/>
        <v>Action</v>
      </c>
      <c r="S809">
        <f t="shared" si="285"/>
        <v>4</v>
      </c>
      <c r="T809" t="s">
        <v>15</v>
      </c>
      <c r="U809" t="s">
        <v>4375</v>
      </c>
      <c r="V809">
        <v>47320</v>
      </c>
      <c r="W809" t="str">
        <f t="shared" si="286"/>
        <v>Low</v>
      </c>
      <c r="X809">
        <v>42683</v>
      </c>
      <c r="Y809" t="str">
        <f t="shared" si="287"/>
        <v>Medium</v>
      </c>
      <c r="Z809" t="s">
        <v>4376</v>
      </c>
      <c r="AA809">
        <v>2</v>
      </c>
      <c r="AB809" t="str">
        <f t="shared" si="288"/>
        <v>Duo/Trio Poster</v>
      </c>
      <c r="AC809" t="s">
        <v>4377</v>
      </c>
      <c r="AD809" t="s">
        <v>4378</v>
      </c>
      <c r="AE809">
        <v>188</v>
      </c>
      <c r="AF809" t="str">
        <f t="shared" si="289"/>
        <v>Very Low</v>
      </c>
      <c r="AG809" t="s">
        <v>9</v>
      </c>
      <c r="AH809" t="s">
        <v>28</v>
      </c>
      <c r="AI809" t="s">
        <v>556</v>
      </c>
      <c r="AJ809" t="str">
        <f t="shared" si="290"/>
        <v>Adult</v>
      </c>
      <c r="AK809">
        <v>60000000</v>
      </c>
      <c r="AL809" t="str">
        <f t="shared" si="291"/>
        <v>Medium Budget</v>
      </c>
      <c r="AM809">
        <v>2015</v>
      </c>
      <c r="AN809">
        <f t="shared" si="292"/>
        <v>10</v>
      </c>
      <c r="AO809" t="str">
        <f t="shared" si="293"/>
        <v>Modern Classic</v>
      </c>
      <c r="AP809">
        <v>2000</v>
      </c>
      <c r="AQ809" t="str">
        <f t="shared" si="294"/>
        <v>Low</v>
      </c>
      <c r="AR809">
        <v>5.5</v>
      </c>
      <c r="AS809" t="str">
        <f t="shared" si="295"/>
        <v>Below Average</v>
      </c>
      <c r="AT809">
        <v>2.35</v>
      </c>
      <c r="AU809" t="str">
        <f t="shared" si="296"/>
        <v>Cinematic Widescreen</v>
      </c>
      <c r="AV809">
        <v>12000</v>
      </c>
      <c r="AW809" t="str">
        <f t="shared" si="297"/>
        <v>Medium</v>
      </c>
    </row>
    <row r="810" spans="1:49" x14ac:dyDescent="0.3">
      <c r="A810" t="s">
        <v>0</v>
      </c>
      <c r="B810" t="s">
        <v>4379</v>
      </c>
      <c r="C810">
        <v>140</v>
      </c>
      <c r="D810" t="str">
        <f t="shared" si="277"/>
        <v>Low</v>
      </c>
      <c r="E810">
        <v>156</v>
      </c>
      <c r="F810" t="str">
        <f t="shared" si="278"/>
        <v>2h 36m</v>
      </c>
      <c r="G810" t="str">
        <f t="shared" si="279"/>
        <v>Long Movie</v>
      </c>
      <c r="H810">
        <v>892</v>
      </c>
      <c r="I810" t="str">
        <f t="shared" si="280"/>
        <v>Very Low</v>
      </c>
      <c r="J810">
        <v>102</v>
      </c>
      <c r="K810" t="str">
        <f t="shared" si="281"/>
        <v>Very Low</v>
      </c>
      <c r="L810" t="s">
        <v>4380</v>
      </c>
      <c r="M810">
        <v>26000</v>
      </c>
      <c r="N810" t="str">
        <f t="shared" si="282"/>
        <v>Medium</v>
      </c>
      <c r="O810">
        <v>4535117</v>
      </c>
      <c r="P810" t="str">
        <f t="shared" si="283"/>
        <v>Flop</v>
      </c>
      <c r="Q810" t="s">
        <v>1901</v>
      </c>
      <c r="R810" t="str">
        <f t="shared" si="284"/>
        <v>Action</v>
      </c>
      <c r="S810">
        <f t="shared" si="285"/>
        <v>4</v>
      </c>
      <c r="T810" t="s">
        <v>306</v>
      </c>
      <c r="U810" t="s">
        <v>4381</v>
      </c>
      <c r="V810">
        <v>38398</v>
      </c>
      <c r="W810" t="str">
        <f t="shared" si="286"/>
        <v>Low</v>
      </c>
      <c r="X810">
        <v>26564</v>
      </c>
      <c r="Y810" t="str">
        <f t="shared" si="287"/>
        <v>Medium</v>
      </c>
      <c r="Z810" t="s">
        <v>4382</v>
      </c>
      <c r="AA810">
        <v>3</v>
      </c>
      <c r="AB810" t="str">
        <f t="shared" si="288"/>
        <v>Duo/Trio Poster</v>
      </c>
      <c r="AC810" t="s">
        <v>4383</v>
      </c>
      <c r="AD810" t="s">
        <v>4384</v>
      </c>
      <c r="AE810">
        <v>368</v>
      </c>
      <c r="AF810" t="str">
        <f t="shared" si="289"/>
        <v>Very Low</v>
      </c>
      <c r="AG810" t="s">
        <v>9</v>
      </c>
      <c r="AH810" t="s">
        <v>738</v>
      </c>
      <c r="AI810" t="s">
        <v>11</v>
      </c>
      <c r="AJ810" t="str">
        <f t="shared" si="290"/>
        <v>Teen</v>
      </c>
      <c r="AK810">
        <v>60000000</v>
      </c>
      <c r="AL810" t="str">
        <f t="shared" si="291"/>
        <v>Medium Budget</v>
      </c>
      <c r="AM810">
        <v>2007</v>
      </c>
      <c r="AN810">
        <f t="shared" si="292"/>
        <v>18</v>
      </c>
      <c r="AO810" t="str">
        <f t="shared" si="293"/>
        <v>Old Classic</v>
      </c>
      <c r="AP810">
        <v>368</v>
      </c>
      <c r="AQ810" t="str">
        <f t="shared" si="294"/>
        <v>Very Low</v>
      </c>
      <c r="AR810">
        <v>3.8</v>
      </c>
      <c r="AS810" t="str">
        <f t="shared" si="295"/>
        <v>Very Poor</v>
      </c>
      <c r="AT810">
        <v>2.35</v>
      </c>
      <c r="AU810" t="str">
        <f t="shared" si="296"/>
        <v>Cinematic Widescreen</v>
      </c>
      <c r="AV810">
        <v>0</v>
      </c>
      <c r="AW810" t="str">
        <f t="shared" si="297"/>
        <v>Very Low</v>
      </c>
    </row>
    <row r="811" spans="1:49" x14ac:dyDescent="0.3">
      <c r="A811" t="s">
        <v>0</v>
      </c>
      <c r="B811" t="s">
        <v>284</v>
      </c>
      <c r="C811">
        <v>54</v>
      </c>
      <c r="D811" t="str">
        <f t="shared" si="277"/>
        <v>Low</v>
      </c>
      <c r="E811">
        <v>127</v>
      </c>
      <c r="F811" t="str">
        <f t="shared" si="278"/>
        <v>2h 7m</v>
      </c>
      <c r="G811" t="str">
        <f t="shared" si="279"/>
        <v>Long Movie</v>
      </c>
      <c r="H811">
        <v>258</v>
      </c>
      <c r="I811" t="str">
        <f t="shared" si="280"/>
        <v>Very Low</v>
      </c>
      <c r="J811">
        <v>617</v>
      </c>
      <c r="K811" t="str">
        <f t="shared" si="281"/>
        <v>Very Low</v>
      </c>
      <c r="L811" t="s">
        <v>1719</v>
      </c>
      <c r="M811">
        <v>11000</v>
      </c>
      <c r="N811" t="str">
        <f t="shared" si="282"/>
        <v>Medium</v>
      </c>
      <c r="O811">
        <v>4426297</v>
      </c>
      <c r="P811" t="str">
        <f t="shared" si="283"/>
        <v>Flop</v>
      </c>
      <c r="Q811" t="s">
        <v>1192</v>
      </c>
      <c r="R811" t="str">
        <f t="shared" si="284"/>
        <v>Adventure</v>
      </c>
      <c r="S811">
        <f t="shared" si="285"/>
        <v>4</v>
      </c>
      <c r="T811" t="s">
        <v>536</v>
      </c>
      <c r="U811" t="s">
        <v>4385</v>
      </c>
      <c r="V811">
        <v>22570</v>
      </c>
      <c r="W811" t="str">
        <f t="shared" si="286"/>
        <v>Low</v>
      </c>
      <c r="X811">
        <v>12947</v>
      </c>
      <c r="Y811" t="str">
        <f t="shared" si="287"/>
        <v>Medium</v>
      </c>
      <c r="Z811" t="s">
        <v>1440</v>
      </c>
      <c r="AA811">
        <v>2</v>
      </c>
      <c r="AB811" t="str">
        <f t="shared" si="288"/>
        <v>Duo/Trio Poster</v>
      </c>
      <c r="AC811" t="s">
        <v>4386</v>
      </c>
      <c r="AD811" t="s">
        <v>4387</v>
      </c>
      <c r="AE811">
        <v>156</v>
      </c>
      <c r="AF811" t="str">
        <f t="shared" si="289"/>
        <v>Very Low</v>
      </c>
      <c r="AG811" t="s">
        <v>9</v>
      </c>
      <c r="AH811" t="s">
        <v>10</v>
      </c>
      <c r="AI811" t="s">
        <v>556</v>
      </c>
      <c r="AJ811" t="str">
        <f t="shared" si="290"/>
        <v>Adult</v>
      </c>
      <c r="AK811">
        <v>35000000</v>
      </c>
      <c r="AL811" t="str">
        <f t="shared" si="291"/>
        <v>Medium Budget</v>
      </c>
      <c r="AM811">
        <v>2003</v>
      </c>
      <c r="AN811">
        <f t="shared" si="292"/>
        <v>22</v>
      </c>
      <c r="AO811" t="str">
        <f t="shared" si="293"/>
        <v>Old Classic</v>
      </c>
      <c r="AP811">
        <v>708</v>
      </c>
      <c r="AQ811" t="str">
        <f t="shared" si="294"/>
        <v>Very Low</v>
      </c>
      <c r="AR811">
        <v>6.5</v>
      </c>
      <c r="AS811" t="str">
        <f t="shared" si="295"/>
        <v>Average</v>
      </c>
      <c r="AT811">
        <v>2.35</v>
      </c>
      <c r="AU811" t="str">
        <f t="shared" si="296"/>
        <v>Cinematic Widescreen</v>
      </c>
      <c r="AV811">
        <v>0</v>
      </c>
      <c r="AW811" t="str">
        <f t="shared" si="297"/>
        <v>Very Low</v>
      </c>
    </row>
    <row r="812" spans="1:49" x14ac:dyDescent="0.3">
      <c r="A812" t="s">
        <v>0</v>
      </c>
      <c r="B812" t="s">
        <v>4388</v>
      </c>
      <c r="C812">
        <v>14</v>
      </c>
      <c r="D812" t="str">
        <f t="shared" si="277"/>
        <v>Very Low</v>
      </c>
      <c r="E812">
        <v>119</v>
      </c>
      <c r="F812" t="str">
        <f t="shared" si="278"/>
        <v>1h 59m</v>
      </c>
      <c r="G812" t="str">
        <f t="shared" si="279"/>
        <v>Standard Movie</v>
      </c>
      <c r="H812">
        <v>3</v>
      </c>
      <c r="I812" t="str">
        <f t="shared" si="280"/>
        <v>Very Low</v>
      </c>
      <c r="J812">
        <v>22</v>
      </c>
      <c r="K812" t="str">
        <f t="shared" si="281"/>
        <v>Very Low</v>
      </c>
      <c r="L812" t="s">
        <v>4389</v>
      </c>
      <c r="M812">
        <v>879</v>
      </c>
      <c r="N812" t="str">
        <f t="shared" si="282"/>
        <v>Low</v>
      </c>
      <c r="O812">
        <f>O811</f>
        <v>4426297</v>
      </c>
      <c r="P812" t="str">
        <f t="shared" si="283"/>
        <v>Flop</v>
      </c>
      <c r="Q812" t="s">
        <v>14</v>
      </c>
      <c r="R812" t="str">
        <f t="shared" si="284"/>
        <v>Action</v>
      </c>
      <c r="S812">
        <f t="shared" si="285"/>
        <v>3</v>
      </c>
      <c r="T812" t="s">
        <v>2383</v>
      </c>
      <c r="U812" t="s">
        <v>4390</v>
      </c>
      <c r="V812">
        <v>1212</v>
      </c>
      <c r="W812" t="str">
        <f t="shared" si="286"/>
        <v>Very Low</v>
      </c>
      <c r="X812">
        <v>1026</v>
      </c>
      <c r="Y812" t="str">
        <f t="shared" si="287"/>
        <v>Low</v>
      </c>
      <c r="Z812" t="s">
        <v>4391</v>
      </c>
      <c r="AA812">
        <v>1</v>
      </c>
      <c r="AB812" t="str">
        <f t="shared" si="288"/>
        <v>Solo Star Poster</v>
      </c>
      <c r="AC812" t="s">
        <v>4392</v>
      </c>
      <c r="AD812" t="s">
        <v>4393</v>
      </c>
      <c r="AE812">
        <v>9</v>
      </c>
      <c r="AF812" t="str">
        <f t="shared" si="289"/>
        <v>Very Low</v>
      </c>
      <c r="AG812" t="s">
        <v>9</v>
      </c>
      <c r="AH812" t="s">
        <v>863</v>
      </c>
      <c r="AI812" t="str">
        <f>AI811</f>
        <v>R</v>
      </c>
      <c r="AJ812" t="str">
        <f t="shared" si="290"/>
        <v>Adult</v>
      </c>
      <c r="AK812">
        <v>68005000</v>
      </c>
      <c r="AL812" t="str">
        <f t="shared" si="291"/>
        <v>Medium Budget</v>
      </c>
      <c r="AM812">
        <v>2016</v>
      </c>
      <c r="AN812">
        <f t="shared" si="292"/>
        <v>9</v>
      </c>
      <c r="AO812" t="str">
        <f t="shared" si="293"/>
        <v>Modern Classic</v>
      </c>
      <c r="AP812">
        <v>107</v>
      </c>
      <c r="AQ812" t="str">
        <f t="shared" si="294"/>
        <v>Very Low</v>
      </c>
      <c r="AR812">
        <v>6</v>
      </c>
      <c r="AS812" t="str">
        <f t="shared" si="295"/>
        <v>Average</v>
      </c>
      <c r="AT812">
        <v>2.35</v>
      </c>
      <c r="AU812" t="str">
        <f t="shared" si="296"/>
        <v>Cinematic Widescreen</v>
      </c>
      <c r="AV812">
        <v>426</v>
      </c>
      <c r="AW812" t="str">
        <f t="shared" si="297"/>
        <v>Very Low</v>
      </c>
    </row>
    <row r="813" spans="1:49" x14ac:dyDescent="0.3">
      <c r="A813" t="s">
        <v>718</v>
      </c>
      <c r="B813" t="s">
        <v>4394</v>
      </c>
      <c r="C813">
        <v>81</v>
      </c>
      <c r="D813" t="str">
        <f t="shared" si="277"/>
        <v>Low</v>
      </c>
      <c r="E813">
        <v>132</v>
      </c>
      <c r="F813" t="str">
        <f t="shared" si="278"/>
        <v>2h 12m</v>
      </c>
      <c r="G813" t="str">
        <f t="shared" si="279"/>
        <v>Long Movie</v>
      </c>
      <c r="H813">
        <v>131</v>
      </c>
      <c r="I813" t="str">
        <f t="shared" si="280"/>
        <v>Very Low</v>
      </c>
      <c r="J813">
        <v>242</v>
      </c>
      <c r="K813" t="str">
        <f t="shared" si="281"/>
        <v>Very Low</v>
      </c>
      <c r="L813" t="s">
        <v>4395</v>
      </c>
      <c r="M813">
        <v>11000</v>
      </c>
      <c r="N813" t="str">
        <f t="shared" si="282"/>
        <v>Medium</v>
      </c>
      <c r="O813">
        <v>10166502</v>
      </c>
      <c r="P813" t="str">
        <f t="shared" si="283"/>
        <v>Average</v>
      </c>
      <c r="Q813" t="s">
        <v>1438</v>
      </c>
      <c r="R813" t="str">
        <f t="shared" si="284"/>
        <v>Action</v>
      </c>
      <c r="S813">
        <f t="shared" si="285"/>
        <v>3</v>
      </c>
      <c r="T813" t="s">
        <v>51</v>
      </c>
      <c r="U813" t="s">
        <v>4396</v>
      </c>
      <c r="V813">
        <v>18209</v>
      </c>
      <c r="W813" t="str">
        <f t="shared" si="286"/>
        <v>Low</v>
      </c>
      <c r="X813">
        <v>12133</v>
      </c>
      <c r="Y813" t="str">
        <f t="shared" si="287"/>
        <v>Medium</v>
      </c>
      <c r="Z813" t="s">
        <v>4397</v>
      </c>
      <c r="AA813">
        <v>0</v>
      </c>
      <c r="AB813" t="str">
        <f t="shared" si="288"/>
        <v>Symbolic Poster</v>
      </c>
      <c r="AC813" t="s">
        <v>4398</v>
      </c>
      <c r="AD813" t="s">
        <v>4399</v>
      </c>
      <c r="AE813">
        <v>183</v>
      </c>
      <c r="AF813" t="str">
        <f t="shared" si="289"/>
        <v>Very Low</v>
      </c>
      <c r="AG813" t="s">
        <v>4400</v>
      </c>
      <c r="AH813" t="s">
        <v>10</v>
      </c>
      <c r="AI813" t="s">
        <v>556</v>
      </c>
      <c r="AJ813" t="str">
        <f t="shared" si="290"/>
        <v>Adult</v>
      </c>
      <c r="AK813">
        <v>80000000</v>
      </c>
      <c r="AL813" t="str">
        <f t="shared" si="291"/>
        <v>Medium Budget</v>
      </c>
      <c r="AM813">
        <v>2005</v>
      </c>
      <c r="AN813">
        <f t="shared" si="292"/>
        <v>20</v>
      </c>
      <c r="AO813" t="str">
        <f t="shared" si="293"/>
        <v>Old Classic</v>
      </c>
      <c r="AP813">
        <v>298</v>
      </c>
      <c r="AQ813" t="str">
        <f t="shared" si="294"/>
        <v>Very Low</v>
      </c>
      <c r="AR813">
        <v>6.7</v>
      </c>
      <c r="AS813" t="str">
        <f t="shared" si="295"/>
        <v>Average</v>
      </c>
      <c r="AT813">
        <v>2.35</v>
      </c>
      <c r="AU813" t="str">
        <f t="shared" si="296"/>
        <v>Cinematic Widescreen</v>
      </c>
      <c r="AV813">
        <v>0</v>
      </c>
      <c r="AW813" t="str">
        <f t="shared" si="297"/>
        <v>Very Low</v>
      </c>
    </row>
    <row r="814" spans="1:49" x14ac:dyDescent="0.3">
      <c r="A814" t="s">
        <v>0</v>
      </c>
      <c r="B814" t="s">
        <v>4401</v>
      </c>
      <c r="C814">
        <v>579</v>
      </c>
      <c r="D814" t="str">
        <f t="shared" si="277"/>
        <v>High</v>
      </c>
      <c r="E814">
        <v>108</v>
      </c>
      <c r="F814" t="str">
        <f t="shared" si="278"/>
        <v>1h 48m</v>
      </c>
      <c r="G814" t="str">
        <f t="shared" si="279"/>
        <v>Standard Movie</v>
      </c>
      <c r="H814">
        <v>84</v>
      </c>
      <c r="I814" t="str">
        <f t="shared" si="280"/>
        <v>Very Low</v>
      </c>
      <c r="J814">
        <v>361</v>
      </c>
      <c r="K814" t="str">
        <f t="shared" si="281"/>
        <v>Very Low</v>
      </c>
      <c r="L814" t="s">
        <v>4402</v>
      </c>
      <c r="M814">
        <v>16000</v>
      </c>
      <c r="N814" t="str">
        <f t="shared" si="282"/>
        <v>Medium</v>
      </c>
      <c r="O814">
        <v>363024263</v>
      </c>
      <c r="P814" t="str">
        <f t="shared" si="283"/>
        <v>Superhit</v>
      </c>
      <c r="Q814" t="s">
        <v>4403</v>
      </c>
      <c r="R814" t="str">
        <f t="shared" si="284"/>
        <v>Action</v>
      </c>
      <c r="S814">
        <f t="shared" si="285"/>
        <v>5</v>
      </c>
      <c r="T814" t="s">
        <v>286</v>
      </c>
      <c r="U814" t="s">
        <v>4404</v>
      </c>
      <c r="V814">
        <v>479047</v>
      </c>
      <c r="W814" t="str">
        <f t="shared" si="286"/>
        <v>High</v>
      </c>
      <c r="X814">
        <v>18239</v>
      </c>
      <c r="Y814" t="str">
        <f t="shared" si="287"/>
        <v>Medium</v>
      </c>
      <c r="Z814" t="s">
        <v>4405</v>
      </c>
      <c r="AA814">
        <v>0</v>
      </c>
      <c r="AB814" t="str">
        <f t="shared" si="288"/>
        <v>Symbolic Poster</v>
      </c>
      <c r="AC814" t="s">
        <v>4406</v>
      </c>
      <c r="AD814" t="s">
        <v>4407</v>
      </c>
      <c r="AE814">
        <v>1058</v>
      </c>
      <c r="AF814" t="str">
        <f t="shared" si="289"/>
        <v>Low</v>
      </c>
      <c r="AG814" t="s">
        <v>9</v>
      </c>
      <c r="AH814" t="s">
        <v>10</v>
      </c>
      <c r="AI814" t="s">
        <v>556</v>
      </c>
      <c r="AJ814" t="str">
        <f t="shared" si="290"/>
        <v>Adult</v>
      </c>
      <c r="AK814">
        <v>58000000</v>
      </c>
      <c r="AL814" t="str">
        <f t="shared" si="291"/>
        <v>Medium Budget</v>
      </c>
      <c r="AM814">
        <v>2016</v>
      </c>
      <c r="AN814">
        <f t="shared" si="292"/>
        <v>9</v>
      </c>
      <c r="AO814" t="str">
        <f t="shared" si="293"/>
        <v>Modern Classic</v>
      </c>
      <c r="AP814">
        <v>805</v>
      </c>
      <c r="AQ814" t="str">
        <f t="shared" si="294"/>
        <v>Very Low</v>
      </c>
      <c r="AR814">
        <v>8.1</v>
      </c>
      <c r="AS814" t="str">
        <f t="shared" si="295"/>
        <v>Excellent</v>
      </c>
      <c r="AT814">
        <v>2.35</v>
      </c>
      <c r="AU814" t="str">
        <f t="shared" si="296"/>
        <v>Cinematic Widescreen</v>
      </c>
      <c r="AV814">
        <v>117000</v>
      </c>
      <c r="AW814" t="str">
        <f t="shared" si="297"/>
        <v>High</v>
      </c>
    </row>
    <row r="815" spans="1:49" x14ac:dyDescent="0.3">
      <c r="A815" t="s">
        <v>0</v>
      </c>
      <c r="B815" t="s">
        <v>4408</v>
      </c>
      <c r="C815">
        <v>56</v>
      </c>
      <c r="D815" t="str">
        <f t="shared" si="277"/>
        <v>Low</v>
      </c>
      <c r="E815">
        <v>114</v>
      </c>
      <c r="F815" t="str">
        <f t="shared" si="278"/>
        <v>1h 54m</v>
      </c>
      <c r="G815" t="str">
        <f t="shared" si="279"/>
        <v>Standard Movie</v>
      </c>
      <c r="H815">
        <v>65</v>
      </c>
      <c r="I815" t="str">
        <f t="shared" si="280"/>
        <v>Very Low</v>
      </c>
      <c r="J815">
        <v>440</v>
      </c>
      <c r="K815" t="str">
        <f t="shared" si="281"/>
        <v>Very Low</v>
      </c>
      <c r="L815" t="s">
        <v>4409</v>
      </c>
      <c r="M815">
        <v>743</v>
      </c>
      <c r="N815" t="str">
        <f t="shared" si="282"/>
        <v>Low</v>
      </c>
      <c r="O815">
        <v>12065985</v>
      </c>
      <c r="P815" t="str">
        <f t="shared" si="283"/>
        <v>Average</v>
      </c>
      <c r="Q815" t="s">
        <v>2498</v>
      </c>
      <c r="R815" t="str">
        <f t="shared" si="284"/>
        <v>Comedy</v>
      </c>
      <c r="S815">
        <f t="shared" si="285"/>
        <v>2</v>
      </c>
      <c r="T815" t="s">
        <v>1610</v>
      </c>
      <c r="U815" t="s">
        <v>4410</v>
      </c>
      <c r="V815">
        <v>16260</v>
      </c>
      <c r="W815" t="str">
        <f t="shared" si="286"/>
        <v>Low</v>
      </c>
      <c r="X815">
        <v>2367</v>
      </c>
      <c r="Y815" t="str">
        <f t="shared" si="287"/>
        <v>Low</v>
      </c>
      <c r="Z815" t="s">
        <v>4411</v>
      </c>
      <c r="AA815">
        <v>1</v>
      </c>
      <c r="AB815" t="str">
        <f t="shared" si="288"/>
        <v>Solo Star Poster</v>
      </c>
      <c r="AC815" t="s">
        <v>4412</v>
      </c>
      <c r="AD815" t="s">
        <v>4413</v>
      </c>
      <c r="AE815">
        <v>88</v>
      </c>
      <c r="AF815" t="str">
        <f t="shared" si="289"/>
        <v>Very Low</v>
      </c>
      <c r="AG815" t="s">
        <v>9</v>
      </c>
      <c r="AH815" t="s">
        <v>10</v>
      </c>
      <c r="AI815" t="s">
        <v>66</v>
      </c>
      <c r="AJ815" t="str">
        <f t="shared" si="290"/>
        <v>Family</v>
      </c>
      <c r="AK815">
        <v>60000000</v>
      </c>
      <c r="AL815" t="str">
        <f t="shared" si="291"/>
        <v>Medium Budget</v>
      </c>
      <c r="AM815">
        <v>1998</v>
      </c>
      <c r="AN815">
        <f t="shared" si="292"/>
        <v>27</v>
      </c>
      <c r="AO815" t="str">
        <f t="shared" si="293"/>
        <v>Old Classic</v>
      </c>
      <c r="AP815">
        <v>730</v>
      </c>
      <c r="AQ815" t="str">
        <f t="shared" si="294"/>
        <v>Very Low</v>
      </c>
      <c r="AR815">
        <v>4.9000000000000004</v>
      </c>
      <c r="AS815" t="str">
        <f t="shared" si="295"/>
        <v>Poor</v>
      </c>
      <c r="AT815">
        <v>2.35</v>
      </c>
      <c r="AU815" t="str">
        <f t="shared" si="296"/>
        <v>Cinematic Widescreen</v>
      </c>
      <c r="AV815">
        <v>296</v>
      </c>
      <c r="AW815" t="str">
        <f t="shared" si="297"/>
        <v>Very Low</v>
      </c>
    </row>
    <row r="816" spans="1:49" x14ac:dyDescent="0.3">
      <c r="A816" t="s">
        <v>0</v>
      </c>
      <c r="B816" t="s">
        <v>3665</v>
      </c>
      <c r="C816">
        <v>490</v>
      </c>
      <c r="D816" t="str">
        <f t="shared" si="277"/>
        <v>Medium</v>
      </c>
      <c r="E816">
        <v>133</v>
      </c>
      <c r="F816" t="str">
        <f t="shared" si="278"/>
        <v>2h 13m</v>
      </c>
      <c r="G816" t="str">
        <f t="shared" si="279"/>
        <v>Long Movie</v>
      </c>
      <c r="H816">
        <v>16000</v>
      </c>
      <c r="I816" t="str">
        <f t="shared" si="280"/>
        <v>Medium</v>
      </c>
      <c r="J816">
        <v>318</v>
      </c>
      <c r="K816" t="str">
        <f t="shared" si="281"/>
        <v>Very Low</v>
      </c>
      <c r="L816" t="s">
        <v>4414</v>
      </c>
      <c r="M816">
        <v>14000</v>
      </c>
      <c r="N816" t="str">
        <f t="shared" si="282"/>
        <v>Medium</v>
      </c>
      <c r="O816">
        <v>350123553</v>
      </c>
      <c r="P816" t="str">
        <f t="shared" si="283"/>
        <v>Superhit</v>
      </c>
      <c r="Q816" t="s">
        <v>4415</v>
      </c>
      <c r="R816" t="str">
        <f t="shared" si="284"/>
        <v>Action</v>
      </c>
      <c r="S816">
        <f t="shared" si="285"/>
        <v>6</v>
      </c>
      <c r="T816" t="s">
        <v>625</v>
      </c>
      <c r="U816" t="s">
        <v>4416</v>
      </c>
      <c r="V816">
        <v>325264</v>
      </c>
      <c r="W816" t="str">
        <f t="shared" si="286"/>
        <v>High</v>
      </c>
      <c r="X816">
        <v>16277</v>
      </c>
      <c r="Y816" t="str">
        <f t="shared" si="287"/>
        <v>Medium</v>
      </c>
      <c r="Z816" t="s">
        <v>4417</v>
      </c>
      <c r="AA816">
        <v>0</v>
      </c>
      <c r="AB816" t="str">
        <f t="shared" si="288"/>
        <v>Symbolic Poster</v>
      </c>
      <c r="AC816" t="s">
        <v>4418</v>
      </c>
      <c r="AD816" t="s">
        <v>4419</v>
      </c>
      <c r="AE816">
        <v>916</v>
      </c>
      <c r="AF816" t="str">
        <f t="shared" si="289"/>
        <v>Low</v>
      </c>
      <c r="AG816" t="s">
        <v>9</v>
      </c>
      <c r="AH816" t="s">
        <v>10</v>
      </c>
      <c r="AI816" t="s">
        <v>556</v>
      </c>
      <c r="AJ816" t="str">
        <f t="shared" si="290"/>
        <v>Adult</v>
      </c>
      <c r="AK816">
        <v>58800000</v>
      </c>
      <c r="AL816" t="str">
        <f t="shared" si="291"/>
        <v>Medium Budget</v>
      </c>
      <c r="AM816">
        <v>2014</v>
      </c>
      <c r="AN816">
        <f t="shared" si="292"/>
        <v>11</v>
      </c>
      <c r="AO816" t="str">
        <f t="shared" si="293"/>
        <v>Modern Classic</v>
      </c>
      <c r="AP816">
        <v>962</v>
      </c>
      <c r="AQ816" t="str">
        <f t="shared" si="294"/>
        <v>Very Low</v>
      </c>
      <c r="AR816">
        <v>7.3</v>
      </c>
      <c r="AS816" t="str">
        <f t="shared" si="295"/>
        <v>Good</v>
      </c>
      <c r="AT816">
        <v>2.35</v>
      </c>
      <c r="AU816" t="str">
        <f t="shared" si="296"/>
        <v>Cinematic Widescreen</v>
      </c>
      <c r="AV816">
        <v>112000</v>
      </c>
      <c r="AW816" t="str">
        <f t="shared" si="297"/>
        <v>High</v>
      </c>
    </row>
    <row r="817" spans="1:49" x14ac:dyDescent="0.3">
      <c r="A817" t="s">
        <v>0</v>
      </c>
      <c r="B817" t="s">
        <v>447</v>
      </c>
      <c r="C817">
        <v>218</v>
      </c>
      <c r="D817" t="str">
        <f t="shared" si="277"/>
        <v>Medium</v>
      </c>
      <c r="E817">
        <v>103</v>
      </c>
      <c r="F817" t="str">
        <f t="shared" si="278"/>
        <v>1h 43m</v>
      </c>
      <c r="G817" t="str">
        <f t="shared" si="279"/>
        <v>Standard Movie</v>
      </c>
      <c r="H817">
        <v>11</v>
      </c>
      <c r="I817" t="str">
        <f t="shared" si="280"/>
        <v>Very Low</v>
      </c>
      <c r="J817">
        <v>543</v>
      </c>
      <c r="K817" t="str">
        <f t="shared" si="281"/>
        <v>Very Low</v>
      </c>
      <c r="L817" t="s">
        <v>4420</v>
      </c>
      <c r="M817">
        <v>2000</v>
      </c>
      <c r="N817" t="str">
        <f t="shared" si="282"/>
        <v>Low</v>
      </c>
      <c r="O817">
        <v>80021740</v>
      </c>
      <c r="P817" t="str">
        <f t="shared" si="283"/>
        <v>Hit</v>
      </c>
      <c r="Q817" t="s">
        <v>4421</v>
      </c>
      <c r="R817" t="str">
        <f t="shared" si="284"/>
        <v>Adventure</v>
      </c>
      <c r="S817">
        <f t="shared" si="285"/>
        <v>5</v>
      </c>
      <c r="T817" t="s">
        <v>4422</v>
      </c>
      <c r="U817" t="s">
        <v>4423</v>
      </c>
      <c r="V817">
        <v>47968</v>
      </c>
      <c r="W817" t="str">
        <f t="shared" si="286"/>
        <v>Low</v>
      </c>
      <c r="X817">
        <v>5497</v>
      </c>
      <c r="Y817" t="str">
        <f t="shared" si="287"/>
        <v>Low</v>
      </c>
      <c r="Z817" t="s">
        <v>4424</v>
      </c>
      <c r="AA817">
        <v>4</v>
      </c>
      <c r="AB817" t="str">
        <f t="shared" si="288"/>
        <v>Ensemble Poster</v>
      </c>
      <c r="AC817" t="s">
        <v>4425</v>
      </c>
      <c r="AD817" t="s">
        <v>4426</v>
      </c>
      <c r="AE817">
        <v>154</v>
      </c>
      <c r="AF817" t="str">
        <f t="shared" si="289"/>
        <v>Very Low</v>
      </c>
      <c r="AG817" t="s">
        <v>9</v>
      </c>
      <c r="AH817" t="s">
        <v>10</v>
      </c>
      <c r="AI817" t="s">
        <v>66</v>
      </c>
      <c r="AJ817" t="str">
        <f t="shared" si="290"/>
        <v>Family</v>
      </c>
      <c r="AK817">
        <v>58000000</v>
      </c>
      <c r="AL817" t="str">
        <f t="shared" si="291"/>
        <v>Medium Budget</v>
      </c>
      <c r="AM817">
        <v>2015</v>
      </c>
      <c r="AN817">
        <f t="shared" si="292"/>
        <v>10</v>
      </c>
      <c r="AO817" t="str">
        <f t="shared" si="293"/>
        <v>Modern Classic</v>
      </c>
      <c r="AP817">
        <v>1000</v>
      </c>
      <c r="AQ817" t="str">
        <f t="shared" si="294"/>
        <v>Very Low</v>
      </c>
      <c r="AR817">
        <v>6.4</v>
      </c>
      <c r="AS817" t="str">
        <f t="shared" si="295"/>
        <v>Average</v>
      </c>
      <c r="AT817">
        <v>2.35</v>
      </c>
      <c r="AU817" t="str">
        <f t="shared" si="296"/>
        <v>Cinematic Widescreen</v>
      </c>
      <c r="AV817">
        <v>35000</v>
      </c>
      <c r="AW817" t="str">
        <f t="shared" si="297"/>
        <v>Medium</v>
      </c>
    </row>
    <row r="818" spans="1:49" x14ac:dyDescent="0.3">
      <c r="A818" t="s">
        <v>0</v>
      </c>
      <c r="B818" t="str">
        <f>B817</f>
        <v>Rob Letterman</v>
      </c>
      <c r="C818">
        <v>20</v>
      </c>
      <c r="D818" t="str">
        <f t="shared" si="277"/>
        <v>Very Low</v>
      </c>
      <c r="E818">
        <v>22</v>
      </c>
      <c r="F818" t="str">
        <f t="shared" si="278"/>
        <v>0h 22m</v>
      </c>
      <c r="G818" t="str">
        <f t="shared" si="279"/>
        <v>Short Film</v>
      </c>
      <c r="H818">
        <f>H817</f>
        <v>11</v>
      </c>
      <c r="I818" t="str">
        <f t="shared" si="280"/>
        <v>Very Low</v>
      </c>
      <c r="J818">
        <v>271</v>
      </c>
      <c r="K818" t="str">
        <f t="shared" si="281"/>
        <v>Very Low</v>
      </c>
      <c r="L818" t="s">
        <v>4427</v>
      </c>
      <c r="M818">
        <v>870</v>
      </c>
      <c r="N818" t="str">
        <f t="shared" si="282"/>
        <v>Low</v>
      </c>
      <c r="O818">
        <f>O817</f>
        <v>80021740</v>
      </c>
      <c r="P818" t="str">
        <f t="shared" si="283"/>
        <v>Hit</v>
      </c>
      <c r="Q818" t="s">
        <v>486</v>
      </c>
      <c r="R818" t="str">
        <f t="shared" si="284"/>
        <v>Comedy</v>
      </c>
      <c r="S818">
        <f t="shared" si="285"/>
        <v>3</v>
      </c>
      <c r="T818" t="s">
        <v>4428</v>
      </c>
      <c r="U818" t="s">
        <v>4429</v>
      </c>
      <c r="V818">
        <v>24420</v>
      </c>
      <c r="W818" t="str">
        <f t="shared" si="286"/>
        <v>Low</v>
      </c>
      <c r="X818">
        <v>2433</v>
      </c>
      <c r="Y818" t="str">
        <f t="shared" si="287"/>
        <v>Low</v>
      </c>
      <c r="Z818" t="s">
        <v>4430</v>
      </c>
      <c r="AA818">
        <v>1</v>
      </c>
      <c r="AB818" t="str">
        <f t="shared" si="288"/>
        <v>Solo Star Poster</v>
      </c>
      <c r="AC818" t="s">
        <v>4431</v>
      </c>
      <c r="AD818" t="s">
        <v>4432</v>
      </c>
      <c r="AE818">
        <v>94</v>
      </c>
      <c r="AF818" t="str">
        <f t="shared" si="289"/>
        <v>Very Low</v>
      </c>
      <c r="AG818" t="s">
        <v>9</v>
      </c>
      <c r="AH818" t="s">
        <v>10</v>
      </c>
      <c r="AI818" t="s">
        <v>2720</v>
      </c>
      <c r="AJ818" t="str">
        <f t="shared" si="290"/>
        <v>Family</v>
      </c>
      <c r="AK818">
        <v>3000000</v>
      </c>
      <c r="AL818" t="str">
        <f t="shared" si="291"/>
        <v>Low Budget</v>
      </c>
      <c r="AM818">
        <f>AM817</f>
        <v>2015</v>
      </c>
      <c r="AN818">
        <f t="shared" si="292"/>
        <v>10</v>
      </c>
      <c r="AO818" t="str">
        <f t="shared" si="293"/>
        <v>Modern Classic</v>
      </c>
      <c r="AP818">
        <v>558</v>
      </c>
      <c r="AQ818" t="str">
        <f t="shared" si="294"/>
        <v>Very Low</v>
      </c>
      <c r="AR818">
        <v>6.6</v>
      </c>
      <c r="AS818" t="str">
        <f t="shared" si="295"/>
        <v>Average</v>
      </c>
      <c r="AT818">
        <v>1.33</v>
      </c>
      <c r="AU818" t="str">
        <f t="shared" si="296"/>
        <v>Classic</v>
      </c>
      <c r="AV818">
        <v>990</v>
      </c>
      <c r="AW818" t="str">
        <f t="shared" si="297"/>
        <v>Very Low</v>
      </c>
    </row>
    <row r="819" spans="1:49" x14ac:dyDescent="0.3">
      <c r="A819" t="s">
        <v>0</v>
      </c>
      <c r="B819" t="s">
        <v>2013</v>
      </c>
      <c r="C819">
        <v>142</v>
      </c>
      <c r="D819" t="str">
        <f t="shared" si="277"/>
        <v>Low</v>
      </c>
      <c r="E819">
        <v>95</v>
      </c>
      <c r="F819" t="str">
        <f t="shared" si="278"/>
        <v>1h 35m</v>
      </c>
      <c r="G819" t="str">
        <f t="shared" si="279"/>
        <v>Standard Movie</v>
      </c>
      <c r="H819">
        <v>70</v>
      </c>
      <c r="I819" t="str">
        <f t="shared" si="280"/>
        <v>Very Low</v>
      </c>
      <c r="J819">
        <v>512</v>
      </c>
      <c r="K819" t="str">
        <f t="shared" si="281"/>
        <v>Very Low</v>
      </c>
      <c r="L819" t="s">
        <v>1679</v>
      </c>
      <c r="M819">
        <v>970</v>
      </c>
      <c r="N819" t="str">
        <f t="shared" si="282"/>
        <v>Low</v>
      </c>
      <c r="O819">
        <v>48291624</v>
      </c>
      <c r="P819" t="str">
        <f t="shared" si="283"/>
        <v>Average</v>
      </c>
      <c r="Q819" t="s">
        <v>3603</v>
      </c>
      <c r="R819" t="str">
        <f t="shared" si="284"/>
        <v>Comedy</v>
      </c>
      <c r="S819">
        <f t="shared" si="285"/>
        <v>3</v>
      </c>
      <c r="T819" t="s">
        <v>1922</v>
      </c>
      <c r="U819" t="s">
        <v>4433</v>
      </c>
      <c r="V819">
        <v>82819</v>
      </c>
      <c r="W819" t="str">
        <f t="shared" si="286"/>
        <v>Medium</v>
      </c>
      <c r="X819">
        <v>2876</v>
      </c>
      <c r="Y819" t="str">
        <f t="shared" si="287"/>
        <v>Low</v>
      </c>
      <c r="Z819" t="s">
        <v>4434</v>
      </c>
      <c r="AA819">
        <v>1</v>
      </c>
      <c r="AB819" t="str">
        <f t="shared" si="288"/>
        <v>Solo Star Poster</v>
      </c>
      <c r="AC819" t="s">
        <v>4435</v>
      </c>
      <c r="AD819" t="s">
        <v>4436</v>
      </c>
      <c r="AE819">
        <v>263</v>
      </c>
      <c r="AF819" t="str">
        <f t="shared" si="289"/>
        <v>Very Low</v>
      </c>
      <c r="AG819" t="s">
        <v>9</v>
      </c>
      <c r="AH819" t="s">
        <v>10</v>
      </c>
      <c r="AI819" t="s">
        <v>11</v>
      </c>
      <c r="AJ819" t="str">
        <f t="shared" si="290"/>
        <v>Teen</v>
      </c>
      <c r="AK819">
        <v>58000000</v>
      </c>
      <c r="AL819" t="str">
        <f t="shared" si="291"/>
        <v>Medium Budget</v>
      </c>
      <c r="AM819">
        <v>2005</v>
      </c>
      <c r="AN819">
        <f t="shared" si="292"/>
        <v>20</v>
      </c>
      <c r="AO819" t="str">
        <f t="shared" si="293"/>
        <v>Old Classic</v>
      </c>
      <c r="AP819">
        <v>834</v>
      </c>
      <c r="AQ819" t="str">
        <f t="shared" si="294"/>
        <v>Very Low</v>
      </c>
      <c r="AR819">
        <v>6.7</v>
      </c>
      <c r="AS819" t="str">
        <f t="shared" si="295"/>
        <v>Average</v>
      </c>
      <c r="AT819">
        <v>1.85</v>
      </c>
      <c r="AU819" t="str">
        <f t="shared" si="296"/>
        <v>HDTV / Widescreen</v>
      </c>
      <c r="AV819">
        <v>0</v>
      </c>
      <c r="AW819" t="str">
        <f t="shared" si="297"/>
        <v>Very Low</v>
      </c>
    </row>
    <row r="820" spans="1:49" x14ac:dyDescent="0.3">
      <c r="A820" t="s">
        <v>0</v>
      </c>
      <c r="B820" t="s">
        <v>4078</v>
      </c>
      <c r="C820">
        <v>57</v>
      </c>
      <c r="D820" t="str">
        <f t="shared" si="277"/>
        <v>Low</v>
      </c>
      <c r="E820">
        <v>90</v>
      </c>
      <c r="F820" t="str">
        <f t="shared" si="278"/>
        <v>1h 30m</v>
      </c>
      <c r="G820" t="str">
        <f t="shared" si="279"/>
        <v>Standard Movie</v>
      </c>
      <c r="H820">
        <v>32</v>
      </c>
      <c r="I820" t="str">
        <f t="shared" si="280"/>
        <v>Very Low</v>
      </c>
      <c r="J820">
        <v>809</v>
      </c>
      <c r="K820" t="str">
        <f t="shared" si="281"/>
        <v>Very Low</v>
      </c>
      <c r="L820" t="s">
        <v>161</v>
      </c>
      <c r="M820">
        <v>1000</v>
      </c>
      <c r="N820" t="str">
        <f t="shared" si="282"/>
        <v>Low</v>
      </c>
      <c r="O820">
        <v>35231365</v>
      </c>
      <c r="P820" t="str">
        <f t="shared" si="283"/>
        <v>Average</v>
      </c>
      <c r="Q820" t="s">
        <v>4437</v>
      </c>
      <c r="R820" t="str">
        <f t="shared" si="284"/>
        <v>Comedy</v>
      </c>
      <c r="S820">
        <f t="shared" si="285"/>
        <v>4</v>
      </c>
      <c r="T820" t="s">
        <v>4438</v>
      </c>
      <c r="U820" t="s">
        <v>4439</v>
      </c>
      <c r="V820">
        <v>15517</v>
      </c>
      <c r="W820" t="str">
        <f t="shared" si="286"/>
        <v>Low</v>
      </c>
      <c r="X820">
        <v>6299</v>
      </c>
      <c r="Y820" t="str">
        <f t="shared" si="287"/>
        <v>Low</v>
      </c>
      <c r="Z820" t="s">
        <v>1447</v>
      </c>
      <c r="AA820">
        <v>0</v>
      </c>
      <c r="AB820" t="str">
        <f t="shared" si="288"/>
        <v>Symbolic Poster</v>
      </c>
      <c r="AC820" t="s">
        <v>4440</v>
      </c>
      <c r="AD820" t="s">
        <v>4441</v>
      </c>
      <c r="AE820">
        <v>85</v>
      </c>
      <c r="AF820" t="str">
        <f t="shared" si="289"/>
        <v>Very Low</v>
      </c>
      <c r="AG820" t="s">
        <v>9</v>
      </c>
      <c r="AH820" t="s">
        <v>10</v>
      </c>
      <c r="AI820" t="s">
        <v>66</v>
      </c>
      <c r="AJ820" t="str">
        <f t="shared" si="290"/>
        <v>Family</v>
      </c>
      <c r="AK820">
        <v>60000000</v>
      </c>
      <c r="AL820" t="str">
        <f t="shared" si="291"/>
        <v>Medium Budget</v>
      </c>
      <c r="AM820">
        <v>2000</v>
      </c>
      <c r="AN820">
        <f t="shared" si="292"/>
        <v>25</v>
      </c>
      <c r="AO820" t="str">
        <f t="shared" si="293"/>
        <v>Old Classic</v>
      </c>
      <c r="AP820">
        <v>891</v>
      </c>
      <c r="AQ820" t="str">
        <f t="shared" si="294"/>
        <v>Very Low</v>
      </c>
      <c r="AR820">
        <v>3.6</v>
      </c>
      <c r="AS820" t="str">
        <f t="shared" si="295"/>
        <v>Very Poor</v>
      </c>
      <c r="AT820">
        <v>1.85</v>
      </c>
      <c r="AU820" t="str">
        <f t="shared" si="296"/>
        <v>HDTV / Widescreen</v>
      </c>
      <c r="AV820">
        <v>500</v>
      </c>
      <c r="AW820" t="str">
        <f t="shared" si="297"/>
        <v>Very Low</v>
      </c>
    </row>
    <row r="821" spans="1:49" x14ac:dyDescent="0.3">
      <c r="A821" t="s">
        <v>0</v>
      </c>
      <c r="B821" t="s">
        <v>4442</v>
      </c>
      <c r="C821">
        <v>84</v>
      </c>
      <c r="D821" t="str">
        <f t="shared" si="277"/>
        <v>Low</v>
      </c>
      <c r="E821">
        <v>87</v>
      </c>
      <c r="F821" t="str">
        <f t="shared" si="278"/>
        <v>1h 27m</v>
      </c>
      <c r="G821" t="str">
        <f t="shared" si="279"/>
        <v>Featurette</v>
      </c>
      <c r="H821">
        <v>10</v>
      </c>
      <c r="I821" t="str">
        <f t="shared" si="280"/>
        <v>Very Low</v>
      </c>
      <c r="J821">
        <v>349</v>
      </c>
      <c r="K821" t="str">
        <f t="shared" si="281"/>
        <v>Very Low</v>
      </c>
      <c r="L821" t="s">
        <v>4443</v>
      </c>
      <c r="M821">
        <v>13000</v>
      </c>
      <c r="N821" t="str">
        <f t="shared" si="282"/>
        <v>Medium</v>
      </c>
      <c r="O821">
        <v>53715611</v>
      </c>
      <c r="P821" t="str">
        <f t="shared" si="283"/>
        <v>Hit</v>
      </c>
      <c r="Q821" t="s">
        <v>4444</v>
      </c>
      <c r="R821" t="str">
        <f t="shared" si="284"/>
        <v>Action</v>
      </c>
      <c r="S821">
        <f t="shared" si="285"/>
        <v>4</v>
      </c>
      <c r="T821" t="s">
        <v>1755</v>
      </c>
      <c r="U821" t="s">
        <v>4445</v>
      </c>
      <c r="V821">
        <v>92106</v>
      </c>
      <c r="W821" t="str">
        <f t="shared" si="286"/>
        <v>Medium</v>
      </c>
      <c r="X821">
        <v>14574</v>
      </c>
      <c r="Y821" t="str">
        <f t="shared" si="287"/>
        <v>Medium</v>
      </c>
      <c r="Z821" t="s">
        <v>4446</v>
      </c>
      <c r="AA821">
        <v>1</v>
      </c>
      <c r="AB821" t="str">
        <f t="shared" si="288"/>
        <v>Solo Star Poster</v>
      </c>
      <c r="AC821" t="s">
        <v>4447</v>
      </c>
      <c r="AD821" t="s">
        <v>4448</v>
      </c>
      <c r="AE821">
        <v>171</v>
      </c>
      <c r="AF821" t="str">
        <f t="shared" si="289"/>
        <v>Very Low</v>
      </c>
      <c r="AG821" t="s">
        <v>9</v>
      </c>
      <c r="AH821" t="s">
        <v>10</v>
      </c>
      <c r="AI821" t="s">
        <v>556</v>
      </c>
      <c r="AJ821" t="str">
        <f t="shared" si="290"/>
        <v>Adult</v>
      </c>
      <c r="AK821">
        <v>63000000</v>
      </c>
      <c r="AL821" t="str">
        <f t="shared" si="291"/>
        <v>Medium Budget</v>
      </c>
      <c r="AM821">
        <v>1988</v>
      </c>
      <c r="AN821">
        <f t="shared" si="292"/>
        <v>37</v>
      </c>
      <c r="AO821" t="str">
        <f t="shared" si="293"/>
        <v>Old Classic</v>
      </c>
      <c r="AP821">
        <v>1000</v>
      </c>
      <c r="AQ821" t="str">
        <f t="shared" si="294"/>
        <v>Very Low</v>
      </c>
      <c r="AR821">
        <v>5.7</v>
      </c>
      <c r="AS821" t="str">
        <f t="shared" si="295"/>
        <v>Below Average</v>
      </c>
      <c r="AT821">
        <v>2.35</v>
      </c>
      <c r="AU821" t="str">
        <f t="shared" si="296"/>
        <v>Cinematic Widescreen</v>
      </c>
      <c r="AV821">
        <v>2000</v>
      </c>
      <c r="AW821" t="str">
        <f t="shared" si="297"/>
        <v>Low</v>
      </c>
    </row>
    <row r="822" spans="1:49" x14ac:dyDescent="0.3">
      <c r="A822" t="s">
        <v>0</v>
      </c>
      <c r="B822" t="s">
        <v>3372</v>
      </c>
      <c r="C822">
        <v>186</v>
      </c>
      <c r="D822" t="str">
        <f t="shared" si="277"/>
        <v>Low</v>
      </c>
      <c r="E822">
        <v>114</v>
      </c>
      <c r="F822" t="str">
        <f t="shared" si="278"/>
        <v>1h 54m</v>
      </c>
      <c r="G822" t="str">
        <f t="shared" si="279"/>
        <v>Standard Movie</v>
      </c>
      <c r="H822">
        <v>0</v>
      </c>
      <c r="I822" t="str">
        <f t="shared" si="280"/>
        <v>Very Low</v>
      </c>
      <c r="J822">
        <v>110</v>
      </c>
      <c r="K822" t="str">
        <f t="shared" si="281"/>
        <v>Very Low</v>
      </c>
      <c r="L822" t="s">
        <v>4449</v>
      </c>
      <c r="M822">
        <v>142</v>
      </c>
      <c r="N822" t="str">
        <f t="shared" si="282"/>
        <v>Low</v>
      </c>
      <c r="O822">
        <v>31199215</v>
      </c>
      <c r="P822" t="str">
        <f t="shared" si="283"/>
        <v>Average</v>
      </c>
      <c r="Q822" t="s">
        <v>4450</v>
      </c>
      <c r="R822" t="str">
        <f t="shared" si="284"/>
        <v>Comedy</v>
      </c>
      <c r="S822">
        <f t="shared" si="285"/>
        <v>4</v>
      </c>
      <c r="T822" t="s">
        <v>4451</v>
      </c>
      <c r="U822" t="s">
        <v>4452</v>
      </c>
      <c r="V822">
        <v>27664</v>
      </c>
      <c r="W822" t="str">
        <f t="shared" si="286"/>
        <v>Low</v>
      </c>
      <c r="X822">
        <v>589</v>
      </c>
      <c r="Y822" t="str">
        <f t="shared" si="287"/>
        <v>Very Low</v>
      </c>
      <c r="Z822" t="s">
        <v>4453</v>
      </c>
      <c r="AA822">
        <v>8</v>
      </c>
      <c r="AB822" t="str">
        <f t="shared" si="288"/>
        <v>Ensemble Poster</v>
      </c>
      <c r="AC822" t="s">
        <v>4454</v>
      </c>
      <c r="AD822" t="s">
        <v>4455</v>
      </c>
      <c r="AE822">
        <v>120</v>
      </c>
      <c r="AF822" t="str">
        <f t="shared" si="289"/>
        <v>Very Low</v>
      </c>
      <c r="AG822" t="s">
        <v>9</v>
      </c>
      <c r="AH822" t="s">
        <v>10</v>
      </c>
      <c r="AI822" t="s">
        <v>11</v>
      </c>
      <c r="AJ822" t="str">
        <f t="shared" si="290"/>
        <v>Teen</v>
      </c>
      <c r="AK822">
        <v>58000000</v>
      </c>
      <c r="AL822" t="str">
        <f t="shared" si="291"/>
        <v>Medium Budget</v>
      </c>
      <c r="AM822">
        <v>2008</v>
      </c>
      <c r="AN822">
        <f t="shared" si="292"/>
        <v>17</v>
      </c>
      <c r="AO822" t="str">
        <f t="shared" si="293"/>
        <v>Old Classic</v>
      </c>
      <c r="AP822">
        <v>117</v>
      </c>
      <c r="AQ822" t="str">
        <f t="shared" si="294"/>
        <v>Very Low</v>
      </c>
      <c r="AR822">
        <v>6</v>
      </c>
      <c r="AS822" t="str">
        <f t="shared" si="295"/>
        <v>Average</v>
      </c>
      <c r="AT822">
        <v>1.85</v>
      </c>
      <c r="AU822" t="str">
        <f t="shared" si="296"/>
        <v>HDTV / Widescreen</v>
      </c>
      <c r="AV822">
        <v>472</v>
      </c>
      <c r="AW822" t="str">
        <f t="shared" si="297"/>
        <v>Very Low</v>
      </c>
    </row>
    <row r="823" spans="1:49" x14ac:dyDescent="0.3">
      <c r="A823" t="s">
        <v>0</v>
      </c>
      <c r="B823" t="s">
        <v>1598</v>
      </c>
      <c r="C823">
        <v>53</v>
      </c>
      <c r="D823" t="str">
        <f t="shared" si="277"/>
        <v>Low</v>
      </c>
      <c r="E823">
        <v>119</v>
      </c>
      <c r="F823" t="str">
        <f t="shared" si="278"/>
        <v>1h 59m</v>
      </c>
      <c r="G823" t="str">
        <f t="shared" si="279"/>
        <v>Standard Movie</v>
      </c>
      <c r="H823">
        <v>153</v>
      </c>
      <c r="I823" t="str">
        <f t="shared" si="280"/>
        <v>Very Low</v>
      </c>
      <c r="J823">
        <v>11000</v>
      </c>
      <c r="K823" t="str">
        <f t="shared" si="281"/>
        <v>Medium</v>
      </c>
      <c r="L823" t="s">
        <v>2151</v>
      </c>
      <c r="M823">
        <v>12000</v>
      </c>
      <c r="N823" t="str">
        <f t="shared" si="282"/>
        <v>Medium</v>
      </c>
      <c r="O823">
        <f>O822</f>
        <v>31199215</v>
      </c>
      <c r="P823" t="str">
        <f t="shared" si="283"/>
        <v>Average</v>
      </c>
      <c r="Q823" t="s">
        <v>4456</v>
      </c>
      <c r="R823" t="str">
        <f t="shared" si="284"/>
        <v>Comedy</v>
      </c>
      <c r="S823">
        <f t="shared" si="285"/>
        <v>2</v>
      </c>
      <c r="T823" t="s">
        <v>1078</v>
      </c>
      <c r="U823" t="s">
        <v>4457</v>
      </c>
      <c r="V823">
        <v>27019</v>
      </c>
      <c r="W823" t="str">
        <f t="shared" si="286"/>
        <v>Low</v>
      </c>
      <c r="X823">
        <v>36167</v>
      </c>
      <c r="Y823" t="str">
        <f t="shared" si="287"/>
        <v>Medium</v>
      </c>
      <c r="Z823" t="s">
        <v>1927</v>
      </c>
      <c r="AA823">
        <v>4</v>
      </c>
      <c r="AB823" t="str">
        <f t="shared" si="288"/>
        <v>Ensemble Poster</v>
      </c>
      <c r="AC823" t="s">
        <v>4458</v>
      </c>
      <c r="AD823" t="s">
        <v>4459</v>
      </c>
      <c r="AE823">
        <v>143</v>
      </c>
      <c r="AF823" t="str">
        <f t="shared" si="289"/>
        <v>Very Low</v>
      </c>
      <c r="AG823" t="s">
        <v>9</v>
      </c>
      <c r="AH823" t="s">
        <v>10</v>
      </c>
      <c r="AI823" t="s">
        <v>1097</v>
      </c>
      <c r="AJ823" t="str">
        <f t="shared" si="290"/>
        <v>Teen</v>
      </c>
      <c r="AK823">
        <f>AK822</f>
        <v>58000000</v>
      </c>
      <c r="AL823" t="str">
        <f t="shared" si="291"/>
        <v>Medium Budget</v>
      </c>
      <c r="AM823">
        <v>2015</v>
      </c>
      <c r="AN823">
        <f t="shared" si="292"/>
        <v>10</v>
      </c>
      <c r="AO823" t="str">
        <f t="shared" si="293"/>
        <v>Modern Classic</v>
      </c>
      <c r="AP823">
        <v>11000</v>
      </c>
      <c r="AQ823" t="str">
        <f t="shared" si="294"/>
        <v>Medium</v>
      </c>
      <c r="AR823">
        <v>4.9000000000000004</v>
      </c>
      <c r="AS823" t="str">
        <f t="shared" si="295"/>
        <v>Poor</v>
      </c>
      <c r="AT823">
        <v>2.35</v>
      </c>
      <c r="AU823" t="str">
        <f t="shared" si="296"/>
        <v>Cinematic Widescreen</v>
      </c>
      <c r="AV823">
        <v>0</v>
      </c>
      <c r="AW823" t="str">
        <f t="shared" si="297"/>
        <v>Very Low</v>
      </c>
    </row>
    <row r="824" spans="1:49" x14ac:dyDescent="0.3">
      <c r="A824" t="s">
        <v>0</v>
      </c>
      <c r="B824" t="s">
        <v>3969</v>
      </c>
      <c r="C824">
        <v>133</v>
      </c>
      <c r="D824" t="str">
        <f t="shared" si="277"/>
        <v>Low</v>
      </c>
      <c r="E824">
        <v>103</v>
      </c>
      <c r="F824" t="str">
        <f t="shared" si="278"/>
        <v>1h 43m</v>
      </c>
      <c r="G824" t="str">
        <f t="shared" si="279"/>
        <v>Standard Movie</v>
      </c>
      <c r="H824">
        <v>30</v>
      </c>
      <c r="I824" t="str">
        <f t="shared" si="280"/>
        <v>Very Low</v>
      </c>
      <c r="J824">
        <v>727</v>
      </c>
      <c r="K824" t="str">
        <f t="shared" si="281"/>
        <v>Very Low</v>
      </c>
      <c r="L824" t="s">
        <v>4460</v>
      </c>
      <c r="M824">
        <v>963</v>
      </c>
      <c r="N824" t="str">
        <f t="shared" si="282"/>
        <v>Low</v>
      </c>
      <c r="O824">
        <v>29580087</v>
      </c>
      <c r="P824" t="str">
        <f t="shared" si="283"/>
        <v>Average</v>
      </c>
      <c r="Q824" t="s">
        <v>1386</v>
      </c>
      <c r="R824" t="str">
        <f t="shared" si="284"/>
        <v>Comedy</v>
      </c>
      <c r="S824">
        <f t="shared" si="285"/>
        <v>3</v>
      </c>
      <c r="T824" t="s">
        <v>3012</v>
      </c>
      <c r="U824" t="s">
        <v>4461</v>
      </c>
      <c r="V824">
        <v>29523</v>
      </c>
      <c r="W824" t="str">
        <f t="shared" si="286"/>
        <v>Low</v>
      </c>
      <c r="X824">
        <v>3150</v>
      </c>
      <c r="Y824" t="str">
        <f t="shared" si="287"/>
        <v>Low</v>
      </c>
      <c r="Z824" t="s">
        <v>4462</v>
      </c>
      <c r="AA824">
        <v>2</v>
      </c>
      <c r="AB824" t="str">
        <f t="shared" si="288"/>
        <v>Duo/Trio Poster</v>
      </c>
      <c r="AC824" t="s">
        <v>4463</v>
      </c>
      <c r="AD824" t="s">
        <v>4464</v>
      </c>
      <c r="AE824">
        <v>121</v>
      </c>
      <c r="AF824" t="str">
        <f t="shared" si="289"/>
        <v>Very Low</v>
      </c>
      <c r="AG824" t="s">
        <v>9</v>
      </c>
      <c r="AH824" t="s">
        <v>10</v>
      </c>
      <c r="AI824" t="s">
        <v>11</v>
      </c>
      <c r="AJ824" t="str">
        <f t="shared" si="290"/>
        <v>Teen</v>
      </c>
      <c r="AK824">
        <v>58000000</v>
      </c>
      <c r="AL824" t="str">
        <f t="shared" si="291"/>
        <v>Medium Budget</v>
      </c>
      <c r="AM824">
        <v>2009</v>
      </c>
      <c r="AN824">
        <f t="shared" si="292"/>
        <v>16</v>
      </c>
      <c r="AO824" t="str">
        <f t="shared" si="293"/>
        <v>Old Classic</v>
      </c>
      <c r="AP824">
        <v>935</v>
      </c>
      <c r="AQ824" t="str">
        <f t="shared" si="294"/>
        <v>Very Low</v>
      </c>
      <c r="AR824">
        <v>4.7</v>
      </c>
      <c r="AS824" t="str">
        <f t="shared" si="295"/>
        <v>Poor</v>
      </c>
      <c r="AT824">
        <v>2.35</v>
      </c>
      <c r="AU824" t="str">
        <f t="shared" si="296"/>
        <v>Cinematic Widescreen</v>
      </c>
      <c r="AV824">
        <v>0</v>
      </c>
      <c r="AW824" t="str">
        <f t="shared" si="297"/>
        <v>Very Low</v>
      </c>
    </row>
    <row r="825" spans="1:49" x14ac:dyDescent="0.3">
      <c r="A825" t="s">
        <v>0</v>
      </c>
      <c r="B825" t="s">
        <v>780</v>
      </c>
      <c r="C825">
        <v>246</v>
      </c>
      <c r="D825" t="str">
        <f t="shared" si="277"/>
        <v>Medium</v>
      </c>
      <c r="E825">
        <v>125</v>
      </c>
      <c r="F825" t="str">
        <f t="shared" si="278"/>
        <v>2h 5m</v>
      </c>
      <c r="G825" t="str">
        <f t="shared" si="279"/>
        <v>Long Movie</v>
      </c>
      <c r="H825">
        <v>189</v>
      </c>
      <c r="I825" t="str">
        <f t="shared" si="280"/>
        <v>Very Low</v>
      </c>
      <c r="J825">
        <v>839</v>
      </c>
      <c r="K825" t="str">
        <f t="shared" si="281"/>
        <v>Very Low</v>
      </c>
      <c r="L825" t="s">
        <v>4465</v>
      </c>
      <c r="M825">
        <v>1000</v>
      </c>
      <c r="N825" t="str">
        <f t="shared" si="282"/>
        <v>Low</v>
      </c>
      <c r="O825">
        <v>44665963</v>
      </c>
      <c r="P825" t="str">
        <f t="shared" si="283"/>
        <v>Average</v>
      </c>
      <c r="Q825" t="s">
        <v>1642</v>
      </c>
      <c r="R825" t="str">
        <f t="shared" si="284"/>
        <v>Comedy</v>
      </c>
      <c r="S825">
        <f t="shared" si="285"/>
        <v>1</v>
      </c>
      <c r="T825" t="s">
        <v>801</v>
      </c>
      <c r="U825" t="s">
        <v>4466</v>
      </c>
      <c r="V825">
        <v>159931</v>
      </c>
      <c r="W825" t="str">
        <f t="shared" si="286"/>
        <v>Medium</v>
      </c>
      <c r="X825">
        <v>5081</v>
      </c>
      <c r="Y825" t="str">
        <f t="shared" si="287"/>
        <v>Low</v>
      </c>
      <c r="Z825" t="s">
        <v>4467</v>
      </c>
      <c r="AA825">
        <v>2</v>
      </c>
      <c r="AB825" t="str">
        <f t="shared" si="288"/>
        <v>Duo/Trio Poster</v>
      </c>
      <c r="AC825" t="s">
        <v>4468</v>
      </c>
      <c r="AD825" t="s">
        <v>4469</v>
      </c>
      <c r="AE825">
        <v>281</v>
      </c>
      <c r="AF825" t="str">
        <f t="shared" si="289"/>
        <v>Very Low</v>
      </c>
      <c r="AG825" t="s">
        <v>9</v>
      </c>
      <c r="AH825" t="s">
        <v>10</v>
      </c>
      <c r="AI825" t="s">
        <v>11</v>
      </c>
      <c r="AJ825" t="str">
        <f t="shared" si="290"/>
        <v>Teen</v>
      </c>
      <c r="AK825">
        <v>58000000</v>
      </c>
      <c r="AL825" t="str">
        <f t="shared" si="291"/>
        <v>Medium Budget</v>
      </c>
      <c r="AM825">
        <v>2013</v>
      </c>
      <c r="AN825">
        <f t="shared" si="292"/>
        <v>12</v>
      </c>
      <c r="AO825" t="str">
        <f t="shared" si="293"/>
        <v>Modern Classic</v>
      </c>
      <c r="AP825">
        <v>847</v>
      </c>
      <c r="AQ825" t="str">
        <f t="shared" si="294"/>
        <v>Very Low</v>
      </c>
      <c r="AR825">
        <v>6.3</v>
      </c>
      <c r="AS825" t="str">
        <f t="shared" si="295"/>
        <v>Average</v>
      </c>
      <c r="AT825">
        <v>2.35</v>
      </c>
      <c r="AU825" t="str">
        <f t="shared" si="296"/>
        <v>Cinematic Widescreen</v>
      </c>
      <c r="AV825">
        <v>22000</v>
      </c>
      <c r="AW825" t="str">
        <f t="shared" si="297"/>
        <v>Medium</v>
      </c>
    </row>
    <row r="826" spans="1:49" x14ac:dyDescent="0.3">
      <c r="A826" t="s">
        <v>0</v>
      </c>
      <c r="B826" t="s">
        <v>2302</v>
      </c>
      <c r="C826">
        <v>253</v>
      </c>
      <c r="D826" t="str">
        <f t="shared" si="277"/>
        <v>Medium</v>
      </c>
      <c r="E826">
        <v>97</v>
      </c>
      <c r="F826" t="str">
        <f t="shared" si="278"/>
        <v>1h 37m</v>
      </c>
      <c r="G826" t="str">
        <f t="shared" si="279"/>
        <v>Standard Movie</v>
      </c>
      <c r="H826">
        <v>545</v>
      </c>
      <c r="I826" t="str">
        <f t="shared" si="280"/>
        <v>Very Low</v>
      </c>
      <c r="J826">
        <v>529</v>
      </c>
      <c r="K826" t="str">
        <f t="shared" si="281"/>
        <v>Very Low</v>
      </c>
      <c r="L826" t="s">
        <v>2786</v>
      </c>
      <c r="M826">
        <v>14000</v>
      </c>
      <c r="N826" t="str">
        <f t="shared" si="282"/>
        <v>Medium</v>
      </c>
      <c r="O826">
        <v>60128566</v>
      </c>
      <c r="P826" t="str">
        <f t="shared" si="283"/>
        <v>Hit</v>
      </c>
      <c r="Q826" t="s">
        <v>3417</v>
      </c>
      <c r="R826" t="str">
        <f t="shared" si="284"/>
        <v>Action</v>
      </c>
      <c r="S826">
        <f t="shared" si="285"/>
        <v>4</v>
      </c>
      <c r="T826" t="s">
        <v>1943</v>
      </c>
      <c r="U826" t="s">
        <v>4470</v>
      </c>
      <c r="V826">
        <v>131447</v>
      </c>
      <c r="W826" t="str">
        <f t="shared" si="286"/>
        <v>Medium</v>
      </c>
      <c r="X826">
        <v>16098</v>
      </c>
      <c r="Y826" t="str">
        <f t="shared" si="287"/>
        <v>Medium</v>
      </c>
      <c r="Z826" t="s">
        <v>4471</v>
      </c>
      <c r="AA826">
        <v>1</v>
      </c>
      <c r="AB826" t="str">
        <f t="shared" si="288"/>
        <v>Solo Star Poster</v>
      </c>
      <c r="AC826" t="s">
        <v>4472</v>
      </c>
      <c r="AD826" t="s">
        <v>4473</v>
      </c>
      <c r="AE826">
        <v>410</v>
      </c>
      <c r="AF826" t="str">
        <f t="shared" si="289"/>
        <v>Very Low</v>
      </c>
      <c r="AG826" t="s">
        <v>9</v>
      </c>
      <c r="AH826" t="s">
        <v>738</v>
      </c>
      <c r="AI826" t="s">
        <v>556</v>
      </c>
      <c r="AJ826" t="str">
        <f t="shared" si="290"/>
        <v>Adult</v>
      </c>
      <c r="AK826">
        <v>60000000</v>
      </c>
      <c r="AL826" t="str">
        <f t="shared" si="291"/>
        <v>Medium Budget</v>
      </c>
      <c r="AM826">
        <v>2010</v>
      </c>
      <c r="AN826">
        <f t="shared" si="292"/>
        <v>15</v>
      </c>
      <c r="AO826" t="str">
        <f t="shared" si="293"/>
        <v>Modern Classic</v>
      </c>
      <c r="AP826">
        <v>1000</v>
      </c>
      <c r="AQ826" t="str">
        <f t="shared" si="294"/>
        <v>Very Low</v>
      </c>
      <c r="AR826">
        <v>5.9</v>
      </c>
      <c r="AS826" t="str">
        <f t="shared" si="295"/>
        <v>Below Average</v>
      </c>
      <c r="AT826">
        <v>2.35</v>
      </c>
      <c r="AU826" t="str">
        <f t="shared" si="296"/>
        <v>Cinematic Widescreen</v>
      </c>
      <c r="AV826">
        <v>19000</v>
      </c>
      <c r="AW826" t="str">
        <f t="shared" si="297"/>
        <v>Medium</v>
      </c>
    </row>
    <row r="827" spans="1:49" x14ac:dyDescent="0.3">
      <c r="A827" t="s">
        <v>0</v>
      </c>
      <c r="B827" t="s">
        <v>4474</v>
      </c>
      <c r="C827">
        <v>144</v>
      </c>
      <c r="D827" t="str">
        <f t="shared" si="277"/>
        <v>Low</v>
      </c>
      <c r="E827">
        <v>125</v>
      </c>
      <c r="F827" t="str">
        <f t="shared" si="278"/>
        <v>2h 5m</v>
      </c>
      <c r="G827" t="str">
        <f t="shared" si="279"/>
        <v>Long Movie</v>
      </c>
      <c r="H827">
        <v>143</v>
      </c>
      <c r="I827" t="str">
        <f t="shared" si="280"/>
        <v>Very Low</v>
      </c>
      <c r="J827">
        <v>519</v>
      </c>
      <c r="K827" t="str">
        <f t="shared" si="281"/>
        <v>Very Low</v>
      </c>
      <c r="L827" t="s">
        <v>4475</v>
      </c>
      <c r="M827">
        <v>1000</v>
      </c>
      <c r="N827" t="str">
        <f t="shared" si="282"/>
        <v>Low</v>
      </c>
      <c r="O827">
        <v>49875589</v>
      </c>
      <c r="P827" t="str">
        <f t="shared" si="283"/>
        <v>Average</v>
      </c>
      <c r="Q827" t="s">
        <v>1069</v>
      </c>
      <c r="R827" t="str">
        <f t="shared" si="284"/>
        <v>Action</v>
      </c>
      <c r="S827">
        <f t="shared" si="285"/>
        <v>5</v>
      </c>
      <c r="T827" t="s">
        <v>2009</v>
      </c>
      <c r="U827" t="s">
        <v>4476</v>
      </c>
      <c r="V827">
        <v>28807</v>
      </c>
      <c r="W827" t="str">
        <f t="shared" si="286"/>
        <v>Low</v>
      </c>
      <c r="X827">
        <v>4416</v>
      </c>
      <c r="Y827" t="str">
        <f t="shared" si="287"/>
        <v>Low</v>
      </c>
      <c r="Z827" t="s">
        <v>4477</v>
      </c>
      <c r="AA827">
        <v>0</v>
      </c>
      <c r="AB827" t="str">
        <f t="shared" si="288"/>
        <v>Symbolic Poster</v>
      </c>
      <c r="AC827" t="s">
        <v>4478</v>
      </c>
      <c r="AD827" t="s">
        <v>4479</v>
      </c>
      <c r="AE827">
        <v>273</v>
      </c>
      <c r="AF827" t="str">
        <f t="shared" si="289"/>
        <v>Very Low</v>
      </c>
      <c r="AG827" t="s">
        <v>9</v>
      </c>
      <c r="AH827" t="s">
        <v>10</v>
      </c>
      <c r="AI827" t="s">
        <v>11</v>
      </c>
      <c r="AJ827" t="str">
        <f t="shared" si="290"/>
        <v>Teen</v>
      </c>
      <c r="AK827">
        <v>58000000</v>
      </c>
      <c r="AL827" t="str">
        <f t="shared" si="291"/>
        <v>Medium Budget</v>
      </c>
      <c r="AM827">
        <v>2012</v>
      </c>
      <c r="AN827">
        <f t="shared" si="292"/>
        <v>13</v>
      </c>
      <c r="AO827" t="str">
        <f t="shared" si="293"/>
        <v>Modern Classic</v>
      </c>
      <c r="AP827">
        <v>664</v>
      </c>
      <c r="AQ827" t="str">
        <f t="shared" si="294"/>
        <v>Very Low</v>
      </c>
      <c r="AR827">
        <v>5.9</v>
      </c>
      <c r="AS827" t="str">
        <f t="shared" si="295"/>
        <v>Below Average</v>
      </c>
      <c r="AT827">
        <v>2.35</v>
      </c>
      <c r="AU827" t="str">
        <f t="shared" si="296"/>
        <v>Cinematic Widescreen</v>
      </c>
      <c r="AV827">
        <v>0</v>
      </c>
      <c r="AW827" t="str">
        <f t="shared" si="297"/>
        <v>Very Low</v>
      </c>
    </row>
    <row r="828" spans="1:49" x14ac:dyDescent="0.3">
      <c r="A828" t="s">
        <v>0</v>
      </c>
      <c r="B828" t="str">
        <f>B827</f>
        <v>Anthony Hemingway</v>
      </c>
      <c r="C828">
        <v>46</v>
      </c>
      <c r="D828" t="str">
        <f t="shared" si="277"/>
        <v>Very Low</v>
      </c>
      <c r="E828">
        <v>30</v>
      </c>
      <c r="F828" t="str">
        <f t="shared" si="278"/>
        <v>0h 30m</v>
      </c>
      <c r="G828" t="str">
        <f t="shared" si="279"/>
        <v>Short Film</v>
      </c>
      <c r="H828">
        <f>H827</f>
        <v>143</v>
      </c>
      <c r="I828" t="str">
        <f t="shared" si="280"/>
        <v>Very Low</v>
      </c>
      <c r="J828">
        <v>479</v>
      </c>
      <c r="K828" t="str">
        <f t="shared" si="281"/>
        <v>Very Low</v>
      </c>
      <c r="L828" t="s">
        <v>1951</v>
      </c>
      <c r="M828">
        <v>962</v>
      </c>
      <c r="N828" t="str">
        <f t="shared" si="282"/>
        <v>Low</v>
      </c>
      <c r="O828">
        <f>O827</f>
        <v>49875589</v>
      </c>
      <c r="P828" t="str">
        <f t="shared" si="283"/>
        <v>Average</v>
      </c>
      <c r="Q828" t="s">
        <v>1652</v>
      </c>
      <c r="R828" t="str">
        <f t="shared" si="284"/>
        <v>Comedy</v>
      </c>
      <c r="S828">
        <f t="shared" si="285"/>
        <v>2</v>
      </c>
      <c r="T828" t="s">
        <v>1949</v>
      </c>
      <c r="U828" t="s">
        <v>4480</v>
      </c>
      <c r="V828">
        <v>80025</v>
      </c>
      <c r="W828" t="str">
        <f t="shared" si="286"/>
        <v>Medium</v>
      </c>
      <c r="X828">
        <v>2558</v>
      </c>
      <c r="Y828" t="str">
        <f t="shared" si="287"/>
        <v>Low</v>
      </c>
      <c r="Z828" t="s">
        <v>4481</v>
      </c>
      <c r="AA828">
        <v>0</v>
      </c>
      <c r="AB828" t="str">
        <f t="shared" si="288"/>
        <v>Symbolic Poster</v>
      </c>
      <c r="AC828" t="s">
        <v>4482</v>
      </c>
      <c r="AD828" t="s">
        <v>4483</v>
      </c>
      <c r="AE828">
        <v>238</v>
      </c>
      <c r="AF828" t="str">
        <f t="shared" si="289"/>
        <v>Very Low</v>
      </c>
      <c r="AG828" t="s">
        <v>9</v>
      </c>
      <c r="AH828" t="s">
        <v>10</v>
      </c>
      <c r="AI828" t="s">
        <v>2606</v>
      </c>
      <c r="AJ828" t="str">
        <f t="shared" si="290"/>
        <v>Adult</v>
      </c>
      <c r="AK828">
        <f t="shared" ref="AK828:AM828" si="298">AK827</f>
        <v>58000000</v>
      </c>
      <c r="AL828" t="str">
        <f t="shared" si="291"/>
        <v>Medium Budget</v>
      </c>
      <c r="AM828">
        <f t="shared" si="298"/>
        <v>2012</v>
      </c>
      <c r="AN828">
        <f t="shared" si="292"/>
        <v>13</v>
      </c>
      <c r="AO828" t="str">
        <f t="shared" si="293"/>
        <v>Modern Classic</v>
      </c>
      <c r="AP828">
        <v>722</v>
      </c>
      <c r="AQ828" t="str">
        <f t="shared" si="294"/>
        <v>Very Low</v>
      </c>
      <c r="AR828">
        <v>7</v>
      </c>
      <c r="AS828" t="str">
        <f t="shared" si="295"/>
        <v>Good</v>
      </c>
      <c r="AT828">
        <v>1.33</v>
      </c>
      <c r="AU828" t="str">
        <f t="shared" si="296"/>
        <v>Classic</v>
      </c>
      <c r="AV828">
        <v>0</v>
      </c>
      <c r="AW828" t="str">
        <f t="shared" si="297"/>
        <v>Very Low</v>
      </c>
    </row>
    <row r="829" spans="1:49" x14ac:dyDescent="0.3">
      <c r="A829" t="s">
        <v>0</v>
      </c>
      <c r="B829" t="s">
        <v>3749</v>
      </c>
      <c r="C829">
        <v>117</v>
      </c>
      <c r="D829" t="str">
        <f t="shared" si="277"/>
        <v>Low</v>
      </c>
      <c r="E829">
        <v>136</v>
      </c>
      <c r="F829" t="str">
        <f t="shared" si="278"/>
        <v>2h 16m</v>
      </c>
      <c r="G829" t="str">
        <f t="shared" si="279"/>
        <v>Long Movie</v>
      </c>
      <c r="H829">
        <v>138</v>
      </c>
      <c r="I829" t="str">
        <f t="shared" si="280"/>
        <v>Very Low</v>
      </c>
      <c r="J829">
        <v>9000</v>
      </c>
      <c r="K829" t="str">
        <f t="shared" si="281"/>
        <v>Low</v>
      </c>
      <c r="L829" t="s">
        <v>2353</v>
      </c>
      <c r="M829">
        <v>18000</v>
      </c>
      <c r="N829" t="str">
        <f t="shared" si="282"/>
        <v>Medium</v>
      </c>
      <c r="O829">
        <v>60984028</v>
      </c>
      <c r="P829" t="str">
        <f t="shared" si="283"/>
        <v>Hit</v>
      </c>
      <c r="Q829" t="s">
        <v>1895</v>
      </c>
      <c r="R829" t="str">
        <f t="shared" si="284"/>
        <v>Drama</v>
      </c>
      <c r="S829">
        <f t="shared" si="285"/>
        <v>3</v>
      </c>
      <c r="T829" t="s">
        <v>559</v>
      </c>
      <c r="U829" t="s">
        <v>4484</v>
      </c>
      <c r="V829">
        <v>259519</v>
      </c>
      <c r="W829" t="str">
        <f t="shared" si="286"/>
        <v>High</v>
      </c>
      <c r="X829">
        <v>45271</v>
      </c>
      <c r="Y829" t="str">
        <f t="shared" si="287"/>
        <v>Medium</v>
      </c>
      <c r="Z829" t="s">
        <v>747</v>
      </c>
      <c r="AA829">
        <v>2</v>
      </c>
      <c r="AB829" t="str">
        <f t="shared" si="288"/>
        <v>Duo/Trio Poster</v>
      </c>
      <c r="AC829" t="s">
        <v>4485</v>
      </c>
      <c r="AD829" t="s">
        <v>4486</v>
      </c>
      <c r="AE829">
        <v>431</v>
      </c>
      <c r="AF829" t="str">
        <f t="shared" si="289"/>
        <v>Very Low</v>
      </c>
      <c r="AG829" t="s">
        <v>9</v>
      </c>
      <c r="AH829" t="s">
        <v>10</v>
      </c>
      <c r="AI829" t="s">
        <v>556</v>
      </c>
      <c r="AJ829" t="str">
        <f t="shared" si="290"/>
        <v>Adult</v>
      </c>
      <c r="AK829">
        <v>57000000</v>
      </c>
      <c r="AL829" t="str">
        <f t="shared" si="291"/>
        <v>Medium Budget</v>
      </c>
      <c r="AM829">
        <v>1997</v>
      </c>
      <c r="AN829">
        <f t="shared" si="292"/>
        <v>28</v>
      </c>
      <c r="AO829" t="str">
        <f t="shared" si="293"/>
        <v>Old Classic</v>
      </c>
      <c r="AP829">
        <v>14000</v>
      </c>
      <c r="AQ829" t="str">
        <f t="shared" si="294"/>
        <v>Medium</v>
      </c>
      <c r="AR829">
        <v>7.5</v>
      </c>
      <c r="AS829" t="str">
        <f t="shared" si="295"/>
        <v>Good</v>
      </c>
      <c r="AT829">
        <v>2.35</v>
      </c>
      <c r="AU829" t="str">
        <f t="shared" si="296"/>
        <v>Cinematic Widescreen</v>
      </c>
      <c r="AV829">
        <v>11000</v>
      </c>
      <c r="AW829" t="str">
        <f t="shared" si="297"/>
        <v>Medium</v>
      </c>
    </row>
    <row r="830" spans="1:49" x14ac:dyDescent="0.3">
      <c r="A830" t="s">
        <v>0</v>
      </c>
      <c r="B830" t="s">
        <v>4487</v>
      </c>
      <c r="C830">
        <v>157</v>
      </c>
      <c r="D830" t="str">
        <f t="shared" si="277"/>
        <v>Low</v>
      </c>
      <c r="E830">
        <v>116</v>
      </c>
      <c r="F830" t="str">
        <f t="shared" si="278"/>
        <v>1h 56m</v>
      </c>
      <c r="G830" t="str">
        <f t="shared" si="279"/>
        <v>Standard Movie</v>
      </c>
      <c r="H830">
        <v>51</v>
      </c>
      <c r="I830" t="str">
        <f t="shared" si="280"/>
        <v>Very Low</v>
      </c>
      <c r="J830">
        <v>622</v>
      </c>
      <c r="K830" t="str">
        <f t="shared" si="281"/>
        <v>Very Low</v>
      </c>
      <c r="L830" t="s">
        <v>4488</v>
      </c>
      <c r="M830">
        <v>11000</v>
      </c>
      <c r="N830" t="str">
        <f t="shared" si="282"/>
        <v>Medium</v>
      </c>
      <c r="O830">
        <v>36931089</v>
      </c>
      <c r="P830" t="str">
        <f t="shared" si="283"/>
        <v>Average</v>
      </c>
      <c r="Q830" t="s">
        <v>1642</v>
      </c>
      <c r="R830" t="str">
        <f t="shared" si="284"/>
        <v>Comedy</v>
      </c>
      <c r="S830">
        <f t="shared" si="285"/>
        <v>1</v>
      </c>
      <c r="T830" t="s">
        <v>2151</v>
      </c>
      <c r="U830" t="s">
        <v>4489</v>
      </c>
      <c r="V830">
        <v>70681</v>
      </c>
      <c r="W830" t="str">
        <f t="shared" si="286"/>
        <v>Medium</v>
      </c>
      <c r="X830">
        <v>16484</v>
      </c>
      <c r="Y830" t="str">
        <f t="shared" si="287"/>
        <v>Medium</v>
      </c>
      <c r="Z830" t="s">
        <v>2072</v>
      </c>
      <c r="AA830">
        <v>2</v>
      </c>
      <c r="AB830" t="str">
        <f t="shared" si="288"/>
        <v>Duo/Trio Poster</v>
      </c>
      <c r="AC830" t="s">
        <v>4490</v>
      </c>
      <c r="AD830" t="s">
        <v>4491</v>
      </c>
      <c r="AE830">
        <v>198</v>
      </c>
      <c r="AF830" t="str">
        <f t="shared" si="289"/>
        <v>Very Low</v>
      </c>
      <c r="AG830" t="s">
        <v>9</v>
      </c>
      <c r="AH830" t="s">
        <v>10</v>
      </c>
      <c r="AI830" t="s">
        <v>556</v>
      </c>
      <c r="AJ830" t="str">
        <f t="shared" si="290"/>
        <v>Adult</v>
      </c>
      <c r="AK830">
        <v>70000000</v>
      </c>
      <c r="AL830" t="str">
        <f t="shared" si="291"/>
        <v>Medium Budget</v>
      </c>
      <c r="AM830">
        <v>2012</v>
      </c>
      <c r="AN830">
        <f t="shared" si="292"/>
        <v>13</v>
      </c>
      <c r="AO830" t="str">
        <f t="shared" si="293"/>
        <v>Modern Classic</v>
      </c>
      <c r="AP830">
        <v>3000</v>
      </c>
      <c r="AQ830" t="str">
        <f t="shared" si="294"/>
        <v>Low</v>
      </c>
      <c r="AR830">
        <v>5.6</v>
      </c>
      <c r="AS830" t="str">
        <f t="shared" si="295"/>
        <v>Below Average</v>
      </c>
      <c r="AT830">
        <v>2.35</v>
      </c>
      <c r="AU830" t="str">
        <f t="shared" si="296"/>
        <v>Cinematic Widescreen</v>
      </c>
      <c r="AV830">
        <v>12000</v>
      </c>
      <c r="AW830" t="str">
        <f t="shared" si="297"/>
        <v>Medium</v>
      </c>
    </row>
    <row r="831" spans="1:49" x14ac:dyDescent="0.3">
      <c r="A831" t="s">
        <v>0</v>
      </c>
      <c r="B831" t="s">
        <v>470</v>
      </c>
      <c r="C831">
        <v>60</v>
      </c>
      <c r="D831" t="str">
        <f t="shared" si="277"/>
        <v>Low</v>
      </c>
      <c r="E831">
        <v>103</v>
      </c>
      <c r="F831" t="str">
        <f t="shared" si="278"/>
        <v>1h 43m</v>
      </c>
      <c r="G831" t="str">
        <f t="shared" si="279"/>
        <v>Standard Movie</v>
      </c>
      <c r="H831">
        <v>357</v>
      </c>
      <c r="I831" t="str">
        <f t="shared" si="280"/>
        <v>Very Low</v>
      </c>
      <c r="J831">
        <v>40</v>
      </c>
      <c r="K831" t="str">
        <f t="shared" si="281"/>
        <v>Very Low</v>
      </c>
      <c r="L831" t="s">
        <v>4492</v>
      </c>
      <c r="M831">
        <v>2000</v>
      </c>
      <c r="N831" t="str">
        <f t="shared" si="282"/>
        <v>Low</v>
      </c>
      <c r="O831">
        <v>51317350</v>
      </c>
      <c r="P831" t="str">
        <f t="shared" si="283"/>
        <v>Hit</v>
      </c>
      <c r="Q831" t="s">
        <v>14</v>
      </c>
      <c r="R831" t="str">
        <f t="shared" si="284"/>
        <v>Action</v>
      </c>
      <c r="S831">
        <f t="shared" si="285"/>
        <v>3</v>
      </c>
      <c r="T831" t="s">
        <v>507</v>
      </c>
      <c r="U831" t="s">
        <v>4493</v>
      </c>
      <c r="V831">
        <v>78343</v>
      </c>
      <c r="W831" t="str">
        <f t="shared" si="286"/>
        <v>Medium</v>
      </c>
      <c r="X831">
        <v>2710</v>
      </c>
      <c r="Y831" t="str">
        <f t="shared" si="287"/>
        <v>Low</v>
      </c>
      <c r="Z831" t="s">
        <v>4494</v>
      </c>
      <c r="AA831">
        <v>0</v>
      </c>
      <c r="AB831" t="str">
        <f t="shared" si="288"/>
        <v>Symbolic Poster</v>
      </c>
      <c r="AC831" t="s">
        <v>4495</v>
      </c>
      <c r="AD831" t="s">
        <v>4496</v>
      </c>
      <c r="AE831">
        <v>139</v>
      </c>
      <c r="AF831" t="str">
        <f t="shared" si="289"/>
        <v>Very Low</v>
      </c>
      <c r="AG831" t="s">
        <v>9</v>
      </c>
      <c r="AH831" t="s">
        <v>10</v>
      </c>
      <c r="AI831" t="s">
        <v>11</v>
      </c>
      <c r="AJ831" t="str">
        <f t="shared" si="290"/>
        <v>Teen</v>
      </c>
      <c r="AK831">
        <v>57000000</v>
      </c>
      <c r="AL831" t="str">
        <f t="shared" si="291"/>
        <v>Medium Budget</v>
      </c>
      <c r="AM831">
        <v>1996</v>
      </c>
      <c r="AN831">
        <f t="shared" si="292"/>
        <v>29</v>
      </c>
      <c r="AO831" t="str">
        <f t="shared" si="293"/>
        <v>Old Classic</v>
      </c>
      <c r="AP831">
        <v>663</v>
      </c>
      <c r="AQ831" t="str">
        <f t="shared" si="294"/>
        <v>Very Low</v>
      </c>
      <c r="AR831">
        <v>6.4</v>
      </c>
      <c r="AS831" t="str">
        <f t="shared" si="295"/>
        <v>Average</v>
      </c>
      <c r="AT831">
        <v>2.35</v>
      </c>
      <c r="AU831" t="str">
        <f t="shared" si="296"/>
        <v>Cinematic Widescreen</v>
      </c>
      <c r="AV831">
        <v>0</v>
      </c>
      <c r="AW831" t="str">
        <f t="shared" si="297"/>
        <v>Very Low</v>
      </c>
    </row>
    <row r="832" spans="1:49" x14ac:dyDescent="0.3">
      <c r="A832" t="s">
        <v>0</v>
      </c>
      <c r="B832" t="s">
        <v>231</v>
      </c>
      <c r="C832">
        <v>117</v>
      </c>
      <c r="D832" t="str">
        <f t="shared" si="277"/>
        <v>Low</v>
      </c>
      <c r="E832">
        <v>97</v>
      </c>
      <c r="F832" t="str">
        <f t="shared" si="278"/>
        <v>1h 37m</v>
      </c>
      <c r="G832" t="str">
        <f t="shared" si="279"/>
        <v>Standard Movie</v>
      </c>
      <c r="H832">
        <v>420</v>
      </c>
      <c r="I832" t="str">
        <f t="shared" si="280"/>
        <v>Very Low</v>
      </c>
      <c r="J832">
        <v>455</v>
      </c>
      <c r="K832" t="str">
        <f t="shared" si="281"/>
        <v>Very Low</v>
      </c>
      <c r="L832" t="s">
        <v>223</v>
      </c>
      <c r="M832">
        <v>4000</v>
      </c>
      <c r="N832" t="str">
        <f t="shared" si="282"/>
        <v>Low</v>
      </c>
      <c r="O832">
        <v>28328132</v>
      </c>
      <c r="P832" t="str">
        <f t="shared" si="283"/>
        <v>Average</v>
      </c>
      <c r="Q832" t="s">
        <v>4497</v>
      </c>
      <c r="R832" t="str">
        <f t="shared" si="284"/>
        <v>Action</v>
      </c>
      <c r="S832">
        <f t="shared" si="285"/>
        <v>4</v>
      </c>
      <c r="T832" t="s">
        <v>464</v>
      </c>
      <c r="U832" t="s">
        <v>4498</v>
      </c>
      <c r="V832">
        <v>38298</v>
      </c>
      <c r="W832" t="str">
        <f t="shared" si="286"/>
        <v>Low</v>
      </c>
      <c r="X832">
        <v>9814</v>
      </c>
      <c r="Y832" t="str">
        <f t="shared" si="287"/>
        <v>Low</v>
      </c>
      <c r="Z832" t="s">
        <v>4499</v>
      </c>
      <c r="AA832">
        <v>2</v>
      </c>
      <c r="AB832" t="str">
        <f t="shared" si="288"/>
        <v>Duo/Trio Poster</v>
      </c>
      <c r="AC832" t="s">
        <v>4500</v>
      </c>
      <c r="AD832" t="s">
        <v>4501</v>
      </c>
      <c r="AE832">
        <v>147</v>
      </c>
      <c r="AF832" t="str">
        <f t="shared" si="289"/>
        <v>Very Low</v>
      </c>
      <c r="AG832" t="s">
        <v>9</v>
      </c>
      <c r="AH832" t="s">
        <v>10</v>
      </c>
      <c r="AI832" t="s">
        <v>11</v>
      </c>
      <c r="AJ832" t="str">
        <f t="shared" si="290"/>
        <v>Teen</v>
      </c>
      <c r="AK832">
        <v>58000000</v>
      </c>
      <c r="AL832" t="str">
        <f t="shared" si="291"/>
        <v>Medium Budget</v>
      </c>
      <c r="AM832">
        <v>2004</v>
      </c>
      <c r="AN832">
        <f t="shared" si="292"/>
        <v>21</v>
      </c>
      <c r="AO832" t="str">
        <f t="shared" si="293"/>
        <v>Old Classic</v>
      </c>
      <c r="AP832">
        <v>3000</v>
      </c>
      <c r="AQ832" t="str">
        <f t="shared" si="294"/>
        <v>Low</v>
      </c>
      <c r="AR832">
        <v>6.3</v>
      </c>
      <c r="AS832" t="str">
        <f t="shared" si="295"/>
        <v>Average</v>
      </c>
      <c r="AT832">
        <v>2.35</v>
      </c>
      <c r="AU832" t="str">
        <f t="shared" si="296"/>
        <v>Cinematic Widescreen</v>
      </c>
      <c r="AV832">
        <v>782</v>
      </c>
      <c r="AW832" t="str">
        <f t="shared" si="297"/>
        <v>Very Low</v>
      </c>
    </row>
    <row r="833" spans="1:49" x14ac:dyDescent="0.3">
      <c r="A833" t="s">
        <v>0</v>
      </c>
      <c r="B833" t="s">
        <v>4502</v>
      </c>
      <c r="C833">
        <v>287</v>
      </c>
      <c r="D833" t="str">
        <f t="shared" si="277"/>
        <v>Medium</v>
      </c>
      <c r="E833">
        <v>96</v>
      </c>
      <c r="F833" t="str">
        <f t="shared" si="278"/>
        <v>1h 36m</v>
      </c>
      <c r="G833" t="str">
        <f t="shared" si="279"/>
        <v>Standard Movie</v>
      </c>
      <c r="H833">
        <v>83</v>
      </c>
      <c r="I833" t="str">
        <f t="shared" si="280"/>
        <v>Very Low</v>
      </c>
      <c r="J833">
        <v>1000</v>
      </c>
      <c r="K833" t="str">
        <f t="shared" si="281"/>
        <v>Very Low</v>
      </c>
      <c r="L833" t="s">
        <v>4503</v>
      </c>
      <c r="M833">
        <v>12000</v>
      </c>
      <c r="N833" t="str">
        <f t="shared" si="282"/>
        <v>Medium</v>
      </c>
      <c r="O833">
        <v>51774002</v>
      </c>
      <c r="P833" t="str">
        <f t="shared" si="283"/>
        <v>Hit</v>
      </c>
      <c r="Q833" t="s">
        <v>1335</v>
      </c>
      <c r="R833" t="str">
        <f t="shared" si="284"/>
        <v>Action</v>
      </c>
      <c r="S833">
        <f t="shared" si="285"/>
        <v>3</v>
      </c>
      <c r="T833" t="s">
        <v>676</v>
      </c>
      <c r="U833" t="s">
        <v>4504</v>
      </c>
      <c r="V833">
        <v>87745</v>
      </c>
      <c r="W833" t="str">
        <f t="shared" si="286"/>
        <v>Medium</v>
      </c>
      <c r="X833">
        <v>16121</v>
      </c>
      <c r="Y833" t="str">
        <f t="shared" si="287"/>
        <v>Medium</v>
      </c>
      <c r="Z833" t="s">
        <v>4505</v>
      </c>
      <c r="AA833">
        <v>1</v>
      </c>
      <c r="AB833" t="str">
        <f t="shared" si="288"/>
        <v>Solo Star Poster</v>
      </c>
      <c r="AC833" t="s">
        <v>4506</v>
      </c>
      <c r="AD833" t="s">
        <v>4507</v>
      </c>
      <c r="AE833">
        <v>331</v>
      </c>
      <c r="AF833" t="str">
        <f t="shared" si="289"/>
        <v>Very Low</v>
      </c>
      <c r="AG833" t="s">
        <v>9</v>
      </c>
      <c r="AH833" t="s">
        <v>10</v>
      </c>
      <c r="AI833" t="s">
        <v>11</v>
      </c>
      <c r="AJ833" t="str">
        <f t="shared" si="290"/>
        <v>Teen</v>
      </c>
      <c r="AK833">
        <v>57000000</v>
      </c>
      <c r="AL833" t="str">
        <f t="shared" si="291"/>
        <v>Medium Budget</v>
      </c>
      <c r="AM833">
        <v>2011</v>
      </c>
      <c r="AN833">
        <f t="shared" si="292"/>
        <v>14</v>
      </c>
      <c r="AO833" t="str">
        <f t="shared" si="293"/>
        <v>Modern Classic</v>
      </c>
      <c r="AP833">
        <v>1000</v>
      </c>
      <c r="AQ833" t="str">
        <f t="shared" si="294"/>
        <v>Very Low</v>
      </c>
      <c r="AR833">
        <v>4.3</v>
      </c>
      <c r="AS833" t="str">
        <f t="shared" si="295"/>
        <v>Poor</v>
      </c>
      <c r="AT833">
        <v>2.35</v>
      </c>
      <c r="AU833" t="str">
        <f t="shared" si="296"/>
        <v>Cinematic Widescreen</v>
      </c>
      <c r="AV833">
        <v>18000</v>
      </c>
      <c r="AW833" t="str">
        <f t="shared" si="297"/>
        <v>Medium</v>
      </c>
    </row>
    <row r="834" spans="1:49" x14ac:dyDescent="0.3">
      <c r="A834" t="s">
        <v>0</v>
      </c>
      <c r="B834" t="s">
        <v>4508</v>
      </c>
      <c r="C834">
        <v>96</v>
      </c>
      <c r="D834" t="str">
        <f t="shared" si="277"/>
        <v>Low</v>
      </c>
      <c r="E834">
        <v>131</v>
      </c>
      <c r="F834" t="str">
        <f t="shared" si="278"/>
        <v>2h 11m</v>
      </c>
      <c r="G834" t="str">
        <f t="shared" si="279"/>
        <v>Long Movie</v>
      </c>
      <c r="H834">
        <v>108</v>
      </c>
      <c r="I834" t="str">
        <f t="shared" si="280"/>
        <v>Very Low</v>
      </c>
      <c r="J834">
        <v>58</v>
      </c>
      <c r="K834" t="str">
        <f t="shared" si="281"/>
        <v>Very Low</v>
      </c>
      <c r="L834" t="s">
        <v>4509</v>
      </c>
      <c r="M834">
        <v>23000</v>
      </c>
      <c r="N834" t="str">
        <f t="shared" si="282"/>
        <v>Medium</v>
      </c>
      <c r="O834">
        <v>25528495</v>
      </c>
      <c r="P834" t="str">
        <f t="shared" si="283"/>
        <v>Average</v>
      </c>
      <c r="Q834" t="s">
        <v>4510</v>
      </c>
      <c r="R834" t="str">
        <f t="shared" si="284"/>
        <v>Drama</v>
      </c>
      <c r="S834">
        <f t="shared" si="285"/>
        <v>4</v>
      </c>
      <c r="T834" t="s">
        <v>30</v>
      </c>
      <c r="U834" t="s">
        <v>4511</v>
      </c>
      <c r="V834">
        <v>28099</v>
      </c>
      <c r="W834" t="str">
        <f t="shared" si="286"/>
        <v>Low</v>
      </c>
      <c r="X834">
        <v>23325</v>
      </c>
      <c r="Y834" t="str">
        <f t="shared" si="287"/>
        <v>Medium</v>
      </c>
      <c r="Z834" t="s">
        <v>4512</v>
      </c>
      <c r="AA834">
        <v>2</v>
      </c>
      <c r="AB834" t="str">
        <f t="shared" si="288"/>
        <v>Duo/Trio Poster</v>
      </c>
      <c r="AC834" t="s">
        <v>4513</v>
      </c>
      <c r="AD834" t="s">
        <v>4514</v>
      </c>
      <c r="AE834">
        <v>220</v>
      </c>
      <c r="AF834" t="str">
        <f t="shared" si="289"/>
        <v>Very Low</v>
      </c>
      <c r="AG834" t="s">
        <v>9</v>
      </c>
      <c r="AH834" t="s">
        <v>28</v>
      </c>
      <c r="AI834" t="s">
        <v>556</v>
      </c>
      <c r="AJ834" t="str">
        <f t="shared" si="290"/>
        <v>Adult</v>
      </c>
      <c r="AK834">
        <v>57000000</v>
      </c>
      <c r="AL834" t="str">
        <f t="shared" si="291"/>
        <v>Medium Budget</v>
      </c>
      <c r="AM834">
        <v>2001</v>
      </c>
      <c r="AN834">
        <f t="shared" si="292"/>
        <v>24</v>
      </c>
      <c r="AO834" t="str">
        <f t="shared" si="293"/>
        <v>Old Classic</v>
      </c>
      <c r="AP834">
        <v>243</v>
      </c>
      <c r="AQ834" t="str">
        <f t="shared" si="294"/>
        <v>Very Low</v>
      </c>
      <c r="AR834">
        <v>5.9</v>
      </c>
      <c r="AS834" t="str">
        <f t="shared" si="295"/>
        <v>Below Average</v>
      </c>
      <c r="AT834">
        <v>2.35</v>
      </c>
      <c r="AU834" t="str">
        <f t="shared" si="296"/>
        <v>Cinematic Widescreen</v>
      </c>
      <c r="AV834">
        <v>0</v>
      </c>
      <c r="AW834" t="str">
        <f t="shared" si="297"/>
        <v>Very Low</v>
      </c>
    </row>
    <row r="835" spans="1:49" x14ac:dyDescent="0.3">
      <c r="A835" t="s">
        <v>0</v>
      </c>
      <c r="B835" t="str">
        <f>B834</f>
        <v>John Madden</v>
      </c>
      <c r="C835">
        <v>26</v>
      </c>
      <c r="D835" t="str">
        <f t="shared" ref="D835:D898" si="299">IF(C835&lt;=50,"Very Low",
IF(C835&lt;=200,"Low",
IF(C835&lt;=500,"Medium",
IF(C835&lt;=1000,"High","Very High"))))</f>
        <v>Very Low</v>
      </c>
      <c r="E835">
        <v>22</v>
      </c>
      <c r="F835" t="str">
        <f t="shared" ref="F835:F898" si="300">INT(E835/60) &amp; "h " &amp; MOD(E835,60) &amp; "m"</f>
        <v>0h 22m</v>
      </c>
      <c r="G835" t="str">
        <f t="shared" ref="G835:G898" si="301">IF(E835&lt;60,"Short Film",IF(E835&lt;90,"Featurette",IF(E835&lt;=120,"Standard Movie",IF(E835&lt;=180,"Long Movie","Epic"))))</f>
        <v>Short Film</v>
      </c>
      <c r="H835">
        <f>H834</f>
        <v>108</v>
      </c>
      <c r="I835" t="str">
        <f t="shared" ref="I835:I898" si="302">IF(H835&lt;=1000,"Very Low",IF(H835&lt;=10000,"Low",IF(H835&lt;=50000,"Medium",IF(H835&lt;=200000,"High","Very High"))))</f>
        <v>Very Low</v>
      </c>
      <c r="J835">
        <v>676</v>
      </c>
      <c r="K835" t="str">
        <f t="shared" ref="K835:K898" si="303">IF(J835&lt;=1000,"Very Low",IF(J835&lt;=10000,"Low",IF(J835&lt;=50000,"Medium",IF(J835&lt;=200000,"High","Very High"))))</f>
        <v>Very Low</v>
      </c>
      <c r="L835" t="s">
        <v>4515</v>
      </c>
      <c r="M835">
        <v>883</v>
      </c>
      <c r="N835" t="str">
        <f t="shared" ref="N835:N898" si="304">IF(A835&lt;=1000,"Very Low",
IF(M835&lt;=10000,"Low",IF(M835&lt;=50000,"Medium",IF(M835&lt;=200000,"High","Very High"))))</f>
        <v>Low</v>
      </c>
      <c r="O835">
        <f>O834</f>
        <v>25528495</v>
      </c>
      <c r="P835" t="str">
        <f t="shared" ref="P835:P898" si="305">IF(AND(O835&gt;=500000000),"Blockbuster",
IF(AND(O835&gt;=200000000,O835&lt;=499999999),"Superhit",
IF(AND(O835&gt;=50000000,O835&lt;=199999999),"Hit",
IF(AND(O835&gt;=10000000,O835&lt;=49999999),"Average",
IF(AND(O835&lt;=10000000),"Flop","")))))</f>
        <v>Average</v>
      </c>
      <c r="Q835" t="s">
        <v>1652</v>
      </c>
      <c r="R835" t="str">
        <f t="shared" ref="R835:R898" si="306">LEFT(Q835, FIND("|",Q835&amp;"|")-1)</f>
        <v>Comedy</v>
      </c>
      <c r="S835">
        <f t="shared" ref="S835:S898" si="307">LEN(Q835)-LEN(SUBSTITUTE(Q835,"|",""))+1</f>
        <v>2</v>
      </c>
      <c r="T835" t="s">
        <v>4516</v>
      </c>
      <c r="U835" t="s">
        <v>4517</v>
      </c>
      <c r="V835">
        <v>26992</v>
      </c>
      <c r="W835" t="str">
        <f t="shared" ref="W835:W898" si="308">IF(V835&lt;=10000,"Very Low",IF(V835&lt;=50000,"Low",IF(V835&lt;=200000,"Medium",IF(V835&lt;=500000,"High","Very High"))))</f>
        <v>Low</v>
      </c>
      <c r="X835">
        <v>4115</v>
      </c>
      <c r="Y835" t="str">
        <f t="shared" ref="Y835:Y898" si="309">IF(X835&lt;=1000,"Very Low",IF(X835&lt;=10000,"Low",IF(X835&lt;=50000,"Medium",IF(X835&lt;=200000,"High","Very High"))))</f>
        <v>Low</v>
      </c>
      <c r="Z835" t="s">
        <v>4518</v>
      </c>
      <c r="AA835">
        <v>1</v>
      </c>
      <c r="AB835" t="str">
        <f t="shared" ref="AB835:AB898" si="310">IF(AA835=0,"Symbolic Poster",IF(AA835=1,"Solo Star Poster",IF(AA835&lt;=3,"Duo/Trio Poster","Ensemble Poster")))</f>
        <v>Solo Star Poster</v>
      </c>
      <c r="AC835" t="s">
        <v>4519</v>
      </c>
      <c r="AD835" t="s">
        <v>4520</v>
      </c>
      <c r="AE835">
        <v>54</v>
      </c>
      <c r="AF835" t="str">
        <f t="shared" ref="AF835:AF898" si="311">IF(AE835&lt;=500,"Very Low",IF(AE835&lt;=2000,"Low",IF(AE835&lt;=5000,"Medium",IF(AE835&lt;=15000,"High","Very High"))))</f>
        <v>Very Low</v>
      </c>
      <c r="AG835" t="s">
        <v>9</v>
      </c>
      <c r="AH835" t="s">
        <v>10</v>
      </c>
      <c r="AI835" t="str">
        <f t="shared" ref="AI835:AM835" si="312">AI834</f>
        <v>R</v>
      </c>
      <c r="AJ835" t="str">
        <f t="shared" ref="AJ835:AJ898" si="313">IF(OR(AI835="G",AI835="PG",AI835="U",AI835="TV-Y",AI835="TV-G"),"Family",IF(OR(AI835="PG-13",AI835="UA",AI835="TV-14"),"Teen",IF(OR(AI835="R",AI835="NC-17",AI835="A",AI835="TV-MA"),"Adult",IF(AI835="Not Rated","No Rating","Other/Unknown"))))</f>
        <v>Adult</v>
      </c>
      <c r="AK835">
        <f t="shared" si="312"/>
        <v>57000000</v>
      </c>
      <c r="AL835" t="str">
        <f t="shared" ref="AL835:AL898" si="314">IF(AK835&gt;=200000000,"Very High Budget",
IF(AND(AK835&gt;=100000000,AK835&lt;=199999999),"High Budget",
IF(AND(AK835&gt;=30000000,AK835&lt;=99999999),"Medium Budget",
IF(AK835&lt;30000000,"Low Budget",""))))</f>
        <v>Medium Budget</v>
      </c>
      <c r="AM835">
        <f t="shared" si="312"/>
        <v>2001</v>
      </c>
      <c r="AN835">
        <f t="shared" ref="AN835:AN898" si="315">$AY$20-AM835</f>
        <v>24</v>
      </c>
      <c r="AO835" t="str">
        <f t="shared" ref="AO835:AO898" si="316">IF(AN835&lt;=5,"Recent",IF(AND(AN835&gt;=6,AN835&lt;=15),"Modern Classic",IF(AN835&gt;15,"Old Classic","")))</f>
        <v>Old Classic</v>
      </c>
      <c r="AP835">
        <v>701</v>
      </c>
      <c r="AQ835" t="str">
        <f t="shared" ref="AQ835:AQ898" si="317">IF(AP835&lt;=1000,"Very Low",IF(AP835&lt;=10000,"Low",IF(AP835&lt;=50000,"Medium",IF(AP835&lt;=200000,"High","Very High"))))</f>
        <v>Very Low</v>
      </c>
      <c r="AR835">
        <v>6.7</v>
      </c>
      <c r="AS835" t="str">
        <f t="shared" ref="AS835:AS898" si="318">IF(AND(AR835&gt;=9,AR835&lt;=10),"Master Piece",
IF(AND(AR835&gt;=8,AR835&lt;9),"Excellent",
IF(AND(AR835&gt;=7,AR835&lt;8),"Good",
IF(AND(AR835&gt;=6,AR835&lt;7),"Average",
IF(AND(AR835&gt;=5,AR835&lt;6),"Below Average",
IF(AND(AR835&gt;=4,AR835&lt;5),"Poor",
IF(AND(AR835&gt;=3,AR835&lt;4),"Very Poor",
IF(AND(AR835&gt;=0,AR835&lt;3),"Terrible",""))))))))</f>
        <v>Average</v>
      </c>
      <c r="AT835">
        <v>16</v>
      </c>
      <c r="AU835" t="str">
        <f t="shared" ref="AU835:AU898" si="319">IF(AND(AT835&gt;=1.3,AT835&lt;=1.4),"Classic",IF(AND(AT835&gt;=1.7,AT835&lt;=1.9),"HDTV / Widescreen",IF(AND(AT835&gt;=2.2,AT835&lt;=2.4),"Cinematic Widescreen",IF(AND(AT835&gt;=1.4,AT835&lt;=1.6),"Standard Academy",IF(AT835&gt;=2.4,"Ultra Widescreen","")))))</f>
        <v>Ultra Widescreen</v>
      </c>
      <c r="AV835">
        <v>0</v>
      </c>
      <c r="AW835" t="str">
        <f t="shared" ref="AW835:AW898" si="320">IF(AV835&lt;=1000,"Very Low",IF(AV835&lt;=10000,"Low",IF(AV835&lt;=50000,"Medium",IF(AV835&lt;=200000,"High","Very High"))))</f>
        <v>Very Low</v>
      </c>
    </row>
    <row r="836" spans="1:49" x14ac:dyDescent="0.3">
      <c r="A836" t="s">
        <v>0</v>
      </c>
      <c r="B836" t="s">
        <v>2583</v>
      </c>
      <c r="C836">
        <v>125</v>
      </c>
      <c r="D836" t="str">
        <f t="shared" si="299"/>
        <v>Low</v>
      </c>
      <c r="E836">
        <v>95</v>
      </c>
      <c r="F836" t="str">
        <f t="shared" si="300"/>
        <v>1h 35m</v>
      </c>
      <c r="G836" t="str">
        <f t="shared" si="301"/>
        <v>Standard Movie</v>
      </c>
      <c r="H836">
        <v>163</v>
      </c>
      <c r="I836" t="str">
        <f t="shared" si="302"/>
        <v>Very Low</v>
      </c>
      <c r="J836">
        <v>650</v>
      </c>
      <c r="K836" t="str">
        <f t="shared" si="303"/>
        <v>Very Low</v>
      </c>
      <c r="L836" t="s">
        <v>61</v>
      </c>
      <c r="M836">
        <v>14000</v>
      </c>
      <c r="N836" t="str">
        <f t="shared" si="304"/>
        <v>Medium</v>
      </c>
      <c r="O836">
        <v>113006880</v>
      </c>
      <c r="P836" t="str">
        <f t="shared" si="305"/>
        <v>Hit</v>
      </c>
      <c r="Q836" t="s">
        <v>4521</v>
      </c>
      <c r="R836" t="str">
        <f t="shared" si="306"/>
        <v>Action</v>
      </c>
      <c r="S836">
        <f t="shared" si="307"/>
        <v>5</v>
      </c>
      <c r="T836" t="s">
        <v>308</v>
      </c>
      <c r="U836" t="s">
        <v>4522</v>
      </c>
      <c r="V836">
        <v>66308</v>
      </c>
      <c r="W836" t="str">
        <f t="shared" si="308"/>
        <v>Medium</v>
      </c>
      <c r="X836">
        <v>16884</v>
      </c>
      <c r="Y836" t="str">
        <f t="shared" si="309"/>
        <v>Medium</v>
      </c>
      <c r="Z836" t="s">
        <v>4154</v>
      </c>
      <c r="AA836">
        <v>0</v>
      </c>
      <c r="AB836" t="str">
        <f t="shared" si="310"/>
        <v>Symbolic Poster</v>
      </c>
      <c r="AC836" t="s">
        <v>4523</v>
      </c>
      <c r="AD836" t="s">
        <v>4524</v>
      </c>
      <c r="AE836">
        <v>225</v>
      </c>
      <c r="AF836" t="str">
        <f t="shared" si="311"/>
        <v>Very Low</v>
      </c>
      <c r="AG836" t="s">
        <v>9</v>
      </c>
      <c r="AH836" t="s">
        <v>239</v>
      </c>
      <c r="AI836" t="s">
        <v>66</v>
      </c>
      <c r="AJ836" t="str">
        <f t="shared" si="313"/>
        <v>Family</v>
      </c>
      <c r="AK836">
        <v>56000000</v>
      </c>
      <c r="AL836" t="str">
        <f t="shared" si="314"/>
        <v>Medium Budget</v>
      </c>
      <c r="AM836">
        <v>2005</v>
      </c>
      <c r="AN836">
        <f t="shared" si="315"/>
        <v>20</v>
      </c>
      <c r="AO836" t="str">
        <f t="shared" si="316"/>
        <v>Old Classic</v>
      </c>
      <c r="AP836">
        <v>799</v>
      </c>
      <c r="AQ836" t="str">
        <f t="shared" si="317"/>
        <v>Very Low</v>
      </c>
      <c r="AR836">
        <v>5.5</v>
      </c>
      <c r="AS836" t="str">
        <f t="shared" si="318"/>
        <v>Below Average</v>
      </c>
      <c r="AT836">
        <v>2.35</v>
      </c>
      <c r="AU836" t="str">
        <f t="shared" si="319"/>
        <v>Cinematic Widescreen</v>
      </c>
      <c r="AV836">
        <v>0</v>
      </c>
      <c r="AW836" t="str">
        <f t="shared" si="320"/>
        <v>Very Low</v>
      </c>
    </row>
    <row r="837" spans="1:49" x14ac:dyDescent="0.3">
      <c r="A837" t="s">
        <v>0</v>
      </c>
      <c r="B837" t="s">
        <v>4525</v>
      </c>
      <c r="C837">
        <v>117</v>
      </c>
      <c r="D837" t="str">
        <f t="shared" si="299"/>
        <v>Low</v>
      </c>
      <c r="E837">
        <v>86</v>
      </c>
      <c r="F837" t="str">
        <f t="shared" si="300"/>
        <v>1h 26m</v>
      </c>
      <c r="G837" t="str">
        <f t="shared" si="301"/>
        <v>Featurette</v>
      </c>
      <c r="H837">
        <v>10</v>
      </c>
      <c r="I837" t="str">
        <f t="shared" si="302"/>
        <v>Very Low</v>
      </c>
      <c r="J837">
        <v>348</v>
      </c>
      <c r="K837" t="str">
        <f t="shared" si="303"/>
        <v>Very Low</v>
      </c>
      <c r="L837" t="s">
        <v>4526</v>
      </c>
      <c r="M837">
        <v>12000</v>
      </c>
      <c r="N837" t="str">
        <f t="shared" si="304"/>
        <v>Medium</v>
      </c>
      <c r="O837">
        <v>45860039</v>
      </c>
      <c r="P837" t="str">
        <f t="shared" si="305"/>
        <v>Average</v>
      </c>
      <c r="Q837" t="s">
        <v>4527</v>
      </c>
      <c r="R837" t="str">
        <f t="shared" si="306"/>
        <v>Action</v>
      </c>
      <c r="S837">
        <f t="shared" si="307"/>
        <v>2</v>
      </c>
      <c r="T837" t="s">
        <v>1043</v>
      </c>
      <c r="U837" t="s">
        <v>4528</v>
      </c>
      <c r="V837">
        <v>53118</v>
      </c>
      <c r="W837" t="str">
        <f t="shared" si="308"/>
        <v>Medium</v>
      </c>
      <c r="X837">
        <v>14146</v>
      </c>
      <c r="Y837" t="str">
        <f t="shared" si="309"/>
        <v>Medium</v>
      </c>
      <c r="Z837" t="s">
        <v>4529</v>
      </c>
      <c r="AA837">
        <v>1</v>
      </c>
      <c r="AB837" t="str">
        <f t="shared" si="310"/>
        <v>Solo Star Poster</v>
      </c>
      <c r="AC837" t="s">
        <v>4530</v>
      </c>
      <c r="AD837" t="s">
        <v>4531</v>
      </c>
      <c r="AE837">
        <v>221</v>
      </c>
      <c r="AF837" t="str">
        <f t="shared" si="311"/>
        <v>Very Low</v>
      </c>
      <c r="AG837" t="s">
        <v>9</v>
      </c>
      <c r="AH837" t="s">
        <v>10</v>
      </c>
      <c r="AI837" t="s">
        <v>11</v>
      </c>
      <c r="AJ837" t="str">
        <f t="shared" si="313"/>
        <v>Teen</v>
      </c>
      <c r="AK837">
        <v>56000000</v>
      </c>
      <c r="AL837" t="str">
        <f t="shared" si="314"/>
        <v>Medium Budget</v>
      </c>
      <c r="AM837">
        <v>2004</v>
      </c>
      <c r="AN837">
        <f t="shared" si="315"/>
        <v>21</v>
      </c>
      <c r="AO837" t="str">
        <f t="shared" si="316"/>
        <v>Old Classic</v>
      </c>
      <c r="AP837">
        <v>795</v>
      </c>
      <c r="AQ837" t="str">
        <f t="shared" si="317"/>
        <v>Very Low</v>
      </c>
      <c r="AR837">
        <v>6.2</v>
      </c>
      <c r="AS837" t="str">
        <f t="shared" si="318"/>
        <v>Average</v>
      </c>
      <c r="AT837">
        <v>2.35</v>
      </c>
      <c r="AU837" t="str">
        <f t="shared" si="319"/>
        <v>Cinematic Widescreen</v>
      </c>
      <c r="AV837">
        <v>0</v>
      </c>
      <c r="AW837" t="str">
        <f t="shared" si="320"/>
        <v>Very Low</v>
      </c>
    </row>
    <row r="838" spans="1:49" x14ac:dyDescent="0.3">
      <c r="A838" t="s">
        <v>718</v>
      </c>
      <c r="B838" t="s">
        <v>406</v>
      </c>
      <c r="C838">
        <v>149</v>
      </c>
      <c r="D838" t="str">
        <f t="shared" si="299"/>
        <v>Low</v>
      </c>
      <c r="E838">
        <v>142</v>
      </c>
      <c r="F838" t="str">
        <f t="shared" si="300"/>
        <v>2h 22m</v>
      </c>
      <c r="G838" t="str">
        <f t="shared" si="301"/>
        <v>Long Movie</v>
      </c>
      <c r="H838">
        <v>0</v>
      </c>
      <c r="I838" t="str">
        <f t="shared" si="302"/>
        <v>Very Low</v>
      </c>
      <c r="J838">
        <v>194</v>
      </c>
      <c r="K838" t="str">
        <f t="shared" si="303"/>
        <v>Very Low</v>
      </c>
      <c r="L838" t="s">
        <v>4532</v>
      </c>
      <c r="M838">
        <v>15000</v>
      </c>
      <c r="N838" t="str">
        <f t="shared" si="304"/>
        <v>Medium</v>
      </c>
      <c r="O838">
        <v>329691196</v>
      </c>
      <c r="P838" t="str">
        <f t="shared" si="305"/>
        <v>Superhit</v>
      </c>
      <c r="Q838" t="s">
        <v>2498</v>
      </c>
      <c r="R838" t="str">
        <f t="shared" si="306"/>
        <v>Comedy</v>
      </c>
      <c r="S838">
        <f t="shared" si="307"/>
        <v>2</v>
      </c>
      <c r="T838" t="s">
        <v>293</v>
      </c>
      <c r="U838" t="s">
        <v>4533</v>
      </c>
      <c r="V838">
        <v>1251222</v>
      </c>
      <c r="W838" t="str">
        <f t="shared" si="308"/>
        <v>Very High</v>
      </c>
      <c r="X838">
        <v>15700</v>
      </c>
      <c r="Y838" t="str">
        <f t="shared" si="309"/>
        <v>Medium</v>
      </c>
      <c r="Z838" t="s">
        <v>4534</v>
      </c>
      <c r="AA838">
        <v>0</v>
      </c>
      <c r="AB838" t="str">
        <f t="shared" si="310"/>
        <v>Symbolic Poster</v>
      </c>
      <c r="AC838" t="s">
        <v>4535</v>
      </c>
      <c r="AD838" t="s">
        <v>4536</v>
      </c>
      <c r="AE838">
        <v>1398</v>
      </c>
      <c r="AF838" t="str">
        <f t="shared" si="311"/>
        <v>Low</v>
      </c>
      <c r="AG838" t="s">
        <v>9</v>
      </c>
      <c r="AH838" t="s">
        <v>10</v>
      </c>
      <c r="AI838" t="s">
        <v>11</v>
      </c>
      <c r="AJ838" t="str">
        <f t="shared" si="313"/>
        <v>Teen</v>
      </c>
      <c r="AK838">
        <v>55000000</v>
      </c>
      <c r="AL838" t="str">
        <f t="shared" si="314"/>
        <v>Medium Budget</v>
      </c>
      <c r="AM838">
        <v>1994</v>
      </c>
      <c r="AN838">
        <f t="shared" si="315"/>
        <v>31</v>
      </c>
      <c r="AO838" t="str">
        <f t="shared" si="316"/>
        <v>Old Classic</v>
      </c>
      <c r="AP838">
        <v>294</v>
      </c>
      <c r="AQ838" t="str">
        <f t="shared" si="317"/>
        <v>Very Low</v>
      </c>
      <c r="AR838">
        <v>8.8000000000000007</v>
      </c>
      <c r="AS838" t="str">
        <f t="shared" si="318"/>
        <v>Excellent</v>
      </c>
      <c r="AT838">
        <v>2.35</v>
      </c>
      <c r="AU838" t="str">
        <f t="shared" si="319"/>
        <v>Cinematic Widescreen</v>
      </c>
      <c r="AV838">
        <v>59000</v>
      </c>
      <c r="AW838" t="str">
        <f t="shared" si="320"/>
        <v>High</v>
      </c>
    </row>
    <row r="839" spans="1:49" x14ac:dyDescent="0.3">
      <c r="A839" t="s">
        <v>0</v>
      </c>
      <c r="B839" t="s">
        <v>3888</v>
      </c>
      <c r="C839">
        <v>131</v>
      </c>
      <c r="D839" t="str">
        <f t="shared" si="299"/>
        <v>Low</v>
      </c>
      <c r="E839">
        <v>92</v>
      </c>
      <c r="F839" t="str">
        <f t="shared" si="300"/>
        <v>1h 32m</v>
      </c>
      <c r="G839" t="str">
        <f t="shared" si="301"/>
        <v>Standard Movie</v>
      </c>
      <c r="H839">
        <v>25</v>
      </c>
      <c r="I839" t="str">
        <f t="shared" si="302"/>
        <v>Very Low</v>
      </c>
      <c r="J839">
        <v>639</v>
      </c>
      <c r="K839" t="str">
        <f t="shared" si="303"/>
        <v>Very Low</v>
      </c>
      <c r="L839" t="s">
        <v>4537</v>
      </c>
      <c r="M839">
        <v>1000</v>
      </c>
      <c r="N839" t="str">
        <f t="shared" si="304"/>
        <v>Low</v>
      </c>
      <c r="O839">
        <v>217326336</v>
      </c>
      <c r="P839" t="str">
        <f t="shared" si="305"/>
        <v>Superhit</v>
      </c>
      <c r="Q839" t="s">
        <v>3334</v>
      </c>
      <c r="R839" t="str">
        <f t="shared" si="306"/>
        <v>Animation</v>
      </c>
      <c r="S839">
        <f t="shared" si="307"/>
        <v>5</v>
      </c>
      <c r="T839" t="s">
        <v>2142</v>
      </c>
      <c r="U839" t="s">
        <v>4538</v>
      </c>
      <c r="V839">
        <v>57276</v>
      </c>
      <c r="W839" t="str">
        <f t="shared" si="308"/>
        <v>Medium</v>
      </c>
      <c r="X839">
        <v>2847</v>
      </c>
      <c r="Y839" t="str">
        <f t="shared" si="309"/>
        <v>Low</v>
      </c>
      <c r="Z839" t="s">
        <v>4539</v>
      </c>
      <c r="AA839">
        <v>0</v>
      </c>
      <c r="AB839" t="str">
        <f t="shared" si="310"/>
        <v>Symbolic Poster</v>
      </c>
      <c r="AC839" t="s">
        <v>4540</v>
      </c>
      <c r="AD839" t="s">
        <v>4541</v>
      </c>
      <c r="AE839">
        <v>146</v>
      </c>
      <c r="AF839" t="str">
        <f t="shared" si="311"/>
        <v>Very Low</v>
      </c>
      <c r="AG839" t="s">
        <v>9</v>
      </c>
      <c r="AH839" t="s">
        <v>10</v>
      </c>
      <c r="AI839" t="s">
        <v>66</v>
      </c>
      <c r="AJ839" t="str">
        <f t="shared" si="313"/>
        <v>Family</v>
      </c>
      <c r="AK839">
        <v>60000000</v>
      </c>
      <c r="AL839" t="str">
        <f t="shared" si="314"/>
        <v>Medium Budget</v>
      </c>
      <c r="AM839">
        <v>2007</v>
      </c>
      <c r="AN839">
        <f t="shared" si="315"/>
        <v>18</v>
      </c>
      <c r="AO839" t="str">
        <f t="shared" si="316"/>
        <v>Old Classic</v>
      </c>
      <c r="AP839">
        <v>718</v>
      </c>
      <c r="AQ839" t="str">
        <f t="shared" si="317"/>
        <v>Very Low</v>
      </c>
      <c r="AR839">
        <v>5.2</v>
      </c>
      <c r="AS839" t="str">
        <f t="shared" si="318"/>
        <v>Below Average</v>
      </c>
      <c r="AT839">
        <v>1.85</v>
      </c>
      <c r="AU839" t="str">
        <f t="shared" si="319"/>
        <v>HDTV / Widescreen</v>
      </c>
      <c r="AV839">
        <v>0</v>
      </c>
      <c r="AW839" t="str">
        <f t="shared" si="320"/>
        <v>Very Low</v>
      </c>
    </row>
    <row r="840" spans="1:49" x14ac:dyDescent="0.3">
      <c r="A840" t="s">
        <v>0</v>
      </c>
      <c r="B840" t="s">
        <v>1936</v>
      </c>
      <c r="C840">
        <v>150</v>
      </c>
      <c r="D840" t="str">
        <f t="shared" si="299"/>
        <v>Low</v>
      </c>
      <c r="E840">
        <v>108</v>
      </c>
      <c r="F840" t="str">
        <f t="shared" si="300"/>
        <v>1h 48m</v>
      </c>
      <c r="G840" t="str">
        <f t="shared" si="301"/>
        <v>Standard Movie</v>
      </c>
      <c r="H840">
        <v>116</v>
      </c>
      <c r="I840" t="str">
        <f t="shared" si="302"/>
        <v>Very Low</v>
      </c>
      <c r="J840">
        <v>708</v>
      </c>
      <c r="K840" t="str">
        <f t="shared" si="303"/>
        <v>Very Low</v>
      </c>
      <c r="L840" t="s">
        <v>1716</v>
      </c>
      <c r="M840">
        <v>22000</v>
      </c>
      <c r="N840" t="str">
        <f t="shared" si="304"/>
        <v>Medium</v>
      </c>
      <c r="O840">
        <v>166225040</v>
      </c>
      <c r="P840" t="str">
        <f t="shared" si="305"/>
        <v>Hit</v>
      </c>
      <c r="Q840" t="s">
        <v>1642</v>
      </c>
      <c r="R840" t="str">
        <f t="shared" si="306"/>
        <v>Comedy</v>
      </c>
      <c r="S840">
        <f t="shared" si="307"/>
        <v>1</v>
      </c>
      <c r="T840" t="s">
        <v>1717</v>
      </c>
      <c r="U840" t="s">
        <v>4542</v>
      </c>
      <c r="V840">
        <v>260442</v>
      </c>
      <c r="W840" t="str">
        <f t="shared" si="308"/>
        <v>High</v>
      </c>
      <c r="X840">
        <v>24286</v>
      </c>
      <c r="Y840" t="str">
        <f t="shared" si="309"/>
        <v>Medium</v>
      </c>
      <c r="Z840" t="s">
        <v>1719</v>
      </c>
      <c r="AA840">
        <v>2</v>
      </c>
      <c r="AB840" t="str">
        <f t="shared" si="310"/>
        <v>Duo/Trio Poster</v>
      </c>
      <c r="AC840" t="s">
        <v>4543</v>
      </c>
      <c r="AD840" t="s">
        <v>4544</v>
      </c>
      <c r="AE840">
        <v>507</v>
      </c>
      <c r="AF840" t="str">
        <f t="shared" si="311"/>
        <v>Low</v>
      </c>
      <c r="AG840" t="s">
        <v>9</v>
      </c>
      <c r="AH840" t="s">
        <v>10</v>
      </c>
      <c r="AI840" t="s">
        <v>11</v>
      </c>
      <c r="AJ840" t="str">
        <f t="shared" si="313"/>
        <v>Teen</v>
      </c>
      <c r="AK840">
        <v>55000000</v>
      </c>
      <c r="AL840" t="str">
        <f t="shared" si="314"/>
        <v>Medium Budget</v>
      </c>
      <c r="AM840">
        <v>2000</v>
      </c>
      <c r="AN840">
        <f t="shared" si="315"/>
        <v>25</v>
      </c>
      <c r="AO840" t="str">
        <f t="shared" si="316"/>
        <v>Old Classic</v>
      </c>
      <c r="AP840">
        <v>713</v>
      </c>
      <c r="AQ840" t="str">
        <f t="shared" si="317"/>
        <v>Very Low</v>
      </c>
      <c r="AR840">
        <v>7</v>
      </c>
      <c r="AS840" t="str">
        <f t="shared" si="318"/>
        <v>Good</v>
      </c>
      <c r="AT840">
        <v>1.85</v>
      </c>
      <c r="AU840" t="str">
        <f t="shared" si="319"/>
        <v>HDTV / Widescreen</v>
      </c>
      <c r="AV840">
        <v>0</v>
      </c>
      <c r="AW840" t="str">
        <f t="shared" si="320"/>
        <v>Very Low</v>
      </c>
    </row>
    <row r="841" spans="1:49" x14ac:dyDescent="0.3">
      <c r="A841" t="s">
        <v>0</v>
      </c>
      <c r="B841" t="s">
        <v>4545</v>
      </c>
      <c r="C841">
        <v>92</v>
      </c>
      <c r="D841" t="str">
        <f t="shared" si="299"/>
        <v>Low</v>
      </c>
      <c r="E841">
        <v>84</v>
      </c>
      <c r="F841" t="str">
        <f t="shared" si="300"/>
        <v>1h 24m</v>
      </c>
      <c r="G841" t="str">
        <f t="shared" si="301"/>
        <v>Featurette</v>
      </c>
      <c r="H841">
        <v>12</v>
      </c>
      <c r="I841" t="str">
        <f t="shared" si="302"/>
        <v>Very Low</v>
      </c>
      <c r="J841">
        <v>752</v>
      </c>
      <c r="K841" t="str">
        <f t="shared" si="303"/>
        <v>Very Low</v>
      </c>
      <c r="L841" t="s">
        <v>1957</v>
      </c>
      <c r="M841">
        <v>23000</v>
      </c>
      <c r="N841" t="str">
        <f t="shared" si="304"/>
        <v>Medium</v>
      </c>
      <c r="O841">
        <v>141600000</v>
      </c>
      <c r="P841" t="str">
        <f t="shared" si="305"/>
        <v>Hit</v>
      </c>
      <c r="Q841" t="s">
        <v>4546</v>
      </c>
      <c r="R841" t="str">
        <f t="shared" si="306"/>
        <v>Adventure</v>
      </c>
      <c r="S841">
        <f t="shared" si="307"/>
        <v>7</v>
      </c>
      <c r="T841" t="s">
        <v>30</v>
      </c>
      <c r="U841" t="s">
        <v>4547</v>
      </c>
      <c r="V841">
        <v>119675</v>
      </c>
      <c r="W841" t="str">
        <f t="shared" si="308"/>
        <v>Medium</v>
      </c>
      <c r="X841">
        <v>26754</v>
      </c>
      <c r="Y841" t="str">
        <f t="shared" si="309"/>
        <v>Medium</v>
      </c>
      <c r="Z841" t="s">
        <v>4548</v>
      </c>
      <c r="AA841">
        <v>1</v>
      </c>
      <c r="AB841" t="str">
        <f t="shared" si="310"/>
        <v>Solo Star Poster</v>
      </c>
      <c r="AC841" t="s">
        <v>4549</v>
      </c>
      <c r="AD841" t="s">
        <v>4550</v>
      </c>
      <c r="AE841">
        <v>216</v>
      </c>
      <c r="AF841" t="str">
        <f t="shared" si="311"/>
        <v>Very Low</v>
      </c>
      <c r="AG841" t="s">
        <v>9</v>
      </c>
      <c r="AH841" t="s">
        <v>10</v>
      </c>
      <c r="AI841" t="s">
        <v>248</v>
      </c>
      <c r="AJ841" t="str">
        <f t="shared" si="313"/>
        <v>Family</v>
      </c>
      <c r="AK841">
        <v>55000000</v>
      </c>
      <c r="AL841" t="str">
        <f t="shared" si="314"/>
        <v>Medium Budget</v>
      </c>
      <c r="AM841">
        <v>1995</v>
      </c>
      <c r="AN841">
        <f t="shared" si="315"/>
        <v>30</v>
      </c>
      <c r="AO841" t="str">
        <f t="shared" si="316"/>
        <v>Old Classic</v>
      </c>
      <c r="AP841">
        <v>2000</v>
      </c>
      <c r="AQ841" t="str">
        <f t="shared" si="317"/>
        <v>Low</v>
      </c>
      <c r="AR841">
        <v>6.6</v>
      </c>
      <c r="AS841" t="str">
        <f t="shared" si="318"/>
        <v>Average</v>
      </c>
      <c r="AT841">
        <v>1.78</v>
      </c>
      <c r="AU841" t="str">
        <f t="shared" si="319"/>
        <v>HDTV / Widescreen</v>
      </c>
      <c r="AV841">
        <v>0</v>
      </c>
      <c r="AW841" t="str">
        <f t="shared" si="320"/>
        <v>Very Low</v>
      </c>
    </row>
    <row r="842" spans="1:49" x14ac:dyDescent="0.3">
      <c r="A842" t="s">
        <v>0</v>
      </c>
      <c r="B842" t="s">
        <v>1029</v>
      </c>
      <c r="C842">
        <v>169</v>
      </c>
      <c r="D842" t="str">
        <f t="shared" si="299"/>
        <v>Low</v>
      </c>
      <c r="E842">
        <v>188</v>
      </c>
      <c r="F842" t="str">
        <f t="shared" si="300"/>
        <v>3h 8m</v>
      </c>
      <c r="G842" t="str">
        <f t="shared" si="301"/>
        <v>Epic</v>
      </c>
      <c r="H842">
        <v>503</v>
      </c>
      <c r="I842" t="str">
        <f t="shared" si="302"/>
        <v>Very Low</v>
      </c>
      <c r="J842">
        <v>467</v>
      </c>
      <c r="K842" t="str">
        <f t="shared" si="303"/>
        <v>Very Low</v>
      </c>
      <c r="L842" t="s">
        <v>4551</v>
      </c>
      <c r="M842">
        <v>10000</v>
      </c>
      <c r="N842" t="str">
        <f t="shared" si="304"/>
        <v>Low</v>
      </c>
      <c r="O842">
        <v>134218018</v>
      </c>
      <c r="P842" t="str">
        <f t="shared" si="305"/>
        <v>Hit</v>
      </c>
      <c r="Q842" t="s">
        <v>4552</v>
      </c>
      <c r="R842" t="str">
        <f t="shared" si="306"/>
        <v>Action</v>
      </c>
      <c r="S842">
        <f t="shared" si="307"/>
        <v>5</v>
      </c>
      <c r="T842" t="s">
        <v>90</v>
      </c>
      <c r="U842" t="s">
        <v>4553</v>
      </c>
      <c r="V842">
        <v>126357</v>
      </c>
      <c r="W842" t="str">
        <f t="shared" si="308"/>
        <v>Medium</v>
      </c>
      <c r="X842">
        <v>12940</v>
      </c>
      <c r="Y842" t="str">
        <f t="shared" si="309"/>
        <v>Medium</v>
      </c>
      <c r="Z842" t="s">
        <v>4153</v>
      </c>
      <c r="AA842">
        <v>0</v>
      </c>
      <c r="AB842" t="str">
        <f t="shared" si="310"/>
        <v>Symbolic Poster</v>
      </c>
      <c r="AC842" t="s">
        <v>4554</v>
      </c>
      <c r="AD842" t="s">
        <v>4555</v>
      </c>
      <c r="AE842">
        <v>497</v>
      </c>
      <c r="AF842" t="str">
        <f t="shared" si="311"/>
        <v>Very Low</v>
      </c>
      <c r="AG842" t="s">
        <v>9</v>
      </c>
      <c r="AH842" t="s">
        <v>10</v>
      </c>
      <c r="AI842" t="s">
        <v>66</v>
      </c>
      <c r="AJ842" t="str">
        <f t="shared" si="313"/>
        <v>Family</v>
      </c>
      <c r="AK842">
        <v>55000000</v>
      </c>
      <c r="AL842" t="str">
        <f t="shared" si="314"/>
        <v>Medium Budget</v>
      </c>
      <c r="AM842">
        <v>1978</v>
      </c>
      <c r="AN842">
        <f t="shared" si="315"/>
        <v>47</v>
      </c>
      <c r="AO842" t="str">
        <f t="shared" si="316"/>
        <v>Old Classic</v>
      </c>
      <c r="AP842">
        <v>593</v>
      </c>
      <c r="AQ842" t="str">
        <f t="shared" si="317"/>
        <v>Very Low</v>
      </c>
      <c r="AR842">
        <v>7.3</v>
      </c>
      <c r="AS842" t="str">
        <f t="shared" si="318"/>
        <v>Good</v>
      </c>
      <c r="AT842">
        <v>2.35</v>
      </c>
      <c r="AU842" t="str">
        <f t="shared" si="319"/>
        <v>Cinematic Widescreen</v>
      </c>
      <c r="AV842">
        <v>0</v>
      </c>
      <c r="AW842" t="str">
        <f t="shared" si="320"/>
        <v>Very Low</v>
      </c>
    </row>
    <row r="843" spans="1:49" x14ac:dyDescent="0.3">
      <c r="A843" t="s">
        <v>0</v>
      </c>
      <c r="B843" t="s">
        <v>485</v>
      </c>
      <c r="C843">
        <v>57</v>
      </c>
      <c r="D843" t="str">
        <f t="shared" si="299"/>
        <v>Low</v>
      </c>
      <c r="E843">
        <v>95</v>
      </c>
      <c r="F843" t="str">
        <f t="shared" si="300"/>
        <v>1h 35m</v>
      </c>
      <c r="G843" t="str">
        <f t="shared" si="301"/>
        <v>Standard Movie</v>
      </c>
      <c r="H843">
        <v>293</v>
      </c>
      <c r="I843" t="str">
        <f t="shared" si="302"/>
        <v>Very Low</v>
      </c>
      <c r="J843">
        <v>744</v>
      </c>
      <c r="K843" t="str">
        <f t="shared" si="303"/>
        <v>Very Low</v>
      </c>
      <c r="L843" t="s">
        <v>1412</v>
      </c>
      <c r="M843">
        <v>851</v>
      </c>
      <c r="N843" t="str">
        <f t="shared" si="304"/>
        <v>Low</v>
      </c>
      <c r="O843">
        <v>128769345</v>
      </c>
      <c r="P843" t="str">
        <f t="shared" si="305"/>
        <v>Hit</v>
      </c>
      <c r="Q843" t="s">
        <v>2440</v>
      </c>
      <c r="R843" t="str">
        <f t="shared" si="306"/>
        <v>Comedy</v>
      </c>
      <c r="S843">
        <f t="shared" si="307"/>
        <v>3</v>
      </c>
      <c r="T843" t="s">
        <v>773</v>
      </c>
      <c r="U843" t="s">
        <v>4556</v>
      </c>
      <c r="V843">
        <v>86556</v>
      </c>
      <c r="W843" t="str">
        <f t="shared" si="308"/>
        <v>Medium</v>
      </c>
      <c r="X843">
        <v>3155</v>
      </c>
      <c r="Y843" t="str">
        <f t="shared" si="309"/>
        <v>Low</v>
      </c>
      <c r="Z843" t="s">
        <v>2609</v>
      </c>
      <c r="AA843">
        <v>1</v>
      </c>
      <c r="AB843" t="str">
        <f t="shared" si="310"/>
        <v>Solo Star Poster</v>
      </c>
      <c r="AC843" t="s">
        <v>4557</v>
      </c>
      <c r="AD843" t="s">
        <v>4558</v>
      </c>
      <c r="AE843">
        <v>99</v>
      </c>
      <c r="AF843" t="str">
        <f t="shared" si="311"/>
        <v>Very Low</v>
      </c>
      <c r="AG843" t="s">
        <v>9</v>
      </c>
      <c r="AH843" t="s">
        <v>10</v>
      </c>
      <c r="AI843" t="s">
        <v>11</v>
      </c>
      <c r="AJ843" t="str">
        <f t="shared" si="313"/>
        <v>Teen</v>
      </c>
      <c r="AK843">
        <v>54000000</v>
      </c>
      <c r="AL843" t="str">
        <f t="shared" si="314"/>
        <v>Medium Budget</v>
      </c>
      <c r="AM843">
        <v>1996</v>
      </c>
      <c r="AN843">
        <f t="shared" si="315"/>
        <v>29</v>
      </c>
      <c r="AO843" t="str">
        <f t="shared" si="316"/>
        <v>Old Classic</v>
      </c>
      <c r="AP843">
        <v>773</v>
      </c>
      <c r="AQ843" t="str">
        <f t="shared" si="317"/>
        <v>Very Low</v>
      </c>
      <c r="AR843">
        <v>5.6</v>
      </c>
      <c r="AS843" t="str">
        <f t="shared" si="318"/>
        <v>Below Average</v>
      </c>
      <c r="AT843">
        <v>1.85</v>
      </c>
      <c r="AU843" t="str">
        <f t="shared" si="319"/>
        <v>HDTV / Widescreen</v>
      </c>
      <c r="AV843">
        <v>960</v>
      </c>
      <c r="AW843" t="str">
        <f t="shared" si="320"/>
        <v>Very Low</v>
      </c>
    </row>
    <row r="844" spans="1:49" x14ac:dyDescent="0.3">
      <c r="A844" t="s">
        <v>0</v>
      </c>
      <c r="B844" t="s">
        <v>3107</v>
      </c>
      <c r="C844">
        <v>171</v>
      </c>
      <c r="D844" t="str">
        <f t="shared" si="299"/>
        <v>Low</v>
      </c>
      <c r="E844">
        <v>118</v>
      </c>
      <c r="F844" t="str">
        <f t="shared" si="300"/>
        <v>1h 58m</v>
      </c>
      <c r="G844" t="str">
        <f t="shared" si="301"/>
        <v>Standard Movie</v>
      </c>
      <c r="H844">
        <v>72</v>
      </c>
      <c r="I844" t="str">
        <f t="shared" si="302"/>
        <v>Very Low</v>
      </c>
      <c r="J844">
        <v>681</v>
      </c>
      <c r="K844" t="str">
        <f t="shared" si="303"/>
        <v>Very Low</v>
      </c>
      <c r="L844" t="s">
        <v>2494</v>
      </c>
      <c r="M844">
        <v>10000</v>
      </c>
      <c r="N844" t="str">
        <f t="shared" si="304"/>
        <v>Low</v>
      </c>
      <c r="O844">
        <v>177575142</v>
      </c>
      <c r="P844" t="str">
        <f t="shared" si="305"/>
        <v>Hit</v>
      </c>
      <c r="Q844" t="s">
        <v>1652</v>
      </c>
      <c r="R844" t="str">
        <f t="shared" si="306"/>
        <v>Comedy</v>
      </c>
      <c r="S844">
        <f t="shared" si="307"/>
        <v>2</v>
      </c>
      <c r="T844" t="s">
        <v>137</v>
      </c>
      <c r="U844" t="s">
        <v>4559</v>
      </c>
      <c r="V844">
        <v>244840</v>
      </c>
      <c r="W844" t="str">
        <f t="shared" si="308"/>
        <v>High</v>
      </c>
      <c r="X844">
        <v>13426</v>
      </c>
      <c r="Y844" t="str">
        <f t="shared" si="309"/>
        <v>Medium</v>
      </c>
      <c r="Z844" t="s">
        <v>2162</v>
      </c>
      <c r="AA844">
        <v>1</v>
      </c>
      <c r="AB844" t="str">
        <f t="shared" si="310"/>
        <v>Solo Star Poster</v>
      </c>
      <c r="AC844" t="s">
        <v>4560</v>
      </c>
      <c r="AD844" t="s">
        <v>4561</v>
      </c>
      <c r="AE844">
        <v>372</v>
      </c>
      <c r="AF844" t="str">
        <f t="shared" si="311"/>
        <v>Very Low</v>
      </c>
      <c r="AG844" t="s">
        <v>9</v>
      </c>
      <c r="AH844" t="s">
        <v>10</v>
      </c>
      <c r="AI844" t="s">
        <v>11</v>
      </c>
      <c r="AJ844" t="str">
        <f t="shared" si="313"/>
        <v>Teen</v>
      </c>
      <c r="AK844">
        <v>70000000</v>
      </c>
      <c r="AL844" t="str">
        <f t="shared" si="314"/>
        <v>Medium Budget</v>
      </c>
      <c r="AM844">
        <v>2005</v>
      </c>
      <c r="AN844">
        <f t="shared" si="315"/>
        <v>20</v>
      </c>
      <c r="AO844" t="str">
        <f t="shared" si="316"/>
        <v>Old Classic</v>
      </c>
      <c r="AP844">
        <v>975</v>
      </c>
      <c r="AQ844" t="str">
        <f t="shared" si="317"/>
        <v>Very Low</v>
      </c>
      <c r="AR844">
        <v>6.6</v>
      </c>
      <c r="AS844" t="str">
        <f t="shared" si="318"/>
        <v>Average</v>
      </c>
      <c r="AT844">
        <v>2.35</v>
      </c>
      <c r="AU844" t="str">
        <f t="shared" si="319"/>
        <v>Cinematic Widescreen</v>
      </c>
      <c r="AV844">
        <v>0</v>
      </c>
      <c r="AW844" t="str">
        <f t="shared" si="320"/>
        <v>Very Low</v>
      </c>
    </row>
    <row r="845" spans="1:49" x14ac:dyDescent="0.3">
      <c r="A845" t="s">
        <v>0</v>
      </c>
      <c r="B845" t="s">
        <v>4562</v>
      </c>
      <c r="C845">
        <v>53</v>
      </c>
      <c r="D845" t="str">
        <f t="shared" si="299"/>
        <v>Low</v>
      </c>
      <c r="E845">
        <v>92</v>
      </c>
      <c r="F845" t="str">
        <f t="shared" si="300"/>
        <v>1h 32m</v>
      </c>
      <c r="G845" t="str">
        <f t="shared" si="301"/>
        <v>Standard Movie</v>
      </c>
      <c r="H845">
        <v>39</v>
      </c>
      <c r="I845" t="str">
        <f t="shared" si="302"/>
        <v>Very Low</v>
      </c>
      <c r="J845">
        <v>458</v>
      </c>
      <c r="K845" t="str">
        <f t="shared" si="303"/>
        <v>Very Low</v>
      </c>
      <c r="L845" t="s">
        <v>587</v>
      </c>
      <c r="M845">
        <v>3000</v>
      </c>
      <c r="N845" t="str">
        <f t="shared" si="304"/>
        <v>Low</v>
      </c>
      <c r="O845">
        <v>105263257</v>
      </c>
      <c r="P845" t="str">
        <f t="shared" si="305"/>
        <v>Hit</v>
      </c>
      <c r="Q845" t="s">
        <v>4563</v>
      </c>
      <c r="R845" t="str">
        <f t="shared" si="306"/>
        <v>Action</v>
      </c>
      <c r="S845">
        <f t="shared" si="307"/>
        <v>5</v>
      </c>
      <c r="T845" t="s">
        <v>471</v>
      </c>
      <c r="U845" t="s">
        <v>4564</v>
      </c>
      <c r="V845">
        <v>56168</v>
      </c>
      <c r="W845" t="str">
        <f t="shared" si="308"/>
        <v>Medium</v>
      </c>
      <c r="X845">
        <v>4518</v>
      </c>
      <c r="Y845" t="str">
        <f t="shared" si="309"/>
        <v>Low</v>
      </c>
      <c r="Z845" t="s">
        <v>4565</v>
      </c>
      <c r="AA845">
        <v>0</v>
      </c>
      <c r="AB845" t="str">
        <f t="shared" si="310"/>
        <v>Symbolic Poster</v>
      </c>
      <c r="AC845" t="s">
        <v>4566</v>
      </c>
      <c r="AD845" t="s">
        <v>4567</v>
      </c>
      <c r="AE845">
        <v>103</v>
      </c>
      <c r="AF845" t="str">
        <f t="shared" si="311"/>
        <v>Very Low</v>
      </c>
      <c r="AG845" t="s">
        <v>9</v>
      </c>
      <c r="AH845" t="s">
        <v>10</v>
      </c>
      <c r="AI845" t="s">
        <v>66</v>
      </c>
      <c r="AJ845" t="str">
        <f t="shared" si="313"/>
        <v>Family</v>
      </c>
      <c r="AK845">
        <v>55000000</v>
      </c>
      <c r="AL845" t="str">
        <f t="shared" si="314"/>
        <v>Medium Budget</v>
      </c>
      <c r="AM845">
        <v>1997</v>
      </c>
      <c r="AN845">
        <f t="shared" si="315"/>
        <v>28</v>
      </c>
      <c r="AO845" t="str">
        <f t="shared" si="316"/>
        <v>Old Classic</v>
      </c>
      <c r="AP845">
        <v>562</v>
      </c>
      <c r="AQ845" t="str">
        <f t="shared" si="317"/>
        <v>Very Low</v>
      </c>
      <c r="AR845">
        <v>5.4</v>
      </c>
      <c r="AS845" t="str">
        <f t="shared" si="318"/>
        <v>Below Average</v>
      </c>
      <c r="AT845">
        <v>1.85</v>
      </c>
      <c r="AU845" t="str">
        <f t="shared" si="319"/>
        <v>HDTV / Widescreen</v>
      </c>
      <c r="AV845">
        <v>5000</v>
      </c>
      <c r="AW845" t="str">
        <f t="shared" si="320"/>
        <v>Low</v>
      </c>
    </row>
    <row r="846" spans="1:49" x14ac:dyDescent="0.3">
      <c r="A846" t="s">
        <v>0</v>
      </c>
      <c r="B846" t="s">
        <v>4568</v>
      </c>
      <c r="C846">
        <v>153</v>
      </c>
      <c r="D846" t="str">
        <f t="shared" si="299"/>
        <v>Low</v>
      </c>
      <c r="E846">
        <v>74</v>
      </c>
      <c r="F846" t="str">
        <f t="shared" si="300"/>
        <v>1h 14m</v>
      </c>
      <c r="G846" t="str">
        <f t="shared" si="301"/>
        <v>Featurette</v>
      </c>
      <c r="H846">
        <v>58</v>
      </c>
      <c r="I846" t="str">
        <f t="shared" si="302"/>
        <v>Very Low</v>
      </c>
      <c r="J846">
        <v>729</v>
      </c>
      <c r="K846" t="str">
        <f t="shared" si="303"/>
        <v>Very Low</v>
      </c>
      <c r="L846" t="s">
        <v>4569</v>
      </c>
      <c r="M846">
        <v>3000</v>
      </c>
      <c r="N846" t="str">
        <f t="shared" si="304"/>
        <v>Low</v>
      </c>
      <c r="O846">
        <v>104354205</v>
      </c>
      <c r="P846" t="str">
        <f t="shared" si="305"/>
        <v>Hit</v>
      </c>
      <c r="Q846" t="s">
        <v>1652</v>
      </c>
      <c r="R846" t="str">
        <f t="shared" si="306"/>
        <v>Comedy</v>
      </c>
      <c r="S846">
        <f t="shared" si="307"/>
        <v>2</v>
      </c>
      <c r="T846" t="s">
        <v>4570</v>
      </c>
      <c r="U846" t="s">
        <v>4571</v>
      </c>
      <c r="V846">
        <v>162331</v>
      </c>
      <c r="W846" t="str">
        <f t="shared" si="308"/>
        <v>Medium</v>
      </c>
      <c r="X846">
        <v>5713</v>
      </c>
      <c r="Y846" t="str">
        <f t="shared" si="309"/>
        <v>Low</v>
      </c>
      <c r="Z846" t="s">
        <v>386</v>
      </c>
      <c r="AA846">
        <v>3</v>
      </c>
      <c r="AB846" t="str">
        <f t="shared" si="310"/>
        <v>Duo/Trio Poster</v>
      </c>
      <c r="AC846" t="s">
        <v>4572</v>
      </c>
      <c r="AD846" t="s">
        <v>4573</v>
      </c>
      <c r="AE846">
        <v>332</v>
      </c>
      <c r="AF846" t="str">
        <f t="shared" si="311"/>
        <v>Very Low</v>
      </c>
      <c r="AG846" t="s">
        <v>9</v>
      </c>
      <c r="AH846" t="s">
        <v>10</v>
      </c>
      <c r="AI846" t="s">
        <v>556</v>
      </c>
      <c r="AJ846" t="str">
        <f t="shared" si="313"/>
        <v>Adult</v>
      </c>
      <c r="AK846">
        <v>55000000</v>
      </c>
      <c r="AL846" t="str">
        <f t="shared" si="314"/>
        <v>Medium Budget</v>
      </c>
      <c r="AM846">
        <v>2003</v>
      </c>
      <c r="AN846">
        <f t="shared" si="315"/>
        <v>22</v>
      </c>
      <c r="AO846" t="str">
        <f t="shared" si="316"/>
        <v>Old Classic</v>
      </c>
      <c r="AP846">
        <v>864</v>
      </c>
      <c r="AQ846" t="str">
        <f t="shared" si="317"/>
        <v>Very Low</v>
      </c>
      <c r="AR846">
        <v>6.3</v>
      </c>
      <c r="AS846" t="str">
        <f t="shared" si="318"/>
        <v>Average</v>
      </c>
      <c r="AT846">
        <v>2.35</v>
      </c>
      <c r="AU846" t="str">
        <f t="shared" si="319"/>
        <v>Cinematic Widescreen</v>
      </c>
      <c r="AV846">
        <v>0</v>
      </c>
      <c r="AW846" t="str">
        <f t="shared" si="320"/>
        <v>Very Low</v>
      </c>
    </row>
    <row r="847" spans="1:49" x14ac:dyDescent="0.3">
      <c r="A847" t="s">
        <v>0</v>
      </c>
      <c r="B847" t="s">
        <v>1126</v>
      </c>
      <c r="C847">
        <v>491</v>
      </c>
      <c r="D847" t="str">
        <f t="shared" si="299"/>
        <v>Medium</v>
      </c>
      <c r="E847">
        <v>134</v>
      </c>
      <c r="F847" t="str">
        <f t="shared" si="300"/>
        <v>2h 14m</v>
      </c>
      <c r="G847" t="str">
        <f t="shared" si="301"/>
        <v>Long Movie</v>
      </c>
      <c r="H847">
        <v>521</v>
      </c>
      <c r="I847" t="str">
        <f t="shared" si="302"/>
        <v>Very Low</v>
      </c>
      <c r="J847">
        <v>186</v>
      </c>
      <c r="K847" t="str">
        <f t="shared" si="303"/>
        <v>Very Low</v>
      </c>
      <c r="L847" t="s">
        <v>4574</v>
      </c>
      <c r="M847">
        <v>15000</v>
      </c>
      <c r="N847" t="str">
        <f t="shared" si="304"/>
        <v>Medium</v>
      </c>
      <c r="O847">
        <v>107100855</v>
      </c>
      <c r="P847" t="str">
        <f t="shared" si="305"/>
        <v>Hit</v>
      </c>
      <c r="Q847" t="s">
        <v>3552</v>
      </c>
      <c r="R847" t="str">
        <f t="shared" si="306"/>
        <v>Biography</v>
      </c>
      <c r="S847">
        <f t="shared" si="307"/>
        <v>3</v>
      </c>
      <c r="T847" t="s">
        <v>293</v>
      </c>
      <c r="U847" t="s">
        <v>4575</v>
      </c>
      <c r="V847">
        <v>323353</v>
      </c>
      <c r="W847" t="str">
        <f t="shared" si="308"/>
        <v>High</v>
      </c>
      <c r="X847">
        <v>16281</v>
      </c>
      <c r="Y847" t="str">
        <f t="shared" si="309"/>
        <v>Medium</v>
      </c>
      <c r="Z847" t="s">
        <v>4576</v>
      </c>
      <c r="AA847">
        <v>0</v>
      </c>
      <c r="AB847" t="str">
        <f t="shared" si="310"/>
        <v>Symbolic Poster</v>
      </c>
      <c r="AC847" t="s">
        <v>4577</v>
      </c>
      <c r="AD847" t="s">
        <v>4578</v>
      </c>
      <c r="AE847">
        <v>527</v>
      </c>
      <c r="AF847" t="str">
        <f t="shared" si="311"/>
        <v>Low</v>
      </c>
      <c r="AG847" t="s">
        <v>9</v>
      </c>
      <c r="AH847" t="s">
        <v>10</v>
      </c>
      <c r="AI847" t="s">
        <v>11</v>
      </c>
      <c r="AJ847" t="str">
        <f t="shared" si="313"/>
        <v>Teen</v>
      </c>
      <c r="AK847">
        <v>55000000</v>
      </c>
      <c r="AL847" t="str">
        <f t="shared" si="314"/>
        <v>Medium Budget</v>
      </c>
      <c r="AM847">
        <v>2013</v>
      </c>
      <c r="AN847">
        <f t="shared" si="315"/>
        <v>12</v>
      </c>
      <c r="AO847" t="str">
        <f t="shared" si="316"/>
        <v>Modern Classic</v>
      </c>
      <c r="AP847">
        <v>535</v>
      </c>
      <c r="AQ847" t="str">
        <f t="shared" si="317"/>
        <v>Very Low</v>
      </c>
      <c r="AR847">
        <v>7.9</v>
      </c>
      <c r="AS847" t="str">
        <f t="shared" si="318"/>
        <v>Good</v>
      </c>
      <c r="AT847">
        <v>2.35</v>
      </c>
      <c r="AU847" t="str">
        <f t="shared" si="319"/>
        <v>Cinematic Widescreen</v>
      </c>
      <c r="AV847">
        <v>65000</v>
      </c>
      <c r="AW847" t="str">
        <f t="shared" si="320"/>
        <v>High</v>
      </c>
    </row>
    <row r="848" spans="1:49" x14ac:dyDescent="0.3">
      <c r="A848" t="s">
        <v>0</v>
      </c>
      <c r="B848" t="s">
        <v>780</v>
      </c>
      <c r="C848">
        <v>247</v>
      </c>
      <c r="D848" t="str">
        <f t="shared" si="299"/>
        <v>Medium</v>
      </c>
      <c r="E848">
        <v>101</v>
      </c>
      <c r="F848" t="str">
        <f t="shared" si="300"/>
        <v>1h 41m</v>
      </c>
      <c r="G848" t="str">
        <f t="shared" si="301"/>
        <v>Standard Movie</v>
      </c>
      <c r="H848">
        <v>189</v>
      </c>
      <c r="I848" t="str">
        <f t="shared" si="302"/>
        <v>Very Low</v>
      </c>
      <c r="J848">
        <v>7000</v>
      </c>
      <c r="K848" t="str">
        <f t="shared" si="303"/>
        <v>Low</v>
      </c>
      <c r="L848" t="s">
        <v>51</v>
      </c>
      <c r="M848">
        <v>15000</v>
      </c>
      <c r="N848" t="str">
        <f t="shared" si="304"/>
        <v>Medium</v>
      </c>
      <c r="O848">
        <v>98711404</v>
      </c>
      <c r="P848" t="str">
        <f t="shared" si="305"/>
        <v>Hit</v>
      </c>
      <c r="Q848" t="s">
        <v>4205</v>
      </c>
      <c r="R848" t="str">
        <f t="shared" si="306"/>
        <v>Comedy</v>
      </c>
      <c r="S848">
        <f t="shared" si="307"/>
        <v>4</v>
      </c>
      <c r="T848" t="s">
        <v>261</v>
      </c>
      <c r="U848" t="s">
        <v>4579</v>
      </c>
      <c r="V848">
        <v>127571</v>
      </c>
      <c r="W848" t="str">
        <f t="shared" si="308"/>
        <v>Medium</v>
      </c>
      <c r="X848">
        <v>39822</v>
      </c>
      <c r="Y848" t="str">
        <f t="shared" si="309"/>
        <v>Medium</v>
      </c>
      <c r="Z848" t="s">
        <v>489</v>
      </c>
      <c r="AA848">
        <v>2</v>
      </c>
      <c r="AB848" t="str">
        <f t="shared" si="310"/>
        <v>Duo/Trio Poster</v>
      </c>
      <c r="AC848" t="s">
        <v>4580</v>
      </c>
      <c r="AD848" t="s">
        <v>4581</v>
      </c>
      <c r="AE848">
        <v>207</v>
      </c>
      <c r="AF848" t="str">
        <f t="shared" si="311"/>
        <v>Very Low</v>
      </c>
      <c r="AG848" t="s">
        <v>9</v>
      </c>
      <c r="AH848" t="s">
        <v>10</v>
      </c>
      <c r="AI848" t="s">
        <v>11</v>
      </c>
      <c r="AJ848" t="str">
        <f t="shared" si="313"/>
        <v>Teen</v>
      </c>
      <c r="AK848">
        <v>55000000</v>
      </c>
      <c r="AL848" t="str">
        <f t="shared" si="314"/>
        <v>Medium Budget</v>
      </c>
      <c r="AM848">
        <v>2010</v>
      </c>
      <c r="AN848">
        <f t="shared" si="315"/>
        <v>15</v>
      </c>
      <c r="AO848" t="str">
        <f t="shared" si="316"/>
        <v>Modern Classic</v>
      </c>
      <c r="AP848">
        <v>11000</v>
      </c>
      <c r="AQ848" t="str">
        <f t="shared" si="317"/>
        <v>Medium</v>
      </c>
      <c r="AR848">
        <v>6.3</v>
      </c>
      <c r="AS848" t="str">
        <f t="shared" si="318"/>
        <v>Average</v>
      </c>
      <c r="AT848">
        <v>2.35</v>
      </c>
      <c r="AU848" t="str">
        <f t="shared" si="319"/>
        <v>Cinematic Widescreen</v>
      </c>
      <c r="AV848">
        <v>0</v>
      </c>
      <c r="AW848" t="str">
        <f t="shared" si="320"/>
        <v>Very Low</v>
      </c>
    </row>
    <row r="849" spans="1:49" x14ac:dyDescent="0.3">
      <c r="A849" t="s">
        <v>0</v>
      </c>
      <c r="B849" t="s">
        <v>1844</v>
      </c>
      <c r="C849">
        <v>26</v>
      </c>
      <c r="D849" t="str">
        <f t="shared" si="299"/>
        <v>Very Low</v>
      </c>
      <c r="E849">
        <v>100</v>
      </c>
      <c r="F849" t="str">
        <f t="shared" si="300"/>
        <v>1h 40m</v>
      </c>
      <c r="G849" t="str">
        <f t="shared" si="301"/>
        <v>Standard Movie</v>
      </c>
      <c r="H849">
        <v>52</v>
      </c>
      <c r="I849" t="str">
        <f t="shared" si="302"/>
        <v>Very Low</v>
      </c>
      <c r="J849">
        <v>394</v>
      </c>
      <c r="K849" t="str">
        <f t="shared" si="303"/>
        <v>Very Low</v>
      </c>
      <c r="L849" t="s">
        <v>4582</v>
      </c>
      <c r="M849">
        <v>795</v>
      </c>
      <c r="N849" t="str">
        <f t="shared" si="304"/>
        <v>Low</v>
      </c>
      <c r="O849">
        <v>100328194</v>
      </c>
      <c r="P849" t="str">
        <f t="shared" si="305"/>
        <v>Hit</v>
      </c>
      <c r="Q849" t="s">
        <v>486</v>
      </c>
      <c r="R849" t="str">
        <f t="shared" si="306"/>
        <v>Comedy</v>
      </c>
      <c r="S849">
        <f t="shared" si="307"/>
        <v>3</v>
      </c>
      <c r="T849" t="s">
        <v>693</v>
      </c>
      <c r="U849" t="s">
        <v>4583</v>
      </c>
      <c r="V849">
        <v>85903</v>
      </c>
      <c r="W849" t="str">
        <f t="shared" si="308"/>
        <v>Medium</v>
      </c>
      <c r="X849">
        <v>2638</v>
      </c>
      <c r="Y849" t="str">
        <f t="shared" si="309"/>
        <v>Low</v>
      </c>
      <c r="Z849" t="s">
        <v>4254</v>
      </c>
      <c r="AA849">
        <v>0</v>
      </c>
      <c r="AB849" t="str">
        <f t="shared" si="310"/>
        <v>Symbolic Poster</v>
      </c>
      <c r="AC849" t="s">
        <v>4584</v>
      </c>
      <c r="AD849" t="s">
        <v>4585</v>
      </c>
      <c r="AE849">
        <v>92</v>
      </c>
      <c r="AF849" t="str">
        <f t="shared" si="311"/>
        <v>Very Low</v>
      </c>
      <c r="AG849" t="s">
        <v>9</v>
      </c>
      <c r="AH849" t="s">
        <v>10</v>
      </c>
      <c r="AI849" t="s">
        <v>66</v>
      </c>
      <c r="AJ849" t="str">
        <f t="shared" si="313"/>
        <v>Family</v>
      </c>
      <c r="AK849">
        <v>50000000</v>
      </c>
      <c r="AL849" t="str">
        <f t="shared" si="314"/>
        <v>Medium Budget</v>
      </c>
      <c r="AM849">
        <v>1995</v>
      </c>
      <c r="AN849">
        <f t="shared" si="315"/>
        <v>30</v>
      </c>
      <c r="AO849" t="str">
        <f t="shared" si="316"/>
        <v>Old Classic</v>
      </c>
      <c r="AP849">
        <v>419</v>
      </c>
      <c r="AQ849" t="str">
        <f t="shared" si="317"/>
        <v>Very Low</v>
      </c>
      <c r="AR849">
        <v>6</v>
      </c>
      <c r="AS849" t="str">
        <f t="shared" si="318"/>
        <v>Average</v>
      </c>
      <c r="AT849">
        <v>1.85</v>
      </c>
      <c r="AU849" t="str">
        <f t="shared" si="319"/>
        <v>HDTV / Widescreen</v>
      </c>
      <c r="AV849">
        <v>0</v>
      </c>
      <c r="AW849" t="str">
        <f t="shared" si="320"/>
        <v>Very Low</v>
      </c>
    </row>
    <row r="850" spans="1:49" x14ac:dyDescent="0.3">
      <c r="A850" t="s">
        <v>0</v>
      </c>
      <c r="B850" t="s">
        <v>3069</v>
      </c>
      <c r="C850">
        <v>292</v>
      </c>
      <c r="D850" t="str">
        <f t="shared" si="299"/>
        <v>Medium</v>
      </c>
      <c r="E850">
        <v>132</v>
      </c>
      <c r="F850" t="str">
        <f t="shared" si="300"/>
        <v>2h 12m</v>
      </c>
      <c r="G850" t="str">
        <f t="shared" si="301"/>
        <v>Long Movie</v>
      </c>
      <c r="H850">
        <v>845</v>
      </c>
      <c r="I850" t="str">
        <f t="shared" si="302"/>
        <v>Very Low</v>
      </c>
      <c r="J850">
        <v>683</v>
      </c>
      <c r="K850" t="str">
        <f t="shared" si="303"/>
        <v>Very Low</v>
      </c>
      <c r="L850" t="s">
        <v>460</v>
      </c>
      <c r="M850">
        <v>18000</v>
      </c>
      <c r="N850" t="str">
        <f t="shared" si="304"/>
        <v>Medium</v>
      </c>
      <c r="O850">
        <v>101530738</v>
      </c>
      <c r="P850" t="str">
        <f t="shared" si="305"/>
        <v>Hit</v>
      </c>
      <c r="Q850" t="s">
        <v>305</v>
      </c>
      <c r="R850" t="str">
        <f t="shared" si="306"/>
        <v>Action</v>
      </c>
      <c r="S850">
        <f t="shared" si="307"/>
        <v>3</v>
      </c>
      <c r="T850" t="s">
        <v>1698</v>
      </c>
      <c r="U850" t="s">
        <v>4586</v>
      </c>
      <c r="V850">
        <v>229574</v>
      </c>
      <c r="W850" t="str">
        <f t="shared" si="308"/>
        <v>High</v>
      </c>
      <c r="X850">
        <v>37605</v>
      </c>
      <c r="Y850" t="str">
        <f t="shared" si="309"/>
        <v>Medium</v>
      </c>
      <c r="Z850" t="s">
        <v>4587</v>
      </c>
      <c r="AA850">
        <v>0</v>
      </c>
      <c r="AB850" t="str">
        <f t="shared" si="310"/>
        <v>Symbolic Poster</v>
      </c>
      <c r="AC850" t="s">
        <v>4588</v>
      </c>
      <c r="AD850" t="s">
        <v>4589</v>
      </c>
      <c r="AE850">
        <v>436</v>
      </c>
      <c r="AF850" t="str">
        <f t="shared" si="311"/>
        <v>Very Low</v>
      </c>
      <c r="AG850" t="s">
        <v>9</v>
      </c>
      <c r="AH850" t="s">
        <v>10</v>
      </c>
      <c r="AI850" t="s">
        <v>556</v>
      </c>
      <c r="AJ850" t="str">
        <f t="shared" si="313"/>
        <v>Adult</v>
      </c>
      <c r="AK850">
        <v>55000000</v>
      </c>
      <c r="AL850" t="str">
        <f t="shared" si="314"/>
        <v>Medium Budget</v>
      </c>
      <c r="AM850">
        <v>2014</v>
      </c>
      <c r="AN850">
        <f t="shared" si="315"/>
        <v>11</v>
      </c>
      <c r="AO850" t="str">
        <f t="shared" si="316"/>
        <v>Modern Classic</v>
      </c>
      <c r="AP850">
        <v>17000</v>
      </c>
      <c r="AQ850" t="str">
        <f t="shared" si="317"/>
        <v>Medium</v>
      </c>
      <c r="AR850">
        <v>7.2</v>
      </c>
      <c r="AS850" t="str">
        <f t="shared" si="318"/>
        <v>Good</v>
      </c>
      <c r="AT850">
        <v>2.35</v>
      </c>
      <c r="AU850" t="str">
        <f t="shared" si="319"/>
        <v>Cinematic Widescreen</v>
      </c>
      <c r="AV850">
        <v>56000</v>
      </c>
      <c r="AW850" t="str">
        <f t="shared" si="320"/>
        <v>High</v>
      </c>
    </row>
    <row r="851" spans="1:49" x14ac:dyDescent="0.3">
      <c r="A851" t="s">
        <v>0</v>
      </c>
      <c r="B851" t="s">
        <v>4590</v>
      </c>
      <c r="C851">
        <v>114</v>
      </c>
      <c r="D851" t="str">
        <f t="shared" si="299"/>
        <v>Low</v>
      </c>
      <c r="E851">
        <v>105</v>
      </c>
      <c r="F851" t="str">
        <f t="shared" si="300"/>
        <v>1h 45m</v>
      </c>
      <c r="G851" t="str">
        <f t="shared" si="301"/>
        <v>Standard Movie</v>
      </c>
      <c r="H851">
        <v>61</v>
      </c>
      <c r="I851" t="str">
        <f t="shared" si="302"/>
        <v>Very Low</v>
      </c>
      <c r="J851">
        <v>708</v>
      </c>
      <c r="K851" t="str">
        <f t="shared" si="303"/>
        <v>Very Low</v>
      </c>
      <c r="L851" t="s">
        <v>1517</v>
      </c>
      <c r="M851">
        <v>5000</v>
      </c>
      <c r="N851" t="str">
        <f t="shared" si="304"/>
        <v>Low</v>
      </c>
      <c r="O851">
        <v>93815117</v>
      </c>
      <c r="P851" t="str">
        <f t="shared" si="305"/>
        <v>Hit</v>
      </c>
      <c r="Q851" t="s">
        <v>1386</v>
      </c>
      <c r="R851" t="str">
        <f t="shared" si="306"/>
        <v>Comedy</v>
      </c>
      <c r="S851">
        <f t="shared" si="307"/>
        <v>3</v>
      </c>
      <c r="T851" t="s">
        <v>2369</v>
      </c>
      <c r="U851" t="s">
        <v>4591</v>
      </c>
      <c r="V851">
        <v>68417</v>
      </c>
      <c r="W851" t="str">
        <f t="shared" si="308"/>
        <v>Medium</v>
      </c>
      <c r="X851">
        <v>7184</v>
      </c>
      <c r="Y851" t="str">
        <f t="shared" si="309"/>
        <v>Low</v>
      </c>
      <c r="Z851" t="s">
        <v>4592</v>
      </c>
      <c r="AA851">
        <v>2</v>
      </c>
      <c r="AB851" t="str">
        <f t="shared" si="310"/>
        <v>Duo/Trio Poster</v>
      </c>
      <c r="AC851" t="s">
        <v>4593</v>
      </c>
      <c r="AD851" t="s">
        <v>4594</v>
      </c>
      <c r="AE851">
        <v>242</v>
      </c>
      <c r="AF851" t="str">
        <f t="shared" si="311"/>
        <v>Very Low</v>
      </c>
      <c r="AG851" t="s">
        <v>9</v>
      </c>
      <c r="AH851" t="s">
        <v>10</v>
      </c>
      <c r="AI851" t="s">
        <v>11</v>
      </c>
      <c r="AJ851" t="str">
        <f t="shared" si="313"/>
        <v>Teen</v>
      </c>
      <c r="AK851">
        <v>55000000</v>
      </c>
      <c r="AL851" t="str">
        <f t="shared" si="314"/>
        <v>Medium Budget</v>
      </c>
      <c r="AM851">
        <v>2002</v>
      </c>
      <c r="AN851">
        <f t="shared" si="315"/>
        <v>23</v>
      </c>
      <c r="AO851" t="str">
        <f t="shared" si="316"/>
        <v>Old Classic</v>
      </c>
      <c r="AP851">
        <v>827</v>
      </c>
      <c r="AQ851" t="str">
        <f t="shared" si="317"/>
        <v>Very Low</v>
      </c>
      <c r="AR851">
        <v>5.0999999999999996</v>
      </c>
      <c r="AS851" t="str">
        <f t="shared" si="318"/>
        <v>Below Average</v>
      </c>
      <c r="AT851">
        <v>2.35</v>
      </c>
      <c r="AU851" t="str">
        <f t="shared" si="319"/>
        <v>Cinematic Widescreen</v>
      </c>
      <c r="AV851">
        <v>0</v>
      </c>
      <c r="AW851" t="str">
        <f t="shared" si="320"/>
        <v>Very Low</v>
      </c>
    </row>
    <row r="852" spans="1:49" x14ac:dyDescent="0.3">
      <c r="A852" t="s">
        <v>0</v>
      </c>
      <c r="B852" t="s">
        <v>1710</v>
      </c>
      <c r="C852">
        <v>82</v>
      </c>
      <c r="D852" t="str">
        <f t="shared" si="299"/>
        <v>Low</v>
      </c>
      <c r="E852">
        <v>123</v>
      </c>
      <c r="F852" t="str">
        <f t="shared" si="300"/>
        <v>2h 3m</v>
      </c>
      <c r="G852" t="str">
        <f t="shared" si="301"/>
        <v>Long Movie</v>
      </c>
      <c r="H852">
        <v>12000</v>
      </c>
      <c r="I852" t="str">
        <f t="shared" si="302"/>
        <v>Medium</v>
      </c>
      <c r="J852">
        <v>665</v>
      </c>
      <c r="K852" t="str">
        <f t="shared" si="303"/>
        <v>Very Low</v>
      </c>
      <c r="L852" t="s">
        <v>2795</v>
      </c>
      <c r="M852">
        <v>18000</v>
      </c>
      <c r="N852" t="str">
        <f t="shared" si="304"/>
        <v>Medium</v>
      </c>
      <c r="O852">
        <v>91400000</v>
      </c>
      <c r="P852" t="str">
        <f t="shared" si="305"/>
        <v>Hit</v>
      </c>
      <c r="Q852" t="s">
        <v>1881</v>
      </c>
      <c r="R852" t="str">
        <f t="shared" si="306"/>
        <v>Action</v>
      </c>
      <c r="S852">
        <f t="shared" si="307"/>
        <v>4</v>
      </c>
      <c r="T852" t="s">
        <v>1698</v>
      </c>
      <c r="U852" t="s">
        <v>4595</v>
      </c>
      <c r="V852">
        <v>81026</v>
      </c>
      <c r="W852" t="str">
        <f t="shared" si="308"/>
        <v>Medium</v>
      </c>
      <c r="X852">
        <v>30132</v>
      </c>
      <c r="Y852" t="str">
        <f t="shared" si="309"/>
        <v>Medium</v>
      </c>
      <c r="Z852" t="s">
        <v>4596</v>
      </c>
      <c r="AA852">
        <v>0</v>
      </c>
      <c r="AB852" t="str">
        <f t="shared" si="310"/>
        <v>Symbolic Poster</v>
      </c>
      <c r="AC852" t="s">
        <v>4597</v>
      </c>
      <c r="AD852" t="s">
        <v>4598</v>
      </c>
      <c r="AE852">
        <v>194</v>
      </c>
      <c r="AF852" t="str">
        <f t="shared" si="311"/>
        <v>Very Low</v>
      </c>
      <c r="AG852" t="s">
        <v>9</v>
      </c>
      <c r="AH852" t="s">
        <v>10</v>
      </c>
      <c r="AI852" t="s">
        <v>556</v>
      </c>
      <c r="AJ852" t="str">
        <f t="shared" si="313"/>
        <v>Adult</v>
      </c>
      <c r="AK852">
        <v>53000000</v>
      </c>
      <c r="AL852" t="str">
        <f t="shared" si="314"/>
        <v>Medium Budget</v>
      </c>
      <c r="AM852">
        <v>1995</v>
      </c>
      <c r="AN852">
        <f t="shared" si="315"/>
        <v>30</v>
      </c>
      <c r="AO852" t="str">
        <f t="shared" si="316"/>
        <v>Old Classic</v>
      </c>
      <c r="AP852">
        <v>10000</v>
      </c>
      <c r="AQ852" t="str">
        <f t="shared" si="317"/>
        <v>Low</v>
      </c>
      <c r="AR852">
        <v>7.3</v>
      </c>
      <c r="AS852" t="str">
        <f t="shared" si="318"/>
        <v>Good</v>
      </c>
      <c r="AT852">
        <v>2.35</v>
      </c>
      <c r="AU852" t="str">
        <f t="shared" si="319"/>
        <v>Cinematic Widescreen</v>
      </c>
      <c r="AV852">
        <v>0</v>
      </c>
      <c r="AW852" t="str">
        <f t="shared" si="320"/>
        <v>Very Low</v>
      </c>
    </row>
    <row r="853" spans="1:49" x14ac:dyDescent="0.3">
      <c r="A853" t="s">
        <v>0</v>
      </c>
      <c r="B853" t="s">
        <v>4599</v>
      </c>
      <c r="C853">
        <v>201</v>
      </c>
      <c r="D853" t="str">
        <f t="shared" si="299"/>
        <v>Medium</v>
      </c>
      <c r="E853">
        <v>117</v>
      </c>
      <c r="F853" t="str">
        <f t="shared" si="300"/>
        <v>1h 57m</v>
      </c>
      <c r="G853" t="str">
        <f t="shared" si="301"/>
        <v>Standard Movie</v>
      </c>
      <c r="H853">
        <v>125</v>
      </c>
      <c r="I853" t="str">
        <f t="shared" si="302"/>
        <v>Very Low</v>
      </c>
      <c r="J853">
        <v>168</v>
      </c>
      <c r="K853" t="str">
        <f t="shared" si="303"/>
        <v>Very Low</v>
      </c>
      <c r="L853" t="s">
        <v>4600</v>
      </c>
      <c r="M853">
        <v>10000</v>
      </c>
      <c r="N853" t="str">
        <f t="shared" si="304"/>
        <v>Low</v>
      </c>
      <c r="O853">
        <v>162586036</v>
      </c>
      <c r="P853" t="str">
        <f t="shared" si="305"/>
        <v>Hit</v>
      </c>
      <c r="Q853" t="s">
        <v>1515</v>
      </c>
      <c r="R853" t="str">
        <f t="shared" si="306"/>
        <v>Biography</v>
      </c>
      <c r="S853">
        <f t="shared" si="307"/>
        <v>2</v>
      </c>
      <c r="T853" t="s">
        <v>137</v>
      </c>
      <c r="U853" t="s">
        <v>4601</v>
      </c>
      <c r="V853">
        <v>338383</v>
      </c>
      <c r="W853" t="str">
        <f t="shared" si="308"/>
        <v>High</v>
      </c>
      <c r="X853">
        <v>11036</v>
      </c>
      <c r="Y853" t="str">
        <f t="shared" si="309"/>
        <v>Medium</v>
      </c>
      <c r="Z853" t="s">
        <v>4602</v>
      </c>
      <c r="AA853">
        <v>0</v>
      </c>
      <c r="AB853" t="str">
        <f t="shared" si="310"/>
        <v>Symbolic Poster</v>
      </c>
      <c r="AC853" t="s">
        <v>4603</v>
      </c>
      <c r="AD853" t="s">
        <v>4604</v>
      </c>
      <c r="AE853">
        <v>611</v>
      </c>
      <c r="AF853" t="str">
        <f t="shared" si="311"/>
        <v>Low</v>
      </c>
      <c r="AG853" t="s">
        <v>9</v>
      </c>
      <c r="AH853" t="s">
        <v>10</v>
      </c>
      <c r="AI853" t="s">
        <v>11</v>
      </c>
      <c r="AJ853" t="str">
        <f t="shared" si="313"/>
        <v>Teen</v>
      </c>
      <c r="AK853">
        <v>55000000</v>
      </c>
      <c r="AL853" t="str">
        <f t="shared" si="314"/>
        <v>Medium Budget</v>
      </c>
      <c r="AM853">
        <v>2006</v>
      </c>
      <c r="AN853">
        <f t="shared" si="315"/>
        <v>19</v>
      </c>
      <c r="AO853" t="str">
        <f t="shared" si="316"/>
        <v>Old Classic</v>
      </c>
      <c r="AP853">
        <v>617</v>
      </c>
      <c r="AQ853" t="str">
        <f t="shared" si="317"/>
        <v>Very Low</v>
      </c>
      <c r="AR853">
        <v>8</v>
      </c>
      <c r="AS853" t="str">
        <f t="shared" si="318"/>
        <v>Excellent</v>
      </c>
      <c r="AT853">
        <v>2.35</v>
      </c>
      <c r="AU853" t="str">
        <f t="shared" si="319"/>
        <v>Cinematic Widescreen</v>
      </c>
      <c r="AV853">
        <v>32000</v>
      </c>
      <c r="AW853" t="str">
        <f t="shared" si="320"/>
        <v>Medium</v>
      </c>
    </row>
    <row r="854" spans="1:49" x14ac:dyDescent="0.3">
      <c r="A854" t="s">
        <v>0</v>
      </c>
      <c r="B854" t="s">
        <v>1228</v>
      </c>
      <c r="C854">
        <v>231</v>
      </c>
      <c r="D854" t="str">
        <f t="shared" si="299"/>
        <v>Medium</v>
      </c>
      <c r="E854">
        <v>98</v>
      </c>
      <c r="F854" t="str">
        <f t="shared" si="300"/>
        <v>1h 38m</v>
      </c>
      <c r="G854" t="str">
        <f t="shared" si="301"/>
        <v>Standard Movie</v>
      </c>
      <c r="H854">
        <v>124</v>
      </c>
      <c r="I854" t="str">
        <f t="shared" si="302"/>
        <v>Very Low</v>
      </c>
      <c r="J854">
        <v>354</v>
      </c>
      <c r="K854" t="str">
        <f t="shared" si="303"/>
        <v>Very Low</v>
      </c>
      <c r="L854" t="s">
        <v>4324</v>
      </c>
      <c r="M854">
        <v>931</v>
      </c>
      <c r="N854" t="str">
        <f t="shared" si="304"/>
        <v>Low</v>
      </c>
      <c r="O854">
        <v>89706988</v>
      </c>
      <c r="P854" t="str">
        <f t="shared" si="305"/>
        <v>Hit</v>
      </c>
      <c r="Q854" t="s">
        <v>1895</v>
      </c>
      <c r="R854" t="str">
        <f t="shared" si="306"/>
        <v>Drama</v>
      </c>
      <c r="S854">
        <f t="shared" si="307"/>
        <v>3</v>
      </c>
      <c r="T854" t="s">
        <v>4605</v>
      </c>
      <c r="U854" t="s">
        <v>4606</v>
      </c>
      <c r="V854">
        <v>126746</v>
      </c>
      <c r="W854" t="str">
        <f t="shared" si="308"/>
        <v>Medium</v>
      </c>
      <c r="X854">
        <v>2287</v>
      </c>
      <c r="Y854" t="str">
        <f t="shared" si="309"/>
        <v>Low</v>
      </c>
      <c r="Z854" t="s">
        <v>4607</v>
      </c>
      <c r="AA854">
        <v>1</v>
      </c>
      <c r="AB854" t="str">
        <f t="shared" si="310"/>
        <v>Solo Star Poster</v>
      </c>
      <c r="AC854" t="s">
        <v>4608</v>
      </c>
      <c r="AD854" t="s">
        <v>4609</v>
      </c>
      <c r="AE854">
        <v>600</v>
      </c>
      <c r="AF854" t="str">
        <f t="shared" si="311"/>
        <v>Low</v>
      </c>
      <c r="AG854" t="s">
        <v>9</v>
      </c>
      <c r="AH854" t="s">
        <v>10</v>
      </c>
      <c r="AI854" t="s">
        <v>11</v>
      </c>
      <c r="AJ854" t="str">
        <f t="shared" si="313"/>
        <v>Teen</v>
      </c>
      <c r="AK854">
        <v>55000000</v>
      </c>
      <c r="AL854" t="str">
        <f t="shared" si="314"/>
        <v>Medium Budget</v>
      </c>
      <c r="AM854">
        <v>2005</v>
      </c>
      <c r="AN854">
        <f t="shared" si="315"/>
        <v>20</v>
      </c>
      <c r="AO854" t="str">
        <f t="shared" si="316"/>
        <v>Old Classic</v>
      </c>
      <c r="AP854">
        <v>507</v>
      </c>
      <c r="AQ854" t="str">
        <f t="shared" si="317"/>
        <v>Very Low</v>
      </c>
      <c r="AR854">
        <v>6.2</v>
      </c>
      <c r="AS854" t="str">
        <f t="shared" si="318"/>
        <v>Average</v>
      </c>
      <c r="AT854">
        <v>2.35</v>
      </c>
      <c r="AU854" t="str">
        <f t="shared" si="319"/>
        <v>Cinematic Widescreen</v>
      </c>
      <c r="AV854">
        <v>0</v>
      </c>
      <c r="AW854" t="str">
        <f t="shared" si="320"/>
        <v>Very Low</v>
      </c>
    </row>
    <row r="855" spans="1:49" x14ac:dyDescent="0.3">
      <c r="A855" t="s">
        <v>0</v>
      </c>
      <c r="B855" t="s">
        <v>3093</v>
      </c>
      <c r="C855">
        <v>55</v>
      </c>
      <c r="D855" t="str">
        <f t="shared" si="299"/>
        <v>Low</v>
      </c>
      <c r="E855">
        <v>128</v>
      </c>
      <c r="F855" t="str">
        <f t="shared" si="300"/>
        <v>2h 8m</v>
      </c>
      <c r="G855" t="str">
        <f t="shared" si="301"/>
        <v>Long Movie</v>
      </c>
      <c r="H855">
        <v>272</v>
      </c>
      <c r="I855" t="str">
        <f t="shared" si="302"/>
        <v>Very Low</v>
      </c>
      <c r="J855">
        <v>383</v>
      </c>
      <c r="K855" t="str">
        <f t="shared" si="303"/>
        <v>Very Low</v>
      </c>
      <c r="L855" t="s">
        <v>4610</v>
      </c>
      <c r="M855">
        <v>2000</v>
      </c>
      <c r="N855" t="str">
        <f t="shared" si="304"/>
        <v>Low</v>
      </c>
      <c r="O855">
        <v>83000000</v>
      </c>
      <c r="P855" t="str">
        <f t="shared" si="305"/>
        <v>Hit</v>
      </c>
      <c r="Q855" t="s">
        <v>4046</v>
      </c>
      <c r="R855" t="str">
        <f t="shared" si="306"/>
        <v>Drama</v>
      </c>
      <c r="S855">
        <f t="shared" si="307"/>
        <v>2</v>
      </c>
      <c r="T855" t="s">
        <v>1346</v>
      </c>
      <c r="U855" t="s">
        <v>4611</v>
      </c>
      <c r="V855">
        <v>36587</v>
      </c>
      <c r="W855" t="str">
        <f t="shared" si="308"/>
        <v>Low</v>
      </c>
      <c r="X855">
        <v>3888</v>
      </c>
      <c r="Y855" t="str">
        <f t="shared" si="309"/>
        <v>Low</v>
      </c>
      <c r="Z855" t="s">
        <v>1732</v>
      </c>
      <c r="AA855">
        <v>0</v>
      </c>
      <c r="AB855" t="str">
        <f t="shared" si="310"/>
        <v>Symbolic Poster</v>
      </c>
      <c r="AC855" t="s">
        <v>4612</v>
      </c>
      <c r="AD855" t="s">
        <v>4613</v>
      </c>
      <c r="AE855">
        <v>95</v>
      </c>
      <c r="AF855" t="str">
        <f t="shared" si="311"/>
        <v>Very Low</v>
      </c>
      <c r="AG855" t="s">
        <v>9</v>
      </c>
      <c r="AH855" t="s">
        <v>10</v>
      </c>
      <c r="AI855" t="s">
        <v>556</v>
      </c>
      <c r="AJ855" t="str">
        <f t="shared" si="313"/>
        <v>Adult</v>
      </c>
      <c r="AK855">
        <v>55000000</v>
      </c>
      <c r="AL855" t="str">
        <f t="shared" si="314"/>
        <v>Medium Budget</v>
      </c>
      <c r="AM855">
        <v>1994</v>
      </c>
      <c r="AN855">
        <f t="shared" si="315"/>
        <v>31</v>
      </c>
      <c r="AO855" t="str">
        <f t="shared" si="316"/>
        <v>Old Classic</v>
      </c>
      <c r="AP855">
        <v>812</v>
      </c>
      <c r="AQ855" t="str">
        <f t="shared" si="317"/>
        <v>Very Low</v>
      </c>
      <c r="AR855">
        <v>6</v>
      </c>
      <c r="AS855" t="str">
        <f t="shared" si="318"/>
        <v>Average</v>
      </c>
      <c r="AT855">
        <v>2.35</v>
      </c>
      <c r="AU855" t="str">
        <f t="shared" si="319"/>
        <v>Cinematic Widescreen</v>
      </c>
      <c r="AV855">
        <v>0</v>
      </c>
      <c r="AW855" t="str">
        <f t="shared" si="320"/>
        <v>Very Low</v>
      </c>
    </row>
    <row r="856" spans="1:49" x14ac:dyDescent="0.3">
      <c r="A856" t="s">
        <v>0</v>
      </c>
      <c r="B856" t="s">
        <v>1844</v>
      </c>
      <c r="C856">
        <v>110</v>
      </c>
      <c r="D856" t="str">
        <f t="shared" si="299"/>
        <v>Low</v>
      </c>
      <c r="E856">
        <v>114</v>
      </c>
      <c r="F856" t="str">
        <f t="shared" si="300"/>
        <v>1h 54m</v>
      </c>
      <c r="G856" t="str">
        <f t="shared" si="301"/>
        <v>Standard Movie</v>
      </c>
      <c r="H856">
        <v>52</v>
      </c>
      <c r="I856" t="str">
        <f t="shared" si="302"/>
        <v>Very Low</v>
      </c>
      <c r="J856">
        <v>539</v>
      </c>
      <c r="K856" t="str">
        <f t="shared" si="303"/>
        <v>Very Low</v>
      </c>
      <c r="L856" t="s">
        <v>685</v>
      </c>
      <c r="M856">
        <v>12000</v>
      </c>
      <c r="N856" t="str">
        <f t="shared" si="304"/>
        <v>Medium</v>
      </c>
      <c r="O856">
        <v>78745923</v>
      </c>
      <c r="P856" t="str">
        <f t="shared" si="305"/>
        <v>Hit</v>
      </c>
      <c r="Q856" t="s">
        <v>658</v>
      </c>
      <c r="R856" t="str">
        <f t="shared" si="306"/>
        <v>Drama</v>
      </c>
      <c r="S856">
        <f t="shared" si="307"/>
        <v>3</v>
      </c>
      <c r="T856" t="s">
        <v>676</v>
      </c>
      <c r="U856" t="s">
        <v>4614</v>
      </c>
      <c r="V856">
        <v>94407</v>
      </c>
      <c r="W856" t="str">
        <f t="shared" si="308"/>
        <v>Medium</v>
      </c>
      <c r="X856">
        <v>13905</v>
      </c>
      <c r="Y856" t="str">
        <f t="shared" si="309"/>
        <v>Medium</v>
      </c>
      <c r="Z856" t="s">
        <v>4132</v>
      </c>
      <c r="AA856">
        <v>1</v>
      </c>
      <c r="AB856" t="str">
        <f t="shared" si="310"/>
        <v>Solo Star Poster</v>
      </c>
      <c r="AC856" t="s">
        <v>4615</v>
      </c>
      <c r="AD856" t="s">
        <v>4616</v>
      </c>
      <c r="AE856">
        <v>322</v>
      </c>
      <c r="AF856" t="str">
        <f t="shared" si="311"/>
        <v>Very Low</v>
      </c>
      <c r="AG856" t="s">
        <v>9</v>
      </c>
      <c r="AH856" t="s">
        <v>738</v>
      </c>
      <c r="AI856" t="s">
        <v>11</v>
      </c>
      <c r="AJ856" t="str">
        <f t="shared" si="313"/>
        <v>Teen</v>
      </c>
      <c r="AK856">
        <v>55000000</v>
      </c>
      <c r="AL856" t="str">
        <f t="shared" si="314"/>
        <v>Medium Budget</v>
      </c>
      <c r="AM856">
        <v>1998</v>
      </c>
      <c r="AN856">
        <f t="shared" si="315"/>
        <v>27</v>
      </c>
      <c r="AO856" t="str">
        <f t="shared" si="316"/>
        <v>Old Classic</v>
      </c>
      <c r="AP856">
        <v>702</v>
      </c>
      <c r="AQ856" t="str">
        <f t="shared" si="317"/>
        <v>Very Low</v>
      </c>
      <c r="AR856">
        <v>6.7</v>
      </c>
      <c r="AS856" t="str">
        <f t="shared" si="318"/>
        <v>Average</v>
      </c>
      <c r="AT856">
        <v>2.35</v>
      </c>
      <c r="AU856" t="str">
        <f t="shared" si="319"/>
        <v>Cinematic Widescreen</v>
      </c>
      <c r="AV856">
        <v>0</v>
      </c>
      <c r="AW856" t="str">
        <f t="shared" si="320"/>
        <v>Very Low</v>
      </c>
    </row>
    <row r="857" spans="1:49" x14ac:dyDescent="0.3">
      <c r="A857" t="s">
        <v>718</v>
      </c>
      <c r="B857" t="s">
        <v>1735</v>
      </c>
      <c r="C857">
        <v>354</v>
      </c>
      <c r="D857" t="str">
        <f t="shared" si="299"/>
        <v>Medium</v>
      </c>
      <c r="E857">
        <v>111</v>
      </c>
      <c r="F857" t="str">
        <f t="shared" si="300"/>
        <v>1h 51m</v>
      </c>
      <c r="G857" t="str">
        <f t="shared" si="301"/>
        <v>Standard Movie</v>
      </c>
      <c r="H857">
        <v>16000</v>
      </c>
      <c r="I857" t="str">
        <f t="shared" si="302"/>
        <v>Medium</v>
      </c>
      <c r="J857">
        <v>640</v>
      </c>
      <c r="K857" t="str">
        <f t="shared" si="303"/>
        <v>Very Low</v>
      </c>
      <c r="L857" t="s">
        <v>605</v>
      </c>
      <c r="M857">
        <v>926</v>
      </c>
      <c r="N857" t="str">
        <f t="shared" si="304"/>
        <v>Low</v>
      </c>
      <c r="O857">
        <v>70098138</v>
      </c>
      <c r="P857" t="str">
        <f t="shared" si="305"/>
        <v>Hit</v>
      </c>
      <c r="Q857" t="s">
        <v>1296</v>
      </c>
      <c r="R857" t="str">
        <f t="shared" si="306"/>
        <v>Action</v>
      </c>
      <c r="S857">
        <f t="shared" si="307"/>
        <v>1</v>
      </c>
      <c r="T857" t="s">
        <v>4617</v>
      </c>
      <c r="U857" t="s">
        <v>4618</v>
      </c>
      <c r="V857">
        <v>735784</v>
      </c>
      <c r="W857" t="str">
        <f t="shared" si="308"/>
        <v>Very High</v>
      </c>
      <c r="X857">
        <v>3983</v>
      </c>
      <c r="Y857" t="str">
        <f t="shared" si="309"/>
        <v>Low</v>
      </c>
      <c r="Z857" t="s">
        <v>4619</v>
      </c>
      <c r="AA857">
        <v>0</v>
      </c>
      <c r="AB857" t="str">
        <f t="shared" si="310"/>
        <v>Symbolic Poster</v>
      </c>
      <c r="AC857" t="s">
        <v>4620</v>
      </c>
      <c r="AD857" t="s">
        <v>4621</v>
      </c>
      <c r="AE857">
        <v>2105</v>
      </c>
      <c r="AF857" t="str">
        <f t="shared" si="311"/>
        <v>Medium</v>
      </c>
      <c r="AG857" t="s">
        <v>9</v>
      </c>
      <c r="AH857" t="s">
        <v>10</v>
      </c>
      <c r="AI857" t="s">
        <v>556</v>
      </c>
      <c r="AJ857" t="str">
        <f t="shared" si="313"/>
        <v>Adult</v>
      </c>
      <c r="AK857">
        <v>30000000</v>
      </c>
      <c r="AL857" t="str">
        <f t="shared" si="314"/>
        <v>Medium Budget</v>
      </c>
      <c r="AM857">
        <v>2003</v>
      </c>
      <c r="AN857">
        <f t="shared" si="315"/>
        <v>22</v>
      </c>
      <c r="AO857" t="str">
        <f t="shared" si="316"/>
        <v>Old Classic</v>
      </c>
      <c r="AP857">
        <v>890</v>
      </c>
      <c r="AQ857" t="str">
        <f t="shared" si="317"/>
        <v>Very Low</v>
      </c>
      <c r="AR857">
        <v>8.1</v>
      </c>
      <c r="AS857" t="str">
        <f t="shared" si="318"/>
        <v>Excellent</v>
      </c>
      <c r="AT857">
        <v>2.35</v>
      </c>
      <c r="AU857" t="str">
        <f t="shared" si="319"/>
        <v>Cinematic Widescreen</v>
      </c>
      <c r="AV857">
        <v>13000</v>
      </c>
      <c r="AW857" t="str">
        <f t="shared" si="320"/>
        <v>Medium</v>
      </c>
    </row>
    <row r="858" spans="1:49" x14ac:dyDescent="0.3">
      <c r="A858" t="s">
        <v>0</v>
      </c>
      <c r="B858" t="s">
        <v>1925</v>
      </c>
      <c r="C858">
        <v>140</v>
      </c>
      <c r="D858" t="str">
        <f t="shared" si="299"/>
        <v>Low</v>
      </c>
      <c r="E858">
        <v>85</v>
      </c>
      <c r="F858" t="str">
        <f t="shared" si="300"/>
        <v>1h 25m</v>
      </c>
      <c r="G858" t="str">
        <f t="shared" si="301"/>
        <v>Featurette</v>
      </c>
      <c r="H858">
        <v>0</v>
      </c>
      <c r="I858" t="str">
        <f t="shared" si="302"/>
        <v>Very Low</v>
      </c>
      <c r="J858">
        <v>490</v>
      </c>
      <c r="K858" t="str">
        <f t="shared" si="303"/>
        <v>Very Low</v>
      </c>
      <c r="L858" t="s">
        <v>4622</v>
      </c>
      <c r="M858">
        <v>21000</v>
      </c>
      <c r="N858" t="str">
        <f t="shared" si="304"/>
        <v>Medium</v>
      </c>
      <c r="O858">
        <v>66365290</v>
      </c>
      <c r="P858" t="str">
        <f t="shared" si="305"/>
        <v>Hit</v>
      </c>
      <c r="Q858" t="s">
        <v>1642</v>
      </c>
      <c r="R858" t="str">
        <f t="shared" si="306"/>
        <v>Comedy</v>
      </c>
      <c r="S858">
        <f t="shared" si="307"/>
        <v>1</v>
      </c>
      <c r="T858" t="s">
        <v>68</v>
      </c>
      <c r="U858" t="s">
        <v>4623</v>
      </c>
      <c r="V858">
        <v>56874</v>
      </c>
      <c r="W858" t="str">
        <f t="shared" si="308"/>
        <v>Medium</v>
      </c>
      <c r="X858">
        <v>22458</v>
      </c>
      <c r="Y858" t="str">
        <f t="shared" si="309"/>
        <v>Medium</v>
      </c>
      <c r="Z858" t="s">
        <v>1862</v>
      </c>
      <c r="AA858">
        <v>2</v>
      </c>
      <c r="AB858" t="str">
        <f t="shared" si="310"/>
        <v>Duo/Trio Poster</v>
      </c>
      <c r="AC858" t="s">
        <v>4624</v>
      </c>
      <c r="AD858" t="s">
        <v>4625</v>
      </c>
      <c r="AE858">
        <v>358</v>
      </c>
      <c r="AF858" t="str">
        <f t="shared" si="311"/>
        <v>Very Low</v>
      </c>
      <c r="AG858" t="s">
        <v>9</v>
      </c>
      <c r="AH858" t="s">
        <v>10</v>
      </c>
      <c r="AI858" t="s">
        <v>11</v>
      </c>
      <c r="AJ858" t="str">
        <f t="shared" si="313"/>
        <v>Teen</v>
      </c>
      <c r="AK858">
        <v>55000000</v>
      </c>
      <c r="AL858" t="str">
        <f t="shared" si="314"/>
        <v>Medium Budget</v>
      </c>
      <c r="AM858">
        <v>1999</v>
      </c>
      <c r="AN858">
        <f t="shared" si="315"/>
        <v>26</v>
      </c>
      <c r="AO858" t="str">
        <f t="shared" si="316"/>
        <v>Old Classic</v>
      </c>
      <c r="AP858">
        <v>860</v>
      </c>
      <c r="AQ858" t="str">
        <f t="shared" si="317"/>
        <v>Very Low</v>
      </c>
      <c r="AR858">
        <v>6.4</v>
      </c>
      <c r="AS858" t="str">
        <f t="shared" si="318"/>
        <v>Average</v>
      </c>
      <c r="AT858">
        <v>1.37</v>
      </c>
      <c r="AU858" t="str">
        <f t="shared" si="319"/>
        <v>Classic</v>
      </c>
      <c r="AV858">
        <v>0</v>
      </c>
      <c r="AW858" t="str">
        <f t="shared" si="320"/>
        <v>Very Low</v>
      </c>
    </row>
    <row r="859" spans="1:49" x14ac:dyDescent="0.3">
      <c r="A859" t="s">
        <v>0</v>
      </c>
      <c r="B859" t="str">
        <f>B858</f>
        <v>Frank Oz</v>
      </c>
      <c r="C859">
        <v>77</v>
      </c>
      <c r="D859" t="str">
        <f t="shared" si="299"/>
        <v>Low</v>
      </c>
      <c r="E859">
        <v>44</v>
      </c>
      <c r="F859" t="str">
        <f t="shared" si="300"/>
        <v>0h 44m</v>
      </c>
      <c r="G859" t="str">
        <f t="shared" si="301"/>
        <v>Short Film</v>
      </c>
      <c r="H859">
        <f>H858</f>
        <v>0</v>
      </c>
      <c r="I859" t="str">
        <f t="shared" si="302"/>
        <v>Very Low</v>
      </c>
      <c r="J859">
        <v>72</v>
      </c>
      <c r="K859" t="str">
        <f t="shared" si="303"/>
        <v>Very Low</v>
      </c>
      <c r="L859" t="s">
        <v>4626</v>
      </c>
      <c r="M859">
        <v>847</v>
      </c>
      <c r="N859" t="str">
        <f t="shared" si="304"/>
        <v>Low</v>
      </c>
      <c r="O859">
        <f>O858</f>
        <v>66365290</v>
      </c>
      <c r="P859" t="str">
        <f t="shared" si="305"/>
        <v>Hit</v>
      </c>
      <c r="Q859" t="s">
        <v>542</v>
      </c>
      <c r="R859" t="str">
        <f t="shared" si="306"/>
        <v>Action</v>
      </c>
      <c r="S859">
        <f t="shared" si="307"/>
        <v>4</v>
      </c>
      <c r="T859" t="s">
        <v>4627</v>
      </c>
      <c r="U859" t="s">
        <v>4628</v>
      </c>
      <c r="V859">
        <v>63982</v>
      </c>
      <c r="W859" t="str">
        <f t="shared" si="308"/>
        <v>Medium</v>
      </c>
      <c r="X859">
        <v>1359</v>
      </c>
      <c r="Y859" t="str">
        <f t="shared" si="309"/>
        <v>Low</v>
      </c>
      <c r="Z859" t="s">
        <v>4629</v>
      </c>
      <c r="AA859">
        <v>4</v>
      </c>
      <c r="AB859" t="str">
        <f t="shared" si="310"/>
        <v>Ensemble Poster</v>
      </c>
      <c r="AC859" t="s">
        <v>4630</v>
      </c>
      <c r="AD859" t="s">
        <v>4631</v>
      </c>
      <c r="AE859">
        <v>181</v>
      </c>
      <c r="AF859" t="str">
        <f t="shared" si="311"/>
        <v>Very Low</v>
      </c>
      <c r="AG859" t="s">
        <v>9</v>
      </c>
      <c r="AH859" t="s">
        <v>10</v>
      </c>
      <c r="AI859" t="s">
        <v>1097</v>
      </c>
      <c r="AJ859" t="str">
        <f t="shared" si="313"/>
        <v>Teen</v>
      </c>
      <c r="AK859">
        <v>1400000</v>
      </c>
      <c r="AL859" t="str">
        <f t="shared" si="314"/>
        <v>Low Budget</v>
      </c>
      <c r="AM859">
        <f>AM858</f>
        <v>1999</v>
      </c>
      <c r="AN859">
        <f t="shared" si="315"/>
        <v>26</v>
      </c>
      <c r="AO859" t="str">
        <f t="shared" si="316"/>
        <v>Old Classic</v>
      </c>
      <c r="AP859">
        <v>440</v>
      </c>
      <c r="AQ859" t="str">
        <f t="shared" si="317"/>
        <v>Very Low</v>
      </c>
      <c r="AR859">
        <v>8.4</v>
      </c>
      <c r="AS859" t="str">
        <f t="shared" si="318"/>
        <v>Excellent</v>
      </c>
      <c r="AT859">
        <v>1.33</v>
      </c>
      <c r="AU859" t="str">
        <f t="shared" si="319"/>
        <v>Classic</v>
      </c>
      <c r="AV859">
        <v>0</v>
      </c>
      <c r="AW859" t="str">
        <f t="shared" si="320"/>
        <v>Very Low</v>
      </c>
    </row>
    <row r="860" spans="1:49" x14ac:dyDescent="0.3">
      <c r="A860" t="s">
        <v>718</v>
      </c>
      <c r="B860" t="s">
        <v>1735</v>
      </c>
      <c r="C860">
        <v>304</v>
      </c>
      <c r="D860" t="str">
        <f t="shared" si="299"/>
        <v>Medium</v>
      </c>
      <c r="E860">
        <v>137</v>
      </c>
      <c r="F860" t="str">
        <f t="shared" si="300"/>
        <v>2h 17m</v>
      </c>
      <c r="G860" t="str">
        <f t="shared" si="301"/>
        <v>Long Movie</v>
      </c>
      <c r="H860">
        <v>16000</v>
      </c>
      <c r="I860" t="str">
        <f t="shared" si="302"/>
        <v>Medium</v>
      </c>
      <c r="J860">
        <v>348</v>
      </c>
      <c r="K860" t="str">
        <f t="shared" si="303"/>
        <v>Very Low</v>
      </c>
      <c r="L860" t="s">
        <v>4632</v>
      </c>
      <c r="M860">
        <v>890</v>
      </c>
      <c r="N860" t="str">
        <f t="shared" si="304"/>
        <v>Low</v>
      </c>
      <c r="O860">
        <v>66207920</v>
      </c>
      <c r="P860" t="str">
        <f t="shared" si="305"/>
        <v>Hit</v>
      </c>
      <c r="Q860" t="s">
        <v>435</v>
      </c>
      <c r="R860" t="str">
        <f t="shared" si="306"/>
        <v>Action</v>
      </c>
      <c r="S860">
        <f t="shared" si="307"/>
        <v>4</v>
      </c>
      <c r="T860" t="s">
        <v>605</v>
      </c>
      <c r="U860" t="s">
        <v>4633</v>
      </c>
      <c r="V860">
        <v>512749</v>
      </c>
      <c r="W860" t="str">
        <f t="shared" si="308"/>
        <v>Very High</v>
      </c>
      <c r="X860">
        <v>1959</v>
      </c>
      <c r="Y860" t="str">
        <f t="shared" si="309"/>
        <v>Low</v>
      </c>
      <c r="Z860" t="s">
        <v>4529</v>
      </c>
      <c r="AA860">
        <v>0</v>
      </c>
      <c r="AB860" t="str">
        <f t="shared" si="310"/>
        <v>Symbolic Poster</v>
      </c>
      <c r="AC860" t="s">
        <v>4634</v>
      </c>
      <c r="AD860" t="s">
        <v>4635</v>
      </c>
      <c r="AE860">
        <v>935</v>
      </c>
      <c r="AF860" t="str">
        <f t="shared" si="311"/>
        <v>Low</v>
      </c>
      <c r="AG860" t="s">
        <v>9</v>
      </c>
      <c r="AH860" t="s">
        <v>10</v>
      </c>
      <c r="AI860" t="s">
        <v>556</v>
      </c>
      <c r="AJ860" t="str">
        <f t="shared" si="313"/>
        <v>Adult</v>
      </c>
      <c r="AK860">
        <v>30000000</v>
      </c>
      <c r="AL860" t="str">
        <f t="shared" si="314"/>
        <v>Medium Budget</v>
      </c>
      <c r="AM860">
        <v>2004</v>
      </c>
      <c r="AN860">
        <f t="shared" si="315"/>
        <v>21</v>
      </c>
      <c r="AO860" t="str">
        <f t="shared" si="316"/>
        <v>Old Classic</v>
      </c>
      <c r="AP860">
        <v>387</v>
      </c>
      <c r="AQ860" t="str">
        <f t="shared" si="317"/>
        <v>Very Low</v>
      </c>
      <c r="AR860">
        <v>8</v>
      </c>
      <c r="AS860" t="str">
        <f t="shared" si="318"/>
        <v>Excellent</v>
      </c>
      <c r="AT860">
        <v>2.35</v>
      </c>
      <c r="AU860" t="str">
        <f t="shared" si="319"/>
        <v>Cinematic Widescreen</v>
      </c>
      <c r="AV860">
        <v>0</v>
      </c>
      <c r="AW860" t="str">
        <f t="shared" si="320"/>
        <v>Very Low</v>
      </c>
    </row>
    <row r="861" spans="1:49" x14ac:dyDescent="0.3">
      <c r="A861" t="s">
        <v>0</v>
      </c>
      <c r="B861" t="s">
        <v>2260</v>
      </c>
      <c r="C861">
        <v>45</v>
      </c>
      <c r="D861" t="str">
        <f t="shared" si="299"/>
        <v>Very Low</v>
      </c>
      <c r="E861">
        <v>97</v>
      </c>
      <c r="F861" t="str">
        <f t="shared" si="300"/>
        <v>1h 37m</v>
      </c>
      <c r="G861" t="str">
        <f t="shared" si="301"/>
        <v>Standard Movie</v>
      </c>
      <c r="H861">
        <v>96</v>
      </c>
      <c r="I861" t="str">
        <f t="shared" si="302"/>
        <v>Very Low</v>
      </c>
      <c r="J861">
        <v>403</v>
      </c>
      <c r="K861" t="str">
        <f t="shared" si="303"/>
        <v>Very Low</v>
      </c>
      <c r="L861" t="s">
        <v>4636</v>
      </c>
      <c r="M861">
        <v>13000</v>
      </c>
      <c r="N861" t="str">
        <f t="shared" si="304"/>
        <v>Medium</v>
      </c>
      <c r="O861">
        <v>63408614</v>
      </c>
      <c r="P861" t="str">
        <f t="shared" si="305"/>
        <v>Hit</v>
      </c>
      <c r="Q861" t="s">
        <v>393</v>
      </c>
      <c r="R861" t="str">
        <f t="shared" si="306"/>
        <v>Action</v>
      </c>
      <c r="S861">
        <f t="shared" si="307"/>
        <v>4</v>
      </c>
      <c r="T861" t="s">
        <v>1755</v>
      </c>
      <c r="U861" t="s">
        <v>4637</v>
      </c>
      <c r="V861">
        <v>75365</v>
      </c>
      <c r="W861" t="str">
        <f t="shared" si="308"/>
        <v>Medium</v>
      </c>
      <c r="X861">
        <v>14432</v>
      </c>
      <c r="Y861" t="str">
        <f t="shared" si="309"/>
        <v>Medium</v>
      </c>
      <c r="Z861" t="s">
        <v>4638</v>
      </c>
      <c r="AA861">
        <v>1</v>
      </c>
      <c r="AB861" t="str">
        <f t="shared" si="310"/>
        <v>Solo Star Poster</v>
      </c>
      <c r="AC861" t="s">
        <v>4639</v>
      </c>
      <c r="AD861" t="s">
        <v>4640</v>
      </c>
      <c r="AE861">
        <v>149</v>
      </c>
      <c r="AF861" t="str">
        <f t="shared" si="311"/>
        <v>Very Low</v>
      </c>
      <c r="AG861" t="s">
        <v>9</v>
      </c>
      <c r="AH861" t="s">
        <v>10</v>
      </c>
      <c r="AI861" t="s">
        <v>556</v>
      </c>
      <c r="AJ861" t="str">
        <f t="shared" si="313"/>
        <v>Adult</v>
      </c>
      <c r="AK861">
        <v>55000000</v>
      </c>
      <c r="AL861" t="str">
        <f t="shared" si="314"/>
        <v>Medium Budget</v>
      </c>
      <c r="AM861">
        <v>1989</v>
      </c>
      <c r="AN861">
        <f t="shared" si="315"/>
        <v>36</v>
      </c>
      <c r="AO861" t="str">
        <f t="shared" si="316"/>
        <v>Old Classic</v>
      </c>
      <c r="AP861">
        <v>549</v>
      </c>
      <c r="AQ861" t="str">
        <f t="shared" si="317"/>
        <v>Very Low</v>
      </c>
      <c r="AR861">
        <v>6.3</v>
      </c>
      <c r="AS861" t="str">
        <f t="shared" si="318"/>
        <v>Average</v>
      </c>
      <c r="AT861">
        <v>2.35</v>
      </c>
      <c r="AU861" t="str">
        <f t="shared" si="319"/>
        <v>Cinematic Widescreen</v>
      </c>
      <c r="AV861">
        <v>0</v>
      </c>
      <c r="AW861" t="str">
        <f t="shared" si="320"/>
        <v>Very Low</v>
      </c>
    </row>
    <row r="862" spans="1:49" x14ac:dyDescent="0.3">
      <c r="A862" t="s">
        <v>0</v>
      </c>
      <c r="B862" t="s">
        <v>406</v>
      </c>
      <c r="C862">
        <v>49</v>
      </c>
      <c r="D862" t="str">
        <f t="shared" si="299"/>
        <v>Very Low</v>
      </c>
      <c r="E862">
        <v>104</v>
      </c>
      <c r="F862" t="str">
        <f t="shared" si="300"/>
        <v>1h 44m</v>
      </c>
      <c r="G862" t="str">
        <f t="shared" si="301"/>
        <v>Standard Movie</v>
      </c>
      <c r="H862">
        <v>0</v>
      </c>
      <c r="I862" t="str">
        <f t="shared" si="302"/>
        <v>Very Low</v>
      </c>
      <c r="J862">
        <v>812</v>
      </c>
      <c r="K862" t="str">
        <f t="shared" si="303"/>
        <v>Very Low</v>
      </c>
      <c r="L862" t="s">
        <v>2348</v>
      </c>
      <c r="M862">
        <v>13000</v>
      </c>
      <c r="N862" t="str">
        <f t="shared" si="304"/>
        <v>Medium</v>
      </c>
      <c r="O862">
        <v>58422650</v>
      </c>
      <c r="P862" t="str">
        <f t="shared" si="305"/>
        <v>Hit</v>
      </c>
      <c r="Q862" t="s">
        <v>853</v>
      </c>
      <c r="R862" t="str">
        <f t="shared" si="306"/>
        <v>Comedy</v>
      </c>
      <c r="S862">
        <f t="shared" si="307"/>
        <v>3</v>
      </c>
      <c r="T862" t="s">
        <v>948</v>
      </c>
      <c r="U862" t="s">
        <v>4641</v>
      </c>
      <c r="V862">
        <v>78974</v>
      </c>
      <c r="W862" t="str">
        <f t="shared" si="308"/>
        <v>Medium</v>
      </c>
      <c r="X862">
        <v>25599</v>
      </c>
      <c r="Y862" t="str">
        <f t="shared" si="309"/>
        <v>Medium</v>
      </c>
      <c r="Z862" t="s">
        <v>3837</v>
      </c>
      <c r="AA862">
        <v>3</v>
      </c>
      <c r="AB862" t="str">
        <f t="shared" si="310"/>
        <v>Duo/Trio Poster</v>
      </c>
      <c r="AC862" t="s">
        <v>4642</v>
      </c>
      <c r="AD862" t="s">
        <v>4643</v>
      </c>
      <c r="AE862">
        <v>173</v>
      </c>
      <c r="AF862" t="str">
        <f t="shared" si="311"/>
        <v>Very Low</v>
      </c>
      <c r="AG862" t="s">
        <v>9</v>
      </c>
      <c r="AH862" t="s">
        <v>10</v>
      </c>
      <c r="AI862" t="s">
        <v>11</v>
      </c>
      <c r="AJ862" t="str">
        <f t="shared" si="313"/>
        <v>Teen</v>
      </c>
      <c r="AK862">
        <v>55000000</v>
      </c>
      <c r="AL862" t="str">
        <f t="shared" si="314"/>
        <v>Medium Budget</v>
      </c>
      <c r="AM862">
        <v>1992</v>
      </c>
      <c r="AN862">
        <f t="shared" si="315"/>
        <v>33</v>
      </c>
      <c r="AO862" t="str">
        <f t="shared" si="316"/>
        <v>Old Classic</v>
      </c>
      <c r="AP862">
        <v>11000</v>
      </c>
      <c r="AQ862" t="str">
        <f t="shared" si="317"/>
        <v>Medium</v>
      </c>
      <c r="AR862">
        <v>6.4</v>
      </c>
      <c r="AS862" t="str">
        <f t="shared" si="318"/>
        <v>Average</v>
      </c>
      <c r="AT862">
        <v>1.85</v>
      </c>
      <c r="AU862" t="str">
        <f t="shared" si="319"/>
        <v>HDTV / Widescreen</v>
      </c>
      <c r="AV862">
        <v>8000</v>
      </c>
      <c r="AW862" t="str">
        <f t="shared" si="320"/>
        <v>Low</v>
      </c>
    </row>
    <row r="863" spans="1:49" x14ac:dyDescent="0.3">
      <c r="A863" t="s">
        <v>0</v>
      </c>
      <c r="B863" t="s">
        <v>4644</v>
      </c>
      <c r="C863">
        <v>146</v>
      </c>
      <c r="D863" t="str">
        <f t="shared" si="299"/>
        <v>Low</v>
      </c>
      <c r="E863">
        <v>110</v>
      </c>
      <c r="F863" t="str">
        <f t="shared" si="300"/>
        <v>1h 50m</v>
      </c>
      <c r="G863" t="str">
        <f t="shared" si="301"/>
        <v>Standard Movie</v>
      </c>
      <c r="H863">
        <v>9</v>
      </c>
      <c r="I863" t="str">
        <f t="shared" si="302"/>
        <v>Very Low</v>
      </c>
      <c r="J863">
        <v>95</v>
      </c>
      <c r="K863" t="str">
        <f t="shared" si="303"/>
        <v>Very Low</v>
      </c>
      <c r="L863" t="s">
        <v>4645</v>
      </c>
      <c r="M863">
        <v>485</v>
      </c>
      <c r="N863" t="str">
        <f t="shared" si="304"/>
        <v>Low</v>
      </c>
      <c r="O863">
        <v>56932305</v>
      </c>
      <c r="P863" t="str">
        <f t="shared" si="305"/>
        <v>Hit</v>
      </c>
      <c r="Q863" t="s">
        <v>4646</v>
      </c>
      <c r="R863" t="str">
        <f t="shared" si="306"/>
        <v>Action</v>
      </c>
      <c r="S863">
        <f t="shared" si="307"/>
        <v>4</v>
      </c>
      <c r="T863" t="s">
        <v>4192</v>
      </c>
      <c r="U863" t="s">
        <v>4647</v>
      </c>
      <c r="V863">
        <v>96690</v>
      </c>
      <c r="W863" t="str">
        <f t="shared" si="308"/>
        <v>Medium</v>
      </c>
      <c r="X863">
        <v>939</v>
      </c>
      <c r="Y863" t="str">
        <f t="shared" si="309"/>
        <v>Very Low</v>
      </c>
      <c r="Z863" t="s">
        <v>4648</v>
      </c>
      <c r="AA863">
        <v>2</v>
      </c>
      <c r="AB863" t="str">
        <f t="shared" si="310"/>
        <v>Duo/Trio Poster</v>
      </c>
      <c r="AC863" t="s">
        <v>4649</v>
      </c>
      <c r="AD863" t="s">
        <v>4650</v>
      </c>
      <c r="AE863">
        <v>293</v>
      </c>
      <c r="AF863" t="str">
        <f t="shared" si="311"/>
        <v>Very Low</v>
      </c>
      <c r="AG863" t="s">
        <v>9</v>
      </c>
      <c r="AH863" t="s">
        <v>10</v>
      </c>
      <c r="AI863" t="s">
        <v>11</v>
      </c>
      <c r="AJ863" t="str">
        <f t="shared" si="313"/>
        <v>Teen</v>
      </c>
      <c r="AK863">
        <v>55000000</v>
      </c>
      <c r="AL863" t="str">
        <f t="shared" si="314"/>
        <v>Medium Budget</v>
      </c>
      <c r="AM863">
        <v>2000</v>
      </c>
      <c r="AN863">
        <f t="shared" si="315"/>
        <v>25</v>
      </c>
      <c r="AO863" t="str">
        <f t="shared" si="316"/>
        <v>Old Classic</v>
      </c>
      <c r="AP863">
        <v>110</v>
      </c>
      <c r="AQ863" t="str">
        <f t="shared" si="317"/>
        <v>Very Low</v>
      </c>
      <c r="AR863">
        <v>6.6</v>
      </c>
      <c r="AS863" t="str">
        <f t="shared" si="318"/>
        <v>Average</v>
      </c>
      <c r="AT863">
        <v>2.35</v>
      </c>
      <c r="AU863" t="str">
        <f t="shared" si="319"/>
        <v>Cinematic Widescreen</v>
      </c>
      <c r="AV863">
        <v>0</v>
      </c>
      <c r="AW863" t="str">
        <f t="shared" si="320"/>
        <v>Very Low</v>
      </c>
    </row>
    <row r="864" spans="1:49" x14ac:dyDescent="0.3">
      <c r="A864" t="s">
        <v>0</v>
      </c>
      <c r="B864" t="s">
        <v>4227</v>
      </c>
      <c r="C864">
        <v>60</v>
      </c>
      <c r="D864" t="str">
        <f t="shared" si="299"/>
        <v>Low</v>
      </c>
      <c r="E864">
        <v>133</v>
      </c>
      <c r="F864" t="str">
        <f t="shared" si="300"/>
        <v>2h 13m</v>
      </c>
      <c r="G864" t="str">
        <f t="shared" si="301"/>
        <v>Long Movie</v>
      </c>
      <c r="H864">
        <v>53</v>
      </c>
      <c r="I864" t="str">
        <f t="shared" si="302"/>
        <v>Very Low</v>
      </c>
      <c r="J864">
        <v>263</v>
      </c>
      <c r="K864" t="str">
        <f t="shared" si="303"/>
        <v>Very Low</v>
      </c>
      <c r="L864" t="s">
        <v>1016</v>
      </c>
      <c r="M864">
        <v>1000</v>
      </c>
      <c r="N864" t="str">
        <f t="shared" si="304"/>
        <v>Low</v>
      </c>
      <c r="O864">
        <v>68750000</v>
      </c>
      <c r="P864" t="str">
        <f t="shared" si="305"/>
        <v>Hit</v>
      </c>
      <c r="Q864" t="s">
        <v>22</v>
      </c>
      <c r="R864" t="str">
        <f t="shared" si="306"/>
        <v>Action</v>
      </c>
      <c r="S864">
        <f t="shared" si="307"/>
        <v>3</v>
      </c>
      <c r="T864" t="s">
        <v>401</v>
      </c>
      <c r="U864" t="s">
        <v>4651</v>
      </c>
      <c r="V864">
        <v>40858</v>
      </c>
      <c r="W864" t="str">
        <f t="shared" si="308"/>
        <v>Low</v>
      </c>
      <c r="X864">
        <v>2916</v>
      </c>
      <c r="Y864" t="str">
        <f t="shared" si="309"/>
        <v>Low</v>
      </c>
      <c r="Z864" t="s">
        <v>4652</v>
      </c>
      <c r="AA864">
        <v>0</v>
      </c>
      <c r="AB864" t="str">
        <f t="shared" si="310"/>
        <v>Symbolic Poster</v>
      </c>
      <c r="AC864" t="s">
        <v>4653</v>
      </c>
      <c r="AD864" t="s">
        <v>4654</v>
      </c>
      <c r="AE864">
        <v>144</v>
      </c>
      <c r="AF864" t="str">
        <f t="shared" si="311"/>
        <v>Very Low</v>
      </c>
      <c r="AG864" t="s">
        <v>9</v>
      </c>
      <c r="AH864" t="s">
        <v>10</v>
      </c>
      <c r="AI864" t="s">
        <v>556</v>
      </c>
      <c r="AJ864" t="str">
        <f t="shared" si="313"/>
        <v>Adult</v>
      </c>
      <c r="AK864">
        <v>55000000</v>
      </c>
      <c r="AL864" t="str">
        <f t="shared" si="314"/>
        <v>Medium Budget</v>
      </c>
      <c r="AM864">
        <v>1996</v>
      </c>
      <c r="AN864">
        <f t="shared" si="315"/>
        <v>29</v>
      </c>
      <c r="AO864" t="str">
        <f t="shared" si="316"/>
        <v>Old Classic</v>
      </c>
      <c r="AP864">
        <v>780</v>
      </c>
      <c r="AQ864" t="str">
        <f t="shared" si="317"/>
        <v>Very Low</v>
      </c>
      <c r="AR864">
        <v>6.4</v>
      </c>
      <c r="AS864" t="str">
        <f t="shared" si="318"/>
        <v>Average</v>
      </c>
      <c r="AT864">
        <v>2.35</v>
      </c>
      <c r="AU864" t="str">
        <f t="shared" si="319"/>
        <v>Cinematic Widescreen</v>
      </c>
      <c r="AV864">
        <v>0</v>
      </c>
      <c r="AW864" t="str">
        <f t="shared" si="320"/>
        <v>Very Low</v>
      </c>
    </row>
    <row r="865" spans="1:49" x14ac:dyDescent="0.3">
      <c r="A865" t="s">
        <v>0</v>
      </c>
      <c r="B865" t="s">
        <v>2013</v>
      </c>
      <c r="C865">
        <v>189</v>
      </c>
      <c r="D865" t="str">
        <f t="shared" si="299"/>
        <v>Low</v>
      </c>
      <c r="E865">
        <v>94</v>
      </c>
      <c r="F865" t="str">
        <f t="shared" si="300"/>
        <v>1h 34m</v>
      </c>
      <c r="G865" t="str">
        <f t="shared" si="301"/>
        <v>Standard Movie</v>
      </c>
      <c r="H865">
        <v>70</v>
      </c>
      <c r="I865" t="str">
        <f t="shared" si="302"/>
        <v>Very Low</v>
      </c>
      <c r="J865">
        <v>497</v>
      </c>
      <c r="K865" t="str">
        <f t="shared" si="303"/>
        <v>Very Low</v>
      </c>
      <c r="L865" t="s">
        <v>4655</v>
      </c>
      <c r="M865">
        <v>1000</v>
      </c>
      <c r="N865" t="str">
        <f t="shared" si="304"/>
        <v>Low</v>
      </c>
      <c r="O865">
        <v>68218041</v>
      </c>
      <c r="P865" t="str">
        <f t="shared" si="305"/>
        <v>Hit</v>
      </c>
      <c r="Q865" t="s">
        <v>486</v>
      </c>
      <c r="R865" t="str">
        <f t="shared" si="306"/>
        <v>Comedy</v>
      </c>
      <c r="S865">
        <f t="shared" si="307"/>
        <v>3</v>
      </c>
      <c r="T865" t="s">
        <v>4656</v>
      </c>
      <c r="U865" t="s">
        <v>4657</v>
      </c>
      <c r="V865">
        <v>67191</v>
      </c>
      <c r="W865" t="str">
        <f t="shared" si="308"/>
        <v>Medium</v>
      </c>
      <c r="X865">
        <v>2820</v>
      </c>
      <c r="Y865" t="str">
        <f t="shared" si="309"/>
        <v>Low</v>
      </c>
      <c r="Z865" t="s">
        <v>3509</v>
      </c>
      <c r="AA865">
        <v>1</v>
      </c>
      <c r="AB865" t="str">
        <f t="shared" si="310"/>
        <v>Solo Star Poster</v>
      </c>
      <c r="AC865" t="s">
        <v>4658</v>
      </c>
      <c r="AD865" t="s">
        <v>4659</v>
      </c>
      <c r="AE865">
        <v>108</v>
      </c>
      <c r="AF865" t="str">
        <f t="shared" si="311"/>
        <v>Very Low</v>
      </c>
      <c r="AG865" t="s">
        <v>9</v>
      </c>
      <c r="AH865" t="s">
        <v>10</v>
      </c>
      <c r="AI865" t="s">
        <v>66</v>
      </c>
      <c r="AJ865" t="str">
        <f t="shared" si="313"/>
        <v>Family</v>
      </c>
      <c r="AK865">
        <v>55000000</v>
      </c>
      <c r="AL865" t="str">
        <f t="shared" si="314"/>
        <v>Medium Budget</v>
      </c>
      <c r="AM865">
        <v>2011</v>
      </c>
      <c r="AN865">
        <f t="shared" si="315"/>
        <v>14</v>
      </c>
      <c r="AO865" t="str">
        <f t="shared" si="316"/>
        <v>Modern Classic</v>
      </c>
      <c r="AP865">
        <v>549</v>
      </c>
      <c r="AQ865" t="str">
        <f t="shared" si="317"/>
        <v>Very Low</v>
      </c>
      <c r="AR865">
        <v>6</v>
      </c>
      <c r="AS865" t="str">
        <f t="shared" si="318"/>
        <v>Average</v>
      </c>
      <c r="AT865">
        <v>1.85</v>
      </c>
      <c r="AU865" t="str">
        <f t="shared" si="319"/>
        <v>HDTV / Widescreen</v>
      </c>
      <c r="AV865">
        <v>14000</v>
      </c>
      <c r="AW865" t="str">
        <f t="shared" si="320"/>
        <v>Medium</v>
      </c>
    </row>
    <row r="866" spans="1:49" x14ac:dyDescent="0.3">
      <c r="A866" t="s">
        <v>0</v>
      </c>
      <c r="B866" t="s">
        <v>917</v>
      </c>
      <c r="C866">
        <v>206</v>
      </c>
      <c r="D866" t="str">
        <f t="shared" si="299"/>
        <v>Medium</v>
      </c>
      <c r="E866">
        <v>104</v>
      </c>
      <c r="F866" t="str">
        <f t="shared" si="300"/>
        <v>1h 44m</v>
      </c>
      <c r="G866" t="str">
        <f t="shared" si="301"/>
        <v>Standard Movie</v>
      </c>
      <c r="H866">
        <v>50</v>
      </c>
      <c r="I866" t="str">
        <f t="shared" si="302"/>
        <v>Very Low</v>
      </c>
      <c r="J866">
        <v>947</v>
      </c>
      <c r="K866" t="str">
        <f t="shared" si="303"/>
        <v>Very Low</v>
      </c>
      <c r="L866" t="s">
        <v>4660</v>
      </c>
      <c r="M866">
        <v>5000</v>
      </c>
      <c r="N866" t="str">
        <f t="shared" si="304"/>
        <v>Low</v>
      </c>
      <c r="O866">
        <v>25040293</v>
      </c>
      <c r="P866" t="str">
        <f t="shared" si="305"/>
        <v>Average</v>
      </c>
      <c r="Q866" t="s">
        <v>14</v>
      </c>
      <c r="R866" t="str">
        <f t="shared" si="306"/>
        <v>Action</v>
      </c>
      <c r="S866">
        <f t="shared" si="307"/>
        <v>3</v>
      </c>
      <c r="T866" t="s">
        <v>473</v>
      </c>
      <c r="U866" t="s">
        <v>4661</v>
      </c>
      <c r="V866">
        <v>88049</v>
      </c>
      <c r="W866" t="str">
        <f t="shared" si="308"/>
        <v>Medium</v>
      </c>
      <c r="X866">
        <v>7247</v>
      </c>
      <c r="Y866" t="str">
        <f t="shared" si="309"/>
        <v>Low</v>
      </c>
      <c r="Z866" t="s">
        <v>2268</v>
      </c>
      <c r="AA866">
        <v>0</v>
      </c>
      <c r="AB866" t="str">
        <f t="shared" si="310"/>
        <v>Symbolic Poster</v>
      </c>
      <c r="AC866" t="s">
        <v>4662</v>
      </c>
      <c r="AD866" t="s">
        <v>4663</v>
      </c>
      <c r="AE866">
        <v>279</v>
      </c>
      <c r="AF866" t="str">
        <f t="shared" si="311"/>
        <v>Very Low</v>
      </c>
      <c r="AG866" t="s">
        <v>9</v>
      </c>
      <c r="AH866" t="s">
        <v>10</v>
      </c>
      <c r="AI866" t="s">
        <v>11</v>
      </c>
      <c r="AJ866" t="str">
        <f t="shared" si="313"/>
        <v>Teen</v>
      </c>
      <c r="AK866">
        <v>55000000</v>
      </c>
      <c r="AL866" t="str">
        <f t="shared" si="314"/>
        <v>Medium Budget</v>
      </c>
      <c r="AM866">
        <v>2008</v>
      </c>
      <c r="AN866">
        <f t="shared" si="315"/>
        <v>17</v>
      </c>
      <c r="AO866" t="str">
        <f t="shared" si="316"/>
        <v>Old Classic</v>
      </c>
      <c r="AP866">
        <v>962</v>
      </c>
      <c r="AQ866" t="str">
        <f t="shared" si="317"/>
        <v>Very Low</v>
      </c>
      <c r="AR866">
        <v>6.6</v>
      </c>
      <c r="AS866" t="str">
        <f t="shared" si="318"/>
        <v>Average</v>
      </c>
      <c r="AT866">
        <v>2.35</v>
      </c>
      <c r="AU866" t="str">
        <f t="shared" si="319"/>
        <v>Cinematic Widescreen</v>
      </c>
      <c r="AV866">
        <v>0</v>
      </c>
      <c r="AW866" t="str">
        <f t="shared" si="320"/>
        <v>Very Low</v>
      </c>
    </row>
    <row r="867" spans="1:49" x14ac:dyDescent="0.3">
      <c r="A867" t="s">
        <v>0</v>
      </c>
      <c r="B867" t="s">
        <v>4664</v>
      </c>
      <c r="C867">
        <v>118</v>
      </c>
      <c r="D867" t="str">
        <f t="shared" si="299"/>
        <v>Low</v>
      </c>
      <c r="E867">
        <v>91</v>
      </c>
      <c r="F867" t="str">
        <f t="shared" si="300"/>
        <v>1h 31m</v>
      </c>
      <c r="G867" t="str">
        <f t="shared" si="301"/>
        <v>Standard Movie</v>
      </c>
      <c r="H867">
        <v>39</v>
      </c>
      <c r="I867" t="str">
        <f t="shared" si="302"/>
        <v>Very Low</v>
      </c>
      <c r="J867">
        <v>562</v>
      </c>
      <c r="K867" t="str">
        <f t="shared" si="303"/>
        <v>Very Low</v>
      </c>
      <c r="L867" t="s">
        <v>4665</v>
      </c>
      <c r="M867">
        <v>1000</v>
      </c>
      <c r="N867" t="str">
        <f t="shared" si="304"/>
        <v>Low</v>
      </c>
      <c r="O867">
        <v>55747724</v>
      </c>
      <c r="P867" t="str">
        <f t="shared" si="305"/>
        <v>Hit</v>
      </c>
      <c r="Q867" t="s">
        <v>442</v>
      </c>
      <c r="R867" t="str">
        <f t="shared" si="306"/>
        <v>Adventure</v>
      </c>
      <c r="S867">
        <f t="shared" si="307"/>
        <v>4</v>
      </c>
      <c r="T867" t="s">
        <v>450</v>
      </c>
      <c r="U867" t="s">
        <v>4666</v>
      </c>
      <c r="V867">
        <v>18042</v>
      </c>
      <c r="W867" t="str">
        <f t="shared" si="308"/>
        <v>Low</v>
      </c>
      <c r="X867">
        <v>3104</v>
      </c>
      <c r="Y867" t="str">
        <f t="shared" si="309"/>
        <v>Low</v>
      </c>
      <c r="Z867" t="s">
        <v>900</v>
      </c>
      <c r="AA867">
        <v>1</v>
      </c>
      <c r="AB867" t="str">
        <f t="shared" si="310"/>
        <v>Solo Star Poster</v>
      </c>
      <c r="AC867" t="s">
        <v>4667</v>
      </c>
      <c r="AD867" t="s">
        <v>4668</v>
      </c>
      <c r="AE867">
        <v>73</v>
      </c>
      <c r="AF867" t="str">
        <f t="shared" si="311"/>
        <v>Very Low</v>
      </c>
      <c r="AG867" t="s">
        <v>9</v>
      </c>
      <c r="AH867" t="s">
        <v>10</v>
      </c>
      <c r="AI867" t="s">
        <v>66</v>
      </c>
      <c r="AJ867" t="str">
        <f t="shared" si="313"/>
        <v>Family</v>
      </c>
      <c r="AK867">
        <v>55000000</v>
      </c>
      <c r="AL867" t="str">
        <f t="shared" si="314"/>
        <v>Medium Budget</v>
      </c>
      <c r="AM867">
        <v>2013</v>
      </c>
      <c r="AN867">
        <f t="shared" si="315"/>
        <v>12</v>
      </c>
      <c r="AO867" t="str">
        <f t="shared" si="316"/>
        <v>Modern Classic</v>
      </c>
      <c r="AP867">
        <v>591</v>
      </c>
      <c r="AQ867" t="str">
        <f t="shared" si="317"/>
        <v>Very Low</v>
      </c>
      <c r="AR867">
        <v>5.9</v>
      </c>
      <c r="AS867" t="str">
        <f t="shared" si="318"/>
        <v>Below Average</v>
      </c>
      <c r="AT867">
        <v>1.85</v>
      </c>
      <c r="AU867" t="str">
        <f t="shared" si="319"/>
        <v>HDTV / Widescreen</v>
      </c>
      <c r="AV867">
        <v>0</v>
      </c>
      <c r="AW867" t="str">
        <f t="shared" si="320"/>
        <v>Very Low</v>
      </c>
    </row>
    <row r="868" spans="1:49" x14ac:dyDescent="0.3">
      <c r="A868" t="s">
        <v>0</v>
      </c>
      <c r="B868" t="s">
        <v>656</v>
      </c>
      <c r="C868">
        <v>210</v>
      </c>
      <c r="D868" t="str">
        <f t="shared" si="299"/>
        <v>Medium</v>
      </c>
      <c r="E868">
        <v>145</v>
      </c>
      <c r="F868" t="str">
        <f t="shared" si="300"/>
        <v>2h 25m</v>
      </c>
      <c r="G868" t="str">
        <f t="shared" si="301"/>
        <v>Long Movie</v>
      </c>
      <c r="H868">
        <v>21000</v>
      </c>
      <c r="I868" t="str">
        <f t="shared" si="302"/>
        <v>Medium</v>
      </c>
      <c r="J868">
        <v>243</v>
      </c>
      <c r="K868" t="str">
        <f t="shared" si="303"/>
        <v>Very Low</v>
      </c>
      <c r="L868" t="s">
        <v>4669</v>
      </c>
      <c r="M868">
        <v>534</v>
      </c>
      <c r="N868" t="str">
        <f t="shared" si="304"/>
        <v>Low</v>
      </c>
      <c r="O868">
        <v>55473600</v>
      </c>
      <c r="P868" t="str">
        <f t="shared" si="305"/>
        <v>Hit</v>
      </c>
      <c r="Q868" t="s">
        <v>4148</v>
      </c>
      <c r="R868" t="str">
        <f t="shared" si="306"/>
        <v>Action</v>
      </c>
      <c r="S868">
        <f t="shared" si="307"/>
        <v>3</v>
      </c>
      <c r="T868" t="s">
        <v>4670</v>
      </c>
      <c r="U868" t="s">
        <v>4671</v>
      </c>
      <c r="V868">
        <v>207686</v>
      </c>
      <c r="W868" t="str">
        <f t="shared" si="308"/>
        <v>High</v>
      </c>
      <c r="X868">
        <v>1543</v>
      </c>
      <c r="Y868" t="str">
        <f t="shared" si="309"/>
        <v>Low</v>
      </c>
      <c r="Z868" t="s">
        <v>4672</v>
      </c>
      <c r="AA868">
        <v>0</v>
      </c>
      <c r="AB868" t="str">
        <f t="shared" si="310"/>
        <v>Symbolic Poster</v>
      </c>
      <c r="AC868" t="s">
        <v>4673</v>
      </c>
      <c r="AD868" t="s">
        <v>4674</v>
      </c>
      <c r="AE868">
        <v>776</v>
      </c>
      <c r="AF868" t="str">
        <f t="shared" si="311"/>
        <v>Low</v>
      </c>
      <c r="AG868" t="s">
        <v>9</v>
      </c>
      <c r="AH868" t="s">
        <v>10</v>
      </c>
      <c r="AI868" t="s">
        <v>556</v>
      </c>
      <c r="AJ868" t="str">
        <f t="shared" si="313"/>
        <v>Adult</v>
      </c>
      <c r="AK868">
        <v>50000000</v>
      </c>
      <c r="AL868" t="str">
        <f t="shared" si="314"/>
        <v>Medium Budget</v>
      </c>
      <c r="AM868">
        <v>1992</v>
      </c>
      <c r="AN868">
        <f t="shared" si="315"/>
        <v>33</v>
      </c>
      <c r="AO868" t="str">
        <f t="shared" si="316"/>
        <v>Old Classic</v>
      </c>
      <c r="AP868">
        <v>273</v>
      </c>
      <c r="AQ868" t="str">
        <f t="shared" si="317"/>
        <v>Very Low</v>
      </c>
      <c r="AR868">
        <v>6.4</v>
      </c>
      <c r="AS868" t="str">
        <f t="shared" si="318"/>
        <v>Average</v>
      </c>
      <c r="AT868">
        <v>2.35</v>
      </c>
      <c r="AU868" t="str">
        <f t="shared" si="319"/>
        <v>Cinematic Widescreen</v>
      </c>
      <c r="AV868">
        <v>0</v>
      </c>
      <c r="AW868" t="str">
        <f t="shared" si="320"/>
        <v>Very Low</v>
      </c>
    </row>
    <row r="869" spans="1:49" x14ac:dyDescent="0.3">
      <c r="A869" t="s">
        <v>0</v>
      </c>
      <c r="B869" t="s">
        <v>4675</v>
      </c>
      <c r="C869">
        <v>76</v>
      </c>
      <c r="D869" t="str">
        <f t="shared" si="299"/>
        <v>Low</v>
      </c>
      <c r="E869">
        <v>135</v>
      </c>
      <c r="F869" t="str">
        <f t="shared" si="300"/>
        <v>2h 15m</v>
      </c>
      <c r="G869" t="str">
        <f t="shared" si="301"/>
        <v>Long Movie</v>
      </c>
      <c r="H869">
        <v>317</v>
      </c>
      <c r="I869" t="str">
        <f t="shared" si="302"/>
        <v>Very Low</v>
      </c>
      <c r="J869">
        <v>34</v>
      </c>
      <c r="K869" t="str">
        <f t="shared" si="303"/>
        <v>Very Low</v>
      </c>
      <c r="L869" t="s">
        <v>4676</v>
      </c>
      <c r="M869">
        <v>57</v>
      </c>
      <c r="N869" t="str">
        <f t="shared" si="304"/>
        <v>Low</v>
      </c>
      <c r="O869">
        <v>49994804</v>
      </c>
      <c r="P869" t="str">
        <f t="shared" si="305"/>
        <v>Average</v>
      </c>
      <c r="Q869" t="s">
        <v>4677</v>
      </c>
      <c r="R869" t="str">
        <f t="shared" si="306"/>
        <v>Biography</v>
      </c>
      <c r="S869">
        <f t="shared" si="307"/>
        <v>4</v>
      </c>
      <c r="T869" t="s">
        <v>4678</v>
      </c>
      <c r="U869" t="s">
        <v>4679</v>
      </c>
      <c r="V869">
        <v>29205</v>
      </c>
      <c r="W869" t="str">
        <f t="shared" si="308"/>
        <v>Low</v>
      </c>
      <c r="X869">
        <v>164</v>
      </c>
      <c r="Y869" t="str">
        <f t="shared" si="309"/>
        <v>Very Low</v>
      </c>
      <c r="Z869" t="s">
        <v>4680</v>
      </c>
      <c r="AA869">
        <v>1</v>
      </c>
      <c r="AB869" t="str">
        <f t="shared" si="310"/>
        <v>Solo Star Poster</v>
      </c>
      <c r="AC869" t="s">
        <v>4681</v>
      </c>
      <c r="AD869" t="s">
        <v>4682</v>
      </c>
      <c r="AE869">
        <v>194</v>
      </c>
      <c r="AF869" t="str">
        <f t="shared" si="311"/>
        <v>Very Low</v>
      </c>
      <c r="AG869" t="s">
        <v>9</v>
      </c>
      <c r="AH869" t="s">
        <v>10</v>
      </c>
      <c r="AI869" t="s">
        <v>66</v>
      </c>
      <c r="AJ869" t="str">
        <f t="shared" si="313"/>
        <v>Family</v>
      </c>
      <c r="AK869">
        <v>55000000</v>
      </c>
      <c r="AL869" t="str">
        <f t="shared" si="314"/>
        <v>Medium Budget</v>
      </c>
      <c r="AM869">
        <v>1996</v>
      </c>
      <c r="AN869">
        <f t="shared" si="315"/>
        <v>29</v>
      </c>
      <c r="AO869" t="str">
        <f t="shared" si="316"/>
        <v>Old Classic</v>
      </c>
      <c r="AP869">
        <v>40</v>
      </c>
      <c r="AQ869" t="str">
        <f t="shared" si="317"/>
        <v>Very Low</v>
      </c>
      <c r="AR869">
        <v>6.3</v>
      </c>
      <c r="AS869" t="str">
        <f t="shared" si="318"/>
        <v>Average</v>
      </c>
      <c r="AT869">
        <v>2.35</v>
      </c>
      <c r="AU869" t="str">
        <f t="shared" si="319"/>
        <v>Cinematic Widescreen</v>
      </c>
      <c r="AV869">
        <v>0</v>
      </c>
      <c r="AW869" t="str">
        <f t="shared" si="320"/>
        <v>Very Low</v>
      </c>
    </row>
    <row r="870" spans="1:49" x14ac:dyDescent="0.3">
      <c r="A870" t="s">
        <v>0</v>
      </c>
      <c r="B870" t="s">
        <v>4683</v>
      </c>
      <c r="C870">
        <v>149</v>
      </c>
      <c r="D870" t="str">
        <f t="shared" si="299"/>
        <v>Low</v>
      </c>
      <c r="E870">
        <v>122</v>
      </c>
      <c r="F870" t="str">
        <f t="shared" si="300"/>
        <v>2h 2m</v>
      </c>
      <c r="G870" t="str">
        <f t="shared" si="301"/>
        <v>Long Movie</v>
      </c>
      <c r="H870">
        <v>287</v>
      </c>
      <c r="I870" t="str">
        <f t="shared" si="302"/>
        <v>Very Low</v>
      </c>
      <c r="J870">
        <v>135</v>
      </c>
      <c r="K870" t="str">
        <f t="shared" si="303"/>
        <v>Very Low</v>
      </c>
      <c r="L870" t="s">
        <v>2239</v>
      </c>
      <c r="M870">
        <v>22000</v>
      </c>
      <c r="N870" t="str">
        <f t="shared" si="304"/>
        <v>Medium</v>
      </c>
      <c r="O870">
        <v>41609593</v>
      </c>
      <c r="P870" t="str">
        <f t="shared" si="305"/>
        <v>Average</v>
      </c>
      <c r="Q870" t="s">
        <v>3307</v>
      </c>
      <c r="R870" t="str">
        <f t="shared" si="306"/>
        <v>Action</v>
      </c>
      <c r="S870">
        <f t="shared" si="307"/>
        <v>4</v>
      </c>
      <c r="T870" t="s">
        <v>1717</v>
      </c>
      <c r="U870" t="s">
        <v>4684</v>
      </c>
      <c r="V870">
        <v>145422</v>
      </c>
      <c r="W870" t="str">
        <f t="shared" si="308"/>
        <v>Medium</v>
      </c>
      <c r="X870">
        <v>24270</v>
      </c>
      <c r="Y870" t="str">
        <f t="shared" si="309"/>
        <v>Medium</v>
      </c>
      <c r="Z870" t="s">
        <v>4685</v>
      </c>
      <c r="AA870">
        <v>2</v>
      </c>
      <c r="AB870" t="str">
        <f t="shared" si="310"/>
        <v>Duo/Trio Poster</v>
      </c>
      <c r="AC870" t="s">
        <v>4686</v>
      </c>
      <c r="AD870" t="s">
        <v>4687</v>
      </c>
      <c r="AE870">
        <v>572</v>
      </c>
      <c r="AF870" t="str">
        <f t="shared" si="311"/>
        <v>Low</v>
      </c>
      <c r="AG870" t="s">
        <v>9</v>
      </c>
      <c r="AH870" t="s">
        <v>28</v>
      </c>
      <c r="AI870" t="s">
        <v>556</v>
      </c>
      <c r="AJ870" t="str">
        <f t="shared" si="313"/>
        <v>Adult</v>
      </c>
      <c r="AK870">
        <v>55000000</v>
      </c>
      <c r="AL870" t="str">
        <f t="shared" si="314"/>
        <v>Medium Budget</v>
      </c>
      <c r="AM870">
        <v>1998</v>
      </c>
      <c r="AN870">
        <f t="shared" si="315"/>
        <v>27</v>
      </c>
      <c r="AO870" t="str">
        <f t="shared" si="316"/>
        <v>Old Classic</v>
      </c>
      <c r="AP870">
        <v>2000</v>
      </c>
      <c r="AQ870" t="str">
        <f t="shared" si="317"/>
        <v>Low</v>
      </c>
      <c r="AR870">
        <v>7.3</v>
      </c>
      <c r="AS870" t="str">
        <f t="shared" si="318"/>
        <v>Good</v>
      </c>
      <c r="AT870">
        <v>2.35</v>
      </c>
      <c r="AU870" t="str">
        <f t="shared" si="319"/>
        <v>Cinematic Widescreen</v>
      </c>
      <c r="AV870">
        <v>0</v>
      </c>
      <c r="AW870" t="str">
        <f t="shared" si="320"/>
        <v>Very Low</v>
      </c>
    </row>
    <row r="871" spans="1:49" x14ac:dyDescent="0.3">
      <c r="A871" t="s">
        <v>0</v>
      </c>
      <c r="B871" t="s">
        <v>2693</v>
      </c>
      <c r="C871">
        <v>62</v>
      </c>
      <c r="D871" t="str">
        <f t="shared" si="299"/>
        <v>Low</v>
      </c>
      <c r="E871">
        <v>110</v>
      </c>
      <c r="F871" t="str">
        <f t="shared" si="300"/>
        <v>1h 50m</v>
      </c>
      <c r="G871" t="str">
        <f t="shared" si="301"/>
        <v>Standard Movie</v>
      </c>
      <c r="H871">
        <v>81</v>
      </c>
      <c r="I871" t="str">
        <f t="shared" si="302"/>
        <v>Very Low</v>
      </c>
      <c r="J871">
        <v>163</v>
      </c>
      <c r="K871" t="str">
        <f t="shared" si="303"/>
        <v>Very Low</v>
      </c>
      <c r="L871" t="s">
        <v>1982</v>
      </c>
      <c r="M871">
        <v>1000</v>
      </c>
      <c r="N871" t="str">
        <f t="shared" si="304"/>
        <v>Low</v>
      </c>
      <c r="O871">
        <v>38553833</v>
      </c>
      <c r="P871" t="str">
        <f t="shared" si="305"/>
        <v>Average</v>
      </c>
      <c r="Q871" t="s">
        <v>4688</v>
      </c>
      <c r="R871" t="str">
        <f t="shared" si="306"/>
        <v>Adventure</v>
      </c>
      <c r="S871">
        <f t="shared" si="307"/>
        <v>4</v>
      </c>
      <c r="T871" t="s">
        <v>109</v>
      </c>
      <c r="U871" t="s">
        <v>4689</v>
      </c>
      <c r="V871">
        <v>46239</v>
      </c>
      <c r="W871" t="str">
        <f t="shared" si="308"/>
        <v>Low</v>
      </c>
      <c r="X871">
        <v>1752</v>
      </c>
      <c r="Y871" t="str">
        <f t="shared" si="309"/>
        <v>Low</v>
      </c>
      <c r="Z871" t="s">
        <v>4690</v>
      </c>
      <c r="AA871">
        <v>0</v>
      </c>
      <c r="AB871" t="str">
        <f t="shared" si="310"/>
        <v>Symbolic Poster</v>
      </c>
      <c r="AC871" t="s">
        <v>4691</v>
      </c>
      <c r="AD871" t="s">
        <v>4692</v>
      </c>
      <c r="AE871">
        <v>155</v>
      </c>
      <c r="AF871" t="str">
        <f t="shared" si="311"/>
        <v>Very Low</v>
      </c>
      <c r="AG871" t="s">
        <v>9</v>
      </c>
      <c r="AH871" t="s">
        <v>10</v>
      </c>
      <c r="AI871" t="s">
        <v>556</v>
      </c>
      <c r="AJ871" t="str">
        <f t="shared" si="313"/>
        <v>Adult</v>
      </c>
      <c r="AK871">
        <v>55000000</v>
      </c>
      <c r="AL871" t="str">
        <f t="shared" si="314"/>
        <v>Medium Budget</v>
      </c>
      <c r="AM871">
        <v>1996</v>
      </c>
      <c r="AN871">
        <f t="shared" si="315"/>
        <v>29</v>
      </c>
      <c r="AO871" t="str">
        <f t="shared" si="316"/>
        <v>Old Classic</v>
      </c>
      <c r="AP871">
        <v>416</v>
      </c>
      <c r="AQ871" t="str">
        <f t="shared" si="317"/>
        <v>Very Low</v>
      </c>
      <c r="AR871">
        <v>6.8</v>
      </c>
      <c r="AS871" t="str">
        <f t="shared" si="318"/>
        <v>Average</v>
      </c>
      <c r="AT871">
        <v>2.35</v>
      </c>
      <c r="AU871" t="str">
        <f t="shared" si="319"/>
        <v>Cinematic Widescreen</v>
      </c>
      <c r="AV871">
        <v>0</v>
      </c>
      <c r="AW871" t="str">
        <f t="shared" si="320"/>
        <v>Very Low</v>
      </c>
    </row>
    <row r="872" spans="1:49" x14ac:dyDescent="0.3">
      <c r="A872" t="s">
        <v>0</v>
      </c>
      <c r="B872" t="s">
        <v>4693</v>
      </c>
      <c r="C872">
        <v>224</v>
      </c>
      <c r="D872" t="str">
        <f t="shared" si="299"/>
        <v>Medium</v>
      </c>
      <c r="E872">
        <v>95</v>
      </c>
      <c r="F872" t="str">
        <f t="shared" si="300"/>
        <v>1h 35m</v>
      </c>
      <c r="G872" t="str">
        <f t="shared" si="301"/>
        <v>Standard Movie</v>
      </c>
      <c r="H872">
        <v>17</v>
      </c>
      <c r="I872" t="str">
        <f t="shared" si="302"/>
        <v>Very Low</v>
      </c>
      <c r="J872">
        <v>594</v>
      </c>
      <c r="K872" t="str">
        <f t="shared" si="303"/>
        <v>Very Low</v>
      </c>
      <c r="L872" t="s">
        <v>4694</v>
      </c>
      <c r="M872">
        <v>838</v>
      </c>
      <c r="N872" t="str">
        <f t="shared" si="304"/>
        <v>Low</v>
      </c>
      <c r="O872">
        <v>76137505</v>
      </c>
      <c r="P872" t="str">
        <f t="shared" si="305"/>
        <v>Hit</v>
      </c>
      <c r="Q872" t="s">
        <v>763</v>
      </c>
      <c r="R872" t="str">
        <f t="shared" si="306"/>
        <v>Animation</v>
      </c>
      <c r="S872">
        <f t="shared" si="307"/>
        <v>4</v>
      </c>
      <c r="T872" t="s">
        <v>376</v>
      </c>
      <c r="U872" t="s">
        <v>4695</v>
      </c>
      <c r="V872">
        <v>49207</v>
      </c>
      <c r="W872" t="str">
        <f t="shared" si="308"/>
        <v>Low</v>
      </c>
      <c r="X872">
        <v>3697</v>
      </c>
      <c r="Y872" t="str">
        <f t="shared" si="309"/>
        <v>Low</v>
      </c>
      <c r="Z872" t="s">
        <v>4696</v>
      </c>
      <c r="AA872">
        <v>0</v>
      </c>
      <c r="AB872" t="str">
        <f t="shared" si="310"/>
        <v>Symbolic Poster</v>
      </c>
      <c r="AC872" t="s">
        <v>4697</v>
      </c>
      <c r="AD872" t="s">
        <v>4698</v>
      </c>
      <c r="AE872">
        <v>174</v>
      </c>
      <c r="AF872" t="str">
        <f t="shared" si="311"/>
        <v>Very Low</v>
      </c>
      <c r="AG872" t="s">
        <v>9</v>
      </c>
      <c r="AH872" t="s">
        <v>28</v>
      </c>
      <c r="AI872" t="s">
        <v>66</v>
      </c>
      <c r="AJ872" t="str">
        <f t="shared" si="313"/>
        <v>Family</v>
      </c>
      <c r="AK872">
        <v>55000000</v>
      </c>
      <c r="AL872" t="str">
        <f t="shared" si="314"/>
        <v>Medium Budget</v>
      </c>
      <c r="AM872">
        <v>2014</v>
      </c>
      <c r="AN872">
        <f t="shared" si="315"/>
        <v>11</v>
      </c>
      <c r="AO872" t="str">
        <f t="shared" si="316"/>
        <v>Modern Classic</v>
      </c>
      <c r="AP872">
        <v>722</v>
      </c>
      <c r="AQ872" t="str">
        <f t="shared" si="317"/>
        <v>Very Low</v>
      </c>
      <c r="AR872">
        <v>7.2</v>
      </c>
      <c r="AS872" t="str">
        <f t="shared" si="318"/>
        <v>Good</v>
      </c>
      <c r="AT872">
        <v>2.35</v>
      </c>
      <c r="AU872" t="str">
        <f t="shared" si="319"/>
        <v>Cinematic Widescreen</v>
      </c>
      <c r="AV872">
        <v>30000</v>
      </c>
      <c r="AW872" t="str">
        <f t="shared" si="320"/>
        <v>Medium</v>
      </c>
    </row>
    <row r="873" spans="1:49" x14ac:dyDescent="0.3">
      <c r="A873" t="s">
        <v>0</v>
      </c>
      <c r="B873" t="s">
        <v>4699</v>
      </c>
      <c r="C873">
        <v>265</v>
      </c>
      <c r="D873" t="str">
        <f t="shared" si="299"/>
        <v>Medium</v>
      </c>
      <c r="E873">
        <v>102</v>
      </c>
      <c r="F873" t="str">
        <f t="shared" si="300"/>
        <v>1h 42m</v>
      </c>
      <c r="G873" t="str">
        <f t="shared" si="301"/>
        <v>Standard Movie</v>
      </c>
      <c r="H873">
        <v>82</v>
      </c>
      <c r="I873" t="str">
        <f t="shared" si="302"/>
        <v>Very Low</v>
      </c>
      <c r="J873">
        <v>537</v>
      </c>
      <c r="K873" t="str">
        <f t="shared" si="303"/>
        <v>Very Low</v>
      </c>
      <c r="L873" t="s">
        <v>4700</v>
      </c>
      <c r="M873">
        <v>622</v>
      </c>
      <c r="N873" t="str">
        <f t="shared" si="304"/>
        <v>Low</v>
      </c>
      <c r="O873">
        <v>34350553</v>
      </c>
      <c r="P873" t="str">
        <f t="shared" si="305"/>
        <v>Average</v>
      </c>
      <c r="Q873" t="s">
        <v>1875</v>
      </c>
      <c r="R873" t="str">
        <f t="shared" si="306"/>
        <v>Action</v>
      </c>
      <c r="S873">
        <f t="shared" si="307"/>
        <v>3</v>
      </c>
      <c r="T873" t="s">
        <v>2072</v>
      </c>
      <c r="U873" t="s">
        <v>4701</v>
      </c>
      <c r="V873">
        <v>104066</v>
      </c>
      <c r="W873" t="str">
        <f t="shared" si="308"/>
        <v>Medium</v>
      </c>
      <c r="X873">
        <v>2488</v>
      </c>
      <c r="Y873" t="str">
        <f t="shared" si="309"/>
        <v>Low</v>
      </c>
      <c r="Z873" t="s">
        <v>2257</v>
      </c>
      <c r="AA873">
        <v>4</v>
      </c>
      <c r="AB873" t="str">
        <f t="shared" si="310"/>
        <v>Ensemble Poster</v>
      </c>
      <c r="AC873" t="s">
        <v>4702</v>
      </c>
      <c r="AD873" t="s">
        <v>4703</v>
      </c>
      <c r="AE873">
        <v>207</v>
      </c>
      <c r="AF873" t="str">
        <f t="shared" si="311"/>
        <v>Very Low</v>
      </c>
      <c r="AG873" t="s">
        <v>9</v>
      </c>
      <c r="AH873" t="s">
        <v>10</v>
      </c>
      <c r="AI873" t="s">
        <v>556</v>
      </c>
      <c r="AJ873" t="str">
        <f t="shared" si="313"/>
        <v>Adult</v>
      </c>
      <c r="AK873">
        <v>68000000</v>
      </c>
      <c r="AL873" t="str">
        <f t="shared" si="314"/>
        <v>Medium Budget</v>
      </c>
      <c r="AM873">
        <v>2012</v>
      </c>
      <c r="AN873">
        <f t="shared" si="315"/>
        <v>13</v>
      </c>
      <c r="AO873" t="str">
        <f t="shared" si="316"/>
        <v>Modern Classic</v>
      </c>
      <c r="AP873">
        <v>591</v>
      </c>
      <c r="AQ873" t="str">
        <f t="shared" si="317"/>
        <v>Very Low</v>
      </c>
      <c r="AR873">
        <v>5.7</v>
      </c>
      <c r="AS873" t="str">
        <f t="shared" si="318"/>
        <v>Below Average</v>
      </c>
      <c r="AT873">
        <v>2.35</v>
      </c>
      <c r="AU873" t="str">
        <f t="shared" si="319"/>
        <v>Cinematic Widescreen</v>
      </c>
      <c r="AV873">
        <v>15000</v>
      </c>
      <c r="AW873" t="str">
        <f t="shared" si="320"/>
        <v>Medium</v>
      </c>
    </row>
    <row r="874" spans="1:49" x14ac:dyDescent="0.3">
      <c r="A874" t="s">
        <v>0</v>
      </c>
      <c r="B874" t="s">
        <v>4704</v>
      </c>
      <c r="C874">
        <v>135</v>
      </c>
      <c r="D874" t="str">
        <f t="shared" si="299"/>
        <v>Low</v>
      </c>
      <c r="E874">
        <v>94</v>
      </c>
      <c r="F874" t="str">
        <f t="shared" si="300"/>
        <v>1h 34m</v>
      </c>
      <c r="G874" t="str">
        <f t="shared" si="301"/>
        <v>Standard Movie</v>
      </c>
      <c r="H874">
        <v>607</v>
      </c>
      <c r="I874" t="str">
        <f t="shared" si="302"/>
        <v>Very Low</v>
      </c>
      <c r="J874">
        <v>215</v>
      </c>
      <c r="K874" t="str">
        <f t="shared" si="303"/>
        <v>Very Low</v>
      </c>
      <c r="L874" t="s">
        <v>4705</v>
      </c>
      <c r="M874">
        <v>933</v>
      </c>
      <c r="N874" t="str">
        <f t="shared" si="304"/>
        <v>Low</v>
      </c>
      <c r="O874">
        <v>34238611</v>
      </c>
      <c r="P874" t="str">
        <f t="shared" si="305"/>
        <v>Average</v>
      </c>
      <c r="Q874" t="s">
        <v>435</v>
      </c>
      <c r="R874" t="str">
        <f t="shared" si="306"/>
        <v>Action</v>
      </c>
      <c r="S874">
        <f t="shared" si="307"/>
        <v>4</v>
      </c>
      <c r="T874" t="s">
        <v>1663</v>
      </c>
      <c r="U874" t="s">
        <v>4706</v>
      </c>
      <c r="V874">
        <v>35830</v>
      </c>
      <c r="W874" t="str">
        <f t="shared" si="308"/>
        <v>Low</v>
      </c>
      <c r="X874">
        <v>2248</v>
      </c>
      <c r="Y874" t="str">
        <f t="shared" si="309"/>
        <v>Low</v>
      </c>
      <c r="Z874" t="s">
        <v>4707</v>
      </c>
      <c r="AA874">
        <v>1</v>
      </c>
      <c r="AB874" t="str">
        <f t="shared" si="310"/>
        <v>Solo Star Poster</v>
      </c>
      <c r="AC874" t="s">
        <v>4708</v>
      </c>
      <c r="AD874" t="s">
        <v>4709</v>
      </c>
      <c r="AE874">
        <v>321</v>
      </c>
      <c r="AF874" t="str">
        <f t="shared" si="311"/>
        <v>Very Low</v>
      </c>
      <c r="AG874" t="s">
        <v>9</v>
      </c>
      <c r="AH874" t="s">
        <v>10</v>
      </c>
      <c r="AI874" t="s">
        <v>556</v>
      </c>
      <c r="AJ874" t="str">
        <f t="shared" si="313"/>
        <v>Adult</v>
      </c>
      <c r="AK874">
        <v>55000000</v>
      </c>
      <c r="AL874" t="str">
        <f t="shared" si="314"/>
        <v>Medium Budget</v>
      </c>
      <c r="AM874">
        <v>2003</v>
      </c>
      <c r="AN874">
        <f t="shared" si="315"/>
        <v>22</v>
      </c>
      <c r="AO874" t="str">
        <f t="shared" si="316"/>
        <v>Old Classic</v>
      </c>
      <c r="AP874">
        <v>518</v>
      </c>
      <c r="AQ874" t="str">
        <f t="shared" si="317"/>
        <v>Very Low</v>
      </c>
      <c r="AR874">
        <v>6</v>
      </c>
      <c r="AS874" t="str">
        <f t="shared" si="318"/>
        <v>Average</v>
      </c>
      <c r="AT874">
        <v>1.85</v>
      </c>
      <c r="AU874" t="str">
        <f t="shared" si="319"/>
        <v>HDTV / Widescreen</v>
      </c>
      <c r="AV874">
        <v>0</v>
      </c>
      <c r="AW874" t="str">
        <f t="shared" si="320"/>
        <v>Very Low</v>
      </c>
    </row>
    <row r="875" spans="1:49" x14ac:dyDescent="0.3">
      <c r="A875" t="s">
        <v>0</v>
      </c>
      <c r="B875" t="s">
        <v>674</v>
      </c>
      <c r="C875">
        <v>100</v>
      </c>
      <c r="D875" t="str">
        <f t="shared" si="299"/>
        <v>Low</v>
      </c>
      <c r="E875">
        <v>126</v>
      </c>
      <c r="F875" t="str">
        <f t="shared" si="300"/>
        <v>2h 6m</v>
      </c>
      <c r="G875" t="str">
        <f t="shared" si="301"/>
        <v>Long Movie</v>
      </c>
      <c r="H875">
        <v>226</v>
      </c>
      <c r="I875" t="str">
        <f t="shared" si="302"/>
        <v>Very Low</v>
      </c>
      <c r="J875">
        <v>241</v>
      </c>
      <c r="K875" t="str">
        <f t="shared" si="303"/>
        <v>Very Low</v>
      </c>
      <c r="L875" t="s">
        <v>3732</v>
      </c>
      <c r="M875">
        <v>12000</v>
      </c>
      <c r="N875" t="str">
        <f t="shared" si="304"/>
        <v>Medium</v>
      </c>
      <c r="O875">
        <v>34098563</v>
      </c>
      <c r="P875" t="str">
        <f t="shared" si="305"/>
        <v>Average</v>
      </c>
      <c r="Q875" t="s">
        <v>4046</v>
      </c>
      <c r="R875" t="str">
        <f t="shared" si="306"/>
        <v>Drama</v>
      </c>
      <c r="S875">
        <f t="shared" si="307"/>
        <v>2</v>
      </c>
      <c r="T875" t="s">
        <v>733</v>
      </c>
      <c r="U875" t="s">
        <v>4710</v>
      </c>
      <c r="V875">
        <v>27191</v>
      </c>
      <c r="W875" t="str">
        <f t="shared" si="308"/>
        <v>Low</v>
      </c>
      <c r="X875">
        <v>13406</v>
      </c>
      <c r="Y875" t="str">
        <f t="shared" si="309"/>
        <v>Medium</v>
      </c>
      <c r="Z875" t="s">
        <v>4711</v>
      </c>
      <c r="AA875">
        <v>1</v>
      </c>
      <c r="AB875" t="str">
        <f t="shared" si="310"/>
        <v>Solo Star Poster</v>
      </c>
      <c r="AC875" t="s">
        <v>4712</v>
      </c>
      <c r="AD875" t="s">
        <v>4713</v>
      </c>
      <c r="AE875">
        <v>232</v>
      </c>
      <c r="AF875" t="str">
        <f t="shared" si="311"/>
        <v>Very Low</v>
      </c>
      <c r="AG875" t="s">
        <v>9</v>
      </c>
      <c r="AH875" t="s">
        <v>10</v>
      </c>
      <c r="AI875" t="s">
        <v>556</v>
      </c>
      <c r="AJ875" t="str">
        <f t="shared" si="313"/>
        <v>Adult</v>
      </c>
      <c r="AK875">
        <v>55000000</v>
      </c>
      <c r="AL875" t="str">
        <f t="shared" si="314"/>
        <v>Medium Budget</v>
      </c>
      <c r="AM875">
        <v>1999</v>
      </c>
      <c r="AN875">
        <f t="shared" si="315"/>
        <v>26</v>
      </c>
      <c r="AO875" t="str">
        <f t="shared" si="316"/>
        <v>Old Classic</v>
      </c>
      <c r="AP875">
        <v>509</v>
      </c>
      <c r="AQ875" t="str">
        <f t="shared" si="317"/>
        <v>Very Low</v>
      </c>
      <c r="AR875">
        <v>6.5</v>
      </c>
      <c r="AS875" t="str">
        <f t="shared" si="318"/>
        <v>Average</v>
      </c>
      <c r="AT875">
        <v>2.35</v>
      </c>
      <c r="AU875" t="str">
        <f t="shared" si="319"/>
        <v>Cinematic Widescreen</v>
      </c>
      <c r="AV875">
        <v>0</v>
      </c>
      <c r="AW875" t="str">
        <f t="shared" si="320"/>
        <v>Very Low</v>
      </c>
    </row>
    <row r="876" spans="1:49" x14ac:dyDescent="0.3">
      <c r="A876" t="s">
        <v>0</v>
      </c>
      <c r="B876" t="s">
        <v>3465</v>
      </c>
      <c r="C876">
        <v>123</v>
      </c>
      <c r="D876" t="str">
        <f t="shared" si="299"/>
        <v>Low</v>
      </c>
      <c r="E876">
        <v>118</v>
      </c>
      <c r="F876" t="str">
        <f t="shared" si="300"/>
        <v>1h 58m</v>
      </c>
      <c r="G876" t="str">
        <f t="shared" si="301"/>
        <v>Standard Movie</v>
      </c>
      <c r="H876">
        <v>101</v>
      </c>
      <c r="I876" t="str">
        <f t="shared" si="302"/>
        <v>Very Low</v>
      </c>
      <c r="J876">
        <v>327</v>
      </c>
      <c r="K876" t="str">
        <f t="shared" si="303"/>
        <v>Very Low</v>
      </c>
      <c r="L876" t="s">
        <v>4714</v>
      </c>
      <c r="M876">
        <v>13000</v>
      </c>
      <c r="N876" t="str">
        <f t="shared" si="304"/>
        <v>Medium</v>
      </c>
      <c r="O876">
        <v>33828318</v>
      </c>
      <c r="P876" t="str">
        <f t="shared" si="305"/>
        <v>Average</v>
      </c>
      <c r="Q876" t="s">
        <v>1642</v>
      </c>
      <c r="R876" t="str">
        <f t="shared" si="306"/>
        <v>Comedy</v>
      </c>
      <c r="S876">
        <f t="shared" si="307"/>
        <v>1</v>
      </c>
      <c r="T876" t="s">
        <v>1128</v>
      </c>
      <c r="U876" t="s">
        <v>4715</v>
      </c>
      <c r="V876">
        <v>44453</v>
      </c>
      <c r="W876" t="str">
        <f t="shared" si="308"/>
        <v>Low</v>
      </c>
      <c r="X876">
        <v>14036</v>
      </c>
      <c r="Y876" t="str">
        <f t="shared" si="309"/>
        <v>Medium</v>
      </c>
      <c r="Z876" t="s">
        <v>4716</v>
      </c>
      <c r="AA876">
        <v>2</v>
      </c>
      <c r="AB876" t="str">
        <f t="shared" si="310"/>
        <v>Duo/Trio Poster</v>
      </c>
      <c r="AC876" t="s">
        <v>4717</v>
      </c>
      <c r="AD876" t="s">
        <v>4718</v>
      </c>
      <c r="AE876">
        <v>154</v>
      </c>
      <c r="AF876" t="str">
        <f t="shared" si="311"/>
        <v>Very Low</v>
      </c>
      <c r="AG876" t="s">
        <v>9</v>
      </c>
      <c r="AH876" t="s">
        <v>10</v>
      </c>
      <c r="AI876" t="s">
        <v>11</v>
      </c>
      <c r="AJ876" t="str">
        <f t="shared" si="313"/>
        <v>Teen</v>
      </c>
      <c r="AK876">
        <v>55000000</v>
      </c>
      <c r="AL876" t="str">
        <f t="shared" si="314"/>
        <v>Medium Budget</v>
      </c>
      <c r="AM876">
        <v>2003</v>
      </c>
      <c r="AN876">
        <f t="shared" si="315"/>
        <v>22</v>
      </c>
      <c r="AO876" t="str">
        <f t="shared" si="316"/>
        <v>Old Classic</v>
      </c>
      <c r="AP876">
        <v>390</v>
      </c>
      <c r="AQ876" t="str">
        <f t="shared" si="317"/>
        <v>Very Low</v>
      </c>
      <c r="AR876">
        <v>5.8</v>
      </c>
      <c r="AS876" t="str">
        <f t="shared" si="318"/>
        <v>Below Average</v>
      </c>
      <c r="AT876">
        <v>2.35</v>
      </c>
      <c r="AU876" t="str">
        <f t="shared" si="319"/>
        <v>Cinematic Widescreen</v>
      </c>
      <c r="AV876">
        <v>0</v>
      </c>
      <c r="AW876" t="str">
        <f t="shared" si="320"/>
        <v>Very Low</v>
      </c>
    </row>
    <row r="877" spans="1:49" x14ac:dyDescent="0.3">
      <c r="A877" t="s">
        <v>0</v>
      </c>
      <c r="B877" t="s">
        <v>4719</v>
      </c>
      <c r="C877">
        <v>164</v>
      </c>
      <c r="D877" t="str">
        <f t="shared" si="299"/>
        <v>Low</v>
      </c>
      <c r="E877">
        <v>99</v>
      </c>
      <c r="F877" t="str">
        <f t="shared" si="300"/>
        <v>1h 39m</v>
      </c>
      <c r="G877" t="str">
        <f t="shared" si="301"/>
        <v>Standard Movie</v>
      </c>
      <c r="H877">
        <v>3</v>
      </c>
      <c r="I877" t="str">
        <f t="shared" si="302"/>
        <v>Very Low</v>
      </c>
      <c r="J877">
        <v>490</v>
      </c>
      <c r="K877" t="str">
        <f t="shared" si="303"/>
        <v>Very Low</v>
      </c>
      <c r="L877" t="s">
        <v>3732</v>
      </c>
      <c r="M877">
        <v>8000</v>
      </c>
      <c r="N877" t="str">
        <f t="shared" si="304"/>
        <v>Low</v>
      </c>
      <c r="O877">
        <v>33472850</v>
      </c>
      <c r="P877" t="str">
        <f t="shared" si="305"/>
        <v>Average</v>
      </c>
      <c r="Q877" t="s">
        <v>3884</v>
      </c>
      <c r="R877" t="str">
        <f t="shared" si="306"/>
        <v>Comedy</v>
      </c>
      <c r="S877">
        <f t="shared" si="307"/>
        <v>2</v>
      </c>
      <c r="T877" t="s">
        <v>1220</v>
      </c>
      <c r="U877" t="s">
        <v>4720</v>
      </c>
      <c r="V877">
        <v>67005</v>
      </c>
      <c r="W877" t="str">
        <f t="shared" si="308"/>
        <v>Medium</v>
      </c>
      <c r="X877">
        <v>10026</v>
      </c>
      <c r="Y877" t="str">
        <f t="shared" si="309"/>
        <v>Medium</v>
      </c>
      <c r="Z877" t="s">
        <v>3655</v>
      </c>
      <c r="AA877">
        <v>3</v>
      </c>
      <c r="AB877" t="str">
        <f t="shared" si="310"/>
        <v>Duo/Trio Poster</v>
      </c>
      <c r="AC877" t="s">
        <v>4721</v>
      </c>
      <c r="AD877" t="s">
        <v>4722</v>
      </c>
      <c r="AE877">
        <v>119</v>
      </c>
      <c r="AF877" t="str">
        <f t="shared" si="311"/>
        <v>Very Low</v>
      </c>
      <c r="AG877" t="s">
        <v>9</v>
      </c>
      <c r="AH877" t="s">
        <v>10</v>
      </c>
      <c r="AI877" t="s">
        <v>556</v>
      </c>
      <c r="AJ877" t="str">
        <f t="shared" si="313"/>
        <v>Adult</v>
      </c>
      <c r="AK877">
        <v>55000000</v>
      </c>
      <c r="AL877" t="str">
        <f t="shared" si="314"/>
        <v>Medium Budget</v>
      </c>
      <c r="AM877">
        <v>2008</v>
      </c>
      <c r="AN877">
        <f t="shared" si="315"/>
        <v>17</v>
      </c>
      <c r="AO877" t="str">
        <f t="shared" si="316"/>
        <v>Old Classic</v>
      </c>
      <c r="AP877">
        <v>509</v>
      </c>
      <c r="AQ877" t="str">
        <f t="shared" si="317"/>
        <v>Very Low</v>
      </c>
      <c r="AR877">
        <v>5.8</v>
      </c>
      <c r="AS877" t="str">
        <f t="shared" si="318"/>
        <v>Below Average</v>
      </c>
      <c r="AT877">
        <v>2.35</v>
      </c>
      <c r="AU877" t="str">
        <f t="shared" si="319"/>
        <v>Cinematic Widescreen</v>
      </c>
      <c r="AV877">
        <v>0</v>
      </c>
      <c r="AW877" t="str">
        <f t="shared" si="320"/>
        <v>Very Low</v>
      </c>
    </row>
    <row r="878" spans="1:49" x14ac:dyDescent="0.3">
      <c r="A878" t="s">
        <v>0</v>
      </c>
      <c r="B878" t="s">
        <v>4723</v>
      </c>
      <c r="C878">
        <v>238</v>
      </c>
      <c r="D878" t="str">
        <f t="shared" si="299"/>
        <v>Medium</v>
      </c>
      <c r="E878">
        <v>88</v>
      </c>
      <c r="F878" t="str">
        <f t="shared" si="300"/>
        <v>1h 28m</v>
      </c>
      <c r="G878" t="str">
        <f t="shared" si="301"/>
        <v>Featurette</v>
      </c>
      <c r="H878">
        <v>91</v>
      </c>
      <c r="I878" t="str">
        <f t="shared" si="302"/>
        <v>Very Low</v>
      </c>
      <c r="J878">
        <v>591</v>
      </c>
      <c r="K878" t="str">
        <f t="shared" si="303"/>
        <v>Very Low</v>
      </c>
      <c r="L878" t="s">
        <v>4724</v>
      </c>
      <c r="M878">
        <v>4000</v>
      </c>
      <c r="N878" t="str">
        <f t="shared" si="304"/>
        <v>Low</v>
      </c>
      <c r="O878">
        <v>31051126</v>
      </c>
      <c r="P878" t="str">
        <f t="shared" si="305"/>
        <v>Average</v>
      </c>
      <c r="Q878" t="s">
        <v>442</v>
      </c>
      <c r="R878" t="str">
        <f t="shared" si="306"/>
        <v>Adventure</v>
      </c>
      <c r="S878">
        <f t="shared" si="307"/>
        <v>4</v>
      </c>
      <c r="T878" t="s">
        <v>464</v>
      </c>
      <c r="U878" t="s">
        <v>4725</v>
      </c>
      <c r="V878">
        <v>36877</v>
      </c>
      <c r="W878" t="str">
        <f t="shared" si="308"/>
        <v>Low</v>
      </c>
      <c r="X878">
        <v>6254</v>
      </c>
      <c r="Y878" t="str">
        <f t="shared" si="309"/>
        <v>Low</v>
      </c>
      <c r="Z878" t="s">
        <v>735</v>
      </c>
      <c r="AA878">
        <v>0</v>
      </c>
      <c r="AB878" t="str">
        <f t="shared" si="310"/>
        <v>Symbolic Poster</v>
      </c>
      <c r="AC878" t="s">
        <v>4726</v>
      </c>
      <c r="AD878" t="s">
        <v>4727</v>
      </c>
      <c r="AE878">
        <v>101</v>
      </c>
      <c r="AF878" t="str">
        <f t="shared" si="311"/>
        <v>Very Low</v>
      </c>
      <c r="AG878" t="s">
        <v>9</v>
      </c>
      <c r="AH878" t="s">
        <v>28</v>
      </c>
      <c r="AI878" t="s">
        <v>66</v>
      </c>
      <c r="AJ878" t="str">
        <f t="shared" si="313"/>
        <v>Family</v>
      </c>
      <c r="AK878">
        <v>55000000</v>
      </c>
      <c r="AL878" t="str">
        <f t="shared" si="314"/>
        <v>Medium Budget</v>
      </c>
      <c r="AM878">
        <v>2012</v>
      </c>
      <c r="AN878">
        <f t="shared" si="315"/>
        <v>13</v>
      </c>
      <c r="AO878" t="str">
        <f t="shared" si="316"/>
        <v>Modern Classic</v>
      </c>
      <c r="AP878">
        <v>796</v>
      </c>
      <c r="AQ878" t="str">
        <f t="shared" si="317"/>
        <v>Very Low</v>
      </c>
      <c r="AR878">
        <v>6.7</v>
      </c>
      <c r="AS878" t="str">
        <f t="shared" si="318"/>
        <v>Average</v>
      </c>
      <c r="AT878">
        <v>2.35</v>
      </c>
      <c r="AU878" t="str">
        <f t="shared" si="319"/>
        <v>Cinematic Widescreen</v>
      </c>
      <c r="AV878">
        <v>0</v>
      </c>
      <c r="AW878" t="str">
        <f t="shared" si="320"/>
        <v>Very Low</v>
      </c>
    </row>
    <row r="879" spans="1:49" x14ac:dyDescent="0.3">
      <c r="A879" t="s">
        <v>0</v>
      </c>
      <c r="B879" t="s">
        <v>3665</v>
      </c>
      <c r="C879">
        <v>264</v>
      </c>
      <c r="D879" t="str">
        <f t="shared" si="299"/>
        <v>Medium</v>
      </c>
      <c r="E879">
        <v>141</v>
      </c>
      <c r="F879" t="str">
        <f t="shared" si="300"/>
        <v>2h 21m</v>
      </c>
      <c r="G879" t="str">
        <f t="shared" si="301"/>
        <v>Long Movie</v>
      </c>
      <c r="H879">
        <v>16000</v>
      </c>
      <c r="I879" t="str">
        <f t="shared" si="302"/>
        <v>Medium</v>
      </c>
      <c r="J879">
        <v>539</v>
      </c>
      <c r="K879" t="str">
        <f t="shared" si="303"/>
        <v>Very Low</v>
      </c>
      <c r="L879" t="s">
        <v>3012</v>
      </c>
      <c r="M879">
        <v>11000</v>
      </c>
      <c r="N879" t="str">
        <f t="shared" si="304"/>
        <v>Medium</v>
      </c>
      <c r="O879">
        <v>35707327</v>
      </c>
      <c r="P879" t="str">
        <f t="shared" si="305"/>
        <v>Average</v>
      </c>
      <c r="Q879" t="s">
        <v>2113</v>
      </c>
      <c r="R879" t="str">
        <f t="shared" si="306"/>
        <v>Crime</v>
      </c>
      <c r="S879">
        <f t="shared" si="307"/>
        <v>4</v>
      </c>
      <c r="T879" t="s">
        <v>536</v>
      </c>
      <c r="U879" t="s">
        <v>4728</v>
      </c>
      <c r="V879">
        <v>199056</v>
      </c>
      <c r="W879" t="str">
        <f t="shared" si="308"/>
        <v>Medium</v>
      </c>
      <c r="X879">
        <v>12840</v>
      </c>
      <c r="Y879" t="str">
        <f t="shared" si="309"/>
        <v>Medium</v>
      </c>
      <c r="Z879" t="s">
        <v>4132</v>
      </c>
      <c r="AA879">
        <v>0</v>
      </c>
      <c r="AB879" t="str">
        <f t="shared" si="310"/>
        <v>Symbolic Poster</v>
      </c>
      <c r="AC879" t="s">
        <v>4729</v>
      </c>
      <c r="AD879" t="s">
        <v>4730</v>
      </c>
      <c r="AE879">
        <v>387</v>
      </c>
      <c r="AF879" t="str">
        <f t="shared" si="311"/>
        <v>Very Low</v>
      </c>
      <c r="AG879" t="s">
        <v>9</v>
      </c>
      <c r="AH879" t="s">
        <v>10</v>
      </c>
      <c r="AI879" t="s">
        <v>556</v>
      </c>
      <c r="AJ879" t="str">
        <f t="shared" si="313"/>
        <v>Adult</v>
      </c>
      <c r="AK879">
        <v>55000000</v>
      </c>
      <c r="AL879" t="str">
        <f t="shared" si="314"/>
        <v>Medium Budget</v>
      </c>
      <c r="AM879">
        <v>2008</v>
      </c>
      <c r="AN879">
        <f t="shared" si="315"/>
        <v>17</v>
      </c>
      <c r="AO879" t="str">
        <f t="shared" si="316"/>
        <v>Old Classic</v>
      </c>
      <c r="AP879">
        <v>963</v>
      </c>
      <c r="AQ879" t="str">
        <f t="shared" si="317"/>
        <v>Very Low</v>
      </c>
      <c r="AR879">
        <v>7.8</v>
      </c>
      <c r="AS879" t="str">
        <f t="shared" si="318"/>
        <v>Good</v>
      </c>
      <c r="AT879">
        <v>2.35</v>
      </c>
      <c r="AU879" t="str">
        <f t="shared" si="319"/>
        <v>Cinematic Widescreen</v>
      </c>
      <c r="AV879">
        <v>14000</v>
      </c>
      <c r="AW879" t="str">
        <f t="shared" si="320"/>
        <v>Medium</v>
      </c>
    </row>
    <row r="880" spans="1:49" x14ac:dyDescent="0.3">
      <c r="A880" t="s">
        <v>0</v>
      </c>
      <c r="B880" t="s">
        <v>2404</v>
      </c>
      <c r="C880">
        <v>47</v>
      </c>
      <c r="D880" t="str">
        <f t="shared" si="299"/>
        <v>Very Low</v>
      </c>
      <c r="E880">
        <v>107</v>
      </c>
      <c r="F880" t="str">
        <f t="shared" si="300"/>
        <v>1h 47m</v>
      </c>
      <c r="G880" t="str">
        <f t="shared" si="301"/>
        <v>Standard Movie</v>
      </c>
      <c r="H880">
        <v>99</v>
      </c>
      <c r="I880" t="str">
        <f t="shared" si="302"/>
        <v>Very Low</v>
      </c>
      <c r="J880">
        <v>581</v>
      </c>
      <c r="K880" t="str">
        <f t="shared" si="303"/>
        <v>Very Low</v>
      </c>
      <c r="L880" t="s">
        <v>437</v>
      </c>
      <c r="M880">
        <v>18000</v>
      </c>
      <c r="N880" t="str">
        <f t="shared" si="304"/>
        <v>Medium</v>
      </c>
      <c r="O880">
        <v>20550712</v>
      </c>
      <c r="P880" t="str">
        <f t="shared" si="305"/>
        <v>Average</v>
      </c>
      <c r="Q880" t="s">
        <v>1361</v>
      </c>
      <c r="R880" t="str">
        <f t="shared" si="306"/>
        <v>Action</v>
      </c>
      <c r="S880">
        <f t="shared" si="307"/>
        <v>4</v>
      </c>
      <c r="T880" t="s">
        <v>559</v>
      </c>
      <c r="U880" t="s">
        <v>4731</v>
      </c>
      <c r="V880">
        <v>40346</v>
      </c>
      <c r="W880" t="str">
        <f t="shared" si="308"/>
        <v>Low</v>
      </c>
      <c r="X880">
        <v>31014</v>
      </c>
      <c r="Y880" t="str">
        <f t="shared" si="309"/>
        <v>Medium</v>
      </c>
      <c r="Z880" t="s">
        <v>250</v>
      </c>
      <c r="AA880">
        <v>1</v>
      </c>
      <c r="AB880" t="str">
        <f t="shared" si="310"/>
        <v>Solo Star Poster</v>
      </c>
      <c r="AC880" t="s">
        <v>4732</v>
      </c>
      <c r="AD880" t="s">
        <v>4733</v>
      </c>
      <c r="AE880">
        <v>95</v>
      </c>
      <c r="AF880" t="str">
        <f t="shared" si="311"/>
        <v>Very Low</v>
      </c>
      <c r="AG880" t="s">
        <v>9</v>
      </c>
      <c r="AH880" t="s">
        <v>10</v>
      </c>
      <c r="AI880" t="s">
        <v>11</v>
      </c>
      <c r="AJ880" t="str">
        <f t="shared" si="313"/>
        <v>Teen</v>
      </c>
      <c r="AK880">
        <v>50000000</v>
      </c>
      <c r="AL880" t="str">
        <f t="shared" si="314"/>
        <v>Medium Budget</v>
      </c>
      <c r="AM880">
        <v>1996</v>
      </c>
      <c r="AN880">
        <f t="shared" si="315"/>
        <v>29</v>
      </c>
      <c r="AO880" t="str">
        <f t="shared" si="316"/>
        <v>Old Classic</v>
      </c>
      <c r="AP880">
        <v>11000</v>
      </c>
      <c r="AQ880" t="str">
        <f t="shared" si="317"/>
        <v>Medium</v>
      </c>
      <c r="AR880">
        <v>5.6</v>
      </c>
      <c r="AS880" t="str">
        <f t="shared" si="318"/>
        <v>Below Average</v>
      </c>
      <c r="AT880">
        <v>1.85</v>
      </c>
      <c r="AU880" t="str">
        <f t="shared" si="319"/>
        <v>HDTV / Widescreen</v>
      </c>
      <c r="AV880">
        <v>1000</v>
      </c>
      <c r="AW880" t="str">
        <f t="shared" si="320"/>
        <v>Very Low</v>
      </c>
    </row>
    <row r="881" spans="1:49" x14ac:dyDescent="0.3">
      <c r="A881" t="s">
        <v>0</v>
      </c>
      <c r="B881" t="s">
        <v>1710</v>
      </c>
      <c r="C881">
        <v>50</v>
      </c>
      <c r="D881" t="str">
        <f t="shared" si="299"/>
        <v>Very Low</v>
      </c>
      <c r="E881">
        <v>116</v>
      </c>
      <c r="F881" t="str">
        <f t="shared" si="300"/>
        <v>1h 56m</v>
      </c>
      <c r="G881" t="str">
        <f t="shared" si="301"/>
        <v>Standard Movie</v>
      </c>
      <c r="H881">
        <v>12000</v>
      </c>
      <c r="I881" t="str">
        <f t="shared" si="302"/>
        <v>Medium</v>
      </c>
      <c r="J881">
        <v>552</v>
      </c>
      <c r="K881" t="str">
        <f t="shared" si="303"/>
        <v>Very Low</v>
      </c>
      <c r="L881" t="s">
        <v>4600</v>
      </c>
      <c r="M881">
        <v>22000</v>
      </c>
      <c r="N881" t="str">
        <f t="shared" si="304"/>
        <v>Medium</v>
      </c>
      <c r="O881">
        <v>18573791</v>
      </c>
      <c r="P881" t="str">
        <f t="shared" si="305"/>
        <v>Average</v>
      </c>
      <c r="Q881" t="s">
        <v>4734</v>
      </c>
      <c r="R881" t="str">
        <f t="shared" si="306"/>
        <v>Action</v>
      </c>
      <c r="S881">
        <f t="shared" si="307"/>
        <v>4</v>
      </c>
      <c r="T881" t="s">
        <v>1717</v>
      </c>
      <c r="U881" t="s">
        <v>4735</v>
      </c>
      <c r="V881">
        <v>38533</v>
      </c>
      <c r="W881" t="str">
        <f t="shared" si="308"/>
        <v>Low</v>
      </c>
      <c r="X881">
        <v>24618</v>
      </c>
      <c r="Y881" t="str">
        <f t="shared" si="309"/>
        <v>Medium</v>
      </c>
      <c r="Z881" t="s">
        <v>4736</v>
      </c>
      <c r="AA881">
        <v>3</v>
      </c>
      <c r="AB881" t="str">
        <f t="shared" si="310"/>
        <v>Duo/Trio Poster</v>
      </c>
      <c r="AC881" t="s">
        <v>4737</v>
      </c>
      <c r="AD881" t="s">
        <v>4738</v>
      </c>
      <c r="AE881">
        <v>89</v>
      </c>
      <c r="AF881" t="str">
        <f t="shared" si="311"/>
        <v>Very Low</v>
      </c>
      <c r="AG881" t="s">
        <v>9</v>
      </c>
      <c r="AH881" t="s">
        <v>10</v>
      </c>
      <c r="AI881" t="s">
        <v>556</v>
      </c>
      <c r="AJ881" t="str">
        <f t="shared" si="313"/>
        <v>Adult</v>
      </c>
      <c r="AK881">
        <v>55000000</v>
      </c>
      <c r="AL881" t="str">
        <f t="shared" si="314"/>
        <v>Medium Budget</v>
      </c>
      <c r="AM881">
        <v>1996</v>
      </c>
      <c r="AN881">
        <f t="shared" si="315"/>
        <v>29</v>
      </c>
      <c r="AO881" t="str">
        <f t="shared" si="316"/>
        <v>Old Classic</v>
      </c>
      <c r="AP881">
        <v>617</v>
      </c>
      <c r="AQ881" t="str">
        <f t="shared" si="317"/>
        <v>Very Low</v>
      </c>
      <c r="AR881">
        <v>5.8</v>
      </c>
      <c r="AS881" t="str">
        <f t="shared" si="318"/>
        <v>Below Average</v>
      </c>
      <c r="AT881">
        <v>2.35</v>
      </c>
      <c r="AU881" t="str">
        <f t="shared" si="319"/>
        <v>Cinematic Widescreen</v>
      </c>
      <c r="AV881">
        <v>0</v>
      </c>
      <c r="AW881" t="str">
        <f t="shared" si="320"/>
        <v>Very Low</v>
      </c>
    </row>
    <row r="882" spans="1:49" x14ac:dyDescent="0.3">
      <c r="A882" t="s">
        <v>718</v>
      </c>
      <c r="B882" t="s">
        <v>1295</v>
      </c>
      <c r="C882">
        <v>153</v>
      </c>
      <c r="D882" t="str">
        <f t="shared" si="299"/>
        <v>Low</v>
      </c>
      <c r="E882">
        <v>143</v>
      </c>
      <c r="F882" t="str">
        <f t="shared" si="300"/>
        <v>2h 23m</v>
      </c>
      <c r="G882" t="str">
        <f t="shared" si="301"/>
        <v>Long Movie</v>
      </c>
      <c r="H882">
        <v>541</v>
      </c>
      <c r="I882" t="str">
        <f t="shared" si="302"/>
        <v>Very Low</v>
      </c>
      <c r="J882">
        <v>530</v>
      </c>
      <c r="K882" t="str">
        <f t="shared" si="303"/>
        <v>Very Low</v>
      </c>
      <c r="L882" t="s">
        <v>3461</v>
      </c>
      <c r="M882">
        <v>18000</v>
      </c>
      <c r="N882" t="str">
        <f t="shared" si="304"/>
        <v>Medium</v>
      </c>
      <c r="O882">
        <v>51225796</v>
      </c>
      <c r="P882" t="str">
        <f t="shared" si="305"/>
        <v>Hit</v>
      </c>
      <c r="Q882" t="s">
        <v>4739</v>
      </c>
      <c r="R882" t="str">
        <f t="shared" si="306"/>
        <v>Drama</v>
      </c>
      <c r="S882">
        <f t="shared" si="307"/>
        <v>4</v>
      </c>
      <c r="T882" t="s">
        <v>612</v>
      </c>
      <c r="U882" t="s">
        <v>4740</v>
      </c>
      <c r="V882">
        <v>96654</v>
      </c>
      <c r="W882" t="str">
        <f t="shared" si="308"/>
        <v>Medium</v>
      </c>
      <c r="X882">
        <v>20660</v>
      </c>
      <c r="Y882" t="str">
        <f t="shared" si="309"/>
        <v>Medium</v>
      </c>
      <c r="Z882" t="s">
        <v>4741</v>
      </c>
      <c r="AA882">
        <v>0</v>
      </c>
      <c r="AB882" t="str">
        <f t="shared" si="310"/>
        <v>Symbolic Poster</v>
      </c>
      <c r="AC882" t="s">
        <v>4742</v>
      </c>
      <c r="AD882" t="s">
        <v>4743</v>
      </c>
      <c r="AE882">
        <v>2047</v>
      </c>
      <c r="AF882" t="str">
        <f t="shared" si="311"/>
        <v>Medium</v>
      </c>
      <c r="AG882" t="s">
        <v>9</v>
      </c>
      <c r="AH882" t="s">
        <v>28</v>
      </c>
      <c r="AI882" t="s">
        <v>11</v>
      </c>
      <c r="AJ882" t="str">
        <f t="shared" si="313"/>
        <v>Teen</v>
      </c>
      <c r="AK882">
        <v>70000000</v>
      </c>
      <c r="AL882" t="str">
        <f t="shared" si="314"/>
        <v>Medium Budget</v>
      </c>
      <c r="AM882">
        <v>2004</v>
      </c>
      <c r="AN882">
        <f t="shared" si="315"/>
        <v>21</v>
      </c>
      <c r="AO882" t="str">
        <f t="shared" si="316"/>
        <v>Old Classic</v>
      </c>
      <c r="AP882">
        <v>893</v>
      </c>
      <c r="AQ882" t="str">
        <f t="shared" si="317"/>
        <v>Very Low</v>
      </c>
      <c r="AR882">
        <v>7.4</v>
      </c>
      <c r="AS882" t="str">
        <f t="shared" si="318"/>
        <v>Good</v>
      </c>
      <c r="AT882">
        <v>2.35</v>
      </c>
      <c r="AU882" t="str">
        <f t="shared" si="319"/>
        <v>Cinematic Widescreen</v>
      </c>
      <c r="AV882">
        <v>0</v>
      </c>
      <c r="AW882" t="str">
        <f t="shared" si="320"/>
        <v>Very Low</v>
      </c>
    </row>
    <row r="883" spans="1:49" x14ac:dyDescent="0.3">
      <c r="A883" t="s">
        <v>0</v>
      </c>
      <c r="B883" t="s">
        <v>4744</v>
      </c>
      <c r="C883">
        <v>202</v>
      </c>
      <c r="D883" t="str">
        <f t="shared" si="299"/>
        <v>Medium</v>
      </c>
      <c r="E883">
        <v>114</v>
      </c>
      <c r="F883" t="str">
        <f t="shared" si="300"/>
        <v>1h 54m</v>
      </c>
      <c r="G883" t="str">
        <f t="shared" si="301"/>
        <v>Standard Movie</v>
      </c>
      <c r="H883">
        <v>159</v>
      </c>
      <c r="I883" t="str">
        <f t="shared" si="302"/>
        <v>Very Low</v>
      </c>
      <c r="J883">
        <v>877</v>
      </c>
      <c r="K883" t="str">
        <f t="shared" si="303"/>
        <v>Very Low</v>
      </c>
      <c r="L883" t="s">
        <v>1371</v>
      </c>
      <c r="M883">
        <v>13000</v>
      </c>
      <c r="N883" t="str">
        <f t="shared" si="304"/>
        <v>Medium</v>
      </c>
      <c r="O883">
        <v>16264475</v>
      </c>
      <c r="P883" t="str">
        <f t="shared" si="305"/>
        <v>Average</v>
      </c>
      <c r="Q883" t="s">
        <v>3212</v>
      </c>
      <c r="R883" t="str">
        <f t="shared" si="306"/>
        <v>Biography</v>
      </c>
      <c r="S883">
        <f t="shared" si="307"/>
        <v>4</v>
      </c>
      <c r="T883" t="s">
        <v>417</v>
      </c>
      <c r="U883" t="s">
        <v>4745</v>
      </c>
      <c r="V883">
        <v>54787</v>
      </c>
      <c r="W883" t="str">
        <f t="shared" si="308"/>
        <v>Medium</v>
      </c>
      <c r="X883">
        <v>16899</v>
      </c>
      <c r="Y883" t="str">
        <f t="shared" si="309"/>
        <v>Medium</v>
      </c>
      <c r="Z883" t="s">
        <v>1161</v>
      </c>
      <c r="AA883">
        <v>1</v>
      </c>
      <c r="AB883" t="str">
        <f t="shared" si="310"/>
        <v>Solo Star Poster</v>
      </c>
      <c r="AC883" t="s">
        <v>4746</v>
      </c>
      <c r="AD883" t="s">
        <v>4747</v>
      </c>
      <c r="AE883">
        <v>216</v>
      </c>
      <c r="AF883" t="str">
        <f t="shared" si="311"/>
        <v>Very Low</v>
      </c>
      <c r="AG883" t="s">
        <v>9</v>
      </c>
      <c r="AH883" t="s">
        <v>28</v>
      </c>
      <c r="AI883" t="s">
        <v>11</v>
      </c>
      <c r="AJ883" t="str">
        <f t="shared" si="313"/>
        <v>Teen</v>
      </c>
      <c r="AK883">
        <v>55000000</v>
      </c>
      <c r="AL883" t="str">
        <f t="shared" si="314"/>
        <v>Medium Budget</v>
      </c>
      <c r="AM883">
        <v>2007</v>
      </c>
      <c r="AN883">
        <f t="shared" si="315"/>
        <v>18</v>
      </c>
      <c r="AO883" t="str">
        <f t="shared" si="316"/>
        <v>Old Classic</v>
      </c>
      <c r="AP883">
        <v>2000</v>
      </c>
      <c r="AQ883" t="str">
        <f t="shared" si="317"/>
        <v>Low</v>
      </c>
      <c r="AR883">
        <v>6.9</v>
      </c>
      <c r="AS883" t="str">
        <f t="shared" si="318"/>
        <v>Average</v>
      </c>
      <c r="AT883">
        <v>1.85</v>
      </c>
      <c r="AU883" t="str">
        <f t="shared" si="319"/>
        <v>HDTV / Widescreen</v>
      </c>
      <c r="AV883">
        <v>0</v>
      </c>
      <c r="AW883" t="str">
        <f t="shared" si="320"/>
        <v>Very Low</v>
      </c>
    </row>
    <row r="884" spans="1:49" x14ac:dyDescent="0.3">
      <c r="A884" t="s">
        <v>0</v>
      </c>
      <c r="B884" t="s">
        <v>4748</v>
      </c>
      <c r="C884">
        <v>178</v>
      </c>
      <c r="D884" t="str">
        <f t="shared" si="299"/>
        <v>Low</v>
      </c>
      <c r="E884">
        <v>93</v>
      </c>
      <c r="F884" t="str">
        <f t="shared" si="300"/>
        <v>1h 33m</v>
      </c>
      <c r="G884" t="str">
        <f t="shared" si="301"/>
        <v>Standard Movie</v>
      </c>
      <c r="H884">
        <v>45</v>
      </c>
      <c r="I884" t="str">
        <f t="shared" si="302"/>
        <v>Very Low</v>
      </c>
      <c r="J884">
        <v>352</v>
      </c>
      <c r="K884" t="str">
        <f t="shared" si="303"/>
        <v>Very Low</v>
      </c>
      <c r="L884" t="s">
        <v>4099</v>
      </c>
      <c r="M884">
        <v>9000</v>
      </c>
      <c r="N884" t="str">
        <f t="shared" si="304"/>
        <v>Low</v>
      </c>
      <c r="O884">
        <v>25857987</v>
      </c>
      <c r="P884" t="str">
        <f t="shared" si="305"/>
        <v>Average</v>
      </c>
      <c r="Q884" t="s">
        <v>618</v>
      </c>
      <c r="R884" t="str">
        <f t="shared" si="306"/>
        <v>Action</v>
      </c>
      <c r="S884">
        <f t="shared" si="307"/>
        <v>2</v>
      </c>
      <c r="T884" t="s">
        <v>747</v>
      </c>
      <c r="U884" t="s">
        <v>4749</v>
      </c>
      <c r="V884">
        <v>110614</v>
      </c>
      <c r="W884" t="str">
        <f t="shared" si="308"/>
        <v>Medium</v>
      </c>
      <c r="X884">
        <v>10185</v>
      </c>
      <c r="Y884" t="str">
        <f t="shared" si="309"/>
        <v>Medium</v>
      </c>
      <c r="Z884" t="s">
        <v>4750</v>
      </c>
      <c r="AA884">
        <v>0</v>
      </c>
      <c r="AB884" t="str">
        <f t="shared" si="310"/>
        <v>Symbolic Poster</v>
      </c>
      <c r="AC884" t="s">
        <v>4751</v>
      </c>
      <c r="AD884" t="s">
        <v>4752</v>
      </c>
      <c r="AE884">
        <v>532</v>
      </c>
      <c r="AF884" t="str">
        <f t="shared" si="311"/>
        <v>Low</v>
      </c>
      <c r="AG884" t="s">
        <v>9</v>
      </c>
      <c r="AH884" t="s">
        <v>10</v>
      </c>
      <c r="AI884" t="s">
        <v>11</v>
      </c>
      <c r="AJ884" t="str">
        <f t="shared" si="313"/>
        <v>Teen</v>
      </c>
      <c r="AK884">
        <v>62000000</v>
      </c>
      <c r="AL884" t="str">
        <f t="shared" si="314"/>
        <v>Medium Budget</v>
      </c>
      <c r="AM884">
        <v>2005</v>
      </c>
      <c r="AN884">
        <f t="shared" si="315"/>
        <v>20</v>
      </c>
      <c r="AO884" t="str">
        <f t="shared" si="316"/>
        <v>Old Classic</v>
      </c>
      <c r="AP884">
        <v>460</v>
      </c>
      <c r="AQ884" t="str">
        <f t="shared" si="317"/>
        <v>Very Low</v>
      </c>
      <c r="AR884">
        <v>5.5</v>
      </c>
      <c r="AS884" t="str">
        <f t="shared" si="318"/>
        <v>Below Average</v>
      </c>
      <c r="AT884">
        <v>2.35</v>
      </c>
      <c r="AU884" t="str">
        <f t="shared" si="319"/>
        <v>Cinematic Widescreen</v>
      </c>
      <c r="AV884">
        <v>0</v>
      </c>
      <c r="AW884" t="str">
        <f t="shared" si="320"/>
        <v>Very Low</v>
      </c>
    </row>
    <row r="885" spans="1:49" x14ac:dyDescent="0.3">
      <c r="A885" t="s">
        <v>0</v>
      </c>
      <c r="B885" t="s">
        <v>4753</v>
      </c>
      <c r="C885">
        <v>84</v>
      </c>
      <c r="D885" t="str">
        <f t="shared" si="299"/>
        <v>Low</v>
      </c>
      <c r="E885">
        <v>280</v>
      </c>
      <c r="F885" t="str">
        <f t="shared" si="300"/>
        <v>4h 40m</v>
      </c>
      <c r="G885" t="str">
        <f t="shared" si="301"/>
        <v>Epic</v>
      </c>
      <c r="H885">
        <v>33</v>
      </c>
      <c r="I885" t="str">
        <f t="shared" si="302"/>
        <v>Very Low</v>
      </c>
      <c r="J885">
        <v>67</v>
      </c>
      <c r="K885" t="str">
        <f t="shared" si="303"/>
        <v>Very Low</v>
      </c>
      <c r="L885" t="s">
        <v>4754</v>
      </c>
      <c r="M885">
        <v>789</v>
      </c>
      <c r="N885" t="str">
        <f t="shared" si="304"/>
        <v>Low</v>
      </c>
      <c r="O885">
        <v>12870569</v>
      </c>
      <c r="P885" t="str">
        <f t="shared" si="305"/>
        <v>Average</v>
      </c>
      <c r="Q885" t="s">
        <v>1932</v>
      </c>
      <c r="R885" t="str">
        <f t="shared" si="306"/>
        <v>Drama</v>
      </c>
      <c r="S885">
        <f t="shared" si="307"/>
        <v>3</v>
      </c>
      <c r="T885" t="s">
        <v>4755</v>
      </c>
      <c r="U885" t="s">
        <v>4756</v>
      </c>
      <c r="V885">
        <v>13215</v>
      </c>
      <c r="W885" t="str">
        <f t="shared" si="308"/>
        <v>Low</v>
      </c>
      <c r="X885">
        <v>1671</v>
      </c>
      <c r="Y885" t="str">
        <f t="shared" si="309"/>
        <v>Low</v>
      </c>
      <c r="Z885" t="s">
        <v>4757</v>
      </c>
      <c r="AA885">
        <v>0</v>
      </c>
      <c r="AB885" t="str">
        <f t="shared" si="310"/>
        <v>Symbolic Poster</v>
      </c>
      <c r="AC885" t="s">
        <v>4758</v>
      </c>
      <c r="AD885" t="s">
        <v>4759</v>
      </c>
      <c r="AE885">
        <v>497</v>
      </c>
      <c r="AF885" t="str">
        <f t="shared" si="311"/>
        <v>Very Low</v>
      </c>
      <c r="AG885" t="s">
        <v>9</v>
      </c>
      <c r="AH885" t="s">
        <v>10</v>
      </c>
      <c r="AI885" t="s">
        <v>11</v>
      </c>
      <c r="AJ885" t="str">
        <f t="shared" si="313"/>
        <v>Teen</v>
      </c>
      <c r="AK885">
        <v>56000000</v>
      </c>
      <c r="AL885" t="str">
        <f t="shared" si="314"/>
        <v>Medium Budget</v>
      </c>
      <c r="AM885">
        <v>2003</v>
      </c>
      <c r="AN885">
        <f t="shared" si="315"/>
        <v>22</v>
      </c>
      <c r="AO885" t="str">
        <f t="shared" si="316"/>
        <v>Old Classic</v>
      </c>
      <c r="AP885">
        <v>640</v>
      </c>
      <c r="AQ885" t="str">
        <f t="shared" si="317"/>
        <v>Very Low</v>
      </c>
      <c r="AR885">
        <v>6.3</v>
      </c>
      <c r="AS885" t="str">
        <f t="shared" si="318"/>
        <v>Average</v>
      </c>
      <c r="AT885">
        <v>2.35</v>
      </c>
      <c r="AU885" t="str">
        <f t="shared" si="319"/>
        <v>Cinematic Widescreen</v>
      </c>
      <c r="AV885">
        <v>953</v>
      </c>
      <c r="AW885" t="str">
        <f t="shared" si="320"/>
        <v>Very Low</v>
      </c>
    </row>
    <row r="886" spans="1:49" x14ac:dyDescent="0.3">
      <c r="A886" t="s">
        <v>0</v>
      </c>
      <c r="B886" t="s">
        <v>4760</v>
      </c>
      <c r="C886">
        <v>44</v>
      </c>
      <c r="D886" t="str">
        <f t="shared" si="299"/>
        <v>Very Low</v>
      </c>
      <c r="E886">
        <v>100</v>
      </c>
      <c r="F886" t="str">
        <f t="shared" si="300"/>
        <v>1h 40m</v>
      </c>
      <c r="G886" t="str">
        <f t="shared" si="301"/>
        <v>Standard Movie</v>
      </c>
      <c r="H886">
        <v>0</v>
      </c>
      <c r="I886" t="str">
        <f t="shared" si="302"/>
        <v>Very Low</v>
      </c>
      <c r="J886">
        <v>745</v>
      </c>
      <c r="K886" t="str">
        <f t="shared" si="303"/>
        <v>Very Low</v>
      </c>
      <c r="L886" t="s">
        <v>4761</v>
      </c>
      <c r="M886">
        <v>995</v>
      </c>
      <c r="N886" t="str">
        <f t="shared" si="304"/>
        <v>Low</v>
      </c>
      <c r="O886">
        <v>11466088</v>
      </c>
      <c r="P886" t="str">
        <f t="shared" si="305"/>
        <v>Average</v>
      </c>
      <c r="Q886" t="s">
        <v>31</v>
      </c>
      <c r="R886" t="str">
        <f t="shared" si="306"/>
        <v>Action</v>
      </c>
      <c r="S886">
        <f t="shared" si="307"/>
        <v>2</v>
      </c>
      <c r="T886" t="s">
        <v>3276</v>
      </c>
      <c r="U886" t="s">
        <v>4762</v>
      </c>
      <c r="V886">
        <v>8983</v>
      </c>
      <c r="W886" t="str">
        <f t="shared" si="308"/>
        <v>Very Low</v>
      </c>
      <c r="X886">
        <v>3952</v>
      </c>
      <c r="Y886" t="str">
        <f t="shared" si="309"/>
        <v>Low</v>
      </c>
      <c r="Z886" t="s">
        <v>3233</v>
      </c>
      <c r="AA886">
        <v>0</v>
      </c>
      <c r="AB886" t="str">
        <f t="shared" si="310"/>
        <v>Symbolic Poster</v>
      </c>
      <c r="AC886" t="s">
        <v>4763</v>
      </c>
      <c r="AD886" t="s">
        <v>4764</v>
      </c>
      <c r="AE886">
        <v>84</v>
      </c>
      <c r="AF886" t="str">
        <f t="shared" si="311"/>
        <v>Very Low</v>
      </c>
      <c r="AG886" t="s">
        <v>9</v>
      </c>
      <c r="AH886" t="s">
        <v>10</v>
      </c>
      <c r="AI886" t="s">
        <v>556</v>
      </c>
      <c r="AJ886" t="str">
        <f t="shared" si="313"/>
        <v>Adult</v>
      </c>
      <c r="AK886">
        <v>71000000</v>
      </c>
      <c r="AL886" t="str">
        <f t="shared" si="314"/>
        <v>Medium Budget</v>
      </c>
      <c r="AM886">
        <v>1997</v>
      </c>
      <c r="AN886">
        <f t="shared" si="315"/>
        <v>28</v>
      </c>
      <c r="AO886" t="str">
        <f t="shared" si="316"/>
        <v>Old Classic</v>
      </c>
      <c r="AP886">
        <v>879</v>
      </c>
      <c r="AQ886" t="str">
        <f t="shared" si="317"/>
        <v>Very Low</v>
      </c>
      <c r="AR886">
        <v>4.7</v>
      </c>
      <c r="AS886" t="str">
        <f t="shared" si="318"/>
        <v>Poor</v>
      </c>
      <c r="AT886">
        <v>2.35</v>
      </c>
      <c r="AU886" t="str">
        <f t="shared" si="319"/>
        <v>Cinematic Widescreen</v>
      </c>
      <c r="AV886">
        <v>316</v>
      </c>
      <c r="AW886" t="str">
        <f t="shared" si="320"/>
        <v>Very Low</v>
      </c>
    </row>
    <row r="887" spans="1:49" x14ac:dyDescent="0.3">
      <c r="A887" t="s">
        <v>0</v>
      </c>
      <c r="B887" t="s">
        <v>4765</v>
      </c>
      <c r="C887">
        <v>93</v>
      </c>
      <c r="D887" t="str">
        <f t="shared" si="299"/>
        <v>Low</v>
      </c>
      <c r="E887">
        <v>107</v>
      </c>
      <c r="F887" t="str">
        <f t="shared" si="300"/>
        <v>1h 47m</v>
      </c>
      <c r="G887" t="str">
        <f t="shared" si="301"/>
        <v>Standard Movie</v>
      </c>
      <c r="H887">
        <v>11</v>
      </c>
      <c r="I887" t="str">
        <f t="shared" si="302"/>
        <v>Very Low</v>
      </c>
      <c r="J887">
        <v>506</v>
      </c>
      <c r="K887" t="str">
        <f t="shared" si="303"/>
        <v>Very Low</v>
      </c>
      <c r="L887" t="s">
        <v>1277</v>
      </c>
      <c r="M887">
        <v>939</v>
      </c>
      <c r="N887" t="str">
        <f t="shared" si="304"/>
        <v>Low</v>
      </c>
      <c r="O887">
        <v>16088610</v>
      </c>
      <c r="P887" t="str">
        <f t="shared" si="305"/>
        <v>Average</v>
      </c>
      <c r="Q887" t="s">
        <v>4766</v>
      </c>
      <c r="R887" t="str">
        <f t="shared" si="306"/>
        <v>Comedy</v>
      </c>
      <c r="S887">
        <f t="shared" si="307"/>
        <v>4</v>
      </c>
      <c r="T887" t="s">
        <v>1118</v>
      </c>
      <c r="U887" t="s">
        <v>4767</v>
      </c>
      <c r="V887">
        <v>10417</v>
      </c>
      <c r="W887" t="str">
        <f t="shared" si="308"/>
        <v>Low</v>
      </c>
      <c r="X887">
        <v>3742</v>
      </c>
      <c r="Y887" t="str">
        <f t="shared" si="309"/>
        <v>Low</v>
      </c>
      <c r="Z887" t="s">
        <v>2956</v>
      </c>
      <c r="AA887">
        <v>2</v>
      </c>
      <c r="AB887" t="str">
        <f t="shared" si="310"/>
        <v>Duo/Trio Poster</v>
      </c>
      <c r="AC887" t="s">
        <v>4768</v>
      </c>
      <c r="AD887" t="s">
        <v>4769</v>
      </c>
      <c r="AE887">
        <v>39</v>
      </c>
      <c r="AF887" t="str">
        <f t="shared" si="311"/>
        <v>Very Low</v>
      </c>
      <c r="AG887" t="s">
        <v>9</v>
      </c>
      <c r="AH887" t="s">
        <v>10</v>
      </c>
      <c r="AI887" t="s">
        <v>66</v>
      </c>
      <c r="AJ887" t="str">
        <f t="shared" si="313"/>
        <v>Family</v>
      </c>
      <c r="AK887">
        <v>55000000</v>
      </c>
      <c r="AL887" t="str">
        <f t="shared" si="314"/>
        <v>Medium Budget</v>
      </c>
      <c r="AM887">
        <v>2009</v>
      </c>
      <c r="AN887">
        <f t="shared" si="315"/>
        <v>16</v>
      </c>
      <c r="AO887" t="str">
        <f t="shared" si="316"/>
        <v>Old Classic</v>
      </c>
      <c r="AP887">
        <v>605</v>
      </c>
      <c r="AQ887" t="str">
        <f t="shared" si="317"/>
        <v>Very Low</v>
      </c>
      <c r="AR887">
        <v>5.6</v>
      </c>
      <c r="AS887" t="str">
        <f t="shared" si="318"/>
        <v>Below Average</v>
      </c>
      <c r="AT887">
        <v>2.35</v>
      </c>
      <c r="AU887" t="str">
        <f t="shared" si="319"/>
        <v>Cinematic Widescreen</v>
      </c>
      <c r="AV887">
        <v>610</v>
      </c>
      <c r="AW887" t="str">
        <f t="shared" si="320"/>
        <v>Very Low</v>
      </c>
    </row>
    <row r="888" spans="1:49" x14ac:dyDescent="0.3">
      <c r="A888" t="s">
        <v>0</v>
      </c>
      <c r="B888" t="s">
        <v>688</v>
      </c>
      <c r="C888">
        <v>277</v>
      </c>
      <c r="D888" t="str">
        <f t="shared" si="299"/>
        <v>Medium</v>
      </c>
      <c r="E888">
        <v>119</v>
      </c>
      <c r="F888" t="str">
        <f t="shared" si="300"/>
        <v>1h 59m</v>
      </c>
      <c r="G888" t="str">
        <f t="shared" si="301"/>
        <v>Standard Movie</v>
      </c>
      <c r="H888">
        <v>33</v>
      </c>
      <c r="I888" t="str">
        <f t="shared" si="302"/>
        <v>Very Low</v>
      </c>
      <c r="J888">
        <v>518</v>
      </c>
      <c r="K888" t="str">
        <f t="shared" si="303"/>
        <v>Very Low</v>
      </c>
      <c r="L888" t="s">
        <v>4770</v>
      </c>
      <c r="M888">
        <v>3000</v>
      </c>
      <c r="N888" t="str">
        <f t="shared" si="304"/>
        <v>Low</v>
      </c>
      <c r="O888">
        <v>51178893</v>
      </c>
      <c r="P888" t="str">
        <f t="shared" si="305"/>
        <v>Hit</v>
      </c>
      <c r="Q888" t="s">
        <v>4771</v>
      </c>
      <c r="R888" t="str">
        <f t="shared" si="306"/>
        <v>Adventure</v>
      </c>
      <c r="S888">
        <f t="shared" si="307"/>
        <v>5</v>
      </c>
      <c r="T888" t="s">
        <v>919</v>
      </c>
      <c r="U888" t="s">
        <v>4772</v>
      </c>
      <c r="V888">
        <v>24285</v>
      </c>
      <c r="W888" t="str">
        <f t="shared" si="308"/>
        <v>Low</v>
      </c>
      <c r="X888">
        <v>6089</v>
      </c>
      <c r="Y888" t="str">
        <f t="shared" si="309"/>
        <v>Low</v>
      </c>
      <c r="Z888" t="s">
        <v>4773</v>
      </c>
      <c r="AA888">
        <v>4</v>
      </c>
      <c r="AB888" t="str">
        <f t="shared" si="310"/>
        <v>Ensemble Poster</v>
      </c>
      <c r="AC888" t="s">
        <v>4774</v>
      </c>
      <c r="AD888" t="s">
        <v>4775</v>
      </c>
      <c r="AE888">
        <v>110</v>
      </c>
      <c r="AF888" t="str">
        <f t="shared" si="311"/>
        <v>Very Low</v>
      </c>
      <c r="AG888" t="s">
        <v>9</v>
      </c>
      <c r="AH888" t="s">
        <v>10</v>
      </c>
      <c r="AI888" t="s">
        <v>66</v>
      </c>
      <c r="AJ888" t="str">
        <f t="shared" si="313"/>
        <v>Family</v>
      </c>
      <c r="AK888">
        <v>50000000</v>
      </c>
      <c r="AL888" t="str">
        <f t="shared" si="314"/>
        <v>Medium Budget</v>
      </c>
      <c r="AM888">
        <v>2014</v>
      </c>
      <c r="AN888">
        <f t="shared" si="315"/>
        <v>11</v>
      </c>
      <c r="AO888" t="str">
        <f t="shared" si="316"/>
        <v>Modern Classic</v>
      </c>
      <c r="AP888">
        <v>2000</v>
      </c>
      <c r="AQ888" t="str">
        <f t="shared" si="317"/>
        <v>Low</v>
      </c>
      <c r="AR888">
        <v>6.4</v>
      </c>
      <c r="AS888" t="str">
        <f t="shared" si="318"/>
        <v>Average</v>
      </c>
      <c r="AT888">
        <v>1.85</v>
      </c>
      <c r="AU888" t="str">
        <f t="shared" si="319"/>
        <v>HDTV / Widescreen</v>
      </c>
      <c r="AV888">
        <v>10000</v>
      </c>
      <c r="AW888" t="str">
        <f t="shared" si="320"/>
        <v>Low</v>
      </c>
    </row>
    <row r="889" spans="1:49" x14ac:dyDescent="0.3">
      <c r="A889" t="s">
        <v>0</v>
      </c>
      <c r="B889" t="s">
        <v>3347</v>
      </c>
      <c r="C889">
        <v>76</v>
      </c>
      <c r="D889" t="str">
        <f t="shared" si="299"/>
        <v>Low</v>
      </c>
      <c r="E889">
        <v>95</v>
      </c>
      <c r="F889" t="str">
        <f t="shared" si="300"/>
        <v>1h 35m</v>
      </c>
      <c r="G889" t="str">
        <f t="shared" si="301"/>
        <v>Standard Movie</v>
      </c>
      <c r="H889">
        <v>906</v>
      </c>
      <c r="I889" t="str">
        <f t="shared" si="302"/>
        <v>Very Low</v>
      </c>
      <c r="J889">
        <v>287</v>
      </c>
      <c r="K889" t="str">
        <f t="shared" si="303"/>
        <v>Very Low</v>
      </c>
      <c r="L889" t="s">
        <v>4319</v>
      </c>
      <c r="M889">
        <v>956</v>
      </c>
      <c r="N889" t="str">
        <f t="shared" si="304"/>
        <v>Low</v>
      </c>
      <c r="O889">
        <v>6768055</v>
      </c>
      <c r="P889" t="str">
        <f t="shared" si="305"/>
        <v>Flop</v>
      </c>
      <c r="Q889" t="s">
        <v>3007</v>
      </c>
      <c r="R889" t="str">
        <f t="shared" si="306"/>
        <v>Action</v>
      </c>
      <c r="S889">
        <f t="shared" si="307"/>
        <v>5</v>
      </c>
      <c r="T889" t="s">
        <v>256</v>
      </c>
      <c r="U889" t="s">
        <v>4776</v>
      </c>
      <c r="V889">
        <v>11148</v>
      </c>
      <c r="W889" t="str">
        <f t="shared" si="308"/>
        <v>Low</v>
      </c>
      <c r="X889">
        <v>2260</v>
      </c>
      <c r="Y889" t="str">
        <f t="shared" si="309"/>
        <v>Low</v>
      </c>
      <c r="Z889" t="s">
        <v>4777</v>
      </c>
      <c r="AA889">
        <v>0</v>
      </c>
      <c r="AB889" t="str">
        <f t="shared" si="310"/>
        <v>Symbolic Poster</v>
      </c>
      <c r="AC889" t="s">
        <v>4778</v>
      </c>
      <c r="AD889" t="s">
        <v>4779</v>
      </c>
      <c r="AE889">
        <v>229</v>
      </c>
      <c r="AF889" t="str">
        <f t="shared" si="311"/>
        <v>Very Low</v>
      </c>
      <c r="AG889" t="s">
        <v>9</v>
      </c>
      <c r="AH889" t="s">
        <v>28</v>
      </c>
      <c r="AI889" t="s">
        <v>66</v>
      </c>
      <c r="AJ889" t="str">
        <f t="shared" si="313"/>
        <v>Family</v>
      </c>
      <c r="AK889">
        <v>57000000</v>
      </c>
      <c r="AL889" t="str">
        <f t="shared" si="314"/>
        <v>Medium Budget</v>
      </c>
      <c r="AM889">
        <v>2004</v>
      </c>
      <c r="AN889">
        <f t="shared" si="315"/>
        <v>21</v>
      </c>
      <c r="AO889" t="str">
        <f t="shared" si="316"/>
        <v>Old Classic</v>
      </c>
      <c r="AP889">
        <v>579</v>
      </c>
      <c r="AQ889" t="str">
        <f t="shared" si="317"/>
        <v>Very Low</v>
      </c>
      <c r="AR889">
        <v>4.2</v>
      </c>
      <c r="AS889" t="str">
        <f t="shared" si="318"/>
        <v>Poor</v>
      </c>
      <c r="AT889">
        <v>1.85</v>
      </c>
      <c r="AU889" t="str">
        <f t="shared" si="319"/>
        <v>HDTV / Widescreen</v>
      </c>
      <c r="AV889">
        <v>437</v>
      </c>
      <c r="AW889" t="str">
        <f t="shared" si="320"/>
        <v>Very Low</v>
      </c>
    </row>
    <row r="890" spans="1:49" x14ac:dyDescent="0.3">
      <c r="A890" t="s">
        <v>0</v>
      </c>
      <c r="B890" t="s">
        <v>4780</v>
      </c>
      <c r="C890">
        <v>197</v>
      </c>
      <c r="D890" t="str">
        <f t="shared" si="299"/>
        <v>Low</v>
      </c>
      <c r="E890">
        <v>119</v>
      </c>
      <c r="F890" t="str">
        <f t="shared" si="300"/>
        <v>1h 59m</v>
      </c>
      <c r="G890" t="str">
        <f t="shared" si="301"/>
        <v>Standard Movie</v>
      </c>
      <c r="H890">
        <v>59</v>
      </c>
      <c r="I890" t="str">
        <f t="shared" si="302"/>
        <v>Very Low</v>
      </c>
      <c r="J890">
        <v>676</v>
      </c>
      <c r="K890" t="str">
        <f t="shared" si="303"/>
        <v>Very Low</v>
      </c>
      <c r="L890" t="s">
        <v>4781</v>
      </c>
      <c r="M890">
        <v>2000</v>
      </c>
      <c r="N890" t="str">
        <f t="shared" si="304"/>
        <v>Low</v>
      </c>
      <c r="O890">
        <v>39440655</v>
      </c>
      <c r="P890" t="str">
        <f t="shared" si="305"/>
        <v>Average</v>
      </c>
      <c r="Q890" t="s">
        <v>4782</v>
      </c>
      <c r="R890" t="str">
        <f t="shared" si="306"/>
        <v>Drama</v>
      </c>
      <c r="S890">
        <f t="shared" si="307"/>
        <v>4</v>
      </c>
      <c r="T890" t="s">
        <v>3904</v>
      </c>
      <c r="U890" t="s">
        <v>4783</v>
      </c>
      <c r="V890">
        <v>61680</v>
      </c>
      <c r="W890" t="str">
        <f t="shared" si="308"/>
        <v>Medium</v>
      </c>
      <c r="X890">
        <v>4315</v>
      </c>
      <c r="Y890" t="str">
        <f t="shared" si="309"/>
        <v>Low</v>
      </c>
      <c r="Z890" t="s">
        <v>4784</v>
      </c>
      <c r="AA890">
        <v>1</v>
      </c>
      <c r="AB890" t="str">
        <f t="shared" si="310"/>
        <v>Solo Star Poster</v>
      </c>
      <c r="AC890" t="s">
        <v>4785</v>
      </c>
      <c r="AD890" t="s">
        <v>4786</v>
      </c>
      <c r="AE890">
        <v>222</v>
      </c>
      <c r="AF890" t="str">
        <f t="shared" si="311"/>
        <v>Very Low</v>
      </c>
      <c r="AG890" t="s">
        <v>9</v>
      </c>
      <c r="AH890" t="s">
        <v>10</v>
      </c>
      <c r="AI890" t="s">
        <v>11</v>
      </c>
      <c r="AJ890" t="str">
        <f t="shared" si="313"/>
        <v>Teen</v>
      </c>
      <c r="AK890">
        <v>55000000</v>
      </c>
      <c r="AL890" t="str">
        <f t="shared" si="314"/>
        <v>Medium Budget</v>
      </c>
      <c r="AM890">
        <v>2010</v>
      </c>
      <c r="AN890">
        <f t="shared" si="315"/>
        <v>15</v>
      </c>
      <c r="AO890" t="str">
        <f t="shared" si="316"/>
        <v>Modern Classic</v>
      </c>
      <c r="AP890">
        <v>828</v>
      </c>
      <c r="AQ890" t="str">
        <f t="shared" si="317"/>
        <v>Very Low</v>
      </c>
      <c r="AR890">
        <v>6.4</v>
      </c>
      <c r="AS890" t="str">
        <f t="shared" si="318"/>
        <v>Average</v>
      </c>
      <c r="AT890">
        <v>2.35</v>
      </c>
      <c r="AU890" t="str">
        <f t="shared" si="319"/>
        <v>Cinematic Widescreen</v>
      </c>
      <c r="AV890">
        <v>19000</v>
      </c>
      <c r="AW890" t="str">
        <f t="shared" si="320"/>
        <v>Medium</v>
      </c>
    </row>
    <row r="891" spans="1:49" x14ac:dyDescent="0.3">
      <c r="A891" t="s">
        <v>0</v>
      </c>
      <c r="B891" t="s">
        <v>4147</v>
      </c>
      <c r="C891">
        <v>186</v>
      </c>
      <c r="D891" t="str">
        <f t="shared" si="299"/>
        <v>Low</v>
      </c>
      <c r="E891">
        <v>133</v>
      </c>
      <c r="F891" t="str">
        <f t="shared" si="300"/>
        <v>2h 13m</v>
      </c>
      <c r="G891" t="str">
        <f t="shared" si="301"/>
        <v>Long Movie</v>
      </c>
      <c r="H891">
        <v>0</v>
      </c>
      <c r="I891" t="str">
        <f t="shared" si="302"/>
        <v>Very Low</v>
      </c>
      <c r="J891">
        <v>46</v>
      </c>
      <c r="K891" t="str">
        <f t="shared" si="303"/>
        <v>Very Low</v>
      </c>
      <c r="L891" t="s">
        <v>4787</v>
      </c>
      <c r="M891">
        <v>226</v>
      </c>
      <c r="N891" t="str">
        <f t="shared" si="304"/>
        <v>Low</v>
      </c>
      <c r="O891">
        <v>6167817</v>
      </c>
      <c r="P891" t="str">
        <f t="shared" si="305"/>
        <v>Flop</v>
      </c>
      <c r="Q891" t="s">
        <v>4788</v>
      </c>
      <c r="R891" t="str">
        <f t="shared" si="306"/>
        <v>Drama</v>
      </c>
      <c r="S891">
        <f t="shared" si="307"/>
        <v>4</v>
      </c>
      <c r="T891" t="s">
        <v>4789</v>
      </c>
      <c r="U891" t="s">
        <v>4790</v>
      </c>
      <c r="V891">
        <v>62607</v>
      </c>
      <c r="W891" t="str">
        <f t="shared" si="308"/>
        <v>Medium</v>
      </c>
      <c r="X891">
        <v>405</v>
      </c>
      <c r="Y891" t="str">
        <f t="shared" si="309"/>
        <v>Very Low</v>
      </c>
      <c r="Z891" t="s">
        <v>4791</v>
      </c>
      <c r="AA891">
        <v>1</v>
      </c>
      <c r="AB891" t="str">
        <f t="shared" si="310"/>
        <v>Solo Star Poster</v>
      </c>
      <c r="AC891" t="s">
        <v>4792</v>
      </c>
      <c r="AD891" t="s">
        <v>4793</v>
      </c>
      <c r="AE891">
        <v>239</v>
      </c>
      <c r="AF891" t="str">
        <f t="shared" si="311"/>
        <v>Very Low</v>
      </c>
      <c r="AG891" t="s">
        <v>1435</v>
      </c>
      <c r="AH891" t="s">
        <v>1436</v>
      </c>
      <c r="AI891" t="s">
        <v>556</v>
      </c>
      <c r="AJ891" t="str">
        <f t="shared" si="313"/>
        <v>Adult</v>
      </c>
      <c r="AK891">
        <v>47000000</v>
      </c>
      <c r="AL891" t="str">
        <f t="shared" si="314"/>
        <v>Medium Budget</v>
      </c>
      <c r="AM891">
        <v>2004</v>
      </c>
      <c r="AN891">
        <f t="shared" si="315"/>
        <v>21</v>
      </c>
      <c r="AO891" t="str">
        <f t="shared" si="316"/>
        <v>Old Classic</v>
      </c>
      <c r="AP891">
        <v>52</v>
      </c>
      <c r="AQ891" t="str">
        <f t="shared" si="317"/>
        <v>Very Low</v>
      </c>
      <c r="AR891">
        <v>7.7</v>
      </c>
      <c r="AS891" t="str">
        <f t="shared" si="318"/>
        <v>Good</v>
      </c>
      <c r="AT891">
        <v>2.35</v>
      </c>
      <c r="AU891" t="str">
        <f t="shared" si="319"/>
        <v>Cinematic Widescreen</v>
      </c>
      <c r="AV891">
        <v>0</v>
      </c>
      <c r="AW891" t="str">
        <f t="shared" si="320"/>
        <v>Very Low</v>
      </c>
    </row>
    <row r="892" spans="1:49" x14ac:dyDescent="0.3">
      <c r="A892" t="s">
        <v>718</v>
      </c>
      <c r="B892" t="s">
        <v>3698</v>
      </c>
      <c r="C892">
        <v>103</v>
      </c>
      <c r="D892" t="str">
        <f t="shared" si="299"/>
        <v>Low</v>
      </c>
      <c r="E892">
        <v>152</v>
      </c>
      <c r="F892" t="str">
        <f t="shared" si="300"/>
        <v>2h 32m</v>
      </c>
      <c r="G892" t="str">
        <f t="shared" si="301"/>
        <v>Long Movie</v>
      </c>
      <c r="H892">
        <v>0</v>
      </c>
      <c r="I892" t="str">
        <f t="shared" si="302"/>
        <v>Very Low</v>
      </c>
      <c r="J892">
        <v>177</v>
      </c>
      <c r="K892" t="str">
        <f t="shared" si="303"/>
        <v>Very Low</v>
      </c>
      <c r="L892" t="s">
        <v>4794</v>
      </c>
      <c r="M892">
        <v>617</v>
      </c>
      <c r="N892" t="str">
        <f t="shared" si="304"/>
        <v>Low</v>
      </c>
      <c r="O892">
        <f t="shared" ref="O892:O893" si="321">O891</f>
        <v>6167817</v>
      </c>
      <c r="P892" t="str">
        <f t="shared" si="305"/>
        <v>Flop</v>
      </c>
      <c r="Q892" t="s">
        <v>4795</v>
      </c>
      <c r="R892" t="str">
        <f t="shared" si="306"/>
        <v>Crime</v>
      </c>
      <c r="S892">
        <f t="shared" si="307"/>
        <v>3</v>
      </c>
      <c r="T892" t="s">
        <v>4796</v>
      </c>
      <c r="U892" t="s">
        <v>4797</v>
      </c>
      <c r="V892">
        <v>67822</v>
      </c>
      <c r="W892" t="str">
        <f t="shared" si="308"/>
        <v>Medium</v>
      </c>
      <c r="X892">
        <v>1403</v>
      </c>
      <c r="Y892" t="str">
        <f t="shared" si="309"/>
        <v>Low</v>
      </c>
      <c r="Z892" t="s">
        <v>4798</v>
      </c>
      <c r="AA892">
        <v>0</v>
      </c>
      <c r="AB892" t="str">
        <f t="shared" si="310"/>
        <v>Symbolic Poster</v>
      </c>
      <c r="AC892" t="s">
        <v>4799</v>
      </c>
      <c r="AD892" t="s">
        <v>4800</v>
      </c>
      <c r="AE892">
        <v>207</v>
      </c>
      <c r="AF892" t="str">
        <f t="shared" si="311"/>
        <v>Very Low</v>
      </c>
      <c r="AG892" t="s">
        <v>9</v>
      </c>
      <c r="AH892" t="s">
        <v>28</v>
      </c>
      <c r="AI892" t="s">
        <v>4801</v>
      </c>
      <c r="AJ892" t="str">
        <f t="shared" si="313"/>
        <v>No Rating</v>
      </c>
      <c r="AK892">
        <v>2000000</v>
      </c>
      <c r="AL892" t="str">
        <f t="shared" si="314"/>
        <v>Low Budget</v>
      </c>
      <c r="AM892">
        <v>1962</v>
      </c>
      <c r="AN892">
        <f t="shared" si="315"/>
        <v>63</v>
      </c>
      <c r="AO892" t="str">
        <f t="shared" si="316"/>
        <v>Old Classic</v>
      </c>
      <c r="AP892">
        <v>367</v>
      </c>
      <c r="AQ892" t="str">
        <f t="shared" si="317"/>
        <v>Very Low</v>
      </c>
      <c r="AR892">
        <v>7.7</v>
      </c>
      <c r="AS892" t="str">
        <f t="shared" si="318"/>
        <v>Good</v>
      </c>
      <c r="AT892">
        <v>1.66</v>
      </c>
      <c r="AU892" t="str">
        <f t="shared" si="319"/>
        <v/>
      </c>
      <c r="AV892">
        <v>0</v>
      </c>
      <c r="AW892" t="str">
        <f t="shared" si="320"/>
        <v>Very Low</v>
      </c>
    </row>
    <row r="893" spans="1:49" x14ac:dyDescent="0.3">
      <c r="A893" t="s">
        <v>0</v>
      </c>
      <c r="B893" t="s">
        <v>4802</v>
      </c>
      <c r="C893">
        <v>66</v>
      </c>
      <c r="D893" t="str">
        <f t="shared" si="299"/>
        <v>Low</v>
      </c>
      <c r="E893">
        <v>96</v>
      </c>
      <c r="F893" t="str">
        <f t="shared" si="300"/>
        <v>1h 36m</v>
      </c>
      <c r="G893" t="str">
        <f t="shared" si="301"/>
        <v>Standard Movie</v>
      </c>
      <c r="H893">
        <v>13</v>
      </c>
      <c r="I893" t="str">
        <f t="shared" si="302"/>
        <v>Very Low</v>
      </c>
      <c r="J893">
        <v>534</v>
      </c>
      <c r="K893" t="str">
        <f t="shared" si="303"/>
        <v>Very Low</v>
      </c>
      <c r="L893" t="s">
        <v>4803</v>
      </c>
      <c r="M893">
        <v>13000</v>
      </c>
      <c r="N893" t="str">
        <f t="shared" si="304"/>
        <v>Medium</v>
      </c>
      <c r="O893">
        <f t="shared" si="321"/>
        <v>6167817</v>
      </c>
      <c r="P893" t="str">
        <f t="shared" si="305"/>
        <v>Flop</v>
      </c>
      <c r="Q893" t="s">
        <v>4804</v>
      </c>
      <c r="R893" t="str">
        <f t="shared" si="306"/>
        <v>Crime</v>
      </c>
      <c r="S893">
        <f t="shared" si="307"/>
        <v>4</v>
      </c>
      <c r="T893" t="s">
        <v>1755</v>
      </c>
      <c r="U893" t="s">
        <v>4805</v>
      </c>
      <c r="V893">
        <v>19706</v>
      </c>
      <c r="W893" t="str">
        <f t="shared" si="308"/>
        <v>Low</v>
      </c>
      <c r="X893">
        <v>15803</v>
      </c>
      <c r="Y893" t="str">
        <f t="shared" si="309"/>
        <v>Medium</v>
      </c>
      <c r="Z893" t="s">
        <v>4670</v>
      </c>
      <c r="AA893">
        <v>1</v>
      </c>
      <c r="AB893" t="str">
        <f t="shared" si="310"/>
        <v>Solo Star Poster</v>
      </c>
      <c r="AC893" t="s">
        <v>4806</v>
      </c>
      <c r="AD893" t="s">
        <v>4807</v>
      </c>
      <c r="AE893">
        <v>142</v>
      </c>
      <c r="AF893" t="str">
        <f t="shared" si="311"/>
        <v>Very Low</v>
      </c>
      <c r="AG893" t="s">
        <v>9</v>
      </c>
      <c r="AH893" t="s">
        <v>10</v>
      </c>
      <c r="AI893" t="s">
        <v>556</v>
      </c>
      <c r="AJ893" t="str">
        <f t="shared" si="313"/>
        <v>Adult</v>
      </c>
      <c r="AK893">
        <v>55000000</v>
      </c>
      <c r="AL893" t="str">
        <f t="shared" si="314"/>
        <v>Medium Budget</v>
      </c>
      <c r="AM893">
        <v>2002</v>
      </c>
      <c r="AN893">
        <f t="shared" si="315"/>
        <v>23</v>
      </c>
      <c r="AO893" t="str">
        <f t="shared" si="316"/>
        <v>Old Classic</v>
      </c>
      <c r="AP893">
        <v>854</v>
      </c>
      <c r="AQ893" t="str">
        <f t="shared" si="317"/>
        <v>Very Low</v>
      </c>
      <c r="AR893">
        <v>5.3</v>
      </c>
      <c r="AS893" t="str">
        <f t="shared" si="318"/>
        <v>Below Average</v>
      </c>
      <c r="AT893">
        <v>2.35</v>
      </c>
      <c r="AU893" t="str">
        <f t="shared" si="319"/>
        <v>Cinematic Widescreen</v>
      </c>
      <c r="AV893">
        <v>448</v>
      </c>
      <c r="AW893" t="str">
        <f t="shared" si="320"/>
        <v>Very Low</v>
      </c>
    </row>
    <row r="894" spans="1:49" x14ac:dyDescent="0.3">
      <c r="A894" t="s">
        <v>0</v>
      </c>
      <c r="B894" t="s">
        <v>349</v>
      </c>
      <c r="C894">
        <v>224</v>
      </c>
      <c r="D894" t="str">
        <f t="shared" si="299"/>
        <v>Medium</v>
      </c>
      <c r="E894">
        <v>117</v>
      </c>
      <c r="F894" t="str">
        <f t="shared" si="300"/>
        <v>1h 57m</v>
      </c>
      <c r="G894" t="str">
        <f t="shared" si="301"/>
        <v>Standard Movie</v>
      </c>
      <c r="H894">
        <v>0</v>
      </c>
      <c r="I894" t="str">
        <f t="shared" si="302"/>
        <v>Very Low</v>
      </c>
      <c r="J894">
        <v>845</v>
      </c>
      <c r="K894" t="str">
        <f t="shared" si="303"/>
        <v>Very Low</v>
      </c>
      <c r="L894" t="s">
        <v>177</v>
      </c>
      <c r="M894">
        <v>12000</v>
      </c>
      <c r="N894" t="str">
        <f t="shared" si="304"/>
        <v>Medium</v>
      </c>
      <c r="O894">
        <v>81645152</v>
      </c>
      <c r="P894" t="str">
        <f t="shared" si="305"/>
        <v>Hit</v>
      </c>
      <c r="Q894" t="s">
        <v>2179</v>
      </c>
      <c r="R894" t="str">
        <f t="shared" si="306"/>
        <v>Action</v>
      </c>
      <c r="S894">
        <f t="shared" si="307"/>
        <v>4</v>
      </c>
      <c r="T894" t="s">
        <v>4808</v>
      </c>
      <c r="U894" t="s">
        <v>4809</v>
      </c>
      <c r="V894">
        <v>158267</v>
      </c>
      <c r="W894" t="str">
        <f t="shared" si="308"/>
        <v>Medium</v>
      </c>
      <c r="X894">
        <v>15371</v>
      </c>
      <c r="Y894" t="str">
        <f t="shared" si="309"/>
        <v>Medium</v>
      </c>
      <c r="Z894" t="s">
        <v>1185</v>
      </c>
      <c r="AA894">
        <v>1</v>
      </c>
      <c r="AB894" t="str">
        <f t="shared" si="310"/>
        <v>Solo Star Poster</v>
      </c>
      <c r="AC894" t="s">
        <v>4810</v>
      </c>
      <c r="AD894" t="s">
        <v>4811</v>
      </c>
      <c r="AE894">
        <v>559</v>
      </c>
      <c r="AF894" t="str">
        <f t="shared" si="311"/>
        <v>Low</v>
      </c>
      <c r="AG894" t="s">
        <v>9</v>
      </c>
      <c r="AH894" t="s">
        <v>10</v>
      </c>
      <c r="AI894" t="s">
        <v>556</v>
      </c>
      <c r="AJ894" t="str">
        <f t="shared" si="313"/>
        <v>Adult</v>
      </c>
      <c r="AK894">
        <v>54000000</v>
      </c>
      <c r="AL894" t="str">
        <f t="shared" si="314"/>
        <v>Medium Budget</v>
      </c>
      <c r="AM894">
        <v>2002</v>
      </c>
      <c r="AN894">
        <f t="shared" si="315"/>
        <v>23</v>
      </c>
      <c r="AO894" t="str">
        <f t="shared" si="316"/>
        <v>Old Classic</v>
      </c>
      <c r="AP894">
        <v>919</v>
      </c>
      <c r="AQ894" t="str">
        <f t="shared" si="317"/>
        <v>Very Low</v>
      </c>
      <c r="AR894">
        <v>6.7</v>
      </c>
      <c r="AS894" t="str">
        <f t="shared" si="318"/>
        <v>Average</v>
      </c>
      <c r="AT894">
        <v>1.85</v>
      </c>
      <c r="AU894" t="str">
        <f t="shared" si="319"/>
        <v>HDTV / Widescreen</v>
      </c>
      <c r="AV894">
        <v>0</v>
      </c>
      <c r="AW894" t="str">
        <f t="shared" si="320"/>
        <v>Very Low</v>
      </c>
    </row>
    <row r="895" spans="1:49" x14ac:dyDescent="0.3">
      <c r="A895" t="s">
        <v>0</v>
      </c>
      <c r="B895" t="s">
        <v>4599</v>
      </c>
      <c r="C895">
        <v>202</v>
      </c>
      <c r="D895" t="str">
        <f t="shared" si="299"/>
        <v>Medium</v>
      </c>
      <c r="E895">
        <v>123</v>
      </c>
      <c r="F895" t="str">
        <f t="shared" si="300"/>
        <v>2h 3m</v>
      </c>
      <c r="G895" t="str">
        <f t="shared" si="301"/>
        <v>Long Movie</v>
      </c>
      <c r="H895">
        <v>125</v>
      </c>
      <c r="I895" t="str">
        <f t="shared" si="302"/>
        <v>Very Low</v>
      </c>
      <c r="J895">
        <v>835</v>
      </c>
      <c r="K895" t="str">
        <f t="shared" si="303"/>
        <v>Very Low</v>
      </c>
      <c r="L895" t="s">
        <v>953</v>
      </c>
      <c r="M895">
        <v>10000</v>
      </c>
      <c r="N895" t="str">
        <f t="shared" si="304"/>
        <v>Low</v>
      </c>
      <c r="O895">
        <v>69951824</v>
      </c>
      <c r="P895" t="str">
        <f t="shared" si="305"/>
        <v>Hit</v>
      </c>
      <c r="Q895" t="s">
        <v>185</v>
      </c>
      <c r="R895" t="str">
        <f t="shared" si="306"/>
        <v>Drama</v>
      </c>
      <c r="S895">
        <f t="shared" si="307"/>
        <v>2</v>
      </c>
      <c r="T895" t="s">
        <v>137</v>
      </c>
      <c r="U895" t="s">
        <v>4812</v>
      </c>
      <c r="V895">
        <v>232710</v>
      </c>
      <c r="W895" t="str">
        <f t="shared" si="308"/>
        <v>High</v>
      </c>
      <c r="X895">
        <v>14727</v>
      </c>
      <c r="Y895" t="str">
        <f t="shared" si="309"/>
        <v>Medium</v>
      </c>
      <c r="Z895" t="s">
        <v>4813</v>
      </c>
      <c r="AA895">
        <v>1</v>
      </c>
      <c r="AB895" t="str">
        <f t="shared" si="310"/>
        <v>Solo Star Poster</v>
      </c>
      <c r="AC895" t="s">
        <v>4814</v>
      </c>
      <c r="AD895" t="s">
        <v>4815</v>
      </c>
      <c r="AE895">
        <v>599</v>
      </c>
      <c r="AF895" t="str">
        <f t="shared" si="311"/>
        <v>Low</v>
      </c>
      <c r="AG895" t="s">
        <v>9</v>
      </c>
      <c r="AH895" t="s">
        <v>10</v>
      </c>
      <c r="AI895" t="s">
        <v>11</v>
      </c>
      <c r="AJ895" t="str">
        <f t="shared" si="313"/>
        <v>Teen</v>
      </c>
      <c r="AK895">
        <v>55000000</v>
      </c>
      <c r="AL895" t="str">
        <f t="shared" si="314"/>
        <v>Medium Budget</v>
      </c>
      <c r="AM895">
        <v>2008</v>
      </c>
      <c r="AN895">
        <f t="shared" si="315"/>
        <v>17</v>
      </c>
      <c r="AO895" t="str">
        <f t="shared" si="316"/>
        <v>Old Classic</v>
      </c>
      <c r="AP895">
        <v>3000</v>
      </c>
      <c r="AQ895" t="str">
        <f t="shared" si="317"/>
        <v>Low</v>
      </c>
      <c r="AR895">
        <v>7.7</v>
      </c>
      <c r="AS895" t="str">
        <f t="shared" si="318"/>
        <v>Good</v>
      </c>
      <c r="AT895">
        <v>2.35</v>
      </c>
      <c r="AU895" t="str">
        <f t="shared" si="319"/>
        <v>Cinematic Widescreen</v>
      </c>
      <c r="AV895">
        <v>26000</v>
      </c>
      <c r="AW895" t="str">
        <f t="shared" si="320"/>
        <v>Medium</v>
      </c>
    </row>
    <row r="896" spans="1:49" x14ac:dyDescent="0.3">
      <c r="A896" t="s">
        <v>0</v>
      </c>
      <c r="B896" t="s">
        <v>4327</v>
      </c>
      <c r="C896">
        <v>279</v>
      </c>
      <c r="D896" t="str">
        <f t="shared" si="299"/>
        <v>Medium</v>
      </c>
      <c r="E896">
        <v>92</v>
      </c>
      <c r="F896" t="str">
        <f t="shared" si="300"/>
        <v>1h 32m</v>
      </c>
      <c r="G896" t="str">
        <f t="shared" si="301"/>
        <v>Standard Movie</v>
      </c>
      <c r="H896">
        <v>394</v>
      </c>
      <c r="I896" t="str">
        <f t="shared" si="302"/>
        <v>Very Low</v>
      </c>
      <c r="J896">
        <v>565</v>
      </c>
      <c r="K896" t="str">
        <f t="shared" si="303"/>
        <v>Very Low</v>
      </c>
      <c r="L896" t="s">
        <v>4816</v>
      </c>
      <c r="M896">
        <v>13000</v>
      </c>
      <c r="N896" t="str">
        <f t="shared" si="304"/>
        <v>Medium</v>
      </c>
      <c r="O896">
        <v>9483821</v>
      </c>
      <c r="P896" t="str">
        <f t="shared" si="305"/>
        <v>Flop</v>
      </c>
      <c r="Q896" t="s">
        <v>31</v>
      </c>
      <c r="R896" t="str">
        <f t="shared" si="306"/>
        <v>Action</v>
      </c>
      <c r="S896">
        <f t="shared" si="307"/>
        <v>2</v>
      </c>
      <c r="T896" t="s">
        <v>1755</v>
      </c>
      <c r="U896" t="s">
        <v>4817</v>
      </c>
      <c r="V896">
        <v>39247</v>
      </c>
      <c r="W896" t="str">
        <f t="shared" si="308"/>
        <v>Low</v>
      </c>
      <c r="X896">
        <v>25418</v>
      </c>
      <c r="Y896" t="str">
        <f t="shared" si="309"/>
        <v>Medium</v>
      </c>
      <c r="Z896" t="s">
        <v>4818</v>
      </c>
      <c r="AA896">
        <v>3</v>
      </c>
      <c r="AB896" t="str">
        <f t="shared" si="310"/>
        <v>Duo/Trio Poster</v>
      </c>
      <c r="AC896" t="s">
        <v>4819</v>
      </c>
      <c r="AD896" t="s">
        <v>4820</v>
      </c>
      <c r="AE896">
        <v>131</v>
      </c>
      <c r="AF896" t="str">
        <f t="shared" si="311"/>
        <v>Very Low</v>
      </c>
      <c r="AG896" t="s">
        <v>9</v>
      </c>
      <c r="AH896" t="s">
        <v>10</v>
      </c>
      <c r="AI896" t="s">
        <v>556</v>
      </c>
      <c r="AJ896" t="str">
        <f t="shared" si="313"/>
        <v>Adult</v>
      </c>
      <c r="AK896">
        <v>55000000</v>
      </c>
      <c r="AL896" t="str">
        <f t="shared" si="314"/>
        <v>Medium Budget</v>
      </c>
      <c r="AM896">
        <v>2012</v>
      </c>
      <c r="AN896">
        <f t="shared" si="315"/>
        <v>13</v>
      </c>
      <c r="AO896" t="str">
        <f t="shared" si="316"/>
        <v>Modern Classic</v>
      </c>
      <c r="AP896">
        <v>11000</v>
      </c>
      <c r="AQ896" t="str">
        <f t="shared" si="317"/>
        <v>Medium</v>
      </c>
      <c r="AR896">
        <v>5.7</v>
      </c>
      <c r="AS896" t="str">
        <f t="shared" si="318"/>
        <v>Below Average</v>
      </c>
      <c r="AT896">
        <v>1.85</v>
      </c>
      <c r="AU896" t="str">
        <f t="shared" si="319"/>
        <v>HDTV / Widescreen</v>
      </c>
      <c r="AV896">
        <v>10000</v>
      </c>
      <c r="AW896" t="str">
        <f t="shared" si="320"/>
        <v>Low</v>
      </c>
    </row>
    <row r="897" spans="1:49" x14ac:dyDescent="0.3">
      <c r="A897" t="s">
        <v>0</v>
      </c>
      <c r="B897" t="s">
        <v>4821</v>
      </c>
      <c r="C897">
        <v>110</v>
      </c>
      <c r="D897" t="str">
        <f t="shared" si="299"/>
        <v>Low</v>
      </c>
      <c r="E897">
        <v>170</v>
      </c>
      <c r="F897" t="str">
        <f t="shared" si="300"/>
        <v>2h 50m</v>
      </c>
      <c r="G897" t="str">
        <f t="shared" si="301"/>
        <v>Long Movie</v>
      </c>
      <c r="H897">
        <v>0</v>
      </c>
      <c r="I897" t="str">
        <f t="shared" si="302"/>
        <v>Very Low</v>
      </c>
      <c r="J897">
        <v>889</v>
      </c>
      <c r="K897" t="str">
        <f t="shared" si="303"/>
        <v>Very Low</v>
      </c>
      <c r="L897" t="s">
        <v>279</v>
      </c>
      <c r="M897">
        <v>14000</v>
      </c>
      <c r="N897" t="str">
        <f t="shared" si="304"/>
        <v>Medium</v>
      </c>
      <c r="O897">
        <v>66676062</v>
      </c>
      <c r="P897" t="str">
        <f t="shared" si="305"/>
        <v>Hit</v>
      </c>
      <c r="Q897" t="s">
        <v>1906</v>
      </c>
      <c r="R897" t="str">
        <f t="shared" si="306"/>
        <v>Crime</v>
      </c>
      <c r="S897">
        <f t="shared" si="307"/>
        <v>2</v>
      </c>
      <c r="T897" t="s">
        <v>2353</v>
      </c>
      <c r="U897" t="s">
        <v>4822</v>
      </c>
      <c r="V897">
        <v>267980</v>
      </c>
      <c r="W897" t="str">
        <f t="shared" si="308"/>
        <v>High</v>
      </c>
      <c r="X897">
        <v>16949</v>
      </c>
      <c r="Y897" t="str">
        <f t="shared" si="309"/>
        <v>Medium</v>
      </c>
      <c r="Z897" t="s">
        <v>3148</v>
      </c>
      <c r="AA897">
        <v>1</v>
      </c>
      <c r="AB897" t="str">
        <f t="shared" si="310"/>
        <v>Solo Star Poster</v>
      </c>
      <c r="AC897" t="s">
        <v>4823</v>
      </c>
      <c r="AD897" t="s">
        <v>4824</v>
      </c>
      <c r="AE897">
        <v>545</v>
      </c>
      <c r="AF897" t="str">
        <f t="shared" si="311"/>
        <v>Low</v>
      </c>
      <c r="AG897" t="s">
        <v>9</v>
      </c>
      <c r="AH897" t="s">
        <v>10</v>
      </c>
      <c r="AI897" t="s">
        <v>556</v>
      </c>
      <c r="AJ897" t="str">
        <f t="shared" si="313"/>
        <v>Adult</v>
      </c>
      <c r="AK897">
        <v>54000000</v>
      </c>
      <c r="AL897" t="str">
        <f t="shared" si="314"/>
        <v>Medium Budget</v>
      </c>
      <c r="AM897">
        <v>1990</v>
      </c>
      <c r="AN897">
        <f t="shared" si="315"/>
        <v>35</v>
      </c>
      <c r="AO897" t="str">
        <f t="shared" si="316"/>
        <v>Old Classic</v>
      </c>
      <c r="AP897">
        <v>1000</v>
      </c>
      <c r="AQ897" t="str">
        <f t="shared" si="317"/>
        <v>Very Low</v>
      </c>
      <c r="AR897">
        <v>7.6</v>
      </c>
      <c r="AS897" t="str">
        <f t="shared" si="318"/>
        <v>Good</v>
      </c>
      <c r="AT897">
        <v>1.85</v>
      </c>
      <c r="AU897" t="str">
        <f t="shared" si="319"/>
        <v>HDTV / Widescreen</v>
      </c>
      <c r="AV897">
        <v>0</v>
      </c>
      <c r="AW897" t="str">
        <f t="shared" si="320"/>
        <v>Very Low</v>
      </c>
    </row>
    <row r="898" spans="1:49" x14ac:dyDescent="0.3">
      <c r="A898" t="s">
        <v>0</v>
      </c>
      <c r="B898" t="s">
        <v>3318</v>
      </c>
      <c r="C898">
        <v>190</v>
      </c>
      <c r="D898" t="str">
        <f t="shared" si="299"/>
        <v>Low</v>
      </c>
      <c r="E898">
        <v>123</v>
      </c>
      <c r="F898" t="str">
        <f t="shared" si="300"/>
        <v>2h 3m</v>
      </c>
      <c r="G898" t="str">
        <f t="shared" si="301"/>
        <v>Long Movie</v>
      </c>
      <c r="H898">
        <v>488</v>
      </c>
      <c r="I898" t="str">
        <f t="shared" si="302"/>
        <v>Very Low</v>
      </c>
      <c r="J898">
        <v>2000</v>
      </c>
      <c r="K898" t="str">
        <f t="shared" si="303"/>
        <v>Low</v>
      </c>
      <c r="L898" t="s">
        <v>55</v>
      </c>
      <c r="M898">
        <v>5000</v>
      </c>
      <c r="N898" t="str">
        <f t="shared" si="304"/>
        <v>Low</v>
      </c>
      <c r="O898">
        <v>26838389</v>
      </c>
      <c r="P898" t="str">
        <f t="shared" si="305"/>
        <v>Average</v>
      </c>
      <c r="Q898" t="s">
        <v>1386</v>
      </c>
      <c r="R898" t="str">
        <f t="shared" si="306"/>
        <v>Comedy</v>
      </c>
      <c r="S898">
        <f t="shared" si="307"/>
        <v>3</v>
      </c>
      <c r="T898" t="s">
        <v>13</v>
      </c>
      <c r="U898" t="s">
        <v>4825</v>
      </c>
      <c r="V898">
        <v>58658</v>
      </c>
      <c r="W898" t="str">
        <f t="shared" si="308"/>
        <v>Medium</v>
      </c>
      <c r="X898">
        <v>12700</v>
      </c>
      <c r="Y898" t="str">
        <f t="shared" si="309"/>
        <v>Medium</v>
      </c>
      <c r="Z898" t="s">
        <v>205</v>
      </c>
      <c r="AA898">
        <v>0</v>
      </c>
      <c r="AB898" t="str">
        <f t="shared" si="310"/>
        <v>Symbolic Poster</v>
      </c>
      <c r="AC898" t="s">
        <v>4826</v>
      </c>
      <c r="AD898" t="s">
        <v>4827</v>
      </c>
      <c r="AE898">
        <v>495</v>
      </c>
      <c r="AF898" t="str">
        <f t="shared" si="311"/>
        <v>Very Low</v>
      </c>
      <c r="AG898" t="s">
        <v>9</v>
      </c>
      <c r="AH898" t="s">
        <v>10</v>
      </c>
      <c r="AI898" t="s">
        <v>11</v>
      </c>
      <c r="AJ898" t="str">
        <f t="shared" si="313"/>
        <v>Teen</v>
      </c>
      <c r="AK898">
        <v>57000000</v>
      </c>
      <c r="AL898" t="str">
        <f t="shared" si="314"/>
        <v>Medium Budget</v>
      </c>
      <c r="AM898">
        <v>2005</v>
      </c>
      <c r="AN898">
        <f t="shared" si="315"/>
        <v>20</v>
      </c>
      <c r="AO898" t="str">
        <f t="shared" si="316"/>
        <v>Old Classic</v>
      </c>
      <c r="AP898">
        <v>4000</v>
      </c>
      <c r="AQ898" t="str">
        <f t="shared" si="317"/>
        <v>Low</v>
      </c>
      <c r="AR898">
        <v>6.4</v>
      </c>
      <c r="AS898" t="str">
        <f t="shared" si="318"/>
        <v>Average</v>
      </c>
      <c r="AT898">
        <v>1.85</v>
      </c>
      <c r="AU898" t="str">
        <f t="shared" si="319"/>
        <v>HDTV / Widescreen</v>
      </c>
      <c r="AV898">
        <v>0</v>
      </c>
      <c r="AW898" t="str">
        <f t="shared" si="320"/>
        <v>Very Low</v>
      </c>
    </row>
    <row r="899" spans="1:49" x14ac:dyDescent="0.3">
      <c r="A899" t="s">
        <v>0</v>
      </c>
      <c r="B899" t="s">
        <v>191</v>
      </c>
      <c r="C899">
        <v>136</v>
      </c>
      <c r="D899" t="str">
        <f t="shared" ref="D899:D962" si="322">IF(C899&lt;=50,"Very Low",
IF(C899&lt;=200,"Low",
IF(C899&lt;=500,"Medium",
IF(C899&lt;=1000,"High","Very High"))))</f>
        <v>Low</v>
      </c>
      <c r="E899">
        <v>110</v>
      </c>
      <c r="F899" t="str">
        <f t="shared" ref="F899:F962" si="323">INT(E899/60) &amp; "h " &amp; MOD(E899,60) &amp; "m"</f>
        <v>1h 50m</v>
      </c>
      <c r="G899" t="str">
        <f t="shared" ref="G899:G962" si="324">IF(E899&lt;60,"Short Film",IF(E899&lt;90,"Featurette",IF(E899&lt;=120,"Standard Movie",IF(E899&lt;=180,"Long Movie","Epic"))))</f>
        <v>Standard Movie</v>
      </c>
      <c r="H899">
        <v>94</v>
      </c>
      <c r="I899" t="str">
        <f t="shared" ref="I899:I962" si="325">IF(H899&lt;=1000,"Very Low",IF(H899&lt;=10000,"Low",IF(H899&lt;=50000,"Medium",IF(H899&lt;=200000,"High","Very High"))))</f>
        <v>Very Low</v>
      </c>
      <c r="J899">
        <v>240</v>
      </c>
      <c r="K899" t="str">
        <f t="shared" ref="K899:K962" si="326">IF(J899&lt;=1000,"Very Low",IF(J899&lt;=10000,"Low",IF(J899&lt;=50000,"Medium",IF(J899&lt;=200000,"High","Very High"))))</f>
        <v>Very Low</v>
      </c>
      <c r="L899" t="s">
        <v>4828</v>
      </c>
      <c r="M899">
        <v>277</v>
      </c>
      <c r="N899" t="str">
        <f t="shared" ref="N899:N962" si="327">IF(A899&lt;=1000,"Very Low",
IF(M899&lt;=10000,"Low",IF(M899&lt;=50000,"Medium",IF(M899&lt;=200000,"High","Very High"))))</f>
        <v>Low</v>
      </c>
      <c r="O899">
        <v>75604320</v>
      </c>
      <c r="P899" t="str">
        <f t="shared" ref="P899:P962" si="328">IF(AND(O899&gt;=500000000),"Blockbuster",
IF(AND(O899&gt;=200000000,O899&lt;=499999999),"Superhit",
IF(AND(O899&gt;=50000000,O899&lt;=199999999),"Hit",
IF(AND(O899&gt;=10000000,O899&lt;=49999999),"Average",
IF(AND(O899&lt;=10000000),"Flop","")))))</f>
        <v>Hit</v>
      </c>
      <c r="Q899" t="s">
        <v>1652</v>
      </c>
      <c r="R899" t="str">
        <f t="shared" ref="R899:R962" si="329">LEFT(Q899, FIND("|",Q899&amp;"|")-1)</f>
        <v>Comedy</v>
      </c>
      <c r="S899">
        <f t="shared" ref="S899:S962" si="330">LEN(Q899)-LEN(SUBSTITUTE(Q899,"|",""))+1</f>
        <v>2</v>
      </c>
      <c r="T899" t="s">
        <v>4829</v>
      </c>
      <c r="U899" t="s">
        <v>4830</v>
      </c>
      <c r="V899">
        <v>68417</v>
      </c>
      <c r="W899" t="str">
        <f t="shared" ref="W899:W962" si="331">IF(V899&lt;=10000,"Very Low",IF(V899&lt;=50000,"Low",IF(V899&lt;=200000,"Medium",IF(V899&lt;=500000,"High","Very High"))))</f>
        <v>Medium</v>
      </c>
      <c r="X899">
        <v>847</v>
      </c>
      <c r="Y899" t="str">
        <f t="shared" ref="Y899:Y962" si="332">IF(X899&lt;=1000,"Very Low",IF(X899&lt;=10000,"Low",IF(X899&lt;=50000,"Medium",IF(X899&lt;=200000,"High","Very High"))))</f>
        <v>Very Low</v>
      </c>
      <c r="Z899" t="s">
        <v>4831</v>
      </c>
      <c r="AA899">
        <v>1</v>
      </c>
      <c r="AB899" t="str">
        <f t="shared" ref="AB899:AB962" si="333">IF(AA899=0,"Symbolic Poster",IF(AA899=1,"Solo Star Poster",IF(AA899&lt;=3,"Duo/Trio Poster","Ensemble Poster")))</f>
        <v>Solo Star Poster</v>
      </c>
      <c r="AC899" t="s">
        <v>4832</v>
      </c>
      <c r="AD899" t="s">
        <v>4833</v>
      </c>
      <c r="AE899">
        <v>195</v>
      </c>
      <c r="AF899" t="str">
        <f t="shared" ref="AF899:AF962" si="334">IF(AE899&lt;=500,"Very Low",IF(AE899&lt;=2000,"Low",IF(AE899&lt;=5000,"Medium",IF(AE899&lt;=15000,"High","Very High"))))</f>
        <v>Very Low</v>
      </c>
      <c r="AG899" t="s">
        <v>9</v>
      </c>
      <c r="AH899" t="s">
        <v>10</v>
      </c>
      <c r="AI899" t="s">
        <v>11</v>
      </c>
      <c r="AJ899" t="str">
        <f t="shared" ref="AJ899:AJ962" si="335">IF(OR(AI899="G",AI899="PG",AI899="U",AI899="TV-Y",AI899="TV-G"),"Family",IF(OR(AI899="PG-13",AI899="UA",AI899="TV-14"),"Teen",IF(OR(AI899="R",AI899="NC-17",AI899="A",AI899="TV-MA"),"Adult",IF(AI899="Not Rated","No Rating","Other/Unknown"))))</f>
        <v>Teen</v>
      </c>
      <c r="AK899">
        <v>54000000</v>
      </c>
      <c r="AL899" t="str">
        <f t="shared" ref="AL899:AL962" si="336">IF(AK899&gt;=200000000,"Very High Budget",
IF(AND(AK899&gt;=100000000,AK899&lt;=199999999),"High Budget",
IF(AND(AK899&gt;=30000000,AK899&lt;=99999999),"Medium Budget",
IF(AK899&lt;30000000,"Low Budget",""))))</f>
        <v>Medium Budget</v>
      </c>
      <c r="AM899">
        <v>2006</v>
      </c>
      <c r="AN899">
        <f t="shared" ref="AN899:AN962" si="337">$AY$20-AM899</f>
        <v>19</v>
      </c>
      <c r="AO899" t="str">
        <f t="shared" ref="AO899:AO962" si="338">IF(AN899&lt;=5,"Recent",IF(AND(AN899&gt;=6,AN899&lt;=15),"Modern Classic",IF(AN899&gt;15,"Old Classic","")))</f>
        <v>Old Classic</v>
      </c>
      <c r="AP899">
        <v>245</v>
      </c>
      <c r="AQ899" t="str">
        <f t="shared" ref="AQ899:AQ962" si="339">IF(AP899&lt;=1000,"Very Low",IF(AP899&lt;=10000,"Low",IF(AP899&lt;=50000,"Medium",IF(AP899&lt;=200000,"High","Very High"))))</f>
        <v>Very Low</v>
      </c>
      <c r="AR899">
        <v>5.6</v>
      </c>
      <c r="AS899" t="str">
        <f t="shared" ref="AS899:AS962" si="340">IF(AND(AR899&gt;=9,AR899&lt;=10),"Master Piece",
IF(AND(AR899&gt;=8,AR899&lt;9),"Excellent",
IF(AND(AR899&gt;=7,AR899&lt;8),"Good",
IF(AND(AR899&gt;=6,AR899&lt;7),"Average",
IF(AND(AR899&gt;=5,AR899&lt;6),"Below Average",
IF(AND(AR899&gt;=4,AR899&lt;5),"Poor",
IF(AND(AR899&gt;=3,AR899&lt;4),"Very Poor",
IF(AND(AR899&gt;=0,AR899&lt;3),"Terrible",""))))))))</f>
        <v>Below Average</v>
      </c>
      <c r="AT899">
        <v>1.85</v>
      </c>
      <c r="AU899" t="str">
        <f t="shared" ref="AU899:AU962" si="341">IF(AND(AT899&gt;=1.3,AT899&lt;=1.4),"Classic",IF(AND(AT899&gt;=1.7,AT899&lt;=1.9),"HDTV / Widescreen",IF(AND(AT899&gt;=2.2,AT899&lt;=2.4),"Cinematic Widescreen",IF(AND(AT899&gt;=1.4,AT899&lt;=1.6),"Standard Academy",IF(AT899&gt;=2.4,"Ultra Widescreen","")))))</f>
        <v>HDTV / Widescreen</v>
      </c>
      <c r="AV899">
        <v>0</v>
      </c>
      <c r="AW899" t="str">
        <f t="shared" ref="AW899:AW962" si="342">IF(AV899&lt;=1000,"Very Low",IF(AV899&lt;=10000,"Low",IF(AV899&lt;=50000,"Medium",IF(AV899&lt;=200000,"High","Very High"))))</f>
        <v>Very Low</v>
      </c>
    </row>
    <row r="900" spans="1:49" x14ac:dyDescent="0.3">
      <c r="A900" t="s">
        <v>0</v>
      </c>
      <c r="B900" t="s">
        <v>4834</v>
      </c>
      <c r="C900">
        <v>121</v>
      </c>
      <c r="D900" t="str">
        <f t="shared" si="322"/>
        <v>Low</v>
      </c>
      <c r="E900">
        <v>116</v>
      </c>
      <c r="F900" t="str">
        <f t="shared" si="323"/>
        <v>1h 56m</v>
      </c>
      <c r="G900" t="str">
        <f t="shared" si="324"/>
        <v>Standard Movie</v>
      </c>
      <c r="H900">
        <v>44</v>
      </c>
      <c r="I900" t="str">
        <f t="shared" si="325"/>
        <v>Very Low</v>
      </c>
      <c r="J900">
        <v>420</v>
      </c>
      <c r="K900" t="str">
        <f t="shared" si="326"/>
        <v>Very Low</v>
      </c>
      <c r="L900" t="s">
        <v>4153</v>
      </c>
      <c r="M900">
        <v>593</v>
      </c>
      <c r="N900" t="str">
        <f t="shared" si="327"/>
        <v>Low</v>
      </c>
      <c r="O900">
        <v>108200000</v>
      </c>
      <c r="P900" t="str">
        <f t="shared" si="328"/>
        <v>Hit</v>
      </c>
      <c r="Q900" t="s">
        <v>549</v>
      </c>
      <c r="R900" t="str">
        <f t="shared" si="329"/>
        <v>Action</v>
      </c>
      <c r="S900">
        <f t="shared" si="330"/>
        <v>4</v>
      </c>
      <c r="T900" t="s">
        <v>4551</v>
      </c>
      <c r="U900" t="s">
        <v>4835</v>
      </c>
      <c r="V900">
        <v>76331</v>
      </c>
      <c r="W900" t="str">
        <f t="shared" si="331"/>
        <v>Medium</v>
      </c>
      <c r="X900">
        <v>2908</v>
      </c>
      <c r="Y900" t="str">
        <f t="shared" si="332"/>
        <v>Low</v>
      </c>
      <c r="Z900" t="s">
        <v>4836</v>
      </c>
      <c r="AA900">
        <v>4</v>
      </c>
      <c r="AB900" t="str">
        <f t="shared" si="333"/>
        <v>Ensemble Poster</v>
      </c>
      <c r="AC900" t="s">
        <v>4837</v>
      </c>
      <c r="AD900" t="s">
        <v>4838</v>
      </c>
      <c r="AE900">
        <v>269</v>
      </c>
      <c r="AF900" t="str">
        <f t="shared" si="334"/>
        <v>Very Low</v>
      </c>
      <c r="AG900" t="s">
        <v>9</v>
      </c>
      <c r="AH900" t="s">
        <v>10</v>
      </c>
      <c r="AI900" t="s">
        <v>66</v>
      </c>
      <c r="AJ900" t="str">
        <f t="shared" si="335"/>
        <v>Family</v>
      </c>
      <c r="AK900">
        <v>54000000</v>
      </c>
      <c r="AL900" t="str">
        <f t="shared" si="336"/>
        <v>Medium Budget</v>
      </c>
      <c r="AM900">
        <v>1980</v>
      </c>
      <c r="AN900">
        <f t="shared" si="337"/>
        <v>45</v>
      </c>
      <c r="AO900" t="str">
        <f t="shared" si="338"/>
        <v>Old Classic</v>
      </c>
      <c r="AP900">
        <v>467</v>
      </c>
      <c r="AQ900" t="str">
        <f t="shared" si="339"/>
        <v>Very Low</v>
      </c>
      <c r="AR900">
        <v>6.8</v>
      </c>
      <c r="AS900" t="str">
        <f t="shared" si="340"/>
        <v>Average</v>
      </c>
      <c r="AT900">
        <v>2.35</v>
      </c>
      <c r="AU900" t="str">
        <f t="shared" si="341"/>
        <v>Cinematic Widescreen</v>
      </c>
      <c r="AV900">
        <v>0</v>
      </c>
      <c r="AW900" t="str">
        <f t="shared" si="342"/>
        <v>Very Low</v>
      </c>
    </row>
    <row r="901" spans="1:49" x14ac:dyDescent="0.3">
      <c r="A901" t="s">
        <v>0</v>
      </c>
      <c r="B901" t="s">
        <v>2400</v>
      </c>
      <c r="C901">
        <v>131</v>
      </c>
      <c r="D901" t="str">
        <f t="shared" si="322"/>
        <v>Low</v>
      </c>
      <c r="E901">
        <v>121</v>
      </c>
      <c r="F901" t="str">
        <f t="shared" si="323"/>
        <v>2h 1m</v>
      </c>
      <c r="G901" t="str">
        <f t="shared" si="324"/>
        <v>Long Movie</v>
      </c>
      <c r="H901">
        <v>102</v>
      </c>
      <c r="I901" t="str">
        <f t="shared" si="325"/>
        <v>Very Low</v>
      </c>
      <c r="J901">
        <v>43</v>
      </c>
      <c r="K901" t="str">
        <f t="shared" si="326"/>
        <v>Very Low</v>
      </c>
      <c r="L901" t="s">
        <v>4839</v>
      </c>
      <c r="M901">
        <v>117</v>
      </c>
      <c r="N901" t="str">
        <f t="shared" si="327"/>
        <v>Low</v>
      </c>
      <c r="O901">
        <v>5660084</v>
      </c>
      <c r="P901" t="str">
        <f t="shared" si="328"/>
        <v>Flop</v>
      </c>
      <c r="Q901" t="s">
        <v>4233</v>
      </c>
      <c r="R901" t="str">
        <f t="shared" si="329"/>
        <v>Comedy</v>
      </c>
      <c r="S901">
        <f t="shared" si="330"/>
        <v>3</v>
      </c>
      <c r="T901" t="s">
        <v>4840</v>
      </c>
      <c r="U901" t="s">
        <v>4841</v>
      </c>
      <c r="V901">
        <v>41620</v>
      </c>
      <c r="W901" t="str">
        <f t="shared" si="331"/>
        <v>Low</v>
      </c>
      <c r="X901">
        <v>286</v>
      </c>
      <c r="Y901" t="str">
        <f t="shared" si="332"/>
        <v>Very Low</v>
      </c>
      <c r="Z901" t="s">
        <v>4842</v>
      </c>
      <c r="AA901">
        <v>0</v>
      </c>
      <c r="AB901" t="str">
        <f t="shared" si="333"/>
        <v>Symbolic Poster</v>
      </c>
      <c r="AC901" t="s">
        <v>4843</v>
      </c>
      <c r="AD901" t="s">
        <v>4844</v>
      </c>
      <c r="AE901">
        <v>418</v>
      </c>
      <c r="AF901" t="str">
        <f t="shared" si="334"/>
        <v>Very Low</v>
      </c>
      <c r="AG901" t="s">
        <v>9</v>
      </c>
      <c r="AH901" t="s">
        <v>10</v>
      </c>
      <c r="AI901" t="s">
        <v>556</v>
      </c>
      <c r="AJ901" t="str">
        <f t="shared" si="335"/>
        <v>Adult</v>
      </c>
      <c r="AK901">
        <v>54000000</v>
      </c>
      <c r="AL901" t="str">
        <f t="shared" si="336"/>
        <v>Medium Budget</v>
      </c>
      <c r="AM901">
        <v>2003</v>
      </c>
      <c r="AN901">
        <f t="shared" si="337"/>
        <v>22</v>
      </c>
      <c r="AO901" t="str">
        <f t="shared" si="338"/>
        <v>Old Classic</v>
      </c>
      <c r="AP901">
        <v>62</v>
      </c>
      <c r="AQ901" t="str">
        <f t="shared" si="339"/>
        <v>Very Low</v>
      </c>
      <c r="AR901">
        <v>2.4</v>
      </c>
      <c r="AS901" t="str">
        <f t="shared" si="340"/>
        <v>Terrible</v>
      </c>
      <c r="AT901">
        <v>2.35</v>
      </c>
      <c r="AU901" t="str">
        <f t="shared" si="341"/>
        <v>Cinematic Widescreen</v>
      </c>
      <c r="AV901">
        <v>2000</v>
      </c>
      <c r="AW901" t="str">
        <f t="shared" si="342"/>
        <v>Low</v>
      </c>
    </row>
    <row r="902" spans="1:49" x14ac:dyDescent="0.3">
      <c r="A902" t="s">
        <v>718</v>
      </c>
      <c r="B902" t="s">
        <v>4089</v>
      </c>
      <c r="C902">
        <v>127</v>
      </c>
      <c r="D902" t="str">
        <f t="shared" si="322"/>
        <v>Low</v>
      </c>
      <c r="E902">
        <v>128</v>
      </c>
      <c r="F902" t="str">
        <f t="shared" si="323"/>
        <v>2h 8m</v>
      </c>
      <c r="G902" t="str">
        <f t="shared" si="324"/>
        <v>Long Movie</v>
      </c>
      <c r="H902">
        <v>234</v>
      </c>
      <c r="I902" t="str">
        <f t="shared" si="325"/>
        <v>Very Low</v>
      </c>
      <c r="J902">
        <v>581</v>
      </c>
      <c r="K902" t="str">
        <f t="shared" si="326"/>
        <v>Very Low</v>
      </c>
      <c r="L902" t="s">
        <v>733</v>
      </c>
      <c r="M902">
        <v>14000</v>
      </c>
      <c r="N902" t="str">
        <f t="shared" si="327"/>
        <v>Medium</v>
      </c>
      <c r="O902">
        <v>7221458</v>
      </c>
      <c r="P902" t="str">
        <f t="shared" si="328"/>
        <v>Flop</v>
      </c>
      <c r="Q902" t="s">
        <v>4046</v>
      </c>
      <c r="R902" t="str">
        <f t="shared" si="329"/>
        <v>Drama</v>
      </c>
      <c r="S902">
        <f t="shared" si="330"/>
        <v>2</v>
      </c>
      <c r="T902" t="s">
        <v>184</v>
      </c>
      <c r="U902" t="s">
        <v>4845</v>
      </c>
      <c r="V902">
        <v>20740</v>
      </c>
      <c r="W902" t="str">
        <f t="shared" si="331"/>
        <v>Low</v>
      </c>
      <c r="X902">
        <v>27614</v>
      </c>
      <c r="Y902" t="str">
        <f t="shared" si="332"/>
        <v>Medium</v>
      </c>
      <c r="Z902" t="s">
        <v>250</v>
      </c>
      <c r="AA902">
        <v>0</v>
      </c>
      <c r="AB902" t="str">
        <f t="shared" si="333"/>
        <v>Symbolic Poster</v>
      </c>
      <c r="AC902" t="s">
        <v>4846</v>
      </c>
      <c r="AD902" t="s">
        <v>4847</v>
      </c>
      <c r="AE902">
        <v>178</v>
      </c>
      <c r="AF902" t="str">
        <f t="shared" si="334"/>
        <v>Very Low</v>
      </c>
      <c r="AG902" t="s">
        <v>9</v>
      </c>
      <c r="AH902" t="s">
        <v>738</v>
      </c>
      <c r="AI902" t="s">
        <v>11</v>
      </c>
      <c r="AJ902" t="str">
        <f t="shared" si="335"/>
        <v>Teen</v>
      </c>
      <c r="AK902">
        <v>55000000</v>
      </c>
      <c r="AL902" t="str">
        <f t="shared" si="336"/>
        <v>Medium Budget</v>
      </c>
      <c r="AM902">
        <v>2006</v>
      </c>
      <c r="AN902">
        <f t="shared" si="337"/>
        <v>19</v>
      </c>
      <c r="AO902" t="str">
        <f t="shared" si="338"/>
        <v>Old Classic</v>
      </c>
      <c r="AP902">
        <v>12000</v>
      </c>
      <c r="AQ902" t="str">
        <f t="shared" si="339"/>
        <v>Medium</v>
      </c>
      <c r="AR902">
        <v>6.2</v>
      </c>
      <c r="AS902" t="str">
        <f t="shared" si="340"/>
        <v>Average</v>
      </c>
      <c r="AT902">
        <v>1.85</v>
      </c>
      <c r="AU902" t="str">
        <f t="shared" si="341"/>
        <v>HDTV / Widescreen</v>
      </c>
      <c r="AV902">
        <v>0</v>
      </c>
      <c r="AW902" t="str">
        <f t="shared" si="342"/>
        <v>Very Low</v>
      </c>
    </row>
    <row r="903" spans="1:49" x14ac:dyDescent="0.3">
      <c r="A903" t="s">
        <v>0</v>
      </c>
      <c r="B903" t="s">
        <v>2914</v>
      </c>
      <c r="C903">
        <v>160</v>
      </c>
      <c r="D903" t="str">
        <f t="shared" si="322"/>
        <v>Low</v>
      </c>
      <c r="E903">
        <v>99</v>
      </c>
      <c r="F903" t="str">
        <f t="shared" si="323"/>
        <v>1h 39m</v>
      </c>
      <c r="G903" t="str">
        <f t="shared" si="324"/>
        <v>Standard Movie</v>
      </c>
      <c r="H903">
        <v>309</v>
      </c>
      <c r="I903" t="str">
        <f t="shared" si="325"/>
        <v>Very Low</v>
      </c>
      <c r="J903">
        <v>577</v>
      </c>
      <c r="K903" t="str">
        <f t="shared" si="326"/>
        <v>Very Low</v>
      </c>
      <c r="L903" t="s">
        <v>1730</v>
      </c>
      <c r="M903">
        <v>23000</v>
      </c>
      <c r="N903" t="str">
        <f t="shared" si="327"/>
        <v>Medium</v>
      </c>
      <c r="O903">
        <v>70327868</v>
      </c>
      <c r="P903" t="str">
        <f t="shared" si="328"/>
        <v>Hit</v>
      </c>
      <c r="Q903" t="s">
        <v>305</v>
      </c>
      <c r="R903" t="str">
        <f t="shared" si="329"/>
        <v>Action</v>
      </c>
      <c r="S903">
        <f t="shared" si="330"/>
        <v>3</v>
      </c>
      <c r="T903" t="s">
        <v>30</v>
      </c>
      <c r="U903" t="s">
        <v>4848</v>
      </c>
      <c r="V903">
        <v>58416</v>
      </c>
      <c r="W903" t="str">
        <f t="shared" si="331"/>
        <v>Medium</v>
      </c>
      <c r="X903">
        <v>26527</v>
      </c>
      <c r="Y903" t="str">
        <f t="shared" si="332"/>
        <v>Medium</v>
      </c>
      <c r="Z903" t="s">
        <v>3682</v>
      </c>
      <c r="AA903">
        <v>0</v>
      </c>
      <c r="AB903" t="str">
        <f t="shared" si="333"/>
        <v>Symbolic Poster</v>
      </c>
      <c r="AC903" t="s">
        <v>4849</v>
      </c>
      <c r="AD903" t="s">
        <v>4850</v>
      </c>
      <c r="AE903">
        <v>301</v>
      </c>
      <c r="AF903" t="str">
        <f t="shared" si="334"/>
        <v>Very Low</v>
      </c>
      <c r="AG903" t="s">
        <v>9</v>
      </c>
      <c r="AH903" t="s">
        <v>738</v>
      </c>
      <c r="AI903" t="s">
        <v>556</v>
      </c>
      <c r="AJ903" t="str">
        <f t="shared" si="335"/>
        <v>Adult</v>
      </c>
      <c r="AK903">
        <v>46000000</v>
      </c>
      <c r="AL903" t="str">
        <f t="shared" si="336"/>
        <v>Medium Budget</v>
      </c>
      <c r="AM903">
        <v>2000</v>
      </c>
      <c r="AN903">
        <f t="shared" si="337"/>
        <v>25</v>
      </c>
      <c r="AO903" t="str">
        <f t="shared" si="338"/>
        <v>Old Classic</v>
      </c>
      <c r="AP903">
        <v>1000</v>
      </c>
      <c r="AQ903" t="str">
        <f t="shared" si="339"/>
        <v>Very Low</v>
      </c>
      <c r="AR903">
        <v>5.9</v>
      </c>
      <c r="AS903" t="str">
        <f t="shared" si="340"/>
        <v>Below Average</v>
      </c>
      <c r="AT903">
        <v>2.35</v>
      </c>
      <c r="AU903" t="str">
        <f t="shared" si="341"/>
        <v>Cinematic Widescreen</v>
      </c>
      <c r="AV903">
        <v>0</v>
      </c>
      <c r="AW903" t="str">
        <f t="shared" si="342"/>
        <v>Very Low</v>
      </c>
    </row>
    <row r="904" spans="1:49" x14ac:dyDescent="0.3">
      <c r="A904" t="s">
        <v>0</v>
      </c>
      <c r="B904" t="s">
        <v>3125</v>
      </c>
      <c r="C904">
        <v>78</v>
      </c>
      <c r="D904" t="str">
        <f t="shared" si="322"/>
        <v>Low</v>
      </c>
      <c r="E904">
        <v>94</v>
      </c>
      <c r="F904" t="str">
        <f t="shared" si="323"/>
        <v>1h 34m</v>
      </c>
      <c r="G904" t="str">
        <f t="shared" si="324"/>
        <v>Standard Movie</v>
      </c>
      <c r="H904">
        <v>383</v>
      </c>
      <c r="I904" t="str">
        <f t="shared" si="325"/>
        <v>Very Low</v>
      </c>
      <c r="J904">
        <v>753</v>
      </c>
      <c r="K904" t="str">
        <f t="shared" si="326"/>
        <v>Very Low</v>
      </c>
      <c r="L904" t="s">
        <v>232</v>
      </c>
      <c r="M904">
        <v>4000</v>
      </c>
      <c r="N904" t="str">
        <f t="shared" si="327"/>
        <v>Low</v>
      </c>
      <c r="O904">
        <v>58297830</v>
      </c>
      <c r="P904" t="str">
        <f t="shared" si="328"/>
        <v>Hit</v>
      </c>
      <c r="Q904" t="s">
        <v>4851</v>
      </c>
      <c r="R904" t="str">
        <f t="shared" si="329"/>
        <v>Adventure</v>
      </c>
      <c r="S904">
        <f t="shared" si="330"/>
        <v>8</v>
      </c>
      <c r="T904" t="s">
        <v>55</v>
      </c>
      <c r="U904" t="s">
        <v>4852</v>
      </c>
      <c r="V904">
        <v>86347</v>
      </c>
      <c r="W904" t="str">
        <f t="shared" si="331"/>
        <v>Medium</v>
      </c>
      <c r="X904">
        <v>6017</v>
      </c>
      <c r="Y904" t="str">
        <f t="shared" si="332"/>
        <v>Low</v>
      </c>
      <c r="Z904" t="s">
        <v>4853</v>
      </c>
      <c r="AA904">
        <v>1</v>
      </c>
      <c r="AB904" t="str">
        <f t="shared" si="333"/>
        <v>Solo Star Poster</v>
      </c>
      <c r="AC904" t="s">
        <v>4854</v>
      </c>
      <c r="AD904" t="s">
        <v>4855</v>
      </c>
      <c r="AE904">
        <v>191</v>
      </c>
      <c r="AF904" t="str">
        <f t="shared" si="334"/>
        <v>Very Low</v>
      </c>
      <c r="AG904" t="s">
        <v>9</v>
      </c>
      <c r="AH904" t="s">
        <v>10</v>
      </c>
      <c r="AI904" t="s">
        <v>248</v>
      </c>
      <c r="AJ904" t="str">
        <f t="shared" si="335"/>
        <v>Family</v>
      </c>
      <c r="AK904">
        <v>50000000</v>
      </c>
      <c r="AL904" t="str">
        <f t="shared" si="336"/>
        <v>Medium Budget</v>
      </c>
      <c r="AM904">
        <v>1997</v>
      </c>
      <c r="AN904">
        <f t="shared" si="337"/>
        <v>28</v>
      </c>
      <c r="AO904" t="str">
        <f t="shared" si="338"/>
        <v>Old Classic</v>
      </c>
      <c r="AP904">
        <v>808</v>
      </c>
      <c r="AQ904" t="str">
        <f t="shared" si="339"/>
        <v>Very Low</v>
      </c>
      <c r="AR904">
        <v>7.1</v>
      </c>
      <c r="AS904" t="str">
        <f t="shared" si="340"/>
        <v>Good</v>
      </c>
      <c r="AT904">
        <v>2.35</v>
      </c>
      <c r="AU904" t="str">
        <f t="shared" si="341"/>
        <v>Cinematic Widescreen</v>
      </c>
      <c r="AV904">
        <v>0</v>
      </c>
      <c r="AW904" t="str">
        <f t="shared" si="342"/>
        <v>Very Low</v>
      </c>
    </row>
    <row r="905" spans="1:49" x14ac:dyDescent="0.3">
      <c r="A905" t="s">
        <v>718</v>
      </c>
      <c r="B905" t="s">
        <v>335</v>
      </c>
      <c r="C905">
        <v>209</v>
      </c>
      <c r="D905" t="str">
        <f t="shared" si="322"/>
        <v>Medium</v>
      </c>
      <c r="E905">
        <v>127</v>
      </c>
      <c r="F905" t="str">
        <f t="shared" si="323"/>
        <v>2h 7m</v>
      </c>
      <c r="G905" t="str">
        <f t="shared" si="324"/>
        <v>Long Movie</v>
      </c>
      <c r="H905">
        <v>1000</v>
      </c>
      <c r="I905" t="str">
        <f t="shared" si="325"/>
        <v>Very Low</v>
      </c>
      <c r="J905">
        <v>653</v>
      </c>
      <c r="K905" t="str">
        <f t="shared" si="326"/>
        <v>Very Low</v>
      </c>
      <c r="L905" t="s">
        <v>4856</v>
      </c>
      <c r="M905">
        <v>1000</v>
      </c>
      <c r="N905" t="str">
        <f t="shared" si="327"/>
        <v>Low</v>
      </c>
      <c r="O905">
        <v>57386369</v>
      </c>
      <c r="P905" t="str">
        <f t="shared" si="328"/>
        <v>Hit</v>
      </c>
      <c r="Q905" t="s">
        <v>2821</v>
      </c>
      <c r="R905" t="str">
        <f t="shared" si="329"/>
        <v>Drama</v>
      </c>
      <c r="S905">
        <f t="shared" si="330"/>
        <v>3</v>
      </c>
      <c r="T905" t="s">
        <v>364</v>
      </c>
      <c r="U905" t="s">
        <v>4857</v>
      </c>
      <c r="V905">
        <v>224013</v>
      </c>
      <c r="W905" t="str">
        <f t="shared" si="331"/>
        <v>High</v>
      </c>
      <c r="X905">
        <v>2601</v>
      </c>
      <c r="Y905" t="str">
        <f t="shared" si="332"/>
        <v>Low</v>
      </c>
      <c r="Z905" t="s">
        <v>1019</v>
      </c>
      <c r="AA905">
        <v>1</v>
      </c>
      <c r="AB905" t="str">
        <f t="shared" si="333"/>
        <v>Solo Star Poster</v>
      </c>
      <c r="AC905" t="s">
        <v>4858</v>
      </c>
      <c r="AD905" t="s">
        <v>4859</v>
      </c>
      <c r="AE905">
        <v>2319</v>
      </c>
      <c r="AF905" t="str">
        <f t="shared" si="334"/>
        <v>Medium</v>
      </c>
      <c r="AG905" t="s">
        <v>9</v>
      </c>
      <c r="AH905" t="s">
        <v>10</v>
      </c>
      <c r="AI905" t="s">
        <v>11</v>
      </c>
      <c r="AJ905" t="str">
        <f t="shared" si="335"/>
        <v>Teen</v>
      </c>
      <c r="AK905">
        <v>52500000</v>
      </c>
      <c r="AL905" t="str">
        <f t="shared" si="336"/>
        <v>Medium Budget</v>
      </c>
      <c r="AM905">
        <v>2001</v>
      </c>
      <c r="AN905">
        <f t="shared" si="337"/>
        <v>24</v>
      </c>
      <c r="AO905" t="str">
        <f t="shared" si="338"/>
        <v>Old Classic</v>
      </c>
      <c r="AP905">
        <v>691</v>
      </c>
      <c r="AQ905" t="str">
        <f t="shared" si="339"/>
        <v>Very Low</v>
      </c>
      <c r="AR905">
        <v>7.6</v>
      </c>
      <c r="AS905" t="str">
        <f t="shared" si="340"/>
        <v>Good</v>
      </c>
      <c r="AT905">
        <v>2.35</v>
      </c>
      <c r="AU905" t="str">
        <f t="shared" si="341"/>
        <v>Cinematic Widescreen</v>
      </c>
      <c r="AV905">
        <v>10000</v>
      </c>
      <c r="AW905" t="str">
        <f t="shared" si="342"/>
        <v>Low</v>
      </c>
    </row>
    <row r="906" spans="1:49" x14ac:dyDescent="0.3">
      <c r="A906" t="s">
        <v>0</v>
      </c>
      <c r="B906" t="s">
        <v>4262</v>
      </c>
      <c r="C906">
        <v>98</v>
      </c>
      <c r="D906" t="str">
        <f t="shared" si="322"/>
        <v>Low</v>
      </c>
      <c r="E906">
        <v>89</v>
      </c>
      <c r="F906" t="str">
        <f t="shared" si="323"/>
        <v>1h 29m</v>
      </c>
      <c r="G906" t="str">
        <f t="shared" si="324"/>
        <v>Featurette</v>
      </c>
      <c r="H906">
        <v>17</v>
      </c>
      <c r="I906" t="str">
        <f t="shared" si="325"/>
        <v>Very Low</v>
      </c>
      <c r="J906">
        <v>303</v>
      </c>
      <c r="K906" t="str">
        <f t="shared" si="326"/>
        <v>Very Low</v>
      </c>
      <c r="L906" t="s">
        <v>1719</v>
      </c>
      <c r="M906">
        <v>12000</v>
      </c>
      <c r="N906" t="str">
        <f t="shared" si="327"/>
        <v>Medium</v>
      </c>
      <c r="O906">
        <v>45207112</v>
      </c>
      <c r="P906" t="str">
        <f t="shared" si="328"/>
        <v>Average</v>
      </c>
      <c r="Q906" t="s">
        <v>2186</v>
      </c>
      <c r="R906" t="str">
        <f t="shared" si="329"/>
        <v>Crime</v>
      </c>
      <c r="S906">
        <f t="shared" si="330"/>
        <v>3</v>
      </c>
      <c r="T906" t="s">
        <v>243</v>
      </c>
      <c r="U906" t="s">
        <v>4860</v>
      </c>
      <c r="V906">
        <v>21283</v>
      </c>
      <c r="W906" t="str">
        <f t="shared" si="331"/>
        <v>Low</v>
      </c>
      <c r="X906">
        <v>13390</v>
      </c>
      <c r="Y906" t="str">
        <f t="shared" si="332"/>
        <v>Medium</v>
      </c>
      <c r="Z906" t="s">
        <v>4861</v>
      </c>
      <c r="AA906">
        <v>1</v>
      </c>
      <c r="AB906" t="str">
        <f t="shared" si="333"/>
        <v>Solo Star Poster</v>
      </c>
      <c r="AC906" t="s">
        <v>4862</v>
      </c>
      <c r="AD906" t="s">
        <v>4863</v>
      </c>
      <c r="AE906">
        <v>190</v>
      </c>
      <c r="AF906" t="str">
        <f t="shared" si="334"/>
        <v>Very Low</v>
      </c>
      <c r="AG906" t="s">
        <v>9</v>
      </c>
      <c r="AH906" t="s">
        <v>10</v>
      </c>
      <c r="AI906" t="s">
        <v>11</v>
      </c>
      <c r="AJ906" t="str">
        <f t="shared" si="335"/>
        <v>Teen</v>
      </c>
      <c r="AK906">
        <v>53000000</v>
      </c>
      <c r="AL906" t="str">
        <f t="shared" si="336"/>
        <v>Medium Budget</v>
      </c>
      <c r="AM906">
        <v>2001</v>
      </c>
      <c r="AN906">
        <f t="shared" si="337"/>
        <v>24</v>
      </c>
      <c r="AO906" t="str">
        <f t="shared" si="338"/>
        <v>Old Classic</v>
      </c>
      <c r="AP906">
        <v>708</v>
      </c>
      <c r="AQ906" t="str">
        <f t="shared" si="339"/>
        <v>Very Low</v>
      </c>
      <c r="AR906">
        <v>5.5</v>
      </c>
      <c r="AS906" t="str">
        <f t="shared" si="340"/>
        <v>Below Average</v>
      </c>
      <c r="AT906">
        <v>2.35</v>
      </c>
      <c r="AU906" t="str">
        <f t="shared" si="341"/>
        <v>Cinematic Widescreen</v>
      </c>
      <c r="AV906">
        <v>361</v>
      </c>
      <c r="AW906" t="str">
        <f t="shared" si="342"/>
        <v>Very Low</v>
      </c>
    </row>
    <row r="907" spans="1:49" x14ac:dyDescent="0.3">
      <c r="A907" t="s">
        <v>0</v>
      </c>
      <c r="B907" t="s">
        <v>4864</v>
      </c>
      <c r="C907">
        <v>391</v>
      </c>
      <c r="D907" t="str">
        <f t="shared" si="322"/>
        <v>Medium</v>
      </c>
      <c r="E907">
        <v>123</v>
      </c>
      <c r="F907" t="str">
        <f t="shared" si="323"/>
        <v>2h 3m</v>
      </c>
      <c r="G907" t="str">
        <f t="shared" si="324"/>
        <v>Long Movie</v>
      </c>
      <c r="H907">
        <v>108</v>
      </c>
      <c r="I907" t="str">
        <f t="shared" si="325"/>
        <v>Very Low</v>
      </c>
      <c r="J907">
        <v>3000</v>
      </c>
      <c r="K907" t="str">
        <f t="shared" si="326"/>
        <v>Low</v>
      </c>
      <c r="L907" t="s">
        <v>324</v>
      </c>
      <c r="M907">
        <v>40000</v>
      </c>
      <c r="N907" t="str">
        <f t="shared" si="327"/>
        <v>Medium</v>
      </c>
      <c r="O907">
        <v>62563543</v>
      </c>
      <c r="P907" t="str">
        <f t="shared" si="328"/>
        <v>Hit</v>
      </c>
      <c r="Q907" t="s">
        <v>1697</v>
      </c>
      <c r="R907" t="str">
        <f t="shared" si="329"/>
        <v>Biography</v>
      </c>
      <c r="S907">
        <f t="shared" si="330"/>
        <v>3</v>
      </c>
      <c r="T907" t="s">
        <v>15</v>
      </c>
      <c r="U907" t="s">
        <v>4865</v>
      </c>
      <c r="V907">
        <v>115216</v>
      </c>
      <c r="W907" t="str">
        <f t="shared" si="331"/>
        <v>Medium</v>
      </c>
      <c r="X907">
        <v>63769</v>
      </c>
      <c r="Y907" t="str">
        <f t="shared" si="332"/>
        <v>High</v>
      </c>
      <c r="Z907" t="s">
        <v>1514</v>
      </c>
      <c r="AA907">
        <v>7</v>
      </c>
      <c r="AB907" t="str">
        <f t="shared" si="333"/>
        <v>Ensemble Poster</v>
      </c>
      <c r="AC907" t="s">
        <v>4866</v>
      </c>
      <c r="AD907" t="s">
        <v>4867</v>
      </c>
      <c r="AE907">
        <v>289</v>
      </c>
      <c r="AF907" t="str">
        <f t="shared" si="334"/>
        <v>Very Low</v>
      </c>
      <c r="AG907" t="s">
        <v>9</v>
      </c>
      <c r="AH907" t="s">
        <v>10</v>
      </c>
      <c r="AI907" t="s">
        <v>556</v>
      </c>
      <c r="AJ907" t="str">
        <f t="shared" si="335"/>
        <v>Adult</v>
      </c>
      <c r="AK907">
        <v>53000000</v>
      </c>
      <c r="AL907" t="str">
        <f t="shared" si="336"/>
        <v>Medium Budget</v>
      </c>
      <c r="AM907">
        <v>2015</v>
      </c>
      <c r="AN907">
        <f t="shared" si="337"/>
        <v>10</v>
      </c>
      <c r="AO907" t="str">
        <f t="shared" si="338"/>
        <v>Modern Classic</v>
      </c>
      <c r="AP907">
        <v>19000</v>
      </c>
      <c r="AQ907" t="str">
        <f t="shared" si="339"/>
        <v>Medium</v>
      </c>
      <c r="AR907">
        <v>7</v>
      </c>
      <c r="AS907" t="str">
        <f t="shared" si="340"/>
        <v>Good</v>
      </c>
      <c r="AT907">
        <v>2.35</v>
      </c>
      <c r="AU907" t="str">
        <f t="shared" si="341"/>
        <v>Cinematic Widescreen</v>
      </c>
      <c r="AV907">
        <v>44000</v>
      </c>
      <c r="AW907" t="str">
        <f t="shared" si="342"/>
        <v>Medium</v>
      </c>
    </row>
    <row r="908" spans="1:49" x14ac:dyDescent="0.3">
      <c r="A908" t="s">
        <v>0</v>
      </c>
      <c r="B908" t="s">
        <v>3665</v>
      </c>
      <c r="C908">
        <v>279</v>
      </c>
      <c r="D908" t="str">
        <f t="shared" si="322"/>
        <v>Medium</v>
      </c>
      <c r="E908">
        <v>135</v>
      </c>
      <c r="F908" t="str">
        <f t="shared" si="323"/>
        <v>2h 15m</v>
      </c>
      <c r="G908" t="str">
        <f t="shared" si="324"/>
        <v>Long Movie</v>
      </c>
      <c r="H908">
        <v>16000</v>
      </c>
      <c r="I908" t="str">
        <f t="shared" si="325"/>
        <v>Medium</v>
      </c>
      <c r="J908">
        <v>310</v>
      </c>
      <c r="K908" t="str">
        <f t="shared" si="326"/>
        <v>Very Low</v>
      </c>
      <c r="L908" t="s">
        <v>576</v>
      </c>
      <c r="M908">
        <v>23000</v>
      </c>
      <c r="N908" t="str">
        <f t="shared" si="327"/>
        <v>Medium</v>
      </c>
      <c r="O908">
        <v>33574332</v>
      </c>
      <c r="P908" t="str">
        <f t="shared" si="328"/>
        <v>Average</v>
      </c>
      <c r="Q908" t="s">
        <v>1932</v>
      </c>
      <c r="R908" t="str">
        <f t="shared" si="329"/>
        <v>Drama</v>
      </c>
      <c r="S908">
        <f t="shared" si="330"/>
        <v>3</v>
      </c>
      <c r="T908" t="s">
        <v>304</v>
      </c>
      <c r="U908" t="s">
        <v>4868</v>
      </c>
      <c r="V908">
        <v>101221</v>
      </c>
      <c r="W908" t="str">
        <f t="shared" si="331"/>
        <v>Medium</v>
      </c>
      <c r="X908">
        <v>24468</v>
      </c>
      <c r="Y908" t="str">
        <f t="shared" si="332"/>
        <v>Medium</v>
      </c>
      <c r="Z908" t="s">
        <v>403</v>
      </c>
      <c r="AA908">
        <v>0</v>
      </c>
      <c r="AB908" t="str">
        <f t="shared" si="333"/>
        <v>Symbolic Poster</v>
      </c>
      <c r="AC908" t="s">
        <v>4869</v>
      </c>
      <c r="AD908" t="s">
        <v>4870</v>
      </c>
      <c r="AE908">
        <v>415</v>
      </c>
      <c r="AF908" t="str">
        <f t="shared" si="334"/>
        <v>Very Low</v>
      </c>
      <c r="AG908" t="s">
        <v>9</v>
      </c>
      <c r="AH908" t="s">
        <v>10</v>
      </c>
      <c r="AI908" t="s">
        <v>556</v>
      </c>
      <c r="AJ908" t="str">
        <f t="shared" si="335"/>
        <v>Adult</v>
      </c>
      <c r="AK908">
        <v>90000000</v>
      </c>
      <c r="AL908" t="str">
        <f t="shared" si="336"/>
        <v>Medium Budget</v>
      </c>
      <c r="AM908">
        <v>2006</v>
      </c>
      <c r="AN908">
        <f t="shared" si="337"/>
        <v>19</v>
      </c>
      <c r="AO908" t="str">
        <f t="shared" si="338"/>
        <v>Old Classic</v>
      </c>
      <c r="AP908">
        <v>638</v>
      </c>
      <c r="AQ908" t="str">
        <f t="shared" si="339"/>
        <v>Very Low</v>
      </c>
      <c r="AR908">
        <v>7.1</v>
      </c>
      <c r="AS908" t="str">
        <f t="shared" si="340"/>
        <v>Good</v>
      </c>
      <c r="AT908">
        <v>2.35</v>
      </c>
      <c r="AU908" t="str">
        <f t="shared" si="341"/>
        <v>Cinematic Widescreen</v>
      </c>
      <c r="AV908">
        <v>0</v>
      </c>
      <c r="AW908" t="str">
        <f t="shared" si="342"/>
        <v>Very Low</v>
      </c>
    </row>
    <row r="909" spans="1:49" x14ac:dyDescent="0.3">
      <c r="A909" t="s">
        <v>0</v>
      </c>
      <c r="B909" t="s">
        <v>3059</v>
      </c>
      <c r="C909">
        <v>216</v>
      </c>
      <c r="D909" t="str">
        <f t="shared" si="322"/>
        <v>Medium</v>
      </c>
      <c r="E909">
        <v>118</v>
      </c>
      <c r="F909" t="str">
        <f t="shared" si="323"/>
        <v>1h 58m</v>
      </c>
      <c r="G909" t="str">
        <f t="shared" si="324"/>
        <v>Standard Movie</v>
      </c>
      <c r="H909">
        <v>473</v>
      </c>
      <c r="I909" t="str">
        <f t="shared" si="325"/>
        <v>Very Low</v>
      </c>
      <c r="J909">
        <v>963</v>
      </c>
      <c r="K909" t="str">
        <f t="shared" si="326"/>
        <v>Very Low</v>
      </c>
      <c r="L909" t="s">
        <v>2687</v>
      </c>
      <c r="M909">
        <v>18000</v>
      </c>
      <c r="N909" t="str">
        <f t="shared" si="327"/>
        <v>Medium</v>
      </c>
      <c r="O909">
        <v>73343413</v>
      </c>
      <c r="P909" t="str">
        <f t="shared" si="328"/>
        <v>Hit</v>
      </c>
      <c r="Q909" t="s">
        <v>2096</v>
      </c>
      <c r="R909" t="str">
        <f t="shared" si="329"/>
        <v>Crime</v>
      </c>
      <c r="S909">
        <f t="shared" si="330"/>
        <v>3</v>
      </c>
      <c r="T909" t="s">
        <v>612</v>
      </c>
      <c r="U909" t="s">
        <v>4871</v>
      </c>
      <c r="V909">
        <v>217480</v>
      </c>
      <c r="W909" t="str">
        <f t="shared" si="331"/>
        <v>High</v>
      </c>
      <c r="X909">
        <v>22517</v>
      </c>
      <c r="Y909" t="str">
        <f t="shared" si="332"/>
        <v>Medium</v>
      </c>
      <c r="Z909" t="s">
        <v>3012</v>
      </c>
      <c r="AA909">
        <v>0</v>
      </c>
      <c r="AB909" t="str">
        <f t="shared" si="333"/>
        <v>Symbolic Poster</v>
      </c>
      <c r="AC909" t="s">
        <v>4872</v>
      </c>
      <c r="AD909" t="s">
        <v>4873</v>
      </c>
      <c r="AE909">
        <v>429</v>
      </c>
      <c r="AF909" t="str">
        <f t="shared" si="334"/>
        <v>Very Low</v>
      </c>
      <c r="AG909" t="s">
        <v>9</v>
      </c>
      <c r="AH909" t="s">
        <v>10</v>
      </c>
      <c r="AI909" t="s">
        <v>556</v>
      </c>
      <c r="AJ909" t="str">
        <f t="shared" si="335"/>
        <v>Adult</v>
      </c>
      <c r="AK909">
        <v>50000000</v>
      </c>
      <c r="AL909" t="str">
        <f t="shared" si="336"/>
        <v>Medium Budget</v>
      </c>
      <c r="AM909">
        <v>2009</v>
      </c>
      <c r="AN909">
        <f t="shared" si="337"/>
        <v>16</v>
      </c>
      <c r="AO909" t="str">
        <f t="shared" si="338"/>
        <v>Old Classic</v>
      </c>
      <c r="AP909">
        <v>1000</v>
      </c>
      <c r="AQ909" t="str">
        <f t="shared" si="339"/>
        <v>Very Low</v>
      </c>
      <c r="AR909">
        <v>7.4</v>
      </c>
      <c r="AS909" t="str">
        <f t="shared" si="340"/>
        <v>Good</v>
      </c>
      <c r="AT909">
        <v>2.35</v>
      </c>
      <c r="AU909" t="str">
        <f t="shared" si="341"/>
        <v>Cinematic Widescreen</v>
      </c>
      <c r="AV909">
        <v>21000</v>
      </c>
      <c r="AW909" t="str">
        <f t="shared" si="342"/>
        <v>Medium</v>
      </c>
    </row>
    <row r="910" spans="1:49" x14ac:dyDescent="0.3">
      <c r="A910" t="s">
        <v>0</v>
      </c>
      <c r="B910" t="s">
        <v>4874</v>
      </c>
      <c r="C910">
        <v>250</v>
      </c>
      <c r="D910" t="str">
        <f t="shared" si="322"/>
        <v>Medium</v>
      </c>
      <c r="E910">
        <v>189</v>
      </c>
      <c r="F910" t="str">
        <f t="shared" si="323"/>
        <v>3h 9m</v>
      </c>
      <c r="G910" t="str">
        <f t="shared" si="324"/>
        <v>Epic</v>
      </c>
      <c r="H910">
        <v>0</v>
      </c>
      <c r="I910" t="str">
        <f t="shared" si="325"/>
        <v>Very Low</v>
      </c>
      <c r="J910">
        <v>1000</v>
      </c>
      <c r="K910" t="str">
        <f t="shared" si="326"/>
        <v>Very Low</v>
      </c>
      <c r="L910" t="s">
        <v>953</v>
      </c>
      <c r="M910">
        <v>16000</v>
      </c>
      <c r="N910" t="str">
        <f t="shared" si="327"/>
        <v>Medium</v>
      </c>
      <c r="O910">
        <v>25031037</v>
      </c>
      <c r="P910" t="str">
        <f t="shared" si="328"/>
        <v>Average</v>
      </c>
      <c r="Q910" t="s">
        <v>4875</v>
      </c>
      <c r="R910" t="str">
        <f t="shared" si="329"/>
        <v>Action</v>
      </c>
      <c r="S910">
        <f t="shared" si="330"/>
        <v>3</v>
      </c>
      <c r="T910" t="s">
        <v>1735</v>
      </c>
      <c r="U910" t="s">
        <v>4876</v>
      </c>
      <c r="V910">
        <v>155496</v>
      </c>
      <c r="W910" t="str">
        <f t="shared" si="331"/>
        <v>Medium</v>
      </c>
      <c r="X910">
        <v>22186</v>
      </c>
      <c r="Y910" t="str">
        <f t="shared" si="332"/>
        <v>Medium</v>
      </c>
      <c r="Z910" t="s">
        <v>1400</v>
      </c>
      <c r="AA910">
        <v>0</v>
      </c>
      <c r="AB910" t="str">
        <f t="shared" si="333"/>
        <v>Symbolic Poster</v>
      </c>
      <c r="AC910" t="s">
        <v>4877</v>
      </c>
      <c r="AD910" t="s">
        <v>4878</v>
      </c>
      <c r="AE910">
        <v>532</v>
      </c>
      <c r="AF910" t="str">
        <f t="shared" si="334"/>
        <v>Low</v>
      </c>
      <c r="AG910" t="s">
        <v>9</v>
      </c>
      <c r="AH910" t="s">
        <v>10</v>
      </c>
      <c r="AI910" t="s">
        <v>556</v>
      </c>
      <c r="AJ910" t="str">
        <f t="shared" si="335"/>
        <v>Adult</v>
      </c>
      <c r="AK910">
        <v>53000000</v>
      </c>
      <c r="AL910" t="str">
        <f t="shared" si="336"/>
        <v>Medium Budget</v>
      </c>
      <c r="AM910">
        <v>2007</v>
      </c>
      <c r="AN910">
        <f t="shared" si="337"/>
        <v>18</v>
      </c>
      <c r="AO910" t="str">
        <f t="shared" si="338"/>
        <v>Old Classic</v>
      </c>
      <c r="AP910">
        <v>3000</v>
      </c>
      <c r="AQ910" t="str">
        <f t="shared" si="339"/>
        <v>Low</v>
      </c>
      <c r="AR910">
        <v>7.6</v>
      </c>
      <c r="AS910" t="str">
        <f t="shared" si="340"/>
        <v>Good</v>
      </c>
      <c r="AT910">
        <v>2.35</v>
      </c>
      <c r="AU910" t="str">
        <f t="shared" si="341"/>
        <v>Cinematic Widescreen</v>
      </c>
      <c r="AV910">
        <v>0</v>
      </c>
      <c r="AW910" t="str">
        <f t="shared" si="342"/>
        <v>Very Low</v>
      </c>
    </row>
    <row r="911" spans="1:49" x14ac:dyDescent="0.3">
      <c r="A911" t="s">
        <v>0</v>
      </c>
      <c r="B911" t="s">
        <v>2699</v>
      </c>
      <c r="C911">
        <v>78</v>
      </c>
      <c r="D911" t="str">
        <f t="shared" si="322"/>
        <v>Low</v>
      </c>
      <c r="E911">
        <v>172</v>
      </c>
      <c r="F911" t="str">
        <f t="shared" si="323"/>
        <v>2h 52m</v>
      </c>
      <c r="G911" t="str">
        <f t="shared" si="324"/>
        <v>Long Movie</v>
      </c>
      <c r="H911">
        <v>438</v>
      </c>
      <c r="I911" t="str">
        <f t="shared" si="325"/>
        <v>Very Low</v>
      </c>
      <c r="J911">
        <v>466</v>
      </c>
      <c r="K911" t="str">
        <f t="shared" si="326"/>
        <v>Very Low</v>
      </c>
      <c r="L911" t="s">
        <v>4879</v>
      </c>
      <c r="M911">
        <v>852</v>
      </c>
      <c r="N911" t="str">
        <f t="shared" si="327"/>
        <v>Low</v>
      </c>
      <c r="O911">
        <v>22843047</v>
      </c>
      <c r="P911" t="str">
        <f t="shared" si="328"/>
        <v>Average</v>
      </c>
      <c r="Q911" t="s">
        <v>4880</v>
      </c>
      <c r="R911" t="str">
        <f t="shared" si="329"/>
        <v>Drama</v>
      </c>
      <c r="S911">
        <f t="shared" si="330"/>
        <v>3</v>
      </c>
      <c r="T911" t="s">
        <v>872</v>
      </c>
      <c r="U911" t="s">
        <v>4881</v>
      </c>
      <c r="V911">
        <v>6082</v>
      </c>
      <c r="W911" t="str">
        <f t="shared" si="331"/>
        <v>Very Low</v>
      </c>
      <c r="X911">
        <v>2397</v>
      </c>
      <c r="Y911" t="str">
        <f t="shared" si="332"/>
        <v>Low</v>
      </c>
      <c r="Z911" t="s">
        <v>4882</v>
      </c>
      <c r="AA911">
        <v>1</v>
      </c>
      <c r="AB911" t="str">
        <f t="shared" si="333"/>
        <v>Solo Star Poster</v>
      </c>
      <c r="AC911" t="s">
        <v>4883</v>
      </c>
      <c r="AD911" t="s">
        <v>4884</v>
      </c>
      <c r="AE911">
        <v>207</v>
      </c>
      <c r="AF911" t="str">
        <f t="shared" si="334"/>
        <v>Very Low</v>
      </c>
      <c r="AG911" t="s">
        <v>9</v>
      </c>
      <c r="AH911" t="s">
        <v>10</v>
      </c>
      <c r="AI911" t="s">
        <v>556</v>
      </c>
      <c r="AJ911" t="str">
        <f t="shared" si="335"/>
        <v>Adult</v>
      </c>
      <c r="AK911">
        <v>55000000</v>
      </c>
      <c r="AL911" t="str">
        <f t="shared" si="336"/>
        <v>Medium Budget</v>
      </c>
      <c r="AM911">
        <v>1998</v>
      </c>
      <c r="AN911">
        <f t="shared" si="337"/>
        <v>27</v>
      </c>
      <c r="AO911" t="str">
        <f t="shared" si="338"/>
        <v>Old Classic</v>
      </c>
      <c r="AP911">
        <v>637</v>
      </c>
      <c r="AQ911" t="str">
        <f t="shared" si="339"/>
        <v>Very Low</v>
      </c>
      <c r="AR911">
        <v>5.9</v>
      </c>
      <c r="AS911" t="str">
        <f t="shared" si="340"/>
        <v>Below Average</v>
      </c>
      <c r="AT911">
        <v>1.85</v>
      </c>
      <c r="AU911" t="str">
        <f t="shared" si="341"/>
        <v>HDTV / Widescreen</v>
      </c>
      <c r="AV911">
        <v>853</v>
      </c>
      <c r="AW911" t="str">
        <f t="shared" si="342"/>
        <v>Very Low</v>
      </c>
    </row>
    <row r="912" spans="1:49" x14ac:dyDescent="0.3">
      <c r="A912" t="s">
        <v>0</v>
      </c>
      <c r="B912" t="s">
        <v>4885</v>
      </c>
      <c r="C912">
        <v>106</v>
      </c>
      <c r="D912" t="str">
        <f t="shared" si="322"/>
        <v>Low</v>
      </c>
      <c r="E912">
        <v>124</v>
      </c>
      <c r="F912" t="str">
        <f t="shared" si="323"/>
        <v>2h 4m</v>
      </c>
      <c r="G912" t="str">
        <f t="shared" si="324"/>
        <v>Long Movie</v>
      </c>
      <c r="H912">
        <v>161</v>
      </c>
      <c r="I912" t="str">
        <f t="shared" si="325"/>
        <v>Very Low</v>
      </c>
      <c r="J912">
        <v>681</v>
      </c>
      <c r="K912" t="str">
        <f t="shared" si="326"/>
        <v>Very Low</v>
      </c>
      <c r="L912" t="s">
        <v>1660</v>
      </c>
      <c r="M912">
        <v>21000</v>
      </c>
      <c r="N912" t="str">
        <f t="shared" si="327"/>
        <v>Medium</v>
      </c>
      <c r="O912">
        <v>5755286</v>
      </c>
      <c r="P912" t="str">
        <f t="shared" si="328"/>
        <v>Flop</v>
      </c>
      <c r="Q912" t="s">
        <v>4886</v>
      </c>
      <c r="R912" t="str">
        <f t="shared" si="329"/>
        <v>Drama</v>
      </c>
      <c r="S912">
        <f t="shared" si="330"/>
        <v>3</v>
      </c>
      <c r="T912" t="s">
        <v>68</v>
      </c>
      <c r="U912" t="s">
        <v>4887</v>
      </c>
      <c r="V912">
        <v>18310</v>
      </c>
      <c r="W912" t="str">
        <f t="shared" si="331"/>
        <v>Low</v>
      </c>
      <c r="X912">
        <v>26334</v>
      </c>
      <c r="Y912" t="str">
        <f t="shared" si="332"/>
        <v>Medium</v>
      </c>
      <c r="Z912" t="s">
        <v>4888</v>
      </c>
      <c r="AA912">
        <v>1</v>
      </c>
      <c r="AB912" t="str">
        <f t="shared" si="333"/>
        <v>Solo Star Poster</v>
      </c>
      <c r="AC912" t="s">
        <v>4889</v>
      </c>
      <c r="AD912" t="s">
        <v>4890</v>
      </c>
      <c r="AE912">
        <v>63</v>
      </c>
      <c r="AF912" t="str">
        <f t="shared" si="334"/>
        <v>Very Low</v>
      </c>
      <c r="AG912" t="s">
        <v>9</v>
      </c>
      <c r="AH912" t="s">
        <v>10</v>
      </c>
      <c r="AI912" t="s">
        <v>11</v>
      </c>
      <c r="AJ912" t="str">
        <f t="shared" si="335"/>
        <v>Teen</v>
      </c>
      <c r="AK912">
        <v>55000000</v>
      </c>
      <c r="AL912" t="str">
        <f t="shared" si="336"/>
        <v>Medium Budget</v>
      </c>
      <c r="AM912">
        <v>2007</v>
      </c>
      <c r="AN912">
        <f t="shared" si="337"/>
        <v>18</v>
      </c>
      <c r="AO912" t="str">
        <f t="shared" si="338"/>
        <v>Old Classic</v>
      </c>
      <c r="AP912">
        <v>3000</v>
      </c>
      <c r="AQ912" t="str">
        <f t="shared" si="339"/>
        <v>Low</v>
      </c>
      <c r="AR912">
        <v>5.9</v>
      </c>
      <c r="AS912" t="str">
        <f t="shared" si="340"/>
        <v>Below Average</v>
      </c>
      <c r="AT912">
        <v>2.35</v>
      </c>
      <c r="AU912" t="str">
        <f t="shared" si="341"/>
        <v>Cinematic Widescreen</v>
      </c>
      <c r="AV912">
        <v>672</v>
      </c>
      <c r="AW912" t="str">
        <f t="shared" si="342"/>
        <v>Very Low</v>
      </c>
    </row>
    <row r="913" spans="1:49" x14ac:dyDescent="0.3">
      <c r="A913" t="s">
        <v>0</v>
      </c>
      <c r="B913" t="s">
        <v>360</v>
      </c>
      <c r="C913">
        <v>194</v>
      </c>
      <c r="D913" t="str">
        <f t="shared" si="322"/>
        <v>Low</v>
      </c>
      <c r="E913">
        <v>141</v>
      </c>
      <c r="F913" t="str">
        <f t="shared" si="323"/>
        <v>2h 21m</v>
      </c>
      <c r="G913" t="str">
        <f t="shared" si="324"/>
        <v>Long Movie</v>
      </c>
      <c r="H913">
        <v>14000</v>
      </c>
      <c r="I913" t="str">
        <f t="shared" si="325"/>
        <v>Medium</v>
      </c>
      <c r="J913">
        <v>3000</v>
      </c>
      <c r="K913" t="str">
        <f t="shared" si="326"/>
        <v>Low</v>
      </c>
      <c r="L913" t="s">
        <v>293</v>
      </c>
      <c r="M913">
        <v>29000</v>
      </c>
      <c r="N913" t="str">
        <f t="shared" si="327"/>
        <v>Medium</v>
      </c>
      <c r="O913">
        <v>164435221</v>
      </c>
      <c r="P913" t="str">
        <f t="shared" si="328"/>
        <v>Hit</v>
      </c>
      <c r="Q913" t="s">
        <v>1697</v>
      </c>
      <c r="R913" t="str">
        <f t="shared" si="329"/>
        <v>Biography</v>
      </c>
      <c r="S913">
        <f t="shared" si="330"/>
        <v>3</v>
      </c>
      <c r="T913" t="s">
        <v>186</v>
      </c>
      <c r="U913" t="s">
        <v>4891</v>
      </c>
      <c r="V913">
        <v>525801</v>
      </c>
      <c r="W913" t="str">
        <f t="shared" si="331"/>
        <v>Very High</v>
      </c>
      <c r="X913">
        <v>48153</v>
      </c>
      <c r="Y913" t="str">
        <f t="shared" si="332"/>
        <v>Medium</v>
      </c>
      <c r="Z913" t="s">
        <v>721</v>
      </c>
      <c r="AA913">
        <v>0</v>
      </c>
      <c r="AB913" t="str">
        <f t="shared" si="333"/>
        <v>Symbolic Poster</v>
      </c>
      <c r="AC913" t="s">
        <v>4892</v>
      </c>
      <c r="AD913" t="s">
        <v>4893</v>
      </c>
      <c r="AE913">
        <v>667</v>
      </c>
      <c r="AF913" t="str">
        <f t="shared" si="334"/>
        <v>Low</v>
      </c>
      <c r="AG913" t="s">
        <v>9</v>
      </c>
      <c r="AH913" t="s">
        <v>10</v>
      </c>
      <c r="AI913" t="s">
        <v>11</v>
      </c>
      <c r="AJ913" t="str">
        <f t="shared" si="335"/>
        <v>Teen</v>
      </c>
      <c r="AK913">
        <v>52000000</v>
      </c>
      <c r="AL913" t="str">
        <f t="shared" si="336"/>
        <v>Medium Budget</v>
      </c>
      <c r="AM913">
        <v>2002</v>
      </c>
      <c r="AN913">
        <f t="shared" si="337"/>
        <v>23</v>
      </c>
      <c r="AO913" t="str">
        <f t="shared" si="338"/>
        <v>Old Classic</v>
      </c>
      <c r="AP913">
        <v>15000</v>
      </c>
      <c r="AQ913" t="str">
        <f t="shared" si="339"/>
        <v>Medium</v>
      </c>
      <c r="AR913">
        <v>8</v>
      </c>
      <c r="AS913" t="str">
        <f t="shared" si="340"/>
        <v>Excellent</v>
      </c>
      <c r="AT913">
        <v>1.85</v>
      </c>
      <c r="AU913" t="str">
        <f t="shared" si="341"/>
        <v>HDTV / Widescreen</v>
      </c>
      <c r="AV913">
        <v>15000</v>
      </c>
      <c r="AW913" t="str">
        <f t="shared" si="342"/>
        <v>Medium</v>
      </c>
    </row>
    <row r="914" spans="1:49" x14ac:dyDescent="0.3">
      <c r="A914" t="s">
        <v>0</v>
      </c>
      <c r="B914" t="s">
        <v>2242</v>
      </c>
      <c r="C914">
        <v>558</v>
      </c>
      <c r="D914" t="str">
        <f t="shared" si="322"/>
        <v>High</v>
      </c>
      <c r="E914">
        <v>157</v>
      </c>
      <c r="F914" t="str">
        <f t="shared" si="323"/>
        <v>2h 37m</v>
      </c>
      <c r="G914" t="str">
        <f t="shared" si="324"/>
        <v>Long Movie</v>
      </c>
      <c r="H914">
        <v>0</v>
      </c>
      <c r="I914" t="str">
        <f t="shared" si="325"/>
        <v>Very Low</v>
      </c>
      <c r="J914">
        <v>304</v>
      </c>
      <c r="K914" t="str">
        <f t="shared" si="326"/>
        <v>Very Low</v>
      </c>
      <c r="L914" t="s">
        <v>2778</v>
      </c>
      <c r="M914">
        <v>1000</v>
      </c>
      <c r="N914" t="str">
        <f t="shared" si="327"/>
        <v>Low</v>
      </c>
      <c r="O914">
        <v>95720716</v>
      </c>
      <c r="P914" t="str">
        <f t="shared" si="328"/>
        <v>Hit</v>
      </c>
      <c r="Q914" t="s">
        <v>2790</v>
      </c>
      <c r="R914" t="str">
        <f t="shared" si="329"/>
        <v>Drama</v>
      </c>
      <c r="S914">
        <f t="shared" si="330"/>
        <v>3</v>
      </c>
      <c r="T914" t="s">
        <v>1374</v>
      </c>
      <c r="U914" t="s">
        <v>4894</v>
      </c>
      <c r="V914">
        <v>216032</v>
      </c>
      <c r="W914" t="str">
        <f t="shared" si="331"/>
        <v>High</v>
      </c>
      <c r="X914">
        <v>2759</v>
      </c>
      <c r="Y914" t="str">
        <f t="shared" si="332"/>
        <v>Low</v>
      </c>
      <c r="Z914" t="s">
        <v>4895</v>
      </c>
      <c r="AA914">
        <v>0</v>
      </c>
      <c r="AB914" t="str">
        <f t="shared" si="333"/>
        <v>Symbolic Poster</v>
      </c>
      <c r="AC914" t="s">
        <v>4896</v>
      </c>
      <c r="AD914" t="s">
        <v>4897</v>
      </c>
      <c r="AE914">
        <v>640</v>
      </c>
      <c r="AF914" t="str">
        <f t="shared" si="334"/>
        <v>Low</v>
      </c>
      <c r="AG914" t="s">
        <v>9</v>
      </c>
      <c r="AH914" t="s">
        <v>10</v>
      </c>
      <c r="AI914" t="s">
        <v>556</v>
      </c>
      <c r="AJ914" t="str">
        <f t="shared" si="335"/>
        <v>Adult</v>
      </c>
      <c r="AK914">
        <v>40000000</v>
      </c>
      <c r="AL914" t="str">
        <f t="shared" si="336"/>
        <v>Medium Budget</v>
      </c>
      <c r="AM914">
        <v>2012</v>
      </c>
      <c r="AN914">
        <f t="shared" si="337"/>
        <v>13</v>
      </c>
      <c r="AO914" t="str">
        <f t="shared" si="338"/>
        <v>Modern Classic</v>
      </c>
      <c r="AP914">
        <v>1000</v>
      </c>
      <c r="AQ914" t="str">
        <f t="shared" si="339"/>
        <v>Very Low</v>
      </c>
      <c r="AR914">
        <v>7.4</v>
      </c>
      <c r="AS914" t="str">
        <f t="shared" si="340"/>
        <v>Good</v>
      </c>
      <c r="AT914">
        <v>1.85</v>
      </c>
      <c r="AU914" t="str">
        <f t="shared" si="341"/>
        <v>HDTV / Widescreen</v>
      </c>
      <c r="AV914">
        <v>39000</v>
      </c>
      <c r="AW914" t="str">
        <f t="shared" si="342"/>
        <v>Medium</v>
      </c>
    </row>
    <row r="915" spans="1:49" x14ac:dyDescent="0.3">
      <c r="A915" t="s">
        <v>0</v>
      </c>
      <c r="B915" t="s">
        <v>1136</v>
      </c>
      <c r="C915">
        <v>183</v>
      </c>
      <c r="D915" t="str">
        <f t="shared" si="322"/>
        <v>Low</v>
      </c>
      <c r="E915">
        <v>106</v>
      </c>
      <c r="F915" t="str">
        <f t="shared" si="323"/>
        <v>1h 46m</v>
      </c>
      <c r="G915" t="str">
        <f t="shared" si="324"/>
        <v>Standard Movie</v>
      </c>
      <c r="H915">
        <v>235</v>
      </c>
      <c r="I915" t="str">
        <f t="shared" si="325"/>
        <v>Very Low</v>
      </c>
      <c r="J915">
        <v>931</v>
      </c>
      <c r="K915" t="str">
        <f t="shared" si="326"/>
        <v>Very Low</v>
      </c>
      <c r="L915" t="s">
        <v>981</v>
      </c>
      <c r="M915">
        <v>4000</v>
      </c>
      <c r="N915" t="str">
        <f t="shared" si="327"/>
        <v>Low</v>
      </c>
      <c r="O915">
        <v>118683135</v>
      </c>
      <c r="P915" t="str">
        <f t="shared" si="328"/>
        <v>Hit</v>
      </c>
      <c r="Q915" t="s">
        <v>1386</v>
      </c>
      <c r="R915" t="str">
        <f t="shared" si="329"/>
        <v>Comedy</v>
      </c>
      <c r="S915">
        <f t="shared" si="330"/>
        <v>3</v>
      </c>
      <c r="T915" t="s">
        <v>221</v>
      </c>
      <c r="U915" t="s">
        <v>4898</v>
      </c>
      <c r="V915">
        <v>102167</v>
      </c>
      <c r="W915" t="str">
        <f t="shared" si="331"/>
        <v>Medium</v>
      </c>
      <c r="X915">
        <v>8315</v>
      </c>
      <c r="Y915" t="str">
        <f t="shared" si="332"/>
        <v>Low</v>
      </c>
      <c r="Z915" t="s">
        <v>4899</v>
      </c>
      <c r="AA915">
        <v>1</v>
      </c>
      <c r="AB915" t="str">
        <f t="shared" si="333"/>
        <v>Solo Star Poster</v>
      </c>
      <c r="AC915" t="s">
        <v>4900</v>
      </c>
      <c r="AD915" t="s">
        <v>4901</v>
      </c>
      <c r="AE915">
        <v>483</v>
      </c>
      <c r="AF915" t="str">
        <f t="shared" si="334"/>
        <v>Very Low</v>
      </c>
      <c r="AG915" t="s">
        <v>9</v>
      </c>
      <c r="AH915" t="s">
        <v>10</v>
      </c>
      <c r="AI915" t="s">
        <v>11</v>
      </c>
      <c r="AJ915" t="str">
        <f t="shared" si="335"/>
        <v>Teen</v>
      </c>
      <c r="AK915">
        <v>52000000</v>
      </c>
      <c r="AL915" t="str">
        <f t="shared" si="336"/>
        <v>Medium Budget</v>
      </c>
      <c r="AM915">
        <v>2006</v>
      </c>
      <c r="AN915">
        <f t="shared" si="337"/>
        <v>19</v>
      </c>
      <c r="AO915" t="str">
        <f t="shared" si="338"/>
        <v>Old Classic</v>
      </c>
      <c r="AP915">
        <v>957</v>
      </c>
      <c r="AQ915" t="str">
        <f t="shared" si="339"/>
        <v>Very Low</v>
      </c>
      <c r="AR915">
        <v>5.8</v>
      </c>
      <c r="AS915" t="str">
        <f t="shared" si="340"/>
        <v>Below Average</v>
      </c>
      <c r="AT915">
        <v>1.85</v>
      </c>
      <c r="AU915" t="str">
        <f t="shared" si="341"/>
        <v>HDTV / Widescreen</v>
      </c>
      <c r="AV915">
        <v>0</v>
      </c>
      <c r="AW915" t="str">
        <f t="shared" si="342"/>
        <v>Very Low</v>
      </c>
    </row>
    <row r="916" spans="1:49" x14ac:dyDescent="0.3">
      <c r="A916" t="s">
        <v>0</v>
      </c>
      <c r="B916" t="s">
        <v>4902</v>
      </c>
      <c r="C916">
        <v>238</v>
      </c>
      <c r="D916" t="str">
        <f t="shared" si="322"/>
        <v>Medium</v>
      </c>
      <c r="E916">
        <v>108</v>
      </c>
      <c r="F916" t="str">
        <f t="shared" si="323"/>
        <v>1h 48m</v>
      </c>
      <c r="G916" t="str">
        <f t="shared" si="324"/>
        <v>Standard Movie</v>
      </c>
      <c r="H916">
        <v>58</v>
      </c>
      <c r="I916" t="str">
        <f t="shared" si="325"/>
        <v>Very Low</v>
      </c>
      <c r="J916">
        <v>838</v>
      </c>
      <c r="K916" t="str">
        <f t="shared" si="326"/>
        <v>Very Low</v>
      </c>
      <c r="L916" t="s">
        <v>2348</v>
      </c>
      <c r="M916">
        <v>14000</v>
      </c>
      <c r="N916" t="str">
        <f t="shared" si="327"/>
        <v>Medium</v>
      </c>
      <c r="O916">
        <v>143704210</v>
      </c>
      <c r="P916" t="str">
        <f t="shared" si="328"/>
        <v>Hit</v>
      </c>
      <c r="Q916" t="s">
        <v>4903</v>
      </c>
      <c r="R916" t="str">
        <f t="shared" si="329"/>
        <v>Comedy</v>
      </c>
      <c r="S916">
        <f t="shared" si="330"/>
        <v>4</v>
      </c>
      <c r="T916" t="s">
        <v>407</v>
      </c>
      <c r="U916" t="s">
        <v>4904</v>
      </c>
      <c r="V916">
        <v>145974</v>
      </c>
      <c r="W916" t="str">
        <f t="shared" si="331"/>
        <v>Medium</v>
      </c>
      <c r="X916">
        <v>26002</v>
      </c>
      <c r="Y916" t="str">
        <f t="shared" si="332"/>
        <v>Medium</v>
      </c>
      <c r="Z916" t="s">
        <v>376</v>
      </c>
      <c r="AA916">
        <v>1</v>
      </c>
      <c r="AB916" t="str">
        <f t="shared" si="333"/>
        <v>Solo Star Poster</v>
      </c>
      <c r="AC916" t="s">
        <v>4905</v>
      </c>
      <c r="AD916" t="s">
        <v>4906</v>
      </c>
      <c r="AE916">
        <v>611</v>
      </c>
      <c r="AF916" t="str">
        <f t="shared" si="334"/>
        <v>Low</v>
      </c>
      <c r="AG916" t="s">
        <v>9</v>
      </c>
      <c r="AH916" t="s">
        <v>10</v>
      </c>
      <c r="AI916" t="s">
        <v>11</v>
      </c>
      <c r="AJ916" t="str">
        <f t="shared" si="335"/>
        <v>Teen</v>
      </c>
      <c r="AK916">
        <v>52000000</v>
      </c>
      <c r="AL916" t="str">
        <f t="shared" si="336"/>
        <v>Medium Budget</v>
      </c>
      <c r="AM916">
        <v>2008</v>
      </c>
      <c r="AN916">
        <f t="shared" si="337"/>
        <v>17</v>
      </c>
      <c r="AO916" t="str">
        <f t="shared" si="338"/>
        <v>Old Classic</v>
      </c>
      <c r="AP916">
        <v>11000</v>
      </c>
      <c r="AQ916" t="str">
        <f t="shared" si="339"/>
        <v>Medium</v>
      </c>
      <c r="AR916">
        <v>6.3</v>
      </c>
      <c r="AS916" t="str">
        <f t="shared" si="340"/>
        <v>Average</v>
      </c>
      <c r="AT916">
        <v>2.35</v>
      </c>
      <c r="AU916" t="str">
        <f t="shared" si="341"/>
        <v>Cinematic Widescreen</v>
      </c>
      <c r="AV916">
        <v>10000</v>
      </c>
      <c r="AW916" t="str">
        <f t="shared" si="342"/>
        <v>Low</v>
      </c>
    </row>
    <row r="917" spans="1:49" x14ac:dyDescent="0.3">
      <c r="A917" t="s">
        <v>0</v>
      </c>
      <c r="B917" t="s">
        <v>3274</v>
      </c>
      <c r="C917">
        <v>186</v>
      </c>
      <c r="D917" t="str">
        <f t="shared" si="322"/>
        <v>Low</v>
      </c>
      <c r="E917">
        <v>125</v>
      </c>
      <c r="F917" t="str">
        <f t="shared" si="323"/>
        <v>2h 5m</v>
      </c>
      <c r="G917" t="str">
        <f t="shared" si="324"/>
        <v>Long Movie</v>
      </c>
      <c r="H917">
        <v>0</v>
      </c>
      <c r="I917" t="str">
        <f t="shared" si="325"/>
        <v>Very Low</v>
      </c>
      <c r="J917">
        <v>11000</v>
      </c>
      <c r="K917" t="str">
        <f t="shared" si="326"/>
        <v>Medium</v>
      </c>
      <c r="L917" t="s">
        <v>1078</v>
      </c>
      <c r="M917">
        <v>14000</v>
      </c>
      <c r="N917" t="str">
        <f t="shared" si="327"/>
        <v>Medium</v>
      </c>
      <c r="O917">
        <v>110476776</v>
      </c>
      <c r="P917" t="str">
        <f t="shared" si="328"/>
        <v>Hit</v>
      </c>
      <c r="Q917" t="s">
        <v>1652</v>
      </c>
      <c r="R917" t="str">
        <f t="shared" si="329"/>
        <v>Comedy</v>
      </c>
      <c r="S917">
        <f t="shared" si="330"/>
        <v>2</v>
      </c>
      <c r="T917" t="s">
        <v>625</v>
      </c>
      <c r="U917" t="s">
        <v>4907</v>
      </c>
      <c r="V917">
        <v>95437</v>
      </c>
      <c r="W917" t="str">
        <f t="shared" si="331"/>
        <v>Medium</v>
      </c>
      <c r="X917">
        <v>45696</v>
      </c>
      <c r="Y917" t="str">
        <f t="shared" si="332"/>
        <v>Medium</v>
      </c>
      <c r="Z917" t="s">
        <v>228</v>
      </c>
      <c r="AA917">
        <v>12</v>
      </c>
      <c r="AB917" t="str">
        <f t="shared" si="333"/>
        <v>Ensemble Poster</v>
      </c>
      <c r="AC917" t="s">
        <v>4908</v>
      </c>
      <c r="AD917" t="s">
        <v>4909</v>
      </c>
      <c r="AE917">
        <v>211</v>
      </c>
      <c r="AF917" t="str">
        <f t="shared" si="334"/>
        <v>Very Low</v>
      </c>
      <c r="AG917" t="s">
        <v>9</v>
      </c>
      <c r="AH917" t="s">
        <v>10</v>
      </c>
      <c r="AI917" t="s">
        <v>11</v>
      </c>
      <c r="AJ917" t="str">
        <f t="shared" si="335"/>
        <v>Teen</v>
      </c>
      <c r="AK917">
        <v>52000000</v>
      </c>
      <c r="AL917" t="str">
        <f t="shared" si="336"/>
        <v>Medium Budget</v>
      </c>
      <c r="AM917">
        <v>2010</v>
      </c>
      <c r="AN917">
        <f t="shared" si="337"/>
        <v>15</v>
      </c>
      <c r="AO917" t="str">
        <f t="shared" si="338"/>
        <v>Modern Classic</v>
      </c>
      <c r="AP917">
        <v>12000</v>
      </c>
      <c r="AQ917" t="str">
        <f t="shared" si="339"/>
        <v>Medium</v>
      </c>
      <c r="AR917">
        <v>5.7</v>
      </c>
      <c r="AS917" t="str">
        <f t="shared" si="340"/>
        <v>Below Average</v>
      </c>
      <c r="AT917">
        <v>1.85</v>
      </c>
      <c r="AU917" t="str">
        <f t="shared" si="341"/>
        <v>HDTV / Widescreen</v>
      </c>
      <c r="AV917">
        <v>9000</v>
      </c>
      <c r="AW917" t="str">
        <f t="shared" si="342"/>
        <v>Low</v>
      </c>
    </row>
    <row r="918" spans="1:49" x14ac:dyDescent="0.3">
      <c r="A918" t="s">
        <v>0</v>
      </c>
      <c r="B918" t="s">
        <v>4910</v>
      </c>
      <c r="C918">
        <v>144</v>
      </c>
      <c r="D918" t="str">
        <f t="shared" si="322"/>
        <v>Low</v>
      </c>
      <c r="E918">
        <v>107</v>
      </c>
      <c r="F918" t="str">
        <f t="shared" si="323"/>
        <v>1h 47m</v>
      </c>
      <c r="G918" t="str">
        <f t="shared" si="324"/>
        <v>Standard Movie</v>
      </c>
      <c r="H918">
        <v>422</v>
      </c>
      <c r="I918" t="str">
        <f t="shared" si="325"/>
        <v>Very Low</v>
      </c>
      <c r="J918">
        <v>379</v>
      </c>
      <c r="K918" t="str">
        <f t="shared" si="326"/>
        <v>Very Low</v>
      </c>
      <c r="L918" t="s">
        <v>4911</v>
      </c>
      <c r="M918">
        <v>631</v>
      </c>
      <c r="N918" t="str">
        <f t="shared" si="327"/>
        <v>Low</v>
      </c>
      <c r="O918">
        <v>80270227</v>
      </c>
      <c r="P918" t="str">
        <f t="shared" si="328"/>
        <v>Hit</v>
      </c>
      <c r="Q918" t="s">
        <v>1599</v>
      </c>
      <c r="R918" t="str">
        <f t="shared" si="329"/>
        <v>Action</v>
      </c>
      <c r="S918">
        <f t="shared" si="330"/>
        <v>3</v>
      </c>
      <c r="T918" t="s">
        <v>4912</v>
      </c>
      <c r="U918" t="s">
        <v>4913</v>
      </c>
      <c r="V918">
        <v>66382</v>
      </c>
      <c r="W918" t="str">
        <f t="shared" si="331"/>
        <v>Medium</v>
      </c>
      <c r="X918">
        <v>2297</v>
      </c>
      <c r="Y918" t="str">
        <f t="shared" si="332"/>
        <v>Low</v>
      </c>
      <c r="Z918" t="s">
        <v>4202</v>
      </c>
      <c r="AA918">
        <v>5</v>
      </c>
      <c r="AB918" t="str">
        <f t="shared" si="333"/>
        <v>Ensemble Poster</v>
      </c>
      <c r="AC918" t="s">
        <v>4914</v>
      </c>
      <c r="AD918" t="s">
        <v>4915</v>
      </c>
      <c r="AE918">
        <v>612</v>
      </c>
      <c r="AF918" t="str">
        <f t="shared" si="334"/>
        <v>Low</v>
      </c>
      <c r="AG918" t="s">
        <v>9</v>
      </c>
      <c r="AH918" t="s">
        <v>10</v>
      </c>
      <c r="AI918" t="s">
        <v>11</v>
      </c>
      <c r="AJ918" t="str">
        <f t="shared" si="335"/>
        <v>Teen</v>
      </c>
      <c r="AK918">
        <v>50000000</v>
      </c>
      <c r="AL918" t="str">
        <f t="shared" si="336"/>
        <v>Medium Budget</v>
      </c>
      <c r="AM918">
        <v>2005</v>
      </c>
      <c r="AN918">
        <f t="shared" si="337"/>
        <v>20</v>
      </c>
      <c r="AO918" t="str">
        <f t="shared" si="338"/>
        <v>Old Classic</v>
      </c>
      <c r="AP918">
        <v>534</v>
      </c>
      <c r="AQ918" t="str">
        <f t="shared" si="339"/>
        <v>Very Low</v>
      </c>
      <c r="AR918">
        <v>5.0999999999999996</v>
      </c>
      <c r="AS918" t="str">
        <f t="shared" si="340"/>
        <v>Below Average</v>
      </c>
      <c r="AT918">
        <v>2.35</v>
      </c>
      <c r="AU918" t="str">
        <f t="shared" si="341"/>
        <v>Cinematic Widescreen</v>
      </c>
      <c r="AV918">
        <v>0</v>
      </c>
      <c r="AW918" t="str">
        <f t="shared" si="342"/>
        <v>Very Low</v>
      </c>
    </row>
    <row r="919" spans="1:49" x14ac:dyDescent="0.3">
      <c r="A919" t="s">
        <v>0</v>
      </c>
      <c r="B919" t="s">
        <v>4916</v>
      </c>
      <c r="C919">
        <v>156</v>
      </c>
      <c r="D919" t="str">
        <f t="shared" si="322"/>
        <v>Low</v>
      </c>
      <c r="E919">
        <v>215</v>
      </c>
      <c r="F919" t="str">
        <f t="shared" si="323"/>
        <v>3h 35m</v>
      </c>
      <c r="G919" t="str">
        <f t="shared" si="324"/>
        <v>Epic</v>
      </c>
      <c r="H919">
        <v>0</v>
      </c>
      <c r="I919" t="str">
        <f t="shared" si="325"/>
        <v>Very Low</v>
      </c>
      <c r="J919">
        <v>463</v>
      </c>
      <c r="K919" t="str">
        <f t="shared" si="326"/>
        <v>Very Low</v>
      </c>
      <c r="L919" t="s">
        <v>2067</v>
      </c>
      <c r="M919">
        <v>648</v>
      </c>
      <c r="N919" t="str">
        <f t="shared" si="327"/>
        <v>Low</v>
      </c>
      <c r="O919">
        <v>36385763</v>
      </c>
      <c r="P919" t="str">
        <f t="shared" si="328"/>
        <v>Average</v>
      </c>
      <c r="Q919" t="s">
        <v>3367</v>
      </c>
      <c r="R919" t="str">
        <f t="shared" si="329"/>
        <v>Drama</v>
      </c>
      <c r="S919">
        <f t="shared" si="330"/>
        <v>2</v>
      </c>
      <c r="T919" t="s">
        <v>619</v>
      </c>
      <c r="U919" t="s">
        <v>4917</v>
      </c>
      <c r="V919">
        <v>138941</v>
      </c>
      <c r="W919" t="str">
        <f t="shared" si="331"/>
        <v>Medium</v>
      </c>
      <c r="X919">
        <v>1937</v>
      </c>
      <c r="Y919" t="str">
        <f t="shared" si="332"/>
        <v>Low</v>
      </c>
      <c r="Z919" t="s">
        <v>4918</v>
      </c>
      <c r="AA919">
        <v>0</v>
      </c>
      <c r="AB919" t="str">
        <f t="shared" si="333"/>
        <v>Symbolic Poster</v>
      </c>
      <c r="AC919" t="s">
        <v>4919</v>
      </c>
      <c r="AD919" t="s">
        <v>4920</v>
      </c>
      <c r="AE919">
        <v>1448</v>
      </c>
      <c r="AF919" t="str">
        <f t="shared" si="334"/>
        <v>Low</v>
      </c>
      <c r="AG919" t="s">
        <v>9</v>
      </c>
      <c r="AH919" t="s">
        <v>10</v>
      </c>
      <c r="AI919" t="s">
        <v>556</v>
      </c>
      <c r="AJ919" t="str">
        <f t="shared" si="335"/>
        <v>Adult</v>
      </c>
      <c r="AK919">
        <v>52000000</v>
      </c>
      <c r="AL919" t="str">
        <f t="shared" si="336"/>
        <v>Medium Budget</v>
      </c>
      <c r="AM919">
        <v>1998</v>
      </c>
      <c r="AN919">
        <f t="shared" si="337"/>
        <v>27</v>
      </c>
      <c r="AO919" t="str">
        <f t="shared" si="338"/>
        <v>Old Classic</v>
      </c>
      <c r="AP919">
        <v>568</v>
      </c>
      <c r="AQ919" t="str">
        <f t="shared" si="339"/>
        <v>Very Low</v>
      </c>
      <c r="AR919">
        <v>7.6</v>
      </c>
      <c r="AS919" t="str">
        <f t="shared" si="340"/>
        <v>Good</v>
      </c>
      <c r="AT919">
        <v>2.35</v>
      </c>
      <c r="AU919" t="str">
        <f t="shared" si="341"/>
        <v>Cinematic Widescreen</v>
      </c>
      <c r="AV919">
        <v>0</v>
      </c>
      <c r="AW919" t="str">
        <f t="shared" si="342"/>
        <v>Very Low</v>
      </c>
    </row>
    <row r="920" spans="1:49" x14ac:dyDescent="0.3">
      <c r="A920" t="s">
        <v>0</v>
      </c>
      <c r="B920" t="s">
        <v>4921</v>
      </c>
      <c r="C920">
        <v>215</v>
      </c>
      <c r="D920" t="str">
        <f t="shared" si="322"/>
        <v>Medium</v>
      </c>
      <c r="E920">
        <v>118</v>
      </c>
      <c r="F920" t="str">
        <f t="shared" si="323"/>
        <v>1h 58m</v>
      </c>
      <c r="G920" t="str">
        <f t="shared" si="324"/>
        <v>Standard Movie</v>
      </c>
      <c r="H920">
        <v>71</v>
      </c>
      <c r="I920" t="str">
        <f t="shared" si="325"/>
        <v>Very Low</v>
      </c>
      <c r="J920">
        <v>634</v>
      </c>
      <c r="K920" t="str">
        <f t="shared" si="326"/>
        <v>Very Low</v>
      </c>
      <c r="L920" t="s">
        <v>271</v>
      </c>
      <c r="M920">
        <v>16000</v>
      </c>
      <c r="N920" t="str">
        <f t="shared" si="327"/>
        <v>Medium</v>
      </c>
      <c r="O920">
        <v>37035845</v>
      </c>
      <c r="P920" t="str">
        <f t="shared" si="328"/>
        <v>Average</v>
      </c>
      <c r="Q920" t="s">
        <v>2757</v>
      </c>
      <c r="R920" t="str">
        <f t="shared" si="329"/>
        <v>Comedy</v>
      </c>
      <c r="S920">
        <f t="shared" si="330"/>
        <v>2</v>
      </c>
      <c r="T920" t="s">
        <v>286</v>
      </c>
      <c r="U920" t="s">
        <v>4922</v>
      </c>
      <c r="V920">
        <v>136680</v>
      </c>
      <c r="W920" t="str">
        <f t="shared" si="331"/>
        <v>Medium</v>
      </c>
      <c r="X920">
        <v>28045</v>
      </c>
      <c r="Y920" t="str">
        <f t="shared" si="332"/>
        <v>Medium</v>
      </c>
      <c r="Z920" t="s">
        <v>4923</v>
      </c>
      <c r="AA920">
        <v>2</v>
      </c>
      <c r="AB920" t="str">
        <f t="shared" si="333"/>
        <v>Duo/Trio Poster</v>
      </c>
      <c r="AC920" t="s">
        <v>4924</v>
      </c>
      <c r="AD920" t="s">
        <v>4925</v>
      </c>
      <c r="AE920">
        <v>149</v>
      </c>
      <c r="AF920" t="str">
        <f t="shared" si="334"/>
        <v>Very Low</v>
      </c>
      <c r="AG920" t="s">
        <v>9</v>
      </c>
      <c r="AH920" t="s">
        <v>10</v>
      </c>
      <c r="AI920" t="s">
        <v>556</v>
      </c>
      <c r="AJ920" t="str">
        <f t="shared" si="335"/>
        <v>Adult</v>
      </c>
      <c r="AK920">
        <v>52000000</v>
      </c>
      <c r="AL920" t="str">
        <f t="shared" si="336"/>
        <v>Medium Budget</v>
      </c>
      <c r="AM920">
        <v>2011</v>
      </c>
      <c r="AN920">
        <f t="shared" si="337"/>
        <v>14</v>
      </c>
      <c r="AO920" t="str">
        <f t="shared" si="338"/>
        <v>Modern Classic</v>
      </c>
      <c r="AP920">
        <v>10000</v>
      </c>
      <c r="AQ920" t="str">
        <f t="shared" si="339"/>
        <v>Low</v>
      </c>
      <c r="AR920">
        <v>6.4</v>
      </c>
      <c r="AS920" t="str">
        <f t="shared" si="340"/>
        <v>Average</v>
      </c>
      <c r="AT920">
        <v>2.35</v>
      </c>
      <c r="AU920" t="str">
        <f t="shared" si="341"/>
        <v>Cinematic Widescreen</v>
      </c>
      <c r="AV920">
        <v>13000</v>
      </c>
      <c r="AW920" t="str">
        <f t="shared" si="342"/>
        <v>Medium</v>
      </c>
    </row>
    <row r="921" spans="1:49" x14ac:dyDescent="0.3">
      <c r="A921" t="s">
        <v>0</v>
      </c>
      <c r="B921" t="s">
        <v>4926</v>
      </c>
      <c r="C921">
        <v>140</v>
      </c>
      <c r="D921" t="str">
        <f t="shared" si="322"/>
        <v>Low</v>
      </c>
      <c r="E921">
        <v>118</v>
      </c>
      <c r="F921" t="str">
        <f t="shared" si="323"/>
        <v>1h 58m</v>
      </c>
      <c r="G921" t="str">
        <f t="shared" si="324"/>
        <v>Standard Movie</v>
      </c>
      <c r="H921">
        <v>869</v>
      </c>
      <c r="I921" t="str">
        <f t="shared" si="325"/>
        <v>Very Low</v>
      </c>
      <c r="J921">
        <v>21</v>
      </c>
      <c r="K921" t="str">
        <f t="shared" si="326"/>
        <v>Very Low</v>
      </c>
      <c r="L921" t="s">
        <v>4927</v>
      </c>
      <c r="M921">
        <v>134</v>
      </c>
      <c r="N921" t="str">
        <f t="shared" si="327"/>
        <v>Low</v>
      </c>
      <c r="O921">
        <v>34580635</v>
      </c>
      <c r="P921" t="str">
        <f t="shared" si="328"/>
        <v>Average</v>
      </c>
      <c r="Q921" t="s">
        <v>4138</v>
      </c>
      <c r="R921" t="str">
        <f t="shared" si="329"/>
        <v>Biography</v>
      </c>
      <c r="S921">
        <f t="shared" si="330"/>
        <v>3</v>
      </c>
      <c r="T921" t="s">
        <v>4928</v>
      </c>
      <c r="U921" t="s">
        <v>4929</v>
      </c>
      <c r="V921">
        <v>100743</v>
      </c>
      <c r="W921" t="str">
        <f t="shared" si="331"/>
        <v>Medium</v>
      </c>
      <c r="X921">
        <v>209</v>
      </c>
      <c r="Y921" t="str">
        <f t="shared" si="332"/>
        <v>Very Low</v>
      </c>
      <c r="Z921" t="s">
        <v>4930</v>
      </c>
      <c r="AA921">
        <v>1</v>
      </c>
      <c r="AB921" t="str">
        <f t="shared" si="333"/>
        <v>Solo Star Poster</v>
      </c>
      <c r="AC921" t="s">
        <v>4931</v>
      </c>
      <c r="AD921" t="s">
        <v>4932</v>
      </c>
      <c r="AE921">
        <v>549</v>
      </c>
      <c r="AF921" t="str">
        <f t="shared" si="334"/>
        <v>Low</v>
      </c>
      <c r="AG921" t="s">
        <v>9</v>
      </c>
      <c r="AH921" t="s">
        <v>28</v>
      </c>
      <c r="AI921" t="s">
        <v>556</v>
      </c>
      <c r="AJ921" t="str">
        <f t="shared" si="335"/>
        <v>Adult</v>
      </c>
      <c r="AK921">
        <v>52000000</v>
      </c>
      <c r="AL921" t="str">
        <f t="shared" si="336"/>
        <v>Medium Budget</v>
      </c>
      <c r="AM921">
        <v>1999</v>
      </c>
      <c r="AN921">
        <f t="shared" si="337"/>
        <v>26</v>
      </c>
      <c r="AO921" t="str">
        <f t="shared" si="338"/>
        <v>Old Classic</v>
      </c>
      <c r="AP921">
        <v>27</v>
      </c>
      <c r="AQ921" t="str">
        <f t="shared" si="339"/>
        <v>Very Low</v>
      </c>
      <c r="AR921">
        <v>7.4</v>
      </c>
      <c r="AS921" t="str">
        <f t="shared" si="340"/>
        <v>Good</v>
      </c>
      <c r="AT921">
        <v>2.35</v>
      </c>
      <c r="AU921" t="str">
        <f t="shared" si="341"/>
        <v>Cinematic Widescreen</v>
      </c>
      <c r="AV921">
        <v>0</v>
      </c>
      <c r="AW921" t="str">
        <f t="shared" si="342"/>
        <v>Very Low</v>
      </c>
    </row>
    <row r="922" spans="1:49" x14ac:dyDescent="0.3">
      <c r="A922" t="s">
        <v>0</v>
      </c>
      <c r="B922" t="s">
        <v>458</v>
      </c>
      <c r="C922">
        <v>133</v>
      </c>
      <c r="D922" t="str">
        <f t="shared" si="322"/>
        <v>Low</v>
      </c>
      <c r="E922">
        <v>178</v>
      </c>
      <c r="F922" t="str">
        <f t="shared" si="323"/>
        <v>2h 58m</v>
      </c>
      <c r="G922" t="str">
        <f t="shared" si="324"/>
        <v>Long Movie</v>
      </c>
      <c r="H922">
        <v>17000</v>
      </c>
      <c r="I922" t="str">
        <f t="shared" si="325"/>
        <v>Medium</v>
      </c>
      <c r="J922">
        <v>574</v>
      </c>
      <c r="K922" t="str">
        <f t="shared" si="326"/>
        <v>Very Low</v>
      </c>
      <c r="L922" t="s">
        <v>295</v>
      </c>
      <c r="M922">
        <v>22000</v>
      </c>
      <c r="N922" t="str">
        <f t="shared" si="327"/>
        <v>Medium</v>
      </c>
      <c r="O922">
        <v>42438300</v>
      </c>
      <c r="P922" t="str">
        <f t="shared" si="328"/>
        <v>Average</v>
      </c>
      <c r="Q922" t="s">
        <v>1697</v>
      </c>
      <c r="R922" t="str">
        <f t="shared" si="329"/>
        <v>Biography</v>
      </c>
      <c r="S922">
        <f t="shared" si="330"/>
        <v>3</v>
      </c>
      <c r="T922" t="s">
        <v>1717</v>
      </c>
      <c r="U922" t="s">
        <v>4933</v>
      </c>
      <c r="V922">
        <v>333542</v>
      </c>
      <c r="W922" t="str">
        <f t="shared" si="331"/>
        <v>High</v>
      </c>
      <c r="X922">
        <v>24183</v>
      </c>
      <c r="Y922" t="str">
        <f t="shared" si="332"/>
        <v>Medium</v>
      </c>
      <c r="Z922" t="s">
        <v>3207</v>
      </c>
      <c r="AA922">
        <v>2</v>
      </c>
      <c r="AB922" t="str">
        <f t="shared" si="333"/>
        <v>Duo/Trio Poster</v>
      </c>
      <c r="AC922" t="s">
        <v>4934</v>
      </c>
      <c r="AD922" t="s">
        <v>4935</v>
      </c>
      <c r="AE922">
        <v>533</v>
      </c>
      <c r="AF922" t="str">
        <f t="shared" si="334"/>
        <v>Low</v>
      </c>
      <c r="AG922" t="s">
        <v>9</v>
      </c>
      <c r="AH922" t="s">
        <v>10</v>
      </c>
      <c r="AI922" t="s">
        <v>556</v>
      </c>
      <c r="AJ922" t="str">
        <f t="shared" si="335"/>
        <v>Adult</v>
      </c>
      <c r="AK922">
        <v>52000000</v>
      </c>
      <c r="AL922" t="str">
        <f t="shared" si="336"/>
        <v>Medium Budget</v>
      </c>
      <c r="AM922">
        <v>1995</v>
      </c>
      <c r="AN922">
        <f t="shared" si="337"/>
        <v>30</v>
      </c>
      <c r="AO922" t="str">
        <f t="shared" si="338"/>
        <v>Old Classic</v>
      </c>
      <c r="AP922">
        <v>721</v>
      </c>
      <c r="AQ922" t="str">
        <f t="shared" si="339"/>
        <v>Very Low</v>
      </c>
      <c r="AR922">
        <v>8.1999999999999993</v>
      </c>
      <c r="AS922" t="str">
        <f t="shared" si="340"/>
        <v>Excellent</v>
      </c>
      <c r="AT922">
        <v>2.35</v>
      </c>
      <c r="AU922" t="str">
        <f t="shared" si="341"/>
        <v>Cinematic Widescreen</v>
      </c>
      <c r="AV922">
        <v>11000</v>
      </c>
      <c r="AW922" t="str">
        <f t="shared" si="342"/>
        <v>Medium</v>
      </c>
    </row>
    <row r="923" spans="1:49" x14ac:dyDescent="0.3">
      <c r="A923" t="s">
        <v>0</v>
      </c>
      <c r="B923" t="s">
        <v>4936</v>
      </c>
      <c r="C923">
        <v>203</v>
      </c>
      <c r="D923" t="str">
        <f t="shared" si="322"/>
        <v>Medium</v>
      </c>
      <c r="E923">
        <v>92</v>
      </c>
      <c r="F923" t="str">
        <f t="shared" si="323"/>
        <v>1h 32m</v>
      </c>
      <c r="G923" t="str">
        <f t="shared" si="324"/>
        <v>Standard Movie</v>
      </c>
      <c r="H923">
        <v>180</v>
      </c>
      <c r="I923" t="str">
        <f t="shared" si="325"/>
        <v>Very Low</v>
      </c>
      <c r="J923">
        <v>75</v>
      </c>
      <c r="K923" t="str">
        <f t="shared" si="326"/>
        <v>Very Low</v>
      </c>
      <c r="L923" t="s">
        <v>4937</v>
      </c>
      <c r="M923">
        <v>211</v>
      </c>
      <c r="N923" t="str">
        <f t="shared" si="327"/>
        <v>Low</v>
      </c>
      <c r="O923">
        <v>23324666</v>
      </c>
      <c r="P923" t="str">
        <f t="shared" si="328"/>
        <v>Average</v>
      </c>
      <c r="Q923" t="s">
        <v>31</v>
      </c>
      <c r="R923" t="str">
        <f t="shared" si="329"/>
        <v>Action</v>
      </c>
      <c r="S923">
        <f t="shared" si="330"/>
        <v>2</v>
      </c>
      <c r="T923" t="s">
        <v>4938</v>
      </c>
      <c r="U923" t="s">
        <v>4939</v>
      </c>
      <c r="V923">
        <v>97775</v>
      </c>
      <c r="W923" t="str">
        <f t="shared" si="331"/>
        <v>Medium</v>
      </c>
      <c r="X923">
        <v>488</v>
      </c>
      <c r="Y923" t="str">
        <f t="shared" si="332"/>
        <v>Very Low</v>
      </c>
      <c r="Z923" t="s">
        <v>4940</v>
      </c>
      <c r="AA923">
        <v>1</v>
      </c>
      <c r="AB923" t="str">
        <f t="shared" si="333"/>
        <v>Solo Star Poster</v>
      </c>
      <c r="AC923" t="s">
        <v>4941</v>
      </c>
      <c r="AD923" t="s">
        <v>4942</v>
      </c>
      <c r="AE923">
        <v>211</v>
      </c>
      <c r="AF923" t="str">
        <f t="shared" si="334"/>
        <v>Very Low</v>
      </c>
      <c r="AG923" t="s">
        <v>9</v>
      </c>
      <c r="AH923" t="s">
        <v>1436</v>
      </c>
      <c r="AI923" t="s">
        <v>556</v>
      </c>
      <c r="AJ923" t="str">
        <f t="shared" si="335"/>
        <v>Adult</v>
      </c>
      <c r="AK923">
        <v>52000000</v>
      </c>
      <c r="AL923" t="str">
        <f t="shared" si="336"/>
        <v>Medium Budget</v>
      </c>
      <c r="AM923">
        <v>2010</v>
      </c>
      <c r="AN923">
        <f t="shared" si="337"/>
        <v>15</v>
      </c>
      <c r="AO923" t="str">
        <f t="shared" si="338"/>
        <v>Modern Classic</v>
      </c>
      <c r="AP923">
        <v>135</v>
      </c>
      <c r="AQ923" t="str">
        <f t="shared" si="339"/>
        <v>Very Low</v>
      </c>
      <c r="AR923">
        <v>6.5</v>
      </c>
      <c r="AS923" t="str">
        <f t="shared" si="340"/>
        <v>Average</v>
      </c>
      <c r="AT923">
        <v>2.35</v>
      </c>
      <c r="AU923" t="str">
        <f t="shared" si="341"/>
        <v>Cinematic Widescreen</v>
      </c>
      <c r="AV923">
        <v>0</v>
      </c>
      <c r="AW923" t="str">
        <f t="shared" si="342"/>
        <v>Very Low</v>
      </c>
    </row>
    <row r="924" spans="1:49" x14ac:dyDescent="0.3">
      <c r="A924" t="s">
        <v>0</v>
      </c>
      <c r="B924" t="s">
        <v>4943</v>
      </c>
      <c r="C924">
        <v>127</v>
      </c>
      <c r="D924" t="str">
        <f t="shared" si="322"/>
        <v>Low</v>
      </c>
      <c r="E924">
        <v>104</v>
      </c>
      <c r="F924" t="str">
        <f t="shared" si="323"/>
        <v>1h 44m</v>
      </c>
      <c r="G924" t="str">
        <f t="shared" si="324"/>
        <v>Standard Movie</v>
      </c>
      <c r="H924">
        <v>13</v>
      </c>
      <c r="I924" t="str">
        <f t="shared" si="325"/>
        <v>Very Low</v>
      </c>
      <c r="J924">
        <v>343</v>
      </c>
      <c r="K924" t="str">
        <f t="shared" si="326"/>
        <v>Very Low</v>
      </c>
      <c r="L924" t="s">
        <v>723</v>
      </c>
      <c r="M924">
        <v>961</v>
      </c>
      <c r="N924" t="str">
        <f t="shared" si="327"/>
        <v>Low</v>
      </c>
      <c r="O924">
        <v>23020488</v>
      </c>
      <c r="P924" t="str">
        <f t="shared" si="328"/>
        <v>Average</v>
      </c>
      <c r="Q924" t="s">
        <v>1229</v>
      </c>
      <c r="R924" t="str">
        <f t="shared" si="329"/>
        <v>Action</v>
      </c>
      <c r="S924">
        <f t="shared" si="330"/>
        <v>3</v>
      </c>
      <c r="T924" t="s">
        <v>719</v>
      </c>
      <c r="U924" t="s">
        <v>4944</v>
      </c>
      <c r="V924">
        <v>42324</v>
      </c>
      <c r="W924" t="str">
        <f t="shared" si="331"/>
        <v>Low</v>
      </c>
      <c r="X924">
        <v>2422</v>
      </c>
      <c r="Y924" t="str">
        <f t="shared" si="332"/>
        <v>Low</v>
      </c>
      <c r="Z924" t="s">
        <v>4945</v>
      </c>
      <c r="AA924">
        <v>3</v>
      </c>
      <c r="AB924" t="str">
        <f t="shared" si="333"/>
        <v>Duo/Trio Poster</v>
      </c>
      <c r="AC924" t="s">
        <v>4946</v>
      </c>
      <c r="AD924" t="s">
        <v>4947</v>
      </c>
      <c r="AE924">
        <v>180</v>
      </c>
      <c r="AF924" t="str">
        <f t="shared" si="334"/>
        <v>Very Low</v>
      </c>
      <c r="AG924" t="s">
        <v>9</v>
      </c>
      <c r="AH924" t="s">
        <v>10</v>
      </c>
      <c r="AI924" t="s">
        <v>11</v>
      </c>
      <c r="AJ924" t="str">
        <f t="shared" si="335"/>
        <v>Teen</v>
      </c>
      <c r="AK924">
        <v>52000000</v>
      </c>
      <c r="AL924" t="str">
        <f t="shared" si="336"/>
        <v>Medium Budget</v>
      </c>
      <c r="AM924">
        <v>2003</v>
      </c>
      <c r="AN924">
        <f t="shared" si="337"/>
        <v>22</v>
      </c>
      <c r="AO924" t="str">
        <f t="shared" si="338"/>
        <v>Old Classic</v>
      </c>
      <c r="AP924">
        <v>691</v>
      </c>
      <c r="AQ924" t="str">
        <f t="shared" si="339"/>
        <v>Very Low</v>
      </c>
      <c r="AR924">
        <v>5.5</v>
      </c>
      <c r="AS924" t="str">
        <f t="shared" si="340"/>
        <v>Below Average</v>
      </c>
      <c r="AT924">
        <v>2.35</v>
      </c>
      <c r="AU924" t="str">
        <f t="shared" si="341"/>
        <v>Cinematic Widescreen</v>
      </c>
      <c r="AV924">
        <v>846</v>
      </c>
      <c r="AW924" t="str">
        <f t="shared" si="342"/>
        <v>Very Low</v>
      </c>
    </row>
    <row r="925" spans="1:49" x14ac:dyDescent="0.3">
      <c r="A925" t="s">
        <v>0</v>
      </c>
      <c r="B925" t="s">
        <v>3465</v>
      </c>
      <c r="C925">
        <v>155</v>
      </c>
      <c r="D925" t="str">
        <f t="shared" si="322"/>
        <v>Low</v>
      </c>
      <c r="E925">
        <v>116</v>
      </c>
      <c r="F925" t="str">
        <f t="shared" si="323"/>
        <v>1h 56m</v>
      </c>
      <c r="G925" t="str">
        <f t="shared" si="324"/>
        <v>Standard Movie</v>
      </c>
      <c r="H925">
        <v>101</v>
      </c>
      <c r="I925" t="str">
        <f t="shared" si="325"/>
        <v>Very Low</v>
      </c>
      <c r="J925">
        <v>79</v>
      </c>
      <c r="K925" t="str">
        <f t="shared" si="326"/>
        <v>Very Low</v>
      </c>
      <c r="L925" t="s">
        <v>4948</v>
      </c>
      <c r="M925">
        <v>889</v>
      </c>
      <c r="N925" t="str">
        <f t="shared" si="327"/>
        <v>Low</v>
      </c>
      <c r="O925">
        <v>90567722</v>
      </c>
      <c r="P925" t="str">
        <f t="shared" si="328"/>
        <v>Hit</v>
      </c>
      <c r="Q925" t="s">
        <v>1642</v>
      </c>
      <c r="R925" t="str">
        <f t="shared" si="329"/>
        <v>Comedy</v>
      </c>
      <c r="S925">
        <f t="shared" si="330"/>
        <v>1</v>
      </c>
      <c r="T925" t="s">
        <v>4329</v>
      </c>
      <c r="U925" t="s">
        <v>4949</v>
      </c>
      <c r="V925">
        <v>185878</v>
      </c>
      <c r="W925" t="str">
        <f t="shared" si="331"/>
        <v>Medium</v>
      </c>
      <c r="X925">
        <v>1711</v>
      </c>
      <c r="Y925" t="str">
        <f t="shared" si="332"/>
        <v>Low</v>
      </c>
      <c r="Z925" t="s">
        <v>4950</v>
      </c>
      <c r="AA925">
        <v>1</v>
      </c>
      <c r="AB925" t="str">
        <f t="shared" si="333"/>
        <v>Solo Star Poster</v>
      </c>
      <c r="AC925" t="s">
        <v>4951</v>
      </c>
      <c r="AD925" t="s">
        <v>4952</v>
      </c>
      <c r="AE925">
        <v>481</v>
      </c>
      <c r="AF925" t="str">
        <f t="shared" si="334"/>
        <v>Very Low</v>
      </c>
      <c r="AG925" t="s">
        <v>9</v>
      </c>
      <c r="AH925" t="s">
        <v>10</v>
      </c>
      <c r="AI925" t="s">
        <v>556</v>
      </c>
      <c r="AJ925" t="str">
        <f t="shared" si="335"/>
        <v>Adult</v>
      </c>
      <c r="AK925">
        <v>51000000</v>
      </c>
      <c r="AL925" t="str">
        <f t="shared" si="336"/>
        <v>Medium Budget</v>
      </c>
      <c r="AM925">
        <v>2000</v>
      </c>
      <c r="AN925">
        <f t="shared" si="337"/>
        <v>25</v>
      </c>
      <c r="AO925" t="str">
        <f t="shared" si="338"/>
        <v>Old Classic</v>
      </c>
      <c r="AP925">
        <v>624</v>
      </c>
      <c r="AQ925" t="str">
        <f t="shared" si="339"/>
        <v>Very Low</v>
      </c>
      <c r="AR925">
        <v>6.5</v>
      </c>
      <c r="AS925" t="str">
        <f t="shared" si="340"/>
        <v>Average</v>
      </c>
      <c r="AT925">
        <v>1.85</v>
      </c>
      <c r="AU925" t="str">
        <f t="shared" si="341"/>
        <v>HDTV / Widescreen</v>
      </c>
      <c r="AV925">
        <v>0</v>
      </c>
      <c r="AW925" t="str">
        <f t="shared" si="342"/>
        <v>Very Low</v>
      </c>
    </row>
    <row r="926" spans="1:49" x14ac:dyDescent="0.3">
      <c r="A926" t="s">
        <v>0</v>
      </c>
      <c r="B926" t="s">
        <v>4953</v>
      </c>
      <c r="C926">
        <v>98</v>
      </c>
      <c r="D926" t="str">
        <f t="shared" si="322"/>
        <v>Low</v>
      </c>
      <c r="E926">
        <v>90</v>
      </c>
      <c r="F926" t="str">
        <f t="shared" si="323"/>
        <v>1h 30m</v>
      </c>
      <c r="G926" t="str">
        <f t="shared" si="324"/>
        <v>Standard Movie</v>
      </c>
      <c r="H926">
        <v>176</v>
      </c>
      <c r="I926" t="str">
        <f t="shared" si="325"/>
        <v>Very Low</v>
      </c>
      <c r="J926">
        <v>523</v>
      </c>
      <c r="K926" t="str">
        <f t="shared" si="326"/>
        <v>Very Low</v>
      </c>
      <c r="L926" t="s">
        <v>2222</v>
      </c>
      <c r="M926">
        <v>677</v>
      </c>
      <c r="N926" t="str">
        <f t="shared" si="327"/>
        <v>Low</v>
      </c>
      <c r="O926">
        <v>72601713</v>
      </c>
      <c r="P926" t="str">
        <f t="shared" si="328"/>
        <v>Hit</v>
      </c>
      <c r="Q926" t="s">
        <v>2937</v>
      </c>
      <c r="R926" t="str">
        <f t="shared" si="329"/>
        <v>Animation</v>
      </c>
      <c r="S926">
        <f t="shared" si="330"/>
        <v>3</v>
      </c>
      <c r="T926" t="s">
        <v>4954</v>
      </c>
      <c r="U926" t="s">
        <v>4955</v>
      </c>
      <c r="V926">
        <v>21396</v>
      </c>
      <c r="W926" t="str">
        <f t="shared" si="331"/>
        <v>Low</v>
      </c>
      <c r="X926">
        <v>2055</v>
      </c>
      <c r="Y926" t="str">
        <f t="shared" si="332"/>
        <v>Low</v>
      </c>
      <c r="Z926" t="s">
        <v>799</v>
      </c>
      <c r="AA926">
        <v>1</v>
      </c>
      <c r="AB926" t="str">
        <f t="shared" si="333"/>
        <v>Solo Star Poster</v>
      </c>
      <c r="AC926" t="s">
        <v>4956</v>
      </c>
      <c r="AD926" t="s">
        <v>4957</v>
      </c>
      <c r="AE926">
        <v>155</v>
      </c>
      <c r="AF926" t="str">
        <f t="shared" si="334"/>
        <v>Very Low</v>
      </c>
      <c r="AG926" t="s">
        <v>9</v>
      </c>
      <c r="AH926" t="s">
        <v>738</v>
      </c>
      <c r="AI926" t="s">
        <v>66</v>
      </c>
      <c r="AJ926" t="str">
        <f t="shared" si="335"/>
        <v>Family</v>
      </c>
      <c r="AK926">
        <v>51000000</v>
      </c>
      <c r="AL926" t="str">
        <f t="shared" si="336"/>
        <v>Medium Budget</v>
      </c>
      <c r="AM926">
        <v>2006</v>
      </c>
      <c r="AN926">
        <f t="shared" si="337"/>
        <v>19</v>
      </c>
      <c r="AO926" t="str">
        <f t="shared" si="338"/>
        <v>Old Classic</v>
      </c>
      <c r="AP926">
        <v>560</v>
      </c>
      <c r="AQ926" t="str">
        <f t="shared" si="339"/>
        <v>Very Low</v>
      </c>
      <c r="AR926">
        <v>5.6</v>
      </c>
      <c r="AS926" t="str">
        <f t="shared" si="340"/>
        <v>Below Average</v>
      </c>
      <c r="AT926">
        <v>1.85</v>
      </c>
      <c r="AU926" t="str">
        <f t="shared" si="341"/>
        <v>HDTV / Widescreen</v>
      </c>
      <c r="AV926">
        <v>605</v>
      </c>
      <c r="AW926" t="str">
        <f t="shared" si="342"/>
        <v>Very Low</v>
      </c>
    </row>
    <row r="927" spans="1:49" x14ac:dyDescent="0.3">
      <c r="A927" t="s">
        <v>0</v>
      </c>
      <c r="B927" t="s">
        <v>4958</v>
      </c>
      <c r="C927">
        <v>71</v>
      </c>
      <c r="D927" t="str">
        <f t="shared" si="322"/>
        <v>Low</v>
      </c>
      <c r="E927">
        <v>93</v>
      </c>
      <c r="F927" t="str">
        <f t="shared" si="323"/>
        <v>1h 33m</v>
      </c>
      <c r="G927" t="str">
        <f t="shared" si="324"/>
        <v>Standard Movie</v>
      </c>
      <c r="H927">
        <v>14</v>
      </c>
      <c r="I927" t="str">
        <f t="shared" si="325"/>
        <v>Very Low</v>
      </c>
      <c r="J927">
        <v>728</v>
      </c>
      <c r="K927" t="str">
        <f t="shared" si="326"/>
        <v>Very Low</v>
      </c>
      <c r="L927" t="s">
        <v>4959</v>
      </c>
      <c r="M927">
        <v>2000</v>
      </c>
      <c r="N927" t="str">
        <f t="shared" si="327"/>
        <v>Low</v>
      </c>
      <c r="O927">
        <v>35092918</v>
      </c>
      <c r="P927" t="str">
        <f t="shared" si="328"/>
        <v>Average</v>
      </c>
      <c r="Q927" t="s">
        <v>3028</v>
      </c>
      <c r="R927" t="str">
        <f t="shared" si="329"/>
        <v>Comedy</v>
      </c>
      <c r="S927">
        <f t="shared" si="330"/>
        <v>2</v>
      </c>
      <c r="T927" t="s">
        <v>873</v>
      </c>
      <c r="U927" t="s">
        <v>4960</v>
      </c>
      <c r="V927">
        <v>15740</v>
      </c>
      <c r="W927" t="str">
        <f t="shared" si="331"/>
        <v>Low</v>
      </c>
      <c r="X927">
        <v>5468</v>
      </c>
      <c r="Y927" t="str">
        <f t="shared" si="332"/>
        <v>Low</v>
      </c>
      <c r="Z927" t="s">
        <v>4961</v>
      </c>
      <c r="AA927">
        <v>0</v>
      </c>
      <c r="AB927" t="str">
        <f t="shared" si="333"/>
        <v>Symbolic Poster</v>
      </c>
      <c r="AC927" t="s">
        <v>4962</v>
      </c>
      <c r="AD927" t="s">
        <v>4963</v>
      </c>
      <c r="AE927">
        <v>110</v>
      </c>
      <c r="AF927" t="str">
        <f t="shared" si="334"/>
        <v>Very Low</v>
      </c>
      <c r="AG927" t="s">
        <v>9</v>
      </c>
      <c r="AH927" t="s">
        <v>10</v>
      </c>
      <c r="AI927" t="s">
        <v>66</v>
      </c>
      <c r="AJ927" t="str">
        <f t="shared" si="335"/>
        <v>Family</v>
      </c>
      <c r="AK927">
        <f>AK926</f>
        <v>51000000</v>
      </c>
      <c r="AL927" t="str">
        <f t="shared" si="336"/>
        <v>Medium Budget</v>
      </c>
      <c r="AM927">
        <v>2006</v>
      </c>
      <c r="AN927">
        <f t="shared" si="337"/>
        <v>19</v>
      </c>
      <c r="AO927" t="str">
        <f t="shared" si="338"/>
        <v>Old Classic</v>
      </c>
      <c r="AP927">
        <v>1000</v>
      </c>
      <c r="AQ927" t="str">
        <f t="shared" si="339"/>
        <v>Very Low</v>
      </c>
      <c r="AR927">
        <v>4.9000000000000004</v>
      </c>
      <c r="AS927" t="str">
        <f t="shared" si="340"/>
        <v>Poor</v>
      </c>
      <c r="AT927">
        <v>1.85</v>
      </c>
      <c r="AU927" t="str">
        <f t="shared" si="341"/>
        <v>HDTV / Widescreen</v>
      </c>
      <c r="AV927">
        <v>1000</v>
      </c>
      <c r="AW927" t="str">
        <f t="shared" si="342"/>
        <v>Very Low</v>
      </c>
    </row>
    <row r="928" spans="1:49" x14ac:dyDescent="0.3">
      <c r="A928" t="s">
        <v>0</v>
      </c>
      <c r="B928" t="s">
        <v>169</v>
      </c>
      <c r="C928">
        <v>299</v>
      </c>
      <c r="D928" t="str">
        <f t="shared" si="322"/>
        <v>Medium</v>
      </c>
      <c r="E928">
        <v>130</v>
      </c>
      <c r="F928" t="str">
        <f t="shared" si="323"/>
        <v>2h 10m</v>
      </c>
      <c r="G928" t="str">
        <f t="shared" si="324"/>
        <v>Long Movie</v>
      </c>
      <c r="H928">
        <v>129</v>
      </c>
      <c r="I928" t="str">
        <f t="shared" si="325"/>
        <v>Very Low</v>
      </c>
      <c r="J928">
        <v>12000</v>
      </c>
      <c r="K928" t="str">
        <f t="shared" si="326"/>
        <v>Medium</v>
      </c>
      <c r="L928" t="s">
        <v>528</v>
      </c>
      <c r="M928">
        <v>21000</v>
      </c>
      <c r="N928" t="str">
        <f t="shared" si="327"/>
        <v>Medium</v>
      </c>
      <c r="O928">
        <v>296623634</v>
      </c>
      <c r="P928" t="str">
        <f t="shared" si="328"/>
        <v>Superhit</v>
      </c>
      <c r="Q928" t="s">
        <v>1076</v>
      </c>
      <c r="R928" t="str">
        <f t="shared" si="329"/>
        <v>Adventure</v>
      </c>
      <c r="S928">
        <f t="shared" si="330"/>
        <v>4</v>
      </c>
      <c r="T928" t="s">
        <v>739</v>
      </c>
      <c r="U928" t="s">
        <v>4964</v>
      </c>
      <c r="V928">
        <v>220758</v>
      </c>
      <c r="W928" t="str">
        <f t="shared" si="331"/>
        <v>High</v>
      </c>
      <c r="X928">
        <v>64040</v>
      </c>
      <c r="Y928" t="str">
        <f t="shared" si="332"/>
        <v>High</v>
      </c>
      <c r="Z928" t="s">
        <v>1078</v>
      </c>
      <c r="AA928">
        <v>2</v>
      </c>
      <c r="AB928" t="str">
        <f t="shared" si="333"/>
        <v>Duo/Trio Poster</v>
      </c>
      <c r="AC928" t="s">
        <v>4965</v>
      </c>
      <c r="AD928" t="s">
        <v>4966</v>
      </c>
      <c r="AE928">
        <v>919</v>
      </c>
      <c r="AF928" t="str">
        <f t="shared" si="334"/>
        <v>Low</v>
      </c>
      <c r="AG928" t="s">
        <v>9</v>
      </c>
      <c r="AH928" t="s">
        <v>10</v>
      </c>
      <c r="AI928" t="s">
        <v>11</v>
      </c>
      <c r="AJ928" t="str">
        <f t="shared" si="335"/>
        <v>Teen</v>
      </c>
      <c r="AK928">
        <v>50000000</v>
      </c>
      <c r="AL928" t="str">
        <f t="shared" si="336"/>
        <v>Medium Budget</v>
      </c>
      <c r="AM928">
        <v>2009</v>
      </c>
      <c r="AN928">
        <f t="shared" si="337"/>
        <v>16</v>
      </c>
      <c r="AO928" t="str">
        <f t="shared" si="338"/>
        <v>Old Classic</v>
      </c>
      <c r="AP928">
        <v>17000</v>
      </c>
      <c r="AQ928" t="str">
        <f t="shared" si="339"/>
        <v>Medium</v>
      </c>
      <c r="AR928">
        <v>4.5999999999999996</v>
      </c>
      <c r="AS928" t="str">
        <f t="shared" si="340"/>
        <v>Poor</v>
      </c>
      <c r="AT928">
        <v>2.35</v>
      </c>
      <c r="AU928" t="str">
        <f t="shared" si="341"/>
        <v>Cinematic Widescreen</v>
      </c>
      <c r="AV928">
        <v>13000</v>
      </c>
      <c r="AW928" t="str">
        <f t="shared" si="342"/>
        <v>Medium</v>
      </c>
    </row>
    <row r="929" spans="1:49" x14ac:dyDescent="0.3">
      <c r="A929" t="s">
        <v>0</v>
      </c>
      <c r="B929" t="s">
        <v>117</v>
      </c>
      <c r="C929">
        <v>212</v>
      </c>
      <c r="D929" t="str">
        <f t="shared" si="322"/>
        <v>Medium</v>
      </c>
      <c r="E929">
        <v>90</v>
      </c>
      <c r="F929" t="str">
        <f t="shared" si="323"/>
        <v>1h 30m</v>
      </c>
      <c r="G929" t="str">
        <f t="shared" si="324"/>
        <v>Standard Movie</v>
      </c>
      <c r="H929">
        <v>80</v>
      </c>
      <c r="I929" t="str">
        <f t="shared" si="325"/>
        <v>Very Low</v>
      </c>
      <c r="J929">
        <v>21</v>
      </c>
      <c r="K929" t="str">
        <f t="shared" si="326"/>
        <v>Very Low</v>
      </c>
      <c r="L929" t="s">
        <v>692</v>
      </c>
      <c r="M929">
        <v>145</v>
      </c>
      <c r="N929" t="str">
        <f t="shared" si="327"/>
        <v>Low</v>
      </c>
      <c r="O929">
        <v>267652016</v>
      </c>
      <c r="P929" t="str">
        <f t="shared" si="328"/>
        <v>Superhit</v>
      </c>
      <c r="Q929" t="s">
        <v>242</v>
      </c>
      <c r="R929" t="str">
        <f t="shared" si="329"/>
        <v>Adventure</v>
      </c>
      <c r="S929">
        <f t="shared" si="330"/>
        <v>5</v>
      </c>
      <c r="T929" t="s">
        <v>4967</v>
      </c>
      <c r="U929" t="s">
        <v>4968</v>
      </c>
      <c r="V929">
        <v>467113</v>
      </c>
      <c r="W929" t="str">
        <f t="shared" si="331"/>
        <v>High</v>
      </c>
      <c r="X929">
        <v>275</v>
      </c>
      <c r="Y929" t="str">
        <f t="shared" si="332"/>
        <v>Very Low</v>
      </c>
      <c r="Z929" t="s">
        <v>4969</v>
      </c>
      <c r="AA929">
        <v>1</v>
      </c>
      <c r="AB929" t="str">
        <f t="shared" si="333"/>
        <v>Solo Star Poster</v>
      </c>
      <c r="AC929" t="s">
        <v>4970</v>
      </c>
      <c r="AD929" t="s">
        <v>4971</v>
      </c>
      <c r="AE929">
        <v>945</v>
      </c>
      <c r="AF929" t="str">
        <f t="shared" si="334"/>
        <v>Low</v>
      </c>
      <c r="AG929" t="s">
        <v>9</v>
      </c>
      <c r="AH929" t="s">
        <v>10</v>
      </c>
      <c r="AI929" t="s">
        <v>66</v>
      </c>
      <c r="AJ929" t="str">
        <f t="shared" si="335"/>
        <v>Family</v>
      </c>
      <c r="AK929">
        <v>60000000</v>
      </c>
      <c r="AL929" t="str">
        <f t="shared" si="336"/>
        <v>Medium Budget</v>
      </c>
      <c r="AM929">
        <v>2001</v>
      </c>
      <c r="AN929">
        <f t="shared" si="337"/>
        <v>24</v>
      </c>
      <c r="AO929" t="str">
        <f t="shared" si="338"/>
        <v>Old Classic</v>
      </c>
      <c r="AP929">
        <v>50</v>
      </c>
      <c r="AQ929" t="str">
        <f t="shared" si="339"/>
        <v>Very Low</v>
      </c>
      <c r="AR929">
        <v>7.9</v>
      </c>
      <c r="AS929" t="str">
        <f t="shared" si="340"/>
        <v>Good</v>
      </c>
      <c r="AT929">
        <v>1.85</v>
      </c>
      <c r="AU929" t="str">
        <f t="shared" si="341"/>
        <v>HDTV / Widescreen</v>
      </c>
      <c r="AV929">
        <v>0</v>
      </c>
      <c r="AW929" t="str">
        <f t="shared" si="342"/>
        <v>Very Low</v>
      </c>
    </row>
    <row r="930" spans="1:49" x14ac:dyDescent="0.3">
      <c r="A930" t="s">
        <v>0</v>
      </c>
      <c r="B930" t="s">
        <v>4972</v>
      </c>
      <c r="C930">
        <v>413</v>
      </c>
      <c r="D930" t="str">
        <f t="shared" si="322"/>
        <v>Medium</v>
      </c>
      <c r="E930">
        <v>106</v>
      </c>
      <c r="F930" t="str">
        <f t="shared" si="323"/>
        <v>1h 46m</v>
      </c>
      <c r="G930" t="str">
        <f t="shared" si="324"/>
        <v>Standard Movie</v>
      </c>
      <c r="H930">
        <v>53</v>
      </c>
      <c r="I930" t="str">
        <f t="shared" si="325"/>
        <v>Very Low</v>
      </c>
      <c r="J930">
        <v>593</v>
      </c>
      <c r="K930" t="str">
        <f t="shared" si="326"/>
        <v>Very Low</v>
      </c>
      <c r="L930" t="s">
        <v>3012</v>
      </c>
      <c r="M930">
        <v>13000</v>
      </c>
      <c r="N930" t="str">
        <f t="shared" si="327"/>
        <v>Medium</v>
      </c>
      <c r="O930">
        <v>62453315</v>
      </c>
      <c r="P930" t="str">
        <f t="shared" si="328"/>
        <v>Hit</v>
      </c>
      <c r="Q930" t="s">
        <v>4973</v>
      </c>
      <c r="R930" t="str">
        <f t="shared" si="329"/>
        <v>Romance</v>
      </c>
      <c r="S930">
        <f t="shared" si="330"/>
        <v>3</v>
      </c>
      <c r="T930" t="s">
        <v>1128</v>
      </c>
      <c r="U930" t="s">
        <v>4974</v>
      </c>
      <c r="V930">
        <v>200035</v>
      </c>
      <c r="W930" t="str">
        <f t="shared" si="331"/>
        <v>High</v>
      </c>
      <c r="X930">
        <v>14607</v>
      </c>
      <c r="Y930" t="str">
        <f t="shared" si="332"/>
        <v>Medium</v>
      </c>
      <c r="Z930" t="s">
        <v>4975</v>
      </c>
      <c r="AA930">
        <v>2</v>
      </c>
      <c r="AB930" t="str">
        <f t="shared" si="333"/>
        <v>Duo/Trio Poster</v>
      </c>
      <c r="AC930" t="s">
        <v>4976</v>
      </c>
      <c r="AD930" t="s">
        <v>4977</v>
      </c>
      <c r="AE930">
        <v>407</v>
      </c>
      <c r="AF930" t="str">
        <f t="shared" si="334"/>
        <v>Very Low</v>
      </c>
      <c r="AG930" t="s">
        <v>9</v>
      </c>
      <c r="AH930" t="s">
        <v>10</v>
      </c>
      <c r="AI930" t="s">
        <v>11</v>
      </c>
      <c r="AJ930" t="str">
        <f t="shared" si="335"/>
        <v>Teen</v>
      </c>
      <c r="AK930">
        <v>50200000</v>
      </c>
      <c r="AL930" t="str">
        <f t="shared" si="336"/>
        <v>Medium Budget</v>
      </c>
      <c r="AM930">
        <v>2011</v>
      </c>
      <c r="AN930">
        <f t="shared" si="337"/>
        <v>14</v>
      </c>
      <c r="AO930" t="str">
        <f t="shared" si="338"/>
        <v>Modern Classic</v>
      </c>
      <c r="AP930">
        <v>963</v>
      </c>
      <c r="AQ930" t="str">
        <f t="shared" si="339"/>
        <v>Very Low</v>
      </c>
      <c r="AR930">
        <v>7.1</v>
      </c>
      <c r="AS930" t="str">
        <f t="shared" si="340"/>
        <v>Good</v>
      </c>
      <c r="AT930">
        <v>1.85</v>
      </c>
      <c r="AU930" t="str">
        <f t="shared" si="341"/>
        <v>HDTV / Widescreen</v>
      </c>
      <c r="AV930">
        <v>36000</v>
      </c>
      <c r="AW930" t="str">
        <f t="shared" si="342"/>
        <v>Medium</v>
      </c>
    </row>
    <row r="931" spans="1:49" x14ac:dyDescent="0.3">
      <c r="A931" t="s">
        <v>0</v>
      </c>
      <c r="B931" t="s">
        <v>499</v>
      </c>
      <c r="C931">
        <v>67</v>
      </c>
      <c r="D931" t="str">
        <f t="shared" si="322"/>
        <v>Low</v>
      </c>
      <c r="E931">
        <v>155</v>
      </c>
      <c r="F931" t="str">
        <f t="shared" si="323"/>
        <v>2h 35m</v>
      </c>
      <c r="G931" t="str">
        <f t="shared" si="324"/>
        <v>Long Movie</v>
      </c>
      <c r="H931">
        <v>58</v>
      </c>
      <c r="I931" t="str">
        <f t="shared" si="325"/>
        <v>Very Low</v>
      </c>
      <c r="J931">
        <v>720</v>
      </c>
      <c r="K931" t="str">
        <f t="shared" si="326"/>
        <v>Very Low</v>
      </c>
      <c r="L931" t="s">
        <v>437</v>
      </c>
      <c r="M931">
        <v>25000</v>
      </c>
      <c r="N931" t="str">
        <f t="shared" si="327"/>
        <v>Medium</v>
      </c>
      <c r="O931">
        <v>165500000</v>
      </c>
      <c r="P931" t="str">
        <f t="shared" si="328"/>
        <v>Hit</v>
      </c>
      <c r="Q931" t="s">
        <v>178</v>
      </c>
      <c r="R931" t="str">
        <f t="shared" si="329"/>
        <v>Action</v>
      </c>
      <c r="S931">
        <f t="shared" si="330"/>
        <v>4</v>
      </c>
      <c r="T931" t="s">
        <v>77</v>
      </c>
      <c r="U931" t="s">
        <v>4978</v>
      </c>
      <c r="V931">
        <v>145257</v>
      </c>
      <c r="W931" t="str">
        <f t="shared" si="331"/>
        <v>Medium</v>
      </c>
      <c r="X931">
        <v>38518</v>
      </c>
      <c r="Y931" t="str">
        <f t="shared" si="332"/>
        <v>Medium</v>
      </c>
      <c r="Z931" t="s">
        <v>1841</v>
      </c>
      <c r="AA931">
        <v>0</v>
      </c>
      <c r="AB931" t="str">
        <f t="shared" si="333"/>
        <v>Symbolic Poster</v>
      </c>
      <c r="AC931" t="s">
        <v>4979</v>
      </c>
      <c r="AD931" t="s">
        <v>4980</v>
      </c>
      <c r="AE931">
        <v>322</v>
      </c>
      <c r="AF931" t="str">
        <f t="shared" si="334"/>
        <v>Very Low</v>
      </c>
      <c r="AG931" t="s">
        <v>9</v>
      </c>
      <c r="AH931" t="s">
        <v>10</v>
      </c>
      <c r="AI931" t="s">
        <v>11</v>
      </c>
      <c r="AJ931" t="str">
        <f t="shared" si="335"/>
        <v>Teen</v>
      </c>
      <c r="AK931">
        <v>48000000</v>
      </c>
      <c r="AL931" t="str">
        <f t="shared" si="336"/>
        <v>Medium Budget</v>
      </c>
      <c r="AM931">
        <v>1991</v>
      </c>
      <c r="AN931">
        <f t="shared" si="337"/>
        <v>34</v>
      </c>
      <c r="AO931" t="str">
        <f t="shared" si="338"/>
        <v>Old Classic</v>
      </c>
      <c r="AP931">
        <v>11000</v>
      </c>
      <c r="AQ931" t="str">
        <f t="shared" si="339"/>
        <v>Medium</v>
      </c>
      <c r="AR931">
        <v>6.9</v>
      </c>
      <c r="AS931" t="str">
        <f t="shared" si="340"/>
        <v>Average</v>
      </c>
      <c r="AT931">
        <v>1.85</v>
      </c>
      <c r="AU931" t="str">
        <f t="shared" si="341"/>
        <v>HDTV / Widescreen</v>
      </c>
      <c r="AV931">
        <v>0</v>
      </c>
      <c r="AW931" t="str">
        <f t="shared" si="342"/>
        <v>Very Low</v>
      </c>
    </row>
    <row r="932" spans="1:49" x14ac:dyDescent="0.3">
      <c r="A932" t="s">
        <v>0</v>
      </c>
      <c r="B932" t="s">
        <v>3318</v>
      </c>
      <c r="C932">
        <v>109</v>
      </c>
      <c r="D932" t="str">
        <f t="shared" si="322"/>
        <v>Low</v>
      </c>
      <c r="E932">
        <v>139</v>
      </c>
      <c r="F932" t="str">
        <f t="shared" si="323"/>
        <v>2h 19m</v>
      </c>
      <c r="G932" t="str">
        <f t="shared" si="324"/>
        <v>Long Movie</v>
      </c>
      <c r="H932">
        <v>488</v>
      </c>
      <c r="I932" t="str">
        <f t="shared" si="325"/>
        <v>Very Low</v>
      </c>
      <c r="J932">
        <v>597</v>
      </c>
      <c r="K932" t="str">
        <f t="shared" si="326"/>
        <v>Very Low</v>
      </c>
      <c r="L932" t="s">
        <v>1610</v>
      </c>
      <c r="M932">
        <v>10000</v>
      </c>
      <c r="N932" t="str">
        <f t="shared" si="327"/>
        <v>Low</v>
      </c>
      <c r="O932">
        <v>153620822</v>
      </c>
      <c r="P932" t="str">
        <f t="shared" si="328"/>
        <v>Hit</v>
      </c>
      <c r="Q932" t="s">
        <v>4450</v>
      </c>
      <c r="R932" t="str">
        <f t="shared" si="329"/>
        <v>Comedy</v>
      </c>
      <c r="S932">
        <f t="shared" si="330"/>
        <v>4</v>
      </c>
      <c r="T932" t="s">
        <v>494</v>
      </c>
      <c r="U932" t="s">
        <v>4981</v>
      </c>
      <c r="V932">
        <v>189923</v>
      </c>
      <c r="W932" t="str">
        <f t="shared" si="331"/>
        <v>Medium</v>
      </c>
      <c r="X932">
        <v>12182</v>
      </c>
      <c r="Y932" t="str">
        <f t="shared" si="332"/>
        <v>Medium</v>
      </c>
      <c r="Z932" t="s">
        <v>4982</v>
      </c>
      <c r="AA932">
        <v>0</v>
      </c>
      <c r="AB932" t="str">
        <f t="shared" si="333"/>
        <v>Symbolic Poster</v>
      </c>
      <c r="AC932" t="s">
        <v>4983</v>
      </c>
      <c r="AD932" t="s">
        <v>4984</v>
      </c>
      <c r="AE932">
        <v>318</v>
      </c>
      <c r="AF932" t="str">
        <f t="shared" si="334"/>
        <v>Very Low</v>
      </c>
      <c r="AG932" t="s">
        <v>9</v>
      </c>
      <c r="AH932" t="s">
        <v>10</v>
      </c>
      <c r="AI932" t="s">
        <v>556</v>
      </c>
      <c r="AJ932" t="str">
        <f t="shared" si="335"/>
        <v>Adult</v>
      </c>
      <c r="AK932">
        <v>50000000</v>
      </c>
      <c r="AL932" t="str">
        <f t="shared" si="336"/>
        <v>Medium Budget</v>
      </c>
      <c r="AM932">
        <v>1996</v>
      </c>
      <c r="AN932">
        <f t="shared" si="337"/>
        <v>29</v>
      </c>
      <c r="AO932" t="str">
        <f t="shared" si="338"/>
        <v>Old Classic</v>
      </c>
      <c r="AP932">
        <v>743</v>
      </c>
      <c r="AQ932" t="str">
        <f t="shared" si="339"/>
        <v>Very Low</v>
      </c>
      <c r="AR932">
        <v>7.3</v>
      </c>
      <c r="AS932" t="str">
        <f t="shared" si="340"/>
        <v>Good</v>
      </c>
      <c r="AT932">
        <v>1.85</v>
      </c>
      <c r="AU932" t="str">
        <f t="shared" si="341"/>
        <v>HDTV / Widescreen</v>
      </c>
      <c r="AV932">
        <v>0</v>
      </c>
      <c r="AW932" t="str">
        <f t="shared" si="342"/>
        <v>Very Low</v>
      </c>
    </row>
    <row r="933" spans="1:49" x14ac:dyDescent="0.3">
      <c r="A933" t="s">
        <v>0</v>
      </c>
      <c r="B933" t="s">
        <v>2484</v>
      </c>
      <c r="C933">
        <v>457</v>
      </c>
      <c r="D933" t="str">
        <f t="shared" si="322"/>
        <v>Medium</v>
      </c>
      <c r="E933">
        <v>112</v>
      </c>
      <c r="F933" t="str">
        <f t="shared" si="323"/>
        <v>1h 52m</v>
      </c>
      <c r="G933" t="str">
        <f t="shared" si="324"/>
        <v>Standard Movie</v>
      </c>
      <c r="H933">
        <v>3000</v>
      </c>
      <c r="I933" t="str">
        <f t="shared" si="325"/>
        <v>Low</v>
      </c>
      <c r="J933">
        <v>1000</v>
      </c>
      <c r="K933" t="str">
        <f t="shared" si="326"/>
        <v>Very Low</v>
      </c>
      <c r="L933" t="s">
        <v>2484</v>
      </c>
      <c r="M933">
        <v>15000</v>
      </c>
      <c r="N933" t="str">
        <f t="shared" si="327"/>
        <v>Medium</v>
      </c>
      <c r="O933">
        <v>218628680</v>
      </c>
      <c r="P933" t="str">
        <f t="shared" si="328"/>
        <v>Superhit</v>
      </c>
      <c r="Q933" t="s">
        <v>2757</v>
      </c>
      <c r="R933" t="str">
        <f t="shared" si="329"/>
        <v>Comedy</v>
      </c>
      <c r="S933">
        <f t="shared" si="330"/>
        <v>2</v>
      </c>
      <c r="T933" t="s">
        <v>261</v>
      </c>
      <c r="U933" t="s">
        <v>4985</v>
      </c>
      <c r="V933">
        <v>471644</v>
      </c>
      <c r="W933" t="str">
        <f t="shared" si="331"/>
        <v>High</v>
      </c>
      <c r="X933">
        <v>21773</v>
      </c>
      <c r="Y933" t="str">
        <f t="shared" si="332"/>
        <v>Medium</v>
      </c>
      <c r="Z933" t="s">
        <v>2172</v>
      </c>
      <c r="AA933">
        <v>1</v>
      </c>
      <c r="AB933" t="str">
        <f t="shared" si="333"/>
        <v>Solo Star Poster</v>
      </c>
      <c r="AC933" t="s">
        <v>4986</v>
      </c>
      <c r="AD933" t="s">
        <v>4987</v>
      </c>
      <c r="AE933">
        <v>623</v>
      </c>
      <c r="AF933" t="str">
        <f t="shared" si="334"/>
        <v>Low</v>
      </c>
      <c r="AG933" t="s">
        <v>9</v>
      </c>
      <c r="AH933" t="s">
        <v>10</v>
      </c>
      <c r="AI933" t="s">
        <v>556</v>
      </c>
      <c r="AJ933" t="str">
        <f t="shared" si="335"/>
        <v>Adult</v>
      </c>
      <c r="AK933">
        <v>50000000</v>
      </c>
      <c r="AL933" t="str">
        <f t="shared" si="336"/>
        <v>Medium Budget</v>
      </c>
      <c r="AM933">
        <v>2012</v>
      </c>
      <c r="AN933">
        <f t="shared" si="337"/>
        <v>13</v>
      </c>
      <c r="AO933" t="str">
        <f t="shared" si="338"/>
        <v>Modern Classic</v>
      </c>
      <c r="AP933">
        <v>3000</v>
      </c>
      <c r="AQ933" t="str">
        <f t="shared" si="339"/>
        <v>Low</v>
      </c>
      <c r="AR933">
        <v>7</v>
      </c>
      <c r="AS933" t="str">
        <f t="shared" si="340"/>
        <v>Good</v>
      </c>
      <c r="AT933">
        <v>1.85</v>
      </c>
      <c r="AU933" t="str">
        <f t="shared" si="341"/>
        <v>HDTV / Widescreen</v>
      </c>
      <c r="AV933">
        <v>74000</v>
      </c>
      <c r="AW933" t="str">
        <f t="shared" si="342"/>
        <v>High</v>
      </c>
    </row>
    <row r="934" spans="1:49" x14ac:dyDescent="0.3">
      <c r="A934" t="s">
        <v>0</v>
      </c>
      <c r="B934" t="s">
        <v>1384</v>
      </c>
      <c r="C934">
        <v>156</v>
      </c>
      <c r="D934" t="str">
        <f t="shared" si="322"/>
        <v>Low</v>
      </c>
      <c r="E934">
        <v>139</v>
      </c>
      <c r="F934" t="str">
        <f t="shared" si="323"/>
        <v>2h 19m</v>
      </c>
      <c r="G934" t="str">
        <f t="shared" si="324"/>
        <v>Long Movie</v>
      </c>
      <c r="H934">
        <v>274</v>
      </c>
      <c r="I934" t="str">
        <f t="shared" si="325"/>
        <v>Very Low</v>
      </c>
      <c r="J934">
        <v>285</v>
      </c>
      <c r="K934" t="str">
        <f t="shared" si="326"/>
        <v>Very Low</v>
      </c>
      <c r="L934" t="s">
        <v>3224</v>
      </c>
      <c r="M934">
        <v>625</v>
      </c>
      <c r="N934" t="str">
        <f t="shared" si="327"/>
        <v>Low</v>
      </c>
      <c r="O934">
        <v>147637474</v>
      </c>
      <c r="P934" t="str">
        <f t="shared" si="328"/>
        <v>Hit</v>
      </c>
      <c r="Q934" t="s">
        <v>1386</v>
      </c>
      <c r="R934" t="str">
        <f t="shared" si="329"/>
        <v>Comedy</v>
      </c>
      <c r="S934">
        <f t="shared" si="330"/>
        <v>3</v>
      </c>
      <c r="T934" t="s">
        <v>4988</v>
      </c>
      <c r="U934" t="s">
        <v>4989</v>
      </c>
      <c r="V934">
        <v>224671</v>
      </c>
      <c r="W934" t="str">
        <f t="shared" si="331"/>
        <v>High</v>
      </c>
      <c r="X934">
        <v>1474</v>
      </c>
      <c r="Y934" t="str">
        <f t="shared" si="332"/>
        <v>Low</v>
      </c>
      <c r="Z934" t="s">
        <v>4990</v>
      </c>
      <c r="AA934">
        <v>0</v>
      </c>
      <c r="AB934" t="str">
        <f t="shared" si="333"/>
        <v>Symbolic Poster</v>
      </c>
      <c r="AC934" t="s">
        <v>4991</v>
      </c>
      <c r="AD934" t="s">
        <v>4992</v>
      </c>
      <c r="AE934">
        <v>470</v>
      </c>
      <c r="AF934" t="str">
        <f t="shared" si="334"/>
        <v>Very Low</v>
      </c>
      <c r="AG934" t="s">
        <v>9</v>
      </c>
      <c r="AH934" t="s">
        <v>10</v>
      </c>
      <c r="AI934" t="s">
        <v>11</v>
      </c>
      <c r="AJ934" t="str">
        <f t="shared" si="335"/>
        <v>Teen</v>
      </c>
      <c r="AK934">
        <v>50000000</v>
      </c>
      <c r="AL934" t="str">
        <f t="shared" si="336"/>
        <v>Medium Budget</v>
      </c>
      <c r="AM934">
        <v>1997</v>
      </c>
      <c r="AN934">
        <f t="shared" si="337"/>
        <v>28</v>
      </c>
      <c r="AO934" t="str">
        <f t="shared" si="338"/>
        <v>Old Classic</v>
      </c>
      <c r="AP934">
        <v>440</v>
      </c>
      <c r="AQ934" t="str">
        <f t="shared" si="339"/>
        <v>Very Low</v>
      </c>
      <c r="AR934">
        <v>7.7</v>
      </c>
      <c r="AS934" t="str">
        <f t="shared" si="340"/>
        <v>Good</v>
      </c>
      <c r="AT934">
        <v>1.85</v>
      </c>
      <c r="AU934" t="str">
        <f t="shared" si="341"/>
        <v>HDTV / Widescreen</v>
      </c>
      <c r="AV934">
        <v>11000</v>
      </c>
      <c r="AW934" t="str">
        <f t="shared" si="342"/>
        <v>Medium</v>
      </c>
    </row>
    <row r="935" spans="1:49" x14ac:dyDescent="0.3">
      <c r="A935" t="s">
        <v>0</v>
      </c>
      <c r="B935" t="s">
        <v>485</v>
      </c>
      <c r="C935">
        <v>55</v>
      </c>
      <c r="D935" t="str">
        <f t="shared" si="322"/>
        <v>Low</v>
      </c>
      <c r="E935">
        <v>115</v>
      </c>
      <c r="F935" t="str">
        <f t="shared" si="323"/>
        <v>1h 55m</v>
      </c>
      <c r="G935" t="str">
        <f t="shared" si="324"/>
        <v>Standard Movie</v>
      </c>
      <c r="H935">
        <v>293</v>
      </c>
      <c r="I935" t="str">
        <f t="shared" si="325"/>
        <v>Very Low</v>
      </c>
      <c r="J935">
        <v>878</v>
      </c>
      <c r="K935" t="str">
        <f t="shared" si="326"/>
        <v>Very Low</v>
      </c>
      <c r="L935" t="s">
        <v>668</v>
      </c>
      <c r="M935">
        <v>49000</v>
      </c>
      <c r="N935" t="str">
        <f t="shared" si="327"/>
        <v>Medium</v>
      </c>
      <c r="O935">
        <v>135014968</v>
      </c>
      <c r="P935" t="str">
        <f t="shared" si="328"/>
        <v>Hit</v>
      </c>
      <c r="Q935" t="s">
        <v>4993</v>
      </c>
      <c r="R935" t="str">
        <f t="shared" si="329"/>
        <v>Biography</v>
      </c>
      <c r="S935">
        <f t="shared" si="330"/>
        <v>4</v>
      </c>
      <c r="T935" t="s">
        <v>782</v>
      </c>
      <c r="U935" t="s">
        <v>4994</v>
      </c>
      <c r="V935">
        <v>80580</v>
      </c>
      <c r="W935" t="str">
        <f t="shared" si="331"/>
        <v>Medium</v>
      </c>
      <c r="X935">
        <v>74382</v>
      </c>
      <c r="Y935" t="str">
        <f t="shared" si="332"/>
        <v>High</v>
      </c>
      <c r="Z935" t="s">
        <v>2607</v>
      </c>
      <c r="AA935">
        <v>1</v>
      </c>
      <c r="AB935" t="str">
        <f t="shared" si="333"/>
        <v>Solo Star Poster</v>
      </c>
      <c r="AC935" t="s">
        <v>4995</v>
      </c>
      <c r="AD935" t="s">
        <v>4996</v>
      </c>
      <c r="AE935">
        <v>375</v>
      </c>
      <c r="AF935" t="str">
        <f t="shared" si="334"/>
        <v>Very Low</v>
      </c>
      <c r="AG935" t="s">
        <v>9</v>
      </c>
      <c r="AH935" t="s">
        <v>10</v>
      </c>
      <c r="AI935" t="s">
        <v>11</v>
      </c>
      <c r="AJ935" t="str">
        <f t="shared" si="335"/>
        <v>Teen</v>
      </c>
      <c r="AK935">
        <v>50000000</v>
      </c>
      <c r="AL935" t="str">
        <f t="shared" si="336"/>
        <v>Medium Budget</v>
      </c>
      <c r="AM935">
        <v>1998</v>
      </c>
      <c r="AN935">
        <f t="shared" si="337"/>
        <v>27</v>
      </c>
      <c r="AO935" t="str">
        <f t="shared" si="338"/>
        <v>Old Classic</v>
      </c>
      <c r="AP935">
        <v>22000</v>
      </c>
      <c r="AQ935" t="str">
        <f t="shared" si="339"/>
        <v>Medium</v>
      </c>
      <c r="AR935">
        <v>6.7</v>
      </c>
      <c r="AS935" t="str">
        <f t="shared" si="340"/>
        <v>Average</v>
      </c>
      <c r="AT935">
        <v>2.35</v>
      </c>
      <c r="AU935" t="str">
        <f t="shared" si="341"/>
        <v>Cinematic Widescreen</v>
      </c>
      <c r="AV935">
        <v>0</v>
      </c>
      <c r="AW935" t="str">
        <f t="shared" si="342"/>
        <v>Very Low</v>
      </c>
    </row>
    <row r="936" spans="1:49" x14ac:dyDescent="0.3">
      <c r="A936" t="s">
        <v>0</v>
      </c>
      <c r="B936" t="s">
        <v>1722</v>
      </c>
      <c r="C936">
        <v>272</v>
      </c>
      <c r="D936" t="str">
        <f t="shared" si="322"/>
        <v>Medium</v>
      </c>
      <c r="E936">
        <v>143</v>
      </c>
      <c r="F936" t="str">
        <f t="shared" si="323"/>
        <v>2h 23m</v>
      </c>
      <c r="G936" t="str">
        <f t="shared" si="324"/>
        <v>Long Movie</v>
      </c>
      <c r="H936">
        <v>285</v>
      </c>
      <c r="I936" t="str">
        <f t="shared" si="325"/>
        <v>Very Low</v>
      </c>
      <c r="J936">
        <v>7000</v>
      </c>
      <c r="K936" t="str">
        <f t="shared" si="326"/>
        <v>Low</v>
      </c>
      <c r="L936" t="s">
        <v>1220</v>
      </c>
      <c r="M936">
        <v>11000</v>
      </c>
      <c r="N936" t="str">
        <f t="shared" si="327"/>
        <v>Medium</v>
      </c>
      <c r="O936">
        <v>2175312</v>
      </c>
      <c r="P936" t="str">
        <f t="shared" si="328"/>
        <v>Flop</v>
      </c>
      <c r="Q936" t="s">
        <v>1642</v>
      </c>
      <c r="R936" t="str">
        <f t="shared" si="329"/>
        <v>Comedy</v>
      </c>
      <c r="S936">
        <f t="shared" si="330"/>
        <v>1</v>
      </c>
      <c r="T936" t="s">
        <v>362</v>
      </c>
      <c r="U936" t="s">
        <v>4997</v>
      </c>
      <c r="V936">
        <v>131227</v>
      </c>
      <c r="W936" t="str">
        <f t="shared" si="331"/>
        <v>Medium</v>
      </c>
      <c r="X936">
        <v>28176</v>
      </c>
      <c r="Y936" t="str">
        <f t="shared" si="332"/>
        <v>Medium</v>
      </c>
      <c r="Z936" t="s">
        <v>489</v>
      </c>
      <c r="AA936">
        <v>2</v>
      </c>
      <c r="AB936" t="str">
        <f t="shared" si="333"/>
        <v>Duo/Trio Poster</v>
      </c>
      <c r="AC936" t="s">
        <v>4998</v>
      </c>
      <c r="AD936" t="s">
        <v>4999</v>
      </c>
      <c r="AE936">
        <v>346</v>
      </c>
      <c r="AF936" t="str">
        <f t="shared" si="334"/>
        <v>Very Low</v>
      </c>
      <c r="AG936" t="s">
        <v>9</v>
      </c>
      <c r="AH936" t="s">
        <v>10</v>
      </c>
      <c r="AI936" t="s">
        <v>11</v>
      </c>
      <c r="AJ936" t="str">
        <f t="shared" si="335"/>
        <v>Teen</v>
      </c>
      <c r="AK936">
        <v>50000000</v>
      </c>
      <c r="AL936" t="str">
        <f t="shared" si="336"/>
        <v>Medium Budget</v>
      </c>
      <c r="AM936">
        <v>2013</v>
      </c>
      <c r="AN936">
        <f t="shared" si="337"/>
        <v>12</v>
      </c>
      <c r="AO936" t="str">
        <f t="shared" si="338"/>
        <v>Modern Classic</v>
      </c>
      <c r="AP936">
        <v>8000</v>
      </c>
      <c r="AQ936" t="str">
        <f t="shared" si="339"/>
        <v>Low</v>
      </c>
      <c r="AR936">
        <v>6.3</v>
      </c>
      <c r="AS936" t="str">
        <f t="shared" si="340"/>
        <v>Average</v>
      </c>
      <c r="AT936">
        <v>2.35</v>
      </c>
      <c r="AU936" t="str">
        <f t="shared" si="341"/>
        <v>Cinematic Widescreen</v>
      </c>
      <c r="AV936">
        <v>41000</v>
      </c>
      <c r="AW936" t="str">
        <f t="shared" si="342"/>
        <v>Medium</v>
      </c>
    </row>
    <row r="937" spans="1:49" x14ac:dyDescent="0.3">
      <c r="A937" t="s">
        <v>0</v>
      </c>
      <c r="B937" t="s">
        <v>2756</v>
      </c>
      <c r="C937">
        <v>117</v>
      </c>
      <c r="D937" t="str">
        <f t="shared" si="322"/>
        <v>Low</v>
      </c>
      <c r="E937">
        <v>96</v>
      </c>
      <c r="F937" t="str">
        <f t="shared" si="323"/>
        <v>1h 36m</v>
      </c>
      <c r="G937" t="str">
        <f t="shared" si="324"/>
        <v>Standard Movie</v>
      </c>
      <c r="H937">
        <v>65</v>
      </c>
      <c r="I937" t="str">
        <f t="shared" si="325"/>
        <v>Very Low</v>
      </c>
      <c r="J937">
        <v>828</v>
      </c>
      <c r="K937" t="str">
        <f t="shared" si="326"/>
        <v>Very Low</v>
      </c>
      <c r="L937" t="s">
        <v>2151</v>
      </c>
      <c r="M937">
        <v>12000</v>
      </c>
      <c r="N937" t="str">
        <f t="shared" si="327"/>
        <v>Medium</v>
      </c>
      <c r="O937">
        <v>126203320</v>
      </c>
      <c r="P937" t="str">
        <f t="shared" si="328"/>
        <v>Hit</v>
      </c>
      <c r="Q937" t="s">
        <v>1652</v>
      </c>
      <c r="R937" t="str">
        <f t="shared" si="329"/>
        <v>Comedy</v>
      </c>
      <c r="S937">
        <f t="shared" si="330"/>
        <v>2</v>
      </c>
      <c r="T937" t="s">
        <v>243</v>
      </c>
      <c r="U937" t="s">
        <v>5000</v>
      </c>
      <c r="V937">
        <v>110432</v>
      </c>
      <c r="W937" t="str">
        <f t="shared" si="331"/>
        <v>Medium</v>
      </c>
      <c r="X937">
        <v>26826</v>
      </c>
      <c r="Y937" t="str">
        <f t="shared" si="332"/>
        <v>Medium</v>
      </c>
      <c r="Z937" t="s">
        <v>4781</v>
      </c>
      <c r="AA937">
        <v>1</v>
      </c>
      <c r="AB937" t="str">
        <f t="shared" si="333"/>
        <v>Solo Star Poster</v>
      </c>
      <c r="AC937" t="s">
        <v>5001</v>
      </c>
      <c r="AD937" t="s">
        <v>5002</v>
      </c>
      <c r="AE937">
        <v>309</v>
      </c>
      <c r="AF937" t="str">
        <f t="shared" si="334"/>
        <v>Very Low</v>
      </c>
      <c r="AG937" t="s">
        <v>9</v>
      </c>
      <c r="AH937" t="s">
        <v>10</v>
      </c>
      <c r="AI937" t="s">
        <v>11</v>
      </c>
      <c r="AJ937" t="str">
        <f t="shared" si="335"/>
        <v>Teen</v>
      </c>
      <c r="AK937">
        <v>50000000</v>
      </c>
      <c r="AL937" t="str">
        <f t="shared" si="336"/>
        <v>Medium Budget</v>
      </c>
      <c r="AM937">
        <v>2002</v>
      </c>
      <c r="AN937">
        <f t="shared" si="337"/>
        <v>23</v>
      </c>
      <c r="AO937" t="str">
        <f t="shared" si="338"/>
        <v>Old Classic</v>
      </c>
      <c r="AP937">
        <v>11000</v>
      </c>
      <c r="AQ937" t="str">
        <f t="shared" si="339"/>
        <v>Medium</v>
      </c>
      <c r="AR937">
        <v>5.8</v>
      </c>
      <c r="AS937" t="str">
        <f t="shared" si="340"/>
        <v>Below Average</v>
      </c>
      <c r="AT937">
        <v>1.85</v>
      </c>
      <c r="AU937" t="str">
        <f t="shared" si="341"/>
        <v>HDTV / Widescreen</v>
      </c>
      <c r="AV937">
        <v>0</v>
      </c>
      <c r="AW937" t="str">
        <f t="shared" si="342"/>
        <v>Very Low</v>
      </c>
    </row>
    <row r="938" spans="1:49" x14ac:dyDescent="0.3">
      <c r="A938" t="s">
        <v>0</v>
      </c>
      <c r="B938" t="s">
        <v>322</v>
      </c>
      <c r="C938">
        <v>539</v>
      </c>
      <c r="D938" t="str">
        <f t="shared" si="322"/>
        <v>High</v>
      </c>
      <c r="E938">
        <v>112</v>
      </c>
      <c r="F938" t="str">
        <f t="shared" si="323"/>
        <v>1h 52m</v>
      </c>
      <c r="G938" t="str">
        <f t="shared" si="324"/>
        <v>Standard Movie</v>
      </c>
      <c r="H938">
        <v>14000</v>
      </c>
      <c r="I938" t="str">
        <f t="shared" si="325"/>
        <v>Medium</v>
      </c>
      <c r="J938">
        <v>417</v>
      </c>
      <c r="K938" t="str">
        <f t="shared" si="326"/>
        <v>Very Low</v>
      </c>
      <c r="L938" t="s">
        <v>1971</v>
      </c>
      <c r="M938">
        <v>1000</v>
      </c>
      <c r="N938" t="str">
        <f t="shared" si="327"/>
        <v>Low</v>
      </c>
      <c r="O938">
        <v>126975169</v>
      </c>
      <c r="P938" t="str">
        <f t="shared" si="328"/>
        <v>Hit</v>
      </c>
      <c r="Q938" t="s">
        <v>5003</v>
      </c>
      <c r="R938" t="str">
        <f t="shared" si="329"/>
        <v>Mystery</v>
      </c>
      <c r="S938">
        <f t="shared" si="330"/>
        <v>3</v>
      </c>
      <c r="T938" t="s">
        <v>5004</v>
      </c>
      <c r="U938" t="s">
        <v>5005</v>
      </c>
      <c r="V938">
        <v>287822</v>
      </c>
      <c r="W938" t="str">
        <f t="shared" si="331"/>
        <v>High</v>
      </c>
      <c r="X938">
        <v>3388</v>
      </c>
      <c r="Y938" t="str">
        <f t="shared" si="332"/>
        <v>Low</v>
      </c>
      <c r="Z938" t="s">
        <v>5006</v>
      </c>
      <c r="AA938">
        <v>0</v>
      </c>
      <c r="AB938" t="str">
        <f t="shared" si="333"/>
        <v>Symbolic Poster</v>
      </c>
      <c r="AC938" t="s">
        <v>5007</v>
      </c>
      <c r="AD938" t="s">
        <v>5008</v>
      </c>
      <c r="AE938">
        <v>849</v>
      </c>
      <c r="AF938" t="str">
        <f t="shared" si="334"/>
        <v>Low</v>
      </c>
      <c r="AG938" t="s">
        <v>9</v>
      </c>
      <c r="AH938" t="s">
        <v>10</v>
      </c>
      <c r="AI938" t="s">
        <v>11</v>
      </c>
      <c r="AJ938" t="str">
        <f t="shared" si="335"/>
        <v>Teen</v>
      </c>
      <c r="AK938">
        <v>50000000</v>
      </c>
      <c r="AL938" t="str">
        <f t="shared" si="336"/>
        <v>Medium Budget</v>
      </c>
      <c r="AM938">
        <v>2011</v>
      </c>
      <c r="AN938">
        <f t="shared" si="337"/>
        <v>14</v>
      </c>
      <c r="AO938" t="str">
        <f t="shared" si="338"/>
        <v>Modern Classic</v>
      </c>
      <c r="AP938">
        <v>560</v>
      </c>
      <c r="AQ938" t="str">
        <f t="shared" si="339"/>
        <v>Very Low</v>
      </c>
      <c r="AR938">
        <v>7.1</v>
      </c>
      <c r="AS938" t="str">
        <f t="shared" si="340"/>
        <v>Good</v>
      </c>
      <c r="AT938">
        <v>2.35</v>
      </c>
      <c r="AU938" t="str">
        <f t="shared" si="341"/>
        <v>Cinematic Widescreen</v>
      </c>
      <c r="AV938">
        <v>37000</v>
      </c>
      <c r="AW938" t="str">
        <f t="shared" si="342"/>
        <v>Medium</v>
      </c>
    </row>
    <row r="939" spans="1:49" x14ac:dyDescent="0.3">
      <c r="A939" t="s">
        <v>0</v>
      </c>
      <c r="B939" t="s">
        <v>1497</v>
      </c>
      <c r="C939">
        <v>169</v>
      </c>
      <c r="D939" t="str">
        <f t="shared" si="322"/>
        <v>Low</v>
      </c>
      <c r="E939">
        <v>131</v>
      </c>
      <c r="F939" t="str">
        <f t="shared" si="323"/>
        <v>2h 11m</v>
      </c>
      <c r="G939" t="str">
        <f t="shared" si="324"/>
        <v>Long Movie</v>
      </c>
      <c r="H939">
        <v>0</v>
      </c>
      <c r="I939" t="str">
        <f t="shared" si="325"/>
        <v>Very Low</v>
      </c>
      <c r="J939">
        <v>658</v>
      </c>
      <c r="K939" t="str">
        <f t="shared" si="326"/>
        <v>Very Low</v>
      </c>
      <c r="L939" t="s">
        <v>212</v>
      </c>
      <c r="M939">
        <v>8000</v>
      </c>
      <c r="N939" t="str">
        <f t="shared" si="327"/>
        <v>Low</v>
      </c>
      <c r="O939">
        <v>125548685</v>
      </c>
      <c r="P939" t="str">
        <f t="shared" si="328"/>
        <v>Hit</v>
      </c>
      <c r="Q939" t="s">
        <v>1515</v>
      </c>
      <c r="R939" t="str">
        <f t="shared" si="329"/>
        <v>Biography</v>
      </c>
      <c r="S939">
        <f t="shared" si="330"/>
        <v>2</v>
      </c>
      <c r="T939" t="s">
        <v>1498</v>
      </c>
      <c r="U939" t="s">
        <v>5009</v>
      </c>
      <c r="V939">
        <v>135246</v>
      </c>
      <c r="W939" t="str">
        <f t="shared" si="331"/>
        <v>Medium</v>
      </c>
      <c r="X939">
        <v>10003</v>
      </c>
      <c r="Y939" t="str">
        <f t="shared" si="332"/>
        <v>Medium</v>
      </c>
      <c r="Z939" t="s">
        <v>5010</v>
      </c>
      <c r="AA939">
        <v>0</v>
      </c>
      <c r="AB939" t="str">
        <f t="shared" si="333"/>
        <v>Symbolic Poster</v>
      </c>
      <c r="AC939" t="s">
        <v>5011</v>
      </c>
      <c r="AD939" t="s">
        <v>5012</v>
      </c>
      <c r="AE939">
        <v>498</v>
      </c>
      <c r="AF939" t="str">
        <f t="shared" si="334"/>
        <v>Very Low</v>
      </c>
      <c r="AG939" t="s">
        <v>9</v>
      </c>
      <c r="AH939" t="s">
        <v>10</v>
      </c>
      <c r="AI939" t="s">
        <v>556</v>
      </c>
      <c r="AJ939" t="str">
        <f t="shared" si="335"/>
        <v>Adult</v>
      </c>
      <c r="AK939">
        <v>52000000</v>
      </c>
      <c r="AL939" t="str">
        <f t="shared" si="336"/>
        <v>Medium Budget</v>
      </c>
      <c r="AM939">
        <v>2000</v>
      </c>
      <c r="AN939">
        <f t="shared" si="337"/>
        <v>25</v>
      </c>
      <c r="AO939" t="str">
        <f t="shared" si="338"/>
        <v>Old Classic</v>
      </c>
      <c r="AP939">
        <v>883</v>
      </c>
      <c r="AQ939" t="str">
        <f t="shared" si="339"/>
        <v>Very Low</v>
      </c>
      <c r="AR939">
        <v>7.3</v>
      </c>
      <c r="AS939" t="str">
        <f t="shared" si="340"/>
        <v>Good</v>
      </c>
      <c r="AT939">
        <v>1.85</v>
      </c>
      <c r="AU939" t="str">
        <f t="shared" si="341"/>
        <v>HDTV / Widescreen</v>
      </c>
      <c r="AV939">
        <v>0</v>
      </c>
      <c r="AW939" t="str">
        <f t="shared" si="342"/>
        <v>Very Low</v>
      </c>
    </row>
    <row r="940" spans="1:49" x14ac:dyDescent="0.3">
      <c r="A940" t="s">
        <v>0</v>
      </c>
      <c r="B940" t="s">
        <v>4210</v>
      </c>
      <c r="C940">
        <v>140</v>
      </c>
      <c r="D940" t="str">
        <f t="shared" si="322"/>
        <v>Low</v>
      </c>
      <c r="E940">
        <v>116</v>
      </c>
      <c r="F940" t="str">
        <f t="shared" si="323"/>
        <v>1h 56m</v>
      </c>
      <c r="G940" t="str">
        <f t="shared" si="324"/>
        <v>Standard Movie</v>
      </c>
      <c r="H940">
        <v>80</v>
      </c>
      <c r="I940" t="str">
        <f t="shared" si="325"/>
        <v>Very Low</v>
      </c>
      <c r="J940">
        <v>651</v>
      </c>
      <c r="K940" t="str">
        <f t="shared" si="326"/>
        <v>Very Low</v>
      </c>
      <c r="L940" t="s">
        <v>2836</v>
      </c>
      <c r="M940">
        <v>11000</v>
      </c>
      <c r="N940" t="str">
        <f t="shared" si="327"/>
        <v>Medium</v>
      </c>
      <c r="O940">
        <v>105807520</v>
      </c>
      <c r="P940" t="str">
        <f t="shared" si="328"/>
        <v>Hit</v>
      </c>
      <c r="Q940" t="s">
        <v>1652</v>
      </c>
      <c r="R940" t="str">
        <f t="shared" si="329"/>
        <v>Comedy</v>
      </c>
      <c r="S940">
        <f t="shared" si="330"/>
        <v>2</v>
      </c>
      <c r="T940" t="s">
        <v>631</v>
      </c>
      <c r="U940" t="s">
        <v>5013</v>
      </c>
      <c r="V940">
        <v>156717</v>
      </c>
      <c r="W940" t="str">
        <f t="shared" si="331"/>
        <v>Medium</v>
      </c>
      <c r="X940">
        <v>14087</v>
      </c>
      <c r="Y940" t="str">
        <f t="shared" si="332"/>
        <v>Medium</v>
      </c>
      <c r="Z940" t="s">
        <v>5014</v>
      </c>
      <c r="AA940">
        <v>2</v>
      </c>
      <c r="AB940" t="str">
        <f t="shared" si="333"/>
        <v>Duo/Trio Poster</v>
      </c>
      <c r="AC940" t="s">
        <v>5015</v>
      </c>
      <c r="AD940" t="s">
        <v>5016</v>
      </c>
      <c r="AE940">
        <v>357</v>
      </c>
      <c r="AF940" t="str">
        <f t="shared" si="334"/>
        <v>Very Low</v>
      </c>
      <c r="AG940" t="s">
        <v>9</v>
      </c>
      <c r="AH940" t="s">
        <v>10</v>
      </c>
      <c r="AI940" t="s">
        <v>11</v>
      </c>
      <c r="AJ940" t="str">
        <f t="shared" si="335"/>
        <v>Teen</v>
      </c>
      <c r="AK940">
        <v>50000000</v>
      </c>
      <c r="AL940" t="str">
        <f t="shared" si="336"/>
        <v>Medium Budget</v>
      </c>
      <c r="AM940">
        <v>2003</v>
      </c>
      <c r="AN940">
        <f t="shared" si="337"/>
        <v>22</v>
      </c>
      <c r="AO940" t="str">
        <f t="shared" si="338"/>
        <v>Old Classic</v>
      </c>
      <c r="AP940">
        <v>1000</v>
      </c>
      <c r="AQ940" t="str">
        <f t="shared" si="339"/>
        <v>Very Low</v>
      </c>
      <c r="AR940">
        <v>6.4</v>
      </c>
      <c r="AS940" t="str">
        <f t="shared" si="340"/>
        <v>Average</v>
      </c>
      <c r="AT940">
        <v>1.85</v>
      </c>
      <c r="AU940" t="str">
        <f t="shared" si="341"/>
        <v>HDTV / Widescreen</v>
      </c>
      <c r="AV940">
        <v>0</v>
      </c>
      <c r="AW940" t="str">
        <f t="shared" si="342"/>
        <v>Very Low</v>
      </c>
    </row>
    <row r="941" spans="1:49" x14ac:dyDescent="0.3">
      <c r="A941" t="s">
        <v>0</v>
      </c>
      <c r="B941" t="s">
        <v>2070</v>
      </c>
      <c r="C941">
        <v>330</v>
      </c>
      <c r="D941" t="str">
        <f t="shared" si="322"/>
        <v>Medium</v>
      </c>
      <c r="E941">
        <v>112</v>
      </c>
      <c r="F941" t="str">
        <f t="shared" si="323"/>
        <v>1h 52m</v>
      </c>
      <c r="G941" t="str">
        <f t="shared" si="324"/>
        <v>Standard Movie</v>
      </c>
      <c r="H941">
        <v>97</v>
      </c>
      <c r="I941" t="str">
        <f t="shared" si="325"/>
        <v>Very Low</v>
      </c>
      <c r="J941">
        <v>584</v>
      </c>
      <c r="K941" t="str">
        <f t="shared" si="326"/>
        <v>Very Low</v>
      </c>
      <c r="L941" t="s">
        <v>5017</v>
      </c>
      <c r="M941">
        <v>17000</v>
      </c>
      <c r="N941" t="str">
        <f t="shared" si="327"/>
        <v>Medium</v>
      </c>
      <c r="O941">
        <v>191616238</v>
      </c>
      <c r="P941" t="str">
        <f t="shared" si="328"/>
        <v>Hit</v>
      </c>
      <c r="Q941" t="s">
        <v>1723</v>
      </c>
      <c r="R941" t="str">
        <f t="shared" si="329"/>
        <v>Action</v>
      </c>
      <c r="S941">
        <f t="shared" si="330"/>
        <v>3</v>
      </c>
      <c r="T941" t="s">
        <v>415</v>
      </c>
      <c r="U941" t="s">
        <v>5018</v>
      </c>
      <c r="V941">
        <v>258186</v>
      </c>
      <c r="W941" t="str">
        <f t="shared" si="331"/>
        <v>High</v>
      </c>
      <c r="X941">
        <v>19428</v>
      </c>
      <c r="Y941" t="str">
        <f t="shared" si="332"/>
        <v>Medium</v>
      </c>
      <c r="Z941" t="s">
        <v>2389</v>
      </c>
      <c r="AA941">
        <v>2</v>
      </c>
      <c r="AB941" t="str">
        <f t="shared" si="333"/>
        <v>Duo/Trio Poster</v>
      </c>
      <c r="AC941" t="s">
        <v>5019</v>
      </c>
      <c r="AD941" t="s">
        <v>5020</v>
      </c>
      <c r="AE941">
        <v>322</v>
      </c>
      <c r="AF941" t="str">
        <f t="shared" si="334"/>
        <v>Very Low</v>
      </c>
      <c r="AG941" t="s">
        <v>9</v>
      </c>
      <c r="AH941" t="s">
        <v>10</v>
      </c>
      <c r="AI941" t="s">
        <v>556</v>
      </c>
      <c r="AJ941" t="str">
        <f t="shared" si="335"/>
        <v>Adult</v>
      </c>
      <c r="AK941">
        <v>50000000</v>
      </c>
      <c r="AL941" t="str">
        <f t="shared" si="336"/>
        <v>Medium Budget</v>
      </c>
      <c r="AM941">
        <v>2014</v>
      </c>
      <c r="AN941">
        <f t="shared" si="337"/>
        <v>11</v>
      </c>
      <c r="AO941" t="str">
        <f t="shared" si="338"/>
        <v>Modern Classic</v>
      </c>
      <c r="AP941">
        <v>920</v>
      </c>
      <c r="AQ941" t="str">
        <f t="shared" si="339"/>
        <v>Very Low</v>
      </c>
      <c r="AR941">
        <v>7.1</v>
      </c>
      <c r="AS941" t="str">
        <f t="shared" si="340"/>
        <v>Good</v>
      </c>
      <c r="AT941">
        <v>2.35</v>
      </c>
      <c r="AU941" t="str">
        <f t="shared" si="341"/>
        <v>Cinematic Widescreen</v>
      </c>
      <c r="AV941">
        <v>24000</v>
      </c>
      <c r="AW941" t="str">
        <f t="shared" si="342"/>
        <v>Medium</v>
      </c>
    </row>
    <row r="942" spans="1:49" x14ac:dyDescent="0.3">
      <c r="A942" t="s">
        <v>0</v>
      </c>
      <c r="B942" t="s">
        <v>5021</v>
      </c>
      <c r="C942">
        <v>120</v>
      </c>
      <c r="D942" t="str">
        <f t="shared" si="322"/>
        <v>Low</v>
      </c>
      <c r="E942">
        <v>123</v>
      </c>
      <c r="F942" t="str">
        <f t="shared" si="323"/>
        <v>2h 3m</v>
      </c>
      <c r="G942" t="str">
        <f t="shared" si="324"/>
        <v>Long Movie</v>
      </c>
      <c r="H942">
        <v>277</v>
      </c>
      <c r="I942" t="str">
        <f t="shared" si="325"/>
        <v>Very Low</v>
      </c>
      <c r="J942">
        <v>4000</v>
      </c>
      <c r="K942" t="str">
        <f t="shared" si="326"/>
        <v>Low</v>
      </c>
      <c r="L942" t="s">
        <v>494</v>
      </c>
      <c r="M942">
        <v>11000</v>
      </c>
      <c r="N942" t="str">
        <f t="shared" si="327"/>
        <v>Medium</v>
      </c>
      <c r="O942">
        <v>105264608</v>
      </c>
      <c r="P942" t="str">
        <f t="shared" si="328"/>
        <v>Hit</v>
      </c>
      <c r="Q942" t="s">
        <v>5022</v>
      </c>
      <c r="R942" t="str">
        <f t="shared" si="329"/>
        <v>Drama</v>
      </c>
      <c r="S942">
        <f t="shared" si="330"/>
        <v>3</v>
      </c>
      <c r="T942" t="s">
        <v>311</v>
      </c>
      <c r="U942" t="s">
        <v>5023</v>
      </c>
      <c r="V942">
        <v>239752</v>
      </c>
      <c r="W942" t="str">
        <f t="shared" si="331"/>
        <v>High</v>
      </c>
      <c r="X942">
        <v>25697</v>
      </c>
      <c r="Y942" t="str">
        <f t="shared" si="332"/>
        <v>Medium</v>
      </c>
      <c r="Z942" t="s">
        <v>55</v>
      </c>
      <c r="AA942">
        <v>0</v>
      </c>
      <c r="AB942" t="str">
        <f t="shared" si="333"/>
        <v>Symbolic Poster</v>
      </c>
      <c r="AC942" t="s">
        <v>5024</v>
      </c>
      <c r="AD942" t="s">
        <v>5025</v>
      </c>
      <c r="AE942">
        <v>406</v>
      </c>
      <c r="AF942" t="str">
        <f t="shared" si="334"/>
        <v>Very Low</v>
      </c>
      <c r="AG942" t="s">
        <v>9</v>
      </c>
      <c r="AH942" t="s">
        <v>10</v>
      </c>
      <c r="AI942" t="s">
        <v>556</v>
      </c>
      <c r="AJ942" t="str">
        <f t="shared" si="335"/>
        <v>Adult</v>
      </c>
      <c r="AK942">
        <v>60000000</v>
      </c>
      <c r="AL942" t="str">
        <f t="shared" si="336"/>
        <v>Medium Budget</v>
      </c>
      <c r="AM942">
        <v>1994</v>
      </c>
      <c r="AN942">
        <f t="shared" si="337"/>
        <v>31</v>
      </c>
      <c r="AO942" t="str">
        <f t="shared" si="338"/>
        <v>Old Classic</v>
      </c>
      <c r="AP942">
        <v>10000</v>
      </c>
      <c r="AQ942" t="str">
        <f t="shared" si="339"/>
        <v>Low</v>
      </c>
      <c r="AR942">
        <v>7.6</v>
      </c>
      <c r="AS942" t="str">
        <f t="shared" si="340"/>
        <v>Good</v>
      </c>
      <c r="AT942">
        <v>1.85</v>
      </c>
      <c r="AU942" t="str">
        <f t="shared" si="341"/>
        <v>HDTV / Widescreen</v>
      </c>
      <c r="AV942">
        <v>11000</v>
      </c>
      <c r="AW942" t="str">
        <f t="shared" si="342"/>
        <v>Medium</v>
      </c>
    </row>
    <row r="943" spans="1:49" x14ac:dyDescent="0.3">
      <c r="A943" t="s">
        <v>0</v>
      </c>
      <c r="B943" t="s">
        <v>1136</v>
      </c>
      <c r="C943">
        <v>190</v>
      </c>
      <c r="D943" t="str">
        <f t="shared" si="322"/>
        <v>Low</v>
      </c>
      <c r="E943">
        <v>104</v>
      </c>
      <c r="F943" t="str">
        <f t="shared" si="323"/>
        <v>1h 44m</v>
      </c>
      <c r="G943" t="str">
        <f t="shared" si="324"/>
        <v>Standard Movie</v>
      </c>
      <c r="H943">
        <v>235</v>
      </c>
      <c r="I943" t="str">
        <f t="shared" si="325"/>
        <v>Very Low</v>
      </c>
      <c r="J943">
        <v>1000</v>
      </c>
      <c r="K943" t="str">
        <f t="shared" si="326"/>
        <v>Very Low</v>
      </c>
      <c r="L943" t="s">
        <v>1919</v>
      </c>
      <c r="M943">
        <v>14000</v>
      </c>
      <c r="N943" t="str">
        <f t="shared" si="327"/>
        <v>Medium</v>
      </c>
      <c r="O943">
        <v>97680195</v>
      </c>
      <c r="P943" t="str">
        <f t="shared" si="328"/>
        <v>Hit</v>
      </c>
      <c r="Q943" t="s">
        <v>1652</v>
      </c>
      <c r="R943" t="str">
        <f t="shared" si="329"/>
        <v>Comedy</v>
      </c>
      <c r="S943">
        <f t="shared" si="330"/>
        <v>2</v>
      </c>
      <c r="T943" t="s">
        <v>625</v>
      </c>
      <c r="U943" t="s">
        <v>5026</v>
      </c>
      <c r="V943">
        <v>271691</v>
      </c>
      <c r="W943" t="str">
        <f t="shared" si="331"/>
        <v>High</v>
      </c>
      <c r="X943">
        <v>29505</v>
      </c>
      <c r="Y943" t="str">
        <f t="shared" si="332"/>
        <v>Medium</v>
      </c>
      <c r="Z943" t="s">
        <v>5027</v>
      </c>
      <c r="AA943">
        <v>1</v>
      </c>
      <c r="AB943" t="str">
        <f t="shared" si="333"/>
        <v>Solo Star Poster</v>
      </c>
      <c r="AC943" t="s">
        <v>5028</v>
      </c>
      <c r="AD943" t="s">
        <v>5029</v>
      </c>
      <c r="AE943">
        <v>243</v>
      </c>
      <c r="AF943" t="str">
        <f t="shared" si="334"/>
        <v>Very Low</v>
      </c>
      <c r="AG943" t="s">
        <v>9</v>
      </c>
      <c r="AH943" t="s">
        <v>10</v>
      </c>
      <c r="AI943" t="s">
        <v>11</v>
      </c>
      <c r="AJ943" t="str">
        <f t="shared" si="335"/>
        <v>Teen</v>
      </c>
      <c r="AK943">
        <v>70000000</v>
      </c>
      <c r="AL943" t="str">
        <f t="shared" si="336"/>
        <v>Medium Budget</v>
      </c>
      <c r="AM943">
        <v>2008</v>
      </c>
      <c r="AN943">
        <f t="shared" si="337"/>
        <v>17</v>
      </c>
      <c r="AO943" t="str">
        <f t="shared" si="338"/>
        <v>Old Classic</v>
      </c>
      <c r="AP943">
        <v>11000</v>
      </c>
      <c r="AQ943" t="str">
        <f t="shared" si="339"/>
        <v>Medium</v>
      </c>
      <c r="AR943">
        <v>6.8</v>
      </c>
      <c r="AS943" t="str">
        <f t="shared" si="340"/>
        <v>Average</v>
      </c>
      <c r="AT943">
        <v>2.35</v>
      </c>
      <c r="AU943" t="str">
        <f t="shared" si="341"/>
        <v>Cinematic Widescreen</v>
      </c>
      <c r="AV943">
        <v>0</v>
      </c>
      <c r="AW943" t="str">
        <f t="shared" si="342"/>
        <v>Very Low</v>
      </c>
    </row>
    <row r="944" spans="1:49" x14ac:dyDescent="0.3">
      <c r="A944" t="s">
        <v>0</v>
      </c>
      <c r="B944" t="s">
        <v>5030</v>
      </c>
      <c r="C944">
        <v>177</v>
      </c>
      <c r="D944" t="str">
        <f t="shared" si="322"/>
        <v>Low</v>
      </c>
      <c r="E944">
        <v>107</v>
      </c>
      <c r="F944" t="str">
        <f t="shared" si="323"/>
        <v>1h 47m</v>
      </c>
      <c r="G944" t="str">
        <f t="shared" si="324"/>
        <v>Standard Movie</v>
      </c>
      <c r="H944">
        <v>43</v>
      </c>
      <c r="I944" t="str">
        <f t="shared" si="325"/>
        <v>Very Low</v>
      </c>
      <c r="J944">
        <v>569</v>
      </c>
      <c r="K944" t="str">
        <f t="shared" si="326"/>
        <v>Very Low</v>
      </c>
      <c r="L944" t="s">
        <v>177</v>
      </c>
      <c r="M944">
        <v>12000</v>
      </c>
      <c r="N944" t="str">
        <f t="shared" si="327"/>
        <v>Medium</v>
      </c>
      <c r="O944">
        <v>126088877</v>
      </c>
      <c r="P944" t="str">
        <f t="shared" si="328"/>
        <v>Hit</v>
      </c>
      <c r="Q944" t="s">
        <v>1723</v>
      </c>
      <c r="R944" t="str">
        <f t="shared" si="329"/>
        <v>Action</v>
      </c>
      <c r="S944">
        <f t="shared" si="330"/>
        <v>3</v>
      </c>
      <c r="T944" t="s">
        <v>1043</v>
      </c>
      <c r="U944" t="s">
        <v>5031</v>
      </c>
      <c r="V944">
        <v>33354</v>
      </c>
      <c r="W944" t="str">
        <f t="shared" si="331"/>
        <v>Low</v>
      </c>
      <c r="X944">
        <v>14569</v>
      </c>
      <c r="Y944" t="str">
        <f t="shared" si="332"/>
        <v>Medium</v>
      </c>
      <c r="Z944" t="s">
        <v>5032</v>
      </c>
      <c r="AA944">
        <v>2</v>
      </c>
      <c r="AB944" t="str">
        <f t="shared" si="333"/>
        <v>Duo/Trio Poster</v>
      </c>
      <c r="AC944" t="s">
        <v>5033</v>
      </c>
      <c r="AD944" t="s">
        <v>5034</v>
      </c>
      <c r="AE944">
        <v>110</v>
      </c>
      <c r="AF944" t="str">
        <f t="shared" si="334"/>
        <v>Very Low</v>
      </c>
      <c r="AG944" t="s">
        <v>9</v>
      </c>
      <c r="AH944" t="s">
        <v>10</v>
      </c>
      <c r="AI944" t="s">
        <v>11</v>
      </c>
      <c r="AJ944" t="str">
        <f t="shared" si="335"/>
        <v>Teen</v>
      </c>
      <c r="AK944">
        <v>50000000</v>
      </c>
      <c r="AL944" t="str">
        <f t="shared" si="336"/>
        <v>Medium Budget</v>
      </c>
      <c r="AM944">
        <v>2016</v>
      </c>
      <c r="AN944">
        <f t="shared" si="337"/>
        <v>9</v>
      </c>
      <c r="AO944" t="str">
        <f t="shared" si="338"/>
        <v>Modern Classic</v>
      </c>
      <c r="AP944">
        <v>919</v>
      </c>
      <c r="AQ944" t="str">
        <f t="shared" si="339"/>
        <v>Very Low</v>
      </c>
      <c r="AR944">
        <v>6.6</v>
      </c>
      <c r="AS944" t="str">
        <f t="shared" si="340"/>
        <v>Average</v>
      </c>
      <c r="AT944">
        <v>2.35</v>
      </c>
      <c r="AU944" t="str">
        <f t="shared" si="341"/>
        <v>Cinematic Widescreen</v>
      </c>
      <c r="AV944">
        <v>10000</v>
      </c>
      <c r="AW944" t="str">
        <f t="shared" si="342"/>
        <v>Low</v>
      </c>
    </row>
    <row r="945" spans="1:49" x14ac:dyDescent="0.3">
      <c r="A945" t="s">
        <v>0</v>
      </c>
      <c r="B945" t="s">
        <v>1223</v>
      </c>
      <c r="C945">
        <v>65</v>
      </c>
      <c r="D945" t="str">
        <f t="shared" si="322"/>
        <v>Low</v>
      </c>
      <c r="E945">
        <v>124</v>
      </c>
      <c r="F945" t="str">
        <f t="shared" si="323"/>
        <v>2h 4m</v>
      </c>
      <c r="G945" t="str">
        <f t="shared" si="324"/>
        <v>Long Movie</v>
      </c>
      <c r="H945">
        <v>0</v>
      </c>
      <c r="I945" t="str">
        <f t="shared" si="325"/>
        <v>Very Low</v>
      </c>
      <c r="J945">
        <v>701</v>
      </c>
      <c r="K945" t="str">
        <f t="shared" si="326"/>
        <v>Very Low</v>
      </c>
      <c r="L945" t="s">
        <v>2592</v>
      </c>
      <c r="M945">
        <v>8000</v>
      </c>
      <c r="N945" t="str">
        <f t="shared" si="327"/>
        <v>Low</v>
      </c>
      <c r="O945">
        <v>91030827</v>
      </c>
      <c r="P945" t="str">
        <f t="shared" si="328"/>
        <v>Hit</v>
      </c>
      <c r="Q945" t="s">
        <v>2498</v>
      </c>
      <c r="R945" t="str">
        <f t="shared" si="329"/>
        <v>Comedy</v>
      </c>
      <c r="S945">
        <f t="shared" si="330"/>
        <v>2</v>
      </c>
      <c r="T945" t="s">
        <v>1498</v>
      </c>
      <c r="U945" t="s">
        <v>5035</v>
      </c>
      <c r="V945">
        <v>46482</v>
      </c>
      <c r="W945" t="str">
        <f t="shared" si="331"/>
        <v>Low</v>
      </c>
      <c r="X945">
        <v>9988</v>
      </c>
      <c r="Y945" t="str">
        <f t="shared" si="332"/>
        <v>Low</v>
      </c>
      <c r="Z945" t="s">
        <v>5036</v>
      </c>
      <c r="AA945">
        <v>2</v>
      </c>
      <c r="AB945" t="str">
        <f t="shared" si="333"/>
        <v>Duo/Trio Poster</v>
      </c>
      <c r="AC945" t="s">
        <v>5037</v>
      </c>
      <c r="AD945" t="s">
        <v>5038</v>
      </c>
      <c r="AE945">
        <v>252</v>
      </c>
      <c r="AF945" t="str">
        <f t="shared" si="334"/>
        <v>Very Low</v>
      </c>
      <c r="AG945" t="s">
        <v>9</v>
      </c>
      <c r="AH945" t="s">
        <v>10</v>
      </c>
      <c r="AI945" t="s">
        <v>11</v>
      </c>
      <c r="AJ945" t="str">
        <f t="shared" si="335"/>
        <v>Teen</v>
      </c>
      <c r="AK945">
        <v>50000000</v>
      </c>
      <c r="AL945" t="str">
        <f t="shared" si="336"/>
        <v>Medium Budget</v>
      </c>
      <c r="AM945">
        <v>1998</v>
      </c>
      <c r="AN945">
        <f t="shared" si="337"/>
        <v>27</v>
      </c>
      <c r="AO945" t="str">
        <f t="shared" si="338"/>
        <v>Old Classic</v>
      </c>
      <c r="AP945">
        <v>818</v>
      </c>
      <c r="AQ945" t="str">
        <f t="shared" si="339"/>
        <v>Very Low</v>
      </c>
      <c r="AR945">
        <v>6.7</v>
      </c>
      <c r="AS945" t="str">
        <f t="shared" si="340"/>
        <v>Average</v>
      </c>
      <c r="AT945">
        <v>2.35</v>
      </c>
      <c r="AU945" t="str">
        <f t="shared" si="341"/>
        <v>Cinematic Widescreen</v>
      </c>
      <c r="AV945">
        <v>0</v>
      </c>
      <c r="AW945" t="str">
        <f t="shared" si="342"/>
        <v>Very Low</v>
      </c>
    </row>
    <row r="946" spans="1:49" x14ac:dyDescent="0.3">
      <c r="A946" t="s">
        <v>0</v>
      </c>
      <c r="B946" t="s">
        <v>4487</v>
      </c>
      <c r="C946">
        <v>145</v>
      </c>
      <c r="D946" t="str">
        <f t="shared" si="322"/>
        <v>Low</v>
      </c>
      <c r="E946">
        <v>96</v>
      </c>
      <c r="F946" t="str">
        <f t="shared" si="323"/>
        <v>1h 36m</v>
      </c>
      <c r="G946" t="str">
        <f t="shared" si="324"/>
        <v>Standard Movie</v>
      </c>
      <c r="H946">
        <v>51</v>
      </c>
      <c r="I946" t="str">
        <f t="shared" si="325"/>
        <v>Very Low</v>
      </c>
      <c r="J946">
        <v>322</v>
      </c>
      <c r="K946" t="str">
        <f t="shared" si="326"/>
        <v>Very Low</v>
      </c>
      <c r="L946" t="s">
        <v>2446</v>
      </c>
      <c r="M946">
        <v>8000</v>
      </c>
      <c r="N946" t="str">
        <f t="shared" si="327"/>
        <v>Low</v>
      </c>
      <c r="O946">
        <v>150315155</v>
      </c>
      <c r="P946" t="str">
        <f t="shared" si="328"/>
        <v>Hit</v>
      </c>
      <c r="Q946" t="s">
        <v>3028</v>
      </c>
      <c r="R946" t="str">
        <f t="shared" si="329"/>
        <v>Comedy</v>
      </c>
      <c r="S946">
        <f t="shared" si="330"/>
        <v>2</v>
      </c>
      <c r="T946" t="s">
        <v>1220</v>
      </c>
      <c r="U946" t="s">
        <v>5039</v>
      </c>
      <c r="V946">
        <v>54010</v>
      </c>
      <c r="W946" t="str">
        <f t="shared" si="331"/>
        <v>Medium</v>
      </c>
      <c r="X946">
        <v>10886</v>
      </c>
      <c r="Y946" t="str">
        <f t="shared" si="332"/>
        <v>Medium</v>
      </c>
      <c r="Z946" t="s">
        <v>5040</v>
      </c>
      <c r="AA946">
        <v>2</v>
      </c>
      <c r="AB946" t="str">
        <f t="shared" si="333"/>
        <v>Duo/Trio Poster</v>
      </c>
      <c r="AC946" t="s">
        <v>5041</v>
      </c>
      <c r="AD946" t="s">
        <v>5042</v>
      </c>
      <c r="AE946">
        <v>130</v>
      </c>
      <c r="AF946" t="str">
        <f t="shared" si="334"/>
        <v>Very Low</v>
      </c>
      <c r="AG946" t="s">
        <v>9</v>
      </c>
      <c r="AH946" t="s">
        <v>10</v>
      </c>
      <c r="AI946" t="s">
        <v>11</v>
      </c>
      <c r="AJ946" t="str">
        <f t="shared" si="335"/>
        <v>Teen</v>
      </c>
      <c r="AK946">
        <v>50000000</v>
      </c>
      <c r="AL946" t="str">
        <f t="shared" si="336"/>
        <v>Medium Budget</v>
      </c>
      <c r="AM946">
        <v>2015</v>
      </c>
      <c r="AN946">
        <f t="shared" si="337"/>
        <v>10</v>
      </c>
      <c r="AO946" t="str">
        <f t="shared" si="338"/>
        <v>Modern Classic</v>
      </c>
      <c r="AP946">
        <v>2000</v>
      </c>
      <c r="AQ946" t="str">
        <f t="shared" si="339"/>
        <v>Low</v>
      </c>
      <c r="AR946">
        <v>6.1</v>
      </c>
      <c r="AS946" t="str">
        <f t="shared" si="340"/>
        <v>Average</v>
      </c>
      <c r="AT946">
        <v>1.85</v>
      </c>
      <c r="AU946" t="str">
        <f t="shared" si="341"/>
        <v>HDTV / Widescreen</v>
      </c>
      <c r="AV946">
        <v>13000</v>
      </c>
      <c r="AW946" t="str">
        <f t="shared" si="342"/>
        <v>Medium</v>
      </c>
    </row>
    <row r="947" spans="1:49" x14ac:dyDescent="0.3">
      <c r="A947" t="s">
        <v>0</v>
      </c>
      <c r="B947" t="s">
        <v>128</v>
      </c>
      <c r="C947">
        <v>321</v>
      </c>
      <c r="D947" t="str">
        <f t="shared" si="322"/>
        <v>Medium</v>
      </c>
      <c r="E947">
        <v>125</v>
      </c>
      <c r="F947" t="str">
        <f t="shared" si="323"/>
        <v>2h 5m</v>
      </c>
      <c r="G947" t="str">
        <f t="shared" si="324"/>
        <v>Long Movie</v>
      </c>
      <c r="H947">
        <v>252</v>
      </c>
      <c r="I947" t="str">
        <f t="shared" si="325"/>
        <v>Very Low</v>
      </c>
      <c r="J947">
        <v>10000</v>
      </c>
      <c r="K947" t="str">
        <f t="shared" si="326"/>
        <v>Low</v>
      </c>
      <c r="L947" t="s">
        <v>2348</v>
      </c>
      <c r="M947">
        <v>40000</v>
      </c>
      <c r="N947" t="str">
        <f t="shared" si="327"/>
        <v>Medium</v>
      </c>
      <c r="O947">
        <v>127997349</v>
      </c>
      <c r="P947" t="str">
        <f t="shared" si="328"/>
        <v>Hit</v>
      </c>
      <c r="Q947" t="s">
        <v>5043</v>
      </c>
      <c r="R947" t="str">
        <f t="shared" si="329"/>
        <v>Adventure</v>
      </c>
      <c r="S947">
        <f t="shared" si="330"/>
        <v>5</v>
      </c>
      <c r="T947" t="s">
        <v>15</v>
      </c>
      <c r="U947" t="s">
        <v>5044</v>
      </c>
      <c r="V947">
        <v>101178</v>
      </c>
      <c r="W947" t="str">
        <f t="shared" si="331"/>
        <v>Medium</v>
      </c>
      <c r="X947">
        <v>62837</v>
      </c>
      <c r="Y947" t="str">
        <f t="shared" si="332"/>
        <v>High</v>
      </c>
      <c r="Z947" t="s">
        <v>2427</v>
      </c>
      <c r="AA947">
        <v>1</v>
      </c>
      <c r="AB947" t="str">
        <f t="shared" si="333"/>
        <v>Solo Star Poster</v>
      </c>
      <c r="AC947" t="s">
        <v>5045</v>
      </c>
      <c r="AD947" t="s">
        <v>5046</v>
      </c>
      <c r="AE947">
        <v>779</v>
      </c>
      <c r="AF947" t="str">
        <f t="shared" si="334"/>
        <v>Low</v>
      </c>
      <c r="AG947" t="s">
        <v>9</v>
      </c>
      <c r="AH947" t="s">
        <v>10</v>
      </c>
      <c r="AI947" t="s">
        <v>66</v>
      </c>
      <c r="AJ947" t="str">
        <f t="shared" si="335"/>
        <v>Family</v>
      </c>
      <c r="AK947">
        <v>50000000</v>
      </c>
      <c r="AL947" t="str">
        <f t="shared" si="336"/>
        <v>Medium Budget</v>
      </c>
      <c r="AM947">
        <v>2014</v>
      </c>
      <c r="AN947">
        <f t="shared" si="337"/>
        <v>11</v>
      </c>
      <c r="AO947" t="str">
        <f t="shared" si="338"/>
        <v>Modern Classic</v>
      </c>
      <c r="AP947">
        <v>11000</v>
      </c>
      <c r="AQ947" t="str">
        <f t="shared" si="339"/>
        <v>Medium</v>
      </c>
      <c r="AR947">
        <v>6</v>
      </c>
      <c r="AS947" t="str">
        <f t="shared" si="340"/>
        <v>Average</v>
      </c>
      <c r="AT947">
        <v>2.39</v>
      </c>
      <c r="AU947" t="str">
        <f t="shared" si="341"/>
        <v>Cinematic Widescreen</v>
      </c>
      <c r="AV947">
        <v>90000</v>
      </c>
      <c r="AW947" t="str">
        <f t="shared" si="342"/>
        <v>High</v>
      </c>
    </row>
    <row r="948" spans="1:49" x14ac:dyDescent="0.3">
      <c r="A948" t="s">
        <v>0</v>
      </c>
      <c r="B948" t="s">
        <v>5047</v>
      </c>
      <c r="C948">
        <v>230</v>
      </c>
      <c r="D948" t="str">
        <f t="shared" si="322"/>
        <v>Medium</v>
      </c>
      <c r="E948">
        <v>129</v>
      </c>
      <c r="F948" t="str">
        <f t="shared" si="323"/>
        <v>2h 9m</v>
      </c>
      <c r="G948" t="str">
        <f t="shared" si="324"/>
        <v>Long Movie</v>
      </c>
      <c r="H948">
        <v>0</v>
      </c>
      <c r="I948" t="str">
        <f t="shared" si="325"/>
        <v>Very Low</v>
      </c>
      <c r="J948">
        <v>277</v>
      </c>
      <c r="K948" t="str">
        <f t="shared" si="326"/>
        <v>Very Low</v>
      </c>
      <c r="L948" t="s">
        <v>5048</v>
      </c>
      <c r="M948">
        <v>18000</v>
      </c>
      <c r="N948" t="str">
        <f t="shared" si="327"/>
        <v>Medium</v>
      </c>
      <c r="O948">
        <v>88504640</v>
      </c>
      <c r="P948" t="str">
        <f t="shared" si="328"/>
        <v>Hit</v>
      </c>
      <c r="Q948" t="s">
        <v>2113</v>
      </c>
      <c r="R948" t="str">
        <f t="shared" si="329"/>
        <v>Crime</v>
      </c>
      <c r="S948">
        <f t="shared" si="330"/>
        <v>4</v>
      </c>
      <c r="T948" t="s">
        <v>1698</v>
      </c>
      <c r="U948" t="s">
        <v>5049</v>
      </c>
      <c r="V948">
        <v>273108</v>
      </c>
      <c r="W948" t="str">
        <f t="shared" si="331"/>
        <v>High</v>
      </c>
      <c r="X948">
        <v>19148</v>
      </c>
      <c r="Y948" t="str">
        <f t="shared" si="332"/>
        <v>Medium</v>
      </c>
      <c r="Z948" t="s">
        <v>3360</v>
      </c>
      <c r="AA948">
        <v>2</v>
      </c>
      <c r="AB948" t="str">
        <f t="shared" si="333"/>
        <v>Duo/Trio Poster</v>
      </c>
      <c r="AC948" t="s">
        <v>5050</v>
      </c>
      <c r="AD948" t="s">
        <v>5051</v>
      </c>
      <c r="AE948">
        <v>646</v>
      </c>
      <c r="AF948" t="str">
        <f t="shared" si="334"/>
        <v>Low</v>
      </c>
      <c r="AG948" t="s">
        <v>9</v>
      </c>
      <c r="AH948" t="s">
        <v>10</v>
      </c>
      <c r="AI948" t="s">
        <v>556</v>
      </c>
      <c r="AJ948" t="str">
        <f t="shared" si="335"/>
        <v>Adult</v>
      </c>
      <c r="AK948">
        <v>45000000</v>
      </c>
      <c r="AL948" t="str">
        <f t="shared" si="336"/>
        <v>Medium Budget</v>
      </c>
      <c r="AM948">
        <v>2006</v>
      </c>
      <c r="AN948">
        <f t="shared" si="337"/>
        <v>19</v>
      </c>
      <c r="AO948" t="str">
        <f t="shared" si="338"/>
        <v>Old Classic</v>
      </c>
      <c r="AP948">
        <v>412</v>
      </c>
      <c r="AQ948" t="str">
        <f t="shared" si="339"/>
        <v>Very Low</v>
      </c>
      <c r="AR948">
        <v>7.6</v>
      </c>
      <c r="AS948" t="str">
        <f t="shared" si="340"/>
        <v>Good</v>
      </c>
      <c r="AT948">
        <v>2.35</v>
      </c>
      <c r="AU948" t="str">
        <f t="shared" si="341"/>
        <v>Cinematic Widescreen</v>
      </c>
      <c r="AV948">
        <v>0</v>
      </c>
      <c r="AW948" t="str">
        <f t="shared" si="342"/>
        <v>Very Low</v>
      </c>
    </row>
    <row r="949" spans="1:49" x14ac:dyDescent="0.3">
      <c r="A949" t="s">
        <v>0</v>
      </c>
      <c r="B949" t="s">
        <v>5052</v>
      </c>
      <c r="C949">
        <v>143</v>
      </c>
      <c r="D949" t="str">
        <f t="shared" si="322"/>
        <v>Low</v>
      </c>
      <c r="E949">
        <v>90</v>
      </c>
      <c r="F949" t="str">
        <f t="shared" si="323"/>
        <v>1h 30m</v>
      </c>
      <c r="G949" t="str">
        <f t="shared" si="324"/>
        <v>Standard Movie</v>
      </c>
      <c r="H949">
        <v>241</v>
      </c>
      <c r="I949" t="str">
        <f t="shared" si="325"/>
        <v>Very Low</v>
      </c>
      <c r="J949">
        <v>416</v>
      </c>
      <c r="K949" t="str">
        <f t="shared" si="326"/>
        <v>Very Low</v>
      </c>
      <c r="L949" t="s">
        <v>5053</v>
      </c>
      <c r="M949">
        <v>1000</v>
      </c>
      <c r="N949" t="str">
        <f t="shared" si="327"/>
        <v>Low</v>
      </c>
      <c r="O949">
        <v>81517441</v>
      </c>
      <c r="P949" t="str">
        <f t="shared" si="328"/>
        <v>Hit</v>
      </c>
      <c r="Q949" t="s">
        <v>435</v>
      </c>
      <c r="R949" t="str">
        <f t="shared" si="329"/>
        <v>Action</v>
      </c>
      <c r="S949">
        <f t="shared" si="330"/>
        <v>4</v>
      </c>
      <c r="T949" t="s">
        <v>5054</v>
      </c>
      <c r="U949" t="s">
        <v>5055</v>
      </c>
      <c r="V949">
        <v>111368</v>
      </c>
      <c r="W949" t="str">
        <f t="shared" si="331"/>
        <v>Medium</v>
      </c>
      <c r="X949">
        <v>3148</v>
      </c>
      <c r="Y949" t="str">
        <f t="shared" si="332"/>
        <v>Low</v>
      </c>
      <c r="Z949" t="s">
        <v>3668</v>
      </c>
      <c r="AA949">
        <v>1</v>
      </c>
      <c r="AB949" t="str">
        <f t="shared" si="333"/>
        <v>Solo Star Poster</v>
      </c>
      <c r="AC949" t="s">
        <v>5056</v>
      </c>
      <c r="AD949" t="s">
        <v>5057</v>
      </c>
      <c r="AE949">
        <v>394</v>
      </c>
      <c r="AF949" t="str">
        <f t="shared" si="334"/>
        <v>Very Low</v>
      </c>
      <c r="AG949" t="s">
        <v>9</v>
      </c>
      <c r="AH949" t="s">
        <v>10</v>
      </c>
      <c r="AI949" t="s">
        <v>556</v>
      </c>
      <c r="AJ949" t="str">
        <f t="shared" si="335"/>
        <v>Adult</v>
      </c>
      <c r="AK949">
        <v>50000000</v>
      </c>
      <c r="AL949" t="str">
        <f t="shared" si="336"/>
        <v>Medium Budget</v>
      </c>
      <c r="AM949">
        <v>1999</v>
      </c>
      <c r="AN949">
        <f t="shared" si="337"/>
        <v>26</v>
      </c>
      <c r="AO949" t="str">
        <f t="shared" si="338"/>
        <v>Old Classic</v>
      </c>
      <c r="AP949">
        <v>495</v>
      </c>
      <c r="AQ949" t="str">
        <f t="shared" si="339"/>
        <v>Very Low</v>
      </c>
      <c r="AR949">
        <v>7.1</v>
      </c>
      <c r="AS949" t="str">
        <f t="shared" si="340"/>
        <v>Good</v>
      </c>
      <c r="AT949">
        <v>2.35</v>
      </c>
      <c r="AU949" t="str">
        <f t="shared" si="341"/>
        <v>Cinematic Widescreen</v>
      </c>
      <c r="AV949">
        <v>0</v>
      </c>
      <c r="AW949" t="str">
        <f t="shared" si="342"/>
        <v>Very Low</v>
      </c>
    </row>
    <row r="950" spans="1:49" x14ac:dyDescent="0.3">
      <c r="A950" t="s">
        <v>0</v>
      </c>
      <c r="B950" t="s">
        <v>5058</v>
      </c>
      <c r="C950">
        <v>55</v>
      </c>
      <c r="D950" t="str">
        <f t="shared" si="322"/>
        <v>Low</v>
      </c>
      <c r="E950">
        <v>109</v>
      </c>
      <c r="F950" t="str">
        <f t="shared" si="323"/>
        <v>1h 49m</v>
      </c>
      <c r="G950" t="str">
        <f t="shared" si="324"/>
        <v>Standard Movie</v>
      </c>
      <c r="H950">
        <v>155</v>
      </c>
      <c r="I950" t="str">
        <f t="shared" si="325"/>
        <v>Very Low</v>
      </c>
      <c r="J950">
        <v>293</v>
      </c>
      <c r="K950" t="str">
        <f t="shared" si="326"/>
        <v>Very Low</v>
      </c>
      <c r="L950" t="s">
        <v>1490</v>
      </c>
      <c r="M950">
        <v>426</v>
      </c>
      <c r="N950" t="str">
        <f t="shared" si="327"/>
        <v>Low</v>
      </c>
      <c r="O950">
        <v>81022333</v>
      </c>
      <c r="P950" t="str">
        <f t="shared" si="328"/>
        <v>Hit</v>
      </c>
      <c r="Q950" t="s">
        <v>1398</v>
      </c>
      <c r="R950" t="str">
        <f t="shared" si="329"/>
        <v>Action</v>
      </c>
      <c r="S950">
        <f t="shared" si="330"/>
        <v>4</v>
      </c>
      <c r="T950" t="s">
        <v>5059</v>
      </c>
      <c r="U950" t="s">
        <v>5060</v>
      </c>
      <c r="V950">
        <v>34471</v>
      </c>
      <c r="W950" t="str">
        <f t="shared" si="331"/>
        <v>Low</v>
      </c>
      <c r="X950">
        <v>1761</v>
      </c>
      <c r="Y950" t="str">
        <f t="shared" si="332"/>
        <v>Low</v>
      </c>
      <c r="Z950" t="s">
        <v>1461</v>
      </c>
      <c r="AA950">
        <v>0</v>
      </c>
      <c r="AB950" t="str">
        <f t="shared" si="333"/>
        <v>Symbolic Poster</v>
      </c>
      <c r="AC950" t="s">
        <v>5061</v>
      </c>
      <c r="AD950" t="s">
        <v>5062</v>
      </c>
      <c r="AE950">
        <v>147</v>
      </c>
      <c r="AF950" t="str">
        <f t="shared" si="334"/>
        <v>Very Low</v>
      </c>
      <c r="AG950" t="s">
        <v>9</v>
      </c>
      <c r="AH950" t="s">
        <v>10</v>
      </c>
      <c r="AI950" t="s">
        <v>11</v>
      </c>
      <c r="AJ950" t="str">
        <f t="shared" si="335"/>
        <v>Teen</v>
      </c>
      <c r="AK950">
        <v>50000000</v>
      </c>
      <c r="AL950" t="str">
        <f t="shared" si="336"/>
        <v>Medium Budget</v>
      </c>
      <c r="AM950">
        <v>1995</v>
      </c>
      <c r="AN950">
        <f t="shared" si="337"/>
        <v>30</v>
      </c>
      <c r="AO950" t="str">
        <f t="shared" si="338"/>
        <v>Old Classic</v>
      </c>
      <c r="AP950">
        <v>387</v>
      </c>
      <c r="AQ950" t="str">
        <f t="shared" si="339"/>
        <v>Very Low</v>
      </c>
      <c r="AR950">
        <v>5</v>
      </c>
      <c r="AS950" t="str">
        <f t="shared" si="340"/>
        <v>Below Average</v>
      </c>
      <c r="AT950">
        <v>1.85</v>
      </c>
      <c r="AU950" t="str">
        <f t="shared" si="341"/>
        <v>HDTV / Widescreen</v>
      </c>
      <c r="AV950">
        <v>0</v>
      </c>
      <c r="AW950" t="str">
        <f t="shared" si="342"/>
        <v>Very Low</v>
      </c>
    </row>
    <row r="951" spans="1:49" x14ac:dyDescent="0.3">
      <c r="A951" t="s">
        <v>0</v>
      </c>
      <c r="B951" t="s">
        <v>3318</v>
      </c>
      <c r="C951">
        <v>257</v>
      </c>
      <c r="D951" t="str">
        <f t="shared" si="322"/>
        <v>Medium</v>
      </c>
      <c r="E951">
        <v>124</v>
      </c>
      <c r="F951" t="str">
        <f t="shared" si="323"/>
        <v>2h 4m</v>
      </c>
      <c r="G951" t="str">
        <f t="shared" si="324"/>
        <v>Long Movie</v>
      </c>
      <c r="H951">
        <v>488</v>
      </c>
      <c r="I951" t="str">
        <f t="shared" si="325"/>
        <v>Very Low</v>
      </c>
      <c r="J951">
        <v>1000</v>
      </c>
      <c r="K951" t="str">
        <f t="shared" si="326"/>
        <v>Very Low</v>
      </c>
      <c r="L951" t="s">
        <v>1128</v>
      </c>
      <c r="M951">
        <v>19000</v>
      </c>
      <c r="N951" t="str">
        <f t="shared" si="327"/>
        <v>Medium</v>
      </c>
      <c r="O951">
        <v>75621915</v>
      </c>
      <c r="P951" t="str">
        <f t="shared" si="328"/>
        <v>Hit</v>
      </c>
      <c r="Q951" t="s">
        <v>3903</v>
      </c>
      <c r="R951" t="str">
        <f t="shared" si="329"/>
        <v>Comedy</v>
      </c>
      <c r="S951">
        <f t="shared" si="330"/>
        <v>3</v>
      </c>
      <c r="T951" t="s">
        <v>71</v>
      </c>
      <c r="U951" t="s">
        <v>5063</v>
      </c>
      <c r="V951">
        <v>111003</v>
      </c>
      <c r="W951" t="str">
        <f t="shared" si="331"/>
        <v>Medium</v>
      </c>
      <c r="X951">
        <v>36873</v>
      </c>
      <c r="Y951" t="str">
        <f t="shared" si="332"/>
        <v>Medium</v>
      </c>
      <c r="Z951" t="s">
        <v>1231</v>
      </c>
      <c r="AA951">
        <v>3</v>
      </c>
      <c r="AB951" t="str">
        <f t="shared" si="333"/>
        <v>Duo/Trio Poster</v>
      </c>
      <c r="AC951" t="s">
        <v>5064</v>
      </c>
      <c r="AD951" t="s">
        <v>5065</v>
      </c>
      <c r="AE951">
        <v>199</v>
      </c>
      <c r="AF951" t="str">
        <f t="shared" si="334"/>
        <v>Very Low</v>
      </c>
      <c r="AG951" t="s">
        <v>9</v>
      </c>
      <c r="AH951" t="s">
        <v>10</v>
      </c>
      <c r="AI951" t="s">
        <v>66</v>
      </c>
      <c r="AJ951" t="str">
        <f t="shared" si="335"/>
        <v>Family</v>
      </c>
      <c r="AK951">
        <f>AK950</f>
        <v>50000000</v>
      </c>
      <c r="AL951" t="str">
        <f t="shared" si="336"/>
        <v>Medium Budget</v>
      </c>
      <c r="AM951">
        <v>2011</v>
      </c>
      <c r="AN951">
        <f t="shared" si="337"/>
        <v>14</v>
      </c>
      <c r="AO951" t="str">
        <f t="shared" si="338"/>
        <v>Modern Classic</v>
      </c>
      <c r="AP951">
        <v>13000</v>
      </c>
      <c r="AQ951" t="str">
        <f t="shared" si="339"/>
        <v>Medium</v>
      </c>
      <c r="AR951">
        <v>7.1</v>
      </c>
      <c r="AS951" t="str">
        <f t="shared" si="340"/>
        <v>Good</v>
      </c>
      <c r="AT951">
        <v>1.85</v>
      </c>
      <c r="AU951" t="str">
        <f t="shared" si="341"/>
        <v>HDTV / Widescreen</v>
      </c>
      <c r="AV951">
        <v>22000</v>
      </c>
      <c r="AW951" t="str">
        <f t="shared" si="342"/>
        <v>Medium</v>
      </c>
    </row>
    <row r="952" spans="1:49" x14ac:dyDescent="0.3">
      <c r="A952" t="s">
        <v>0</v>
      </c>
      <c r="B952" t="s">
        <v>1010</v>
      </c>
      <c r="C952">
        <v>279</v>
      </c>
      <c r="D952" t="str">
        <f t="shared" si="322"/>
        <v>Medium</v>
      </c>
      <c r="E952">
        <v>121</v>
      </c>
      <c r="F952" t="str">
        <f t="shared" si="323"/>
        <v>2h 1m</v>
      </c>
      <c r="G952" t="str">
        <f t="shared" si="324"/>
        <v>Long Movie</v>
      </c>
      <c r="H952">
        <v>295</v>
      </c>
      <c r="I952" t="str">
        <f t="shared" si="325"/>
        <v>Very Low</v>
      </c>
      <c r="J952">
        <v>329</v>
      </c>
      <c r="K952" t="str">
        <f t="shared" si="326"/>
        <v>Very Low</v>
      </c>
      <c r="L952" t="s">
        <v>996</v>
      </c>
      <c r="M952">
        <v>12000</v>
      </c>
      <c r="N952" t="str">
        <f t="shared" si="327"/>
        <v>Medium</v>
      </c>
      <c r="O952">
        <v>79948113</v>
      </c>
      <c r="P952" t="str">
        <f t="shared" si="328"/>
        <v>Hit</v>
      </c>
      <c r="Q952" t="s">
        <v>2173</v>
      </c>
      <c r="R952" t="str">
        <f t="shared" si="329"/>
        <v>Drama</v>
      </c>
      <c r="S952">
        <f t="shared" si="330"/>
        <v>4</v>
      </c>
      <c r="T952" t="s">
        <v>676</v>
      </c>
      <c r="U952" t="s">
        <v>5066</v>
      </c>
      <c r="V952">
        <v>186879</v>
      </c>
      <c r="W952" t="str">
        <f t="shared" si="331"/>
        <v>Medium</v>
      </c>
      <c r="X952">
        <v>13421</v>
      </c>
      <c r="Y952" t="str">
        <f t="shared" si="332"/>
        <v>Medium</v>
      </c>
      <c r="Z952" t="s">
        <v>5067</v>
      </c>
      <c r="AA952">
        <v>0</v>
      </c>
      <c r="AB952" t="str">
        <f t="shared" si="333"/>
        <v>Symbolic Poster</v>
      </c>
      <c r="AC952" t="s">
        <v>5068</v>
      </c>
      <c r="AD952" t="s">
        <v>5069</v>
      </c>
      <c r="AE952">
        <v>791</v>
      </c>
      <c r="AF952" t="str">
        <f t="shared" si="334"/>
        <v>Low</v>
      </c>
      <c r="AG952" t="s">
        <v>9</v>
      </c>
      <c r="AH952" t="s">
        <v>10</v>
      </c>
      <c r="AI952" t="s">
        <v>11</v>
      </c>
      <c r="AJ952" t="str">
        <f t="shared" si="335"/>
        <v>Teen</v>
      </c>
      <c r="AK952">
        <v>50000000</v>
      </c>
      <c r="AL952" t="str">
        <f t="shared" si="336"/>
        <v>Medium Budget</v>
      </c>
      <c r="AM952">
        <v>2009</v>
      </c>
      <c r="AN952">
        <f t="shared" si="337"/>
        <v>16</v>
      </c>
      <c r="AO952" t="str">
        <f t="shared" si="338"/>
        <v>Old Classic</v>
      </c>
      <c r="AP952">
        <v>748</v>
      </c>
      <c r="AQ952" t="str">
        <f t="shared" si="339"/>
        <v>Very Low</v>
      </c>
      <c r="AR952">
        <v>6.2</v>
      </c>
      <c r="AS952" t="str">
        <f t="shared" si="340"/>
        <v>Average</v>
      </c>
      <c r="AT952">
        <v>2.35</v>
      </c>
      <c r="AU952" t="str">
        <f t="shared" si="341"/>
        <v>Cinematic Widescreen</v>
      </c>
      <c r="AV952">
        <v>0</v>
      </c>
      <c r="AW952" t="str">
        <f t="shared" si="342"/>
        <v>Very Low</v>
      </c>
    </row>
    <row r="953" spans="1:49" x14ac:dyDescent="0.3">
      <c r="A953" t="s">
        <v>0</v>
      </c>
      <c r="B953" t="s">
        <v>4644</v>
      </c>
      <c r="C953">
        <v>143</v>
      </c>
      <c r="D953" t="str">
        <f t="shared" si="322"/>
        <v>Low</v>
      </c>
      <c r="E953">
        <v>95</v>
      </c>
      <c r="F953" t="str">
        <f t="shared" si="323"/>
        <v>1h 35m</v>
      </c>
      <c r="G953" t="str">
        <f t="shared" si="324"/>
        <v>Standard Movie</v>
      </c>
      <c r="H953">
        <v>9</v>
      </c>
      <c r="I953" t="str">
        <f t="shared" si="325"/>
        <v>Very Low</v>
      </c>
      <c r="J953">
        <v>11000</v>
      </c>
      <c r="K953" t="str">
        <f t="shared" si="326"/>
        <v>Medium</v>
      </c>
      <c r="L953" t="s">
        <v>631</v>
      </c>
      <c r="M953">
        <v>14000</v>
      </c>
      <c r="N953" t="str">
        <f t="shared" si="327"/>
        <v>Medium</v>
      </c>
      <c r="O953">
        <v>88658172</v>
      </c>
      <c r="P953" t="str">
        <f t="shared" si="328"/>
        <v>Hit</v>
      </c>
      <c r="Q953" t="s">
        <v>1652</v>
      </c>
      <c r="R953" t="str">
        <f t="shared" si="329"/>
        <v>Comedy</v>
      </c>
      <c r="S953">
        <f t="shared" si="330"/>
        <v>2</v>
      </c>
      <c r="T953" t="s">
        <v>625</v>
      </c>
      <c r="U953" t="s">
        <v>5070</v>
      </c>
      <c r="V953">
        <v>58412</v>
      </c>
      <c r="W953" t="str">
        <f t="shared" si="331"/>
        <v>Medium</v>
      </c>
      <c r="X953">
        <v>37967</v>
      </c>
      <c r="Y953" t="str">
        <f t="shared" si="332"/>
        <v>Medium</v>
      </c>
      <c r="Z953" t="s">
        <v>1919</v>
      </c>
      <c r="AA953">
        <v>2</v>
      </c>
      <c r="AB953" t="str">
        <f t="shared" si="333"/>
        <v>Duo/Trio Poster</v>
      </c>
      <c r="AC953" t="s">
        <v>5071</v>
      </c>
      <c r="AD953" t="s">
        <v>5072</v>
      </c>
      <c r="AE953">
        <v>242</v>
      </c>
      <c r="AF953" t="str">
        <f t="shared" si="334"/>
        <v>Very Low</v>
      </c>
      <c r="AG953" t="s">
        <v>9</v>
      </c>
      <c r="AH953" t="s">
        <v>10</v>
      </c>
      <c r="AI953" t="s">
        <v>11</v>
      </c>
      <c r="AJ953" t="str">
        <f t="shared" si="335"/>
        <v>Teen</v>
      </c>
      <c r="AK953">
        <v>50000000</v>
      </c>
      <c r="AL953" t="str">
        <f t="shared" si="336"/>
        <v>Medium Budget</v>
      </c>
      <c r="AM953">
        <v>2006</v>
      </c>
      <c r="AN953">
        <f t="shared" si="337"/>
        <v>19</v>
      </c>
      <c r="AO953" t="str">
        <f t="shared" si="338"/>
        <v>Old Classic</v>
      </c>
      <c r="AP953">
        <v>11000</v>
      </c>
      <c r="AQ953" t="str">
        <f t="shared" si="339"/>
        <v>Medium</v>
      </c>
      <c r="AR953">
        <v>5.6</v>
      </c>
      <c r="AS953" t="str">
        <f t="shared" si="340"/>
        <v>Below Average</v>
      </c>
      <c r="AT953">
        <v>2.35</v>
      </c>
      <c r="AU953" t="str">
        <f t="shared" si="341"/>
        <v>Cinematic Widescreen</v>
      </c>
      <c r="AV953">
        <v>2000</v>
      </c>
      <c r="AW953" t="str">
        <f t="shared" si="342"/>
        <v>Low</v>
      </c>
    </row>
    <row r="954" spans="1:49" x14ac:dyDescent="0.3">
      <c r="A954" t="s">
        <v>0</v>
      </c>
      <c r="B954" t="s">
        <v>5073</v>
      </c>
      <c r="C954">
        <v>196</v>
      </c>
      <c r="D954" t="str">
        <f t="shared" si="322"/>
        <v>Low</v>
      </c>
      <c r="E954">
        <v>128</v>
      </c>
      <c r="F954" t="str">
        <f t="shared" si="323"/>
        <v>2h 8m</v>
      </c>
      <c r="G954" t="str">
        <f t="shared" si="324"/>
        <v>Long Movie</v>
      </c>
      <c r="H954">
        <v>62</v>
      </c>
      <c r="I954" t="str">
        <f t="shared" si="325"/>
        <v>Very Low</v>
      </c>
      <c r="J954">
        <v>874</v>
      </c>
      <c r="K954" t="str">
        <f t="shared" si="326"/>
        <v>Very Low</v>
      </c>
      <c r="L954" t="s">
        <v>3201</v>
      </c>
      <c r="M954">
        <v>6000</v>
      </c>
      <c r="N954" t="str">
        <f t="shared" si="327"/>
        <v>Low</v>
      </c>
      <c r="O954">
        <v>75888270</v>
      </c>
      <c r="P954" t="str">
        <f t="shared" si="328"/>
        <v>Hit</v>
      </c>
      <c r="Q954" t="s">
        <v>5074</v>
      </c>
      <c r="R954" t="str">
        <f t="shared" si="329"/>
        <v>Horror</v>
      </c>
      <c r="S954">
        <f t="shared" si="330"/>
        <v>2</v>
      </c>
      <c r="T954" t="s">
        <v>179</v>
      </c>
      <c r="U954" t="s">
        <v>5075</v>
      </c>
      <c r="V954">
        <v>71153</v>
      </c>
      <c r="W954" t="str">
        <f t="shared" si="331"/>
        <v>Medium</v>
      </c>
      <c r="X954">
        <v>10163</v>
      </c>
      <c r="Y954" t="str">
        <f t="shared" si="332"/>
        <v>Medium</v>
      </c>
      <c r="Z954" t="s">
        <v>5076</v>
      </c>
      <c r="AA954">
        <v>0</v>
      </c>
      <c r="AB954" t="str">
        <f t="shared" si="333"/>
        <v>Symbolic Poster</v>
      </c>
      <c r="AC954" t="s">
        <v>5077</v>
      </c>
      <c r="AD954" t="s">
        <v>5078</v>
      </c>
      <c r="AE954">
        <v>560</v>
      </c>
      <c r="AF954" t="str">
        <f t="shared" si="334"/>
        <v>Low</v>
      </c>
      <c r="AG954" t="s">
        <v>9</v>
      </c>
      <c r="AH954" t="s">
        <v>10</v>
      </c>
      <c r="AI954" t="s">
        <v>11</v>
      </c>
      <c r="AJ954" t="str">
        <f t="shared" si="335"/>
        <v>Teen</v>
      </c>
      <c r="AK954">
        <f>AK953</f>
        <v>50000000</v>
      </c>
      <c r="AL954" t="str">
        <f t="shared" si="336"/>
        <v>Medium Budget</v>
      </c>
      <c r="AM954">
        <v>2005</v>
      </c>
      <c r="AN954">
        <f t="shared" si="337"/>
        <v>20</v>
      </c>
      <c r="AO954" t="str">
        <f t="shared" si="338"/>
        <v>Old Classic</v>
      </c>
      <c r="AP954">
        <v>989</v>
      </c>
      <c r="AQ954" t="str">
        <f t="shared" si="339"/>
        <v>Very Low</v>
      </c>
      <c r="AR954">
        <v>5.4</v>
      </c>
      <c r="AS954" t="str">
        <f t="shared" si="340"/>
        <v>Below Average</v>
      </c>
      <c r="AT954">
        <v>1.85</v>
      </c>
      <c r="AU954" t="str">
        <f t="shared" si="341"/>
        <v>HDTV / Widescreen</v>
      </c>
      <c r="AV954">
        <v>0</v>
      </c>
      <c r="AW954" t="str">
        <f t="shared" si="342"/>
        <v>Very Low</v>
      </c>
    </row>
    <row r="955" spans="1:49" x14ac:dyDescent="0.3">
      <c r="A955" t="s">
        <v>0</v>
      </c>
      <c r="B955" t="s">
        <v>3710</v>
      </c>
      <c r="C955">
        <v>310</v>
      </c>
      <c r="D955" t="str">
        <f t="shared" si="322"/>
        <v>Medium</v>
      </c>
      <c r="E955">
        <v>118</v>
      </c>
      <c r="F955" t="str">
        <f t="shared" si="323"/>
        <v>1h 58m</v>
      </c>
      <c r="G955" t="str">
        <f t="shared" si="324"/>
        <v>Standard Movie</v>
      </c>
      <c r="H955">
        <v>43</v>
      </c>
      <c r="I955" t="str">
        <f t="shared" si="325"/>
        <v>Very Low</v>
      </c>
      <c r="J955">
        <v>7000</v>
      </c>
      <c r="K955" t="str">
        <f t="shared" si="326"/>
        <v>Low</v>
      </c>
      <c r="L955" t="s">
        <v>153</v>
      </c>
      <c r="M955">
        <v>33000</v>
      </c>
      <c r="N955" t="str">
        <f t="shared" si="327"/>
        <v>Medium</v>
      </c>
      <c r="O955">
        <v>84244877</v>
      </c>
      <c r="P955" t="str">
        <f t="shared" si="328"/>
        <v>Hit</v>
      </c>
      <c r="Q955" t="s">
        <v>1386</v>
      </c>
      <c r="R955" t="str">
        <f t="shared" si="329"/>
        <v>Comedy</v>
      </c>
      <c r="S955">
        <f t="shared" si="330"/>
        <v>3</v>
      </c>
      <c r="T955" t="s">
        <v>4184</v>
      </c>
      <c r="U955" t="s">
        <v>5079</v>
      </c>
      <c r="V955">
        <v>375456</v>
      </c>
      <c r="W955" t="str">
        <f t="shared" si="331"/>
        <v>High</v>
      </c>
      <c r="X955">
        <v>57426</v>
      </c>
      <c r="Y955" t="str">
        <f t="shared" si="332"/>
        <v>High</v>
      </c>
      <c r="Z955" t="s">
        <v>489</v>
      </c>
      <c r="AA955">
        <v>7</v>
      </c>
      <c r="AB955" t="str">
        <f t="shared" si="333"/>
        <v>Ensemble Poster</v>
      </c>
      <c r="AC955" t="s">
        <v>5080</v>
      </c>
      <c r="AD955" t="s">
        <v>5081</v>
      </c>
      <c r="AE955">
        <v>292</v>
      </c>
      <c r="AF955" t="str">
        <f t="shared" si="334"/>
        <v>Very Low</v>
      </c>
      <c r="AG955" t="s">
        <v>9</v>
      </c>
      <c r="AH955" t="s">
        <v>10</v>
      </c>
      <c r="AI955" t="s">
        <v>11</v>
      </c>
      <c r="AJ955" t="str">
        <f t="shared" si="335"/>
        <v>Teen</v>
      </c>
      <c r="AK955">
        <v>50000000</v>
      </c>
      <c r="AL955" t="str">
        <f t="shared" si="336"/>
        <v>Medium Budget</v>
      </c>
      <c r="AM955">
        <v>2011</v>
      </c>
      <c r="AN955">
        <f t="shared" si="337"/>
        <v>14</v>
      </c>
      <c r="AO955" t="str">
        <f t="shared" si="338"/>
        <v>Modern Classic</v>
      </c>
      <c r="AP955">
        <v>15000</v>
      </c>
      <c r="AQ955" t="str">
        <f t="shared" si="339"/>
        <v>Medium</v>
      </c>
      <c r="AR955">
        <v>7.4</v>
      </c>
      <c r="AS955" t="str">
        <f t="shared" si="340"/>
        <v>Good</v>
      </c>
      <c r="AT955">
        <v>2.39</v>
      </c>
      <c r="AU955" t="str">
        <f t="shared" si="341"/>
        <v>Cinematic Widescreen</v>
      </c>
      <c r="AV955">
        <v>44000</v>
      </c>
      <c r="AW955" t="str">
        <f t="shared" si="342"/>
        <v>Medium</v>
      </c>
    </row>
    <row r="956" spans="1:49" x14ac:dyDescent="0.3">
      <c r="A956" t="s">
        <v>0</v>
      </c>
      <c r="B956" t="s">
        <v>5082</v>
      </c>
      <c r="C956">
        <v>116</v>
      </c>
      <c r="D956" t="str">
        <f t="shared" si="322"/>
        <v>Low</v>
      </c>
      <c r="E956">
        <v>80</v>
      </c>
      <c r="F956" t="str">
        <f t="shared" si="323"/>
        <v>1h 20m</v>
      </c>
      <c r="G956" t="str">
        <f t="shared" si="324"/>
        <v>Featurette</v>
      </c>
      <c r="H956">
        <v>12</v>
      </c>
      <c r="I956" t="str">
        <f t="shared" si="325"/>
        <v>Very Low</v>
      </c>
      <c r="J956">
        <v>58</v>
      </c>
      <c r="K956" t="str">
        <f t="shared" si="326"/>
        <v>Very Low</v>
      </c>
      <c r="L956" t="s">
        <v>5083</v>
      </c>
      <c r="M956">
        <v>13000</v>
      </c>
      <c r="N956" t="str">
        <f t="shared" si="327"/>
        <v>Medium</v>
      </c>
      <c r="O956">
        <v>75367693</v>
      </c>
      <c r="P956" t="str">
        <f t="shared" si="328"/>
        <v>Hit</v>
      </c>
      <c r="Q956" t="s">
        <v>763</v>
      </c>
      <c r="R956" t="str">
        <f t="shared" si="329"/>
        <v>Animation</v>
      </c>
      <c r="S956">
        <f t="shared" si="330"/>
        <v>4</v>
      </c>
      <c r="T956" t="s">
        <v>518</v>
      </c>
      <c r="U956" t="s">
        <v>5084</v>
      </c>
      <c r="V956">
        <v>58961</v>
      </c>
      <c r="W956" t="str">
        <f t="shared" si="331"/>
        <v>Medium</v>
      </c>
      <c r="X956">
        <v>13430</v>
      </c>
      <c r="Y956" t="str">
        <f t="shared" si="332"/>
        <v>Medium</v>
      </c>
      <c r="Z956" t="s">
        <v>5085</v>
      </c>
      <c r="AA956">
        <v>0</v>
      </c>
      <c r="AB956" t="str">
        <f t="shared" si="333"/>
        <v>Symbolic Poster</v>
      </c>
      <c r="AC956" t="s">
        <v>5086</v>
      </c>
      <c r="AD956" t="s">
        <v>5087</v>
      </c>
      <c r="AE956">
        <v>232</v>
      </c>
      <c r="AF956" t="str">
        <f t="shared" si="334"/>
        <v>Very Low</v>
      </c>
      <c r="AG956" t="s">
        <v>9</v>
      </c>
      <c r="AH956" t="s">
        <v>10</v>
      </c>
      <c r="AI956" t="s">
        <v>66</v>
      </c>
      <c r="AJ956" t="str">
        <f t="shared" si="335"/>
        <v>Family</v>
      </c>
      <c r="AK956">
        <v>35000000</v>
      </c>
      <c r="AL956" t="str">
        <f t="shared" si="336"/>
        <v>Medium Budget</v>
      </c>
      <c r="AM956">
        <v>2004</v>
      </c>
      <c r="AN956">
        <f t="shared" si="337"/>
        <v>21</v>
      </c>
      <c r="AO956" t="str">
        <f t="shared" si="338"/>
        <v>Old Classic</v>
      </c>
      <c r="AP956">
        <v>258</v>
      </c>
      <c r="AQ956" t="str">
        <f t="shared" si="339"/>
        <v>Very Low</v>
      </c>
      <c r="AR956">
        <v>5</v>
      </c>
      <c r="AS956" t="str">
        <f t="shared" si="340"/>
        <v>Below Average</v>
      </c>
      <c r="AT956">
        <v>1.85</v>
      </c>
      <c r="AU956" t="str">
        <f t="shared" si="341"/>
        <v>HDTV / Widescreen</v>
      </c>
      <c r="AV956">
        <v>795</v>
      </c>
      <c r="AW956" t="str">
        <f t="shared" si="342"/>
        <v>Very Low</v>
      </c>
    </row>
    <row r="957" spans="1:49" x14ac:dyDescent="0.3">
      <c r="A957" t="s">
        <v>0</v>
      </c>
      <c r="B957" t="s">
        <v>5088</v>
      </c>
      <c r="C957">
        <v>105</v>
      </c>
      <c r="D957" t="str">
        <f t="shared" si="322"/>
        <v>Low</v>
      </c>
      <c r="E957">
        <v>99</v>
      </c>
      <c r="F957" t="str">
        <f t="shared" si="323"/>
        <v>1h 39m</v>
      </c>
      <c r="G957" t="str">
        <f t="shared" si="324"/>
        <v>Standard Movie</v>
      </c>
      <c r="H957">
        <v>148</v>
      </c>
      <c r="I957" t="str">
        <f t="shared" si="325"/>
        <v>Very Low</v>
      </c>
      <c r="J957">
        <v>660</v>
      </c>
      <c r="K957" t="str">
        <f t="shared" si="326"/>
        <v>Very Low</v>
      </c>
      <c r="L957" t="s">
        <v>3269</v>
      </c>
      <c r="M957">
        <v>2000</v>
      </c>
      <c r="N957" t="str">
        <f t="shared" si="327"/>
        <v>Low</v>
      </c>
      <c r="O957">
        <v>73701902</v>
      </c>
      <c r="P957" t="str">
        <f t="shared" si="328"/>
        <v>Hit</v>
      </c>
      <c r="Q957" t="s">
        <v>3028</v>
      </c>
      <c r="R957" t="str">
        <f t="shared" si="329"/>
        <v>Comedy</v>
      </c>
      <c r="S957">
        <f t="shared" si="330"/>
        <v>2</v>
      </c>
      <c r="T957" t="s">
        <v>1705</v>
      </c>
      <c r="U957" t="s">
        <v>5089</v>
      </c>
      <c r="V957">
        <v>27548</v>
      </c>
      <c r="W957" t="str">
        <f t="shared" si="331"/>
        <v>Low</v>
      </c>
      <c r="X957">
        <v>6729</v>
      </c>
      <c r="Y957" t="str">
        <f t="shared" si="332"/>
        <v>Low</v>
      </c>
      <c r="Z957" t="s">
        <v>1813</v>
      </c>
      <c r="AA957">
        <v>1</v>
      </c>
      <c r="AB957" t="str">
        <f t="shared" si="333"/>
        <v>Solo Star Poster</v>
      </c>
      <c r="AC957" t="s">
        <v>5090</v>
      </c>
      <c r="AD957" t="s">
        <v>5091</v>
      </c>
      <c r="AE957">
        <v>209</v>
      </c>
      <c r="AF957" t="str">
        <f t="shared" si="334"/>
        <v>Very Low</v>
      </c>
      <c r="AG957" t="s">
        <v>9</v>
      </c>
      <c r="AH957" t="s">
        <v>10</v>
      </c>
      <c r="AI957" t="s">
        <v>66</v>
      </c>
      <c r="AJ957" t="str">
        <f t="shared" si="335"/>
        <v>Family</v>
      </c>
      <c r="AK957">
        <v>60000000</v>
      </c>
      <c r="AL957" t="str">
        <f t="shared" si="336"/>
        <v>Medium Budget</v>
      </c>
      <c r="AM957">
        <v>2004</v>
      </c>
      <c r="AN957">
        <f t="shared" si="337"/>
        <v>21</v>
      </c>
      <c r="AO957" t="str">
        <f t="shared" si="338"/>
        <v>Old Classic</v>
      </c>
      <c r="AP957">
        <v>843</v>
      </c>
      <c r="AQ957" t="str">
        <f t="shared" si="339"/>
        <v>Very Low</v>
      </c>
      <c r="AR957">
        <v>5.2</v>
      </c>
      <c r="AS957" t="str">
        <f t="shared" si="340"/>
        <v>Below Average</v>
      </c>
      <c r="AT957">
        <v>2.35</v>
      </c>
      <c r="AU957" t="str">
        <f t="shared" si="341"/>
        <v>Cinematic Widescreen</v>
      </c>
      <c r="AV957">
        <v>0</v>
      </c>
      <c r="AW957" t="str">
        <f t="shared" si="342"/>
        <v>Very Low</v>
      </c>
    </row>
    <row r="958" spans="1:49" x14ac:dyDescent="0.3">
      <c r="A958" t="s">
        <v>0</v>
      </c>
      <c r="B958" t="s">
        <v>5092</v>
      </c>
      <c r="C958">
        <v>419</v>
      </c>
      <c r="D958" t="str">
        <f t="shared" si="322"/>
        <v>Medium</v>
      </c>
      <c r="E958">
        <v>133</v>
      </c>
      <c r="F958" t="str">
        <f t="shared" si="323"/>
        <v>2h 13m</v>
      </c>
      <c r="G958" t="str">
        <f t="shared" si="324"/>
        <v>Long Movie</v>
      </c>
      <c r="H958">
        <v>152</v>
      </c>
      <c r="I958" t="str">
        <f t="shared" si="325"/>
        <v>Very Low</v>
      </c>
      <c r="J958">
        <v>11000</v>
      </c>
      <c r="K958" t="str">
        <f t="shared" si="326"/>
        <v>Medium</v>
      </c>
      <c r="L958" t="s">
        <v>409</v>
      </c>
      <c r="M958">
        <v>22000</v>
      </c>
      <c r="N958" t="str">
        <f t="shared" si="327"/>
        <v>Medium</v>
      </c>
      <c r="O958">
        <v>75605492</v>
      </c>
      <c r="P958" t="str">
        <f t="shared" si="328"/>
        <v>Hit</v>
      </c>
      <c r="Q958" t="s">
        <v>1605</v>
      </c>
      <c r="R958" t="str">
        <f t="shared" si="329"/>
        <v>Biography</v>
      </c>
      <c r="S958">
        <f t="shared" si="330"/>
        <v>3</v>
      </c>
      <c r="T958" t="s">
        <v>668</v>
      </c>
      <c r="U958" t="s">
        <v>5093</v>
      </c>
      <c r="V958">
        <v>283563</v>
      </c>
      <c r="W958" t="str">
        <f t="shared" si="331"/>
        <v>High</v>
      </c>
      <c r="X958">
        <v>53094</v>
      </c>
      <c r="Y958" t="str">
        <f t="shared" si="332"/>
        <v>High</v>
      </c>
      <c r="Z958" t="s">
        <v>311</v>
      </c>
      <c r="AA958">
        <v>1</v>
      </c>
      <c r="AB958" t="str">
        <f t="shared" si="333"/>
        <v>Solo Star Poster</v>
      </c>
      <c r="AC958" t="s">
        <v>5094</v>
      </c>
      <c r="AD958" t="s">
        <v>5095</v>
      </c>
      <c r="AE958">
        <v>312</v>
      </c>
      <c r="AF958" t="str">
        <f t="shared" si="334"/>
        <v>Very Low</v>
      </c>
      <c r="AG958" t="s">
        <v>9</v>
      </c>
      <c r="AH958" t="s">
        <v>10</v>
      </c>
      <c r="AI958" t="s">
        <v>11</v>
      </c>
      <c r="AJ958" t="str">
        <f t="shared" si="335"/>
        <v>Teen</v>
      </c>
      <c r="AK958">
        <v>50000000</v>
      </c>
      <c r="AL958" t="str">
        <f t="shared" si="336"/>
        <v>Medium Budget</v>
      </c>
      <c r="AM958">
        <v>2011</v>
      </c>
      <c r="AN958">
        <f t="shared" si="337"/>
        <v>14</v>
      </c>
      <c r="AO958" t="str">
        <f t="shared" si="338"/>
        <v>Modern Classic</v>
      </c>
      <c r="AP958">
        <v>18000</v>
      </c>
      <c r="AQ958" t="str">
        <f t="shared" si="339"/>
        <v>Medium</v>
      </c>
      <c r="AR958">
        <v>7.6</v>
      </c>
      <c r="AS958" t="str">
        <f t="shared" si="340"/>
        <v>Good</v>
      </c>
      <c r="AT958">
        <v>1.85</v>
      </c>
      <c r="AU958" t="str">
        <f t="shared" si="341"/>
        <v>HDTV / Widescreen</v>
      </c>
      <c r="AV958">
        <v>27000</v>
      </c>
      <c r="AW958" t="str">
        <f t="shared" si="342"/>
        <v>Medium</v>
      </c>
    </row>
    <row r="959" spans="1:49" x14ac:dyDescent="0.3">
      <c r="A959" t="s">
        <v>0</v>
      </c>
      <c r="B959" t="s">
        <v>681</v>
      </c>
      <c r="C959">
        <v>64</v>
      </c>
      <c r="D959" t="str">
        <f t="shared" si="322"/>
        <v>Low</v>
      </c>
      <c r="E959">
        <v>127</v>
      </c>
      <c r="F959" t="str">
        <f t="shared" si="323"/>
        <v>2h 7m</v>
      </c>
      <c r="G959" t="str">
        <f t="shared" si="324"/>
        <v>Long Movie</v>
      </c>
      <c r="H959">
        <v>249</v>
      </c>
      <c r="I959" t="str">
        <f t="shared" si="325"/>
        <v>Very Low</v>
      </c>
      <c r="J959">
        <v>808</v>
      </c>
      <c r="K959" t="str">
        <f t="shared" si="326"/>
        <v>Very Low</v>
      </c>
      <c r="L959" t="s">
        <v>437</v>
      </c>
      <c r="M959">
        <v>18000</v>
      </c>
      <c r="N959" t="str">
        <f t="shared" si="327"/>
        <v>Medium</v>
      </c>
      <c r="O959">
        <v>67823573</v>
      </c>
      <c r="P959" t="str">
        <f t="shared" si="328"/>
        <v>Hit</v>
      </c>
      <c r="Q959" t="s">
        <v>894</v>
      </c>
      <c r="R959" t="str">
        <f t="shared" si="329"/>
        <v>Action</v>
      </c>
      <c r="S959">
        <f t="shared" si="330"/>
        <v>3</v>
      </c>
      <c r="T959" t="s">
        <v>91</v>
      </c>
      <c r="U959" t="s">
        <v>5096</v>
      </c>
      <c r="V959">
        <v>91176</v>
      </c>
      <c r="W959" t="str">
        <f t="shared" si="331"/>
        <v>Medium</v>
      </c>
      <c r="X959">
        <v>30383</v>
      </c>
      <c r="Y959" t="str">
        <f t="shared" si="332"/>
        <v>Medium</v>
      </c>
      <c r="Z959" t="s">
        <v>1030</v>
      </c>
      <c r="AA959">
        <v>3</v>
      </c>
      <c r="AB959" t="str">
        <f t="shared" si="333"/>
        <v>Duo/Trio Poster</v>
      </c>
      <c r="AC959" t="s">
        <v>5097</v>
      </c>
      <c r="AD959" t="s">
        <v>5098</v>
      </c>
      <c r="AE959">
        <v>130</v>
      </c>
      <c r="AF959" t="str">
        <f t="shared" si="334"/>
        <v>Very Low</v>
      </c>
      <c r="AG959" t="s">
        <v>9</v>
      </c>
      <c r="AH959" t="s">
        <v>10</v>
      </c>
      <c r="AI959" t="s">
        <v>556</v>
      </c>
      <c r="AJ959" t="str">
        <f t="shared" si="335"/>
        <v>Adult</v>
      </c>
      <c r="AK959">
        <v>50000000</v>
      </c>
      <c r="AL959" t="str">
        <f t="shared" si="336"/>
        <v>Medium Budget</v>
      </c>
      <c r="AM959">
        <v>1995</v>
      </c>
      <c r="AN959">
        <f t="shared" si="337"/>
        <v>30</v>
      </c>
      <c r="AO959" t="str">
        <f t="shared" si="338"/>
        <v>Old Classic</v>
      </c>
      <c r="AP959">
        <v>11000</v>
      </c>
      <c r="AQ959" t="str">
        <f t="shared" si="339"/>
        <v>Medium</v>
      </c>
      <c r="AR959">
        <v>6.6</v>
      </c>
      <c r="AS959" t="str">
        <f t="shared" si="340"/>
        <v>Average</v>
      </c>
      <c r="AT959">
        <v>1.85</v>
      </c>
      <c r="AU959" t="str">
        <f t="shared" si="341"/>
        <v>HDTV / Widescreen</v>
      </c>
      <c r="AV959">
        <v>0</v>
      </c>
      <c r="AW959" t="str">
        <f t="shared" si="342"/>
        <v>Very Low</v>
      </c>
    </row>
    <row r="960" spans="1:49" x14ac:dyDescent="0.3">
      <c r="A960" t="s">
        <v>0</v>
      </c>
      <c r="B960" t="s">
        <v>5099</v>
      </c>
      <c r="C960">
        <v>359</v>
      </c>
      <c r="D960" t="str">
        <f t="shared" si="322"/>
        <v>Medium</v>
      </c>
      <c r="E960">
        <v>106</v>
      </c>
      <c r="F960" t="str">
        <f t="shared" si="323"/>
        <v>1h 46m</v>
      </c>
      <c r="G960" t="str">
        <f t="shared" si="324"/>
        <v>Standard Movie</v>
      </c>
      <c r="H960">
        <v>174</v>
      </c>
      <c r="I960" t="str">
        <f t="shared" si="325"/>
        <v>Very Low</v>
      </c>
      <c r="J960">
        <v>660</v>
      </c>
      <c r="K960" t="str">
        <f t="shared" si="326"/>
        <v>Very Low</v>
      </c>
      <c r="L960" t="s">
        <v>4475</v>
      </c>
      <c r="M960">
        <v>14000</v>
      </c>
      <c r="N960" t="str">
        <f t="shared" si="327"/>
        <v>Medium</v>
      </c>
      <c r="O960">
        <v>91439400</v>
      </c>
      <c r="P960" t="str">
        <f t="shared" si="328"/>
        <v>Hit</v>
      </c>
      <c r="Q960" t="s">
        <v>1127</v>
      </c>
      <c r="R960" t="str">
        <f t="shared" si="329"/>
        <v>Action</v>
      </c>
      <c r="S960">
        <f t="shared" si="330"/>
        <v>3</v>
      </c>
      <c r="T960" t="s">
        <v>199</v>
      </c>
      <c r="U960" t="s">
        <v>5100</v>
      </c>
      <c r="V960">
        <v>200647</v>
      </c>
      <c r="W960" t="str">
        <f t="shared" si="331"/>
        <v>High</v>
      </c>
      <c r="X960">
        <v>16967</v>
      </c>
      <c r="Y960" t="str">
        <f t="shared" si="332"/>
        <v>Medium</v>
      </c>
      <c r="Z960" t="s">
        <v>5101</v>
      </c>
      <c r="AA960">
        <v>0</v>
      </c>
      <c r="AB960" t="str">
        <f t="shared" si="333"/>
        <v>Symbolic Poster</v>
      </c>
      <c r="AC960" t="s">
        <v>5102</v>
      </c>
      <c r="AD960" t="s">
        <v>5103</v>
      </c>
      <c r="AE960">
        <v>384</v>
      </c>
      <c r="AF960" t="str">
        <f t="shared" si="334"/>
        <v>Very Low</v>
      </c>
      <c r="AG960" t="s">
        <v>9</v>
      </c>
      <c r="AH960" t="s">
        <v>28</v>
      </c>
      <c r="AI960" t="s">
        <v>11</v>
      </c>
      <c r="AJ960" t="str">
        <f t="shared" si="335"/>
        <v>Teen</v>
      </c>
      <c r="AK960">
        <v>50000000</v>
      </c>
      <c r="AL960" t="str">
        <f t="shared" si="336"/>
        <v>Medium Budget</v>
      </c>
      <c r="AM960">
        <v>2014</v>
      </c>
      <c r="AN960">
        <f t="shared" si="337"/>
        <v>11</v>
      </c>
      <c r="AO960" t="str">
        <f t="shared" si="338"/>
        <v>Modern Classic</v>
      </c>
      <c r="AP960">
        <v>664</v>
      </c>
      <c r="AQ960" t="str">
        <f t="shared" si="339"/>
        <v>Very Low</v>
      </c>
      <c r="AR960">
        <v>7</v>
      </c>
      <c r="AS960" t="str">
        <f t="shared" si="340"/>
        <v>Good</v>
      </c>
      <c r="AT960">
        <v>2.35</v>
      </c>
      <c r="AU960" t="str">
        <f t="shared" si="341"/>
        <v>Cinematic Widescreen</v>
      </c>
      <c r="AV960">
        <v>24000</v>
      </c>
      <c r="AW960" t="str">
        <f t="shared" si="342"/>
        <v>Medium</v>
      </c>
    </row>
    <row r="961" spans="1:49" x14ac:dyDescent="0.3">
      <c r="A961" t="s">
        <v>0</v>
      </c>
      <c r="B961" t="s">
        <v>5104</v>
      </c>
      <c r="C961">
        <v>166</v>
      </c>
      <c r="D961" t="str">
        <f t="shared" si="322"/>
        <v>Low</v>
      </c>
      <c r="E961">
        <v>98</v>
      </c>
      <c r="F961" t="str">
        <f t="shared" si="323"/>
        <v>1h 38m</v>
      </c>
      <c r="G961" t="str">
        <f t="shared" si="324"/>
        <v>Standard Movie</v>
      </c>
      <c r="H961">
        <v>99</v>
      </c>
      <c r="I961" t="str">
        <f t="shared" si="325"/>
        <v>Very Low</v>
      </c>
      <c r="J961">
        <v>433</v>
      </c>
      <c r="K961" t="str">
        <f t="shared" si="326"/>
        <v>Very Low</v>
      </c>
      <c r="L961" t="s">
        <v>5105</v>
      </c>
      <c r="M961">
        <v>12000</v>
      </c>
      <c r="N961" t="str">
        <f t="shared" si="327"/>
        <v>Medium</v>
      </c>
      <c r="O961">
        <v>67128202</v>
      </c>
      <c r="P961" t="str">
        <f t="shared" si="328"/>
        <v>Hit</v>
      </c>
      <c r="Q961" t="s">
        <v>5106</v>
      </c>
      <c r="R961" t="str">
        <f t="shared" si="329"/>
        <v>Action</v>
      </c>
      <c r="S961">
        <f t="shared" si="330"/>
        <v>6</v>
      </c>
      <c r="T961" t="s">
        <v>1043</v>
      </c>
      <c r="U961" t="s">
        <v>5107</v>
      </c>
      <c r="V961">
        <v>43328</v>
      </c>
      <c r="W961" t="str">
        <f t="shared" si="331"/>
        <v>Low</v>
      </c>
      <c r="X961">
        <v>14007</v>
      </c>
      <c r="Y961" t="str">
        <f t="shared" si="332"/>
        <v>Medium</v>
      </c>
      <c r="Z961" t="s">
        <v>903</v>
      </c>
      <c r="AA961">
        <v>3</v>
      </c>
      <c r="AB961" t="str">
        <f t="shared" si="333"/>
        <v>Duo/Trio Poster</v>
      </c>
      <c r="AC961" t="s">
        <v>5108</v>
      </c>
      <c r="AD961" t="s">
        <v>5109</v>
      </c>
      <c r="AE961">
        <v>110</v>
      </c>
      <c r="AF961" t="str">
        <f t="shared" si="334"/>
        <v>Very Low</v>
      </c>
      <c r="AG961" t="s">
        <v>9</v>
      </c>
      <c r="AH961" t="s">
        <v>10</v>
      </c>
      <c r="AI961" t="s">
        <v>66</v>
      </c>
      <c r="AJ961" t="str">
        <f t="shared" si="335"/>
        <v>Family</v>
      </c>
      <c r="AK961">
        <v>65000000</v>
      </c>
      <c r="AL961" t="str">
        <f t="shared" si="336"/>
        <v>Medium Budget</v>
      </c>
      <c r="AM961">
        <v>2009</v>
      </c>
      <c r="AN961">
        <f t="shared" si="337"/>
        <v>16</v>
      </c>
      <c r="AO961" t="str">
        <f t="shared" si="338"/>
        <v>Old Classic</v>
      </c>
      <c r="AP961">
        <v>536</v>
      </c>
      <c r="AQ961" t="str">
        <f t="shared" si="339"/>
        <v>Very Low</v>
      </c>
      <c r="AR961">
        <v>5.7</v>
      </c>
      <c r="AS961" t="str">
        <f t="shared" si="340"/>
        <v>Below Average</v>
      </c>
      <c r="AT961">
        <v>2.35</v>
      </c>
      <c r="AU961" t="str">
        <f t="shared" si="341"/>
        <v>Cinematic Widescreen</v>
      </c>
      <c r="AV961">
        <v>0</v>
      </c>
      <c r="AW961" t="str">
        <f t="shared" si="342"/>
        <v>Very Low</v>
      </c>
    </row>
    <row r="962" spans="1:49" x14ac:dyDescent="0.3">
      <c r="A962" t="s">
        <v>0</v>
      </c>
      <c r="B962" t="s">
        <v>5110</v>
      </c>
      <c r="C962">
        <v>525</v>
      </c>
      <c r="D962" t="str">
        <f t="shared" si="322"/>
        <v>High</v>
      </c>
      <c r="E962">
        <v>132</v>
      </c>
      <c r="F962" t="str">
        <f t="shared" si="323"/>
        <v>2h 12m</v>
      </c>
      <c r="G962" t="str">
        <f t="shared" si="324"/>
        <v>Long Movie</v>
      </c>
      <c r="H962">
        <v>160</v>
      </c>
      <c r="I962" t="str">
        <f t="shared" si="325"/>
        <v>Very Low</v>
      </c>
      <c r="J962">
        <v>443</v>
      </c>
      <c r="K962" t="str">
        <f t="shared" si="326"/>
        <v>Very Low</v>
      </c>
      <c r="L962" t="s">
        <v>330</v>
      </c>
      <c r="M962">
        <v>20000</v>
      </c>
      <c r="N962" t="str">
        <f t="shared" si="327"/>
        <v>Medium</v>
      </c>
      <c r="O962">
        <v>70496802</v>
      </c>
      <c r="P962" t="str">
        <f t="shared" si="328"/>
        <v>Hit</v>
      </c>
      <c r="Q962" t="s">
        <v>894</v>
      </c>
      <c r="R962" t="str">
        <f t="shared" si="329"/>
        <v>Action</v>
      </c>
      <c r="S962">
        <f t="shared" si="330"/>
        <v>3</v>
      </c>
      <c r="T962" t="s">
        <v>812</v>
      </c>
      <c r="U962" t="s">
        <v>5111</v>
      </c>
      <c r="V962">
        <v>791783</v>
      </c>
      <c r="W962" t="str">
        <f t="shared" si="331"/>
        <v>Very High</v>
      </c>
      <c r="X962">
        <v>22417</v>
      </c>
      <c r="Y962" t="str">
        <f t="shared" si="332"/>
        <v>Medium</v>
      </c>
      <c r="Z962" t="s">
        <v>5112</v>
      </c>
      <c r="AA962">
        <v>1</v>
      </c>
      <c r="AB962" t="str">
        <f t="shared" si="333"/>
        <v>Solo Star Poster</v>
      </c>
      <c r="AC962" t="s">
        <v>5113</v>
      </c>
      <c r="AD962" t="s">
        <v>5114</v>
      </c>
      <c r="AE962">
        <v>2042</v>
      </c>
      <c r="AF962" t="str">
        <f t="shared" si="334"/>
        <v>Medium</v>
      </c>
      <c r="AG962" t="s">
        <v>9</v>
      </c>
      <c r="AH962" t="s">
        <v>10</v>
      </c>
      <c r="AI962" t="s">
        <v>556</v>
      </c>
      <c r="AJ962" t="str">
        <f t="shared" si="335"/>
        <v>Adult</v>
      </c>
      <c r="AK962">
        <v>54000000</v>
      </c>
      <c r="AL962" t="str">
        <f t="shared" si="336"/>
        <v>Medium Budget</v>
      </c>
      <c r="AM962">
        <v>2005</v>
      </c>
      <c r="AN962">
        <f t="shared" si="337"/>
        <v>20</v>
      </c>
      <c r="AO962" t="str">
        <f t="shared" si="338"/>
        <v>Old Classic</v>
      </c>
      <c r="AP962">
        <v>979</v>
      </c>
      <c r="AQ962" t="str">
        <f t="shared" si="339"/>
        <v>Very Low</v>
      </c>
      <c r="AR962">
        <v>8.1999999999999993</v>
      </c>
      <c r="AS962" t="str">
        <f t="shared" si="340"/>
        <v>Excellent</v>
      </c>
      <c r="AT962">
        <v>2.35</v>
      </c>
      <c r="AU962" t="str">
        <f t="shared" si="341"/>
        <v>Cinematic Widescreen</v>
      </c>
      <c r="AV962">
        <v>48000</v>
      </c>
      <c r="AW962" t="str">
        <f t="shared" si="342"/>
        <v>Medium</v>
      </c>
    </row>
    <row r="963" spans="1:49" x14ac:dyDescent="0.3">
      <c r="A963" t="s">
        <v>0</v>
      </c>
      <c r="B963" t="s">
        <v>4921</v>
      </c>
      <c r="C963">
        <v>165</v>
      </c>
      <c r="D963" t="str">
        <f t="shared" ref="D963:D1026" si="343">IF(C963&lt;=50,"Very Low",
IF(C963&lt;=200,"Low",
IF(C963&lt;=500,"Medium",
IF(C963&lt;=1000,"High","Very High"))))</f>
        <v>Low</v>
      </c>
      <c r="E963">
        <v>114</v>
      </c>
      <c r="F963" t="str">
        <f t="shared" ref="F963:F1026" si="344">INT(E963/60) &amp; "h " &amp; MOD(E963,60) &amp; "m"</f>
        <v>1h 54m</v>
      </c>
      <c r="G963" t="str">
        <f t="shared" ref="G963:G1026" si="345">IF(E963&lt;60,"Short Film",IF(E963&lt;90,"Featurette",IF(E963&lt;=120,"Standard Movie",IF(E963&lt;=180,"Long Movie","Epic"))))</f>
        <v>Standard Movie</v>
      </c>
      <c r="H963">
        <v>71</v>
      </c>
      <c r="I963" t="str">
        <f t="shared" ref="I963:I1026" si="346">IF(H963&lt;=1000,"Very Low",IF(H963&lt;=10000,"Low",IF(H963&lt;=50000,"Medium",IF(H963&lt;=200000,"High","Very High"))))</f>
        <v>Very Low</v>
      </c>
      <c r="J963">
        <v>55</v>
      </c>
      <c r="K963" t="str">
        <f t="shared" ref="K963:K1026" si="347">IF(J963&lt;=1000,"Very Low",IF(J963&lt;=10000,"Low",IF(J963&lt;=50000,"Medium",IF(J963&lt;=200000,"High","Very High"))))</f>
        <v>Very Low</v>
      </c>
      <c r="L963" t="s">
        <v>5115</v>
      </c>
      <c r="M963">
        <v>154</v>
      </c>
      <c r="N963" t="str">
        <f t="shared" ref="N963:N1026" si="348">IF(A963&lt;=1000,"Very Low",
IF(M963&lt;=10000,"Low",IF(M963&lt;=50000,"Medium",IF(M963&lt;=200000,"High","Very High"))))</f>
        <v>Low</v>
      </c>
      <c r="O963">
        <v>60470220</v>
      </c>
      <c r="P963" t="str">
        <f t="shared" ref="P963:P1026" si="349">IF(AND(O963&gt;=500000000),"Blockbuster",
IF(AND(O963&gt;=200000000,O963&lt;=499999999),"Superhit",
IF(AND(O963&gt;=50000000,O963&lt;=199999999),"Hit",
IF(AND(O963&gt;=10000000,O963&lt;=49999999),"Average",
IF(AND(O963&lt;=10000000),"Flop","")))))</f>
        <v>Hit</v>
      </c>
      <c r="Q963" t="s">
        <v>1599</v>
      </c>
      <c r="R963" t="str">
        <f t="shared" ref="R963:R1026" si="350">LEFT(Q963, FIND("|",Q963&amp;"|")-1)</f>
        <v>Action</v>
      </c>
      <c r="S963">
        <f t="shared" ref="S963:S1026" si="351">LEN(Q963)-LEN(SUBSTITUTE(Q963,"|",""))+1</f>
        <v>3</v>
      </c>
      <c r="T963" t="s">
        <v>5116</v>
      </c>
      <c r="U963" t="s">
        <v>5117</v>
      </c>
      <c r="V963">
        <v>81444</v>
      </c>
      <c r="W963" t="str">
        <f t="shared" ref="W963:W1026" si="352">IF(V963&lt;=10000,"Very Low",IF(V963&lt;=50000,"Low",IF(V963&lt;=200000,"Medium",IF(V963&lt;=500000,"High","Very High"))))</f>
        <v>Medium</v>
      </c>
      <c r="X963">
        <v>428</v>
      </c>
      <c r="Y963" t="str">
        <f t="shared" ref="Y963:Y1026" si="353">IF(X963&lt;=1000,"Very Low",IF(X963&lt;=10000,"Low",IF(X963&lt;=50000,"Medium",IF(X963&lt;=200000,"High","Very High"))))</f>
        <v>Very Low</v>
      </c>
      <c r="Z963" t="s">
        <v>5118</v>
      </c>
      <c r="AA963">
        <v>2</v>
      </c>
      <c r="AB963" t="str">
        <f t="shared" ref="AB963:AB1026" si="354">IF(AA963=0,"Symbolic Poster",IF(AA963=1,"Solo Star Poster",IF(AA963&lt;=3,"Duo/Trio Poster","Ensemble Poster")))</f>
        <v>Duo/Trio Poster</v>
      </c>
      <c r="AC963" t="s">
        <v>5119</v>
      </c>
      <c r="AD963" t="s">
        <v>5120</v>
      </c>
      <c r="AE963">
        <v>192</v>
      </c>
      <c r="AF963" t="str">
        <f t="shared" ref="AF963:AF1026" si="355">IF(AE963&lt;=500,"Very Low",IF(AE963&lt;=2000,"Low",IF(AE963&lt;=5000,"Medium",IF(AE963&lt;=15000,"High","Very High"))))</f>
        <v>Very Low</v>
      </c>
      <c r="AG963" t="s">
        <v>9</v>
      </c>
      <c r="AH963" t="s">
        <v>10</v>
      </c>
      <c r="AI963" t="s">
        <v>11</v>
      </c>
      <c r="AJ963" t="str">
        <f t="shared" ref="AJ963:AJ1026" si="356">IF(OR(AI963="G",AI963="PG",AI963="U",AI963="TV-Y",AI963="TV-G"),"Family",IF(OR(AI963="PG-13",AI963="UA",AI963="TV-14"),"Teen",IF(OR(AI963="R",AI963="NC-17",AI963="A",AI963="TV-MA"),"Adult",IF(AI963="Not Rated","No Rating","Other/Unknown"))))</f>
        <v>Teen</v>
      </c>
      <c r="AK963">
        <v>50000000</v>
      </c>
      <c r="AL963" t="str">
        <f t="shared" ref="AL963:AL1026" si="357">IF(AK963&gt;=200000000,"Very High Budget",
IF(AND(AK963&gt;=100000000,AK963&lt;=199999999),"High Budget",
IF(AND(AK963&gt;=30000000,AK963&lt;=99999999),"Medium Budget",
IF(AK963&lt;30000000,"Low Budget",""))))</f>
        <v>Medium Budget</v>
      </c>
      <c r="AM963">
        <v>2003</v>
      </c>
      <c r="AN963">
        <f t="shared" ref="AN963:AN1026" si="358">$AY$20-AM963</f>
        <v>22</v>
      </c>
      <c r="AO963" t="str">
        <f t="shared" ref="AO963:AO1026" si="359">IF(AN963&lt;=5,"Recent",IF(AND(AN963&gt;=6,AN963&lt;=15),"Modern Classic",IF(AN963&gt;15,"Old Classic","")))</f>
        <v>Old Classic</v>
      </c>
      <c r="AP963">
        <v>131</v>
      </c>
      <c r="AQ963" t="str">
        <f t="shared" ref="AQ963:AQ1026" si="360">IF(AP963&lt;=1000,"Very Low",IF(AP963&lt;=10000,"Low",IF(AP963&lt;=50000,"Medium",IF(AP963&lt;=200000,"High","Very High"))))</f>
        <v>Very Low</v>
      </c>
      <c r="AR963">
        <v>6.2</v>
      </c>
      <c r="AS963" t="str">
        <f t="shared" ref="AS963:AS1026" si="361">IF(AND(AR963&gt;=9,AR963&lt;=10),"Master Piece",
IF(AND(AR963&gt;=8,AR963&lt;9),"Excellent",
IF(AND(AR963&gt;=7,AR963&lt;8),"Good",
IF(AND(AR963&gt;=6,AR963&lt;7),"Average",
IF(AND(AR963&gt;=5,AR963&lt;6),"Below Average",
IF(AND(AR963&gt;=4,AR963&lt;5),"Poor",
IF(AND(AR963&gt;=3,AR963&lt;4),"Very Poor",
IF(AND(AR963&gt;=0,AR963&lt;3),"Terrible",""))))))))</f>
        <v>Average</v>
      </c>
      <c r="AT963">
        <v>2.35</v>
      </c>
      <c r="AU963" t="str">
        <f t="shared" ref="AU963:AU1026" si="362">IF(AND(AT963&gt;=1.3,AT963&lt;=1.4),"Classic",IF(AND(AT963&gt;=1.7,AT963&lt;=1.9),"HDTV / Widescreen",IF(AND(AT963&gt;=2.2,AT963&lt;=2.4),"Cinematic Widescreen",IF(AND(AT963&gt;=1.4,AT963&lt;=1.6),"Standard Academy",IF(AT963&gt;=2.4,"Ultra Widescreen","")))))</f>
        <v>Cinematic Widescreen</v>
      </c>
      <c r="AV963">
        <v>955</v>
      </c>
      <c r="AW963" t="str">
        <f t="shared" ref="AW963:AW1026" si="363">IF(AV963&lt;=1000,"Very Low",IF(AV963&lt;=10000,"Low",IF(AV963&lt;=50000,"Medium",IF(AV963&lt;=200000,"High","Very High"))))</f>
        <v>Very Low</v>
      </c>
    </row>
    <row r="964" spans="1:49" x14ac:dyDescent="0.3">
      <c r="A964" t="s">
        <v>0</v>
      </c>
      <c r="B964" t="str">
        <f>B963</f>
        <v>David Dobkin</v>
      </c>
      <c r="C964">
        <v>2</v>
      </c>
      <c r="D964" t="str">
        <f t="shared" si="343"/>
        <v>Very Low</v>
      </c>
      <c r="E964">
        <v>45</v>
      </c>
      <c r="F964" t="str">
        <f t="shared" si="344"/>
        <v>0h 45m</v>
      </c>
      <c r="G964" t="str">
        <f t="shared" si="345"/>
        <v>Short Film</v>
      </c>
      <c r="H964">
        <f>H963</f>
        <v>71</v>
      </c>
      <c r="I964" t="str">
        <f t="shared" si="346"/>
        <v>Very Low</v>
      </c>
      <c r="J964">
        <v>132</v>
      </c>
      <c r="K964" t="str">
        <f t="shared" si="347"/>
        <v>Very Low</v>
      </c>
      <c r="L964" t="s">
        <v>5121</v>
      </c>
      <c r="M964">
        <v>416</v>
      </c>
      <c r="N964" t="str">
        <f t="shared" si="348"/>
        <v>Low</v>
      </c>
      <c r="O964">
        <f>O963</f>
        <v>60470220</v>
      </c>
      <c r="P964" t="str">
        <f t="shared" si="349"/>
        <v>Hit</v>
      </c>
      <c r="Q964" t="s">
        <v>1906</v>
      </c>
      <c r="R964" t="str">
        <f t="shared" si="350"/>
        <v>Crime</v>
      </c>
      <c r="S964">
        <f t="shared" si="351"/>
        <v>2</v>
      </c>
      <c r="T964" t="s">
        <v>1982</v>
      </c>
      <c r="U964" t="s">
        <v>5122</v>
      </c>
      <c r="V964">
        <v>1824</v>
      </c>
      <c r="W964" t="str">
        <f t="shared" si="352"/>
        <v>Very Low</v>
      </c>
      <c r="X964">
        <v>1816</v>
      </c>
      <c r="Y964" t="str">
        <f t="shared" si="353"/>
        <v>Low</v>
      </c>
      <c r="Z964" t="s">
        <v>5123</v>
      </c>
      <c r="AA964">
        <v>2</v>
      </c>
      <c r="AB964" t="str">
        <f t="shared" si="354"/>
        <v>Duo/Trio Poster</v>
      </c>
      <c r="AC964" t="str">
        <f>AC963</f>
        <v>1880s|arrow|imperial seal|murder|revenge</v>
      </c>
      <c r="AD964" t="s">
        <v>5124</v>
      </c>
      <c r="AE964">
        <v>9</v>
      </c>
      <c r="AF964" t="str">
        <f t="shared" si="355"/>
        <v>Very Low</v>
      </c>
      <c r="AG964" t="s">
        <v>9</v>
      </c>
      <c r="AH964" t="s">
        <v>28</v>
      </c>
      <c r="AI964" t="str">
        <f t="shared" ref="AI964:AM964" si="364">AI963</f>
        <v>PG-13</v>
      </c>
      <c r="AJ964" t="str">
        <f t="shared" si="356"/>
        <v>Teen</v>
      </c>
      <c r="AK964">
        <f t="shared" si="364"/>
        <v>50000000</v>
      </c>
      <c r="AL964" t="str">
        <f t="shared" si="357"/>
        <v>Medium Budget</v>
      </c>
      <c r="AM964">
        <f t="shared" si="364"/>
        <v>2003</v>
      </c>
      <c r="AN964">
        <f t="shared" si="358"/>
        <v>22</v>
      </c>
      <c r="AO964" t="str">
        <f t="shared" si="359"/>
        <v>Old Classic</v>
      </c>
      <c r="AP964">
        <v>171</v>
      </c>
      <c r="AQ964" t="str">
        <f t="shared" si="360"/>
        <v>Very Low</v>
      </c>
      <c r="AR964">
        <v>7.9</v>
      </c>
      <c r="AS964" t="str">
        <f t="shared" si="361"/>
        <v>Good</v>
      </c>
      <c r="AT964">
        <f>AT963</f>
        <v>2.35</v>
      </c>
      <c r="AU964" t="str">
        <f t="shared" si="362"/>
        <v>Cinematic Widescreen</v>
      </c>
      <c r="AV964">
        <v>0</v>
      </c>
      <c r="AW964" t="str">
        <f t="shared" si="363"/>
        <v>Very Low</v>
      </c>
    </row>
    <row r="965" spans="1:49" x14ac:dyDescent="0.3">
      <c r="A965" t="s">
        <v>0</v>
      </c>
      <c r="B965" t="s">
        <v>5125</v>
      </c>
      <c r="C965">
        <v>87</v>
      </c>
      <c r="D965" t="str">
        <f t="shared" si="343"/>
        <v>Low</v>
      </c>
      <c r="E965">
        <v>78</v>
      </c>
      <c r="F965" t="str">
        <f t="shared" si="344"/>
        <v>1h 18m</v>
      </c>
      <c r="G965" t="str">
        <f t="shared" si="345"/>
        <v>Featurette</v>
      </c>
      <c r="H965">
        <v>5</v>
      </c>
      <c r="I965" t="str">
        <f t="shared" si="346"/>
        <v>Very Low</v>
      </c>
      <c r="J965">
        <v>1000</v>
      </c>
      <c r="K965" t="str">
        <f t="shared" si="347"/>
        <v>Very Low</v>
      </c>
      <c r="L965" t="s">
        <v>1957</v>
      </c>
      <c r="M965">
        <v>8000</v>
      </c>
      <c r="N965" t="str">
        <f t="shared" si="348"/>
        <v>Low</v>
      </c>
      <c r="O965">
        <v>58336565</v>
      </c>
      <c r="P965" t="str">
        <f t="shared" si="349"/>
        <v>Hit</v>
      </c>
      <c r="Q965" t="s">
        <v>442</v>
      </c>
      <c r="R965" t="str">
        <f t="shared" si="350"/>
        <v>Adventure</v>
      </c>
      <c r="S965">
        <f t="shared" si="351"/>
        <v>4</v>
      </c>
      <c r="T965" t="s">
        <v>1220</v>
      </c>
      <c r="U965" t="s">
        <v>5126</v>
      </c>
      <c r="V965">
        <v>12845</v>
      </c>
      <c r="W965" t="str">
        <f t="shared" si="352"/>
        <v>Low</v>
      </c>
      <c r="X965">
        <v>11124</v>
      </c>
      <c r="Y965" t="str">
        <f t="shared" si="353"/>
        <v>Medium</v>
      </c>
      <c r="Z965" t="s">
        <v>1977</v>
      </c>
      <c r="AA965">
        <v>0</v>
      </c>
      <c r="AB965" t="str">
        <f t="shared" si="354"/>
        <v>Symbolic Poster</v>
      </c>
      <c r="AC965" t="s">
        <v>5127</v>
      </c>
      <c r="AD965" t="s">
        <v>5128</v>
      </c>
      <c r="AE965">
        <v>118</v>
      </c>
      <c r="AF965" t="str">
        <f t="shared" si="355"/>
        <v>Very Low</v>
      </c>
      <c r="AG965" t="s">
        <v>9</v>
      </c>
      <c r="AH965" t="s">
        <v>10</v>
      </c>
      <c r="AI965" t="s">
        <v>248</v>
      </c>
      <c r="AJ965" t="str">
        <f t="shared" si="356"/>
        <v>Family</v>
      </c>
      <c r="AK965">
        <v>50000000</v>
      </c>
      <c r="AL965" t="str">
        <f t="shared" si="357"/>
        <v>Medium Budget</v>
      </c>
      <c r="AM965">
        <v>2006</v>
      </c>
      <c r="AN965">
        <f t="shared" si="358"/>
        <v>19</v>
      </c>
      <c r="AO965" t="str">
        <f t="shared" si="359"/>
        <v>Old Classic</v>
      </c>
      <c r="AP965">
        <v>2000</v>
      </c>
      <c r="AQ965" t="str">
        <f t="shared" si="360"/>
        <v>Low</v>
      </c>
      <c r="AR965">
        <v>6.6</v>
      </c>
      <c r="AS965" t="str">
        <f t="shared" si="361"/>
        <v>Average</v>
      </c>
      <c r="AT965">
        <v>1.85</v>
      </c>
      <c r="AU965" t="str">
        <f t="shared" si="362"/>
        <v>HDTV / Widescreen</v>
      </c>
      <c r="AV965">
        <v>624</v>
      </c>
      <c r="AW965" t="str">
        <f t="shared" si="363"/>
        <v>Very Low</v>
      </c>
    </row>
    <row r="966" spans="1:49" x14ac:dyDescent="0.3">
      <c r="A966" t="s">
        <v>0</v>
      </c>
      <c r="B966" t="s">
        <v>5129</v>
      </c>
      <c r="C966">
        <v>117</v>
      </c>
      <c r="D966" t="str">
        <f t="shared" si="343"/>
        <v>Low</v>
      </c>
      <c r="E966">
        <v>101</v>
      </c>
      <c r="F966" t="str">
        <f t="shared" si="344"/>
        <v>1h 41m</v>
      </c>
      <c r="G966" t="str">
        <f t="shared" si="345"/>
        <v>Standard Movie</v>
      </c>
      <c r="H966">
        <v>23</v>
      </c>
      <c r="I966" t="str">
        <f t="shared" si="346"/>
        <v>Very Low</v>
      </c>
      <c r="J966">
        <v>541</v>
      </c>
      <c r="K966" t="str">
        <f t="shared" si="347"/>
        <v>Very Low</v>
      </c>
      <c r="L966" t="s">
        <v>5014</v>
      </c>
      <c r="M966">
        <v>660</v>
      </c>
      <c r="N966" t="str">
        <f t="shared" si="348"/>
        <v>Low</v>
      </c>
      <c r="O966">
        <v>66002004</v>
      </c>
      <c r="P966" t="str">
        <f t="shared" si="349"/>
        <v>Hit</v>
      </c>
      <c r="Q966" t="s">
        <v>5130</v>
      </c>
      <c r="R966" t="str">
        <f t="shared" si="350"/>
        <v>Adventure</v>
      </c>
      <c r="S966">
        <f t="shared" si="351"/>
        <v>6</v>
      </c>
      <c r="T966" t="s">
        <v>5101</v>
      </c>
      <c r="U966" t="s">
        <v>5131</v>
      </c>
      <c r="V966">
        <v>36431</v>
      </c>
      <c r="W966" t="str">
        <f t="shared" si="352"/>
        <v>Low</v>
      </c>
      <c r="X966">
        <v>2177</v>
      </c>
      <c r="Y966" t="str">
        <f t="shared" si="353"/>
        <v>Low</v>
      </c>
      <c r="Z966" t="s">
        <v>5132</v>
      </c>
      <c r="AA966">
        <v>1</v>
      </c>
      <c r="AB966" t="str">
        <f t="shared" si="354"/>
        <v>Solo Star Poster</v>
      </c>
      <c r="AC966" t="s">
        <v>5133</v>
      </c>
      <c r="AD966" t="s">
        <v>5134</v>
      </c>
      <c r="AE966">
        <v>168</v>
      </c>
      <c r="AF966" t="str">
        <f t="shared" si="355"/>
        <v>Very Low</v>
      </c>
      <c r="AG966" t="s">
        <v>9</v>
      </c>
      <c r="AH966" t="s">
        <v>10</v>
      </c>
      <c r="AI966" t="s">
        <v>248</v>
      </c>
      <c r="AJ966" t="str">
        <f t="shared" si="356"/>
        <v>Family</v>
      </c>
      <c r="AK966">
        <v>50000000</v>
      </c>
      <c r="AL966" t="str">
        <f t="shared" si="357"/>
        <v>Medium Budget</v>
      </c>
      <c r="AM966">
        <v>2005</v>
      </c>
      <c r="AN966">
        <f t="shared" si="358"/>
        <v>20</v>
      </c>
      <c r="AO966" t="str">
        <f t="shared" si="359"/>
        <v>Old Classic</v>
      </c>
      <c r="AP966">
        <v>651</v>
      </c>
      <c r="AQ966" t="str">
        <f t="shared" si="360"/>
        <v>Very Low</v>
      </c>
      <c r="AR966">
        <v>4.7</v>
      </c>
      <c r="AS966" t="str">
        <f t="shared" si="361"/>
        <v>Poor</v>
      </c>
      <c r="AT966">
        <v>1.85</v>
      </c>
      <c r="AU966" t="str">
        <f t="shared" si="362"/>
        <v>HDTV / Widescreen</v>
      </c>
      <c r="AV966">
        <v>1000</v>
      </c>
      <c r="AW966" t="str">
        <f t="shared" si="363"/>
        <v>Very Low</v>
      </c>
    </row>
    <row r="967" spans="1:49" x14ac:dyDescent="0.3">
      <c r="A967" t="s">
        <v>0</v>
      </c>
      <c r="B967" t="s">
        <v>5135</v>
      </c>
      <c r="C967">
        <v>113</v>
      </c>
      <c r="D967" t="str">
        <f t="shared" si="343"/>
        <v>Low</v>
      </c>
      <c r="E967">
        <v>113</v>
      </c>
      <c r="F967" t="str">
        <f t="shared" si="344"/>
        <v>1h 53m</v>
      </c>
      <c r="G967" t="str">
        <f t="shared" si="345"/>
        <v>Standard Movie</v>
      </c>
      <c r="H967">
        <v>39</v>
      </c>
      <c r="I967" t="str">
        <f t="shared" si="346"/>
        <v>Very Low</v>
      </c>
      <c r="J967">
        <v>477</v>
      </c>
      <c r="K967" t="str">
        <f t="shared" si="347"/>
        <v>Very Low</v>
      </c>
      <c r="L967" t="s">
        <v>5136</v>
      </c>
      <c r="M967">
        <v>1000</v>
      </c>
      <c r="N967" t="str">
        <f t="shared" si="348"/>
        <v>Low</v>
      </c>
      <c r="O967">
        <v>54997476</v>
      </c>
      <c r="P967" t="str">
        <f t="shared" si="349"/>
        <v>Hit</v>
      </c>
      <c r="Q967" t="s">
        <v>2113</v>
      </c>
      <c r="R967" t="str">
        <f t="shared" si="350"/>
        <v>Crime</v>
      </c>
      <c r="S967">
        <f t="shared" si="351"/>
        <v>4</v>
      </c>
      <c r="T967" t="s">
        <v>401</v>
      </c>
      <c r="U967" t="s">
        <v>5137</v>
      </c>
      <c r="V967">
        <v>40362</v>
      </c>
      <c r="W967" t="str">
        <f t="shared" si="352"/>
        <v>Low</v>
      </c>
      <c r="X967">
        <v>3341</v>
      </c>
      <c r="Y967" t="str">
        <f t="shared" si="353"/>
        <v>Low</v>
      </c>
      <c r="Z967" t="s">
        <v>5138</v>
      </c>
      <c r="AA967">
        <v>0</v>
      </c>
      <c r="AB967" t="str">
        <f t="shared" si="354"/>
        <v>Symbolic Poster</v>
      </c>
      <c r="AC967" t="s">
        <v>5139</v>
      </c>
      <c r="AD967" t="s">
        <v>5140</v>
      </c>
      <c r="AE967">
        <v>248</v>
      </c>
      <c r="AF967" t="str">
        <f t="shared" si="355"/>
        <v>Very Low</v>
      </c>
      <c r="AG967" t="s">
        <v>9</v>
      </c>
      <c r="AH967" t="s">
        <v>10</v>
      </c>
      <c r="AI967" t="s">
        <v>556</v>
      </c>
      <c r="AJ967" t="str">
        <f t="shared" si="356"/>
        <v>Adult</v>
      </c>
      <c r="AK967">
        <v>50000000</v>
      </c>
      <c r="AL967" t="str">
        <f t="shared" si="357"/>
        <v>Medium Budget</v>
      </c>
      <c r="AM967">
        <v>2001</v>
      </c>
      <c r="AN967">
        <f t="shared" si="358"/>
        <v>24</v>
      </c>
      <c r="AO967" t="str">
        <f t="shared" si="359"/>
        <v>Old Classic</v>
      </c>
      <c r="AP967">
        <v>912</v>
      </c>
      <c r="AQ967" t="str">
        <f t="shared" si="360"/>
        <v>Very Low</v>
      </c>
      <c r="AR967">
        <v>6.3</v>
      </c>
      <c r="AS967" t="str">
        <f t="shared" si="361"/>
        <v>Average</v>
      </c>
      <c r="AT967">
        <v>2.35</v>
      </c>
      <c r="AU967" t="str">
        <f t="shared" si="362"/>
        <v>Cinematic Widescreen</v>
      </c>
      <c r="AV967">
        <v>970</v>
      </c>
      <c r="AW967" t="str">
        <f t="shared" si="363"/>
        <v>Very Low</v>
      </c>
    </row>
    <row r="968" spans="1:49" x14ac:dyDescent="0.3">
      <c r="A968" t="s">
        <v>0</v>
      </c>
      <c r="B968" t="s">
        <v>5141</v>
      </c>
      <c r="C968">
        <v>349</v>
      </c>
      <c r="D968" t="str">
        <f t="shared" si="343"/>
        <v>Medium</v>
      </c>
      <c r="E968">
        <v>98</v>
      </c>
      <c r="F968" t="str">
        <f t="shared" si="344"/>
        <v>1h 38m</v>
      </c>
      <c r="G968" t="str">
        <f t="shared" si="345"/>
        <v>Standard Movie</v>
      </c>
      <c r="H968">
        <v>75</v>
      </c>
      <c r="I968" t="str">
        <f t="shared" si="346"/>
        <v>Very Low</v>
      </c>
      <c r="J968">
        <v>467</v>
      </c>
      <c r="K968" t="str">
        <f t="shared" si="347"/>
        <v>Very Low</v>
      </c>
      <c r="L968" t="s">
        <v>5142</v>
      </c>
      <c r="M968">
        <v>10000</v>
      </c>
      <c r="N968" t="str">
        <f t="shared" si="348"/>
        <v>Low</v>
      </c>
      <c r="O968">
        <v>55682070</v>
      </c>
      <c r="P968" t="str">
        <f t="shared" si="349"/>
        <v>Hit</v>
      </c>
      <c r="Q968" t="s">
        <v>3429</v>
      </c>
      <c r="R968" t="str">
        <f t="shared" si="350"/>
        <v>Action</v>
      </c>
      <c r="S968">
        <f t="shared" si="351"/>
        <v>3</v>
      </c>
      <c r="T968" t="s">
        <v>858</v>
      </c>
      <c r="U968" t="s">
        <v>5143</v>
      </c>
      <c r="V968">
        <v>159868</v>
      </c>
      <c r="W968" t="str">
        <f t="shared" si="352"/>
        <v>Medium</v>
      </c>
      <c r="X968">
        <v>11946</v>
      </c>
      <c r="Y968" t="str">
        <f t="shared" si="353"/>
        <v>Medium</v>
      </c>
      <c r="Z968" t="s">
        <v>1837</v>
      </c>
      <c r="AA968">
        <v>2</v>
      </c>
      <c r="AB968" t="str">
        <f t="shared" si="354"/>
        <v>Duo/Trio Poster</v>
      </c>
      <c r="AC968" t="s">
        <v>5144</v>
      </c>
      <c r="AD968" t="s">
        <v>5145</v>
      </c>
      <c r="AE968">
        <v>304</v>
      </c>
      <c r="AF968" t="str">
        <f t="shared" si="355"/>
        <v>Very Low</v>
      </c>
      <c r="AG968" t="s">
        <v>9</v>
      </c>
      <c r="AH968" t="s">
        <v>738</v>
      </c>
      <c r="AI968" t="s">
        <v>556</v>
      </c>
      <c r="AJ968" t="str">
        <f t="shared" si="356"/>
        <v>Adult</v>
      </c>
      <c r="AK968">
        <v>50000000</v>
      </c>
      <c r="AL968" t="str">
        <f t="shared" si="357"/>
        <v>Medium Budget</v>
      </c>
      <c r="AM968">
        <v>2013</v>
      </c>
      <c r="AN968">
        <f t="shared" si="358"/>
        <v>12</v>
      </c>
      <c r="AO968" t="str">
        <f t="shared" si="359"/>
        <v>Modern Classic</v>
      </c>
      <c r="AP968">
        <v>520</v>
      </c>
      <c r="AQ968" t="str">
        <f t="shared" si="360"/>
        <v>Very Low</v>
      </c>
      <c r="AR968">
        <v>6.1</v>
      </c>
      <c r="AS968" t="str">
        <f t="shared" si="361"/>
        <v>Average</v>
      </c>
      <c r="AT968">
        <v>2.35</v>
      </c>
      <c r="AU968" t="str">
        <f t="shared" si="362"/>
        <v>Cinematic Widescreen</v>
      </c>
      <c r="AV968">
        <v>45000</v>
      </c>
      <c r="AW968" t="str">
        <f t="shared" si="363"/>
        <v>Medium</v>
      </c>
    </row>
    <row r="969" spans="1:49" x14ac:dyDescent="0.3">
      <c r="A969" t="s">
        <v>0</v>
      </c>
      <c r="B969" t="s">
        <v>5146</v>
      </c>
      <c r="C969">
        <v>152</v>
      </c>
      <c r="D969" t="str">
        <f t="shared" si="343"/>
        <v>Low</v>
      </c>
      <c r="E969">
        <v>124</v>
      </c>
      <c r="F969" t="str">
        <f t="shared" si="344"/>
        <v>2h 4m</v>
      </c>
      <c r="G969" t="str">
        <f t="shared" si="345"/>
        <v>Long Movie</v>
      </c>
      <c r="H969">
        <v>213</v>
      </c>
      <c r="I969" t="str">
        <f t="shared" si="346"/>
        <v>Very Low</v>
      </c>
      <c r="J969">
        <v>372</v>
      </c>
      <c r="K969" t="str">
        <f t="shared" si="347"/>
        <v>Very Low</v>
      </c>
      <c r="L969" t="s">
        <v>5147</v>
      </c>
      <c r="M969">
        <v>838</v>
      </c>
      <c r="N969" t="str">
        <f t="shared" si="348"/>
        <v>Low</v>
      </c>
      <c r="O969">
        <v>52752475</v>
      </c>
      <c r="P969" t="str">
        <f t="shared" si="349"/>
        <v>Hit</v>
      </c>
      <c r="Q969" t="s">
        <v>4046</v>
      </c>
      <c r="R969" t="str">
        <f t="shared" si="350"/>
        <v>Drama</v>
      </c>
      <c r="S969">
        <f t="shared" si="351"/>
        <v>2</v>
      </c>
      <c r="T969" t="s">
        <v>5148</v>
      </c>
      <c r="U969" t="s">
        <v>5149</v>
      </c>
      <c r="V969">
        <v>63067</v>
      </c>
      <c r="W969" t="str">
        <f t="shared" si="352"/>
        <v>Medium</v>
      </c>
      <c r="X969">
        <v>2583</v>
      </c>
      <c r="Y969" t="str">
        <f t="shared" si="353"/>
        <v>Low</v>
      </c>
      <c r="Z969" t="s">
        <v>5150</v>
      </c>
      <c r="AA969">
        <v>0</v>
      </c>
      <c r="AB969" t="str">
        <f t="shared" si="354"/>
        <v>Symbolic Poster</v>
      </c>
      <c r="AC969" t="s">
        <v>5151</v>
      </c>
      <c r="AD969" t="s">
        <v>5152</v>
      </c>
      <c r="AE969">
        <v>533</v>
      </c>
      <c r="AF969" t="str">
        <f t="shared" si="355"/>
        <v>Low</v>
      </c>
      <c r="AG969" t="s">
        <v>9</v>
      </c>
      <c r="AH969" t="s">
        <v>10</v>
      </c>
      <c r="AI969" t="s">
        <v>556</v>
      </c>
      <c r="AJ969" t="str">
        <f t="shared" si="356"/>
        <v>Adult</v>
      </c>
      <c r="AK969">
        <v>50000000</v>
      </c>
      <c r="AL969" t="str">
        <f t="shared" si="357"/>
        <v>Medium Budget</v>
      </c>
      <c r="AM969">
        <v>2002</v>
      </c>
      <c r="AN969">
        <f t="shared" si="358"/>
        <v>23</v>
      </c>
      <c r="AO969" t="str">
        <f t="shared" si="359"/>
        <v>Old Classic</v>
      </c>
      <c r="AP969">
        <v>593</v>
      </c>
      <c r="AQ969" t="str">
        <f t="shared" si="360"/>
        <v>Very Low</v>
      </c>
      <c r="AR969">
        <v>6.7</v>
      </c>
      <c r="AS969" t="str">
        <f t="shared" si="361"/>
        <v>Average</v>
      </c>
      <c r="AT969">
        <v>1.85</v>
      </c>
      <c r="AU969" t="str">
        <f t="shared" si="362"/>
        <v>HDTV / Widescreen</v>
      </c>
      <c r="AV969">
        <v>0</v>
      </c>
      <c r="AW969" t="str">
        <f t="shared" si="363"/>
        <v>Very Low</v>
      </c>
    </row>
    <row r="970" spans="1:49" x14ac:dyDescent="0.3">
      <c r="A970" t="s">
        <v>0</v>
      </c>
      <c r="B970" t="s">
        <v>2612</v>
      </c>
      <c r="C970">
        <v>288</v>
      </c>
      <c r="D970" t="str">
        <f t="shared" si="343"/>
        <v>Medium</v>
      </c>
      <c r="E970">
        <v>109</v>
      </c>
      <c r="F970" t="str">
        <f t="shared" si="344"/>
        <v>1h 49m</v>
      </c>
      <c r="G970" t="str">
        <f t="shared" si="345"/>
        <v>Standard Movie</v>
      </c>
      <c r="H970">
        <v>154</v>
      </c>
      <c r="I970" t="str">
        <f t="shared" si="346"/>
        <v>Very Low</v>
      </c>
      <c r="J970">
        <v>144</v>
      </c>
      <c r="K970" t="str">
        <f t="shared" si="347"/>
        <v>Very Low</v>
      </c>
      <c r="L970" t="s">
        <v>5153</v>
      </c>
      <c r="M970">
        <v>15000</v>
      </c>
      <c r="N970" t="str">
        <f t="shared" si="348"/>
        <v>Medium</v>
      </c>
      <c r="O970">
        <v>55092830</v>
      </c>
      <c r="P970" t="str">
        <f t="shared" si="349"/>
        <v>Hit</v>
      </c>
      <c r="Q970" t="s">
        <v>198</v>
      </c>
      <c r="R970" t="str">
        <f t="shared" si="350"/>
        <v>Action</v>
      </c>
      <c r="S970">
        <f t="shared" si="351"/>
        <v>4</v>
      </c>
      <c r="T970" t="s">
        <v>5154</v>
      </c>
      <c r="U970" t="s">
        <v>5155</v>
      </c>
      <c r="V970">
        <v>195043</v>
      </c>
      <c r="W970" t="str">
        <f t="shared" si="352"/>
        <v>Medium</v>
      </c>
      <c r="X970">
        <v>15608</v>
      </c>
      <c r="Y970" t="str">
        <f t="shared" si="353"/>
        <v>Medium</v>
      </c>
      <c r="Z970" t="s">
        <v>5156</v>
      </c>
      <c r="AA970">
        <v>1</v>
      </c>
      <c r="AB970" t="str">
        <f t="shared" si="354"/>
        <v>Solo Star Poster</v>
      </c>
      <c r="AC970" t="s">
        <v>5157</v>
      </c>
      <c r="AD970" t="s">
        <v>5158</v>
      </c>
      <c r="AE970">
        <v>329</v>
      </c>
      <c r="AF970" t="str">
        <f t="shared" si="355"/>
        <v>Very Low</v>
      </c>
      <c r="AG970" t="s">
        <v>9</v>
      </c>
      <c r="AH970" t="s">
        <v>10</v>
      </c>
      <c r="AI970" t="s">
        <v>11</v>
      </c>
      <c r="AJ970" t="str">
        <f t="shared" si="356"/>
        <v>Teen</v>
      </c>
      <c r="AK970">
        <v>60000000</v>
      </c>
      <c r="AL970" t="str">
        <f t="shared" si="357"/>
        <v>Medium Budget</v>
      </c>
      <c r="AM970">
        <v>2011</v>
      </c>
      <c r="AN970">
        <f t="shared" si="358"/>
        <v>14</v>
      </c>
      <c r="AO970" t="str">
        <f t="shared" si="359"/>
        <v>Modern Classic</v>
      </c>
      <c r="AP970">
        <v>348</v>
      </c>
      <c r="AQ970" t="str">
        <f t="shared" si="360"/>
        <v>Very Low</v>
      </c>
      <c r="AR970">
        <v>6.1</v>
      </c>
      <c r="AS970" t="str">
        <f t="shared" si="361"/>
        <v>Average</v>
      </c>
      <c r="AT970">
        <v>1.85</v>
      </c>
      <c r="AU970" t="str">
        <f t="shared" si="362"/>
        <v>HDTV / Widescreen</v>
      </c>
      <c r="AV970">
        <v>27000</v>
      </c>
      <c r="AW970" t="str">
        <f t="shared" si="363"/>
        <v>Medium</v>
      </c>
    </row>
    <row r="971" spans="1:49" x14ac:dyDescent="0.3">
      <c r="A971" t="s">
        <v>0</v>
      </c>
      <c r="B971" t="s">
        <v>5159</v>
      </c>
      <c r="C971">
        <v>358</v>
      </c>
      <c r="D971" t="str">
        <f t="shared" si="343"/>
        <v>Medium</v>
      </c>
      <c r="E971">
        <v>128</v>
      </c>
      <c r="F971" t="str">
        <f t="shared" si="344"/>
        <v>2h 8m</v>
      </c>
      <c r="G971" t="str">
        <f t="shared" si="345"/>
        <v>Long Movie</v>
      </c>
      <c r="H971">
        <v>79</v>
      </c>
      <c r="I971" t="str">
        <f t="shared" si="346"/>
        <v>Very Low</v>
      </c>
      <c r="J971">
        <v>414</v>
      </c>
      <c r="K971" t="str">
        <f t="shared" si="347"/>
        <v>Very Low</v>
      </c>
      <c r="L971" t="s">
        <v>5160</v>
      </c>
      <c r="M971">
        <v>13000</v>
      </c>
      <c r="N971" t="str">
        <f t="shared" si="348"/>
        <v>Medium</v>
      </c>
      <c r="O971">
        <v>50815288</v>
      </c>
      <c r="P971" t="str">
        <f t="shared" si="349"/>
        <v>Hit</v>
      </c>
      <c r="Q971" t="s">
        <v>4046</v>
      </c>
      <c r="R971" t="str">
        <f t="shared" si="350"/>
        <v>Drama</v>
      </c>
      <c r="S971">
        <f t="shared" si="351"/>
        <v>2</v>
      </c>
      <c r="T971" t="s">
        <v>1128</v>
      </c>
      <c r="U971" t="s">
        <v>5161</v>
      </c>
      <c r="V971">
        <v>109188</v>
      </c>
      <c r="W971" t="str">
        <f t="shared" si="352"/>
        <v>Medium</v>
      </c>
      <c r="X971">
        <v>14747</v>
      </c>
      <c r="Y971" t="str">
        <f t="shared" si="353"/>
        <v>Medium</v>
      </c>
      <c r="Z971" t="s">
        <v>5162</v>
      </c>
      <c r="AA971">
        <v>0</v>
      </c>
      <c r="AB971" t="str">
        <f t="shared" si="354"/>
        <v>Symbolic Poster</v>
      </c>
      <c r="AC971" t="s">
        <v>5163</v>
      </c>
      <c r="AD971" t="s">
        <v>5164</v>
      </c>
      <c r="AE971">
        <v>625</v>
      </c>
      <c r="AF971" t="str">
        <f t="shared" si="355"/>
        <v>Low</v>
      </c>
      <c r="AG971" t="s">
        <v>9</v>
      </c>
      <c r="AH971" t="s">
        <v>10</v>
      </c>
      <c r="AI971" t="s">
        <v>556</v>
      </c>
      <c r="AJ971" t="str">
        <f t="shared" si="356"/>
        <v>Adult</v>
      </c>
      <c r="AK971">
        <v>50000000</v>
      </c>
      <c r="AL971" t="str">
        <f t="shared" si="357"/>
        <v>Medium Budget</v>
      </c>
      <c r="AM971">
        <v>2005</v>
      </c>
      <c r="AN971">
        <f t="shared" si="358"/>
        <v>20</v>
      </c>
      <c r="AO971" t="str">
        <f t="shared" si="359"/>
        <v>Old Classic</v>
      </c>
      <c r="AP971">
        <v>903</v>
      </c>
      <c r="AQ971" t="str">
        <f t="shared" si="360"/>
        <v>Very Low</v>
      </c>
      <c r="AR971">
        <v>7</v>
      </c>
      <c r="AS971" t="str">
        <f t="shared" si="361"/>
        <v>Good</v>
      </c>
      <c r="AT971">
        <v>2.35</v>
      </c>
      <c r="AU971" t="str">
        <f t="shared" si="362"/>
        <v>Cinematic Widescreen</v>
      </c>
      <c r="AV971">
        <v>0</v>
      </c>
      <c r="AW971" t="str">
        <f t="shared" si="363"/>
        <v>Very Low</v>
      </c>
    </row>
    <row r="972" spans="1:49" x14ac:dyDescent="0.3">
      <c r="A972" t="s">
        <v>0</v>
      </c>
      <c r="B972" t="s">
        <v>249</v>
      </c>
      <c r="C972">
        <v>204</v>
      </c>
      <c r="D972" t="str">
        <f t="shared" si="343"/>
        <v>Medium</v>
      </c>
      <c r="E972">
        <v>144</v>
      </c>
      <c r="F972" t="str">
        <f t="shared" si="344"/>
        <v>2h 24m</v>
      </c>
      <c r="G972" t="str">
        <f t="shared" si="345"/>
        <v>Long Movie</v>
      </c>
      <c r="H972">
        <v>0</v>
      </c>
      <c r="I972" t="str">
        <f t="shared" si="346"/>
        <v>Very Low</v>
      </c>
      <c r="J972">
        <v>681</v>
      </c>
      <c r="K972" t="str">
        <f t="shared" si="347"/>
        <v>Very Low</v>
      </c>
      <c r="L972" t="s">
        <v>5165</v>
      </c>
      <c r="M972">
        <v>769</v>
      </c>
      <c r="N972" t="str">
        <f t="shared" si="348"/>
        <v>Low</v>
      </c>
      <c r="O972">
        <v>52822418</v>
      </c>
      <c r="P972" t="str">
        <f t="shared" si="349"/>
        <v>Hit</v>
      </c>
      <c r="Q972" t="s">
        <v>1881</v>
      </c>
      <c r="R972" t="str">
        <f t="shared" si="350"/>
        <v>Action</v>
      </c>
      <c r="S972">
        <f t="shared" si="351"/>
        <v>4</v>
      </c>
      <c r="T972" t="s">
        <v>935</v>
      </c>
      <c r="U972" t="s">
        <v>5166</v>
      </c>
      <c r="V972">
        <v>47764</v>
      </c>
      <c r="W972" t="str">
        <f t="shared" si="352"/>
        <v>Low</v>
      </c>
      <c r="X972">
        <v>3580</v>
      </c>
      <c r="Y972" t="str">
        <f t="shared" si="353"/>
        <v>Low</v>
      </c>
      <c r="Z972" t="s">
        <v>5167</v>
      </c>
      <c r="AA972">
        <v>0</v>
      </c>
      <c r="AB972" t="str">
        <f t="shared" si="354"/>
        <v>Symbolic Poster</v>
      </c>
      <c r="AC972" t="s">
        <v>5168</v>
      </c>
      <c r="AD972" t="s">
        <v>5169</v>
      </c>
      <c r="AE972">
        <v>219</v>
      </c>
      <c r="AF972" t="str">
        <f t="shared" si="355"/>
        <v>Very Low</v>
      </c>
      <c r="AG972" t="s">
        <v>9</v>
      </c>
      <c r="AH972" t="s">
        <v>10</v>
      </c>
      <c r="AI972" t="s">
        <v>556</v>
      </c>
      <c r="AJ972" t="str">
        <f t="shared" si="356"/>
        <v>Adult</v>
      </c>
      <c r="AK972">
        <v>50000000</v>
      </c>
      <c r="AL972" t="str">
        <f t="shared" si="357"/>
        <v>Medium Budget</v>
      </c>
      <c r="AM972">
        <v>2016</v>
      </c>
      <c r="AN972">
        <f t="shared" si="358"/>
        <v>9</v>
      </c>
      <c r="AO972" t="str">
        <f t="shared" si="359"/>
        <v>Modern Classic</v>
      </c>
      <c r="AP972">
        <v>726</v>
      </c>
      <c r="AQ972" t="str">
        <f t="shared" si="360"/>
        <v>Very Low</v>
      </c>
      <c r="AR972">
        <v>7.4</v>
      </c>
      <c r="AS972" t="str">
        <f t="shared" si="361"/>
        <v>Good</v>
      </c>
      <c r="AT972">
        <v>2.35</v>
      </c>
      <c r="AU972" t="str">
        <f t="shared" si="362"/>
        <v>Cinematic Widescreen</v>
      </c>
      <c r="AV972">
        <v>44000</v>
      </c>
      <c r="AW972" t="str">
        <f t="shared" si="363"/>
        <v>Medium</v>
      </c>
    </row>
    <row r="973" spans="1:49" x14ac:dyDescent="0.3">
      <c r="A973" t="s">
        <v>0</v>
      </c>
      <c r="B973" t="s">
        <v>5170</v>
      </c>
      <c r="C973">
        <v>156</v>
      </c>
      <c r="D973" t="str">
        <f t="shared" si="343"/>
        <v>Low</v>
      </c>
      <c r="E973">
        <v>95</v>
      </c>
      <c r="F973" t="str">
        <f t="shared" si="344"/>
        <v>1h 35m</v>
      </c>
      <c r="G973" t="str">
        <f t="shared" si="345"/>
        <v>Standard Movie</v>
      </c>
      <c r="H973">
        <v>34</v>
      </c>
      <c r="I973" t="str">
        <f t="shared" si="346"/>
        <v>Very Low</v>
      </c>
      <c r="J973">
        <v>679</v>
      </c>
      <c r="K973" t="str">
        <f t="shared" si="347"/>
        <v>Very Low</v>
      </c>
      <c r="L973" t="s">
        <v>3276</v>
      </c>
      <c r="M973">
        <v>17000</v>
      </c>
      <c r="N973" t="str">
        <f t="shared" si="348"/>
        <v>Medium</v>
      </c>
      <c r="O973">
        <v>50150619</v>
      </c>
      <c r="P973" t="str">
        <f t="shared" si="349"/>
        <v>Hit</v>
      </c>
      <c r="Q973" t="s">
        <v>3264</v>
      </c>
      <c r="R973" t="str">
        <f t="shared" si="350"/>
        <v>Adventure</v>
      </c>
      <c r="S973">
        <f t="shared" si="351"/>
        <v>6</v>
      </c>
      <c r="T973" t="s">
        <v>415</v>
      </c>
      <c r="U973" t="s">
        <v>5171</v>
      </c>
      <c r="V973">
        <v>45580</v>
      </c>
      <c r="W973" t="str">
        <f t="shared" si="352"/>
        <v>Low</v>
      </c>
      <c r="X973">
        <v>19513</v>
      </c>
      <c r="Y973" t="str">
        <f t="shared" si="353"/>
        <v>Medium</v>
      </c>
      <c r="Z973" t="s">
        <v>5172</v>
      </c>
      <c r="AA973">
        <v>1</v>
      </c>
      <c r="AB973" t="str">
        <f t="shared" si="354"/>
        <v>Solo Star Poster</v>
      </c>
      <c r="AC973" t="s">
        <v>5173</v>
      </c>
      <c r="AD973" t="s">
        <v>5174</v>
      </c>
      <c r="AE973">
        <v>102</v>
      </c>
      <c r="AF973" t="str">
        <f t="shared" si="355"/>
        <v>Very Low</v>
      </c>
      <c r="AG973" t="s">
        <v>9</v>
      </c>
      <c r="AH973" t="s">
        <v>10</v>
      </c>
      <c r="AI973" t="s">
        <v>66</v>
      </c>
      <c r="AJ973" t="str">
        <f t="shared" si="356"/>
        <v>Family</v>
      </c>
      <c r="AK973">
        <v>50000000</v>
      </c>
      <c r="AL973" t="str">
        <f t="shared" si="357"/>
        <v>Medium Budget</v>
      </c>
      <c r="AM973">
        <v>2014</v>
      </c>
      <c r="AN973">
        <f t="shared" si="358"/>
        <v>11</v>
      </c>
      <c r="AO973" t="str">
        <f t="shared" si="359"/>
        <v>Modern Classic</v>
      </c>
      <c r="AP973">
        <v>995</v>
      </c>
      <c r="AQ973" t="str">
        <f t="shared" si="360"/>
        <v>Very Low</v>
      </c>
      <c r="AR973">
        <v>7.3</v>
      </c>
      <c r="AS973" t="str">
        <f t="shared" si="361"/>
        <v>Good</v>
      </c>
      <c r="AT973">
        <v>2.35</v>
      </c>
      <c r="AU973" t="str">
        <f t="shared" si="362"/>
        <v>Cinematic Widescreen</v>
      </c>
      <c r="AV973">
        <v>18000</v>
      </c>
      <c r="AW973" t="str">
        <f t="shared" si="363"/>
        <v>Medium</v>
      </c>
    </row>
    <row r="974" spans="1:49" x14ac:dyDescent="0.3">
      <c r="A974" t="s">
        <v>0</v>
      </c>
      <c r="B974" t="s">
        <v>5175</v>
      </c>
      <c r="C974">
        <v>171</v>
      </c>
      <c r="D974" t="str">
        <f t="shared" si="343"/>
        <v>Low</v>
      </c>
      <c r="E974">
        <v>105</v>
      </c>
      <c r="F974" t="str">
        <f t="shared" si="344"/>
        <v>1h 45m</v>
      </c>
      <c r="G974" t="str">
        <f t="shared" si="345"/>
        <v>Standard Movie</v>
      </c>
      <c r="H974">
        <v>12</v>
      </c>
      <c r="I974" t="str">
        <f t="shared" si="346"/>
        <v>Very Low</v>
      </c>
      <c r="J974">
        <v>935</v>
      </c>
      <c r="K974" t="str">
        <f t="shared" si="347"/>
        <v>Very Low</v>
      </c>
      <c r="L974" t="s">
        <v>362</v>
      </c>
      <c r="M974">
        <v>87000</v>
      </c>
      <c r="N974" t="str">
        <f t="shared" si="348"/>
        <v>High</v>
      </c>
      <c r="O974">
        <v>48745150</v>
      </c>
      <c r="P974" t="str">
        <f t="shared" si="349"/>
        <v>Average</v>
      </c>
      <c r="Q974" t="s">
        <v>1499</v>
      </c>
      <c r="R974" t="str">
        <f t="shared" si="350"/>
        <v>Crime</v>
      </c>
      <c r="S974">
        <f t="shared" si="351"/>
        <v>2</v>
      </c>
      <c r="T974" t="s">
        <v>487</v>
      </c>
      <c r="U974" t="s">
        <v>5176</v>
      </c>
      <c r="V974">
        <v>50170</v>
      </c>
      <c r="W974" t="str">
        <f t="shared" si="352"/>
        <v>Medium</v>
      </c>
      <c r="X974">
        <v>101383</v>
      </c>
      <c r="Y974" t="str">
        <f t="shared" si="353"/>
        <v>High</v>
      </c>
      <c r="Z974" t="s">
        <v>5177</v>
      </c>
      <c r="AA974">
        <v>1</v>
      </c>
      <c r="AB974" t="str">
        <f t="shared" si="354"/>
        <v>Solo Star Poster</v>
      </c>
      <c r="AC974" t="s">
        <v>5178</v>
      </c>
      <c r="AD974" t="s">
        <v>5179</v>
      </c>
      <c r="AE974">
        <v>306</v>
      </c>
      <c r="AF974" t="str">
        <f t="shared" si="355"/>
        <v>Very Low</v>
      </c>
      <c r="AG974" t="s">
        <v>9</v>
      </c>
      <c r="AH974" t="s">
        <v>10</v>
      </c>
      <c r="AI974" t="s">
        <v>11</v>
      </c>
      <c r="AJ974" t="str">
        <f t="shared" si="356"/>
        <v>Teen</v>
      </c>
      <c r="AK974">
        <v>50000000</v>
      </c>
      <c r="AL974" t="str">
        <f t="shared" si="357"/>
        <v>Medium Budget</v>
      </c>
      <c r="AM974">
        <v>2006</v>
      </c>
      <c r="AN974">
        <f t="shared" si="358"/>
        <v>19</v>
      </c>
      <c r="AO974" t="str">
        <f t="shared" si="359"/>
        <v>Old Classic</v>
      </c>
      <c r="AP974">
        <v>11000</v>
      </c>
      <c r="AQ974" t="str">
        <f t="shared" si="360"/>
        <v>Medium</v>
      </c>
      <c r="AR974">
        <v>5.8</v>
      </c>
      <c r="AS974" t="str">
        <f t="shared" si="361"/>
        <v>Below Average</v>
      </c>
      <c r="AT974">
        <v>2.35</v>
      </c>
      <c r="AU974" t="str">
        <f t="shared" si="362"/>
        <v>Cinematic Widescreen</v>
      </c>
      <c r="AV974">
        <v>773</v>
      </c>
      <c r="AW974" t="str">
        <f t="shared" si="363"/>
        <v>Very Low</v>
      </c>
    </row>
    <row r="975" spans="1:49" x14ac:dyDescent="0.3">
      <c r="A975" t="s">
        <v>0</v>
      </c>
      <c r="B975" t="s">
        <v>3665</v>
      </c>
      <c r="C975">
        <v>76</v>
      </c>
      <c r="D975" t="str">
        <f t="shared" si="343"/>
        <v>Low</v>
      </c>
      <c r="E975">
        <v>121</v>
      </c>
      <c r="F975" t="str">
        <f t="shared" si="344"/>
        <v>2h 1m</v>
      </c>
      <c r="G975" t="str">
        <f t="shared" si="345"/>
        <v>Long Movie</v>
      </c>
      <c r="H975">
        <v>16000</v>
      </c>
      <c r="I975" t="str">
        <f t="shared" si="346"/>
        <v>Medium</v>
      </c>
      <c r="J975">
        <v>826</v>
      </c>
      <c r="K975" t="str">
        <f t="shared" si="347"/>
        <v>Very Low</v>
      </c>
      <c r="L975" t="s">
        <v>1791</v>
      </c>
      <c r="M975">
        <v>16000</v>
      </c>
      <c r="N975" t="str">
        <f t="shared" si="348"/>
        <v>Medium</v>
      </c>
      <c r="O975">
        <v>50007168</v>
      </c>
      <c r="P975" t="str">
        <f t="shared" si="349"/>
        <v>Hit</v>
      </c>
      <c r="Q975" t="s">
        <v>435</v>
      </c>
      <c r="R975" t="str">
        <f t="shared" si="350"/>
        <v>Action</v>
      </c>
      <c r="S975">
        <f t="shared" si="351"/>
        <v>4</v>
      </c>
      <c r="T975" t="s">
        <v>3665</v>
      </c>
      <c r="U975" t="s">
        <v>5180</v>
      </c>
      <c r="V975">
        <v>39529</v>
      </c>
      <c r="W975" t="str">
        <f t="shared" si="352"/>
        <v>Low</v>
      </c>
      <c r="X975">
        <v>19139</v>
      </c>
      <c r="Y975" t="str">
        <f t="shared" si="353"/>
        <v>Medium</v>
      </c>
      <c r="Z975" t="s">
        <v>1290</v>
      </c>
      <c r="AA975">
        <v>0</v>
      </c>
      <c r="AB975" t="str">
        <f t="shared" si="354"/>
        <v>Symbolic Poster</v>
      </c>
      <c r="AC975" t="s">
        <v>5181</v>
      </c>
      <c r="AD975" t="s">
        <v>5182</v>
      </c>
      <c r="AE975">
        <v>142</v>
      </c>
      <c r="AF975" t="str">
        <f t="shared" si="355"/>
        <v>Very Low</v>
      </c>
      <c r="AG975" t="s">
        <v>9</v>
      </c>
      <c r="AH975" t="s">
        <v>10</v>
      </c>
      <c r="AI975" t="s">
        <v>556</v>
      </c>
      <c r="AJ975" t="str">
        <f t="shared" si="356"/>
        <v>Adult</v>
      </c>
      <c r="AK975">
        <v>50000000</v>
      </c>
      <c r="AL975" t="str">
        <f t="shared" si="357"/>
        <v>Medium Budget</v>
      </c>
      <c r="AM975">
        <v>1997</v>
      </c>
      <c r="AN975">
        <f t="shared" si="358"/>
        <v>28</v>
      </c>
      <c r="AO975" t="str">
        <f t="shared" si="359"/>
        <v>Old Classic</v>
      </c>
      <c r="AP975">
        <v>1000</v>
      </c>
      <c r="AQ975" t="str">
        <f t="shared" si="360"/>
        <v>Very Low</v>
      </c>
      <c r="AR975">
        <v>6.7</v>
      </c>
      <c r="AS975" t="str">
        <f t="shared" si="361"/>
        <v>Average</v>
      </c>
      <c r="AT975">
        <v>2.35</v>
      </c>
      <c r="AU975" t="str">
        <f t="shared" si="362"/>
        <v>Cinematic Widescreen</v>
      </c>
      <c r="AV975">
        <v>1000</v>
      </c>
      <c r="AW975" t="str">
        <f t="shared" si="363"/>
        <v>Very Low</v>
      </c>
    </row>
    <row r="976" spans="1:49" x14ac:dyDescent="0.3">
      <c r="A976" t="s">
        <v>0</v>
      </c>
      <c r="B976" t="s">
        <v>158</v>
      </c>
      <c r="C976">
        <v>97</v>
      </c>
      <c r="D976" t="str">
        <f t="shared" si="343"/>
        <v>Low</v>
      </c>
      <c r="E976">
        <v>125</v>
      </c>
      <c r="F976" t="str">
        <f t="shared" si="344"/>
        <v>2h 5m</v>
      </c>
      <c r="G976" t="str">
        <f t="shared" si="345"/>
        <v>Long Movie</v>
      </c>
      <c r="H976">
        <v>0</v>
      </c>
      <c r="I976" t="str">
        <f t="shared" si="346"/>
        <v>Very Low</v>
      </c>
      <c r="J976">
        <v>957</v>
      </c>
      <c r="K976" t="str">
        <f t="shared" si="347"/>
        <v>Very Low</v>
      </c>
      <c r="L976" t="s">
        <v>1346</v>
      </c>
      <c r="M976">
        <v>10000</v>
      </c>
      <c r="N976" t="str">
        <f t="shared" si="348"/>
        <v>Low</v>
      </c>
      <c r="O976">
        <v>48154732</v>
      </c>
      <c r="P976" t="str">
        <f t="shared" si="349"/>
        <v>Average</v>
      </c>
      <c r="Q976" t="s">
        <v>1438</v>
      </c>
      <c r="R976" t="str">
        <f t="shared" si="350"/>
        <v>Action</v>
      </c>
      <c r="S976">
        <f t="shared" si="351"/>
        <v>3</v>
      </c>
      <c r="T976" t="s">
        <v>2795</v>
      </c>
      <c r="U976" t="s">
        <v>5183</v>
      </c>
      <c r="V976">
        <v>60326</v>
      </c>
      <c r="W976" t="str">
        <f t="shared" si="352"/>
        <v>Medium</v>
      </c>
      <c r="X976">
        <v>15569</v>
      </c>
      <c r="Y976" t="str">
        <f t="shared" si="353"/>
        <v>Medium</v>
      </c>
      <c r="Z976" t="s">
        <v>981</v>
      </c>
      <c r="AA976">
        <v>1</v>
      </c>
      <c r="AB976" t="str">
        <f t="shared" si="354"/>
        <v>Solo Star Poster</v>
      </c>
      <c r="AC976" t="s">
        <v>5184</v>
      </c>
      <c r="AD976" t="s">
        <v>5185</v>
      </c>
      <c r="AE976">
        <v>142</v>
      </c>
      <c r="AF976" t="str">
        <f t="shared" si="355"/>
        <v>Very Low</v>
      </c>
      <c r="AG976" t="s">
        <v>9</v>
      </c>
      <c r="AH976" t="s">
        <v>10</v>
      </c>
      <c r="AI976" t="s">
        <v>556</v>
      </c>
      <c r="AJ976" t="str">
        <f t="shared" si="356"/>
        <v>Adult</v>
      </c>
      <c r="AK976">
        <v>50000000</v>
      </c>
      <c r="AL976" t="str">
        <f t="shared" si="357"/>
        <v>Medium Budget</v>
      </c>
      <c r="AM976">
        <v>1997</v>
      </c>
      <c r="AN976">
        <f t="shared" si="358"/>
        <v>28</v>
      </c>
      <c r="AO976" t="str">
        <f t="shared" si="359"/>
        <v>Old Classic</v>
      </c>
      <c r="AP976">
        <v>2000</v>
      </c>
      <c r="AQ976" t="str">
        <f t="shared" si="360"/>
        <v>Low</v>
      </c>
      <c r="AR976">
        <v>5.8</v>
      </c>
      <c r="AS976" t="str">
        <f t="shared" si="361"/>
        <v>Below Average</v>
      </c>
      <c r="AT976">
        <v>2.35</v>
      </c>
      <c r="AU976" t="str">
        <f t="shared" si="362"/>
        <v>Cinematic Widescreen</v>
      </c>
      <c r="AV976">
        <v>2000</v>
      </c>
      <c r="AW976" t="str">
        <f t="shared" si="363"/>
        <v>Low</v>
      </c>
    </row>
    <row r="977" spans="1:49" x14ac:dyDescent="0.3">
      <c r="A977" t="s">
        <v>0</v>
      </c>
      <c r="B977" t="s">
        <v>656</v>
      </c>
      <c r="C977">
        <v>157</v>
      </c>
      <c r="D977" t="str">
        <f t="shared" si="343"/>
        <v>Low</v>
      </c>
      <c r="E977">
        <v>129</v>
      </c>
      <c r="F977" t="str">
        <f t="shared" si="344"/>
        <v>2h 9m</v>
      </c>
      <c r="G977" t="str">
        <f t="shared" si="345"/>
        <v>Long Movie</v>
      </c>
      <c r="H977">
        <v>21000</v>
      </c>
      <c r="I977" t="str">
        <f t="shared" si="346"/>
        <v>Medium</v>
      </c>
      <c r="J977">
        <v>283</v>
      </c>
      <c r="K977" t="str">
        <f t="shared" si="347"/>
        <v>Very Low</v>
      </c>
      <c r="L977" t="s">
        <v>825</v>
      </c>
      <c r="M977">
        <v>495</v>
      </c>
      <c r="N977" t="str">
        <f t="shared" si="348"/>
        <v>Low</v>
      </c>
      <c r="O977">
        <v>48265581</v>
      </c>
      <c r="P977" t="str">
        <f t="shared" si="349"/>
        <v>Average</v>
      </c>
      <c r="Q977" t="s">
        <v>1895</v>
      </c>
      <c r="R977" t="str">
        <f t="shared" si="350"/>
        <v>Drama</v>
      </c>
      <c r="S977">
        <f t="shared" si="351"/>
        <v>3</v>
      </c>
      <c r="T977" t="s">
        <v>5053</v>
      </c>
      <c r="U977" t="s">
        <v>5186</v>
      </c>
      <c r="V977">
        <v>261069</v>
      </c>
      <c r="W977" t="str">
        <f t="shared" si="352"/>
        <v>High</v>
      </c>
      <c r="X977">
        <v>1397</v>
      </c>
      <c r="Y977" t="str">
        <f t="shared" si="353"/>
        <v>Low</v>
      </c>
      <c r="Z977" t="s">
        <v>5187</v>
      </c>
      <c r="AA977">
        <v>1</v>
      </c>
      <c r="AB977" t="str">
        <f t="shared" si="354"/>
        <v>Solo Star Poster</v>
      </c>
      <c r="AC977" t="s">
        <v>5188</v>
      </c>
      <c r="AD977" t="s">
        <v>5189</v>
      </c>
      <c r="AE977">
        <v>506</v>
      </c>
      <c r="AF977" t="str">
        <f t="shared" si="355"/>
        <v>Low</v>
      </c>
      <c r="AG977" t="s">
        <v>9</v>
      </c>
      <c r="AH977" t="s">
        <v>10</v>
      </c>
      <c r="AI977" t="s">
        <v>556</v>
      </c>
      <c r="AJ977" t="str">
        <f t="shared" si="356"/>
        <v>Adult</v>
      </c>
      <c r="AK977">
        <v>50000000</v>
      </c>
      <c r="AL977" t="str">
        <f t="shared" si="357"/>
        <v>Medium Budget</v>
      </c>
      <c r="AM977">
        <v>1997</v>
      </c>
      <c r="AN977">
        <f t="shared" si="358"/>
        <v>28</v>
      </c>
      <c r="AO977" t="str">
        <f t="shared" si="359"/>
        <v>Old Classic</v>
      </c>
      <c r="AP977">
        <v>294</v>
      </c>
      <c r="AQ977" t="str">
        <f t="shared" si="360"/>
        <v>Very Low</v>
      </c>
      <c r="AR977">
        <v>7.8</v>
      </c>
      <c r="AS977" t="str">
        <f t="shared" si="361"/>
        <v>Good</v>
      </c>
      <c r="AT977">
        <v>2.35</v>
      </c>
      <c r="AU977" t="str">
        <f t="shared" si="362"/>
        <v>Cinematic Widescreen</v>
      </c>
      <c r="AV977">
        <v>25000</v>
      </c>
      <c r="AW977" t="str">
        <f t="shared" si="363"/>
        <v>Medium</v>
      </c>
    </row>
    <row r="978" spans="1:49" x14ac:dyDescent="0.3">
      <c r="A978" t="s">
        <v>0</v>
      </c>
      <c r="B978" t="s">
        <v>5190</v>
      </c>
      <c r="C978">
        <v>267</v>
      </c>
      <c r="D978" t="str">
        <f t="shared" si="343"/>
        <v>Medium</v>
      </c>
      <c r="E978">
        <v>132</v>
      </c>
      <c r="F978" t="str">
        <f t="shared" si="344"/>
        <v>2h 12m</v>
      </c>
      <c r="G978" t="str">
        <f t="shared" si="345"/>
        <v>Long Movie</v>
      </c>
      <c r="H978">
        <v>50</v>
      </c>
      <c r="I978" t="str">
        <f t="shared" si="346"/>
        <v>Very Low</v>
      </c>
      <c r="J978">
        <v>368</v>
      </c>
      <c r="K978" t="str">
        <f t="shared" si="347"/>
        <v>Very Low</v>
      </c>
      <c r="L978" t="s">
        <v>5053</v>
      </c>
      <c r="M978">
        <v>992</v>
      </c>
      <c r="N978" t="str">
        <f t="shared" si="348"/>
        <v>Low</v>
      </c>
      <c r="O978">
        <v>46982632</v>
      </c>
      <c r="P978" t="str">
        <f t="shared" si="349"/>
        <v>Average</v>
      </c>
      <c r="Q978" t="s">
        <v>5191</v>
      </c>
      <c r="R978" t="str">
        <f t="shared" si="350"/>
        <v>Adventure</v>
      </c>
      <c r="S978">
        <f t="shared" si="351"/>
        <v>3</v>
      </c>
      <c r="T978" t="s">
        <v>3344</v>
      </c>
      <c r="U978" t="s">
        <v>5192</v>
      </c>
      <c r="V978">
        <v>172792</v>
      </c>
      <c r="W978" t="str">
        <f t="shared" si="352"/>
        <v>Medium</v>
      </c>
      <c r="X978">
        <v>1933</v>
      </c>
      <c r="Y978" t="str">
        <f t="shared" si="353"/>
        <v>Low</v>
      </c>
      <c r="Z978" t="s">
        <v>5193</v>
      </c>
      <c r="AA978">
        <v>0</v>
      </c>
      <c r="AB978" t="str">
        <f t="shared" si="354"/>
        <v>Symbolic Poster</v>
      </c>
      <c r="AC978" t="s">
        <v>5194</v>
      </c>
      <c r="AD978" t="s">
        <v>5195</v>
      </c>
      <c r="AE978">
        <v>1740</v>
      </c>
      <c r="AF978" t="str">
        <f t="shared" si="355"/>
        <v>Low</v>
      </c>
      <c r="AG978" t="s">
        <v>9</v>
      </c>
      <c r="AH978" t="s">
        <v>239</v>
      </c>
      <c r="AI978" t="s">
        <v>556</v>
      </c>
      <c r="AJ978" t="str">
        <f t="shared" si="356"/>
        <v>Adult</v>
      </c>
      <c r="AK978">
        <v>50000000</v>
      </c>
      <c r="AL978" t="str">
        <f t="shared" si="357"/>
        <v>Medium Budget</v>
      </c>
      <c r="AM978">
        <v>2006</v>
      </c>
      <c r="AN978">
        <f t="shared" si="358"/>
        <v>19</v>
      </c>
      <c r="AO978" t="str">
        <f t="shared" si="359"/>
        <v>Old Classic</v>
      </c>
      <c r="AP978">
        <v>495</v>
      </c>
      <c r="AQ978" t="str">
        <f t="shared" si="360"/>
        <v>Very Low</v>
      </c>
      <c r="AR978">
        <v>6.6</v>
      </c>
      <c r="AS978" t="str">
        <f t="shared" si="361"/>
        <v>Average</v>
      </c>
      <c r="AT978">
        <v>2.35</v>
      </c>
      <c r="AU978" t="str">
        <f t="shared" si="362"/>
        <v>Cinematic Widescreen</v>
      </c>
      <c r="AV978">
        <v>0</v>
      </c>
      <c r="AW978" t="str">
        <f t="shared" si="363"/>
        <v>Very Low</v>
      </c>
    </row>
    <row r="979" spans="1:49" x14ac:dyDescent="0.3">
      <c r="A979" t="s">
        <v>0</v>
      </c>
      <c r="B979" t="s">
        <v>5196</v>
      </c>
      <c r="C979">
        <v>118</v>
      </c>
      <c r="D979" t="str">
        <f t="shared" si="343"/>
        <v>Low</v>
      </c>
      <c r="E979">
        <v>118</v>
      </c>
      <c r="F979" t="str">
        <f t="shared" si="344"/>
        <v>1h 58m</v>
      </c>
      <c r="G979" t="str">
        <f t="shared" si="345"/>
        <v>Standard Movie</v>
      </c>
      <c r="H979">
        <v>41</v>
      </c>
      <c r="I979" t="str">
        <f t="shared" si="346"/>
        <v>Very Low</v>
      </c>
      <c r="J979">
        <v>585</v>
      </c>
      <c r="K979" t="str">
        <f t="shared" si="347"/>
        <v>Very Low</v>
      </c>
      <c r="L979" t="s">
        <v>221</v>
      </c>
      <c r="M979">
        <v>18000</v>
      </c>
      <c r="N979" t="str">
        <f t="shared" si="348"/>
        <v>Medium</v>
      </c>
      <c r="O979">
        <v>44737059</v>
      </c>
      <c r="P979" t="str">
        <f t="shared" si="349"/>
        <v>Average</v>
      </c>
      <c r="Q979" t="s">
        <v>3884</v>
      </c>
      <c r="R979" t="str">
        <f t="shared" si="350"/>
        <v>Comedy</v>
      </c>
      <c r="S979">
        <f t="shared" si="351"/>
        <v>2</v>
      </c>
      <c r="T979" t="s">
        <v>559</v>
      </c>
      <c r="U979" t="s">
        <v>5197</v>
      </c>
      <c r="V979">
        <v>48322</v>
      </c>
      <c r="W979" t="str">
        <f t="shared" si="352"/>
        <v>Low</v>
      </c>
      <c r="X979">
        <v>24024</v>
      </c>
      <c r="Y979" t="str">
        <f t="shared" si="353"/>
        <v>Medium</v>
      </c>
      <c r="Z979" t="s">
        <v>5198</v>
      </c>
      <c r="AA979">
        <v>1</v>
      </c>
      <c r="AB979" t="str">
        <f t="shared" si="354"/>
        <v>Solo Star Poster</v>
      </c>
      <c r="AC979" t="s">
        <v>5199</v>
      </c>
      <c r="AD979" t="s">
        <v>5200</v>
      </c>
      <c r="AE979">
        <v>261</v>
      </c>
      <c r="AF979" t="str">
        <f t="shared" si="355"/>
        <v>Very Low</v>
      </c>
      <c r="AG979" t="s">
        <v>9</v>
      </c>
      <c r="AH979" t="s">
        <v>10</v>
      </c>
      <c r="AI979" t="s">
        <v>11</v>
      </c>
      <c r="AJ979" t="str">
        <f t="shared" si="356"/>
        <v>Teen</v>
      </c>
      <c r="AK979">
        <v>50000000</v>
      </c>
      <c r="AL979" t="str">
        <f t="shared" si="357"/>
        <v>Medium Budget</v>
      </c>
      <c r="AM979">
        <v>2000</v>
      </c>
      <c r="AN979">
        <f t="shared" si="358"/>
        <v>25</v>
      </c>
      <c r="AO979" t="str">
        <f t="shared" si="359"/>
        <v>Old Classic</v>
      </c>
      <c r="AP979">
        <v>4000</v>
      </c>
      <c r="AQ979" t="str">
        <f t="shared" si="360"/>
        <v>Low</v>
      </c>
      <c r="AR979">
        <v>6.5</v>
      </c>
      <c r="AS979" t="str">
        <f t="shared" si="361"/>
        <v>Average</v>
      </c>
      <c r="AT979">
        <v>1.85</v>
      </c>
      <c r="AU979" t="str">
        <f t="shared" si="362"/>
        <v>HDTV / Widescreen</v>
      </c>
      <c r="AV979">
        <v>0</v>
      </c>
      <c r="AW979" t="str">
        <f t="shared" si="363"/>
        <v>Very Low</v>
      </c>
    </row>
    <row r="980" spans="1:49" x14ac:dyDescent="0.3">
      <c r="A980" t="s">
        <v>0</v>
      </c>
      <c r="B980" t="s">
        <v>5201</v>
      </c>
      <c r="C980">
        <v>291</v>
      </c>
      <c r="D980" t="str">
        <f t="shared" si="343"/>
        <v>Medium</v>
      </c>
      <c r="E980">
        <v>113</v>
      </c>
      <c r="F980" t="str">
        <f t="shared" si="344"/>
        <v>1h 53m</v>
      </c>
      <c r="G980" t="str">
        <f t="shared" si="345"/>
        <v>Standard Movie</v>
      </c>
      <c r="H980">
        <v>22</v>
      </c>
      <c r="I980" t="str">
        <f t="shared" si="346"/>
        <v>Very Low</v>
      </c>
      <c r="J980">
        <v>1000</v>
      </c>
      <c r="K980" t="str">
        <f t="shared" si="347"/>
        <v>Very Low</v>
      </c>
      <c r="L980" t="s">
        <v>5202</v>
      </c>
      <c r="M980">
        <v>3000</v>
      </c>
      <c r="N980" t="str">
        <f t="shared" si="348"/>
        <v>Low</v>
      </c>
      <c r="O980">
        <v>56724080</v>
      </c>
      <c r="P980" t="str">
        <f t="shared" si="349"/>
        <v>Hit</v>
      </c>
      <c r="Q980" t="s">
        <v>1642</v>
      </c>
      <c r="R980" t="str">
        <f t="shared" si="350"/>
        <v>Comedy</v>
      </c>
      <c r="S980">
        <f t="shared" si="351"/>
        <v>1</v>
      </c>
      <c r="T980" t="s">
        <v>4570</v>
      </c>
      <c r="U980" t="s">
        <v>5203</v>
      </c>
      <c r="V980">
        <v>172112</v>
      </c>
      <c r="W980" t="str">
        <f t="shared" si="352"/>
        <v>Medium</v>
      </c>
      <c r="X980">
        <v>8398</v>
      </c>
      <c r="Y980" t="str">
        <f t="shared" si="353"/>
        <v>Low</v>
      </c>
      <c r="Z980" t="s">
        <v>3721</v>
      </c>
      <c r="AA980">
        <v>7</v>
      </c>
      <c r="AB980" t="str">
        <f t="shared" si="354"/>
        <v>Ensemble Poster</v>
      </c>
      <c r="AC980" t="s">
        <v>5204</v>
      </c>
      <c r="AD980" t="s">
        <v>5205</v>
      </c>
      <c r="AE980">
        <v>181</v>
      </c>
      <c r="AF980" t="str">
        <f t="shared" si="355"/>
        <v>Very Low</v>
      </c>
      <c r="AG980" t="s">
        <v>9</v>
      </c>
      <c r="AH980" t="s">
        <v>10</v>
      </c>
      <c r="AI980" t="s">
        <v>556</v>
      </c>
      <c r="AJ980" t="str">
        <f t="shared" si="356"/>
        <v>Adult</v>
      </c>
      <c r="AK980">
        <v>50000000</v>
      </c>
      <c r="AL980" t="str">
        <f t="shared" si="357"/>
        <v>Medium Budget</v>
      </c>
      <c r="AM980">
        <v>2012</v>
      </c>
      <c r="AN980">
        <f t="shared" si="358"/>
        <v>13</v>
      </c>
      <c r="AO980" t="str">
        <f t="shared" si="359"/>
        <v>Modern Classic</v>
      </c>
      <c r="AP980">
        <v>1000</v>
      </c>
      <c r="AQ980" t="str">
        <f t="shared" si="360"/>
        <v>Very Low</v>
      </c>
      <c r="AR980">
        <v>6.7</v>
      </c>
      <c r="AS980" t="str">
        <f t="shared" si="361"/>
        <v>Average</v>
      </c>
      <c r="AT980">
        <v>1.85</v>
      </c>
      <c r="AU980" t="str">
        <f t="shared" si="362"/>
        <v>HDTV / Widescreen</v>
      </c>
      <c r="AV980">
        <v>39000</v>
      </c>
      <c r="AW980" t="str">
        <f t="shared" si="363"/>
        <v>Medium</v>
      </c>
    </row>
    <row r="981" spans="1:49" x14ac:dyDescent="0.3">
      <c r="A981" t="s">
        <v>0</v>
      </c>
      <c r="B981" t="s">
        <v>3059</v>
      </c>
      <c r="C981">
        <v>68</v>
      </c>
      <c r="D981" t="str">
        <f t="shared" si="343"/>
        <v>Low</v>
      </c>
      <c r="E981">
        <v>140</v>
      </c>
      <c r="F981" t="str">
        <f t="shared" si="344"/>
        <v>2h 20m</v>
      </c>
      <c r="G981" t="str">
        <f t="shared" si="345"/>
        <v>Long Movie</v>
      </c>
      <c r="H981">
        <v>473</v>
      </c>
      <c r="I981" t="str">
        <f t="shared" si="346"/>
        <v>Very Low</v>
      </c>
      <c r="J981">
        <v>294</v>
      </c>
      <c r="K981" t="str">
        <f t="shared" si="347"/>
        <v>Very Low</v>
      </c>
      <c r="L981" t="s">
        <v>5206</v>
      </c>
      <c r="M981">
        <v>18000</v>
      </c>
      <c r="N981" t="str">
        <f t="shared" si="348"/>
        <v>Medium</v>
      </c>
      <c r="O981">
        <v>44484065</v>
      </c>
      <c r="P981" t="str">
        <f t="shared" si="349"/>
        <v>Average</v>
      </c>
      <c r="Q981" t="s">
        <v>1091</v>
      </c>
      <c r="R981" t="str">
        <f t="shared" si="350"/>
        <v>Action</v>
      </c>
      <c r="S981">
        <f t="shared" si="351"/>
        <v>5</v>
      </c>
      <c r="T981" t="s">
        <v>91</v>
      </c>
      <c r="U981" t="s">
        <v>5207</v>
      </c>
      <c r="V981">
        <v>107227</v>
      </c>
      <c r="W981" t="str">
        <f t="shared" si="352"/>
        <v>Medium</v>
      </c>
      <c r="X981">
        <v>20152</v>
      </c>
      <c r="Y981" t="str">
        <f t="shared" si="353"/>
        <v>Medium</v>
      </c>
      <c r="Z981" t="s">
        <v>4532</v>
      </c>
      <c r="AA981">
        <v>2</v>
      </c>
      <c r="AB981" t="str">
        <f t="shared" si="354"/>
        <v>Duo/Trio Poster</v>
      </c>
      <c r="AC981" t="s">
        <v>5208</v>
      </c>
      <c r="AD981" t="s">
        <v>5209</v>
      </c>
      <c r="AE981">
        <v>279</v>
      </c>
      <c r="AF981" t="str">
        <f t="shared" si="355"/>
        <v>Very Low</v>
      </c>
      <c r="AG981" t="s">
        <v>9</v>
      </c>
      <c r="AH981" t="s">
        <v>738</v>
      </c>
      <c r="AI981" t="s">
        <v>556</v>
      </c>
      <c r="AJ981" t="str">
        <f t="shared" si="356"/>
        <v>Adult</v>
      </c>
      <c r="AK981">
        <v>50000000</v>
      </c>
      <c r="AL981" t="str">
        <f t="shared" si="357"/>
        <v>Medium Budget</v>
      </c>
      <c r="AM981">
        <v>1998</v>
      </c>
      <c r="AN981">
        <f t="shared" si="358"/>
        <v>27</v>
      </c>
      <c r="AO981" t="str">
        <f t="shared" si="359"/>
        <v>Old Classic</v>
      </c>
      <c r="AP981">
        <v>822</v>
      </c>
      <c r="AQ981" t="str">
        <f t="shared" si="360"/>
        <v>Very Low</v>
      </c>
      <c r="AR981">
        <v>7.3</v>
      </c>
      <c r="AS981" t="str">
        <f t="shared" si="361"/>
        <v>Good</v>
      </c>
      <c r="AT981">
        <v>2.35</v>
      </c>
      <c r="AU981" t="str">
        <f t="shared" si="362"/>
        <v>Cinematic Widescreen</v>
      </c>
      <c r="AV981">
        <v>3000</v>
      </c>
      <c r="AW981" t="str">
        <f t="shared" si="363"/>
        <v>Low</v>
      </c>
    </row>
    <row r="982" spans="1:49" x14ac:dyDescent="0.3">
      <c r="A982" t="s">
        <v>0</v>
      </c>
      <c r="B982" t="s">
        <v>5210</v>
      </c>
      <c r="C982">
        <v>228</v>
      </c>
      <c r="D982" t="str">
        <f t="shared" si="343"/>
        <v>Medium</v>
      </c>
      <c r="E982">
        <v>89</v>
      </c>
      <c r="F982" t="str">
        <f t="shared" si="344"/>
        <v>1h 29m</v>
      </c>
      <c r="G982" t="str">
        <f t="shared" si="345"/>
        <v>Featurette</v>
      </c>
      <c r="H982">
        <v>77</v>
      </c>
      <c r="I982" t="str">
        <f t="shared" si="346"/>
        <v>Very Low</v>
      </c>
      <c r="J982">
        <v>159</v>
      </c>
      <c r="K982" t="str">
        <f t="shared" si="347"/>
        <v>Very Low</v>
      </c>
      <c r="L982" t="s">
        <v>5211</v>
      </c>
      <c r="M982">
        <v>490</v>
      </c>
      <c r="N982" t="str">
        <f t="shared" si="348"/>
        <v>Low</v>
      </c>
      <c r="O982">
        <v>47553512</v>
      </c>
      <c r="P982" t="str">
        <f t="shared" si="349"/>
        <v>Average</v>
      </c>
      <c r="Q982" t="s">
        <v>31</v>
      </c>
      <c r="R982" t="str">
        <f t="shared" si="350"/>
        <v>Action</v>
      </c>
      <c r="S982">
        <f t="shared" si="351"/>
        <v>2</v>
      </c>
      <c r="T982" t="s">
        <v>3655</v>
      </c>
      <c r="U982" t="s">
        <v>5212</v>
      </c>
      <c r="V982">
        <v>54101</v>
      </c>
      <c r="W982" t="str">
        <f t="shared" si="352"/>
        <v>Medium</v>
      </c>
      <c r="X982">
        <v>1367</v>
      </c>
      <c r="Y982" t="str">
        <f t="shared" si="353"/>
        <v>Low</v>
      </c>
      <c r="Z982" t="s">
        <v>5213</v>
      </c>
      <c r="AA982">
        <v>0</v>
      </c>
      <c r="AB982" t="str">
        <f t="shared" si="354"/>
        <v>Symbolic Poster</v>
      </c>
      <c r="AC982" t="s">
        <v>5214</v>
      </c>
      <c r="AD982" t="s">
        <v>5215</v>
      </c>
      <c r="AE982">
        <v>210</v>
      </c>
      <c r="AF982" t="str">
        <f t="shared" si="355"/>
        <v>Very Low</v>
      </c>
      <c r="AG982" t="s">
        <v>9</v>
      </c>
      <c r="AH982" t="s">
        <v>10</v>
      </c>
      <c r="AI982" t="s">
        <v>11</v>
      </c>
      <c r="AJ982" t="str">
        <f t="shared" si="356"/>
        <v>Teen</v>
      </c>
      <c r="AK982">
        <v>50000000</v>
      </c>
      <c r="AL982" t="str">
        <f t="shared" si="357"/>
        <v>Medium Budget</v>
      </c>
      <c r="AM982">
        <v>2014</v>
      </c>
      <c r="AN982">
        <f t="shared" si="358"/>
        <v>11</v>
      </c>
      <c r="AO982" t="str">
        <f t="shared" si="359"/>
        <v>Modern Classic</v>
      </c>
      <c r="AP982">
        <v>298</v>
      </c>
      <c r="AQ982" t="str">
        <f t="shared" si="360"/>
        <v>Very Low</v>
      </c>
      <c r="AR982">
        <v>5.8</v>
      </c>
      <c r="AS982" t="str">
        <f t="shared" si="361"/>
        <v>Below Average</v>
      </c>
      <c r="AT982">
        <v>1.85</v>
      </c>
      <c r="AU982" t="str">
        <f t="shared" si="362"/>
        <v>HDTV / Widescreen</v>
      </c>
      <c r="AV982">
        <v>15000</v>
      </c>
      <c r="AW982" t="str">
        <f t="shared" si="363"/>
        <v>Medium</v>
      </c>
    </row>
    <row r="983" spans="1:49" x14ac:dyDescent="0.3">
      <c r="A983" t="s">
        <v>0</v>
      </c>
      <c r="B983" t="s">
        <v>5216</v>
      </c>
      <c r="C983">
        <v>36</v>
      </c>
      <c r="D983" t="str">
        <f t="shared" si="343"/>
        <v>Very Low</v>
      </c>
      <c r="E983">
        <v>104</v>
      </c>
      <c r="F983" t="str">
        <f t="shared" si="344"/>
        <v>1h 44m</v>
      </c>
      <c r="G983" t="str">
        <f t="shared" si="345"/>
        <v>Standard Movie</v>
      </c>
      <c r="H983">
        <v>644</v>
      </c>
      <c r="I983" t="str">
        <f t="shared" si="346"/>
        <v>Very Low</v>
      </c>
      <c r="J983">
        <v>174</v>
      </c>
      <c r="K983" t="str">
        <f t="shared" si="347"/>
        <v>Very Low</v>
      </c>
      <c r="L983" t="s">
        <v>5217</v>
      </c>
      <c r="M983">
        <v>437</v>
      </c>
      <c r="N983" t="str">
        <f t="shared" si="348"/>
        <v>Low</v>
      </c>
      <c r="O983">
        <v>42610000</v>
      </c>
      <c r="P983" t="str">
        <f t="shared" si="349"/>
        <v>Average</v>
      </c>
      <c r="Q983" t="s">
        <v>393</v>
      </c>
      <c r="R983" t="str">
        <f t="shared" si="350"/>
        <v>Action</v>
      </c>
      <c r="S983">
        <f t="shared" si="351"/>
        <v>4</v>
      </c>
      <c r="T983" t="s">
        <v>4369</v>
      </c>
      <c r="U983" t="s">
        <v>5218</v>
      </c>
      <c r="V983">
        <v>60293</v>
      </c>
      <c r="W983" t="str">
        <f t="shared" si="352"/>
        <v>Medium</v>
      </c>
      <c r="X983">
        <v>1093</v>
      </c>
      <c r="Y983" t="str">
        <f t="shared" si="353"/>
        <v>Low</v>
      </c>
      <c r="Z983" t="s">
        <v>5219</v>
      </c>
      <c r="AA983">
        <v>1</v>
      </c>
      <c r="AB983" t="str">
        <f t="shared" si="354"/>
        <v>Solo Star Poster</v>
      </c>
      <c r="AC983" t="s">
        <v>5220</v>
      </c>
      <c r="AD983" t="s">
        <v>5221</v>
      </c>
      <c r="AE983">
        <v>114</v>
      </c>
      <c r="AF983" t="str">
        <f t="shared" si="355"/>
        <v>Very Low</v>
      </c>
      <c r="AG983" t="s">
        <v>9</v>
      </c>
      <c r="AH983" t="s">
        <v>10</v>
      </c>
      <c r="AI983" t="s">
        <v>556</v>
      </c>
      <c r="AJ983" t="str">
        <f t="shared" si="356"/>
        <v>Adult</v>
      </c>
      <c r="AK983">
        <v>55000000</v>
      </c>
      <c r="AL983" t="str">
        <f t="shared" si="357"/>
        <v>Medium Budget</v>
      </c>
      <c r="AM983">
        <v>1994</v>
      </c>
      <c r="AN983">
        <f t="shared" si="358"/>
        <v>31</v>
      </c>
      <c r="AO983" t="str">
        <f t="shared" si="359"/>
        <v>Old Classic</v>
      </c>
      <c r="AP983">
        <v>289</v>
      </c>
      <c r="AQ983" t="str">
        <f t="shared" si="360"/>
        <v>Very Low</v>
      </c>
      <c r="AR983">
        <v>5.5</v>
      </c>
      <c r="AS983" t="str">
        <f t="shared" si="361"/>
        <v>Below Average</v>
      </c>
      <c r="AT983">
        <v>1.85</v>
      </c>
      <c r="AU983" t="str">
        <f t="shared" si="362"/>
        <v>HDTV / Widescreen</v>
      </c>
      <c r="AV983">
        <v>669</v>
      </c>
      <c r="AW983" t="str">
        <f t="shared" si="363"/>
        <v>Very Low</v>
      </c>
    </row>
    <row r="984" spans="1:49" x14ac:dyDescent="0.3">
      <c r="A984" t="s">
        <v>0</v>
      </c>
      <c r="B984" t="s">
        <v>2814</v>
      </c>
      <c r="C984">
        <v>105</v>
      </c>
      <c r="D984" t="str">
        <f t="shared" si="343"/>
        <v>Low</v>
      </c>
      <c r="E984">
        <v>106</v>
      </c>
      <c r="F984" t="str">
        <f t="shared" si="344"/>
        <v>1h 46m</v>
      </c>
      <c r="G984" t="str">
        <f t="shared" si="345"/>
        <v>Standard Movie</v>
      </c>
      <c r="H984">
        <v>287</v>
      </c>
      <c r="I984" t="str">
        <f t="shared" si="346"/>
        <v>Very Low</v>
      </c>
      <c r="J984">
        <v>767</v>
      </c>
      <c r="K984" t="str">
        <f t="shared" si="347"/>
        <v>Very Low</v>
      </c>
      <c r="L984" t="s">
        <v>5222</v>
      </c>
      <c r="M984">
        <v>16000</v>
      </c>
      <c r="N984" t="str">
        <f t="shared" si="348"/>
        <v>Medium</v>
      </c>
      <c r="O984">
        <v>41482207</v>
      </c>
      <c r="P984" t="str">
        <f t="shared" si="349"/>
        <v>Average</v>
      </c>
      <c r="Q984" t="s">
        <v>853</v>
      </c>
      <c r="R984" t="str">
        <f t="shared" si="350"/>
        <v>Comedy</v>
      </c>
      <c r="S984">
        <f t="shared" si="351"/>
        <v>3</v>
      </c>
      <c r="T984" t="s">
        <v>172</v>
      </c>
      <c r="U984" t="s">
        <v>5223</v>
      </c>
      <c r="V984">
        <v>68428</v>
      </c>
      <c r="W984" t="str">
        <f t="shared" si="352"/>
        <v>Medium</v>
      </c>
      <c r="X984">
        <v>19610</v>
      </c>
      <c r="Y984" t="str">
        <f t="shared" si="353"/>
        <v>Medium</v>
      </c>
      <c r="Z984" t="s">
        <v>5224</v>
      </c>
      <c r="AA984">
        <v>0</v>
      </c>
      <c r="AB984" t="str">
        <f t="shared" si="354"/>
        <v>Symbolic Poster</v>
      </c>
      <c r="AC984" t="s">
        <v>5225</v>
      </c>
      <c r="AD984" t="s">
        <v>5226</v>
      </c>
      <c r="AE984">
        <v>148</v>
      </c>
      <c r="AF984" t="str">
        <f t="shared" si="355"/>
        <v>Very Low</v>
      </c>
      <c r="AG984" t="s">
        <v>9</v>
      </c>
      <c r="AH984" t="s">
        <v>10</v>
      </c>
      <c r="AI984" t="s">
        <v>11</v>
      </c>
      <c r="AJ984" t="str">
        <f t="shared" si="356"/>
        <v>Teen</v>
      </c>
      <c r="AK984">
        <v>50000000</v>
      </c>
      <c r="AL984" t="str">
        <f t="shared" si="357"/>
        <v>Medium Budget</v>
      </c>
      <c r="AM984">
        <v>1990</v>
      </c>
      <c r="AN984">
        <f t="shared" si="358"/>
        <v>35</v>
      </c>
      <c r="AO984" t="str">
        <f t="shared" si="359"/>
        <v>Old Classic</v>
      </c>
      <c r="AP984">
        <v>823</v>
      </c>
      <c r="AQ984" t="str">
        <f t="shared" si="360"/>
        <v>Very Low</v>
      </c>
      <c r="AR984">
        <v>6.3</v>
      </c>
      <c r="AS984" t="str">
        <f t="shared" si="361"/>
        <v>Average</v>
      </c>
      <c r="AT984">
        <v>1.85</v>
      </c>
      <c r="AU984" t="str">
        <f t="shared" si="362"/>
        <v>HDTV / Widescreen</v>
      </c>
      <c r="AV984">
        <v>0</v>
      </c>
      <c r="AW984" t="str">
        <f t="shared" si="363"/>
        <v>Very Low</v>
      </c>
    </row>
    <row r="985" spans="1:49" x14ac:dyDescent="0.3">
      <c r="A985" t="s">
        <v>0</v>
      </c>
      <c r="B985" t="s">
        <v>4921</v>
      </c>
      <c r="C985">
        <v>276</v>
      </c>
      <c r="D985" t="str">
        <f t="shared" si="343"/>
        <v>Medium</v>
      </c>
      <c r="E985">
        <v>141</v>
      </c>
      <c r="F985" t="str">
        <f t="shared" si="344"/>
        <v>2h 21m</v>
      </c>
      <c r="G985" t="str">
        <f t="shared" si="345"/>
        <v>Long Movie</v>
      </c>
      <c r="H985">
        <v>71</v>
      </c>
      <c r="I985" t="str">
        <f t="shared" si="346"/>
        <v>Very Low</v>
      </c>
      <c r="J985">
        <v>3000</v>
      </c>
      <c r="K985" t="str">
        <f t="shared" si="347"/>
        <v>Low</v>
      </c>
      <c r="L985" t="s">
        <v>1660</v>
      </c>
      <c r="M985">
        <v>21000</v>
      </c>
      <c r="N985" t="str">
        <f t="shared" si="348"/>
        <v>Medium</v>
      </c>
      <c r="O985">
        <v>47105085</v>
      </c>
      <c r="P985" t="str">
        <f t="shared" si="349"/>
        <v>Average</v>
      </c>
      <c r="Q985" t="s">
        <v>1906</v>
      </c>
      <c r="R985" t="str">
        <f t="shared" si="350"/>
        <v>Crime</v>
      </c>
      <c r="S985">
        <f t="shared" si="351"/>
        <v>2</v>
      </c>
      <c r="T985" t="s">
        <v>68</v>
      </c>
      <c r="U985" t="s">
        <v>5227</v>
      </c>
      <c r="V985">
        <v>136973</v>
      </c>
      <c r="W985" t="str">
        <f t="shared" si="352"/>
        <v>Medium</v>
      </c>
      <c r="X985">
        <v>30183</v>
      </c>
      <c r="Y985" t="str">
        <f t="shared" si="353"/>
        <v>Medium</v>
      </c>
      <c r="Z985" t="s">
        <v>4488</v>
      </c>
      <c r="AA985">
        <v>1</v>
      </c>
      <c r="AB985" t="str">
        <f t="shared" si="354"/>
        <v>Solo Star Poster</v>
      </c>
      <c r="AC985" t="s">
        <v>5228</v>
      </c>
      <c r="AD985" t="s">
        <v>5229</v>
      </c>
      <c r="AE985">
        <v>275</v>
      </c>
      <c r="AF985" t="str">
        <f t="shared" si="355"/>
        <v>Very Low</v>
      </c>
      <c r="AG985" t="s">
        <v>9</v>
      </c>
      <c r="AH985" t="s">
        <v>10</v>
      </c>
      <c r="AI985" t="s">
        <v>556</v>
      </c>
      <c r="AJ985" t="str">
        <f t="shared" si="356"/>
        <v>Adult</v>
      </c>
      <c r="AK985">
        <v>50000000</v>
      </c>
      <c r="AL985" t="str">
        <f t="shared" si="357"/>
        <v>Medium Budget</v>
      </c>
      <c r="AM985">
        <v>2014</v>
      </c>
      <c r="AN985">
        <f t="shared" si="358"/>
        <v>11</v>
      </c>
      <c r="AO985" t="str">
        <f t="shared" si="359"/>
        <v>Modern Classic</v>
      </c>
      <c r="AP985">
        <v>3000</v>
      </c>
      <c r="AQ985" t="str">
        <f t="shared" si="360"/>
        <v>Low</v>
      </c>
      <c r="AR985">
        <v>7.4</v>
      </c>
      <c r="AS985" t="str">
        <f t="shared" si="361"/>
        <v>Good</v>
      </c>
      <c r="AT985">
        <v>2.35</v>
      </c>
      <c r="AU985" t="str">
        <f t="shared" si="362"/>
        <v>Cinematic Widescreen</v>
      </c>
      <c r="AV985">
        <v>47000</v>
      </c>
      <c r="AW985" t="str">
        <f t="shared" si="363"/>
        <v>Medium</v>
      </c>
    </row>
    <row r="986" spans="1:49" x14ac:dyDescent="0.3">
      <c r="A986" t="s">
        <v>0</v>
      </c>
      <c r="B986" t="s">
        <v>2536</v>
      </c>
      <c r="C986">
        <v>93</v>
      </c>
      <c r="D986" t="str">
        <f t="shared" si="343"/>
        <v>Low</v>
      </c>
      <c r="E986">
        <v>124</v>
      </c>
      <c r="F986" t="str">
        <f t="shared" si="344"/>
        <v>2h 4m</v>
      </c>
      <c r="G986" t="str">
        <f t="shared" si="345"/>
        <v>Long Movie</v>
      </c>
      <c r="H986">
        <v>75</v>
      </c>
      <c r="I986" t="str">
        <f t="shared" si="346"/>
        <v>Very Low</v>
      </c>
      <c r="J986">
        <v>258</v>
      </c>
      <c r="K986" t="str">
        <f t="shared" si="347"/>
        <v>Very Low</v>
      </c>
      <c r="L986" t="s">
        <v>4669</v>
      </c>
      <c r="M986">
        <v>294</v>
      </c>
      <c r="N986" t="str">
        <f t="shared" si="348"/>
        <v>Low</v>
      </c>
      <c r="O986">
        <v>41256277</v>
      </c>
      <c r="P986" t="str">
        <f t="shared" si="349"/>
        <v>Average</v>
      </c>
      <c r="Q986" t="s">
        <v>31</v>
      </c>
      <c r="R986" t="str">
        <f t="shared" si="350"/>
        <v>Action</v>
      </c>
      <c r="S986">
        <f t="shared" si="351"/>
        <v>2</v>
      </c>
      <c r="T986" t="s">
        <v>825</v>
      </c>
      <c r="U986" t="s">
        <v>5230</v>
      </c>
      <c r="V986">
        <v>46451</v>
      </c>
      <c r="W986" t="str">
        <f t="shared" si="352"/>
        <v>Low</v>
      </c>
      <c r="X986">
        <v>1289</v>
      </c>
      <c r="Y986" t="str">
        <f t="shared" si="353"/>
        <v>Low</v>
      </c>
      <c r="Z986" t="s">
        <v>5231</v>
      </c>
      <c r="AA986">
        <v>2</v>
      </c>
      <c r="AB986" t="str">
        <f t="shared" si="354"/>
        <v>Duo/Trio Poster</v>
      </c>
      <c r="AC986" t="s">
        <v>5232</v>
      </c>
      <c r="AD986" t="s">
        <v>5233</v>
      </c>
      <c r="AE986">
        <v>156</v>
      </c>
      <c r="AF986" t="str">
        <f t="shared" si="355"/>
        <v>Very Low</v>
      </c>
      <c r="AG986" t="s">
        <v>9</v>
      </c>
      <c r="AH986" t="s">
        <v>10</v>
      </c>
      <c r="AI986" t="s">
        <v>556</v>
      </c>
      <c r="AJ986" t="str">
        <f t="shared" si="356"/>
        <v>Adult</v>
      </c>
      <c r="AK986">
        <v>50000000</v>
      </c>
      <c r="AL986" t="str">
        <f t="shared" si="357"/>
        <v>Medium Budget</v>
      </c>
      <c r="AM986">
        <v>1997</v>
      </c>
      <c r="AN986">
        <f t="shared" si="358"/>
        <v>28</v>
      </c>
      <c r="AO986" t="str">
        <f t="shared" si="359"/>
        <v>Old Classic</v>
      </c>
      <c r="AP986">
        <v>273</v>
      </c>
      <c r="AQ986" t="str">
        <f t="shared" si="360"/>
        <v>Very Low</v>
      </c>
      <c r="AR986">
        <v>5.9</v>
      </c>
      <c r="AS986" t="str">
        <f t="shared" si="361"/>
        <v>Below Average</v>
      </c>
      <c r="AT986">
        <v>2.35</v>
      </c>
      <c r="AU986" t="str">
        <f t="shared" si="362"/>
        <v>Cinematic Widescreen</v>
      </c>
      <c r="AV986">
        <v>0</v>
      </c>
      <c r="AW986" t="str">
        <f t="shared" si="363"/>
        <v>Very Low</v>
      </c>
    </row>
    <row r="987" spans="1:49" x14ac:dyDescent="0.3">
      <c r="A987" t="s">
        <v>0</v>
      </c>
      <c r="B987" t="s">
        <v>5234</v>
      </c>
      <c r="C987">
        <v>191</v>
      </c>
      <c r="D987" t="str">
        <f t="shared" si="343"/>
        <v>Low</v>
      </c>
      <c r="E987">
        <v>98</v>
      </c>
      <c r="F987" t="str">
        <f t="shared" si="344"/>
        <v>1h 38m</v>
      </c>
      <c r="G987" t="str">
        <f t="shared" si="345"/>
        <v>Standard Movie</v>
      </c>
      <c r="H987">
        <v>38</v>
      </c>
      <c r="I987" t="str">
        <f t="shared" si="346"/>
        <v>Very Low</v>
      </c>
      <c r="J987">
        <v>706</v>
      </c>
      <c r="K987" t="str">
        <f t="shared" si="347"/>
        <v>Very Low</v>
      </c>
      <c r="L987" t="s">
        <v>177</v>
      </c>
      <c r="M987">
        <v>14000</v>
      </c>
      <c r="N987" t="str">
        <f t="shared" si="348"/>
        <v>Medium</v>
      </c>
      <c r="O987">
        <v>50740078</v>
      </c>
      <c r="P987" t="str">
        <f t="shared" si="349"/>
        <v>Hit</v>
      </c>
      <c r="Q987" t="s">
        <v>2179</v>
      </c>
      <c r="R987" t="str">
        <f t="shared" si="350"/>
        <v>Action</v>
      </c>
      <c r="S987">
        <f t="shared" si="351"/>
        <v>4</v>
      </c>
      <c r="T987" t="s">
        <v>1943</v>
      </c>
      <c r="U987" t="s">
        <v>5235</v>
      </c>
      <c r="V987">
        <v>151580</v>
      </c>
      <c r="W987" t="str">
        <f t="shared" si="352"/>
        <v>Medium</v>
      </c>
      <c r="X987">
        <v>16791</v>
      </c>
      <c r="Y987" t="str">
        <f t="shared" si="353"/>
        <v>Medium</v>
      </c>
      <c r="Z987" t="s">
        <v>5236</v>
      </c>
      <c r="AA987">
        <v>1</v>
      </c>
      <c r="AB987" t="str">
        <f t="shared" si="354"/>
        <v>Solo Star Poster</v>
      </c>
      <c r="AC987" t="s">
        <v>5237</v>
      </c>
      <c r="AD987" t="s">
        <v>5238</v>
      </c>
      <c r="AE987">
        <v>672</v>
      </c>
      <c r="AF987" t="str">
        <f t="shared" si="355"/>
        <v>Low</v>
      </c>
      <c r="AG987" t="s">
        <v>9</v>
      </c>
      <c r="AH987" t="s">
        <v>738</v>
      </c>
      <c r="AI987" t="s">
        <v>556</v>
      </c>
      <c r="AJ987" t="str">
        <f t="shared" si="356"/>
        <v>Adult</v>
      </c>
      <c r="AK987">
        <v>45000000</v>
      </c>
      <c r="AL987" t="str">
        <f t="shared" si="357"/>
        <v>Medium Budget</v>
      </c>
      <c r="AM987">
        <v>2004</v>
      </c>
      <c r="AN987">
        <f t="shared" si="358"/>
        <v>21</v>
      </c>
      <c r="AO987" t="str">
        <f t="shared" si="359"/>
        <v>Old Classic</v>
      </c>
      <c r="AP987">
        <v>919</v>
      </c>
      <c r="AQ987" t="str">
        <f t="shared" si="360"/>
        <v>Very Low</v>
      </c>
      <c r="AR987">
        <v>6.2</v>
      </c>
      <c r="AS987" t="str">
        <f t="shared" si="361"/>
        <v>Average</v>
      </c>
      <c r="AT987">
        <v>2.35</v>
      </c>
      <c r="AU987" t="str">
        <f t="shared" si="362"/>
        <v>Cinematic Widescreen</v>
      </c>
      <c r="AV987">
        <v>0</v>
      </c>
      <c r="AW987" t="str">
        <f t="shared" si="363"/>
        <v>Very Low</v>
      </c>
    </row>
    <row r="988" spans="1:49" x14ac:dyDescent="0.3">
      <c r="A988" t="s">
        <v>0</v>
      </c>
      <c r="B988" t="s">
        <v>5239</v>
      </c>
      <c r="C988">
        <v>143</v>
      </c>
      <c r="D988" t="str">
        <f t="shared" si="343"/>
        <v>Low</v>
      </c>
      <c r="E988">
        <v>108</v>
      </c>
      <c r="F988" t="str">
        <f t="shared" si="344"/>
        <v>1h 48m</v>
      </c>
      <c r="G988" t="str">
        <f t="shared" si="345"/>
        <v>Standard Movie</v>
      </c>
      <c r="H988">
        <v>17</v>
      </c>
      <c r="I988" t="str">
        <f t="shared" si="346"/>
        <v>Very Low</v>
      </c>
      <c r="J988">
        <v>186</v>
      </c>
      <c r="K988" t="str">
        <f t="shared" si="347"/>
        <v>Very Low</v>
      </c>
      <c r="L988" t="s">
        <v>364</v>
      </c>
      <c r="M988">
        <v>14000</v>
      </c>
      <c r="N988" t="str">
        <f t="shared" si="348"/>
        <v>Medium</v>
      </c>
      <c r="O988">
        <v>40203020</v>
      </c>
      <c r="P988" t="str">
        <f t="shared" si="349"/>
        <v>Average</v>
      </c>
      <c r="Q988" t="s">
        <v>1386</v>
      </c>
      <c r="R988" t="str">
        <f t="shared" si="350"/>
        <v>Comedy</v>
      </c>
      <c r="S988">
        <f t="shared" si="351"/>
        <v>3</v>
      </c>
      <c r="T988" t="s">
        <v>407</v>
      </c>
      <c r="U988" t="s">
        <v>5240</v>
      </c>
      <c r="V988">
        <v>74315</v>
      </c>
      <c r="W988" t="str">
        <f t="shared" si="352"/>
        <v>Medium</v>
      </c>
      <c r="X988">
        <v>15634</v>
      </c>
      <c r="Y988" t="str">
        <f t="shared" si="353"/>
        <v>Medium</v>
      </c>
      <c r="Z988" t="s">
        <v>5241</v>
      </c>
      <c r="AA988">
        <v>1</v>
      </c>
      <c r="AB988" t="str">
        <f t="shared" si="354"/>
        <v>Solo Star Poster</v>
      </c>
      <c r="AC988" t="s">
        <v>5242</v>
      </c>
      <c r="AD988" t="s">
        <v>5243</v>
      </c>
      <c r="AE988">
        <v>259</v>
      </c>
      <c r="AF988" t="str">
        <f t="shared" si="355"/>
        <v>Very Low</v>
      </c>
      <c r="AG988" t="s">
        <v>9</v>
      </c>
      <c r="AH988" t="s">
        <v>28</v>
      </c>
      <c r="AI988" t="s">
        <v>556</v>
      </c>
      <c r="AJ988" t="str">
        <f t="shared" si="356"/>
        <v>Adult</v>
      </c>
      <c r="AK988">
        <v>40000000</v>
      </c>
      <c r="AL988" t="str">
        <f t="shared" si="357"/>
        <v>Medium Budget</v>
      </c>
      <c r="AM988">
        <v>2004</v>
      </c>
      <c r="AN988">
        <f t="shared" si="358"/>
        <v>21</v>
      </c>
      <c r="AO988" t="str">
        <f t="shared" si="359"/>
        <v>Old Classic</v>
      </c>
      <c r="AP988">
        <v>1000</v>
      </c>
      <c r="AQ988" t="str">
        <f t="shared" si="360"/>
        <v>Very Low</v>
      </c>
      <c r="AR988">
        <v>5.9</v>
      </c>
      <c r="AS988" t="str">
        <f t="shared" si="361"/>
        <v>Below Average</v>
      </c>
      <c r="AT988">
        <v>2.35</v>
      </c>
      <c r="AU988" t="str">
        <f t="shared" si="362"/>
        <v>Cinematic Widescreen</v>
      </c>
      <c r="AV988">
        <v>0</v>
      </c>
      <c r="AW988" t="str">
        <f t="shared" si="363"/>
        <v>Very Low</v>
      </c>
    </row>
    <row r="989" spans="1:49" x14ac:dyDescent="0.3">
      <c r="A989" t="s">
        <v>0</v>
      </c>
      <c r="B989" t="s">
        <v>5244</v>
      </c>
      <c r="C989">
        <v>124</v>
      </c>
      <c r="D989" t="str">
        <f t="shared" si="343"/>
        <v>Low</v>
      </c>
      <c r="E989">
        <v>114</v>
      </c>
      <c r="F989" t="str">
        <f t="shared" si="344"/>
        <v>1h 54m</v>
      </c>
      <c r="G989" t="str">
        <f t="shared" si="345"/>
        <v>Standard Movie</v>
      </c>
      <c r="H989">
        <v>73</v>
      </c>
      <c r="I989" t="str">
        <f t="shared" si="346"/>
        <v>Very Low</v>
      </c>
      <c r="J989">
        <v>323</v>
      </c>
      <c r="K989" t="str">
        <f t="shared" si="347"/>
        <v>Very Low</v>
      </c>
      <c r="L989" t="s">
        <v>2203</v>
      </c>
      <c r="M989">
        <v>18000</v>
      </c>
      <c r="N989" t="str">
        <f t="shared" si="348"/>
        <v>Medium</v>
      </c>
      <c r="O989">
        <v>40905277</v>
      </c>
      <c r="P989" t="str">
        <f t="shared" si="349"/>
        <v>Average</v>
      </c>
      <c r="Q989" t="s">
        <v>5245</v>
      </c>
      <c r="R989" t="str">
        <f t="shared" si="350"/>
        <v>Crime</v>
      </c>
      <c r="S989">
        <f t="shared" si="351"/>
        <v>4</v>
      </c>
      <c r="T989" t="s">
        <v>1698</v>
      </c>
      <c r="U989" t="s">
        <v>5246</v>
      </c>
      <c r="V989">
        <v>45895</v>
      </c>
      <c r="W989" t="str">
        <f t="shared" si="352"/>
        <v>Low</v>
      </c>
      <c r="X989">
        <v>19739</v>
      </c>
      <c r="Y989" t="str">
        <f t="shared" si="353"/>
        <v>Medium</v>
      </c>
      <c r="Z989" t="s">
        <v>5247</v>
      </c>
      <c r="AA989">
        <v>3</v>
      </c>
      <c r="AB989" t="str">
        <f t="shared" si="354"/>
        <v>Duo/Trio Poster</v>
      </c>
      <c r="AC989" t="s">
        <v>5248</v>
      </c>
      <c r="AD989" t="s">
        <v>5249</v>
      </c>
      <c r="AE989">
        <v>157</v>
      </c>
      <c r="AF989" t="str">
        <f t="shared" si="355"/>
        <v>Very Low</v>
      </c>
      <c r="AG989" t="s">
        <v>9</v>
      </c>
      <c r="AH989" t="s">
        <v>10</v>
      </c>
      <c r="AI989" t="s">
        <v>556</v>
      </c>
      <c r="AJ989" t="str">
        <f t="shared" si="356"/>
        <v>Adult</v>
      </c>
      <c r="AK989">
        <v>50000000</v>
      </c>
      <c r="AL989" t="str">
        <f t="shared" si="357"/>
        <v>Medium Budget</v>
      </c>
      <c r="AM989">
        <v>2003</v>
      </c>
      <c r="AN989">
        <f t="shared" si="358"/>
        <v>22</v>
      </c>
      <c r="AO989" t="str">
        <f t="shared" si="359"/>
        <v>Old Classic</v>
      </c>
      <c r="AP989">
        <v>886</v>
      </c>
      <c r="AQ989" t="str">
        <f t="shared" si="360"/>
        <v>Very Low</v>
      </c>
      <c r="AR989">
        <v>6.5</v>
      </c>
      <c r="AS989" t="str">
        <f t="shared" si="361"/>
        <v>Average</v>
      </c>
      <c r="AT989">
        <v>2.35</v>
      </c>
      <c r="AU989" t="str">
        <f t="shared" si="362"/>
        <v>Cinematic Widescreen</v>
      </c>
      <c r="AV989">
        <v>1000</v>
      </c>
      <c r="AW989" t="str">
        <f t="shared" si="363"/>
        <v>Very Low</v>
      </c>
    </row>
    <row r="990" spans="1:49" x14ac:dyDescent="0.3">
      <c r="A990" t="s">
        <v>0</v>
      </c>
      <c r="B990" t="s">
        <v>5250</v>
      </c>
      <c r="C990">
        <v>47</v>
      </c>
      <c r="D990" t="str">
        <f t="shared" si="343"/>
        <v>Very Low</v>
      </c>
      <c r="E990">
        <v>101</v>
      </c>
      <c r="F990" t="str">
        <f t="shared" si="344"/>
        <v>1h 41m</v>
      </c>
      <c r="G990" t="str">
        <f t="shared" si="345"/>
        <v>Standard Movie</v>
      </c>
      <c r="H990">
        <v>0</v>
      </c>
      <c r="I990" t="str">
        <f t="shared" si="346"/>
        <v>Very Low</v>
      </c>
      <c r="J990">
        <v>158</v>
      </c>
      <c r="K990" t="str">
        <f t="shared" si="347"/>
        <v>Very Low</v>
      </c>
      <c r="L990" t="s">
        <v>5251</v>
      </c>
      <c r="M990">
        <v>854</v>
      </c>
      <c r="N990" t="str">
        <f t="shared" si="348"/>
        <v>Low</v>
      </c>
      <c r="O990">
        <v>38590500</v>
      </c>
      <c r="P990" t="str">
        <f t="shared" si="349"/>
        <v>Average</v>
      </c>
      <c r="Q990" t="s">
        <v>22</v>
      </c>
      <c r="R990" t="str">
        <f t="shared" si="350"/>
        <v>Action</v>
      </c>
      <c r="S990">
        <f t="shared" si="351"/>
        <v>3</v>
      </c>
      <c r="T990" t="s">
        <v>3167</v>
      </c>
      <c r="U990" t="s">
        <v>5252</v>
      </c>
      <c r="V990">
        <v>17997</v>
      </c>
      <c r="W990" t="str">
        <f t="shared" si="352"/>
        <v>Low</v>
      </c>
      <c r="X990">
        <v>1860</v>
      </c>
      <c r="Y990" t="str">
        <f t="shared" si="353"/>
        <v>Low</v>
      </c>
      <c r="Z990" t="s">
        <v>5253</v>
      </c>
      <c r="AA990">
        <v>1</v>
      </c>
      <c r="AB990" t="str">
        <f t="shared" si="354"/>
        <v>Solo Star Poster</v>
      </c>
      <c r="AC990" t="s">
        <v>5254</v>
      </c>
      <c r="AD990" t="s">
        <v>5255</v>
      </c>
      <c r="AE990">
        <v>140</v>
      </c>
      <c r="AF990" t="str">
        <f t="shared" si="355"/>
        <v>Very Low</v>
      </c>
      <c r="AG990" t="s">
        <v>9</v>
      </c>
      <c r="AH990" t="s">
        <v>10</v>
      </c>
      <c r="AI990" t="s">
        <v>556</v>
      </c>
      <c r="AJ990" t="str">
        <f t="shared" si="356"/>
        <v>Adult</v>
      </c>
      <c r="AK990">
        <v>50000000</v>
      </c>
      <c r="AL990" t="str">
        <f t="shared" si="357"/>
        <v>Medium Budget</v>
      </c>
      <c r="AM990">
        <v>1994</v>
      </c>
      <c r="AN990">
        <f t="shared" si="358"/>
        <v>31</v>
      </c>
      <c r="AO990" t="str">
        <f t="shared" si="359"/>
        <v>Old Classic</v>
      </c>
      <c r="AP990">
        <v>643</v>
      </c>
      <c r="AQ990" t="str">
        <f t="shared" si="360"/>
        <v>Very Low</v>
      </c>
      <c r="AR990">
        <v>4.4000000000000004</v>
      </c>
      <c r="AS990" t="str">
        <f t="shared" si="361"/>
        <v>Poor</v>
      </c>
      <c r="AT990">
        <v>2.35</v>
      </c>
      <c r="AU990" t="str">
        <f t="shared" si="362"/>
        <v>Cinematic Widescreen</v>
      </c>
      <c r="AV990">
        <v>812</v>
      </c>
      <c r="AW990" t="str">
        <f t="shared" si="363"/>
        <v>Very Low</v>
      </c>
    </row>
    <row r="991" spans="1:49" x14ac:dyDescent="0.3">
      <c r="A991" t="s">
        <v>0</v>
      </c>
      <c r="B991" t="s">
        <v>4874</v>
      </c>
      <c r="C991">
        <v>66</v>
      </c>
      <c r="D991" t="str">
        <f t="shared" si="343"/>
        <v>Low</v>
      </c>
      <c r="E991">
        <v>93</v>
      </c>
      <c r="F991" t="str">
        <f t="shared" si="344"/>
        <v>1h 33m</v>
      </c>
      <c r="G991" t="str">
        <f t="shared" si="345"/>
        <v>Standard Movie</v>
      </c>
      <c r="H991">
        <v>0</v>
      </c>
      <c r="I991" t="str">
        <f t="shared" si="346"/>
        <v>Very Low</v>
      </c>
      <c r="J991">
        <v>717</v>
      </c>
      <c r="K991" t="str">
        <f t="shared" si="347"/>
        <v>Very Low</v>
      </c>
      <c r="L991" t="s">
        <v>1951</v>
      </c>
      <c r="M991">
        <v>12000</v>
      </c>
      <c r="N991" t="str">
        <f t="shared" si="348"/>
        <v>Medium</v>
      </c>
      <c r="O991">
        <v>39177541</v>
      </c>
      <c r="P991" t="str">
        <f t="shared" si="349"/>
        <v>Average</v>
      </c>
      <c r="Q991" t="s">
        <v>119</v>
      </c>
      <c r="R991" t="str">
        <f t="shared" si="350"/>
        <v>Action</v>
      </c>
      <c r="S991">
        <f t="shared" si="351"/>
        <v>4</v>
      </c>
      <c r="T991" t="s">
        <v>1078</v>
      </c>
      <c r="U991" t="s">
        <v>5256</v>
      </c>
      <c r="V991">
        <v>20310</v>
      </c>
      <c r="W991" t="str">
        <f t="shared" si="352"/>
        <v>Low</v>
      </c>
      <c r="X991">
        <v>14899</v>
      </c>
      <c r="Y991" t="str">
        <f t="shared" si="353"/>
        <v>Medium</v>
      </c>
      <c r="Z991" t="s">
        <v>5257</v>
      </c>
      <c r="AA991">
        <v>1</v>
      </c>
      <c r="AB991" t="str">
        <f t="shared" si="354"/>
        <v>Solo Star Poster</v>
      </c>
      <c r="AC991" t="s">
        <v>5258</v>
      </c>
      <c r="AD991" t="s">
        <v>5259</v>
      </c>
      <c r="AE991">
        <v>177</v>
      </c>
      <c r="AF991" t="str">
        <f t="shared" si="355"/>
        <v>Very Low</v>
      </c>
      <c r="AG991" t="s">
        <v>9</v>
      </c>
      <c r="AH991" t="s">
        <v>10</v>
      </c>
      <c r="AI991" t="s">
        <v>66</v>
      </c>
      <c r="AJ991" t="str">
        <f t="shared" si="356"/>
        <v>Family</v>
      </c>
      <c r="AK991">
        <v>50000000</v>
      </c>
      <c r="AL991" t="str">
        <f t="shared" si="357"/>
        <v>Medium Budget</v>
      </c>
      <c r="AM991">
        <v>2005</v>
      </c>
      <c r="AN991">
        <f t="shared" si="358"/>
        <v>20</v>
      </c>
      <c r="AO991" t="str">
        <f t="shared" si="359"/>
        <v>Old Classic</v>
      </c>
      <c r="AP991">
        <v>722</v>
      </c>
      <c r="AQ991" t="str">
        <f t="shared" si="360"/>
        <v>Very Low</v>
      </c>
      <c r="AR991">
        <v>3.5</v>
      </c>
      <c r="AS991" t="str">
        <f t="shared" si="361"/>
        <v>Very Poor</v>
      </c>
      <c r="AT991">
        <v>1.85</v>
      </c>
      <c r="AU991" t="str">
        <f t="shared" si="362"/>
        <v>HDTV / Widescreen</v>
      </c>
      <c r="AV991">
        <v>0</v>
      </c>
      <c r="AW991" t="str">
        <f t="shared" si="363"/>
        <v>Very Low</v>
      </c>
    </row>
    <row r="992" spans="1:49" x14ac:dyDescent="0.3">
      <c r="A992" t="s">
        <v>0</v>
      </c>
      <c r="B992" t="s">
        <v>5260</v>
      </c>
      <c r="C992">
        <v>118</v>
      </c>
      <c r="D992" t="str">
        <f t="shared" si="343"/>
        <v>Low</v>
      </c>
      <c r="E992">
        <v>119</v>
      </c>
      <c r="F992" t="str">
        <f t="shared" si="344"/>
        <v>1h 59m</v>
      </c>
      <c r="G992" t="str">
        <f t="shared" si="345"/>
        <v>Standard Movie</v>
      </c>
      <c r="H992">
        <v>0</v>
      </c>
      <c r="I992" t="str">
        <f t="shared" si="346"/>
        <v>Very Low</v>
      </c>
      <c r="J992">
        <v>39</v>
      </c>
      <c r="K992" t="str">
        <f t="shared" si="347"/>
        <v>Very Low</v>
      </c>
      <c r="L992" t="s">
        <v>5261</v>
      </c>
      <c r="M992">
        <v>29000</v>
      </c>
      <c r="N992" t="str">
        <f t="shared" si="348"/>
        <v>Medium</v>
      </c>
      <c r="O992">
        <v>39778599</v>
      </c>
      <c r="P992" t="str">
        <f t="shared" si="349"/>
        <v>Average</v>
      </c>
      <c r="Q992" t="s">
        <v>1797</v>
      </c>
      <c r="R992" t="str">
        <f t="shared" si="350"/>
        <v>Adventure</v>
      </c>
      <c r="S992">
        <f t="shared" si="351"/>
        <v>3</v>
      </c>
      <c r="T992" t="s">
        <v>186</v>
      </c>
      <c r="U992" t="s">
        <v>5262</v>
      </c>
      <c r="V992">
        <v>176169</v>
      </c>
      <c r="W992" t="str">
        <f t="shared" si="352"/>
        <v>Medium</v>
      </c>
      <c r="X992">
        <v>29461</v>
      </c>
      <c r="Y992" t="str">
        <f t="shared" si="353"/>
        <v>Medium</v>
      </c>
      <c r="Z992" t="s">
        <v>5263</v>
      </c>
      <c r="AA992">
        <v>0</v>
      </c>
      <c r="AB992" t="str">
        <f t="shared" si="354"/>
        <v>Symbolic Poster</v>
      </c>
      <c r="AC992" t="s">
        <v>5264</v>
      </c>
      <c r="AD992" t="s">
        <v>5265</v>
      </c>
      <c r="AE992">
        <v>548</v>
      </c>
      <c r="AF992" t="str">
        <f t="shared" si="355"/>
        <v>Low</v>
      </c>
      <c r="AG992" t="s">
        <v>9</v>
      </c>
      <c r="AH992" t="s">
        <v>10</v>
      </c>
      <c r="AI992" t="s">
        <v>556</v>
      </c>
      <c r="AJ992" t="str">
        <f t="shared" si="356"/>
        <v>Adult</v>
      </c>
      <c r="AK992">
        <v>50000000</v>
      </c>
      <c r="AL992" t="str">
        <f t="shared" si="357"/>
        <v>Medium Budget</v>
      </c>
      <c r="AM992">
        <v>2000</v>
      </c>
      <c r="AN992">
        <f t="shared" si="358"/>
        <v>25</v>
      </c>
      <c r="AO992" t="str">
        <f t="shared" si="359"/>
        <v>Old Classic</v>
      </c>
      <c r="AP992">
        <v>414</v>
      </c>
      <c r="AQ992" t="str">
        <f t="shared" si="360"/>
        <v>Very Low</v>
      </c>
      <c r="AR992">
        <v>6.6</v>
      </c>
      <c r="AS992" t="str">
        <f t="shared" si="361"/>
        <v>Average</v>
      </c>
      <c r="AT992">
        <v>2.35</v>
      </c>
      <c r="AU992" t="str">
        <f t="shared" si="362"/>
        <v>Cinematic Widescreen</v>
      </c>
      <c r="AV992">
        <v>0</v>
      </c>
      <c r="AW992" t="str">
        <f t="shared" si="363"/>
        <v>Very Low</v>
      </c>
    </row>
    <row r="993" spans="1:49" x14ac:dyDescent="0.3">
      <c r="A993" t="s">
        <v>0</v>
      </c>
      <c r="B993" t="s">
        <v>3274</v>
      </c>
      <c r="C993">
        <v>93</v>
      </c>
      <c r="D993" t="str">
        <f t="shared" si="343"/>
        <v>Low</v>
      </c>
      <c r="E993">
        <v>119</v>
      </c>
      <c r="F993" t="str">
        <f t="shared" si="344"/>
        <v>1h 59m</v>
      </c>
      <c r="G993" t="str">
        <f t="shared" si="345"/>
        <v>Standard Movie</v>
      </c>
      <c r="H993">
        <v>0</v>
      </c>
      <c r="I993" t="str">
        <f t="shared" si="346"/>
        <v>Very Low</v>
      </c>
      <c r="J993">
        <v>434</v>
      </c>
      <c r="K993" t="str">
        <f t="shared" si="347"/>
        <v>Very Low</v>
      </c>
      <c r="L993" t="s">
        <v>1894</v>
      </c>
      <c r="M993">
        <v>627</v>
      </c>
      <c r="N993" t="str">
        <f t="shared" si="348"/>
        <v>Low</v>
      </c>
      <c r="O993">
        <v>37486138</v>
      </c>
      <c r="P993" t="str">
        <f t="shared" si="349"/>
        <v>Average</v>
      </c>
      <c r="Q993" t="s">
        <v>1386</v>
      </c>
      <c r="R993" t="str">
        <f t="shared" si="350"/>
        <v>Comedy</v>
      </c>
      <c r="S993">
        <f t="shared" si="351"/>
        <v>3</v>
      </c>
      <c r="T993" t="s">
        <v>2064</v>
      </c>
      <c r="U993" t="s">
        <v>5266</v>
      </c>
      <c r="V993">
        <v>30890</v>
      </c>
      <c r="W993" t="str">
        <f t="shared" si="352"/>
        <v>Low</v>
      </c>
      <c r="X993">
        <v>2052</v>
      </c>
      <c r="Y993" t="str">
        <f t="shared" si="353"/>
        <v>Low</v>
      </c>
      <c r="Z993" t="s">
        <v>1612</v>
      </c>
      <c r="AA993">
        <v>1</v>
      </c>
      <c r="AB993" t="str">
        <f t="shared" si="354"/>
        <v>Solo Star Poster</v>
      </c>
      <c r="AC993" t="s">
        <v>5267</v>
      </c>
      <c r="AD993" t="s">
        <v>5268</v>
      </c>
      <c r="AE993">
        <v>106</v>
      </c>
      <c r="AF993" t="str">
        <f t="shared" si="355"/>
        <v>Very Low</v>
      </c>
      <c r="AG993" t="s">
        <v>9</v>
      </c>
      <c r="AH993" t="s">
        <v>10</v>
      </c>
      <c r="AI993" t="s">
        <v>11</v>
      </c>
      <c r="AJ993" t="str">
        <f t="shared" si="356"/>
        <v>Teen</v>
      </c>
      <c r="AK993">
        <v>50000000</v>
      </c>
      <c r="AL993" t="str">
        <f t="shared" si="357"/>
        <v>Medium Budget</v>
      </c>
      <c r="AM993">
        <v>2004</v>
      </c>
      <c r="AN993">
        <f t="shared" si="358"/>
        <v>21</v>
      </c>
      <c r="AO993" t="str">
        <f t="shared" si="359"/>
        <v>Old Classic</v>
      </c>
      <c r="AP993">
        <v>508</v>
      </c>
      <c r="AQ993" t="str">
        <f t="shared" si="360"/>
        <v>Very Low</v>
      </c>
      <c r="AR993">
        <v>6</v>
      </c>
      <c r="AS993" t="str">
        <f t="shared" si="361"/>
        <v>Average</v>
      </c>
      <c r="AT993">
        <v>1.85</v>
      </c>
      <c r="AU993" t="str">
        <f t="shared" si="362"/>
        <v>HDTV / Widescreen</v>
      </c>
      <c r="AV993">
        <v>718</v>
      </c>
      <c r="AW993" t="str">
        <f t="shared" si="363"/>
        <v>Very Low</v>
      </c>
    </row>
    <row r="994" spans="1:49" x14ac:dyDescent="0.3">
      <c r="A994" t="s">
        <v>0</v>
      </c>
      <c r="B994" t="s">
        <v>5110</v>
      </c>
      <c r="C994">
        <v>235</v>
      </c>
      <c r="D994" t="str">
        <f t="shared" si="343"/>
        <v>Medium</v>
      </c>
      <c r="E994">
        <v>99</v>
      </c>
      <c r="F994" t="str">
        <f t="shared" si="344"/>
        <v>1h 39m</v>
      </c>
      <c r="G994" t="str">
        <f t="shared" si="345"/>
        <v>Standard Movie</v>
      </c>
      <c r="H994">
        <v>160</v>
      </c>
      <c r="I994" t="str">
        <f t="shared" si="346"/>
        <v>Very Low</v>
      </c>
      <c r="J994">
        <v>72</v>
      </c>
      <c r="K994" t="str">
        <f t="shared" si="347"/>
        <v>Very Low</v>
      </c>
      <c r="L994" t="s">
        <v>5269</v>
      </c>
      <c r="M994">
        <v>330</v>
      </c>
      <c r="N994" t="str">
        <f t="shared" si="348"/>
        <v>Low</v>
      </c>
      <c r="O994">
        <v>38105077</v>
      </c>
      <c r="P994" t="str">
        <f t="shared" si="349"/>
        <v>Average</v>
      </c>
      <c r="Q994" t="s">
        <v>305</v>
      </c>
      <c r="R994" t="str">
        <f t="shared" si="350"/>
        <v>Action</v>
      </c>
      <c r="S994">
        <f t="shared" si="351"/>
        <v>3</v>
      </c>
      <c r="T994" t="s">
        <v>5270</v>
      </c>
      <c r="U994" t="s">
        <v>5271</v>
      </c>
      <c r="V994">
        <v>58349</v>
      </c>
      <c r="W994" t="str">
        <f t="shared" si="352"/>
        <v>Medium</v>
      </c>
      <c r="X994">
        <v>701</v>
      </c>
      <c r="Y994" t="str">
        <f t="shared" si="353"/>
        <v>Very Low</v>
      </c>
      <c r="Z994" t="s">
        <v>5272</v>
      </c>
      <c r="AA994">
        <v>0</v>
      </c>
      <c r="AB994" t="str">
        <f t="shared" si="354"/>
        <v>Symbolic Poster</v>
      </c>
      <c r="AC994" t="s">
        <v>5273</v>
      </c>
      <c r="AD994" t="s">
        <v>5274</v>
      </c>
      <c r="AE994">
        <v>194</v>
      </c>
      <c r="AF994" t="str">
        <f t="shared" si="355"/>
        <v>Very Low</v>
      </c>
      <c r="AG994" t="s">
        <v>9</v>
      </c>
      <c r="AH994" t="s">
        <v>10</v>
      </c>
      <c r="AI994" t="s">
        <v>556</v>
      </c>
      <c r="AJ994" t="str">
        <f t="shared" si="356"/>
        <v>Adult</v>
      </c>
      <c r="AK994">
        <v>40000000</v>
      </c>
      <c r="AL994" t="str">
        <f t="shared" si="357"/>
        <v>Medium Budget</v>
      </c>
      <c r="AM994">
        <v>2009</v>
      </c>
      <c r="AN994">
        <f t="shared" si="358"/>
        <v>16</v>
      </c>
      <c r="AO994" t="str">
        <f t="shared" si="359"/>
        <v>Old Classic</v>
      </c>
      <c r="AP994">
        <v>119</v>
      </c>
      <c r="AQ994" t="str">
        <f t="shared" si="360"/>
        <v>Very Low</v>
      </c>
      <c r="AR994">
        <v>6.4</v>
      </c>
      <c r="AS994" t="str">
        <f t="shared" si="361"/>
        <v>Average</v>
      </c>
      <c r="AT994">
        <v>2.35</v>
      </c>
      <c r="AU994" t="str">
        <f t="shared" si="362"/>
        <v>Cinematic Widescreen</v>
      </c>
      <c r="AV994">
        <v>0</v>
      </c>
      <c r="AW994" t="str">
        <f t="shared" si="363"/>
        <v>Very Low</v>
      </c>
    </row>
    <row r="995" spans="1:49" x14ac:dyDescent="0.3">
      <c r="A995" t="s">
        <v>0</v>
      </c>
      <c r="B995" t="s">
        <v>50</v>
      </c>
      <c r="C995">
        <v>113</v>
      </c>
      <c r="D995" t="str">
        <f t="shared" si="343"/>
        <v>Low</v>
      </c>
      <c r="E995">
        <v>137</v>
      </c>
      <c r="F995" t="str">
        <f t="shared" si="344"/>
        <v>2h 17m</v>
      </c>
      <c r="G995" t="str">
        <f t="shared" si="345"/>
        <v>Long Movie</v>
      </c>
      <c r="H995">
        <v>0</v>
      </c>
      <c r="I995" t="str">
        <f t="shared" si="346"/>
        <v>Very Low</v>
      </c>
      <c r="J995">
        <v>432</v>
      </c>
      <c r="K995" t="str">
        <f t="shared" si="347"/>
        <v>Very Low</v>
      </c>
      <c r="L995" t="s">
        <v>1610</v>
      </c>
      <c r="M995">
        <v>24000</v>
      </c>
      <c r="N995" t="str">
        <f t="shared" si="348"/>
        <v>Medium</v>
      </c>
      <c r="O995">
        <v>35168395</v>
      </c>
      <c r="P995" t="str">
        <f t="shared" si="349"/>
        <v>Average</v>
      </c>
      <c r="Q995" t="s">
        <v>4886</v>
      </c>
      <c r="R995" t="str">
        <f t="shared" si="350"/>
        <v>Drama</v>
      </c>
      <c r="S995">
        <f t="shared" si="351"/>
        <v>3</v>
      </c>
      <c r="T995" t="s">
        <v>53</v>
      </c>
      <c r="U995" t="s">
        <v>5275</v>
      </c>
      <c r="V995">
        <v>26034</v>
      </c>
      <c r="W995" t="str">
        <f t="shared" si="352"/>
        <v>Low</v>
      </c>
      <c r="X995">
        <v>25469</v>
      </c>
      <c r="Y995" t="str">
        <f t="shared" si="353"/>
        <v>Medium</v>
      </c>
      <c r="Z995" t="s">
        <v>5276</v>
      </c>
      <c r="AA995">
        <v>0</v>
      </c>
      <c r="AB995" t="str">
        <f t="shared" si="354"/>
        <v>Symbolic Poster</v>
      </c>
      <c r="AC995" t="s">
        <v>5277</v>
      </c>
      <c r="AD995" t="s">
        <v>5278</v>
      </c>
      <c r="AE995">
        <v>226</v>
      </c>
      <c r="AF995" t="str">
        <f t="shared" si="355"/>
        <v>Very Low</v>
      </c>
      <c r="AG995" t="s">
        <v>9</v>
      </c>
      <c r="AH995" t="s">
        <v>10</v>
      </c>
      <c r="AI995" t="s">
        <v>11</v>
      </c>
      <c r="AJ995" t="str">
        <f t="shared" si="356"/>
        <v>Teen</v>
      </c>
      <c r="AK995">
        <v>50000000</v>
      </c>
      <c r="AL995" t="str">
        <f t="shared" si="357"/>
        <v>Medium Budget</v>
      </c>
      <c r="AM995">
        <v>1999</v>
      </c>
      <c r="AN995">
        <f t="shared" si="358"/>
        <v>26</v>
      </c>
      <c r="AO995" t="str">
        <f t="shared" si="359"/>
        <v>Old Classic</v>
      </c>
      <c r="AP995">
        <v>743</v>
      </c>
      <c r="AQ995" t="str">
        <f t="shared" si="360"/>
        <v>Very Low</v>
      </c>
      <c r="AR995">
        <v>6.5</v>
      </c>
      <c r="AS995" t="str">
        <f t="shared" si="361"/>
        <v>Average</v>
      </c>
      <c r="AT995">
        <v>2.35</v>
      </c>
      <c r="AU995" t="str">
        <f t="shared" si="362"/>
        <v>Cinematic Widescreen</v>
      </c>
      <c r="AV995">
        <v>0</v>
      </c>
      <c r="AW995" t="str">
        <f t="shared" si="363"/>
        <v>Very Low</v>
      </c>
    </row>
    <row r="996" spans="1:49" x14ac:dyDescent="0.3">
      <c r="A996" t="s">
        <v>0</v>
      </c>
      <c r="B996" t="str">
        <f>B995</f>
        <v>Sam Raimi</v>
      </c>
      <c r="C996">
        <v>14</v>
      </c>
      <c r="D996" t="str">
        <f t="shared" si="343"/>
        <v>Very Low</v>
      </c>
      <c r="E996">
        <v>105</v>
      </c>
      <c r="F996" t="str">
        <f t="shared" si="344"/>
        <v>1h 45m</v>
      </c>
      <c r="G996" t="str">
        <f t="shared" si="345"/>
        <v>Standard Movie</v>
      </c>
      <c r="H996">
        <f>H995</f>
        <v>0</v>
      </c>
      <c r="I996" t="str">
        <f t="shared" si="346"/>
        <v>Very Low</v>
      </c>
      <c r="J996">
        <v>5</v>
      </c>
      <c r="K996" t="str">
        <f t="shared" si="347"/>
        <v>Very Low</v>
      </c>
      <c r="L996" t="s">
        <v>5279</v>
      </c>
      <c r="M996">
        <v>325</v>
      </c>
      <c r="N996" t="str">
        <f t="shared" si="348"/>
        <v>Low</v>
      </c>
      <c r="O996">
        <f>O995</f>
        <v>35168395</v>
      </c>
      <c r="P996" t="str">
        <f t="shared" si="349"/>
        <v>Average</v>
      </c>
      <c r="Q996" t="s">
        <v>3053</v>
      </c>
      <c r="R996" t="str">
        <f t="shared" si="350"/>
        <v>Crime</v>
      </c>
      <c r="S996">
        <f t="shared" si="351"/>
        <v>3</v>
      </c>
      <c r="T996" t="s">
        <v>5280</v>
      </c>
      <c r="U996" t="s">
        <v>5281</v>
      </c>
      <c r="V996">
        <v>4438</v>
      </c>
      <c r="W996" t="str">
        <f t="shared" si="352"/>
        <v>Very Low</v>
      </c>
      <c r="X996">
        <v>344</v>
      </c>
      <c r="Y996" t="str">
        <f t="shared" si="353"/>
        <v>Very Low</v>
      </c>
      <c r="Z996" t="s">
        <v>5282</v>
      </c>
      <c r="AA996">
        <v>1</v>
      </c>
      <c r="AB996" t="str">
        <f t="shared" si="354"/>
        <v>Solo Star Poster</v>
      </c>
      <c r="AC996" t="s">
        <v>5283</v>
      </c>
      <c r="AD996" t="s">
        <v>5284</v>
      </c>
      <c r="AE996">
        <v>33</v>
      </c>
      <c r="AF996" t="str">
        <f t="shared" si="355"/>
        <v>Very Low</v>
      </c>
      <c r="AG996" t="s">
        <v>9</v>
      </c>
      <c r="AH996" t="s">
        <v>28</v>
      </c>
      <c r="AI996" t="str">
        <f t="shared" ref="AI996:AM996" si="365">AI995</f>
        <v>PG-13</v>
      </c>
      <c r="AJ996" t="str">
        <f t="shared" si="356"/>
        <v>Teen</v>
      </c>
      <c r="AK996">
        <f t="shared" si="365"/>
        <v>50000000</v>
      </c>
      <c r="AL996" t="str">
        <f t="shared" si="357"/>
        <v>Medium Budget</v>
      </c>
      <c r="AM996">
        <f t="shared" si="365"/>
        <v>1999</v>
      </c>
      <c r="AN996">
        <f t="shared" si="358"/>
        <v>26</v>
      </c>
      <c r="AO996" t="str">
        <f t="shared" si="359"/>
        <v>Old Classic</v>
      </c>
      <c r="AP996">
        <v>7</v>
      </c>
      <c r="AQ996" t="str">
        <f t="shared" si="360"/>
        <v>Very Low</v>
      </c>
      <c r="AR996">
        <v>7.8</v>
      </c>
      <c r="AS996" t="str">
        <f t="shared" si="361"/>
        <v>Good</v>
      </c>
      <c r="AT996">
        <v>1.33</v>
      </c>
      <c r="AU996" t="str">
        <f t="shared" si="362"/>
        <v>Classic</v>
      </c>
      <c r="AV996">
        <v>361</v>
      </c>
      <c r="AW996" t="str">
        <f t="shared" si="363"/>
        <v>Very Low</v>
      </c>
    </row>
    <row r="997" spans="1:49" x14ac:dyDescent="0.3">
      <c r="A997" t="s">
        <v>0</v>
      </c>
      <c r="B997" t="s">
        <v>5285</v>
      </c>
      <c r="C997">
        <v>51</v>
      </c>
      <c r="D997" t="str">
        <f t="shared" si="343"/>
        <v>Low</v>
      </c>
      <c r="E997">
        <v>117</v>
      </c>
      <c r="F997" t="str">
        <f t="shared" si="344"/>
        <v>1h 57m</v>
      </c>
      <c r="G997" t="str">
        <f t="shared" si="345"/>
        <v>Standard Movie</v>
      </c>
      <c r="H997">
        <v>31</v>
      </c>
      <c r="I997" t="str">
        <f t="shared" si="346"/>
        <v>Very Low</v>
      </c>
      <c r="J997">
        <v>210</v>
      </c>
      <c r="K997" t="str">
        <f t="shared" si="347"/>
        <v>Very Low</v>
      </c>
      <c r="L997" t="s">
        <v>5286</v>
      </c>
      <c r="M997">
        <v>2000</v>
      </c>
      <c r="N997" t="str">
        <f t="shared" si="348"/>
        <v>Low</v>
      </c>
      <c r="O997">
        <v>32800000</v>
      </c>
      <c r="P997" t="str">
        <f t="shared" si="349"/>
        <v>Average</v>
      </c>
      <c r="Q997" t="s">
        <v>5287</v>
      </c>
      <c r="R997" t="str">
        <f t="shared" si="350"/>
        <v>Comedy</v>
      </c>
      <c r="S997">
        <f t="shared" si="351"/>
        <v>4</v>
      </c>
      <c r="T997" t="s">
        <v>1346</v>
      </c>
      <c r="U997" t="s">
        <v>5288</v>
      </c>
      <c r="V997">
        <v>34896</v>
      </c>
      <c r="W997" t="str">
        <f t="shared" si="352"/>
        <v>Low</v>
      </c>
      <c r="X997">
        <v>3016</v>
      </c>
      <c r="Y997" t="str">
        <f t="shared" si="353"/>
        <v>Low</v>
      </c>
      <c r="Z997" t="s">
        <v>3734</v>
      </c>
      <c r="AA997">
        <v>1</v>
      </c>
      <c r="AB997" t="str">
        <f t="shared" si="354"/>
        <v>Solo Star Poster</v>
      </c>
      <c r="AC997" t="s">
        <v>5289</v>
      </c>
      <c r="AD997" t="s">
        <v>5290</v>
      </c>
      <c r="AE997">
        <v>118</v>
      </c>
      <c r="AF997" t="str">
        <f t="shared" si="355"/>
        <v>Very Low</v>
      </c>
      <c r="AG997" t="s">
        <v>9</v>
      </c>
      <c r="AH997" t="s">
        <v>10</v>
      </c>
      <c r="AI997" t="s">
        <v>556</v>
      </c>
      <c r="AJ997" t="str">
        <f t="shared" si="356"/>
        <v>Adult</v>
      </c>
      <c r="AK997">
        <v>40000000</v>
      </c>
      <c r="AL997" t="str">
        <f t="shared" si="357"/>
        <v>Medium Budget</v>
      </c>
      <c r="AM997">
        <v>1996</v>
      </c>
      <c r="AN997">
        <f t="shared" si="358"/>
        <v>29</v>
      </c>
      <c r="AO997" t="str">
        <f t="shared" si="359"/>
        <v>Old Classic</v>
      </c>
      <c r="AP997">
        <v>472</v>
      </c>
      <c r="AQ997" t="str">
        <f t="shared" si="360"/>
        <v>Very Low</v>
      </c>
      <c r="AR997">
        <v>4.3</v>
      </c>
      <c r="AS997" t="str">
        <f t="shared" si="361"/>
        <v>Poor</v>
      </c>
      <c r="AT997">
        <v>1.85</v>
      </c>
      <c r="AU997" t="str">
        <f t="shared" si="362"/>
        <v>HDTV / Widescreen</v>
      </c>
      <c r="AV997">
        <v>877</v>
      </c>
      <c r="AW997" t="str">
        <f t="shared" si="363"/>
        <v>Very Low</v>
      </c>
    </row>
    <row r="998" spans="1:49" x14ac:dyDescent="0.3">
      <c r="A998" t="s">
        <v>0</v>
      </c>
      <c r="B998" t="s">
        <v>4644</v>
      </c>
      <c r="C998">
        <v>98</v>
      </c>
      <c r="D998" t="str">
        <f t="shared" si="343"/>
        <v>Low</v>
      </c>
      <c r="E998">
        <v>87</v>
      </c>
      <c r="F998" t="str">
        <f t="shared" si="344"/>
        <v>1h 27m</v>
      </c>
      <c r="G998" t="str">
        <f t="shared" si="345"/>
        <v>Featurette</v>
      </c>
      <c r="H998">
        <v>9</v>
      </c>
      <c r="I998" t="str">
        <f t="shared" si="346"/>
        <v>Very Low</v>
      </c>
      <c r="J998">
        <v>1000</v>
      </c>
      <c r="K998" t="str">
        <f t="shared" si="347"/>
        <v>Very Low</v>
      </c>
      <c r="L998" t="s">
        <v>205</v>
      </c>
      <c r="M998">
        <v>15000</v>
      </c>
      <c r="N998" t="str">
        <f t="shared" si="348"/>
        <v>Medium</v>
      </c>
      <c r="O998">
        <v>33643461</v>
      </c>
      <c r="P998" t="str">
        <f t="shared" si="349"/>
        <v>Average</v>
      </c>
      <c r="Q998" t="s">
        <v>3028</v>
      </c>
      <c r="R998" t="str">
        <f t="shared" si="350"/>
        <v>Comedy</v>
      </c>
      <c r="S998">
        <f t="shared" si="351"/>
        <v>2</v>
      </c>
      <c r="T998" t="s">
        <v>153</v>
      </c>
      <c r="U998" t="s">
        <v>5291</v>
      </c>
      <c r="V998">
        <v>11257</v>
      </c>
      <c r="W998" t="str">
        <f t="shared" si="352"/>
        <v>Low</v>
      </c>
      <c r="X998">
        <v>20061</v>
      </c>
      <c r="Y998" t="str">
        <f t="shared" si="353"/>
        <v>Medium</v>
      </c>
      <c r="Z998" t="s">
        <v>784</v>
      </c>
      <c r="AA998">
        <v>0</v>
      </c>
      <c r="AB998" t="str">
        <f t="shared" si="354"/>
        <v>Symbolic Poster</v>
      </c>
      <c r="AC998" t="s">
        <v>5292</v>
      </c>
      <c r="AD998" t="s">
        <v>5293</v>
      </c>
      <c r="AE998">
        <v>65</v>
      </c>
      <c r="AF998" t="str">
        <f t="shared" si="355"/>
        <v>Very Low</v>
      </c>
      <c r="AG998" t="s">
        <v>9</v>
      </c>
      <c r="AH998" t="s">
        <v>10</v>
      </c>
      <c r="AI998" t="s">
        <v>66</v>
      </c>
      <c r="AJ998" t="str">
        <f t="shared" si="356"/>
        <v>Family</v>
      </c>
      <c r="AK998">
        <v>50000000</v>
      </c>
      <c r="AL998" t="str">
        <f t="shared" si="357"/>
        <v>Medium Budget</v>
      </c>
      <c r="AM998">
        <v>2010</v>
      </c>
      <c r="AN998">
        <f t="shared" si="358"/>
        <v>15</v>
      </c>
      <c r="AO998" t="str">
        <f t="shared" si="359"/>
        <v>Modern Classic</v>
      </c>
      <c r="AP998">
        <v>2000</v>
      </c>
      <c r="AQ998" t="str">
        <f t="shared" si="360"/>
        <v>Low</v>
      </c>
      <c r="AR998">
        <v>4.2</v>
      </c>
      <c r="AS998" t="str">
        <f t="shared" si="361"/>
        <v>Poor</v>
      </c>
      <c r="AT998">
        <v>2.35</v>
      </c>
      <c r="AU998" t="str">
        <f t="shared" si="362"/>
        <v>Cinematic Widescreen</v>
      </c>
      <c r="AV998">
        <v>0</v>
      </c>
      <c r="AW998" t="str">
        <f t="shared" si="363"/>
        <v>Very Low</v>
      </c>
    </row>
    <row r="999" spans="1:49" x14ac:dyDescent="0.3">
      <c r="A999" t="s">
        <v>0</v>
      </c>
      <c r="B999" t="s">
        <v>3665</v>
      </c>
      <c r="C999">
        <v>315</v>
      </c>
      <c r="D999" t="str">
        <f t="shared" si="343"/>
        <v>Medium</v>
      </c>
      <c r="E999">
        <v>129</v>
      </c>
      <c r="F999" t="str">
        <f t="shared" si="344"/>
        <v>2h 9m</v>
      </c>
      <c r="G999" t="str">
        <f t="shared" si="345"/>
        <v>Long Movie</v>
      </c>
      <c r="H999">
        <v>16000</v>
      </c>
      <c r="I999" t="str">
        <f t="shared" si="346"/>
        <v>Medium</v>
      </c>
      <c r="J999">
        <v>447</v>
      </c>
      <c r="K999" t="str">
        <f t="shared" si="347"/>
        <v>Very Low</v>
      </c>
      <c r="L999" t="s">
        <v>5294</v>
      </c>
      <c r="M999">
        <v>13000</v>
      </c>
      <c r="N999" t="str">
        <f t="shared" si="348"/>
        <v>Medium</v>
      </c>
      <c r="O999">
        <v>32741596</v>
      </c>
      <c r="P999" t="str">
        <f t="shared" si="349"/>
        <v>Average</v>
      </c>
      <c r="Q999" t="s">
        <v>5295</v>
      </c>
      <c r="R999" t="str">
        <f t="shared" si="350"/>
        <v>Drama</v>
      </c>
      <c r="S999">
        <f t="shared" si="351"/>
        <v>2</v>
      </c>
      <c r="T999" t="s">
        <v>1128</v>
      </c>
      <c r="U999" t="s">
        <v>5296</v>
      </c>
      <c r="V999">
        <v>80140</v>
      </c>
      <c r="W999" t="str">
        <f t="shared" si="352"/>
        <v>Medium</v>
      </c>
      <c r="X999">
        <v>14344</v>
      </c>
      <c r="Y999" t="str">
        <f t="shared" si="353"/>
        <v>Medium</v>
      </c>
      <c r="Z999" t="s">
        <v>1601</v>
      </c>
      <c r="AA999">
        <v>0</v>
      </c>
      <c r="AB999" t="str">
        <f t="shared" si="354"/>
        <v>Symbolic Poster</v>
      </c>
      <c r="AC999" t="s">
        <v>5297</v>
      </c>
      <c r="AD999" t="s">
        <v>5298</v>
      </c>
      <c r="AE999">
        <v>323</v>
      </c>
      <c r="AF999" t="str">
        <f t="shared" si="355"/>
        <v>Very Low</v>
      </c>
      <c r="AG999" t="s">
        <v>9</v>
      </c>
      <c r="AH999" t="s">
        <v>10</v>
      </c>
      <c r="AI999" t="s">
        <v>11</v>
      </c>
      <c r="AJ999" t="str">
        <f t="shared" si="356"/>
        <v>Teen</v>
      </c>
      <c r="AK999">
        <v>50000000</v>
      </c>
      <c r="AL999" t="str">
        <f t="shared" si="357"/>
        <v>Medium Budget</v>
      </c>
      <c r="AM999">
        <v>2010</v>
      </c>
      <c r="AN999">
        <f t="shared" si="358"/>
        <v>15</v>
      </c>
      <c r="AO999" t="str">
        <f t="shared" si="359"/>
        <v>Modern Classic</v>
      </c>
      <c r="AP999">
        <v>563</v>
      </c>
      <c r="AQ999" t="str">
        <f t="shared" si="360"/>
        <v>Very Low</v>
      </c>
      <c r="AR999">
        <v>6.5</v>
      </c>
      <c r="AS999" t="str">
        <f t="shared" si="361"/>
        <v>Average</v>
      </c>
      <c r="AT999">
        <v>2.35</v>
      </c>
      <c r="AU999" t="str">
        <f t="shared" si="362"/>
        <v>Cinematic Widescreen</v>
      </c>
      <c r="AV999">
        <v>16000</v>
      </c>
      <c r="AW999" t="str">
        <f t="shared" si="363"/>
        <v>Medium</v>
      </c>
    </row>
    <row r="1000" spans="1:49" x14ac:dyDescent="0.3">
      <c r="A1000" t="s">
        <v>0</v>
      </c>
      <c r="B1000" t="s">
        <v>5299</v>
      </c>
      <c r="C1000">
        <v>136</v>
      </c>
      <c r="D1000" t="str">
        <f t="shared" si="343"/>
        <v>Low</v>
      </c>
      <c r="E1000">
        <v>115</v>
      </c>
      <c r="F1000" t="str">
        <f t="shared" si="344"/>
        <v>1h 55m</v>
      </c>
      <c r="G1000" t="str">
        <f t="shared" si="345"/>
        <v>Standard Movie</v>
      </c>
      <c r="H1000">
        <v>58</v>
      </c>
      <c r="I1000" t="str">
        <f t="shared" si="346"/>
        <v>Very Low</v>
      </c>
      <c r="J1000">
        <v>401</v>
      </c>
      <c r="K1000" t="str">
        <f t="shared" si="347"/>
        <v>Very Low</v>
      </c>
      <c r="L1000" t="s">
        <v>4499</v>
      </c>
      <c r="M1000">
        <v>33000</v>
      </c>
      <c r="N1000" t="str">
        <f t="shared" si="348"/>
        <v>Medium</v>
      </c>
      <c r="O1000">
        <v>31874869</v>
      </c>
      <c r="P1000" t="str">
        <f t="shared" si="349"/>
        <v>Average</v>
      </c>
      <c r="Q1000" t="s">
        <v>2186</v>
      </c>
      <c r="R1000" t="str">
        <f t="shared" si="350"/>
        <v>Crime</v>
      </c>
      <c r="S1000">
        <f t="shared" si="351"/>
        <v>3</v>
      </c>
      <c r="T1000" t="s">
        <v>4184</v>
      </c>
      <c r="U1000" t="s">
        <v>5300</v>
      </c>
      <c r="V1000">
        <v>43574</v>
      </c>
      <c r="W1000" t="str">
        <f t="shared" si="352"/>
        <v>Low</v>
      </c>
      <c r="X1000">
        <v>34606</v>
      </c>
      <c r="Y1000" t="str">
        <f t="shared" si="353"/>
        <v>Medium</v>
      </c>
      <c r="Z1000" t="s">
        <v>5301</v>
      </c>
      <c r="AA1000">
        <v>0</v>
      </c>
      <c r="AB1000" t="str">
        <f t="shared" si="354"/>
        <v>Symbolic Poster</v>
      </c>
      <c r="AC1000" t="s">
        <v>5302</v>
      </c>
      <c r="AD1000" t="s">
        <v>5303</v>
      </c>
      <c r="AE1000">
        <v>302</v>
      </c>
      <c r="AF1000" t="str">
        <f t="shared" si="355"/>
        <v>Very Low</v>
      </c>
      <c r="AG1000" t="s">
        <v>9</v>
      </c>
      <c r="AH1000" t="s">
        <v>10</v>
      </c>
      <c r="AI1000" t="s">
        <v>556</v>
      </c>
      <c r="AJ1000" t="str">
        <f t="shared" si="356"/>
        <v>Adult</v>
      </c>
      <c r="AK1000">
        <v>50000000</v>
      </c>
      <c r="AL1000" t="str">
        <f t="shared" si="357"/>
        <v>Medium Budget</v>
      </c>
      <c r="AM1000">
        <v>2002</v>
      </c>
      <c r="AN1000">
        <f t="shared" si="358"/>
        <v>23</v>
      </c>
      <c r="AO1000" t="str">
        <f t="shared" si="359"/>
        <v>Old Classic</v>
      </c>
      <c r="AP1000">
        <v>455</v>
      </c>
      <c r="AQ1000" t="str">
        <f t="shared" si="360"/>
        <v>Very Low</v>
      </c>
      <c r="AR1000">
        <v>6.1</v>
      </c>
      <c r="AS1000" t="str">
        <f t="shared" si="361"/>
        <v>Average</v>
      </c>
      <c r="AT1000">
        <v>1.85</v>
      </c>
      <c r="AU1000" t="str">
        <f t="shared" si="362"/>
        <v>HDTV / Widescreen</v>
      </c>
      <c r="AV1000">
        <v>0</v>
      </c>
      <c r="AW1000" t="str">
        <f t="shared" si="363"/>
        <v>Very Low</v>
      </c>
    </row>
    <row r="1001" spans="1:49" x14ac:dyDescent="0.3">
      <c r="A1001" t="s">
        <v>718</v>
      </c>
      <c r="B1001" t="s">
        <v>1029</v>
      </c>
      <c r="C1001">
        <v>61</v>
      </c>
      <c r="D1001" t="str">
        <f t="shared" si="343"/>
        <v>Low</v>
      </c>
      <c r="E1001">
        <v>132</v>
      </c>
      <c r="F1001" t="str">
        <f t="shared" si="344"/>
        <v>2h 12m</v>
      </c>
      <c r="G1001" t="str">
        <f t="shared" si="345"/>
        <v>Long Movie</v>
      </c>
      <c r="H1001">
        <v>503</v>
      </c>
      <c r="I1001" t="str">
        <f t="shared" si="346"/>
        <v>Very Low</v>
      </c>
      <c r="J1001">
        <v>282</v>
      </c>
      <c r="K1001" t="str">
        <f t="shared" si="347"/>
        <v>Very Low</v>
      </c>
      <c r="L1001" t="s">
        <v>1755</v>
      </c>
      <c r="M1001">
        <v>45000</v>
      </c>
      <c r="N1001" t="str">
        <f t="shared" si="348"/>
        <v>Medium</v>
      </c>
      <c r="O1001">
        <v>30306268</v>
      </c>
      <c r="P1001" t="str">
        <f t="shared" si="349"/>
        <v>Average</v>
      </c>
      <c r="Q1001" t="s">
        <v>305</v>
      </c>
      <c r="R1001" t="str">
        <f t="shared" si="350"/>
        <v>Action</v>
      </c>
      <c r="S1001">
        <f t="shared" si="351"/>
        <v>3</v>
      </c>
      <c r="T1001" t="s">
        <v>5304</v>
      </c>
      <c r="U1001" t="s">
        <v>5305</v>
      </c>
      <c r="V1001">
        <v>62981</v>
      </c>
      <c r="W1001" t="str">
        <f t="shared" si="352"/>
        <v>Medium</v>
      </c>
      <c r="X1001">
        <v>58528</v>
      </c>
      <c r="Y1001" t="str">
        <f t="shared" si="353"/>
        <v>High</v>
      </c>
      <c r="Z1001" t="s">
        <v>5306</v>
      </c>
      <c r="AA1001">
        <v>0</v>
      </c>
      <c r="AB1001" t="str">
        <f t="shared" si="354"/>
        <v>Symbolic Poster</v>
      </c>
      <c r="AC1001" t="s">
        <v>5307</v>
      </c>
      <c r="AD1001" t="s">
        <v>5308</v>
      </c>
      <c r="AE1001">
        <v>84</v>
      </c>
      <c r="AF1001" t="str">
        <f t="shared" si="355"/>
        <v>Very Low</v>
      </c>
      <c r="AG1001" t="s">
        <v>9</v>
      </c>
      <c r="AH1001" t="s">
        <v>1436</v>
      </c>
      <c r="AI1001" t="s">
        <v>556</v>
      </c>
      <c r="AJ1001" t="str">
        <f t="shared" si="356"/>
        <v>Adult</v>
      </c>
      <c r="AK1001">
        <v>50000000</v>
      </c>
      <c r="AL1001" t="str">
        <f t="shared" si="357"/>
        <v>Medium Budget</v>
      </c>
      <c r="AM1001">
        <v>1995</v>
      </c>
      <c r="AN1001">
        <f t="shared" si="358"/>
        <v>30</v>
      </c>
      <c r="AO1001" t="str">
        <f t="shared" si="359"/>
        <v>Old Classic</v>
      </c>
      <c r="AP1001">
        <v>13000</v>
      </c>
      <c r="AQ1001" t="str">
        <f t="shared" si="360"/>
        <v>Medium</v>
      </c>
      <c r="AR1001">
        <v>6.3</v>
      </c>
      <c r="AS1001" t="str">
        <f t="shared" si="361"/>
        <v>Average</v>
      </c>
      <c r="AT1001">
        <v>1.85</v>
      </c>
      <c r="AU1001" t="str">
        <f t="shared" si="362"/>
        <v>HDTV / Widescreen</v>
      </c>
      <c r="AV1001">
        <v>0</v>
      </c>
      <c r="AW1001" t="str">
        <f t="shared" si="363"/>
        <v>Very Low</v>
      </c>
    </row>
    <row r="1002" spans="1:49" x14ac:dyDescent="0.3">
      <c r="A1002" t="s">
        <v>0</v>
      </c>
      <c r="B1002" t="s">
        <v>5309</v>
      </c>
      <c r="C1002">
        <v>209</v>
      </c>
      <c r="D1002" t="str">
        <f t="shared" si="343"/>
        <v>Medium</v>
      </c>
      <c r="E1002">
        <v>131</v>
      </c>
      <c r="F1002" t="str">
        <f t="shared" si="344"/>
        <v>2h 11m</v>
      </c>
      <c r="G1002" t="str">
        <f t="shared" si="345"/>
        <v>Long Movie</v>
      </c>
      <c r="H1002">
        <v>73</v>
      </c>
      <c r="I1002" t="str">
        <f t="shared" si="346"/>
        <v>Very Low</v>
      </c>
      <c r="J1002">
        <v>163</v>
      </c>
      <c r="K1002" t="str">
        <f t="shared" si="347"/>
        <v>Very Low</v>
      </c>
      <c r="L1002" t="s">
        <v>5310</v>
      </c>
      <c r="M1002">
        <v>879</v>
      </c>
      <c r="N1002" t="str">
        <f t="shared" si="348"/>
        <v>Low</v>
      </c>
      <c r="O1002">
        <v>27667947</v>
      </c>
      <c r="P1002" t="str">
        <f t="shared" si="349"/>
        <v>Average</v>
      </c>
      <c r="Q1002" t="s">
        <v>2096</v>
      </c>
      <c r="R1002" t="str">
        <f t="shared" si="350"/>
        <v>Crime</v>
      </c>
      <c r="S1002">
        <f t="shared" si="351"/>
        <v>3</v>
      </c>
      <c r="T1002" t="s">
        <v>2383</v>
      </c>
      <c r="U1002" t="s">
        <v>5311</v>
      </c>
      <c r="V1002">
        <v>86374</v>
      </c>
      <c r="W1002" t="str">
        <f t="shared" si="352"/>
        <v>Medium</v>
      </c>
      <c r="X1002">
        <v>1344</v>
      </c>
      <c r="Y1002" t="str">
        <f t="shared" si="353"/>
        <v>Low</v>
      </c>
      <c r="Z1002" t="s">
        <v>5312</v>
      </c>
      <c r="AA1002">
        <v>0</v>
      </c>
      <c r="AB1002" t="str">
        <f t="shared" si="354"/>
        <v>Symbolic Poster</v>
      </c>
      <c r="AC1002" t="s">
        <v>5313</v>
      </c>
      <c r="AD1002" t="s">
        <v>5314</v>
      </c>
      <c r="AE1002">
        <v>392</v>
      </c>
      <c r="AF1002" t="str">
        <f t="shared" si="355"/>
        <v>Very Low</v>
      </c>
      <c r="AG1002" t="s">
        <v>9</v>
      </c>
      <c r="AH1002" t="s">
        <v>28</v>
      </c>
      <c r="AI1002" t="s">
        <v>556</v>
      </c>
      <c r="AJ1002" t="str">
        <f t="shared" si="356"/>
        <v>Adult</v>
      </c>
      <c r="AK1002">
        <v>50000000</v>
      </c>
      <c r="AL1002" t="str">
        <f t="shared" si="357"/>
        <v>Medium Budget</v>
      </c>
      <c r="AM1002">
        <v>2007</v>
      </c>
      <c r="AN1002">
        <f t="shared" si="358"/>
        <v>18</v>
      </c>
      <c r="AO1002" t="str">
        <f t="shared" si="359"/>
        <v>Old Classic</v>
      </c>
      <c r="AP1002">
        <v>184</v>
      </c>
      <c r="AQ1002" t="str">
        <f t="shared" si="360"/>
        <v>Very Low</v>
      </c>
      <c r="AR1002">
        <v>6.2</v>
      </c>
      <c r="AS1002" t="str">
        <f t="shared" si="361"/>
        <v>Average</v>
      </c>
      <c r="AT1002">
        <v>2.35</v>
      </c>
      <c r="AU1002" t="str">
        <f t="shared" si="362"/>
        <v>Cinematic Widescreen</v>
      </c>
      <c r="AV1002">
        <v>3000</v>
      </c>
      <c r="AW1002" t="str">
        <f t="shared" si="363"/>
        <v>Low</v>
      </c>
    </row>
    <row r="1003" spans="1:49" x14ac:dyDescent="0.3">
      <c r="A1003" t="s">
        <v>0</v>
      </c>
      <c r="B1003" t="s">
        <v>3862</v>
      </c>
      <c r="C1003">
        <v>99</v>
      </c>
      <c r="D1003" t="str">
        <f t="shared" si="343"/>
        <v>Low</v>
      </c>
      <c r="E1003">
        <v>95</v>
      </c>
      <c r="F1003" t="str">
        <f t="shared" si="344"/>
        <v>1h 35m</v>
      </c>
      <c r="G1003" t="str">
        <f t="shared" si="345"/>
        <v>Standard Movie</v>
      </c>
      <c r="H1003">
        <v>0</v>
      </c>
      <c r="I1003" t="str">
        <f t="shared" si="346"/>
        <v>Very Low</v>
      </c>
      <c r="J1003">
        <v>323</v>
      </c>
      <c r="K1003" t="str">
        <f t="shared" si="347"/>
        <v>Very Low</v>
      </c>
      <c r="L1003" t="s">
        <v>5315</v>
      </c>
      <c r="M1003">
        <v>13000</v>
      </c>
      <c r="N1003" t="str">
        <f t="shared" si="348"/>
        <v>Medium</v>
      </c>
      <c r="O1003">
        <v>27067160</v>
      </c>
      <c r="P1003" t="str">
        <f t="shared" si="349"/>
        <v>Average</v>
      </c>
      <c r="Q1003" t="s">
        <v>1386</v>
      </c>
      <c r="R1003" t="str">
        <f t="shared" si="350"/>
        <v>Comedy</v>
      </c>
      <c r="S1003">
        <f t="shared" si="351"/>
        <v>3</v>
      </c>
      <c r="T1003" t="s">
        <v>948</v>
      </c>
      <c r="U1003" t="s">
        <v>5316</v>
      </c>
      <c r="V1003">
        <v>18404</v>
      </c>
      <c r="W1003" t="str">
        <f t="shared" si="352"/>
        <v>Low</v>
      </c>
      <c r="X1003">
        <v>14706</v>
      </c>
      <c r="Y1003" t="str">
        <f t="shared" si="353"/>
        <v>Medium</v>
      </c>
      <c r="Z1003" t="s">
        <v>5317</v>
      </c>
      <c r="AA1003">
        <v>1</v>
      </c>
      <c r="AB1003" t="str">
        <f t="shared" si="354"/>
        <v>Solo Star Poster</v>
      </c>
      <c r="AC1003" t="s">
        <v>5318</v>
      </c>
      <c r="AD1003" t="s">
        <v>5319</v>
      </c>
      <c r="AE1003">
        <v>150</v>
      </c>
      <c r="AF1003" t="str">
        <f t="shared" si="355"/>
        <v>Very Low</v>
      </c>
      <c r="AG1003" t="s">
        <v>9</v>
      </c>
      <c r="AH1003" t="s">
        <v>10</v>
      </c>
      <c r="AI1003" t="s">
        <v>556</v>
      </c>
      <c r="AJ1003" t="str">
        <f t="shared" si="356"/>
        <v>Adult</v>
      </c>
      <c r="AK1003">
        <v>50000000</v>
      </c>
      <c r="AL1003" t="str">
        <f t="shared" si="357"/>
        <v>Medium Budget</v>
      </c>
      <c r="AM1003">
        <v>1999</v>
      </c>
      <c r="AN1003">
        <f t="shared" si="358"/>
        <v>26</v>
      </c>
      <c r="AO1003" t="str">
        <f t="shared" si="359"/>
        <v>Old Classic</v>
      </c>
      <c r="AP1003">
        <v>559</v>
      </c>
      <c r="AQ1003" t="str">
        <f t="shared" si="360"/>
        <v>Very Low</v>
      </c>
      <c r="AR1003">
        <v>5.9</v>
      </c>
      <c r="AS1003" t="str">
        <f t="shared" si="361"/>
        <v>Below Average</v>
      </c>
      <c r="AT1003">
        <v>1.85</v>
      </c>
      <c r="AU1003" t="str">
        <f t="shared" si="362"/>
        <v>HDTV / Widescreen</v>
      </c>
      <c r="AV1003">
        <v>0</v>
      </c>
      <c r="AW1003" t="str">
        <f t="shared" si="363"/>
        <v>Very Low</v>
      </c>
    </row>
    <row r="1004" spans="1:49" x14ac:dyDescent="0.3">
      <c r="A1004" t="s">
        <v>0</v>
      </c>
      <c r="B1004" t="s">
        <v>5320</v>
      </c>
      <c r="C1004">
        <v>298</v>
      </c>
      <c r="D1004" t="str">
        <f t="shared" si="343"/>
        <v>Medium</v>
      </c>
      <c r="E1004">
        <v>125</v>
      </c>
      <c r="F1004" t="str">
        <f t="shared" si="344"/>
        <v>2h 5m</v>
      </c>
      <c r="G1004" t="str">
        <f t="shared" si="345"/>
        <v>Long Movie</v>
      </c>
      <c r="H1004">
        <v>487</v>
      </c>
      <c r="I1004" t="str">
        <f t="shared" si="346"/>
        <v>Very Low</v>
      </c>
      <c r="J1004">
        <v>201</v>
      </c>
      <c r="K1004" t="str">
        <f t="shared" si="347"/>
        <v>Very Low</v>
      </c>
      <c r="L1004" t="s">
        <v>5067</v>
      </c>
      <c r="M1004">
        <v>430</v>
      </c>
      <c r="N1004" t="str">
        <f t="shared" si="348"/>
        <v>Low</v>
      </c>
      <c r="O1004">
        <v>26616999</v>
      </c>
      <c r="P1004" t="str">
        <f t="shared" si="349"/>
        <v>Average</v>
      </c>
      <c r="Q1004" t="s">
        <v>1646</v>
      </c>
      <c r="R1004" t="str">
        <f t="shared" si="350"/>
        <v>Action</v>
      </c>
      <c r="S1004">
        <f t="shared" si="351"/>
        <v>5</v>
      </c>
      <c r="T1004" t="s">
        <v>5321</v>
      </c>
      <c r="U1004" t="s">
        <v>5322</v>
      </c>
      <c r="V1004">
        <v>92461</v>
      </c>
      <c r="W1004" t="str">
        <f t="shared" si="352"/>
        <v>Medium</v>
      </c>
      <c r="X1004">
        <v>1300</v>
      </c>
      <c r="Y1004" t="str">
        <f t="shared" si="353"/>
        <v>Low</v>
      </c>
      <c r="Z1004" t="s">
        <v>5323</v>
      </c>
      <c r="AA1004">
        <v>3</v>
      </c>
      <c r="AB1004" t="str">
        <f t="shared" si="354"/>
        <v>Duo/Trio Poster</v>
      </c>
      <c r="AC1004" t="s">
        <v>5324</v>
      </c>
      <c r="AD1004" t="s">
        <v>5325</v>
      </c>
      <c r="AE1004">
        <v>347</v>
      </c>
      <c r="AF1004" t="str">
        <f t="shared" si="355"/>
        <v>Very Low</v>
      </c>
      <c r="AG1004" t="s">
        <v>9</v>
      </c>
      <c r="AH1004" t="s">
        <v>10</v>
      </c>
      <c r="AI1004" t="s">
        <v>11</v>
      </c>
      <c r="AJ1004" t="str">
        <f t="shared" si="356"/>
        <v>Teen</v>
      </c>
      <c r="AK1004">
        <v>40000000</v>
      </c>
      <c r="AL1004" t="str">
        <f t="shared" si="357"/>
        <v>Medium Budget</v>
      </c>
      <c r="AM1004">
        <v>2013</v>
      </c>
      <c r="AN1004">
        <f t="shared" si="358"/>
        <v>12</v>
      </c>
      <c r="AO1004" t="str">
        <f t="shared" si="359"/>
        <v>Modern Classic</v>
      </c>
      <c r="AP1004">
        <v>329</v>
      </c>
      <c r="AQ1004" t="str">
        <f t="shared" si="360"/>
        <v>Very Low</v>
      </c>
      <c r="AR1004">
        <v>5.9</v>
      </c>
      <c r="AS1004" t="str">
        <f t="shared" si="361"/>
        <v>Below Average</v>
      </c>
      <c r="AT1004">
        <v>2.35</v>
      </c>
      <c r="AU1004" t="str">
        <f t="shared" si="362"/>
        <v>Cinematic Widescreen</v>
      </c>
      <c r="AV1004">
        <v>43000</v>
      </c>
      <c r="AW1004" t="str">
        <f t="shared" si="363"/>
        <v>Medium</v>
      </c>
    </row>
    <row r="1005" spans="1:49" x14ac:dyDescent="0.3">
      <c r="A1005" t="s">
        <v>0</v>
      </c>
      <c r="B1005" t="s">
        <v>1282</v>
      </c>
      <c r="C1005">
        <v>131</v>
      </c>
      <c r="D1005" t="str">
        <f t="shared" si="343"/>
        <v>Low</v>
      </c>
      <c r="E1005">
        <v>98</v>
      </c>
      <c r="F1005" t="str">
        <f t="shared" si="344"/>
        <v>1h 38m</v>
      </c>
      <c r="G1005" t="str">
        <f t="shared" si="345"/>
        <v>Standard Movie</v>
      </c>
      <c r="H1005">
        <v>323</v>
      </c>
      <c r="I1005" t="str">
        <f t="shared" si="346"/>
        <v>Very Low</v>
      </c>
      <c r="J1005">
        <v>511</v>
      </c>
      <c r="K1005" t="str">
        <f t="shared" si="347"/>
        <v>Very Low</v>
      </c>
      <c r="L1005" t="s">
        <v>5326</v>
      </c>
      <c r="M1005">
        <v>933</v>
      </c>
      <c r="N1005" t="str">
        <f t="shared" si="348"/>
        <v>Low</v>
      </c>
      <c r="O1005">
        <v>26536120</v>
      </c>
      <c r="P1005" t="str">
        <f t="shared" si="349"/>
        <v>Average</v>
      </c>
      <c r="Q1005" t="s">
        <v>1091</v>
      </c>
      <c r="R1005" t="str">
        <f t="shared" si="350"/>
        <v>Action</v>
      </c>
      <c r="S1005">
        <f t="shared" si="351"/>
        <v>5</v>
      </c>
      <c r="T1005" t="s">
        <v>1663</v>
      </c>
      <c r="U1005" t="s">
        <v>5327</v>
      </c>
      <c r="V1005">
        <v>49926</v>
      </c>
      <c r="W1005" t="str">
        <f t="shared" si="352"/>
        <v>Low</v>
      </c>
      <c r="X1005">
        <v>3357</v>
      </c>
      <c r="Y1005" t="str">
        <f t="shared" si="353"/>
        <v>Low</v>
      </c>
      <c r="Z1005" t="s">
        <v>5328</v>
      </c>
      <c r="AA1005">
        <v>0</v>
      </c>
      <c r="AB1005" t="str">
        <f t="shared" si="354"/>
        <v>Symbolic Poster</v>
      </c>
      <c r="AC1005" t="s">
        <v>5329</v>
      </c>
      <c r="AD1005" t="s">
        <v>5330</v>
      </c>
      <c r="AE1005">
        <v>286</v>
      </c>
      <c r="AF1005" t="str">
        <f t="shared" si="355"/>
        <v>Very Low</v>
      </c>
      <c r="AG1005" t="s">
        <v>9</v>
      </c>
      <c r="AH1005" t="s">
        <v>738</v>
      </c>
      <c r="AI1005" t="s">
        <v>556</v>
      </c>
      <c r="AJ1005" t="str">
        <f t="shared" si="356"/>
        <v>Adult</v>
      </c>
      <c r="AK1005">
        <v>50000000</v>
      </c>
      <c r="AL1005" t="str">
        <f t="shared" si="357"/>
        <v>Medium Budget</v>
      </c>
      <c r="AM1005">
        <v>2003</v>
      </c>
      <c r="AN1005">
        <f t="shared" si="358"/>
        <v>22</v>
      </c>
      <c r="AO1005" t="str">
        <f t="shared" si="359"/>
        <v>Old Classic</v>
      </c>
      <c r="AP1005">
        <v>631</v>
      </c>
      <c r="AQ1005" t="str">
        <f t="shared" si="360"/>
        <v>Very Low</v>
      </c>
      <c r="AR1005">
        <v>6.5</v>
      </c>
      <c r="AS1005" t="str">
        <f t="shared" si="361"/>
        <v>Average</v>
      </c>
      <c r="AT1005">
        <v>2.35</v>
      </c>
      <c r="AU1005" t="str">
        <f t="shared" si="362"/>
        <v>Cinematic Widescreen</v>
      </c>
      <c r="AV1005">
        <v>0</v>
      </c>
      <c r="AW1005" t="str">
        <f t="shared" si="363"/>
        <v>Very Low</v>
      </c>
    </row>
    <row r="1006" spans="1:49" x14ac:dyDescent="0.3">
      <c r="A1006" t="s">
        <v>0</v>
      </c>
      <c r="B1006" t="s">
        <v>3665</v>
      </c>
      <c r="C1006">
        <v>146</v>
      </c>
      <c r="D1006" t="str">
        <f t="shared" si="343"/>
        <v>Low</v>
      </c>
      <c r="E1006">
        <v>110</v>
      </c>
      <c r="F1006" t="str">
        <f t="shared" si="344"/>
        <v>1h 50m</v>
      </c>
      <c r="G1006" t="str">
        <f t="shared" si="345"/>
        <v>Standard Movie</v>
      </c>
      <c r="H1006">
        <v>16000</v>
      </c>
      <c r="I1006" t="str">
        <f t="shared" si="346"/>
        <v>Medium</v>
      </c>
      <c r="J1006">
        <v>581</v>
      </c>
      <c r="K1006" t="str">
        <f t="shared" si="347"/>
        <v>Very Low</v>
      </c>
      <c r="L1006" t="s">
        <v>3951</v>
      </c>
      <c r="M1006">
        <v>16000</v>
      </c>
      <c r="N1006" t="str">
        <f t="shared" si="348"/>
        <v>Medium</v>
      </c>
      <c r="O1006">
        <v>26199517</v>
      </c>
      <c r="P1006" t="str">
        <f t="shared" si="349"/>
        <v>Average</v>
      </c>
      <c r="Q1006" t="s">
        <v>1091</v>
      </c>
      <c r="R1006" t="str">
        <f t="shared" si="350"/>
        <v>Action</v>
      </c>
      <c r="S1006">
        <f t="shared" si="351"/>
        <v>5</v>
      </c>
      <c r="T1006" t="s">
        <v>3665</v>
      </c>
      <c r="U1006" t="s">
        <v>5331</v>
      </c>
      <c r="V1006">
        <v>34356</v>
      </c>
      <c r="W1006" t="str">
        <f t="shared" si="352"/>
        <v>Low</v>
      </c>
      <c r="X1006">
        <v>18635</v>
      </c>
      <c r="Y1006" t="str">
        <f t="shared" si="353"/>
        <v>Medium</v>
      </c>
      <c r="Z1006" t="s">
        <v>5332</v>
      </c>
      <c r="AA1006">
        <v>1</v>
      </c>
      <c r="AB1006" t="str">
        <f t="shared" si="354"/>
        <v>Solo Star Poster</v>
      </c>
      <c r="AC1006" t="s">
        <v>5333</v>
      </c>
      <c r="AD1006" t="s">
        <v>5334</v>
      </c>
      <c r="AE1006">
        <v>260</v>
      </c>
      <c r="AF1006" t="str">
        <f t="shared" si="355"/>
        <v>Very Low</v>
      </c>
      <c r="AG1006" t="s">
        <v>9</v>
      </c>
      <c r="AH1006" t="s">
        <v>10</v>
      </c>
      <c r="AI1006" t="s">
        <v>556</v>
      </c>
      <c r="AJ1006" t="str">
        <f t="shared" si="356"/>
        <v>Adult</v>
      </c>
      <c r="AK1006">
        <v>50000000</v>
      </c>
      <c r="AL1006" t="str">
        <f t="shared" si="357"/>
        <v>Medium Budget</v>
      </c>
      <c r="AM1006">
        <v>2002</v>
      </c>
      <c r="AN1006">
        <f t="shared" si="358"/>
        <v>23</v>
      </c>
      <c r="AO1006" t="str">
        <f t="shared" si="359"/>
        <v>Old Classic</v>
      </c>
      <c r="AP1006">
        <v>1000</v>
      </c>
      <c r="AQ1006" t="str">
        <f t="shared" si="360"/>
        <v>Very Low</v>
      </c>
      <c r="AR1006">
        <v>6.4</v>
      </c>
      <c r="AS1006" t="str">
        <f t="shared" si="361"/>
        <v>Average</v>
      </c>
      <c r="AT1006">
        <v>2.35</v>
      </c>
      <c r="AU1006" t="str">
        <f t="shared" si="362"/>
        <v>Cinematic Widescreen</v>
      </c>
      <c r="AV1006">
        <v>705</v>
      </c>
      <c r="AW1006" t="str">
        <f t="shared" si="363"/>
        <v>Very Low</v>
      </c>
    </row>
    <row r="1007" spans="1:49" x14ac:dyDescent="0.3">
      <c r="A1007" t="s">
        <v>0</v>
      </c>
      <c r="B1007" t="s">
        <v>1818</v>
      </c>
      <c r="C1007">
        <v>245</v>
      </c>
      <c r="D1007" t="str">
        <f t="shared" si="343"/>
        <v>Medium</v>
      </c>
      <c r="E1007">
        <v>118</v>
      </c>
      <c r="F1007" t="str">
        <f t="shared" si="344"/>
        <v>1h 58m</v>
      </c>
      <c r="G1007" t="str">
        <f t="shared" si="345"/>
        <v>Standard Movie</v>
      </c>
      <c r="H1007">
        <v>670</v>
      </c>
      <c r="I1007" t="str">
        <f t="shared" si="346"/>
        <v>Very Low</v>
      </c>
      <c r="J1007">
        <v>294</v>
      </c>
      <c r="K1007" t="str">
        <f t="shared" si="347"/>
        <v>Very Low</v>
      </c>
      <c r="L1007" t="s">
        <v>3094</v>
      </c>
      <c r="M1007">
        <v>6000</v>
      </c>
      <c r="N1007" t="str">
        <f t="shared" si="348"/>
        <v>Low</v>
      </c>
      <c r="O1007">
        <v>25450527</v>
      </c>
      <c r="P1007" t="str">
        <f t="shared" si="349"/>
        <v>Average</v>
      </c>
      <c r="Q1007" t="s">
        <v>1091</v>
      </c>
      <c r="R1007" t="str">
        <f t="shared" si="350"/>
        <v>Action</v>
      </c>
      <c r="S1007">
        <f t="shared" si="351"/>
        <v>5</v>
      </c>
      <c r="T1007" t="s">
        <v>179</v>
      </c>
      <c r="U1007" t="s">
        <v>5335</v>
      </c>
      <c r="V1007">
        <v>80196</v>
      </c>
      <c r="W1007" t="str">
        <f t="shared" si="352"/>
        <v>Medium</v>
      </c>
      <c r="X1007">
        <v>7654</v>
      </c>
      <c r="Y1007" t="str">
        <f t="shared" si="353"/>
        <v>Low</v>
      </c>
      <c r="Z1007" t="s">
        <v>825</v>
      </c>
      <c r="AA1007">
        <v>0</v>
      </c>
      <c r="AB1007" t="str">
        <f t="shared" si="354"/>
        <v>Symbolic Poster</v>
      </c>
      <c r="AC1007" t="s">
        <v>5336</v>
      </c>
      <c r="AD1007" t="s">
        <v>5337</v>
      </c>
      <c r="AE1007">
        <v>190</v>
      </c>
      <c r="AF1007" t="str">
        <f t="shared" si="355"/>
        <v>Very Low</v>
      </c>
      <c r="AG1007" t="s">
        <v>9</v>
      </c>
      <c r="AH1007" t="s">
        <v>10</v>
      </c>
      <c r="AI1007" t="s">
        <v>556</v>
      </c>
      <c r="AJ1007" t="str">
        <f t="shared" si="356"/>
        <v>Adult</v>
      </c>
      <c r="AK1007">
        <v>50000000</v>
      </c>
      <c r="AL1007" t="str">
        <f t="shared" si="357"/>
        <v>Medium Budget</v>
      </c>
      <c r="AM1007">
        <v>2009</v>
      </c>
      <c r="AN1007">
        <f t="shared" si="358"/>
        <v>16</v>
      </c>
      <c r="AO1007" t="str">
        <f t="shared" si="359"/>
        <v>Old Classic</v>
      </c>
      <c r="AP1007">
        <v>450</v>
      </c>
      <c r="AQ1007" t="str">
        <f t="shared" si="360"/>
        <v>Very Low</v>
      </c>
      <c r="AR1007">
        <v>6.5</v>
      </c>
      <c r="AS1007" t="str">
        <f t="shared" si="361"/>
        <v>Average</v>
      </c>
      <c r="AT1007">
        <v>2.35</v>
      </c>
      <c r="AU1007" t="str">
        <f t="shared" si="362"/>
        <v>Cinematic Widescreen</v>
      </c>
      <c r="AV1007">
        <v>0</v>
      </c>
      <c r="AW1007" t="str">
        <f t="shared" si="363"/>
        <v>Very Low</v>
      </c>
    </row>
    <row r="1008" spans="1:49" x14ac:dyDescent="0.3">
      <c r="A1008" t="s">
        <v>0</v>
      </c>
      <c r="B1008" t="s">
        <v>5338</v>
      </c>
      <c r="C1008">
        <v>104</v>
      </c>
      <c r="D1008" t="str">
        <f t="shared" si="343"/>
        <v>Low</v>
      </c>
      <c r="E1008">
        <v>101</v>
      </c>
      <c r="F1008" t="str">
        <f t="shared" si="344"/>
        <v>1h 41m</v>
      </c>
      <c r="G1008" t="str">
        <f t="shared" si="345"/>
        <v>Standard Movie</v>
      </c>
      <c r="H1008">
        <v>0</v>
      </c>
      <c r="I1008" t="str">
        <f t="shared" si="346"/>
        <v>Very Low</v>
      </c>
      <c r="J1008">
        <v>764</v>
      </c>
      <c r="K1008" t="str">
        <f t="shared" si="347"/>
        <v>Very Low</v>
      </c>
      <c r="L1008" t="s">
        <v>5339</v>
      </c>
      <c r="M1008">
        <v>12000</v>
      </c>
      <c r="N1008" t="str">
        <f t="shared" si="348"/>
        <v>Medium</v>
      </c>
      <c r="O1008">
        <v>25407250</v>
      </c>
      <c r="P1008" t="str">
        <f t="shared" si="349"/>
        <v>Average</v>
      </c>
      <c r="Q1008" t="s">
        <v>198</v>
      </c>
      <c r="R1008" t="str">
        <f t="shared" si="350"/>
        <v>Action</v>
      </c>
      <c r="S1008">
        <f t="shared" si="351"/>
        <v>4</v>
      </c>
      <c r="T1008" t="s">
        <v>243</v>
      </c>
      <c r="U1008" t="s">
        <v>5340</v>
      </c>
      <c r="V1008">
        <v>54021</v>
      </c>
      <c r="W1008" t="str">
        <f t="shared" si="352"/>
        <v>Medium</v>
      </c>
      <c r="X1008">
        <v>15935</v>
      </c>
      <c r="Y1008" t="str">
        <f t="shared" si="353"/>
        <v>Medium</v>
      </c>
      <c r="Z1008" t="s">
        <v>5341</v>
      </c>
      <c r="AA1008">
        <v>0</v>
      </c>
      <c r="AB1008" t="str">
        <f t="shared" si="354"/>
        <v>Symbolic Poster</v>
      </c>
      <c r="AC1008" t="s">
        <v>5342</v>
      </c>
      <c r="AD1008" t="s">
        <v>5343</v>
      </c>
      <c r="AE1008">
        <v>227</v>
      </c>
      <c r="AF1008" t="str">
        <f t="shared" si="355"/>
        <v>Very Low</v>
      </c>
      <c r="AG1008" t="s">
        <v>9</v>
      </c>
      <c r="AH1008" t="s">
        <v>10</v>
      </c>
      <c r="AI1008" t="s">
        <v>556</v>
      </c>
      <c r="AJ1008" t="str">
        <f t="shared" si="356"/>
        <v>Adult</v>
      </c>
      <c r="AK1008">
        <v>50000000</v>
      </c>
      <c r="AL1008" t="str">
        <f t="shared" si="357"/>
        <v>Medium Budget</v>
      </c>
      <c r="AM1008">
        <v>1996</v>
      </c>
      <c r="AN1008">
        <f t="shared" si="358"/>
        <v>29</v>
      </c>
      <c r="AO1008" t="str">
        <f t="shared" si="359"/>
        <v>Old Classic</v>
      </c>
      <c r="AP1008">
        <v>898</v>
      </c>
      <c r="AQ1008" t="str">
        <f t="shared" si="360"/>
        <v>Very Low</v>
      </c>
      <c r="AR1008">
        <v>5.7</v>
      </c>
      <c r="AS1008" t="str">
        <f t="shared" si="361"/>
        <v>Below Average</v>
      </c>
      <c r="AT1008">
        <v>2.35</v>
      </c>
      <c r="AU1008" t="str">
        <f t="shared" si="362"/>
        <v>Cinematic Widescreen</v>
      </c>
      <c r="AV1008">
        <v>0</v>
      </c>
      <c r="AW1008" t="str">
        <f t="shared" si="363"/>
        <v>Very Low</v>
      </c>
    </row>
    <row r="1009" spans="1:49" x14ac:dyDescent="0.3">
      <c r="A1009" t="s">
        <v>0</v>
      </c>
      <c r="B1009" t="str">
        <f>B1008</f>
        <v>John Carpenter</v>
      </c>
      <c r="C1009">
        <v>4</v>
      </c>
      <c r="D1009" t="str">
        <f t="shared" si="343"/>
        <v>Very Low</v>
      </c>
      <c r="E1009">
        <v>60</v>
      </c>
      <c r="F1009" t="str">
        <f t="shared" si="344"/>
        <v>1h 0m</v>
      </c>
      <c r="G1009" t="str">
        <f t="shared" si="345"/>
        <v>Featurette</v>
      </c>
      <c r="H1009">
        <f>H1008</f>
        <v>0</v>
      </c>
      <c r="I1009" t="str">
        <f t="shared" si="346"/>
        <v>Very Low</v>
      </c>
      <c r="J1009">
        <v>398</v>
      </c>
      <c r="K1009" t="str">
        <f t="shared" si="347"/>
        <v>Very Low</v>
      </c>
      <c r="L1009" t="s">
        <v>5344</v>
      </c>
      <c r="M1009">
        <v>629</v>
      </c>
      <c r="N1009" t="str">
        <f t="shared" si="348"/>
        <v>Low</v>
      </c>
      <c r="O1009">
        <f>O1008</f>
        <v>25407250</v>
      </c>
      <c r="P1009" t="str">
        <f t="shared" si="349"/>
        <v>Average</v>
      </c>
      <c r="Q1009" t="s">
        <v>1895</v>
      </c>
      <c r="R1009" t="str">
        <f t="shared" si="350"/>
        <v>Drama</v>
      </c>
      <c r="S1009">
        <f t="shared" si="351"/>
        <v>3</v>
      </c>
      <c r="T1009" t="s">
        <v>5345</v>
      </c>
      <c r="U1009" t="s">
        <v>5346</v>
      </c>
      <c r="V1009">
        <v>7945</v>
      </c>
      <c r="W1009" t="str">
        <f t="shared" si="352"/>
        <v>Very Low</v>
      </c>
      <c r="X1009">
        <v>2758</v>
      </c>
      <c r="Y1009" t="str">
        <f t="shared" si="353"/>
        <v>Low</v>
      </c>
      <c r="Z1009" t="s">
        <v>5347</v>
      </c>
      <c r="AA1009">
        <v>2</v>
      </c>
      <c r="AB1009" t="str">
        <f t="shared" si="354"/>
        <v>Duo/Trio Poster</v>
      </c>
      <c r="AC1009" t="str">
        <f>AC1008</f>
        <v>escape|island|los angeles california|machismo|president's daughter</v>
      </c>
      <c r="AD1009" t="s">
        <v>5348</v>
      </c>
      <c r="AE1009">
        <v>22</v>
      </c>
      <c r="AF1009" t="str">
        <f t="shared" si="355"/>
        <v>Very Low</v>
      </c>
      <c r="AG1009" t="s">
        <v>9</v>
      </c>
      <c r="AH1009" t="s">
        <v>10</v>
      </c>
      <c r="AI1009" t="str">
        <f t="shared" ref="AI1009:AM1009" si="366">AI1008</f>
        <v>R</v>
      </c>
      <c r="AJ1009" t="str">
        <f t="shared" si="356"/>
        <v>Adult</v>
      </c>
      <c r="AK1009">
        <f t="shared" si="366"/>
        <v>50000000</v>
      </c>
      <c r="AL1009" t="str">
        <f t="shared" si="357"/>
        <v>Medium Budget</v>
      </c>
      <c r="AM1009">
        <f t="shared" si="366"/>
        <v>1996</v>
      </c>
      <c r="AN1009">
        <f t="shared" si="358"/>
        <v>29</v>
      </c>
      <c r="AO1009" t="str">
        <f t="shared" si="359"/>
        <v>Old Classic</v>
      </c>
      <c r="AP1009">
        <v>512</v>
      </c>
      <c r="AQ1009" t="str">
        <f t="shared" si="360"/>
        <v>Very Low</v>
      </c>
      <c r="AR1009">
        <v>7.5</v>
      </c>
      <c r="AS1009" t="str">
        <f t="shared" si="361"/>
        <v>Good</v>
      </c>
      <c r="AT1009">
        <v>16</v>
      </c>
      <c r="AU1009" t="str">
        <f t="shared" si="362"/>
        <v>Ultra Widescreen</v>
      </c>
      <c r="AV1009">
        <v>915</v>
      </c>
      <c r="AW1009" t="str">
        <f t="shared" si="363"/>
        <v>Very Low</v>
      </c>
    </row>
    <row r="1010" spans="1:49" x14ac:dyDescent="0.3">
      <c r="A1010" t="s">
        <v>0</v>
      </c>
      <c r="B1010" t="s">
        <v>575</v>
      </c>
      <c r="C1010">
        <v>162</v>
      </c>
      <c r="D1010" t="str">
        <f t="shared" si="343"/>
        <v>Low</v>
      </c>
      <c r="E1010">
        <v>90</v>
      </c>
      <c r="F1010" t="str">
        <f t="shared" si="344"/>
        <v>1h 30m</v>
      </c>
      <c r="G1010" t="str">
        <f t="shared" si="345"/>
        <v>Standard Movie</v>
      </c>
      <c r="H1010">
        <v>663</v>
      </c>
      <c r="I1010" t="str">
        <f t="shared" si="346"/>
        <v>Very Low</v>
      </c>
      <c r="J1010">
        <v>521</v>
      </c>
      <c r="K1010" t="str">
        <f t="shared" si="347"/>
        <v>Very Low</v>
      </c>
      <c r="L1010" t="s">
        <v>5326</v>
      </c>
      <c r="M1010">
        <v>14000</v>
      </c>
      <c r="N1010" t="str">
        <f t="shared" si="348"/>
        <v>Medium</v>
      </c>
      <c r="O1010">
        <v>23159305</v>
      </c>
      <c r="P1010" t="str">
        <f t="shared" si="349"/>
        <v>Average</v>
      </c>
      <c r="Q1010" t="s">
        <v>584</v>
      </c>
      <c r="R1010" t="str">
        <f t="shared" si="350"/>
        <v>Action</v>
      </c>
      <c r="S1010">
        <f t="shared" si="351"/>
        <v>7</v>
      </c>
      <c r="T1010" t="s">
        <v>308</v>
      </c>
      <c r="U1010" t="s">
        <v>5349</v>
      </c>
      <c r="V1010">
        <v>128455</v>
      </c>
      <c r="W1010" t="str">
        <f t="shared" si="352"/>
        <v>Medium</v>
      </c>
      <c r="X1010">
        <v>16358</v>
      </c>
      <c r="Y1010" t="str">
        <f t="shared" si="353"/>
        <v>Medium</v>
      </c>
      <c r="Z1010" t="s">
        <v>5350</v>
      </c>
      <c r="AA1010">
        <v>1</v>
      </c>
      <c r="AB1010" t="str">
        <f t="shared" si="354"/>
        <v>Solo Star Poster</v>
      </c>
      <c r="AC1010" t="s">
        <v>5351</v>
      </c>
      <c r="AD1010" t="s">
        <v>5352</v>
      </c>
      <c r="AE1010">
        <v>514</v>
      </c>
      <c r="AF1010" t="str">
        <f t="shared" si="355"/>
        <v>Low</v>
      </c>
      <c r="AG1010" t="s">
        <v>9</v>
      </c>
      <c r="AH1010" t="s">
        <v>10</v>
      </c>
      <c r="AI1010" t="s">
        <v>66</v>
      </c>
      <c r="AJ1010" t="str">
        <f t="shared" si="356"/>
        <v>Family</v>
      </c>
      <c r="AK1010">
        <v>70000000</v>
      </c>
      <c r="AL1010" t="str">
        <f t="shared" si="357"/>
        <v>Medium Budget</v>
      </c>
      <c r="AM1010">
        <v>1999</v>
      </c>
      <c r="AN1010">
        <f t="shared" si="358"/>
        <v>26</v>
      </c>
      <c r="AO1010" t="str">
        <f t="shared" si="359"/>
        <v>Old Classic</v>
      </c>
      <c r="AP1010">
        <v>631</v>
      </c>
      <c r="AQ1010" t="str">
        <f t="shared" si="360"/>
        <v>Very Low</v>
      </c>
      <c r="AR1010">
        <v>8</v>
      </c>
      <c r="AS1010" t="str">
        <f t="shared" si="361"/>
        <v>Excellent</v>
      </c>
      <c r="AT1010">
        <v>2.35</v>
      </c>
      <c r="AU1010" t="str">
        <f t="shared" si="362"/>
        <v>Cinematic Widescreen</v>
      </c>
      <c r="AV1010">
        <v>0</v>
      </c>
      <c r="AW1010" t="str">
        <f t="shared" si="363"/>
        <v>Very Low</v>
      </c>
    </row>
    <row r="1011" spans="1:49" x14ac:dyDescent="0.3">
      <c r="A1011" t="s">
        <v>0</v>
      </c>
      <c r="B1011" t="s">
        <v>5353</v>
      </c>
      <c r="C1011">
        <v>259</v>
      </c>
      <c r="D1011" t="str">
        <f t="shared" si="343"/>
        <v>Medium</v>
      </c>
      <c r="E1011">
        <v>119</v>
      </c>
      <c r="F1011" t="str">
        <f t="shared" si="344"/>
        <v>1h 59m</v>
      </c>
      <c r="G1011" t="str">
        <f t="shared" si="345"/>
        <v>Standard Movie</v>
      </c>
      <c r="H1011">
        <v>0</v>
      </c>
      <c r="I1011" t="str">
        <f t="shared" si="346"/>
        <v>Very Low</v>
      </c>
      <c r="J1011">
        <v>639</v>
      </c>
      <c r="K1011" t="str">
        <f t="shared" si="347"/>
        <v>Very Low</v>
      </c>
      <c r="L1011" t="s">
        <v>3951</v>
      </c>
      <c r="M1011">
        <v>13000</v>
      </c>
      <c r="N1011" t="str">
        <f t="shared" si="348"/>
        <v>Medium</v>
      </c>
      <c r="O1011">
        <v>24006726</v>
      </c>
      <c r="P1011" t="str">
        <f t="shared" si="349"/>
        <v>Average</v>
      </c>
      <c r="Q1011" t="s">
        <v>5354</v>
      </c>
      <c r="R1011" t="str">
        <f t="shared" si="350"/>
        <v>Adventure</v>
      </c>
      <c r="S1011">
        <f t="shared" si="351"/>
        <v>3</v>
      </c>
      <c r="T1011" t="s">
        <v>518</v>
      </c>
      <c r="U1011" t="s">
        <v>5355</v>
      </c>
      <c r="V1011">
        <v>139535</v>
      </c>
      <c r="W1011" t="str">
        <f t="shared" si="352"/>
        <v>Medium</v>
      </c>
      <c r="X1011">
        <v>15757</v>
      </c>
      <c r="Y1011" t="str">
        <f t="shared" si="353"/>
        <v>Medium</v>
      </c>
      <c r="Z1011" t="s">
        <v>4539</v>
      </c>
      <c r="AA1011">
        <v>8</v>
      </c>
      <c r="AB1011" t="str">
        <f t="shared" si="354"/>
        <v>Ensemble Poster</v>
      </c>
      <c r="AC1011" t="s">
        <v>5356</v>
      </c>
      <c r="AD1011" t="s">
        <v>5357</v>
      </c>
      <c r="AE1011">
        <v>632</v>
      </c>
      <c r="AF1011" t="str">
        <f t="shared" si="355"/>
        <v>Low</v>
      </c>
      <c r="AG1011" t="s">
        <v>9</v>
      </c>
      <c r="AH1011" t="s">
        <v>10</v>
      </c>
      <c r="AI1011" t="s">
        <v>556</v>
      </c>
      <c r="AJ1011" t="str">
        <f t="shared" si="356"/>
        <v>Adult</v>
      </c>
      <c r="AK1011">
        <v>50000000</v>
      </c>
      <c r="AL1011" t="str">
        <f t="shared" si="357"/>
        <v>Medium Budget</v>
      </c>
      <c r="AM1011">
        <v>2004</v>
      </c>
      <c r="AN1011">
        <f t="shared" si="358"/>
        <v>21</v>
      </c>
      <c r="AO1011" t="str">
        <f t="shared" si="359"/>
        <v>Old Classic</v>
      </c>
      <c r="AP1011">
        <v>1000</v>
      </c>
      <c r="AQ1011" t="str">
        <f t="shared" si="360"/>
        <v>Very Low</v>
      </c>
      <c r="AR1011">
        <v>7.3</v>
      </c>
      <c r="AS1011" t="str">
        <f t="shared" si="361"/>
        <v>Good</v>
      </c>
      <c r="AT1011">
        <v>2.35</v>
      </c>
      <c r="AU1011" t="str">
        <f t="shared" si="362"/>
        <v>Cinematic Widescreen</v>
      </c>
      <c r="AV1011">
        <v>0</v>
      </c>
      <c r="AW1011" t="str">
        <f t="shared" si="363"/>
        <v>Very Low</v>
      </c>
    </row>
    <row r="1012" spans="1:49" x14ac:dyDescent="0.3">
      <c r="A1012" t="s">
        <v>0</v>
      </c>
      <c r="B1012" t="s">
        <v>2267</v>
      </c>
      <c r="C1012">
        <v>79</v>
      </c>
      <c r="D1012" t="str">
        <f t="shared" si="343"/>
        <v>Low</v>
      </c>
      <c r="E1012">
        <v>139</v>
      </c>
      <c r="F1012" t="str">
        <f t="shared" si="344"/>
        <v>2h 19m</v>
      </c>
      <c r="G1012" t="str">
        <f t="shared" si="345"/>
        <v>Long Movie</v>
      </c>
      <c r="H1012">
        <v>378</v>
      </c>
      <c r="I1012" t="str">
        <f t="shared" si="346"/>
        <v>Very Low</v>
      </c>
      <c r="J1012">
        <v>303</v>
      </c>
      <c r="K1012" t="str">
        <f t="shared" si="347"/>
        <v>Very Low</v>
      </c>
      <c r="L1012" t="s">
        <v>5358</v>
      </c>
      <c r="M1012">
        <v>11000</v>
      </c>
      <c r="N1012" t="str">
        <f t="shared" si="348"/>
        <v>Medium</v>
      </c>
      <c r="O1012">
        <v>20389967</v>
      </c>
      <c r="P1012" t="str">
        <f t="shared" si="349"/>
        <v>Average</v>
      </c>
      <c r="Q1012" t="s">
        <v>5359</v>
      </c>
      <c r="R1012" t="str">
        <f t="shared" si="350"/>
        <v>Action</v>
      </c>
      <c r="S1012">
        <f t="shared" si="351"/>
        <v>5</v>
      </c>
      <c r="T1012" t="s">
        <v>631</v>
      </c>
      <c r="U1012" t="s">
        <v>5360</v>
      </c>
      <c r="V1012">
        <v>3077</v>
      </c>
      <c r="W1012" t="str">
        <f t="shared" si="352"/>
        <v>Very Low</v>
      </c>
      <c r="X1012">
        <v>12786</v>
      </c>
      <c r="Y1012" t="str">
        <f t="shared" si="353"/>
        <v>Medium</v>
      </c>
      <c r="Z1012" t="s">
        <v>5361</v>
      </c>
      <c r="AA1012">
        <v>1</v>
      </c>
      <c r="AB1012" t="str">
        <f t="shared" si="354"/>
        <v>Solo Star Poster</v>
      </c>
      <c r="AC1012" t="s">
        <v>5362</v>
      </c>
      <c r="AD1012" t="s">
        <v>5363</v>
      </c>
      <c r="AE1012">
        <v>47</v>
      </c>
      <c r="AF1012" t="str">
        <f t="shared" si="355"/>
        <v>Very Low</v>
      </c>
      <c r="AG1012" t="s">
        <v>9</v>
      </c>
      <c r="AH1012" t="s">
        <v>10</v>
      </c>
      <c r="AI1012" t="s">
        <v>556</v>
      </c>
      <c r="AJ1012" t="str">
        <f t="shared" si="356"/>
        <v>Adult</v>
      </c>
      <c r="AK1012">
        <v>50000000</v>
      </c>
      <c r="AL1012" t="str">
        <f t="shared" si="357"/>
        <v>Medium Budget</v>
      </c>
      <c r="AM1012">
        <v>2016</v>
      </c>
      <c r="AN1012">
        <f t="shared" si="358"/>
        <v>9</v>
      </c>
      <c r="AO1012" t="str">
        <f t="shared" si="359"/>
        <v>Modern Classic</v>
      </c>
      <c r="AP1012">
        <v>552</v>
      </c>
      <c r="AQ1012" t="str">
        <f t="shared" si="360"/>
        <v>Very Low</v>
      </c>
      <c r="AR1012">
        <v>6.7</v>
      </c>
      <c r="AS1012" t="str">
        <f t="shared" si="361"/>
        <v>Average</v>
      </c>
      <c r="AT1012">
        <v>1.85</v>
      </c>
      <c r="AU1012" t="str">
        <f t="shared" si="362"/>
        <v>HDTV / Widescreen</v>
      </c>
      <c r="AV1012">
        <v>10000</v>
      </c>
      <c r="AW1012" t="str">
        <f t="shared" si="363"/>
        <v>Low</v>
      </c>
    </row>
    <row r="1013" spans="1:49" x14ac:dyDescent="0.3">
      <c r="A1013" t="s">
        <v>0</v>
      </c>
      <c r="B1013" t="s">
        <v>4675</v>
      </c>
      <c r="C1013">
        <v>141</v>
      </c>
      <c r="D1013" t="str">
        <f t="shared" si="343"/>
        <v>Low</v>
      </c>
      <c r="E1013">
        <v>130</v>
      </c>
      <c r="F1013" t="str">
        <f t="shared" si="344"/>
        <v>2h 10m</v>
      </c>
      <c r="G1013" t="str">
        <f t="shared" si="345"/>
        <v>Long Movie</v>
      </c>
      <c r="H1013">
        <v>317</v>
      </c>
      <c r="I1013" t="str">
        <f t="shared" si="346"/>
        <v>Very Low</v>
      </c>
      <c r="J1013">
        <v>256</v>
      </c>
      <c r="K1013" t="str">
        <f t="shared" si="347"/>
        <v>Very Low</v>
      </c>
      <c r="L1013" t="s">
        <v>184</v>
      </c>
      <c r="M1013">
        <v>18000</v>
      </c>
      <c r="N1013" t="str">
        <f t="shared" si="348"/>
        <v>Medium</v>
      </c>
      <c r="O1013">
        <v>19593740</v>
      </c>
      <c r="P1013" t="str">
        <f t="shared" si="349"/>
        <v>Average</v>
      </c>
      <c r="Q1013" t="s">
        <v>2096</v>
      </c>
      <c r="R1013" t="str">
        <f t="shared" si="350"/>
        <v>Crime</v>
      </c>
      <c r="S1013">
        <f t="shared" si="351"/>
        <v>3</v>
      </c>
      <c r="T1013" t="s">
        <v>91</v>
      </c>
      <c r="U1013" t="s">
        <v>5364</v>
      </c>
      <c r="V1013">
        <v>88270</v>
      </c>
      <c r="W1013" t="str">
        <f t="shared" si="352"/>
        <v>Medium</v>
      </c>
      <c r="X1013">
        <v>32637</v>
      </c>
      <c r="Y1013" t="str">
        <f t="shared" si="353"/>
        <v>Medium</v>
      </c>
      <c r="Z1013" t="s">
        <v>896</v>
      </c>
      <c r="AA1013">
        <v>0</v>
      </c>
      <c r="AB1013" t="str">
        <f t="shared" si="354"/>
        <v>Symbolic Poster</v>
      </c>
      <c r="AC1013" t="s">
        <v>5365</v>
      </c>
      <c r="AD1013" t="s">
        <v>5366</v>
      </c>
      <c r="AE1013">
        <v>420</v>
      </c>
      <c r="AF1013" t="str">
        <f t="shared" si="355"/>
        <v>Very Low</v>
      </c>
      <c r="AG1013" t="s">
        <v>9</v>
      </c>
      <c r="AH1013" t="s">
        <v>10</v>
      </c>
      <c r="AI1013" t="s">
        <v>556</v>
      </c>
      <c r="AJ1013" t="str">
        <f t="shared" si="356"/>
        <v>Adult</v>
      </c>
      <c r="AK1013">
        <v>50000000</v>
      </c>
      <c r="AL1013" t="str">
        <f t="shared" si="357"/>
        <v>Medium Budget</v>
      </c>
      <c r="AM1013">
        <v>2003</v>
      </c>
      <c r="AN1013">
        <f t="shared" si="358"/>
        <v>22</v>
      </c>
      <c r="AO1013" t="str">
        <f t="shared" si="359"/>
        <v>Old Classic</v>
      </c>
      <c r="AP1013">
        <v>14000</v>
      </c>
      <c r="AQ1013" t="str">
        <f t="shared" si="360"/>
        <v>Medium</v>
      </c>
      <c r="AR1013">
        <v>7.5</v>
      </c>
      <c r="AS1013" t="str">
        <f t="shared" si="361"/>
        <v>Good</v>
      </c>
      <c r="AT1013">
        <v>2.35</v>
      </c>
      <c r="AU1013" t="str">
        <f t="shared" si="362"/>
        <v>Cinematic Widescreen</v>
      </c>
      <c r="AV1013">
        <v>0</v>
      </c>
      <c r="AW1013" t="str">
        <f t="shared" si="363"/>
        <v>Very Low</v>
      </c>
    </row>
    <row r="1014" spans="1:49" x14ac:dyDescent="0.3">
      <c r="A1014" t="s">
        <v>0</v>
      </c>
      <c r="B1014" t="s">
        <v>4408</v>
      </c>
      <c r="C1014">
        <v>59</v>
      </c>
      <c r="D1014" t="str">
        <f t="shared" si="343"/>
        <v>Low</v>
      </c>
      <c r="E1014">
        <v>100</v>
      </c>
      <c r="F1014" t="str">
        <f t="shared" si="344"/>
        <v>1h 40m</v>
      </c>
      <c r="G1014" t="str">
        <f t="shared" si="345"/>
        <v>Standard Movie</v>
      </c>
      <c r="H1014">
        <v>65</v>
      </c>
      <c r="I1014" t="str">
        <f t="shared" si="346"/>
        <v>Very Low</v>
      </c>
      <c r="J1014">
        <v>730</v>
      </c>
      <c r="K1014" t="str">
        <f t="shared" si="347"/>
        <v>Very Low</v>
      </c>
      <c r="L1014" t="s">
        <v>5367</v>
      </c>
      <c r="M1014">
        <v>1000</v>
      </c>
      <c r="N1014" t="str">
        <f t="shared" si="348"/>
        <v>Low</v>
      </c>
      <c r="O1014">
        <v>19118247</v>
      </c>
      <c r="P1014" t="str">
        <f t="shared" si="349"/>
        <v>Average</v>
      </c>
      <c r="Q1014" t="s">
        <v>2107</v>
      </c>
      <c r="R1014" t="str">
        <f t="shared" si="350"/>
        <v>Action</v>
      </c>
      <c r="S1014">
        <f t="shared" si="351"/>
        <v>2</v>
      </c>
      <c r="T1014" t="s">
        <v>3060</v>
      </c>
      <c r="U1014" t="s">
        <v>5368</v>
      </c>
      <c r="V1014">
        <v>19829</v>
      </c>
      <c r="W1014" t="str">
        <f t="shared" si="352"/>
        <v>Low</v>
      </c>
      <c r="X1014">
        <v>6171</v>
      </c>
      <c r="Y1014" t="str">
        <f t="shared" si="353"/>
        <v>Low</v>
      </c>
      <c r="Z1014" t="s">
        <v>842</v>
      </c>
      <c r="AA1014">
        <v>5</v>
      </c>
      <c r="AB1014" t="str">
        <f t="shared" si="354"/>
        <v>Ensemble Poster</v>
      </c>
      <c r="AC1014" t="s">
        <v>5369</v>
      </c>
      <c r="AD1014" t="s">
        <v>5370</v>
      </c>
      <c r="AE1014">
        <v>94</v>
      </c>
      <c r="AF1014" t="str">
        <f t="shared" si="355"/>
        <v>Very Low</v>
      </c>
      <c r="AG1014" t="s">
        <v>9</v>
      </c>
      <c r="AH1014" t="s">
        <v>10</v>
      </c>
      <c r="AI1014" t="s">
        <v>11</v>
      </c>
      <c r="AJ1014" t="str">
        <f t="shared" si="356"/>
        <v>Teen</v>
      </c>
      <c r="AK1014">
        <v>40000000</v>
      </c>
      <c r="AL1014" t="str">
        <f t="shared" si="357"/>
        <v>Medium Budget</v>
      </c>
      <c r="AM1014">
        <v>2005</v>
      </c>
      <c r="AN1014">
        <f t="shared" si="358"/>
        <v>20</v>
      </c>
      <c r="AO1014" t="str">
        <f t="shared" si="359"/>
        <v>Old Classic</v>
      </c>
      <c r="AP1014">
        <v>923</v>
      </c>
      <c r="AQ1014" t="str">
        <f t="shared" si="360"/>
        <v>Very Low</v>
      </c>
      <c r="AR1014">
        <v>5.4</v>
      </c>
      <c r="AS1014" t="str">
        <f t="shared" si="361"/>
        <v>Below Average</v>
      </c>
      <c r="AT1014">
        <v>2.35</v>
      </c>
      <c r="AU1014" t="str">
        <f t="shared" si="362"/>
        <v>Cinematic Widescreen</v>
      </c>
      <c r="AV1014">
        <v>779</v>
      </c>
      <c r="AW1014" t="str">
        <f t="shared" si="363"/>
        <v>Very Low</v>
      </c>
    </row>
    <row r="1015" spans="1:49" x14ac:dyDescent="0.3">
      <c r="A1015" t="s">
        <v>0</v>
      </c>
      <c r="B1015" t="s">
        <v>5099</v>
      </c>
      <c r="C1015">
        <v>236</v>
      </c>
      <c r="D1015" t="str">
        <f t="shared" si="343"/>
        <v>Medium</v>
      </c>
      <c r="E1015">
        <v>114</v>
      </c>
      <c r="F1015" t="str">
        <f t="shared" si="344"/>
        <v>1h 54m</v>
      </c>
      <c r="G1015" t="str">
        <f t="shared" si="345"/>
        <v>Standard Movie</v>
      </c>
      <c r="H1015">
        <v>174</v>
      </c>
      <c r="I1015" t="str">
        <f t="shared" si="346"/>
        <v>Very Low</v>
      </c>
      <c r="J1015">
        <v>655</v>
      </c>
      <c r="K1015" t="str">
        <f t="shared" si="347"/>
        <v>Very Low</v>
      </c>
      <c r="L1015" t="s">
        <v>300</v>
      </c>
      <c r="M1015">
        <v>14000</v>
      </c>
      <c r="N1015" t="str">
        <f t="shared" si="348"/>
        <v>Medium</v>
      </c>
      <c r="O1015">
        <v>26442251</v>
      </c>
      <c r="P1015" t="str">
        <f t="shared" si="349"/>
        <v>Average</v>
      </c>
      <c r="Q1015" t="s">
        <v>435</v>
      </c>
      <c r="R1015" t="str">
        <f t="shared" si="350"/>
        <v>Action</v>
      </c>
      <c r="S1015">
        <f t="shared" si="351"/>
        <v>4</v>
      </c>
      <c r="T1015" t="s">
        <v>199</v>
      </c>
      <c r="U1015" t="s">
        <v>5371</v>
      </c>
      <c r="V1015">
        <v>76010</v>
      </c>
      <c r="W1015" t="str">
        <f t="shared" si="352"/>
        <v>Medium</v>
      </c>
      <c r="X1015">
        <v>16992</v>
      </c>
      <c r="Y1015" t="str">
        <f t="shared" si="353"/>
        <v>Medium</v>
      </c>
      <c r="Z1015" t="s">
        <v>2254</v>
      </c>
      <c r="AA1015">
        <v>2</v>
      </c>
      <c r="AB1015" t="str">
        <f t="shared" si="354"/>
        <v>Duo/Trio Poster</v>
      </c>
      <c r="AC1015" t="s">
        <v>5372</v>
      </c>
      <c r="AD1015" t="s">
        <v>5373</v>
      </c>
      <c r="AE1015">
        <v>205</v>
      </c>
      <c r="AF1015" t="str">
        <f t="shared" si="355"/>
        <v>Very Low</v>
      </c>
      <c r="AG1015" t="s">
        <v>9</v>
      </c>
      <c r="AH1015" t="s">
        <v>10</v>
      </c>
      <c r="AI1015" t="s">
        <v>556</v>
      </c>
      <c r="AJ1015" t="str">
        <f t="shared" si="356"/>
        <v>Adult</v>
      </c>
      <c r="AK1015">
        <v>50000000</v>
      </c>
      <c r="AL1015" t="str">
        <f t="shared" si="357"/>
        <v>Medium Budget</v>
      </c>
      <c r="AM1015">
        <v>2015</v>
      </c>
      <c r="AN1015">
        <f t="shared" si="358"/>
        <v>10</v>
      </c>
      <c r="AO1015" t="str">
        <f t="shared" si="359"/>
        <v>Modern Classic</v>
      </c>
      <c r="AP1015">
        <v>988</v>
      </c>
      <c r="AQ1015" t="str">
        <f t="shared" si="360"/>
        <v>Very Low</v>
      </c>
      <c r="AR1015">
        <v>6.6</v>
      </c>
      <c r="AS1015" t="str">
        <f t="shared" si="361"/>
        <v>Average</v>
      </c>
      <c r="AT1015">
        <v>2.35</v>
      </c>
      <c r="AU1015" t="str">
        <f t="shared" si="362"/>
        <v>Cinematic Widescreen</v>
      </c>
      <c r="AV1015">
        <v>15000</v>
      </c>
      <c r="AW1015" t="str">
        <f t="shared" si="363"/>
        <v>Medium</v>
      </c>
    </row>
    <row r="1016" spans="1:49" x14ac:dyDescent="0.3">
      <c r="A1016" t="s">
        <v>0</v>
      </c>
      <c r="B1016" t="s">
        <v>5374</v>
      </c>
      <c r="C1016">
        <v>356</v>
      </c>
      <c r="D1016" t="str">
        <f t="shared" si="343"/>
        <v>Medium</v>
      </c>
      <c r="E1016">
        <v>96</v>
      </c>
      <c r="F1016" t="str">
        <f t="shared" si="344"/>
        <v>1h 36m</v>
      </c>
      <c r="G1016" t="str">
        <f t="shared" si="345"/>
        <v>Standard Movie</v>
      </c>
      <c r="H1016">
        <v>0</v>
      </c>
      <c r="I1016" t="str">
        <f t="shared" si="346"/>
        <v>Very Low</v>
      </c>
      <c r="J1016">
        <v>509</v>
      </c>
      <c r="K1016" t="str">
        <f t="shared" si="347"/>
        <v>Very Low</v>
      </c>
      <c r="L1016" t="s">
        <v>179</v>
      </c>
      <c r="M1016">
        <v>10000</v>
      </c>
      <c r="N1016" t="str">
        <f t="shared" si="348"/>
        <v>Low</v>
      </c>
      <c r="O1016">
        <v>17114882</v>
      </c>
      <c r="P1016" t="str">
        <f t="shared" si="349"/>
        <v>Average</v>
      </c>
      <c r="Q1016" t="s">
        <v>2186</v>
      </c>
      <c r="R1016" t="str">
        <f t="shared" si="350"/>
        <v>Crime</v>
      </c>
      <c r="S1016">
        <f t="shared" si="351"/>
        <v>3</v>
      </c>
      <c r="T1016" t="s">
        <v>2795</v>
      </c>
      <c r="U1016" t="s">
        <v>5375</v>
      </c>
      <c r="V1016">
        <v>189249</v>
      </c>
      <c r="W1016" t="str">
        <f t="shared" si="352"/>
        <v>Medium</v>
      </c>
      <c r="X1016">
        <v>17211</v>
      </c>
      <c r="Y1016" t="str">
        <f t="shared" si="353"/>
        <v>Medium</v>
      </c>
      <c r="Z1016" t="s">
        <v>5376</v>
      </c>
      <c r="AA1016">
        <v>1</v>
      </c>
      <c r="AB1016" t="str">
        <f t="shared" si="354"/>
        <v>Solo Star Poster</v>
      </c>
      <c r="AC1016" t="s">
        <v>5377</v>
      </c>
      <c r="AD1016" t="s">
        <v>5378</v>
      </c>
      <c r="AE1016">
        <v>398</v>
      </c>
      <c r="AF1016" t="str">
        <f t="shared" si="355"/>
        <v>Very Low</v>
      </c>
      <c r="AG1016" t="s">
        <v>9</v>
      </c>
      <c r="AH1016" t="s">
        <v>10</v>
      </c>
      <c r="AI1016" t="s">
        <v>556</v>
      </c>
      <c r="AJ1016" t="str">
        <f t="shared" si="356"/>
        <v>Adult</v>
      </c>
      <c r="AK1016">
        <v>25000000</v>
      </c>
      <c r="AL1016" t="str">
        <f t="shared" si="357"/>
        <v>Low Budget</v>
      </c>
      <c r="AM1016">
        <v>2007</v>
      </c>
      <c r="AN1016">
        <f t="shared" si="358"/>
        <v>18</v>
      </c>
      <c r="AO1016" t="str">
        <f t="shared" si="359"/>
        <v>Old Classic</v>
      </c>
      <c r="AP1016">
        <v>6000</v>
      </c>
      <c r="AQ1016" t="str">
        <f t="shared" si="360"/>
        <v>Low</v>
      </c>
      <c r="AR1016">
        <v>7.7</v>
      </c>
      <c r="AS1016" t="str">
        <f t="shared" si="361"/>
        <v>Good</v>
      </c>
      <c r="AT1016">
        <v>1.85</v>
      </c>
      <c r="AU1016" t="str">
        <f t="shared" si="362"/>
        <v>HDTV / Widescreen</v>
      </c>
      <c r="AV1016">
        <v>0</v>
      </c>
      <c r="AW1016" t="str">
        <f t="shared" si="363"/>
        <v>Very Low</v>
      </c>
    </row>
    <row r="1017" spans="1:49" x14ac:dyDescent="0.3">
      <c r="A1017" t="s">
        <v>0</v>
      </c>
      <c r="B1017" t="s">
        <v>5379</v>
      </c>
      <c r="C1017">
        <v>120</v>
      </c>
      <c r="D1017" t="str">
        <f t="shared" si="343"/>
        <v>Low</v>
      </c>
      <c r="E1017">
        <v>110</v>
      </c>
      <c r="F1017" t="str">
        <f t="shared" si="344"/>
        <v>1h 50m</v>
      </c>
      <c r="G1017" t="str">
        <f t="shared" si="345"/>
        <v>Standard Movie</v>
      </c>
      <c r="H1017">
        <v>134</v>
      </c>
      <c r="I1017" t="str">
        <f t="shared" si="346"/>
        <v>Very Low</v>
      </c>
      <c r="J1017">
        <v>795</v>
      </c>
      <c r="K1017" t="str">
        <f t="shared" si="347"/>
        <v>Very Low</v>
      </c>
      <c r="L1017" t="s">
        <v>274</v>
      </c>
      <c r="M1017">
        <v>23000</v>
      </c>
      <c r="N1017" t="str">
        <f t="shared" si="348"/>
        <v>Medium</v>
      </c>
      <c r="O1017">
        <v>18472363</v>
      </c>
      <c r="P1017" t="str">
        <f t="shared" si="349"/>
        <v>Average</v>
      </c>
      <c r="Q1017" t="s">
        <v>3307</v>
      </c>
      <c r="R1017" t="str">
        <f t="shared" si="350"/>
        <v>Action</v>
      </c>
      <c r="S1017">
        <f t="shared" si="351"/>
        <v>4</v>
      </c>
      <c r="T1017" t="s">
        <v>304</v>
      </c>
      <c r="U1017" t="s">
        <v>5380</v>
      </c>
      <c r="V1017">
        <v>63599</v>
      </c>
      <c r="W1017" t="str">
        <f t="shared" si="352"/>
        <v>Medium</v>
      </c>
      <c r="X1017">
        <v>25049</v>
      </c>
      <c r="Y1017" t="str">
        <f t="shared" si="353"/>
        <v>Medium</v>
      </c>
      <c r="Z1017" t="s">
        <v>4526</v>
      </c>
      <c r="AA1017">
        <v>3</v>
      </c>
      <c r="AB1017" t="str">
        <f t="shared" si="354"/>
        <v>Duo/Trio Poster</v>
      </c>
      <c r="AC1017" t="s">
        <v>5381</v>
      </c>
      <c r="AD1017" t="s">
        <v>5382</v>
      </c>
      <c r="AE1017">
        <v>208</v>
      </c>
      <c r="AF1017" t="str">
        <f t="shared" si="355"/>
        <v>Very Low</v>
      </c>
      <c r="AG1017" t="s">
        <v>9</v>
      </c>
      <c r="AH1017" t="s">
        <v>10</v>
      </c>
      <c r="AI1017" t="s">
        <v>11</v>
      </c>
      <c r="AJ1017" t="str">
        <f t="shared" si="356"/>
        <v>Teen</v>
      </c>
      <c r="AK1017">
        <v>50000000</v>
      </c>
      <c r="AL1017" t="str">
        <f t="shared" si="357"/>
        <v>Medium Budget</v>
      </c>
      <c r="AM1017">
        <v>2005</v>
      </c>
      <c r="AN1017">
        <f t="shared" si="358"/>
        <v>20</v>
      </c>
      <c r="AO1017" t="str">
        <f t="shared" si="359"/>
        <v>Old Classic</v>
      </c>
      <c r="AP1017">
        <v>1000</v>
      </c>
      <c r="AQ1017" t="str">
        <f t="shared" si="360"/>
        <v>Very Low</v>
      </c>
      <c r="AR1017">
        <v>5.8</v>
      </c>
      <c r="AS1017" t="str">
        <f t="shared" si="361"/>
        <v>Below Average</v>
      </c>
      <c r="AT1017">
        <v>2.35</v>
      </c>
      <c r="AU1017" t="str">
        <f t="shared" si="362"/>
        <v>Cinematic Widescreen</v>
      </c>
      <c r="AV1017">
        <v>0</v>
      </c>
      <c r="AW1017" t="str">
        <f t="shared" si="363"/>
        <v>Very Low</v>
      </c>
    </row>
    <row r="1018" spans="1:49" x14ac:dyDescent="0.3">
      <c r="A1018" t="s">
        <v>0</v>
      </c>
      <c r="B1018" t="s">
        <v>1942</v>
      </c>
      <c r="C1018">
        <v>111</v>
      </c>
      <c r="D1018" t="str">
        <f t="shared" si="343"/>
        <v>Low</v>
      </c>
      <c r="E1018">
        <v>158</v>
      </c>
      <c r="F1018" t="str">
        <f t="shared" si="344"/>
        <v>2h 38m</v>
      </c>
      <c r="G1018" t="str">
        <f t="shared" si="345"/>
        <v>Long Movie</v>
      </c>
      <c r="H1018">
        <v>0</v>
      </c>
      <c r="I1018" t="str">
        <f t="shared" si="346"/>
        <v>Very Low</v>
      </c>
      <c r="J1018">
        <v>15</v>
      </c>
      <c r="K1018" t="str">
        <f t="shared" si="347"/>
        <v>Very Low</v>
      </c>
      <c r="L1018" t="s">
        <v>5383</v>
      </c>
      <c r="M1018">
        <v>51</v>
      </c>
      <c r="N1018" t="str">
        <f t="shared" si="348"/>
        <v>Low</v>
      </c>
      <c r="O1018">
        <v>14131298</v>
      </c>
      <c r="P1018" t="str">
        <f t="shared" si="349"/>
        <v>Average</v>
      </c>
      <c r="Q1018" t="s">
        <v>3401</v>
      </c>
      <c r="R1018" t="str">
        <f t="shared" si="350"/>
        <v>Adventure</v>
      </c>
      <c r="S1018">
        <f t="shared" si="351"/>
        <v>5</v>
      </c>
      <c r="T1018" t="s">
        <v>5384</v>
      </c>
      <c r="U1018" t="s">
        <v>5385</v>
      </c>
      <c r="V1018">
        <v>55889</v>
      </c>
      <c r="W1018" t="str">
        <f t="shared" si="352"/>
        <v>Medium</v>
      </c>
      <c r="X1018">
        <v>144</v>
      </c>
      <c r="Y1018" t="str">
        <f t="shared" si="353"/>
        <v>Very Low</v>
      </c>
      <c r="Z1018" t="s">
        <v>5386</v>
      </c>
      <c r="AA1018">
        <v>0</v>
      </c>
      <c r="AB1018" t="str">
        <f t="shared" si="354"/>
        <v>Symbolic Poster</v>
      </c>
      <c r="AC1018" t="s">
        <v>5387</v>
      </c>
      <c r="AD1018" t="s">
        <v>5388</v>
      </c>
      <c r="AE1018">
        <v>390</v>
      </c>
      <c r="AF1018" t="str">
        <f t="shared" si="355"/>
        <v>Very Low</v>
      </c>
      <c r="AG1018" t="s">
        <v>9</v>
      </c>
      <c r="AH1018" t="s">
        <v>1436</v>
      </c>
      <c r="AI1018" t="s">
        <v>556</v>
      </c>
      <c r="AJ1018" t="str">
        <f t="shared" si="356"/>
        <v>Adult</v>
      </c>
      <c r="AK1018">
        <v>390000000</v>
      </c>
      <c r="AL1018" t="str">
        <f t="shared" si="357"/>
        <v>Very High Budget</v>
      </c>
      <c r="AM1018">
        <v>1999</v>
      </c>
      <c r="AN1018">
        <f t="shared" si="358"/>
        <v>26</v>
      </c>
      <c r="AO1018" t="str">
        <f t="shared" si="359"/>
        <v>Old Classic</v>
      </c>
      <c r="AP1018">
        <v>40</v>
      </c>
      <c r="AQ1018" t="str">
        <f t="shared" si="360"/>
        <v>Very Low</v>
      </c>
      <c r="AR1018">
        <v>6.4</v>
      </c>
      <c r="AS1018" t="str">
        <f t="shared" si="361"/>
        <v>Average</v>
      </c>
      <c r="AT1018">
        <v>2.35</v>
      </c>
      <c r="AU1018" t="str">
        <f t="shared" si="362"/>
        <v>Cinematic Widescreen</v>
      </c>
      <c r="AV1018">
        <v>0</v>
      </c>
      <c r="AW1018" t="str">
        <f t="shared" si="363"/>
        <v>Very Low</v>
      </c>
    </row>
    <row r="1019" spans="1:49" x14ac:dyDescent="0.3">
      <c r="A1019" t="s">
        <v>0</v>
      </c>
      <c r="B1019" t="s">
        <v>5389</v>
      </c>
      <c r="C1019">
        <v>208</v>
      </c>
      <c r="D1019" t="str">
        <f t="shared" si="343"/>
        <v>Medium</v>
      </c>
      <c r="E1019">
        <v>102</v>
      </c>
      <c r="F1019" t="str">
        <f t="shared" si="344"/>
        <v>1h 42m</v>
      </c>
      <c r="G1019" t="str">
        <f t="shared" si="345"/>
        <v>Standard Movie</v>
      </c>
      <c r="H1019">
        <v>234</v>
      </c>
      <c r="I1019" t="str">
        <f t="shared" si="346"/>
        <v>Very Low</v>
      </c>
      <c r="J1019">
        <v>11000</v>
      </c>
      <c r="K1019" t="str">
        <f t="shared" si="347"/>
        <v>Medium</v>
      </c>
      <c r="L1019" t="s">
        <v>1919</v>
      </c>
      <c r="M1019">
        <v>20000</v>
      </c>
      <c r="N1019" t="str">
        <f t="shared" si="348"/>
        <v>Medium</v>
      </c>
      <c r="O1019">
        <v>21557240</v>
      </c>
      <c r="P1019" t="str">
        <f t="shared" si="349"/>
        <v>Average</v>
      </c>
      <c r="Q1019" t="s">
        <v>5390</v>
      </c>
      <c r="R1019" t="str">
        <f t="shared" si="350"/>
        <v>Adventure</v>
      </c>
      <c r="S1019">
        <f t="shared" si="351"/>
        <v>3</v>
      </c>
      <c r="T1019" t="s">
        <v>812</v>
      </c>
      <c r="U1019" t="s">
        <v>5391</v>
      </c>
      <c r="V1019">
        <v>85237</v>
      </c>
      <c r="W1019" t="str">
        <f t="shared" si="352"/>
        <v>Medium</v>
      </c>
      <c r="X1019">
        <v>45202</v>
      </c>
      <c r="Y1019" t="str">
        <f t="shared" si="353"/>
        <v>Medium</v>
      </c>
      <c r="Z1019" t="s">
        <v>51</v>
      </c>
      <c r="AA1019">
        <v>3</v>
      </c>
      <c r="AB1019" t="str">
        <f t="shared" si="354"/>
        <v>Duo/Trio Poster</v>
      </c>
      <c r="AC1019" t="s">
        <v>5392</v>
      </c>
      <c r="AD1019" t="s">
        <v>5393</v>
      </c>
      <c r="AE1019">
        <v>274</v>
      </c>
      <c r="AF1019" t="str">
        <f t="shared" si="355"/>
        <v>Very Low</v>
      </c>
      <c r="AG1019" t="s">
        <v>9</v>
      </c>
      <c r="AH1019" t="s">
        <v>10</v>
      </c>
      <c r="AI1019" t="s">
        <v>556</v>
      </c>
      <c r="AJ1019" t="str">
        <f t="shared" si="356"/>
        <v>Adult</v>
      </c>
      <c r="AK1019">
        <v>49900000</v>
      </c>
      <c r="AL1019" t="str">
        <f t="shared" si="357"/>
        <v>Medium Budget</v>
      </c>
      <c r="AM1019">
        <v>2011</v>
      </c>
      <c r="AN1019">
        <f t="shared" si="358"/>
        <v>14</v>
      </c>
      <c r="AO1019" t="str">
        <f t="shared" si="359"/>
        <v>Modern Classic</v>
      </c>
      <c r="AP1019">
        <v>11000</v>
      </c>
      <c r="AQ1019" t="str">
        <f t="shared" si="360"/>
        <v>Medium</v>
      </c>
      <c r="AR1019">
        <v>5.6</v>
      </c>
      <c r="AS1019" t="str">
        <f t="shared" si="361"/>
        <v>Below Average</v>
      </c>
      <c r="AT1019">
        <v>2.35</v>
      </c>
      <c r="AU1019" t="str">
        <f t="shared" si="362"/>
        <v>Cinematic Widescreen</v>
      </c>
      <c r="AV1019">
        <v>18000</v>
      </c>
      <c r="AW1019" t="str">
        <f t="shared" si="363"/>
        <v>Medium</v>
      </c>
    </row>
    <row r="1020" spans="1:49" x14ac:dyDescent="0.3">
      <c r="A1020" t="s">
        <v>0</v>
      </c>
      <c r="B1020" t="s">
        <v>5394</v>
      </c>
      <c r="C1020">
        <v>174</v>
      </c>
      <c r="D1020" t="str">
        <f t="shared" si="343"/>
        <v>Low</v>
      </c>
      <c r="E1020">
        <v>84</v>
      </c>
      <c r="F1020" t="str">
        <f t="shared" si="344"/>
        <v>1h 24m</v>
      </c>
      <c r="G1020" t="str">
        <f t="shared" si="345"/>
        <v>Featurette</v>
      </c>
      <c r="H1020">
        <v>260</v>
      </c>
      <c r="I1020" t="str">
        <f t="shared" si="346"/>
        <v>Very Low</v>
      </c>
      <c r="J1020">
        <v>692</v>
      </c>
      <c r="K1020" t="str">
        <f t="shared" si="347"/>
        <v>Very Low</v>
      </c>
      <c r="L1020" t="s">
        <v>5395</v>
      </c>
      <c r="M1020">
        <v>6000</v>
      </c>
      <c r="N1020" t="str">
        <f t="shared" si="348"/>
        <v>Low</v>
      </c>
      <c r="O1020">
        <v>21283440</v>
      </c>
      <c r="P1020" t="str">
        <f t="shared" si="349"/>
        <v>Average</v>
      </c>
      <c r="Q1020" t="s">
        <v>1895</v>
      </c>
      <c r="R1020" t="str">
        <f t="shared" si="350"/>
        <v>Drama</v>
      </c>
      <c r="S1020">
        <f t="shared" si="351"/>
        <v>3</v>
      </c>
      <c r="T1020" t="s">
        <v>179</v>
      </c>
      <c r="U1020" t="s">
        <v>5396</v>
      </c>
      <c r="V1020">
        <v>46239</v>
      </c>
      <c r="W1020" t="str">
        <f t="shared" si="352"/>
        <v>Low</v>
      </c>
      <c r="X1020">
        <v>8018</v>
      </c>
      <c r="Y1020" t="str">
        <f t="shared" si="353"/>
        <v>Low</v>
      </c>
      <c r="Z1020" t="s">
        <v>3386</v>
      </c>
      <c r="AA1020">
        <v>0</v>
      </c>
      <c r="AB1020" t="str">
        <f t="shared" si="354"/>
        <v>Symbolic Poster</v>
      </c>
      <c r="AC1020" t="s">
        <v>5397</v>
      </c>
      <c r="AD1020" t="s">
        <v>5398</v>
      </c>
      <c r="AE1020">
        <v>137</v>
      </c>
      <c r="AF1020" t="str">
        <f t="shared" si="355"/>
        <v>Very Low</v>
      </c>
      <c r="AG1020" t="s">
        <v>9</v>
      </c>
      <c r="AH1020" t="s">
        <v>10</v>
      </c>
      <c r="AI1020" t="s">
        <v>11</v>
      </c>
      <c r="AJ1020" t="str">
        <f t="shared" si="356"/>
        <v>Teen</v>
      </c>
      <c r="AK1020">
        <v>55000000</v>
      </c>
      <c r="AL1020" t="str">
        <f t="shared" si="357"/>
        <v>Medium Budget</v>
      </c>
      <c r="AM1020">
        <v>2011</v>
      </c>
      <c r="AN1020">
        <f t="shared" si="358"/>
        <v>14</v>
      </c>
      <c r="AO1020" t="str">
        <f t="shared" si="359"/>
        <v>Modern Classic</v>
      </c>
      <c r="AP1020">
        <v>694</v>
      </c>
      <c r="AQ1020" t="str">
        <f t="shared" si="360"/>
        <v>Very Low</v>
      </c>
      <c r="AR1020">
        <v>6</v>
      </c>
      <c r="AS1020" t="str">
        <f t="shared" si="361"/>
        <v>Average</v>
      </c>
      <c r="AT1020">
        <v>2.35</v>
      </c>
      <c r="AU1020" t="str">
        <f t="shared" si="362"/>
        <v>Cinematic Widescreen</v>
      </c>
      <c r="AV1020">
        <v>0</v>
      </c>
      <c r="AW1020" t="str">
        <f t="shared" si="363"/>
        <v>Very Low</v>
      </c>
    </row>
    <row r="1021" spans="1:49" x14ac:dyDescent="0.3">
      <c r="A1021" t="s">
        <v>0</v>
      </c>
      <c r="B1021" t="s">
        <v>5399</v>
      </c>
      <c r="C1021">
        <v>59</v>
      </c>
      <c r="D1021" t="str">
        <f t="shared" si="343"/>
        <v>Low</v>
      </c>
      <c r="E1021">
        <v>115</v>
      </c>
      <c r="F1021" t="str">
        <f t="shared" si="344"/>
        <v>1h 55m</v>
      </c>
      <c r="G1021" t="str">
        <f t="shared" si="345"/>
        <v>Standard Movie</v>
      </c>
      <c r="H1021">
        <v>333</v>
      </c>
      <c r="I1021" t="str">
        <f t="shared" si="346"/>
        <v>Very Low</v>
      </c>
      <c r="J1021">
        <v>317</v>
      </c>
      <c r="K1021" t="str">
        <f t="shared" si="347"/>
        <v>Very Low</v>
      </c>
      <c r="L1021" t="s">
        <v>1716</v>
      </c>
      <c r="M1021">
        <v>972</v>
      </c>
      <c r="N1021" t="str">
        <f t="shared" si="348"/>
        <v>Low</v>
      </c>
      <c r="O1021">
        <v>10556196</v>
      </c>
      <c r="P1021" t="str">
        <f t="shared" si="349"/>
        <v>Average</v>
      </c>
      <c r="Q1021" t="s">
        <v>2096</v>
      </c>
      <c r="R1021" t="str">
        <f t="shared" si="350"/>
        <v>Crime</v>
      </c>
      <c r="S1021">
        <f t="shared" si="351"/>
        <v>3</v>
      </c>
      <c r="T1021" t="s">
        <v>4312</v>
      </c>
      <c r="U1021" t="s">
        <v>5400</v>
      </c>
      <c r="V1021">
        <v>16562</v>
      </c>
      <c r="W1021" t="str">
        <f t="shared" si="352"/>
        <v>Low</v>
      </c>
      <c r="X1021">
        <v>2606</v>
      </c>
      <c r="Y1021" t="str">
        <f t="shared" si="353"/>
        <v>Low</v>
      </c>
      <c r="Z1021" t="s">
        <v>5401</v>
      </c>
      <c r="AA1021">
        <v>2</v>
      </c>
      <c r="AB1021" t="str">
        <f t="shared" si="354"/>
        <v>Duo/Trio Poster</v>
      </c>
      <c r="AC1021" t="s">
        <v>5402</v>
      </c>
      <c r="AD1021" t="s">
        <v>5403</v>
      </c>
      <c r="AE1021">
        <v>73</v>
      </c>
      <c r="AF1021" t="str">
        <f t="shared" si="355"/>
        <v>Very Low</v>
      </c>
      <c r="AG1021" t="s">
        <v>9</v>
      </c>
      <c r="AH1021" t="s">
        <v>10</v>
      </c>
      <c r="AI1021" t="s">
        <v>11</v>
      </c>
      <c r="AJ1021" t="str">
        <f t="shared" si="356"/>
        <v>Teen</v>
      </c>
      <c r="AK1021">
        <v>50000000</v>
      </c>
      <c r="AL1021" t="str">
        <f t="shared" si="357"/>
        <v>Medium Budget</v>
      </c>
      <c r="AM1021">
        <v>1997</v>
      </c>
      <c r="AN1021">
        <f t="shared" si="358"/>
        <v>28</v>
      </c>
      <c r="AO1021" t="str">
        <f t="shared" si="359"/>
        <v>Old Classic</v>
      </c>
      <c r="AP1021">
        <v>713</v>
      </c>
      <c r="AQ1021" t="str">
        <f t="shared" si="360"/>
        <v>Very Low</v>
      </c>
      <c r="AR1021">
        <v>6.2</v>
      </c>
      <c r="AS1021" t="str">
        <f t="shared" si="361"/>
        <v>Average</v>
      </c>
      <c r="AT1021">
        <v>2.35</v>
      </c>
      <c r="AU1021" t="str">
        <f t="shared" si="362"/>
        <v>Cinematic Widescreen</v>
      </c>
      <c r="AV1021">
        <v>697</v>
      </c>
      <c r="AW1021" t="str">
        <f t="shared" si="363"/>
        <v>Very Low</v>
      </c>
    </row>
    <row r="1022" spans="1:49" x14ac:dyDescent="0.3">
      <c r="A1022" t="s">
        <v>0</v>
      </c>
      <c r="B1022" t="s">
        <v>5404</v>
      </c>
      <c r="C1022">
        <v>22</v>
      </c>
      <c r="D1022" t="str">
        <f t="shared" si="343"/>
        <v>Very Low</v>
      </c>
      <c r="E1022">
        <v>99</v>
      </c>
      <c r="F1022" t="str">
        <f t="shared" si="344"/>
        <v>1h 39m</v>
      </c>
      <c r="G1022" t="str">
        <f t="shared" si="345"/>
        <v>Standard Movie</v>
      </c>
      <c r="H1022">
        <v>32</v>
      </c>
      <c r="I1022" t="str">
        <f t="shared" si="346"/>
        <v>Very Low</v>
      </c>
      <c r="J1022">
        <v>479</v>
      </c>
      <c r="K1022" t="str">
        <f t="shared" si="347"/>
        <v>Very Low</v>
      </c>
      <c r="L1022" t="s">
        <v>5405</v>
      </c>
      <c r="M1022">
        <v>1000</v>
      </c>
      <c r="N1022" t="str">
        <f t="shared" si="348"/>
        <v>Low</v>
      </c>
      <c r="O1022">
        <v>16671505</v>
      </c>
      <c r="P1022" t="str">
        <f t="shared" si="349"/>
        <v>Average</v>
      </c>
      <c r="Q1022" t="s">
        <v>5406</v>
      </c>
      <c r="R1022" t="str">
        <f t="shared" si="350"/>
        <v>Adventure</v>
      </c>
      <c r="S1022">
        <f t="shared" si="351"/>
        <v>5</v>
      </c>
      <c r="T1022" t="s">
        <v>279</v>
      </c>
      <c r="U1022" t="s">
        <v>5407</v>
      </c>
      <c r="V1022">
        <v>33186</v>
      </c>
      <c r="W1022" t="str">
        <f t="shared" si="352"/>
        <v>Low</v>
      </c>
      <c r="X1022">
        <v>2949</v>
      </c>
      <c r="Y1022" t="str">
        <f t="shared" si="353"/>
        <v>Low</v>
      </c>
      <c r="Z1022" t="s">
        <v>4481</v>
      </c>
      <c r="AA1022">
        <v>1</v>
      </c>
      <c r="AB1022" t="str">
        <f t="shared" si="354"/>
        <v>Solo Star Poster</v>
      </c>
      <c r="AC1022" t="s">
        <v>5408</v>
      </c>
      <c r="AD1022" t="s">
        <v>5409</v>
      </c>
      <c r="AE1022">
        <v>78</v>
      </c>
      <c r="AF1022" t="str">
        <f t="shared" si="355"/>
        <v>Very Low</v>
      </c>
      <c r="AG1022" t="s">
        <v>9</v>
      </c>
      <c r="AH1022" t="s">
        <v>10</v>
      </c>
      <c r="AI1022" t="s">
        <v>66</v>
      </c>
      <c r="AJ1022" t="str">
        <f t="shared" si="356"/>
        <v>Family</v>
      </c>
      <c r="AK1022">
        <v>50000000</v>
      </c>
      <c r="AL1022" t="str">
        <f t="shared" si="357"/>
        <v>Medium Budget</v>
      </c>
      <c r="AM1022">
        <v>1994</v>
      </c>
      <c r="AN1022">
        <f t="shared" si="358"/>
        <v>31</v>
      </c>
      <c r="AO1022" t="str">
        <f t="shared" si="359"/>
        <v>Old Classic</v>
      </c>
      <c r="AP1022">
        <v>619</v>
      </c>
      <c r="AQ1022" t="str">
        <f t="shared" si="360"/>
        <v>Very Low</v>
      </c>
      <c r="AR1022">
        <v>5.9</v>
      </c>
      <c r="AS1022" t="str">
        <f t="shared" si="361"/>
        <v>Below Average</v>
      </c>
      <c r="AT1022">
        <v>1.85</v>
      </c>
      <c r="AU1022" t="str">
        <f t="shared" si="362"/>
        <v>HDTV / Widescreen</v>
      </c>
      <c r="AV1022">
        <v>0</v>
      </c>
      <c r="AW1022" t="str">
        <f t="shared" si="363"/>
        <v>Very Low</v>
      </c>
    </row>
    <row r="1023" spans="1:49" x14ac:dyDescent="0.3">
      <c r="A1023" t="s">
        <v>0</v>
      </c>
      <c r="B1023" t="s">
        <v>547</v>
      </c>
      <c r="C1023">
        <v>34</v>
      </c>
      <c r="D1023" t="str">
        <f t="shared" si="343"/>
        <v>Very Low</v>
      </c>
      <c r="E1023">
        <v>135</v>
      </c>
      <c r="F1023" t="str">
        <f t="shared" si="344"/>
        <v>2h 15m</v>
      </c>
      <c r="G1023" t="str">
        <f t="shared" si="345"/>
        <v>Long Movie</v>
      </c>
      <c r="H1023">
        <v>596</v>
      </c>
      <c r="I1023" t="str">
        <f t="shared" si="346"/>
        <v>Very Low</v>
      </c>
      <c r="J1023">
        <v>2000</v>
      </c>
      <c r="K1023" t="str">
        <f t="shared" si="347"/>
        <v>Low</v>
      </c>
      <c r="L1023" t="s">
        <v>1660</v>
      </c>
      <c r="M1023">
        <v>10000</v>
      </c>
      <c r="N1023" t="str">
        <f t="shared" si="348"/>
        <v>Low</v>
      </c>
      <c r="O1023">
        <v>10400000</v>
      </c>
      <c r="P1023" t="str">
        <f t="shared" si="349"/>
        <v>Average</v>
      </c>
      <c r="Q1023" t="s">
        <v>185</v>
      </c>
      <c r="R1023" t="str">
        <f t="shared" si="350"/>
        <v>Drama</v>
      </c>
      <c r="S1023">
        <f t="shared" si="351"/>
        <v>2</v>
      </c>
      <c r="T1023" t="s">
        <v>411</v>
      </c>
      <c r="U1023" t="s">
        <v>5410</v>
      </c>
      <c r="V1023">
        <v>12037</v>
      </c>
      <c r="W1023" t="str">
        <f t="shared" si="352"/>
        <v>Low</v>
      </c>
      <c r="X1023">
        <v>15820</v>
      </c>
      <c r="Y1023" t="str">
        <f t="shared" si="353"/>
        <v>Medium</v>
      </c>
      <c r="Z1023" t="s">
        <v>1346</v>
      </c>
      <c r="AA1023">
        <v>1</v>
      </c>
      <c r="AB1023" t="str">
        <f t="shared" si="354"/>
        <v>Solo Star Poster</v>
      </c>
      <c r="AC1023" t="s">
        <v>5411</v>
      </c>
      <c r="AD1023" t="s">
        <v>5412</v>
      </c>
      <c r="AE1023">
        <v>90</v>
      </c>
      <c r="AF1023" t="str">
        <f t="shared" si="355"/>
        <v>Very Low</v>
      </c>
      <c r="AG1023" t="s">
        <v>9</v>
      </c>
      <c r="AH1023" t="s">
        <v>10</v>
      </c>
      <c r="AI1023" t="s">
        <v>556</v>
      </c>
      <c r="AJ1023" t="str">
        <f t="shared" si="356"/>
        <v>Adult</v>
      </c>
      <c r="AK1023">
        <v>50000000</v>
      </c>
      <c r="AL1023" t="str">
        <f t="shared" si="357"/>
        <v>Medium Budget</v>
      </c>
      <c r="AM1023">
        <v>1995</v>
      </c>
      <c r="AN1023">
        <f t="shared" si="358"/>
        <v>30</v>
      </c>
      <c r="AO1023" t="str">
        <f t="shared" si="359"/>
        <v>Old Classic</v>
      </c>
      <c r="AP1023">
        <v>3000</v>
      </c>
      <c r="AQ1023" t="str">
        <f t="shared" si="360"/>
        <v>Low</v>
      </c>
      <c r="AR1023">
        <v>5.0999999999999996</v>
      </c>
      <c r="AS1023" t="str">
        <f t="shared" si="361"/>
        <v>Below Average</v>
      </c>
      <c r="AT1023">
        <v>2.35</v>
      </c>
      <c r="AU1023" t="str">
        <f t="shared" si="362"/>
        <v>Cinematic Widescreen</v>
      </c>
      <c r="AV1023">
        <v>943</v>
      </c>
      <c r="AW1023" t="str">
        <f t="shared" si="363"/>
        <v>Very Low</v>
      </c>
    </row>
    <row r="1024" spans="1:49" x14ac:dyDescent="0.3">
      <c r="A1024" t="s">
        <v>0</v>
      </c>
      <c r="B1024" t="s">
        <v>492</v>
      </c>
      <c r="C1024">
        <v>214</v>
      </c>
      <c r="D1024" t="str">
        <f t="shared" si="343"/>
        <v>Medium</v>
      </c>
      <c r="E1024">
        <v>108</v>
      </c>
      <c r="F1024" t="str">
        <f t="shared" si="344"/>
        <v>1h 48m</v>
      </c>
      <c r="G1024" t="str">
        <f t="shared" si="345"/>
        <v>Standard Movie</v>
      </c>
      <c r="H1024">
        <v>218</v>
      </c>
      <c r="I1024" t="str">
        <f t="shared" si="346"/>
        <v>Very Low</v>
      </c>
      <c r="J1024">
        <v>405</v>
      </c>
      <c r="K1024" t="str">
        <f t="shared" si="347"/>
        <v>Very Low</v>
      </c>
      <c r="L1024" t="s">
        <v>919</v>
      </c>
      <c r="M1024">
        <v>6000</v>
      </c>
      <c r="N1024" t="str">
        <f t="shared" si="348"/>
        <v>Low</v>
      </c>
      <c r="O1024">
        <v>9528092</v>
      </c>
      <c r="P1024" t="str">
        <f t="shared" si="349"/>
        <v>Flop</v>
      </c>
      <c r="Q1024" t="s">
        <v>3552</v>
      </c>
      <c r="R1024" t="str">
        <f t="shared" si="350"/>
        <v>Biography</v>
      </c>
      <c r="S1024">
        <f t="shared" si="351"/>
        <v>3</v>
      </c>
      <c r="T1024" t="s">
        <v>179</v>
      </c>
      <c r="U1024" t="s">
        <v>5413</v>
      </c>
      <c r="V1024">
        <v>38513</v>
      </c>
      <c r="W1024" t="str">
        <f t="shared" si="352"/>
        <v>Low</v>
      </c>
      <c r="X1024">
        <v>10191</v>
      </c>
      <c r="Y1024" t="str">
        <f t="shared" si="353"/>
        <v>Medium</v>
      </c>
      <c r="Z1024" t="s">
        <v>3410</v>
      </c>
      <c r="AA1024">
        <v>2</v>
      </c>
      <c r="AB1024" t="str">
        <f t="shared" si="354"/>
        <v>Duo/Trio Poster</v>
      </c>
      <c r="AC1024" t="s">
        <v>5414</v>
      </c>
      <c r="AD1024" t="s">
        <v>5415</v>
      </c>
      <c r="AE1024">
        <v>127</v>
      </c>
      <c r="AF1024" t="str">
        <f t="shared" si="355"/>
        <v>Very Low</v>
      </c>
      <c r="AG1024" t="s">
        <v>9</v>
      </c>
      <c r="AH1024" t="s">
        <v>10</v>
      </c>
      <c r="AI1024" t="s">
        <v>11</v>
      </c>
      <c r="AJ1024" t="str">
        <f t="shared" si="356"/>
        <v>Teen</v>
      </c>
      <c r="AK1024">
        <v>22000000</v>
      </c>
      <c r="AL1024" t="str">
        <f t="shared" si="357"/>
        <v>Low Budget</v>
      </c>
      <c r="AM1024">
        <v>2010</v>
      </c>
      <c r="AN1024">
        <f t="shared" si="358"/>
        <v>15</v>
      </c>
      <c r="AO1024" t="str">
        <f t="shared" si="359"/>
        <v>Modern Classic</v>
      </c>
      <c r="AP1024">
        <v>3000</v>
      </c>
      <c r="AQ1024" t="str">
        <f t="shared" si="360"/>
        <v>Low</v>
      </c>
      <c r="AR1024">
        <v>6.8</v>
      </c>
      <c r="AS1024" t="str">
        <f t="shared" si="361"/>
        <v>Average</v>
      </c>
      <c r="AT1024">
        <v>2.35</v>
      </c>
      <c r="AU1024" t="str">
        <f t="shared" si="362"/>
        <v>Cinematic Widescreen</v>
      </c>
      <c r="AV1024">
        <v>9000</v>
      </c>
      <c r="AW1024" t="str">
        <f t="shared" si="363"/>
        <v>Low</v>
      </c>
    </row>
    <row r="1025" spans="1:49" x14ac:dyDescent="0.3">
      <c r="A1025" t="s">
        <v>0</v>
      </c>
      <c r="B1025" t="str">
        <f>B1024</f>
        <v>Doug Liman</v>
      </c>
      <c r="C1025">
        <v>28</v>
      </c>
      <c r="D1025" t="str">
        <f t="shared" si="343"/>
        <v>Very Low</v>
      </c>
      <c r="E1025">
        <v>43</v>
      </c>
      <c r="F1025" t="str">
        <f t="shared" si="344"/>
        <v>0h 43m</v>
      </c>
      <c r="G1025" t="str">
        <f t="shared" si="345"/>
        <v>Short Film</v>
      </c>
      <c r="H1025">
        <f>H1024</f>
        <v>218</v>
      </c>
      <c r="I1025" t="str">
        <f t="shared" si="346"/>
        <v>Very Low</v>
      </c>
      <c r="J1025">
        <v>600</v>
      </c>
      <c r="K1025" t="str">
        <f t="shared" si="347"/>
        <v>Very Low</v>
      </c>
      <c r="L1025" t="s">
        <v>1185</v>
      </c>
      <c r="M1025">
        <v>3000</v>
      </c>
      <c r="N1025" t="str">
        <f t="shared" si="348"/>
        <v>Low</v>
      </c>
      <c r="O1025">
        <f>O1024</f>
        <v>9528092</v>
      </c>
      <c r="P1025" t="str">
        <f t="shared" si="349"/>
        <v>Flop</v>
      </c>
      <c r="Q1025" t="s">
        <v>3136</v>
      </c>
      <c r="R1025" t="str">
        <f t="shared" si="350"/>
        <v>Action</v>
      </c>
      <c r="S1025">
        <f t="shared" si="351"/>
        <v>3</v>
      </c>
      <c r="T1025" t="s">
        <v>5416</v>
      </c>
      <c r="U1025" t="s">
        <v>5417</v>
      </c>
      <c r="V1025">
        <v>33535</v>
      </c>
      <c r="W1025" t="str">
        <f t="shared" si="352"/>
        <v>Low</v>
      </c>
      <c r="X1025">
        <v>5381</v>
      </c>
      <c r="Y1025" t="str">
        <f t="shared" si="353"/>
        <v>Low</v>
      </c>
      <c r="Z1025" t="s">
        <v>5418</v>
      </c>
      <c r="AA1025">
        <v>3</v>
      </c>
      <c r="AB1025" t="str">
        <f t="shared" si="354"/>
        <v>Duo/Trio Poster</v>
      </c>
      <c r="AC1025" t="s">
        <v>5419</v>
      </c>
      <c r="AD1025" t="s">
        <v>5420</v>
      </c>
      <c r="AE1025">
        <v>149</v>
      </c>
      <c r="AF1025" t="str">
        <f t="shared" si="355"/>
        <v>Very Low</v>
      </c>
      <c r="AG1025" t="s">
        <v>9</v>
      </c>
      <c r="AH1025" t="s">
        <v>10</v>
      </c>
      <c r="AI1025" t="s">
        <v>2606</v>
      </c>
      <c r="AJ1025" t="str">
        <f t="shared" si="356"/>
        <v>Adult</v>
      </c>
      <c r="AK1025">
        <f t="shared" ref="AK1025:AM1025" si="367">AK1024</f>
        <v>22000000</v>
      </c>
      <c r="AL1025" t="str">
        <f t="shared" si="357"/>
        <v>Low Budget</v>
      </c>
      <c r="AM1025">
        <f t="shared" si="367"/>
        <v>2010</v>
      </c>
      <c r="AN1025">
        <f t="shared" si="358"/>
        <v>15</v>
      </c>
      <c r="AO1025" t="str">
        <f t="shared" si="359"/>
        <v>Modern Classic</v>
      </c>
      <c r="AP1025">
        <v>845</v>
      </c>
      <c r="AQ1025" t="str">
        <f t="shared" si="360"/>
        <v>Very Low</v>
      </c>
      <c r="AR1025">
        <v>7</v>
      </c>
      <c r="AS1025" t="str">
        <f t="shared" si="361"/>
        <v>Good</v>
      </c>
      <c r="AT1025">
        <v>1.78</v>
      </c>
      <c r="AU1025" t="str">
        <f t="shared" si="362"/>
        <v>HDTV / Widescreen</v>
      </c>
      <c r="AV1025">
        <v>0</v>
      </c>
      <c r="AW1025" t="str">
        <f t="shared" si="363"/>
        <v>Very Low</v>
      </c>
    </row>
    <row r="1026" spans="1:49" x14ac:dyDescent="0.3">
      <c r="A1026" t="s">
        <v>0</v>
      </c>
      <c r="B1026" t="s">
        <v>1710</v>
      </c>
      <c r="C1026">
        <v>186</v>
      </c>
      <c r="D1026" t="str">
        <f t="shared" si="343"/>
        <v>Low</v>
      </c>
      <c r="E1026">
        <v>127</v>
      </c>
      <c r="F1026" t="str">
        <f t="shared" si="344"/>
        <v>2h 7m</v>
      </c>
      <c r="G1026" t="str">
        <f t="shared" si="345"/>
        <v>Long Movie</v>
      </c>
      <c r="H1026">
        <v>12000</v>
      </c>
      <c r="I1026" t="str">
        <f t="shared" si="346"/>
        <v>Medium</v>
      </c>
      <c r="J1026">
        <v>897</v>
      </c>
      <c r="K1026" t="str">
        <f t="shared" si="347"/>
        <v>Very Low</v>
      </c>
      <c r="L1026" t="s">
        <v>5421</v>
      </c>
      <c r="M1026">
        <v>984</v>
      </c>
      <c r="N1026" t="str">
        <f t="shared" si="348"/>
        <v>Low</v>
      </c>
      <c r="O1026">
        <v>10137232</v>
      </c>
      <c r="P1026" t="str">
        <f t="shared" si="349"/>
        <v>Average</v>
      </c>
      <c r="Q1026" t="s">
        <v>5422</v>
      </c>
      <c r="R1026" t="str">
        <f t="shared" si="350"/>
        <v>Action</v>
      </c>
      <c r="S1026">
        <f t="shared" si="351"/>
        <v>5</v>
      </c>
      <c r="T1026" t="s">
        <v>5423</v>
      </c>
      <c r="U1026" t="s">
        <v>5424</v>
      </c>
      <c r="V1026">
        <v>58015</v>
      </c>
      <c r="W1026" t="str">
        <f t="shared" si="352"/>
        <v>Medium</v>
      </c>
      <c r="X1026">
        <v>5702</v>
      </c>
      <c r="Y1026" t="str">
        <f t="shared" si="353"/>
        <v>Low</v>
      </c>
      <c r="Z1026" t="s">
        <v>848</v>
      </c>
      <c r="AA1026">
        <v>0</v>
      </c>
      <c r="AB1026" t="str">
        <f t="shared" si="354"/>
        <v>Symbolic Poster</v>
      </c>
      <c r="AC1026" t="s">
        <v>5425</v>
      </c>
      <c r="AD1026" t="s">
        <v>5426</v>
      </c>
      <c r="AE1026">
        <v>374</v>
      </c>
      <c r="AF1026" t="str">
        <f t="shared" si="355"/>
        <v>Very Low</v>
      </c>
      <c r="AG1026" t="s">
        <v>9</v>
      </c>
      <c r="AH1026" t="s">
        <v>1436</v>
      </c>
      <c r="AI1026" t="s">
        <v>556</v>
      </c>
      <c r="AJ1026" t="str">
        <f t="shared" si="356"/>
        <v>Adult</v>
      </c>
      <c r="AK1026">
        <v>50000000</v>
      </c>
      <c r="AL1026" t="str">
        <f t="shared" si="357"/>
        <v>Medium Budget</v>
      </c>
      <c r="AM1026">
        <v>2005</v>
      </c>
      <c r="AN1026">
        <f t="shared" si="358"/>
        <v>20</v>
      </c>
      <c r="AO1026" t="str">
        <f t="shared" si="359"/>
        <v>Old Classic</v>
      </c>
      <c r="AP1026">
        <v>940</v>
      </c>
      <c r="AQ1026" t="str">
        <f t="shared" si="360"/>
        <v>Very Low</v>
      </c>
      <c r="AR1026">
        <v>6</v>
      </c>
      <c r="AS1026" t="str">
        <f t="shared" si="361"/>
        <v>Average</v>
      </c>
      <c r="AT1026">
        <v>2.35</v>
      </c>
      <c r="AU1026" t="str">
        <f t="shared" si="362"/>
        <v>Cinematic Widescreen</v>
      </c>
      <c r="AV1026">
        <v>0</v>
      </c>
      <c r="AW1026" t="str">
        <f t="shared" si="363"/>
        <v>Very Low</v>
      </c>
    </row>
    <row r="1027" spans="1:49" x14ac:dyDescent="0.3">
      <c r="A1027" t="s">
        <v>0</v>
      </c>
      <c r="B1027" t="s">
        <v>4704</v>
      </c>
      <c r="C1027">
        <v>50</v>
      </c>
      <c r="D1027" t="str">
        <f t="shared" ref="D1027:D1090" si="368">IF(C1027&lt;=50,"Very Low",
IF(C1027&lt;=200,"Low",
IF(C1027&lt;=500,"Medium",
IF(C1027&lt;=1000,"High","Very High"))))</f>
        <v>Very Low</v>
      </c>
      <c r="E1027">
        <v>107</v>
      </c>
      <c r="F1027" t="str">
        <f t="shared" ref="F1027:F1090" si="369">INT(E1027/60) &amp; "h " &amp; MOD(E1027,60) &amp; "m"</f>
        <v>1h 47m</v>
      </c>
      <c r="G1027" t="str">
        <f t="shared" ref="G1027:G1090" si="370">IF(E1027&lt;60,"Short Film",IF(E1027&lt;90,"Featurette",IF(E1027&lt;=120,"Standard Movie",IF(E1027&lt;=180,"Long Movie","Epic"))))</f>
        <v>Standard Movie</v>
      </c>
      <c r="H1027">
        <v>607</v>
      </c>
      <c r="I1027" t="str">
        <f t="shared" ref="I1027:I1090" si="371">IF(H1027&lt;=1000,"Very Low",IF(H1027&lt;=10000,"Low",IF(H1027&lt;=50000,"Medium",IF(H1027&lt;=200000,"High","Very High"))))</f>
        <v>Very Low</v>
      </c>
      <c r="J1027">
        <v>602</v>
      </c>
      <c r="K1027" t="str">
        <f t="shared" ref="K1027:K1090" si="372">IF(J1027&lt;=1000,"Very Low",IF(J1027&lt;=10000,"Low",IF(J1027&lt;=50000,"Medium",IF(J1027&lt;=200000,"High","Very High"))))</f>
        <v>Very Low</v>
      </c>
      <c r="L1027" t="s">
        <v>1624</v>
      </c>
      <c r="M1027">
        <v>2000</v>
      </c>
      <c r="N1027" t="str">
        <f t="shared" ref="N1027:N1090" si="373">IF(A1027&lt;=1000,"Very Low",
IF(M1027&lt;=10000,"Low",IF(M1027&lt;=50000,"Medium",IF(M1027&lt;=200000,"High","Very High"))))</f>
        <v>Low</v>
      </c>
      <c r="O1027">
        <v>9795017</v>
      </c>
      <c r="P1027" t="str">
        <f t="shared" ref="P1027:P1090" si="374">IF(AND(O1027&gt;=500000000),"Blockbuster",
IF(AND(O1027&gt;=200000000,O1027&lt;=499999999),"Superhit",
IF(AND(O1027&gt;=50000000,O1027&lt;=199999999),"Hit",
IF(AND(O1027&gt;=10000000,O1027&lt;=49999999),"Average",
IF(AND(O1027&lt;=10000000),"Flop","")))))</f>
        <v>Flop</v>
      </c>
      <c r="Q1027" t="s">
        <v>2096</v>
      </c>
      <c r="R1027" t="str">
        <f t="shared" ref="R1027:R1090" si="375">LEFT(Q1027, FIND("|",Q1027&amp;"|")-1)</f>
        <v>Crime</v>
      </c>
      <c r="S1027">
        <f t="shared" ref="S1027:S1090" si="376">LEN(Q1027)-LEN(SUBSTITUTE(Q1027,"|",""))+1</f>
        <v>3</v>
      </c>
      <c r="T1027" t="s">
        <v>2978</v>
      </c>
      <c r="U1027" t="s">
        <v>5427</v>
      </c>
      <c r="V1027">
        <v>9227</v>
      </c>
      <c r="W1027" t="str">
        <f t="shared" ref="W1027:W1090" si="377">IF(V1027&lt;=10000,"Very Low",IF(V1027&lt;=50000,"Low",IF(V1027&lt;=200000,"Medium",IF(V1027&lt;=500000,"High","Very High"))))</f>
        <v>Very Low</v>
      </c>
      <c r="X1027">
        <v>5461</v>
      </c>
      <c r="Y1027" t="str">
        <f t="shared" ref="Y1027:Y1090" si="378">IF(X1027&lt;=1000,"Very Low",IF(X1027&lt;=10000,"Low",IF(X1027&lt;=50000,"Medium",IF(X1027&lt;=200000,"High","Very High"))))</f>
        <v>Low</v>
      </c>
      <c r="Z1027" t="s">
        <v>2048</v>
      </c>
      <c r="AA1027">
        <v>0</v>
      </c>
      <c r="AB1027" t="str">
        <f t="shared" ref="AB1027:AB1090" si="379">IF(AA1027=0,"Symbolic Poster",IF(AA1027=1,"Solo Star Poster",IF(AA1027&lt;=3,"Duo/Trio Poster","Ensemble Poster")))</f>
        <v>Symbolic Poster</v>
      </c>
      <c r="AC1027" t="s">
        <v>5428</v>
      </c>
      <c r="AD1027" t="s">
        <v>5429</v>
      </c>
      <c r="AE1027">
        <v>70</v>
      </c>
      <c r="AF1027" t="str">
        <f t="shared" ref="AF1027:AF1090" si="380">IF(AE1027&lt;=500,"Very Low",IF(AE1027&lt;=2000,"Low",IF(AE1027&lt;=5000,"Medium",IF(AE1027&lt;=15000,"High","Very High"))))</f>
        <v>Very Low</v>
      </c>
      <c r="AG1027" t="s">
        <v>9</v>
      </c>
      <c r="AH1027" t="s">
        <v>10</v>
      </c>
      <c r="AI1027" t="s">
        <v>556</v>
      </c>
      <c r="AJ1027" t="str">
        <f t="shared" ref="AJ1027:AJ1090" si="381">IF(OR(AI1027="G",AI1027="PG",AI1027="U",AI1027="TV-Y",AI1027="TV-G"),"Family",IF(OR(AI1027="PG-13",AI1027="UA",AI1027="TV-14"),"Teen",IF(OR(AI1027="R",AI1027="NC-17",AI1027="A",AI1027="TV-MA"),"Adult",IF(AI1027="Not Rated","No Rating","Other/Unknown"))))</f>
        <v>Adult</v>
      </c>
      <c r="AK1027">
        <v>50000000</v>
      </c>
      <c r="AL1027" t="str">
        <f t="shared" ref="AL1027:AL1090" si="382">IF(AK1027&gt;=200000000,"Very High Budget",
IF(AND(AK1027&gt;=100000000,AK1027&lt;=199999999),"High Budget",
IF(AND(AK1027&gt;=30000000,AK1027&lt;=99999999),"Medium Budget",
IF(AK1027&lt;30000000,"Low Budget",""))))</f>
        <v>Medium Budget</v>
      </c>
      <c r="AM1027">
        <v>1995</v>
      </c>
      <c r="AN1027">
        <f t="shared" ref="AN1027:AN1090" si="383">$AY$20-AM1027</f>
        <v>30</v>
      </c>
      <c r="AO1027" t="str">
        <f t="shared" ref="AO1027:AO1090" si="384">IF(AN1027&lt;=5,"Recent",IF(AND(AN1027&gt;=6,AN1027&lt;=15),"Modern Classic",IF(AN1027&gt;15,"Old Classic","")))</f>
        <v>Old Classic</v>
      </c>
      <c r="AP1027">
        <v>979</v>
      </c>
      <c r="AQ1027" t="str">
        <f t="shared" ref="AQ1027:AQ1090" si="385">IF(AP1027&lt;=1000,"Very Low",IF(AP1027&lt;=10000,"Low",IF(AP1027&lt;=50000,"Medium",IF(AP1027&lt;=200000,"High","Very High"))))</f>
        <v>Very Low</v>
      </c>
      <c r="AR1027">
        <v>5.0999999999999996</v>
      </c>
      <c r="AS1027" t="str">
        <f t="shared" ref="AS1027:AS1090" si="386">IF(AND(AR1027&gt;=9,AR1027&lt;=10),"Master Piece",
IF(AND(AR1027&gt;=8,AR1027&lt;9),"Excellent",
IF(AND(AR1027&gt;=7,AR1027&lt;8),"Good",
IF(AND(AR1027&gt;=6,AR1027&lt;7),"Average",
IF(AND(AR1027&gt;=5,AR1027&lt;6),"Below Average",
IF(AND(AR1027&gt;=4,AR1027&lt;5),"Poor",
IF(AND(AR1027&gt;=3,AR1027&lt;4),"Very Poor",
IF(AND(AR1027&gt;=0,AR1027&lt;3),"Terrible",""))))))))</f>
        <v>Below Average</v>
      </c>
      <c r="AT1027">
        <v>1.85</v>
      </c>
      <c r="AU1027" t="str">
        <f t="shared" ref="AU1027:AU1090" si="387">IF(AND(AT1027&gt;=1.3,AT1027&lt;=1.4),"Classic",IF(AND(AT1027&gt;=1.7,AT1027&lt;=1.9),"HDTV / Widescreen",IF(AND(AT1027&gt;=2.2,AT1027&lt;=2.4),"Cinematic Widescreen",IF(AND(AT1027&gt;=1.4,AT1027&lt;=1.6),"Standard Academy",IF(AT1027&gt;=2.4,"Ultra Widescreen","")))))</f>
        <v>HDTV / Widescreen</v>
      </c>
      <c r="AV1027">
        <v>422</v>
      </c>
      <c r="AW1027" t="str">
        <f t="shared" ref="AW1027:AW1090" si="388">IF(AV1027&lt;=1000,"Very Low",IF(AV1027&lt;=10000,"Low",IF(AV1027&lt;=50000,"Medium",IF(AV1027&lt;=200000,"High","Very High"))))</f>
        <v>Very Low</v>
      </c>
    </row>
    <row r="1028" spans="1:49" x14ac:dyDescent="0.3">
      <c r="A1028" t="s">
        <v>0</v>
      </c>
      <c r="B1028" t="s">
        <v>4502</v>
      </c>
      <c r="C1028">
        <v>180</v>
      </c>
      <c r="D1028" t="str">
        <f t="shared" si="368"/>
        <v>Low</v>
      </c>
      <c r="E1028">
        <v>95</v>
      </c>
      <c r="F1028" t="str">
        <f t="shared" si="369"/>
        <v>1h 35m</v>
      </c>
      <c r="G1028" t="str">
        <f t="shared" si="370"/>
        <v>Standard Movie</v>
      </c>
      <c r="H1028">
        <v>83</v>
      </c>
      <c r="I1028" t="str">
        <f t="shared" si="371"/>
        <v>Very Low</v>
      </c>
      <c r="J1028">
        <v>1000</v>
      </c>
      <c r="K1028" t="str">
        <f t="shared" si="372"/>
        <v>Very Low</v>
      </c>
      <c r="L1028" t="s">
        <v>1178</v>
      </c>
      <c r="M1028">
        <v>18000</v>
      </c>
      <c r="N1028" t="str">
        <f t="shared" si="373"/>
        <v>Medium</v>
      </c>
      <c r="O1028">
        <v>20488579</v>
      </c>
      <c r="P1028" t="str">
        <f t="shared" si="374"/>
        <v>Average</v>
      </c>
      <c r="Q1028" t="s">
        <v>2784</v>
      </c>
      <c r="R1028" t="str">
        <f t="shared" si="375"/>
        <v>Action</v>
      </c>
      <c r="S1028">
        <f t="shared" si="376"/>
        <v>3</v>
      </c>
      <c r="T1028" t="s">
        <v>612</v>
      </c>
      <c r="U1028" t="s">
        <v>5430</v>
      </c>
      <c r="V1028">
        <v>113483</v>
      </c>
      <c r="W1028" t="str">
        <f t="shared" si="377"/>
        <v>Medium</v>
      </c>
      <c r="X1028">
        <v>29926</v>
      </c>
      <c r="Y1028" t="str">
        <f t="shared" si="378"/>
        <v>Medium</v>
      </c>
      <c r="Z1028" t="s">
        <v>3356</v>
      </c>
      <c r="AA1028">
        <v>1</v>
      </c>
      <c r="AB1028" t="str">
        <f t="shared" si="379"/>
        <v>Solo Star Poster</v>
      </c>
      <c r="AC1028" t="s">
        <v>5431</v>
      </c>
      <c r="AD1028" t="s">
        <v>5432</v>
      </c>
      <c r="AE1028">
        <v>245</v>
      </c>
      <c r="AF1028" t="str">
        <f t="shared" si="380"/>
        <v>Very Low</v>
      </c>
      <c r="AG1028" t="s">
        <v>9</v>
      </c>
      <c r="AH1028" t="s">
        <v>10</v>
      </c>
      <c r="AI1028" t="s">
        <v>556</v>
      </c>
      <c r="AJ1028" t="str">
        <f t="shared" si="381"/>
        <v>Adult</v>
      </c>
      <c r="AK1028">
        <v>50000000</v>
      </c>
      <c r="AL1028" t="str">
        <f t="shared" si="382"/>
        <v>Medium Budget</v>
      </c>
      <c r="AM1028">
        <v>2009</v>
      </c>
      <c r="AN1028">
        <f t="shared" si="383"/>
        <v>16</v>
      </c>
      <c r="AO1028" t="str">
        <f t="shared" si="384"/>
        <v>Old Classic</v>
      </c>
      <c r="AP1028">
        <v>8000</v>
      </c>
      <c r="AQ1028" t="str">
        <f t="shared" si="385"/>
        <v>Low</v>
      </c>
      <c r="AR1028">
        <v>5.8</v>
      </c>
      <c r="AS1028" t="str">
        <f t="shared" si="386"/>
        <v>Below Average</v>
      </c>
      <c r="AT1028">
        <v>1.85</v>
      </c>
      <c r="AU1028" t="str">
        <f t="shared" si="387"/>
        <v>HDTV / Widescreen</v>
      </c>
      <c r="AV1028">
        <v>0</v>
      </c>
      <c r="AW1028" t="str">
        <f t="shared" si="388"/>
        <v>Very Low</v>
      </c>
    </row>
    <row r="1029" spans="1:49" x14ac:dyDescent="0.3">
      <c r="A1029" t="s">
        <v>0</v>
      </c>
      <c r="B1029" t="s">
        <v>5433</v>
      </c>
      <c r="C1029">
        <v>231</v>
      </c>
      <c r="D1029" t="str">
        <f t="shared" si="368"/>
        <v>Medium</v>
      </c>
      <c r="E1029">
        <v>124</v>
      </c>
      <c r="F1029" t="str">
        <f t="shared" si="369"/>
        <v>2h 4m</v>
      </c>
      <c r="G1029" t="str">
        <f t="shared" si="370"/>
        <v>Long Movie</v>
      </c>
      <c r="H1029">
        <v>98</v>
      </c>
      <c r="I1029" t="str">
        <f t="shared" si="371"/>
        <v>Very Low</v>
      </c>
      <c r="J1029">
        <v>592</v>
      </c>
      <c r="K1029" t="str">
        <f t="shared" si="372"/>
        <v>Very Low</v>
      </c>
      <c r="L1029" t="s">
        <v>5434</v>
      </c>
      <c r="M1029">
        <v>1000</v>
      </c>
      <c r="N1029" t="str">
        <f t="shared" si="373"/>
        <v>Low</v>
      </c>
      <c r="O1029">
        <v>19445217</v>
      </c>
      <c r="P1029" t="str">
        <f t="shared" si="374"/>
        <v>Average</v>
      </c>
      <c r="Q1029" t="s">
        <v>658</v>
      </c>
      <c r="R1029" t="str">
        <f t="shared" si="375"/>
        <v>Drama</v>
      </c>
      <c r="S1029">
        <f t="shared" si="376"/>
        <v>3</v>
      </c>
      <c r="T1029" t="s">
        <v>5435</v>
      </c>
      <c r="U1029" t="s">
        <v>5436</v>
      </c>
      <c r="V1029">
        <v>67796</v>
      </c>
      <c r="W1029" t="str">
        <f t="shared" si="377"/>
        <v>Medium</v>
      </c>
      <c r="X1029">
        <v>3580</v>
      </c>
      <c r="Y1029" t="str">
        <f t="shared" si="378"/>
        <v>Low</v>
      </c>
      <c r="Z1029" t="s">
        <v>5437</v>
      </c>
      <c r="AA1029">
        <v>7</v>
      </c>
      <c r="AB1029" t="str">
        <f t="shared" si="379"/>
        <v>Ensemble Poster</v>
      </c>
      <c r="AC1029" t="s">
        <v>5438</v>
      </c>
      <c r="AD1029" t="s">
        <v>5439</v>
      </c>
      <c r="AE1029">
        <v>258</v>
      </c>
      <c r="AF1029" t="str">
        <f t="shared" si="380"/>
        <v>Very Low</v>
      </c>
      <c r="AG1029" t="s">
        <v>9</v>
      </c>
      <c r="AH1029" t="s">
        <v>10</v>
      </c>
      <c r="AI1029" t="s">
        <v>11</v>
      </c>
      <c r="AJ1029" t="str">
        <f t="shared" si="381"/>
        <v>Teen</v>
      </c>
      <c r="AK1029">
        <v>60000000</v>
      </c>
      <c r="AL1029" t="str">
        <f t="shared" si="382"/>
        <v>Medium Budget</v>
      </c>
      <c r="AM1029">
        <v>2013</v>
      </c>
      <c r="AN1029">
        <f t="shared" si="383"/>
        <v>12</v>
      </c>
      <c r="AO1029" t="str">
        <f t="shared" si="384"/>
        <v>Modern Classic</v>
      </c>
      <c r="AP1029">
        <v>852</v>
      </c>
      <c r="AQ1029" t="str">
        <f t="shared" si="385"/>
        <v>Very Low</v>
      </c>
      <c r="AR1029">
        <v>6.2</v>
      </c>
      <c r="AS1029" t="str">
        <f t="shared" si="386"/>
        <v>Average</v>
      </c>
      <c r="AT1029">
        <v>2.35</v>
      </c>
      <c r="AU1029" t="str">
        <f t="shared" si="387"/>
        <v>Cinematic Widescreen</v>
      </c>
      <c r="AV1029">
        <v>14000</v>
      </c>
      <c r="AW1029" t="str">
        <f t="shared" si="388"/>
        <v>Medium</v>
      </c>
    </row>
    <row r="1030" spans="1:49" x14ac:dyDescent="0.3">
      <c r="A1030" t="s">
        <v>0</v>
      </c>
      <c r="B1030" t="s">
        <v>5440</v>
      </c>
      <c r="C1030">
        <v>105</v>
      </c>
      <c r="D1030" t="str">
        <f t="shared" si="368"/>
        <v>Low</v>
      </c>
      <c r="E1030">
        <v>109</v>
      </c>
      <c r="F1030" t="str">
        <f t="shared" si="369"/>
        <v>1h 49m</v>
      </c>
      <c r="G1030" t="str">
        <f t="shared" si="370"/>
        <v>Standard Movie</v>
      </c>
      <c r="H1030">
        <v>0</v>
      </c>
      <c r="I1030" t="str">
        <f t="shared" si="371"/>
        <v>Very Low</v>
      </c>
      <c r="J1030">
        <v>809</v>
      </c>
      <c r="K1030" t="str">
        <f t="shared" si="372"/>
        <v>Very Low</v>
      </c>
      <c r="L1030" t="s">
        <v>1488</v>
      </c>
      <c r="M1030">
        <v>49000</v>
      </c>
      <c r="N1030" t="str">
        <f t="shared" si="373"/>
        <v>Medium</v>
      </c>
      <c r="O1030">
        <v>8355815</v>
      </c>
      <c r="P1030" t="str">
        <f t="shared" si="374"/>
        <v>Flop</v>
      </c>
      <c r="Q1030" t="s">
        <v>5287</v>
      </c>
      <c r="R1030" t="str">
        <f t="shared" si="375"/>
        <v>Comedy</v>
      </c>
      <c r="S1030">
        <f t="shared" si="376"/>
        <v>4</v>
      </c>
      <c r="T1030" t="s">
        <v>782</v>
      </c>
      <c r="U1030" t="s">
        <v>5441</v>
      </c>
      <c r="V1030">
        <v>34730</v>
      </c>
      <c r="W1030" t="str">
        <f t="shared" si="377"/>
        <v>Low</v>
      </c>
      <c r="X1030">
        <v>52885</v>
      </c>
      <c r="Y1030" t="str">
        <f t="shared" si="378"/>
        <v>High</v>
      </c>
      <c r="Z1030" t="s">
        <v>1447</v>
      </c>
      <c r="AA1030">
        <v>2</v>
      </c>
      <c r="AB1030" t="str">
        <f t="shared" si="379"/>
        <v>Duo/Trio Poster</v>
      </c>
      <c r="AC1030" t="s">
        <v>5442</v>
      </c>
      <c r="AD1030" t="s">
        <v>5443</v>
      </c>
      <c r="AE1030">
        <v>341</v>
      </c>
      <c r="AF1030" t="str">
        <f t="shared" si="380"/>
        <v>Very Low</v>
      </c>
      <c r="AG1030" t="s">
        <v>9</v>
      </c>
      <c r="AH1030" t="s">
        <v>28</v>
      </c>
      <c r="AI1030" t="s">
        <v>556</v>
      </c>
      <c r="AJ1030" t="str">
        <f t="shared" si="381"/>
        <v>Adult</v>
      </c>
      <c r="AK1030">
        <v>55000000</v>
      </c>
      <c r="AL1030" t="str">
        <f t="shared" si="382"/>
        <v>Medium Budget</v>
      </c>
      <c r="AM1030">
        <v>2002</v>
      </c>
      <c r="AN1030">
        <f t="shared" si="383"/>
        <v>23</v>
      </c>
      <c r="AO1030" t="str">
        <f t="shared" si="384"/>
        <v>Old Classic</v>
      </c>
      <c r="AP1030">
        <v>811</v>
      </c>
      <c r="AQ1030" t="str">
        <f t="shared" si="385"/>
        <v>Very Low</v>
      </c>
      <c r="AR1030">
        <v>6.4</v>
      </c>
      <c r="AS1030" t="str">
        <f t="shared" si="386"/>
        <v>Average</v>
      </c>
      <c r="AT1030">
        <v>1.85</v>
      </c>
      <c r="AU1030" t="str">
        <f t="shared" si="387"/>
        <v>HDTV / Widescreen</v>
      </c>
      <c r="AV1030">
        <v>0</v>
      </c>
      <c r="AW1030" t="str">
        <f t="shared" si="388"/>
        <v>Very Low</v>
      </c>
    </row>
    <row r="1031" spans="1:49" x14ac:dyDescent="0.3">
      <c r="A1031" t="s">
        <v>0</v>
      </c>
      <c r="B1031" t="s">
        <v>2083</v>
      </c>
      <c r="C1031">
        <v>226</v>
      </c>
      <c r="D1031" t="str">
        <f t="shared" si="368"/>
        <v>Medium</v>
      </c>
      <c r="E1031">
        <v>102</v>
      </c>
      <c r="F1031" t="str">
        <f t="shared" si="369"/>
        <v>1h 42m</v>
      </c>
      <c r="G1031" t="str">
        <f t="shared" si="370"/>
        <v>Standard Movie</v>
      </c>
      <c r="H1031">
        <v>0</v>
      </c>
      <c r="I1031" t="str">
        <f t="shared" si="371"/>
        <v>Very Low</v>
      </c>
      <c r="J1031">
        <v>1000</v>
      </c>
      <c r="K1031" t="str">
        <f t="shared" si="372"/>
        <v>Very Low</v>
      </c>
      <c r="L1031" t="s">
        <v>1220</v>
      </c>
      <c r="M1031">
        <v>14000</v>
      </c>
      <c r="N1031" t="str">
        <f t="shared" si="373"/>
        <v>Medium</v>
      </c>
      <c r="O1031">
        <v>28837115</v>
      </c>
      <c r="P1031" t="str">
        <f t="shared" si="374"/>
        <v>Average</v>
      </c>
      <c r="Q1031" t="s">
        <v>1642</v>
      </c>
      <c r="R1031" t="str">
        <f t="shared" si="375"/>
        <v>Comedy</v>
      </c>
      <c r="S1031">
        <f t="shared" si="376"/>
        <v>1</v>
      </c>
      <c r="T1031" t="s">
        <v>1943</v>
      </c>
      <c r="U1031" t="s">
        <v>5444</v>
      </c>
      <c r="V1031">
        <v>34964</v>
      </c>
      <c r="W1031" t="str">
        <f t="shared" si="377"/>
        <v>Low</v>
      </c>
      <c r="X1031">
        <v>24107</v>
      </c>
      <c r="Y1031" t="str">
        <f t="shared" si="378"/>
        <v>Medium</v>
      </c>
      <c r="Z1031" t="s">
        <v>1348</v>
      </c>
      <c r="AA1031">
        <v>4</v>
      </c>
      <c r="AB1031" t="str">
        <f t="shared" si="379"/>
        <v>Ensemble Poster</v>
      </c>
      <c r="AC1031" t="s">
        <v>5445</v>
      </c>
      <c r="AD1031" t="s">
        <v>5446</v>
      </c>
      <c r="AE1031">
        <v>150</v>
      </c>
      <c r="AF1031" t="str">
        <f t="shared" si="380"/>
        <v>Very Low</v>
      </c>
      <c r="AG1031" t="s">
        <v>9</v>
      </c>
      <c r="AH1031" t="s">
        <v>10</v>
      </c>
      <c r="AI1031" t="s">
        <v>11</v>
      </c>
      <c r="AJ1031" t="str">
        <f t="shared" si="381"/>
        <v>Teen</v>
      </c>
      <c r="AK1031">
        <v>50000000</v>
      </c>
      <c r="AL1031" t="str">
        <f t="shared" si="382"/>
        <v>Medium Budget</v>
      </c>
      <c r="AM1031">
        <v>2016</v>
      </c>
      <c r="AN1031">
        <f t="shared" si="383"/>
        <v>9</v>
      </c>
      <c r="AO1031" t="str">
        <f t="shared" si="384"/>
        <v>Modern Classic</v>
      </c>
      <c r="AP1031">
        <v>8000</v>
      </c>
      <c r="AQ1031" t="str">
        <f t="shared" si="385"/>
        <v>Low</v>
      </c>
      <c r="AR1031">
        <v>4.8</v>
      </c>
      <c r="AS1031" t="str">
        <f t="shared" si="386"/>
        <v>Poor</v>
      </c>
      <c r="AT1031">
        <v>2.35</v>
      </c>
      <c r="AU1031" t="str">
        <f t="shared" si="387"/>
        <v>Cinematic Widescreen</v>
      </c>
      <c r="AV1031">
        <v>28000</v>
      </c>
      <c r="AW1031" t="str">
        <f t="shared" si="388"/>
        <v>Medium</v>
      </c>
    </row>
    <row r="1032" spans="1:49" x14ac:dyDescent="0.3">
      <c r="A1032" t="s">
        <v>0</v>
      </c>
      <c r="B1032" t="s">
        <v>5447</v>
      </c>
      <c r="C1032">
        <v>75</v>
      </c>
      <c r="D1032" t="str">
        <f t="shared" si="368"/>
        <v>Low</v>
      </c>
      <c r="E1032">
        <v>88</v>
      </c>
      <c r="F1032" t="str">
        <f t="shared" si="369"/>
        <v>1h 28m</v>
      </c>
      <c r="G1032" t="str">
        <f t="shared" si="370"/>
        <v>Featurette</v>
      </c>
      <c r="H1032">
        <v>5</v>
      </c>
      <c r="I1032" t="str">
        <f t="shared" si="371"/>
        <v>Very Low</v>
      </c>
      <c r="J1032">
        <v>338</v>
      </c>
      <c r="K1032" t="str">
        <f t="shared" si="372"/>
        <v>Very Low</v>
      </c>
      <c r="L1032" t="s">
        <v>5448</v>
      </c>
      <c r="M1032">
        <v>11000</v>
      </c>
      <c r="N1032" t="str">
        <f t="shared" si="373"/>
        <v>Medium</v>
      </c>
      <c r="O1032">
        <v>6471394</v>
      </c>
      <c r="P1032" t="str">
        <f t="shared" si="374"/>
        <v>Flop</v>
      </c>
      <c r="Q1032" t="s">
        <v>980</v>
      </c>
      <c r="R1032" t="str">
        <f t="shared" si="375"/>
        <v>Comedy</v>
      </c>
      <c r="S1032">
        <f t="shared" si="376"/>
        <v>2</v>
      </c>
      <c r="T1032" t="s">
        <v>437</v>
      </c>
      <c r="U1032" t="s">
        <v>5449</v>
      </c>
      <c r="V1032">
        <v>15880</v>
      </c>
      <c r="W1032" t="str">
        <f t="shared" si="377"/>
        <v>Low</v>
      </c>
      <c r="X1032">
        <v>11972</v>
      </c>
      <c r="Y1032" t="str">
        <f t="shared" si="378"/>
        <v>Medium</v>
      </c>
      <c r="Z1032" t="s">
        <v>5450</v>
      </c>
      <c r="AA1032">
        <v>5</v>
      </c>
      <c r="AB1032" t="str">
        <f t="shared" si="379"/>
        <v>Ensemble Poster</v>
      </c>
      <c r="AC1032" t="s">
        <v>5451</v>
      </c>
      <c r="AD1032" t="s">
        <v>5452</v>
      </c>
      <c r="AE1032">
        <v>93</v>
      </c>
      <c r="AF1032" t="str">
        <f t="shared" si="380"/>
        <v>Very Low</v>
      </c>
      <c r="AG1032" t="s">
        <v>9</v>
      </c>
      <c r="AH1032" t="s">
        <v>10</v>
      </c>
      <c r="AI1032" t="s">
        <v>11</v>
      </c>
      <c r="AJ1032" t="str">
        <f t="shared" si="381"/>
        <v>Teen</v>
      </c>
      <c r="AK1032">
        <v>50000000</v>
      </c>
      <c r="AL1032" t="str">
        <f t="shared" si="382"/>
        <v>Medium Budget</v>
      </c>
      <c r="AM1032">
        <v>2004</v>
      </c>
      <c r="AN1032">
        <f t="shared" si="383"/>
        <v>21</v>
      </c>
      <c r="AO1032" t="str">
        <f t="shared" si="384"/>
        <v>Old Classic</v>
      </c>
      <c r="AP1032">
        <v>387</v>
      </c>
      <c r="AQ1032" t="str">
        <f t="shared" si="385"/>
        <v>Very Low</v>
      </c>
      <c r="AR1032">
        <v>4.9000000000000004</v>
      </c>
      <c r="AS1032" t="str">
        <f t="shared" si="386"/>
        <v>Poor</v>
      </c>
      <c r="AT1032">
        <v>2.35</v>
      </c>
      <c r="AU1032" t="str">
        <f t="shared" si="387"/>
        <v>Cinematic Widescreen</v>
      </c>
      <c r="AV1032">
        <v>288</v>
      </c>
      <c r="AW1032" t="str">
        <f t="shared" si="388"/>
        <v>Very Low</v>
      </c>
    </row>
    <row r="1033" spans="1:49" x14ac:dyDescent="0.3">
      <c r="A1033" t="s">
        <v>0</v>
      </c>
      <c r="B1033" t="s">
        <v>3037</v>
      </c>
      <c r="C1033">
        <v>82</v>
      </c>
      <c r="D1033" t="str">
        <f t="shared" si="368"/>
        <v>Low</v>
      </c>
      <c r="E1033">
        <v>87</v>
      </c>
      <c r="F1033" t="str">
        <f t="shared" si="369"/>
        <v>1h 27m</v>
      </c>
      <c r="G1033" t="str">
        <f t="shared" si="370"/>
        <v>Featurette</v>
      </c>
      <c r="H1033">
        <v>0</v>
      </c>
      <c r="I1033" t="str">
        <f t="shared" si="371"/>
        <v>Very Low</v>
      </c>
      <c r="J1033">
        <v>591</v>
      </c>
      <c r="K1033" t="str">
        <f t="shared" si="372"/>
        <v>Very Low</v>
      </c>
      <c r="L1033" t="s">
        <v>2048</v>
      </c>
      <c r="M1033">
        <v>2000</v>
      </c>
      <c r="N1033" t="str">
        <f t="shared" si="373"/>
        <v>Low</v>
      </c>
      <c r="O1033">
        <v>6291602</v>
      </c>
      <c r="P1033" t="str">
        <f t="shared" si="374"/>
        <v>Flop</v>
      </c>
      <c r="Q1033" t="s">
        <v>5453</v>
      </c>
      <c r="R1033" t="str">
        <f t="shared" si="375"/>
        <v>Comedy</v>
      </c>
      <c r="S1033">
        <f t="shared" si="376"/>
        <v>2</v>
      </c>
      <c r="T1033" t="s">
        <v>205</v>
      </c>
      <c r="U1033" t="s">
        <v>5454</v>
      </c>
      <c r="V1033">
        <v>8070</v>
      </c>
      <c r="W1033" t="str">
        <f t="shared" si="377"/>
        <v>Very Low</v>
      </c>
      <c r="X1033">
        <v>3954</v>
      </c>
      <c r="Y1033" t="str">
        <f t="shared" si="378"/>
        <v>Low</v>
      </c>
      <c r="Z1033" t="s">
        <v>521</v>
      </c>
      <c r="AA1033">
        <v>0</v>
      </c>
      <c r="AB1033" t="str">
        <f t="shared" si="379"/>
        <v>Symbolic Poster</v>
      </c>
      <c r="AC1033" t="s">
        <v>5455</v>
      </c>
      <c r="AD1033" t="s">
        <v>5456</v>
      </c>
      <c r="AE1033">
        <v>91</v>
      </c>
      <c r="AF1033" t="str">
        <f t="shared" si="380"/>
        <v>Very Low</v>
      </c>
      <c r="AG1033" t="s">
        <v>9</v>
      </c>
      <c r="AH1033" t="s">
        <v>10</v>
      </c>
      <c r="AI1033" t="s">
        <v>556</v>
      </c>
      <c r="AJ1033" t="str">
        <f t="shared" si="381"/>
        <v>Adult</v>
      </c>
      <c r="AK1033">
        <v>50000000</v>
      </c>
      <c r="AL1033" t="str">
        <f t="shared" si="382"/>
        <v>Medium Budget</v>
      </c>
      <c r="AM1033">
        <v>2000</v>
      </c>
      <c r="AN1033">
        <f t="shared" si="383"/>
        <v>25</v>
      </c>
      <c r="AO1033" t="str">
        <f t="shared" si="384"/>
        <v>Old Classic</v>
      </c>
      <c r="AP1033">
        <v>602</v>
      </c>
      <c r="AQ1033" t="str">
        <f t="shared" si="385"/>
        <v>Very Low</v>
      </c>
      <c r="AR1033">
        <v>5.6</v>
      </c>
      <c r="AS1033" t="str">
        <f t="shared" si="386"/>
        <v>Below Average</v>
      </c>
      <c r="AT1033">
        <v>1.85</v>
      </c>
      <c r="AU1033" t="str">
        <f t="shared" si="387"/>
        <v>HDTV / Widescreen</v>
      </c>
      <c r="AV1033">
        <v>255</v>
      </c>
      <c r="AW1033" t="str">
        <f t="shared" si="388"/>
        <v>Very Low</v>
      </c>
    </row>
    <row r="1034" spans="1:49" x14ac:dyDescent="0.3">
      <c r="A1034" t="s">
        <v>0</v>
      </c>
      <c r="B1034" t="s">
        <v>5457</v>
      </c>
      <c r="C1034">
        <v>296</v>
      </c>
      <c r="D1034" t="str">
        <f t="shared" si="368"/>
        <v>Medium</v>
      </c>
      <c r="E1034">
        <v>104</v>
      </c>
      <c r="F1034" t="str">
        <f t="shared" si="369"/>
        <v>1h 44m</v>
      </c>
      <c r="G1034" t="str">
        <f t="shared" si="370"/>
        <v>Standard Movie</v>
      </c>
      <c r="H1034">
        <v>71</v>
      </c>
      <c r="I1034" t="str">
        <f t="shared" si="371"/>
        <v>Very Low</v>
      </c>
      <c r="J1034">
        <v>982</v>
      </c>
      <c r="K1034" t="str">
        <f t="shared" si="372"/>
        <v>Very Low</v>
      </c>
      <c r="L1034" t="s">
        <v>4025</v>
      </c>
      <c r="M1034">
        <v>12000</v>
      </c>
      <c r="N1034" t="str">
        <f t="shared" si="373"/>
        <v>Medium</v>
      </c>
      <c r="O1034">
        <v>10706786</v>
      </c>
      <c r="P1034" t="str">
        <f t="shared" si="374"/>
        <v>Average</v>
      </c>
      <c r="Q1034" t="s">
        <v>1335</v>
      </c>
      <c r="R1034" t="str">
        <f t="shared" si="375"/>
        <v>Action</v>
      </c>
      <c r="S1034">
        <f t="shared" si="376"/>
        <v>3</v>
      </c>
      <c r="T1034" t="s">
        <v>676</v>
      </c>
      <c r="U1034" t="s">
        <v>5458</v>
      </c>
      <c r="V1034">
        <v>81800</v>
      </c>
      <c r="W1034" t="str">
        <f t="shared" si="377"/>
        <v>Medium</v>
      </c>
      <c r="X1034">
        <v>16481</v>
      </c>
      <c r="Y1034" t="str">
        <f t="shared" si="378"/>
        <v>Medium</v>
      </c>
      <c r="Z1034" t="s">
        <v>2572</v>
      </c>
      <c r="AA1034">
        <v>1</v>
      </c>
      <c r="AB1034" t="str">
        <f t="shared" si="379"/>
        <v>Solo Star Poster</v>
      </c>
      <c r="AC1034" t="s">
        <v>5459</v>
      </c>
      <c r="AD1034" t="s">
        <v>5460</v>
      </c>
      <c r="AE1034">
        <v>211</v>
      </c>
      <c r="AF1034" t="str">
        <f t="shared" si="380"/>
        <v>Very Low</v>
      </c>
      <c r="AG1034" t="s">
        <v>9</v>
      </c>
      <c r="AH1034" t="s">
        <v>10</v>
      </c>
      <c r="AI1034" t="s">
        <v>556</v>
      </c>
      <c r="AJ1034" t="str">
        <f t="shared" si="381"/>
        <v>Adult</v>
      </c>
      <c r="AK1034">
        <v>50000000</v>
      </c>
      <c r="AL1034" t="str">
        <f t="shared" si="382"/>
        <v>Medium Budget</v>
      </c>
      <c r="AM1034">
        <v>2011</v>
      </c>
      <c r="AN1034">
        <f t="shared" si="383"/>
        <v>14</v>
      </c>
      <c r="AO1034" t="str">
        <f t="shared" si="384"/>
        <v>Modern Classic</v>
      </c>
      <c r="AP1034">
        <v>2000</v>
      </c>
      <c r="AQ1034" t="str">
        <f t="shared" si="385"/>
        <v>Low</v>
      </c>
      <c r="AR1034">
        <v>5.5</v>
      </c>
      <c r="AS1034" t="str">
        <f t="shared" si="386"/>
        <v>Below Average</v>
      </c>
      <c r="AT1034">
        <v>1.85</v>
      </c>
      <c r="AU1034" t="str">
        <f t="shared" si="387"/>
        <v>HDTV / Widescreen</v>
      </c>
      <c r="AV1034">
        <v>15000</v>
      </c>
      <c r="AW1034" t="str">
        <f t="shared" si="388"/>
        <v>Medium</v>
      </c>
    </row>
    <row r="1035" spans="1:49" x14ac:dyDescent="0.3">
      <c r="A1035" t="s">
        <v>0</v>
      </c>
      <c r="B1035" t="s">
        <v>3415</v>
      </c>
      <c r="C1035">
        <v>103</v>
      </c>
      <c r="D1035" t="str">
        <f t="shared" si="368"/>
        <v>Low</v>
      </c>
      <c r="E1035">
        <v>96</v>
      </c>
      <c r="F1035" t="str">
        <f t="shared" si="369"/>
        <v>1h 36m</v>
      </c>
      <c r="G1035" t="str">
        <f t="shared" si="370"/>
        <v>Standard Movie</v>
      </c>
      <c r="H1035">
        <v>43</v>
      </c>
      <c r="I1035" t="str">
        <f t="shared" si="371"/>
        <v>Very Low</v>
      </c>
      <c r="J1035">
        <v>77</v>
      </c>
      <c r="K1035" t="str">
        <f t="shared" si="372"/>
        <v>Very Low</v>
      </c>
      <c r="L1035" t="s">
        <v>5461</v>
      </c>
      <c r="M1035">
        <v>841</v>
      </c>
      <c r="N1035" t="str">
        <f t="shared" si="373"/>
        <v>Low</v>
      </c>
      <c r="O1035">
        <v>8742261</v>
      </c>
      <c r="P1035" t="str">
        <f t="shared" si="374"/>
        <v>Flop</v>
      </c>
      <c r="Q1035" t="s">
        <v>1091</v>
      </c>
      <c r="R1035" t="str">
        <f t="shared" si="375"/>
        <v>Action</v>
      </c>
      <c r="S1035">
        <f t="shared" si="376"/>
        <v>5</v>
      </c>
      <c r="T1035" t="s">
        <v>3340</v>
      </c>
      <c r="U1035" t="s">
        <v>5462</v>
      </c>
      <c r="V1035">
        <v>19824</v>
      </c>
      <c r="W1035" t="str">
        <f t="shared" si="377"/>
        <v>Low</v>
      </c>
      <c r="X1035">
        <v>1385</v>
      </c>
      <c r="Y1035" t="str">
        <f t="shared" si="378"/>
        <v>Low</v>
      </c>
      <c r="Z1035" t="s">
        <v>5463</v>
      </c>
      <c r="AA1035">
        <v>2</v>
      </c>
      <c r="AB1035" t="str">
        <f t="shared" si="379"/>
        <v>Duo/Trio Poster</v>
      </c>
      <c r="AC1035" t="s">
        <v>5464</v>
      </c>
      <c r="AD1035" t="s">
        <v>5465</v>
      </c>
      <c r="AE1035">
        <v>179</v>
      </c>
      <c r="AF1035" t="str">
        <f t="shared" si="380"/>
        <v>Very Low</v>
      </c>
      <c r="AG1035" t="s">
        <v>9</v>
      </c>
      <c r="AH1035" t="s">
        <v>239</v>
      </c>
      <c r="AI1035" t="s">
        <v>11</v>
      </c>
      <c r="AJ1035" t="str">
        <f t="shared" si="381"/>
        <v>Teen</v>
      </c>
      <c r="AK1035">
        <v>18000000</v>
      </c>
      <c r="AL1035" t="str">
        <f t="shared" si="382"/>
        <v>Low Budget</v>
      </c>
      <c r="AM1035">
        <v>2009</v>
      </c>
      <c r="AN1035">
        <f t="shared" si="383"/>
        <v>16</v>
      </c>
      <c r="AO1035" t="str">
        <f t="shared" si="384"/>
        <v>Old Classic</v>
      </c>
      <c r="AP1035">
        <v>342</v>
      </c>
      <c r="AQ1035" t="str">
        <f t="shared" si="385"/>
        <v>Very Low</v>
      </c>
      <c r="AR1035">
        <v>3.7</v>
      </c>
      <c r="AS1035" t="str">
        <f t="shared" si="386"/>
        <v>Very Poor</v>
      </c>
      <c r="AT1035">
        <v>2.35</v>
      </c>
      <c r="AU1035" t="str">
        <f t="shared" si="387"/>
        <v>Cinematic Widescreen</v>
      </c>
      <c r="AV1035">
        <v>0</v>
      </c>
      <c r="AW1035" t="str">
        <f t="shared" si="388"/>
        <v>Very Low</v>
      </c>
    </row>
    <row r="1036" spans="1:49" x14ac:dyDescent="0.3">
      <c r="A1036" t="s">
        <v>0</v>
      </c>
      <c r="B1036" t="s">
        <v>5466</v>
      </c>
      <c r="C1036">
        <v>98</v>
      </c>
      <c r="D1036" t="str">
        <f t="shared" si="368"/>
        <v>Low</v>
      </c>
      <c r="E1036">
        <v>85</v>
      </c>
      <c r="F1036" t="str">
        <f t="shared" si="369"/>
        <v>1h 25m</v>
      </c>
      <c r="G1036" t="str">
        <f t="shared" si="370"/>
        <v>Featurette</v>
      </c>
      <c r="H1036">
        <v>70</v>
      </c>
      <c r="I1036" t="str">
        <f t="shared" si="371"/>
        <v>Very Low</v>
      </c>
      <c r="J1036">
        <v>848</v>
      </c>
      <c r="K1036" t="str">
        <f t="shared" si="372"/>
        <v>Very Low</v>
      </c>
      <c r="L1036" t="s">
        <v>473</v>
      </c>
      <c r="M1036">
        <v>26000</v>
      </c>
      <c r="N1036" t="str">
        <f t="shared" si="373"/>
        <v>Medium</v>
      </c>
      <c r="O1036">
        <v>43905746</v>
      </c>
      <c r="P1036" t="str">
        <f t="shared" si="374"/>
        <v>Average</v>
      </c>
      <c r="Q1036" t="s">
        <v>2784</v>
      </c>
      <c r="R1036" t="str">
        <f t="shared" si="375"/>
        <v>Action</v>
      </c>
      <c r="S1036">
        <f t="shared" si="376"/>
        <v>3</v>
      </c>
      <c r="T1036" t="s">
        <v>306</v>
      </c>
      <c r="U1036" t="s">
        <v>5467</v>
      </c>
      <c r="V1036">
        <v>77684</v>
      </c>
      <c r="W1036" t="str">
        <f t="shared" si="377"/>
        <v>Medium</v>
      </c>
      <c r="X1036">
        <v>32831</v>
      </c>
      <c r="Y1036" t="str">
        <f t="shared" si="378"/>
        <v>Medium</v>
      </c>
      <c r="Z1036" t="s">
        <v>441</v>
      </c>
      <c r="AA1036">
        <v>1</v>
      </c>
      <c r="AB1036" t="str">
        <f t="shared" si="379"/>
        <v>Solo Star Poster</v>
      </c>
      <c r="AC1036" t="s">
        <v>5468</v>
      </c>
      <c r="AD1036" t="s">
        <v>5469</v>
      </c>
      <c r="AE1036">
        <v>294</v>
      </c>
      <c r="AF1036" t="str">
        <f t="shared" si="380"/>
        <v>Very Low</v>
      </c>
      <c r="AG1036" t="s">
        <v>9</v>
      </c>
      <c r="AH1036" t="s">
        <v>10</v>
      </c>
      <c r="AI1036" t="s">
        <v>11</v>
      </c>
      <c r="AJ1036" t="str">
        <f t="shared" si="381"/>
        <v>Teen</v>
      </c>
      <c r="AK1036">
        <v>49000000</v>
      </c>
      <c r="AL1036" t="str">
        <f t="shared" si="382"/>
        <v>Medium Budget</v>
      </c>
      <c r="AM1036">
        <v>2001</v>
      </c>
      <c r="AN1036">
        <f t="shared" si="383"/>
        <v>24</v>
      </c>
      <c r="AO1036" t="str">
        <f t="shared" si="384"/>
        <v>Old Classic</v>
      </c>
      <c r="AP1036">
        <v>5000</v>
      </c>
      <c r="AQ1036" t="str">
        <f t="shared" si="385"/>
        <v>Low</v>
      </c>
      <c r="AR1036">
        <v>5.9</v>
      </c>
      <c r="AS1036" t="str">
        <f t="shared" si="386"/>
        <v>Below Average</v>
      </c>
      <c r="AT1036">
        <v>2.35</v>
      </c>
      <c r="AU1036" t="str">
        <f t="shared" si="387"/>
        <v>Cinematic Widescreen</v>
      </c>
      <c r="AV1036">
        <v>0</v>
      </c>
      <c r="AW1036" t="str">
        <f t="shared" si="388"/>
        <v>Very Low</v>
      </c>
    </row>
    <row r="1037" spans="1:49" x14ac:dyDescent="0.3">
      <c r="A1037" t="s">
        <v>0</v>
      </c>
      <c r="B1037" t="str">
        <f>B1036</f>
        <v>James Wong</v>
      </c>
      <c r="C1037">
        <v>30</v>
      </c>
      <c r="D1037" t="str">
        <f t="shared" si="368"/>
        <v>Very Low</v>
      </c>
      <c r="E1037">
        <v>64</v>
      </c>
      <c r="F1037" t="str">
        <f t="shared" si="369"/>
        <v>1h 4m</v>
      </c>
      <c r="G1037" t="str">
        <f t="shared" si="370"/>
        <v>Featurette</v>
      </c>
      <c r="H1037">
        <f>H1036</f>
        <v>70</v>
      </c>
      <c r="I1037" t="str">
        <f t="shared" si="371"/>
        <v>Very Low</v>
      </c>
      <c r="J1037">
        <v>184</v>
      </c>
      <c r="K1037" t="str">
        <f t="shared" si="372"/>
        <v>Very Low</v>
      </c>
      <c r="L1037" t="s">
        <v>3560</v>
      </c>
      <c r="M1037">
        <v>1000</v>
      </c>
      <c r="N1037" t="str">
        <f t="shared" si="373"/>
        <v>Low</v>
      </c>
      <c r="O1037">
        <f>O1036</f>
        <v>43905746</v>
      </c>
      <c r="P1037" t="str">
        <f t="shared" si="374"/>
        <v>Average</v>
      </c>
      <c r="Q1037" t="s">
        <v>5470</v>
      </c>
      <c r="R1037" t="str">
        <f t="shared" si="375"/>
        <v>Drama</v>
      </c>
      <c r="S1037">
        <f t="shared" si="376"/>
        <v>3</v>
      </c>
      <c r="T1037" t="s">
        <v>1677</v>
      </c>
      <c r="U1037" t="s">
        <v>5471</v>
      </c>
      <c r="V1037">
        <v>50391</v>
      </c>
      <c r="W1037" t="str">
        <f t="shared" si="377"/>
        <v>Medium</v>
      </c>
      <c r="X1037">
        <v>1863</v>
      </c>
      <c r="Y1037" t="str">
        <f t="shared" si="378"/>
        <v>Low</v>
      </c>
      <c r="Z1037" t="s">
        <v>5310</v>
      </c>
      <c r="AA1037">
        <v>8</v>
      </c>
      <c r="AB1037" t="str">
        <f t="shared" si="379"/>
        <v>Ensemble Poster</v>
      </c>
      <c r="AC1037" t="s">
        <v>5472</v>
      </c>
      <c r="AD1037" t="s">
        <v>5473</v>
      </c>
      <c r="AE1037">
        <v>148</v>
      </c>
      <c r="AF1037" t="str">
        <f t="shared" si="380"/>
        <v>Very Low</v>
      </c>
      <c r="AG1037" t="s">
        <v>9</v>
      </c>
      <c r="AH1037" t="s">
        <v>10</v>
      </c>
      <c r="AI1037" t="s">
        <v>2606</v>
      </c>
      <c r="AJ1037" t="str">
        <f t="shared" si="381"/>
        <v>Adult</v>
      </c>
      <c r="AK1037">
        <f t="shared" ref="AK1037:AM1037" si="389">AK1036</f>
        <v>49000000</v>
      </c>
      <c r="AL1037" t="str">
        <f t="shared" si="382"/>
        <v>Medium Budget</v>
      </c>
      <c r="AM1037">
        <f t="shared" si="389"/>
        <v>2001</v>
      </c>
      <c r="AN1037">
        <f t="shared" si="383"/>
        <v>24</v>
      </c>
      <c r="AO1037" t="str">
        <f t="shared" si="384"/>
        <v>Old Classic</v>
      </c>
      <c r="AP1037">
        <v>531</v>
      </c>
      <c r="AQ1037" t="str">
        <f t="shared" si="385"/>
        <v>Very Low</v>
      </c>
      <c r="AR1037">
        <v>8.5</v>
      </c>
      <c r="AS1037" t="str">
        <f t="shared" si="386"/>
        <v>Excellent</v>
      </c>
      <c r="AT1037">
        <v>16</v>
      </c>
      <c r="AU1037" t="str">
        <f t="shared" si="387"/>
        <v>Ultra Widescreen</v>
      </c>
      <c r="AV1037">
        <v>31000</v>
      </c>
      <c r="AW1037" t="str">
        <f t="shared" si="388"/>
        <v>Medium</v>
      </c>
    </row>
    <row r="1038" spans="1:49" x14ac:dyDescent="0.3">
      <c r="A1038" t="s">
        <v>0</v>
      </c>
      <c r="B1038" t="s">
        <v>2037</v>
      </c>
      <c r="C1038">
        <v>48</v>
      </c>
      <c r="D1038" t="str">
        <f t="shared" si="368"/>
        <v>Very Low</v>
      </c>
      <c r="E1038">
        <v>104</v>
      </c>
      <c r="F1038" t="str">
        <f t="shared" si="369"/>
        <v>1h 44m</v>
      </c>
      <c r="G1038" t="str">
        <f t="shared" si="370"/>
        <v>Standard Movie</v>
      </c>
      <c r="H1038">
        <v>212</v>
      </c>
      <c r="I1038" t="str">
        <f t="shared" si="371"/>
        <v>Very Low</v>
      </c>
      <c r="J1038">
        <v>380</v>
      </c>
      <c r="K1038" t="str">
        <f t="shared" si="372"/>
        <v>Very Low</v>
      </c>
      <c r="L1038" t="s">
        <v>5474</v>
      </c>
      <c r="M1038">
        <v>879</v>
      </c>
      <c r="N1038" t="str">
        <f t="shared" si="373"/>
        <v>Low</v>
      </c>
      <c r="O1038">
        <v>21413502</v>
      </c>
      <c r="P1038" t="str">
        <f t="shared" si="374"/>
        <v>Average</v>
      </c>
      <c r="Q1038" t="s">
        <v>5475</v>
      </c>
      <c r="R1038" t="str">
        <f t="shared" si="375"/>
        <v>Action</v>
      </c>
      <c r="S1038">
        <f t="shared" si="376"/>
        <v>6</v>
      </c>
      <c r="T1038" t="s">
        <v>4761</v>
      </c>
      <c r="U1038" t="s">
        <v>5476</v>
      </c>
      <c r="V1038">
        <v>14429</v>
      </c>
      <c r="W1038" t="str">
        <f t="shared" si="377"/>
        <v>Low</v>
      </c>
      <c r="X1038">
        <v>2795</v>
      </c>
      <c r="Y1038" t="str">
        <f t="shared" si="378"/>
        <v>Low</v>
      </c>
      <c r="Z1038" t="s">
        <v>5477</v>
      </c>
      <c r="AA1038">
        <v>5</v>
      </c>
      <c r="AB1038" t="str">
        <f t="shared" si="379"/>
        <v>Ensemble Poster</v>
      </c>
      <c r="AC1038" t="s">
        <v>5478</v>
      </c>
      <c r="AD1038" t="s">
        <v>5479</v>
      </c>
      <c r="AE1038">
        <v>113</v>
      </c>
      <c r="AF1038" t="str">
        <f t="shared" si="380"/>
        <v>Very Low</v>
      </c>
      <c r="AG1038" t="s">
        <v>9</v>
      </c>
      <c r="AH1038" t="s">
        <v>10</v>
      </c>
      <c r="AI1038" t="s">
        <v>556</v>
      </c>
      <c r="AJ1038" t="str">
        <f t="shared" si="381"/>
        <v>Adult</v>
      </c>
      <c r="AK1038">
        <v>40000000</v>
      </c>
      <c r="AL1038" t="str">
        <f t="shared" si="382"/>
        <v>Medium Budget</v>
      </c>
      <c r="AM1038">
        <v>1990</v>
      </c>
      <c r="AN1038">
        <f t="shared" si="383"/>
        <v>35</v>
      </c>
      <c r="AO1038" t="str">
        <f t="shared" si="384"/>
        <v>Old Classic</v>
      </c>
      <c r="AP1038">
        <v>560</v>
      </c>
      <c r="AQ1038" t="str">
        <f t="shared" si="385"/>
        <v>Very Low</v>
      </c>
      <c r="AR1038">
        <v>6.3</v>
      </c>
      <c r="AS1038" t="str">
        <f t="shared" si="386"/>
        <v>Average</v>
      </c>
      <c r="AT1038">
        <v>2.35</v>
      </c>
      <c r="AU1038" t="str">
        <f t="shared" si="387"/>
        <v>Cinematic Widescreen</v>
      </c>
      <c r="AV1038">
        <v>2000</v>
      </c>
      <c r="AW1038" t="str">
        <f t="shared" si="388"/>
        <v>Low</v>
      </c>
    </row>
    <row r="1039" spans="1:49" x14ac:dyDescent="0.3">
      <c r="A1039" t="s">
        <v>0</v>
      </c>
      <c r="B1039" t="s">
        <v>5480</v>
      </c>
      <c r="C1039">
        <v>195</v>
      </c>
      <c r="D1039" t="str">
        <f t="shared" si="368"/>
        <v>Low</v>
      </c>
      <c r="E1039">
        <v>135</v>
      </c>
      <c r="F1039" t="str">
        <f t="shared" si="369"/>
        <v>2h 15m</v>
      </c>
      <c r="G1039" t="str">
        <f t="shared" si="370"/>
        <v>Long Movie</v>
      </c>
      <c r="H1039">
        <v>628</v>
      </c>
      <c r="I1039" t="str">
        <f t="shared" si="371"/>
        <v>Very Low</v>
      </c>
      <c r="J1039">
        <v>830</v>
      </c>
      <c r="K1039" t="str">
        <f t="shared" si="372"/>
        <v>Very Low</v>
      </c>
      <c r="L1039" t="s">
        <v>2803</v>
      </c>
      <c r="M1039">
        <v>22000</v>
      </c>
      <c r="N1039" t="str">
        <f t="shared" si="373"/>
        <v>Medium</v>
      </c>
      <c r="O1039">
        <v>7994115</v>
      </c>
      <c r="P1039" t="str">
        <f t="shared" si="374"/>
        <v>Flop</v>
      </c>
      <c r="Q1039" t="s">
        <v>5481</v>
      </c>
      <c r="R1039" t="str">
        <f t="shared" si="375"/>
        <v>Comedy</v>
      </c>
      <c r="S1039">
        <f t="shared" si="376"/>
        <v>3</v>
      </c>
      <c r="T1039" t="s">
        <v>668</v>
      </c>
      <c r="U1039" t="s">
        <v>5482</v>
      </c>
      <c r="V1039">
        <v>90932</v>
      </c>
      <c r="W1039" t="str">
        <f t="shared" si="377"/>
        <v>Medium</v>
      </c>
      <c r="X1039">
        <v>24316</v>
      </c>
      <c r="Y1039" t="str">
        <f t="shared" si="378"/>
        <v>Medium</v>
      </c>
      <c r="Z1039" t="s">
        <v>5483</v>
      </c>
      <c r="AA1039">
        <v>2</v>
      </c>
      <c r="AB1039" t="str">
        <f t="shared" si="379"/>
        <v>Duo/Trio Poster</v>
      </c>
      <c r="AC1039" t="s">
        <v>5484</v>
      </c>
      <c r="AD1039" t="s">
        <v>5485</v>
      </c>
      <c r="AE1039">
        <v>209</v>
      </c>
      <c r="AF1039" t="str">
        <f t="shared" si="380"/>
        <v>Very Low</v>
      </c>
      <c r="AG1039" t="s">
        <v>9</v>
      </c>
      <c r="AH1039" t="s">
        <v>28</v>
      </c>
      <c r="AI1039" t="s">
        <v>556</v>
      </c>
      <c r="AJ1039" t="str">
        <f t="shared" si="381"/>
        <v>Adult</v>
      </c>
      <c r="AK1039">
        <f>AK1038</f>
        <v>40000000</v>
      </c>
      <c r="AL1039" t="str">
        <f t="shared" si="382"/>
        <v>Medium Budget</v>
      </c>
      <c r="AM1039">
        <v>2009</v>
      </c>
      <c r="AN1039">
        <f t="shared" si="383"/>
        <v>16</v>
      </c>
      <c r="AO1039" t="str">
        <f t="shared" si="384"/>
        <v>Old Classic</v>
      </c>
      <c r="AP1039">
        <v>882</v>
      </c>
      <c r="AQ1039" t="str">
        <f t="shared" si="385"/>
        <v>Very Low</v>
      </c>
      <c r="AR1039">
        <v>7.4</v>
      </c>
      <c r="AS1039" t="str">
        <f t="shared" si="386"/>
        <v>Good</v>
      </c>
      <c r="AT1039">
        <v>2.35</v>
      </c>
      <c r="AU1039" t="str">
        <f t="shared" si="387"/>
        <v>Cinematic Widescreen</v>
      </c>
      <c r="AV1039">
        <v>21000</v>
      </c>
      <c r="AW1039" t="str">
        <f t="shared" si="388"/>
        <v>Medium</v>
      </c>
    </row>
    <row r="1040" spans="1:49" x14ac:dyDescent="0.3">
      <c r="A1040" t="s">
        <v>0</v>
      </c>
      <c r="B1040" t="s">
        <v>1497</v>
      </c>
      <c r="C1040">
        <v>223</v>
      </c>
      <c r="D1040" t="str">
        <f t="shared" si="368"/>
        <v>Medium</v>
      </c>
      <c r="E1040">
        <v>190</v>
      </c>
      <c r="F1040" t="str">
        <f t="shared" si="369"/>
        <v>3h 10m</v>
      </c>
      <c r="G1040" t="str">
        <f t="shared" si="370"/>
        <v>Epic</v>
      </c>
      <c r="H1040">
        <v>0</v>
      </c>
      <c r="I1040" t="str">
        <f t="shared" si="371"/>
        <v>Very Low</v>
      </c>
      <c r="J1040">
        <v>215</v>
      </c>
      <c r="K1040" t="str">
        <f t="shared" si="372"/>
        <v>Very Low</v>
      </c>
      <c r="L1040" t="s">
        <v>5486</v>
      </c>
      <c r="M1040">
        <v>599</v>
      </c>
      <c r="N1040" t="str">
        <f t="shared" si="373"/>
        <v>Low</v>
      </c>
      <c r="O1040">
        <v>124107476</v>
      </c>
      <c r="P1040" t="str">
        <f t="shared" si="374"/>
        <v>Hit</v>
      </c>
      <c r="Q1040" t="s">
        <v>2096</v>
      </c>
      <c r="R1040" t="str">
        <f t="shared" si="375"/>
        <v>Crime</v>
      </c>
      <c r="S1040">
        <f t="shared" si="376"/>
        <v>3</v>
      </c>
      <c r="T1040" t="s">
        <v>726</v>
      </c>
      <c r="U1040" t="s">
        <v>5487</v>
      </c>
      <c r="V1040">
        <v>170684</v>
      </c>
      <c r="W1040" t="str">
        <f t="shared" si="377"/>
        <v>Medium</v>
      </c>
      <c r="X1040">
        <v>1418</v>
      </c>
      <c r="Y1040" t="str">
        <f t="shared" si="378"/>
        <v>Low</v>
      </c>
      <c r="Z1040" t="s">
        <v>5488</v>
      </c>
      <c r="AA1040">
        <v>0</v>
      </c>
      <c r="AB1040" t="str">
        <f t="shared" si="379"/>
        <v>Symbolic Poster</v>
      </c>
      <c r="AC1040" t="s">
        <v>5489</v>
      </c>
      <c r="AD1040" t="s">
        <v>5490</v>
      </c>
      <c r="AE1040">
        <v>867</v>
      </c>
      <c r="AF1040" t="str">
        <f t="shared" si="380"/>
        <v>Low</v>
      </c>
      <c r="AG1040" t="s">
        <v>9</v>
      </c>
      <c r="AH1040" t="s">
        <v>10</v>
      </c>
      <c r="AI1040" t="s">
        <v>556</v>
      </c>
      <c r="AJ1040" t="str">
        <f t="shared" si="381"/>
        <v>Adult</v>
      </c>
      <c r="AK1040">
        <v>48000000</v>
      </c>
      <c r="AL1040" t="str">
        <f t="shared" si="382"/>
        <v>Medium Budget</v>
      </c>
      <c r="AM1040">
        <v>2000</v>
      </c>
      <c r="AN1040">
        <f t="shared" si="383"/>
        <v>25</v>
      </c>
      <c r="AO1040" t="str">
        <f t="shared" si="384"/>
        <v>Old Classic</v>
      </c>
      <c r="AP1040">
        <v>399</v>
      </c>
      <c r="AQ1040" t="str">
        <f t="shared" si="385"/>
        <v>Very Low</v>
      </c>
      <c r="AR1040">
        <v>7.6</v>
      </c>
      <c r="AS1040" t="str">
        <f t="shared" si="386"/>
        <v>Good</v>
      </c>
      <c r="AT1040">
        <v>1.85</v>
      </c>
      <c r="AU1040" t="str">
        <f t="shared" si="387"/>
        <v>HDTV / Widescreen</v>
      </c>
      <c r="AV1040">
        <v>0</v>
      </c>
      <c r="AW1040" t="str">
        <f t="shared" si="388"/>
        <v>Very Low</v>
      </c>
    </row>
    <row r="1041" spans="1:49" x14ac:dyDescent="0.3">
      <c r="A1041" t="s">
        <v>0</v>
      </c>
      <c r="B1041" t="s">
        <v>360</v>
      </c>
      <c r="C1041">
        <v>149</v>
      </c>
      <c r="D1041" t="str">
        <f t="shared" si="368"/>
        <v>Low</v>
      </c>
      <c r="E1041">
        <v>127</v>
      </c>
      <c r="F1041" t="str">
        <f t="shared" si="369"/>
        <v>2h 7m</v>
      </c>
      <c r="G1041" t="str">
        <f t="shared" si="370"/>
        <v>Long Movie</v>
      </c>
      <c r="H1041">
        <v>14000</v>
      </c>
      <c r="I1041" t="str">
        <f t="shared" si="371"/>
        <v>Medium</v>
      </c>
      <c r="J1041">
        <v>440</v>
      </c>
      <c r="K1041" t="str">
        <f t="shared" si="372"/>
        <v>Very Low</v>
      </c>
      <c r="L1041" t="s">
        <v>926</v>
      </c>
      <c r="M1041">
        <v>11000</v>
      </c>
      <c r="N1041" t="str">
        <f t="shared" si="373"/>
        <v>Medium</v>
      </c>
      <c r="O1041">
        <v>197171806</v>
      </c>
      <c r="P1041" t="str">
        <f t="shared" si="374"/>
        <v>Hit</v>
      </c>
      <c r="Q1041" t="s">
        <v>14</v>
      </c>
      <c r="R1041" t="str">
        <f t="shared" si="375"/>
        <v>Action</v>
      </c>
      <c r="S1041">
        <f t="shared" si="376"/>
        <v>3</v>
      </c>
      <c r="T1041" t="s">
        <v>362</v>
      </c>
      <c r="U1041" t="s">
        <v>5491</v>
      </c>
      <c r="V1041">
        <v>515306</v>
      </c>
      <c r="W1041" t="str">
        <f t="shared" si="377"/>
        <v>Very High</v>
      </c>
      <c r="X1041">
        <v>12884</v>
      </c>
      <c r="Y1041" t="str">
        <f t="shared" si="378"/>
        <v>Medium</v>
      </c>
      <c r="Z1041" t="s">
        <v>5492</v>
      </c>
      <c r="AA1041">
        <v>5</v>
      </c>
      <c r="AB1041" t="str">
        <f t="shared" si="379"/>
        <v>Ensemble Poster</v>
      </c>
      <c r="AC1041" t="s">
        <v>5493</v>
      </c>
      <c r="AD1041" t="s">
        <v>5494</v>
      </c>
      <c r="AE1041">
        <v>477</v>
      </c>
      <c r="AF1041" t="str">
        <f t="shared" si="380"/>
        <v>Very Low</v>
      </c>
      <c r="AG1041" t="s">
        <v>9</v>
      </c>
      <c r="AH1041" t="s">
        <v>10</v>
      </c>
      <c r="AI1041" t="s">
        <v>11</v>
      </c>
      <c r="AJ1041" t="str">
        <f t="shared" si="381"/>
        <v>Teen</v>
      </c>
      <c r="AK1041">
        <v>48000000</v>
      </c>
      <c r="AL1041" t="str">
        <f t="shared" si="382"/>
        <v>Medium Budget</v>
      </c>
      <c r="AM1041">
        <v>1989</v>
      </c>
      <c r="AN1041">
        <f t="shared" si="383"/>
        <v>36</v>
      </c>
      <c r="AO1041" t="str">
        <f t="shared" si="384"/>
        <v>Old Classic</v>
      </c>
      <c r="AP1041">
        <v>844</v>
      </c>
      <c r="AQ1041" t="str">
        <f t="shared" si="385"/>
        <v>Very Low</v>
      </c>
      <c r="AR1041">
        <v>8.3000000000000007</v>
      </c>
      <c r="AS1041" t="str">
        <f t="shared" si="386"/>
        <v>Excellent</v>
      </c>
      <c r="AT1041">
        <v>2.35</v>
      </c>
      <c r="AU1041" t="str">
        <f t="shared" si="387"/>
        <v>Cinematic Widescreen</v>
      </c>
      <c r="AV1041">
        <v>0</v>
      </c>
      <c r="AW1041" t="str">
        <f t="shared" si="388"/>
        <v>Very Low</v>
      </c>
    </row>
    <row r="1042" spans="1:49" x14ac:dyDescent="0.3">
      <c r="A1042" t="s">
        <v>0</v>
      </c>
      <c r="B1042" t="s">
        <v>911</v>
      </c>
      <c r="C1042">
        <v>324</v>
      </c>
      <c r="D1042" t="str">
        <f t="shared" si="368"/>
        <v>Medium</v>
      </c>
      <c r="E1042">
        <v>129</v>
      </c>
      <c r="F1042" t="str">
        <f t="shared" si="369"/>
        <v>2h 9m</v>
      </c>
      <c r="G1042" t="str">
        <f t="shared" si="370"/>
        <v>Long Movie</v>
      </c>
      <c r="H1042">
        <v>456</v>
      </c>
      <c r="I1042" t="str">
        <f t="shared" si="371"/>
        <v>Very Low</v>
      </c>
      <c r="J1042">
        <v>0</v>
      </c>
      <c r="K1042" t="str">
        <f t="shared" si="372"/>
        <v>Very Low</v>
      </c>
      <c r="L1042" t="s">
        <v>5495</v>
      </c>
      <c r="M1042">
        <v>2000</v>
      </c>
      <c r="N1042" t="str">
        <f t="shared" si="373"/>
        <v>Low</v>
      </c>
      <c r="O1042">
        <v>12802907</v>
      </c>
      <c r="P1042" t="str">
        <f t="shared" si="374"/>
        <v>Average</v>
      </c>
      <c r="Q1042" t="s">
        <v>185</v>
      </c>
      <c r="R1042" t="str">
        <f t="shared" si="375"/>
        <v>Drama</v>
      </c>
      <c r="S1042">
        <f t="shared" si="376"/>
        <v>2</v>
      </c>
      <c r="T1042" t="s">
        <v>374</v>
      </c>
      <c r="U1042" t="s">
        <v>5496</v>
      </c>
      <c r="V1042">
        <v>70886</v>
      </c>
      <c r="W1042" t="str">
        <f t="shared" si="377"/>
        <v>Medium</v>
      </c>
      <c r="X1042">
        <v>2035</v>
      </c>
      <c r="Y1042" t="str">
        <f t="shared" si="378"/>
        <v>Low</v>
      </c>
      <c r="Z1042" t="s">
        <v>5497</v>
      </c>
      <c r="AA1042">
        <v>1</v>
      </c>
      <c r="AB1042" t="str">
        <f t="shared" si="379"/>
        <v>Solo Star Poster</v>
      </c>
      <c r="AC1042" t="s">
        <v>5498</v>
      </c>
      <c r="AD1042" t="s">
        <v>5499</v>
      </c>
      <c r="AE1042">
        <v>226</v>
      </c>
      <c r="AF1042" t="str">
        <f t="shared" si="380"/>
        <v>Very Low</v>
      </c>
      <c r="AG1042" t="s">
        <v>9</v>
      </c>
      <c r="AH1042" t="s">
        <v>28</v>
      </c>
      <c r="AI1042" t="s">
        <v>556</v>
      </c>
      <c r="AJ1042" t="str">
        <f t="shared" si="381"/>
        <v>Adult</v>
      </c>
      <c r="AK1042">
        <f>AK1041</f>
        <v>48000000</v>
      </c>
      <c r="AL1042" t="str">
        <f t="shared" si="382"/>
        <v>Medium Budget</v>
      </c>
      <c r="AM1042">
        <v>2012</v>
      </c>
      <c r="AN1042">
        <f t="shared" si="383"/>
        <v>13</v>
      </c>
      <c r="AO1042" t="str">
        <f t="shared" si="384"/>
        <v>Modern Classic</v>
      </c>
      <c r="AP1042">
        <v>35</v>
      </c>
      <c r="AQ1042" t="str">
        <f t="shared" si="385"/>
        <v>Very Low</v>
      </c>
      <c r="AR1042">
        <v>6.6</v>
      </c>
      <c r="AS1042" t="str">
        <f t="shared" si="386"/>
        <v>Average</v>
      </c>
      <c r="AT1042">
        <v>2.35</v>
      </c>
      <c r="AU1042" t="str">
        <f t="shared" si="387"/>
        <v>Cinematic Widescreen</v>
      </c>
      <c r="AV1042">
        <v>36000</v>
      </c>
      <c r="AW1042" t="str">
        <f t="shared" si="388"/>
        <v>Medium</v>
      </c>
    </row>
    <row r="1043" spans="1:49" x14ac:dyDescent="0.3">
      <c r="A1043" t="s">
        <v>0</v>
      </c>
      <c r="B1043" t="s">
        <v>1360</v>
      </c>
      <c r="C1043">
        <v>371</v>
      </c>
      <c r="D1043" t="str">
        <f t="shared" si="368"/>
        <v>Medium</v>
      </c>
      <c r="E1043">
        <v>120</v>
      </c>
      <c r="F1043" t="str">
        <f t="shared" si="369"/>
        <v>2h 0m</v>
      </c>
      <c r="G1043" t="str">
        <f t="shared" si="370"/>
        <v>Standard Movie</v>
      </c>
      <c r="H1043">
        <v>662</v>
      </c>
      <c r="I1043" t="str">
        <f t="shared" si="371"/>
        <v>Very Low</v>
      </c>
      <c r="J1043">
        <v>502</v>
      </c>
      <c r="K1043" t="str">
        <f t="shared" si="372"/>
        <v>Very Low</v>
      </c>
      <c r="L1043" t="s">
        <v>534</v>
      </c>
      <c r="M1043">
        <v>20000</v>
      </c>
      <c r="N1043" t="str">
        <f t="shared" si="373"/>
        <v>Medium</v>
      </c>
      <c r="O1043">
        <v>31569268</v>
      </c>
      <c r="P1043" t="str">
        <f t="shared" si="374"/>
        <v>Average</v>
      </c>
      <c r="Q1043" t="s">
        <v>5500</v>
      </c>
      <c r="R1043" t="str">
        <f t="shared" si="375"/>
        <v>Action</v>
      </c>
      <c r="S1043">
        <f t="shared" si="376"/>
        <v>5</v>
      </c>
      <c r="T1043" t="s">
        <v>234</v>
      </c>
      <c r="U1043" t="s">
        <v>5501</v>
      </c>
      <c r="V1043">
        <v>172965</v>
      </c>
      <c r="W1043" t="str">
        <f t="shared" si="377"/>
        <v>Medium</v>
      </c>
      <c r="X1043">
        <v>23051</v>
      </c>
      <c r="Y1043" t="str">
        <f t="shared" si="378"/>
        <v>Medium</v>
      </c>
      <c r="Z1043" t="s">
        <v>2702</v>
      </c>
      <c r="AA1043">
        <v>0</v>
      </c>
      <c r="AB1043" t="str">
        <f t="shared" si="379"/>
        <v>Symbolic Poster</v>
      </c>
      <c r="AC1043" t="s">
        <v>5502</v>
      </c>
      <c r="AD1043" t="s">
        <v>5503</v>
      </c>
      <c r="AE1043">
        <v>627</v>
      </c>
      <c r="AF1043" t="str">
        <f t="shared" si="380"/>
        <v>Low</v>
      </c>
      <c r="AG1043" t="s">
        <v>9</v>
      </c>
      <c r="AH1043" t="s">
        <v>10</v>
      </c>
      <c r="AI1043" t="s">
        <v>556</v>
      </c>
      <c r="AJ1043" t="str">
        <f t="shared" si="381"/>
        <v>Adult</v>
      </c>
      <c r="AK1043">
        <v>49000000</v>
      </c>
      <c r="AL1043" t="str">
        <f t="shared" si="382"/>
        <v>Medium Budget</v>
      </c>
      <c r="AM1043">
        <v>2015</v>
      </c>
      <c r="AN1043">
        <f t="shared" si="383"/>
        <v>10</v>
      </c>
      <c r="AO1043" t="str">
        <f t="shared" si="384"/>
        <v>Modern Classic</v>
      </c>
      <c r="AP1043">
        <v>2000</v>
      </c>
      <c r="AQ1043" t="str">
        <f t="shared" si="385"/>
        <v>Low</v>
      </c>
      <c r="AR1043">
        <v>6.9</v>
      </c>
      <c r="AS1043" t="str">
        <f t="shared" si="386"/>
        <v>Average</v>
      </c>
      <c r="AT1043">
        <v>2.35</v>
      </c>
      <c r="AU1043" t="str">
        <f t="shared" si="387"/>
        <v>Cinematic Widescreen</v>
      </c>
      <c r="AV1043">
        <v>67000</v>
      </c>
      <c r="AW1043" t="str">
        <f t="shared" si="388"/>
        <v>High</v>
      </c>
    </row>
    <row r="1044" spans="1:49" x14ac:dyDescent="0.3">
      <c r="A1044" t="s">
        <v>0</v>
      </c>
      <c r="B1044" t="s">
        <v>1169</v>
      </c>
      <c r="C1044">
        <v>75</v>
      </c>
      <c r="D1044" t="str">
        <f t="shared" si="368"/>
        <v>Low</v>
      </c>
      <c r="E1044">
        <v>118</v>
      </c>
      <c r="F1044" t="str">
        <f t="shared" si="369"/>
        <v>1h 58m</v>
      </c>
      <c r="G1044" t="str">
        <f t="shared" si="370"/>
        <v>Standard Movie</v>
      </c>
      <c r="H1044">
        <v>176</v>
      </c>
      <c r="I1044" t="str">
        <f t="shared" si="371"/>
        <v>Very Low</v>
      </c>
      <c r="J1044">
        <v>308</v>
      </c>
      <c r="K1044" t="str">
        <f t="shared" si="372"/>
        <v>Very Low</v>
      </c>
      <c r="L1044" t="s">
        <v>536</v>
      </c>
      <c r="M1044">
        <v>18000</v>
      </c>
      <c r="N1044" t="str">
        <f t="shared" si="373"/>
        <v>Medium</v>
      </c>
      <c r="O1044">
        <v>66488090</v>
      </c>
      <c r="P1044" t="str">
        <f t="shared" si="374"/>
        <v>Hit</v>
      </c>
      <c r="Q1044" t="s">
        <v>2113</v>
      </c>
      <c r="R1044" t="str">
        <f t="shared" si="375"/>
        <v>Crime</v>
      </c>
      <c r="S1044">
        <f t="shared" si="376"/>
        <v>4</v>
      </c>
      <c r="T1044" t="s">
        <v>1698</v>
      </c>
      <c r="U1044" t="s">
        <v>5504</v>
      </c>
      <c r="V1044">
        <v>120202</v>
      </c>
      <c r="W1044" t="str">
        <f t="shared" si="377"/>
        <v>Medium</v>
      </c>
      <c r="X1044">
        <v>29748</v>
      </c>
      <c r="Y1044" t="str">
        <f t="shared" si="378"/>
        <v>Medium</v>
      </c>
      <c r="Z1044" t="s">
        <v>5505</v>
      </c>
      <c r="AA1044">
        <v>2</v>
      </c>
      <c r="AB1044" t="str">
        <f t="shared" si="379"/>
        <v>Duo/Trio Poster</v>
      </c>
      <c r="AC1044" t="s">
        <v>5506</v>
      </c>
      <c r="AD1044" t="s">
        <v>5507</v>
      </c>
      <c r="AE1044">
        <v>397</v>
      </c>
      <c r="AF1044" t="str">
        <f t="shared" si="380"/>
        <v>Very Low</v>
      </c>
      <c r="AG1044" t="s">
        <v>9</v>
      </c>
      <c r="AH1044" t="s">
        <v>10</v>
      </c>
      <c r="AI1044" t="s">
        <v>556</v>
      </c>
      <c r="AJ1044" t="str">
        <f t="shared" si="381"/>
        <v>Adult</v>
      </c>
      <c r="AK1044">
        <v>48000000</v>
      </c>
      <c r="AL1044" t="str">
        <f t="shared" si="382"/>
        <v>Medium Budget</v>
      </c>
      <c r="AM1044">
        <v>1999</v>
      </c>
      <c r="AN1044">
        <f t="shared" si="383"/>
        <v>26</v>
      </c>
      <c r="AO1044" t="str">
        <f t="shared" si="384"/>
        <v>Old Classic</v>
      </c>
      <c r="AP1044">
        <v>11000</v>
      </c>
      <c r="AQ1044" t="str">
        <f t="shared" si="385"/>
        <v>Medium</v>
      </c>
      <c r="AR1044">
        <v>6.7</v>
      </c>
      <c r="AS1044" t="str">
        <f t="shared" si="386"/>
        <v>Average</v>
      </c>
      <c r="AT1044">
        <v>2.35</v>
      </c>
      <c r="AU1044" t="str">
        <f t="shared" si="387"/>
        <v>Cinematic Widescreen</v>
      </c>
      <c r="AV1044">
        <v>0</v>
      </c>
      <c r="AW1044" t="str">
        <f t="shared" si="388"/>
        <v>Very Low</v>
      </c>
    </row>
    <row r="1045" spans="1:49" x14ac:dyDescent="0.3">
      <c r="A1045" t="s">
        <v>0</v>
      </c>
      <c r="B1045" t="s">
        <v>656</v>
      </c>
      <c r="C1045">
        <v>233</v>
      </c>
      <c r="D1045" t="str">
        <f t="shared" si="368"/>
        <v>Medium</v>
      </c>
      <c r="E1045">
        <v>112</v>
      </c>
      <c r="F1045" t="str">
        <f t="shared" si="369"/>
        <v>1h 52m</v>
      </c>
      <c r="G1045" t="str">
        <f t="shared" si="370"/>
        <v>Standard Movie</v>
      </c>
      <c r="H1045">
        <v>21000</v>
      </c>
      <c r="I1045" t="str">
        <f t="shared" si="371"/>
        <v>Medium</v>
      </c>
      <c r="J1045">
        <v>237</v>
      </c>
      <c r="K1045" t="str">
        <f t="shared" si="372"/>
        <v>Very Low</v>
      </c>
      <c r="L1045" t="s">
        <v>5508</v>
      </c>
      <c r="M1045">
        <v>17000</v>
      </c>
      <c r="N1045" t="str">
        <f t="shared" si="373"/>
        <v>Medium</v>
      </c>
      <c r="O1045">
        <v>95308367</v>
      </c>
      <c r="P1045" t="str">
        <f t="shared" si="374"/>
        <v>Hit</v>
      </c>
      <c r="Q1045" t="s">
        <v>2096</v>
      </c>
      <c r="R1045" t="str">
        <f t="shared" si="375"/>
        <v>Crime</v>
      </c>
      <c r="S1045">
        <f t="shared" si="376"/>
        <v>3</v>
      </c>
      <c r="T1045" t="s">
        <v>528</v>
      </c>
      <c r="U1045" t="s">
        <v>5509</v>
      </c>
      <c r="V1045">
        <v>206104</v>
      </c>
      <c r="W1045" t="str">
        <f t="shared" si="377"/>
        <v>High</v>
      </c>
      <c r="X1045">
        <v>18141</v>
      </c>
      <c r="Y1045" t="str">
        <f t="shared" si="378"/>
        <v>Medium</v>
      </c>
      <c r="Z1045" t="s">
        <v>5510</v>
      </c>
      <c r="AA1045">
        <v>0</v>
      </c>
      <c r="AB1045" t="str">
        <f t="shared" si="379"/>
        <v>Symbolic Poster</v>
      </c>
      <c r="AC1045" t="s">
        <v>5511</v>
      </c>
      <c r="AD1045" t="s">
        <v>5512</v>
      </c>
      <c r="AE1045">
        <v>850</v>
      </c>
      <c r="AF1045" t="str">
        <f t="shared" si="380"/>
        <v>Low</v>
      </c>
      <c r="AG1045" t="s">
        <v>9</v>
      </c>
      <c r="AH1045" t="s">
        <v>10</v>
      </c>
      <c r="AI1045" t="s">
        <v>556</v>
      </c>
      <c r="AJ1045" t="str">
        <f t="shared" si="381"/>
        <v>Adult</v>
      </c>
      <c r="AK1045">
        <v>48000000</v>
      </c>
      <c r="AL1045" t="str">
        <f t="shared" si="382"/>
        <v>Medium Budget</v>
      </c>
      <c r="AM1045">
        <v>2002</v>
      </c>
      <c r="AN1045">
        <f t="shared" si="383"/>
        <v>23</v>
      </c>
      <c r="AO1045" t="str">
        <f t="shared" si="384"/>
        <v>Old Classic</v>
      </c>
      <c r="AP1045">
        <v>324</v>
      </c>
      <c r="AQ1045" t="str">
        <f t="shared" si="385"/>
        <v>Very Low</v>
      </c>
      <c r="AR1045">
        <v>6.8</v>
      </c>
      <c r="AS1045" t="str">
        <f t="shared" si="386"/>
        <v>Average</v>
      </c>
      <c r="AT1045">
        <v>2.35</v>
      </c>
      <c r="AU1045" t="str">
        <f t="shared" si="387"/>
        <v>Cinematic Widescreen</v>
      </c>
      <c r="AV1045">
        <v>0</v>
      </c>
      <c r="AW1045" t="str">
        <f t="shared" si="388"/>
        <v>Very Low</v>
      </c>
    </row>
    <row r="1046" spans="1:49" x14ac:dyDescent="0.3">
      <c r="A1046" t="s">
        <v>0</v>
      </c>
      <c r="B1046" t="s">
        <v>5513</v>
      </c>
      <c r="C1046">
        <v>32</v>
      </c>
      <c r="D1046" t="str">
        <f t="shared" si="368"/>
        <v>Very Low</v>
      </c>
      <c r="E1046">
        <v>89</v>
      </c>
      <c r="F1046" t="str">
        <f t="shared" si="369"/>
        <v>1h 29m</v>
      </c>
      <c r="G1046" t="str">
        <f t="shared" si="370"/>
        <v>Featurette</v>
      </c>
      <c r="H1046">
        <v>42</v>
      </c>
      <c r="I1046" t="str">
        <f t="shared" si="371"/>
        <v>Very Low</v>
      </c>
      <c r="J1046">
        <v>235</v>
      </c>
      <c r="K1046" t="str">
        <f t="shared" si="372"/>
        <v>Very Low</v>
      </c>
      <c r="L1046" t="s">
        <v>5514</v>
      </c>
      <c r="M1046">
        <v>598</v>
      </c>
      <c r="N1046" t="str">
        <f t="shared" si="373"/>
        <v>Low</v>
      </c>
      <c r="O1046">
        <f>O1045</f>
        <v>95308367</v>
      </c>
      <c r="P1046" t="str">
        <f t="shared" si="374"/>
        <v>Hit</v>
      </c>
      <c r="Q1046" t="s">
        <v>5515</v>
      </c>
      <c r="R1046" t="str">
        <f t="shared" si="375"/>
        <v>Horror</v>
      </c>
      <c r="S1046">
        <f t="shared" si="376"/>
        <v>2</v>
      </c>
      <c r="T1046" t="s">
        <v>5516</v>
      </c>
      <c r="U1046" t="s">
        <v>5517</v>
      </c>
      <c r="V1046">
        <v>1263</v>
      </c>
      <c r="W1046" t="str">
        <f t="shared" si="377"/>
        <v>Very Low</v>
      </c>
      <c r="X1046">
        <v>2353</v>
      </c>
      <c r="Y1046" t="str">
        <f t="shared" si="378"/>
        <v>Low</v>
      </c>
      <c r="Z1046" t="s">
        <v>5518</v>
      </c>
      <c r="AA1046">
        <v>0</v>
      </c>
      <c r="AB1046" t="str">
        <f t="shared" si="379"/>
        <v>Symbolic Poster</v>
      </c>
      <c r="AC1046" t="s">
        <v>5519</v>
      </c>
      <c r="AD1046" t="s">
        <v>5520</v>
      </c>
      <c r="AE1046">
        <v>32</v>
      </c>
      <c r="AF1046" t="str">
        <f t="shared" si="380"/>
        <v>Very Low</v>
      </c>
      <c r="AG1046" t="s">
        <v>9</v>
      </c>
      <c r="AH1046" t="s">
        <v>10</v>
      </c>
      <c r="AI1046" t="str">
        <f>AI1045</f>
        <v>R</v>
      </c>
      <c r="AJ1046" t="str">
        <f t="shared" si="381"/>
        <v>Adult</v>
      </c>
      <c r="AK1046">
        <v>1500000</v>
      </c>
      <c r="AL1046" t="str">
        <f t="shared" si="382"/>
        <v>Low Budget</v>
      </c>
      <c r="AM1046">
        <v>2006</v>
      </c>
      <c r="AN1046">
        <f t="shared" si="383"/>
        <v>19</v>
      </c>
      <c r="AO1046" t="str">
        <f t="shared" si="384"/>
        <v>Old Classic</v>
      </c>
      <c r="AP1046">
        <v>555</v>
      </c>
      <c r="AQ1046" t="str">
        <f t="shared" si="385"/>
        <v>Very Low</v>
      </c>
      <c r="AR1046">
        <v>4.5999999999999996</v>
      </c>
      <c r="AS1046" t="str">
        <f t="shared" si="386"/>
        <v>Poor</v>
      </c>
      <c r="AT1046">
        <v>1.78</v>
      </c>
      <c r="AU1046" t="str">
        <f t="shared" si="387"/>
        <v>HDTV / Widescreen</v>
      </c>
      <c r="AV1046">
        <v>352</v>
      </c>
      <c r="AW1046" t="str">
        <f t="shared" si="388"/>
        <v>Very Low</v>
      </c>
    </row>
    <row r="1047" spans="1:49" x14ac:dyDescent="0.3">
      <c r="A1047" t="s">
        <v>0</v>
      </c>
      <c r="B1047" t="s">
        <v>4137</v>
      </c>
      <c r="C1047">
        <v>150</v>
      </c>
      <c r="D1047" t="str">
        <f t="shared" si="368"/>
        <v>Low</v>
      </c>
      <c r="E1047">
        <v>114</v>
      </c>
      <c r="F1047" t="str">
        <f t="shared" si="369"/>
        <v>1h 54m</v>
      </c>
      <c r="G1047" t="str">
        <f t="shared" si="370"/>
        <v>Standard Movie</v>
      </c>
      <c r="H1047">
        <v>737</v>
      </c>
      <c r="I1047" t="str">
        <f t="shared" si="371"/>
        <v>Very Low</v>
      </c>
      <c r="J1047">
        <v>393</v>
      </c>
      <c r="K1047" t="str">
        <f t="shared" si="372"/>
        <v>Very Low</v>
      </c>
      <c r="L1047" t="s">
        <v>1862</v>
      </c>
      <c r="M1047">
        <v>2000</v>
      </c>
      <c r="N1047" t="str">
        <f t="shared" si="373"/>
        <v>Low</v>
      </c>
      <c r="O1047">
        <v>60652036</v>
      </c>
      <c r="P1047" t="str">
        <f t="shared" si="374"/>
        <v>Hit</v>
      </c>
      <c r="Q1047" t="s">
        <v>5521</v>
      </c>
      <c r="R1047" t="str">
        <f t="shared" si="375"/>
        <v>Action</v>
      </c>
      <c r="S1047">
        <f t="shared" si="376"/>
        <v>5</v>
      </c>
      <c r="T1047" t="s">
        <v>205</v>
      </c>
      <c r="U1047" t="s">
        <v>5522</v>
      </c>
      <c r="V1047">
        <v>137854</v>
      </c>
      <c r="W1047" t="str">
        <f t="shared" si="377"/>
        <v>Medium</v>
      </c>
      <c r="X1047">
        <v>3743</v>
      </c>
      <c r="Y1047" t="str">
        <f t="shared" si="378"/>
        <v>Low</v>
      </c>
      <c r="Z1047" t="s">
        <v>5523</v>
      </c>
      <c r="AA1047">
        <v>1</v>
      </c>
      <c r="AB1047" t="str">
        <f t="shared" si="379"/>
        <v>Solo Star Poster</v>
      </c>
      <c r="AC1047" t="s">
        <v>5524</v>
      </c>
      <c r="AD1047" t="s">
        <v>5525</v>
      </c>
      <c r="AE1047">
        <v>560</v>
      </c>
      <c r="AF1047" t="str">
        <f t="shared" si="380"/>
        <v>Low</v>
      </c>
      <c r="AG1047" t="s">
        <v>9</v>
      </c>
      <c r="AH1047" t="s">
        <v>10</v>
      </c>
      <c r="AI1047" t="s">
        <v>556</v>
      </c>
      <c r="AJ1047" t="str">
        <f t="shared" si="381"/>
        <v>Adult</v>
      </c>
      <c r="AK1047">
        <v>48000000</v>
      </c>
      <c r="AL1047" t="str">
        <f t="shared" si="382"/>
        <v>Medium Budget</v>
      </c>
      <c r="AM1047">
        <v>1999</v>
      </c>
      <c r="AN1047">
        <f t="shared" si="383"/>
        <v>26</v>
      </c>
      <c r="AO1047" t="str">
        <f t="shared" si="384"/>
        <v>Old Classic</v>
      </c>
      <c r="AP1047">
        <v>490</v>
      </c>
      <c r="AQ1047" t="str">
        <f t="shared" si="385"/>
        <v>Very Low</v>
      </c>
      <c r="AR1047">
        <v>7.1</v>
      </c>
      <c r="AS1047" t="str">
        <f t="shared" si="386"/>
        <v>Good</v>
      </c>
      <c r="AT1047">
        <v>2.35</v>
      </c>
      <c r="AU1047" t="str">
        <f t="shared" si="387"/>
        <v>Cinematic Widescreen</v>
      </c>
      <c r="AV1047">
        <v>3000</v>
      </c>
      <c r="AW1047" t="str">
        <f t="shared" si="388"/>
        <v>Low</v>
      </c>
    </row>
    <row r="1048" spans="1:49" x14ac:dyDescent="0.3">
      <c r="A1048" t="s">
        <v>0</v>
      </c>
      <c r="B1048" t="s">
        <v>2325</v>
      </c>
      <c r="C1048">
        <v>172</v>
      </c>
      <c r="D1048" t="str">
        <f t="shared" si="368"/>
        <v>Low</v>
      </c>
      <c r="E1048">
        <v>137</v>
      </c>
      <c r="F1048" t="str">
        <f t="shared" si="369"/>
        <v>2h 17m</v>
      </c>
      <c r="G1048" t="str">
        <f t="shared" si="370"/>
        <v>Long Movie</v>
      </c>
      <c r="H1048">
        <v>79</v>
      </c>
      <c r="I1048" t="str">
        <f t="shared" si="371"/>
        <v>Very Low</v>
      </c>
      <c r="J1048">
        <v>194</v>
      </c>
      <c r="K1048" t="str">
        <f t="shared" si="372"/>
        <v>Very Low</v>
      </c>
      <c r="L1048" t="s">
        <v>5526</v>
      </c>
      <c r="M1048">
        <v>27000</v>
      </c>
      <c r="N1048" t="str">
        <f t="shared" si="373"/>
        <v>Medium</v>
      </c>
      <c r="O1048">
        <v>1206135</v>
      </c>
      <c r="P1048" t="str">
        <f t="shared" si="374"/>
        <v>Flop</v>
      </c>
      <c r="Q1048" t="s">
        <v>2096</v>
      </c>
      <c r="R1048" t="str">
        <f t="shared" si="375"/>
        <v>Crime</v>
      </c>
      <c r="S1048">
        <f t="shared" si="376"/>
        <v>3</v>
      </c>
      <c r="T1048" t="s">
        <v>32</v>
      </c>
      <c r="U1048" t="s">
        <v>5527</v>
      </c>
      <c r="V1048">
        <v>40568</v>
      </c>
      <c r="W1048" t="str">
        <f t="shared" si="377"/>
        <v>Low</v>
      </c>
      <c r="X1048">
        <v>27666</v>
      </c>
      <c r="Y1048" t="str">
        <f t="shared" si="378"/>
        <v>Medium</v>
      </c>
      <c r="Z1048" t="s">
        <v>5528</v>
      </c>
      <c r="AA1048">
        <v>3</v>
      </c>
      <c r="AB1048" t="str">
        <f t="shared" si="379"/>
        <v>Duo/Trio Poster</v>
      </c>
      <c r="AC1048" t="s">
        <v>5529</v>
      </c>
      <c r="AD1048" t="s">
        <v>5530</v>
      </c>
      <c r="AE1048">
        <v>185</v>
      </c>
      <c r="AF1048" t="str">
        <f t="shared" si="380"/>
        <v>Very Low</v>
      </c>
      <c r="AG1048" t="s">
        <v>9</v>
      </c>
      <c r="AH1048" t="s">
        <v>5531</v>
      </c>
      <c r="AI1048" t="s">
        <v>556</v>
      </c>
      <c r="AJ1048" t="str">
        <f t="shared" si="381"/>
        <v>Adult</v>
      </c>
      <c r="AK1048">
        <v>50000000</v>
      </c>
      <c r="AL1048" t="str">
        <f t="shared" si="382"/>
        <v>Medium Budget</v>
      </c>
      <c r="AM1048">
        <v>2015</v>
      </c>
      <c r="AN1048">
        <f t="shared" si="383"/>
        <v>10</v>
      </c>
      <c r="AO1048" t="str">
        <f t="shared" si="384"/>
        <v>Modern Classic</v>
      </c>
      <c r="AP1048">
        <v>254</v>
      </c>
      <c r="AQ1048" t="str">
        <f t="shared" si="385"/>
        <v>Very Low</v>
      </c>
      <c r="AR1048">
        <v>6.4</v>
      </c>
      <c r="AS1048" t="str">
        <f t="shared" si="386"/>
        <v>Average</v>
      </c>
      <c r="AT1048">
        <v>2.35</v>
      </c>
      <c r="AU1048" t="str">
        <f t="shared" si="387"/>
        <v>Cinematic Widescreen</v>
      </c>
      <c r="AV1048">
        <v>18000</v>
      </c>
      <c r="AW1048" t="str">
        <f t="shared" si="388"/>
        <v>Medium</v>
      </c>
    </row>
    <row r="1049" spans="1:49" x14ac:dyDescent="0.3">
      <c r="A1049" t="s">
        <v>0</v>
      </c>
      <c r="B1049" t="s">
        <v>3100</v>
      </c>
      <c r="C1049">
        <v>103</v>
      </c>
      <c r="D1049" t="str">
        <f t="shared" si="368"/>
        <v>Low</v>
      </c>
      <c r="E1049">
        <v>112</v>
      </c>
      <c r="F1049" t="str">
        <f t="shared" si="369"/>
        <v>1h 52m</v>
      </c>
      <c r="G1049" t="str">
        <f t="shared" si="370"/>
        <v>Standard Movie</v>
      </c>
      <c r="H1049">
        <v>109</v>
      </c>
      <c r="I1049" t="str">
        <f t="shared" si="371"/>
        <v>Very Low</v>
      </c>
      <c r="J1049">
        <v>261</v>
      </c>
      <c r="K1049" t="str">
        <f t="shared" si="372"/>
        <v>Very Low</v>
      </c>
      <c r="L1049" t="s">
        <v>5532</v>
      </c>
      <c r="M1049">
        <v>779</v>
      </c>
      <c r="N1049" t="str">
        <f t="shared" si="373"/>
        <v>Low</v>
      </c>
      <c r="O1049">
        <v>56607223</v>
      </c>
      <c r="P1049" t="str">
        <f t="shared" si="374"/>
        <v>Hit</v>
      </c>
      <c r="Q1049" t="s">
        <v>4190</v>
      </c>
      <c r="R1049" t="str">
        <f t="shared" si="375"/>
        <v>Adventure</v>
      </c>
      <c r="S1049">
        <f t="shared" si="376"/>
        <v>2</v>
      </c>
      <c r="T1049" t="s">
        <v>5533</v>
      </c>
      <c r="U1049" t="s">
        <v>5534</v>
      </c>
      <c r="V1049">
        <v>93367</v>
      </c>
      <c r="W1049" t="str">
        <f t="shared" si="377"/>
        <v>Medium</v>
      </c>
      <c r="X1049">
        <v>1823</v>
      </c>
      <c r="Y1049" t="str">
        <f t="shared" si="378"/>
        <v>Low</v>
      </c>
      <c r="Z1049" t="s">
        <v>5535</v>
      </c>
      <c r="AA1049">
        <v>8</v>
      </c>
      <c r="AB1049" t="str">
        <f t="shared" si="379"/>
        <v>Ensemble Poster</v>
      </c>
      <c r="AC1049" t="s">
        <v>5536</v>
      </c>
      <c r="AD1049" t="s">
        <v>5537</v>
      </c>
      <c r="AE1049">
        <v>497</v>
      </c>
      <c r="AF1049" t="str">
        <f t="shared" si="380"/>
        <v>Very Low</v>
      </c>
      <c r="AG1049" t="s">
        <v>9</v>
      </c>
      <c r="AH1049" t="s">
        <v>239</v>
      </c>
      <c r="AI1049" t="s">
        <v>11</v>
      </c>
      <c r="AJ1049" t="str">
        <f t="shared" si="381"/>
        <v>Teen</v>
      </c>
      <c r="AK1049">
        <v>48000000</v>
      </c>
      <c r="AL1049" t="str">
        <f t="shared" si="382"/>
        <v>Medium Budget</v>
      </c>
      <c r="AM1049">
        <v>2001</v>
      </c>
      <c r="AN1049">
        <f t="shared" si="383"/>
        <v>24</v>
      </c>
      <c r="AO1049" t="str">
        <f t="shared" si="384"/>
        <v>Old Classic</v>
      </c>
      <c r="AP1049">
        <v>629</v>
      </c>
      <c r="AQ1049" t="str">
        <f t="shared" si="385"/>
        <v>Very Low</v>
      </c>
      <c r="AR1049">
        <v>6.4</v>
      </c>
      <c r="AS1049" t="str">
        <f t="shared" si="386"/>
        <v>Average</v>
      </c>
      <c r="AT1049">
        <v>2.35</v>
      </c>
      <c r="AU1049" t="str">
        <f t="shared" si="387"/>
        <v>Cinematic Widescreen</v>
      </c>
      <c r="AV1049">
        <v>0</v>
      </c>
      <c r="AW1049" t="str">
        <f t="shared" si="388"/>
        <v>Very Low</v>
      </c>
    </row>
    <row r="1050" spans="1:49" x14ac:dyDescent="0.3">
      <c r="A1050" t="s">
        <v>0</v>
      </c>
      <c r="B1050" t="s">
        <v>4363</v>
      </c>
      <c r="C1050">
        <v>140</v>
      </c>
      <c r="D1050" t="str">
        <f t="shared" si="368"/>
        <v>Low</v>
      </c>
      <c r="E1050">
        <v>120</v>
      </c>
      <c r="F1050" t="str">
        <f t="shared" si="369"/>
        <v>2h 0m</v>
      </c>
      <c r="G1050" t="str">
        <f t="shared" si="370"/>
        <v>Standard Movie</v>
      </c>
      <c r="H1050">
        <v>34</v>
      </c>
      <c r="I1050" t="str">
        <f t="shared" si="371"/>
        <v>Very Low</v>
      </c>
      <c r="J1050">
        <v>1000</v>
      </c>
      <c r="K1050" t="str">
        <f t="shared" si="372"/>
        <v>Very Low</v>
      </c>
      <c r="L1050" t="s">
        <v>272</v>
      </c>
      <c r="M1050">
        <v>18000</v>
      </c>
      <c r="N1050" t="str">
        <f t="shared" si="373"/>
        <v>Medium</v>
      </c>
      <c r="O1050">
        <v>50173190</v>
      </c>
      <c r="P1050" t="str">
        <f t="shared" si="374"/>
        <v>Hit</v>
      </c>
      <c r="Q1050" t="s">
        <v>5538</v>
      </c>
      <c r="R1050" t="str">
        <f t="shared" si="375"/>
        <v>Drama</v>
      </c>
      <c r="S1050">
        <f t="shared" si="376"/>
        <v>3</v>
      </c>
      <c r="T1050" t="s">
        <v>91</v>
      </c>
      <c r="U1050" t="s">
        <v>5539</v>
      </c>
      <c r="V1050">
        <v>148490</v>
      </c>
      <c r="W1050" t="str">
        <f t="shared" si="377"/>
        <v>Medium</v>
      </c>
      <c r="X1050">
        <v>33615</v>
      </c>
      <c r="Y1050" t="str">
        <f t="shared" si="378"/>
        <v>Medium</v>
      </c>
      <c r="Z1050" t="s">
        <v>1203</v>
      </c>
      <c r="AA1050">
        <v>1</v>
      </c>
      <c r="AB1050" t="str">
        <f t="shared" si="379"/>
        <v>Solo Star Poster</v>
      </c>
      <c r="AC1050" t="s">
        <v>5540</v>
      </c>
      <c r="AD1050" t="s">
        <v>5541</v>
      </c>
      <c r="AE1050">
        <v>537</v>
      </c>
      <c r="AF1050" t="str">
        <f t="shared" si="380"/>
        <v>Low</v>
      </c>
      <c r="AG1050" t="s">
        <v>9</v>
      </c>
      <c r="AH1050" t="s">
        <v>10</v>
      </c>
      <c r="AI1050" t="s">
        <v>11</v>
      </c>
      <c r="AJ1050" t="str">
        <f t="shared" si="381"/>
        <v>Teen</v>
      </c>
      <c r="AK1050">
        <v>48000000</v>
      </c>
      <c r="AL1050" t="str">
        <f t="shared" si="382"/>
        <v>Medium Budget</v>
      </c>
      <c r="AM1050">
        <v>2001</v>
      </c>
      <c r="AN1050">
        <f t="shared" si="383"/>
        <v>24</v>
      </c>
      <c r="AO1050" t="str">
        <f t="shared" si="384"/>
        <v>Old Classic</v>
      </c>
      <c r="AP1050">
        <v>12000</v>
      </c>
      <c r="AQ1050" t="str">
        <f t="shared" si="385"/>
        <v>Medium</v>
      </c>
      <c r="AR1050">
        <v>7.4</v>
      </c>
      <c r="AS1050" t="str">
        <f t="shared" si="386"/>
        <v>Good</v>
      </c>
      <c r="AT1050">
        <v>2.35</v>
      </c>
      <c r="AU1050" t="str">
        <f t="shared" si="387"/>
        <v>Cinematic Widescreen</v>
      </c>
      <c r="AV1050">
        <v>0</v>
      </c>
      <c r="AW1050" t="str">
        <f t="shared" si="388"/>
        <v>Very Low</v>
      </c>
    </row>
    <row r="1051" spans="1:49" x14ac:dyDescent="0.3">
      <c r="A1051" t="s">
        <v>0</v>
      </c>
      <c r="B1051" t="s">
        <v>1392</v>
      </c>
      <c r="C1051">
        <v>125</v>
      </c>
      <c r="D1051" t="str">
        <f t="shared" si="368"/>
        <v>Low</v>
      </c>
      <c r="E1051">
        <v>123</v>
      </c>
      <c r="F1051" t="str">
        <f t="shared" si="369"/>
        <v>2h 3m</v>
      </c>
      <c r="G1051" t="str">
        <f t="shared" si="370"/>
        <v>Long Movie</v>
      </c>
      <c r="H1051">
        <v>446</v>
      </c>
      <c r="I1051" t="str">
        <f t="shared" si="371"/>
        <v>Very Low</v>
      </c>
      <c r="J1051">
        <v>821</v>
      </c>
      <c r="K1051" t="str">
        <f t="shared" si="372"/>
        <v>Very Low</v>
      </c>
      <c r="L1051" t="s">
        <v>3721</v>
      </c>
      <c r="M1051">
        <v>20000</v>
      </c>
      <c r="N1051" t="str">
        <f t="shared" si="373"/>
        <v>Medium</v>
      </c>
      <c r="O1051">
        <v>47095453</v>
      </c>
      <c r="P1051" t="str">
        <f t="shared" si="374"/>
        <v>Average</v>
      </c>
      <c r="Q1051" t="s">
        <v>3603</v>
      </c>
      <c r="R1051" t="str">
        <f t="shared" si="375"/>
        <v>Comedy</v>
      </c>
      <c r="S1051">
        <f t="shared" si="376"/>
        <v>3</v>
      </c>
      <c r="T1051" t="s">
        <v>234</v>
      </c>
      <c r="U1051" t="s">
        <v>5542</v>
      </c>
      <c r="V1051">
        <v>64595</v>
      </c>
      <c r="W1051" t="str">
        <f t="shared" si="377"/>
        <v>Medium</v>
      </c>
      <c r="X1051">
        <v>22209</v>
      </c>
      <c r="Y1051" t="str">
        <f t="shared" si="378"/>
        <v>Medium</v>
      </c>
      <c r="Z1051" t="s">
        <v>5543</v>
      </c>
      <c r="AA1051">
        <v>1</v>
      </c>
      <c r="AB1051" t="str">
        <f t="shared" si="379"/>
        <v>Solo Star Poster</v>
      </c>
      <c r="AC1051" t="s">
        <v>5544</v>
      </c>
      <c r="AD1051" t="s">
        <v>5545</v>
      </c>
      <c r="AE1051">
        <v>316</v>
      </c>
      <c r="AF1051" t="str">
        <f t="shared" si="380"/>
        <v>Very Low</v>
      </c>
      <c r="AG1051" t="s">
        <v>9</v>
      </c>
      <c r="AH1051" t="s">
        <v>10</v>
      </c>
      <c r="AI1051" t="s">
        <v>11</v>
      </c>
      <c r="AJ1051" t="str">
        <f t="shared" si="381"/>
        <v>Teen</v>
      </c>
      <c r="AK1051">
        <v>48000000</v>
      </c>
      <c r="AL1051" t="str">
        <f t="shared" si="382"/>
        <v>Medium Budget</v>
      </c>
      <c r="AM1051">
        <v>2001</v>
      </c>
      <c r="AN1051">
        <f t="shared" si="383"/>
        <v>24</v>
      </c>
      <c r="AO1051" t="str">
        <f t="shared" si="384"/>
        <v>Old Classic</v>
      </c>
      <c r="AP1051">
        <v>1000</v>
      </c>
      <c r="AQ1051" t="str">
        <f t="shared" si="385"/>
        <v>Very Low</v>
      </c>
      <c r="AR1051">
        <v>6.4</v>
      </c>
      <c r="AS1051" t="str">
        <f t="shared" si="386"/>
        <v>Average</v>
      </c>
      <c r="AT1051">
        <v>1.85</v>
      </c>
      <c r="AU1051" t="str">
        <f t="shared" si="387"/>
        <v>HDTV / Widescreen</v>
      </c>
      <c r="AV1051">
        <v>0</v>
      </c>
      <c r="AW1051" t="str">
        <f t="shared" si="388"/>
        <v>Very Low</v>
      </c>
    </row>
    <row r="1052" spans="1:49" x14ac:dyDescent="0.3">
      <c r="A1052" t="s">
        <v>0</v>
      </c>
      <c r="B1052" t="s">
        <v>4189</v>
      </c>
      <c r="C1052">
        <v>125</v>
      </c>
      <c r="D1052" t="str">
        <f t="shared" si="368"/>
        <v>Low</v>
      </c>
      <c r="E1052">
        <v>93</v>
      </c>
      <c r="F1052" t="str">
        <f t="shared" si="369"/>
        <v>1h 33m</v>
      </c>
      <c r="G1052" t="str">
        <f t="shared" si="370"/>
        <v>Standard Movie</v>
      </c>
      <c r="H1052">
        <v>11000</v>
      </c>
      <c r="I1052" t="str">
        <f t="shared" si="371"/>
        <v>Medium</v>
      </c>
      <c r="J1052">
        <v>484</v>
      </c>
      <c r="K1052" t="str">
        <f t="shared" si="372"/>
        <v>Very Low</v>
      </c>
      <c r="L1052" t="s">
        <v>3770</v>
      </c>
      <c r="M1052">
        <v>3000</v>
      </c>
      <c r="N1052" t="str">
        <f t="shared" si="373"/>
        <v>Low</v>
      </c>
      <c r="O1052">
        <v>37879996</v>
      </c>
      <c r="P1052" t="str">
        <f t="shared" si="374"/>
        <v>Average</v>
      </c>
      <c r="Q1052" t="s">
        <v>3603</v>
      </c>
      <c r="R1052" t="str">
        <f t="shared" si="375"/>
        <v>Comedy</v>
      </c>
      <c r="S1052">
        <f t="shared" si="376"/>
        <v>3</v>
      </c>
      <c r="T1052" t="s">
        <v>471</v>
      </c>
      <c r="U1052" t="s">
        <v>5546</v>
      </c>
      <c r="V1052">
        <v>81888</v>
      </c>
      <c r="W1052" t="str">
        <f t="shared" si="377"/>
        <v>Medium</v>
      </c>
      <c r="X1052">
        <v>5390</v>
      </c>
      <c r="Y1052" t="str">
        <f t="shared" si="378"/>
        <v>Low</v>
      </c>
      <c r="Z1052" t="s">
        <v>5547</v>
      </c>
      <c r="AA1052">
        <v>2</v>
      </c>
      <c r="AB1052" t="str">
        <f t="shared" si="379"/>
        <v>Duo/Trio Poster</v>
      </c>
      <c r="AC1052" t="s">
        <v>5548</v>
      </c>
      <c r="AD1052" t="s">
        <v>5549</v>
      </c>
      <c r="AE1052">
        <v>254</v>
      </c>
      <c r="AF1052" t="str">
        <f t="shared" si="380"/>
        <v>Very Low</v>
      </c>
      <c r="AG1052" t="s">
        <v>9</v>
      </c>
      <c r="AH1052" t="s">
        <v>10</v>
      </c>
      <c r="AI1052" t="s">
        <v>11</v>
      </c>
      <c r="AJ1052" t="str">
        <f t="shared" si="381"/>
        <v>Teen</v>
      </c>
      <c r="AK1052">
        <v>48000000</v>
      </c>
      <c r="AL1052" t="str">
        <f t="shared" si="382"/>
        <v>Medium Budget</v>
      </c>
      <c r="AM1052">
        <v>2000</v>
      </c>
      <c r="AN1052">
        <f t="shared" si="383"/>
        <v>25</v>
      </c>
      <c r="AO1052" t="str">
        <f t="shared" si="384"/>
        <v>Old Classic</v>
      </c>
      <c r="AP1052">
        <v>575</v>
      </c>
      <c r="AQ1052" t="str">
        <f t="shared" si="385"/>
        <v>Very Low</v>
      </c>
      <c r="AR1052">
        <v>6</v>
      </c>
      <c r="AS1052" t="str">
        <f t="shared" si="386"/>
        <v>Average</v>
      </c>
      <c r="AT1052">
        <v>2.35</v>
      </c>
      <c r="AU1052" t="str">
        <f t="shared" si="387"/>
        <v>Cinematic Widescreen</v>
      </c>
      <c r="AV1052">
        <v>0</v>
      </c>
      <c r="AW1052" t="str">
        <f t="shared" si="388"/>
        <v>Very Low</v>
      </c>
    </row>
    <row r="1053" spans="1:49" x14ac:dyDescent="0.3">
      <c r="A1053" t="s">
        <v>0</v>
      </c>
      <c r="B1053" t="s">
        <v>4821</v>
      </c>
      <c r="C1053">
        <v>36</v>
      </c>
      <c r="D1053" t="str">
        <f t="shared" si="368"/>
        <v>Very Low</v>
      </c>
      <c r="E1053">
        <v>123</v>
      </c>
      <c r="F1053" t="str">
        <f t="shared" si="369"/>
        <v>2h 3m</v>
      </c>
      <c r="G1053" t="str">
        <f t="shared" si="370"/>
        <v>Long Movie</v>
      </c>
      <c r="H1053">
        <v>0</v>
      </c>
      <c r="I1053" t="str">
        <f t="shared" si="371"/>
        <v>Very Low</v>
      </c>
      <c r="J1053">
        <v>886</v>
      </c>
      <c r="K1053" t="str">
        <f t="shared" si="372"/>
        <v>Very Low</v>
      </c>
      <c r="L1053" t="s">
        <v>2369</v>
      </c>
      <c r="M1053">
        <v>12000</v>
      </c>
      <c r="N1053" t="str">
        <f t="shared" si="373"/>
        <v>Medium</v>
      </c>
      <c r="O1053">
        <v>25900000</v>
      </c>
      <c r="P1053" t="str">
        <f t="shared" si="374"/>
        <v>Average</v>
      </c>
      <c r="Q1053" t="s">
        <v>5550</v>
      </c>
      <c r="R1053" t="str">
        <f t="shared" si="375"/>
        <v>Crime</v>
      </c>
      <c r="S1053">
        <f t="shared" si="376"/>
        <v>3</v>
      </c>
      <c r="T1053" t="s">
        <v>676</v>
      </c>
      <c r="U1053" t="s">
        <v>5551</v>
      </c>
      <c r="V1053">
        <v>12771</v>
      </c>
      <c r="W1053" t="str">
        <f t="shared" si="377"/>
        <v>Low</v>
      </c>
      <c r="X1053">
        <v>18793</v>
      </c>
      <c r="Y1053" t="str">
        <f t="shared" si="378"/>
        <v>Medium</v>
      </c>
      <c r="Z1053" t="s">
        <v>5552</v>
      </c>
      <c r="AA1053">
        <v>1</v>
      </c>
      <c r="AB1053" t="str">
        <f t="shared" si="379"/>
        <v>Solo Star Poster</v>
      </c>
      <c r="AC1053" t="s">
        <v>5553</v>
      </c>
      <c r="AD1053" t="s">
        <v>5554</v>
      </c>
      <c r="AE1053">
        <v>84</v>
      </c>
      <c r="AF1053" t="str">
        <f t="shared" si="380"/>
        <v>Very Low</v>
      </c>
      <c r="AG1053" t="s">
        <v>9</v>
      </c>
      <c r="AH1053" t="s">
        <v>10</v>
      </c>
      <c r="AI1053" t="s">
        <v>556</v>
      </c>
      <c r="AJ1053" t="str">
        <f t="shared" si="381"/>
        <v>Adult</v>
      </c>
      <c r="AK1053">
        <v>58000000</v>
      </c>
      <c r="AL1053" t="str">
        <f t="shared" si="382"/>
        <v>Medium Budget</v>
      </c>
      <c r="AM1053">
        <v>1984</v>
      </c>
      <c r="AN1053">
        <f t="shared" si="383"/>
        <v>41</v>
      </c>
      <c r="AO1053" t="str">
        <f t="shared" si="384"/>
        <v>Old Classic</v>
      </c>
      <c r="AP1053">
        <v>5000</v>
      </c>
      <c r="AQ1053" t="str">
        <f t="shared" si="385"/>
        <v>Low</v>
      </c>
      <c r="AR1053">
        <v>6.5</v>
      </c>
      <c r="AS1053" t="str">
        <f t="shared" si="386"/>
        <v>Average</v>
      </c>
      <c r="AT1053">
        <v>1.85</v>
      </c>
      <c r="AU1053" t="str">
        <f t="shared" si="387"/>
        <v>HDTV / Widescreen</v>
      </c>
      <c r="AV1053">
        <v>828</v>
      </c>
      <c r="AW1053" t="str">
        <f t="shared" si="388"/>
        <v>Very Low</v>
      </c>
    </row>
    <row r="1054" spans="1:49" x14ac:dyDescent="0.3">
      <c r="A1054" t="s">
        <v>0</v>
      </c>
      <c r="B1054" t="s">
        <v>1392</v>
      </c>
      <c r="C1054">
        <v>295</v>
      </c>
      <c r="D1054" t="str">
        <f t="shared" si="368"/>
        <v>Medium</v>
      </c>
      <c r="E1054">
        <v>122</v>
      </c>
      <c r="F1054" t="str">
        <f t="shared" si="369"/>
        <v>2h 2m</v>
      </c>
      <c r="G1054" t="str">
        <f t="shared" si="370"/>
        <v>Long Movie</v>
      </c>
      <c r="H1054">
        <v>446</v>
      </c>
      <c r="I1054" t="str">
        <f t="shared" si="371"/>
        <v>Very Low</v>
      </c>
      <c r="J1054">
        <v>600</v>
      </c>
      <c r="K1054" t="str">
        <f t="shared" si="372"/>
        <v>Very Low</v>
      </c>
      <c r="L1054" t="s">
        <v>1178</v>
      </c>
      <c r="M1054">
        <v>23000</v>
      </c>
      <c r="N1054" t="str">
        <f t="shared" si="373"/>
        <v>Medium</v>
      </c>
      <c r="O1054">
        <v>53574088</v>
      </c>
      <c r="P1054" t="str">
        <f t="shared" si="374"/>
        <v>Hit</v>
      </c>
      <c r="Q1054" t="s">
        <v>5555</v>
      </c>
      <c r="R1054" t="str">
        <f t="shared" si="375"/>
        <v>Adventure</v>
      </c>
      <c r="S1054">
        <f t="shared" si="376"/>
        <v>4</v>
      </c>
      <c r="T1054" t="s">
        <v>30</v>
      </c>
      <c r="U1054" t="s">
        <v>5556</v>
      </c>
      <c r="V1054">
        <v>237872</v>
      </c>
      <c r="W1054" t="str">
        <f t="shared" si="377"/>
        <v>High</v>
      </c>
      <c r="X1054">
        <v>33548</v>
      </c>
      <c r="Y1054" t="str">
        <f t="shared" si="378"/>
        <v>Medium</v>
      </c>
      <c r="Z1054" t="s">
        <v>5557</v>
      </c>
      <c r="AA1054">
        <v>1</v>
      </c>
      <c r="AB1054" t="str">
        <f t="shared" si="379"/>
        <v>Solo Star Poster</v>
      </c>
      <c r="AC1054" t="s">
        <v>5558</v>
      </c>
      <c r="AD1054" t="s">
        <v>5559</v>
      </c>
      <c r="AE1054">
        <v>560</v>
      </c>
      <c r="AF1054" t="str">
        <f t="shared" si="380"/>
        <v>Low</v>
      </c>
      <c r="AG1054" t="s">
        <v>9</v>
      </c>
      <c r="AH1054" t="s">
        <v>10</v>
      </c>
      <c r="AI1054" t="s">
        <v>556</v>
      </c>
      <c r="AJ1054" t="str">
        <f t="shared" si="381"/>
        <v>Adult</v>
      </c>
      <c r="AK1054">
        <v>55000000</v>
      </c>
      <c r="AL1054" t="str">
        <f t="shared" si="382"/>
        <v>Medium Budget</v>
      </c>
      <c r="AM1054">
        <v>2007</v>
      </c>
      <c r="AN1054">
        <f t="shared" si="383"/>
        <v>18</v>
      </c>
      <c r="AO1054" t="str">
        <f t="shared" si="384"/>
        <v>Old Classic</v>
      </c>
      <c r="AP1054">
        <v>8000</v>
      </c>
      <c r="AQ1054" t="str">
        <f t="shared" si="385"/>
        <v>Low</v>
      </c>
      <c r="AR1054">
        <v>7.8</v>
      </c>
      <c r="AS1054" t="str">
        <f t="shared" si="386"/>
        <v>Good</v>
      </c>
      <c r="AT1054">
        <v>2.35</v>
      </c>
      <c r="AU1054" t="str">
        <f t="shared" si="387"/>
        <v>Cinematic Widescreen</v>
      </c>
      <c r="AV1054">
        <v>0</v>
      </c>
      <c r="AW1054" t="str">
        <f t="shared" si="388"/>
        <v>Very Low</v>
      </c>
    </row>
    <row r="1055" spans="1:49" x14ac:dyDescent="0.3">
      <c r="A1055" t="s">
        <v>0</v>
      </c>
      <c r="B1055" t="s">
        <v>5560</v>
      </c>
      <c r="C1055">
        <v>222</v>
      </c>
      <c r="D1055" t="str">
        <f t="shared" si="368"/>
        <v>Medium</v>
      </c>
      <c r="E1055">
        <v>115</v>
      </c>
      <c r="F1055" t="str">
        <f t="shared" si="369"/>
        <v>1h 55m</v>
      </c>
      <c r="G1055" t="str">
        <f t="shared" si="370"/>
        <v>Standard Movie</v>
      </c>
      <c r="H1055">
        <v>118</v>
      </c>
      <c r="I1055" t="str">
        <f t="shared" si="371"/>
        <v>Very Low</v>
      </c>
      <c r="J1055">
        <v>482</v>
      </c>
      <c r="K1055" t="str">
        <f t="shared" si="372"/>
        <v>Very Low</v>
      </c>
      <c r="L1055" t="s">
        <v>1312</v>
      </c>
      <c r="M1055">
        <v>14000</v>
      </c>
      <c r="N1055" t="str">
        <f t="shared" si="373"/>
        <v>Medium</v>
      </c>
      <c r="O1055">
        <v>89253340</v>
      </c>
      <c r="P1055" t="str">
        <f t="shared" si="374"/>
        <v>Hit</v>
      </c>
      <c r="Q1055" t="s">
        <v>31</v>
      </c>
      <c r="R1055" t="str">
        <f t="shared" si="375"/>
        <v>Action</v>
      </c>
      <c r="S1055">
        <f t="shared" si="376"/>
        <v>2</v>
      </c>
      <c r="T1055" t="s">
        <v>199</v>
      </c>
      <c r="U1055" t="s">
        <v>5561</v>
      </c>
      <c r="V1055">
        <v>133436</v>
      </c>
      <c r="W1055" t="str">
        <f t="shared" si="377"/>
        <v>Medium</v>
      </c>
      <c r="X1055">
        <v>16967</v>
      </c>
      <c r="Y1055" t="str">
        <f t="shared" si="378"/>
        <v>Medium</v>
      </c>
      <c r="Z1055" t="s">
        <v>5562</v>
      </c>
      <c r="AA1055">
        <v>0</v>
      </c>
      <c r="AB1055" t="str">
        <f t="shared" si="379"/>
        <v>Symbolic Poster</v>
      </c>
      <c r="AC1055" t="s">
        <v>5563</v>
      </c>
      <c r="AD1055" t="s">
        <v>5564</v>
      </c>
      <c r="AE1055">
        <v>323</v>
      </c>
      <c r="AF1055" t="str">
        <f t="shared" si="380"/>
        <v>Very Low</v>
      </c>
      <c r="AG1055" t="s">
        <v>9</v>
      </c>
      <c r="AH1055" t="s">
        <v>1436</v>
      </c>
      <c r="AI1055" t="s">
        <v>11</v>
      </c>
      <c r="AJ1055" t="str">
        <f t="shared" si="381"/>
        <v>Teen</v>
      </c>
      <c r="AK1055">
        <v>48000000</v>
      </c>
      <c r="AL1055" t="str">
        <f t="shared" si="382"/>
        <v>Medium Budget</v>
      </c>
      <c r="AM1055">
        <v>2014</v>
      </c>
      <c r="AN1055">
        <f t="shared" si="383"/>
        <v>11</v>
      </c>
      <c r="AO1055" t="str">
        <f t="shared" si="384"/>
        <v>Modern Classic</v>
      </c>
      <c r="AP1055">
        <v>794</v>
      </c>
      <c r="AQ1055" t="str">
        <f t="shared" si="385"/>
        <v>Very Low</v>
      </c>
      <c r="AR1055">
        <v>6</v>
      </c>
      <c r="AS1055" t="str">
        <f t="shared" si="386"/>
        <v>Average</v>
      </c>
      <c r="AT1055">
        <v>2.35</v>
      </c>
      <c r="AU1055" t="str">
        <f t="shared" si="387"/>
        <v>Cinematic Widescreen</v>
      </c>
      <c r="AV1055">
        <v>38000</v>
      </c>
      <c r="AW1055" t="str">
        <f t="shared" si="388"/>
        <v>Medium</v>
      </c>
    </row>
    <row r="1056" spans="1:49" x14ac:dyDescent="0.3">
      <c r="A1056" t="s">
        <v>0</v>
      </c>
      <c r="B1056" t="s">
        <v>1497</v>
      </c>
      <c r="C1056">
        <v>158</v>
      </c>
      <c r="D1056" t="str">
        <f t="shared" si="368"/>
        <v>Low</v>
      </c>
      <c r="E1056">
        <v>123</v>
      </c>
      <c r="F1056" t="str">
        <f t="shared" si="369"/>
        <v>2h 3m</v>
      </c>
      <c r="G1056" t="str">
        <f t="shared" si="370"/>
        <v>Long Movie</v>
      </c>
      <c r="H1056">
        <v>0</v>
      </c>
      <c r="I1056" t="str">
        <f t="shared" si="371"/>
        <v>Very Low</v>
      </c>
      <c r="J1056">
        <v>23</v>
      </c>
      <c r="K1056" t="str">
        <f t="shared" si="372"/>
        <v>Very Low</v>
      </c>
      <c r="L1056" t="s">
        <v>2939</v>
      </c>
      <c r="M1056">
        <v>3000</v>
      </c>
      <c r="N1056" t="str">
        <f t="shared" si="373"/>
        <v>Low</v>
      </c>
      <c r="O1056">
        <v>37339525</v>
      </c>
      <c r="P1056" t="str">
        <f t="shared" si="374"/>
        <v>Average</v>
      </c>
      <c r="Q1056" t="s">
        <v>5245</v>
      </c>
      <c r="R1056" t="str">
        <f t="shared" si="375"/>
        <v>Crime</v>
      </c>
      <c r="S1056">
        <f t="shared" si="376"/>
        <v>4</v>
      </c>
      <c r="T1056" t="s">
        <v>223</v>
      </c>
      <c r="U1056" t="s">
        <v>5565</v>
      </c>
      <c r="V1056">
        <v>71708</v>
      </c>
      <c r="W1056" t="str">
        <f t="shared" si="377"/>
        <v>Medium</v>
      </c>
      <c r="X1056">
        <v>3768</v>
      </c>
      <c r="Y1056" t="str">
        <f t="shared" si="378"/>
        <v>Low</v>
      </c>
      <c r="Z1056" t="s">
        <v>5566</v>
      </c>
      <c r="AA1056">
        <v>1</v>
      </c>
      <c r="AB1056" t="str">
        <f t="shared" si="379"/>
        <v>Solo Star Poster</v>
      </c>
      <c r="AC1056" t="s">
        <v>5567</v>
      </c>
      <c r="AD1056" t="s">
        <v>5568</v>
      </c>
      <c r="AE1056">
        <v>307</v>
      </c>
      <c r="AF1056" t="str">
        <f t="shared" si="380"/>
        <v>Very Low</v>
      </c>
      <c r="AG1056" t="s">
        <v>9</v>
      </c>
      <c r="AH1056" t="s">
        <v>10</v>
      </c>
      <c r="AI1056" t="s">
        <v>556</v>
      </c>
      <c r="AJ1056" t="str">
        <f t="shared" si="381"/>
        <v>Adult</v>
      </c>
      <c r="AK1056">
        <v>48000000</v>
      </c>
      <c r="AL1056" t="str">
        <f t="shared" si="382"/>
        <v>Medium Budget</v>
      </c>
      <c r="AM1056">
        <v>1998</v>
      </c>
      <c r="AN1056">
        <f t="shared" si="383"/>
        <v>27</v>
      </c>
      <c r="AO1056" t="str">
        <f t="shared" si="384"/>
        <v>Old Classic</v>
      </c>
      <c r="AP1056">
        <v>745</v>
      </c>
      <c r="AQ1056" t="str">
        <f t="shared" si="385"/>
        <v>Very Low</v>
      </c>
      <c r="AR1056">
        <v>7</v>
      </c>
      <c r="AS1056" t="str">
        <f t="shared" si="386"/>
        <v>Good</v>
      </c>
      <c r="AT1056">
        <v>1.85</v>
      </c>
      <c r="AU1056" t="str">
        <f t="shared" si="387"/>
        <v>HDTV / Widescreen</v>
      </c>
      <c r="AV1056">
        <v>0</v>
      </c>
      <c r="AW1056" t="str">
        <f t="shared" si="388"/>
        <v>Very Low</v>
      </c>
    </row>
    <row r="1057" spans="1:49" x14ac:dyDescent="0.3">
      <c r="A1057" t="s">
        <v>0</v>
      </c>
      <c r="B1057" t="s">
        <v>2083</v>
      </c>
      <c r="C1057">
        <v>72</v>
      </c>
      <c r="D1057" t="str">
        <f t="shared" si="368"/>
        <v>Low</v>
      </c>
      <c r="E1057">
        <v>96</v>
      </c>
      <c r="F1057" t="str">
        <f t="shared" si="369"/>
        <v>1h 36m</v>
      </c>
      <c r="G1057" t="str">
        <f t="shared" si="370"/>
        <v>Standard Movie</v>
      </c>
      <c r="H1057">
        <v>0</v>
      </c>
      <c r="I1057" t="str">
        <f t="shared" si="371"/>
        <v>Very Low</v>
      </c>
      <c r="J1057">
        <v>302</v>
      </c>
      <c r="K1057" t="str">
        <f t="shared" si="372"/>
        <v>Very Low</v>
      </c>
      <c r="L1057" t="s">
        <v>764</v>
      </c>
      <c r="M1057">
        <v>2000</v>
      </c>
      <c r="N1057" t="str">
        <f t="shared" si="373"/>
        <v>Low</v>
      </c>
      <c r="O1057">
        <v>60154431</v>
      </c>
      <c r="P1057" t="str">
        <f t="shared" si="374"/>
        <v>Hit</v>
      </c>
      <c r="Q1057" t="s">
        <v>5569</v>
      </c>
      <c r="R1057" t="str">
        <f t="shared" si="375"/>
        <v>Comedy</v>
      </c>
      <c r="S1057">
        <f t="shared" si="376"/>
        <v>3</v>
      </c>
      <c r="T1057" t="s">
        <v>873</v>
      </c>
      <c r="U1057" t="s">
        <v>5570</v>
      </c>
      <c r="V1057">
        <v>122347</v>
      </c>
      <c r="W1057" t="str">
        <f t="shared" si="377"/>
        <v>Medium</v>
      </c>
      <c r="X1057">
        <v>3718</v>
      </c>
      <c r="Y1057" t="str">
        <f t="shared" si="378"/>
        <v>Low</v>
      </c>
      <c r="Z1057" t="s">
        <v>5571</v>
      </c>
      <c r="AA1057">
        <v>1</v>
      </c>
      <c r="AB1057" t="str">
        <f t="shared" si="379"/>
        <v>Solo Star Poster</v>
      </c>
      <c r="AC1057" t="s">
        <v>5572</v>
      </c>
      <c r="AD1057" t="s">
        <v>5573</v>
      </c>
      <c r="AE1057">
        <v>345</v>
      </c>
      <c r="AF1057" t="str">
        <f t="shared" si="380"/>
        <v>Very Low</v>
      </c>
      <c r="AG1057" t="s">
        <v>9</v>
      </c>
      <c r="AH1057" t="s">
        <v>10</v>
      </c>
      <c r="AI1057" t="s">
        <v>11</v>
      </c>
      <c r="AJ1057" t="str">
        <f t="shared" si="381"/>
        <v>Teen</v>
      </c>
      <c r="AK1057">
        <v>47000000</v>
      </c>
      <c r="AL1057" t="str">
        <f t="shared" si="382"/>
        <v>Medium Budget</v>
      </c>
      <c r="AM1057">
        <v>1996</v>
      </c>
      <c r="AN1057">
        <f t="shared" si="383"/>
        <v>29</v>
      </c>
      <c r="AO1057" t="str">
        <f t="shared" si="384"/>
        <v>Old Classic</v>
      </c>
      <c r="AP1057">
        <v>1000</v>
      </c>
      <c r="AQ1057" t="str">
        <f t="shared" si="385"/>
        <v>Very Low</v>
      </c>
      <c r="AR1057">
        <v>6</v>
      </c>
      <c r="AS1057" t="str">
        <f t="shared" si="386"/>
        <v>Average</v>
      </c>
      <c r="AT1057">
        <v>2.35</v>
      </c>
      <c r="AU1057" t="str">
        <f t="shared" si="387"/>
        <v>Cinematic Widescreen</v>
      </c>
      <c r="AV1057">
        <v>0</v>
      </c>
      <c r="AW1057" t="str">
        <f t="shared" si="388"/>
        <v>Very Low</v>
      </c>
    </row>
    <row r="1058" spans="1:49" x14ac:dyDescent="0.3">
      <c r="A1058" t="s">
        <v>0</v>
      </c>
      <c r="B1058" t="s">
        <v>5574</v>
      </c>
      <c r="C1058">
        <v>34</v>
      </c>
      <c r="D1058" t="str">
        <f t="shared" si="368"/>
        <v>Very Low</v>
      </c>
      <c r="E1058">
        <v>110</v>
      </c>
      <c r="F1058" t="str">
        <f t="shared" si="369"/>
        <v>1h 50m</v>
      </c>
      <c r="G1058" t="str">
        <f t="shared" si="370"/>
        <v>Standard Movie</v>
      </c>
      <c r="H1058">
        <v>375</v>
      </c>
      <c r="I1058" t="str">
        <f t="shared" si="371"/>
        <v>Very Low</v>
      </c>
      <c r="J1058">
        <v>59</v>
      </c>
      <c r="K1058" t="str">
        <f t="shared" si="372"/>
        <v>Very Low</v>
      </c>
      <c r="L1058" t="s">
        <v>5575</v>
      </c>
      <c r="M1058">
        <v>113</v>
      </c>
      <c r="N1058" t="str">
        <f t="shared" si="373"/>
        <v>Low</v>
      </c>
      <c r="O1058">
        <v>528972</v>
      </c>
      <c r="P1058" t="str">
        <f t="shared" si="374"/>
        <v>Flop</v>
      </c>
      <c r="Q1058" t="s">
        <v>5576</v>
      </c>
      <c r="R1058" t="str">
        <f t="shared" si="375"/>
        <v>Drama</v>
      </c>
      <c r="S1058">
        <f t="shared" si="376"/>
        <v>3</v>
      </c>
      <c r="T1058" t="s">
        <v>5577</v>
      </c>
      <c r="U1058" t="s">
        <v>5578</v>
      </c>
      <c r="V1058">
        <v>5639</v>
      </c>
      <c r="W1058" t="str">
        <f t="shared" si="377"/>
        <v>Very Low</v>
      </c>
      <c r="X1058">
        <v>371</v>
      </c>
      <c r="Y1058" t="str">
        <f t="shared" si="378"/>
        <v>Very Low</v>
      </c>
      <c r="Z1058" t="s">
        <v>5579</v>
      </c>
      <c r="AA1058">
        <v>0</v>
      </c>
      <c r="AB1058" t="str">
        <f t="shared" si="379"/>
        <v>Symbolic Poster</v>
      </c>
      <c r="AC1058" t="s">
        <v>5580</v>
      </c>
      <c r="AD1058" t="s">
        <v>5581</v>
      </c>
      <c r="AE1058">
        <v>55</v>
      </c>
      <c r="AF1058" t="str">
        <f t="shared" si="380"/>
        <v>Very Low</v>
      </c>
      <c r="AG1058" t="s">
        <v>5582</v>
      </c>
      <c r="AH1058" t="s">
        <v>5583</v>
      </c>
      <c r="AI1058" t="s">
        <v>5584</v>
      </c>
      <c r="AJ1058" t="str">
        <f t="shared" si="381"/>
        <v>Other/Unknown</v>
      </c>
      <c r="AK1058">
        <f>AK1057</f>
        <v>47000000</v>
      </c>
      <c r="AL1058" t="str">
        <f t="shared" si="382"/>
        <v>Medium Budget</v>
      </c>
      <c r="AM1058">
        <v>1998</v>
      </c>
      <c r="AN1058">
        <f t="shared" si="383"/>
        <v>27</v>
      </c>
      <c r="AO1058" t="str">
        <f t="shared" si="384"/>
        <v>Old Classic</v>
      </c>
      <c r="AP1058">
        <v>102</v>
      </c>
      <c r="AQ1058" t="str">
        <f t="shared" si="385"/>
        <v>Very Low</v>
      </c>
      <c r="AR1058">
        <v>7.8</v>
      </c>
      <c r="AS1058" t="str">
        <f t="shared" si="386"/>
        <v>Good</v>
      </c>
      <c r="AT1058">
        <f>AT1057</f>
        <v>2.35</v>
      </c>
      <c r="AU1058" t="str">
        <f t="shared" si="387"/>
        <v>Cinematic Widescreen</v>
      </c>
      <c r="AV1058">
        <v>522</v>
      </c>
      <c r="AW1058" t="str">
        <f t="shared" si="388"/>
        <v>Very Low</v>
      </c>
    </row>
    <row r="1059" spans="1:49" x14ac:dyDescent="0.3">
      <c r="A1059" t="s">
        <v>0</v>
      </c>
      <c r="B1059" t="s">
        <v>1651</v>
      </c>
      <c r="C1059">
        <v>72</v>
      </c>
      <c r="D1059" t="str">
        <f t="shared" si="368"/>
        <v>Low</v>
      </c>
      <c r="E1059">
        <v>105</v>
      </c>
      <c r="F1059" t="str">
        <f t="shared" si="369"/>
        <v>1h 45m</v>
      </c>
      <c r="G1059" t="str">
        <f t="shared" si="370"/>
        <v>Standard Movie</v>
      </c>
      <c r="H1059">
        <v>631</v>
      </c>
      <c r="I1059" t="str">
        <f t="shared" si="371"/>
        <v>Very Low</v>
      </c>
      <c r="J1059">
        <v>327</v>
      </c>
      <c r="K1059" t="str">
        <f t="shared" si="372"/>
        <v>Very Low</v>
      </c>
      <c r="L1059" t="s">
        <v>1651</v>
      </c>
      <c r="M1059">
        <v>678</v>
      </c>
      <c r="N1059" t="str">
        <f t="shared" si="373"/>
        <v>Low</v>
      </c>
      <c r="O1059">
        <v>103738726</v>
      </c>
      <c r="P1059" t="str">
        <f t="shared" si="374"/>
        <v>Hit</v>
      </c>
      <c r="Q1059" t="s">
        <v>5585</v>
      </c>
      <c r="R1059" t="str">
        <f t="shared" si="375"/>
        <v>Action</v>
      </c>
      <c r="S1059">
        <f t="shared" si="376"/>
        <v>6</v>
      </c>
      <c r="T1059" t="s">
        <v>5586</v>
      </c>
      <c r="U1059" t="s">
        <v>5587</v>
      </c>
      <c r="V1059">
        <v>47819</v>
      </c>
      <c r="W1059" t="str">
        <f t="shared" si="377"/>
        <v>Low</v>
      </c>
      <c r="X1059">
        <v>2096</v>
      </c>
      <c r="Y1059" t="str">
        <f t="shared" si="378"/>
        <v>Low</v>
      </c>
      <c r="Z1059" t="s">
        <v>4716</v>
      </c>
      <c r="AA1059">
        <v>1</v>
      </c>
      <c r="AB1059" t="str">
        <f t="shared" si="379"/>
        <v>Solo Star Poster</v>
      </c>
      <c r="AC1059" t="s">
        <v>5588</v>
      </c>
      <c r="AD1059" t="s">
        <v>5589</v>
      </c>
      <c r="AE1059">
        <v>164</v>
      </c>
      <c r="AF1059" t="str">
        <f t="shared" si="380"/>
        <v>Very Low</v>
      </c>
      <c r="AG1059" t="s">
        <v>9</v>
      </c>
      <c r="AH1059" t="s">
        <v>10</v>
      </c>
      <c r="AI1059" t="s">
        <v>66</v>
      </c>
      <c r="AJ1059" t="str">
        <f t="shared" si="381"/>
        <v>Family</v>
      </c>
      <c r="AK1059">
        <v>100000000</v>
      </c>
      <c r="AL1059" t="str">
        <f t="shared" si="382"/>
        <v>High Budget</v>
      </c>
      <c r="AM1059">
        <v>1990</v>
      </c>
      <c r="AN1059">
        <f t="shared" si="383"/>
        <v>35</v>
      </c>
      <c r="AO1059" t="str">
        <f t="shared" si="384"/>
        <v>Old Classic</v>
      </c>
      <c r="AP1059">
        <v>631</v>
      </c>
      <c r="AQ1059" t="str">
        <f t="shared" si="385"/>
        <v>Very Low</v>
      </c>
      <c r="AR1059">
        <v>6.1</v>
      </c>
      <c r="AS1059" t="str">
        <f t="shared" si="386"/>
        <v>Average</v>
      </c>
      <c r="AT1059">
        <v>1.85</v>
      </c>
      <c r="AU1059" t="str">
        <f t="shared" si="387"/>
        <v>HDTV / Widescreen</v>
      </c>
      <c r="AV1059">
        <v>2000</v>
      </c>
      <c r="AW1059" t="str">
        <f t="shared" si="388"/>
        <v>Low</v>
      </c>
    </row>
    <row r="1060" spans="1:49" x14ac:dyDescent="0.3">
      <c r="A1060" t="s">
        <v>0</v>
      </c>
      <c r="B1060" t="s">
        <v>1282</v>
      </c>
      <c r="C1060">
        <v>152</v>
      </c>
      <c r="D1060" t="str">
        <f t="shared" si="368"/>
        <v>Low</v>
      </c>
      <c r="E1060">
        <v>113</v>
      </c>
      <c r="F1060" t="str">
        <f t="shared" si="369"/>
        <v>1h 53m</v>
      </c>
      <c r="G1060" t="str">
        <f t="shared" si="370"/>
        <v>Standard Movie</v>
      </c>
      <c r="H1060">
        <v>323</v>
      </c>
      <c r="I1060" t="str">
        <f t="shared" si="371"/>
        <v>Very Low</v>
      </c>
      <c r="J1060">
        <v>835</v>
      </c>
      <c r="K1060" t="str">
        <f t="shared" si="372"/>
        <v>Very Low</v>
      </c>
      <c r="L1060" t="s">
        <v>5590</v>
      </c>
      <c r="M1060">
        <v>1000</v>
      </c>
      <c r="N1060" t="str">
        <f t="shared" si="373"/>
        <v>Low</v>
      </c>
      <c r="O1060">
        <v>69304264</v>
      </c>
      <c r="P1060" t="str">
        <f t="shared" si="374"/>
        <v>Hit</v>
      </c>
      <c r="Q1060" t="s">
        <v>5591</v>
      </c>
      <c r="R1060" t="str">
        <f t="shared" si="375"/>
        <v>Crime</v>
      </c>
      <c r="S1060">
        <f t="shared" si="376"/>
        <v>3</v>
      </c>
      <c r="T1060" t="s">
        <v>1791</v>
      </c>
      <c r="U1060" t="s">
        <v>5592</v>
      </c>
      <c r="V1060">
        <v>73068</v>
      </c>
      <c r="W1060" t="str">
        <f t="shared" si="377"/>
        <v>Medium</v>
      </c>
      <c r="X1060">
        <v>4660</v>
      </c>
      <c r="Y1060" t="str">
        <f t="shared" si="378"/>
        <v>Low</v>
      </c>
      <c r="Z1060" t="s">
        <v>2078</v>
      </c>
      <c r="AA1060">
        <v>0</v>
      </c>
      <c r="AB1060" t="str">
        <f t="shared" si="379"/>
        <v>Symbolic Poster</v>
      </c>
      <c r="AC1060" t="s">
        <v>5593</v>
      </c>
      <c r="AD1060" t="s">
        <v>5594</v>
      </c>
      <c r="AE1060">
        <v>419</v>
      </c>
      <c r="AF1060" t="str">
        <f t="shared" si="380"/>
        <v>Very Low</v>
      </c>
      <c r="AG1060" t="s">
        <v>9</v>
      </c>
      <c r="AH1060" t="s">
        <v>10</v>
      </c>
      <c r="AI1060" t="s">
        <v>556</v>
      </c>
      <c r="AJ1060" t="str">
        <f t="shared" si="381"/>
        <v>Adult</v>
      </c>
      <c r="AK1060">
        <v>48000000</v>
      </c>
      <c r="AL1060" t="str">
        <f t="shared" si="382"/>
        <v>Medium Budget</v>
      </c>
      <c r="AM1060">
        <v>1999</v>
      </c>
      <c r="AN1060">
        <f t="shared" si="383"/>
        <v>26</v>
      </c>
      <c r="AO1060" t="str">
        <f t="shared" si="384"/>
        <v>Old Classic</v>
      </c>
      <c r="AP1060">
        <v>977</v>
      </c>
      <c r="AQ1060" t="str">
        <f t="shared" si="385"/>
        <v>Very Low</v>
      </c>
      <c r="AR1060">
        <v>6.8</v>
      </c>
      <c r="AS1060" t="str">
        <f t="shared" si="386"/>
        <v>Average</v>
      </c>
      <c r="AT1060">
        <v>2.35</v>
      </c>
      <c r="AU1060" t="str">
        <f t="shared" si="387"/>
        <v>Cinematic Widescreen</v>
      </c>
      <c r="AV1060">
        <v>0</v>
      </c>
      <c r="AW1060" t="str">
        <f t="shared" si="388"/>
        <v>Very Low</v>
      </c>
    </row>
    <row r="1061" spans="1:49" x14ac:dyDescent="0.3">
      <c r="A1061" t="s">
        <v>0</v>
      </c>
      <c r="B1061" t="s">
        <v>5595</v>
      </c>
      <c r="C1061">
        <v>89</v>
      </c>
      <c r="D1061" t="str">
        <f t="shared" si="368"/>
        <v>Low</v>
      </c>
      <c r="E1061">
        <v>132</v>
      </c>
      <c r="F1061" t="str">
        <f t="shared" si="369"/>
        <v>2h 12m</v>
      </c>
      <c r="G1061" t="str">
        <f t="shared" si="370"/>
        <v>Long Movie</v>
      </c>
      <c r="H1061">
        <v>545</v>
      </c>
      <c r="I1061" t="str">
        <f t="shared" si="371"/>
        <v>Very Low</v>
      </c>
      <c r="J1061">
        <v>807</v>
      </c>
      <c r="K1061" t="str">
        <f t="shared" si="372"/>
        <v>Very Low</v>
      </c>
      <c r="L1061" t="s">
        <v>5596</v>
      </c>
      <c r="M1061">
        <v>919</v>
      </c>
      <c r="N1061" t="str">
        <f t="shared" si="373"/>
        <v>Low</v>
      </c>
      <c r="O1061">
        <v>29781453</v>
      </c>
      <c r="P1061" t="str">
        <f t="shared" si="374"/>
        <v>Average</v>
      </c>
      <c r="Q1061" t="s">
        <v>4138</v>
      </c>
      <c r="R1061" t="str">
        <f t="shared" si="375"/>
        <v>Biography</v>
      </c>
      <c r="S1061">
        <f t="shared" si="376"/>
        <v>3</v>
      </c>
      <c r="T1061" t="s">
        <v>1955</v>
      </c>
      <c r="U1061" t="s">
        <v>5597</v>
      </c>
      <c r="V1061">
        <v>22447</v>
      </c>
      <c r="W1061" t="str">
        <f t="shared" si="377"/>
        <v>Low</v>
      </c>
      <c r="X1061">
        <v>4796</v>
      </c>
      <c r="Y1061" t="str">
        <f t="shared" si="378"/>
        <v>Low</v>
      </c>
      <c r="Z1061" t="s">
        <v>5598</v>
      </c>
      <c r="AA1061">
        <v>1</v>
      </c>
      <c r="AB1061" t="str">
        <f t="shared" si="379"/>
        <v>Solo Star Poster</v>
      </c>
      <c r="AC1061" t="s">
        <v>5599</v>
      </c>
      <c r="AD1061" t="s">
        <v>5600</v>
      </c>
      <c r="AE1061">
        <v>210</v>
      </c>
      <c r="AF1061" t="str">
        <f t="shared" si="380"/>
        <v>Very Low</v>
      </c>
      <c r="AG1061" t="s">
        <v>9</v>
      </c>
      <c r="AH1061" t="s">
        <v>10</v>
      </c>
      <c r="AI1061" t="s">
        <v>11</v>
      </c>
      <c r="AJ1061" t="str">
        <f t="shared" si="381"/>
        <v>Teen</v>
      </c>
      <c r="AK1061">
        <v>48000000</v>
      </c>
      <c r="AL1061" t="str">
        <f t="shared" si="382"/>
        <v>Medium Budget</v>
      </c>
      <c r="AM1061">
        <v>2001</v>
      </c>
      <c r="AN1061">
        <f t="shared" si="383"/>
        <v>24</v>
      </c>
      <c r="AO1061" t="str">
        <f t="shared" si="384"/>
        <v>Old Classic</v>
      </c>
      <c r="AP1061">
        <v>811</v>
      </c>
      <c r="AQ1061" t="str">
        <f t="shared" si="385"/>
        <v>Very Low</v>
      </c>
      <c r="AR1061">
        <v>6.4</v>
      </c>
      <c r="AS1061" t="str">
        <f t="shared" si="386"/>
        <v>Average</v>
      </c>
      <c r="AT1061">
        <v>1.85</v>
      </c>
      <c r="AU1061" t="str">
        <f t="shared" si="387"/>
        <v>HDTV / Widescreen</v>
      </c>
      <c r="AV1061">
        <v>0</v>
      </c>
      <c r="AW1061" t="str">
        <f t="shared" si="388"/>
        <v>Very Low</v>
      </c>
    </row>
    <row r="1062" spans="1:49" x14ac:dyDescent="0.3">
      <c r="A1062" t="s">
        <v>0</v>
      </c>
      <c r="B1062" t="s">
        <v>5601</v>
      </c>
      <c r="C1062">
        <v>145</v>
      </c>
      <c r="D1062" t="str">
        <f t="shared" si="368"/>
        <v>Low</v>
      </c>
      <c r="E1062">
        <v>93</v>
      </c>
      <c r="F1062" t="str">
        <f t="shared" si="369"/>
        <v>1h 33m</v>
      </c>
      <c r="G1062" t="str">
        <f t="shared" si="370"/>
        <v>Standard Movie</v>
      </c>
      <c r="H1062">
        <v>270</v>
      </c>
      <c r="I1062" t="str">
        <f t="shared" si="371"/>
        <v>Very Low</v>
      </c>
      <c r="J1062">
        <v>535</v>
      </c>
      <c r="K1062" t="str">
        <f t="shared" si="372"/>
        <v>Very Low</v>
      </c>
      <c r="L1062" t="s">
        <v>766</v>
      </c>
      <c r="M1062">
        <v>13000</v>
      </c>
      <c r="N1062" t="str">
        <f t="shared" si="373"/>
        <v>Medium</v>
      </c>
      <c r="O1062">
        <f t="shared" ref="O1062:O1063" si="390">O1061</f>
        <v>29781453</v>
      </c>
      <c r="P1062" t="str">
        <f t="shared" si="374"/>
        <v>Average</v>
      </c>
      <c r="Q1062" t="s">
        <v>994</v>
      </c>
      <c r="R1062" t="str">
        <f t="shared" si="375"/>
        <v>Action</v>
      </c>
      <c r="S1062">
        <f t="shared" si="376"/>
        <v>3</v>
      </c>
      <c r="T1062" t="s">
        <v>1755</v>
      </c>
      <c r="U1062" t="s">
        <v>5602</v>
      </c>
      <c r="V1062">
        <v>172489</v>
      </c>
      <c r="W1062" t="str">
        <f t="shared" si="377"/>
        <v>Medium</v>
      </c>
      <c r="X1062">
        <v>15192</v>
      </c>
      <c r="Y1062" t="str">
        <f t="shared" si="378"/>
        <v>Medium</v>
      </c>
      <c r="Z1062" t="s">
        <v>4574</v>
      </c>
      <c r="AA1062">
        <v>1</v>
      </c>
      <c r="AB1062" t="str">
        <f t="shared" si="379"/>
        <v>Solo Star Poster</v>
      </c>
      <c r="AC1062" t="s">
        <v>5603</v>
      </c>
      <c r="AD1062" t="s">
        <v>5604</v>
      </c>
      <c r="AE1062">
        <v>376</v>
      </c>
      <c r="AF1062" t="str">
        <f t="shared" si="380"/>
        <v>Very Low</v>
      </c>
      <c r="AG1062" t="s">
        <v>9</v>
      </c>
      <c r="AH1062" t="s">
        <v>10</v>
      </c>
      <c r="AI1062" t="s">
        <v>556</v>
      </c>
      <c r="AJ1062" t="str">
        <f t="shared" si="381"/>
        <v>Adult</v>
      </c>
      <c r="AK1062">
        <v>14000000</v>
      </c>
      <c r="AL1062" t="str">
        <f t="shared" si="382"/>
        <v>Low Budget</v>
      </c>
      <c r="AM1062">
        <v>1982</v>
      </c>
      <c r="AN1062">
        <f t="shared" si="383"/>
        <v>43</v>
      </c>
      <c r="AO1062" t="str">
        <f t="shared" si="384"/>
        <v>Old Classic</v>
      </c>
      <c r="AP1062">
        <v>954</v>
      </c>
      <c r="AQ1062" t="str">
        <f t="shared" si="385"/>
        <v>Very Low</v>
      </c>
      <c r="AR1062">
        <v>7.7</v>
      </c>
      <c r="AS1062" t="str">
        <f t="shared" si="386"/>
        <v>Good</v>
      </c>
      <c r="AT1062">
        <v>2.35</v>
      </c>
      <c r="AU1062" t="str">
        <f t="shared" si="387"/>
        <v>Cinematic Widescreen</v>
      </c>
      <c r="AV1062">
        <v>0</v>
      </c>
      <c r="AW1062" t="str">
        <f t="shared" si="388"/>
        <v>Very Low</v>
      </c>
    </row>
    <row r="1063" spans="1:49" x14ac:dyDescent="0.3">
      <c r="A1063" t="s">
        <v>718</v>
      </c>
      <c r="B1063" t="s">
        <v>5605</v>
      </c>
      <c r="C1063">
        <v>144</v>
      </c>
      <c r="D1063" t="str">
        <f t="shared" si="368"/>
        <v>Low</v>
      </c>
      <c r="E1063">
        <v>115</v>
      </c>
      <c r="F1063" t="str">
        <f t="shared" si="369"/>
        <v>1h 55m</v>
      </c>
      <c r="G1063" t="str">
        <f t="shared" si="370"/>
        <v>Standard Movie</v>
      </c>
      <c r="H1063">
        <v>0</v>
      </c>
      <c r="I1063" t="str">
        <f t="shared" si="371"/>
        <v>Very Low</v>
      </c>
      <c r="J1063">
        <v>12</v>
      </c>
      <c r="K1063" t="str">
        <f t="shared" si="372"/>
        <v>Very Low</v>
      </c>
      <c r="L1063" t="s">
        <v>5606</v>
      </c>
      <c r="M1063">
        <v>29</v>
      </c>
      <c r="N1063" t="str">
        <f t="shared" si="373"/>
        <v>Low</v>
      </c>
      <c r="O1063">
        <f t="shared" si="390"/>
        <v>29781453</v>
      </c>
      <c r="P1063" t="str">
        <f t="shared" si="374"/>
        <v>Average</v>
      </c>
      <c r="Q1063" t="s">
        <v>5538</v>
      </c>
      <c r="R1063" t="str">
        <f t="shared" si="375"/>
        <v>Drama</v>
      </c>
      <c r="S1063">
        <f t="shared" si="376"/>
        <v>3</v>
      </c>
      <c r="T1063" t="s">
        <v>5607</v>
      </c>
      <c r="U1063" t="s">
        <v>5608</v>
      </c>
      <c r="V1063">
        <v>54057</v>
      </c>
      <c r="W1063" t="str">
        <f t="shared" si="377"/>
        <v>Medium</v>
      </c>
      <c r="X1063">
        <v>95</v>
      </c>
      <c r="Y1063" t="str">
        <f t="shared" si="378"/>
        <v>Very Low</v>
      </c>
      <c r="Z1063" t="s">
        <v>5609</v>
      </c>
      <c r="AA1063">
        <v>0</v>
      </c>
      <c r="AB1063" t="str">
        <f t="shared" si="379"/>
        <v>Symbolic Poster</v>
      </c>
      <c r="AC1063" t="s">
        <v>5610</v>
      </c>
      <c r="AD1063" t="s">
        <v>5611</v>
      </c>
      <c r="AE1063">
        <v>236</v>
      </c>
      <c r="AF1063" t="str">
        <f t="shared" si="380"/>
        <v>Very Low</v>
      </c>
      <c r="AG1063" t="s">
        <v>5612</v>
      </c>
      <c r="AH1063" t="s">
        <v>5613</v>
      </c>
      <c r="AI1063" t="s">
        <v>66</v>
      </c>
      <c r="AJ1063" t="str">
        <f t="shared" si="381"/>
        <v>Family</v>
      </c>
      <c r="AK1063">
        <v>1000000</v>
      </c>
      <c r="AL1063" t="str">
        <f t="shared" si="382"/>
        <v>Low Budget</v>
      </c>
      <c r="AM1063">
        <v>1972</v>
      </c>
      <c r="AN1063">
        <f t="shared" si="383"/>
        <v>53</v>
      </c>
      <c r="AO1063" t="str">
        <f t="shared" si="384"/>
        <v>Old Classic</v>
      </c>
      <c r="AP1063">
        <v>29</v>
      </c>
      <c r="AQ1063" t="str">
        <f t="shared" si="385"/>
        <v>Very Low</v>
      </c>
      <c r="AR1063">
        <v>8.1</v>
      </c>
      <c r="AS1063" t="str">
        <f t="shared" si="386"/>
        <v>Excellent</v>
      </c>
      <c r="AT1063">
        <v>2.35</v>
      </c>
      <c r="AU1063" t="str">
        <f t="shared" si="387"/>
        <v>Cinematic Widescreen</v>
      </c>
      <c r="AV1063">
        <v>0</v>
      </c>
      <c r="AW1063" t="str">
        <f t="shared" si="388"/>
        <v>Very Low</v>
      </c>
    </row>
    <row r="1064" spans="1:49" x14ac:dyDescent="0.3">
      <c r="A1064" t="s">
        <v>0</v>
      </c>
      <c r="B1064" t="s">
        <v>5614</v>
      </c>
      <c r="C1064">
        <v>93</v>
      </c>
      <c r="D1064" t="str">
        <f t="shared" si="368"/>
        <v>Low</v>
      </c>
      <c r="E1064">
        <v>75</v>
      </c>
      <c r="F1064" t="str">
        <f t="shared" si="369"/>
        <v>1h 15m</v>
      </c>
      <c r="G1064" t="str">
        <f t="shared" si="370"/>
        <v>Featurette</v>
      </c>
      <c r="H1064">
        <v>0</v>
      </c>
      <c r="I1064" t="str">
        <f t="shared" si="371"/>
        <v>Very Low</v>
      </c>
      <c r="J1064">
        <v>677</v>
      </c>
      <c r="K1064" t="str">
        <f t="shared" si="372"/>
        <v>Very Low</v>
      </c>
      <c r="L1064" t="s">
        <v>3271</v>
      </c>
      <c r="M1064">
        <v>4000</v>
      </c>
      <c r="N1064" t="str">
        <f t="shared" si="373"/>
        <v>Low</v>
      </c>
      <c r="O1064">
        <v>15519841</v>
      </c>
      <c r="P1064" t="str">
        <f t="shared" si="374"/>
        <v>Average</v>
      </c>
      <c r="Q1064" t="s">
        <v>242</v>
      </c>
      <c r="R1064" t="str">
        <f t="shared" si="375"/>
        <v>Adventure</v>
      </c>
      <c r="S1064">
        <f t="shared" si="376"/>
        <v>5</v>
      </c>
      <c r="T1064" t="s">
        <v>2448</v>
      </c>
      <c r="U1064" t="s">
        <v>5615</v>
      </c>
      <c r="V1064">
        <v>8693</v>
      </c>
      <c r="W1064" t="str">
        <f t="shared" si="377"/>
        <v>Very Low</v>
      </c>
      <c r="X1064">
        <v>6863</v>
      </c>
      <c r="Y1064" t="str">
        <f t="shared" si="378"/>
        <v>Low</v>
      </c>
      <c r="Z1064" t="s">
        <v>4954</v>
      </c>
      <c r="AA1064">
        <v>3</v>
      </c>
      <c r="AB1064" t="str">
        <f t="shared" si="379"/>
        <v>Duo/Trio Poster</v>
      </c>
      <c r="AC1064" t="s">
        <v>5616</v>
      </c>
      <c r="AD1064" t="s">
        <v>5617</v>
      </c>
      <c r="AE1064">
        <v>71</v>
      </c>
      <c r="AF1064" t="str">
        <f t="shared" si="380"/>
        <v>Very Low</v>
      </c>
      <c r="AG1064" t="s">
        <v>9</v>
      </c>
      <c r="AH1064" t="s">
        <v>10</v>
      </c>
      <c r="AI1064" t="s">
        <v>66</v>
      </c>
      <c r="AJ1064" t="str">
        <f t="shared" si="381"/>
        <v>Family</v>
      </c>
      <c r="AK1064">
        <v>47000000</v>
      </c>
      <c r="AL1064" t="str">
        <f t="shared" si="382"/>
        <v>Medium Budget</v>
      </c>
      <c r="AM1064">
        <v>2006</v>
      </c>
      <c r="AN1064">
        <f t="shared" si="383"/>
        <v>19</v>
      </c>
      <c r="AO1064" t="str">
        <f t="shared" si="384"/>
        <v>Old Classic</v>
      </c>
      <c r="AP1064">
        <v>769</v>
      </c>
      <c r="AQ1064" t="str">
        <f t="shared" si="385"/>
        <v>Very Low</v>
      </c>
      <c r="AR1064">
        <v>4.5</v>
      </c>
      <c r="AS1064" t="str">
        <f t="shared" si="386"/>
        <v>Poor</v>
      </c>
      <c r="AT1064">
        <v>1.85</v>
      </c>
      <c r="AU1064" t="str">
        <f t="shared" si="387"/>
        <v>HDTV / Widescreen</v>
      </c>
      <c r="AV1064">
        <v>261</v>
      </c>
      <c r="AW1064" t="str">
        <f t="shared" si="388"/>
        <v>Very Low</v>
      </c>
    </row>
    <row r="1065" spans="1:49" x14ac:dyDescent="0.3">
      <c r="A1065" t="s">
        <v>0</v>
      </c>
      <c r="B1065" t="s">
        <v>5618</v>
      </c>
      <c r="C1065">
        <v>46</v>
      </c>
      <c r="D1065" t="str">
        <f t="shared" si="368"/>
        <v>Very Low</v>
      </c>
      <c r="E1065">
        <v>108</v>
      </c>
      <c r="F1065" t="str">
        <f t="shared" si="369"/>
        <v>1h 48m</v>
      </c>
      <c r="G1065" t="str">
        <f t="shared" si="370"/>
        <v>Standard Movie</v>
      </c>
      <c r="H1065">
        <v>350</v>
      </c>
      <c r="I1065" t="str">
        <f t="shared" si="371"/>
        <v>Very Low</v>
      </c>
      <c r="J1065">
        <v>77</v>
      </c>
      <c r="K1065" t="str">
        <f t="shared" si="372"/>
        <v>Very Low</v>
      </c>
      <c r="L1065" t="s">
        <v>5619</v>
      </c>
      <c r="M1065">
        <v>8000</v>
      </c>
      <c r="N1065" t="str">
        <f t="shared" si="373"/>
        <v>Low</v>
      </c>
      <c r="O1065">
        <v>5600000</v>
      </c>
      <c r="P1065" t="str">
        <f t="shared" si="374"/>
        <v>Flop</v>
      </c>
      <c r="Q1065" t="s">
        <v>3361</v>
      </c>
      <c r="R1065" t="str">
        <f t="shared" si="375"/>
        <v>Drama</v>
      </c>
      <c r="S1065">
        <f t="shared" si="376"/>
        <v>4</v>
      </c>
      <c r="T1065" t="s">
        <v>1498</v>
      </c>
      <c r="U1065" t="s">
        <v>5620</v>
      </c>
      <c r="V1065">
        <v>11913</v>
      </c>
      <c r="W1065" t="str">
        <f t="shared" si="377"/>
        <v>Low</v>
      </c>
      <c r="X1065">
        <v>8349</v>
      </c>
      <c r="Y1065" t="str">
        <f t="shared" si="378"/>
        <v>Low</v>
      </c>
      <c r="Z1065" t="s">
        <v>5621</v>
      </c>
      <c r="AA1065">
        <v>1</v>
      </c>
      <c r="AB1065" t="str">
        <f t="shared" si="379"/>
        <v>Solo Star Poster</v>
      </c>
      <c r="AC1065" t="s">
        <v>5622</v>
      </c>
      <c r="AD1065" t="s">
        <v>5623</v>
      </c>
      <c r="AE1065">
        <v>97</v>
      </c>
      <c r="AF1065" t="str">
        <f t="shared" si="380"/>
        <v>Very Low</v>
      </c>
      <c r="AG1065" t="s">
        <v>9</v>
      </c>
      <c r="AH1065" t="s">
        <v>10</v>
      </c>
      <c r="AI1065" t="s">
        <v>556</v>
      </c>
      <c r="AJ1065" t="str">
        <f t="shared" si="381"/>
        <v>Adult</v>
      </c>
      <c r="AK1065">
        <v>47000000</v>
      </c>
      <c r="AL1065" t="str">
        <f t="shared" si="382"/>
        <v>Medium Budget</v>
      </c>
      <c r="AM1065">
        <v>1996</v>
      </c>
      <c r="AN1065">
        <f t="shared" si="383"/>
        <v>29</v>
      </c>
      <c r="AO1065" t="str">
        <f t="shared" si="384"/>
        <v>Old Classic</v>
      </c>
      <c r="AP1065">
        <v>115</v>
      </c>
      <c r="AQ1065" t="str">
        <f t="shared" si="385"/>
        <v>Very Low</v>
      </c>
      <c r="AR1065">
        <v>5.8</v>
      </c>
      <c r="AS1065" t="str">
        <f t="shared" si="386"/>
        <v>Below Average</v>
      </c>
      <c r="AT1065">
        <v>1.85</v>
      </c>
      <c r="AU1065" t="str">
        <f t="shared" si="387"/>
        <v>HDTV / Widescreen</v>
      </c>
      <c r="AV1065">
        <v>616</v>
      </c>
      <c r="AW1065" t="str">
        <f t="shared" si="388"/>
        <v>Very Low</v>
      </c>
    </row>
    <row r="1066" spans="1:49" x14ac:dyDescent="0.3">
      <c r="A1066" t="s">
        <v>0</v>
      </c>
      <c r="B1066" t="s">
        <v>5624</v>
      </c>
      <c r="C1066">
        <v>84</v>
      </c>
      <c r="D1066" t="str">
        <f t="shared" si="368"/>
        <v>Low</v>
      </c>
      <c r="E1066">
        <v>105</v>
      </c>
      <c r="F1066" t="str">
        <f t="shared" si="369"/>
        <v>1h 45m</v>
      </c>
      <c r="G1066" t="str">
        <f t="shared" si="370"/>
        <v>Standard Movie</v>
      </c>
      <c r="H1066">
        <v>29</v>
      </c>
      <c r="I1066" t="str">
        <f t="shared" si="371"/>
        <v>Very Low</v>
      </c>
      <c r="J1066">
        <v>692</v>
      </c>
      <c r="K1066" t="str">
        <f t="shared" si="372"/>
        <v>Very Low</v>
      </c>
      <c r="L1066" t="s">
        <v>2038</v>
      </c>
      <c r="M1066">
        <v>8000</v>
      </c>
      <c r="N1066" t="str">
        <f t="shared" si="373"/>
        <v>Low</v>
      </c>
      <c r="O1066">
        <v>126805112</v>
      </c>
      <c r="P1066" t="str">
        <f t="shared" si="374"/>
        <v>Hit</v>
      </c>
      <c r="Q1066" t="s">
        <v>1652</v>
      </c>
      <c r="R1066" t="str">
        <f t="shared" si="375"/>
        <v>Comedy</v>
      </c>
      <c r="S1066">
        <f t="shared" si="376"/>
        <v>2</v>
      </c>
      <c r="T1066" t="s">
        <v>1498</v>
      </c>
      <c r="U1066" t="s">
        <v>5625</v>
      </c>
      <c r="V1066">
        <v>98199</v>
      </c>
      <c r="W1066" t="str">
        <f t="shared" si="377"/>
        <v>Medium</v>
      </c>
      <c r="X1066">
        <v>12344</v>
      </c>
      <c r="Y1066" t="str">
        <f t="shared" si="378"/>
        <v>Medium</v>
      </c>
      <c r="Z1066" t="s">
        <v>696</v>
      </c>
      <c r="AA1066">
        <v>1</v>
      </c>
      <c r="AB1066" t="str">
        <f t="shared" si="379"/>
        <v>Solo Star Poster</v>
      </c>
      <c r="AC1066" t="s">
        <v>5626</v>
      </c>
      <c r="AD1066" t="s">
        <v>5627</v>
      </c>
      <c r="AE1066">
        <v>169</v>
      </c>
      <c r="AF1066" t="str">
        <f t="shared" si="380"/>
        <v>Very Low</v>
      </c>
      <c r="AG1066" t="s">
        <v>9</v>
      </c>
      <c r="AH1066" t="s">
        <v>10</v>
      </c>
      <c r="AI1066" t="s">
        <v>11</v>
      </c>
      <c r="AJ1066" t="str">
        <f t="shared" si="381"/>
        <v>Teen</v>
      </c>
      <c r="AK1066">
        <v>46000000</v>
      </c>
      <c r="AL1066" t="str">
        <f t="shared" si="382"/>
        <v>Medium Budget</v>
      </c>
      <c r="AM1066">
        <v>1997</v>
      </c>
      <c r="AN1066">
        <f t="shared" si="383"/>
        <v>28</v>
      </c>
      <c r="AO1066" t="str">
        <f t="shared" si="384"/>
        <v>Old Classic</v>
      </c>
      <c r="AP1066">
        <v>1000</v>
      </c>
      <c r="AQ1066" t="str">
        <f t="shared" si="385"/>
        <v>Very Low</v>
      </c>
      <c r="AR1066">
        <v>6.3</v>
      </c>
      <c r="AS1066" t="str">
        <f t="shared" si="386"/>
        <v>Average</v>
      </c>
      <c r="AT1066">
        <v>2.35</v>
      </c>
      <c r="AU1066" t="str">
        <f t="shared" si="387"/>
        <v>Cinematic Widescreen</v>
      </c>
      <c r="AV1066">
        <v>0</v>
      </c>
      <c r="AW1066" t="str">
        <f t="shared" si="388"/>
        <v>Very Low</v>
      </c>
    </row>
    <row r="1067" spans="1:49" x14ac:dyDescent="0.3">
      <c r="A1067" t="s">
        <v>0</v>
      </c>
      <c r="B1067" t="s">
        <v>5088</v>
      </c>
      <c r="C1067">
        <v>142</v>
      </c>
      <c r="D1067" t="str">
        <f t="shared" si="368"/>
        <v>Low</v>
      </c>
      <c r="E1067">
        <v>102</v>
      </c>
      <c r="F1067" t="str">
        <f t="shared" si="369"/>
        <v>1h 42m</v>
      </c>
      <c r="G1067" t="str">
        <f t="shared" si="370"/>
        <v>Standard Movie</v>
      </c>
      <c r="H1067">
        <v>148</v>
      </c>
      <c r="I1067" t="str">
        <f t="shared" si="371"/>
        <v>Very Low</v>
      </c>
      <c r="J1067">
        <v>135</v>
      </c>
      <c r="K1067" t="str">
        <f t="shared" si="372"/>
        <v>Very Low</v>
      </c>
      <c r="L1067" t="s">
        <v>448</v>
      </c>
      <c r="M1067">
        <v>8000</v>
      </c>
      <c r="N1067" t="str">
        <f t="shared" si="373"/>
        <v>Low</v>
      </c>
      <c r="O1067">
        <v>93607673</v>
      </c>
      <c r="P1067" t="str">
        <f t="shared" si="374"/>
        <v>Hit</v>
      </c>
      <c r="Q1067" t="s">
        <v>1652</v>
      </c>
      <c r="R1067" t="str">
        <f t="shared" si="375"/>
        <v>Comedy</v>
      </c>
      <c r="S1067">
        <f t="shared" si="376"/>
        <v>2</v>
      </c>
      <c r="T1067" t="s">
        <v>1498</v>
      </c>
      <c r="U1067" t="s">
        <v>5628</v>
      </c>
      <c r="V1067">
        <v>47573</v>
      </c>
      <c r="W1067" t="str">
        <f t="shared" si="377"/>
        <v>Low</v>
      </c>
      <c r="X1067">
        <v>9176</v>
      </c>
      <c r="Y1067" t="str">
        <f t="shared" si="378"/>
        <v>Low</v>
      </c>
      <c r="Z1067" t="s">
        <v>2175</v>
      </c>
      <c r="AA1067">
        <v>4</v>
      </c>
      <c r="AB1067" t="str">
        <f t="shared" si="379"/>
        <v>Ensemble Poster</v>
      </c>
      <c r="AC1067" t="s">
        <v>5629</v>
      </c>
      <c r="AD1067" t="s">
        <v>5630</v>
      </c>
      <c r="AE1067">
        <v>343</v>
      </c>
      <c r="AF1067" t="str">
        <f t="shared" si="380"/>
        <v>Very Low</v>
      </c>
      <c r="AG1067" t="s">
        <v>9</v>
      </c>
      <c r="AH1067" t="s">
        <v>10</v>
      </c>
      <c r="AI1067" t="s">
        <v>11</v>
      </c>
      <c r="AJ1067" t="str">
        <f t="shared" si="381"/>
        <v>Teen</v>
      </c>
      <c r="AK1067">
        <v>48000000</v>
      </c>
      <c r="AL1067" t="str">
        <f t="shared" si="382"/>
        <v>Medium Budget</v>
      </c>
      <c r="AM1067">
        <v>2001</v>
      </c>
      <c r="AN1067">
        <f t="shared" si="383"/>
        <v>24</v>
      </c>
      <c r="AO1067" t="str">
        <f t="shared" si="384"/>
        <v>Old Classic</v>
      </c>
      <c r="AP1067">
        <v>973</v>
      </c>
      <c r="AQ1067" t="str">
        <f t="shared" si="385"/>
        <v>Very Low</v>
      </c>
      <c r="AR1067">
        <v>5.7</v>
      </c>
      <c r="AS1067" t="str">
        <f t="shared" si="386"/>
        <v>Below Average</v>
      </c>
      <c r="AT1067">
        <v>2.35</v>
      </c>
      <c r="AU1067" t="str">
        <f t="shared" si="387"/>
        <v>Cinematic Widescreen</v>
      </c>
      <c r="AV1067">
        <v>881</v>
      </c>
      <c r="AW1067" t="str">
        <f t="shared" si="388"/>
        <v>Very Low</v>
      </c>
    </row>
    <row r="1068" spans="1:49" x14ac:dyDescent="0.3">
      <c r="A1068" t="s">
        <v>0</v>
      </c>
      <c r="B1068" t="s">
        <v>29</v>
      </c>
      <c r="C1068">
        <v>185</v>
      </c>
      <c r="D1068" t="str">
        <f t="shared" si="368"/>
        <v>Low</v>
      </c>
      <c r="E1068">
        <v>118</v>
      </c>
      <c r="F1068" t="str">
        <f t="shared" si="369"/>
        <v>1h 58m</v>
      </c>
      <c r="G1068" t="str">
        <f t="shared" si="370"/>
        <v>Standard Movie</v>
      </c>
      <c r="H1068">
        <v>22000</v>
      </c>
      <c r="I1068" t="str">
        <f t="shared" si="371"/>
        <v>Medium</v>
      </c>
      <c r="J1068">
        <v>319</v>
      </c>
      <c r="K1068" t="str">
        <f t="shared" si="372"/>
        <v>Very Low</v>
      </c>
      <c r="L1068" t="s">
        <v>3732</v>
      </c>
      <c r="M1068">
        <v>14000</v>
      </c>
      <c r="N1068" t="str">
        <f t="shared" si="373"/>
        <v>Medium</v>
      </c>
      <c r="O1068">
        <v>67263182</v>
      </c>
      <c r="P1068" t="str">
        <f t="shared" si="374"/>
        <v>Hit</v>
      </c>
      <c r="Q1068" t="s">
        <v>1895</v>
      </c>
      <c r="R1068" t="str">
        <f t="shared" si="375"/>
        <v>Drama</v>
      </c>
      <c r="S1068">
        <f t="shared" si="376"/>
        <v>3</v>
      </c>
      <c r="T1068" t="s">
        <v>2353</v>
      </c>
      <c r="U1068" t="s">
        <v>5631</v>
      </c>
      <c r="V1068">
        <v>218771</v>
      </c>
      <c r="W1068" t="str">
        <f t="shared" si="377"/>
        <v>High</v>
      </c>
      <c r="X1068">
        <v>15658</v>
      </c>
      <c r="Y1068" t="str">
        <f t="shared" si="378"/>
        <v>Medium</v>
      </c>
      <c r="Z1068" t="s">
        <v>5632</v>
      </c>
      <c r="AA1068">
        <v>0</v>
      </c>
      <c r="AB1068" t="str">
        <f t="shared" si="379"/>
        <v>Symbolic Poster</v>
      </c>
      <c r="AC1068" t="s">
        <v>5633</v>
      </c>
      <c r="AD1068" t="s">
        <v>5634</v>
      </c>
      <c r="AE1068">
        <v>651</v>
      </c>
      <c r="AF1068" t="str">
        <f t="shared" si="380"/>
        <v>Low</v>
      </c>
      <c r="AG1068" t="s">
        <v>9</v>
      </c>
      <c r="AH1068" t="s">
        <v>10</v>
      </c>
      <c r="AI1068" t="s">
        <v>556</v>
      </c>
      <c r="AJ1068" t="str">
        <f t="shared" si="381"/>
        <v>Adult</v>
      </c>
      <c r="AK1068">
        <v>46000000</v>
      </c>
      <c r="AL1068" t="str">
        <f t="shared" si="382"/>
        <v>Medium Budget</v>
      </c>
      <c r="AM1068">
        <v>2002</v>
      </c>
      <c r="AN1068">
        <f t="shared" si="383"/>
        <v>23</v>
      </c>
      <c r="AO1068" t="str">
        <f t="shared" si="384"/>
        <v>Old Classic</v>
      </c>
      <c r="AP1068">
        <v>509</v>
      </c>
      <c r="AQ1068" t="str">
        <f t="shared" si="385"/>
        <v>Very Low</v>
      </c>
      <c r="AR1068">
        <v>7.2</v>
      </c>
      <c r="AS1068" t="str">
        <f t="shared" si="386"/>
        <v>Good</v>
      </c>
      <c r="AT1068">
        <v>2.35</v>
      </c>
      <c r="AU1068" t="str">
        <f t="shared" si="387"/>
        <v>Cinematic Widescreen</v>
      </c>
      <c r="AV1068">
        <v>0</v>
      </c>
      <c r="AW1068" t="str">
        <f t="shared" si="388"/>
        <v>Very Low</v>
      </c>
    </row>
    <row r="1069" spans="1:49" x14ac:dyDescent="0.3">
      <c r="A1069" t="s">
        <v>0</v>
      </c>
      <c r="B1069" t="s">
        <v>3347</v>
      </c>
      <c r="C1069">
        <v>143</v>
      </c>
      <c r="D1069" t="str">
        <f t="shared" si="368"/>
        <v>Low</v>
      </c>
      <c r="E1069">
        <v>111</v>
      </c>
      <c r="F1069" t="str">
        <f t="shared" si="369"/>
        <v>1h 51m</v>
      </c>
      <c r="G1069" t="str">
        <f t="shared" si="370"/>
        <v>Standard Movie</v>
      </c>
      <c r="H1069">
        <v>906</v>
      </c>
      <c r="I1069" t="str">
        <f t="shared" si="371"/>
        <v>Very Low</v>
      </c>
      <c r="J1069">
        <v>906</v>
      </c>
      <c r="K1069" t="str">
        <f t="shared" si="372"/>
        <v>Very Low</v>
      </c>
      <c r="L1069" t="s">
        <v>1203</v>
      </c>
      <c r="M1069">
        <v>1000</v>
      </c>
      <c r="N1069" t="str">
        <f t="shared" si="373"/>
        <v>Low</v>
      </c>
      <c r="O1069">
        <v>92001027</v>
      </c>
      <c r="P1069" t="str">
        <f t="shared" si="374"/>
        <v>Hit</v>
      </c>
      <c r="Q1069" t="s">
        <v>5635</v>
      </c>
      <c r="R1069" t="str">
        <f t="shared" si="375"/>
        <v>Action</v>
      </c>
      <c r="S1069">
        <f t="shared" si="376"/>
        <v>5</v>
      </c>
      <c r="T1069" t="s">
        <v>3348</v>
      </c>
      <c r="U1069" t="s">
        <v>5636</v>
      </c>
      <c r="V1069">
        <v>97838</v>
      </c>
      <c r="W1069" t="str">
        <f t="shared" si="377"/>
        <v>Medium</v>
      </c>
      <c r="X1069">
        <v>6315</v>
      </c>
      <c r="Y1069" t="str">
        <f t="shared" si="378"/>
        <v>Low</v>
      </c>
      <c r="Z1069" t="s">
        <v>3347</v>
      </c>
      <c r="AA1069">
        <v>2</v>
      </c>
      <c r="AB1069" t="str">
        <f t="shared" si="379"/>
        <v>Duo/Trio Poster</v>
      </c>
      <c r="AC1069" t="s">
        <v>5637</v>
      </c>
      <c r="AD1069" t="s">
        <v>5638</v>
      </c>
      <c r="AE1069">
        <v>286</v>
      </c>
      <c r="AF1069" t="str">
        <f t="shared" si="380"/>
        <v>Very Low</v>
      </c>
      <c r="AG1069" t="s">
        <v>9</v>
      </c>
      <c r="AH1069" t="s">
        <v>10</v>
      </c>
      <c r="AI1069" t="s">
        <v>11</v>
      </c>
      <c r="AJ1069" t="str">
        <f t="shared" si="381"/>
        <v>Teen</v>
      </c>
      <c r="AK1069">
        <v>45000000</v>
      </c>
      <c r="AL1069" t="str">
        <f t="shared" si="382"/>
        <v>Medium Budget</v>
      </c>
      <c r="AM1069">
        <v>1996</v>
      </c>
      <c r="AN1069">
        <f t="shared" si="383"/>
        <v>29</v>
      </c>
      <c r="AO1069" t="str">
        <f t="shared" si="384"/>
        <v>Old Classic</v>
      </c>
      <c r="AP1069">
        <v>1000</v>
      </c>
      <c r="AQ1069" t="str">
        <f t="shared" si="385"/>
        <v>Very Low</v>
      </c>
      <c r="AR1069">
        <v>7.6</v>
      </c>
      <c r="AS1069" t="str">
        <f t="shared" si="386"/>
        <v>Good</v>
      </c>
      <c r="AT1069">
        <v>2.35</v>
      </c>
      <c r="AU1069" t="str">
        <f t="shared" si="387"/>
        <v>Cinematic Widescreen</v>
      </c>
      <c r="AV1069">
        <v>3000</v>
      </c>
      <c r="AW1069" t="str">
        <f t="shared" si="388"/>
        <v>Low</v>
      </c>
    </row>
    <row r="1070" spans="1:49" x14ac:dyDescent="0.3">
      <c r="A1070" t="s">
        <v>0</v>
      </c>
      <c r="B1070" t="s">
        <v>4664</v>
      </c>
      <c r="C1070">
        <v>178</v>
      </c>
      <c r="D1070" t="str">
        <f t="shared" si="368"/>
        <v>Low</v>
      </c>
      <c r="E1070">
        <v>81</v>
      </c>
      <c r="F1070" t="str">
        <f t="shared" si="369"/>
        <v>1h 21m</v>
      </c>
      <c r="G1070" t="str">
        <f t="shared" si="370"/>
        <v>Featurette</v>
      </c>
      <c r="H1070">
        <v>39</v>
      </c>
      <c r="I1070" t="str">
        <f t="shared" si="371"/>
        <v>Very Low</v>
      </c>
      <c r="J1070">
        <v>364</v>
      </c>
      <c r="K1070" t="str">
        <f t="shared" si="372"/>
        <v>Very Low</v>
      </c>
      <c r="L1070" t="s">
        <v>5639</v>
      </c>
      <c r="M1070">
        <v>13000</v>
      </c>
      <c r="N1070" t="str">
        <f t="shared" si="373"/>
        <v>Medium</v>
      </c>
      <c r="O1070">
        <v>10539414</v>
      </c>
      <c r="P1070" t="str">
        <f t="shared" si="374"/>
        <v>Average</v>
      </c>
      <c r="Q1070" t="s">
        <v>5640</v>
      </c>
      <c r="R1070" t="str">
        <f t="shared" si="375"/>
        <v>Action</v>
      </c>
      <c r="S1070">
        <f t="shared" si="376"/>
        <v>5</v>
      </c>
      <c r="T1070" t="s">
        <v>429</v>
      </c>
      <c r="U1070" t="s">
        <v>5641</v>
      </c>
      <c r="V1070">
        <v>45729</v>
      </c>
      <c r="W1070" t="str">
        <f t="shared" si="377"/>
        <v>Low</v>
      </c>
      <c r="X1070">
        <v>14619</v>
      </c>
      <c r="Y1070" t="str">
        <f t="shared" si="378"/>
        <v>Medium</v>
      </c>
      <c r="Z1070" t="s">
        <v>5642</v>
      </c>
      <c r="AA1070">
        <v>1</v>
      </c>
      <c r="AB1070" t="str">
        <f t="shared" si="379"/>
        <v>Solo Star Poster</v>
      </c>
      <c r="AC1070" t="s">
        <v>5643</v>
      </c>
      <c r="AD1070" t="s">
        <v>5644</v>
      </c>
      <c r="AE1070">
        <v>176</v>
      </c>
      <c r="AF1070" t="str">
        <f t="shared" si="380"/>
        <v>Very Low</v>
      </c>
      <c r="AG1070" t="s">
        <v>9</v>
      </c>
      <c r="AH1070" t="s">
        <v>10</v>
      </c>
      <c r="AI1070" t="s">
        <v>11</v>
      </c>
      <c r="AJ1070" t="str">
        <f t="shared" si="381"/>
        <v>Teen</v>
      </c>
      <c r="AK1070">
        <v>47000000</v>
      </c>
      <c r="AL1070" t="str">
        <f t="shared" si="382"/>
        <v>Medium Budget</v>
      </c>
      <c r="AM1070">
        <v>2010</v>
      </c>
      <c r="AN1070">
        <f t="shared" si="383"/>
        <v>15</v>
      </c>
      <c r="AO1070" t="str">
        <f t="shared" si="384"/>
        <v>Modern Classic</v>
      </c>
      <c r="AP1070">
        <v>541</v>
      </c>
      <c r="AQ1070" t="str">
        <f t="shared" si="385"/>
        <v>Very Low</v>
      </c>
      <c r="AR1070">
        <v>4.7</v>
      </c>
      <c r="AS1070" t="str">
        <f t="shared" si="386"/>
        <v>Poor</v>
      </c>
      <c r="AT1070">
        <v>2.35</v>
      </c>
      <c r="AU1070" t="str">
        <f t="shared" si="387"/>
        <v>Cinematic Widescreen</v>
      </c>
      <c r="AV1070">
        <v>0</v>
      </c>
      <c r="AW1070" t="str">
        <f t="shared" si="388"/>
        <v>Very Low</v>
      </c>
    </row>
    <row r="1071" spans="1:49" x14ac:dyDescent="0.3">
      <c r="A1071" t="s">
        <v>0</v>
      </c>
      <c r="B1071" t="s">
        <v>986</v>
      </c>
      <c r="C1071">
        <v>65</v>
      </c>
      <c r="D1071" t="str">
        <f t="shared" si="368"/>
        <v>Low</v>
      </c>
      <c r="E1071">
        <v>116</v>
      </c>
      <c r="F1071" t="str">
        <f t="shared" si="369"/>
        <v>1h 56m</v>
      </c>
      <c r="G1071" t="str">
        <f t="shared" si="370"/>
        <v>Standard Movie</v>
      </c>
      <c r="H1071">
        <v>380</v>
      </c>
      <c r="I1071" t="str">
        <f t="shared" si="371"/>
        <v>Very Low</v>
      </c>
      <c r="J1071">
        <v>826</v>
      </c>
      <c r="K1071" t="str">
        <f t="shared" si="372"/>
        <v>Very Low</v>
      </c>
      <c r="L1071" t="s">
        <v>1128</v>
      </c>
      <c r="M1071">
        <v>18000</v>
      </c>
      <c r="N1071" t="str">
        <f t="shared" si="373"/>
        <v>Medium</v>
      </c>
      <c r="O1071">
        <v>58918501</v>
      </c>
      <c r="P1071" t="str">
        <f t="shared" si="374"/>
        <v>Hit</v>
      </c>
      <c r="Q1071" t="s">
        <v>5645</v>
      </c>
      <c r="R1071" t="str">
        <f t="shared" si="375"/>
        <v>Action</v>
      </c>
      <c r="S1071">
        <f t="shared" si="376"/>
        <v>5</v>
      </c>
      <c r="T1071" t="s">
        <v>1698</v>
      </c>
      <c r="U1071" t="s">
        <v>5646</v>
      </c>
      <c r="V1071">
        <v>40126</v>
      </c>
      <c r="W1071" t="str">
        <f t="shared" si="377"/>
        <v>Low</v>
      </c>
      <c r="X1071">
        <v>33233</v>
      </c>
      <c r="Y1071" t="str">
        <f t="shared" si="378"/>
        <v>Medium</v>
      </c>
      <c r="Z1071" t="s">
        <v>1290</v>
      </c>
      <c r="AA1071">
        <v>1</v>
      </c>
      <c r="AB1071" t="str">
        <f t="shared" si="379"/>
        <v>Solo Star Poster</v>
      </c>
      <c r="AC1071" t="s">
        <v>5647</v>
      </c>
      <c r="AD1071" t="s">
        <v>5648</v>
      </c>
      <c r="AE1071">
        <v>107</v>
      </c>
      <c r="AF1071" t="str">
        <f t="shared" si="380"/>
        <v>Very Low</v>
      </c>
      <c r="AG1071" t="s">
        <v>9</v>
      </c>
      <c r="AH1071" t="s">
        <v>10</v>
      </c>
      <c r="AI1071" t="s">
        <v>556</v>
      </c>
      <c r="AJ1071" t="str">
        <f t="shared" si="381"/>
        <v>Adult</v>
      </c>
      <c r="AK1071">
        <v>46000000</v>
      </c>
      <c r="AL1071" t="str">
        <f t="shared" si="382"/>
        <v>Medium Budget</v>
      </c>
      <c r="AM1071">
        <v>1996</v>
      </c>
      <c r="AN1071">
        <f t="shared" si="383"/>
        <v>29</v>
      </c>
      <c r="AO1071" t="str">
        <f t="shared" si="384"/>
        <v>Old Classic</v>
      </c>
      <c r="AP1071">
        <v>13000</v>
      </c>
      <c r="AQ1071" t="str">
        <f t="shared" si="385"/>
        <v>Medium</v>
      </c>
      <c r="AR1071">
        <v>6.6</v>
      </c>
      <c r="AS1071" t="str">
        <f t="shared" si="386"/>
        <v>Average</v>
      </c>
      <c r="AT1071">
        <v>1.85</v>
      </c>
      <c r="AU1071" t="str">
        <f t="shared" si="387"/>
        <v>HDTV / Widescreen</v>
      </c>
      <c r="AV1071">
        <v>975</v>
      </c>
      <c r="AW1071" t="str">
        <f t="shared" si="388"/>
        <v>Very Low</v>
      </c>
    </row>
    <row r="1072" spans="1:49" x14ac:dyDescent="0.3">
      <c r="A1072" t="s">
        <v>0</v>
      </c>
      <c r="B1072" t="s">
        <v>485</v>
      </c>
      <c r="C1072">
        <v>73</v>
      </c>
      <c r="D1072" t="str">
        <f t="shared" si="368"/>
        <v>Low</v>
      </c>
      <c r="E1072">
        <v>86</v>
      </c>
      <c r="F1072" t="str">
        <f t="shared" si="369"/>
        <v>1h 26m</v>
      </c>
      <c r="G1072" t="str">
        <f t="shared" si="370"/>
        <v>Featurette</v>
      </c>
      <c r="H1072">
        <v>293</v>
      </c>
      <c r="I1072" t="str">
        <f t="shared" si="371"/>
        <v>Very Low</v>
      </c>
      <c r="J1072">
        <v>255</v>
      </c>
      <c r="K1072" t="str">
        <f t="shared" si="372"/>
        <v>Very Low</v>
      </c>
      <c r="L1072" t="s">
        <v>5649</v>
      </c>
      <c r="M1072">
        <v>509</v>
      </c>
      <c r="N1072" t="str">
        <f t="shared" si="373"/>
        <v>Low</v>
      </c>
      <c r="O1072">
        <v>181395380</v>
      </c>
      <c r="P1072" t="str">
        <f t="shared" si="374"/>
        <v>Hit</v>
      </c>
      <c r="Q1072" t="s">
        <v>3603</v>
      </c>
      <c r="R1072" t="str">
        <f t="shared" si="375"/>
        <v>Comedy</v>
      </c>
      <c r="S1072">
        <f t="shared" si="376"/>
        <v>3</v>
      </c>
      <c r="T1072" t="s">
        <v>3732</v>
      </c>
      <c r="U1072" t="s">
        <v>5650</v>
      </c>
      <c r="V1072">
        <v>220392</v>
      </c>
      <c r="W1072" t="str">
        <f t="shared" si="377"/>
        <v>High</v>
      </c>
      <c r="X1072">
        <v>2070</v>
      </c>
      <c r="Y1072" t="str">
        <f t="shared" si="378"/>
        <v>Low</v>
      </c>
      <c r="Z1072" t="s">
        <v>5651</v>
      </c>
      <c r="AA1072">
        <v>1</v>
      </c>
      <c r="AB1072" t="str">
        <f t="shared" si="379"/>
        <v>Solo Star Poster</v>
      </c>
      <c r="AC1072" t="s">
        <v>5652</v>
      </c>
      <c r="AD1072" t="s">
        <v>5653</v>
      </c>
      <c r="AE1072">
        <v>243</v>
      </c>
      <c r="AF1072" t="str">
        <f t="shared" si="380"/>
        <v>Very Low</v>
      </c>
      <c r="AG1072" t="s">
        <v>9</v>
      </c>
      <c r="AH1072" t="s">
        <v>10</v>
      </c>
      <c r="AI1072" t="s">
        <v>11</v>
      </c>
      <c r="AJ1072" t="str">
        <f t="shared" si="381"/>
        <v>Teen</v>
      </c>
      <c r="AK1072">
        <v>45000000</v>
      </c>
      <c r="AL1072" t="str">
        <f t="shared" si="382"/>
        <v>Medium Budget</v>
      </c>
      <c r="AM1072">
        <v>1997</v>
      </c>
      <c r="AN1072">
        <f t="shared" si="383"/>
        <v>28</v>
      </c>
      <c r="AO1072" t="str">
        <f t="shared" si="384"/>
        <v>Old Classic</v>
      </c>
      <c r="AP1072">
        <v>418</v>
      </c>
      <c r="AQ1072" t="str">
        <f t="shared" si="385"/>
        <v>Very Low</v>
      </c>
      <c r="AR1072">
        <v>6.8</v>
      </c>
      <c r="AS1072" t="str">
        <f t="shared" si="386"/>
        <v>Average</v>
      </c>
      <c r="AT1072">
        <v>1.85</v>
      </c>
      <c r="AU1072" t="str">
        <f t="shared" si="387"/>
        <v>HDTV / Widescreen</v>
      </c>
      <c r="AV1072">
        <v>0</v>
      </c>
      <c r="AW1072" t="str">
        <f t="shared" si="388"/>
        <v>Very Low</v>
      </c>
    </row>
    <row r="1073" spans="1:49" x14ac:dyDescent="0.3">
      <c r="A1073" t="s">
        <v>0</v>
      </c>
      <c r="B1073" t="s">
        <v>5654</v>
      </c>
      <c r="C1073">
        <v>72</v>
      </c>
      <c r="D1073" t="str">
        <f t="shared" si="368"/>
        <v>Low</v>
      </c>
      <c r="E1073">
        <v>127</v>
      </c>
      <c r="F1073" t="str">
        <f t="shared" si="369"/>
        <v>2h 7m</v>
      </c>
      <c r="G1073" t="str">
        <f t="shared" si="370"/>
        <v>Long Movie</v>
      </c>
      <c r="H1073">
        <v>65</v>
      </c>
      <c r="I1073" t="str">
        <f t="shared" si="371"/>
        <v>Very Low</v>
      </c>
      <c r="J1073">
        <v>345</v>
      </c>
      <c r="K1073" t="str">
        <f t="shared" si="372"/>
        <v>Very Low</v>
      </c>
      <c r="L1073" t="s">
        <v>5655</v>
      </c>
      <c r="M1073">
        <v>788</v>
      </c>
      <c r="N1073" t="str">
        <f t="shared" si="373"/>
        <v>Low</v>
      </c>
      <c r="O1073">
        <v>14946229</v>
      </c>
      <c r="P1073" t="str">
        <f t="shared" si="374"/>
        <v>Average</v>
      </c>
      <c r="Q1073" t="s">
        <v>5656</v>
      </c>
      <c r="R1073" t="str">
        <f t="shared" si="375"/>
        <v>Biography</v>
      </c>
      <c r="S1073">
        <f t="shared" si="376"/>
        <v>4</v>
      </c>
      <c r="T1073" t="s">
        <v>2841</v>
      </c>
      <c r="U1073" t="s">
        <v>5657</v>
      </c>
      <c r="V1073">
        <v>2581</v>
      </c>
      <c r="W1073" t="str">
        <f t="shared" si="377"/>
        <v>Very Low</v>
      </c>
      <c r="X1073">
        <v>2104</v>
      </c>
      <c r="Y1073" t="str">
        <f t="shared" si="378"/>
        <v>Low</v>
      </c>
      <c r="Z1073" t="s">
        <v>5658</v>
      </c>
      <c r="AA1073">
        <v>1</v>
      </c>
      <c r="AB1073" t="str">
        <f t="shared" si="379"/>
        <v>Solo Star Poster</v>
      </c>
      <c r="AC1073" t="str">
        <f>AC1072</f>
        <v>birthday|birthday wish|father disappoints child|lie|workaholic</v>
      </c>
      <c r="AD1073" t="s">
        <v>5659</v>
      </c>
      <c r="AE1073">
        <v>29</v>
      </c>
      <c r="AF1073" t="str">
        <f t="shared" si="380"/>
        <v>Very Low</v>
      </c>
      <c r="AG1073" t="s">
        <v>9</v>
      </c>
      <c r="AH1073" t="s">
        <v>28</v>
      </c>
      <c r="AI1073" t="s">
        <v>556</v>
      </c>
      <c r="AJ1073" t="str">
        <f t="shared" si="381"/>
        <v>Adult</v>
      </c>
      <c r="AK1073">
        <v>25000000</v>
      </c>
      <c r="AL1073" t="str">
        <f t="shared" si="382"/>
        <v>Low Budget</v>
      </c>
      <c r="AM1073">
        <v>2016</v>
      </c>
      <c r="AN1073">
        <f t="shared" si="383"/>
        <v>9</v>
      </c>
      <c r="AO1073" t="str">
        <f t="shared" si="384"/>
        <v>Modern Classic</v>
      </c>
      <c r="AP1073">
        <v>423</v>
      </c>
      <c r="AQ1073" t="str">
        <f t="shared" si="385"/>
        <v>Very Low</v>
      </c>
      <c r="AR1073">
        <v>7.3</v>
      </c>
      <c r="AS1073" t="str">
        <f t="shared" si="386"/>
        <v>Good</v>
      </c>
      <c r="AT1073">
        <v>2.35</v>
      </c>
      <c r="AU1073" t="str">
        <f t="shared" si="387"/>
        <v>Cinematic Widescreen</v>
      </c>
      <c r="AV1073">
        <v>0</v>
      </c>
      <c r="AW1073" t="str">
        <f t="shared" si="388"/>
        <v>Very Low</v>
      </c>
    </row>
    <row r="1074" spans="1:49" x14ac:dyDescent="0.3">
      <c r="A1074" t="s">
        <v>0</v>
      </c>
      <c r="B1074" t="s">
        <v>5660</v>
      </c>
      <c r="C1074">
        <v>10</v>
      </c>
      <c r="D1074" t="str">
        <f t="shared" si="368"/>
        <v>Very Low</v>
      </c>
      <c r="E1074">
        <v>140</v>
      </c>
      <c r="F1074" t="str">
        <f t="shared" si="369"/>
        <v>2h 20m</v>
      </c>
      <c r="G1074" t="str">
        <f t="shared" si="370"/>
        <v>Long Movie</v>
      </c>
      <c r="H1074">
        <v>92</v>
      </c>
      <c r="I1074" t="str">
        <f t="shared" si="371"/>
        <v>Very Low</v>
      </c>
      <c r="J1074">
        <v>522</v>
      </c>
      <c r="K1074" t="str">
        <f t="shared" si="372"/>
        <v>Very Low</v>
      </c>
      <c r="L1074" t="s">
        <v>1896</v>
      </c>
      <c r="M1074">
        <v>1000</v>
      </c>
      <c r="N1074" t="str">
        <f t="shared" si="373"/>
        <v>Low</v>
      </c>
      <c r="O1074">
        <f>O1073</f>
        <v>14946229</v>
      </c>
      <c r="P1074" t="str">
        <f t="shared" si="374"/>
        <v>Average</v>
      </c>
      <c r="Q1074" t="s">
        <v>1932</v>
      </c>
      <c r="R1074" t="str">
        <f t="shared" si="375"/>
        <v>Drama</v>
      </c>
      <c r="S1074">
        <f t="shared" si="376"/>
        <v>3</v>
      </c>
      <c r="T1074" t="s">
        <v>3483</v>
      </c>
      <c r="U1074" t="s">
        <v>5661</v>
      </c>
      <c r="V1074">
        <v>491</v>
      </c>
      <c r="W1074" t="str">
        <f t="shared" si="377"/>
        <v>Very Low</v>
      </c>
      <c r="X1074">
        <v>2704</v>
      </c>
      <c r="Y1074" t="str">
        <f t="shared" si="378"/>
        <v>Low</v>
      </c>
      <c r="Z1074" t="s">
        <v>5662</v>
      </c>
      <c r="AA1074">
        <v>1</v>
      </c>
      <c r="AB1074" t="str">
        <f t="shared" si="379"/>
        <v>Solo Star Poster</v>
      </c>
      <c r="AC1074" t="s">
        <v>5663</v>
      </c>
      <c r="AD1074" t="s">
        <v>5664</v>
      </c>
      <c r="AE1074">
        <v>16</v>
      </c>
      <c r="AF1074" t="str">
        <f t="shared" si="380"/>
        <v>Very Low</v>
      </c>
      <c r="AG1074" t="s">
        <v>9</v>
      </c>
      <c r="AH1074" t="s">
        <v>5665</v>
      </c>
      <c r="AI1074" t="s">
        <v>66</v>
      </c>
      <c r="AJ1074" t="str">
        <f t="shared" si="381"/>
        <v>Family</v>
      </c>
      <c r="AK1074">
        <v>48000000</v>
      </c>
      <c r="AL1074" t="str">
        <f t="shared" si="382"/>
        <v>Medium Budget</v>
      </c>
      <c r="AM1074">
        <v>1981</v>
      </c>
      <c r="AN1074">
        <f t="shared" si="383"/>
        <v>44</v>
      </c>
      <c r="AO1074" t="str">
        <f t="shared" si="384"/>
        <v>Old Classic</v>
      </c>
      <c r="AP1074">
        <v>623</v>
      </c>
      <c r="AQ1074" t="str">
        <f t="shared" si="385"/>
        <v>Very Low</v>
      </c>
      <c r="AR1074">
        <v>2.7</v>
      </c>
      <c r="AS1074" t="str">
        <f t="shared" si="386"/>
        <v>Terrible</v>
      </c>
      <c r="AT1074">
        <v>2.35</v>
      </c>
      <c r="AU1074" t="str">
        <f t="shared" si="387"/>
        <v>Cinematic Widescreen</v>
      </c>
      <c r="AV1074">
        <v>115</v>
      </c>
      <c r="AW1074" t="str">
        <f t="shared" si="388"/>
        <v>Very Low</v>
      </c>
    </row>
    <row r="1075" spans="1:49" x14ac:dyDescent="0.3">
      <c r="A1075" t="s">
        <v>0</v>
      </c>
      <c r="B1075" t="s">
        <v>4078</v>
      </c>
      <c r="C1075">
        <v>35</v>
      </c>
      <c r="D1075" t="str">
        <f t="shared" si="368"/>
        <v>Very Low</v>
      </c>
      <c r="E1075">
        <v>91</v>
      </c>
      <c r="F1075" t="str">
        <f t="shared" si="369"/>
        <v>1h 31m</v>
      </c>
      <c r="G1075" t="str">
        <f t="shared" si="370"/>
        <v>Standard Movie</v>
      </c>
      <c r="H1075">
        <v>32</v>
      </c>
      <c r="I1075" t="str">
        <f t="shared" si="371"/>
        <v>Very Low</v>
      </c>
      <c r="J1075">
        <v>628</v>
      </c>
      <c r="K1075" t="str">
        <f t="shared" si="372"/>
        <v>Very Low</v>
      </c>
      <c r="L1075" t="s">
        <v>3889</v>
      </c>
      <c r="M1075">
        <v>924</v>
      </c>
      <c r="N1075" t="str">
        <f t="shared" si="373"/>
        <v>Low</v>
      </c>
      <c r="O1075">
        <v>130512915</v>
      </c>
      <c r="P1075" t="str">
        <f t="shared" si="374"/>
        <v>Hit</v>
      </c>
      <c r="Q1075" t="s">
        <v>486</v>
      </c>
      <c r="R1075" t="str">
        <f t="shared" si="375"/>
        <v>Comedy</v>
      </c>
      <c r="S1075">
        <f t="shared" si="376"/>
        <v>3</v>
      </c>
      <c r="T1075" t="s">
        <v>2932</v>
      </c>
      <c r="U1075" t="s">
        <v>5666</v>
      </c>
      <c r="V1075">
        <v>60884</v>
      </c>
      <c r="W1075" t="str">
        <f t="shared" si="377"/>
        <v>Medium</v>
      </c>
      <c r="X1075">
        <v>3244</v>
      </c>
      <c r="Y1075" t="str">
        <f t="shared" si="378"/>
        <v>Low</v>
      </c>
      <c r="Z1075" t="s">
        <v>4079</v>
      </c>
      <c r="AA1075">
        <v>2</v>
      </c>
      <c r="AB1075" t="str">
        <f t="shared" si="379"/>
        <v>Duo/Trio Poster</v>
      </c>
      <c r="AC1075" t="s">
        <v>5667</v>
      </c>
      <c r="AD1075" t="s">
        <v>5668</v>
      </c>
      <c r="AE1075">
        <v>85</v>
      </c>
      <c r="AF1075" t="str">
        <f t="shared" si="380"/>
        <v>Very Low</v>
      </c>
      <c r="AG1075" t="s">
        <v>9</v>
      </c>
      <c r="AH1075" t="s">
        <v>10</v>
      </c>
      <c r="AI1075" t="s">
        <v>66</v>
      </c>
      <c r="AJ1075" t="str">
        <f t="shared" si="381"/>
        <v>Family</v>
      </c>
      <c r="AK1075">
        <v>45000000</v>
      </c>
      <c r="AL1075" t="str">
        <f t="shared" si="382"/>
        <v>Medium Budget</v>
      </c>
      <c r="AM1075">
        <v>1994</v>
      </c>
      <c r="AN1075">
        <f t="shared" si="383"/>
        <v>31</v>
      </c>
      <c r="AO1075" t="str">
        <f t="shared" si="384"/>
        <v>Old Classic</v>
      </c>
      <c r="AP1075">
        <v>664</v>
      </c>
      <c r="AQ1075" t="str">
        <f t="shared" si="385"/>
        <v>Very Low</v>
      </c>
      <c r="AR1075">
        <v>4.8</v>
      </c>
      <c r="AS1075" t="str">
        <f t="shared" si="386"/>
        <v>Poor</v>
      </c>
      <c r="AT1075">
        <v>1.33</v>
      </c>
      <c r="AU1075" t="str">
        <f t="shared" si="387"/>
        <v>Classic</v>
      </c>
      <c r="AV1075">
        <v>0</v>
      </c>
      <c r="AW1075" t="str">
        <f t="shared" si="388"/>
        <v>Very Low</v>
      </c>
    </row>
    <row r="1076" spans="1:49" x14ac:dyDescent="0.3">
      <c r="A1076" t="s">
        <v>0</v>
      </c>
      <c r="B1076" t="s">
        <v>5560</v>
      </c>
      <c r="C1076">
        <v>358</v>
      </c>
      <c r="D1076" t="str">
        <f t="shared" si="368"/>
        <v>Medium</v>
      </c>
      <c r="E1076">
        <v>98</v>
      </c>
      <c r="F1076" t="str">
        <f t="shared" si="369"/>
        <v>1h 38m</v>
      </c>
      <c r="G1076" t="str">
        <f t="shared" si="370"/>
        <v>Standard Movie</v>
      </c>
      <c r="H1076">
        <v>118</v>
      </c>
      <c r="I1076" t="str">
        <f t="shared" si="371"/>
        <v>Very Low</v>
      </c>
      <c r="J1076">
        <v>558</v>
      </c>
      <c r="K1076" t="str">
        <f t="shared" si="372"/>
        <v>Very Low</v>
      </c>
      <c r="L1076" t="s">
        <v>5669</v>
      </c>
      <c r="M1076">
        <v>14000</v>
      </c>
      <c r="N1076" t="str">
        <f t="shared" si="373"/>
        <v>Medium</v>
      </c>
      <c r="O1076">
        <v>139852971</v>
      </c>
      <c r="P1076" t="str">
        <f t="shared" si="374"/>
        <v>Hit</v>
      </c>
      <c r="Q1076" t="s">
        <v>305</v>
      </c>
      <c r="R1076" t="str">
        <f t="shared" si="375"/>
        <v>Action</v>
      </c>
      <c r="S1076">
        <f t="shared" si="376"/>
        <v>3</v>
      </c>
      <c r="T1076" t="s">
        <v>199</v>
      </c>
      <c r="U1076" t="s">
        <v>5670</v>
      </c>
      <c r="V1076">
        <v>238671</v>
      </c>
      <c r="W1076" t="str">
        <f t="shared" si="377"/>
        <v>High</v>
      </c>
      <c r="X1076">
        <v>16410</v>
      </c>
      <c r="Y1076" t="str">
        <f t="shared" si="378"/>
        <v>Medium</v>
      </c>
      <c r="Z1076" t="s">
        <v>1201</v>
      </c>
      <c r="AA1076">
        <v>0</v>
      </c>
      <c r="AB1076" t="str">
        <f t="shared" si="379"/>
        <v>Symbolic Poster</v>
      </c>
      <c r="AC1076" t="s">
        <v>5671</v>
      </c>
      <c r="AD1076" t="s">
        <v>5672</v>
      </c>
      <c r="AE1076">
        <v>461</v>
      </c>
      <c r="AF1076" t="str">
        <f t="shared" si="380"/>
        <v>Very Low</v>
      </c>
      <c r="AG1076" t="s">
        <v>9</v>
      </c>
      <c r="AH1076" t="s">
        <v>1436</v>
      </c>
      <c r="AI1076" t="s">
        <v>11</v>
      </c>
      <c r="AJ1076" t="str">
        <f t="shared" si="381"/>
        <v>Teen</v>
      </c>
      <c r="AK1076">
        <v>45000000</v>
      </c>
      <c r="AL1076" t="str">
        <f t="shared" si="382"/>
        <v>Medium Budget</v>
      </c>
      <c r="AM1076">
        <v>2012</v>
      </c>
      <c r="AN1076">
        <f t="shared" si="383"/>
        <v>13</v>
      </c>
      <c r="AO1076" t="str">
        <f t="shared" si="384"/>
        <v>Modern Classic</v>
      </c>
      <c r="AP1076">
        <v>935</v>
      </c>
      <c r="AQ1076" t="str">
        <f t="shared" si="385"/>
        <v>Very Low</v>
      </c>
      <c r="AR1076">
        <v>6.3</v>
      </c>
      <c r="AS1076" t="str">
        <f t="shared" si="386"/>
        <v>Average</v>
      </c>
      <c r="AT1076">
        <v>2.35</v>
      </c>
      <c r="AU1076" t="str">
        <f t="shared" si="387"/>
        <v>Cinematic Widescreen</v>
      </c>
      <c r="AV1076">
        <v>63000</v>
      </c>
      <c r="AW1076" t="str">
        <f t="shared" si="388"/>
        <v>High</v>
      </c>
    </row>
    <row r="1077" spans="1:49" x14ac:dyDescent="0.3">
      <c r="A1077" t="s">
        <v>0</v>
      </c>
      <c r="B1077" t="s">
        <v>5673</v>
      </c>
      <c r="C1077">
        <v>151</v>
      </c>
      <c r="D1077" t="str">
        <f t="shared" si="368"/>
        <v>Low</v>
      </c>
      <c r="E1077">
        <v>84</v>
      </c>
      <c r="F1077" t="str">
        <f t="shared" si="369"/>
        <v>1h 24m</v>
      </c>
      <c r="G1077" t="str">
        <f t="shared" si="370"/>
        <v>Featurette</v>
      </c>
      <c r="H1077">
        <v>119</v>
      </c>
      <c r="I1077" t="str">
        <f t="shared" si="371"/>
        <v>Very Low</v>
      </c>
      <c r="J1077">
        <v>750</v>
      </c>
      <c r="K1077" t="str">
        <f t="shared" si="372"/>
        <v>Very Low</v>
      </c>
      <c r="L1077" t="s">
        <v>5674</v>
      </c>
      <c r="M1077">
        <v>807</v>
      </c>
      <c r="N1077" t="str">
        <f t="shared" si="373"/>
        <v>Low</v>
      </c>
      <c r="O1077">
        <v>110000082</v>
      </c>
      <c r="P1077" t="str">
        <f t="shared" si="374"/>
        <v>Hit</v>
      </c>
      <c r="Q1077" t="s">
        <v>1642</v>
      </c>
      <c r="R1077" t="str">
        <f t="shared" si="375"/>
        <v>Comedy</v>
      </c>
      <c r="S1077">
        <f t="shared" si="376"/>
        <v>1</v>
      </c>
      <c r="T1077" t="s">
        <v>5675</v>
      </c>
      <c r="U1077" t="s">
        <v>5676</v>
      </c>
      <c r="V1077">
        <v>111526</v>
      </c>
      <c r="W1077" t="str">
        <f t="shared" si="377"/>
        <v>Medium</v>
      </c>
      <c r="X1077">
        <v>3629</v>
      </c>
      <c r="Y1077" t="str">
        <f t="shared" si="378"/>
        <v>Low</v>
      </c>
      <c r="Z1077" t="s">
        <v>5677</v>
      </c>
      <c r="AA1077">
        <v>7</v>
      </c>
      <c r="AB1077" t="str">
        <f t="shared" si="379"/>
        <v>Ensemble Poster</v>
      </c>
      <c r="AC1077" t="s">
        <v>5678</v>
      </c>
      <c r="AD1077" t="s">
        <v>5679</v>
      </c>
      <c r="AE1077">
        <v>347</v>
      </c>
      <c r="AF1077" t="str">
        <f t="shared" si="380"/>
        <v>Very Low</v>
      </c>
      <c r="AG1077" t="s">
        <v>9</v>
      </c>
      <c r="AH1077" t="s">
        <v>10</v>
      </c>
      <c r="AI1077" t="s">
        <v>11</v>
      </c>
      <c r="AJ1077" t="str">
        <f t="shared" si="381"/>
        <v>Teen</v>
      </c>
      <c r="AK1077">
        <v>48000000</v>
      </c>
      <c r="AL1077" t="str">
        <f t="shared" si="382"/>
        <v>Medium Budget</v>
      </c>
      <c r="AM1077">
        <v>2003</v>
      </c>
      <c r="AN1077">
        <f t="shared" si="383"/>
        <v>22</v>
      </c>
      <c r="AO1077" t="str">
        <f t="shared" si="384"/>
        <v>Old Classic</v>
      </c>
      <c r="AP1077">
        <v>780</v>
      </c>
      <c r="AQ1077" t="str">
        <f t="shared" si="385"/>
        <v>Very Low</v>
      </c>
      <c r="AR1077">
        <v>5.5</v>
      </c>
      <c r="AS1077" t="str">
        <f t="shared" si="386"/>
        <v>Below Average</v>
      </c>
      <c r="AT1077">
        <v>1.85</v>
      </c>
      <c r="AU1077" t="str">
        <f t="shared" si="387"/>
        <v>HDTV / Widescreen</v>
      </c>
      <c r="AV1077">
        <v>0</v>
      </c>
      <c r="AW1077" t="str">
        <f t="shared" si="388"/>
        <v>Very Low</v>
      </c>
    </row>
    <row r="1078" spans="1:49" x14ac:dyDescent="0.3">
      <c r="A1078" t="s">
        <v>0</v>
      </c>
      <c r="B1078" t="s">
        <v>4210</v>
      </c>
      <c r="C1078">
        <v>140</v>
      </c>
      <c r="D1078" t="str">
        <f t="shared" si="368"/>
        <v>Low</v>
      </c>
      <c r="E1078">
        <v>109</v>
      </c>
      <c r="F1078" t="str">
        <f t="shared" si="369"/>
        <v>1h 49m</v>
      </c>
      <c r="G1078" t="str">
        <f t="shared" si="370"/>
        <v>Standard Movie</v>
      </c>
      <c r="H1078">
        <v>80</v>
      </c>
      <c r="I1078" t="str">
        <f t="shared" si="371"/>
        <v>Very Low</v>
      </c>
      <c r="J1078">
        <v>213</v>
      </c>
      <c r="K1078" t="str">
        <f t="shared" si="372"/>
        <v>Very Low</v>
      </c>
      <c r="L1078" t="s">
        <v>5680</v>
      </c>
      <c r="M1078">
        <v>545</v>
      </c>
      <c r="N1078" t="str">
        <f t="shared" si="373"/>
        <v>Low</v>
      </c>
      <c r="O1078">
        <v>106807667</v>
      </c>
      <c r="P1078" t="str">
        <f t="shared" si="374"/>
        <v>Hit</v>
      </c>
      <c r="Q1078" t="s">
        <v>5681</v>
      </c>
      <c r="R1078" t="str">
        <f t="shared" si="375"/>
        <v>Action</v>
      </c>
      <c r="S1078">
        <f t="shared" si="376"/>
        <v>4</v>
      </c>
      <c r="T1078" t="s">
        <v>5682</v>
      </c>
      <c r="U1078" t="s">
        <v>5683</v>
      </c>
      <c r="V1078">
        <v>137377</v>
      </c>
      <c r="W1078" t="str">
        <f t="shared" si="377"/>
        <v>Medium</v>
      </c>
      <c r="X1078">
        <v>1574</v>
      </c>
      <c r="Y1078" t="str">
        <f t="shared" si="378"/>
        <v>Low</v>
      </c>
      <c r="Z1078" t="s">
        <v>5684</v>
      </c>
      <c r="AA1078">
        <v>1</v>
      </c>
      <c r="AB1078" t="str">
        <f t="shared" si="379"/>
        <v>Solo Star Poster</v>
      </c>
      <c r="AC1078" t="s">
        <v>5685</v>
      </c>
      <c r="AD1078" t="s">
        <v>5686</v>
      </c>
      <c r="AE1078">
        <v>370</v>
      </c>
      <c r="AF1078" t="str">
        <f t="shared" si="380"/>
        <v>Very Low</v>
      </c>
      <c r="AG1078" t="s">
        <v>9</v>
      </c>
      <c r="AH1078" t="s">
        <v>10</v>
      </c>
      <c r="AI1078" t="s">
        <v>11</v>
      </c>
      <c r="AJ1078" t="str">
        <f t="shared" si="381"/>
        <v>Teen</v>
      </c>
      <c r="AK1078">
        <v>45000000</v>
      </c>
      <c r="AL1078" t="str">
        <f t="shared" si="382"/>
        <v>Medium Budget</v>
      </c>
      <c r="AM1078">
        <v>2000</v>
      </c>
      <c r="AN1078">
        <f t="shared" si="383"/>
        <v>25</v>
      </c>
      <c r="AO1078" t="str">
        <f t="shared" si="384"/>
        <v>Old Classic</v>
      </c>
      <c r="AP1078">
        <v>337</v>
      </c>
      <c r="AQ1078" t="str">
        <f t="shared" si="385"/>
        <v>Very Low</v>
      </c>
      <c r="AR1078">
        <v>6.2</v>
      </c>
      <c r="AS1078" t="str">
        <f t="shared" si="386"/>
        <v>Average</v>
      </c>
      <c r="AT1078">
        <v>1.85</v>
      </c>
      <c r="AU1078" t="str">
        <f t="shared" si="387"/>
        <v>HDTV / Widescreen</v>
      </c>
      <c r="AV1078">
        <v>0</v>
      </c>
      <c r="AW1078" t="str">
        <f t="shared" si="388"/>
        <v>Very Low</v>
      </c>
    </row>
    <row r="1079" spans="1:49" x14ac:dyDescent="0.3">
      <c r="A1079" t="s">
        <v>0</v>
      </c>
      <c r="B1079" t="s">
        <v>2674</v>
      </c>
      <c r="C1079">
        <v>201</v>
      </c>
      <c r="D1079" t="str">
        <f t="shared" si="368"/>
        <v>Medium</v>
      </c>
      <c r="E1079">
        <v>93</v>
      </c>
      <c r="F1079" t="str">
        <f t="shared" si="369"/>
        <v>1h 33m</v>
      </c>
      <c r="G1079" t="str">
        <f t="shared" si="370"/>
        <v>Standard Movie</v>
      </c>
      <c r="H1079">
        <v>40</v>
      </c>
      <c r="I1079" t="str">
        <f t="shared" si="371"/>
        <v>Very Low</v>
      </c>
      <c r="J1079">
        <v>311</v>
      </c>
      <c r="K1079" t="str">
        <f t="shared" si="372"/>
        <v>Very Low</v>
      </c>
      <c r="L1079" t="s">
        <v>471</v>
      </c>
      <c r="M1079">
        <v>14000</v>
      </c>
      <c r="N1079" t="str">
        <f t="shared" si="373"/>
        <v>Medium</v>
      </c>
      <c r="O1079">
        <v>101702060</v>
      </c>
      <c r="P1079" t="str">
        <f t="shared" si="374"/>
        <v>Hit</v>
      </c>
      <c r="Q1079" t="s">
        <v>5687</v>
      </c>
      <c r="R1079" t="str">
        <f t="shared" si="375"/>
        <v>Action</v>
      </c>
      <c r="S1079">
        <f t="shared" si="376"/>
        <v>5</v>
      </c>
      <c r="T1079" t="s">
        <v>671</v>
      </c>
      <c r="U1079" t="s">
        <v>5688</v>
      </c>
      <c r="V1079">
        <v>85323</v>
      </c>
      <c r="W1079" t="str">
        <f t="shared" si="377"/>
        <v>Medium</v>
      </c>
      <c r="X1079">
        <v>17925</v>
      </c>
      <c r="Y1079" t="str">
        <f t="shared" si="378"/>
        <v>Medium</v>
      </c>
      <c r="Z1079" t="s">
        <v>5689</v>
      </c>
      <c r="AA1079">
        <v>0</v>
      </c>
      <c r="AB1079" t="str">
        <f t="shared" si="379"/>
        <v>Symbolic Poster</v>
      </c>
      <c r="AC1079" t="s">
        <v>5690</v>
      </c>
      <c r="AD1079" t="s">
        <v>5691</v>
      </c>
      <c r="AE1079">
        <v>212</v>
      </c>
      <c r="AF1079" t="str">
        <f t="shared" si="380"/>
        <v>Very Low</v>
      </c>
      <c r="AG1079" t="s">
        <v>9</v>
      </c>
      <c r="AH1079" t="s">
        <v>10</v>
      </c>
      <c r="AI1079" t="s">
        <v>66</v>
      </c>
      <c r="AJ1079" t="str">
        <f t="shared" si="381"/>
        <v>Family</v>
      </c>
      <c r="AK1079">
        <v>45000000</v>
      </c>
      <c r="AL1079" t="str">
        <f t="shared" si="382"/>
        <v>Medium Budget</v>
      </c>
      <c r="AM1079">
        <v>2008</v>
      </c>
      <c r="AN1079">
        <f t="shared" si="383"/>
        <v>17</v>
      </c>
      <c r="AO1079" t="str">
        <f t="shared" si="384"/>
        <v>Old Classic</v>
      </c>
      <c r="AP1079">
        <v>3000</v>
      </c>
      <c r="AQ1079" t="str">
        <f t="shared" si="385"/>
        <v>Low</v>
      </c>
      <c r="AR1079">
        <v>5.8</v>
      </c>
      <c r="AS1079" t="str">
        <f t="shared" si="386"/>
        <v>Below Average</v>
      </c>
      <c r="AT1079">
        <v>1.85</v>
      </c>
      <c r="AU1079" t="str">
        <f t="shared" si="387"/>
        <v>HDTV / Widescreen</v>
      </c>
      <c r="AV1079">
        <v>0</v>
      </c>
      <c r="AW1079" t="str">
        <f t="shared" si="388"/>
        <v>Very Low</v>
      </c>
    </row>
    <row r="1080" spans="1:49" x14ac:dyDescent="0.3">
      <c r="A1080" t="s">
        <v>0</v>
      </c>
      <c r="B1080" t="s">
        <v>3274</v>
      </c>
      <c r="C1080">
        <v>77</v>
      </c>
      <c r="D1080" t="str">
        <f t="shared" si="368"/>
        <v>Low</v>
      </c>
      <c r="E1080">
        <v>113</v>
      </c>
      <c r="F1080" t="str">
        <f t="shared" si="369"/>
        <v>1h 53m</v>
      </c>
      <c r="G1080" t="str">
        <f t="shared" si="370"/>
        <v>Standard Movie</v>
      </c>
      <c r="H1080">
        <v>0</v>
      </c>
      <c r="I1080" t="str">
        <f t="shared" si="371"/>
        <v>Very Low</v>
      </c>
      <c r="J1080">
        <v>995</v>
      </c>
      <c r="K1080" t="str">
        <f t="shared" si="372"/>
        <v>Very Low</v>
      </c>
      <c r="L1080" t="s">
        <v>3205</v>
      </c>
      <c r="M1080">
        <v>11000</v>
      </c>
      <c r="N1080" t="str">
        <f t="shared" si="373"/>
        <v>Medium</v>
      </c>
      <c r="O1080">
        <v>95149435</v>
      </c>
      <c r="P1080" t="str">
        <f t="shared" si="374"/>
        <v>Hit</v>
      </c>
      <c r="Q1080" t="s">
        <v>2688</v>
      </c>
      <c r="R1080" t="str">
        <f t="shared" si="375"/>
        <v>Comedy</v>
      </c>
      <c r="S1080">
        <f t="shared" si="376"/>
        <v>3</v>
      </c>
      <c r="T1080" t="s">
        <v>228</v>
      </c>
      <c r="U1080" t="s">
        <v>5692</v>
      </c>
      <c r="V1080">
        <v>53687</v>
      </c>
      <c r="W1080" t="str">
        <f t="shared" si="377"/>
        <v>Medium</v>
      </c>
      <c r="X1080">
        <v>15362</v>
      </c>
      <c r="Y1080" t="str">
        <f t="shared" si="378"/>
        <v>Medium</v>
      </c>
      <c r="Z1080" t="s">
        <v>3276</v>
      </c>
      <c r="AA1080">
        <v>2</v>
      </c>
      <c r="AB1080" t="str">
        <f t="shared" si="379"/>
        <v>Duo/Trio Poster</v>
      </c>
      <c r="AC1080" t="s">
        <v>5693</v>
      </c>
      <c r="AD1080" t="s">
        <v>5694</v>
      </c>
      <c r="AE1080">
        <v>152</v>
      </c>
      <c r="AF1080" t="str">
        <f t="shared" si="380"/>
        <v>Very Low</v>
      </c>
      <c r="AG1080" t="s">
        <v>9</v>
      </c>
      <c r="AH1080" t="s">
        <v>10</v>
      </c>
      <c r="AI1080" t="s">
        <v>248</v>
      </c>
      <c r="AJ1080" t="str">
        <f t="shared" si="381"/>
        <v>Family</v>
      </c>
      <c r="AK1080">
        <v>40000000</v>
      </c>
      <c r="AL1080" t="str">
        <f t="shared" si="382"/>
        <v>Medium Budget</v>
      </c>
      <c r="AM1080">
        <v>2004</v>
      </c>
      <c r="AN1080">
        <f t="shared" si="383"/>
        <v>21</v>
      </c>
      <c r="AO1080" t="str">
        <f t="shared" si="384"/>
        <v>Old Classic</v>
      </c>
      <c r="AP1080">
        <v>1000</v>
      </c>
      <c r="AQ1080" t="str">
        <f t="shared" si="385"/>
        <v>Very Low</v>
      </c>
      <c r="AR1080">
        <v>5.7</v>
      </c>
      <c r="AS1080" t="str">
        <f t="shared" si="386"/>
        <v>Below Average</v>
      </c>
      <c r="AT1080">
        <v>1.85</v>
      </c>
      <c r="AU1080" t="str">
        <f t="shared" si="387"/>
        <v>HDTV / Widescreen</v>
      </c>
      <c r="AV1080">
        <v>1000</v>
      </c>
      <c r="AW1080" t="str">
        <f t="shared" si="388"/>
        <v>Very Low</v>
      </c>
    </row>
    <row r="1081" spans="1:49" x14ac:dyDescent="0.3">
      <c r="A1081" t="s">
        <v>0</v>
      </c>
      <c r="B1081" t="s">
        <v>2237</v>
      </c>
      <c r="C1081">
        <v>43</v>
      </c>
      <c r="D1081" t="str">
        <f t="shared" si="368"/>
        <v>Very Low</v>
      </c>
      <c r="E1081">
        <v>141</v>
      </c>
      <c r="F1081" t="str">
        <f t="shared" si="369"/>
        <v>2h 21m</v>
      </c>
      <c r="G1081" t="str">
        <f t="shared" si="370"/>
        <v>Long Movie</v>
      </c>
      <c r="H1081">
        <v>79</v>
      </c>
      <c r="I1081" t="str">
        <f t="shared" si="371"/>
        <v>Very Low</v>
      </c>
      <c r="J1081">
        <v>956</v>
      </c>
      <c r="K1081" t="str">
        <f t="shared" si="372"/>
        <v>Very Low</v>
      </c>
      <c r="L1081" t="s">
        <v>1498</v>
      </c>
      <c r="M1081">
        <v>18000</v>
      </c>
      <c r="N1081" t="str">
        <f t="shared" si="373"/>
        <v>Medium</v>
      </c>
      <c r="O1081">
        <v>100768056</v>
      </c>
      <c r="P1081" t="str">
        <f t="shared" si="374"/>
        <v>Hit</v>
      </c>
      <c r="Q1081" t="s">
        <v>2113</v>
      </c>
      <c r="R1081" t="str">
        <f t="shared" si="375"/>
        <v>Crime</v>
      </c>
      <c r="S1081">
        <f t="shared" si="376"/>
        <v>4</v>
      </c>
      <c r="T1081" t="s">
        <v>1698</v>
      </c>
      <c r="U1081" t="s">
        <v>5695</v>
      </c>
      <c r="V1081">
        <v>59569</v>
      </c>
      <c r="W1081" t="str">
        <f t="shared" si="377"/>
        <v>Medium</v>
      </c>
      <c r="X1081">
        <v>30063</v>
      </c>
      <c r="Y1081" t="str">
        <f t="shared" si="378"/>
        <v>Medium</v>
      </c>
      <c r="Z1081" t="s">
        <v>987</v>
      </c>
      <c r="AA1081">
        <v>0</v>
      </c>
      <c r="AB1081" t="str">
        <f t="shared" si="379"/>
        <v>Symbolic Poster</v>
      </c>
      <c r="AC1081" t="s">
        <v>5696</v>
      </c>
      <c r="AD1081" t="s">
        <v>5697</v>
      </c>
      <c r="AE1081">
        <v>89</v>
      </c>
      <c r="AF1081" t="str">
        <f t="shared" si="380"/>
        <v>Very Low</v>
      </c>
      <c r="AG1081" t="s">
        <v>9</v>
      </c>
      <c r="AH1081" t="s">
        <v>10</v>
      </c>
      <c r="AI1081" t="s">
        <v>11</v>
      </c>
      <c r="AJ1081" t="str">
        <f t="shared" si="381"/>
        <v>Teen</v>
      </c>
      <c r="AK1081">
        <v>45000000</v>
      </c>
      <c r="AL1081" t="str">
        <f t="shared" si="382"/>
        <v>Medium Budget</v>
      </c>
      <c r="AM1081">
        <v>1993</v>
      </c>
      <c r="AN1081">
        <f t="shared" si="383"/>
        <v>32</v>
      </c>
      <c r="AO1081" t="str">
        <f t="shared" si="384"/>
        <v>Old Classic</v>
      </c>
      <c r="AP1081">
        <v>8000</v>
      </c>
      <c r="AQ1081" t="str">
        <f t="shared" si="385"/>
        <v>Low</v>
      </c>
      <c r="AR1081">
        <v>6.5</v>
      </c>
      <c r="AS1081" t="str">
        <f t="shared" si="386"/>
        <v>Average</v>
      </c>
      <c r="AT1081">
        <v>2.35</v>
      </c>
      <c r="AU1081" t="str">
        <f t="shared" si="387"/>
        <v>Cinematic Widescreen</v>
      </c>
      <c r="AV1081">
        <v>0</v>
      </c>
      <c r="AW1081" t="str">
        <f t="shared" si="388"/>
        <v>Very Low</v>
      </c>
    </row>
    <row r="1082" spans="1:49" x14ac:dyDescent="0.3">
      <c r="A1082" t="s">
        <v>0</v>
      </c>
      <c r="B1082" t="s">
        <v>1295</v>
      </c>
      <c r="C1082">
        <v>39</v>
      </c>
      <c r="D1082" t="str">
        <f t="shared" si="368"/>
        <v>Very Low</v>
      </c>
      <c r="E1082">
        <v>119</v>
      </c>
      <c r="F1082" t="str">
        <f t="shared" si="369"/>
        <v>1h 59m</v>
      </c>
      <c r="G1082" t="str">
        <f t="shared" si="370"/>
        <v>Standard Movie</v>
      </c>
      <c r="H1082">
        <v>541</v>
      </c>
      <c r="I1082" t="str">
        <f t="shared" si="371"/>
        <v>Very Low</v>
      </c>
      <c r="J1082">
        <v>551</v>
      </c>
      <c r="K1082" t="str">
        <f t="shared" si="372"/>
        <v>Very Low</v>
      </c>
      <c r="L1082" t="s">
        <v>1826</v>
      </c>
      <c r="M1082">
        <v>821</v>
      </c>
      <c r="N1082" t="str">
        <f t="shared" si="373"/>
        <v>Low</v>
      </c>
      <c r="O1082">
        <v>92115211</v>
      </c>
      <c r="P1082" t="str">
        <f t="shared" si="374"/>
        <v>Hit</v>
      </c>
      <c r="Q1082" t="s">
        <v>2113</v>
      </c>
      <c r="R1082" t="str">
        <f t="shared" si="375"/>
        <v>Crime</v>
      </c>
      <c r="S1082">
        <f t="shared" si="376"/>
        <v>4</v>
      </c>
      <c r="T1082" t="s">
        <v>5543</v>
      </c>
      <c r="U1082" t="s">
        <v>5698</v>
      </c>
      <c r="V1082">
        <v>45798</v>
      </c>
      <c r="W1082" t="str">
        <f t="shared" si="377"/>
        <v>Low</v>
      </c>
      <c r="X1082">
        <v>4043</v>
      </c>
      <c r="Y1082" t="str">
        <f t="shared" si="378"/>
        <v>Low</v>
      </c>
      <c r="Z1082" t="s">
        <v>5699</v>
      </c>
      <c r="AA1082">
        <v>3</v>
      </c>
      <c r="AB1082" t="str">
        <f t="shared" si="379"/>
        <v>Duo/Trio Poster</v>
      </c>
      <c r="AC1082" t="s">
        <v>5700</v>
      </c>
      <c r="AD1082" t="s">
        <v>5701</v>
      </c>
      <c r="AE1082">
        <v>94</v>
      </c>
      <c r="AF1082" t="str">
        <f t="shared" si="380"/>
        <v>Very Low</v>
      </c>
      <c r="AG1082" t="s">
        <v>9</v>
      </c>
      <c r="AH1082" t="s">
        <v>10</v>
      </c>
      <c r="AI1082" t="s">
        <v>11</v>
      </c>
      <c r="AJ1082" t="str">
        <f t="shared" si="381"/>
        <v>Teen</v>
      </c>
      <c r="AK1082">
        <v>45000000</v>
      </c>
      <c r="AL1082" t="str">
        <f t="shared" si="382"/>
        <v>Medium Budget</v>
      </c>
      <c r="AM1082">
        <v>1994</v>
      </c>
      <c r="AN1082">
        <f t="shared" si="383"/>
        <v>31</v>
      </c>
      <c r="AO1082" t="str">
        <f t="shared" si="384"/>
        <v>Old Classic</v>
      </c>
      <c r="AP1082">
        <v>577</v>
      </c>
      <c r="AQ1082" t="str">
        <f t="shared" si="385"/>
        <v>Very Low</v>
      </c>
      <c r="AR1082">
        <v>6.7</v>
      </c>
      <c r="AS1082" t="str">
        <f t="shared" si="386"/>
        <v>Average</v>
      </c>
      <c r="AT1082">
        <v>2.35</v>
      </c>
      <c r="AU1082" t="str">
        <f t="shared" si="387"/>
        <v>Cinematic Widescreen</v>
      </c>
      <c r="AV1082">
        <v>1000</v>
      </c>
      <c r="AW1082" t="str">
        <f t="shared" si="388"/>
        <v>Very Low</v>
      </c>
    </row>
    <row r="1083" spans="1:49" x14ac:dyDescent="0.3">
      <c r="A1083" t="s">
        <v>0</v>
      </c>
      <c r="B1083" t="s">
        <v>3862</v>
      </c>
      <c r="C1083">
        <v>207</v>
      </c>
      <c r="D1083" t="str">
        <f t="shared" si="368"/>
        <v>Medium</v>
      </c>
      <c r="E1083">
        <v>97</v>
      </c>
      <c r="F1083" t="str">
        <f t="shared" si="369"/>
        <v>1h 37m</v>
      </c>
      <c r="G1083" t="str">
        <f t="shared" si="370"/>
        <v>Standard Movie</v>
      </c>
      <c r="H1083">
        <v>0</v>
      </c>
      <c r="I1083" t="str">
        <f t="shared" si="371"/>
        <v>Very Low</v>
      </c>
      <c r="J1083">
        <v>760</v>
      </c>
      <c r="K1083" t="str">
        <f t="shared" si="372"/>
        <v>Very Low</v>
      </c>
      <c r="L1083" t="s">
        <v>5702</v>
      </c>
      <c r="M1083">
        <v>11000</v>
      </c>
      <c r="N1083" t="str">
        <f t="shared" si="373"/>
        <v>Medium</v>
      </c>
      <c r="O1083">
        <v>93452056</v>
      </c>
      <c r="P1083" t="str">
        <f t="shared" si="374"/>
        <v>Hit</v>
      </c>
      <c r="Q1083" t="s">
        <v>5354</v>
      </c>
      <c r="R1083" t="str">
        <f t="shared" si="375"/>
        <v>Adventure</v>
      </c>
      <c r="S1083">
        <f t="shared" si="376"/>
        <v>3</v>
      </c>
      <c r="T1083" t="s">
        <v>437</v>
      </c>
      <c r="U1083" t="s">
        <v>5703</v>
      </c>
      <c r="V1083">
        <v>184795</v>
      </c>
      <c r="W1083" t="str">
        <f t="shared" si="377"/>
        <v>Medium</v>
      </c>
      <c r="X1083">
        <v>14868</v>
      </c>
      <c r="Y1083" t="str">
        <f t="shared" si="378"/>
        <v>Medium</v>
      </c>
      <c r="Z1083" t="s">
        <v>245</v>
      </c>
      <c r="AA1083">
        <v>1</v>
      </c>
      <c r="AB1083" t="str">
        <f t="shared" si="379"/>
        <v>Solo Star Poster</v>
      </c>
      <c r="AC1083" t="s">
        <v>5704</v>
      </c>
      <c r="AD1083" t="s">
        <v>5705</v>
      </c>
      <c r="AE1083">
        <v>310</v>
      </c>
      <c r="AF1083" t="str">
        <f t="shared" si="380"/>
        <v>Very Low</v>
      </c>
      <c r="AG1083" t="s">
        <v>9</v>
      </c>
      <c r="AH1083" t="s">
        <v>10</v>
      </c>
      <c r="AI1083" t="s">
        <v>11</v>
      </c>
      <c r="AJ1083" t="str">
        <f t="shared" si="381"/>
        <v>Teen</v>
      </c>
      <c r="AK1083">
        <v>45000000</v>
      </c>
      <c r="AL1083" t="str">
        <f t="shared" si="382"/>
        <v>Medium Budget</v>
      </c>
      <c r="AM1083">
        <v>2007</v>
      </c>
      <c r="AN1083">
        <f t="shared" si="383"/>
        <v>18</v>
      </c>
      <c r="AO1083" t="str">
        <f t="shared" si="384"/>
        <v>Old Classic</v>
      </c>
      <c r="AP1083">
        <v>2000</v>
      </c>
      <c r="AQ1083" t="str">
        <f t="shared" si="385"/>
        <v>Low</v>
      </c>
      <c r="AR1083">
        <v>7.4</v>
      </c>
      <c r="AS1083" t="str">
        <f t="shared" si="386"/>
        <v>Good</v>
      </c>
      <c r="AT1083">
        <v>1.85</v>
      </c>
      <c r="AU1083" t="str">
        <f t="shared" si="387"/>
        <v>HDTV / Widescreen</v>
      </c>
      <c r="AV1083">
        <v>22000</v>
      </c>
      <c r="AW1083" t="str">
        <f t="shared" si="388"/>
        <v>Medium</v>
      </c>
    </row>
    <row r="1084" spans="1:49" x14ac:dyDescent="0.3">
      <c r="A1084" t="s">
        <v>0</v>
      </c>
      <c r="B1084" t="s">
        <v>1169</v>
      </c>
      <c r="C1084">
        <v>47</v>
      </c>
      <c r="D1084" t="str">
        <f t="shared" si="368"/>
        <v>Very Low</v>
      </c>
      <c r="E1084">
        <v>117</v>
      </c>
      <c r="F1084" t="str">
        <f t="shared" si="369"/>
        <v>1h 57m</v>
      </c>
      <c r="G1084" t="str">
        <f t="shared" si="370"/>
        <v>Standard Movie</v>
      </c>
      <c r="H1084">
        <v>176</v>
      </c>
      <c r="I1084" t="str">
        <f t="shared" si="371"/>
        <v>Very Low</v>
      </c>
      <c r="J1084">
        <v>308</v>
      </c>
      <c r="K1084" t="str">
        <f t="shared" si="372"/>
        <v>Very Low</v>
      </c>
      <c r="L1084" t="s">
        <v>47</v>
      </c>
      <c r="M1084">
        <v>11000</v>
      </c>
      <c r="N1084" t="str">
        <f t="shared" si="373"/>
        <v>Medium</v>
      </c>
      <c r="O1084">
        <v>83287363</v>
      </c>
      <c r="P1084" t="str">
        <f t="shared" si="374"/>
        <v>Hit</v>
      </c>
      <c r="Q1084" t="s">
        <v>31</v>
      </c>
      <c r="R1084" t="str">
        <f t="shared" si="375"/>
        <v>Action</v>
      </c>
      <c r="S1084">
        <f t="shared" si="376"/>
        <v>2</v>
      </c>
      <c r="T1084" t="s">
        <v>362</v>
      </c>
      <c r="U1084" t="s">
        <v>5706</v>
      </c>
      <c r="V1084">
        <v>81442</v>
      </c>
      <c r="W1084" t="str">
        <f t="shared" si="377"/>
        <v>Medium</v>
      </c>
      <c r="X1084">
        <v>12757</v>
      </c>
      <c r="Y1084" t="str">
        <f t="shared" si="378"/>
        <v>Medium</v>
      </c>
      <c r="Z1084" t="s">
        <v>5707</v>
      </c>
      <c r="AA1084">
        <v>1</v>
      </c>
      <c r="AB1084" t="str">
        <f t="shared" si="379"/>
        <v>Solo Star Poster</v>
      </c>
      <c r="AC1084" t="s">
        <v>5708</v>
      </c>
      <c r="AD1084" t="s">
        <v>5709</v>
      </c>
      <c r="AE1084">
        <v>137</v>
      </c>
      <c r="AF1084" t="str">
        <f t="shared" si="380"/>
        <v>Very Low</v>
      </c>
      <c r="AG1084" t="s">
        <v>9</v>
      </c>
      <c r="AH1084" t="s">
        <v>10</v>
      </c>
      <c r="AI1084" t="s">
        <v>556</v>
      </c>
      <c r="AJ1084" t="str">
        <f t="shared" si="381"/>
        <v>Adult</v>
      </c>
      <c r="AK1084">
        <v>45000000</v>
      </c>
      <c r="AL1084" t="str">
        <f t="shared" si="382"/>
        <v>Medium Budget</v>
      </c>
      <c r="AM1084">
        <v>1992</v>
      </c>
      <c r="AN1084">
        <f t="shared" si="383"/>
        <v>33</v>
      </c>
      <c r="AO1084" t="str">
        <f t="shared" si="384"/>
        <v>Old Classic</v>
      </c>
      <c r="AP1084">
        <v>530</v>
      </c>
      <c r="AQ1084" t="str">
        <f t="shared" si="385"/>
        <v>Very Low</v>
      </c>
      <c r="AR1084">
        <v>6.9</v>
      </c>
      <c r="AS1084" t="str">
        <f t="shared" si="386"/>
        <v>Average</v>
      </c>
      <c r="AT1084">
        <v>2.35</v>
      </c>
      <c r="AU1084" t="str">
        <f t="shared" si="387"/>
        <v>Cinematic Widescreen</v>
      </c>
      <c r="AV1084">
        <v>0</v>
      </c>
      <c r="AW1084" t="str">
        <f t="shared" si="388"/>
        <v>Very Low</v>
      </c>
    </row>
    <row r="1085" spans="1:49" x14ac:dyDescent="0.3">
      <c r="A1085" t="s">
        <v>0</v>
      </c>
      <c r="B1085" t="s">
        <v>3073</v>
      </c>
      <c r="C1085">
        <v>132</v>
      </c>
      <c r="D1085" t="str">
        <f t="shared" si="368"/>
        <v>Low</v>
      </c>
      <c r="E1085">
        <v>101</v>
      </c>
      <c r="F1085" t="str">
        <f t="shared" si="369"/>
        <v>1h 41m</v>
      </c>
      <c r="G1085" t="str">
        <f t="shared" si="370"/>
        <v>Standard Movie</v>
      </c>
      <c r="H1085">
        <v>126</v>
      </c>
      <c r="I1085" t="str">
        <f t="shared" si="371"/>
        <v>Very Low</v>
      </c>
      <c r="J1085">
        <v>586</v>
      </c>
      <c r="K1085" t="str">
        <f t="shared" si="372"/>
        <v>Very Low</v>
      </c>
      <c r="L1085" t="s">
        <v>5710</v>
      </c>
      <c r="M1085">
        <v>3000</v>
      </c>
      <c r="N1085" t="str">
        <f t="shared" si="373"/>
        <v>Low</v>
      </c>
      <c r="O1085">
        <v>82931301</v>
      </c>
      <c r="P1085" t="str">
        <f t="shared" si="374"/>
        <v>Hit</v>
      </c>
      <c r="Q1085" t="s">
        <v>1652</v>
      </c>
      <c r="R1085" t="str">
        <f t="shared" si="375"/>
        <v>Comedy</v>
      </c>
      <c r="S1085">
        <f t="shared" si="376"/>
        <v>2</v>
      </c>
      <c r="T1085" t="s">
        <v>1514</v>
      </c>
      <c r="U1085" t="s">
        <v>5711</v>
      </c>
      <c r="V1085">
        <v>43358</v>
      </c>
      <c r="W1085" t="str">
        <f t="shared" si="377"/>
        <v>Low</v>
      </c>
      <c r="X1085">
        <v>6292</v>
      </c>
      <c r="Y1085" t="str">
        <f t="shared" si="378"/>
        <v>Low</v>
      </c>
      <c r="Z1085" t="s">
        <v>4095</v>
      </c>
      <c r="AA1085">
        <v>0</v>
      </c>
      <c r="AB1085" t="str">
        <f t="shared" si="379"/>
        <v>Symbolic Poster</v>
      </c>
      <c r="AC1085" t="s">
        <v>5712</v>
      </c>
      <c r="AD1085" t="s">
        <v>5713</v>
      </c>
      <c r="AE1085">
        <v>228</v>
      </c>
      <c r="AF1085" t="str">
        <f t="shared" si="380"/>
        <v>Very Low</v>
      </c>
      <c r="AG1085" t="s">
        <v>9</v>
      </c>
      <c r="AH1085" t="s">
        <v>738</v>
      </c>
      <c r="AI1085" t="s">
        <v>11</v>
      </c>
      <c r="AJ1085" t="str">
        <f t="shared" si="381"/>
        <v>Teen</v>
      </c>
      <c r="AK1085">
        <v>60000000</v>
      </c>
      <c r="AL1085" t="str">
        <f t="shared" si="382"/>
        <v>Medium Budget</v>
      </c>
      <c r="AM1085">
        <v>2005</v>
      </c>
      <c r="AN1085">
        <f t="shared" si="383"/>
        <v>20</v>
      </c>
      <c r="AO1085" t="str">
        <f t="shared" si="384"/>
        <v>Old Classic</v>
      </c>
      <c r="AP1085">
        <v>949</v>
      </c>
      <c r="AQ1085" t="str">
        <f t="shared" si="385"/>
        <v>Very Low</v>
      </c>
      <c r="AR1085">
        <v>5.5</v>
      </c>
      <c r="AS1085" t="str">
        <f t="shared" si="386"/>
        <v>Below Average</v>
      </c>
      <c r="AT1085">
        <v>2.35</v>
      </c>
      <c r="AU1085" t="str">
        <f t="shared" si="387"/>
        <v>Cinematic Widescreen</v>
      </c>
      <c r="AV1085">
        <v>0</v>
      </c>
      <c r="AW1085" t="str">
        <f t="shared" si="388"/>
        <v>Very Low</v>
      </c>
    </row>
    <row r="1086" spans="1:49" x14ac:dyDescent="0.3">
      <c r="A1086" t="s">
        <v>0</v>
      </c>
      <c r="B1086" t="s">
        <v>5714</v>
      </c>
      <c r="C1086">
        <v>454</v>
      </c>
      <c r="D1086" t="str">
        <f t="shared" si="368"/>
        <v>Medium</v>
      </c>
      <c r="E1086">
        <v>153</v>
      </c>
      <c r="F1086" t="str">
        <f t="shared" si="369"/>
        <v>2h 33m</v>
      </c>
      <c r="G1086" t="str">
        <f t="shared" si="370"/>
        <v>Long Movie</v>
      </c>
      <c r="H1086">
        <v>777</v>
      </c>
      <c r="I1086" t="str">
        <f t="shared" si="371"/>
        <v>Very Low</v>
      </c>
      <c r="J1086">
        <v>1000</v>
      </c>
      <c r="K1086" t="str">
        <f t="shared" si="372"/>
        <v>Very Low</v>
      </c>
      <c r="L1086" t="s">
        <v>344</v>
      </c>
      <c r="M1086">
        <v>20000</v>
      </c>
      <c r="N1086" t="str">
        <f t="shared" si="373"/>
        <v>Medium</v>
      </c>
      <c r="O1086">
        <v>60962878</v>
      </c>
      <c r="P1086" t="str">
        <f t="shared" si="374"/>
        <v>Hit</v>
      </c>
      <c r="Q1086" t="s">
        <v>2113</v>
      </c>
      <c r="R1086" t="str">
        <f t="shared" si="375"/>
        <v>Crime</v>
      </c>
      <c r="S1086">
        <f t="shared" si="376"/>
        <v>4</v>
      </c>
      <c r="T1086" t="s">
        <v>234</v>
      </c>
      <c r="U1086" t="s">
        <v>5715</v>
      </c>
      <c r="V1086">
        <v>383591</v>
      </c>
      <c r="W1086" t="str">
        <f t="shared" si="377"/>
        <v>High</v>
      </c>
      <c r="X1086">
        <v>37321</v>
      </c>
      <c r="Y1086" t="str">
        <f t="shared" si="378"/>
        <v>Medium</v>
      </c>
      <c r="Z1086" t="s">
        <v>4420</v>
      </c>
      <c r="AA1086">
        <v>2</v>
      </c>
      <c r="AB1086" t="str">
        <f t="shared" si="379"/>
        <v>Duo/Trio Poster</v>
      </c>
      <c r="AC1086" t="s">
        <v>5716</v>
      </c>
      <c r="AD1086" t="s">
        <v>5717</v>
      </c>
      <c r="AE1086">
        <v>620</v>
      </c>
      <c r="AF1086" t="str">
        <f t="shared" si="380"/>
        <v>Low</v>
      </c>
      <c r="AG1086" t="s">
        <v>9</v>
      </c>
      <c r="AH1086" t="s">
        <v>10</v>
      </c>
      <c r="AI1086" t="s">
        <v>556</v>
      </c>
      <c r="AJ1086" t="str">
        <f t="shared" si="381"/>
        <v>Adult</v>
      </c>
      <c r="AK1086">
        <v>46000000</v>
      </c>
      <c r="AL1086" t="str">
        <f t="shared" si="382"/>
        <v>Medium Budget</v>
      </c>
      <c r="AM1086">
        <v>2013</v>
      </c>
      <c r="AN1086">
        <f t="shared" si="383"/>
        <v>12</v>
      </c>
      <c r="AO1086" t="str">
        <f t="shared" si="384"/>
        <v>Modern Classic</v>
      </c>
      <c r="AP1086">
        <v>15000</v>
      </c>
      <c r="AQ1086" t="str">
        <f t="shared" si="385"/>
        <v>Medium</v>
      </c>
      <c r="AR1086">
        <v>8.1</v>
      </c>
      <c r="AS1086" t="str">
        <f t="shared" si="386"/>
        <v>Excellent</v>
      </c>
      <c r="AT1086">
        <v>1.85</v>
      </c>
      <c r="AU1086" t="str">
        <f t="shared" si="387"/>
        <v>HDTV / Widescreen</v>
      </c>
      <c r="AV1086">
        <v>86000</v>
      </c>
      <c r="AW1086" t="str">
        <f t="shared" si="388"/>
        <v>High</v>
      </c>
    </row>
    <row r="1087" spans="1:49" x14ac:dyDescent="0.3">
      <c r="A1087" t="s">
        <v>0</v>
      </c>
      <c r="B1087" t="s">
        <v>3069</v>
      </c>
      <c r="C1087">
        <v>109</v>
      </c>
      <c r="D1087" t="str">
        <f t="shared" si="368"/>
        <v>Low</v>
      </c>
      <c r="E1087">
        <v>122</v>
      </c>
      <c r="F1087" t="str">
        <f t="shared" si="369"/>
        <v>2h 2m</v>
      </c>
      <c r="G1087" t="str">
        <f t="shared" si="370"/>
        <v>Long Movie</v>
      </c>
      <c r="H1087">
        <v>845</v>
      </c>
      <c r="I1087" t="str">
        <f t="shared" si="371"/>
        <v>Very Low</v>
      </c>
      <c r="J1087">
        <v>854</v>
      </c>
      <c r="K1087" t="str">
        <f t="shared" si="372"/>
        <v>Very Low</v>
      </c>
      <c r="L1087" t="s">
        <v>1111</v>
      </c>
      <c r="M1087">
        <v>18000</v>
      </c>
      <c r="N1087" t="str">
        <f t="shared" si="373"/>
        <v>Medium</v>
      </c>
      <c r="O1087">
        <v>76261036</v>
      </c>
      <c r="P1087" t="str">
        <f t="shared" si="374"/>
        <v>Hit</v>
      </c>
      <c r="Q1087" t="s">
        <v>2096</v>
      </c>
      <c r="R1087" t="str">
        <f t="shared" si="375"/>
        <v>Crime</v>
      </c>
      <c r="S1087">
        <f t="shared" si="376"/>
        <v>3</v>
      </c>
      <c r="T1087" t="s">
        <v>1698</v>
      </c>
      <c r="U1087" t="s">
        <v>5718</v>
      </c>
      <c r="V1087">
        <v>305929</v>
      </c>
      <c r="W1087" t="str">
        <f t="shared" si="377"/>
        <v>High</v>
      </c>
      <c r="X1087">
        <v>22370</v>
      </c>
      <c r="Y1087" t="str">
        <f t="shared" si="378"/>
        <v>Medium</v>
      </c>
      <c r="Z1087" t="s">
        <v>4803</v>
      </c>
      <c r="AA1087">
        <v>2</v>
      </c>
      <c r="AB1087" t="str">
        <f t="shared" si="379"/>
        <v>Duo/Trio Poster</v>
      </c>
      <c r="AC1087" t="s">
        <v>5719</v>
      </c>
      <c r="AD1087" t="s">
        <v>5720</v>
      </c>
      <c r="AE1087">
        <v>633</v>
      </c>
      <c r="AF1087" t="str">
        <f t="shared" si="380"/>
        <v>Low</v>
      </c>
      <c r="AG1087" t="s">
        <v>9</v>
      </c>
      <c r="AH1087" t="s">
        <v>10</v>
      </c>
      <c r="AI1087" t="s">
        <v>556</v>
      </c>
      <c r="AJ1087" t="str">
        <f t="shared" si="381"/>
        <v>Adult</v>
      </c>
      <c r="AK1087">
        <v>45000000</v>
      </c>
      <c r="AL1087" t="str">
        <f t="shared" si="382"/>
        <v>Medium Budget</v>
      </c>
      <c r="AM1087">
        <v>2001</v>
      </c>
      <c r="AN1087">
        <f t="shared" si="383"/>
        <v>24</v>
      </c>
      <c r="AO1087" t="str">
        <f t="shared" si="384"/>
        <v>Old Classic</v>
      </c>
      <c r="AP1087">
        <v>881</v>
      </c>
      <c r="AQ1087" t="str">
        <f t="shared" si="385"/>
        <v>Very Low</v>
      </c>
      <c r="AR1087">
        <v>7.7</v>
      </c>
      <c r="AS1087" t="str">
        <f t="shared" si="386"/>
        <v>Good</v>
      </c>
      <c r="AT1087">
        <v>2.35</v>
      </c>
      <c r="AU1087" t="str">
        <f t="shared" si="387"/>
        <v>Cinematic Widescreen</v>
      </c>
      <c r="AV1087">
        <v>0</v>
      </c>
      <c r="AW1087" t="str">
        <f t="shared" si="388"/>
        <v>Very Low</v>
      </c>
    </row>
    <row r="1088" spans="1:49" x14ac:dyDescent="0.3">
      <c r="A1088" t="s">
        <v>0</v>
      </c>
      <c r="B1088" t="s">
        <v>978</v>
      </c>
      <c r="C1088">
        <v>213</v>
      </c>
      <c r="D1088" t="str">
        <f t="shared" si="368"/>
        <v>Medium</v>
      </c>
      <c r="E1088">
        <v>102</v>
      </c>
      <c r="F1088" t="str">
        <f t="shared" si="369"/>
        <v>1h 42m</v>
      </c>
      <c r="G1088" t="str">
        <f t="shared" si="370"/>
        <v>Standard Movie</v>
      </c>
      <c r="H1088">
        <v>23</v>
      </c>
      <c r="I1088" t="str">
        <f t="shared" si="371"/>
        <v>Very Low</v>
      </c>
      <c r="J1088">
        <v>436</v>
      </c>
      <c r="K1088" t="str">
        <f t="shared" si="372"/>
        <v>Very Low</v>
      </c>
      <c r="L1088" t="s">
        <v>5721</v>
      </c>
      <c r="M1088">
        <v>25000</v>
      </c>
      <c r="N1088" t="str">
        <f t="shared" si="373"/>
        <v>Medium</v>
      </c>
      <c r="O1088">
        <v>71423726</v>
      </c>
      <c r="P1088" t="str">
        <f t="shared" si="374"/>
        <v>Hit</v>
      </c>
      <c r="Q1088" t="s">
        <v>1846</v>
      </c>
      <c r="R1088" t="str">
        <f t="shared" si="375"/>
        <v>Adventure</v>
      </c>
      <c r="S1088">
        <f t="shared" si="376"/>
        <v>3</v>
      </c>
      <c r="T1088" t="s">
        <v>77</v>
      </c>
      <c r="U1088" t="s">
        <v>5722</v>
      </c>
      <c r="V1088">
        <v>123558</v>
      </c>
      <c r="W1088" t="str">
        <f t="shared" si="377"/>
        <v>Medium</v>
      </c>
      <c r="X1088">
        <v>26998</v>
      </c>
      <c r="Y1088" t="str">
        <f t="shared" si="378"/>
        <v>Medium</v>
      </c>
      <c r="Z1088" t="s">
        <v>5723</v>
      </c>
      <c r="AA1088">
        <v>3</v>
      </c>
      <c r="AB1088" t="str">
        <f t="shared" si="379"/>
        <v>Duo/Trio Poster</v>
      </c>
      <c r="AC1088" t="s">
        <v>5724</v>
      </c>
      <c r="AD1088" t="s">
        <v>5725</v>
      </c>
      <c r="AE1088">
        <v>609</v>
      </c>
      <c r="AF1088" t="str">
        <f t="shared" si="380"/>
        <v>Low</v>
      </c>
      <c r="AG1088" t="s">
        <v>9</v>
      </c>
      <c r="AH1088" t="s">
        <v>10</v>
      </c>
      <c r="AI1088" t="s">
        <v>66</v>
      </c>
      <c r="AJ1088" t="str">
        <f t="shared" si="381"/>
        <v>Family</v>
      </c>
      <c r="AK1088">
        <v>45000000</v>
      </c>
      <c r="AL1088" t="str">
        <f t="shared" si="382"/>
        <v>Medium Budget</v>
      </c>
      <c r="AM1088">
        <v>1999</v>
      </c>
      <c r="AN1088">
        <f t="shared" si="383"/>
        <v>26</v>
      </c>
      <c r="AO1088" t="str">
        <f t="shared" si="384"/>
        <v>Old Classic</v>
      </c>
      <c r="AP1088">
        <v>724</v>
      </c>
      <c r="AQ1088" t="str">
        <f t="shared" si="385"/>
        <v>Very Low</v>
      </c>
      <c r="AR1088">
        <v>7.3</v>
      </c>
      <c r="AS1088" t="str">
        <f t="shared" si="386"/>
        <v>Good</v>
      </c>
      <c r="AT1088">
        <v>2.35</v>
      </c>
      <c r="AU1088" t="str">
        <f t="shared" si="387"/>
        <v>Cinematic Widescreen</v>
      </c>
      <c r="AV1088">
        <v>19000</v>
      </c>
      <c r="AW1088" t="str">
        <f t="shared" si="388"/>
        <v>Medium</v>
      </c>
    </row>
    <row r="1089" spans="1:49" x14ac:dyDescent="0.3">
      <c r="A1089" t="s">
        <v>0</v>
      </c>
      <c r="B1089" t="s">
        <v>3851</v>
      </c>
      <c r="C1089">
        <v>127</v>
      </c>
      <c r="D1089" t="str">
        <f t="shared" si="368"/>
        <v>Low</v>
      </c>
      <c r="E1089">
        <v>83</v>
      </c>
      <c r="F1089" t="str">
        <f t="shared" si="369"/>
        <v>1h 23m</v>
      </c>
      <c r="G1089" t="str">
        <f t="shared" si="370"/>
        <v>Featurette</v>
      </c>
      <c r="H1089">
        <v>322</v>
      </c>
      <c r="I1089" t="str">
        <f t="shared" si="371"/>
        <v>Very Low</v>
      </c>
      <c r="J1089">
        <v>179</v>
      </c>
      <c r="K1089" t="str">
        <f t="shared" si="372"/>
        <v>Very Low</v>
      </c>
      <c r="L1089" t="s">
        <v>2924</v>
      </c>
      <c r="M1089">
        <v>1000</v>
      </c>
      <c r="N1089" t="str">
        <f t="shared" si="373"/>
        <v>Low</v>
      </c>
      <c r="O1089">
        <v>71277420</v>
      </c>
      <c r="P1089" t="str">
        <f t="shared" si="374"/>
        <v>Hit</v>
      </c>
      <c r="Q1089" t="s">
        <v>1642</v>
      </c>
      <c r="R1089" t="str">
        <f t="shared" si="375"/>
        <v>Comedy</v>
      </c>
      <c r="S1089">
        <f t="shared" si="376"/>
        <v>1</v>
      </c>
      <c r="T1089" t="s">
        <v>3721</v>
      </c>
      <c r="U1089" t="s">
        <v>5726</v>
      </c>
      <c r="V1089">
        <v>119590</v>
      </c>
      <c r="W1089" t="str">
        <f t="shared" si="377"/>
        <v>Medium</v>
      </c>
      <c r="X1089">
        <v>1645</v>
      </c>
      <c r="Y1089" t="str">
        <f t="shared" si="378"/>
        <v>Low</v>
      </c>
      <c r="Z1089" t="s">
        <v>1123</v>
      </c>
      <c r="AA1089">
        <v>7</v>
      </c>
      <c r="AB1089" t="str">
        <f t="shared" si="379"/>
        <v>Ensemble Poster</v>
      </c>
      <c r="AC1089" t="s">
        <v>5727</v>
      </c>
      <c r="AD1089" t="s">
        <v>5728</v>
      </c>
      <c r="AE1089">
        <v>548</v>
      </c>
      <c r="AF1089" t="str">
        <f t="shared" si="380"/>
        <v>Low</v>
      </c>
      <c r="AG1089" t="s">
        <v>9</v>
      </c>
      <c r="AH1089" t="s">
        <v>10</v>
      </c>
      <c r="AI1089" t="s">
        <v>556</v>
      </c>
      <c r="AJ1089" t="str">
        <f t="shared" si="381"/>
        <v>Adult</v>
      </c>
      <c r="AK1089">
        <v>45000000</v>
      </c>
      <c r="AL1089" t="str">
        <f t="shared" si="382"/>
        <v>Medium Budget</v>
      </c>
      <c r="AM1089">
        <v>2001</v>
      </c>
      <c r="AN1089">
        <f t="shared" si="383"/>
        <v>24</v>
      </c>
      <c r="AO1089" t="str">
        <f t="shared" si="384"/>
        <v>Old Classic</v>
      </c>
      <c r="AP1089">
        <v>422</v>
      </c>
      <c r="AQ1089" t="str">
        <f t="shared" si="385"/>
        <v>Very Low</v>
      </c>
      <c r="AR1089">
        <v>5.2</v>
      </c>
      <c r="AS1089" t="str">
        <f t="shared" si="386"/>
        <v>Below Average</v>
      </c>
      <c r="AT1089">
        <v>1.85</v>
      </c>
      <c r="AU1089" t="str">
        <f t="shared" si="387"/>
        <v>HDTV / Widescreen</v>
      </c>
      <c r="AV1089">
        <v>0</v>
      </c>
      <c r="AW1089" t="str">
        <f t="shared" si="388"/>
        <v>Very Low</v>
      </c>
    </row>
    <row r="1090" spans="1:49" x14ac:dyDescent="0.3">
      <c r="A1090" t="s">
        <v>0</v>
      </c>
      <c r="B1090" t="s">
        <v>688</v>
      </c>
      <c r="C1090">
        <v>398</v>
      </c>
      <c r="D1090" t="str">
        <f t="shared" si="368"/>
        <v>Medium</v>
      </c>
      <c r="E1090">
        <v>103</v>
      </c>
      <c r="F1090" t="str">
        <f t="shared" si="369"/>
        <v>1h 43m</v>
      </c>
      <c r="G1090" t="str">
        <f t="shared" si="370"/>
        <v>Standard Movie</v>
      </c>
      <c r="H1090">
        <v>33</v>
      </c>
      <c r="I1090" t="str">
        <f t="shared" si="371"/>
        <v>Very Low</v>
      </c>
      <c r="J1090">
        <v>84</v>
      </c>
      <c r="K1090" t="str">
        <f t="shared" si="372"/>
        <v>Very Low</v>
      </c>
      <c r="L1090" t="s">
        <v>5729</v>
      </c>
      <c r="M1090">
        <v>970</v>
      </c>
      <c r="N1090" t="str">
        <f t="shared" si="373"/>
        <v>Low</v>
      </c>
      <c r="O1090">
        <v>88625922</v>
      </c>
      <c r="P1090" t="str">
        <f t="shared" si="374"/>
        <v>Hit</v>
      </c>
      <c r="Q1090" t="s">
        <v>5730</v>
      </c>
      <c r="R1090" t="str">
        <f t="shared" si="375"/>
        <v>Adventure</v>
      </c>
      <c r="S1090">
        <f t="shared" si="376"/>
        <v>4</v>
      </c>
      <c r="T1090" t="s">
        <v>3804</v>
      </c>
      <c r="U1090" t="s">
        <v>5731</v>
      </c>
      <c r="V1090">
        <v>75176</v>
      </c>
      <c r="W1090" t="str">
        <f t="shared" si="377"/>
        <v>Medium</v>
      </c>
      <c r="X1090">
        <v>1336</v>
      </c>
      <c r="Y1090" t="str">
        <f t="shared" si="378"/>
        <v>Low</v>
      </c>
      <c r="Z1090" t="s">
        <v>5732</v>
      </c>
      <c r="AA1090">
        <v>3</v>
      </c>
      <c r="AB1090" t="str">
        <f t="shared" si="379"/>
        <v>Duo/Trio Poster</v>
      </c>
      <c r="AC1090" t="s">
        <v>5733</v>
      </c>
      <c r="AD1090" t="s">
        <v>5734</v>
      </c>
      <c r="AE1090">
        <v>252</v>
      </c>
      <c r="AF1090" t="str">
        <f t="shared" si="380"/>
        <v>Very Low</v>
      </c>
      <c r="AG1090" t="s">
        <v>9</v>
      </c>
      <c r="AH1090" t="s">
        <v>10</v>
      </c>
      <c r="AI1090" t="s">
        <v>66</v>
      </c>
      <c r="AJ1090" t="str">
        <f t="shared" si="381"/>
        <v>Family</v>
      </c>
      <c r="AK1090">
        <v>45000000</v>
      </c>
      <c r="AL1090" t="str">
        <f t="shared" si="382"/>
        <v>Medium Budget</v>
      </c>
      <c r="AM1090">
        <v>2011</v>
      </c>
      <c r="AN1090">
        <f t="shared" si="383"/>
        <v>14</v>
      </c>
      <c r="AO1090" t="str">
        <f t="shared" si="384"/>
        <v>Modern Classic</v>
      </c>
      <c r="AP1090">
        <v>91</v>
      </c>
      <c r="AQ1090" t="str">
        <f t="shared" si="385"/>
        <v>Very Low</v>
      </c>
      <c r="AR1090">
        <v>7.1</v>
      </c>
      <c r="AS1090" t="str">
        <f t="shared" si="386"/>
        <v>Good</v>
      </c>
      <c r="AT1090">
        <v>1.85</v>
      </c>
      <c r="AU1090" t="str">
        <f t="shared" si="387"/>
        <v>HDTV / Widescreen</v>
      </c>
      <c r="AV1090">
        <v>26000</v>
      </c>
      <c r="AW1090" t="str">
        <f t="shared" si="388"/>
        <v>Medium</v>
      </c>
    </row>
    <row r="1091" spans="1:49" x14ac:dyDescent="0.3">
      <c r="A1091" t="s">
        <v>0</v>
      </c>
      <c r="B1091" t="s">
        <v>2942</v>
      </c>
      <c r="C1091">
        <v>184</v>
      </c>
      <c r="D1091" t="str">
        <f t="shared" ref="D1091:D1154" si="391">IF(C1091&lt;=50,"Very Low",
IF(C1091&lt;=200,"Low",
IF(C1091&lt;=500,"Medium",
IF(C1091&lt;=1000,"High","Very High"))))</f>
        <v>Low</v>
      </c>
      <c r="E1091">
        <v>110</v>
      </c>
      <c r="F1091" t="str">
        <f t="shared" ref="F1091:F1154" si="392">INT(E1091/60) &amp; "h " &amp; MOD(E1091,60) &amp; "m"</f>
        <v>1h 50m</v>
      </c>
      <c r="G1091" t="str">
        <f t="shared" ref="G1091:G1154" si="393">IF(E1091&lt;60,"Short Film",IF(E1091&lt;90,"Featurette",IF(E1091&lt;=120,"Standard Movie",IF(E1091&lt;=180,"Long Movie","Epic"))))</f>
        <v>Standard Movie</v>
      </c>
      <c r="H1091">
        <v>45</v>
      </c>
      <c r="I1091" t="str">
        <f t="shared" ref="I1091:I1154" si="394">IF(H1091&lt;=1000,"Very Low",IF(H1091&lt;=10000,"Low",IF(H1091&lt;=50000,"Medium",IF(H1091&lt;=200000,"High","Very High"))))</f>
        <v>Very Low</v>
      </c>
      <c r="J1091">
        <v>595</v>
      </c>
      <c r="K1091" t="str">
        <f t="shared" ref="K1091:K1154" si="395">IF(J1091&lt;=1000,"Very Low",IF(J1091&lt;=10000,"Low",IF(J1091&lt;=50000,"Medium",IF(J1091&lt;=200000,"High","Very High"))))</f>
        <v>Very Low</v>
      </c>
      <c r="L1091" t="s">
        <v>5735</v>
      </c>
      <c r="M1091">
        <v>886</v>
      </c>
      <c r="N1091" t="str">
        <f t="shared" ref="N1091:N1154" si="396">IF(A1091&lt;=1000,"Very Low",
IF(M1091&lt;=10000,"Low",IF(M1091&lt;=50000,"Medium",IF(M1091&lt;=200000,"High","Very High"))))</f>
        <v>Low</v>
      </c>
      <c r="O1091">
        <v>70001065</v>
      </c>
      <c r="P1091" t="str">
        <f t="shared" ref="P1091:P1154" si="397">IF(AND(O1091&gt;=500000000),"Blockbuster",
IF(AND(O1091&gt;=200000000,O1091&lt;=499999999),"Superhit",
IF(AND(O1091&gt;=50000000,O1091&lt;=199999999),"Hit",
IF(AND(O1091&gt;=10000000,O1091&lt;=49999999),"Average",
IF(AND(O1091&lt;=10000000),"Flop","")))))</f>
        <v>Hit</v>
      </c>
      <c r="Q1091" t="s">
        <v>5736</v>
      </c>
      <c r="R1091" t="str">
        <f t="shared" ref="R1091:R1154" si="398">LEFT(Q1091, FIND("|",Q1091&amp;"|")-1)</f>
        <v>Action</v>
      </c>
      <c r="S1091">
        <f t="shared" ref="S1091:S1154" si="399">LEN(Q1091)-LEN(SUBSTITUTE(Q1091,"|",""))+1</f>
        <v>2</v>
      </c>
      <c r="T1091" t="s">
        <v>2203</v>
      </c>
      <c r="U1091" t="s">
        <v>5737</v>
      </c>
      <c r="V1091">
        <v>191437</v>
      </c>
      <c r="W1091" t="str">
        <f t="shared" ref="W1091:W1154" si="400">IF(V1091&lt;=10000,"Very Low",IF(V1091&lt;=50000,"Low",IF(V1091&lt;=200000,"Medium",IF(V1091&lt;=500000,"High","Very High"))))</f>
        <v>Medium</v>
      </c>
      <c r="X1091">
        <v>3174</v>
      </c>
      <c r="Y1091" t="str">
        <f t="shared" ref="Y1091:Y1154" si="401">IF(X1091&lt;=1000,"Very Low",IF(X1091&lt;=10000,"Low",IF(X1091&lt;=50000,"Medium",IF(X1091&lt;=200000,"High","Very High"))))</f>
        <v>Low</v>
      </c>
      <c r="Z1091" t="s">
        <v>1794</v>
      </c>
      <c r="AA1091">
        <v>1</v>
      </c>
      <c r="AB1091" t="str">
        <f t="shared" ref="AB1091:AB1154" si="402">IF(AA1091=0,"Symbolic Poster",IF(AA1091=1,"Solo Star Poster",IF(AA1091&lt;=3,"Duo/Trio Poster","Ensemble Poster")))</f>
        <v>Solo Star Poster</v>
      </c>
      <c r="AC1091" t="s">
        <v>5738</v>
      </c>
      <c r="AD1091" t="s">
        <v>5739</v>
      </c>
      <c r="AE1091">
        <v>582</v>
      </c>
      <c r="AF1091" t="str">
        <f t="shared" ref="AF1091:AF1154" si="403">IF(AE1091&lt;=500,"Very Low",IF(AE1091&lt;=2000,"Low",IF(AE1091&lt;=5000,"Medium",IF(AE1091&lt;=15000,"High","Very High"))))</f>
        <v>Low</v>
      </c>
      <c r="AG1091" t="s">
        <v>9</v>
      </c>
      <c r="AH1091" t="s">
        <v>10</v>
      </c>
      <c r="AI1091" t="s">
        <v>556</v>
      </c>
      <c r="AJ1091" t="str">
        <f t="shared" ref="AJ1091:AJ1154" si="404">IF(OR(AI1091="G",AI1091="PG",AI1091="U",AI1091="TV-Y",AI1091="TV-G"),"Family",IF(OR(AI1091="PG-13",AI1091="UA",AI1091="TV-14"),"Teen",IF(OR(AI1091="R",AI1091="NC-17",AI1091="A",AI1091="TV-MA"),"Adult",IF(AI1091="Not Rated","No Rating","Other/Unknown"))))</f>
        <v>Adult</v>
      </c>
      <c r="AK1091">
        <v>45000000</v>
      </c>
      <c r="AL1091" t="str">
        <f t="shared" ref="AL1091:AL1154" si="405">IF(AK1091&gt;=200000000,"Very High Budget",
IF(AND(AK1091&gt;=100000000,AK1091&lt;=199999999),"High Budget",
IF(AND(AK1091&gt;=30000000,AK1091&lt;=99999999),"Medium Budget",
IF(AK1091&lt;30000000,"Low Budget",""))))</f>
        <v>Medium Budget</v>
      </c>
      <c r="AM1091">
        <v>1998</v>
      </c>
      <c r="AN1091">
        <f t="shared" ref="AN1091:AN1154" si="406">$AY$20-AM1091</f>
        <v>27</v>
      </c>
      <c r="AO1091" t="str">
        <f t="shared" ref="AO1091:AO1154" si="407">IF(AN1091&lt;=5,"Recent",IF(AND(AN1091&gt;=6,AN1091&lt;=15),"Modern Classic",IF(AN1091&gt;15,"Old Classic","")))</f>
        <v>Old Classic</v>
      </c>
      <c r="AP1091">
        <v>650</v>
      </c>
      <c r="AQ1091" t="str">
        <f t="shared" ref="AQ1091:AQ1154" si="408">IF(AP1091&lt;=1000,"Very Low",IF(AP1091&lt;=10000,"Low",IF(AP1091&lt;=50000,"Medium",IF(AP1091&lt;=200000,"High","Very High"))))</f>
        <v>Very Low</v>
      </c>
      <c r="AR1091">
        <v>7.1</v>
      </c>
      <c r="AS1091" t="str">
        <f t="shared" ref="AS1091:AS1154" si="409">IF(AND(AR1091&gt;=9,AR1091&lt;=10),"Master Piece",
IF(AND(AR1091&gt;=8,AR1091&lt;9),"Excellent",
IF(AND(AR1091&gt;=7,AR1091&lt;8),"Good",
IF(AND(AR1091&gt;=6,AR1091&lt;7),"Average",
IF(AND(AR1091&gt;=5,AR1091&lt;6),"Below Average",
IF(AND(AR1091&gt;=4,AR1091&lt;5),"Poor",
IF(AND(AR1091&gt;=3,AR1091&lt;4),"Very Poor",
IF(AND(AR1091&gt;=0,AR1091&lt;3),"Terrible",""))))))))</f>
        <v>Good</v>
      </c>
      <c r="AT1091">
        <v>2.35</v>
      </c>
      <c r="AU1091" t="str">
        <f t="shared" ref="AU1091:AU1154" si="410">IF(AND(AT1091&gt;=1.3,AT1091&lt;=1.4),"Classic",IF(AND(AT1091&gt;=1.7,AT1091&lt;=1.9),"HDTV / Widescreen",IF(AND(AT1091&gt;=2.2,AT1091&lt;=2.4),"Cinematic Widescreen",IF(AND(AT1091&gt;=1.4,AT1091&lt;=1.6),"Standard Academy",IF(AT1091&gt;=2.4,"Ultra Widescreen","")))))</f>
        <v>Cinematic Widescreen</v>
      </c>
      <c r="AV1091">
        <v>0</v>
      </c>
      <c r="AW1091" t="str">
        <f t="shared" ref="AW1091:AW1154" si="411">IF(AV1091&lt;=1000,"Very Low",IF(AV1091&lt;=10000,"Low",IF(AV1091&lt;=50000,"Medium",IF(AV1091&lt;=200000,"High","Very High"))))</f>
        <v>Very Low</v>
      </c>
    </row>
    <row r="1092" spans="1:49" x14ac:dyDescent="0.3">
      <c r="A1092" t="s">
        <v>0</v>
      </c>
      <c r="B1092" t="s">
        <v>5740</v>
      </c>
      <c r="C1092">
        <v>127</v>
      </c>
      <c r="D1092" t="str">
        <f t="shared" si="391"/>
        <v>Low</v>
      </c>
      <c r="E1092">
        <v>136</v>
      </c>
      <c r="F1092" t="str">
        <f t="shared" si="392"/>
        <v>2h 16m</v>
      </c>
      <c r="G1092" t="str">
        <f t="shared" si="393"/>
        <v>Long Movie</v>
      </c>
      <c r="H1092">
        <v>49</v>
      </c>
      <c r="I1092" t="str">
        <f t="shared" si="394"/>
        <v>Very Low</v>
      </c>
      <c r="J1092">
        <v>730</v>
      </c>
      <c r="K1092" t="str">
        <f t="shared" si="395"/>
        <v>Very Low</v>
      </c>
      <c r="L1092" t="s">
        <v>1156</v>
      </c>
      <c r="M1092">
        <v>17000</v>
      </c>
      <c r="N1092" t="str">
        <f t="shared" si="396"/>
        <v>Medium</v>
      </c>
      <c r="O1092">
        <v>67253092</v>
      </c>
      <c r="P1092" t="str">
        <f t="shared" si="397"/>
        <v>Hit</v>
      </c>
      <c r="Q1092" t="s">
        <v>3765</v>
      </c>
      <c r="R1092" t="str">
        <f t="shared" si="398"/>
        <v>Drama</v>
      </c>
      <c r="S1092">
        <f t="shared" si="399"/>
        <v>2</v>
      </c>
      <c r="T1092" t="s">
        <v>415</v>
      </c>
      <c r="U1092" t="s">
        <v>5741</v>
      </c>
      <c r="V1092">
        <v>92702</v>
      </c>
      <c r="W1092" t="str">
        <f t="shared" si="400"/>
        <v>Medium</v>
      </c>
      <c r="X1092">
        <v>20299</v>
      </c>
      <c r="Y1092" t="str">
        <f t="shared" si="401"/>
        <v>Medium</v>
      </c>
      <c r="Z1092" t="s">
        <v>5742</v>
      </c>
      <c r="AA1092">
        <v>0</v>
      </c>
      <c r="AB1092" t="str">
        <f t="shared" si="402"/>
        <v>Symbolic Poster</v>
      </c>
      <c r="AC1092" t="s">
        <v>5743</v>
      </c>
      <c r="AD1092" t="s">
        <v>5744</v>
      </c>
      <c r="AE1092">
        <v>209</v>
      </c>
      <c r="AF1092" t="str">
        <f t="shared" si="403"/>
        <v>Very Low</v>
      </c>
      <c r="AG1092" t="s">
        <v>9</v>
      </c>
      <c r="AH1092" t="s">
        <v>10</v>
      </c>
      <c r="AI1092" t="s">
        <v>11</v>
      </c>
      <c r="AJ1092" t="str">
        <f t="shared" si="404"/>
        <v>Teen</v>
      </c>
      <c r="AK1092">
        <v>30000000</v>
      </c>
      <c r="AL1092" t="str">
        <f t="shared" si="405"/>
        <v>Medium Budget</v>
      </c>
      <c r="AM1092">
        <v>2005</v>
      </c>
      <c r="AN1092">
        <f t="shared" si="406"/>
        <v>20</v>
      </c>
      <c r="AO1092" t="str">
        <f t="shared" si="407"/>
        <v>Old Classic</v>
      </c>
      <c r="AP1092">
        <v>807</v>
      </c>
      <c r="AQ1092" t="str">
        <f t="shared" si="408"/>
        <v>Very Low</v>
      </c>
      <c r="AR1092">
        <v>7.2</v>
      </c>
      <c r="AS1092" t="str">
        <f t="shared" si="409"/>
        <v>Good</v>
      </c>
      <c r="AT1092">
        <v>2.35</v>
      </c>
      <c r="AU1092" t="str">
        <f t="shared" si="410"/>
        <v>Cinematic Widescreen</v>
      </c>
      <c r="AV1092">
        <v>0</v>
      </c>
      <c r="AW1092" t="str">
        <f t="shared" si="411"/>
        <v>Very Low</v>
      </c>
    </row>
    <row r="1093" spans="1:49" x14ac:dyDescent="0.3">
      <c r="A1093" t="s">
        <v>0</v>
      </c>
      <c r="B1093" t="s">
        <v>5745</v>
      </c>
      <c r="C1093">
        <v>167</v>
      </c>
      <c r="D1093" t="str">
        <f t="shared" si="391"/>
        <v>Low</v>
      </c>
      <c r="E1093">
        <v>91</v>
      </c>
      <c r="F1093" t="str">
        <f t="shared" si="392"/>
        <v>1h 31m</v>
      </c>
      <c r="G1093" t="str">
        <f t="shared" si="393"/>
        <v>Standard Movie</v>
      </c>
      <c r="H1093">
        <v>50</v>
      </c>
      <c r="I1093" t="str">
        <f t="shared" si="394"/>
        <v>Very Low</v>
      </c>
      <c r="J1093">
        <v>67</v>
      </c>
      <c r="K1093" t="str">
        <f t="shared" si="395"/>
        <v>Very Low</v>
      </c>
      <c r="L1093" t="s">
        <v>5746</v>
      </c>
      <c r="M1093">
        <v>521</v>
      </c>
      <c r="N1093" t="str">
        <f t="shared" si="396"/>
        <v>Low</v>
      </c>
      <c r="O1093">
        <v>66790248</v>
      </c>
      <c r="P1093" t="str">
        <f t="shared" si="397"/>
        <v>Hit</v>
      </c>
      <c r="Q1093" t="s">
        <v>4046</v>
      </c>
      <c r="R1093" t="str">
        <f t="shared" si="398"/>
        <v>Drama</v>
      </c>
      <c r="S1093">
        <f t="shared" si="399"/>
        <v>2</v>
      </c>
      <c r="T1093" t="s">
        <v>2184</v>
      </c>
      <c r="U1093" t="s">
        <v>5747</v>
      </c>
      <c r="V1093">
        <v>57281</v>
      </c>
      <c r="W1093" t="str">
        <f t="shared" si="400"/>
        <v>Medium</v>
      </c>
      <c r="X1093">
        <v>758</v>
      </c>
      <c r="Y1093" t="str">
        <f t="shared" si="401"/>
        <v>Very Low</v>
      </c>
      <c r="Z1093" t="s">
        <v>5748</v>
      </c>
      <c r="AA1093">
        <v>0</v>
      </c>
      <c r="AB1093" t="str">
        <f t="shared" si="402"/>
        <v>Symbolic Poster</v>
      </c>
      <c r="AC1093" t="s">
        <v>5749</v>
      </c>
      <c r="AD1093" t="s">
        <v>5750</v>
      </c>
      <c r="AE1093">
        <v>350</v>
      </c>
      <c r="AF1093" t="str">
        <f t="shared" si="403"/>
        <v>Very Low</v>
      </c>
      <c r="AG1093" t="s">
        <v>9</v>
      </c>
      <c r="AH1093" t="s">
        <v>10</v>
      </c>
      <c r="AI1093" t="s">
        <v>556</v>
      </c>
      <c r="AJ1093" t="str">
        <f t="shared" si="404"/>
        <v>Adult</v>
      </c>
      <c r="AK1093">
        <v>45000000</v>
      </c>
      <c r="AL1093" t="str">
        <f t="shared" si="405"/>
        <v>Medium Budget</v>
      </c>
      <c r="AM1093">
        <v>2002</v>
      </c>
      <c r="AN1093">
        <f t="shared" si="406"/>
        <v>23</v>
      </c>
      <c r="AO1093" t="str">
        <f t="shared" si="407"/>
        <v>Old Classic</v>
      </c>
      <c r="AP1093">
        <v>108</v>
      </c>
      <c r="AQ1093" t="str">
        <f t="shared" si="408"/>
        <v>Very Low</v>
      </c>
      <c r="AR1093">
        <v>6.5</v>
      </c>
      <c r="AS1093" t="str">
        <f t="shared" si="409"/>
        <v>Average</v>
      </c>
      <c r="AT1093">
        <v>2.35</v>
      </c>
      <c r="AU1093" t="str">
        <f t="shared" si="410"/>
        <v>Cinematic Widescreen</v>
      </c>
      <c r="AV1093">
        <v>0</v>
      </c>
      <c r="AW1093" t="str">
        <f t="shared" si="411"/>
        <v>Very Low</v>
      </c>
    </row>
    <row r="1094" spans="1:49" x14ac:dyDescent="0.3">
      <c r="A1094" t="s">
        <v>0</v>
      </c>
      <c r="B1094" t="s">
        <v>5751</v>
      </c>
      <c r="C1094">
        <v>119</v>
      </c>
      <c r="D1094" t="str">
        <f t="shared" si="391"/>
        <v>Low</v>
      </c>
      <c r="E1094">
        <v>89</v>
      </c>
      <c r="F1094" t="str">
        <f t="shared" si="392"/>
        <v>1h 29m</v>
      </c>
      <c r="G1094" t="str">
        <f t="shared" si="393"/>
        <v>Featurette</v>
      </c>
      <c r="H1094">
        <v>49</v>
      </c>
      <c r="I1094" t="str">
        <f t="shared" si="394"/>
        <v>Very Low</v>
      </c>
      <c r="J1094">
        <v>514</v>
      </c>
      <c r="K1094" t="str">
        <f t="shared" si="395"/>
        <v>Very Low</v>
      </c>
      <c r="L1094" t="s">
        <v>5752</v>
      </c>
      <c r="M1094">
        <v>2000</v>
      </c>
      <c r="N1094" t="str">
        <f t="shared" si="396"/>
        <v>Low</v>
      </c>
      <c r="O1094">
        <v>65557989</v>
      </c>
      <c r="P1094" t="str">
        <f t="shared" si="397"/>
        <v>Hit</v>
      </c>
      <c r="Q1094" t="s">
        <v>5753</v>
      </c>
      <c r="R1094" t="str">
        <f t="shared" si="398"/>
        <v>Action</v>
      </c>
      <c r="S1094">
        <f t="shared" si="399"/>
        <v>4</v>
      </c>
      <c r="T1094" t="s">
        <v>1957</v>
      </c>
      <c r="U1094" t="s">
        <v>5754</v>
      </c>
      <c r="V1094">
        <v>73539</v>
      </c>
      <c r="W1094" t="str">
        <f t="shared" si="400"/>
        <v>Medium</v>
      </c>
      <c r="X1094">
        <v>3717</v>
      </c>
      <c r="Y1094" t="str">
        <f t="shared" si="401"/>
        <v>Low</v>
      </c>
      <c r="Z1094" t="s">
        <v>5755</v>
      </c>
      <c r="AA1094">
        <v>0</v>
      </c>
      <c r="AB1094" t="str">
        <f t="shared" si="402"/>
        <v>Symbolic Poster</v>
      </c>
      <c r="AC1094" t="s">
        <v>5756</v>
      </c>
      <c r="AD1094" t="s">
        <v>5757</v>
      </c>
      <c r="AE1094">
        <v>271</v>
      </c>
      <c r="AF1094" t="str">
        <f t="shared" si="403"/>
        <v>Very Low</v>
      </c>
      <c r="AG1094" t="s">
        <v>9</v>
      </c>
      <c r="AH1094" t="s">
        <v>10</v>
      </c>
      <c r="AI1094" t="s">
        <v>11</v>
      </c>
      <c r="AJ1094" t="str">
        <f t="shared" si="404"/>
        <v>Teen</v>
      </c>
      <c r="AK1094">
        <v>45000000</v>
      </c>
      <c r="AL1094" t="str">
        <f t="shared" si="405"/>
        <v>Medium Budget</v>
      </c>
      <c r="AM1094">
        <v>1997</v>
      </c>
      <c r="AN1094">
        <f t="shared" si="406"/>
        <v>28</v>
      </c>
      <c r="AO1094" t="str">
        <f t="shared" si="407"/>
        <v>Old Classic</v>
      </c>
      <c r="AP1094">
        <v>902</v>
      </c>
      <c r="AQ1094" t="str">
        <f t="shared" si="408"/>
        <v>Very Low</v>
      </c>
      <c r="AR1094">
        <v>4.5999999999999996</v>
      </c>
      <c r="AS1094" t="str">
        <f t="shared" si="409"/>
        <v>Poor</v>
      </c>
      <c r="AT1094">
        <v>2.35</v>
      </c>
      <c r="AU1094" t="str">
        <f t="shared" si="410"/>
        <v>Cinematic Widescreen</v>
      </c>
      <c r="AV1094">
        <v>0</v>
      </c>
      <c r="AW1094" t="str">
        <f t="shared" si="411"/>
        <v>Very Low</v>
      </c>
    </row>
    <row r="1095" spans="1:49" x14ac:dyDescent="0.3">
      <c r="A1095" t="s">
        <v>0</v>
      </c>
      <c r="B1095" t="s">
        <v>4051</v>
      </c>
      <c r="C1095">
        <v>155</v>
      </c>
      <c r="D1095" t="str">
        <f t="shared" si="391"/>
        <v>Low</v>
      </c>
      <c r="E1095">
        <v>107</v>
      </c>
      <c r="F1095" t="str">
        <f t="shared" si="392"/>
        <v>1h 47m</v>
      </c>
      <c r="G1095" t="str">
        <f t="shared" si="393"/>
        <v>Standard Movie</v>
      </c>
      <c r="H1095">
        <v>18</v>
      </c>
      <c r="I1095" t="str">
        <f t="shared" si="394"/>
        <v>Very Low</v>
      </c>
      <c r="J1095">
        <v>560</v>
      </c>
      <c r="K1095" t="str">
        <f t="shared" si="395"/>
        <v>Very Low</v>
      </c>
      <c r="L1095" t="s">
        <v>5758</v>
      </c>
      <c r="M1095">
        <v>811</v>
      </c>
      <c r="N1095" t="str">
        <f t="shared" si="396"/>
        <v>Low</v>
      </c>
      <c r="O1095">
        <v>60786269</v>
      </c>
      <c r="P1095" t="str">
        <f t="shared" si="397"/>
        <v>Hit</v>
      </c>
      <c r="Q1095" t="s">
        <v>5759</v>
      </c>
      <c r="R1095" t="str">
        <f t="shared" si="398"/>
        <v>Comedy</v>
      </c>
      <c r="S1095">
        <f t="shared" si="399"/>
        <v>4</v>
      </c>
      <c r="T1095" t="s">
        <v>5596</v>
      </c>
      <c r="U1095" t="s">
        <v>5760</v>
      </c>
      <c r="V1095">
        <v>90539</v>
      </c>
      <c r="W1095" t="str">
        <f t="shared" si="400"/>
        <v>Medium</v>
      </c>
      <c r="X1095">
        <v>3106</v>
      </c>
      <c r="Y1095" t="str">
        <f t="shared" si="401"/>
        <v>Low</v>
      </c>
      <c r="Z1095" t="s">
        <v>5761</v>
      </c>
      <c r="AA1095">
        <v>5</v>
      </c>
      <c r="AB1095" t="str">
        <f t="shared" si="402"/>
        <v>Ensemble Poster</v>
      </c>
      <c r="AC1095" t="s">
        <v>5762</v>
      </c>
      <c r="AD1095" t="s">
        <v>5763</v>
      </c>
      <c r="AE1095">
        <v>379</v>
      </c>
      <c r="AF1095" t="str">
        <f t="shared" si="403"/>
        <v>Very Low</v>
      </c>
      <c r="AG1095" t="s">
        <v>9</v>
      </c>
      <c r="AH1095" t="s">
        <v>10</v>
      </c>
      <c r="AI1095" t="s">
        <v>11</v>
      </c>
      <c r="AJ1095" t="str">
        <f t="shared" si="404"/>
        <v>Teen</v>
      </c>
      <c r="AK1095">
        <v>45000000</v>
      </c>
      <c r="AL1095" t="str">
        <f t="shared" si="405"/>
        <v>Medium Budget</v>
      </c>
      <c r="AM1095">
        <v>2000</v>
      </c>
      <c r="AN1095">
        <f t="shared" si="406"/>
        <v>25</v>
      </c>
      <c r="AO1095" t="str">
        <f t="shared" si="407"/>
        <v>Old Classic</v>
      </c>
      <c r="AP1095">
        <v>625</v>
      </c>
      <c r="AQ1095" t="str">
        <f t="shared" si="408"/>
        <v>Very Low</v>
      </c>
      <c r="AR1095">
        <v>5.6</v>
      </c>
      <c r="AS1095" t="str">
        <f t="shared" si="409"/>
        <v>Below Average</v>
      </c>
      <c r="AT1095">
        <v>2.35</v>
      </c>
      <c r="AU1095" t="str">
        <f t="shared" si="410"/>
        <v>Cinematic Widescreen</v>
      </c>
      <c r="AV1095">
        <v>0</v>
      </c>
      <c r="AW1095" t="str">
        <f t="shared" si="411"/>
        <v>Very Low</v>
      </c>
    </row>
    <row r="1096" spans="1:49" x14ac:dyDescent="0.3">
      <c r="A1096" t="s">
        <v>0</v>
      </c>
      <c r="B1096" t="s">
        <v>5480</v>
      </c>
      <c r="C1096">
        <v>218</v>
      </c>
      <c r="D1096" t="str">
        <f t="shared" si="391"/>
        <v>Medium</v>
      </c>
      <c r="E1096">
        <v>129</v>
      </c>
      <c r="F1096" t="str">
        <f t="shared" si="392"/>
        <v>2h 9m</v>
      </c>
      <c r="G1096" t="str">
        <f t="shared" si="393"/>
        <v>Long Movie</v>
      </c>
      <c r="H1096">
        <v>628</v>
      </c>
      <c r="I1096" t="str">
        <f t="shared" si="394"/>
        <v>Very Low</v>
      </c>
      <c r="J1096">
        <v>548</v>
      </c>
      <c r="K1096" t="str">
        <f t="shared" si="395"/>
        <v>Very Low</v>
      </c>
      <c r="L1096" t="s">
        <v>199</v>
      </c>
      <c r="M1096">
        <v>14000</v>
      </c>
      <c r="N1096" t="str">
        <f t="shared" si="396"/>
        <v>Medium</v>
      </c>
      <c r="O1096">
        <v>59365105</v>
      </c>
      <c r="P1096" t="str">
        <f t="shared" si="397"/>
        <v>Hit</v>
      </c>
      <c r="Q1096" t="s">
        <v>1386</v>
      </c>
      <c r="R1096" t="str">
        <f t="shared" si="398"/>
        <v>Comedy</v>
      </c>
      <c r="S1096">
        <f t="shared" si="399"/>
        <v>3</v>
      </c>
      <c r="T1096" t="s">
        <v>407</v>
      </c>
      <c r="U1096" t="s">
        <v>5764</v>
      </c>
      <c r="V1096">
        <v>318634</v>
      </c>
      <c r="W1096" t="str">
        <f t="shared" si="400"/>
        <v>High</v>
      </c>
      <c r="X1096">
        <v>28886</v>
      </c>
      <c r="Y1096" t="str">
        <f t="shared" si="401"/>
        <v>Medium</v>
      </c>
      <c r="Z1096" t="s">
        <v>5765</v>
      </c>
      <c r="AA1096">
        <v>9</v>
      </c>
      <c r="AB1096" t="str">
        <f t="shared" si="402"/>
        <v>Ensemble Poster</v>
      </c>
      <c r="AC1096" t="s">
        <v>5766</v>
      </c>
      <c r="AD1096" t="s">
        <v>5767</v>
      </c>
      <c r="AE1096">
        <v>1004</v>
      </c>
      <c r="AF1096" t="str">
        <f t="shared" si="403"/>
        <v>Low</v>
      </c>
      <c r="AG1096" t="s">
        <v>9</v>
      </c>
      <c r="AH1096" t="s">
        <v>28</v>
      </c>
      <c r="AI1096" t="s">
        <v>556</v>
      </c>
      <c r="AJ1096" t="str">
        <f t="shared" si="404"/>
        <v>Adult</v>
      </c>
      <c r="AK1096">
        <v>45000000</v>
      </c>
      <c r="AL1096" t="str">
        <f t="shared" si="405"/>
        <v>Medium Budget</v>
      </c>
      <c r="AM1096">
        <v>2003</v>
      </c>
      <c r="AN1096">
        <f t="shared" si="406"/>
        <v>22</v>
      </c>
      <c r="AO1096" t="str">
        <f t="shared" si="407"/>
        <v>Old Classic</v>
      </c>
      <c r="AP1096">
        <v>14000</v>
      </c>
      <c r="AQ1096" t="str">
        <f t="shared" si="408"/>
        <v>Medium</v>
      </c>
      <c r="AR1096">
        <v>7.7</v>
      </c>
      <c r="AS1096" t="str">
        <f t="shared" si="409"/>
        <v>Good</v>
      </c>
      <c r="AT1096">
        <v>2.35</v>
      </c>
      <c r="AU1096" t="str">
        <f t="shared" si="410"/>
        <v>Cinematic Widescreen</v>
      </c>
      <c r="AV1096">
        <v>52000</v>
      </c>
      <c r="AW1096" t="str">
        <f t="shared" si="411"/>
        <v>High</v>
      </c>
    </row>
    <row r="1097" spans="1:49" x14ac:dyDescent="0.3">
      <c r="A1097" t="s">
        <v>0</v>
      </c>
      <c r="B1097" t="s">
        <v>277</v>
      </c>
      <c r="C1097">
        <v>117</v>
      </c>
      <c r="D1097" t="str">
        <f t="shared" si="391"/>
        <v>Low</v>
      </c>
      <c r="E1097">
        <v>95</v>
      </c>
      <c r="F1097" t="str">
        <f t="shared" si="392"/>
        <v>1h 35m</v>
      </c>
      <c r="G1097" t="str">
        <f t="shared" si="393"/>
        <v>Standard Movie</v>
      </c>
      <c r="H1097">
        <v>487</v>
      </c>
      <c r="I1097" t="str">
        <f t="shared" si="394"/>
        <v>Very Low</v>
      </c>
      <c r="J1097">
        <v>1000</v>
      </c>
      <c r="K1097" t="str">
        <f t="shared" si="395"/>
        <v>Very Low</v>
      </c>
      <c r="L1097" t="s">
        <v>5768</v>
      </c>
      <c r="M1097">
        <v>18000</v>
      </c>
      <c r="N1097" t="str">
        <f t="shared" si="396"/>
        <v>Medium</v>
      </c>
      <c r="O1097">
        <v>162792677</v>
      </c>
      <c r="P1097" t="str">
        <f t="shared" si="397"/>
        <v>Hit</v>
      </c>
      <c r="Q1097" t="s">
        <v>242</v>
      </c>
      <c r="R1097" t="str">
        <f t="shared" si="398"/>
        <v>Adventure</v>
      </c>
      <c r="S1097">
        <f t="shared" si="399"/>
        <v>5</v>
      </c>
      <c r="T1097" t="s">
        <v>91</v>
      </c>
      <c r="U1097" t="s">
        <v>5769</v>
      </c>
      <c r="V1097">
        <v>211226</v>
      </c>
      <c r="W1097" t="str">
        <f t="shared" si="400"/>
        <v>High</v>
      </c>
      <c r="X1097">
        <v>24205</v>
      </c>
      <c r="Y1097" t="str">
        <f t="shared" si="401"/>
        <v>Medium</v>
      </c>
      <c r="Z1097" t="s">
        <v>292</v>
      </c>
      <c r="AA1097">
        <v>0</v>
      </c>
      <c r="AB1097" t="str">
        <f t="shared" si="402"/>
        <v>Symbolic Poster</v>
      </c>
      <c r="AC1097" t="s">
        <v>5770</v>
      </c>
      <c r="AD1097" t="s">
        <v>5771</v>
      </c>
      <c r="AE1097">
        <v>317</v>
      </c>
      <c r="AF1097" t="str">
        <f t="shared" si="403"/>
        <v>Very Low</v>
      </c>
      <c r="AG1097" t="s">
        <v>9</v>
      </c>
      <c r="AH1097" t="s">
        <v>10</v>
      </c>
      <c r="AI1097" t="s">
        <v>248</v>
      </c>
      <c r="AJ1097" t="str">
        <f t="shared" si="404"/>
        <v>Family</v>
      </c>
      <c r="AK1097">
        <v>120000000</v>
      </c>
      <c r="AL1097" t="str">
        <f t="shared" si="405"/>
        <v>High Budget</v>
      </c>
      <c r="AM1097">
        <v>1998</v>
      </c>
      <c r="AN1097">
        <f t="shared" si="406"/>
        <v>27</v>
      </c>
      <c r="AO1097" t="str">
        <f t="shared" si="407"/>
        <v>Old Classic</v>
      </c>
      <c r="AP1097">
        <v>1000</v>
      </c>
      <c r="AQ1097" t="str">
        <f t="shared" si="408"/>
        <v>Very Low</v>
      </c>
      <c r="AR1097">
        <v>7.2</v>
      </c>
      <c r="AS1097" t="str">
        <f t="shared" si="409"/>
        <v>Good</v>
      </c>
      <c r="AT1097">
        <v>2.35</v>
      </c>
      <c r="AU1097" t="str">
        <f t="shared" si="410"/>
        <v>Cinematic Widescreen</v>
      </c>
      <c r="AV1097">
        <v>0</v>
      </c>
      <c r="AW1097" t="str">
        <f t="shared" si="411"/>
        <v>Very Low</v>
      </c>
    </row>
    <row r="1098" spans="1:49" x14ac:dyDescent="0.3">
      <c r="A1098" t="s">
        <v>0</v>
      </c>
      <c r="B1098" t="s">
        <v>2623</v>
      </c>
      <c r="C1098">
        <v>208</v>
      </c>
      <c r="D1098" t="str">
        <f t="shared" si="391"/>
        <v>Medium</v>
      </c>
      <c r="E1098">
        <v>122</v>
      </c>
      <c r="F1098" t="str">
        <f t="shared" si="392"/>
        <v>2h 2m</v>
      </c>
      <c r="G1098" t="str">
        <f t="shared" si="393"/>
        <v>Long Movie</v>
      </c>
      <c r="H1098">
        <v>117</v>
      </c>
      <c r="I1098" t="str">
        <f t="shared" si="394"/>
        <v>Very Low</v>
      </c>
      <c r="J1098">
        <v>140</v>
      </c>
      <c r="K1098" t="str">
        <f t="shared" si="395"/>
        <v>Very Low</v>
      </c>
      <c r="L1098" t="s">
        <v>657</v>
      </c>
      <c r="M1098">
        <v>40000</v>
      </c>
      <c r="N1098" t="str">
        <f t="shared" si="396"/>
        <v>Medium</v>
      </c>
      <c r="O1098">
        <v>31598308</v>
      </c>
      <c r="P1098" t="str">
        <f t="shared" si="397"/>
        <v>Average</v>
      </c>
      <c r="Q1098" t="s">
        <v>3001</v>
      </c>
      <c r="R1098" t="str">
        <f t="shared" si="398"/>
        <v>Horror</v>
      </c>
      <c r="S1098">
        <f t="shared" si="399"/>
        <v>3</v>
      </c>
      <c r="T1098" t="s">
        <v>15</v>
      </c>
      <c r="U1098" t="s">
        <v>5772</v>
      </c>
      <c r="V1098">
        <v>124765</v>
      </c>
      <c r="W1098" t="str">
        <f t="shared" si="400"/>
        <v>Medium</v>
      </c>
      <c r="X1098">
        <v>41636</v>
      </c>
      <c r="Y1098" t="str">
        <f t="shared" si="401"/>
        <v>Medium</v>
      </c>
      <c r="Z1098" t="s">
        <v>5773</v>
      </c>
      <c r="AA1098">
        <v>1</v>
      </c>
      <c r="AB1098" t="str">
        <f t="shared" si="402"/>
        <v>Solo Star Poster</v>
      </c>
      <c r="AC1098" t="s">
        <v>5774</v>
      </c>
      <c r="AD1098" t="s">
        <v>5775</v>
      </c>
      <c r="AE1098">
        <v>541</v>
      </c>
      <c r="AF1098" t="str">
        <f t="shared" si="403"/>
        <v>Low</v>
      </c>
      <c r="AG1098" t="s">
        <v>9</v>
      </c>
      <c r="AH1098" t="s">
        <v>10</v>
      </c>
      <c r="AI1098" t="s">
        <v>556</v>
      </c>
      <c r="AJ1098" t="str">
        <f t="shared" si="404"/>
        <v>Adult</v>
      </c>
      <c r="AK1098">
        <v>35000000</v>
      </c>
      <c r="AL1098" t="str">
        <f t="shared" si="405"/>
        <v>Medium Budget</v>
      </c>
      <c r="AM1098">
        <v>2001</v>
      </c>
      <c r="AN1098">
        <f t="shared" si="406"/>
        <v>24</v>
      </c>
      <c r="AO1098" t="str">
        <f t="shared" si="407"/>
        <v>Old Classic</v>
      </c>
      <c r="AP1098">
        <v>1000</v>
      </c>
      <c r="AQ1098" t="str">
        <f t="shared" si="408"/>
        <v>Very Low</v>
      </c>
      <c r="AR1098">
        <v>6.8</v>
      </c>
      <c r="AS1098" t="str">
        <f t="shared" si="409"/>
        <v>Average</v>
      </c>
      <c r="AT1098">
        <v>2.35</v>
      </c>
      <c r="AU1098" t="str">
        <f t="shared" si="410"/>
        <v>Cinematic Widescreen</v>
      </c>
      <c r="AV1098">
        <v>0</v>
      </c>
      <c r="AW1098" t="str">
        <f t="shared" si="411"/>
        <v>Very Low</v>
      </c>
    </row>
    <row r="1099" spans="1:49" x14ac:dyDescent="0.3">
      <c r="A1099" t="s">
        <v>0</v>
      </c>
      <c r="B1099" t="s">
        <v>5751</v>
      </c>
      <c r="C1099">
        <v>38</v>
      </c>
      <c r="D1099" t="str">
        <f t="shared" si="391"/>
        <v>Very Low</v>
      </c>
      <c r="E1099">
        <v>110</v>
      </c>
      <c r="F1099" t="str">
        <f t="shared" si="392"/>
        <v>1h 50m</v>
      </c>
      <c r="G1099" t="str">
        <f t="shared" si="393"/>
        <v>Standard Movie</v>
      </c>
      <c r="H1099">
        <v>49</v>
      </c>
      <c r="I1099" t="str">
        <f t="shared" si="394"/>
        <v>Very Low</v>
      </c>
      <c r="J1099">
        <v>20</v>
      </c>
      <c r="K1099" t="str">
        <f t="shared" si="395"/>
        <v>Very Low</v>
      </c>
      <c r="L1099" t="s">
        <v>5776</v>
      </c>
      <c r="M1099">
        <v>13000</v>
      </c>
      <c r="N1099" t="str">
        <f t="shared" si="396"/>
        <v>Medium</v>
      </c>
      <c r="O1099">
        <v>57362581</v>
      </c>
      <c r="P1099" t="str">
        <f t="shared" si="397"/>
        <v>Hit</v>
      </c>
      <c r="Q1099" t="s">
        <v>5777</v>
      </c>
      <c r="R1099" t="str">
        <f t="shared" si="398"/>
        <v>Action</v>
      </c>
      <c r="S1099">
        <f t="shared" si="399"/>
        <v>5</v>
      </c>
      <c r="T1099" t="s">
        <v>1755</v>
      </c>
      <c r="U1099" t="s">
        <v>5778</v>
      </c>
      <c r="V1099">
        <v>50148</v>
      </c>
      <c r="W1099" t="str">
        <f t="shared" si="400"/>
        <v>Medium</v>
      </c>
      <c r="X1099">
        <v>13331</v>
      </c>
      <c r="Y1099" t="str">
        <f t="shared" si="401"/>
        <v>Medium</v>
      </c>
      <c r="Z1099" t="s">
        <v>5779</v>
      </c>
      <c r="AA1099">
        <v>2</v>
      </c>
      <c r="AB1099" t="str">
        <f t="shared" si="402"/>
        <v>Duo/Trio Poster</v>
      </c>
      <c r="AC1099" t="s">
        <v>5780</v>
      </c>
      <c r="AD1099" t="s">
        <v>5781</v>
      </c>
      <c r="AE1099">
        <v>116</v>
      </c>
      <c r="AF1099" t="str">
        <f t="shared" si="403"/>
        <v>Very Low</v>
      </c>
      <c r="AG1099" t="s">
        <v>9</v>
      </c>
      <c r="AH1099" t="s">
        <v>5782</v>
      </c>
      <c r="AI1099" t="s">
        <v>556</v>
      </c>
      <c r="AJ1099" t="str">
        <f t="shared" si="404"/>
        <v>Adult</v>
      </c>
      <c r="AK1099">
        <v>45000000</v>
      </c>
      <c r="AL1099" t="str">
        <f t="shared" si="405"/>
        <v>Medium Budget</v>
      </c>
      <c r="AM1099">
        <v>1994</v>
      </c>
      <c r="AN1099">
        <f t="shared" si="406"/>
        <v>31</v>
      </c>
      <c r="AO1099" t="str">
        <f t="shared" si="407"/>
        <v>Old Classic</v>
      </c>
      <c r="AP1099">
        <v>279</v>
      </c>
      <c r="AQ1099" t="str">
        <f t="shared" si="408"/>
        <v>Very Low</v>
      </c>
      <c r="AR1099">
        <v>5.4</v>
      </c>
      <c r="AS1099" t="str">
        <f t="shared" si="409"/>
        <v>Below Average</v>
      </c>
      <c r="AT1099">
        <v>1.85</v>
      </c>
      <c r="AU1099" t="str">
        <f t="shared" si="410"/>
        <v>HDTV / Widescreen</v>
      </c>
      <c r="AV1099">
        <v>0</v>
      </c>
      <c r="AW1099" t="str">
        <f t="shared" si="411"/>
        <v>Very Low</v>
      </c>
    </row>
    <row r="1100" spans="1:49" x14ac:dyDescent="0.3">
      <c r="A1100" t="s">
        <v>0</v>
      </c>
      <c r="B1100" t="s">
        <v>3130</v>
      </c>
      <c r="C1100">
        <v>48</v>
      </c>
      <c r="D1100" t="str">
        <f t="shared" si="391"/>
        <v>Very Low</v>
      </c>
      <c r="E1100">
        <v>135</v>
      </c>
      <c r="F1100" t="str">
        <f t="shared" si="392"/>
        <v>2h 15m</v>
      </c>
      <c r="G1100" t="str">
        <f t="shared" si="393"/>
        <v>Long Movie</v>
      </c>
      <c r="H1100">
        <v>41</v>
      </c>
      <c r="I1100" t="str">
        <f t="shared" si="394"/>
        <v>Very Low</v>
      </c>
      <c r="J1100">
        <v>808</v>
      </c>
      <c r="K1100" t="str">
        <f t="shared" si="395"/>
        <v>Very Low</v>
      </c>
      <c r="L1100" t="s">
        <v>3269</v>
      </c>
      <c r="M1100">
        <v>982</v>
      </c>
      <c r="N1100" t="str">
        <f t="shared" si="396"/>
        <v>Low</v>
      </c>
      <c r="O1100">
        <v>53854588</v>
      </c>
      <c r="P1100" t="str">
        <f t="shared" si="397"/>
        <v>Hit</v>
      </c>
      <c r="Q1100" t="s">
        <v>4450</v>
      </c>
      <c r="R1100" t="str">
        <f t="shared" si="398"/>
        <v>Comedy</v>
      </c>
      <c r="S1100">
        <f t="shared" si="399"/>
        <v>4</v>
      </c>
      <c r="T1100" t="s">
        <v>1092</v>
      </c>
      <c r="U1100" t="s">
        <v>5783</v>
      </c>
      <c r="V1100">
        <v>37911</v>
      </c>
      <c r="W1100" t="str">
        <f t="shared" si="400"/>
        <v>Low</v>
      </c>
      <c r="X1100">
        <v>3648</v>
      </c>
      <c r="Y1100" t="str">
        <f t="shared" si="401"/>
        <v>Low</v>
      </c>
      <c r="Z1100" t="s">
        <v>1030</v>
      </c>
      <c r="AA1100">
        <v>0</v>
      </c>
      <c r="AB1100" t="str">
        <f t="shared" si="402"/>
        <v>Symbolic Poster</v>
      </c>
      <c r="AC1100" t="s">
        <v>5784</v>
      </c>
      <c r="AD1100" t="s">
        <v>5785</v>
      </c>
      <c r="AE1100">
        <v>73</v>
      </c>
      <c r="AF1100" t="str">
        <f t="shared" si="403"/>
        <v>Very Low</v>
      </c>
      <c r="AG1100" t="s">
        <v>9</v>
      </c>
      <c r="AH1100" t="s">
        <v>10</v>
      </c>
      <c r="AI1100" t="s">
        <v>556</v>
      </c>
      <c r="AJ1100" t="str">
        <f t="shared" si="404"/>
        <v>Adult</v>
      </c>
      <c r="AK1100">
        <v>45000000</v>
      </c>
      <c r="AL1100" t="str">
        <f t="shared" si="405"/>
        <v>Medium Budget</v>
      </c>
      <c r="AM1100">
        <v>1996</v>
      </c>
      <c r="AN1100">
        <f t="shared" si="406"/>
        <v>29</v>
      </c>
      <c r="AO1100" t="str">
        <f t="shared" si="407"/>
        <v>Old Classic</v>
      </c>
      <c r="AP1100">
        <v>843</v>
      </c>
      <c r="AQ1100" t="str">
        <f t="shared" si="408"/>
        <v>Very Low</v>
      </c>
      <c r="AR1100">
        <v>6.3</v>
      </c>
      <c r="AS1100" t="str">
        <f t="shared" si="409"/>
        <v>Average</v>
      </c>
      <c r="AT1100">
        <v>2.35</v>
      </c>
      <c r="AU1100" t="str">
        <f t="shared" si="410"/>
        <v>Cinematic Widescreen</v>
      </c>
      <c r="AV1100">
        <v>1000</v>
      </c>
      <c r="AW1100" t="str">
        <f t="shared" si="411"/>
        <v>Very Low</v>
      </c>
    </row>
    <row r="1101" spans="1:49" x14ac:dyDescent="0.3">
      <c r="A1101" t="s">
        <v>0</v>
      </c>
      <c r="B1101" t="s">
        <v>5786</v>
      </c>
      <c r="C1101">
        <v>8</v>
      </c>
      <c r="D1101" t="str">
        <f t="shared" si="391"/>
        <v>Very Low</v>
      </c>
      <c r="E1101">
        <v>111</v>
      </c>
      <c r="F1101" t="str">
        <f t="shared" si="392"/>
        <v>1h 51m</v>
      </c>
      <c r="G1101" t="str">
        <f t="shared" si="393"/>
        <v>Standard Movie</v>
      </c>
      <c r="H1101">
        <v>5</v>
      </c>
      <c r="I1101" t="str">
        <f t="shared" si="394"/>
        <v>Very Low</v>
      </c>
      <c r="J1101">
        <v>559</v>
      </c>
      <c r="K1101" t="str">
        <f t="shared" si="395"/>
        <v>Very Low</v>
      </c>
      <c r="L1101" t="s">
        <v>5787</v>
      </c>
      <c r="M1101">
        <v>6000</v>
      </c>
      <c r="N1101" t="str">
        <f t="shared" si="396"/>
        <v>Low</v>
      </c>
      <c r="O1101">
        <f>O1100</f>
        <v>53854588</v>
      </c>
      <c r="P1101" t="str">
        <f t="shared" si="397"/>
        <v>Hit</v>
      </c>
      <c r="Q1101" t="s">
        <v>3028</v>
      </c>
      <c r="R1101" t="str">
        <f t="shared" si="398"/>
        <v>Comedy</v>
      </c>
      <c r="S1101">
        <f t="shared" si="399"/>
        <v>2</v>
      </c>
      <c r="T1101" t="s">
        <v>5788</v>
      </c>
      <c r="U1101" t="s">
        <v>5789</v>
      </c>
      <c r="V1101">
        <v>5888</v>
      </c>
      <c r="W1101" t="str">
        <f t="shared" si="400"/>
        <v>Very Low</v>
      </c>
      <c r="X1101">
        <v>7493</v>
      </c>
      <c r="Y1101" t="str">
        <f t="shared" si="401"/>
        <v>Low</v>
      </c>
      <c r="Z1101" t="s">
        <v>5315</v>
      </c>
      <c r="AA1101">
        <v>0</v>
      </c>
      <c r="AB1101" t="str">
        <f t="shared" si="402"/>
        <v>Symbolic Poster</v>
      </c>
      <c r="AC1101" t="s">
        <v>5790</v>
      </c>
      <c r="AD1101" t="s">
        <v>5791</v>
      </c>
      <c r="AE1101">
        <v>61</v>
      </c>
      <c r="AF1101" t="str">
        <f t="shared" si="403"/>
        <v>Very Low</v>
      </c>
      <c r="AG1101" t="s">
        <v>9</v>
      </c>
      <c r="AH1101" t="s">
        <v>10</v>
      </c>
      <c r="AI1101" t="s">
        <v>5584</v>
      </c>
      <c r="AJ1101" t="str">
        <f t="shared" si="404"/>
        <v>Other/Unknown</v>
      </c>
      <c r="AK1101">
        <v>2500000</v>
      </c>
      <c r="AL1101" t="str">
        <f t="shared" si="405"/>
        <v>Low Budget</v>
      </c>
      <c r="AM1101">
        <v>1968</v>
      </c>
      <c r="AN1101">
        <f t="shared" si="406"/>
        <v>57</v>
      </c>
      <c r="AO1101" t="str">
        <f t="shared" si="407"/>
        <v>Old Classic</v>
      </c>
      <c r="AP1101">
        <v>584</v>
      </c>
      <c r="AQ1101" t="str">
        <f t="shared" si="408"/>
        <v>Very Low</v>
      </c>
      <c r="AR1101">
        <v>7.2</v>
      </c>
      <c r="AS1101" t="str">
        <f t="shared" si="409"/>
        <v>Good</v>
      </c>
      <c r="AT1101">
        <v>1.85</v>
      </c>
      <c r="AU1101" t="str">
        <f t="shared" si="410"/>
        <v>HDTV / Widescreen</v>
      </c>
      <c r="AV1101">
        <v>0</v>
      </c>
      <c r="AW1101" t="str">
        <f t="shared" si="411"/>
        <v>Very Low</v>
      </c>
    </row>
    <row r="1102" spans="1:49" x14ac:dyDescent="0.3">
      <c r="A1102" t="s">
        <v>0</v>
      </c>
      <c r="B1102" t="s">
        <v>4568</v>
      </c>
      <c r="C1102">
        <v>94</v>
      </c>
      <c r="D1102" t="str">
        <f t="shared" si="391"/>
        <v>Low</v>
      </c>
      <c r="E1102">
        <v>95</v>
      </c>
      <c r="F1102" t="str">
        <f t="shared" si="392"/>
        <v>1h 35m</v>
      </c>
      <c r="G1102" t="str">
        <f t="shared" si="393"/>
        <v>Standard Movie</v>
      </c>
      <c r="H1102">
        <v>58</v>
      </c>
      <c r="I1102" t="str">
        <f t="shared" si="394"/>
        <v>Very Low</v>
      </c>
      <c r="J1102">
        <v>3000</v>
      </c>
      <c r="K1102" t="str">
        <f t="shared" si="395"/>
        <v>Low</v>
      </c>
      <c r="L1102" t="s">
        <v>1220</v>
      </c>
      <c r="M1102">
        <v>14000</v>
      </c>
      <c r="N1102" t="str">
        <f t="shared" si="396"/>
        <v>Medium</v>
      </c>
      <c r="O1102">
        <v>52580895</v>
      </c>
      <c r="P1102" t="str">
        <f t="shared" si="397"/>
        <v>Hit</v>
      </c>
      <c r="Q1102" t="s">
        <v>5792</v>
      </c>
      <c r="R1102" t="str">
        <f t="shared" si="398"/>
        <v>Comedy</v>
      </c>
      <c r="S1102">
        <f t="shared" si="399"/>
        <v>4</v>
      </c>
      <c r="T1102" t="s">
        <v>671</v>
      </c>
      <c r="U1102" t="s">
        <v>5793</v>
      </c>
      <c r="V1102">
        <v>30255</v>
      </c>
      <c r="W1102" t="str">
        <f t="shared" si="400"/>
        <v>Low</v>
      </c>
      <c r="X1102">
        <v>27351</v>
      </c>
      <c r="Y1102" t="str">
        <f t="shared" si="401"/>
        <v>Medium</v>
      </c>
      <c r="Z1102" t="s">
        <v>1660</v>
      </c>
      <c r="AA1102">
        <v>1</v>
      </c>
      <c r="AB1102" t="str">
        <f t="shared" si="402"/>
        <v>Solo Star Poster</v>
      </c>
      <c r="AC1102" t="s">
        <v>5794</v>
      </c>
      <c r="AD1102" t="s">
        <v>5795</v>
      </c>
      <c r="AE1102">
        <v>118</v>
      </c>
      <c r="AF1102" t="str">
        <f t="shared" si="403"/>
        <v>Very Low</v>
      </c>
      <c r="AG1102" t="s">
        <v>9</v>
      </c>
      <c r="AH1102" t="s">
        <v>10</v>
      </c>
      <c r="AI1102" t="s">
        <v>66</v>
      </c>
      <c r="AJ1102" t="str">
        <f t="shared" si="404"/>
        <v>Family</v>
      </c>
      <c r="AK1102">
        <v>45000000</v>
      </c>
      <c r="AL1102" t="str">
        <f t="shared" si="405"/>
        <v>Medium Budget</v>
      </c>
      <c r="AM1102">
        <v>2005</v>
      </c>
      <c r="AN1102">
        <f t="shared" si="406"/>
        <v>20</v>
      </c>
      <c r="AO1102" t="str">
        <f t="shared" si="407"/>
        <v>Old Classic</v>
      </c>
      <c r="AP1102">
        <v>8000</v>
      </c>
      <c r="AQ1102" t="str">
        <f t="shared" si="408"/>
        <v>Low</v>
      </c>
      <c r="AR1102">
        <v>5.6</v>
      </c>
      <c r="AS1102" t="str">
        <f t="shared" si="409"/>
        <v>Below Average</v>
      </c>
      <c r="AT1102">
        <v>2.35</v>
      </c>
      <c r="AU1102" t="str">
        <f t="shared" si="410"/>
        <v>Cinematic Widescreen</v>
      </c>
      <c r="AV1102">
        <v>743</v>
      </c>
      <c r="AW1102" t="str">
        <f t="shared" si="411"/>
        <v>Very Low</v>
      </c>
    </row>
    <row r="1103" spans="1:49" x14ac:dyDescent="0.3">
      <c r="A1103" t="s">
        <v>0</v>
      </c>
      <c r="B1103" t="s">
        <v>5796</v>
      </c>
      <c r="C1103">
        <v>276</v>
      </c>
      <c r="D1103" t="str">
        <f t="shared" si="391"/>
        <v>Medium</v>
      </c>
      <c r="E1103">
        <v>109</v>
      </c>
      <c r="F1103" t="str">
        <f t="shared" si="392"/>
        <v>1h 49m</v>
      </c>
      <c r="G1103" t="str">
        <f t="shared" si="393"/>
        <v>Standard Movie</v>
      </c>
      <c r="H1103">
        <v>37</v>
      </c>
      <c r="I1103" t="str">
        <f t="shared" si="394"/>
        <v>Very Low</v>
      </c>
      <c r="J1103">
        <v>651</v>
      </c>
      <c r="K1103" t="str">
        <f t="shared" si="395"/>
        <v>Very Low</v>
      </c>
      <c r="L1103" t="s">
        <v>374</v>
      </c>
      <c r="M1103">
        <v>11000</v>
      </c>
      <c r="N1103" t="str">
        <f t="shared" si="396"/>
        <v>Medium</v>
      </c>
      <c r="O1103">
        <v>51019112</v>
      </c>
      <c r="P1103" t="str">
        <f t="shared" si="397"/>
        <v>Hit</v>
      </c>
      <c r="Q1103" t="s">
        <v>1846</v>
      </c>
      <c r="R1103" t="str">
        <f t="shared" si="398"/>
        <v>Adventure</v>
      </c>
      <c r="S1103">
        <f t="shared" si="399"/>
        <v>3</v>
      </c>
      <c r="T1103" t="s">
        <v>1919</v>
      </c>
      <c r="U1103" t="s">
        <v>5797</v>
      </c>
      <c r="V1103">
        <v>155745</v>
      </c>
      <c r="W1103" t="str">
        <f t="shared" si="400"/>
        <v>Medium</v>
      </c>
      <c r="X1103">
        <v>14073</v>
      </c>
      <c r="Y1103" t="str">
        <f t="shared" si="401"/>
        <v>Medium</v>
      </c>
      <c r="Z1103" t="s">
        <v>5014</v>
      </c>
      <c r="AA1103">
        <v>0</v>
      </c>
      <c r="AB1103" t="str">
        <f t="shared" si="402"/>
        <v>Symbolic Poster</v>
      </c>
      <c r="AC1103" t="s">
        <v>5798</v>
      </c>
      <c r="AD1103" t="s">
        <v>5799</v>
      </c>
      <c r="AE1103">
        <v>1053</v>
      </c>
      <c r="AF1103" t="str">
        <f t="shared" si="403"/>
        <v>Low</v>
      </c>
      <c r="AG1103" t="s">
        <v>9</v>
      </c>
      <c r="AH1103" t="s">
        <v>10</v>
      </c>
      <c r="AI1103" t="s">
        <v>66</v>
      </c>
      <c r="AJ1103" t="str">
        <f t="shared" si="404"/>
        <v>Family</v>
      </c>
      <c r="AK1103">
        <v>50000000</v>
      </c>
      <c r="AL1103" t="str">
        <f t="shared" si="405"/>
        <v>Medium Budget</v>
      </c>
      <c r="AM1103">
        <v>2005</v>
      </c>
      <c r="AN1103">
        <f t="shared" si="406"/>
        <v>20</v>
      </c>
      <c r="AO1103" t="str">
        <f t="shared" si="407"/>
        <v>Old Classic</v>
      </c>
      <c r="AP1103">
        <v>2000</v>
      </c>
      <c r="AQ1103" t="str">
        <f t="shared" si="408"/>
        <v>Low</v>
      </c>
      <c r="AR1103">
        <v>6.8</v>
      </c>
      <c r="AS1103" t="str">
        <f t="shared" si="409"/>
        <v>Average</v>
      </c>
      <c r="AT1103">
        <v>2.35</v>
      </c>
      <c r="AU1103" t="str">
        <f t="shared" si="410"/>
        <v>Cinematic Widescreen</v>
      </c>
      <c r="AV1103">
        <v>10000</v>
      </c>
      <c r="AW1103" t="str">
        <f t="shared" si="411"/>
        <v>Low</v>
      </c>
    </row>
    <row r="1104" spans="1:49" x14ac:dyDescent="0.3">
      <c r="A1104" t="s">
        <v>0</v>
      </c>
      <c r="B1104" t="s">
        <v>5800</v>
      </c>
      <c r="C1104">
        <v>59</v>
      </c>
      <c r="D1104" t="str">
        <f t="shared" si="391"/>
        <v>Low</v>
      </c>
      <c r="E1104">
        <v>93</v>
      </c>
      <c r="F1104" t="str">
        <f t="shared" si="392"/>
        <v>1h 33m</v>
      </c>
      <c r="G1104" t="str">
        <f t="shared" si="393"/>
        <v>Standard Movie</v>
      </c>
      <c r="H1104">
        <v>38</v>
      </c>
      <c r="I1104" t="str">
        <f t="shared" si="394"/>
        <v>Very Low</v>
      </c>
      <c r="J1104">
        <v>631</v>
      </c>
      <c r="K1104" t="str">
        <f t="shared" si="395"/>
        <v>Very Low</v>
      </c>
      <c r="L1104" t="s">
        <v>5801</v>
      </c>
      <c r="M1104">
        <v>1000</v>
      </c>
      <c r="N1104" t="str">
        <f t="shared" si="396"/>
        <v>Low</v>
      </c>
      <c r="O1104">
        <v>48114556</v>
      </c>
      <c r="P1104" t="str">
        <f t="shared" si="397"/>
        <v>Average</v>
      </c>
      <c r="Q1104" t="s">
        <v>2585</v>
      </c>
      <c r="R1104" t="str">
        <f t="shared" si="398"/>
        <v>Comedy</v>
      </c>
      <c r="S1104">
        <f t="shared" si="399"/>
        <v>4</v>
      </c>
      <c r="T1104" t="s">
        <v>5202</v>
      </c>
      <c r="U1104" t="s">
        <v>5802</v>
      </c>
      <c r="V1104">
        <v>9380</v>
      </c>
      <c r="W1104" t="str">
        <f t="shared" si="400"/>
        <v>Very Low</v>
      </c>
      <c r="X1104">
        <v>4604</v>
      </c>
      <c r="Y1104" t="str">
        <f t="shared" si="401"/>
        <v>Low</v>
      </c>
      <c r="Z1104" t="s">
        <v>4912</v>
      </c>
      <c r="AA1104">
        <v>1</v>
      </c>
      <c r="AB1104" t="str">
        <f t="shared" si="402"/>
        <v>Solo Star Poster</v>
      </c>
      <c r="AC1104" t="s">
        <v>5803</v>
      </c>
      <c r="AD1104" t="s">
        <v>5804</v>
      </c>
      <c r="AE1104">
        <v>91</v>
      </c>
      <c r="AF1104" t="str">
        <f t="shared" si="403"/>
        <v>Very Low</v>
      </c>
      <c r="AG1104" t="s">
        <v>9</v>
      </c>
      <c r="AH1104" t="s">
        <v>10</v>
      </c>
      <c r="AI1104" t="s">
        <v>66</v>
      </c>
      <c r="AJ1104" t="str">
        <f t="shared" si="404"/>
        <v>Family</v>
      </c>
      <c r="AK1104">
        <v>26000000</v>
      </c>
      <c r="AL1104" t="str">
        <f t="shared" si="405"/>
        <v>Low Budget</v>
      </c>
      <c r="AM1104">
        <v>2004</v>
      </c>
      <c r="AN1104">
        <f t="shared" si="406"/>
        <v>21</v>
      </c>
      <c r="AO1104" t="str">
        <f t="shared" si="407"/>
        <v>Old Classic</v>
      </c>
      <c r="AP1104">
        <v>641</v>
      </c>
      <c r="AQ1104" t="str">
        <f t="shared" si="408"/>
        <v>Very Low</v>
      </c>
      <c r="AR1104">
        <v>4.3</v>
      </c>
      <c r="AS1104" t="str">
        <f t="shared" si="409"/>
        <v>Poor</v>
      </c>
      <c r="AT1104">
        <v>2.35</v>
      </c>
      <c r="AU1104" t="str">
        <f t="shared" si="410"/>
        <v>Cinematic Widescreen</v>
      </c>
      <c r="AV1104">
        <v>531</v>
      </c>
      <c r="AW1104" t="str">
        <f t="shared" si="411"/>
        <v>Very Low</v>
      </c>
    </row>
    <row r="1105" spans="1:49" x14ac:dyDescent="0.3">
      <c r="A1105" t="s">
        <v>0</v>
      </c>
      <c r="B1105" t="s">
        <v>5805</v>
      </c>
      <c r="C1105">
        <v>216</v>
      </c>
      <c r="D1105" t="str">
        <f t="shared" si="391"/>
        <v>Medium</v>
      </c>
      <c r="E1105">
        <v>94</v>
      </c>
      <c r="F1105" t="str">
        <f t="shared" si="392"/>
        <v>1h 34m</v>
      </c>
      <c r="G1105" t="str">
        <f t="shared" si="393"/>
        <v>Standard Movie</v>
      </c>
      <c r="H1105">
        <v>85</v>
      </c>
      <c r="I1105" t="str">
        <f t="shared" si="394"/>
        <v>Very Low</v>
      </c>
      <c r="J1105">
        <v>443</v>
      </c>
      <c r="K1105" t="str">
        <f t="shared" si="395"/>
        <v>Very Low</v>
      </c>
      <c r="L1105" t="s">
        <v>5236</v>
      </c>
      <c r="M1105">
        <v>14000</v>
      </c>
      <c r="N1105" t="str">
        <f t="shared" si="396"/>
        <v>Medium</v>
      </c>
      <c r="O1105">
        <v>50648679</v>
      </c>
      <c r="P1105" t="str">
        <f t="shared" si="397"/>
        <v>Hit</v>
      </c>
      <c r="Q1105" t="s">
        <v>2179</v>
      </c>
      <c r="R1105" t="str">
        <f t="shared" si="398"/>
        <v>Action</v>
      </c>
      <c r="S1105">
        <f t="shared" si="399"/>
        <v>4</v>
      </c>
      <c r="T1105" t="s">
        <v>1943</v>
      </c>
      <c r="U1105" t="s">
        <v>5806</v>
      </c>
      <c r="V1105">
        <v>149549</v>
      </c>
      <c r="W1105" t="str">
        <f t="shared" si="400"/>
        <v>Medium</v>
      </c>
      <c r="X1105">
        <v>16225</v>
      </c>
      <c r="Y1105" t="str">
        <f t="shared" si="401"/>
        <v>Medium</v>
      </c>
      <c r="Z1105" t="s">
        <v>5807</v>
      </c>
      <c r="AA1105">
        <v>1</v>
      </c>
      <c r="AB1105" t="str">
        <f t="shared" si="402"/>
        <v>Solo Star Poster</v>
      </c>
      <c r="AC1105" t="s">
        <v>5808</v>
      </c>
      <c r="AD1105" t="s">
        <v>5809</v>
      </c>
      <c r="AE1105">
        <v>348</v>
      </c>
      <c r="AF1105" t="str">
        <f t="shared" si="403"/>
        <v>Very Low</v>
      </c>
      <c r="AG1105" t="s">
        <v>9</v>
      </c>
      <c r="AH1105" t="s">
        <v>1436</v>
      </c>
      <c r="AI1105" t="s">
        <v>556</v>
      </c>
      <c r="AJ1105" t="str">
        <f t="shared" si="404"/>
        <v>Adult</v>
      </c>
      <c r="AK1105">
        <v>45000000</v>
      </c>
      <c r="AL1105" t="str">
        <f t="shared" si="405"/>
        <v>Medium Budget</v>
      </c>
      <c r="AM1105">
        <v>2007</v>
      </c>
      <c r="AN1105">
        <f t="shared" si="406"/>
        <v>18</v>
      </c>
      <c r="AO1105" t="str">
        <f t="shared" si="407"/>
        <v>Old Classic</v>
      </c>
      <c r="AP1105">
        <v>706</v>
      </c>
      <c r="AQ1105" t="str">
        <f t="shared" si="408"/>
        <v>Very Low</v>
      </c>
      <c r="AR1105">
        <v>6.3</v>
      </c>
      <c r="AS1105" t="str">
        <f t="shared" si="409"/>
        <v>Average</v>
      </c>
      <c r="AT1105">
        <v>2.35</v>
      </c>
      <c r="AU1105" t="str">
        <f t="shared" si="410"/>
        <v>Cinematic Widescreen</v>
      </c>
      <c r="AV1105">
        <v>0</v>
      </c>
      <c r="AW1105" t="str">
        <f t="shared" si="411"/>
        <v>Very Low</v>
      </c>
    </row>
    <row r="1106" spans="1:49" x14ac:dyDescent="0.3">
      <c r="A1106" t="s">
        <v>0</v>
      </c>
      <c r="B1106" t="s">
        <v>1598</v>
      </c>
      <c r="C1106">
        <v>173</v>
      </c>
      <c r="D1106" t="str">
        <f t="shared" si="391"/>
        <v>Low</v>
      </c>
      <c r="E1106">
        <v>117</v>
      </c>
      <c r="F1106" t="str">
        <f t="shared" si="392"/>
        <v>1h 57m</v>
      </c>
      <c r="G1106" t="str">
        <f t="shared" si="393"/>
        <v>Standard Movie</v>
      </c>
      <c r="H1106">
        <v>153</v>
      </c>
      <c r="I1106" t="str">
        <f t="shared" si="394"/>
        <v>Very Low</v>
      </c>
      <c r="J1106">
        <v>734</v>
      </c>
      <c r="K1106" t="str">
        <f t="shared" si="395"/>
        <v>Very Low</v>
      </c>
      <c r="L1106" t="s">
        <v>2151</v>
      </c>
      <c r="M1106">
        <v>35000</v>
      </c>
      <c r="N1106" t="str">
        <f t="shared" si="396"/>
        <v>Medium</v>
      </c>
      <c r="O1106">
        <v>46280507</v>
      </c>
      <c r="P1106" t="str">
        <f t="shared" si="397"/>
        <v>Average</v>
      </c>
      <c r="Q1106" t="s">
        <v>1652</v>
      </c>
      <c r="R1106" t="str">
        <f t="shared" si="398"/>
        <v>Comedy</v>
      </c>
      <c r="S1106">
        <f t="shared" si="399"/>
        <v>2</v>
      </c>
      <c r="T1106" t="s">
        <v>2140</v>
      </c>
      <c r="U1106" t="s">
        <v>5810</v>
      </c>
      <c r="V1106">
        <v>87165</v>
      </c>
      <c r="W1106" t="str">
        <f t="shared" si="400"/>
        <v>Medium</v>
      </c>
      <c r="X1106">
        <v>49743</v>
      </c>
      <c r="Y1106" t="str">
        <f t="shared" si="401"/>
        <v>Medium</v>
      </c>
      <c r="Z1106" t="s">
        <v>5811</v>
      </c>
      <c r="AA1106">
        <v>0</v>
      </c>
      <c r="AB1106" t="str">
        <f t="shared" si="402"/>
        <v>Symbolic Poster</v>
      </c>
      <c r="AC1106" t="s">
        <v>5812</v>
      </c>
      <c r="AD1106" t="s">
        <v>5813</v>
      </c>
      <c r="AE1106">
        <v>184</v>
      </c>
      <c r="AF1106" t="str">
        <f t="shared" si="403"/>
        <v>Very Low</v>
      </c>
      <c r="AG1106" t="s">
        <v>9</v>
      </c>
      <c r="AH1106" t="s">
        <v>10</v>
      </c>
      <c r="AI1106" t="s">
        <v>11</v>
      </c>
      <c r="AJ1106" t="str">
        <f t="shared" si="404"/>
        <v>Teen</v>
      </c>
      <c r="AK1106">
        <v>40000000</v>
      </c>
      <c r="AL1106" t="str">
        <f t="shared" si="405"/>
        <v>Medium Budget</v>
      </c>
      <c r="AM1106">
        <v>2014</v>
      </c>
      <c r="AN1106">
        <f t="shared" si="406"/>
        <v>11</v>
      </c>
      <c r="AO1106" t="str">
        <f t="shared" si="407"/>
        <v>Modern Classic</v>
      </c>
      <c r="AP1106">
        <v>11000</v>
      </c>
      <c r="AQ1106" t="str">
        <f t="shared" si="408"/>
        <v>Medium</v>
      </c>
      <c r="AR1106">
        <v>6.5</v>
      </c>
      <c r="AS1106" t="str">
        <f t="shared" si="409"/>
        <v>Average</v>
      </c>
      <c r="AT1106">
        <v>1.85</v>
      </c>
      <c r="AU1106" t="str">
        <f t="shared" si="410"/>
        <v>HDTV / Widescreen</v>
      </c>
      <c r="AV1106">
        <v>12000</v>
      </c>
      <c r="AW1106" t="str">
        <f t="shared" si="411"/>
        <v>Medium</v>
      </c>
    </row>
    <row r="1107" spans="1:49" x14ac:dyDescent="0.3">
      <c r="A1107" t="s">
        <v>0</v>
      </c>
      <c r="B1107" t="s">
        <v>4590</v>
      </c>
      <c r="C1107">
        <v>99</v>
      </c>
      <c r="D1107" t="str">
        <f t="shared" si="391"/>
        <v>Low</v>
      </c>
      <c r="E1107">
        <v>112</v>
      </c>
      <c r="F1107" t="str">
        <f t="shared" si="392"/>
        <v>1h 52m</v>
      </c>
      <c r="G1107" t="str">
        <f t="shared" si="393"/>
        <v>Standard Movie</v>
      </c>
      <c r="H1107">
        <v>61</v>
      </c>
      <c r="I1107" t="str">
        <f t="shared" si="394"/>
        <v>Very Low</v>
      </c>
      <c r="J1107">
        <v>501</v>
      </c>
      <c r="K1107" t="str">
        <f t="shared" si="395"/>
        <v>Very Low</v>
      </c>
      <c r="L1107" t="s">
        <v>3970</v>
      </c>
      <c r="M1107">
        <v>1000</v>
      </c>
      <c r="N1107" t="str">
        <f t="shared" si="396"/>
        <v>Low</v>
      </c>
      <c r="O1107">
        <v>38360195</v>
      </c>
      <c r="P1107" t="str">
        <f t="shared" si="397"/>
        <v>Average</v>
      </c>
      <c r="Q1107" t="s">
        <v>5354</v>
      </c>
      <c r="R1107" t="str">
        <f t="shared" si="398"/>
        <v>Adventure</v>
      </c>
      <c r="S1107">
        <f t="shared" si="399"/>
        <v>3</v>
      </c>
      <c r="T1107" t="s">
        <v>2090</v>
      </c>
      <c r="U1107" t="s">
        <v>5814</v>
      </c>
      <c r="V1107">
        <v>21215</v>
      </c>
      <c r="W1107" t="str">
        <f t="shared" si="400"/>
        <v>Low</v>
      </c>
      <c r="X1107">
        <v>3757</v>
      </c>
      <c r="Y1107" t="str">
        <f t="shared" si="401"/>
        <v>Low</v>
      </c>
      <c r="Z1107" t="s">
        <v>3935</v>
      </c>
      <c r="AA1107">
        <v>1</v>
      </c>
      <c r="AB1107" t="str">
        <f t="shared" si="402"/>
        <v>Solo Star Poster</v>
      </c>
      <c r="AC1107" t="s">
        <v>5815</v>
      </c>
      <c r="AD1107" t="s">
        <v>5816</v>
      </c>
      <c r="AE1107">
        <v>116</v>
      </c>
      <c r="AF1107" t="str">
        <f t="shared" si="403"/>
        <v>Very Low</v>
      </c>
      <c r="AG1107" t="s">
        <v>9</v>
      </c>
      <c r="AH1107" t="s">
        <v>10</v>
      </c>
      <c r="AI1107" t="s">
        <v>11</v>
      </c>
      <c r="AJ1107" t="str">
        <f t="shared" si="404"/>
        <v>Teen</v>
      </c>
      <c r="AK1107">
        <v>45000000</v>
      </c>
      <c r="AL1107" t="str">
        <f t="shared" si="405"/>
        <v>Medium Budget</v>
      </c>
      <c r="AM1107">
        <v>2006</v>
      </c>
      <c r="AN1107">
        <f t="shared" si="406"/>
        <v>19</v>
      </c>
      <c r="AO1107" t="str">
        <f t="shared" si="407"/>
        <v>Old Classic</v>
      </c>
      <c r="AP1107">
        <v>976</v>
      </c>
      <c r="AQ1107" t="str">
        <f t="shared" si="408"/>
        <v>Very Low</v>
      </c>
      <c r="AR1107">
        <v>6.4</v>
      </c>
      <c r="AS1107" t="str">
        <f t="shared" si="409"/>
        <v>Average</v>
      </c>
      <c r="AT1107">
        <v>2.35</v>
      </c>
      <c r="AU1107" t="str">
        <f t="shared" si="410"/>
        <v>Cinematic Widescreen</v>
      </c>
      <c r="AV1107">
        <v>0</v>
      </c>
      <c r="AW1107" t="str">
        <f t="shared" si="411"/>
        <v>Very Low</v>
      </c>
    </row>
    <row r="1108" spans="1:49" x14ac:dyDescent="0.3">
      <c r="A1108" t="s">
        <v>0</v>
      </c>
      <c r="B1108" t="s">
        <v>4885</v>
      </c>
      <c r="C1108">
        <v>42</v>
      </c>
      <c r="D1108" t="str">
        <f t="shared" si="391"/>
        <v>Very Low</v>
      </c>
      <c r="E1108">
        <v>111</v>
      </c>
      <c r="F1108" t="str">
        <f t="shared" si="392"/>
        <v>1h 51m</v>
      </c>
      <c r="G1108" t="str">
        <f t="shared" si="393"/>
        <v>Standard Movie</v>
      </c>
      <c r="H1108">
        <v>161</v>
      </c>
      <c r="I1108" t="str">
        <f t="shared" si="394"/>
        <v>Very Low</v>
      </c>
      <c r="J1108">
        <v>132</v>
      </c>
      <c r="K1108" t="str">
        <f t="shared" si="395"/>
        <v>Very Low</v>
      </c>
      <c r="L1108" t="s">
        <v>251</v>
      </c>
      <c r="M1108">
        <v>11000</v>
      </c>
      <c r="N1108" t="str">
        <f t="shared" si="396"/>
        <v>Medium</v>
      </c>
      <c r="O1108">
        <v>46815748</v>
      </c>
      <c r="P1108" t="str">
        <f t="shared" si="397"/>
        <v>Average</v>
      </c>
      <c r="Q1108" t="s">
        <v>3307</v>
      </c>
      <c r="R1108" t="str">
        <f t="shared" si="398"/>
        <v>Action</v>
      </c>
      <c r="S1108">
        <f t="shared" si="399"/>
        <v>4</v>
      </c>
      <c r="T1108" t="s">
        <v>2348</v>
      </c>
      <c r="U1108" t="s">
        <v>5817</v>
      </c>
      <c r="V1108">
        <v>32544</v>
      </c>
      <c r="W1108" t="str">
        <f t="shared" si="400"/>
        <v>Low</v>
      </c>
      <c r="X1108">
        <v>12161</v>
      </c>
      <c r="Y1108" t="str">
        <f t="shared" si="401"/>
        <v>Medium</v>
      </c>
      <c r="Z1108" t="s">
        <v>5818</v>
      </c>
      <c r="AA1108">
        <v>1</v>
      </c>
      <c r="AB1108" t="str">
        <f t="shared" si="402"/>
        <v>Solo Star Poster</v>
      </c>
      <c r="AC1108" t="s">
        <v>5819</v>
      </c>
      <c r="AD1108" t="s">
        <v>5820</v>
      </c>
      <c r="AE1108">
        <v>69</v>
      </c>
      <c r="AF1108" t="str">
        <f t="shared" si="403"/>
        <v>Very Low</v>
      </c>
      <c r="AG1108" t="s">
        <v>9</v>
      </c>
      <c r="AH1108" t="s">
        <v>10</v>
      </c>
      <c r="AI1108" t="s">
        <v>11</v>
      </c>
      <c r="AJ1108" t="str">
        <f t="shared" si="404"/>
        <v>Teen</v>
      </c>
      <c r="AK1108">
        <v>45000000</v>
      </c>
      <c r="AL1108" t="str">
        <f t="shared" si="405"/>
        <v>Medium Budget</v>
      </c>
      <c r="AM1108">
        <v>1994</v>
      </c>
      <c r="AN1108">
        <f t="shared" si="406"/>
        <v>31</v>
      </c>
      <c r="AO1108" t="str">
        <f t="shared" si="407"/>
        <v>Old Classic</v>
      </c>
      <c r="AP1108">
        <v>894</v>
      </c>
      <c r="AQ1108" t="str">
        <f t="shared" si="408"/>
        <v>Very Low</v>
      </c>
      <c r="AR1108">
        <v>6.3</v>
      </c>
      <c r="AS1108" t="str">
        <f t="shared" si="409"/>
        <v>Average</v>
      </c>
      <c r="AT1108">
        <v>2.35</v>
      </c>
      <c r="AU1108" t="str">
        <f t="shared" si="410"/>
        <v>Cinematic Widescreen</v>
      </c>
      <c r="AV1108">
        <v>0</v>
      </c>
      <c r="AW1108" t="str">
        <f t="shared" si="411"/>
        <v>Very Low</v>
      </c>
    </row>
    <row r="1109" spans="1:49" x14ac:dyDescent="0.3">
      <c r="A1109" t="s">
        <v>0</v>
      </c>
      <c r="B1109" t="s">
        <v>1925</v>
      </c>
      <c r="C1109">
        <v>25</v>
      </c>
      <c r="D1109" t="str">
        <f t="shared" si="391"/>
        <v>Very Low</v>
      </c>
      <c r="E1109">
        <v>96</v>
      </c>
      <c r="F1109" t="str">
        <f t="shared" si="392"/>
        <v>1h 36m</v>
      </c>
      <c r="G1109" t="str">
        <f t="shared" si="393"/>
        <v>Standard Movie</v>
      </c>
      <c r="H1109">
        <v>0</v>
      </c>
      <c r="I1109" t="str">
        <f t="shared" si="394"/>
        <v>Very Low</v>
      </c>
      <c r="J1109">
        <v>563</v>
      </c>
      <c r="K1109" t="str">
        <f t="shared" si="395"/>
        <v>Very Low</v>
      </c>
      <c r="L1109" t="s">
        <v>5821</v>
      </c>
      <c r="M1109">
        <v>1000</v>
      </c>
      <c r="N1109" t="str">
        <f t="shared" si="396"/>
        <v>Low</v>
      </c>
      <c r="O1109">
        <v>35617599</v>
      </c>
      <c r="P1109" t="str">
        <f t="shared" si="397"/>
        <v>Average</v>
      </c>
      <c r="Q1109" t="s">
        <v>5822</v>
      </c>
      <c r="R1109" t="str">
        <f t="shared" si="398"/>
        <v>Drama</v>
      </c>
      <c r="S1109">
        <f t="shared" si="399"/>
        <v>3</v>
      </c>
      <c r="T1109" t="s">
        <v>784</v>
      </c>
      <c r="U1109" t="s">
        <v>5823</v>
      </c>
      <c r="V1109">
        <v>20688</v>
      </c>
      <c r="W1109" t="str">
        <f t="shared" si="400"/>
        <v>Low</v>
      </c>
      <c r="X1109">
        <v>2965</v>
      </c>
      <c r="Y1109" t="str">
        <f t="shared" si="401"/>
        <v>Low</v>
      </c>
      <c r="Z1109" t="s">
        <v>3859</v>
      </c>
      <c r="AA1109">
        <v>1</v>
      </c>
      <c r="AB1109" t="str">
        <f t="shared" si="402"/>
        <v>Solo Star Poster</v>
      </c>
      <c r="AC1109" t="s">
        <v>5824</v>
      </c>
      <c r="AD1109" t="s">
        <v>5825</v>
      </c>
      <c r="AE1109">
        <v>47</v>
      </c>
      <c r="AF1109" t="str">
        <f t="shared" si="403"/>
        <v>Very Low</v>
      </c>
      <c r="AG1109" t="s">
        <v>9</v>
      </c>
      <c r="AH1109" t="s">
        <v>10</v>
      </c>
      <c r="AI1109" t="s">
        <v>66</v>
      </c>
      <c r="AJ1109" t="str">
        <f t="shared" si="404"/>
        <v>Family</v>
      </c>
      <c r="AK1109">
        <v>45000000</v>
      </c>
      <c r="AL1109" t="str">
        <f t="shared" si="405"/>
        <v>Medium Budget</v>
      </c>
      <c r="AM1109">
        <v>1995</v>
      </c>
      <c r="AN1109">
        <f t="shared" si="406"/>
        <v>30</v>
      </c>
      <c r="AO1109" t="str">
        <f t="shared" si="407"/>
        <v>Old Classic</v>
      </c>
      <c r="AP1109">
        <v>845</v>
      </c>
      <c r="AQ1109" t="str">
        <f t="shared" si="408"/>
        <v>Very Low</v>
      </c>
      <c r="AR1109">
        <v>5.9</v>
      </c>
      <c r="AS1109" t="str">
        <f t="shared" si="409"/>
        <v>Below Average</v>
      </c>
      <c r="AT1109">
        <v>1.85</v>
      </c>
      <c r="AU1109" t="str">
        <f t="shared" si="410"/>
        <v>HDTV / Widescreen</v>
      </c>
      <c r="AV1109">
        <v>0</v>
      </c>
      <c r="AW1109" t="str">
        <f t="shared" si="411"/>
        <v>Very Low</v>
      </c>
    </row>
    <row r="1110" spans="1:49" x14ac:dyDescent="0.3">
      <c r="A1110" t="s">
        <v>718</v>
      </c>
      <c r="B1110" t="s">
        <v>731</v>
      </c>
      <c r="C1110">
        <v>339</v>
      </c>
      <c r="D1110" t="str">
        <f t="shared" si="391"/>
        <v>Medium</v>
      </c>
      <c r="E1110">
        <v>141</v>
      </c>
      <c r="F1110" t="str">
        <f t="shared" si="392"/>
        <v>2h 21m</v>
      </c>
      <c r="G1110" t="str">
        <f t="shared" si="393"/>
        <v>Long Movie</v>
      </c>
      <c r="H1110">
        <v>0</v>
      </c>
      <c r="I1110" t="str">
        <f t="shared" si="394"/>
        <v>Very Low</v>
      </c>
      <c r="J1110">
        <v>404</v>
      </c>
      <c r="K1110" t="str">
        <f t="shared" si="395"/>
        <v>Very Low</v>
      </c>
      <c r="L1110" t="s">
        <v>5826</v>
      </c>
      <c r="M1110">
        <v>749</v>
      </c>
      <c r="N1110" t="str">
        <f t="shared" si="396"/>
        <v>Low</v>
      </c>
      <c r="O1110">
        <v>47307550</v>
      </c>
      <c r="P1110" t="str">
        <f t="shared" si="397"/>
        <v>Average</v>
      </c>
      <c r="Q1110" t="s">
        <v>2096</v>
      </c>
      <c r="R1110" t="str">
        <f t="shared" si="398"/>
        <v>Crime</v>
      </c>
      <c r="S1110">
        <f t="shared" si="399"/>
        <v>3</v>
      </c>
      <c r="T1110" t="s">
        <v>5827</v>
      </c>
      <c r="U1110" t="s">
        <v>5828</v>
      </c>
      <c r="V1110">
        <v>104301</v>
      </c>
      <c r="W1110" t="str">
        <f t="shared" si="400"/>
        <v>Medium</v>
      </c>
      <c r="X1110">
        <v>1948</v>
      </c>
      <c r="Y1110" t="str">
        <f t="shared" si="401"/>
        <v>Low</v>
      </c>
      <c r="Z1110" t="s">
        <v>5829</v>
      </c>
      <c r="AA1110">
        <v>4</v>
      </c>
      <c r="AB1110" t="str">
        <f t="shared" si="402"/>
        <v>Ensemble Poster</v>
      </c>
      <c r="AC1110" t="s">
        <v>5830</v>
      </c>
      <c r="AD1110" t="s">
        <v>5831</v>
      </c>
      <c r="AE1110">
        <v>269</v>
      </c>
      <c r="AF1110" t="str">
        <f t="shared" si="403"/>
        <v>Very Low</v>
      </c>
      <c r="AG1110" t="s">
        <v>9</v>
      </c>
      <c r="AH1110" t="s">
        <v>10</v>
      </c>
      <c r="AI1110" t="s">
        <v>556</v>
      </c>
      <c r="AJ1110" t="str">
        <f t="shared" si="404"/>
        <v>Adult</v>
      </c>
      <c r="AK1110">
        <v>45000000</v>
      </c>
      <c r="AL1110" t="str">
        <f t="shared" si="405"/>
        <v>Medium Budget</v>
      </c>
      <c r="AM1110">
        <v>2012</v>
      </c>
      <c r="AN1110">
        <f t="shared" si="406"/>
        <v>13</v>
      </c>
      <c r="AO1110" t="str">
        <f t="shared" si="407"/>
        <v>Modern Classic</v>
      </c>
      <c r="AP1110">
        <v>463</v>
      </c>
      <c r="AQ1110" t="str">
        <f t="shared" si="408"/>
        <v>Very Low</v>
      </c>
      <c r="AR1110">
        <v>6.5</v>
      </c>
      <c r="AS1110" t="str">
        <f t="shared" si="409"/>
        <v>Average</v>
      </c>
      <c r="AT1110">
        <v>2.35</v>
      </c>
      <c r="AU1110" t="str">
        <f t="shared" si="410"/>
        <v>Cinematic Widescreen</v>
      </c>
      <c r="AV1110">
        <v>28000</v>
      </c>
      <c r="AW1110" t="str">
        <f t="shared" si="411"/>
        <v>Medium</v>
      </c>
    </row>
    <row r="1111" spans="1:49" x14ac:dyDescent="0.3">
      <c r="A1111" t="s">
        <v>0</v>
      </c>
      <c r="B1111" t="s">
        <v>5832</v>
      </c>
      <c r="C1111">
        <v>127</v>
      </c>
      <c r="D1111" t="str">
        <f t="shared" si="391"/>
        <v>Low</v>
      </c>
      <c r="E1111">
        <v>94</v>
      </c>
      <c r="F1111" t="str">
        <f t="shared" si="392"/>
        <v>1h 34m</v>
      </c>
      <c r="G1111" t="str">
        <f t="shared" si="393"/>
        <v>Standard Movie</v>
      </c>
      <c r="H1111">
        <v>160</v>
      </c>
      <c r="I1111" t="str">
        <f t="shared" si="394"/>
        <v>Very Low</v>
      </c>
      <c r="J1111">
        <v>167</v>
      </c>
      <c r="K1111" t="str">
        <f t="shared" si="395"/>
        <v>Very Low</v>
      </c>
      <c r="L1111" t="s">
        <v>5833</v>
      </c>
      <c r="M1111">
        <v>550</v>
      </c>
      <c r="N1111" t="str">
        <f t="shared" si="396"/>
        <v>Low</v>
      </c>
      <c r="O1111">
        <v>32003620</v>
      </c>
      <c r="P1111" t="str">
        <f t="shared" si="397"/>
        <v>Average</v>
      </c>
      <c r="Q1111" t="s">
        <v>305</v>
      </c>
      <c r="R1111" t="str">
        <f t="shared" si="398"/>
        <v>Action</v>
      </c>
      <c r="S1111">
        <f t="shared" si="399"/>
        <v>3</v>
      </c>
      <c r="T1111" t="s">
        <v>979</v>
      </c>
      <c r="U1111" t="s">
        <v>5834</v>
      </c>
      <c r="V1111">
        <v>79141</v>
      </c>
      <c r="W1111" t="str">
        <f t="shared" si="400"/>
        <v>Medium</v>
      </c>
      <c r="X1111">
        <v>1102</v>
      </c>
      <c r="Y1111" t="str">
        <f t="shared" si="401"/>
        <v>Low</v>
      </c>
      <c r="Z1111" t="s">
        <v>5835</v>
      </c>
      <c r="AA1111">
        <v>1</v>
      </c>
      <c r="AB1111" t="str">
        <f t="shared" si="402"/>
        <v>Solo Star Poster</v>
      </c>
      <c r="AC1111" t="s">
        <v>5836</v>
      </c>
      <c r="AD1111" t="s">
        <v>5837</v>
      </c>
      <c r="AE1111">
        <v>355</v>
      </c>
      <c r="AF1111" t="str">
        <f t="shared" si="403"/>
        <v>Very Low</v>
      </c>
      <c r="AG1111" t="s">
        <v>9</v>
      </c>
      <c r="AH1111" t="s">
        <v>10</v>
      </c>
      <c r="AI1111" t="s">
        <v>11</v>
      </c>
      <c r="AJ1111" t="str">
        <f t="shared" si="404"/>
        <v>Teen</v>
      </c>
      <c r="AK1111">
        <v>25000000</v>
      </c>
      <c r="AL1111" t="str">
        <f t="shared" si="405"/>
        <v>Low Budget</v>
      </c>
      <c r="AM1111">
        <v>2004</v>
      </c>
      <c r="AN1111">
        <f t="shared" si="406"/>
        <v>21</v>
      </c>
      <c r="AO1111" t="str">
        <f t="shared" si="407"/>
        <v>Old Classic</v>
      </c>
      <c r="AP1111">
        <v>216</v>
      </c>
      <c r="AQ1111" t="str">
        <f t="shared" si="408"/>
        <v>Very Low</v>
      </c>
      <c r="AR1111">
        <v>6.5</v>
      </c>
      <c r="AS1111" t="str">
        <f t="shared" si="409"/>
        <v>Average</v>
      </c>
      <c r="AT1111">
        <v>2.35</v>
      </c>
      <c r="AU1111" t="str">
        <f t="shared" si="410"/>
        <v>Cinematic Widescreen</v>
      </c>
      <c r="AV1111">
        <v>2000</v>
      </c>
      <c r="AW1111" t="str">
        <f t="shared" si="411"/>
        <v>Low</v>
      </c>
    </row>
    <row r="1112" spans="1:49" x14ac:dyDescent="0.3">
      <c r="A1112" t="s">
        <v>0</v>
      </c>
      <c r="B1112" t="s">
        <v>5838</v>
      </c>
      <c r="C1112">
        <v>122</v>
      </c>
      <c r="D1112" t="str">
        <f t="shared" si="391"/>
        <v>Low</v>
      </c>
      <c r="E1112">
        <v>87</v>
      </c>
      <c r="F1112" t="str">
        <f t="shared" si="392"/>
        <v>1h 27m</v>
      </c>
      <c r="G1112" t="str">
        <f t="shared" si="393"/>
        <v>Featurette</v>
      </c>
      <c r="H1112">
        <v>29</v>
      </c>
      <c r="I1112" t="str">
        <f t="shared" si="394"/>
        <v>Very Low</v>
      </c>
      <c r="J1112">
        <v>252</v>
      </c>
      <c r="K1112" t="str">
        <f t="shared" si="395"/>
        <v>Very Low</v>
      </c>
      <c r="L1112" t="s">
        <v>5839</v>
      </c>
      <c r="M1112">
        <v>427</v>
      </c>
      <c r="N1112" t="str">
        <f t="shared" si="396"/>
        <v>Low</v>
      </c>
      <c r="O1112">
        <v>27972410</v>
      </c>
      <c r="P1112" t="str">
        <f t="shared" si="397"/>
        <v>Average</v>
      </c>
      <c r="Q1112" t="s">
        <v>1599</v>
      </c>
      <c r="R1112" t="str">
        <f t="shared" si="398"/>
        <v>Action</v>
      </c>
      <c r="S1112">
        <f t="shared" si="399"/>
        <v>3</v>
      </c>
      <c r="T1112" t="s">
        <v>3574</v>
      </c>
      <c r="U1112" t="s">
        <v>5840</v>
      </c>
      <c r="V1112">
        <v>114692</v>
      </c>
      <c r="W1112" t="str">
        <f t="shared" si="400"/>
        <v>Medium</v>
      </c>
      <c r="X1112">
        <v>1461</v>
      </c>
      <c r="Y1112" t="str">
        <f t="shared" si="401"/>
        <v>Low</v>
      </c>
      <c r="Z1112" t="s">
        <v>5841</v>
      </c>
      <c r="AA1112">
        <v>1</v>
      </c>
      <c r="AB1112" t="str">
        <f t="shared" si="402"/>
        <v>Solo Star Poster</v>
      </c>
      <c r="AC1112" t="s">
        <v>5842</v>
      </c>
      <c r="AD1112" t="s">
        <v>5843</v>
      </c>
      <c r="AE1112">
        <v>285</v>
      </c>
      <c r="AF1112" t="str">
        <f t="shared" si="403"/>
        <v>Very Low</v>
      </c>
      <c r="AG1112" t="s">
        <v>9</v>
      </c>
      <c r="AH1112" t="s">
        <v>28</v>
      </c>
      <c r="AI1112" t="s">
        <v>66</v>
      </c>
      <c r="AJ1112" t="str">
        <f t="shared" si="404"/>
        <v>Family</v>
      </c>
      <c r="AK1112">
        <v>35000000</v>
      </c>
      <c r="AL1112" t="str">
        <f t="shared" si="405"/>
        <v>Medium Budget</v>
      </c>
      <c r="AM1112">
        <v>2003</v>
      </c>
      <c r="AN1112">
        <f t="shared" si="406"/>
        <v>22</v>
      </c>
      <c r="AO1112" t="str">
        <f t="shared" si="407"/>
        <v>Old Classic</v>
      </c>
      <c r="AP1112">
        <v>304</v>
      </c>
      <c r="AQ1112" t="str">
        <f t="shared" si="408"/>
        <v>Very Low</v>
      </c>
      <c r="AR1112">
        <v>6.1</v>
      </c>
      <c r="AS1112" t="str">
        <f t="shared" si="409"/>
        <v>Average</v>
      </c>
      <c r="AT1112">
        <v>1.85</v>
      </c>
      <c r="AU1112" t="str">
        <f t="shared" si="410"/>
        <v>HDTV / Widescreen</v>
      </c>
      <c r="AV1112">
        <v>2000</v>
      </c>
      <c r="AW1112" t="str">
        <f t="shared" si="411"/>
        <v>Low</v>
      </c>
    </row>
    <row r="1113" spans="1:49" x14ac:dyDescent="0.3">
      <c r="A1113" t="s">
        <v>0</v>
      </c>
      <c r="B1113" t="s">
        <v>5844</v>
      </c>
      <c r="C1113">
        <v>105</v>
      </c>
      <c r="D1113" t="str">
        <f t="shared" si="391"/>
        <v>Low</v>
      </c>
      <c r="E1113">
        <v>88</v>
      </c>
      <c r="F1113" t="str">
        <f t="shared" si="392"/>
        <v>1h 28m</v>
      </c>
      <c r="G1113" t="str">
        <f t="shared" si="393"/>
        <v>Featurette</v>
      </c>
      <c r="H1113">
        <v>8</v>
      </c>
      <c r="I1113" t="str">
        <f t="shared" si="394"/>
        <v>Very Low</v>
      </c>
      <c r="J1113">
        <v>8000</v>
      </c>
      <c r="K1113" t="str">
        <f t="shared" si="395"/>
        <v>Low</v>
      </c>
      <c r="L1113" t="s">
        <v>2348</v>
      </c>
      <c r="M1113">
        <v>12000</v>
      </c>
      <c r="N1113" t="str">
        <f t="shared" si="396"/>
        <v>Medium</v>
      </c>
      <c r="O1113">
        <v>28133159</v>
      </c>
      <c r="P1113" t="str">
        <f t="shared" si="397"/>
        <v>Average</v>
      </c>
      <c r="Q1113" t="s">
        <v>242</v>
      </c>
      <c r="R1113" t="str">
        <f t="shared" si="398"/>
        <v>Adventure</v>
      </c>
      <c r="S1113">
        <f t="shared" si="399"/>
        <v>5</v>
      </c>
      <c r="T1113" t="s">
        <v>676</v>
      </c>
      <c r="U1113" t="s">
        <v>5845</v>
      </c>
      <c r="V1113">
        <v>30055</v>
      </c>
      <c r="W1113" t="str">
        <f t="shared" si="400"/>
        <v>Low</v>
      </c>
      <c r="X1113">
        <v>33822</v>
      </c>
      <c r="Y1113" t="str">
        <f t="shared" si="401"/>
        <v>Medium</v>
      </c>
      <c r="Z1113" t="s">
        <v>1498</v>
      </c>
      <c r="AA1113">
        <v>1</v>
      </c>
      <c r="AB1113" t="str">
        <f t="shared" si="402"/>
        <v>Solo Star Poster</v>
      </c>
      <c r="AC1113" t="s">
        <v>5846</v>
      </c>
      <c r="AD1113" t="s">
        <v>5847</v>
      </c>
      <c r="AE1113">
        <v>70</v>
      </c>
      <c r="AF1113" t="str">
        <f t="shared" si="403"/>
        <v>Very Low</v>
      </c>
      <c r="AG1113" t="s">
        <v>9</v>
      </c>
      <c r="AH1113" t="s">
        <v>10</v>
      </c>
      <c r="AI1113" t="s">
        <v>66</v>
      </c>
      <c r="AJ1113" t="str">
        <f t="shared" si="404"/>
        <v>Family</v>
      </c>
      <c r="AK1113">
        <v>50000000</v>
      </c>
      <c r="AL1113" t="str">
        <f t="shared" si="405"/>
        <v>Medium Budget</v>
      </c>
      <c r="AM1113">
        <v>2006</v>
      </c>
      <c r="AN1113">
        <f t="shared" si="406"/>
        <v>19</v>
      </c>
      <c r="AO1113" t="str">
        <f t="shared" si="407"/>
        <v>Old Classic</v>
      </c>
      <c r="AP1113">
        <v>11000</v>
      </c>
      <c r="AQ1113" t="str">
        <f t="shared" si="408"/>
        <v>Medium</v>
      </c>
      <c r="AR1113">
        <v>5.9</v>
      </c>
      <c r="AS1113" t="str">
        <f t="shared" si="409"/>
        <v>Below Average</v>
      </c>
      <c r="AT1113">
        <v>1.85</v>
      </c>
      <c r="AU1113" t="str">
        <f t="shared" si="410"/>
        <v>HDTV / Widescreen</v>
      </c>
      <c r="AV1113">
        <v>593</v>
      </c>
      <c r="AW1113" t="str">
        <f t="shared" si="411"/>
        <v>Very Low</v>
      </c>
    </row>
    <row r="1114" spans="1:49" x14ac:dyDescent="0.3">
      <c r="A1114" t="s">
        <v>0</v>
      </c>
      <c r="B1114" t="s">
        <v>5848</v>
      </c>
      <c r="C1114">
        <v>144</v>
      </c>
      <c r="D1114" t="str">
        <f t="shared" si="391"/>
        <v>Low</v>
      </c>
      <c r="E1114">
        <v>177</v>
      </c>
      <c r="F1114" t="str">
        <f t="shared" si="392"/>
        <v>2h 57m</v>
      </c>
      <c r="G1114" t="str">
        <f t="shared" si="393"/>
        <v>Long Movie</v>
      </c>
      <c r="H1114">
        <v>0</v>
      </c>
      <c r="I1114" t="str">
        <f t="shared" si="394"/>
        <v>Very Low</v>
      </c>
      <c r="J1114">
        <v>202</v>
      </c>
      <c r="K1114" t="str">
        <f t="shared" si="395"/>
        <v>Very Low</v>
      </c>
      <c r="L1114" t="s">
        <v>1246</v>
      </c>
      <c r="M1114">
        <v>913</v>
      </c>
      <c r="N1114" t="str">
        <f t="shared" si="396"/>
        <v>Low</v>
      </c>
      <c r="O1114">
        <v>27400000</v>
      </c>
      <c r="P1114" t="str">
        <f t="shared" si="397"/>
        <v>Average</v>
      </c>
      <c r="Q1114" t="s">
        <v>44</v>
      </c>
      <c r="R1114" t="str">
        <f t="shared" si="398"/>
        <v>Action</v>
      </c>
      <c r="S1114">
        <f t="shared" si="399"/>
        <v>3</v>
      </c>
      <c r="T1114" t="s">
        <v>2637</v>
      </c>
      <c r="U1114" t="s">
        <v>5849</v>
      </c>
      <c r="V1114">
        <v>97087</v>
      </c>
      <c r="W1114" t="str">
        <f t="shared" si="400"/>
        <v>Medium</v>
      </c>
      <c r="X1114">
        <v>2449</v>
      </c>
      <c r="Y1114" t="str">
        <f t="shared" si="401"/>
        <v>Low</v>
      </c>
      <c r="Z1114" t="s">
        <v>5850</v>
      </c>
      <c r="AA1114">
        <v>3</v>
      </c>
      <c r="AB1114" t="str">
        <f t="shared" si="402"/>
        <v>Duo/Trio Poster</v>
      </c>
      <c r="AC1114" t="s">
        <v>5851</v>
      </c>
      <c r="AD1114" t="s">
        <v>5852</v>
      </c>
      <c r="AE1114">
        <v>569</v>
      </c>
      <c r="AF1114" t="str">
        <f t="shared" si="403"/>
        <v>Low</v>
      </c>
      <c r="AG1114" t="s">
        <v>9</v>
      </c>
      <c r="AH1114" t="s">
        <v>10</v>
      </c>
      <c r="AI1114" t="s">
        <v>11</v>
      </c>
      <c r="AJ1114" t="str">
        <f t="shared" si="404"/>
        <v>Teen</v>
      </c>
      <c r="AK1114">
        <v>40000000</v>
      </c>
      <c r="AL1114" t="str">
        <f t="shared" si="405"/>
        <v>Medium Budget</v>
      </c>
      <c r="AM1114">
        <v>1984</v>
      </c>
      <c r="AN1114">
        <f t="shared" si="406"/>
        <v>41</v>
      </c>
      <c r="AO1114" t="str">
        <f t="shared" si="407"/>
        <v>Old Classic</v>
      </c>
      <c r="AP1114">
        <v>362</v>
      </c>
      <c r="AQ1114" t="str">
        <f t="shared" si="408"/>
        <v>Very Low</v>
      </c>
      <c r="AR1114">
        <v>6.6</v>
      </c>
      <c r="AS1114" t="str">
        <f t="shared" si="409"/>
        <v>Average</v>
      </c>
      <c r="AT1114">
        <v>2.35</v>
      </c>
      <c r="AU1114" t="str">
        <f t="shared" si="410"/>
        <v>Cinematic Widescreen</v>
      </c>
      <c r="AV1114">
        <v>11000</v>
      </c>
      <c r="AW1114" t="str">
        <f t="shared" si="411"/>
        <v>Medium</v>
      </c>
    </row>
    <row r="1115" spans="1:49" x14ac:dyDescent="0.3">
      <c r="A1115" t="s">
        <v>0</v>
      </c>
      <c r="B1115" t="s">
        <v>5853</v>
      </c>
      <c r="C1115">
        <v>156</v>
      </c>
      <c r="D1115" t="str">
        <f t="shared" si="391"/>
        <v>Low</v>
      </c>
      <c r="E1115">
        <v>133</v>
      </c>
      <c r="F1115" t="str">
        <f t="shared" si="392"/>
        <v>2h 13m</v>
      </c>
      <c r="G1115" t="str">
        <f t="shared" si="393"/>
        <v>Long Movie</v>
      </c>
      <c r="H1115">
        <v>278</v>
      </c>
      <c r="I1115" t="str">
        <f t="shared" si="394"/>
        <v>Very Low</v>
      </c>
      <c r="J1115">
        <v>107</v>
      </c>
      <c r="K1115" t="str">
        <f t="shared" si="395"/>
        <v>Very Low</v>
      </c>
      <c r="L1115" t="s">
        <v>5854</v>
      </c>
      <c r="M1115">
        <v>5000</v>
      </c>
      <c r="N1115" t="str">
        <f t="shared" si="396"/>
        <v>Low</v>
      </c>
      <c r="O1115">
        <v>24343673</v>
      </c>
      <c r="P1115" t="str">
        <f t="shared" si="397"/>
        <v>Average</v>
      </c>
      <c r="Q1115" t="s">
        <v>5855</v>
      </c>
      <c r="R1115" t="str">
        <f t="shared" si="398"/>
        <v>Drama</v>
      </c>
      <c r="S1115">
        <f t="shared" si="399"/>
        <v>4</v>
      </c>
      <c r="T1115" t="s">
        <v>1819</v>
      </c>
      <c r="U1115" t="s">
        <v>5856</v>
      </c>
      <c r="V1115">
        <v>91860</v>
      </c>
      <c r="W1115" t="str">
        <f t="shared" si="400"/>
        <v>Medium</v>
      </c>
      <c r="X1115">
        <v>5405</v>
      </c>
      <c r="Y1115" t="str">
        <f t="shared" si="401"/>
        <v>Low</v>
      </c>
      <c r="Z1115" t="s">
        <v>5857</v>
      </c>
      <c r="AA1115">
        <v>0</v>
      </c>
      <c r="AB1115" t="str">
        <f t="shared" si="402"/>
        <v>Symbolic Poster</v>
      </c>
      <c r="AC1115" t="s">
        <v>5858</v>
      </c>
      <c r="AD1115" t="s">
        <v>5859</v>
      </c>
      <c r="AE1115">
        <v>524</v>
      </c>
      <c r="AF1115" t="str">
        <f t="shared" si="403"/>
        <v>Low</v>
      </c>
      <c r="AG1115" t="s">
        <v>9</v>
      </c>
      <c r="AH1115" t="s">
        <v>10</v>
      </c>
      <c r="AI1115" t="s">
        <v>11</v>
      </c>
      <c r="AJ1115" t="str">
        <f t="shared" si="404"/>
        <v>Teen</v>
      </c>
      <c r="AK1115">
        <v>45000000</v>
      </c>
      <c r="AL1115" t="str">
        <f t="shared" si="405"/>
        <v>Medium Budget</v>
      </c>
      <c r="AM1115">
        <v>2007</v>
      </c>
      <c r="AN1115">
        <f t="shared" si="406"/>
        <v>18</v>
      </c>
      <c r="AO1115" t="str">
        <f t="shared" si="407"/>
        <v>Old Classic</v>
      </c>
      <c r="AP1115">
        <v>117</v>
      </c>
      <c r="AQ1115" t="str">
        <f t="shared" si="408"/>
        <v>Very Low</v>
      </c>
      <c r="AR1115">
        <v>7.4</v>
      </c>
      <c r="AS1115" t="str">
        <f t="shared" si="409"/>
        <v>Good</v>
      </c>
      <c r="AT1115">
        <v>2.35</v>
      </c>
      <c r="AU1115" t="str">
        <f t="shared" si="410"/>
        <v>Cinematic Widescreen</v>
      </c>
      <c r="AV1115">
        <v>14000</v>
      </c>
      <c r="AW1115" t="str">
        <f t="shared" si="411"/>
        <v>Medium</v>
      </c>
    </row>
    <row r="1116" spans="1:49" x14ac:dyDescent="0.3">
      <c r="A1116" t="s">
        <v>0</v>
      </c>
      <c r="B1116" t="s">
        <v>20</v>
      </c>
      <c r="C1116">
        <v>323</v>
      </c>
      <c r="D1116" t="str">
        <f t="shared" si="391"/>
        <v>Medium</v>
      </c>
      <c r="E1116">
        <v>119</v>
      </c>
      <c r="F1116" t="str">
        <f t="shared" si="392"/>
        <v>1h 59m</v>
      </c>
      <c r="G1116" t="str">
        <f t="shared" si="393"/>
        <v>Standard Movie</v>
      </c>
      <c r="H1116">
        <v>0</v>
      </c>
      <c r="I1116" t="str">
        <f t="shared" si="394"/>
        <v>Very Low</v>
      </c>
      <c r="J1116">
        <v>10000</v>
      </c>
      <c r="K1116" t="str">
        <f t="shared" si="395"/>
        <v>Low</v>
      </c>
      <c r="L1116" t="s">
        <v>184</v>
      </c>
      <c r="M1116">
        <v>29000</v>
      </c>
      <c r="N1116" t="str">
        <f t="shared" si="396"/>
        <v>Medium</v>
      </c>
      <c r="O1116">
        <v>22877808</v>
      </c>
      <c r="P1116" t="str">
        <f t="shared" si="397"/>
        <v>Average</v>
      </c>
      <c r="Q1116" t="s">
        <v>185</v>
      </c>
      <c r="R1116" t="str">
        <f t="shared" si="398"/>
        <v>Drama</v>
      </c>
      <c r="S1116">
        <f t="shared" si="399"/>
        <v>2</v>
      </c>
      <c r="T1116" t="s">
        <v>186</v>
      </c>
      <c r="U1116" t="s">
        <v>5860</v>
      </c>
      <c r="V1116">
        <v>152591</v>
      </c>
      <c r="W1116" t="str">
        <f t="shared" si="400"/>
        <v>Medium</v>
      </c>
      <c r="X1116">
        <v>53895</v>
      </c>
      <c r="Y1116" t="str">
        <f t="shared" si="401"/>
        <v>High</v>
      </c>
      <c r="Z1116" t="s">
        <v>5861</v>
      </c>
      <c r="AA1116">
        <v>0</v>
      </c>
      <c r="AB1116" t="str">
        <f t="shared" si="402"/>
        <v>Symbolic Poster</v>
      </c>
      <c r="AC1116" t="s">
        <v>5862</v>
      </c>
      <c r="AD1116" t="s">
        <v>5863</v>
      </c>
      <c r="AE1116">
        <v>414</v>
      </c>
      <c r="AF1116" t="str">
        <f t="shared" si="403"/>
        <v>Very Low</v>
      </c>
      <c r="AG1116" t="s">
        <v>9</v>
      </c>
      <c r="AH1116" t="s">
        <v>10</v>
      </c>
      <c r="AI1116" t="s">
        <v>556</v>
      </c>
      <c r="AJ1116" t="str">
        <f t="shared" si="404"/>
        <v>Adult</v>
      </c>
      <c r="AK1116">
        <v>35000000</v>
      </c>
      <c r="AL1116" t="str">
        <f t="shared" si="405"/>
        <v>Medium Budget</v>
      </c>
      <c r="AM1116">
        <v>2008</v>
      </c>
      <c r="AN1116">
        <f t="shared" si="406"/>
        <v>17</v>
      </c>
      <c r="AO1116" t="str">
        <f t="shared" si="407"/>
        <v>Old Classic</v>
      </c>
      <c r="AP1116">
        <v>14000</v>
      </c>
      <c r="AQ1116" t="str">
        <f t="shared" si="408"/>
        <v>Medium</v>
      </c>
      <c r="AR1116">
        <v>7.3</v>
      </c>
      <c r="AS1116" t="str">
        <f t="shared" si="409"/>
        <v>Good</v>
      </c>
      <c r="AT1116">
        <v>2.35</v>
      </c>
      <c r="AU1116" t="str">
        <f t="shared" si="410"/>
        <v>Cinematic Widescreen</v>
      </c>
      <c r="AV1116">
        <v>0</v>
      </c>
      <c r="AW1116" t="str">
        <f t="shared" si="411"/>
        <v>Very Low</v>
      </c>
    </row>
    <row r="1117" spans="1:49" x14ac:dyDescent="0.3">
      <c r="A1117" t="s">
        <v>0</v>
      </c>
      <c r="B1117" t="s">
        <v>1029</v>
      </c>
      <c r="C1117">
        <v>199</v>
      </c>
      <c r="D1117" t="str">
        <f t="shared" si="391"/>
        <v>Low</v>
      </c>
      <c r="E1117">
        <v>102</v>
      </c>
      <c r="F1117" t="str">
        <f t="shared" si="392"/>
        <v>1h 42m</v>
      </c>
      <c r="G1117" t="str">
        <f t="shared" si="393"/>
        <v>Standard Movie</v>
      </c>
      <c r="H1117">
        <v>503</v>
      </c>
      <c r="I1117" t="str">
        <f t="shared" si="394"/>
        <v>Very Low</v>
      </c>
      <c r="J1117">
        <v>795</v>
      </c>
      <c r="K1117" t="str">
        <f t="shared" si="395"/>
        <v>Very Low</v>
      </c>
      <c r="L1117" t="s">
        <v>3707</v>
      </c>
      <c r="M1117">
        <v>13000</v>
      </c>
      <c r="N1117" t="str">
        <f t="shared" si="396"/>
        <v>Medium</v>
      </c>
      <c r="O1117">
        <v>36883539</v>
      </c>
      <c r="P1117" t="str">
        <f t="shared" si="397"/>
        <v>Average</v>
      </c>
      <c r="Q1117" t="s">
        <v>435</v>
      </c>
      <c r="R1117" t="str">
        <f t="shared" si="398"/>
        <v>Action</v>
      </c>
      <c r="S1117">
        <f t="shared" si="399"/>
        <v>4</v>
      </c>
      <c r="T1117" t="s">
        <v>948</v>
      </c>
      <c r="U1117" t="s">
        <v>5864</v>
      </c>
      <c r="V1117">
        <v>112769</v>
      </c>
      <c r="W1117" t="str">
        <f t="shared" si="400"/>
        <v>Medium</v>
      </c>
      <c r="X1117">
        <v>15053</v>
      </c>
      <c r="Y1117" t="str">
        <f t="shared" si="401"/>
        <v>Medium</v>
      </c>
      <c r="Z1117" t="s">
        <v>2872</v>
      </c>
      <c r="AA1117">
        <v>2</v>
      </c>
      <c r="AB1117" t="str">
        <f t="shared" si="402"/>
        <v>Duo/Trio Poster</v>
      </c>
      <c r="AC1117" t="s">
        <v>5865</v>
      </c>
      <c r="AD1117" t="s">
        <v>5866</v>
      </c>
      <c r="AE1117">
        <v>305</v>
      </c>
      <c r="AF1117" t="str">
        <f t="shared" si="403"/>
        <v>Very Low</v>
      </c>
      <c r="AG1117" t="s">
        <v>9</v>
      </c>
      <c r="AH1117" t="s">
        <v>738</v>
      </c>
      <c r="AI1117" t="s">
        <v>11</v>
      </c>
      <c r="AJ1117" t="str">
        <f t="shared" si="404"/>
        <v>Teen</v>
      </c>
      <c r="AK1117">
        <v>52000000</v>
      </c>
      <c r="AL1117" t="str">
        <f t="shared" si="405"/>
        <v>Medium Budget</v>
      </c>
      <c r="AM1117">
        <v>2006</v>
      </c>
      <c r="AN1117">
        <f t="shared" si="406"/>
        <v>19</v>
      </c>
      <c r="AO1117" t="str">
        <f t="shared" si="407"/>
        <v>Old Classic</v>
      </c>
      <c r="AP1117">
        <v>929</v>
      </c>
      <c r="AQ1117" t="str">
        <f t="shared" si="408"/>
        <v>Very Low</v>
      </c>
      <c r="AR1117">
        <v>6.6</v>
      </c>
      <c r="AS1117" t="str">
        <f t="shared" si="409"/>
        <v>Average</v>
      </c>
      <c r="AT1117">
        <v>2.35</v>
      </c>
      <c r="AU1117" t="str">
        <f t="shared" si="410"/>
        <v>Cinematic Widescreen</v>
      </c>
      <c r="AV1117">
        <v>0</v>
      </c>
      <c r="AW1117" t="str">
        <f t="shared" si="411"/>
        <v>Very Low</v>
      </c>
    </row>
    <row r="1118" spans="1:49" x14ac:dyDescent="0.3">
      <c r="A1118" t="s">
        <v>0</v>
      </c>
      <c r="B1118" t="s">
        <v>5867</v>
      </c>
      <c r="C1118">
        <v>164</v>
      </c>
      <c r="D1118" t="str">
        <f t="shared" si="391"/>
        <v>Low</v>
      </c>
      <c r="E1118">
        <v>101</v>
      </c>
      <c r="F1118" t="str">
        <f t="shared" si="392"/>
        <v>1h 41m</v>
      </c>
      <c r="G1118" t="str">
        <f t="shared" si="393"/>
        <v>Standard Movie</v>
      </c>
      <c r="H1118">
        <v>326</v>
      </c>
      <c r="I1118" t="str">
        <f t="shared" si="394"/>
        <v>Very Low</v>
      </c>
      <c r="J1118">
        <v>510</v>
      </c>
      <c r="K1118" t="str">
        <f t="shared" si="395"/>
        <v>Very Low</v>
      </c>
      <c r="L1118" t="s">
        <v>3489</v>
      </c>
      <c r="M1118">
        <v>14000</v>
      </c>
      <c r="N1118" t="str">
        <f t="shared" si="396"/>
        <v>Medium</v>
      </c>
      <c r="O1118">
        <v>22531698</v>
      </c>
      <c r="P1118" t="str">
        <f t="shared" si="397"/>
        <v>Average</v>
      </c>
      <c r="Q1118" t="s">
        <v>198</v>
      </c>
      <c r="R1118" t="str">
        <f t="shared" si="398"/>
        <v>Action</v>
      </c>
      <c r="S1118">
        <f t="shared" si="399"/>
        <v>4</v>
      </c>
      <c r="T1118" t="s">
        <v>308</v>
      </c>
      <c r="U1118" t="s">
        <v>5868</v>
      </c>
      <c r="V1118">
        <v>81523</v>
      </c>
      <c r="W1118" t="str">
        <f t="shared" si="400"/>
        <v>Medium</v>
      </c>
      <c r="X1118">
        <v>15990</v>
      </c>
      <c r="Y1118" t="str">
        <f t="shared" si="401"/>
        <v>Medium</v>
      </c>
      <c r="Z1118" t="s">
        <v>5869</v>
      </c>
      <c r="AA1118">
        <v>0</v>
      </c>
      <c r="AB1118" t="str">
        <f t="shared" si="402"/>
        <v>Symbolic Poster</v>
      </c>
      <c r="AC1118" t="s">
        <v>5870</v>
      </c>
      <c r="AD1118" t="s">
        <v>5871</v>
      </c>
      <c r="AE1118">
        <v>214</v>
      </c>
      <c r="AF1118" t="str">
        <f t="shared" si="403"/>
        <v>Very Low</v>
      </c>
      <c r="AG1118" t="s">
        <v>9</v>
      </c>
      <c r="AH1118" t="s">
        <v>1436</v>
      </c>
      <c r="AI1118" t="s">
        <v>11</v>
      </c>
      <c r="AJ1118" t="str">
        <f t="shared" si="404"/>
        <v>Teen</v>
      </c>
      <c r="AK1118">
        <v>70000000</v>
      </c>
      <c r="AL1118" t="str">
        <f t="shared" si="405"/>
        <v>Medium Budget</v>
      </c>
      <c r="AM1118">
        <v>2008</v>
      </c>
      <c r="AN1118">
        <f t="shared" si="406"/>
        <v>17</v>
      </c>
      <c r="AO1118" t="str">
        <f t="shared" si="407"/>
        <v>Old Classic</v>
      </c>
      <c r="AP1118">
        <v>844</v>
      </c>
      <c r="AQ1118" t="str">
        <f t="shared" si="408"/>
        <v>Very Low</v>
      </c>
      <c r="AR1118">
        <v>5.6</v>
      </c>
      <c r="AS1118" t="str">
        <f t="shared" si="409"/>
        <v>Below Average</v>
      </c>
      <c r="AT1118">
        <v>2.35</v>
      </c>
      <c r="AU1118" t="str">
        <f t="shared" si="410"/>
        <v>Cinematic Widescreen</v>
      </c>
      <c r="AV1118">
        <v>0</v>
      </c>
      <c r="AW1118" t="str">
        <f t="shared" si="411"/>
        <v>Very Low</v>
      </c>
    </row>
    <row r="1119" spans="1:49" x14ac:dyDescent="0.3">
      <c r="A1119" t="s">
        <v>0</v>
      </c>
      <c r="B1119" t="s">
        <v>5872</v>
      </c>
      <c r="C1119">
        <v>39</v>
      </c>
      <c r="D1119" t="str">
        <f t="shared" si="391"/>
        <v>Very Low</v>
      </c>
      <c r="E1119">
        <v>91</v>
      </c>
      <c r="F1119" t="str">
        <f t="shared" si="392"/>
        <v>1h 31m</v>
      </c>
      <c r="G1119" t="str">
        <f t="shared" si="393"/>
        <v>Standard Movie</v>
      </c>
      <c r="H1119">
        <v>29</v>
      </c>
      <c r="I1119" t="str">
        <f t="shared" si="394"/>
        <v>Very Low</v>
      </c>
      <c r="J1119">
        <v>322</v>
      </c>
      <c r="K1119" t="str">
        <f t="shared" si="395"/>
        <v>Very Low</v>
      </c>
      <c r="L1119" t="s">
        <v>1319</v>
      </c>
      <c r="M1119">
        <v>2000</v>
      </c>
      <c r="N1119" t="str">
        <f t="shared" si="396"/>
        <v>Low</v>
      </c>
      <c r="O1119">
        <v>20400913</v>
      </c>
      <c r="P1119" t="str">
        <f t="shared" si="397"/>
        <v>Average</v>
      </c>
      <c r="Q1119" t="s">
        <v>3525</v>
      </c>
      <c r="R1119" t="str">
        <f t="shared" si="398"/>
        <v>Action</v>
      </c>
      <c r="S1119">
        <f t="shared" si="399"/>
        <v>5</v>
      </c>
      <c r="T1119" t="s">
        <v>5873</v>
      </c>
      <c r="U1119" t="s">
        <v>5874</v>
      </c>
      <c r="V1119">
        <v>15455</v>
      </c>
      <c r="W1119" t="str">
        <f t="shared" si="400"/>
        <v>Low</v>
      </c>
      <c r="X1119">
        <v>3855</v>
      </c>
      <c r="Y1119" t="str">
        <f t="shared" si="401"/>
        <v>Low</v>
      </c>
      <c r="Z1119" t="s">
        <v>3851</v>
      </c>
      <c r="AA1119">
        <v>1</v>
      </c>
      <c r="AB1119" t="str">
        <f t="shared" si="402"/>
        <v>Solo Star Poster</v>
      </c>
      <c r="AC1119" t="s">
        <v>5875</v>
      </c>
      <c r="AD1119" t="s">
        <v>5876</v>
      </c>
      <c r="AE1119">
        <v>80</v>
      </c>
      <c r="AF1119" t="str">
        <f t="shared" si="403"/>
        <v>Very Low</v>
      </c>
      <c r="AG1119" t="s">
        <v>9</v>
      </c>
      <c r="AH1119" t="s">
        <v>10</v>
      </c>
      <c r="AI1119" t="s">
        <v>556</v>
      </c>
      <c r="AJ1119" t="str">
        <f t="shared" si="404"/>
        <v>Adult</v>
      </c>
      <c r="AK1119">
        <v>45000000</v>
      </c>
      <c r="AL1119" t="str">
        <f t="shared" si="405"/>
        <v>Medium Budget</v>
      </c>
      <c r="AM1119">
        <v>1996</v>
      </c>
      <c r="AN1119">
        <f t="shared" si="406"/>
        <v>29</v>
      </c>
      <c r="AO1119" t="str">
        <f t="shared" si="407"/>
        <v>Old Classic</v>
      </c>
      <c r="AP1119">
        <v>461</v>
      </c>
      <c r="AQ1119" t="str">
        <f t="shared" si="408"/>
        <v>Very Low</v>
      </c>
      <c r="AR1119">
        <v>5.3</v>
      </c>
      <c r="AS1119" t="str">
        <f t="shared" si="409"/>
        <v>Below Average</v>
      </c>
      <c r="AT1119">
        <v>1.85</v>
      </c>
      <c r="AU1119" t="str">
        <f t="shared" si="410"/>
        <v>HDTV / Widescreen</v>
      </c>
      <c r="AV1119">
        <v>451</v>
      </c>
      <c r="AW1119" t="str">
        <f t="shared" si="411"/>
        <v>Very Low</v>
      </c>
    </row>
    <row r="1120" spans="1:49" x14ac:dyDescent="0.3">
      <c r="A1120" t="s">
        <v>0</v>
      </c>
      <c r="B1120" t="s">
        <v>4189</v>
      </c>
      <c r="C1120">
        <v>43</v>
      </c>
      <c r="D1120" t="str">
        <f t="shared" si="391"/>
        <v>Very Low</v>
      </c>
      <c r="E1120">
        <v>117</v>
      </c>
      <c r="F1120" t="str">
        <f t="shared" si="392"/>
        <v>1h 57m</v>
      </c>
      <c r="G1120" t="str">
        <f t="shared" si="393"/>
        <v>Standard Movie</v>
      </c>
      <c r="H1120">
        <v>11000</v>
      </c>
      <c r="I1120" t="str">
        <f t="shared" si="394"/>
        <v>Medium</v>
      </c>
      <c r="J1120">
        <v>451</v>
      </c>
      <c r="K1120" t="str">
        <f t="shared" si="395"/>
        <v>Very Low</v>
      </c>
      <c r="L1120" t="s">
        <v>5547</v>
      </c>
      <c r="M1120">
        <v>905</v>
      </c>
      <c r="N1120" t="str">
        <f t="shared" si="396"/>
        <v>Low</v>
      </c>
      <c r="O1120">
        <v>20101861</v>
      </c>
      <c r="P1120" t="str">
        <f t="shared" si="397"/>
        <v>Average</v>
      </c>
      <c r="Q1120" t="s">
        <v>2440</v>
      </c>
      <c r="R1120" t="str">
        <f t="shared" si="398"/>
        <v>Comedy</v>
      </c>
      <c r="S1120">
        <f t="shared" si="399"/>
        <v>3</v>
      </c>
      <c r="T1120" t="s">
        <v>5877</v>
      </c>
      <c r="U1120" t="s">
        <v>5878</v>
      </c>
      <c r="V1120">
        <v>24757</v>
      </c>
      <c r="W1120" t="str">
        <f t="shared" si="400"/>
        <v>Low</v>
      </c>
      <c r="X1120">
        <v>2348</v>
      </c>
      <c r="Y1120" t="str">
        <f t="shared" si="401"/>
        <v>Low</v>
      </c>
      <c r="Z1120" t="s">
        <v>5879</v>
      </c>
      <c r="AA1120">
        <v>0</v>
      </c>
      <c r="AB1120" t="str">
        <f t="shared" si="402"/>
        <v>Symbolic Poster</v>
      </c>
      <c r="AC1120" t="s">
        <v>5880</v>
      </c>
      <c r="AD1120" t="s">
        <v>5881</v>
      </c>
      <c r="AE1120">
        <v>81</v>
      </c>
      <c r="AF1120" t="str">
        <f t="shared" si="403"/>
        <v>Very Low</v>
      </c>
      <c r="AG1120" t="s">
        <v>9</v>
      </c>
      <c r="AH1120" t="s">
        <v>10</v>
      </c>
      <c r="AI1120" t="s">
        <v>11</v>
      </c>
      <c r="AJ1120" t="str">
        <f t="shared" si="404"/>
        <v>Teen</v>
      </c>
      <c r="AK1120">
        <v>45000000</v>
      </c>
      <c r="AL1120" t="str">
        <f t="shared" si="405"/>
        <v>Medium Budget</v>
      </c>
      <c r="AM1120">
        <v>1996</v>
      </c>
      <c r="AN1120">
        <f t="shared" si="406"/>
        <v>29</v>
      </c>
      <c r="AO1120" t="str">
        <f t="shared" si="407"/>
        <v>Old Classic</v>
      </c>
      <c r="AP1120">
        <v>484</v>
      </c>
      <c r="AQ1120" t="str">
        <f t="shared" si="408"/>
        <v>Very Low</v>
      </c>
      <c r="AR1120">
        <v>6</v>
      </c>
      <c r="AS1120" t="str">
        <f t="shared" si="409"/>
        <v>Average</v>
      </c>
      <c r="AT1120">
        <v>2.35</v>
      </c>
      <c r="AU1120" t="str">
        <f t="shared" si="410"/>
        <v>Cinematic Widescreen</v>
      </c>
      <c r="AV1120">
        <v>0</v>
      </c>
      <c r="AW1120" t="str">
        <f t="shared" si="411"/>
        <v>Very Low</v>
      </c>
    </row>
    <row r="1121" spans="1:49" x14ac:dyDescent="0.3">
      <c r="A1121" t="s">
        <v>0</v>
      </c>
      <c r="B1121" t="s">
        <v>5882</v>
      </c>
      <c r="C1121">
        <v>82</v>
      </c>
      <c r="D1121" t="str">
        <f t="shared" si="391"/>
        <v>Low</v>
      </c>
      <c r="E1121">
        <v>86</v>
      </c>
      <c r="F1121" t="str">
        <f t="shared" si="392"/>
        <v>1h 26m</v>
      </c>
      <c r="G1121" t="str">
        <f t="shared" si="393"/>
        <v>Featurette</v>
      </c>
      <c r="H1121">
        <v>13</v>
      </c>
      <c r="I1121" t="str">
        <f t="shared" si="394"/>
        <v>Very Low</v>
      </c>
      <c r="J1121">
        <v>553</v>
      </c>
      <c r="K1121" t="str">
        <f t="shared" si="395"/>
        <v>Very Low</v>
      </c>
      <c r="L1121" t="s">
        <v>5883</v>
      </c>
      <c r="M1121">
        <v>1000</v>
      </c>
      <c r="N1121" t="str">
        <f t="shared" si="396"/>
        <v>Low</v>
      </c>
      <c r="O1121">
        <v>25200412</v>
      </c>
      <c r="P1121" t="str">
        <f t="shared" si="397"/>
        <v>Average</v>
      </c>
      <c r="Q1121" t="s">
        <v>5884</v>
      </c>
      <c r="R1121" t="str">
        <f t="shared" si="398"/>
        <v>Adventure</v>
      </c>
      <c r="S1121">
        <f t="shared" si="399"/>
        <v>5</v>
      </c>
      <c r="T1121" t="s">
        <v>5885</v>
      </c>
      <c r="U1121" t="s">
        <v>5886</v>
      </c>
      <c r="V1121">
        <v>16580</v>
      </c>
      <c r="W1121" t="str">
        <f t="shared" si="400"/>
        <v>Low</v>
      </c>
      <c r="X1121">
        <v>3423</v>
      </c>
      <c r="Y1121" t="str">
        <f t="shared" si="401"/>
        <v>Low</v>
      </c>
      <c r="Z1121" t="s">
        <v>2911</v>
      </c>
      <c r="AA1121">
        <v>3</v>
      </c>
      <c r="AB1121" t="str">
        <f t="shared" si="402"/>
        <v>Duo/Trio Poster</v>
      </c>
      <c r="AC1121" t="s">
        <v>5887</v>
      </c>
      <c r="AD1121" t="s">
        <v>5888</v>
      </c>
      <c r="AE1121">
        <v>55</v>
      </c>
      <c r="AF1121" t="str">
        <f t="shared" si="403"/>
        <v>Very Low</v>
      </c>
      <c r="AG1121" t="s">
        <v>9</v>
      </c>
      <c r="AH1121" t="s">
        <v>10</v>
      </c>
      <c r="AI1121" t="s">
        <v>66</v>
      </c>
      <c r="AJ1121" t="str">
        <f t="shared" si="404"/>
        <v>Family</v>
      </c>
      <c r="AK1121">
        <v>45000000</v>
      </c>
      <c r="AL1121" t="str">
        <f t="shared" si="405"/>
        <v>Medium Budget</v>
      </c>
      <c r="AM1121">
        <v>2009</v>
      </c>
      <c r="AN1121">
        <f t="shared" si="406"/>
        <v>16</v>
      </c>
      <c r="AO1121" t="str">
        <f t="shared" si="407"/>
        <v>Old Classic</v>
      </c>
      <c r="AP1121">
        <v>701</v>
      </c>
      <c r="AQ1121" t="str">
        <f t="shared" si="408"/>
        <v>Very Low</v>
      </c>
      <c r="AR1121">
        <v>5.4</v>
      </c>
      <c r="AS1121" t="str">
        <f t="shared" si="409"/>
        <v>Below Average</v>
      </c>
      <c r="AT1121">
        <v>1.85</v>
      </c>
      <c r="AU1121" t="str">
        <f t="shared" si="410"/>
        <v>HDTV / Widescreen</v>
      </c>
      <c r="AV1121">
        <v>916</v>
      </c>
      <c r="AW1121" t="str">
        <f t="shared" si="411"/>
        <v>Very Low</v>
      </c>
    </row>
    <row r="1122" spans="1:49" x14ac:dyDescent="0.3">
      <c r="A1122" t="s">
        <v>0</v>
      </c>
      <c r="B1122" t="s">
        <v>5889</v>
      </c>
      <c r="C1122">
        <v>150</v>
      </c>
      <c r="D1122" t="str">
        <f t="shared" si="391"/>
        <v>Low</v>
      </c>
      <c r="E1122">
        <v>124</v>
      </c>
      <c r="F1122" t="str">
        <f t="shared" si="392"/>
        <v>2h 4m</v>
      </c>
      <c r="G1122" t="str">
        <f t="shared" si="393"/>
        <v>Long Movie</v>
      </c>
      <c r="H1122">
        <v>0</v>
      </c>
      <c r="I1122" t="str">
        <f t="shared" si="394"/>
        <v>Very Low</v>
      </c>
      <c r="J1122">
        <v>19</v>
      </c>
      <c r="K1122" t="str">
        <f t="shared" si="395"/>
        <v>Very Low</v>
      </c>
      <c r="L1122" t="s">
        <v>5890</v>
      </c>
      <c r="M1122">
        <v>723</v>
      </c>
      <c r="N1122" t="str">
        <f t="shared" si="396"/>
        <v>Low</v>
      </c>
      <c r="O1122">
        <v>19719930</v>
      </c>
      <c r="P1122" t="str">
        <f t="shared" si="397"/>
        <v>Average</v>
      </c>
      <c r="Q1122" t="s">
        <v>2113</v>
      </c>
      <c r="R1122" t="str">
        <f t="shared" si="398"/>
        <v>Crime</v>
      </c>
      <c r="S1122">
        <f t="shared" si="399"/>
        <v>4</v>
      </c>
      <c r="T1122" t="s">
        <v>5891</v>
      </c>
      <c r="U1122" t="s">
        <v>5892</v>
      </c>
      <c r="V1122">
        <v>42621</v>
      </c>
      <c r="W1122" t="str">
        <f t="shared" si="400"/>
        <v>Low</v>
      </c>
      <c r="X1122">
        <v>793</v>
      </c>
      <c r="Y1122" t="str">
        <f t="shared" si="401"/>
        <v>Very Low</v>
      </c>
      <c r="Z1122" t="s">
        <v>5893</v>
      </c>
      <c r="AA1122">
        <v>0</v>
      </c>
      <c r="AB1122" t="str">
        <f t="shared" si="402"/>
        <v>Symbolic Poster</v>
      </c>
      <c r="AC1122" t="s">
        <v>5894</v>
      </c>
      <c r="AD1122" t="s">
        <v>5895</v>
      </c>
      <c r="AE1122">
        <v>531</v>
      </c>
      <c r="AF1122" t="str">
        <f t="shared" si="403"/>
        <v>Low</v>
      </c>
      <c r="AG1122" t="s">
        <v>9</v>
      </c>
      <c r="AH1122" t="s">
        <v>10</v>
      </c>
      <c r="AI1122" t="s">
        <v>556</v>
      </c>
      <c r="AJ1122" t="str">
        <f t="shared" si="404"/>
        <v>Adult</v>
      </c>
      <c r="AK1122">
        <v>45000000</v>
      </c>
      <c r="AL1122" t="str">
        <f t="shared" si="405"/>
        <v>Medium Budget</v>
      </c>
      <c r="AM1122">
        <v>2001</v>
      </c>
      <c r="AN1122">
        <f t="shared" si="406"/>
        <v>24</v>
      </c>
      <c r="AO1122" t="str">
        <f t="shared" si="407"/>
        <v>Old Classic</v>
      </c>
      <c r="AP1122">
        <v>44</v>
      </c>
      <c r="AQ1122" t="str">
        <f t="shared" si="408"/>
        <v>Very Low</v>
      </c>
      <c r="AR1122">
        <v>6.8</v>
      </c>
      <c r="AS1122" t="str">
        <f t="shared" si="409"/>
        <v>Average</v>
      </c>
      <c r="AT1122">
        <v>2.35</v>
      </c>
      <c r="AU1122" t="str">
        <f t="shared" si="410"/>
        <v>Cinematic Widescreen</v>
      </c>
      <c r="AV1122">
        <v>0</v>
      </c>
      <c r="AW1122" t="str">
        <f t="shared" si="411"/>
        <v>Very Low</v>
      </c>
    </row>
    <row r="1123" spans="1:49" x14ac:dyDescent="0.3">
      <c r="A1123" t="s">
        <v>0</v>
      </c>
      <c r="B1123" t="s">
        <v>5896</v>
      </c>
      <c r="C1123">
        <v>168</v>
      </c>
      <c r="D1123" t="str">
        <f t="shared" si="391"/>
        <v>Low</v>
      </c>
      <c r="E1123">
        <v>134</v>
      </c>
      <c r="F1123" t="str">
        <f t="shared" si="392"/>
        <v>2h 14m</v>
      </c>
      <c r="G1123" t="str">
        <f t="shared" si="393"/>
        <v>Long Movie</v>
      </c>
      <c r="H1123">
        <v>38</v>
      </c>
      <c r="I1123" t="str">
        <f t="shared" si="394"/>
        <v>Very Low</v>
      </c>
      <c r="J1123">
        <v>2000</v>
      </c>
      <c r="K1123" t="str">
        <f t="shared" si="395"/>
        <v>Low</v>
      </c>
      <c r="L1123" t="s">
        <v>1220</v>
      </c>
      <c r="M1123">
        <v>11000</v>
      </c>
      <c r="N1123" t="str">
        <f t="shared" si="396"/>
        <v>Medium</v>
      </c>
      <c r="O1123">
        <v>19377727</v>
      </c>
      <c r="P1123" t="str">
        <f t="shared" si="397"/>
        <v>Average</v>
      </c>
      <c r="Q1123" t="s">
        <v>5897</v>
      </c>
      <c r="R1123" t="str">
        <f t="shared" si="398"/>
        <v>Comedy</v>
      </c>
      <c r="S1123">
        <f t="shared" si="399"/>
        <v>2</v>
      </c>
      <c r="T1123" t="s">
        <v>1927</v>
      </c>
      <c r="U1123" t="s">
        <v>5898</v>
      </c>
      <c r="V1123">
        <v>35140</v>
      </c>
      <c r="W1123" t="str">
        <f t="shared" si="400"/>
        <v>Low</v>
      </c>
      <c r="X1123">
        <v>24351</v>
      </c>
      <c r="Y1123" t="str">
        <f t="shared" si="401"/>
        <v>Medium</v>
      </c>
      <c r="Z1123" t="s">
        <v>873</v>
      </c>
      <c r="AA1123">
        <v>3</v>
      </c>
      <c r="AB1123" t="str">
        <f t="shared" si="402"/>
        <v>Duo/Trio Poster</v>
      </c>
      <c r="AC1123" t="s">
        <v>5899</v>
      </c>
      <c r="AD1123" t="s">
        <v>5900</v>
      </c>
      <c r="AE1123">
        <v>409</v>
      </c>
      <c r="AF1123" t="str">
        <f t="shared" si="403"/>
        <v>Very Low</v>
      </c>
      <c r="AG1123" t="s">
        <v>9</v>
      </c>
      <c r="AH1123" t="s">
        <v>10</v>
      </c>
      <c r="AI1123" t="s">
        <v>11</v>
      </c>
      <c r="AJ1123" t="str">
        <f t="shared" si="404"/>
        <v>Teen</v>
      </c>
      <c r="AK1123">
        <v>45000000</v>
      </c>
      <c r="AL1123" t="str">
        <f t="shared" si="405"/>
        <v>Medium Budget</v>
      </c>
      <c r="AM1123">
        <v>2005</v>
      </c>
      <c r="AN1123">
        <f t="shared" si="406"/>
        <v>20</v>
      </c>
      <c r="AO1123" t="str">
        <f t="shared" si="407"/>
        <v>Old Classic</v>
      </c>
      <c r="AP1123">
        <v>8000</v>
      </c>
      <c r="AQ1123" t="str">
        <f t="shared" si="408"/>
        <v>Low</v>
      </c>
      <c r="AR1123">
        <v>6.4</v>
      </c>
      <c r="AS1123" t="str">
        <f t="shared" si="409"/>
        <v>Average</v>
      </c>
      <c r="AT1123">
        <v>2.35</v>
      </c>
      <c r="AU1123" t="str">
        <f t="shared" si="410"/>
        <v>Cinematic Widescreen</v>
      </c>
      <c r="AV1123">
        <v>0</v>
      </c>
      <c r="AW1123" t="str">
        <f t="shared" si="411"/>
        <v>Very Low</v>
      </c>
    </row>
    <row r="1124" spans="1:49" x14ac:dyDescent="0.3">
      <c r="A1124" t="s">
        <v>0</v>
      </c>
      <c r="B1124" t="s">
        <v>2453</v>
      </c>
      <c r="C1124">
        <v>432</v>
      </c>
      <c r="D1124" t="str">
        <f t="shared" si="391"/>
        <v>Medium</v>
      </c>
      <c r="E1124">
        <v>95</v>
      </c>
      <c r="F1124" t="str">
        <f t="shared" si="392"/>
        <v>1h 35m</v>
      </c>
      <c r="G1124" t="str">
        <f t="shared" si="393"/>
        <v>Standard Movie</v>
      </c>
      <c r="H1124">
        <v>38</v>
      </c>
      <c r="I1124" t="str">
        <f t="shared" si="394"/>
        <v>Very Low</v>
      </c>
      <c r="J1124">
        <v>20</v>
      </c>
      <c r="K1124" t="str">
        <f t="shared" si="395"/>
        <v>Very Low</v>
      </c>
      <c r="L1124" t="s">
        <v>2454</v>
      </c>
      <c r="M1124">
        <v>409</v>
      </c>
      <c r="N1124" t="str">
        <f t="shared" si="396"/>
        <v>Low</v>
      </c>
      <c r="O1124">
        <v>13401683</v>
      </c>
      <c r="P1124" t="str">
        <f t="shared" si="397"/>
        <v>Average</v>
      </c>
      <c r="Q1124" t="s">
        <v>618</v>
      </c>
      <c r="R1124" t="str">
        <f t="shared" si="398"/>
        <v>Action</v>
      </c>
      <c r="S1124">
        <f t="shared" si="399"/>
        <v>2</v>
      </c>
      <c r="T1124" t="s">
        <v>2455</v>
      </c>
      <c r="U1124" t="s">
        <v>2456</v>
      </c>
      <c r="V1124">
        <v>203461</v>
      </c>
      <c r="W1124" t="str">
        <f t="shared" si="400"/>
        <v>High</v>
      </c>
      <c r="X1124">
        <v>578</v>
      </c>
      <c r="Y1124" t="str">
        <f t="shared" si="401"/>
        <v>Very Low</v>
      </c>
      <c r="Z1124" t="s">
        <v>2457</v>
      </c>
      <c r="AA1124">
        <v>0</v>
      </c>
      <c r="AB1124" t="str">
        <f t="shared" si="402"/>
        <v>Symbolic Poster</v>
      </c>
      <c r="AC1124" t="s">
        <v>2458</v>
      </c>
      <c r="AD1124" t="s">
        <v>2459</v>
      </c>
      <c r="AE1124">
        <v>588</v>
      </c>
      <c r="AF1124" t="str">
        <f t="shared" si="403"/>
        <v>Low</v>
      </c>
      <c r="AG1124" t="s">
        <v>9</v>
      </c>
      <c r="AH1124" t="s">
        <v>28</v>
      </c>
      <c r="AI1124" t="s">
        <v>556</v>
      </c>
      <c r="AJ1124" t="str">
        <f t="shared" si="404"/>
        <v>Adult</v>
      </c>
      <c r="AK1124">
        <v>35000000</v>
      </c>
      <c r="AL1124" t="str">
        <f t="shared" si="405"/>
        <v>Medium Budget</v>
      </c>
      <c r="AM1124">
        <v>2012</v>
      </c>
      <c r="AN1124">
        <f t="shared" si="406"/>
        <v>13</v>
      </c>
      <c r="AO1124" t="str">
        <f t="shared" si="407"/>
        <v>Modern Classic</v>
      </c>
      <c r="AP1124">
        <v>107</v>
      </c>
      <c r="AQ1124" t="str">
        <f t="shared" si="408"/>
        <v>Very Low</v>
      </c>
      <c r="AR1124">
        <v>7.1</v>
      </c>
      <c r="AS1124" t="str">
        <f t="shared" si="409"/>
        <v>Good</v>
      </c>
      <c r="AT1124">
        <v>2.35</v>
      </c>
      <c r="AU1124" t="str">
        <f t="shared" si="410"/>
        <v>Cinematic Widescreen</v>
      </c>
      <c r="AV1124">
        <v>46000</v>
      </c>
      <c r="AW1124" t="str">
        <f t="shared" si="411"/>
        <v>Medium</v>
      </c>
    </row>
    <row r="1125" spans="1:49" x14ac:dyDescent="0.3">
      <c r="A1125" t="s">
        <v>0</v>
      </c>
      <c r="B1125" t="s">
        <v>5901</v>
      </c>
      <c r="C1125">
        <v>60</v>
      </c>
      <c r="D1125" t="str">
        <f t="shared" si="391"/>
        <v>Low</v>
      </c>
      <c r="E1125">
        <v>100</v>
      </c>
      <c r="F1125" t="str">
        <f t="shared" si="392"/>
        <v>1h 40m</v>
      </c>
      <c r="G1125" t="str">
        <f t="shared" si="393"/>
        <v>Standard Movie</v>
      </c>
      <c r="H1125">
        <v>23</v>
      </c>
      <c r="I1125" t="str">
        <f t="shared" si="394"/>
        <v>Very Low</v>
      </c>
      <c r="J1125">
        <v>579</v>
      </c>
      <c r="K1125" t="str">
        <f t="shared" si="395"/>
        <v>Very Low</v>
      </c>
      <c r="L1125" t="s">
        <v>4177</v>
      </c>
      <c r="M1125">
        <v>1000</v>
      </c>
      <c r="N1125" t="str">
        <f t="shared" si="396"/>
        <v>Low</v>
      </c>
      <c r="O1125">
        <v>17300889</v>
      </c>
      <c r="P1125" t="str">
        <f t="shared" si="397"/>
        <v>Average</v>
      </c>
      <c r="Q1125" t="s">
        <v>2378</v>
      </c>
      <c r="R1125" t="str">
        <f t="shared" si="398"/>
        <v>Action</v>
      </c>
      <c r="S1125">
        <f t="shared" si="399"/>
        <v>4</v>
      </c>
      <c r="T1125" t="s">
        <v>558</v>
      </c>
      <c r="U1125" t="s">
        <v>5902</v>
      </c>
      <c r="V1125">
        <v>27648</v>
      </c>
      <c r="W1125" t="str">
        <f t="shared" si="400"/>
        <v>Low</v>
      </c>
      <c r="X1125">
        <v>3855</v>
      </c>
      <c r="Y1125" t="str">
        <f t="shared" si="401"/>
        <v>Low</v>
      </c>
      <c r="Z1125" t="s">
        <v>5903</v>
      </c>
      <c r="AA1125">
        <v>0</v>
      </c>
      <c r="AB1125" t="str">
        <f t="shared" si="402"/>
        <v>Symbolic Poster</v>
      </c>
      <c r="AC1125" t="s">
        <v>5904</v>
      </c>
      <c r="AD1125" t="s">
        <v>5905</v>
      </c>
      <c r="AE1125">
        <v>148</v>
      </c>
      <c r="AF1125" t="str">
        <f t="shared" si="403"/>
        <v>Very Low</v>
      </c>
      <c r="AG1125" t="s">
        <v>9</v>
      </c>
      <c r="AH1125" t="s">
        <v>341</v>
      </c>
      <c r="AI1125" t="s">
        <v>66</v>
      </c>
      <c r="AJ1125" t="str">
        <f t="shared" si="404"/>
        <v>Family</v>
      </c>
      <c r="AK1125">
        <v>45000000</v>
      </c>
      <c r="AL1125" t="str">
        <f t="shared" si="405"/>
        <v>Medium Budget</v>
      </c>
      <c r="AM1125">
        <v>1996</v>
      </c>
      <c r="AN1125">
        <f t="shared" si="406"/>
        <v>29</v>
      </c>
      <c r="AO1125" t="str">
        <f t="shared" si="407"/>
        <v>Old Classic</v>
      </c>
      <c r="AP1125">
        <v>642</v>
      </c>
      <c r="AQ1125" t="str">
        <f t="shared" si="408"/>
        <v>Very Low</v>
      </c>
      <c r="AR1125">
        <v>4.9000000000000004</v>
      </c>
      <c r="AS1125" t="str">
        <f t="shared" si="409"/>
        <v>Poor</v>
      </c>
      <c r="AT1125">
        <v>2.35</v>
      </c>
      <c r="AU1125" t="str">
        <f t="shared" si="410"/>
        <v>Cinematic Widescreen</v>
      </c>
      <c r="AV1125">
        <v>0</v>
      </c>
      <c r="AW1125" t="str">
        <f t="shared" si="411"/>
        <v>Very Low</v>
      </c>
    </row>
    <row r="1126" spans="1:49" x14ac:dyDescent="0.3">
      <c r="A1126" t="s">
        <v>0</v>
      </c>
      <c r="B1126" t="s">
        <v>5906</v>
      </c>
      <c r="C1126">
        <v>85</v>
      </c>
      <c r="D1126" t="str">
        <f t="shared" si="391"/>
        <v>Low</v>
      </c>
      <c r="E1126">
        <v>220</v>
      </c>
      <c r="F1126" t="str">
        <f t="shared" si="392"/>
        <v>3h 40m</v>
      </c>
      <c r="G1126" t="str">
        <f t="shared" si="393"/>
        <v>Epic</v>
      </c>
      <c r="H1126">
        <v>0</v>
      </c>
      <c r="I1126" t="str">
        <f t="shared" si="394"/>
        <v>Very Low</v>
      </c>
      <c r="J1126">
        <v>820</v>
      </c>
      <c r="K1126" t="str">
        <f t="shared" si="395"/>
        <v>Very Low</v>
      </c>
      <c r="L1126" t="s">
        <v>5907</v>
      </c>
      <c r="M1126">
        <v>13000</v>
      </c>
      <c r="N1126" t="str">
        <f t="shared" si="396"/>
        <v>Medium</v>
      </c>
      <c r="O1126">
        <v>15527125</v>
      </c>
      <c r="P1126" t="str">
        <f t="shared" si="397"/>
        <v>Average</v>
      </c>
      <c r="Q1126" t="s">
        <v>4013</v>
      </c>
      <c r="R1126" t="str">
        <f t="shared" si="398"/>
        <v>Drama</v>
      </c>
      <c r="S1126">
        <f t="shared" si="399"/>
        <v>3</v>
      </c>
      <c r="T1126" t="s">
        <v>1128</v>
      </c>
      <c r="U1126" t="s">
        <v>5908</v>
      </c>
      <c r="V1126">
        <v>11388</v>
      </c>
      <c r="W1126" t="str">
        <f t="shared" si="400"/>
        <v>Low</v>
      </c>
      <c r="X1126">
        <v>15006</v>
      </c>
      <c r="Y1126" t="str">
        <f t="shared" si="401"/>
        <v>Medium</v>
      </c>
      <c r="Z1126" t="s">
        <v>1017</v>
      </c>
      <c r="AA1126">
        <v>2</v>
      </c>
      <c r="AB1126" t="str">
        <f t="shared" si="402"/>
        <v>Duo/Trio Poster</v>
      </c>
      <c r="AC1126" t="s">
        <v>5909</v>
      </c>
      <c r="AD1126" t="s">
        <v>5910</v>
      </c>
      <c r="AE1126">
        <v>183</v>
      </c>
      <c r="AF1126" t="str">
        <f t="shared" si="403"/>
        <v>Very Low</v>
      </c>
      <c r="AG1126" t="s">
        <v>9</v>
      </c>
      <c r="AH1126" t="s">
        <v>10</v>
      </c>
      <c r="AI1126" t="s">
        <v>11</v>
      </c>
      <c r="AJ1126" t="str">
        <f t="shared" si="404"/>
        <v>Teen</v>
      </c>
      <c r="AK1126">
        <v>57000000</v>
      </c>
      <c r="AL1126" t="str">
        <f t="shared" si="405"/>
        <v>Medium Budget</v>
      </c>
      <c r="AM1126">
        <v>2000</v>
      </c>
      <c r="AN1126">
        <f t="shared" si="406"/>
        <v>25</v>
      </c>
      <c r="AO1126" t="str">
        <f t="shared" si="407"/>
        <v>Old Classic</v>
      </c>
      <c r="AP1126">
        <v>861</v>
      </c>
      <c r="AQ1126" t="str">
        <f t="shared" si="408"/>
        <v>Very Low</v>
      </c>
      <c r="AR1126">
        <v>5.8</v>
      </c>
      <c r="AS1126" t="str">
        <f t="shared" si="409"/>
        <v>Below Average</v>
      </c>
      <c r="AT1126">
        <v>2.35</v>
      </c>
      <c r="AU1126" t="str">
        <f t="shared" si="410"/>
        <v>Cinematic Widescreen</v>
      </c>
      <c r="AV1126">
        <v>652</v>
      </c>
      <c r="AW1126" t="str">
        <f t="shared" si="411"/>
        <v>Very Low</v>
      </c>
    </row>
    <row r="1127" spans="1:49" x14ac:dyDescent="0.3">
      <c r="A1127" t="s">
        <v>718</v>
      </c>
      <c r="B1127" t="s">
        <v>731</v>
      </c>
      <c r="C1127">
        <v>83</v>
      </c>
      <c r="D1127" t="str">
        <f t="shared" si="391"/>
        <v>Low</v>
      </c>
      <c r="E1127">
        <v>212</v>
      </c>
      <c r="F1127" t="str">
        <f t="shared" si="392"/>
        <v>3h 32m</v>
      </c>
      <c r="G1127" t="str">
        <f t="shared" si="393"/>
        <v>Epic</v>
      </c>
      <c r="H1127">
        <v>0</v>
      </c>
      <c r="I1127" t="str">
        <f t="shared" si="394"/>
        <v>Very Low</v>
      </c>
      <c r="J1127">
        <v>805</v>
      </c>
      <c r="K1127" t="str">
        <f t="shared" si="395"/>
        <v>Very Low</v>
      </c>
      <c r="L1127" t="s">
        <v>2369</v>
      </c>
      <c r="M1127">
        <v>12000</v>
      </c>
      <c r="N1127" t="str">
        <f t="shared" si="396"/>
        <v>Medium</v>
      </c>
      <c r="O1127">
        <v>13560960</v>
      </c>
      <c r="P1127" t="str">
        <f t="shared" si="397"/>
        <v>Average</v>
      </c>
      <c r="Q1127" t="s">
        <v>5911</v>
      </c>
      <c r="R1127" t="str">
        <f t="shared" si="398"/>
        <v>Biography</v>
      </c>
      <c r="S1127">
        <f t="shared" si="399"/>
        <v>3</v>
      </c>
      <c r="T1127" t="s">
        <v>733</v>
      </c>
      <c r="U1127" t="s">
        <v>5912</v>
      </c>
      <c r="V1127">
        <v>23996</v>
      </c>
      <c r="W1127" t="str">
        <f t="shared" si="400"/>
        <v>Low</v>
      </c>
      <c r="X1127">
        <v>21130</v>
      </c>
      <c r="Y1127" t="str">
        <f t="shared" si="401"/>
        <v>Medium</v>
      </c>
      <c r="Z1127" t="s">
        <v>2289</v>
      </c>
      <c r="AA1127">
        <v>0</v>
      </c>
      <c r="AB1127" t="str">
        <f t="shared" si="402"/>
        <v>Symbolic Poster</v>
      </c>
      <c r="AC1127" t="s">
        <v>5913</v>
      </c>
      <c r="AD1127" t="s">
        <v>5914</v>
      </c>
      <c r="AE1127">
        <v>161</v>
      </c>
      <c r="AF1127" t="str">
        <f t="shared" si="403"/>
        <v>Very Low</v>
      </c>
      <c r="AG1127" t="s">
        <v>9</v>
      </c>
      <c r="AH1127" t="s">
        <v>10</v>
      </c>
      <c r="AI1127" t="s">
        <v>556</v>
      </c>
      <c r="AJ1127" t="str">
        <f t="shared" si="404"/>
        <v>Adult</v>
      </c>
      <c r="AK1127">
        <v>50000000</v>
      </c>
      <c r="AL1127" t="str">
        <f t="shared" si="405"/>
        <v>Medium Budget</v>
      </c>
      <c r="AM1127">
        <v>1995</v>
      </c>
      <c r="AN1127">
        <f t="shared" si="406"/>
        <v>30</v>
      </c>
      <c r="AO1127" t="str">
        <f t="shared" si="407"/>
        <v>Old Classic</v>
      </c>
      <c r="AP1127">
        <v>5000</v>
      </c>
      <c r="AQ1127" t="str">
        <f t="shared" si="408"/>
        <v>Low</v>
      </c>
      <c r="AR1127">
        <v>7.1</v>
      </c>
      <c r="AS1127" t="str">
        <f t="shared" si="409"/>
        <v>Good</v>
      </c>
      <c r="AT1127">
        <v>2.35</v>
      </c>
      <c r="AU1127" t="str">
        <f t="shared" si="410"/>
        <v>Cinematic Widescreen</v>
      </c>
      <c r="AV1127">
        <v>915</v>
      </c>
      <c r="AW1127" t="str">
        <f t="shared" si="411"/>
        <v>Very Low</v>
      </c>
    </row>
    <row r="1128" spans="1:49" x14ac:dyDescent="0.3">
      <c r="A1128" t="s">
        <v>0</v>
      </c>
      <c r="B1128" t="s">
        <v>3788</v>
      </c>
      <c r="C1128">
        <v>343</v>
      </c>
      <c r="D1128" t="str">
        <f t="shared" si="391"/>
        <v>Medium</v>
      </c>
      <c r="E1128">
        <v>128</v>
      </c>
      <c r="F1128" t="str">
        <f t="shared" si="392"/>
        <v>2h 8m</v>
      </c>
      <c r="G1128" t="str">
        <f t="shared" si="393"/>
        <v>Long Movie</v>
      </c>
      <c r="H1128">
        <v>2000</v>
      </c>
      <c r="I1128" t="str">
        <f t="shared" si="394"/>
        <v>Low</v>
      </c>
      <c r="J1128">
        <v>501</v>
      </c>
      <c r="K1128" t="str">
        <f t="shared" si="395"/>
        <v>Very Low</v>
      </c>
      <c r="L1128" t="s">
        <v>1990</v>
      </c>
      <c r="M1128">
        <v>854</v>
      </c>
      <c r="N1128" t="str">
        <f t="shared" si="396"/>
        <v>Low</v>
      </c>
      <c r="O1128">
        <v>15523168</v>
      </c>
      <c r="P1128" t="str">
        <f t="shared" si="397"/>
        <v>Average</v>
      </c>
      <c r="Q1128" t="s">
        <v>823</v>
      </c>
      <c r="R1128" t="str">
        <f t="shared" si="398"/>
        <v>Mystery</v>
      </c>
      <c r="S1128">
        <f t="shared" si="399"/>
        <v>2</v>
      </c>
      <c r="T1128" t="s">
        <v>3474</v>
      </c>
      <c r="U1128" t="s">
        <v>5915</v>
      </c>
      <c r="V1128">
        <v>132423</v>
      </c>
      <c r="W1128" t="str">
        <f t="shared" si="400"/>
        <v>Medium</v>
      </c>
      <c r="X1128">
        <v>2507</v>
      </c>
      <c r="Y1128" t="str">
        <f t="shared" si="401"/>
        <v>Low</v>
      </c>
      <c r="Z1128" t="s">
        <v>3935</v>
      </c>
      <c r="AA1128">
        <v>2</v>
      </c>
      <c r="AB1128" t="str">
        <f t="shared" si="402"/>
        <v>Duo/Trio Poster</v>
      </c>
      <c r="AC1128" t="s">
        <v>5916</v>
      </c>
      <c r="AD1128" t="s">
        <v>5917</v>
      </c>
      <c r="AE1128">
        <v>349</v>
      </c>
      <c r="AF1128" t="str">
        <f t="shared" si="403"/>
        <v>Very Low</v>
      </c>
      <c r="AG1128" t="s">
        <v>9</v>
      </c>
      <c r="AH1128" t="s">
        <v>1436</v>
      </c>
      <c r="AI1128" t="s">
        <v>11</v>
      </c>
      <c r="AJ1128" t="str">
        <f t="shared" si="404"/>
        <v>Teen</v>
      </c>
      <c r="AK1128">
        <v>45000000</v>
      </c>
      <c r="AL1128" t="str">
        <f t="shared" si="405"/>
        <v>Medium Budget</v>
      </c>
      <c r="AM1128">
        <v>2010</v>
      </c>
      <c r="AN1128">
        <f t="shared" si="406"/>
        <v>15</v>
      </c>
      <c r="AO1128" t="str">
        <f t="shared" si="407"/>
        <v>Modern Classic</v>
      </c>
      <c r="AP1128">
        <v>766</v>
      </c>
      <c r="AQ1128" t="str">
        <f t="shared" si="408"/>
        <v>Very Low</v>
      </c>
      <c r="AR1128">
        <v>7.2</v>
      </c>
      <c r="AS1128" t="str">
        <f t="shared" si="409"/>
        <v>Good</v>
      </c>
      <c r="AT1128">
        <v>2.35</v>
      </c>
      <c r="AU1128" t="str">
        <f t="shared" si="410"/>
        <v>Cinematic Widescreen</v>
      </c>
      <c r="AV1128">
        <v>15000</v>
      </c>
      <c r="AW1128" t="str">
        <f t="shared" si="411"/>
        <v>Medium</v>
      </c>
    </row>
    <row r="1129" spans="1:49" x14ac:dyDescent="0.3">
      <c r="A1129" t="s">
        <v>0</v>
      </c>
      <c r="B1129" t="s">
        <v>506</v>
      </c>
      <c r="C1129">
        <v>106</v>
      </c>
      <c r="D1129" t="str">
        <f t="shared" si="391"/>
        <v>Low</v>
      </c>
      <c r="E1129">
        <v>106</v>
      </c>
      <c r="F1129" t="str">
        <f t="shared" si="392"/>
        <v>1h 46m</v>
      </c>
      <c r="G1129" t="str">
        <f t="shared" si="393"/>
        <v>Standard Movie</v>
      </c>
      <c r="H1129">
        <v>208</v>
      </c>
      <c r="I1129" t="str">
        <f t="shared" si="394"/>
        <v>Very Low</v>
      </c>
      <c r="J1129">
        <v>855</v>
      </c>
      <c r="K1129" t="str">
        <f t="shared" si="395"/>
        <v>Very Low</v>
      </c>
      <c r="L1129" t="s">
        <v>657</v>
      </c>
      <c r="M1129">
        <v>3000</v>
      </c>
      <c r="N1129" t="str">
        <f t="shared" si="396"/>
        <v>Low</v>
      </c>
      <c r="O1129">
        <v>11146409</v>
      </c>
      <c r="P1129" t="str">
        <f t="shared" si="397"/>
        <v>Average</v>
      </c>
      <c r="Q1129" t="s">
        <v>3417</v>
      </c>
      <c r="R1129" t="str">
        <f t="shared" si="398"/>
        <v>Action</v>
      </c>
      <c r="S1129">
        <f t="shared" si="399"/>
        <v>4</v>
      </c>
      <c r="T1129" t="s">
        <v>627</v>
      </c>
      <c r="U1129" t="s">
        <v>5918</v>
      </c>
      <c r="V1129">
        <v>26551</v>
      </c>
      <c r="W1129" t="str">
        <f t="shared" si="400"/>
        <v>Low</v>
      </c>
      <c r="X1129">
        <v>6558</v>
      </c>
      <c r="Y1129" t="str">
        <f t="shared" si="401"/>
        <v>Low</v>
      </c>
      <c r="Z1129" t="s">
        <v>6</v>
      </c>
      <c r="AA1129">
        <v>0</v>
      </c>
      <c r="AB1129" t="str">
        <f t="shared" si="402"/>
        <v>Symbolic Poster</v>
      </c>
      <c r="AC1129" t="s">
        <v>5919</v>
      </c>
      <c r="AD1129" t="s">
        <v>5920</v>
      </c>
      <c r="AE1129">
        <v>273</v>
      </c>
      <c r="AF1129" t="str">
        <f t="shared" si="403"/>
        <v>Very Low</v>
      </c>
      <c r="AG1129" t="s">
        <v>9</v>
      </c>
      <c r="AH1129" t="s">
        <v>10</v>
      </c>
      <c r="AI1129" t="s">
        <v>556</v>
      </c>
      <c r="AJ1129" t="str">
        <f t="shared" si="404"/>
        <v>Adult</v>
      </c>
      <c r="AK1129">
        <v>45000000</v>
      </c>
      <c r="AL1129" t="str">
        <f t="shared" si="405"/>
        <v>Medium Budget</v>
      </c>
      <c r="AM1129">
        <v>1998</v>
      </c>
      <c r="AN1129">
        <f t="shared" si="406"/>
        <v>27</v>
      </c>
      <c r="AO1129" t="str">
        <f t="shared" si="407"/>
        <v>Old Classic</v>
      </c>
      <c r="AP1129">
        <v>1000</v>
      </c>
      <c r="AQ1129" t="str">
        <f t="shared" si="408"/>
        <v>Very Low</v>
      </c>
      <c r="AR1129">
        <v>6</v>
      </c>
      <c r="AS1129" t="str">
        <f t="shared" si="409"/>
        <v>Average</v>
      </c>
      <c r="AT1129">
        <v>2.35</v>
      </c>
      <c r="AU1129" t="str">
        <f t="shared" si="410"/>
        <v>Cinematic Widescreen</v>
      </c>
      <c r="AV1129">
        <v>0</v>
      </c>
      <c r="AW1129" t="str">
        <f t="shared" si="411"/>
        <v>Very Low</v>
      </c>
    </row>
    <row r="1130" spans="1:49" x14ac:dyDescent="0.3">
      <c r="A1130" t="s">
        <v>0</v>
      </c>
      <c r="B1130" t="s">
        <v>5047</v>
      </c>
      <c r="C1130">
        <v>158</v>
      </c>
      <c r="D1130" t="str">
        <f t="shared" si="391"/>
        <v>Low</v>
      </c>
      <c r="E1130">
        <v>160</v>
      </c>
      <c r="F1130" t="str">
        <f t="shared" si="392"/>
        <v>2h 40m</v>
      </c>
      <c r="G1130" t="str">
        <f t="shared" si="393"/>
        <v>Long Movie</v>
      </c>
      <c r="H1130">
        <v>0</v>
      </c>
      <c r="I1130" t="str">
        <f t="shared" si="394"/>
        <v>Very Low</v>
      </c>
      <c r="J1130">
        <v>826</v>
      </c>
      <c r="K1130" t="str">
        <f t="shared" si="395"/>
        <v>Very Low</v>
      </c>
      <c r="L1130" t="s">
        <v>5921</v>
      </c>
      <c r="M1130">
        <v>23000</v>
      </c>
      <c r="N1130" t="str">
        <f t="shared" si="396"/>
        <v>Medium</v>
      </c>
      <c r="O1130">
        <v>7916887</v>
      </c>
      <c r="P1130" t="str">
        <f t="shared" si="397"/>
        <v>Flop</v>
      </c>
      <c r="Q1130" t="s">
        <v>5922</v>
      </c>
      <c r="R1130" t="str">
        <f t="shared" si="398"/>
        <v>Action</v>
      </c>
      <c r="S1130">
        <f t="shared" si="399"/>
        <v>5</v>
      </c>
      <c r="T1130" t="s">
        <v>34</v>
      </c>
      <c r="U1130" t="s">
        <v>5923</v>
      </c>
      <c r="V1130">
        <v>15697</v>
      </c>
      <c r="W1130" t="str">
        <f t="shared" si="400"/>
        <v>Low</v>
      </c>
      <c r="X1130">
        <v>26982</v>
      </c>
      <c r="Y1130" t="str">
        <f t="shared" si="401"/>
        <v>Medium</v>
      </c>
      <c r="Z1130" t="s">
        <v>5924</v>
      </c>
      <c r="AA1130">
        <v>0</v>
      </c>
      <c r="AB1130" t="str">
        <f t="shared" si="402"/>
        <v>Symbolic Poster</v>
      </c>
      <c r="AC1130" t="s">
        <v>5925</v>
      </c>
      <c r="AD1130" t="s">
        <v>5926</v>
      </c>
      <c r="AE1130">
        <v>182</v>
      </c>
      <c r="AF1130" t="str">
        <f t="shared" si="403"/>
        <v>Very Low</v>
      </c>
      <c r="AG1130" t="s">
        <v>9</v>
      </c>
      <c r="AH1130" t="s">
        <v>10</v>
      </c>
      <c r="AI1130" t="s">
        <v>556</v>
      </c>
      <c r="AJ1130" t="str">
        <f t="shared" si="404"/>
        <v>Adult</v>
      </c>
      <c r="AK1130">
        <v>45000000</v>
      </c>
      <c r="AL1130" t="str">
        <f t="shared" si="405"/>
        <v>Medium Budget</v>
      </c>
      <c r="AM1130">
        <v>2008</v>
      </c>
      <c r="AN1130">
        <f t="shared" si="406"/>
        <v>17</v>
      </c>
      <c r="AO1130" t="str">
        <f t="shared" si="407"/>
        <v>Old Classic</v>
      </c>
      <c r="AP1130">
        <v>1000</v>
      </c>
      <c r="AQ1130" t="str">
        <f t="shared" si="408"/>
        <v>Very Low</v>
      </c>
      <c r="AR1130">
        <v>6</v>
      </c>
      <c r="AS1130" t="str">
        <f t="shared" si="409"/>
        <v>Average</v>
      </c>
      <c r="AT1130">
        <v>2.35</v>
      </c>
      <c r="AU1130" t="str">
        <f t="shared" si="410"/>
        <v>Cinematic Widescreen</v>
      </c>
      <c r="AV1130">
        <v>0</v>
      </c>
      <c r="AW1130" t="str">
        <f t="shared" si="411"/>
        <v>Very Low</v>
      </c>
    </row>
    <row r="1131" spans="1:49" x14ac:dyDescent="0.3">
      <c r="A1131" t="s">
        <v>0</v>
      </c>
      <c r="B1131" t="s">
        <v>1910</v>
      </c>
      <c r="C1131">
        <v>189</v>
      </c>
      <c r="D1131" t="str">
        <f t="shared" si="391"/>
        <v>Low</v>
      </c>
      <c r="E1131">
        <v>114</v>
      </c>
      <c r="F1131" t="str">
        <f t="shared" si="392"/>
        <v>1h 54m</v>
      </c>
      <c r="G1131" t="str">
        <f t="shared" si="393"/>
        <v>Standard Movie</v>
      </c>
      <c r="H1131">
        <v>611</v>
      </c>
      <c r="I1131" t="str">
        <f t="shared" si="394"/>
        <v>Very Low</v>
      </c>
      <c r="J1131">
        <v>10</v>
      </c>
      <c r="K1131" t="str">
        <f t="shared" si="395"/>
        <v>Very Low</v>
      </c>
      <c r="L1131" t="s">
        <v>5927</v>
      </c>
      <c r="M1131">
        <v>879</v>
      </c>
      <c r="N1131" t="str">
        <f t="shared" si="396"/>
        <v>Low</v>
      </c>
      <c r="O1131">
        <v>6565495</v>
      </c>
      <c r="P1131" t="str">
        <f t="shared" si="397"/>
        <v>Flop</v>
      </c>
      <c r="Q1131" t="s">
        <v>185</v>
      </c>
      <c r="R1131" t="str">
        <f t="shared" si="398"/>
        <v>Drama</v>
      </c>
      <c r="S1131">
        <f t="shared" si="399"/>
        <v>2</v>
      </c>
      <c r="T1131" t="s">
        <v>2383</v>
      </c>
      <c r="U1131" t="s">
        <v>5928</v>
      </c>
      <c r="V1131">
        <v>36455</v>
      </c>
      <c r="W1131" t="str">
        <f t="shared" si="400"/>
        <v>Low</v>
      </c>
      <c r="X1131">
        <v>949</v>
      </c>
      <c r="Y1131" t="str">
        <f t="shared" si="401"/>
        <v>Very Low</v>
      </c>
      <c r="Z1131" t="s">
        <v>5929</v>
      </c>
      <c r="AA1131">
        <v>2</v>
      </c>
      <c r="AB1131" t="str">
        <f t="shared" si="402"/>
        <v>Duo/Trio Poster</v>
      </c>
      <c r="AC1131" t="s">
        <v>5930</v>
      </c>
      <c r="AD1131" t="s">
        <v>5931</v>
      </c>
      <c r="AE1131">
        <v>229</v>
      </c>
      <c r="AF1131" t="str">
        <f t="shared" si="403"/>
        <v>Very Low</v>
      </c>
      <c r="AG1131" t="s">
        <v>1917</v>
      </c>
      <c r="AH1131" t="s">
        <v>863</v>
      </c>
      <c r="AI1131" t="s">
        <v>556</v>
      </c>
      <c r="AJ1131" t="str">
        <f t="shared" si="404"/>
        <v>Adult</v>
      </c>
      <c r="AK1131">
        <v>45000000</v>
      </c>
      <c r="AL1131" t="str">
        <f t="shared" si="405"/>
        <v>Medium Budget</v>
      </c>
      <c r="AM1131">
        <v>2006</v>
      </c>
      <c r="AN1131">
        <f t="shared" si="406"/>
        <v>19</v>
      </c>
      <c r="AO1131" t="str">
        <f t="shared" si="407"/>
        <v>Old Classic</v>
      </c>
      <c r="AP1131">
        <v>52</v>
      </c>
      <c r="AQ1131" t="str">
        <f t="shared" si="408"/>
        <v>Very Low</v>
      </c>
      <c r="AR1131">
        <v>7</v>
      </c>
      <c r="AS1131" t="str">
        <f t="shared" si="409"/>
        <v>Good</v>
      </c>
      <c r="AT1131">
        <v>2.35</v>
      </c>
      <c r="AU1131" t="str">
        <f t="shared" si="410"/>
        <v>Cinematic Widescreen</v>
      </c>
      <c r="AV1131">
        <v>0</v>
      </c>
      <c r="AW1131" t="str">
        <f t="shared" si="411"/>
        <v>Very Low</v>
      </c>
    </row>
    <row r="1132" spans="1:49" x14ac:dyDescent="0.3">
      <c r="A1132" t="s">
        <v>0</v>
      </c>
      <c r="B1132" t="s">
        <v>5932</v>
      </c>
      <c r="C1132">
        <v>125</v>
      </c>
      <c r="D1132" t="str">
        <f t="shared" si="391"/>
        <v>Low</v>
      </c>
      <c r="E1132">
        <v>99</v>
      </c>
      <c r="F1132" t="str">
        <f t="shared" si="392"/>
        <v>1h 39m</v>
      </c>
      <c r="G1132" t="str">
        <f t="shared" si="393"/>
        <v>Standard Movie</v>
      </c>
      <c r="H1132">
        <v>15</v>
      </c>
      <c r="I1132" t="str">
        <f t="shared" si="394"/>
        <v>Very Low</v>
      </c>
      <c r="J1132">
        <v>61</v>
      </c>
      <c r="K1132" t="str">
        <f t="shared" si="395"/>
        <v>Very Low</v>
      </c>
      <c r="L1132" t="s">
        <v>5933</v>
      </c>
      <c r="M1132">
        <v>12000</v>
      </c>
      <c r="N1132" t="str">
        <f t="shared" si="396"/>
        <v>Medium</v>
      </c>
      <c r="O1132">
        <v>15279680</v>
      </c>
      <c r="P1132" t="str">
        <f t="shared" si="397"/>
        <v>Average</v>
      </c>
      <c r="Q1132" t="s">
        <v>305</v>
      </c>
      <c r="R1132" t="str">
        <f t="shared" si="398"/>
        <v>Action</v>
      </c>
      <c r="S1132">
        <f t="shared" si="399"/>
        <v>3</v>
      </c>
      <c r="T1132" t="s">
        <v>676</v>
      </c>
      <c r="U1132" t="s">
        <v>5934</v>
      </c>
      <c r="V1132">
        <v>48245</v>
      </c>
      <c r="W1132" t="str">
        <f t="shared" si="400"/>
        <v>Low</v>
      </c>
      <c r="X1132">
        <v>12166</v>
      </c>
      <c r="Y1132" t="str">
        <f t="shared" si="401"/>
        <v>Medium</v>
      </c>
      <c r="Z1132" t="s">
        <v>5935</v>
      </c>
      <c r="AA1132">
        <v>1</v>
      </c>
      <c r="AB1132" t="str">
        <f t="shared" si="402"/>
        <v>Solo Star Poster</v>
      </c>
      <c r="AC1132" t="s">
        <v>5936</v>
      </c>
      <c r="AD1132" t="s">
        <v>5937</v>
      </c>
      <c r="AE1132">
        <v>154</v>
      </c>
      <c r="AF1132" t="str">
        <f t="shared" si="403"/>
        <v>Very Low</v>
      </c>
      <c r="AG1132" t="s">
        <v>9</v>
      </c>
      <c r="AH1132" t="s">
        <v>10</v>
      </c>
      <c r="AI1132" t="s">
        <v>556</v>
      </c>
      <c r="AJ1132" t="str">
        <f t="shared" si="404"/>
        <v>Adult</v>
      </c>
      <c r="AK1132">
        <v>40000000</v>
      </c>
      <c r="AL1132" t="str">
        <f t="shared" si="405"/>
        <v>Medium Budget</v>
      </c>
      <c r="AM1132">
        <v>2008</v>
      </c>
      <c r="AN1132">
        <f t="shared" si="406"/>
        <v>17</v>
      </c>
      <c r="AO1132" t="str">
        <f t="shared" si="407"/>
        <v>Old Classic</v>
      </c>
      <c r="AP1132">
        <v>68</v>
      </c>
      <c r="AQ1132" t="str">
        <f t="shared" si="408"/>
        <v>Very Low</v>
      </c>
      <c r="AR1132">
        <v>5.4</v>
      </c>
      <c r="AS1132" t="str">
        <f t="shared" si="409"/>
        <v>Below Average</v>
      </c>
      <c r="AT1132">
        <v>1.85</v>
      </c>
      <c r="AU1132" t="str">
        <f t="shared" si="410"/>
        <v>HDTV / Widescreen</v>
      </c>
      <c r="AV1132">
        <v>0</v>
      </c>
      <c r="AW1132" t="str">
        <f t="shared" si="411"/>
        <v>Very Low</v>
      </c>
    </row>
    <row r="1133" spans="1:49" x14ac:dyDescent="0.3">
      <c r="A1133" t="s">
        <v>0</v>
      </c>
      <c r="B1133" t="s">
        <v>134</v>
      </c>
      <c r="C1133">
        <v>87</v>
      </c>
      <c r="D1133" t="str">
        <f t="shared" si="391"/>
        <v>Low</v>
      </c>
      <c r="E1133">
        <v>74</v>
      </c>
      <c r="F1133" t="str">
        <f t="shared" si="392"/>
        <v>1h 14m</v>
      </c>
      <c r="G1133" t="str">
        <f t="shared" si="393"/>
        <v>Featurette</v>
      </c>
      <c r="H1133">
        <v>188</v>
      </c>
      <c r="I1133" t="str">
        <f t="shared" si="394"/>
        <v>Very Low</v>
      </c>
      <c r="J1133">
        <v>865</v>
      </c>
      <c r="K1133" t="str">
        <f t="shared" si="395"/>
        <v>Very Low</v>
      </c>
      <c r="L1133" t="s">
        <v>764</v>
      </c>
      <c r="M1133">
        <v>11000</v>
      </c>
      <c r="N1133" t="str">
        <f t="shared" si="396"/>
        <v>Medium</v>
      </c>
      <c r="O1133">
        <v>7262288</v>
      </c>
      <c r="P1133" t="str">
        <f t="shared" si="397"/>
        <v>Flop</v>
      </c>
      <c r="Q1133" t="s">
        <v>5938</v>
      </c>
      <c r="R1133" t="str">
        <f t="shared" si="398"/>
        <v>Comedy</v>
      </c>
      <c r="S1133">
        <f t="shared" si="399"/>
        <v>3</v>
      </c>
      <c r="T1133" t="s">
        <v>1919</v>
      </c>
      <c r="U1133" t="s">
        <v>5939</v>
      </c>
      <c r="V1133">
        <v>17307</v>
      </c>
      <c r="W1133" t="str">
        <f t="shared" si="400"/>
        <v>Low</v>
      </c>
      <c r="X1133">
        <v>13917</v>
      </c>
      <c r="Y1133" t="str">
        <f t="shared" si="401"/>
        <v>Medium</v>
      </c>
      <c r="Z1133" t="s">
        <v>5940</v>
      </c>
      <c r="AA1133">
        <v>2</v>
      </c>
      <c r="AB1133" t="str">
        <f t="shared" si="402"/>
        <v>Duo/Trio Poster</v>
      </c>
      <c r="AC1133" t="s">
        <v>5941</v>
      </c>
      <c r="AD1133" t="s">
        <v>5942</v>
      </c>
      <c r="AE1133">
        <v>186</v>
      </c>
      <c r="AF1133" t="str">
        <f t="shared" si="403"/>
        <v>Very Low</v>
      </c>
      <c r="AG1133" t="s">
        <v>9</v>
      </c>
      <c r="AH1133" t="s">
        <v>10</v>
      </c>
      <c r="AI1133" t="s">
        <v>11</v>
      </c>
      <c r="AJ1133" t="str">
        <f t="shared" si="404"/>
        <v>Teen</v>
      </c>
      <c r="AK1133">
        <v>40000000</v>
      </c>
      <c r="AL1133" t="str">
        <f t="shared" si="405"/>
        <v>Medium Budget</v>
      </c>
      <c r="AM1133">
        <v>2002</v>
      </c>
      <c r="AN1133">
        <f t="shared" si="406"/>
        <v>23</v>
      </c>
      <c r="AO1133" t="str">
        <f t="shared" si="407"/>
        <v>Old Classic</v>
      </c>
      <c r="AP1133">
        <v>1000</v>
      </c>
      <c r="AQ1133" t="str">
        <f t="shared" si="408"/>
        <v>Very Low</v>
      </c>
      <c r="AR1133">
        <v>6.5</v>
      </c>
      <c r="AS1133" t="str">
        <f t="shared" si="409"/>
        <v>Average</v>
      </c>
      <c r="AT1133">
        <v>1.85</v>
      </c>
      <c r="AU1133" t="str">
        <f t="shared" si="410"/>
        <v>HDTV / Widescreen</v>
      </c>
      <c r="AV1133">
        <v>892</v>
      </c>
      <c r="AW1133" t="str">
        <f t="shared" si="411"/>
        <v>Very Low</v>
      </c>
    </row>
    <row r="1134" spans="1:49" x14ac:dyDescent="0.3">
      <c r="A1134" t="s">
        <v>0</v>
      </c>
      <c r="B1134" t="s">
        <v>342</v>
      </c>
      <c r="C1134">
        <v>115</v>
      </c>
      <c r="D1134" t="str">
        <f t="shared" si="391"/>
        <v>Low</v>
      </c>
      <c r="E1134">
        <v>139</v>
      </c>
      <c r="F1134" t="str">
        <f t="shared" si="392"/>
        <v>2h 19m</v>
      </c>
      <c r="G1134" t="str">
        <f t="shared" si="393"/>
        <v>Long Movie</v>
      </c>
      <c r="H1134">
        <v>179</v>
      </c>
      <c r="I1134" t="str">
        <f t="shared" si="394"/>
        <v>Very Low</v>
      </c>
      <c r="J1134">
        <v>50</v>
      </c>
      <c r="K1134" t="str">
        <f t="shared" si="395"/>
        <v>Very Low</v>
      </c>
      <c r="L1134" t="s">
        <v>5943</v>
      </c>
      <c r="M1134">
        <v>267</v>
      </c>
      <c r="N1134" t="str">
        <f t="shared" si="396"/>
        <v>Low</v>
      </c>
      <c r="O1134">
        <v>4584886</v>
      </c>
      <c r="P1134" t="str">
        <f t="shared" si="397"/>
        <v>Flop</v>
      </c>
      <c r="Q1134" t="s">
        <v>185</v>
      </c>
      <c r="R1134" t="str">
        <f t="shared" si="398"/>
        <v>Drama</v>
      </c>
      <c r="S1134">
        <f t="shared" si="399"/>
        <v>2</v>
      </c>
      <c r="T1134" t="s">
        <v>5944</v>
      </c>
      <c r="U1134" t="s">
        <v>5945</v>
      </c>
      <c r="V1134">
        <v>19114</v>
      </c>
      <c r="W1134" t="str">
        <f t="shared" si="400"/>
        <v>Low</v>
      </c>
      <c r="X1134">
        <v>538</v>
      </c>
      <c r="Y1134" t="str">
        <f t="shared" si="401"/>
        <v>Very Low</v>
      </c>
      <c r="Z1134" t="s">
        <v>5946</v>
      </c>
      <c r="AA1134">
        <v>0</v>
      </c>
      <c r="AB1134" t="str">
        <f t="shared" si="402"/>
        <v>Symbolic Poster</v>
      </c>
      <c r="AC1134" t="s">
        <v>5947</v>
      </c>
      <c r="AD1134" t="s">
        <v>5948</v>
      </c>
      <c r="AE1134">
        <v>115</v>
      </c>
      <c r="AF1134" t="str">
        <f t="shared" si="403"/>
        <v>Very Low</v>
      </c>
      <c r="AG1134" t="s">
        <v>9</v>
      </c>
      <c r="AH1134" t="s">
        <v>10</v>
      </c>
      <c r="AI1134" t="s">
        <v>556</v>
      </c>
      <c r="AJ1134" t="str">
        <f t="shared" si="404"/>
        <v>Adult</v>
      </c>
      <c r="AK1134">
        <v>45000000</v>
      </c>
      <c r="AL1134" t="str">
        <f t="shared" si="405"/>
        <v>Medium Budget</v>
      </c>
      <c r="AM1134">
        <v>2007</v>
      </c>
      <c r="AN1134">
        <f t="shared" si="406"/>
        <v>18</v>
      </c>
      <c r="AO1134" t="str">
        <f t="shared" si="407"/>
        <v>Old Classic</v>
      </c>
      <c r="AP1134">
        <v>202</v>
      </c>
      <c r="AQ1134" t="str">
        <f t="shared" si="408"/>
        <v>Very Low</v>
      </c>
      <c r="AR1134">
        <v>6.4</v>
      </c>
      <c r="AS1134" t="str">
        <f t="shared" si="409"/>
        <v>Average</v>
      </c>
      <c r="AT1134">
        <v>2.35</v>
      </c>
      <c r="AU1134" t="str">
        <f t="shared" si="410"/>
        <v>Cinematic Widescreen</v>
      </c>
      <c r="AV1134">
        <v>0</v>
      </c>
      <c r="AW1134" t="str">
        <f t="shared" si="411"/>
        <v>Very Low</v>
      </c>
    </row>
    <row r="1135" spans="1:49" x14ac:dyDescent="0.3">
      <c r="A1135" t="s">
        <v>0</v>
      </c>
      <c r="B1135" t="str">
        <f>B1134</f>
        <v>Mike Newell</v>
      </c>
      <c r="C1135">
        <v>23</v>
      </c>
      <c r="D1135" t="str">
        <f t="shared" si="391"/>
        <v>Very Low</v>
      </c>
      <c r="E1135">
        <v>52</v>
      </c>
      <c r="F1135" t="str">
        <f t="shared" si="392"/>
        <v>0h 52m</v>
      </c>
      <c r="G1135" t="str">
        <f t="shared" si="393"/>
        <v>Short Film</v>
      </c>
      <c r="H1135">
        <f>H1134</f>
        <v>179</v>
      </c>
      <c r="I1135" t="str">
        <f t="shared" si="394"/>
        <v>Very Low</v>
      </c>
      <c r="J1135">
        <v>114</v>
      </c>
      <c r="K1135" t="str">
        <f t="shared" si="395"/>
        <v>Very Low</v>
      </c>
      <c r="L1135" t="s">
        <v>5949</v>
      </c>
      <c r="M1135">
        <v>164</v>
      </c>
      <c r="N1135" t="str">
        <f t="shared" si="396"/>
        <v>Low</v>
      </c>
      <c r="O1135">
        <f>O1134</f>
        <v>4584886</v>
      </c>
      <c r="P1135" t="str">
        <f t="shared" si="397"/>
        <v>Flop</v>
      </c>
      <c r="Q1135" t="s">
        <v>5950</v>
      </c>
      <c r="R1135" t="str">
        <f t="shared" si="398"/>
        <v>Drama</v>
      </c>
      <c r="S1135">
        <f t="shared" si="399"/>
        <v>4</v>
      </c>
      <c r="T1135" t="s">
        <v>5951</v>
      </c>
      <c r="U1135" t="s">
        <v>5952</v>
      </c>
      <c r="V1135">
        <v>15762</v>
      </c>
      <c r="W1135" t="str">
        <f t="shared" si="400"/>
        <v>Low</v>
      </c>
      <c r="X1135">
        <v>654</v>
      </c>
      <c r="Y1135" t="str">
        <f t="shared" si="401"/>
        <v>Very Low</v>
      </c>
      <c r="Z1135" t="s">
        <v>5953</v>
      </c>
      <c r="AA1135">
        <v>9</v>
      </c>
      <c r="AB1135" t="str">
        <f t="shared" si="402"/>
        <v>Ensemble Poster</v>
      </c>
      <c r="AC1135" t="s">
        <v>5954</v>
      </c>
      <c r="AD1135" t="s">
        <v>5955</v>
      </c>
      <c r="AE1135">
        <v>47</v>
      </c>
      <c r="AF1135" t="str">
        <f t="shared" si="403"/>
        <v>Very Low</v>
      </c>
      <c r="AG1135" t="s">
        <v>1435</v>
      </c>
      <c r="AH1135" t="s">
        <v>1436</v>
      </c>
      <c r="AI1135" t="s">
        <v>2606</v>
      </c>
      <c r="AJ1135" t="str">
        <f t="shared" si="404"/>
        <v>Adult</v>
      </c>
      <c r="AK1135">
        <f t="shared" ref="AK1135:AM1135" si="412">AK1134</f>
        <v>45000000</v>
      </c>
      <c r="AL1135" t="str">
        <f t="shared" si="405"/>
        <v>Medium Budget</v>
      </c>
      <c r="AM1135">
        <f t="shared" si="412"/>
        <v>2007</v>
      </c>
      <c r="AN1135">
        <f t="shared" si="406"/>
        <v>18</v>
      </c>
      <c r="AO1135" t="str">
        <f t="shared" si="407"/>
        <v>Old Classic</v>
      </c>
      <c r="AP1135">
        <v>116</v>
      </c>
      <c r="AQ1135" t="str">
        <f t="shared" si="408"/>
        <v>Very Low</v>
      </c>
      <c r="AR1135">
        <v>8.3000000000000007</v>
      </c>
      <c r="AS1135" t="str">
        <f t="shared" si="409"/>
        <v>Excellent</v>
      </c>
      <c r="AT1135">
        <v>16</v>
      </c>
      <c r="AU1135" t="str">
        <f t="shared" si="410"/>
        <v>Ultra Widescreen</v>
      </c>
      <c r="AV1135">
        <v>17000</v>
      </c>
      <c r="AW1135" t="str">
        <f t="shared" si="411"/>
        <v>Medium</v>
      </c>
    </row>
    <row r="1136" spans="1:49" x14ac:dyDescent="0.3">
      <c r="A1136" t="s">
        <v>0</v>
      </c>
      <c r="B1136" t="s">
        <v>5956</v>
      </c>
      <c r="C1136">
        <v>24</v>
      </c>
      <c r="D1136" t="str">
        <f t="shared" si="391"/>
        <v>Very Low</v>
      </c>
      <c r="E1136">
        <v>103</v>
      </c>
      <c r="F1136" t="str">
        <f t="shared" si="392"/>
        <v>1h 43m</v>
      </c>
      <c r="G1136" t="str">
        <f t="shared" si="393"/>
        <v>Standard Movie</v>
      </c>
      <c r="H1136">
        <v>170</v>
      </c>
      <c r="I1136" t="str">
        <f t="shared" si="394"/>
        <v>Very Low</v>
      </c>
      <c r="J1136">
        <v>269</v>
      </c>
      <c r="K1136" t="str">
        <f t="shared" si="395"/>
        <v>Very Low</v>
      </c>
      <c r="L1136" t="s">
        <v>1896</v>
      </c>
      <c r="M1136">
        <v>849</v>
      </c>
      <c r="N1136" t="str">
        <f t="shared" si="396"/>
        <v>Low</v>
      </c>
      <c r="O1136">
        <v>2154540</v>
      </c>
      <c r="P1136" t="str">
        <f t="shared" si="397"/>
        <v>Flop</v>
      </c>
      <c r="Q1136" t="s">
        <v>31</v>
      </c>
      <c r="R1136" t="str">
        <f t="shared" si="398"/>
        <v>Action</v>
      </c>
      <c r="S1136">
        <f t="shared" si="399"/>
        <v>2</v>
      </c>
      <c r="T1136" t="s">
        <v>5957</v>
      </c>
      <c r="U1136" t="s">
        <v>5958</v>
      </c>
      <c r="V1136">
        <v>3803</v>
      </c>
      <c r="W1136" t="str">
        <f t="shared" si="400"/>
        <v>Very Low</v>
      </c>
      <c r="X1136">
        <v>2457</v>
      </c>
      <c r="Y1136" t="str">
        <f t="shared" si="401"/>
        <v>Low</v>
      </c>
      <c r="Z1136" t="s">
        <v>2690</v>
      </c>
      <c r="AA1136">
        <v>2</v>
      </c>
      <c r="AB1136" t="str">
        <f t="shared" si="402"/>
        <v>Duo/Trio Poster</v>
      </c>
      <c r="AC1136" t="s">
        <v>5959</v>
      </c>
      <c r="AD1136" t="s">
        <v>5960</v>
      </c>
      <c r="AE1136">
        <v>41</v>
      </c>
      <c r="AF1136" t="str">
        <f t="shared" si="403"/>
        <v>Very Low</v>
      </c>
      <c r="AG1136" t="s">
        <v>9</v>
      </c>
      <c r="AH1136" t="s">
        <v>10</v>
      </c>
      <c r="AI1136" t="s">
        <v>556</v>
      </c>
      <c r="AJ1136" t="str">
        <f t="shared" si="404"/>
        <v>Adult</v>
      </c>
      <c r="AK1136">
        <v>45000000</v>
      </c>
      <c r="AL1136" t="str">
        <f t="shared" si="405"/>
        <v>Medium Budget</v>
      </c>
      <c r="AM1136">
        <v>1997</v>
      </c>
      <c r="AN1136">
        <f t="shared" si="406"/>
        <v>28</v>
      </c>
      <c r="AO1136" t="str">
        <f t="shared" si="407"/>
        <v>Old Classic</v>
      </c>
      <c r="AP1136">
        <v>623</v>
      </c>
      <c r="AQ1136" t="str">
        <f t="shared" si="408"/>
        <v>Very Low</v>
      </c>
      <c r="AR1136">
        <v>4.9000000000000004</v>
      </c>
      <c r="AS1136" t="str">
        <f t="shared" si="409"/>
        <v>Poor</v>
      </c>
      <c r="AT1136">
        <v>2.35</v>
      </c>
      <c r="AU1136" t="str">
        <f t="shared" si="410"/>
        <v>Cinematic Widescreen</v>
      </c>
      <c r="AV1136">
        <v>68</v>
      </c>
      <c r="AW1136" t="str">
        <f t="shared" si="411"/>
        <v>Very Low</v>
      </c>
    </row>
    <row r="1137" spans="1:49" x14ac:dyDescent="0.3">
      <c r="A1137" t="s">
        <v>0</v>
      </c>
      <c r="B1137" t="s">
        <v>5961</v>
      </c>
      <c r="C1137">
        <v>152</v>
      </c>
      <c r="D1137" t="str">
        <f t="shared" si="391"/>
        <v>Low</v>
      </c>
      <c r="E1137">
        <v>101</v>
      </c>
      <c r="F1137" t="str">
        <f t="shared" si="392"/>
        <v>1h 41m</v>
      </c>
      <c r="G1137" t="str">
        <f t="shared" si="393"/>
        <v>Standard Movie</v>
      </c>
      <c r="H1137">
        <v>32</v>
      </c>
      <c r="I1137" t="str">
        <f t="shared" si="394"/>
        <v>Very Low</v>
      </c>
      <c r="J1137">
        <v>104</v>
      </c>
      <c r="K1137" t="str">
        <f t="shared" si="395"/>
        <v>Very Low</v>
      </c>
      <c r="L1137" t="s">
        <v>5962</v>
      </c>
      <c r="M1137">
        <v>219</v>
      </c>
      <c r="N1137" t="str">
        <f t="shared" si="396"/>
        <v>Low</v>
      </c>
      <c r="O1137">
        <v>8129455</v>
      </c>
      <c r="P1137" t="str">
        <f t="shared" si="397"/>
        <v>Flop</v>
      </c>
      <c r="Q1137" t="s">
        <v>1345</v>
      </c>
      <c r="R1137" t="str">
        <f t="shared" si="398"/>
        <v>Action</v>
      </c>
      <c r="S1137">
        <f t="shared" si="399"/>
        <v>4</v>
      </c>
      <c r="T1137" t="s">
        <v>5963</v>
      </c>
      <c r="U1137" t="s">
        <v>5964</v>
      </c>
      <c r="V1137">
        <v>89568</v>
      </c>
      <c r="W1137" t="str">
        <f t="shared" si="400"/>
        <v>Medium</v>
      </c>
      <c r="X1137">
        <v>661</v>
      </c>
      <c r="Y1137" t="str">
        <f t="shared" si="401"/>
        <v>Very Low</v>
      </c>
      <c r="Z1137" t="s">
        <v>5965</v>
      </c>
      <c r="AA1137">
        <v>1</v>
      </c>
      <c r="AB1137" t="str">
        <f t="shared" si="402"/>
        <v>Solo Star Poster</v>
      </c>
      <c r="AC1137" t="s">
        <v>5966</v>
      </c>
      <c r="AD1137" t="s">
        <v>5967</v>
      </c>
      <c r="AE1137">
        <v>142</v>
      </c>
      <c r="AF1137" t="str">
        <f t="shared" si="403"/>
        <v>Very Low</v>
      </c>
      <c r="AG1137" t="s">
        <v>9</v>
      </c>
      <c r="AH1137" t="s">
        <v>10</v>
      </c>
      <c r="AI1137" t="s">
        <v>66</v>
      </c>
      <c r="AJ1137" t="str">
        <f t="shared" si="404"/>
        <v>Family</v>
      </c>
      <c r="AK1137">
        <v>45000000</v>
      </c>
      <c r="AL1137" t="str">
        <f t="shared" si="405"/>
        <v>Medium Budget</v>
      </c>
      <c r="AM1137">
        <v>2011</v>
      </c>
      <c r="AN1137">
        <f t="shared" si="406"/>
        <v>14</v>
      </c>
      <c r="AO1137" t="str">
        <f t="shared" si="407"/>
        <v>Modern Classic</v>
      </c>
      <c r="AP1137">
        <v>141</v>
      </c>
      <c r="AQ1137" t="str">
        <f t="shared" si="408"/>
        <v>Very Low</v>
      </c>
      <c r="AR1137">
        <v>6.3</v>
      </c>
      <c r="AS1137" t="str">
        <f t="shared" si="409"/>
        <v>Average</v>
      </c>
      <c r="AT1137">
        <v>2.35</v>
      </c>
      <c r="AU1137" t="str">
        <f t="shared" si="410"/>
        <v>Cinematic Widescreen</v>
      </c>
      <c r="AV1137">
        <v>17000</v>
      </c>
      <c r="AW1137" t="str">
        <f t="shared" si="411"/>
        <v>Medium</v>
      </c>
    </row>
    <row r="1138" spans="1:49" x14ac:dyDescent="0.3">
      <c r="A1138" t="s">
        <v>0</v>
      </c>
      <c r="B1138" t="s">
        <v>5968</v>
      </c>
      <c r="C1138">
        <v>12</v>
      </c>
      <c r="D1138" t="str">
        <f t="shared" si="391"/>
        <v>Very Low</v>
      </c>
      <c r="E1138">
        <v>91</v>
      </c>
      <c r="F1138" t="str">
        <f t="shared" si="392"/>
        <v>1h 31m</v>
      </c>
      <c r="G1138" t="str">
        <f t="shared" si="393"/>
        <v>Standard Movie</v>
      </c>
      <c r="H1138">
        <v>11</v>
      </c>
      <c r="I1138" t="str">
        <f t="shared" si="394"/>
        <v>Very Low</v>
      </c>
      <c r="J1138">
        <v>500</v>
      </c>
      <c r="K1138" t="str">
        <f t="shared" si="395"/>
        <v>Very Low</v>
      </c>
      <c r="L1138" t="s">
        <v>2441</v>
      </c>
      <c r="M1138">
        <v>719</v>
      </c>
      <c r="N1138" t="str">
        <f t="shared" si="396"/>
        <v>Low</v>
      </c>
      <c r="O1138">
        <f>O1137</f>
        <v>8129455</v>
      </c>
      <c r="P1138" t="str">
        <f t="shared" si="397"/>
        <v>Flop</v>
      </c>
      <c r="Q1138" t="s">
        <v>5969</v>
      </c>
      <c r="R1138" t="str">
        <f t="shared" si="398"/>
        <v>Action</v>
      </c>
      <c r="S1138">
        <f t="shared" si="399"/>
        <v>5</v>
      </c>
      <c r="T1138" t="s">
        <v>2995</v>
      </c>
      <c r="U1138" t="s">
        <v>5970</v>
      </c>
      <c r="V1138">
        <v>4377</v>
      </c>
      <c r="W1138" t="str">
        <f t="shared" si="400"/>
        <v>Very Low</v>
      </c>
      <c r="X1138">
        <v>3090</v>
      </c>
      <c r="Y1138" t="str">
        <f t="shared" si="401"/>
        <v>Low</v>
      </c>
      <c r="Z1138" t="s">
        <v>2101</v>
      </c>
      <c r="AA1138">
        <v>0</v>
      </c>
      <c r="AB1138" t="str">
        <f t="shared" si="402"/>
        <v>Symbolic Poster</v>
      </c>
      <c r="AC1138" t="s">
        <v>5971</v>
      </c>
      <c r="AD1138" t="s">
        <v>5972</v>
      </c>
      <c r="AE1138">
        <v>66</v>
      </c>
      <c r="AF1138" t="str">
        <f t="shared" si="403"/>
        <v>Very Low</v>
      </c>
      <c r="AG1138" t="s">
        <v>9</v>
      </c>
      <c r="AH1138" t="s">
        <v>10</v>
      </c>
      <c r="AI1138" t="s">
        <v>66</v>
      </c>
      <c r="AJ1138" t="str">
        <f t="shared" si="404"/>
        <v>Family</v>
      </c>
      <c r="AK1138">
        <v>65000000</v>
      </c>
      <c r="AL1138" t="str">
        <f t="shared" si="405"/>
        <v>Medium Budget</v>
      </c>
      <c r="AM1138">
        <v>2012</v>
      </c>
      <c r="AN1138">
        <f t="shared" si="406"/>
        <v>13</v>
      </c>
      <c r="AO1138" t="str">
        <f t="shared" si="407"/>
        <v>Modern Classic</v>
      </c>
      <c r="AP1138">
        <v>611</v>
      </c>
      <c r="AQ1138" t="str">
        <f t="shared" si="408"/>
        <v>Very Low</v>
      </c>
      <c r="AR1138">
        <v>1.7</v>
      </c>
      <c r="AS1138" t="str">
        <f t="shared" si="409"/>
        <v>Terrible</v>
      </c>
      <c r="AT1138">
        <f>AT1137</f>
        <v>2.35</v>
      </c>
      <c r="AU1138" t="str">
        <f t="shared" si="410"/>
        <v>Cinematic Widescreen</v>
      </c>
      <c r="AV1138">
        <v>0</v>
      </c>
      <c r="AW1138" t="str">
        <f t="shared" si="411"/>
        <v>Very Low</v>
      </c>
    </row>
    <row r="1139" spans="1:49" x14ac:dyDescent="0.3">
      <c r="A1139" t="s">
        <v>0</v>
      </c>
      <c r="B1139" t="s">
        <v>5973</v>
      </c>
      <c r="C1139">
        <v>656</v>
      </c>
      <c r="D1139" t="str">
        <f t="shared" si="391"/>
        <v>High</v>
      </c>
      <c r="E1139">
        <v>130</v>
      </c>
      <c r="F1139" t="str">
        <f t="shared" si="392"/>
        <v>2h 10m</v>
      </c>
      <c r="G1139" t="str">
        <f t="shared" si="393"/>
        <v>Long Movie</v>
      </c>
      <c r="H1139">
        <v>0</v>
      </c>
      <c r="I1139" t="str">
        <f t="shared" si="394"/>
        <v>Very Low</v>
      </c>
      <c r="J1139">
        <v>650</v>
      </c>
      <c r="K1139" t="str">
        <f t="shared" si="395"/>
        <v>Very Low</v>
      </c>
      <c r="L1139" t="s">
        <v>5101</v>
      </c>
      <c r="M1139">
        <v>1000</v>
      </c>
      <c r="N1139" t="str">
        <f t="shared" si="396"/>
        <v>Low</v>
      </c>
      <c r="O1139">
        <v>136019448</v>
      </c>
      <c r="P1139" t="str">
        <f t="shared" si="397"/>
        <v>Hit</v>
      </c>
      <c r="Q1139" t="s">
        <v>5974</v>
      </c>
      <c r="R1139" t="str">
        <f t="shared" si="398"/>
        <v>Biography</v>
      </c>
      <c r="S1139">
        <f t="shared" si="399"/>
        <v>4</v>
      </c>
      <c r="T1139" t="s">
        <v>5975</v>
      </c>
      <c r="U1139" t="s">
        <v>5976</v>
      </c>
      <c r="V1139">
        <v>452465</v>
      </c>
      <c r="W1139" t="str">
        <f t="shared" si="400"/>
        <v>High</v>
      </c>
      <c r="X1139">
        <v>3133</v>
      </c>
      <c r="Y1139" t="str">
        <f t="shared" si="401"/>
        <v>Low</v>
      </c>
      <c r="Z1139" t="s">
        <v>4154</v>
      </c>
      <c r="AA1139">
        <v>1</v>
      </c>
      <c r="AB1139" t="str">
        <f t="shared" si="402"/>
        <v>Solo Star Poster</v>
      </c>
      <c r="AC1139" t="s">
        <v>5977</v>
      </c>
      <c r="AD1139" t="s">
        <v>5978</v>
      </c>
      <c r="AE1139">
        <v>695</v>
      </c>
      <c r="AF1139" t="str">
        <f t="shared" si="403"/>
        <v>Low</v>
      </c>
      <c r="AG1139" t="s">
        <v>9</v>
      </c>
      <c r="AH1139" t="s">
        <v>10</v>
      </c>
      <c r="AI1139" t="s">
        <v>556</v>
      </c>
      <c r="AJ1139" t="str">
        <f t="shared" si="404"/>
        <v>Adult</v>
      </c>
      <c r="AK1139">
        <v>44500000</v>
      </c>
      <c r="AL1139" t="str">
        <f t="shared" si="405"/>
        <v>Medium Budget</v>
      </c>
      <c r="AM1139">
        <v>2012</v>
      </c>
      <c r="AN1139">
        <f t="shared" si="406"/>
        <v>13</v>
      </c>
      <c r="AO1139" t="str">
        <f t="shared" si="407"/>
        <v>Modern Classic</v>
      </c>
      <c r="AP1139">
        <v>660</v>
      </c>
      <c r="AQ1139" t="str">
        <f t="shared" si="408"/>
        <v>Very Low</v>
      </c>
      <c r="AR1139">
        <v>7.7</v>
      </c>
      <c r="AS1139" t="str">
        <f t="shared" si="409"/>
        <v>Good</v>
      </c>
      <c r="AT1139">
        <v>2.35</v>
      </c>
      <c r="AU1139" t="str">
        <f t="shared" si="410"/>
        <v>Cinematic Widescreen</v>
      </c>
      <c r="AV1139">
        <v>89000</v>
      </c>
      <c r="AW1139" t="str">
        <f t="shared" si="411"/>
        <v>High</v>
      </c>
    </row>
    <row r="1140" spans="1:49" x14ac:dyDescent="0.3">
      <c r="A1140" t="s">
        <v>0</v>
      </c>
      <c r="B1140" t="s">
        <v>2404</v>
      </c>
      <c r="C1140">
        <v>119</v>
      </c>
      <c r="D1140" t="str">
        <f t="shared" si="391"/>
        <v>Low</v>
      </c>
      <c r="E1140">
        <v>130</v>
      </c>
      <c r="F1140" t="str">
        <f t="shared" si="392"/>
        <v>2h 10m</v>
      </c>
      <c r="G1140" t="str">
        <f t="shared" si="393"/>
        <v>Long Movie</v>
      </c>
      <c r="H1140">
        <v>99</v>
      </c>
      <c r="I1140" t="str">
        <f t="shared" si="394"/>
        <v>Very Low</v>
      </c>
      <c r="J1140">
        <v>812</v>
      </c>
      <c r="K1140" t="str">
        <f t="shared" si="395"/>
        <v>Very Low</v>
      </c>
      <c r="L1140" t="s">
        <v>5979</v>
      </c>
      <c r="M1140">
        <v>11000</v>
      </c>
      <c r="N1140" t="str">
        <f t="shared" si="396"/>
        <v>Medium</v>
      </c>
      <c r="O1140">
        <v>183875760</v>
      </c>
      <c r="P1140" t="str">
        <f t="shared" si="397"/>
        <v>Hit</v>
      </c>
      <c r="Q1140" t="s">
        <v>5980</v>
      </c>
      <c r="R1140" t="str">
        <f t="shared" si="398"/>
        <v>Action</v>
      </c>
      <c r="S1140">
        <f t="shared" si="399"/>
        <v>6</v>
      </c>
      <c r="T1140" t="s">
        <v>362</v>
      </c>
      <c r="U1140" t="s">
        <v>5981</v>
      </c>
      <c r="V1140">
        <v>213668</v>
      </c>
      <c r="W1140" t="str">
        <f t="shared" si="400"/>
        <v>High</v>
      </c>
      <c r="X1140">
        <v>13357</v>
      </c>
      <c r="Y1140" t="str">
        <f t="shared" si="401"/>
        <v>Medium</v>
      </c>
      <c r="Z1140" t="s">
        <v>604</v>
      </c>
      <c r="AA1140">
        <v>1</v>
      </c>
      <c r="AB1140" t="str">
        <f t="shared" si="402"/>
        <v>Solo Star Poster</v>
      </c>
      <c r="AC1140" t="s">
        <v>5982</v>
      </c>
      <c r="AD1140" t="s">
        <v>5983</v>
      </c>
      <c r="AE1140">
        <v>270</v>
      </c>
      <c r="AF1140" t="str">
        <f t="shared" si="403"/>
        <v>Very Low</v>
      </c>
      <c r="AG1140" t="s">
        <v>9</v>
      </c>
      <c r="AH1140" t="s">
        <v>10</v>
      </c>
      <c r="AI1140" t="s">
        <v>11</v>
      </c>
      <c r="AJ1140" t="str">
        <f t="shared" si="404"/>
        <v>Teen</v>
      </c>
      <c r="AK1140">
        <v>44000000</v>
      </c>
      <c r="AL1140" t="str">
        <f t="shared" si="405"/>
        <v>Medium Budget</v>
      </c>
      <c r="AM1140">
        <v>1993</v>
      </c>
      <c r="AN1140">
        <f t="shared" si="406"/>
        <v>32</v>
      </c>
      <c r="AO1140" t="str">
        <f t="shared" si="407"/>
        <v>Old Classic</v>
      </c>
      <c r="AP1140">
        <v>1000</v>
      </c>
      <c r="AQ1140" t="str">
        <f t="shared" si="408"/>
        <v>Very Low</v>
      </c>
      <c r="AR1140">
        <v>7.8</v>
      </c>
      <c r="AS1140" t="str">
        <f t="shared" si="409"/>
        <v>Good</v>
      </c>
      <c r="AT1140">
        <v>1.85</v>
      </c>
      <c r="AU1140" t="str">
        <f t="shared" si="410"/>
        <v>HDTV / Widescreen</v>
      </c>
      <c r="AV1140">
        <v>0</v>
      </c>
      <c r="AW1140" t="str">
        <f t="shared" si="411"/>
        <v>Very Low</v>
      </c>
    </row>
    <row r="1141" spans="1:49" x14ac:dyDescent="0.3">
      <c r="A1141" t="s">
        <v>0</v>
      </c>
      <c r="B1141" t="s">
        <v>3107</v>
      </c>
      <c r="C1141">
        <v>161</v>
      </c>
      <c r="D1141" t="str">
        <f t="shared" si="391"/>
        <v>Low</v>
      </c>
      <c r="E1141">
        <v>110</v>
      </c>
      <c r="F1141" t="str">
        <f t="shared" si="392"/>
        <v>1h 50m</v>
      </c>
      <c r="G1141" t="str">
        <f t="shared" si="393"/>
        <v>Standard Movie</v>
      </c>
      <c r="H1141">
        <v>72</v>
      </c>
      <c r="I1141" t="str">
        <f t="shared" si="394"/>
        <v>Very Low</v>
      </c>
      <c r="J1141">
        <v>789</v>
      </c>
      <c r="K1141" t="str">
        <f t="shared" si="395"/>
        <v>Very Low</v>
      </c>
      <c r="L1141" t="s">
        <v>2700</v>
      </c>
      <c r="M1141">
        <v>18000</v>
      </c>
      <c r="N1141" t="str">
        <f t="shared" si="396"/>
        <v>Medium</v>
      </c>
      <c r="O1141">
        <v>67061228</v>
      </c>
      <c r="P1141" t="str">
        <f t="shared" si="397"/>
        <v>Hit</v>
      </c>
      <c r="Q1141" t="s">
        <v>1394</v>
      </c>
      <c r="R1141" t="str">
        <f t="shared" si="398"/>
        <v>Action</v>
      </c>
      <c r="S1141">
        <f t="shared" si="399"/>
        <v>3</v>
      </c>
      <c r="T1141" t="s">
        <v>612</v>
      </c>
      <c r="U1141" t="s">
        <v>5984</v>
      </c>
      <c r="V1141">
        <v>96565</v>
      </c>
      <c r="W1141" t="str">
        <f t="shared" si="400"/>
        <v>Medium</v>
      </c>
      <c r="X1141">
        <v>21554</v>
      </c>
      <c r="Y1141" t="str">
        <f t="shared" si="401"/>
        <v>Medium</v>
      </c>
      <c r="Z1141" t="s">
        <v>4127</v>
      </c>
      <c r="AA1141">
        <v>1</v>
      </c>
      <c r="AB1141" t="str">
        <f t="shared" si="402"/>
        <v>Solo Star Poster</v>
      </c>
      <c r="AC1141" t="s">
        <v>5985</v>
      </c>
      <c r="AD1141" t="s">
        <v>5986</v>
      </c>
      <c r="AE1141">
        <v>135</v>
      </c>
      <c r="AF1141" t="str">
        <f t="shared" si="403"/>
        <v>Very Low</v>
      </c>
      <c r="AG1141" t="s">
        <v>9</v>
      </c>
      <c r="AH1141" t="s">
        <v>10</v>
      </c>
      <c r="AI1141" t="s">
        <v>11</v>
      </c>
      <c r="AJ1141" t="str">
        <f t="shared" si="404"/>
        <v>Teen</v>
      </c>
      <c r="AK1141">
        <v>40000000</v>
      </c>
      <c r="AL1141" t="str">
        <f t="shared" si="405"/>
        <v>Medium Budget</v>
      </c>
      <c r="AM1141">
        <v>2010</v>
      </c>
      <c r="AN1141">
        <f t="shared" si="406"/>
        <v>15</v>
      </c>
      <c r="AO1141" t="str">
        <f t="shared" si="407"/>
        <v>Modern Classic</v>
      </c>
      <c r="AP1141">
        <v>1000</v>
      </c>
      <c r="AQ1141" t="str">
        <f t="shared" si="408"/>
        <v>Very Low</v>
      </c>
      <c r="AR1141">
        <v>5.5</v>
      </c>
      <c r="AS1141" t="str">
        <f t="shared" si="409"/>
        <v>Below Average</v>
      </c>
      <c r="AT1141">
        <v>2.35</v>
      </c>
      <c r="AU1141" t="str">
        <f t="shared" si="410"/>
        <v>Cinematic Widescreen</v>
      </c>
      <c r="AV1141">
        <v>0</v>
      </c>
      <c r="AW1141" t="str">
        <f t="shared" si="411"/>
        <v>Very Low</v>
      </c>
    </row>
    <row r="1142" spans="1:49" x14ac:dyDescent="0.3">
      <c r="A1142" t="s">
        <v>718</v>
      </c>
      <c r="B1142" t="s">
        <v>3093</v>
      </c>
      <c r="C1142">
        <v>73</v>
      </c>
      <c r="D1142" t="str">
        <f t="shared" si="391"/>
        <v>Low</v>
      </c>
      <c r="E1142">
        <v>147</v>
      </c>
      <c r="F1142" t="str">
        <f t="shared" si="392"/>
        <v>2h 27m</v>
      </c>
      <c r="G1142" t="str">
        <f t="shared" si="393"/>
        <v>Long Movie</v>
      </c>
      <c r="H1142">
        <v>272</v>
      </c>
      <c r="I1142" t="str">
        <f t="shared" si="394"/>
        <v>Very Low</v>
      </c>
      <c r="J1142">
        <v>893</v>
      </c>
      <c r="K1142" t="str">
        <f t="shared" si="395"/>
        <v>Very Low</v>
      </c>
      <c r="L1142" t="s">
        <v>311</v>
      </c>
      <c r="M1142">
        <v>22000</v>
      </c>
      <c r="N1142" t="str">
        <f t="shared" si="396"/>
        <v>Medium</v>
      </c>
      <c r="O1142">
        <v>53300852</v>
      </c>
      <c r="P1142" t="str">
        <f t="shared" si="397"/>
        <v>Hit</v>
      </c>
      <c r="Q1142" t="s">
        <v>2096</v>
      </c>
      <c r="R1142" t="str">
        <f t="shared" si="398"/>
        <v>Crime</v>
      </c>
      <c r="S1142">
        <f t="shared" si="399"/>
        <v>3</v>
      </c>
      <c r="T1142" t="s">
        <v>1717</v>
      </c>
      <c r="U1142" t="s">
        <v>5987</v>
      </c>
      <c r="V1142">
        <v>154487</v>
      </c>
      <c r="W1142" t="str">
        <f t="shared" si="400"/>
        <v>Medium</v>
      </c>
      <c r="X1142">
        <v>37076</v>
      </c>
      <c r="Y1142" t="str">
        <f t="shared" si="401"/>
        <v>Medium</v>
      </c>
      <c r="Z1142" t="s">
        <v>3461</v>
      </c>
      <c r="AA1142">
        <v>3</v>
      </c>
      <c r="AB1142" t="str">
        <f t="shared" si="402"/>
        <v>Duo/Trio Poster</v>
      </c>
      <c r="AC1142" t="s">
        <v>5988</v>
      </c>
      <c r="AD1142" t="s">
        <v>5989</v>
      </c>
      <c r="AE1142">
        <v>259</v>
      </c>
      <c r="AF1142" t="str">
        <f t="shared" si="403"/>
        <v>Very Low</v>
      </c>
      <c r="AG1142" t="s">
        <v>9</v>
      </c>
      <c r="AH1142" t="s">
        <v>10</v>
      </c>
      <c r="AI1142" t="s">
        <v>556</v>
      </c>
      <c r="AJ1142" t="str">
        <f t="shared" si="404"/>
        <v>Adult</v>
      </c>
      <c r="AK1142">
        <v>44000000</v>
      </c>
      <c r="AL1142" t="str">
        <f t="shared" si="405"/>
        <v>Medium Budget</v>
      </c>
      <c r="AM1142">
        <v>1996</v>
      </c>
      <c r="AN1142">
        <f t="shared" si="406"/>
        <v>29</v>
      </c>
      <c r="AO1142" t="str">
        <f t="shared" si="407"/>
        <v>Old Classic</v>
      </c>
      <c r="AP1142">
        <v>11000</v>
      </c>
      <c r="AQ1142" t="str">
        <f t="shared" si="408"/>
        <v>Medium</v>
      </c>
      <c r="AR1142">
        <v>7.5</v>
      </c>
      <c r="AS1142" t="str">
        <f t="shared" si="409"/>
        <v>Good</v>
      </c>
      <c r="AT1142">
        <v>2.35</v>
      </c>
      <c r="AU1142" t="str">
        <f t="shared" si="410"/>
        <v>Cinematic Widescreen</v>
      </c>
      <c r="AV1142">
        <v>0</v>
      </c>
      <c r="AW1142" t="str">
        <f t="shared" si="411"/>
        <v>Very Low</v>
      </c>
    </row>
    <row r="1143" spans="1:49" x14ac:dyDescent="0.3">
      <c r="A1143" t="s">
        <v>0</v>
      </c>
      <c r="B1143" t="s">
        <v>5956</v>
      </c>
      <c r="C1143">
        <v>96</v>
      </c>
      <c r="D1143" t="str">
        <f t="shared" si="391"/>
        <v>Low</v>
      </c>
      <c r="E1143">
        <v>96</v>
      </c>
      <c r="F1143" t="str">
        <f t="shared" si="392"/>
        <v>1h 36m</v>
      </c>
      <c r="G1143" t="str">
        <f t="shared" si="393"/>
        <v>Standard Movie</v>
      </c>
      <c r="H1143">
        <v>170</v>
      </c>
      <c r="I1143" t="str">
        <f t="shared" si="394"/>
        <v>Very Low</v>
      </c>
      <c r="J1143">
        <v>668</v>
      </c>
      <c r="K1143" t="str">
        <f t="shared" si="395"/>
        <v>Very Low</v>
      </c>
      <c r="L1143" t="s">
        <v>5990</v>
      </c>
      <c r="M1143">
        <v>13000</v>
      </c>
      <c r="N1143" t="str">
        <f t="shared" si="396"/>
        <v>Medium</v>
      </c>
      <c r="O1143">
        <v>150415432</v>
      </c>
      <c r="P1143" t="str">
        <f t="shared" si="397"/>
        <v>Hit</v>
      </c>
      <c r="Q1143" t="s">
        <v>4444</v>
      </c>
      <c r="R1143" t="str">
        <f t="shared" si="398"/>
        <v>Action</v>
      </c>
      <c r="S1143">
        <f t="shared" si="399"/>
        <v>4</v>
      </c>
      <c r="T1143" t="s">
        <v>1755</v>
      </c>
      <c r="U1143" t="s">
        <v>5991</v>
      </c>
      <c r="V1143">
        <v>117606</v>
      </c>
      <c r="W1143" t="str">
        <f t="shared" si="400"/>
        <v>Medium</v>
      </c>
      <c r="X1143">
        <v>15662</v>
      </c>
      <c r="Y1143" t="str">
        <f t="shared" si="401"/>
        <v>Medium</v>
      </c>
      <c r="Z1143" t="s">
        <v>5992</v>
      </c>
      <c r="AA1143">
        <v>0</v>
      </c>
      <c r="AB1143" t="str">
        <f t="shared" si="402"/>
        <v>Symbolic Poster</v>
      </c>
      <c r="AC1143" t="s">
        <v>5993</v>
      </c>
      <c r="AD1143" t="s">
        <v>5994</v>
      </c>
      <c r="AE1143">
        <v>217</v>
      </c>
      <c r="AF1143" t="str">
        <f t="shared" si="403"/>
        <v>Very Low</v>
      </c>
      <c r="AG1143" t="s">
        <v>9</v>
      </c>
      <c r="AH1143" t="s">
        <v>10</v>
      </c>
      <c r="AI1143" t="s">
        <v>556</v>
      </c>
      <c r="AJ1143" t="str">
        <f t="shared" si="404"/>
        <v>Adult</v>
      </c>
      <c r="AK1143">
        <v>44000000</v>
      </c>
      <c r="AL1143" t="str">
        <f t="shared" si="405"/>
        <v>Medium Budget</v>
      </c>
      <c r="AM1143">
        <v>1985</v>
      </c>
      <c r="AN1143">
        <f t="shared" si="406"/>
        <v>40</v>
      </c>
      <c r="AO1143" t="str">
        <f t="shared" si="407"/>
        <v>Old Classic</v>
      </c>
      <c r="AP1143">
        <v>738</v>
      </c>
      <c r="AQ1143" t="str">
        <f t="shared" si="408"/>
        <v>Very Low</v>
      </c>
      <c r="AR1143">
        <v>6.4</v>
      </c>
      <c r="AS1143" t="str">
        <f t="shared" si="409"/>
        <v>Average</v>
      </c>
      <c r="AT1143">
        <v>2.35</v>
      </c>
      <c r="AU1143" t="str">
        <f t="shared" si="410"/>
        <v>Cinematic Widescreen</v>
      </c>
      <c r="AV1143">
        <v>0</v>
      </c>
      <c r="AW1143" t="str">
        <f t="shared" si="411"/>
        <v>Very Low</v>
      </c>
    </row>
    <row r="1144" spans="1:49" x14ac:dyDescent="0.3">
      <c r="A1144" t="s">
        <v>0</v>
      </c>
      <c r="B1144" t="s">
        <v>5995</v>
      </c>
      <c r="C1144">
        <v>28</v>
      </c>
      <c r="D1144" t="str">
        <f t="shared" si="391"/>
        <v>Very Low</v>
      </c>
      <c r="E1144">
        <v>118</v>
      </c>
      <c r="F1144" t="str">
        <f t="shared" si="392"/>
        <v>1h 58m</v>
      </c>
      <c r="G1144" t="str">
        <f t="shared" si="393"/>
        <v>Standard Movie</v>
      </c>
      <c r="H1144">
        <v>13</v>
      </c>
      <c r="I1144" t="str">
        <f t="shared" si="394"/>
        <v>Very Low</v>
      </c>
      <c r="J1144">
        <v>643</v>
      </c>
      <c r="K1144" t="str">
        <f t="shared" si="395"/>
        <v>Very Low</v>
      </c>
      <c r="L1144" t="s">
        <v>1346</v>
      </c>
      <c r="M1144">
        <v>23000</v>
      </c>
      <c r="N1144" t="str">
        <f t="shared" si="396"/>
        <v>Medium</v>
      </c>
      <c r="O1144">
        <v>44834712</v>
      </c>
      <c r="P1144" t="str">
        <f t="shared" si="397"/>
        <v>Average</v>
      </c>
      <c r="Q1144" t="s">
        <v>4046</v>
      </c>
      <c r="R1144" t="str">
        <f t="shared" si="398"/>
        <v>Drama</v>
      </c>
      <c r="S1144">
        <f t="shared" si="399"/>
        <v>2</v>
      </c>
      <c r="T1144" t="s">
        <v>34</v>
      </c>
      <c r="U1144" t="s">
        <v>5996</v>
      </c>
      <c r="V1144">
        <v>13995</v>
      </c>
      <c r="W1144" t="str">
        <f t="shared" si="400"/>
        <v>Low</v>
      </c>
      <c r="X1144">
        <v>26907</v>
      </c>
      <c r="Y1144" t="str">
        <f t="shared" si="401"/>
        <v>Medium</v>
      </c>
      <c r="Z1144" t="s">
        <v>2232</v>
      </c>
      <c r="AA1144">
        <v>1</v>
      </c>
      <c r="AB1144" t="str">
        <f t="shared" si="402"/>
        <v>Solo Star Poster</v>
      </c>
      <c r="AC1144" t="s">
        <v>5997</v>
      </c>
      <c r="AD1144" t="s">
        <v>5998</v>
      </c>
      <c r="AE1144">
        <v>62</v>
      </c>
      <c r="AF1144" t="str">
        <f t="shared" si="403"/>
        <v>Very Low</v>
      </c>
      <c r="AG1144" t="s">
        <v>9</v>
      </c>
      <c r="AH1144" t="s">
        <v>10</v>
      </c>
      <c r="AI1144" t="s">
        <v>556</v>
      </c>
      <c r="AJ1144" t="str">
        <f t="shared" si="404"/>
        <v>Adult</v>
      </c>
      <c r="AK1144">
        <v>44000000</v>
      </c>
      <c r="AL1144" t="str">
        <f t="shared" si="405"/>
        <v>Medium Budget</v>
      </c>
      <c r="AM1144">
        <v>1996</v>
      </c>
      <c r="AN1144">
        <f t="shared" si="406"/>
        <v>29</v>
      </c>
      <c r="AO1144" t="str">
        <f t="shared" si="407"/>
        <v>Old Classic</v>
      </c>
      <c r="AP1144">
        <v>2000</v>
      </c>
      <c r="AQ1144" t="str">
        <f t="shared" si="408"/>
        <v>Low</v>
      </c>
      <c r="AR1144">
        <v>5.6</v>
      </c>
      <c r="AS1144" t="str">
        <f t="shared" si="409"/>
        <v>Below Average</v>
      </c>
      <c r="AT1144">
        <v>2.35</v>
      </c>
      <c r="AU1144" t="str">
        <f t="shared" si="410"/>
        <v>Cinematic Widescreen</v>
      </c>
      <c r="AV1144">
        <v>353</v>
      </c>
      <c r="AW1144" t="str">
        <f t="shared" si="411"/>
        <v>Very Low</v>
      </c>
    </row>
    <row r="1145" spans="1:49" x14ac:dyDescent="0.3">
      <c r="A1145" t="s">
        <v>0</v>
      </c>
      <c r="B1145" t="s">
        <v>5999</v>
      </c>
      <c r="C1145">
        <v>105</v>
      </c>
      <c r="D1145" t="str">
        <f t="shared" si="391"/>
        <v>Low</v>
      </c>
      <c r="E1145">
        <v>88</v>
      </c>
      <c r="F1145" t="str">
        <f t="shared" si="392"/>
        <v>1h 28m</v>
      </c>
      <c r="G1145" t="str">
        <f t="shared" si="393"/>
        <v>Featurette</v>
      </c>
      <c r="H1145">
        <v>3</v>
      </c>
      <c r="I1145" t="str">
        <f t="shared" si="394"/>
        <v>Very Low</v>
      </c>
      <c r="J1145">
        <v>40</v>
      </c>
      <c r="K1145" t="str">
        <f t="shared" si="395"/>
        <v>Very Low</v>
      </c>
      <c r="L1145" t="s">
        <v>6000</v>
      </c>
      <c r="M1145">
        <v>1000</v>
      </c>
      <c r="N1145" t="str">
        <f t="shared" si="396"/>
        <v>Low</v>
      </c>
      <c r="O1145">
        <v>84300000</v>
      </c>
      <c r="P1145" t="str">
        <f t="shared" si="397"/>
        <v>Hit</v>
      </c>
      <c r="Q1145" t="s">
        <v>6001</v>
      </c>
      <c r="R1145" t="str">
        <f t="shared" si="398"/>
        <v>Animation</v>
      </c>
      <c r="S1145">
        <f t="shared" si="399"/>
        <v>4</v>
      </c>
      <c r="T1145" t="s">
        <v>6002</v>
      </c>
      <c r="U1145" t="s">
        <v>6003</v>
      </c>
      <c r="V1145">
        <v>90360</v>
      </c>
      <c r="W1145" t="str">
        <f t="shared" si="400"/>
        <v>Medium</v>
      </c>
      <c r="X1145">
        <v>1178</v>
      </c>
      <c r="Y1145" t="str">
        <f t="shared" si="401"/>
        <v>Low</v>
      </c>
      <c r="Z1145" t="s">
        <v>6004</v>
      </c>
      <c r="AA1145">
        <v>0</v>
      </c>
      <c r="AB1145" t="str">
        <f t="shared" si="402"/>
        <v>Symbolic Poster</v>
      </c>
      <c r="AC1145" t="s">
        <v>6005</v>
      </c>
      <c r="AD1145" t="s">
        <v>6006</v>
      </c>
      <c r="AE1145">
        <v>147</v>
      </c>
      <c r="AF1145" t="str">
        <f t="shared" si="403"/>
        <v>Very Low</v>
      </c>
      <c r="AG1145" t="s">
        <v>9</v>
      </c>
      <c r="AH1145" t="s">
        <v>10</v>
      </c>
      <c r="AI1145" t="s">
        <v>6007</v>
      </c>
      <c r="AJ1145" t="str">
        <f t="shared" si="404"/>
        <v>Other/Unknown</v>
      </c>
      <c r="AK1145">
        <v>2600000</v>
      </c>
      <c r="AL1145" t="str">
        <f t="shared" si="405"/>
        <v>Low Budget</v>
      </c>
      <c r="AM1145">
        <v>1940</v>
      </c>
      <c r="AN1145">
        <f t="shared" si="406"/>
        <v>85</v>
      </c>
      <c r="AO1145" t="str">
        <f t="shared" si="407"/>
        <v>Old Classic</v>
      </c>
      <c r="AP1145">
        <v>48</v>
      </c>
      <c r="AQ1145" t="str">
        <f t="shared" si="408"/>
        <v>Very Low</v>
      </c>
      <c r="AR1145">
        <v>7.5</v>
      </c>
      <c r="AS1145" t="str">
        <f t="shared" si="409"/>
        <v>Good</v>
      </c>
      <c r="AT1145">
        <v>1.37</v>
      </c>
      <c r="AU1145" t="str">
        <f t="shared" si="410"/>
        <v>Classic</v>
      </c>
      <c r="AV1145">
        <v>0</v>
      </c>
      <c r="AW1145" t="str">
        <f t="shared" si="411"/>
        <v>Very Low</v>
      </c>
    </row>
    <row r="1146" spans="1:49" x14ac:dyDescent="0.3">
      <c r="A1146" t="s">
        <v>0</v>
      </c>
      <c r="B1146" t="s">
        <v>6008</v>
      </c>
      <c r="C1146">
        <v>102</v>
      </c>
      <c r="D1146" t="str">
        <f t="shared" si="391"/>
        <v>Low</v>
      </c>
      <c r="E1146">
        <v>325</v>
      </c>
      <c r="F1146" t="str">
        <f t="shared" si="392"/>
        <v>5h 25m</v>
      </c>
      <c r="G1146" t="str">
        <f t="shared" si="393"/>
        <v>Epic</v>
      </c>
      <c r="H1146">
        <v>517</v>
      </c>
      <c r="I1146" t="str">
        <f t="shared" si="394"/>
        <v>Very Low</v>
      </c>
      <c r="J1146">
        <v>678</v>
      </c>
      <c r="K1146" t="str">
        <f t="shared" si="395"/>
        <v>Very Low</v>
      </c>
      <c r="L1146" t="s">
        <v>5957</v>
      </c>
      <c r="M1146">
        <v>12000</v>
      </c>
      <c r="N1146" t="str">
        <f t="shared" si="396"/>
        <v>Medium</v>
      </c>
      <c r="O1146">
        <v>1500000</v>
      </c>
      <c r="P1146" t="str">
        <f t="shared" si="397"/>
        <v>Flop</v>
      </c>
      <c r="Q1146" t="s">
        <v>6009</v>
      </c>
      <c r="R1146" t="str">
        <f t="shared" si="398"/>
        <v>Adventure</v>
      </c>
      <c r="S1146">
        <f t="shared" si="399"/>
        <v>3</v>
      </c>
      <c r="T1146" t="s">
        <v>272</v>
      </c>
      <c r="U1146" t="s">
        <v>6010</v>
      </c>
      <c r="V1146">
        <v>9830</v>
      </c>
      <c r="W1146" t="str">
        <f t="shared" si="400"/>
        <v>Very Low</v>
      </c>
      <c r="X1146">
        <v>14255</v>
      </c>
      <c r="Y1146" t="str">
        <f t="shared" si="401"/>
        <v>Medium</v>
      </c>
      <c r="Z1146" t="s">
        <v>6011</v>
      </c>
      <c r="AA1146">
        <v>0</v>
      </c>
      <c r="AB1146" t="str">
        <f t="shared" si="402"/>
        <v>Symbolic Poster</v>
      </c>
      <c r="AC1146" t="s">
        <v>6012</v>
      </c>
      <c r="AD1146" t="s">
        <v>6013</v>
      </c>
      <c r="AE1146">
        <v>189</v>
      </c>
      <c r="AF1146" t="str">
        <f t="shared" si="403"/>
        <v>Very Low</v>
      </c>
      <c r="AG1146" t="s">
        <v>9</v>
      </c>
      <c r="AH1146" t="s">
        <v>10</v>
      </c>
      <c r="AI1146" t="s">
        <v>556</v>
      </c>
      <c r="AJ1146" t="str">
        <f t="shared" si="404"/>
        <v>Adult</v>
      </c>
      <c r="AK1146">
        <v>44000000</v>
      </c>
      <c r="AL1146" t="str">
        <f t="shared" si="405"/>
        <v>Medium Budget</v>
      </c>
      <c r="AM1146">
        <v>1980</v>
      </c>
      <c r="AN1146">
        <f t="shared" si="406"/>
        <v>45</v>
      </c>
      <c r="AO1146" t="str">
        <f t="shared" si="407"/>
        <v>Old Classic</v>
      </c>
      <c r="AP1146">
        <v>849</v>
      </c>
      <c r="AQ1146" t="str">
        <f t="shared" si="408"/>
        <v>Very Low</v>
      </c>
      <c r="AR1146">
        <v>6.8</v>
      </c>
      <c r="AS1146" t="str">
        <f t="shared" si="409"/>
        <v>Average</v>
      </c>
      <c r="AT1146">
        <v>2.35</v>
      </c>
      <c r="AU1146" t="str">
        <f t="shared" si="410"/>
        <v>Cinematic Widescreen</v>
      </c>
      <c r="AV1146">
        <v>1000</v>
      </c>
      <c r="AW1146" t="str">
        <f t="shared" si="411"/>
        <v>Very Low</v>
      </c>
    </row>
    <row r="1147" spans="1:49" x14ac:dyDescent="0.3">
      <c r="A1147" t="s">
        <v>0</v>
      </c>
      <c r="B1147" t="s">
        <v>1588</v>
      </c>
      <c r="C1147">
        <v>206</v>
      </c>
      <c r="D1147" t="str">
        <f t="shared" si="391"/>
        <v>Medium</v>
      </c>
      <c r="E1147">
        <v>102</v>
      </c>
      <c r="F1147" t="str">
        <f t="shared" si="392"/>
        <v>1h 42m</v>
      </c>
      <c r="G1147" t="str">
        <f t="shared" si="393"/>
        <v>Standard Movie</v>
      </c>
      <c r="H1147">
        <v>235</v>
      </c>
      <c r="I1147" t="str">
        <f t="shared" si="394"/>
        <v>Very Low</v>
      </c>
      <c r="J1147">
        <v>520</v>
      </c>
      <c r="K1147" t="str">
        <f t="shared" si="395"/>
        <v>Very Low</v>
      </c>
      <c r="L1147" t="s">
        <v>1185</v>
      </c>
      <c r="M1147">
        <v>956</v>
      </c>
      <c r="N1147" t="str">
        <f t="shared" si="396"/>
        <v>Low</v>
      </c>
      <c r="O1147">
        <v>62318875</v>
      </c>
      <c r="P1147" t="str">
        <f t="shared" si="397"/>
        <v>Hit</v>
      </c>
      <c r="Q1147" t="s">
        <v>233</v>
      </c>
      <c r="R1147" t="str">
        <f t="shared" si="398"/>
        <v>Action</v>
      </c>
      <c r="S1147">
        <f t="shared" si="399"/>
        <v>5</v>
      </c>
      <c r="T1147" t="s">
        <v>256</v>
      </c>
      <c r="U1147" t="s">
        <v>6014</v>
      </c>
      <c r="V1147">
        <v>156225</v>
      </c>
      <c r="W1147" t="str">
        <f t="shared" si="400"/>
        <v>Medium</v>
      </c>
      <c r="X1147">
        <v>2998</v>
      </c>
      <c r="Y1147" t="str">
        <f t="shared" si="401"/>
        <v>Low</v>
      </c>
      <c r="Z1147" t="s">
        <v>1966</v>
      </c>
      <c r="AA1147">
        <v>1</v>
      </c>
      <c r="AB1147" t="str">
        <f t="shared" si="402"/>
        <v>Solo Star Poster</v>
      </c>
      <c r="AC1147" t="s">
        <v>6015</v>
      </c>
      <c r="AD1147" t="s">
        <v>6016</v>
      </c>
      <c r="AE1147">
        <v>502</v>
      </c>
      <c r="AF1147" t="str">
        <f t="shared" si="403"/>
        <v>Low</v>
      </c>
      <c r="AG1147" t="s">
        <v>9</v>
      </c>
      <c r="AH1147" t="s">
        <v>10</v>
      </c>
      <c r="AI1147" t="s">
        <v>556</v>
      </c>
      <c r="AJ1147" t="str">
        <f t="shared" si="404"/>
        <v>Adult</v>
      </c>
      <c r="AK1147">
        <v>50000000</v>
      </c>
      <c r="AL1147" t="str">
        <f t="shared" si="405"/>
        <v>Medium Budget</v>
      </c>
      <c r="AM1147">
        <v>2006</v>
      </c>
      <c r="AN1147">
        <f t="shared" si="406"/>
        <v>19</v>
      </c>
      <c r="AO1147" t="str">
        <f t="shared" si="407"/>
        <v>Old Classic</v>
      </c>
      <c r="AP1147">
        <v>845</v>
      </c>
      <c r="AQ1147" t="str">
        <f t="shared" si="408"/>
        <v>Very Low</v>
      </c>
      <c r="AR1147">
        <v>6.8</v>
      </c>
      <c r="AS1147" t="str">
        <f t="shared" si="409"/>
        <v>Average</v>
      </c>
      <c r="AT1147">
        <v>2.35</v>
      </c>
      <c r="AU1147" t="str">
        <f t="shared" si="410"/>
        <v>Cinematic Widescreen</v>
      </c>
      <c r="AV1147">
        <v>0</v>
      </c>
      <c r="AW1147" t="str">
        <f t="shared" si="411"/>
        <v>Very Low</v>
      </c>
    </row>
    <row r="1148" spans="1:49" x14ac:dyDescent="0.3">
      <c r="A1148" t="s">
        <v>0</v>
      </c>
      <c r="B1148" t="s">
        <v>6017</v>
      </c>
      <c r="C1148">
        <v>159</v>
      </c>
      <c r="D1148" t="str">
        <f t="shared" si="391"/>
        <v>Low</v>
      </c>
      <c r="E1148">
        <v>110</v>
      </c>
      <c r="F1148" t="str">
        <f t="shared" si="392"/>
        <v>1h 50m</v>
      </c>
      <c r="G1148" t="str">
        <f t="shared" si="393"/>
        <v>Standard Movie</v>
      </c>
      <c r="H1148">
        <v>118</v>
      </c>
      <c r="I1148" t="str">
        <f t="shared" si="394"/>
        <v>Very Low</v>
      </c>
      <c r="J1148">
        <v>287</v>
      </c>
      <c r="K1148" t="str">
        <f t="shared" si="395"/>
        <v>Very Low</v>
      </c>
      <c r="L1148" t="s">
        <v>4503</v>
      </c>
      <c r="M1148">
        <v>11000</v>
      </c>
      <c r="N1148" t="str">
        <f t="shared" si="396"/>
        <v>Medium</v>
      </c>
      <c r="O1148">
        <v>5773519</v>
      </c>
      <c r="P1148" t="str">
        <f t="shared" si="397"/>
        <v>Flop</v>
      </c>
      <c r="Q1148" t="s">
        <v>3142</v>
      </c>
      <c r="R1148" t="str">
        <f t="shared" si="398"/>
        <v>Drama</v>
      </c>
      <c r="S1148">
        <f t="shared" si="399"/>
        <v>4</v>
      </c>
      <c r="T1148" t="s">
        <v>75</v>
      </c>
      <c r="U1148" t="s">
        <v>6018</v>
      </c>
      <c r="V1148">
        <v>28618</v>
      </c>
      <c r="W1148" t="str">
        <f t="shared" si="400"/>
        <v>Low</v>
      </c>
      <c r="X1148">
        <v>12876</v>
      </c>
      <c r="Y1148" t="str">
        <f t="shared" si="401"/>
        <v>Medium</v>
      </c>
      <c r="Z1148" t="s">
        <v>6019</v>
      </c>
      <c r="AA1148">
        <v>2</v>
      </c>
      <c r="AB1148" t="str">
        <f t="shared" si="402"/>
        <v>Duo/Trio Poster</v>
      </c>
      <c r="AC1148" t="s">
        <v>6020</v>
      </c>
      <c r="AD1148" t="s">
        <v>6021</v>
      </c>
      <c r="AE1148">
        <v>91</v>
      </c>
      <c r="AF1148" t="str">
        <f t="shared" si="403"/>
        <v>Very Low</v>
      </c>
      <c r="AG1148" t="s">
        <v>9</v>
      </c>
      <c r="AH1148" t="s">
        <v>10</v>
      </c>
      <c r="AI1148" t="s">
        <v>11</v>
      </c>
      <c r="AJ1148" t="str">
        <f t="shared" si="404"/>
        <v>Teen</v>
      </c>
      <c r="AK1148">
        <v>40000000</v>
      </c>
      <c r="AL1148" t="str">
        <f t="shared" si="405"/>
        <v>Medium Budget</v>
      </c>
      <c r="AM1148">
        <v>2015</v>
      </c>
      <c r="AN1148">
        <f t="shared" si="406"/>
        <v>10</v>
      </c>
      <c r="AO1148" t="str">
        <f t="shared" si="407"/>
        <v>Modern Classic</v>
      </c>
      <c r="AP1148">
        <v>1000</v>
      </c>
      <c r="AQ1148" t="str">
        <f t="shared" si="408"/>
        <v>Very Low</v>
      </c>
      <c r="AR1148">
        <v>6</v>
      </c>
      <c r="AS1148" t="str">
        <f t="shared" si="409"/>
        <v>Average</v>
      </c>
      <c r="AT1148">
        <v>2.35</v>
      </c>
      <c r="AU1148" t="str">
        <f t="shared" si="410"/>
        <v>Cinematic Widescreen</v>
      </c>
      <c r="AV1148">
        <v>11000</v>
      </c>
      <c r="AW1148" t="str">
        <f t="shared" si="411"/>
        <v>Medium</v>
      </c>
    </row>
    <row r="1149" spans="1:49" x14ac:dyDescent="0.3">
      <c r="A1149" t="s">
        <v>0</v>
      </c>
      <c r="B1149" t="s">
        <v>6022</v>
      </c>
      <c r="C1149">
        <v>137</v>
      </c>
      <c r="D1149" t="str">
        <f t="shared" si="391"/>
        <v>Low</v>
      </c>
      <c r="E1149">
        <v>136</v>
      </c>
      <c r="F1149" t="str">
        <f t="shared" si="392"/>
        <v>2h 16m</v>
      </c>
      <c r="G1149" t="str">
        <f t="shared" si="393"/>
        <v>Long Movie</v>
      </c>
      <c r="H1149">
        <v>835</v>
      </c>
      <c r="I1149" t="str">
        <f t="shared" si="394"/>
        <v>Very Low</v>
      </c>
      <c r="J1149">
        <v>225</v>
      </c>
      <c r="K1149" t="str">
        <f t="shared" si="395"/>
        <v>Very Low</v>
      </c>
      <c r="L1149" t="s">
        <v>6023</v>
      </c>
      <c r="M1149">
        <v>670</v>
      </c>
      <c r="N1149" t="str">
        <f t="shared" si="396"/>
        <v>Low</v>
      </c>
      <c r="O1149">
        <v>51768623</v>
      </c>
      <c r="P1149" t="str">
        <f t="shared" si="397"/>
        <v>Hit</v>
      </c>
      <c r="Q1149" t="s">
        <v>3380</v>
      </c>
      <c r="R1149" t="str">
        <f t="shared" si="398"/>
        <v>Drama</v>
      </c>
      <c r="S1149">
        <f t="shared" si="399"/>
        <v>1</v>
      </c>
      <c r="T1149" t="s">
        <v>2379</v>
      </c>
      <c r="U1149" t="s">
        <v>6024</v>
      </c>
      <c r="V1149">
        <v>73006</v>
      </c>
      <c r="W1149" t="str">
        <f t="shared" si="400"/>
        <v>Medium</v>
      </c>
      <c r="X1149">
        <v>1801</v>
      </c>
      <c r="Y1149" t="str">
        <f t="shared" si="401"/>
        <v>Low</v>
      </c>
      <c r="Z1149" t="s">
        <v>6025</v>
      </c>
      <c r="AA1149">
        <v>1</v>
      </c>
      <c r="AB1149" t="str">
        <f t="shared" si="402"/>
        <v>Solo Star Poster</v>
      </c>
      <c r="AC1149" t="s">
        <v>6026</v>
      </c>
      <c r="AD1149" t="s">
        <v>6027</v>
      </c>
      <c r="AE1149">
        <v>297</v>
      </c>
      <c r="AF1149" t="str">
        <f t="shared" si="403"/>
        <v>Very Low</v>
      </c>
      <c r="AG1149" t="s">
        <v>9</v>
      </c>
      <c r="AH1149" t="s">
        <v>10</v>
      </c>
      <c r="AI1149" t="s">
        <v>11</v>
      </c>
      <c r="AJ1149" t="str">
        <f t="shared" si="404"/>
        <v>Teen</v>
      </c>
      <c r="AK1149">
        <v>43000000</v>
      </c>
      <c r="AL1149" t="str">
        <f t="shared" si="405"/>
        <v>Medium Budget</v>
      </c>
      <c r="AM1149">
        <v>2000</v>
      </c>
      <c r="AN1149">
        <f t="shared" si="406"/>
        <v>25</v>
      </c>
      <c r="AO1149" t="str">
        <f t="shared" si="407"/>
        <v>Old Classic</v>
      </c>
      <c r="AP1149">
        <v>370</v>
      </c>
      <c r="AQ1149" t="str">
        <f t="shared" si="408"/>
        <v>Very Low</v>
      </c>
      <c r="AR1149">
        <v>7.3</v>
      </c>
      <c r="AS1149" t="str">
        <f t="shared" si="409"/>
        <v>Good</v>
      </c>
      <c r="AT1149">
        <v>2.35</v>
      </c>
      <c r="AU1149" t="str">
        <f t="shared" si="410"/>
        <v>Cinematic Widescreen</v>
      </c>
      <c r="AV1149">
        <v>0</v>
      </c>
      <c r="AW1149" t="str">
        <f t="shared" si="411"/>
        <v>Very Low</v>
      </c>
    </row>
    <row r="1150" spans="1:49" x14ac:dyDescent="0.3">
      <c r="A1150" t="s">
        <v>0</v>
      </c>
      <c r="B1150" t="s">
        <v>3252</v>
      </c>
      <c r="C1150">
        <v>116</v>
      </c>
      <c r="D1150" t="str">
        <f t="shared" si="391"/>
        <v>Low</v>
      </c>
      <c r="E1150">
        <v>103</v>
      </c>
      <c r="F1150" t="str">
        <f t="shared" si="392"/>
        <v>1h 43m</v>
      </c>
      <c r="G1150" t="str">
        <f t="shared" si="393"/>
        <v>Standard Movie</v>
      </c>
      <c r="H1150">
        <v>84</v>
      </c>
      <c r="I1150" t="str">
        <f t="shared" si="394"/>
        <v>Very Low</v>
      </c>
      <c r="J1150">
        <v>664</v>
      </c>
      <c r="K1150" t="str">
        <f t="shared" si="395"/>
        <v>Very Low</v>
      </c>
      <c r="L1150" t="s">
        <v>2795</v>
      </c>
      <c r="M1150">
        <v>12000</v>
      </c>
      <c r="N1150" t="str">
        <f t="shared" si="396"/>
        <v>Medium</v>
      </c>
      <c r="O1150">
        <v>37035515</v>
      </c>
      <c r="P1150" t="str">
        <f t="shared" si="397"/>
        <v>Average</v>
      </c>
      <c r="Q1150" t="s">
        <v>2498</v>
      </c>
      <c r="R1150" t="str">
        <f t="shared" si="398"/>
        <v>Comedy</v>
      </c>
      <c r="S1150">
        <f t="shared" si="399"/>
        <v>2</v>
      </c>
      <c r="T1150" t="s">
        <v>243</v>
      </c>
      <c r="U1150" t="s">
        <v>6028</v>
      </c>
      <c r="V1150">
        <v>34597</v>
      </c>
      <c r="W1150" t="str">
        <f t="shared" si="400"/>
        <v>Low</v>
      </c>
      <c r="X1150">
        <v>23864</v>
      </c>
      <c r="Y1150" t="str">
        <f t="shared" si="401"/>
        <v>Medium</v>
      </c>
      <c r="Z1150" t="s">
        <v>3889</v>
      </c>
      <c r="AA1150">
        <v>1</v>
      </c>
      <c r="AB1150" t="str">
        <f t="shared" si="402"/>
        <v>Solo Star Poster</v>
      </c>
      <c r="AC1150" t="s">
        <v>6029</v>
      </c>
      <c r="AD1150" t="s">
        <v>6030</v>
      </c>
      <c r="AE1150">
        <v>194</v>
      </c>
      <c r="AF1150" t="str">
        <f t="shared" si="403"/>
        <v>Very Low</v>
      </c>
      <c r="AG1150" t="s">
        <v>9</v>
      </c>
      <c r="AH1150" t="s">
        <v>10</v>
      </c>
      <c r="AI1150" t="s">
        <v>11</v>
      </c>
      <c r="AJ1150" t="str">
        <f t="shared" si="404"/>
        <v>Teen</v>
      </c>
      <c r="AK1150">
        <v>43000000</v>
      </c>
      <c r="AL1150" t="str">
        <f t="shared" si="405"/>
        <v>Medium Budget</v>
      </c>
      <c r="AM1150">
        <v>2000</v>
      </c>
      <c r="AN1150">
        <f t="shared" si="406"/>
        <v>25</v>
      </c>
      <c r="AO1150" t="str">
        <f t="shared" si="407"/>
        <v>Old Classic</v>
      </c>
      <c r="AP1150">
        <v>10000</v>
      </c>
      <c r="AQ1150" t="str">
        <f t="shared" si="408"/>
        <v>Low</v>
      </c>
      <c r="AR1150">
        <v>6</v>
      </c>
      <c r="AS1150" t="str">
        <f t="shared" si="409"/>
        <v>Average</v>
      </c>
      <c r="AT1150">
        <v>1.37</v>
      </c>
      <c r="AU1150" t="str">
        <f t="shared" si="410"/>
        <v>Classic</v>
      </c>
      <c r="AV1150">
        <v>0</v>
      </c>
      <c r="AW1150" t="str">
        <f t="shared" si="411"/>
        <v>Very Low</v>
      </c>
    </row>
    <row r="1151" spans="1:49" x14ac:dyDescent="0.3">
      <c r="A1151" t="s">
        <v>0</v>
      </c>
      <c r="B1151" t="s">
        <v>1085</v>
      </c>
      <c r="C1151">
        <v>177</v>
      </c>
      <c r="D1151" t="str">
        <f t="shared" si="391"/>
        <v>Low</v>
      </c>
      <c r="E1151">
        <v>103</v>
      </c>
      <c r="F1151" t="str">
        <f t="shared" si="392"/>
        <v>1h 43m</v>
      </c>
      <c r="G1151" t="str">
        <f t="shared" si="393"/>
        <v>Standard Movie</v>
      </c>
      <c r="H1151">
        <v>255</v>
      </c>
      <c r="I1151" t="str">
        <f t="shared" si="394"/>
        <v>Very Low</v>
      </c>
      <c r="J1151">
        <v>5000</v>
      </c>
      <c r="K1151" t="str">
        <f t="shared" si="395"/>
        <v>Low</v>
      </c>
      <c r="L1151" t="s">
        <v>473</v>
      </c>
      <c r="M1151">
        <v>11000</v>
      </c>
      <c r="N1151" t="str">
        <f t="shared" si="396"/>
        <v>Medium</v>
      </c>
      <c r="O1151">
        <v>24520892</v>
      </c>
      <c r="P1151" t="str">
        <f t="shared" si="397"/>
        <v>Average</v>
      </c>
      <c r="Q1151" t="s">
        <v>435</v>
      </c>
      <c r="R1151" t="str">
        <f t="shared" si="398"/>
        <v>Action</v>
      </c>
      <c r="S1151">
        <f t="shared" si="399"/>
        <v>4</v>
      </c>
      <c r="T1151" t="s">
        <v>437</v>
      </c>
      <c r="U1151" t="s">
        <v>6031</v>
      </c>
      <c r="V1151">
        <v>85198</v>
      </c>
      <c r="W1151" t="str">
        <f t="shared" si="400"/>
        <v>Medium</v>
      </c>
      <c r="X1151">
        <v>22383</v>
      </c>
      <c r="Y1151" t="str">
        <f t="shared" si="401"/>
        <v>Medium</v>
      </c>
      <c r="Z1151" t="s">
        <v>2369</v>
      </c>
      <c r="AA1151">
        <v>1</v>
      </c>
      <c r="AB1151" t="str">
        <f t="shared" si="402"/>
        <v>Solo Star Poster</v>
      </c>
      <c r="AC1151" t="s">
        <v>6032</v>
      </c>
      <c r="AD1151" t="s">
        <v>6033</v>
      </c>
      <c r="AE1151">
        <v>303</v>
      </c>
      <c r="AF1151" t="str">
        <f t="shared" si="403"/>
        <v>Very Low</v>
      </c>
      <c r="AG1151" t="s">
        <v>9</v>
      </c>
      <c r="AH1151" t="s">
        <v>1436</v>
      </c>
      <c r="AI1151" t="s">
        <v>556</v>
      </c>
      <c r="AJ1151" t="str">
        <f t="shared" si="404"/>
        <v>Adult</v>
      </c>
      <c r="AK1151">
        <v>45000000</v>
      </c>
      <c r="AL1151" t="str">
        <f t="shared" si="405"/>
        <v>Medium Budget</v>
      </c>
      <c r="AM1151">
        <v>2005</v>
      </c>
      <c r="AN1151">
        <f t="shared" si="406"/>
        <v>20</v>
      </c>
      <c r="AO1151" t="str">
        <f t="shared" si="407"/>
        <v>Old Classic</v>
      </c>
      <c r="AP1151">
        <v>5000</v>
      </c>
      <c r="AQ1151" t="str">
        <f t="shared" si="408"/>
        <v>Low</v>
      </c>
      <c r="AR1151">
        <v>7</v>
      </c>
      <c r="AS1151" t="str">
        <f t="shared" si="409"/>
        <v>Good</v>
      </c>
      <c r="AT1151">
        <v>2.35</v>
      </c>
      <c r="AU1151" t="str">
        <f t="shared" si="410"/>
        <v>Cinematic Widescreen</v>
      </c>
      <c r="AV1151">
        <v>0</v>
      </c>
      <c r="AW1151" t="str">
        <f t="shared" si="411"/>
        <v>Very Low</v>
      </c>
    </row>
    <row r="1152" spans="1:49" x14ac:dyDescent="0.3">
      <c r="A1152" t="s">
        <v>0</v>
      </c>
      <c r="B1152" t="s">
        <v>6034</v>
      </c>
      <c r="C1152">
        <v>99</v>
      </c>
      <c r="D1152" t="str">
        <f t="shared" si="391"/>
        <v>Low</v>
      </c>
      <c r="E1152">
        <v>90</v>
      </c>
      <c r="F1152" t="str">
        <f t="shared" si="392"/>
        <v>1h 30m</v>
      </c>
      <c r="G1152" t="str">
        <f t="shared" si="393"/>
        <v>Standard Movie</v>
      </c>
      <c r="H1152">
        <v>16</v>
      </c>
      <c r="I1152" t="str">
        <f t="shared" si="394"/>
        <v>Very Low</v>
      </c>
      <c r="J1152">
        <v>16</v>
      </c>
      <c r="K1152" t="str">
        <f t="shared" si="395"/>
        <v>Very Low</v>
      </c>
      <c r="L1152" t="s">
        <v>6035</v>
      </c>
      <c r="M1152">
        <v>44</v>
      </c>
      <c r="N1152" t="str">
        <f t="shared" si="396"/>
        <v>Low</v>
      </c>
      <c r="O1152">
        <v>24430272</v>
      </c>
      <c r="P1152" t="str">
        <f t="shared" si="397"/>
        <v>Average</v>
      </c>
      <c r="Q1152" t="s">
        <v>1652</v>
      </c>
      <c r="R1152" t="str">
        <f t="shared" si="398"/>
        <v>Comedy</v>
      </c>
      <c r="S1152">
        <f t="shared" si="399"/>
        <v>2</v>
      </c>
      <c r="T1152" t="s">
        <v>6036</v>
      </c>
      <c r="U1152" t="s">
        <v>6037</v>
      </c>
      <c r="V1152">
        <v>46158</v>
      </c>
      <c r="W1152" t="str">
        <f t="shared" si="400"/>
        <v>Low</v>
      </c>
      <c r="X1152">
        <v>132</v>
      </c>
      <c r="Y1152" t="str">
        <f t="shared" si="401"/>
        <v>Very Low</v>
      </c>
      <c r="Z1152" t="s">
        <v>6038</v>
      </c>
      <c r="AA1152">
        <v>3</v>
      </c>
      <c r="AB1152" t="str">
        <f t="shared" si="402"/>
        <v>Duo/Trio Poster</v>
      </c>
      <c r="AC1152" t="s">
        <v>6039</v>
      </c>
      <c r="AD1152" t="s">
        <v>6040</v>
      </c>
      <c r="AE1152">
        <v>403</v>
      </c>
      <c r="AF1152" t="str">
        <f t="shared" si="403"/>
        <v>Very Low</v>
      </c>
      <c r="AG1152" t="s">
        <v>9</v>
      </c>
      <c r="AH1152" t="s">
        <v>10</v>
      </c>
      <c r="AI1152" t="s">
        <v>556</v>
      </c>
      <c r="AJ1152" t="str">
        <f t="shared" si="404"/>
        <v>Adult</v>
      </c>
      <c r="AK1152">
        <v>43000000</v>
      </c>
      <c r="AL1152" t="str">
        <f t="shared" si="405"/>
        <v>Medium Budget</v>
      </c>
      <c r="AM1152">
        <v>2002</v>
      </c>
      <c r="AN1152">
        <f t="shared" si="406"/>
        <v>23</v>
      </c>
      <c r="AO1152" t="str">
        <f t="shared" si="407"/>
        <v>Old Classic</v>
      </c>
      <c r="AP1152">
        <v>28</v>
      </c>
      <c r="AQ1152" t="str">
        <f t="shared" si="408"/>
        <v>Very Low</v>
      </c>
      <c r="AR1152">
        <v>5.0999999999999996</v>
      </c>
      <c r="AS1152" t="str">
        <f t="shared" si="409"/>
        <v>Below Average</v>
      </c>
      <c r="AT1152">
        <v>1.85</v>
      </c>
      <c r="AU1152" t="str">
        <f t="shared" si="410"/>
        <v>HDTV / Widescreen</v>
      </c>
      <c r="AV1152">
        <v>0</v>
      </c>
      <c r="AW1152" t="str">
        <f t="shared" si="411"/>
        <v>Very Low</v>
      </c>
    </row>
    <row r="1153" spans="1:49" x14ac:dyDescent="0.3">
      <c r="A1153" t="s">
        <v>0</v>
      </c>
      <c r="B1153" t="s">
        <v>2184</v>
      </c>
      <c r="C1153">
        <v>56</v>
      </c>
      <c r="D1153" t="str">
        <f t="shared" si="391"/>
        <v>Low</v>
      </c>
      <c r="E1153">
        <v>154</v>
      </c>
      <c r="F1153" t="str">
        <f t="shared" si="392"/>
        <v>2h 34m</v>
      </c>
      <c r="G1153" t="str">
        <f t="shared" si="393"/>
        <v>Long Movie</v>
      </c>
      <c r="H1153">
        <v>521</v>
      </c>
      <c r="I1153" t="str">
        <f t="shared" si="394"/>
        <v>Very Low</v>
      </c>
      <c r="J1153">
        <v>957</v>
      </c>
      <c r="K1153" t="str">
        <f t="shared" si="395"/>
        <v>Very Low</v>
      </c>
      <c r="L1153" t="s">
        <v>2032</v>
      </c>
      <c r="M1153">
        <v>10000</v>
      </c>
      <c r="N1153" t="str">
        <f t="shared" si="396"/>
        <v>Low</v>
      </c>
      <c r="O1153">
        <v>158348400</v>
      </c>
      <c r="P1153" t="str">
        <f t="shared" si="397"/>
        <v>Hit</v>
      </c>
      <c r="Q1153" t="s">
        <v>1895</v>
      </c>
      <c r="R1153" t="str">
        <f t="shared" si="398"/>
        <v>Drama</v>
      </c>
      <c r="S1153">
        <f t="shared" si="399"/>
        <v>3</v>
      </c>
      <c r="T1153" t="s">
        <v>494</v>
      </c>
      <c r="U1153" t="s">
        <v>6041</v>
      </c>
      <c r="V1153">
        <v>88844</v>
      </c>
      <c r="W1153" t="str">
        <f t="shared" si="400"/>
        <v>Medium</v>
      </c>
      <c r="X1153">
        <v>14244</v>
      </c>
      <c r="Y1153" t="str">
        <f t="shared" si="401"/>
        <v>Medium</v>
      </c>
      <c r="Z1153" t="s">
        <v>6042</v>
      </c>
      <c r="AA1153">
        <v>0</v>
      </c>
      <c r="AB1153" t="str">
        <f t="shared" si="402"/>
        <v>Symbolic Poster</v>
      </c>
      <c r="AC1153" t="s">
        <v>6043</v>
      </c>
      <c r="AD1153" t="s">
        <v>6044</v>
      </c>
      <c r="AE1153">
        <v>142</v>
      </c>
      <c r="AF1153" t="str">
        <f t="shared" si="403"/>
        <v>Very Low</v>
      </c>
      <c r="AG1153" t="s">
        <v>9</v>
      </c>
      <c r="AH1153" t="s">
        <v>10</v>
      </c>
      <c r="AI1153" t="s">
        <v>556</v>
      </c>
      <c r="AJ1153" t="str">
        <f t="shared" si="404"/>
        <v>Adult</v>
      </c>
      <c r="AK1153">
        <v>42000000</v>
      </c>
      <c r="AL1153" t="str">
        <f t="shared" si="405"/>
        <v>Medium Budget</v>
      </c>
      <c r="AM1153">
        <v>1993</v>
      </c>
      <c r="AN1153">
        <f t="shared" si="406"/>
        <v>32</v>
      </c>
      <c r="AO1153" t="str">
        <f t="shared" si="407"/>
        <v>Old Classic</v>
      </c>
      <c r="AP1153">
        <v>1000</v>
      </c>
      <c r="AQ1153" t="str">
        <f t="shared" si="408"/>
        <v>Very Low</v>
      </c>
      <c r="AR1153">
        <v>6.8</v>
      </c>
      <c r="AS1153" t="str">
        <f t="shared" si="409"/>
        <v>Average</v>
      </c>
      <c r="AT1153">
        <v>1.85</v>
      </c>
      <c r="AU1153" t="str">
        <f t="shared" si="410"/>
        <v>HDTV / Widescreen</v>
      </c>
      <c r="AV1153">
        <v>0</v>
      </c>
      <c r="AW1153" t="str">
        <f t="shared" si="411"/>
        <v>Very Low</v>
      </c>
    </row>
    <row r="1154" spans="1:49" x14ac:dyDescent="0.3">
      <c r="A1154" t="s">
        <v>0</v>
      </c>
      <c r="B1154" t="s">
        <v>6045</v>
      </c>
      <c r="C1154">
        <v>117</v>
      </c>
      <c r="D1154" t="str">
        <f t="shared" si="391"/>
        <v>Low</v>
      </c>
      <c r="E1154">
        <v>99</v>
      </c>
      <c r="F1154" t="str">
        <f t="shared" si="392"/>
        <v>1h 39m</v>
      </c>
      <c r="G1154" t="str">
        <f t="shared" si="393"/>
        <v>Standard Movie</v>
      </c>
      <c r="H1154">
        <v>23</v>
      </c>
      <c r="I1154" t="str">
        <f t="shared" si="394"/>
        <v>Very Low</v>
      </c>
      <c r="J1154">
        <v>135</v>
      </c>
      <c r="K1154" t="str">
        <f t="shared" si="395"/>
        <v>Very Low</v>
      </c>
      <c r="L1154" t="s">
        <v>6046</v>
      </c>
      <c r="M1154">
        <v>405</v>
      </c>
      <c r="N1154" t="str">
        <f t="shared" si="396"/>
        <v>Low</v>
      </c>
      <c r="O1154">
        <v>31136950</v>
      </c>
      <c r="P1154" t="str">
        <f t="shared" si="397"/>
        <v>Average</v>
      </c>
      <c r="Q1154" t="s">
        <v>658</v>
      </c>
      <c r="R1154" t="str">
        <f t="shared" si="398"/>
        <v>Drama</v>
      </c>
      <c r="S1154">
        <f t="shared" si="399"/>
        <v>3</v>
      </c>
      <c r="T1154" t="s">
        <v>6047</v>
      </c>
      <c r="U1154" t="s">
        <v>6048</v>
      </c>
      <c r="V1154">
        <v>47364</v>
      </c>
      <c r="W1154" t="str">
        <f t="shared" si="400"/>
        <v>Low</v>
      </c>
      <c r="X1154">
        <v>1066</v>
      </c>
      <c r="Y1154" t="str">
        <f t="shared" si="401"/>
        <v>Low</v>
      </c>
      <c r="Z1154" t="s">
        <v>6049</v>
      </c>
      <c r="AA1154">
        <v>1</v>
      </c>
      <c r="AB1154" t="str">
        <f t="shared" si="402"/>
        <v>Solo Star Poster</v>
      </c>
      <c r="AC1154" t="s">
        <v>6050</v>
      </c>
      <c r="AD1154" t="s">
        <v>6051</v>
      </c>
      <c r="AE1154">
        <v>75</v>
      </c>
      <c r="AF1154" t="str">
        <f t="shared" si="403"/>
        <v>Very Low</v>
      </c>
      <c r="AG1154" t="s">
        <v>9</v>
      </c>
      <c r="AH1154" t="s">
        <v>10</v>
      </c>
      <c r="AI1154" t="s">
        <v>11</v>
      </c>
      <c r="AJ1154" t="str">
        <f t="shared" si="404"/>
        <v>Teen</v>
      </c>
      <c r="AK1154">
        <v>44000000</v>
      </c>
      <c r="AL1154" t="str">
        <f t="shared" si="405"/>
        <v>Medium Budget</v>
      </c>
      <c r="AM1154">
        <v>2010</v>
      </c>
      <c r="AN1154">
        <f t="shared" si="406"/>
        <v>15</v>
      </c>
      <c r="AO1154" t="str">
        <f t="shared" si="407"/>
        <v>Modern Classic</v>
      </c>
      <c r="AP1154">
        <v>268</v>
      </c>
      <c r="AQ1154" t="str">
        <f t="shared" si="408"/>
        <v>Very Low</v>
      </c>
      <c r="AR1154">
        <v>6.5</v>
      </c>
      <c r="AS1154" t="str">
        <f t="shared" si="409"/>
        <v>Average</v>
      </c>
      <c r="AT1154">
        <v>2.35</v>
      </c>
      <c r="AU1154" t="str">
        <f t="shared" si="410"/>
        <v>Cinematic Widescreen</v>
      </c>
      <c r="AV1154">
        <v>0</v>
      </c>
      <c r="AW1154" t="str">
        <f t="shared" si="411"/>
        <v>Very Low</v>
      </c>
    </row>
    <row r="1155" spans="1:49" x14ac:dyDescent="0.3">
      <c r="A1155" t="s">
        <v>0</v>
      </c>
      <c r="B1155" t="s">
        <v>1754</v>
      </c>
      <c r="C1155">
        <v>252</v>
      </c>
      <c r="D1155" t="str">
        <f t="shared" ref="D1155:D1218" si="413">IF(C1155&lt;=50,"Very Low",
IF(C1155&lt;=200,"Low",
IF(C1155&lt;=500,"Medium",
IF(C1155&lt;=1000,"High","Very High"))))</f>
        <v>Medium</v>
      </c>
      <c r="E1155">
        <v>93</v>
      </c>
      <c r="F1155" t="str">
        <f t="shared" ref="F1155:F1218" si="414">INT(E1155/60) &amp; "h " &amp; MOD(E1155,60) &amp; "m"</f>
        <v>1h 33m</v>
      </c>
      <c r="G1155" t="str">
        <f t="shared" ref="G1155:G1218" si="415">IF(E1155&lt;60,"Short Film",IF(E1155&lt;90,"Featurette",IF(E1155&lt;=120,"Standard Movie",IF(E1155&lt;=180,"Long Movie","Epic"))))</f>
        <v>Standard Movie</v>
      </c>
      <c r="H1155">
        <v>165</v>
      </c>
      <c r="I1155" t="str">
        <f t="shared" ref="I1155:I1218" si="416">IF(H1155&lt;=1000,"Very Low",IF(H1155&lt;=10000,"Low",IF(H1155&lt;=50000,"Medium",IF(H1155&lt;=200000,"High","Very High"))))</f>
        <v>Very Low</v>
      </c>
      <c r="J1155">
        <v>350</v>
      </c>
      <c r="K1155" t="str">
        <f t="shared" ref="K1155:K1218" si="417">IF(J1155&lt;=1000,"Very Low",IF(J1155&lt;=10000,"Low",IF(J1155&lt;=50000,"Medium",IF(J1155&lt;=200000,"High","Very High"))))</f>
        <v>Very Low</v>
      </c>
      <c r="L1155" t="s">
        <v>987</v>
      </c>
      <c r="M1155">
        <v>26000</v>
      </c>
      <c r="N1155" t="str">
        <f t="shared" ref="N1155:N1218" si="418">IF(A1155&lt;=1000,"Very Low",
IF(M1155&lt;=10000,"Low",IF(M1155&lt;=50000,"Medium",IF(M1155&lt;=200000,"High","Very High"))))</f>
        <v>Medium</v>
      </c>
      <c r="O1155">
        <v>29113588</v>
      </c>
      <c r="P1155" t="str">
        <f t="shared" ref="P1155:P1218" si="419">IF(AND(O1155&gt;=500000000),"Blockbuster",
IF(AND(O1155&gt;=200000000,O1155&lt;=499999999),"Superhit",
IF(AND(O1155&gt;=50000000,O1155&lt;=199999999),"Hit",
IF(AND(O1155&gt;=10000000,O1155&lt;=49999999),"Average",
IF(AND(O1155&lt;=10000000),"Flop","")))))</f>
        <v>Average</v>
      </c>
      <c r="Q1155" t="s">
        <v>305</v>
      </c>
      <c r="R1155" t="str">
        <f t="shared" ref="R1155:R1218" si="420">LEFT(Q1155, FIND("|",Q1155&amp;"|")-1)</f>
        <v>Action</v>
      </c>
      <c r="S1155">
        <f t="shared" ref="S1155:S1218" si="421">LEN(Q1155)-LEN(SUBSTITUTE(Q1155,"|",""))+1</f>
        <v>3</v>
      </c>
      <c r="T1155" t="s">
        <v>306</v>
      </c>
      <c r="U1155" t="s">
        <v>6052</v>
      </c>
      <c r="V1155">
        <v>117999</v>
      </c>
      <c r="W1155" t="str">
        <f t="shared" ref="W1155:W1218" si="422">IF(V1155&lt;=10000,"Very Low",IF(V1155&lt;=50000,"Low",IF(V1155&lt;=200000,"Medium",IF(V1155&lt;=500000,"High","Very High"))))</f>
        <v>Medium</v>
      </c>
      <c r="X1155">
        <v>27834</v>
      </c>
      <c r="Y1155" t="str">
        <f t="shared" ref="Y1155:Y1218" si="423">IF(X1155&lt;=1000,"Very Low",IF(X1155&lt;=10000,"Low",IF(X1155&lt;=50000,"Medium",IF(X1155&lt;=200000,"High","Very High"))))</f>
        <v>Medium</v>
      </c>
      <c r="Z1155" t="s">
        <v>1501</v>
      </c>
      <c r="AA1155">
        <v>0</v>
      </c>
      <c r="AB1155" t="str">
        <f t="shared" ref="AB1155:AB1218" si="424">IF(AA1155=0,"Symbolic Poster",IF(AA1155=1,"Solo Star Poster",IF(AA1155&lt;=3,"Duo/Trio Poster","Ensemble Poster")))</f>
        <v>Symbolic Poster</v>
      </c>
      <c r="AC1155" t="s">
        <v>6053</v>
      </c>
      <c r="AD1155" t="s">
        <v>6054</v>
      </c>
      <c r="AE1155">
        <v>181</v>
      </c>
      <c r="AF1155" t="str">
        <f t="shared" ref="AF1155:AF1218" si="425">IF(AE1155&lt;=500,"Very Low",IF(AE1155&lt;=2000,"Low",IF(AE1155&lt;=5000,"Medium",IF(AE1155&lt;=15000,"High","Very High"))))</f>
        <v>Very Low</v>
      </c>
      <c r="AG1155" t="s">
        <v>9</v>
      </c>
      <c r="AH1155" t="s">
        <v>10</v>
      </c>
      <c r="AI1155" t="s">
        <v>556</v>
      </c>
      <c r="AJ1155" t="str">
        <f t="shared" ref="AJ1155:AJ1218" si="426">IF(OR(AI1155="G",AI1155="PG",AI1155="U",AI1155="TV-Y",AI1155="TV-G"),"Family",IF(OR(AI1155="PG-13",AI1155="UA",AI1155="TV-14"),"Teen",IF(OR(AI1155="R",AI1155="NC-17",AI1155="A",AI1155="TV-MA"),"Adult",IF(AI1155="Not Rated","No Rating","Other/Unknown"))))</f>
        <v>Adult</v>
      </c>
      <c r="AK1155">
        <v>40000000</v>
      </c>
      <c r="AL1155" t="str">
        <f t="shared" ref="AL1155:AL1218" si="427">IF(AK1155&gt;=200000000,"Very High Budget",
IF(AND(AK1155&gt;=100000000,AK1155&lt;=199999999),"High Budget",
IF(AND(AK1155&gt;=30000000,AK1155&lt;=99999999),"Medium Budget",
IF(AK1155&lt;30000000,"Low Budget",""))))</f>
        <v>Medium Budget</v>
      </c>
      <c r="AM1155">
        <v>2011</v>
      </c>
      <c r="AN1155">
        <f t="shared" ref="AN1155:AN1218" si="428">$AY$20-AM1155</f>
        <v>14</v>
      </c>
      <c r="AO1155" t="str">
        <f t="shared" ref="AO1155:AO1218" si="429">IF(AN1155&lt;=5,"Recent",IF(AND(AN1155&gt;=6,AN1155&lt;=15),"Modern Classic",IF(AN1155&gt;15,"Old Classic","")))</f>
        <v>Modern Classic</v>
      </c>
      <c r="AP1155">
        <v>956</v>
      </c>
      <c r="AQ1155" t="str">
        <f t="shared" ref="AQ1155:AQ1218" si="430">IF(AP1155&lt;=1000,"Very Low",IF(AP1155&lt;=10000,"Low",IF(AP1155&lt;=50000,"Medium",IF(AP1155&lt;=200000,"High","Very High"))))</f>
        <v>Very Low</v>
      </c>
      <c r="AR1155">
        <v>6.6</v>
      </c>
      <c r="AS1155" t="str">
        <f t="shared" ref="AS1155:AS1218" si="431">IF(AND(AR1155&gt;=9,AR1155&lt;=10),"Master Piece",
IF(AND(AR1155&gt;=8,AR1155&lt;9),"Excellent",
IF(AND(AR1155&gt;=7,AR1155&lt;8),"Good",
IF(AND(AR1155&gt;=6,AR1155&lt;7),"Average",
IF(AND(AR1155&gt;=5,AR1155&lt;6),"Below Average",
IF(AND(AR1155&gt;=4,AR1155&lt;5),"Poor",
IF(AND(AR1155&gt;=3,AR1155&lt;4),"Very Poor",
IF(AND(AR1155&gt;=0,AR1155&lt;3),"Terrible",""))))))))</f>
        <v>Average</v>
      </c>
      <c r="AT1155">
        <v>2.35</v>
      </c>
      <c r="AU1155" t="str">
        <f t="shared" ref="AU1155:AU1218" si="432">IF(AND(AT1155&gt;=1.3,AT1155&lt;=1.4),"Classic",IF(AND(AT1155&gt;=1.7,AT1155&lt;=1.9),"HDTV / Widescreen",IF(AND(AT1155&gt;=2.2,AT1155&lt;=2.4),"Cinematic Widescreen",IF(AND(AT1155&gt;=1.4,AT1155&lt;=1.6),"Standard Academy",IF(AT1155&gt;=2.4,"Ultra Widescreen","")))))</f>
        <v>Cinematic Widescreen</v>
      </c>
      <c r="AV1155">
        <v>16000</v>
      </c>
      <c r="AW1155" t="str">
        <f t="shared" ref="AW1155:AW1218" si="433">IF(AV1155&lt;=1000,"Very Low",IF(AV1155&lt;=10000,"Low",IF(AV1155&lt;=50000,"Medium",IF(AV1155&lt;=200000,"High","Very High"))))</f>
        <v>Medium</v>
      </c>
    </row>
    <row r="1156" spans="1:49" x14ac:dyDescent="0.3">
      <c r="A1156" t="s">
        <v>0</v>
      </c>
      <c r="B1156" t="s">
        <v>2070</v>
      </c>
      <c r="C1156">
        <v>375</v>
      </c>
      <c r="D1156" t="str">
        <f t="shared" si="413"/>
        <v>Medium</v>
      </c>
      <c r="E1156">
        <v>109</v>
      </c>
      <c r="F1156" t="str">
        <f t="shared" si="414"/>
        <v>1h 49m</v>
      </c>
      <c r="G1156" t="str">
        <f t="shared" si="415"/>
        <v>Standard Movie</v>
      </c>
      <c r="H1156">
        <v>97</v>
      </c>
      <c r="I1156" t="str">
        <f t="shared" si="416"/>
        <v>Very Low</v>
      </c>
      <c r="J1156">
        <v>839</v>
      </c>
      <c r="K1156" t="str">
        <f t="shared" si="417"/>
        <v>Very Low</v>
      </c>
      <c r="L1156" t="s">
        <v>6055</v>
      </c>
      <c r="M1156">
        <v>17000</v>
      </c>
      <c r="N1156" t="str">
        <f t="shared" si="418"/>
        <v>Medium</v>
      </c>
      <c r="O1156">
        <v>138447667</v>
      </c>
      <c r="P1156" t="str">
        <f t="shared" si="419"/>
        <v>Hit</v>
      </c>
      <c r="Q1156" t="s">
        <v>1723</v>
      </c>
      <c r="R1156" t="str">
        <f t="shared" si="420"/>
        <v>Action</v>
      </c>
      <c r="S1156">
        <f t="shared" si="421"/>
        <v>3</v>
      </c>
      <c r="T1156" t="s">
        <v>415</v>
      </c>
      <c r="U1156" t="s">
        <v>6056</v>
      </c>
      <c r="V1156">
        <v>408302</v>
      </c>
      <c r="W1156" t="str">
        <f t="shared" si="422"/>
        <v>High</v>
      </c>
      <c r="X1156">
        <v>19968</v>
      </c>
      <c r="Y1156" t="str">
        <f t="shared" si="423"/>
        <v>Medium</v>
      </c>
      <c r="Z1156" t="s">
        <v>4467</v>
      </c>
      <c r="AA1156">
        <v>2</v>
      </c>
      <c r="AB1156" t="str">
        <f t="shared" si="424"/>
        <v>Duo/Trio Poster</v>
      </c>
      <c r="AC1156" t="s">
        <v>6057</v>
      </c>
      <c r="AD1156" t="s">
        <v>6058</v>
      </c>
      <c r="AE1156">
        <v>345</v>
      </c>
      <c r="AF1156" t="str">
        <f t="shared" si="425"/>
        <v>Very Low</v>
      </c>
      <c r="AG1156" t="s">
        <v>9</v>
      </c>
      <c r="AH1156" t="s">
        <v>10</v>
      </c>
      <c r="AI1156" t="s">
        <v>556</v>
      </c>
      <c r="AJ1156" t="str">
        <f t="shared" si="426"/>
        <v>Adult</v>
      </c>
      <c r="AK1156">
        <v>42000000</v>
      </c>
      <c r="AL1156" t="str">
        <f t="shared" si="427"/>
        <v>Medium Budget</v>
      </c>
      <c r="AM1156">
        <v>2012</v>
      </c>
      <c r="AN1156">
        <f t="shared" si="428"/>
        <v>13</v>
      </c>
      <c r="AO1156" t="str">
        <f t="shared" si="429"/>
        <v>Modern Classic</v>
      </c>
      <c r="AP1156">
        <v>971</v>
      </c>
      <c r="AQ1156" t="str">
        <f t="shared" si="430"/>
        <v>Very Low</v>
      </c>
      <c r="AR1156">
        <v>7.2</v>
      </c>
      <c r="AS1156" t="str">
        <f t="shared" si="431"/>
        <v>Good</v>
      </c>
      <c r="AT1156">
        <v>2.35</v>
      </c>
      <c r="AU1156" t="str">
        <f t="shared" si="432"/>
        <v>Cinematic Widescreen</v>
      </c>
      <c r="AV1156">
        <v>39000</v>
      </c>
      <c r="AW1156" t="str">
        <f t="shared" si="433"/>
        <v>Medium</v>
      </c>
    </row>
    <row r="1157" spans="1:49" x14ac:dyDescent="0.3">
      <c r="A1157" t="s">
        <v>0</v>
      </c>
      <c r="B1157" t="s">
        <v>5745</v>
      </c>
      <c r="C1157">
        <v>150</v>
      </c>
      <c r="D1157" t="str">
        <f t="shared" si="413"/>
        <v>Low</v>
      </c>
      <c r="E1157">
        <v>124</v>
      </c>
      <c r="F1157" t="str">
        <f t="shared" si="414"/>
        <v>2h 4m</v>
      </c>
      <c r="G1157" t="str">
        <f t="shared" si="415"/>
        <v>Long Movie</v>
      </c>
      <c r="H1157">
        <v>50</v>
      </c>
      <c r="I1157" t="str">
        <f t="shared" si="416"/>
        <v>Very Low</v>
      </c>
      <c r="J1157">
        <v>427</v>
      </c>
      <c r="K1157" t="str">
        <f t="shared" si="417"/>
        <v>Very Low</v>
      </c>
      <c r="L1157" t="s">
        <v>6059</v>
      </c>
      <c r="M1157">
        <v>8000</v>
      </c>
      <c r="N1157" t="str">
        <f t="shared" si="418"/>
        <v>Low</v>
      </c>
      <c r="O1157">
        <v>116006080</v>
      </c>
      <c r="P1157" t="str">
        <f t="shared" si="419"/>
        <v>Hit</v>
      </c>
      <c r="Q1157" t="s">
        <v>1386</v>
      </c>
      <c r="R1157" t="str">
        <f t="shared" si="420"/>
        <v>Comedy</v>
      </c>
      <c r="S1157">
        <f t="shared" si="421"/>
        <v>3</v>
      </c>
      <c r="T1157" t="s">
        <v>1498</v>
      </c>
      <c r="U1157" t="s">
        <v>6060</v>
      </c>
      <c r="V1157">
        <v>203269</v>
      </c>
      <c r="W1157" t="str">
        <f t="shared" si="422"/>
        <v>High</v>
      </c>
      <c r="X1157">
        <v>9255</v>
      </c>
      <c r="Y1157" t="str">
        <f t="shared" si="423"/>
        <v>Low</v>
      </c>
      <c r="Z1157" t="s">
        <v>6061</v>
      </c>
      <c r="AA1157">
        <v>1</v>
      </c>
      <c r="AB1157" t="str">
        <f t="shared" si="424"/>
        <v>Solo Star Poster</v>
      </c>
      <c r="AC1157" t="s">
        <v>6062</v>
      </c>
      <c r="AD1157" t="s">
        <v>6063</v>
      </c>
      <c r="AE1157">
        <v>602</v>
      </c>
      <c r="AF1157" t="str">
        <f t="shared" si="425"/>
        <v>Low</v>
      </c>
      <c r="AG1157" t="s">
        <v>9</v>
      </c>
      <c r="AH1157" t="s">
        <v>28</v>
      </c>
      <c r="AI1157" t="s">
        <v>11</v>
      </c>
      <c r="AJ1157" t="str">
        <f t="shared" si="426"/>
        <v>Teen</v>
      </c>
      <c r="AK1157">
        <v>42000000</v>
      </c>
      <c r="AL1157" t="str">
        <f t="shared" si="427"/>
        <v>Medium Budget</v>
      </c>
      <c r="AM1157">
        <v>1999</v>
      </c>
      <c r="AN1157">
        <f t="shared" si="428"/>
        <v>26</v>
      </c>
      <c r="AO1157" t="str">
        <f t="shared" si="429"/>
        <v>Old Classic</v>
      </c>
      <c r="AP1157">
        <v>437</v>
      </c>
      <c r="AQ1157" t="str">
        <f t="shared" si="430"/>
        <v>Very Low</v>
      </c>
      <c r="AR1157">
        <v>7</v>
      </c>
      <c r="AS1157" t="str">
        <f t="shared" si="431"/>
        <v>Good</v>
      </c>
      <c r="AT1157">
        <v>2.35</v>
      </c>
      <c r="AU1157" t="str">
        <f t="shared" si="432"/>
        <v>Cinematic Widescreen</v>
      </c>
      <c r="AV1157">
        <v>11000</v>
      </c>
      <c r="AW1157" t="str">
        <f t="shared" si="433"/>
        <v>Medium</v>
      </c>
    </row>
    <row r="1158" spans="1:49" x14ac:dyDescent="0.3">
      <c r="A1158" t="s">
        <v>0</v>
      </c>
      <c r="B1158" t="s">
        <v>4723</v>
      </c>
      <c r="C1158">
        <v>187</v>
      </c>
      <c r="D1158" t="str">
        <f t="shared" si="413"/>
        <v>Low</v>
      </c>
      <c r="E1158">
        <v>84</v>
      </c>
      <c r="F1158" t="str">
        <f t="shared" si="414"/>
        <v>1h 24m</v>
      </c>
      <c r="G1158" t="str">
        <f t="shared" si="415"/>
        <v>Featurette</v>
      </c>
      <c r="H1158">
        <v>91</v>
      </c>
      <c r="I1158" t="str">
        <f t="shared" si="416"/>
        <v>Very Low</v>
      </c>
      <c r="J1158">
        <v>206</v>
      </c>
      <c r="K1158" t="str">
        <f t="shared" si="417"/>
        <v>Very Low</v>
      </c>
      <c r="L1158" t="s">
        <v>4741</v>
      </c>
      <c r="M1158">
        <v>579</v>
      </c>
      <c r="N1158" t="str">
        <f t="shared" si="418"/>
        <v>Low</v>
      </c>
      <c r="O1158">
        <v>106793915</v>
      </c>
      <c r="P1158" t="str">
        <f t="shared" si="419"/>
        <v>Hit</v>
      </c>
      <c r="Q1158" t="s">
        <v>834</v>
      </c>
      <c r="R1158" t="str">
        <f t="shared" si="420"/>
        <v>Adventure</v>
      </c>
      <c r="S1158">
        <f t="shared" si="421"/>
        <v>5</v>
      </c>
      <c r="T1158" t="s">
        <v>2395</v>
      </c>
      <c r="U1158" t="s">
        <v>6064</v>
      </c>
      <c r="V1158">
        <v>140499</v>
      </c>
      <c r="W1158" t="str">
        <f t="shared" si="422"/>
        <v>Medium</v>
      </c>
      <c r="X1158">
        <v>1817</v>
      </c>
      <c r="Y1158" t="str">
        <f t="shared" si="423"/>
        <v>Low</v>
      </c>
      <c r="Z1158" t="s">
        <v>6065</v>
      </c>
      <c r="AA1158">
        <v>0</v>
      </c>
      <c r="AB1158" t="str">
        <f t="shared" si="424"/>
        <v>Symbolic Poster</v>
      </c>
      <c r="AC1158" t="s">
        <v>6066</v>
      </c>
      <c r="AD1158" t="s">
        <v>6067</v>
      </c>
      <c r="AE1158">
        <v>358</v>
      </c>
      <c r="AF1158" t="str">
        <f t="shared" si="425"/>
        <v>Very Low</v>
      </c>
      <c r="AG1158" t="s">
        <v>9</v>
      </c>
      <c r="AH1158" t="s">
        <v>28</v>
      </c>
      <c r="AI1158" t="s">
        <v>248</v>
      </c>
      <c r="AJ1158" t="str">
        <f t="shared" si="426"/>
        <v>Family</v>
      </c>
      <c r="AK1158">
        <v>45000000</v>
      </c>
      <c r="AL1158" t="str">
        <f t="shared" si="427"/>
        <v>Medium Budget</v>
      </c>
      <c r="AM1158">
        <v>2000</v>
      </c>
      <c r="AN1158">
        <f t="shared" si="428"/>
        <v>25</v>
      </c>
      <c r="AO1158" t="str">
        <f t="shared" si="429"/>
        <v>Old Classic</v>
      </c>
      <c r="AP1158">
        <v>530</v>
      </c>
      <c r="AQ1158" t="str">
        <f t="shared" si="430"/>
        <v>Very Low</v>
      </c>
      <c r="AR1158">
        <v>7</v>
      </c>
      <c r="AS1158" t="str">
        <f t="shared" si="431"/>
        <v>Good</v>
      </c>
      <c r="AT1158">
        <v>1.85</v>
      </c>
      <c r="AU1158" t="str">
        <f t="shared" si="432"/>
        <v>HDTV / Widescreen</v>
      </c>
      <c r="AV1158">
        <v>0</v>
      </c>
      <c r="AW1158" t="str">
        <f t="shared" si="433"/>
        <v>Very Low</v>
      </c>
    </row>
    <row r="1159" spans="1:49" x14ac:dyDescent="0.3">
      <c r="A1159" t="s">
        <v>0</v>
      </c>
      <c r="B1159" t="s">
        <v>6068</v>
      </c>
      <c r="C1159">
        <v>108</v>
      </c>
      <c r="D1159" t="str">
        <f t="shared" si="413"/>
        <v>Low</v>
      </c>
      <c r="E1159">
        <v>90</v>
      </c>
      <c r="F1159" t="str">
        <f t="shared" si="414"/>
        <v>1h 30m</v>
      </c>
      <c r="G1159" t="str">
        <f t="shared" si="415"/>
        <v>Standard Movie</v>
      </c>
      <c r="H1159">
        <v>29</v>
      </c>
      <c r="I1159" t="str">
        <f t="shared" si="416"/>
        <v>Very Low</v>
      </c>
      <c r="J1159">
        <v>650</v>
      </c>
      <c r="K1159" t="str">
        <f t="shared" si="417"/>
        <v>Very Low</v>
      </c>
      <c r="L1159" t="s">
        <v>6069</v>
      </c>
      <c r="M1159">
        <v>22000</v>
      </c>
      <c r="N1159" t="str">
        <f t="shared" si="418"/>
        <v>Medium</v>
      </c>
      <c r="O1159">
        <v>87856565</v>
      </c>
      <c r="P1159" t="str">
        <f t="shared" si="419"/>
        <v>Hit</v>
      </c>
      <c r="Q1159" t="s">
        <v>1652</v>
      </c>
      <c r="R1159" t="str">
        <f t="shared" si="420"/>
        <v>Comedy</v>
      </c>
      <c r="S1159">
        <f t="shared" si="421"/>
        <v>2</v>
      </c>
      <c r="T1159" t="s">
        <v>668</v>
      </c>
      <c r="U1159" t="s">
        <v>6070</v>
      </c>
      <c r="V1159">
        <v>106909</v>
      </c>
      <c r="W1159" t="str">
        <f t="shared" si="422"/>
        <v>Medium</v>
      </c>
      <c r="X1159">
        <v>24534</v>
      </c>
      <c r="Y1159" t="str">
        <f t="shared" si="423"/>
        <v>Medium</v>
      </c>
      <c r="Z1159" t="s">
        <v>2358</v>
      </c>
      <c r="AA1159">
        <v>1</v>
      </c>
      <c r="AB1159" t="str">
        <f t="shared" si="424"/>
        <v>Solo Star Poster</v>
      </c>
      <c r="AC1159" t="s">
        <v>6071</v>
      </c>
      <c r="AD1159" t="s">
        <v>6072</v>
      </c>
      <c r="AE1159">
        <v>268</v>
      </c>
      <c r="AF1159" t="str">
        <f t="shared" si="425"/>
        <v>Very Low</v>
      </c>
      <c r="AG1159" t="s">
        <v>9</v>
      </c>
      <c r="AH1159" t="s">
        <v>10</v>
      </c>
      <c r="AI1159" t="s">
        <v>11</v>
      </c>
      <c r="AJ1159" t="str">
        <f t="shared" si="426"/>
        <v>Teen</v>
      </c>
      <c r="AK1159">
        <v>42000000</v>
      </c>
      <c r="AL1159" t="str">
        <f t="shared" si="427"/>
        <v>Medium Budget</v>
      </c>
      <c r="AM1159">
        <v>2004</v>
      </c>
      <c r="AN1159">
        <f t="shared" si="428"/>
        <v>21</v>
      </c>
      <c r="AO1159" t="str">
        <f t="shared" si="429"/>
        <v>Old Classic</v>
      </c>
      <c r="AP1159">
        <v>923</v>
      </c>
      <c r="AQ1159" t="str">
        <f t="shared" si="430"/>
        <v>Very Low</v>
      </c>
      <c r="AR1159">
        <v>5.9</v>
      </c>
      <c r="AS1159" t="str">
        <f t="shared" si="431"/>
        <v>Below Average</v>
      </c>
      <c r="AT1159">
        <v>1.85</v>
      </c>
      <c r="AU1159" t="str">
        <f t="shared" si="432"/>
        <v>HDTV / Widescreen</v>
      </c>
      <c r="AV1159">
        <v>0</v>
      </c>
      <c r="AW1159" t="str">
        <f t="shared" si="433"/>
        <v>Very Low</v>
      </c>
    </row>
    <row r="1160" spans="1:49" x14ac:dyDescent="0.3">
      <c r="A1160" t="s">
        <v>0</v>
      </c>
      <c r="B1160" t="s">
        <v>6073</v>
      </c>
      <c r="C1160">
        <v>21</v>
      </c>
      <c r="D1160" t="str">
        <f t="shared" si="413"/>
        <v>Very Low</v>
      </c>
      <c r="E1160">
        <v>117</v>
      </c>
      <c r="F1160" t="str">
        <f t="shared" si="414"/>
        <v>1h 57m</v>
      </c>
      <c r="G1160" t="str">
        <f t="shared" si="415"/>
        <v>Standard Movie</v>
      </c>
      <c r="H1160">
        <v>71</v>
      </c>
      <c r="I1160" t="str">
        <f t="shared" si="416"/>
        <v>Very Low</v>
      </c>
      <c r="J1160">
        <v>547</v>
      </c>
      <c r="K1160" t="str">
        <f t="shared" si="417"/>
        <v>Very Low</v>
      </c>
      <c r="L1160" t="s">
        <v>1749</v>
      </c>
      <c r="M1160">
        <v>723</v>
      </c>
      <c r="N1160" t="str">
        <f t="shared" si="418"/>
        <v>Low</v>
      </c>
      <c r="O1160">
        <v>70100000</v>
      </c>
      <c r="P1160" t="str">
        <f t="shared" si="419"/>
        <v>Hit</v>
      </c>
      <c r="Q1160" t="s">
        <v>1386</v>
      </c>
      <c r="R1160" t="str">
        <f t="shared" si="420"/>
        <v>Comedy</v>
      </c>
      <c r="S1160">
        <f t="shared" si="421"/>
        <v>3</v>
      </c>
      <c r="T1160" t="s">
        <v>3854</v>
      </c>
      <c r="U1160" t="s">
        <v>6074</v>
      </c>
      <c r="V1160">
        <v>20183</v>
      </c>
      <c r="W1160" t="str">
        <f t="shared" si="422"/>
        <v>Low</v>
      </c>
      <c r="X1160">
        <v>3841</v>
      </c>
      <c r="Y1160" t="str">
        <f t="shared" si="423"/>
        <v>Low</v>
      </c>
      <c r="Z1160" t="s">
        <v>6075</v>
      </c>
      <c r="AA1160">
        <v>1</v>
      </c>
      <c r="AB1160" t="str">
        <f t="shared" si="424"/>
        <v>Solo Star Poster</v>
      </c>
      <c r="AC1160" t="s">
        <v>6076</v>
      </c>
      <c r="AD1160" t="s">
        <v>6077</v>
      </c>
      <c r="AE1160">
        <v>41</v>
      </c>
      <c r="AF1160" t="str">
        <f t="shared" si="425"/>
        <v>Very Low</v>
      </c>
      <c r="AG1160" t="s">
        <v>9</v>
      </c>
      <c r="AH1160" t="s">
        <v>10</v>
      </c>
      <c r="AI1160" t="s">
        <v>556</v>
      </c>
      <c r="AJ1160" t="str">
        <f t="shared" si="426"/>
        <v>Adult</v>
      </c>
      <c r="AK1160">
        <v>40000000</v>
      </c>
      <c r="AL1160" t="str">
        <f t="shared" si="427"/>
        <v>Medium Budget</v>
      </c>
      <c r="AM1160">
        <v>1992</v>
      </c>
      <c r="AN1160">
        <f t="shared" si="428"/>
        <v>33</v>
      </c>
      <c r="AO1160" t="str">
        <f t="shared" si="429"/>
        <v>Old Classic</v>
      </c>
      <c r="AP1160">
        <v>558</v>
      </c>
      <c r="AQ1160" t="str">
        <f t="shared" si="430"/>
        <v>Very Low</v>
      </c>
      <c r="AR1160">
        <v>5.4</v>
      </c>
      <c r="AS1160" t="str">
        <f t="shared" si="431"/>
        <v>Below Average</v>
      </c>
      <c r="AT1160">
        <v>1.85</v>
      </c>
      <c r="AU1160" t="str">
        <f t="shared" si="432"/>
        <v>HDTV / Widescreen</v>
      </c>
      <c r="AV1160">
        <v>0</v>
      </c>
      <c r="AW1160" t="str">
        <f t="shared" si="433"/>
        <v>Very Low</v>
      </c>
    </row>
    <row r="1161" spans="1:49" x14ac:dyDescent="0.3">
      <c r="A1161" t="s">
        <v>0</v>
      </c>
      <c r="B1161" t="s">
        <v>940</v>
      </c>
      <c r="C1161">
        <v>270</v>
      </c>
      <c r="D1161" t="str">
        <f t="shared" si="413"/>
        <v>Medium</v>
      </c>
      <c r="E1161">
        <v>123</v>
      </c>
      <c r="F1161" t="str">
        <f t="shared" si="414"/>
        <v>2h 3m</v>
      </c>
      <c r="G1161" t="str">
        <f t="shared" si="415"/>
        <v>Long Movie</v>
      </c>
      <c r="H1161">
        <v>176</v>
      </c>
      <c r="I1161" t="str">
        <f t="shared" si="416"/>
        <v>Very Low</v>
      </c>
      <c r="J1161">
        <v>749</v>
      </c>
      <c r="K1161" t="str">
        <f t="shared" si="417"/>
        <v>Very Low</v>
      </c>
      <c r="L1161" t="s">
        <v>6078</v>
      </c>
      <c r="M1161">
        <v>975</v>
      </c>
      <c r="N1161" t="str">
        <f t="shared" si="418"/>
        <v>Low</v>
      </c>
      <c r="O1161">
        <v>159578352</v>
      </c>
      <c r="P1161" t="str">
        <f t="shared" si="419"/>
        <v>Hit</v>
      </c>
      <c r="Q1161" t="s">
        <v>1723</v>
      </c>
      <c r="R1161" t="str">
        <f t="shared" si="420"/>
        <v>Action</v>
      </c>
      <c r="S1161">
        <f t="shared" si="421"/>
        <v>3</v>
      </c>
      <c r="T1161" t="s">
        <v>2494</v>
      </c>
      <c r="U1161" t="s">
        <v>6079</v>
      </c>
      <c r="V1161">
        <v>133177</v>
      </c>
      <c r="W1161" t="str">
        <f t="shared" si="422"/>
        <v>Medium</v>
      </c>
      <c r="X1161">
        <v>4825</v>
      </c>
      <c r="Y1161" t="str">
        <f t="shared" si="423"/>
        <v>Low</v>
      </c>
      <c r="Z1161" t="s">
        <v>5827</v>
      </c>
      <c r="AA1161">
        <v>7</v>
      </c>
      <c r="AB1161" t="str">
        <f t="shared" si="424"/>
        <v>Ensemble Poster</v>
      </c>
      <c r="AC1161" t="s">
        <v>6080</v>
      </c>
      <c r="AD1161" t="s">
        <v>6081</v>
      </c>
      <c r="AE1161">
        <v>380</v>
      </c>
      <c r="AF1161" t="str">
        <f t="shared" si="425"/>
        <v>Very Low</v>
      </c>
      <c r="AG1161" t="s">
        <v>9</v>
      </c>
      <c r="AH1161" t="s">
        <v>10</v>
      </c>
      <c r="AI1161" t="s">
        <v>556</v>
      </c>
      <c r="AJ1161" t="str">
        <f t="shared" si="426"/>
        <v>Adult</v>
      </c>
      <c r="AK1161">
        <v>43000000</v>
      </c>
      <c r="AL1161" t="str">
        <f t="shared" si="427"/>
        <v>Medium Budget</v>
      </c>
      <c r="AM1161">
        <v>2013</v>
      </c>
      <c r="AN1161">
        <f t="shared" si="428"/>
        <v>12</v>
      </c>
      <c r="AO1161" t="str">
        <f t="shared" si="429"/>
        <v>Modern Classic</v>
      </c>
      <c r="AP1161">
        <v>815</v>
      </c>
      <c r="AQ1161" t="str">
        <f t="shared" si="430"/>
        <v>Very Low</v>
      </c>
      <c r="AR1161">
        <v>6.6</v>
      </c>
      <c r="AS1161" t="str">
        <f t="shared" si="431"/>
        <v>Average</v>
      </c>
      <c r="AT1161">
        <v>2.35</v>
      </c>
      <c r="AU1161" t="str">
        <f t="shared" si="432"/>
        <v>Cinematic Widescreen</v>
      </c>
      <c r="AV1161">
        <v>24000</v>
      </c>
      <c r="AW1161" t="str">
        <f t="shared" si="433"/>
        <v>Medium</v>
      </c>
    </row>
    <row r="1162" spans="1:49" x14ac:dyDescent="0.3">
      <c r="A1162" t="s">
        <v>0</v>
      </c>
      <c r="B1162" t="s">
        <v>6082</v>
      </c>
      <c r="C1162">
        <v>72</v>
      </c>
      <c r="D1162" t="str">
        <f t="shared" si="413"/>
        <v>Low</v>
      </c>
      <c r="E1162">
        <v>251</v>
      </c>
      <c r="F1162" t="str">
        <f t="shared" si="414"/>
        <v>4h 11m</v>
      </c>
      <c r="G1162" t="str">
        <f t="shared" si="415"/>
        <v>Epic</v>
      </c>
      <c r="H1162">
        <v>311</v>
      </c>
      <c r="I1162" t="str">
        <f t="shared" si="416"/>
        <v>Very Low</v>
      </c>
      <c r="J1162">
        <v>595</v>
      </c>
      <c r="K1162" t="str">
        <f t="shared" si="417"/>
        <v>Very Low</v>
      </c>
      <c r="L1162" t="s">
        <v>6083</v>
      </c>
      <c r="M1162">
        <v>940</v>
      </c>
      <c r="N1162" t="str">
        <f t="shared" si="418"/>
        <v>Low</v>
      </c>
      <c r="O1162">
        <v>57750000</v>
      </c>
      <c r="P1162" t="str">
        <f t="shared" si="419"/>
        <v>Hit</v>
      </c>
      <c r="Q1162" t="s">
        <v>6084</v>
      </c>
      <c r="R1162" t="str">
        <f t="shared" si="420"/>
        <v>Biography</v>
      </c>
      <c r="S1162">
        <f t="shared" si="421"/>
        <v>4</v>
      </c>
      <c r="T1162" t="s">
        <v>3231</v>
      </c>
      <c r="U1162" t="s">
        <v>6085</v>
      </c>
      <c r="V1162">
        <v>21554</v>
      </c>
      <c r="W1162" t="str">
        <f t="shared" si="422"/>
        <v>Low</v>
      </c>
      <c r="X1162">
        <v>2957</v>
      </c>
      <c r="Y1162" t="str">
        <f t="shared" si="423"/>
        <v>Low</v>
      </c>
      <c r="Z1162" t="s">
        <v>6086</v>
      </c>
      <c r="AA1162">
        <v>2</v>
      </c>
      <c r="AB1162" t="str">
        <f t="shared" si="424"/>
        <v>Duo/Trio Poster</v>
      </c>
      <c r="AC1162" t="s">
        <v>6087</v>
      </c>
      <c r="AD1162" t="s">
        <v>6088</v>
      </c>
      <c r="AE1162">
        <v>192</v>
      </c>
      <c r="AF1162" t="str">
        <f t="shared" si="425"/>
        <v>Very Low</v>
      </c>
      <c r="AG1162" t="s">
        <v>9</v>
      </c>
      <c r="AH1162" t="s">
        <v>28</v>
      </c>
      <c r="AI1162" t="s">
        <v>6007</v>
      </c>
      <c r="AJ1162" t="str">
        <f t="shared" si="426"/>
        <v>Other/Unknown</v>
      </c>
      <c r="AK1162">
        <v>31115000</v>
      </c>
      <c r="AL1162" t="str">
        <f t="shared" si="427"/>
        <v>Medium Budget</v>
      </c>
      <c r="AM1162">
        <v>1963</v>
      </c>
      <c r="AN1162">
        <f t="shared" si="428"/>
        <v>62</v>
      </c>
      <c r="AO1162" t="str">
        <f t="shared" si="429"/>
        <v>Old Classic</v>
      </c>
      <c r="AP1162">
        <v>726</v>
      </c>
      <c r="AQ1162" t="str">
        <f t="shared" si="430"/>
        <v>Very Low</v>
      </c>
      <c r="AR1162">
        <v>7</v>
      </c>
      <c r="AS1162" t="str">
        <f t="shared" si="431"/>
        <v>Good</v>
      </c>
      <c r="AT1162">
        <v>2.2000000000000002</v>
      </c>
      <c r="AU1162" t="str">
        <f t="shared" si="432"/>
        <v>Cinematic Widescreen</v>
      </c>
      <c r="AV1162">
        <v>0</v>
      </c>
      <c r="AW1162" t="str">
        <f t="shared" si="433"/>
        <v>Very Low</v>
      </c>
    </row>
    <row r="1163" spans="1:49" x14ac:dyDescent="0.3">
      <c r="A1163" t="s">
        <v>0</v>
      </c>
      <c r="B1163" t="s">
        <v>1598</v>
      </c>
      <c r="C1163">
        <v>154</v>
      </c>
      <c r="D1163" t="str">
        <f t="shared" si="413"/>
        <v>Low</v>
      </c>
      <c r="E1163">
        <v>105</v>
      </c>
      <c r="F1163" t="str">
        <f t="shared" si="414"/>
        <v>1h 45m</v>
      </c>
      <c r="G1163" t="str">
        <f t="shared" si="415"/>
        <v>Standard Movie</v>
      </c>
      <c r="H1163">
        <v>153</v>
      </c>
      <c r="I1163" t="str">
        <f t="shared" si="416"/>
        <v>Very Low</v>
      </c>
      <c r="J1163">
        <v>491</v>
      </c>
      <c r="K1163" t="str">
        <f t="shared" si="417"/>
        <v>Very Low</v>
      </c>
      <c r="L1163" t="s">
        <v>6089</v>
      </c>
      <c r="M1163">
        <v>4000</v>
      </c>
      <c r="N1163" t="str">
        <f t="shared" si="418"/>
        <v>Low</v>
      </c>
      <c r="O1163">
        <v>45290318</v>
      </c>
      <c r="P1163" t="str">
        <f t="shared" si="419"/>
        <v>Average</v>
      </c>
      <c r="Q1163" t="s">
        <v>3199</v>
      </c>
      <c r="R1163" t="str">
        <f t="shared" si="420"/>
        <v>Action</v>
      </c>
      <c r="S1163">
        <f t="shared" si="421"/>
        <v>3</v>
      </c>
      <c r="T1163" t="s">
        <v>464</v>
      </c>
      <c r="U1163" t="s">
        <v>6090</v>
      </c>
      <c r="V1163">
        <v>74169</v>
      </c>
      <c r="W1163" t="str">
        <f t="shared" si="422"/>
        <v>Medium</v>
      </c>
      <c r="X1163">
        <v>6727</v>
      </c>
      <c r="Y1163" t="str">
        <f t="shared" si="423"/>
        <v>Low</v>
      </c>
      <c r="Z1163" t="s">
        <v>6091</v>
      </c>
      <c r="AA1163">
        <v>2</v>
      </c>
      <c r="AB1163" t="str">
        <f t="shared" si="424"/>
        <v>Duo/Trio Poster</v>
      </c>
      <c r="AC1163" t="s">
        <v>6092</v>
      </c>
      <c r="AD1163" t="s">
        <v>6093</v>
      </c>
      <c r="AE1163">
        <v>112</v>
      </c>
      <c r="AF1163" t="str">
        <f t="shared" si="425"/>
        <v>Very Low</v>
      </c>
      <c r="AG1163" t="s">
        <v>9</v>
      </c>
      <c r="AH1163" t="s">
        <v>10</v>
      </c>
      <c r="AI1163" t="s">
        <v>66</v>
      </c>
      <c r="AJ1163" t="str">
        <f t="shared" si="426"/>
        <v>Family</v>
      </c>
      <c r="AK1163">
        <v>42000000</v>
      </c>
      <c r="AL1163" t="str">
        <f t="shared" si="427"/>
        <v>Medium Budget</v>
      </c>
      <c r="AM1163">
        <v>2012</v>
      </c>
      <c r="AN1163">
        <f t="shared" si="428"/>
        <v>13</v>
      </c>
      <c r="AO1163" t="str">
        <f t="shared" si="429"/>
        <v>Modern Classic</v>
      </c>
      <c r="AP1163">
        <v>828</v>
      </c>
      <c r="AQ1163" t="str">
        <f t="shared" si="430"/>
        <v>Very Low</v>
      </c>
      <c r="AR1163">
        <v>6.5</v>
      </c>
      <c r="AS1163" t="str">
        <f t="shared" si="431"/>
        <v>Average</v>
      </c>
      <c r="AT1163">
        <v>1.85</v>
      </c>
      <c r="AU1163" t="str">
        <f t="shared" si="432"/>
        <v>HDTV / Widescreen</v>
      </c>
      <c r="AV1163">
        <v>17000</v>
      </c>
      <c r="AW1163" t="str">
        <f t="shared" si="433"/>
        <v>Medium</v>
      </c>
    </row>
    <row r="1164" spans="1:49" x14ac:dyDescent="0.3">
      <c r="A1164" t="s">
        <v>0</v>
      </c>
      <c r="B1164" t="s">
        <v>5244</v>
      </c>
      <c r="C1164">
        <v>114</v>
      </c>
      <c r="D1164" t="str">
        <f t="shared" si="413"/>
        <v>Low</v>
      </c>
      <c r="E1164">
        <v>115</v>
      </c>
      <c r="F1164" t="str">
        <f t="shared" si="414"/>
        <v>1h 55m</v>
      </c>
      <c r="G1164" t="str">
        <f t="shared" si="415"/>
        <v>Standard Movie</v>
      </c>
      <c r="H1164">
        <v>73</v>
      </c>
      <c r="I1164" t="str">
        <f t="shared" si="416"/>
        <v>Very Low</v>
      </c>
      <c r="J1164">
        <v>505</v>
      </c>
      <c r="K1164" t="str">
        <f t="shared" si="417"/>
        <v>Very Low</v>
      </c>
      <c r="L1164" t="s">
        <v>1514</v>
      </c>
      <c r="M1164">
        <v>11000</v>
      </c>
      <c r="N1164" t="str">
        <f t="shared" si="418"/>
        <v>Medium</v>
      </c>
      <c r="O1164">
        <v>41543207</v>
      </c>
      <c r="P1164" t="str">
        <f t="shared" si="419"/>
        <v>Average</v>
      </c>
      <c r="Q1164" t="s">
        <v>2113</v>
      </c>
      <c r="R1164" t="str">
        <f t="shared" si="420"/>
        <v>Crime</v>
      </c>
      <c r="S1164">
        <f t="shared" si="421"/>
        <v>4</v>
      </c>
      <c r="T1164" t="s">
        <v>437</v>
      </c>
      <c r="U1164" t="s">
        <v>6094</v>
      </c>
      <c r="V1164">
        <v>30077</v>
      </c>
      <c r="W1164" t="str">
        <f t="shared" si="422"/>
        <v>Low</v>
      </c>
      <c r="X1164">
        <v>15571</v>
      </c>
      <c r="Y1164" t="str">
        <f t="shared" si="423"/>
        <v>Medium</v>
      </c>
      <c r="Z1164" t="s">
        <v>1257</v>
      </c>
      <c r="AA1164">
        <v>1</v>
      </c>
      <c r="AB1164" t="str">
        <f t="shared" si="424"/>
        <v>Solo Star Poster</v>
      </c>
      <c r="AC1164" t="s">
        <v>6095</v>
      </c>
      <c r="AD1164" t="s">
        <v>6096</v>
      </c>
      <c r="AE1164">
        <v>175</v>
      </c>
      <c r="AF1164" t="str">
        <f t="shared" si="425"/>
        <v>Very Low</v>
      </c>
      <c r="AG1164" t="s">
        <v>9</v>
      </c>
      <c r="AH1164" t="s">
        <v>10</v>
      </c>
      <c r="AI1164" t="s">
        <v>11</v>
      </c>
      <c r="AJ1164" t="str">
        <f t="shared" si="426"/>
        <v>Teen</v>
      </c>
      <c r="AK1164">
        <v>42000000</v>
      </c>
      <c r="AL1164" t="str">
        <f t="shared" si="427"/>
        <v>Medium Budget</v>
      </c>
      <c r="AM1164">
        <v>2002</v>
      </c>
      <c r="AN1164">
        <f t="shared" si="428"/>
        <v>23</v>
      </c>
      <c r="AO1164" t="str">
        <f t="shared" si="429"/>
        <v>Old Classic</v>
      </c>
      <c r="AP1164">
        <v>3000</v>
      </c>
      <c r="AQ1164" t="str">
        <f t="shared" si="430"/>
        <v>Low</v>
      </c>
      <c r="AR1164">
        <v>6.3</v>
      </c>
      <c r="AS1164" t="str">
        <f t="shared" si="431"/>
        <v>Average</v>
      </c>
      <c r="AT1164">
        <v>2.35</v>
      </c>
      <c r="AU1164" t="str">
        <f t="shared" si="432"/>
        <v>Cinematic Widescreen</v>
      </c>
      <c r="AV1164">
        <v>893</v>
      </c>
      <c r="AW1164" t="str">
        <f t="shared" si="433"/>
        <v>Very Low</v>
      </c>
    </row>
    <row r="1165" spans="1:49" x14ac:dyDescent="0.3">
      <c r="A1165" t="s">
        <v>0</v>
      </c>
      <c r="B1165" t="s">
        <v>6097</v>
      </c>
      <c r="C1165">
        <v>27</v>
      </c>
      <c r="D1165" t="str">
        <f t="shared" si="413"/>
        <v>Very Low</v>
      </c>
      <c r="E1165">
        <v>122</v>
      </c>
      <c r="F1165" t="str">
        <f t="shared" si="414"/>
        <v>2h 2m</v>
      </c>
      <c r="G1165" t="str">
        <f t="shared" si="415"/>
        <v>Long Movie</v>
      </c>
      <c r="H1165">
        <v>0</v>
      </c>
      <c r="I1165" t="str">
        <f t="shared" si="416"/>
        <v>Very Low</v>
      </c>
      <c r="J1165">
        <v>292</v>
      </c>
      <c r="K1165" t="str">
        <f t="shared" si="417"/>
        <v>Very Low</v>
      </c>
      <c r="L1165" t="s">
        <v>2885</v>
      </c>
      <c r="M1165">
        <v>12000</v>
      </c>
      <c r="N1165" t="str">
        <f t="shared" si="418"/>
        <v>Medium</v>
      </c>
      <c r="O1165">
        <v>41252428</v>
      </c>
      <c r="P1165" t="str">
        <f t="shared" si="419"/>
        <v>Average</v>
      </c>
      <c r="Q1165" t="s">
        <v>1386</v>
      </c>
      <c r="R1165" t="str">
        <f t="shared" si="420"/>
        <v>Comedy</v>
      </c>
      <c r="S1165">
        <f t="shared" si="421"/>
        <v>3</v>
      </c>
      <c r="T1165" t="s">
        <v>272</v>
      </c>
      <c r="U1165" t="s">
        <v>6098</v>
      </c>
      <c r="V1165">
        <v>11453</v>
      </c>
      <c r="W1165" t="str">
        <f t="shared" si="422"/>
        <v>Low</v>
      </c>
      <c r="X1165">
        <v>13716</v>
      </c>
      <c r="Y1165" t="str">
        <f t="shared" si="423"/>
        <v>Medium</v>
      </c>
      <c r="Z1165" t="s">
        <v>6099</v>
      </c>
      <c r="AA1165">
        <v>0</v>
      </c>
      <c r="AB1165" t="str">
        <f t="shared" si="424"/>
        <v>Symbolic Poster</v>
      </c>
      <c r="AC1165" t="s">
        <v>6100</v>
      </c>
      <c r="AD1165" t="s">
        <v>6101</v>
      </c>
      <c r="AE1165">
        <v>71</v>
      </c>
      <c r="AF1165" t="str">
        <f t="shared" si="425"/>
        <v>Very Low</v>
      </c>
      <c r="AG1165" t="s">
        <v>9</v>
      </c>
      <c r="AH1165" t="s">
        <v>10</v>
      </c>
      <c r="AI1165" t="s">
        <v>11</v>
      </c>
      <c r="AJ1165" t="str">
        <f t="shared" si="426"/>
        <v>Teen</v>
      </c>
      <c r="AK1165">
        <v>42000000</v>
      </c>
      <c r="AL1165" t="str">
        <f t="shared" si="427"/>
        <v>Medium Budget</v>
      </c>
      <c r="AM1165">
        <v>1996</v>
      </c>
      <c r="AN1165">
        <f t="shared" si="428"/>
        <v>29</v>
      </c>
      <c r="AO1165" t="str">
        <f t="shared" si="429"/>
        <v>Old Classic</v>
      </c>
      <c r="AP1165">
        <v>592</v>
      </c>
      <c r="AQ1165" t="str">
        <f t="shared" si="430"/>
        <v>Very Low</v>
      </c>
      <c r="AR1165">
        <v>6.5</v>
      </c>
      <c r="AS1165" t="str">
        <f t="shared" si="431"/>
        <v>Average</v>
      </c>
      <c r="AT1165">
        <v>1.85</v>
      </c>
      <c r="AU1165" t="str">
        <f t="shared" si="432"/>
        <v>HDTV / Widescreen</v>
      </c>
      <c r="AV1165">
        <v>0</v>
      </c>
      <c r="AW1165" t="str">
        <f t="shared" si="433"/>
        <v>Very Low</v>
      </c>
    </row>
    <row r="1166" spans="1:49" x14ac:dyDescent="0.3">
      <c r="A1166" t="s">
        <v>0</v>
      </c>
      <c r="B1166" t="s">
        <v>6102</v>
      </c>
      <c r="C1166">
        <v>166</v>
      </c>
      <c r="D1166" t="str">
        <f t="shared" si="413"/>
        <v>Low</v>
      </c>
      <c r="E1166">
        <v>119</v>
      </c>
      <c r="F1166" t="str">
        <f t="shared" si="414"/>
        <v>1h 59m</v>
      </c>
      <c r="G1166" t="str">
        <f t="shared" si="415"/>
        <v>Standard Movie</v>
      </c>
      <c r="H1166">
        <v>89</v>
      </c>
      <c r="I1166" t="str">
        <f t="shared" si="416"/>
        <v>Very Low</v>
      </c>
      <c r="J1166">
        <v>395</v>
      </c>
      <c r="K1166" t="str">
        <f t="shared" si="417"/>
        <v>Very Low</v>
      </c>
      <c r="L1166" t="s">
        <v>950</v>
      </c>
      <c r="M1166">
        <v>650</v>
      </c>
      <c r="N1166" t="str">
        <f t="shared" si="418"/>
        <v>Low</v>
      </c>
      <c r="O1166">
        <v>35228696</v>
      </c>
      <c r="P1166" t="str">
        <f t="shared" si="419"/>
        <v>Average</v>
      </c>
      <c r="Q1166" t="s">
        <v>6103</v>
      </c>
      <c r="R1166" t="str">
        <f t="shared" si="420"/>
        <v>Drama</v>
      </c>
      <c r="S1166">
        <f t="shared" si="421"/>
        <v>4</v>
      </c>
      <c r="T1166" t="s">
        <v>2358</v>
      </c>
      <c r="U1166" t="s">
        <v>6104</v>
      </c>
      <c r="V1166">
        <v>63677</v>
      </c>
      <c r="W1166" t="str">
        <f t="shared" si="422"/>
        <v>Medium</v>
      </c>
      <c r="X1166">
        <v>1651</v>
      </c>
      <c r="Y1166" t="str">
        <f t="shared" si="423"/>
        <v>Low</v>
      </c>
      <c r="Z1166" t="s">
        <v>6105</v>
      </c>
      <c r="AA1166">
        <v>0</v>
      </c>
      <c r="AB1166" t="str">
        <f t="shared" si="424"/>
        <v>Symbolic Poster</v>
      </c>
      <c r="AC1166" t="s">
        <v>6106</v>
      </c>
      <c r="AD1166" t="s">
        <v>6107</v>
      </c>
      <c r="AE1166">
        <v>460</v>
      </c>
      <c r="AF1166" t="str">
        <f t="shared" si="425"/>
        <v>Very Low</v>
      </c>
      <c r="AG1166" t="s">
        <v>9</v>
      </c>
      <c r="AH1166" t="s">
        <v>10</v>
      </c>
      <c r="AI1166" t="s">
        <v>11</v>
      </c>
      <c r="AJ1166" t="str">
        <f t="shared" si="426"/>
        <v>Teen</v>
      </c>
      <c r="AK1166">
        <v>32000000</v>
      </c>
      <c r="AL1166" t="str">
        <f t="shared" si="427"/>
        <v>Medium Budget</v>
      </c>
      <c r="AM1166">
        <v>2002</v>
      </c>
      <c r="AN1166">
        <f t="shared" si="428"/>
        <v>23</v>
      </c>
      <c r="AO1166" t="str">
        <f t="shared" si="429"/>
        <v>Old Classic</v>
      </c>
      <c r="AP1166">
        <v>537</v>
      </c>
      <c r="AQ1166" t="str">
        <f t="shared" si="430"/>
        <v>Very Low</v>
      </c>
      <c r="AR1166">
        <v>6.5</v>
      </c>
      <c r="AS1166" t="str">
        <f t="shared" si="431"/>
        <v>Average</v>
      </c>
      <c r="AT1166">
        <v>2.35</v>
      </c>
      <c r="AU1166" t="str">
        <f t="shared" si="432"/>
        <v>Cinematic Widescreen</v>
      </c>
      <c r="AV1166">
        <v>0</v>
      </c>
      <c r="AW1166" t="str">
        <f t="shared" si="433"/>
        <v>Very Low</v>
      </c>
    </row>
    <row r="1167" spans="1:49" x14ac:dyDescent="0.3">
      <c r="A1167" t="s">
        <v>0</v>
      </c>
      <c r="B1167" t="s">
        <v>3693</v>
      </c>
      <c r="C1167">
        <v>288</v>
      </c>
      <c r="D1167" t="str">
        <f t="shared" si="413"/>
        <v>Medium</v>
      </c>
      <c r="E1167">
        <v>81</v>
      </c>
      <c r="F1167" t="str">
        <f t="shared" si="414"/>
        <v>1h 21m</v>
      </c>
      <c r="G1167" t="str">
        <f t="shared" si="415"/>
        <v>Featurette</v>
      </c>
      <c r="H1167">
        <v>119</v>
      </c>
      <c r="I1167" t="str">
        <f t="shared" si="416"/>
        <v>Very Low</v>
      </c>
      <c r="J1167">
        <v>412</v>
      </c>
      <c r="K1167" t="str">
        <f t="shared" si="417"/>
        <v>Very Low</v>
      </c>
      <c r="L1167" t="s">
        <v>1959</v>
      </c>
      <c r="M1167">
        <v>468</v>
      </c>
      <c r="N1167" t="str">
        <f t="shared" si="418"/>
        <v>Low</v>
      </c>
      <c r="O1167">
        <v>59992760</v>
      </c>
      <c r="P1167" t="str">
        <f t="shared" si="419"/>
        <v>Hit</v>
      </c>
      <c r="Q1167" t="s">
        <v>1642</v>
      </c>
      <c r="R1167" t="str">
        <f t="shared" si="420"/>
        <v>Comedy</v>
      </c>
      <c r="S1167">
        <f t="shared" si="421"/>
        <v>1</v>
      </c>
      <c r="T1167" t="s">
        <v>6108</v>
      </c>
      <c r="U1167" t="s">
        <v>6109</v>
      </c>
      <c r="V1167">
        <v>119622</v>
      </c>
      <c r="W1167" t="str">
        <f t="shared" si="422"/>
        <v>Medium</v>
      </c>
      <c r="X1167">
        <v>2134</v>
      </c>
      <c r="Y1167" t="str">
        <f t="shared" si="423"/>
        <v>Low</v>
      </c>
      <c r="Z1167" t="s">
        <v>6110</v>
      </c>
      <c r="AA1167">
        <v>1</v>
      </c>
      <c r="AB1167" t="str">
        <f t="shared" si="424"/>
        <v>Solo Star Poster</v>
      </c>
      <c r="AC1167" t="s">
        <v>6111</v>
      </c>
      <c r="AD1167" t="s">
        <v>6112</v>
      </c>
      <c r="AE1167">
        <v>396</v>
      </c>
      <c r="AF1167" t="str">
        <f t="shared" si="425"/>
        <v>Very Low</v>
      </c>
      <c r="AG1167" t="s">
        <v>9</v>
      </c>
      <c r="AH1167" t="s">
        <v>10</v>
      </c>
      <c r="AI1167" t="s">
        <v>556</v>
      </c>
      <c r="AJ1167" t="str">
        <f t="shared" si="426"/>
        <v>Adult</v>
      </c>
      <c r="AK1167">
        <v>42000000</v>
      </c>
      <c r="AL1167" t="str">
        <f t="shared" si="427"/>
        <v>Medium Budget</v>
      </c>
      <c r="AM1167">
        <v>2009</v>
      </c>
      <c r="AN1167">
        <f t="shared" si="428"/>
        <v>16</v>
      </c>
      <c r="AO1167" t="str">
        <f t="shared" si="429"/>
        <v>Old Classic</v>
      </c>
      <c r="AP1167">
        <v>442</v>
      </c>
      <c r="AQ1167" t="str">
        <f t="shared" si="430"/>
        <v>Very Low</v>
      </c>
      <c r="AR1167">
        <v>5.8</v>
      </c>
      <c r="AS1167" t="str">
        <f t="shared" si="431"/>
        <v>Below Average</v>
      </c>
      <c r="AT1167">
        <v>1.85</v>
      </c>
      <c r="AU1167" t="str">
        <f t="shared" si="432"/>
        <v>HDTV / Widescreen</v>
      </c>
      <c r="AV1167">
        <v>0</v>
      </c>
      <c r="AW1167" t="str">
        <f t="shared" si="433"/>
        <v>Very Low</v>
      </c>
    </row>
    <row r="1168" spans="1:49" x14ac:dyDescent="0.3">
      <c r="A1168" t="s">
        <v>0</v>
      </c>
      <c r="B1168" t="s">
        <v>6113</v>
      </c>
      <c r="C1168">
        <v>117</v>
      </c>
      <c r="D1168" t="str">
        <f t="shared" si="413"/>
        <v>Low</v>
      </c>
      <c r="E1168">
        <v>133</v>
      </c>
      <c r="F1168" t="str">
        <f t="shared" si="414"/>
        <v>2h 13m</v>
      </c>
      <c r="G1168" t="str">
        <f t="shared" si="415"/>
        <v>Long Movie</v>
      </c>
      <c r="H1168">
        <v>46</v>
      </c>
      <c r="I1168" t="str">
        <f t="shared" si="416"/>
        <v>Very Low</v>
      </c>
      <c r="J1168">
        <v>275</v>
      </c>
      <c r="K1168" t="str">
        <f t="shared" si="417"/>
        <v>Very Low</v>
      </c>
      <c r="L1168" t="s">
        <v>3455</v>
      </c>
      <c r="M1168">
        <v>683</v>
      </c>
      <c r="N1168" t="str">
        <f t="shared" si="418"/>
        <v>Low</v>
      </c>
      <c r="O1168">
        <v>34667015</v>
      </c>
      <c r="P1168" t="str">
        <f t="shared" si="419"/>
        <v>Average</v>
      </c>
      <c r="Q1168" t="s">
        <v>22</v>
      </c>
      <c r="R1168" t="str">
        <f t="shared" si="420"/>
        <v>Action</v>
      </c>
      <c r="S1168">
        <f t="shared" si="421"/>
        <v>3</v>
      </c>
      <c r="T1168" t="s">
        <v>6114</v>
      </c>
      <c r="U1168" t="s">
        <v>6115</v>
      </c>
      <c r="V1168">
        <v>74009</v>
      </c>
      <c r="W1168" t="str">
        <f t="shared" si="422"/>
        <v>Medium</v>
      </c>
      <c r="X1168">
        <v>2371</v>
      </c>
      <c r="Y1168" t="str">
        <f t="shared" si="423"/>
        <v>Low</v>
      </c>
      <c r="Z1168" t="s">
        <v>6116</v>
      </c>
      <c r="AA1168">
        <v>0</v>
      </c>
      <c r="AB1168" t="str">
        <f t="shared" si="424"/>
        <v>Symbolic Poster</v>
      </c>
      <c r="AC1168" t="s">
        <v>6117</v>
      </c>
      <c r="AD1168" t="s">
        <v>6118</v>
      </c>
      <c r="AE1168">
        <v>317</v>
      </c>
      <c r="AF1168" t="str">
        <f t="shared" si="425"/>
        <v>Very Low</v>
      </c>
      <c r="AG1168" t="s">
        <v>9</v>
      </c>
      <c r="AH1168" t="s">
        <v>28</v>
      </c>
      <c r="AI1168" t="s">
        <v>11</v>
      </c>
      <c r="AJ1168" t="str">
        <f t="shared" si="426"/>
        <v>Teen</v>
      </c>
      <c r="AK1168">
        <v>32000000</v>
      </c>
      <c r="AL1168" t="str">
        <f t="shared" si="427"/>
        <v>Medium Budget</v>
      </c>
      <c r="AM1168">
        <v>1989</v>
      </c>
      <c r="AN1168">
        <f t="shared" si="428"/>
        <v>36</v>
      </c>
      <c r="AO1168" t="str">
        <f t="shared" si="429"/>
        <v>Old Classic</v>
      </c>
      <c r="AP1168">
        <v>349</v>
      </c>
      <c r="AQ1168" t="str">
        <f t="shared" si="430"/>
        <v>Very Low</v>
      </c>
      <c r="AR1168">
        <v>6.6</v>
      </c>
      <c r="AS1168" t="str">
        <f t="shared" si="431"/>
        <v>Average</v>
      </c>
      <c r="AT1168">
        <v>2.35</v>
      </c>
      <c r="AU1168" t="str">
        <f t="shared" si="432"/>
        <v>Cinematic Widescreen</v>
      </c>
      <c r="AV1168">
        <v>0</v>
      </c>
      <c r="AW1168" t="str">
        <f t="shared" si="433"/>
        <v>Very Low</v>
      </c>
    </row>
    <row r="1169" spans="1:49" x14ac:dyDescent="0.3">
      <c r="A1169" t="s">
        <v>0</v>
      </c>
      <c r="B1169" t="s">
        <v>6119</v>
      </c>
      <c r="C1169">
        <v>291</v>
      </c>
      <c r="D1169" t="str">
        <f t="shared" si="413"/>
        <v>Medium</v>
      </c>
      <c r="E1169">
        <v>100</v>
      </c>
      <c r="F1169" t="str">
        <f t="shared" si="414"/>
        <v>1h 40m</v>
      </c>
      <c r="G1169" t="str">
        <f t="shared" si="415"/>
        <v>Standard Movie</v>
      </c>
      <c r="H1169">
        <v>308</v>
      </c>
      <c r="I1169" t="str">
        <f t="shared" si="416"/>
        <v>Very Low</v>
      </c>
      <c r="J1169">
        <v>913</v>
      </c>
      <c r="K1169" t="str">
        <f t="shared" si="417"/>
        <v>Very Low</v>
      </c>
      <c r="L1169" t="s">
        <v>4025</v>
      </c>
      <c r="M1169">
        <v>10000</v>
      </c>
      <c r="N1169" t="str">
        <f t="shared" si="418"/>
        <v>Low</v>
      </c>
      <c r="O1169">
        <v>37652565</v>
      </c>
      <c r="P1169" t="str">
        <f t="shared" si="419"/>
        <v>Average</v>
      </c>
      <c r="Q1169" t="s">
        <v>2635</v>
      </c>
      <c r="R1169" t="str">
        <f t="shared" si="420"/>
        <v>Fantasy</v>
      </c>
      <c r="S1169">
        <f t="shared" si="421"/>
        <v>4</v>
      </c>
      <c r="T1169" t="s">
        <v>411</v>
      </c>
      <c r="U1169" t="s">
        <v>6120</v>
      </c>
      <c r="V1169">
        <v>91151</v>
      </c>
      <c r="W1169" t="str">
        <f t="shared" si="422"/>
        <v>Medium</v>
      </c>
      <c r="X1169">
        <v>15369</v>
      </c>
      <c r="Y1169" t="str">
        <f t="shared" si="423"/>
        <v>Medium</v>
      </c>
      <c r="Z1169" t="s">
        <v>2637</v>
      </c>
      <c r="AA1169">
        <v>2</v>
      </c>
      <c r="AB1169" t="str">
        <f t="shared" si="424"/>
        <v>Duo/Trio Poster</v>
      </c>
      <c r="AC1169" t="s">
        <v>6121</v>
      </c>
      <c r="AD1169" t="s">
        <v>6122</v>
      </c>
      <c r="AE1169">
        <v>283</v>
      </c>
      <c r="AF1169" t="str">
        <f t="shared" si="425"/>
        <v>Very Low</v>
      </c>
      <c r="AG1169" t="s">
        <v>9</v>
      </c>
      <c r="AH1169" t="s">
        <v>10</v>
      </c>
      <c r="AI1169" t="s">
        <v>11</v>
      </c>
      <c r="AJ1169" t="str">
        <f t="shared" si="426"/>
        <v>Teen</v>
      </c>
      <c r="AK1169">
        <v>42000000</v>
      </c>
      <c r="AL1169" t="str">
        <f t="shared" si="427"/>
        <v>Medium Budget</v>
      </c>
      <c r="AM1169">
        <v>2011</v>
      </c>
      <c r="AN1169">
        <f t="shared" si="428"/>
        <v>14</v>
      </c>
      <c r="AO1169" t="str">
        <f t="shared" si="429"/>
        <v>Modern Classic</v>
      </c>
      <c r="AP1169">
        <v>2000</v>
      </c>
      <c r="AQ1169" t="str">
        <f t="shared" si="430"/>
        <v>Low</v>
      </c>
      <c r="AR1169">
        <v>5.4</v>
      </c>
      <c r="AS1169" t="str">
        <f t="shared" si="431"/>
        <v>Below Average</v>
      </c>
      <c r="AT1169">
        <v>2.35</v>
      </c>
      <c r="AU1169" t="str">
        <f t="shared" si="432"/>
        <v>Cinematic Widescreen</v>
      </c>
      <c r="AV1169">
        <v>20000</v>
      </c>
      <c r="AW1169" t="str">
        <f t="shared" si="433"/>
        <v>Medium</v>
      </c>
    </row>
    <row r="1170" spans="1:49" x14ac:dyDescent="0.3">
      <c r="A1170" t="s">
        <v>0</v>
      </c>
      <c r="B1170" t="s">
        <v>6123</v>
      </c>
      <c r="C1170">
        <v>151</v>
      </c>
      <c r="D1170" t="str">
        <f t="shared" si="413"/>
        <v>Low</v>
      </c>
      <c r="E1170">
        <v>120</v>
      </c>
      <c r="F1170" t="str">
        <f t="shared" si="414"/>
        <v>2h 0m</v>
      </c>
      <c r="G1170" t="str">
        <f t="shared" si="415"/>
        <v>Standard Movie</v>
      </c>
      <c r="H1170">
        <v>17</v>
      </c>
      <c r="I1170" t="str">
        <f t="shared" si="416"/>
        <v>Very Low</v>
      </c>
      <c r="J1170">
        <v>808</v>
      </c>
      <c r="K1170" t="str">
        <f t="shared" si="417"/>
        <v>Very Low</v>
      </c>
      <c r="L1170" t="s">
        <v>747</v>
      </c>
      <c r="M1170">
        <v>22000</v>
      </c>
      <c r="N1170" t="str">
        <f t="shared" si="418"/>
        <v>Medium</v>
      </c>
      <c r="O1170">
        <v>24375436</v>
      </c>
      <c r="P1170" t="str">
        <f t="shared" si="419"/>
        <v>Average</v>
      </c>
      <c r="Q1170" t="s">
        <v>435</v>
      </c>
      <c r="R1170" t="str">
        <f t="shared" si="420"/>
        <v>Action</v>
      </c>
      <c r="S1170">
        <f t="shared" si="421"/>
        <v>4</v>
      </c>
      <c r="T1170" t="s">
        <v>1717</v>
      </c>
      <c r="U1170" t="s">
        <v>6124</v>
      </c>
      <c r="V1170">
        <v>42547</v>
      </c>
      <c r="W1170" t="str">
        <f t="shared" si="422"/>
        <v>Low</v>
      </c>
      <c r="X1170">
        <v>33585</v>
      </c>
      <c r="Y1170" t="str">
        <f t="shared" si="423"/>
        <v>Medium</v>
      </c>
      <c r="Z1170" t="s">
        <v>232</v>
      </c>
      <c r="AA1170">
        <v>1</v>
      </c>
      <c r="AB1170" t="str">
        <f t="shared" si="424"/>
        <v>Solo Star Poster</v>
      </c>
      <c r="AC1170" t="s">
        <v>6125</v>
      </c>
      <c r="AD1170" t="s">
        <v>6126</v>
      </c>
      <c r="AE1170">
        <v>265</v>
      </c>
      <c r="AF1170" t="str">
        <f t="shared" si="425"/>
        <v>Very Low</v>
      </c>
      <c r="AG1170" t="s">
        <v>9</v>
      </c>
      <c r="AH1170" t="s">
        <v>10</v>
      </c>
      <c r="AI1170" t="s">
        <v>556</v>
      </c>
      <c r="AJ1170" t="str">
        <f t="shared" si="426"/>
        <v>Adult</v>
      </c>
      <c r="AK1170">
        <v>42000000</v>
      </c>
      <c r="AL1170" t="str">
        <f t="shared" si="427"/>
        <v>Medium Budget</v>
      </c>
      <c r="AM1170">
        <v>2001</v>
      </c>
      <c r="AN1170">
        <f t="shared" si="428"/>
        <v>24</v>
      </c>
      <c r="AO1170" t="str">
        <f t="shared" si="429"/>
        <v>Old Classic</v>
      </c>
      <c r="AP1170">
        <v>9000</v>
      </c>
      <c r="AQ1170" t="str">
        <f t="shared" si="430"/>
        <v>Low</v>
      </c>
      <c r="AR1170">
        <v>6.1</v>
      </c>
      <c r="AS1170" t="str">
        <f t="shared" si="431"/>
        <v>Average</v>
      </c>
      <c r="AT1170">
        <v>2.35</v>
      </c>
      <c r="AU1170" t="str">
        <f t="shared" si="432"/>
        <v>Cinematic Widescreen</v>
      </c>
      <c r="AV1170">
        <v>748</v>
      </c>
      <c r="AW1170" t="str">
        <f t="shared" si="433"/>
        <v>Very Low</v>
      </c>
    </row>
    <row r="1171" spans="1:49" x14ac:dyDescent="0.3">
      <c r="A1171" t="s">
        <v>0</v>
      </c>
      <c r="B1171" t="s">
        <v>6127</v>
      </c>
      <c r="C1171">
        <v>36</v>
      </c>
      <c r="D1171" t="str">
        <f t="shared" si="413"/>
        <v>Very Low</v>
      </c>
      <c r="E1171">
        <v>104</v>
      </c>
      <c r="F1171" t="str">
        <f t="shared" si="414"/>
        <v>1h 44m</v>
      </c>
      <c r="G1171" t="str">
        <f t="shared" si="415"/>
        <v>Standard Movie</v>
      </c>
      <c r="H1171">
        <v>5</v>
      </c>
      <c r="I1171" t="str">
        <f t="shared" si="416"/>
        <v>Very Low</v>
      </c>
      <c r="J1171">
        <v>687</v>
      </c>
      <c r="K1171" t="str">
        <f t="shared" si="417"/>
        <v>Very Low</v>
      </c>
      <c r="L1171" t="s">
        <v>6128</v>
      </c>
      <c r="M1171">
        <v>5000</v>
      </c>
      <c r="N1171" t="str">
        <f t="shared" si="418"/>
        <v>Low</v>
      </c>
      <c r="O1171">
        <v>20915465</v>
      </c>
      <c r="P1171" t="str">
        <f t="shared" si="419"/>
        <v>Average</v>
      </c>
      <c r="Q1171" t="s">
        <v>5884</v>
      </c>
      <c r="R1171" t="str">
        <f t="shared" si="420"/>
        <v>Adventure</v>
      </c>
      <c r="S1171">
        <f t="shared" si="421"/>
        <v>5</v>
      </c>
      <c r="T1171" t="s">
        <v>2369</v>
      </c>
      <c r="U1171" t="s">
        <v>6129</v>
      </c>
      <c r="V1171">
        <v>38203</v>
      </c>
      <c r="W1171" t="str">
        <f t="shared" si="422"/>
        <v>Low</v>
      </c>
      <c r="X1171">
        <v>7723</v>
      </c>
      <c r="Y1171" t="str">
        <f t="shared" si="423"/>
        <v>Low</v>
      </c>
      <c r="Z1171" t="s">
        <v>741</v>
      </c>
      <c r="AA1171">
        <v>0</v>
      </c>
      <c r="AB1171" t="str">
        <f t="shared" si="424"/>
        <v>Symbolic Poster</v>
      </c>
      <c r="AC1171" t="s">
        <v>6130</v>
      </c>
      <c r="AD1171" t="s">
        <v>6131</v>
      </c>
      <c r="AE1171">
        <v>290</v>
      </c>
      <c r="AF1171" t="str">
        <f t="shared" si="425"/>
        <v>Very Low</v>
      </c>
      <c r="AG1171" t="s">
        <v>9</v>
      </c>
      <c r="AH1171" t="s">
        <v>28</v>
      </c>
      <c r="AI1171" t="s">
        <v>66</v>
      </c>
      <c r="AJ1171" t="str">
        <f t="shared" si="426"/>
        <v>Family</v>
      </c>
      <c r="AK1171">
        <v>42000000</v>
      </c>
      <c r="AL1171" t="str">
        <f t="shared" si="427"/>
        <v>Medium Budget</v>
      </c>
      <c r="AM1171">
        <v>1993</v>
      </c>
      <c r="AN1171">
        <f t="shared" si="428"/>
        <v>32</v>
      </c>
      <c r="AO1171" t="str">
        <f t="shared" si="429"/>
        <v>Old Classic</v>
      </c>
      <c r="AP1171">
        <v>922</v>
      </c>
      <c r="AQ1171" t="str">
        <f t="shared" si="430"/>
        <v>Very Low</v>
      </c>
      <c r="AR1171">
        <v>4</v>
      </c>
      <c r="AS1171" t="str">
        <f t="shared" si="431"/>
        <v>Poor</v>
      </c>
      <c r="AT1171">
        <v>1.85</v>
      </c>
      <c r="AU1171" t="str">
        <f t="shared" si="432"/>
        <v>HDTV / Widescreen</v>
      </c>
      <c r="AV1171">
        <v>0</v>
      </c>
      <c r="AW1171" t="str">
        <f t="shared" si="433"/>
        <v>Very Low</v>
      </c>
    </row>
    <row r="1172" spans="1:49" x14ac:dyDescent="0.3">
      <c r="A1172" t="s">
        <v>0</v>
      </c>
      <c r="B1172" t="s">
        <v>5320</v>
      </c>
      <c r="C1172">
        <v>168</v>
      </c>
      <c r="D1172" t="str">
        <f t="shared" si="413"/>
        <v>Low</v>
      </c>
      <c r="E1172">
        <v>122</v>
      </c>
      <c r="F1172" t="str">
        <f t="shared" si="414"/>
        <v>2h 2m</v>
      </c>
      <c r="G1172" t="str">
        <f t="shared" si="415"/>
        <v>Long Movie</v>
      </c>
      <c r="H1172">
        <v>487</v>
      </c>
      <c r="I1172" t="str">
        <f t="shared" si="416"/>
        <v>Very Low</v>
      </c>
      <c r="J1172">
        <v>16</v>
      </c>
      <c r="K1172" t="str">
        <f t="shared" si="417"/>
        <v>Very Low</v>
      </c>
      <c r="L1172" t="s">
        <v>6132</v>
      </c>
      <c r="M1172">
        <v>12000</v>
      </c>
      <c r="N1172" t="str">
        <f t="shared" si="418"/>
        <v>Medium</v>
      </c>
      <c r="O1172">
        <v>24127895</v>
      </c>
      <c r="P1172" t="str">
        <f t="shared" si="419"/>
        <v>Average</v>
      </c>
      <c r="Q1172" t="s">
        <v>2096</v>
      </c>
      <c r="R1172" t="str">
        <f t="shared" si="420"/>
        <v>Crime</v>
      </c>
      <c r="S1172">
        <f t="shared" si="421"/>
        <v>3</v>
      </c>
      <c r="T1172" t="s">
        <v>676</v>
      </c>
      <c r="U1172" t="s">
        <v>6133</v>
      </c>
      <c r="V1172">
        <v>248123</v>
      </c>
      <c r="W1172" t="str">
        <f t="shared" si="422"/>
        <v>High</v>
      </c>
      <c r="X1172">
        <v>12076</v>
      </c>
      <c r="Y1172" t="str">
        <f t="shared" si="423"/>
        <v>Medium</v>
      </c>
      <c r="Z1172" t="s">
        <v>6134</v>
      </c>
      <c r="AA1172">
        <v>2</v>
      </c>
      <c r="AB1172" t="str">
        <f t="shared" si="424"/>
        <v>Duo/Trio Poster</v>
      </c>
      <c r="AC1172" t="s">
        <v>6135</v>
      </c>
      <c r="AD1172" t="s">
        <v>6136</v>
      </c>
      <c r="AE1172">
        <v>437</v>
      </c>
      <c r="AF1172" t="str">
        <f t="shared" si="425"/>
        <v>Very Low</v>
      </c>
      <c r="AG1172" t="s">
        <v>9</v>
      </c>
      <c r="AH1172" t="s">
        <v>10</v>
      </c>
      <c r="AI1172" t="s">
        <v>556</v>
      </c>
      <c r="AJ1172" t="str">
        <f t="shared" si="426"/>
        <v>Adult</v>
      </c>
      <c r="AK1172">
        <v>50000000</v>
      </c>
      <c r="AL1172" t="str">
        <f t="shared" si="427"/>
        <v>Medium Budget</v>
      </c>
      <c r="AM1172">
        <v>2005</v>
      </c>
      <c r="AN1172">
        <f t="shared" si="428"/>
        <v>20</v>
      </c>
      <c r="AO1172" t="str">
        <f t="shared" si="429"/>
        <v>Old Classic</v>
      </c>
      <c r="AP1172">
        <v>43</v>
      </c>
      <c r="AQ1172" t="str">
        <f t="shared" si="430"/>
        <v>Very Low</v>
      </c>
      <c r="AR1172">
        <v>7.6</v>
      </c>
      <c r="AS1172" t="str">
        <f t="shared" si="431"/>
        <v>Good</v>
      </c>
      <c r="AT1172">
        <v>2.35</v>
      </c>
      <c r="AU1172" t="str">
        <f t="shared" si="432"/>
        <v>Cinematic Widescreen</v>
      </c>
      <c r="AV1172">
        <v>10000</v>
      </c>
      <c r="AW1172" t="str">
        <f t="shared" si="433"/>
        <v>Low</v>
      </c>
    </row>
    <row r="1173" spans="1:49" x14ac:dyDescent="0.3">
      <c r="A1173" t="s">
        <v>718</v>
      </c>
      <c r="B1173" t="s">
        <v>1910</v>
      </c>
      <c r="C1173">
        <v>283</v>
      </c>
      <c r="D1173" t="str">
        <f t="shared" si="413"/>
        <v>Medium</v>
      </c>
      <c r="E1173">
        <v>80</v>
      </c>
      <c r="F1173" t="str">
        <f t="shared" si="414"/>
        <v>1h 20m</v>
      </c>
      <c r="G1173" t="str">
        <f t="shared" si="415"/>
        <v>Featurette</v>
      </c>
      <c r="H1173">
        <v>611</v>
      </c>
      <c r="I1173" t="str">
        <f t="shared" si="416"/>
        <v>Very Low</v>
      </c>
      <c r="J1173">
        <v>576</v>
      </c>
      <c r="K1173" t="str">
        <f t="shared" si="417"/>
        <v>Very Low</v>
      </c>
      <c r="L1173" t="s">
        <v>6137</v>
      </c>
      <c r="M1173">
        <v>5000</v>
      </c>
      <c r="N1173" t="str">
        <f t="shared" si="418"/>
        <v>Low</v>
      </c>
      <c r="O1173">
        <v>84961</v>
      </c>
      <c r="P1173" t="str">
        <f t="shared" si="419"/>
        <v>Flop</v>
      </c>
      <c r="Q1173" t="s">
        <v>1284</v>
      </c>
      <c r="R1173" t="str">
        <f t="shared" si="420"/>
        <v>Action</v>
      </c>
      <c r="S1173">
        <f t="shared" si="421"/>
        <v>3</v>
      </c>
      <c r="T1173" t="s">
        <v>473</v>
      </c>
      <c r="U1173" t="s">
        <v>6138</v>
      </c>
      <c r="V1173">
        <v>149414</v>
      </c>
      <c r="W1173" t="str">
        <f t="shared" si="422"/>
        <v>Medium</v>
      </c>
      <c r="X1173">
        <v>6229</v>
      </c>
      <c r="Y1173" t="str">
        <f t="shared" si="423"/>
        <v>Low</v>
      </c>
      <c r="Z1173" t="s">
        <v>6139</v>
      </c>
      <c r="AA1173">
        <v>4</v>
      </c>
      <c r="AB1173" t="str">
        <f t="shared" si="424"/>
        <v>Ensemble Poster</v>
      </c>
      <c r="AC1173" t="s">
        <v>6140</v>
      </c>
      <c r="AD1173" t="s">
        <v>6141</v>
      </c>
      <c r="AE1173">
        <v>841</v>
      </c>
      <c r="AF1173" t="str">
        <f t="shared" si="425"/>
        <v>Low</v>
      </c>
      <c r="AG1173" t="s">
        <v>1917</v>
      </c>
      <c r="AH1173" t="s">
        <v>863</v>
      </c>
      <c r="AI1173" t="s">
        <v>11</v>
      </c>
      <c r="AJ1173" t="str">
        <f t="shared" si="426"/>
        <v>Teen</v>
      </c>
      <c r="AK1173">
        <v>31000000</v>
      </c>
      <c r="AL1173" t="str">
        <f t="shared" si="427"/>
        <v>Medium Budget</v>
      </c>
      <c r="AM1173">
        <v>2002</v>
      </c>
      <c r="AN1173">
        <f t="shared" si="428"/>
        <v>23</v>
      </c>
      <c r="AO1173" t="str">
        <f t="shared" si="429"/>
        <v>Old Classic</v>
      </c>
      <c r="AP1173">
        <v>643</v>
      </c>
      <c r="AQ1173" t="str">
        <f t="shared" si="430"/>
        <v>Very Low</v>
      </c>
      <c r="AR1173">
        <v>7.9</v>
      </c>
      <c r="AS1173" t="str">
        <f t="shared" si="431"/>
        <v>Good</v>
      </c>
      <c r="AT1173">
        <v>2.35</v>
      </c>
      <c r="AU1173" t="str">
        <f t="shared" si="432"/>
        <v>Cinematic Widescreen</v>
      </c>
      <c r="AV1173">
        <v>0</v>
      </c>
      <c r="AW1173" t="str">
        <f t="shared" si="433"/>
        <v>Very Low</v>
      </c>
    </row>
    <row r="1174" spans="1:49" x14ac:dyDescent="0.3">
      <c r="A1174" t="s">
        <v>0</v>
      </c>
      <c r="B1174" t="s">
        <v>6142</v>
      </c>
      <c r="C1174">
        <v>127</v>
      </c>
      <c r="D1174" t="str">
        <f t="shared" si="413"/>
        <v>Low</v>
      </c>
      <c r="E1174">
        <v>91</v>
      </c>
      <c r="F1174" t="str">
        <f t="shared" si="414"/>
        <v>1h 31m</v>
      </c>
      <c r="G1174" t="str">
        <f t="shared" si="415"/>
        <v>Standard Movie</v>
      </c>
      <c r="H1174">
        <v>30</v>
      </c>
      <c r="I1174" t="str">
        <f t="shared" si="416"/>
        <v>Very Low</v>
      </c>
      <c r="J1174">
        <v>497</v>
      </c>
      <c r="K1174" t="str">
        <f t="shared" si="417"/>
        <v>Very Low</v>
      </c>
      <c r="L1174" t="s">
        <v>6143</v>
      </c>
      <c r="M1174">
        <v>922</v>
      </c>
      <c r="N1174" t="str">
        <f t="shared" si="418"/>
        <v>Low</v>
      </c>
      <c r="O1174">
        <v>26404753</v>
      </c>
      <c r="P1174" t="str">
        <f t="shared" si="419"/>
        <v>Average</v>
      </c>
      <c r="Q1174" t="s">
        <v>1504</v>
      </c>
      <c r="R1174" t="str">
        <f t="shared" si="420"/>
        <v>Action</v>
      </c>
      <c r="S1174">
        <f t="shared" si="421"/>
        <v>5</v>
      </c>
      <c r="T1174" t="s">
        <v>6128</v>
      </c>
      <c r="U1174" t="s">
        <v>6144</v>
      </c>
      <c r="V1174">
        <v>34203</v>
      </c>
      <c r="W1174" t="str">
        <f t="shared" si="422"/>
        <v>Low</v>
      </c>
      <c r="X1174">
        <v>3301</v>
      </c>
      <c r="Y1174" t="str">
        <f t="shared" si="423"/>
        <v>Low</v>
      </c>
      <c r="Z1174" t="s">
        <v>3955</v>
      </c>
      <c r="AA1174">
        <v>1</v>
      </c>
      <c r="AB1174" t="str">
        <f t="shared" si="424"/>
        <v>Solo Star Poster</v>
      </c>
      <c r="AC1174" t="s">
        <v>6145</v>
      </c>
      <c r="AD1174" t="s">
        <v>6146</v>
      </c>
      <c r="AE1174">
        <v>169</v>
      </c>
      <c r="AF1174" t="str">
        <f t="shared" si="425"/>
        <v>Very Low</v>
      </c>
      <c r="AG1174" t="s">
        <v>9</v>
      </c>
      <c r="AH1174" t="s">
        <v>10</v>
      </c>
      <c r="AI1174" t="s">
        <v>11</v>
      </c>
      <c r="AJ1174" t="str">
        <f t="shared" si="426"/>
        <v>Teen</v>
      </c>
      <c r="AK1174">
        <v>40000000</v>
      </c>
      <c r="AL1174" t="str">
        <f t="shared" si="427"/>
        <v>Medium Budget</v>
      </c>
      <c r="AM1174">
        <v>2012</v>
      </c>
      <c r="AN1174">
        <f t="shared" si="428"/>
        <v>13</v>
      </c>
      <c r="AO1174" t="str">
        <f t="shared" si="429"/>
        <v>Modern Classic</v>
      </c>
      <c r="AP1174">
        <v>786</v>
      </c>
      <c r="AQ1174" t="str">
        <f t="shared" si="430"/>
        <v>Very Low</v>
      </c>
      <c r="AR1174">
        <v>5.3</v>
      </c>
      <c r="AS1174" t="str">
        <f t="shared" si="431"/>
        <v>Below Average</v>
      </c>
      <c r="AT1174">
        <v>2.35</v>
      </c>
      <c r="AU1174" t="str">
        <f t="shared" si="432"/>
        <v>Cinematic Widescreen</v>
      </c>
      <c r="AV1174">
        <v>19000</v>
      </c>
      <c r="AW1174" t="str">
        <f t="shared" si="433"/>
        <v>Medium</v>
      </c>
    </row>
    <row r="1175" spans="1:49" x14ac:dyDescent="0.3">
      <c r="A1175" t="s">
        <v>0</v>
      </c>
      <c r="B1175" t="s">
        <v>6147</v>
      </c>
      <c r="C1175">
        <v>293</v>
      </c>
      <c r="D1175" t="str">
        <f t="shared" si="413"/>
        <v>Medium</v>
      </c>
      <c r="E1175">
        <v>112</v>
      </c>
      <c r="F1175" t="str">
        <f t="shared" si="414"/>
        <v>1h 52m</v>
      </c>
      <c r="G1175" t="str">
        <f t="shared" si="415"/>
        <v>Standard Movie</v>
      </c>
      <c r="H1175">
        <v>133</v>
      </c>
      <c r="I1175" t="str">
        <f t="shared" si="416"/>
        <v>Very Low</v>
      </c>
      <c r="J1175">
        <v>365</v>
      </c>
      <c r="K1175" t="str">
        <f t="shared" si="417"/>
        <v>Very Low</v>
      </c>
      <c r="L1175" t="s">
        <v>6148</v>
      </c>
      <c r="M1175">
        <v>11000</v>
      </c>
      <c r="N1175" t="str">
        <f t="shared" si="418"/>
        <v>Medium</v>
      </c>
      <c r="O1175">
        <v>6105175</v>
      </c>
      <c r="P1175" t="str">
        <f t="shared" si="419"/>
        <v>Flop</v>
      </c>
      <c r="Q1175" t="s">
        <v>1642</v>
      </c>
      <c r="R1175" t="str">
        <f t="shared" si="420"/>
        <v>Comedy</v>
      </c>
      <c r="S1175">
        <f t="shared" si="421"/>
        <v>1</v>
      </c>
      <c r="T1175" t="s">
        <v>51</v>
      </c>
      <c r="U1175" t="s">
        <v>6149</v>
      </c>
      <c r="V1175">
        <v>247020</v>
      </c>
      <c r="W1175" t="str">
        <f t="shared" si="422"/>
        <v>High</v>
      </c>
      <c r="X1175">
        <v>12239</v>
      </c>
      <c r="Y1175" t="str">
        <f t="shared" si="423"/>
        <v>Medium</v>
      </c>
      <c r="Z1175" t="s">
        <v>6150</v>
      </c>
      <c r="AA1175">
        <v>4</v>
      </c>
      <c r="AB1175" t="str">
        <f t="shared" si="424"/>
        <v>Ensemble Poster</v>
      </c>
      <c r="AC1175" t="s">
        <v>6151</v>
      </c>
      <c r="AD1175" t="s">
        <v>6152</v>
      </c>
      <c r="AE1175">
        <v>835</v>
      </c>
      <c r="AF1175" t="str">
        <f t="shared" si="425"/>
        <v>Low</v>
      </c>
      <c r="AG1175" t="s">
        <v>9</v>
      </c>
      <c r="AH1175" t="s">
        <v>10</v>
      </c>
      <c r="AI1175" t="s">
        <v>556</v>
      </c>
      <c r="AJ1175" t="str">
        <f t="shared" si="426"/>
        <v>Adult</v>
      </c>
      <c r="AK1175">
        <v>44000000</v>
      </c>
      <c r="AL1175" t="str">
        <f t="shared" si="427"/>
        <v>Medium Budget</v>
      </c>
      <c r="AM1175">
        <v>2014</v>
      </c>
      <c r="AN1175">
        <f t="shared" si="428"/>
        <v>11</v>
      </c>
      <c r="AO1175" t="str">
        <f t="shared" si="429"/>
        <v>Modern Classic</v>
      </c>
      <c r="AP1175">
        <v>392</v>
      </c>
      <c r="AQ1175" t="str">
        <f t="shared" si="430"/>
        <v>Very Low</v>
      </c>
      <c r="AR1175">
        <v>6.6</v>
      </c>
      <c r="AS1175" t="str">
        <f t="shared" si="431"/>
        <v>Average</v>
      </c>
      <c r="AT1175">
        <v>2.35</v>
      </c>
      <c r="AU1175" t="str">
        <f t="shared" si="432"/>
        <v>Cinematic Widescreen</v>
      </c>
      <c r="AV1175">
        <v>50000</v>
      </c>
      <c r="AW1175" t="str">
        <f t="shared" si="433"/>
        <v>Medium</v>
      </c>
    </row>
    <row r="1176" spans="1:49" x14ac:dyDescent="0.3">
      <c r="A1176" t="s">
        <v>0</v>
      </c>
      <c r="B1176" t="s">
        <v>6153</v>
      </c>
      <c r="C1176">
        <v>95</v>
      </c>
      <c r="D1176" t="str">
        <f t="shared" si="413"/>
        <v>Low</v>
      </c>
      <c r="E1176">
        <v>100</v>
      </c>
      <c r="F1176" t="str">
        <f t="shared" si="414"/>
        <v>1h 40m</v>
      </c>
      <c r="G1176" t="str">
        <f t="shared" si="415"/>
        <v>Standard Movie</v>
      </c>
      <c r="H1176">
        <v>19</v>
      </c>
      <c r="I1176" t="str">
        <f t="shared" si="416"/>
        <v>Very Low</v>
      </c>
      <c r="J1176">
        <v>433</v>
      </c>
      <c r="K1176" t="str">
        <f t="shared" si="417"/>
        <v>Very Low</v>
      </c>
      <c r="L1176" t="s">
        <v>6154</v>
      </c>
      <c r="M1176">
        <v>624</v>
      </c>
      <c r="N1176" t="str">
        <f t="shared" si="418"/>
        <v>Low</v>
      </c>
      <c r="O1176">
        <v>5664251</v>
      </c>
      <c r="P1176" t="str">
        <f t="shared" si="419"/>
        <v>Flop</v>
      </c>
      <c r="Q1176" t="s">
        <v>6155</v>
      </c>
      <c r="R1176" t="str">
        <f t="shared" si="420"/>
        <v>Action</v>
      </c>
      <c r="S1176">
        <f t="shared" si="421"/>
        <v>3</v>
      </c>
      <c r="T1176" t="s">
        <v>4948</v>
      </c>
      <c r="U1176" t="s">
        <v>6156</v>
      </c>
      <c r="V1176">
        <v>22309</v>
      </c>
      <c r="W1176" t="str">
        <f t="shared" si="422"/>
        <v>Low</v>
      </c>
      <c r="X1176">
        <v>2056</v>
      </c>
      <c r="Y1176" t="str">
        <f t="shared" si="423"/>
        <v>Low</v>
      </c>
      <c r="Z1176" t="s">
        <v>6157</v>
      </c>
      <c r="AA1176">
        <v>1</v>
      </c>
      <c r="AB1176" t="str">
        <f t="shared" si="424"/>
        <v>Solo Star Poster</v>
      </c>
      <c r="AC1176" t="s">
        <v>6158</v>
      </c>
      <c r="AD1176" t="s">
        <v>6159</v>
      </c>
      <c r="AE1176">
        <v>102</v>
      </c>
      <c r="AF1176" t="str">
        <f t="shared" si="425"/>
        <v>Very Low</v>
      </c>
      <c r="AG1176" t="s">
        <v>9</v>
      </c>
      <c r="AH1176" t="s">
        <v>150</v>
      </c>
      <c r="AI1176" t="s">
        <v>556</v>
      </c>
      <c r="AJ1176" t="str">
        <f t="shared" si="426"/>
        <v>Adult</v>
      </c>
      <c r="AK1176">
        <v>45000000</v>
      </c>
      <c r="AL1176" t="str">
        <f t="shared" si="427"/>
        <v>Medium Budget</v>
      </c>
      <c r="AM1176">
        <v>2010</v>
      </c>
      <c r="AN1176">
        <f t="shared" si="428"/>
        <v>15</v>
      </c>
      <c r="AO1176" t="str">
        <f t="shared" si="429"/>
        <v>Modern Classic</v>
      </c>
      <c r="AP1176">
        <v>489</v>
      </c>
      <c r="AQ1176" t="str">
        <f t="shared" si="430"/>
        <v>Very Low</v>
      </c>
      <c r="AR1176">
        <v>6.3</v>
      </c>
      <c r="AS1176" t="str">
        <f t="shared" si="431"/>
        <v>Average</v>
      </c>
      <c r="AT1176">
        <v>2.35</v>
      </c>
      <c r="AU1176" t="str">
        <f t="shared" si="432"/>
        <v>Cinematic Widescreen</v>
      </c>
      <c r="AV1176">
        <v>0</v>
      </c>
      <c r="AW1176" t="str">
        <f t="shared" si="433"/>
        <v>Very Low</v>
      </c>
    </row>
    <row r="1177" spans="1:49" x14ac:dyDescent="0.3">
      <c r="A1177" t="s">
        <v>718</v>
      </c>
      <c r="B1177" t="str">
        <f>B1176</f>
        <v>Sngmoo Lee</v>
      </c>
      <c r="C1177">
        <v>4</v>
      </c>
      <c r="D1177" t="str">
        <f t="shared" si="413"/>
        <v>Very Low</v>
      </c>
      <c r="E1177">
        <v>30</v>
      </c>
      <c r="F1177" t="str">
        <f t="shared" si="414"/>
        <v>0h 30m</v>
      </c>
      <c r="G1177" t="str">
        <f t="shared" si="415"/>
        <v>Short Film</v>
      </c>
      <c r="H1177">
        <f>H1176</f>
        <v>19</v>
      </c>
      <c r="I1177" t="str">
        <f t="shared" si="416"/>
        <v>Very Low</v>
      </c>
      <c r="J1177">
        <v>253</v>
      </c>
      <c r="K1177" t="str">
        <f t="shared" si="417"/>
        <v>Very Low</v>
      </c>
      <c r="L1177" t="s">
        <v>6160</v>
      </c>
      <c r="M1177">
        <v>870</v>
      </c>
      <c r="N1177" t="str">
        <f t="shared" si="418"/>
        <v>Low</v>
      </c>
      <c r="O1177">
        <f>O1176</f>
        <v>5664251</v>
      </c>
      <c r="P1177" t="str">
        <f t="shared" si="419"/>
        <v>Flop</v>
      </c>
      <c r="Q1177" t="s">
        <v>6161</v>
      </c>
      <c r="R1177" t="str">
        <f t="shared" si="420"/>
        <v>Comedy</v>
      </c>
      <c r="S1177">
        <f t="shared" si="421"/>
        <v>2</v>
      </c>
      <c r="T1177" t="s">
        <v>3286</v>
      </c>
      <c r="U1177" t="s">
        <v>6162</v>
      </c>
      <c r="V1177">
        <v>1558</v>
      </c>
      <c r="W1177" t="str">
        <f t="shared" si="422"/>
        <v>Very Low</v>
      </c>
      <c r="X1177">
        <v>1610</v>
      </c>
      <c r="Y1177" t="str">
        <f t="shared" si="423"/>
        <v>Low</v>
      </c>
      <c r="Z1177" t="s">
        <v>6163</v>
      </c>
      <c r="AA1177">
        <v>1</v>
      </c>
      <c r="AB1177" t="str">
        <f t="shared" si="424"/>
        <v>Solo Star Poster</v>
      </c>
      <c r="AC1177" t="s">
        <v>6164</v>
      </c>
      <c r="AD1177" t="s">
        <v>6165</v>
      </c>
      <c r="AE1177">
        <v>18</v>
      </c>
      <c r="AF1177" t="str">
        <f t="shared" si="425"/>
        <v>Very Low</v>
      </c>
      <c r="AG1177" t="s">
        <v>9</v>
      </c>
      <c r="AH1177" t="s">
        <v>10</v>
      </c>
      <c r="AI1177" t="s">
        <v>2720</v>
      </c>
      <c r="AJ1177" t="str">
        <f t="shared" si="426"/>
        <v>Family</v>
      </c>
      <c r="AK1177">
        <f t="shared" ref="AK1177:AM1177" si="434">AK1176</f>
        <v>45000000</v>
      </c>
      <c r="AL1177" t="str">
        <f t="shared" si="427"/>
        <v>Medium Budget</v>
      </c>
      <c r="AM1177">
        <f t="shared" si="434"/>
        <v>2010</v>
      </c>
      <c r="AN1177">
        <f t="shared" si="428"/>
        <v>15</v>
      </c>
      <c r="AO1177" t="str">
        <f t="shared" si="429"/>
        <v>Modern Classic</v>
      </c>
      <c r="AP1177">
        <v>284</v>
      </c>
      <c r="AQ1177" t="str">
        <f t="shared" si="430"/>
        <v>Very Low</v>
      </c>
      <c r="AR1177">
        <v>7.5</v>
      </c>
      <c r="AS1177" t="str">
        <f t="shared" si="431"/>
        <v>Good</v>
      </c>
      <c r="AT1177">
        <v>4</v>
      </c>
      <c r="AU1177" t="str">
        <f t="shared" si="432"/>
        <v>Ultra Widescreen</v>
      </c>
      <c r="AV1177">
        <v>455</v>
      </c>
      <c r="AW1177" t="str">
        <f t="shared" si="433"/>
        <v>Very Low</v>
      </c>
    </row>
    <row r="1178" spans="1:49" x14ac:dyDescent="0.3">
      <c r="A1178" t="s">
        <v>0</v>
      </c>
      <c r="B1178" t="s">
        <v>4147</v>
      </c>
      <c r="C1178">
        <v>213</v>
      </c>
      <c r="D1178" t="str">
        <f t="shared" si="413"/>
        <v>Medium</v>
      </c>
      <c r="E1178">
        <v>105</v>
      </c>
      <c r="F1178" t="str">
        <f t="shared" si="414"/>
        <v>1h 45m</v>
      </c>
      <c r="G1178" t="str">
        <f t="shared" si="415"/>
        <v>Standard Movie</v>
      </c>
      <c r="H1178">
        <v>0</v>
      </c>
      <c r="I1178" t="str">
        <f t="shared" si="416"/>
        <v>Very Low</v>
      </c>
      <c r="J1178">
        <v>52</v>
      </c>
      <c r="K1178" t="str">
        <f t="shared" si="417"/>
        <v>Very Low</v>
      </c>
      <c r="L1178" t="s">
        <v>6166</v>
      </c>
      <c r="M1178">
        <v>1000</v>
      </c>
      <c r="N1178" t="str">
        <f t="shared" si="418"/>
        <v>Low</v>
      </c>
      <c r="O1178">
        <v>1260917</v>
      </c>
      <c r="P1178" t="str">
        <f t="shared" si="419"/>
        <v>Flop</v>
      </c>
      <c r="Q1178" t="s">
        <v>1723</v>
      </c>
      <c r="R1178" t="str">
        <f t="shared" si="420"/>
        <v>Action</v>
      </c>
      <c r="S1178">
        <f t="shared" si="421"/>
        <v>3</v>
      </c>
      <c r="T1178" t="s">
        <v>208</v>
      </c>
      <c r="U1178" t="s">
        <v>6167</v>
      </c>
      <c r="V1178">
        <v>24657</v>
      </c>
      <c r="W1178" t="str">
        <f t="shared" si="422"/>
        <v>Low</v>
      </c>
      <c r="X1178">
        <v>1342</v>
      </c>
      <c r="Y1178" t="str">
        <f t="shared" si="423"/>
        <v>Low</v>
      </c>
      <c r="Z1178" t="s">
        <v>4787</v>
      </c>
      <c r="AA1178">
        <v>4</v>
      </c>
      <c r="AB1178" t="str">
        <f t="shared" si="424"/>
        <v>Ensemble Poster</v>
      </c>
      <c r="AC1178" t="s">
        <v>6168</v>
      </c>
      <c r="AD1178" t="s">
        <v>6169</v>
      </c>
      <c r="AE1178">
        <v>71</v>
      </c>
      <c r="AF1178" t="str">
        <f t="shared" si="425"/>
        <v>Very Low</v>
      </c>
      <c r="AG1178" t="s">
        <v>1435</v>
      </c>
      <c r="AH1178" t="s">
        <v>1436</v>
      </c>
      <c r="AI1178" t="s">
        <v>556</v>
      </c>
      <c r="AJ1178" t="str">
        <f t="shared" si="426"/>
        <v>Adult</v>
      </c>
      <c r="AK1178">
        <v>27000000</v>
      </c>
      <c r="AL1178" t="str">
        <f t="shared" si="427"/>
        <v>Low Budget</v>
      </c>
      <c r="AM1178">
        <v>2009</v>
      </c>
      <c r="AN1178">
        <f t="shared" si="428"/>
        <v>16</v>
      </c>
      <c r="AO1178" t="str">
        <f t="shared" si="429"/>
        <v>Old Classic</v>
      </c>
      <c r="AP1178">
        <v>172</v>
      </c>
      <c r="AQ1178" t="str">
        <f t="shared" si="430"/>
        <v>Very Low</v>
      </c>
      <c r="AR1178">
        <v>7.2</v>
      </c>
      <c r="AS1178" t="str">
        <f t="shared" si="431"/>
        <v>Good</v>
      </c>
      <c r="AT1178">
        <v>2.35</v>
      </c>
      <c r="AU1178" t="str">
        <f t="shared" si="432"/>
        <v>Cinematic Widescreen</v>
      </c>
      <c r="AV1178">
        <v>0</v>
      </c>
      <c r="AW1178" t="str">
        <f t="shared" si="433"/>
        <v>Very Low</v>
      </c>
    </row>
    <row r="1179" spans="1:49" x14ac:dyDescent="0.3">
      <c r="A1179" t="s">
        <v>0</v>
      </c>
      <c r="B1179" t="s">
        <v>4885</v>
      </c>
      <c r="C1179">
        <v>119</v>
      </c>
      <c r="D1179" t="str">
        <f t="shared" si="413"/>
        <v>Low</v>
      </c>
      <c r="E1179">
        <v>110</v>
      </c>
      <c r="F1179" t="str">
        <f t="shared" si="414"/>
        <v>1h 50m</v>
      </c>
      <c r="G1179" t="str">
        <f t="shared" si="415"/>
        <v>Standard Movie</v>
      </c>
      <c r="H1179">
        <v>161</v>
      </c>
      <c r="I1179" t="str">
        <f t="shared" si="416"/>
        <v>Very Low</v>
      </c>
      <c r="J1179">
        <v>196</v>
      </c>
      <c r="K1179" t="str">
        <f t="shared" si="417"/>
        <v>Very Low</v>
      </c>
      <c r="L1179" t="s">
        <v>675</v>
      </c>
      <c r="M1179">
        <v>1000</v>
      </c>
      <c r="N1179" t="str">
        <f t="shared" si="418"/>
        <v>Low</v>
      </c>
      <c r="O1179">
        <v>116724075</v>
      </c>
      <c r="P1179" t="str">
        <f t="shared" si="419"/>
        <v>Hit</v>
      </c>
      <c r="Q1179" t="s">
        <v>6170</v>
      </c>
      <c r="R1179" t="str">
        <f t="shared" si="420"/>
        <v>Drama</v>
      </c>
      <c r="S1179">
        <f t="shared" si="421"/>
        <v>2</v>
      </c>
      <c r="T1179" t="s">
        <v>1511</v>
      </c>
      <c r="U1179" t="s">
        <v>6171</v>
      </c>
      <c r="V1179">
        <v>187181</v>
      </c>
      <c r="W1179" t="str">
        <f t="shared" si="422"/>
        <v>Medium</v>
      </c>
      <c r="X1179">
        <v>1954</v>
      </c>
      <c r="Y1179" t="str">
        <f t="shared" si="423"/>
        <v>Low</v>
      </c>
      <c r="Z1179" t="s">
        <v>6172</v>
      </c>
      <c r="AA1179">
        <v>0</v>
      </c>
      <c r="AB1179" t="str">
        <f t="shared" si="424"/>
        <v>Symbolic Poster</v>
      </c>
      <c r="AC1179" t="s">
        <v>6173</v>
      </c>
      <c r="AD1179" t="s">
        <v>6174</v>
      </c>
      <c r="AE1179">
        <v>564</v>
      </c>
      <c r="AF1179" t="str">
        <f t="shared" si="425"/>
        <v>Low</v>
      </c>
      <c r="AG1179" t="s">
        <v>9</v>
      </c>
      <c r="AH1179" t="s">
        <v>10</v>
      </c>
      <c r="AI1179" t="s">
        <v>556</v>
      </c>
      <c r="AJ1179" t="str">
        <f t="shared" si="426"/>
        <v>Adult</v>
      </c>
      <c r="AK1179">
        <v>41000000</v>
      </c>
      <c r="AL1179" t="str">
        <f t="shared" si="427"/>
        <v>Medium Budget</v>
      </c>
      <c r="AM1179">
        <v>2002</v>
      </c>
      <c r="AN1179">
        <f t="shared" si="428"/>
        <v>23</v>
      </c>
      <c r="AO1179" t="str">
        <f t="shared" si="429"/>
        <v>Old Classic</v>
      </c>
      <c r="AP1179">
        <v>418</v>
      </c>
      <c r="AQ1179" t="str">
        <f t="shared" si="430"/>
        <v>Very Low</v>
      </c>
      <c r="AR1179">
        <v>7</v>
      </c>
      <c r="AS1179" t="str">
        <f t="shared" si="431"/>
        <v>Good</v>
      </c>
      <c r="AT1179">
        <v>2.35</v>
      </c>
      <c r="AU1179" t="str">
        <f t="shared" si="432"/>
        <v>Cinematic Widescreen</v>
      </c>
      <c r="AV1179">
        <v>0</v>
      </c>
      <c r="AW1179" t="str">
        <f t="shared" si="433"/>
        <v>Very Low</v>
      </c>
    </row>
    <row r="1180" spans="1:49" x14ac:dyDescent="0.3">
      <c r="A1180" t="s">
        <v>0</v>
      </c>
      <c r="B1180" t="s">
        <v>6175</v>
      </c>
      <c r="C1180">
        <v>9</v>
      </c>
      <c r="D1180" t="str">
        <f t="shared" si="413"/>
        <v>Very Low</v>
      </c>
      <c r="E1180">
        <v>101</v>
      </c>
      <c r="F1180" t="str">
        <f t="shared" si="414"/>
        <v>1h 41m</v>
      </c>
      <c r="G1180" t="str">
        <f t="shared" si="415"/>
        <v>Standard Movie</v>
      </c>
      <c r="H1180">
        <v>326</v>
      </c>
      <c r="I1180" t="str">
        <f t="shared" si="416"/>
        <v>Very Low</v>
      </c>
      <c r="J1180">
        <v>6</v>
      </c>
      <c r="K1180" t="str">
        <f t="shared" si="417"/>
        <v>Very Low</v>
      </c>
      <c r="L1180" t="s">
        <v>6176</v>
      </c>
      <c r="M1180">
        <v>326</v>
      </c>
      <c r="N1180" t="str">
        <f t="shared" si="418"/>
        <v>Low</v>
      </c>
      <c r="O1180">
        <f>O1179</f>
        <v>116724075</v>
      </c>
      <c r="P1180" t="str">
        <f t="shared" si="419"/>
        <v>Hit</v>
      </c>
      <c r="Q1180" t="s">
        <v>442</v>
      </c>
      <c r="R1180" t="str">
        <f t="shared" si="420"/>
        <v>Adventure</v>
      </c>
      <c r="S1180">
        <f t="shared" si="421"/>
        <v>4</v>
      </c>
      <c r="T1180" t="s">
        <v>6175</v>
      </c>
      <c r="U1180" t="s">
        <v>6177</v>
      </c>
      <c r="V1180">
        <v>590</v>
      </c>
      <c r="W1180" t="str">
        <f t="shared" si="422"/>
        <v>Very Low</v>
      </c>
      <c r="X1180">
        <v>488</v>
      </c>
      <c r="Y1180" t="str">
        <f t="shared" si="423"/>
        <v>Very Low</v>
      </c>
      <c r="Z1180" t="s">
        <v>6178</v>
      </c>
      <c r="AA1180">
        <v>0</v>
      </c>
      <c r="AB1180" t="str">
        <f t="shared" si="424"/>
        <v>Symbolic Poster</v>
      </c>
      <c r="AC1180" t="s">
        <v>6179</v>
      </c>
      <c r="AD1180" t="s">
        <v>6180</v>
      </c>
      <c r="AE1180">
        <v>5</v>
      </c>
      <c r="AF1180" t="str">
        <f t="shared" si="425"/>
        <v>Very Low</v>
      </c>
      <c r="AG1180" t="s">
        <v>1435</v>
      </c>
      <c r="AH1180" t="s">
        <v>1436</v>
      </c>
      <c r="AI1180" t="str">
        <f t="shared" ref="AI1180:AK1180" si="435">AI1179</f>
        <v>R</v>
      </c>
      <c r="AJ1180" t="str">
        <f t="shared" si="426"/>
        <v>Adult</v>
      </c>
      <c r="AK1180">
        <f t="shared" si="435"/>
        <v>41000000</v>
      </c>
      <c r="AL1180" t="str">
        <f t="shared" si="427"/>
        <v>Medium Budget</v>
      </c>
      <c r="AM1180">
        <v>2015</v>
      </c>
      <c r="AN1180">
        <f t="shared" si="428"/>
        <v>10</v>
      </c>
      <c r="AO1180" t="str">
        <f t="shared" si="429"/>
        <v>Modern Classic</v>
      </c>
      <c r="AP1180">
        <v>152</v>
      </c>
      <c r="AQ1180" t="str">
        <f t="shared" si="430"/>
        <v>Very Low</v>
      </c>
      <c r="AR1180">
        <v>4.9000000000000004</v>
      </c>
      <c r="AS1180" t="str">
        <f t="shared" si="431"/>
        <v>Poor</v>
      </c>
      <c r="AT1180">
        <f>AT1179</f>
        <v>2.35</v>
      </c>
      <c r="AU1180" t="str">
        <f t="shared" si="432"/>
        <v>Cinematic Widescreen</v>
      </c>
      <c r="AV1180">
        <v>161</v>
      </c>
      <c r="AW1180" t="str">
        <f t="shared" si="433"/>
        <v>Very Low</v>
      </c>
    </row>
    <row r="1181" spans="1:49" x14ac:dyDescent="0.3">
      <c r="A1181" t="s">
        <v>0</v>
      </c>
      <c r="B1181" t="s">
        <v>5052</v>
      </c>
      <c r="C1181">
        <v>167</v>
      </c>
      <c r="D1181" t="str">
        <f t="shared" si="413"/>
        <v>Low</v>
      </c>
      <c r="E1181">
        <v>144</v>
      </c>
      <c r="F1181" t="str">
        <f t="shared" si="414"/>
        <v>2h 24m</v>
      </c>
      <c r="G1181" t="str">
        <f t="shared" si="415"/>
        <v>Long Movie</v>
      </c>
      <c r="H1181">
        <v>241</v>
      </c>
      <c r="I1181" t="str">
        <f t="shared" si="416"/>
        <v>Very Low</v>
      </c>
      <c r="J1181">
        <v>996</v>
      </c>
      <c r="K1181" t="str">
        <f t="shared" si="417"/>
        <v>Very Low</v>
      </c>
      <c r="L1181" t="s">
        <v>1787</v>
      </c>
      <c r="M1181">
        <v>13000</v>
      </c>
      <c r="N1181" t="str">
        <f t="shared" si="418"/>
        <v>Medium</v>
      </c>
      <c r="O1181">
        <v>56083966</v>
      </c>
      <c r="P1181" t="str">
        <f t="shared" si="419"/>
        <v>Hit</v>
      </c>
      <c r="Q1181" t="s">
        <v>52</v>
      </c>
      <c r="R1181" t="str">
        <f t="shared" si="420"/>
        <v>Action</v>
      </c>
      <c r="S1181">
        <f t="shared" si="421"/>
        <v>3</v>
      </c>
      <c r="T1181" t="s">
        <v>434</v>
      </c>
      <c r="U1181" t="s">
        <v>6181</v>
      </c>
      <c r="V1181">
        <v>137003</v>
      </c>
      <c r="W1181" t="str">
        <f t="shared" si="422"/>
        <v>Medium</v>
      </c>
      <c r="X1181">
        <v>18761</v>
      </c>
      <c r="Y1181" t="str">
        <f t="shared" si="423"/>
        <v>Medium</v>
      </c>
      <c r="Z1181" t="s">
        <v>6182</v>
      </c>
      <c r="AA1181">
        <v>1</v>
      </c>
      <c r="AB1181" t="str">
        <f t="shared" si="424"/>
        <v>Solo Star Poster</v>
      </c>
      <c r="AC1181" t="s">
        <v>6183</v>
      </c>
      <c r="AD1181" t="s">
        <v>6184</v>
      </c>
      <c r="AE1181">
        <v>658</v>
      </c>
      <c r="AF1181" t="str">
        <f t="shared" si="425"/>
        <v>Low</v>
      </c>
      <c r="AG1181" t="s">
        <v>9</v>
      </c>
      <c r="AH1181" t="s">
        <v>10</v>
      </c>
      <c r="AI1181" t="s">
        <v>11</v>
      </c>
      <c r="AJ1181" t="str">
        <f t="shared" si="426"/>
        <v>Teen</v>
      </c>
      <c r="AK1181">
        <v>65000000</v>
      </c>
      <c r="AL1181" t="str">
        <f t="shared" si="427"/>
        <v>Medium Budget</v>
      </c>
      <c r="AM1181">
        <v>2001</v>
      </c>
      <c r="AN1181">
        <f t="shared" si="428"/>
        <v>24</v>
      </c>
      <c r="AO1181" t="str">
        <f t="shared" si="429"/>
        <v>Old Classic</v>
      </c>
      <c r="AP1181">
        <v>3000</v>
      </c>
      <c r="AQ1181" t="str">
        <f t="shared" si="430"/>
        <v>Low</v>
      </c>
      <c r="AR1181">
        <v>6.9</v>
      </c>
      <c r="AS1181" t="str">
        <f t="shared" si="431"/>
        <v>Average</v>
      </c>
      <c r="AT1181">
        <v>2.35</v>
      </c>
      <c r="AU1181" t="str">
        <f t="shared" si="432"/>
        <v>Cinematic Widescreen</v>
      </c>
      <c r="AV1181">
        <v>0</v>
      </c>
      <c r="AW1181" t="str">
        <f t="shared" si="433"/>
        <v>Very Low</v>
      </c>
    </row>
    <row r="1182" spans="1:49" x14ac:dyDescent="0.3">
      <c r="A1182" t="s">
        <v>0</v>
      </c>
      <c r="B1182" t="s">
        <v>6185</v>
      </c>
      <c r="C1182">
        <v>98</v>
      </c>
      <c r="D1182" t="str">
        <f t="shared" si="413"/>
        <v>Low</v>
      </c>
      <c r="E1182">
        <v>108</v>
      </c>
      <c r="F1182" t="str">
        <f t="shared" si="414"/>
        <v>1h 48m</v>
      </c>
      <c r="G1182" t="str">
        <f t="shared" si="415"/>
        <v>Standard Movie</v>
      </c>
      <c r="H1182">
        <v>4</v>
      </c>
      <c r="I1182" t="str">
        <f t="shared" si="416"/>
        <v>Very Low</v>
      </c>
      <c r="J1182">
        <v>96</v>
      </c>
      <c r="K1182" t="str">
        <f t="shared" si="417"/>
        <v>Very Low</v>
      </c>
      <c r="L1182" t="s">
        <v>6186</v>
      </c>
      <c r="M1182">
        <v>687</v>
      </c>
      <c r="N1182" t="str">
        <f t="shared" si="418"/>
        <v>Low</v>
      </c>
      <c r="O1182">
        <v>22108977</v>
      </c>
      <c r="P1182" t="str">
        <f t="shared" si="419"/>
        <v>Average</v>
      </c>
      <c r="Q1182" t="s">
        <v>1229</v>
      </c>
      <c r="R1182" t="str">
        <f t="shared" si="420"/>
        <v>Action</v>
      </c>
      <c r="S1182">
        <f t="shared" si="421"/>
        <v>3</v>
      </c>
      <c r="T1182" t="s">
        <v>6187</v>
      </c>
      <c r="U1182" t="s">
        <v>6188</v>
      </c>
      <c r="V1182">
        <v>29861</v>
      </c>
      <c r="W1182" t="str">
        <f t="shared" si="422"/>
        <v>Low</v>
      </c>
      <c r="X1182">
        <v>1134</v>
      </c>
      <c r="Y1182" t="str">
        <f t="shared" si="423"/>
        <v>Low</v>
      </c>
      <c r="Z1182" t="s">
        <v>6189</v>
      </c>
      <c r="AA1182">
        <v>1</v>
      </c>
      <c r="AB1182" t="str">
        <f t="shared" si="424"/>
        <v>Solo Star Poster</v>
      </c>
      <c r="AC1182" t="s">
        <v>6190</v>
      </c>
      <c r="AD1182" t="s">
        <v>6191</v>
      </c>
      <c r="AE1182">
        <v>132</v>
      </c>
      <c r="AF1182" t="str">
        <f t="shared" si="425"/>
        <v>Very Low</v>
      </c>
      <c r="AG1182" t="s">
        <v>9</v>
      </c>
      <c r="AH1182" t="s">
        <v>3830</v>
      </c>
      <c r="AI1182" t="s">
        <v>11</v>
      </c>
      <c r="AJ1182" t="str">
        <f t="shared" si="426"/>
        <v>Teen</v>
      </c>
      <c r="AK1182">
        <v>41000000</v>
      </c>
      <c r="AL1182" t="str">
        <f t="shared" si="427"/>
        <v>Medium Budget</v>
      </c>
      <c r="AM1182">
        <v>2003</v>
      </c>
      <c r="AN1182">
        <f t="shared" si="428"/>
        <v>22</v>
      </c>
      <c r="AO1182" t="str">
        <f t="shared" si="429"/>
        <v>Old Classic</v>
      </c>
      <c r="AP1182">
        <v>312</v>
      </c>
      <c r="AQ1182" t="str">
        <f t="shared" si="430"/>
        <v>Very Low</v>
      </c>
      <c r="AR1182">
        <v>5.2</v>
      </c>
      <c r="AS1182" t="str">
        <f t="shared" si="431"/>
        <v>Below Average</v>
      </c>
      <c r="AT1182">
        <v>2.35</v>
      </c>
      <c r="AU1182" t="str">
        <f t="shared" si="432"/>
        <v>Cinematic Widescreen</v>
      </c>
      <c r="AV1182">
        <v>505</v>
      </c>
      <c r="AW1182" t="str">
        <f t="shared" si="433"/>
        <v>Very Low</v>
      </c>
    </row>
    <row r="1183" spans="1:49" x14ac:dyDescent="0.3">
      <c r="A1183" t="s">
        <v>0</v>
      </c>
      <c r="B1183" t="s">
        <v>883</v>
      </c>
      <c r="C1183">
        <v>234</v>
      </c>
      <c r="D1183" t="str">
        <f t="shared" si="413"/>
        <v>Medium</v>
      </c>
      <c r="E1183">
        <v>107</v>
      </c>
      <c r="F1183" t="str">
        <f t="shared" si="414"/>
        <v>1h 47m</v>
      </c>
      <c r="G1183" t="str">
        <f t="shared" si="415"/>
        <v>Standard Movie</v>
      </c>
      <c r="H1183">
        <v>0</v>
      </c>
      <c r="I1183" t="str">
        <f t="shared" si="416"/>
        <v>Very Low</v>
      </c>
      <c r="J1183">
        <v>766</v>
      </c>
      <c r="K1183" t="str">
        <f t="shared" si="417"/>
        <v>Very Low</v>
      </c>
      <c r="L1183" t="s">
        <v>2160</v>
      </c>
      <c r="M1183">
        <v>13000</v>
      </c>
      <c r="N1183" t="str">
        <f t="shared" si="418"/>
        <v>Medium</v>
      </c>
      <c r="O1183">
        <v>293501675</v>
      </c>
      <c r="P1183" t="str">
        <f t="shared" si="419"/>
        <v>Superhit</v>
      </c>
      <c r="Q1183" t="s">
        <v>1895</v>
      </c>
      <c r="R1183" t="str">
        <f t="shared" si="420"/>
        <v>Drama</v>
      </c>
      <c r="S1183">
        <f t="shared" si="421"/>
        <v>3</v>
      </c>
      <c r="T1183" t="s">
        <v>948</v>
      </c>
      <c r="U1183" t="s">
        <v>6192</v>
      </c>
      <c r="V1183">
        <v>704766</v>
      </c>
      <c r="W1183" t="str">
        <f t="shared" si="422"/>
        <v>Very High</v>
      </c>
      <c r="X1183">
        <v>17540</v>
      </c>
      <c r="Y1183" t="str">
        <f t="shared" si="423"/>
        <v>Medium</v>
      </c>
      <c r="Z1183" t="s">
        <v>1990</v>
      </c>
      <c r="AA1183">
        <v>0</v>
      </c>
      <c r="AB1183" t="str">
        <f t="shared" si="424"/>
        <v>Symbolic Poster</v>
      </c>
      <c r="AC1183" t="s">
        <v>6193</v>
      </c>
      <c r="AD1183" t="s">
        <v>6194</v>
      </c>
      <c r="AE1183">
        <v>2073</v>
      </c>
      <c r="AF1183" t="str">
        <f t="shared" si="425"/>
        <v>Medium</v>
      </c>
      <c r="AG1183" t="s">
        <v>9</v>
      </c>
      <c r="AH1183" t="s">
        <v>10</v>
      </c>
      <c r="AI1183" t="s">
        <v>11</v>
      </c>
      <c r="AJ1183" t="str">
        <f t="shared" si="426"/>
        <v>Teen</v>
      </c>
      <c r="AK1183">
        <v>40000000</v>
      </c>
      <c r="AL1183" t="str">
        <f t="shared" si="427"/>
        <v>Medium Budget</v>
      </c>
      <c r="AM1183">
        <v>1999</v>
      </c>
      <c r="AN1183">
        <f t="shared" si="428"/>
        <v>26</v>
      </c>
      <c r="AO1183" t="str">
        <f t="shared" si="429"/>
        <v>Old Classic</v>
      </c>
      <c r="AP1183">
        <v>3000</v>
      </c>
      <c r="AQ1183" t="str">
        <f t="shared" si="430"/>
        <v>Low</v>
      </c>
      <c r="AR1183">
        <v>8.1</v>
      </c>
      <c r="AS1183" t="str">
        <f t="shared" si="431"/>
        <v>Excellent</v>
      </c>
      <c r="AT1183">
        <v>1.85</v>
      </c>
      <c r="AU1183" t="str">
        <f t="shared" si="432"/>
        <v>HDTV / Widescreen</v>
      </c>
      <c r="AV1183">
        <v>14000</v>
      </c>
      <c r="AW1183" t="str">
        <f t="shared" si="433"/>
        <v>Medium</v>
      </c>
    </row>
    <row r="1184" spans="1:49" x14ac:dyDescent="0.3">
      <c r="A1184" t="s">
        <v>0</v>
      </c>
      <c r="B1184" t="s">
        <v>6195</v>
      </c>
      <c r="C1184">
        <v>258</v>
      </c>
      <c r="D1184" t="str">
        <f t="shared" si="413"/>
        <v>Medium</v>
      </c>
      <c r="E1184">
        <v>102</v>
      </c>
      <c r="F1184" t="str">
        <f t="shared" si="414"/>
        <v>1h 42m</v>
      </c>
      <c r="G1184" t="str">
        <f t="shared" si="415"/>
        <v>Standard Movie</v>
      </c>
      <c r="H1184">
        <v>20</v>
      </c>
      <c r="I1184" t="str">
        <f t="shared" si="416"/>
        <v>Very Low</v>
      </c>
      <c r="J1184">
        <v>54</v>
      </c>
      <c r="K1184" t="str">
        <f t="shared" si="417"/>
        <v>Very Low</v>
      </c>
      <c r="L1184" t="s">
        <v>6196</v>
      </c>
      <c r="M1184">
        <v>107</v>
      </c>
      <c r="N1184" t="str">
        <f t="shared" si="418"/>
        <v>Low</v>
      </c>
      <c r="O1184">
        <v>18600911</v>
      </c>
      <c r="P1184" t="str">
        <f t="shared" si="419"/>
        <v>Average</v>
      </c>
      <c r="Q1184" t="s">
        <v>305</v>
      </c>
      <c r="R1184" t="str">
        <f t="shared" si="420"/>
        <v>Action</v>
      </c>
      <c r="S1184">
        <f t="shared" si="421"/>
        <v>3</v>
      </c>
      <c r="T1184" t="s">
        <v>5857</v>
      </c>
      <c r="U1184" t="s">
        <v>6197</v>
      </c>
      <c r="V1184">
        <v>125198</v>
      </c>
      <c r="W1184" t="str">
        <f t="shared" si="422"/>
        <v>Medium</v>
      </c>
      <c r="X1184">
        <v>362</v>
      </c>
      <c r="Y1184" t="str">
        <f t="shared" si="423"/>
        <v>Very Low</v>
      </c>
      <c r="Z1184" t="s">
        <v>6198</v>
      </c>
      <c r="AA1184">
        <v>6</v>
      </c>
      <c r="AB1184" t="str">
        <f t="shared" si="424"/>
        <v>Ensemble Poster</v>
      </c>
      <c r="AC1184" t="s">
        <v>6199</v>
      </c>
      <c r="AD1184" t="s">
        <v>6200</v>
      </c>
      <c r="AE1184">
        <v>153</v>
      </c>
      <c r="AF1184" t="str">
        <f t="shared" si="425"/>
        <v>Very Low</v>
      </c>
      <c r="AG1184" t="s">
        <v>9</v>
      </c>
      <c r="AH1184" t="s">
        <v>10</v>
      </c>
      <c r="AI1184" t="s">
        <v>11</v>
      </c>
      <c r="AJ1184" t="str">
        <f t="shared" si="426"/>
        <v>Teen</v>
      </c>
      <c r="AK1184">
        <v>42000000</v>
      </c>
      <c r="AL1184" t="str">
        <f t="shared" si="427"/>
        <v>Medium Budget</v>
      </c>
      <c r="AM1184">
        <v>2012</v>
      </c>
      <c r="AN1184">
        <f t="shared" si="428"/>
        <v>13</v>
      </c>
      <c r="AO1184" t="str">
        <f t="shared" si="429"/>
        <v>Modern Classic</v>
      </c>
      <c r="AP1184">
        <v>81</v>
      </c>
      <c r="AQ1184" t="str">
        <f t="shared" si="430"/>
        <v>Very Low</v>
      </c>
      <c r="AR1184">
        <v>6.6</v>
      </c>
      <c r="AS1184" t="str">
        <f t="shared" si="431"/>
        <v>Average</v>
      </c>
      <c r="AT1184">
        <v>2.35</v>
      </c>
      <c r="AU1184" t="str">
        <f t="shared" si="432"/>
        <v>Cinematic Widescreen</v>
      </c>
      <c r="AV1184">
        <v>11000</v>
      </c>
      <c r="AW1184" t="str">
        <f t="shared" si="433"/>
        <v>Medium</v>
      </c>
    </row>
    <row r="1185" spans="1:49" x14ac:dyDescent="0.3">
      <c r="A1185" t="s">
        <v>0</v>
      </c>
      <c r="B1185" t="s">
        <v>3901</v>
      </c>
      <c r="C1185">
        <v>108</v>
      </c>
      <c r="D1185" t="str">
        <f t="shared" si="413"/>
        <v>Low</v>
      </c>
      <c r="E1185">
        <v>100</v>
      </c>
      <c r="F1185" t="str">
        <f t="shared" si="414"/>
        <v>1h 40m</v>
      </c>
      <c r="G1185" t="str">
        <f t="shared" si="415"/>
        <v>Standard Movie</v>
      </c>
      <c r="H1185">
        <v>64</v>
      </c>
      <c r="I1185" t="str">
        <f t="shared" si="416"/>
        <v>Very Low</v>
      </c>
      <c r="J1185">
        <v>296</v>
      </c>
      <c r="K1185" t="str">
        <f t="shared" si="417"/>
        <v>Very Low</v>
      </c>
      <c r="L1185" t="s">
        <v>3207</v>
      </c>
      <c r="M1185">
        <v>734</v>
      </c>
      <c r="N1185" t="str">
        <f t="shared" si="418"/>
        <v>Low</v>
      </c>
      <c r="O1185">
        <v>7204138</v>
      </c>
      <c r="P1185" t="str">
        <f t="shared" si="419"/>
        <v>Flop</v>
      </c>
      <c r="Q1185" t="s">
        <v>1642</v>
      </c>
      <c r="R1185" t="str">
        <f t="shared" si="420"/>
        <v>Comedy</v>
      </c>
      <c r="S1185">
        <f t="shared" si="421"/>
        <v>1</v>
      </c>
      <c r="T1185" t="s">
        <v>5811</v>
      </c>
      <c r="U1185" t="s">
        <v>6201</v>
      </c>
      <c r="V1185">
        <v>34809</v>
      </c>
      <c r="W1185" t="str">
        <f t="shared" si="422"/>
        <v>Low</v>
      </c>
      <c r="X1185">
        <v>2085</v>
      </c>
      <c r="Y1185" t="str">
        <f t="shared" si="423"/>
        <v>Low</v>
      </c>
      <c r="Z1185" t="s">
        <v>6202</v>
      </c>
      <c r="AA1185">
        <v>0</v>
      </c>
      <c r="AB1185" t="str">
        <f t="shared" si="424"/>
        <v>Symbolic Poster</v>
      </c>
      <c r="AC1185" t="s">
        <v>6203</v>
      </c>
      <c r="AD1185" t="s">
        <v>6204</v>
      </c>
      <c r="AE1185">
        <v>125</v>
      </c>
      <c r="AF1185" t="str">
        <f t="shared" si="425"/>
        <v>Very Low</v>
      </c>
      <c r="AG1185" t="s">
        <v>9</v>
      </c>
      <c r="AH1185" t="s">
        <v>10</v>
      </c>
      <c r="AI1185" t="s">
        <v>66</v>
      </c>
      <c r="AJ1185" t="str">
        <f t="shared" si="426"/>
        <v>Family</v>
      </c>
      <c r="AK1185">
        <v>41000000</v>
      </c>
      <c r="AL1185" t="str">
        <f t="shared" si="427"/>
        <v>Medium Budget</v>
      </c>
      <c r="AM1185">
        <v>2011</v>
      </c>
      <c r="AN1185">
        <f t="shared" si="428"/>
        <v>14</v>
      </c>
      <c r="AO1185" t="str">
        <f t="shared" si="429"/>
        <v>Modern Classic</v>
      </c>
      <c r="AP1185">
        <v>574</v>
      </c>
      <c r="AQ1185" t="str">
        <f t="shared" si="430"/>
        <v>Very Low</v>
      </c>
      <c r="AR1185">
        <v>6.2</v>
      </c>
      <c r="AS1185" t="str">
        <f t="shared" si="431"/>
        <v>Average</v>
      </c>
      <c r="AT1185">
        <v>2.35</v>
      </c>
      <c r="AU1185" t="str">
        <f t="shared" si="432"/>
        <v>Cinematic Widescreen</v>
      </c>
      <c r="AV1185">
        <v>11000</v>
      </c>
      <c r="AW1185" t="str">
        <f t="shared" si="433"/>
        <v>Medium</v>
      </c>
    </row>
    <row r="1186" spans="1:49" x14ac:dyDescent="0.3">
      <c r="A1186" t="s">
        <v>0</v>
      </c>
      <c r="B1186" t="s">
        <v>6205</v>
      </c>
      <c r="C1186">
        <v>81</v>
      </c>
      <c r="D1186" t="str">
        <f t="shared" si="413"/>
        <v>Low</v>
      </c>
      <c r="E1186">
        <v>126</v>
      </c>
      <c r="F1186" t="str">
        <f t="shared" si="414"/>
        <v>2h 6m</v>
      </c>
      <c r="G1186" t="str">
        <f t="shared" si="415"/>
        <v>Long Movie</v>
      </c>
      <c r="H1186">
        <v>80</v>
      </c>
      <c r="I1186" t="str">
        <f t="shared" si="416"/>
        <v>Very Low</v>
      </c>
      <c r="J1186">
        <v>225</v>
      </c>
      <c r="K1186" t="str">
        <f t="shared" si="417"/>
        <v>Very Low</v>
      </c>
      <c r="L1186" t="s">
        <v>6206</v>
      </c>
      <c r="M1186">
        <v>668</v>
      </c>
      <c r="N1186" t="str">
        <f t="shared" si="418"/>
        <v>Low</v>
      </c>
      <c r="O1186">
        <v>90800000</v>
      </c>
      <c r="P1186" t="str">
        <f t="shared" si="419"/>
        <v>Hit</v>
      </c>
      <c r="Q1186" t="s">
        <v>6207</v>
      </c>
      <c r="R1186" t="str">
        <f t="shared" si="420"/>
        <v>Action</v>
      </c>
      <c r="S1186">
        <f t="shared" si="421"/>
        <v>4</v>
      </c>
      <c r="T1186" t="s">
        <v>5992</v>
      </c>
      <c r="U1186" t="s">
        <v>6208</v>
      </c>
      <c r="V1186">
        <v>126907</v>
      </c>
      <c r="W1186" t="str">
        <f t="shared" si="422"/>
        <v>Medium</v>
      </c>
      <c r="X1186">
        <v>2004</v>
      </c>
      <c r="Y1186" t="str">
        <f t="shared" si="423"/>
        <v>Low</v>
      </c>
      <c r="Z1186" t="s">
        <v>6209</v>
      </c>
      <c r="AA1186">
        <v>0</v>
      </c>
      <c r="AB1186" t="str">
        <f t="shared" si="424"/>
        <v>Symbolic Poster</v>
      </c>
      <c r="AC1186" t="s">
        <v>6210</v>
      </c>
      <c r="AD1186" t="s">
        <v>6211</v>
      </c>
      <c r="AE1186">
        <v>235</v>
      </c>
      <c r="AF1186" t="str">
        <f t="shared" si="425"/>
        <v>Very Low</v>
      </c>
      <c r="AG1186" t="s">
        <v>9</v>
      </c>
      <c r="AH1186" t="s">
        <v>10</v>
      </c>
      <c r="AI1186" t="s">
        <v>66</v>
      </c>
      <c r="AJ1186" t="str">
        <f t="shared" si="426"/>
        <v>Family</v>
      </c>
      <c r="AK1186">
        <v>8000000</v>
      </c>
      <c r="AL1186" t="str">
        <f t="shared" si="427"/>
        <v>Low Budget</v>
      </c>
      <c r="AM1186">
        <v>1984</v>
      </c>
      <c r="AN1186">
        <f t="shared" si="428"/>
        <v>41</v>
      </c>
      <c r="AO1186" t="str">
        <f t="shared" si="429"/>
        <v>Old Classic</v>
      </c>
      <c r="AP1186">
        <v>641</v>
      </c>
      <c r="AQ1186" t="str">
        <f t="shared" si="430"/>
        <v>Very Low</v>
      </c>
      <c r="AR1186">
        <v>7.2</v>
      </c>
      <c r="AS1186" t="str">
        <f t="shared" si="431"/>
        <v>Good</v>
      </c>
      <c r="AT1186">
        <v>1.85</v>
      </c>
      <c r="AU1186" t="str">
        <f t="shared" si="432"/>
        <v>HDTV / Widescreen</v>
      </c>
      <c r="AV1186">
        <v>0</v>
      </c>
      <c r="AW1186" t="str">
        <f t="shared" si="433"/>
        <v>Very Low</v>
      </c>
    </row>
    <row r="1187" spans="1:49" x14ac:dyDescent="0.3">
      <c r="A1187" t="s">
        <v>0</v>
      </c>
      <c r="B1187" t="s">
        <v>4137</v>
      </c>
      <c r="C1187">
        <v>538</v>
      </c>
      <c r="D1187" t="str">
        <f t="shared" si="413"/>
        <v>High</v>
      </c>
      <c r="E1187">
        <v>138</v>
      </c>
      <c r="F1187" t="str">
        <f t="shared" si="414"/>
        <v>2h 18m</v>
      </c>
      <c r="G1187" t="str">
        <f t="shared" si="415"/>
        <v>Long Movie</v>
      </c>
      <c r="H1187">
        <v>737</v>
      </c>
      <c r="I1187" t="str">
        <f t="shared" si="416"/>
        <v>Very Low</v>
      </c>
      <c r="J1187">
        <v>14000</v>
      </c>
      <c r="K1187" t="str">
        <f t="shared" si="417"/>
        <v>Medium</v>
      </c>
      <c r="L1187" t="s">
        <v>30</v>
      </c>
      <c r="M1187">
        <v>34000</v>
      </c>
      <c r="N1187" t="str">
        <f t="shared" si="418"/>
        <v>Medium</v>
      </c>
      <c r="O1187">
        <v>150117807</v>
      </c>
      <c r="P1187" t="str">
        <f t="shared" si="419"/>
        <v>Hit</v>
      </c>
      <c r="Q1187" t="s">
        <v>1906</v>
      </c>
      <c r="R1187" t="str">
        <f t="shared" si="420"/>
        <v>Crime</v>
      </c>
      <c r="S1187">
        <f t="shared" si="421"/>
        <v>2</v>
      </c>
      <c r="T1187" t="s">
        <v>318</v>
      </c>
      <c r="U1187" t="s">
        <v>6212</v>
      </c>
      <c r="V1187">
        <v>358416</v>
      </c>
      <c r="W1187" t="str">
        <f t="shared" si="422"/>
        <v>High</v>
      </c>
      <c r="X1187">
        <v>83012</v>
      </c>
      <c r="Y1187" t="str">
        <f t="shared" si="423"/>
        <v>High</v>
      </c>
      <c r="Z1187" t="s">
        <v>625</v>
      </c>
      <c r="AA1187">
        <v>5</v>
      </c>
      <c r="AB1187" t="str">
        <f t="shared" si="424"/>
        <v>Ensemble Poster</v>
      </c>
      <c r="AC1187" t="s">
        <v>6213</v>
      </c>
      <c r="AD1187" t="s">
        <v>6214</v>
      </c>
      <c r="AE1187">
        <v>751</v>
      </c>
      <c r="AF1187" t="str">
        <f t="shared" si="425"/>
        <v>Low</v>
      </c>
      <c r="AG1187" t="s">
        <v>9</v>
      </c>
      <c r="AH1187" t="s">
        <v>10</v>
      </c>
      <c r="AI1187" t="s">
        <v>556</v>
      </c>
      <c r="AJ1187" t="str">
        <f t="shared" si="426"/>
        <v>Adult</v>
      </c>
      <c r="AK1187">
        <v>40000000</v>
      </c>
      <c r="AL1187" t="str">
        <f t="shared" si="427"/>
        <v>Medium Budget</v>
      </c>
      <c r="AM1187">
        <v>2013</v>
      </c>
      <c r="AN1187">
        <f t="shared" si="428"/>
        <v>12</v>
      </c>
      <c r="AO1187" t="str">
        <f t="shared" si="429"/>
        <v>Modern Classic</v>
      </c>
      <c r="AP1187">
        <v>23000</v>
      </c>
      <c r="AQ1187" t="str">
        <f t="shared" si="430"/>
        <v>Medium</v>
      </c>
      <c r="AR1187">
        <v>7.3</v>
      </c>
      <c r="AS1187" t="str">
        <f t="shared" si="431"/>
        <v>Good</v>
      </c>
      <c r="AT1187">
        <v>2.35</v>
      </c>
      <c r="AU1187" t="str">
        <f t="shared" si="432"/>
        <v>Cinematic Widescreen</v>
      </c>
      <c r="AV1187">
        <v>63000</v>
      </c>
      <c r="AW1187" t="str">
        <f t="shared" si="433"/>
        <v>High</v>
      </c>
    </row>
    <row r="1188" spans="1:49" x14ac:dyDescent="0.3">
      <c r="A1188" t="s">
        <v>0</v>
      </c>
      <c r="B1188" t="s">
        <v>6215</v>
      </c>
      <c r="C1188">
        <v>224</v>
      </c>
      <c r="D1188" t="str">
        <f t="shared" si="413"/>
        <v>Medium</v>
      </c>
      <c r="E1188">
        <v>108</v>
      </c>
      <c r="F1188" t="str">
        <f t="shared" si="414"/>
        <v>1h 48m</v>
      </c>
      <c r="G1188" t="str">
        <f t="shared" si="415"/>
        <v>Standard Movie</v>
      </c>
      <c r="H1188">
        <v>98</v>
      </c>
      <c r="I1188" t="str">
        <f t="shared" si="416"/>
        <v>Very Low</v>
      </c>
      <c r="J1188">
        <v>723</v>
      </c>
      <c r="K1188" t="str">
        <f t="shared" si="417"/>
        <v>Very Low</v>
      </c>
      <c r="L1188" t="s">
        <v>4207</v>
      </c>
      <c r="M1188">
        <v>16000</v>
      </c>
      <c r="N1188" t="str">
        <f t="shared" si="418"/>
        <v>Medium</v>
      </c>
      <c r="O1188">
        <v>163947053</v>
      </c>
      <c r="P1188" t="str">
        <f t="shared" si="419"/>
        <v>Hit</v>
      </c>
      <c r="Q1188" t="s">
        <v>1386</v>
      </c>
      <c r="R1188" t="str">
        <f t="shared" si="420"/>
        <v>Comedy</v>
      </c>
      <c r="S1188">
        <f t="shared" si="421"/>
        <v>3</v>
      </c>
      <c r="T1188" t="s">
        <v>286</v>
      </c>
      <c r="U1188" t="s">
        <v>6216</v>
      </c>
      <c r="V1188">
        <v>227824</v>
      </c>
      <c r="W1188" t="str">
        <f t="shared" si="422"/>
        <v>High</v>
      </c>
      <c r="X1188">
        <v>18656</v>
      </c>
      <c r="Y1188" t="str">
        <f t="shared" si="423"/>
        <v>Medium</v>
      </c>
      <c r="Z1188" t="s">
        <v>2030</v>
      </c>
      <c r="AA1188">
        <v>1</v>
      </c>
      <c r="AB1188" t="str">
        <f t="shared" si="424"/>
        <v>Solo Star Poster</v>
      </c>
      <c r="AC1188" t="s">
        <v>6217</v>
      </c>
      <c r="AD1188" t="s">
        <v>6218</v>
      </c>
      <c r="AE1188">
        <v>273</v>
      </c>
      <c r="AF1188" t="str">
        <f t="shared" si="425"/>
        <v>Very Low</v>
      </c>
      <c r="AG1188" t="s">
        <v>9</v>
      </c>
      <c r="AH1188" t="s">
        <v>10</v>
      </c>
      <c r="AI1188" t="s">
        <v>11</v>
      </c>
      <c r="AJ1188" t="str">
        <f t="shared" si="426"/>
        <v>Teen</v>
      </c>
      <c r="AK1188">
        <v>40000000</v>
      </c>
      <c r="AL1188" t="str">
        <f t="shared" si="427"/>
        <v>Medium Budget</v>
      </c>
      <c r="AM1188">
        <v>2009</v>
      </c>
      <c r="AN1188">
        <f t="shared" si="428"/>
        <v>16</v>
      </c>
      <c r="AO1188" t="str">
        <f t="shared" si="429"/>
        <v>Old Classic</v>
      </c>
      <c r="AP1188">
        <v>896</v>
      </c>
      <c r="AQ1188" t="str">
        <f t="shared" si="430"/>
        <v>Very Low</v>
      </c>
      <c r="AR1188">
        <v>6.7</v>
      </c>
      <c r="AS1188" t="str">
        <f t="shared" si="431"/>
        <v>Average</v>
      </c>
      <c r="AT1188">
        <v>2.35</v>
      </c>
      <c r="AU1188" t="str">
        <f t="shared" si="432"/>
        <v>Cinematic Widescreen</v>
      </c>
      <c r="AV1188">
        <v>10000</v>
      </c>
      <c r="AW1188" t="str">
        <f t="shared" si="433"/>
        <v>Low</v>
      </c>
    </row>
    <row r="1189" spans="1:49" x14ac:dyDescent="0.3">
      <c r="A1189" t="s">
        <v>0</v>
      </c>
      <c r="B1189" t="s">
        <v>6219</v>
      </c>
      <c r="C1189">
        <v>129</v>
      </c>
      <c r="D1189" t="str">
        <f t="shared" si="413"/>
        <v>Low</v>
      </c>
      <c r="E1189">
        <v>105</v>
      </c>
      <c r="F1189" t="str">
        <f t="shared" si="414"/>
        <v>1h 45m</v>
      </c>
      <c r="G1189" t="str">
        <f t="shared" si="415"/>
        <v>Standard Movie</v>
      </c>
      <c r="H1189">
        <v>78</v>
      </c>
      <c r="I1189" t="str">
        <f t="shared" si="416"/>
        <v>Very Low</v>
      </c>
      <c r="J1189">
        <v>298</v>
      </c>
      <c r="K1189" t="str">
        <f t="shared" si="417"/>
        <v>Very Low</v>
      </c>
      <c r="L1189" t="s">
        <v>6220</v>
      </c>
      <c r="M1189">
        <v>984</v>
      </c>
      <c r="N1189" t="str">
        <f t="shared" si="418"/>
        <v>Low</v>
      </c>
      <c r="O1189">
        <v>116735231</v>
      </c>
      <c r="P1189" t="str">
        <f t="shared" si="419"/>
        <v>Hit</v>
      </c>
      <c r="Q1189" t="s">
        <v>2186</v>
      </c>
      <c r="R1189" t="str">
        <f t="shared" si="420"/>
        <v>Crime</v>
      </c>
      <c r="S1189">
        <f t="shared" si="421"/>
        <v>3</v>
      </c>
      <c r="T1189" t="s">
        <v>323</v>
      </c>
      <c r="U1189" t="s">
        <v>6221</v>
      </c>
      <c r="V1189">
        <v>56646</v>
      </c>
      <c r="W1189" t="str">
        <f t="shared" si="422"/>
        <v>Medium</v>
      </c>
      <c r="X1189">
        <v>2129</v>
      </c>
      <c r="Y1189" t="str">
        <f t="shared" si="423"/>
        <v>Low</v>
      </c>
      <c r="Z1189" t="s">
        <v>6222</v>
      </c>
      <c r="AA1189">
        <v>0</v>
      </c>
      <c r="AB1189" t="str">
        <f t="shared" si="424"/>
        <v>Symbolic Poster</v>
      </c>
      <c r="AC1189" t="s">
        <v>6223</v>
      </c>
      <c r="AD1189" t="s">
        <v>6224</v>
      </c>
      <c r="AE1189">
        <v>336</v>
      </c>
      <c r="AF1189" t="str">
        <f t="shared" si="425"/>
        <v>Very Low</v>
      </c>
      <c r="AG1189" t="s">
        <v>9</v>
      </c>
      <c r="AH1189" t="s">
        <v>10</v>
      </c>
      <c r="AI1189" t="s">
        <v>556</v>
      </c>
      <c r="AJ1189" t="str">
        <f t="shared" si="426"/>
        <v>Adult</v>
      </c>
      <c r="AK1189">
        <v>70000000</v>
      </c>
      <c r="AL1189" t="str">
        <f t="shared" si="427"/>
        <v>Medium Budget</v>
      </c>
      <c r="AM1189">
        <v>1999</v>
      </c>
      <c r="AN1189">
        <f t="shared" si="428"/>
        <v>26</v>
      </c>
      <c r="AO1189" t="str">
        <f t="shared" si="429"/>
        <v>Old Classic</v>
      </c>
      <c r="AP1189">
        <v>489</v>
      </c>
      <c r="AQ1189" t="str">
        <f t="shared" si="430"/>
        <v>Very Low</v>
      </c>
      <c r="AR1189">
        <v>6.4</v>
      </c>
      <c r="AS1189" t="str">
        <f t="shared" si="431"/>
        <v>Average</v>
      </c>
      <c r="AT1189">
        <v>2.35</v>
      </c>
      <c r="AU1189" t="str">
        <f t="shared" si="432"/>
        <v>Cinematic Widescreen</v>
      </c>
      <c r="AV1189">
        <v>0</v>
      </c>
      <c r="AW1189" t="str">
        <f t="shared" si="433"/>
        <v>Very Low</v>
      </c>
    </row>
    <row r="1190" spans="1:49" x14ac:dyDescent="0.3">
      <c r="A1190" t="s">
        <v>0</v>
      </c>
      <c r="B1190" t="s">
        <v>406</v>
      </c>
      <c r="C1190">
        <v>125</v>
      </c>
      <c r="D1190" t="str">
        <f t="shared" si="413"/>
        <v>Low</v>
      </c>
      <c r="E1190">
        <v>108</v>
      </c>
      <c r="F1190" t="str">
        <f t="shared" si="414"/>
        <v>1h 48m</v>
      </c>
      <c r="G1190" t="str">
        <f t="shared" si="415"/>
        <v>Standard Movie</v>
      </c>
      <c r="H1190">
        <v>0</v>
      </c>
      <c r="I1190" t="str">
        <f t="shared" si="416"/>
        <v>Very Low</v>
      </c>
      <c r="J1190">
        <v>690</v>
      </c>
      <c r="K1190" t="str">
        <f t="shared" si="417"/>
        <v>Very Low</v>
      </c>
      <c r="L1190" t="s">
        <v>6225</v>
      </c>
      <c r="M1190">
        <v>1000</v>
      </c>
      <c r="N1190" t="str">
        <f t="shared" si="418"/>
        <v>Low</v>
      </c>
      <c r="O1190">
        <v>118500000</v>
      </c>
      <c r="P1190" t="str">
        <f t="shared" si="419"/>
        <v>Hit</v>
      </c>
      <c r="Q1190" t="s">
        <v>1846</v>
      </c>
      <c r="R1190" t="str">
        <f t="shared" si="420"/>
        <v>Adventure</v>
      </c>
      <c r="S1190">
        <f t="shared" si="421"/>
        <v>3</v>
      </c>
      <c r="T1190" t="s">
        <v>3727</v>
      </c>
      <c r="U1190" t="s">
        <v>6226</v>
      </c>
      <c r="V1190">
        <v>340085</v>
      </c>
      <c r="W1190" t="str">
        <f t="shared" si="422"/>
        <v>High</v>
      </c>
      <c r="X1190">
        <v>3660</v>
      </c>
      <c r="Y1190" t="str">
        <f t="shared" si="423"/>
        <v>Low</v>
      </c>
      <c r="Z1190" t="s">
        <v>6227</v>
      </c>
      <c r="AA1190">
        <v>0</v>
      </c>
      <c r="AB1190" t="str">
        <f t="shared" si="424"/>
        <v>Symbolic Poster</v>
      </c>
      <c r="AC1190" t="s">
        <v>6228</v>
      </c>
      <c r="AD1190" t="s">
        <v>6229</v>
      </c>
      <c r="AE1190">
        <v>327</v>
      </c>
      <c r="AF1190" t="str">
        <f t="shared" si="425"/>
        <v>Very Low</v>
      </c>
      <c r="AG1190" t="s">
        <v>9</v>
      </c>
      <c r="AH1190" t="s">
        <v>10</v>
      </c>
      <c r="AI1190" t="s">
        <v>66</v>
      </c>
      <c r="AJ1190" t="str">
        <f t="shared" si="426"/>
        <v>Family</v>
      </c>
      <c r="AK1190">
        <v>40000000</v>
      </c>
      <c r="AL1190" t="str">
        <f t="shared" si="427"/>
        <v>Medium Budget</v>
      </c>
      <c r="AM1190">
        <v>1989</v>
      </c>
      <c r="AN1190">
        <f t="shared" si="428"/>
        <v>36</v>
      </c>
      <c r="AO1190" t="str">
        <f t="shared" si="429"/>
        <v>Old Classic</v>
      </c>
      <c r="AP1190">
        <v>869</v>
      </c>
      <c r="AQ1190" t="str">
        <f t="shared" si="430"/>
        <v>Very Low</v>
      </c>
      <c r="AR1190">
        <v>7.8</v>
      </c>
      <c r="AS1190" t="str">
        <f t="shared" si="431"/>
        <v>Good</v>
      </c>
      <c r="AT1190">
        <v>1.85</v>
      </c>
      <c r="AU1190" t="str">
        <f t="shared" si="432"/>
        <v>HDTV / Widescreen</v>
      </c>
      <c r="AV1190">
        <v>12000</v>
      </c>
      <c r="AW1190" t="str">
        <f t="shared" si="433"/>
        <v>Medium</v>
      </c>
    </row>
    <row r="1191" spans="1:49" x14ac:dyDescent="0.3">
      <c r="A1191" t="s">
        <v>0</v>
      </c>
      <c r="B1191" t="s">
        <v>1942</v>
      </c>
      <c r="C1191">
        <v>433</v>
      </c>
      <c r="D1191" t="str">
        <f t="shared" si="413"/>
        <v>Medium</v>
      </c>
      <c r="E1191">
        <v>89</v>
      </c>
      <c r="F1191" t="str">
        <f t="shared" si="414"/>
        <v>1h 29m</v>
      </c>
      <c r="G1191" t="str">
        <f t="shared" si="415"/>
        <v>Featurette</v>
      </c>
      <c r="H1191">
        <v>0</v>
      </c>
      <c r="I1191" t="str">
        <f t="shared" si="416"/>
        <v>Very Low</v>
      </c>
      <c r="J1191">
        <v>903</v>
      </c>
      <c r="K1191" t="str">
        <f t="shared" si="417"/>
        <v>Very Low</v>
      </c>
      <c r="L1191" t="s">
        <v>437</v>
      </c>
      <c r="M1191">
        <v>19000</v>
      </c>
      <c r="N1191" t="str">
        <f t="shared" si="418"/>
        <v>Medium</v>
      </c>
      <c r="O1191">
        <v>126546825</v>
      </c>
      <c r="P1191" t="str">
        <f t="shared" si="419"/>
        <v>Hit</v>
      </c>
      <c r="Q1191" t="s">
        <v>2784</v>
      </c>
      <c r="R1191" t="str">
        <f t="shared" si="420"/>
        <v>Action</v>
      </c>
      <c r="S1191">
        <f t="shared" si="421"/>
        <v>3</v>
      </c>
      <c r="T1191" t="s">
        <v>71</v>
      </c>
      <c r="U1191" t="s">
        <v>6230</v>
      </c>
      <c r="V1191">
        <v>327367</v>
      </c>
      <c r="W1191" t="str">
        <f t="shared" si="422"/>
        <v>High</v>
      </c>
      <c r="X1191">
        <v>32325</v>
      </c>
      <c r="Y1191" t="str">
        <f t="shared" si="423"/>
        <v>Medium</v>
      </c>
      <c r="Z1191" t="s">
        <v>5160</v>
      </c>
      <c r="AA1191">
        <v>0</v>
      </c>
      <c r="AB1191" t="str">
        <f t="shared" si="424"/>
        <v>Symbolic Poster</v>
      </c>
      <c r="AC1191" t="s">
        <v>6231</v>
      </c>
      <c r="AD1191" t="s">
        <v>6232</v>
      </c>
      <c r="AE1191">
        <v>918</v>
      </c>
      <c r="AF1191" t="str">
        <f t="shared" si="425"/>
        <v>Low</v>
      </c>
      <c r="AG1191" t="s">
        <v>9</v>
      </c>
      <c r="AH1191" t="s">
        <v>1436</v>
      </c>
      <c r="AI1191" t="s">
        <v>556</v>
      </c>
      <c r="AJ1191" t="str">
        <f t="shared" si="426"/>
        <v>Adult</v>
      </c>
      <c r="AK1191">
        <v>40000000</v>
      </c>
      <c r="AL1191" t="str">
        <f t="shared" si="427"/>
        <v>Medium Budget</v>
      </c>
      <c r="AM1191">
        <v>2014</v>
      </c>
      <c r="AN1191">
        <f t="shared" si="428"/>
        <v>11</v>
      </c>
      <c r="AO1191" t="str">
        <f t="shared" si="429"/>
        <v>Modern Classic</v>
      </c>
      <c r="AP1191">
        <v>11000</v>
      </c>
      <c r="AQ1191" t="str">
        <f t="shared" si="430"/>
        <v>Medium</v>
      </c>
      <c r="AR1191">
        <v>6.4</v>
      </c>
      <c r="AS1191" t="str">
        <f t="shared" si="431"/>
        <v>Average</v>
      </c>
      <c r="AT1191">
        <v>2.35</v>
      </c>
      <c r="AU1191" t="str">
        <f t="shared" si="432"/>
        <v>Cinematic Widescreen</v>
      </c>
      <c r="AV1191">
        <v>83000</v>
      </c>
      <c r="AW1191" t="str">
        <f t="shared" si="433"/>
        <v>High</v>
      </c>
    </row>
    <row r="1192" spans="1:49" x14ac:dyDescent="0.3">
      <c r="A1192" t="s">
        <v>0</v>
      </c>
      <c r="B1192" t="s">
        <v>6233</v>
      </c>
      <c r="C1192">
        <v>362</v>
      </c>
      <c r="D1192" t="str">
        <f t="shared" si="413"/>
        <v>Medium</v>
      </c>
      <c r="E1192">
        <v>129</v>
      </c>
      <c r="F1192" t="str">
        <f t="shared" si="414"/>
        <v>2h 9m</v>
      </c>
      <c r="G1192" t="str">
        <f t="shared" si="415"/>
        <v>Long Movie</v>
      </c>
      <c r="H1192">
        <v>456</v>
      </c>
      <c r="I1192" t="str">
        <f t="shared" si="416"/>
        <v>Very Low</v>
      </c>
      <c r="J1192">
        <v>716</v>
      </c>
      <c r="K1192" t="str">
        <f t="shared" si="417"/>
        <v>Very Low</v>
      </c>
      <c r="L1192" t="s">
        <v>5669</v>
      </c>
      <c r="M1192">
        <v>1000</v>
      </c>
      <c r="N1192" t="str">
        <f t="shared" si="418"/>
        <v>Low</v>
      </c>
      <c r="O1192">
        <v>166147885</v>
      </c>
      <c r="P1192" t="str">
        <f t="shared" si="419"/>
        <v>Hit</v>
      </c>
      <c r="Q1192" t="s">
        <v>185</v>
      </c>
      <c r="R1192" t="str">
        <f t="shared" si="420"/>
        <v>Drama</v>
      </c>
      <c r="S1192">
        <f t="shared" si="421"/>
        <v>2</v>
      </c>
      <c r="T1192" t="s">
        <v>1374</v>
      </c>
      <c r="U1192" t="s">
        <v>6234</v>
      </c>
      <c r="V1192">
        <v>220020</v>
      </c>
      <c r="W1192" t="str">
        <f t="shared" si="422"/>
        <v>High</v>
      </c>
      <c r="X1192">
        <v>4585</v>
      </c>
      <c r="Y1192" t="str">
        <f t="shared" si="423"/>
        <v>Low</v>
      </c>
      <c r="Z1192" t="s">
        <v>700</v>
      </c>
      <c r="AA1192">
        <v>0</v>
      </c>
      <c r="AB1192" t="str">
        <f t="shared" si="424"/>
        <v>Symbolic Poster</v>
      </c>
      <c r="AC1192" t="s">
        <v>6235</v>
      </c>
      <c r="AD1192" t="s">
        <v>6236</v>
      </c>
      <c r="AE1192">
        <v>1360</v>
      </c>
      <c r="AF1192" t="str">
        <f t="shared" si="425"/>
        <v>Low</v>
      </c>
      <c r="AG1192" t="s">
        <v>9</v>
      </c>
      <c r="AH1192" t="s">
        <v>10</v>
      </c>
      <c r="AI1192" t="s">
        <v>556</v>
      </c>
      <c r="AJ1192" t="str">
        <f t="shared" si="426"/>
        <v>Adult</v>
      </c>
      <c r="AK1192">
        <v>40000000</v>
      </c>
      <c r="AL1192" t="str">
        <f t="shared" si="427"/>
        <v>Medium Budget</v>
      </c>
      <c r="AM1192">
        <v>2015</v>
      </c>
      <c r="AN1192">
        <f t="shared" si="428"/>
        <v>10</v>
      </c>
      <c r="AO1192" t="str">
        <f t="shared" si="429"/>
        <v>Modern Classic</v>
      </c>
      <c r="AP1192">
        <v>935</v>
      </c>
      <c r="AQ1192" t="str">
        <f t="shared" si="430"/>
        <v>Very Low</v>
      </c>
      <c r="AR1192">
        <v>4.0999999999999996</v>
      </c>
      <c r="AS1192" t="str">
        <f t="shared" si="431"/>
        <v>Poor</v>
      </c>
      <c r="AT1192">
        <v>2.35</v>
      </c>
      <c r="AU1192" t="str">
        <f t="shared" si="432"/>
        <v>Cinematic Widescreen</v>
      </c>
      <c r="AV1192">
        <v>101000</v>
      </c>
      <c r="AW1192" t="str">
        <f t="shared" si="433"/>
        <v>High</v>
      </c>
    </row>
    <row r="1193" spans="1:49" x14ac:dyDescent="0.3">
      <c r="A1193" t="s">
        <v>0</v>
      </c>
      <c r="B1193" t="s">
        <v>4874</v>
      </c>
      <c r="C1193">
        <v>93</v>
      </c>
      <c r="D1193" t="str">
        <f t="shared" si="413"/>
        <v>Low</v>
      </c>
      <c r="E1193">
        <v>84</v>
      </c>
      <c r="F1193" t="str">
        <f t="shared" si="414"/>
        <v>1h 24m</v>
      </c>
      <c r="G1193" t="str">
        <f t="shared" si="415"/>
        <v>Featurette</v>
      </c>
      <c r="H1193">
        <v>0</v>
      </c>
      <c r="I1193" t="str">
        <f t="shared" si="416"/>
        <v>Very Low</v>
      </c>
      <c r="J1193">
        <v>2000</v>
      </c>
      <c r="K1193" t="str">
        <f t="shared" si="417"/>
        <v>Low</v>
      </c>
      <c r="L1193" t="s">
        <v>464</v>
      </c>
      <c r="M1193">
        <v>13000</v>
      </c>
      <c r="N1193" t="str">
        <f t="shared" si="418"/>
        <v>Medium</v>
      </c>
      <c r="O1193">
        <v>111760631</v>
      </c>
      <c r="P1193" t="str">
        <f t="shared" si="419"/>
        <v>Hit</v>
      </c>
      <c r="Q1193" t="s">
        <v>3007</v>
      </c>
      <c r="R1193" t="str">
        <f t="shared" si="420"/>
        <v>Action</v>
      </c>
      <c r="S1193">
        <f t="shared" si="421"/>
        <v>5</v>
      </c>
      <c r="T1193" t="s">
        <v>1755</v>
      </c>
      <c r="U1193" t="s">
        <v>6237</v>
      </c>
      <c r="V1193">
        <v>40227</v>
      </c>
      <c r="W1193" t="str">
        <f t="shared" si="422"/>
        <v>Low</v>
      </c>
      <c r="X1193">
        <v>22935</v>
      </c>
      <c r="Y1193" t="str">
        <f t="shared" si="423"/>
        <v>Medium</v>
      </c>
      <c r="Z1193" t="s">
        <v>5873</v>
      </c>
      <c r="AA1193">
        <v>3</v>
      </c>
      <c r="AB1193" t="str">
        <f t="shared" si="424"/>
        <v>Duo/Trio Poster</v>
      </c>
      <c r="AC1193" t="s">
        <v>6238</v>
      </c>
      <c r="AD1193" t="s">
        <v>6239</v>
      </c>
      <c r="AE1193">
        <v>188</v>
      </c>
      <c r="AF1193" t="str">
        <f t="shared" si="425"/>
        <v>Very Low</v>
      </c>
      <c r="AG1193" t="s">
        <v>9</v>
      </c>
      <c r="AH1193" t="s">
        <v>10</v>
      </c>
      <c r="AI1193" t="s">
        <v>66</v>
      </c>
      <c r="AJ1193" t="str">
        <f t="shared" si="426"/>
        <v>Family</v>
      </c>
      <c r="AK1193">
        <v>38000000</v>
      </c>
      <c r="AL1193" t="str">
        <f t="shared" si="427"/>
        <v>Medium Budget</v>
      </c>
      <c r="AM1193">
        <v>2003</v>
      </c>
      <c r="AN1193">
        <f t="shared" si="428"/>
        <v>22</v>
      </c>
      <c r="AO1193" t="str">
        <f t="shared" si="429"/>
        <v>Old Classic</v>
      </c>
      <c r="AP1193">
        <v>4000</v>
      </c>
      <c r="AQ1193" t="str">
        <f t="shared" si="430"/>
        <v>Low</v>
      </c>
      <c r="AR1193">
        <v>4.0999999999999996</v>
      </c>
      <c r="AS1193" t="str">
        <f t="shared" si="431"/>
        <v>Poor</v>
      </c>
      <c r="AT1193">
        <v>1.85</v>
      </c>
      <c r="AU1193" t="str">
        <f t="shared" si="432"/>
        <v>HDTV / Widescreen</v>
      </c>
      <c r="AV1193">
        <v>681</v>
      </c>
      <c r="AW1193" t="str">
        <f t="shared" si="433"/>
        <v>Very Low</v>
      </c>
    </row>
    <row r="1194" spans="1:49" x14ac:dyDescent="0.3">
      <c r="A1194" t="s">
        <v>0</v>
      </c>
      <c r="B1194" t="s">
        <v>1295</v>
      </c>
      <c r="C1194">
        <v>71</v>
      </c>
      <c r="D1194" t="str">
        <f t="shared" si="413"/>
        <v>Low</v>
      </c>
      <c r="E1194">
        <v>149</v>
      </c>
      <c r="F1194" t="str">
        <f t="shared" si="414"/>
        <v>2h 29m</v>
      </c>
      <c r="G1194" t="str">
        <f t="shared" si="415"/>
        <v>Long Movie</v>
      </c>
      <c r="H1194">
        <v>541</v>
      </c>
      <c r="I1194" t="str">
        <f t="shared" si="416"/>
        <v>Very Low</v>
      </c>
      <c r="J1194">
        <v>1000</v>
      </c>
      <c r="K1194" t="str">
        <f t="shared" si="417"/>
        <v>Very Low</v>
      </c>
      <c r="L1194" t="s">
        <v>631</v>
      </c>
      <c r="M1194">
        <v>18000</v>
      </c>
      <c r="N1194" t="str">
        <f t="shared" si="418"/>
        <v>Medium</v>
      </c>
      <c r="O1194">
        <v>108706165</v>
      </c>
      <c r="P1194" t="str">
        <f t="shared" si="419"/>
        <v>Hit</v>
      </c>
      <c r="Q1194" t="s">
        <v>2096</v>
      </c>
      <c r="R1194" t="str">
        <f t="shared" si="420"/>
        <v>Crime</v>
      </c>
      <c r="S1194">
        <f t="shared" si="421"/>
        <v>3</v>
      </c>
      <c r="T1194" t="s">
        <v>91</v>
      </c>
      <c r="U1194" t="s">
        <v>6240</v>
      </c>
      <c r="V1194">
        <v>99558</v>
      </c>
      <c r="W1194" t="str">
        <f t="shared" si="422"/>
        <v>Medium</v>
      </c>
      <c r="X1194">
        <v>31349</v>
      </c>
      <c r="Y1194" t="str">
        <f t="shared" si="423"/>
        <v>Medium</v>
      </c>
      <c r="Z1194" t="s">
        <v>401</v>
      </c>
      <c r="AA1194">
        <v>3</v>
      </c>
      <c r="AB1194" t="str">
        <f t="shared" si="424"/>
        <v>Duo/Trio Poster</v>
      </c>
      <c r="AC1194" t="s">
        <v>6241</v>
      </c>
      <c r="AD1194" t="s">
        <v>6242</v>
      </c>
      <c r="AE1194">
        <v>236</v>
      </c>
      <c r="AF1194" t="str">
        <f t="shared" si="425"/>
        <v>Very Low</v>
      </c>
      <c r="AG1194" t="s">
        <v>9</v>
      </c>
      <c r="AH1194" t="s">
        <v>10</v>
      </c>
      <c r="AI1194" t="s">
        <v>556</v>
      </c>
      <c r="AJ1194" t="str">
        <f t="shared" si="426"/>
        <v>Adult</v>
      </c>
      <c r="AK1194">
        <v>40000000</v>
      </c>
      <c r="AL1194" t="str">
        <f t="shared" si="427"/>
        <v>Medium Budget</v>
      </c>
      <c r="AM1194">
        <v>1996</v>
      </c>
      <c r="AN1194">
        <f t="shared" si="428"/>
        <v>29</v>
      </c>
      <c r="AO1194" t="str">
        <f t="shared" si="429"/>
        <v>Old Classic</v>
      </c>
      <c r="AP1194">
        <v>11000</v>
      </c>
      <c r="AQ1194" t="str">
        <f t="shared" si="430"/>
        <v>Medium</v>
      </c>
      <c r="AR1194">
        <v>7.4</v>
      </c>
      <c r="AS1194" t="str">
        <f t="shared" si="431"/>
        <v>Good</v>
      </c>
      <c r="AT1194">
        <v>2.35</v>
      </c>
      <c r="AU1194" t="str">
        <f t="shared" si="432"/>
        <v>Cinematic Widescreen</v>
      </c>
      <c r="AV1194">
        <v>0</v>
      </c>
      <c r="AW1194" t="str">
        <f t="shared" si="433"/>
        <v>Very Low</v>
      </c>
    </row>
    <row r="1195" spans="1:49" x14ac:dyDescent="0.3">
      <c r="A1195" t="s">
        <v>0</v>
      </c>
      <c r="B1195" t="s">
        <v>780</v>
      </c>
      <c r="C1195">
        <v>104</v>
      </c>
      <c r="D1195" t="str">
        <f t="shared" si="413"/>
        <v>Low</v>
      </c>
      <c r="E1195">
        <v>94</v>
      </c>
      <c r="F1195" t="str">
        <f t="shared" si="414"/>
        <v>1h 34m</v>
      </c>
      <c r="G1195" t="str">
        <f t="shared" si="415"/>
        <v>Standard Movie</v>
      </c>
      <c r="H1195">
        <v>189</v>
      </c>
      <c r="I1195" t="str">
        <f t="shared" si="416"/>
        <v>Very Low</v>
      </c>
      <c r="J1195">
        <v>597</v>
      </c>
      <c r="K1195" t="str">
        <f t="shared" si="417"/>
        <v>Very Low</v>
      </c>
      <c r="L1195" t="s">
        <v>3989</v>
      </c>
      <c r="M1195">
        <v>3000</v>
      </c>
      <c r="N1195" t="str">
        <f t="shared" si="418"/>
        <v>Low</v>
      </c>
      <c r="O1195">
        <v>138614544</v>
      </c>
      <c r="P1195" t="str">
        <f t="shared" si="419"/>
        <v>Hit</v>
      </c>
      <c r="Q1195" t="s">
        <v>3028</v>
      </c>
      <c r="R1195" t="str">
        <f t="shared" si="420"/>
        <v>Comedy</v>
      </c>
      <c r="S1195">
        <f t="shared" si="421"/>
        <v>2</v>
      </c>
      <c r="T1195" t="s">
        <v>3987</v>
      </c>
      <c r="U1195" t="s">
        <v>6243</v>
      </c>
      <c r="V1195">
        <v>75152</v>
      </c>
      <c r="W1195" t="str">
        <f t="shared" si="422"/>
        <v>Medium</v>
      </c>
      <c r="X1195">
        <v>7014</v>
      </c>
      <c r="Y1195" t="str">
        <f t="shared" si="423"/>
        <v>Low</v>
      </c>
      <c r="Z1195" t="s">
        <v>4982</v>
      </c>
      <c r="AA1195">
        <v>15</v>
      </c>
      <c r="AB1195" t="str">
        <f t="shared" si="424"/>
        <v>Ensemble Poster</v>
      </c>
      <c r="AC1195" t="s">
        <v>6244</v>
      </c>
      <c r="AD1195" t="s">
        <v>6245</v>
      </c>
      <c r="AE1195">
        <v>288</v>
      </c>
      <c r="AF1195" t="str">
        <f t="shared" si="425"/>
        <v>Very Low</v>
      </c>
      <c r="AG1195" t="s">
        <v>9</v>
      </c>
      <c r="AH1195" t="s">
        <v>10</v>
      </c>
      <c r="AI1195" t="s">
        <v>66</v>
      </c>
      <c r="AJ1195" t="str">
        <f t="shared" si="426"/>
        <v>Family</v>
      </c>
      <c r="AK1195">
        <v>40000000</v>
      </c>
      <c r="AL1195" t="str">
        <f t="shared" si="427"/>
        <v>Medium Budget</v>
      </c>
      <c r="AM1195">
        <v>2003</v>
      </c>
      <c r="AN1195">
        <f t="shared" si="428"/>
        <v>22</v>
      </c>
      <c r="AO1195" t="str">
        <f t="shared" si="429"/>
        <v>Old Classic</v>
      </c>
      <c r="AP1195">
        <v>2000</v>
      </c>
      <c r="AQ1195" t="str">
        <f t="shared" si="430"/>
        <v>Low</v>
      </c>
      <c r="AR1195">
        <v>5.8</v>
      </c>
      <c r="AS1195" t="str">
        <f t="shared" si="431"/>
        <v>Below Average</v>
      </c>
      <c r="AT1195">
        <v>1.85</v>
      </c>
      <c r="AU1195" t="str">
        <f t="shared" si="432"/>
        <v>HDTV / Widescreen</v>
      </c>
      <c r="AV1195">
        <v>0</v>
      </c>
      <c r="AW1195" t="str">
        <f t="shared" si="433"/>
        <v>Very Low</v>
      </c>
    </row>
    <row r="1196" spans="1:49" x14ac:dyDescent="0.3">
      <c r="A1196" t="s">
        <v>0</v>
      </c>
      <c r="B1196" t="s">
        <v>196</v>
      </c>
      <c r="C1196">
        <v>319</v>
      </c>
      <c r="D1196" t="str">
        <f t="shared" si="413"/>
        <v>Medium</v>
      </c>
      <c r="E1196">
        <v>121</v>
      </c>
      <c r="F1196" t="str">
        <f t="shared" si="414"/>
        <v>2h 1m</v>
      </c>
      <c r="G1196" t="str">
        <f t="shared" si="415"/>
        <v>Long Movie</v>
      </c>
      <c r="H1196">
        <v>532</v>
      </c>
      <c r="I1196" t="str">
        <f t="shared" si="416"/>
        <v>Very Low</v>
      </c>
      <c r="J1196">
        <v>127</v>
      </c>
      <c r="K1196" t="str">
        <f t="shared" si="417"/>
        <v>Very Low</v>
      </c>
      <c r="L1196" t="s">
        <v>6246</v>
      </c>
      <c r="M1196">
        <v>480</v>
      </c>
      <c r="N1196" t="str">
        <f t="shared" si="418"/>
        <v>Low</v>
      </c>
      <c r="O1196">
        <v>125069696</v>
      </c>
      <c r="P1196" t="str">
        <f t="shared" si="419"/>
        <v>Hit</v>
      </c>
      <c r="Q1196" t="s">
        <v>6247</v>
      </c>
      <c r="R1196" t="str">
        <f t="shared" si="420"/>
        <v>Action</v>
      </c>
      <c r="S1196">
        <f t="shared" si="421"/>
        <v>5</v>
      </c>
      <c r="T1196" t="s">
        <v>6248</v>
      </c>
      <c r="U1196" t="s">
        <v>6249</v>
      </c>
      <c r="V1196">
        <v>203963</v>
      </c>
      <c r="W1196" t="str">
        <f t="shared" si="422"/>
        <v>High</v>
      </c>
      <c r="X1196">
        <v>1261</v>
      </c>
      <c r="Y1196" t="str">
        <f t="shared" si="423"/>
        <v>Low</v>
      </c>
      <c r="Z1196" t="s">
        <v>6250</v>
      </c>
      <c r="AA1196">
        <v>0</v>
      </c>
      <c r="AB1196" t="str">
        <f t="shared" si="424"/>
        <v>Symbolic Poster</v>
      </c>
      <c r="AC1196" t="s">
        <v>6251</v>
      </c>
      <c r="AD1196" t="s">
        <v>6252</v>
      </c>
      <c r="AE1196">
        <v>420</v>
      </c>
      <c r="AF1196" t="str">
        <f t="shared" si="425"/>
        <v>Very Low</v>
      </c>
      <c r="AG1196" t="s">
        <v>9</v>
      </c>
      <c r="AH1196" t="s">
        <v>10</v>
      </c>
      <c r="AI1196" t="s">
        <v>556</v>
      </c>
      <c r="AJ1196" t="str">
        <f t="shared" si="426"/>
        <v>Adult</v>
      </c>
      <c r="AK1196">
        <v>40000000</v>
      </c>
      <c r="AL1196" t="str">
        <f t="shared" si="427"/>
        <v>Medium Budget</v>
      </c>
      <c r="AM1196">
        <v>2013</v>
      </c>
      <c r="AN1196">
        <f t="shared" si="428"/>
        <v>12</v>
      </c>
      <c r="AO1196" t="str">
        <f t="shared" si="429"/>
        <v>Modern Classic</v>
      </c>
      <c r="AP1196">
        <v>449</v>
      </c>
      <c r="AQ1196" t="str">
        <f t="shared" si="430"/>
        <v>Very Low</v>
      </c>
      <c r="AR1196">
        <v>7.6</v>
      </c>
      <c r="AS1196" t="str">
        <f t="shared" si="431"/>
        <v>Good</v>
      </c>
      <c r="AT1196">
        <v>2.35</v>
      </c>
      <c r="AU1196" t="str">
        <f t="shared" si="432"/>
        <v>Cinematic Widescreen</v>
      </c>
      <c r="AV1196">
        <v>58000</v>
      </c>
      <c r="AW1196" t="str">
        <f t="shared" si="433"/>
        <v>High</v>
      </c>
    </row>
    <row r="1197" spans="1:49" x14ac:dyDescent="0.3">
      <c r="A1197" t="s">
        <v>718</v>
      </c>
      <c r="B1197" t="s">
        <v>5595</v>
      </c>
      <c r="C1197">
        <v>41</v>
      </c>
      <c r="D1197" t="str">
        <f t="shared" si="413"/>
        <v>Very Low</v>
      </c>
      <c r="E1197">
        <v>128</v>
      </c>
      <c r="F1197" t="str">
        <f t="shared" si="414"/>
        <v>2h 8m</v>
      </c>
      <c r="G1197" t="str">
        <f t="shared" si="415"/>
        <v>Long Movie</v>
      </c>
      <c r="H1197">
        <v>545</v>
      </c>
      <c r="I1197" t="str">
        <f t="shared" si="416"/>
        <v>Very Low</v>
      </c>
      <c r="J1197">
        <v>251</v>
      </c>
      <c r="K1197" t="str">
        <f t="shared" si="417"/>
        <v>Very Low</v>
      </c>
      <c r="L1197" t="s">
        <v>6253</v>
      </c>
      <c r="M1197">
        <v>15000</v>
      </c>
      <c r="N1197" t="str">
        <f t="shared" si="418"/>
        <v>Medium</v>
      </c>
      <c r="O1197">
        <v>107458785</v>
      </c>
      <c r="P1197" t="str">
        <f t="shared" si="419"/>
        <v>Hit</v>
      </c>
      <c r="Q1197" t="s">
        <v>6254</v>
      </c>
      <c r="R1197" t="str">
        <f t="shared" si="420"/>
        <v>Comedy</v>
      </c>
      <c r="S1197">
        <f t="shared" si="421"/>
        <v>3</v>
      </c>
      <c r="T1197" t="s">
        <v>293</v>
      </c>
      <c r="U1197" t="s">
        <v>6255</v>
      </c>
      <c r="V1197">
        <v>71754</v>
      </c>
      <c r="W1197" t="str">
        <f t="shared" si="422"/>
        <v>Medium</v>
      </c>
      <c r="X1197">
        <v>16751</v>
      </c>
      <c r="Y1197" t="str">
        <f t="shared" si="423"/>
        <v>Medium</v>
      </c>
      <c r="Z1197" t="s">
        <v>6256</v>
      </c>
      <c r="AA1197">
        <v>3</v>
      </c>
      <c r="AB1197" t="str">
        <f t="shared" si="424"/>
        <v>Duo/Trio Poster</v>
      </c>
      <c r="AC1197" t="s">
        <v>6257</v>
      </c>
      <c r="AD1197" t="s">
        <v>6258</v>
      </c>
      <c r="AE1197">
        <v>166</v>
      </c>
      <c r="AF1197" t="str">
        <f t="shared" si="425"/>
        <v>Very Low</v>
      </c>
      <c r="AG1197" t="s">
        <v>9</v>
      </c>
      <c r="AH1197" t="s">
        <v>10</v>
      </c>
      <c r="AI1197" t="s">
        <v>66</v>
      </c>
      <c r="AJ1197" t="str">
        <f t="shared" si="426"/>
        <v>Family</v>
      </c>
      <c r="AK1197">
        <v>40000000</v>
      </c>
      <c r="AL1197" t="str">
        <f t="shared" si="427"/>
        <v>Medium Budget</v>
      </c>
      <c r="AM1197">
        <v>1992</v>
      </c>
      <c r="AN1197">
        <f t="shared" si="428"/>
        <v>33</v>
      </c>
      <c r="AO1197" t="str">
        <f t="shared" si="429"/>
        <v>Old Classic</v>
      </c>
      <c r="AP1197">
        <v>923</v>
      </c>
      <c r="AQ1197" t="str">
        <f t="shared" si="430"/>
        <v>Very Low</v>
      </c>
      <c r="AR1197">
        <v>7.2</v>
      </c>
      <c r="AS1197" t="str">
        <f t="shared" si="431"/>
        <v>Good</v>
      </c>
      <c r="AT1197">
        <v>2.35</v>
      </c>
      <c r="AU1197" t="str">
        <f t="shared" si="432"/>
        <v>Cinematic Widescreen</v>
      </c>
      <c r="AV1197">
        <v>0</v>
      </c>
      <c r="AW1197" t="str">
        <f t="shared" si="433"/>
        <v>Very Low</v>
      </c>
    </row>
    <row r="1198" spans="1:49" x14ac:dyDescent="0.3">
      <c r="A1198" t="s">
        <v>0</v>
      </c>
      <c r="B1198" t="s">
        <v>303</v>
      </c>
      <c r="C1198">
        <v>300</v>
      </c>
      <c r="D1198" t="str">
        <f t="shared" si="413"/>
        <v>Medium</v>
      </c>
      <c r="E1198">
        <v>134</v>
      </c>
      <c r="F1198" t="str">
        <f t="shared" si="414"/>
        <v>2h 14m</v>
      </c>
      <c r="G1198" t="str">
        <f t="shared" si="415"/>
        <v>Long Movie</v>
      </c>
      <c r="H1198">
        <v>0</v>
      </c>
      <c r="I1198" t="str">
        <f t="shared" si="416"/>
        <v>Very Low</v>
      </c>
      <c r="J1198">
        <v>336</v>
      </c>
      <c r="K1198" t="str">
        <f t="shared" si="417"/>
        <v>Very Low</v>
      </c>
      <c r="L1198" t="s">
        <v>3770</v>
      </c>
      <c r="M1198">
        <v>1000</v>
      </c>
      <c r="N1198" t="str">
        <f t="shared" si="418"/>
        <v>Low</v>
      </c>
      <c r="O1198">
        <v>102310175</v>
      </c>
      <c r="P1198" t="str">
        <f t="shared" si="419"/>
        <v>Hit</v>
      </c>
      <c r="Q1198" t="s">
        <v>3001</v>
      </c>
      <c r="R1198" t="str">
        <f t="shared" si="420"/>
        <v>Horror</v>
      </c>
      <c r="S1198">
        <f t="shared" si="421"/>
        <v>3</v>
      </c>
      <c r="T1198" t="s">
        <v>6259</v>
      </c>
      <c r="U1198" t="s">
        <v>6260</v>
      </c>
      <c r="V1198">
        <v>64989</v>
      </c>
      <c r="W1198" t="str">
        <f t="shared" si="422"/>
        <v>Medium</v>
      </c>
      <c r="X1198">
        <v>2676</v>
      </c>
      <c r="Y1198" t="str">
        <f t="shared" si="423"/>
        <v>Low</v>
      </c>
      <c r="Z1198" t="s">
        <v>479</v>
      </c>
      <c r="AA1198">
        <v>0</v>
      </c>
      <c r="AB1198" t="str">
        <f t="shared" si="424"/>
        <v>Symbolic Poster</v>
      </c>
      <c r="AC1198" t="s">
        <v>6261</v>
      </c>
      <c r="AD1198" t="s">
        <v>6262</v>
      </c>
      <c r="AE1198">
        <v>279</v>
      </c>
      <c r="AF1198" t="str">
        <f t="shared" si="425"/>
        <v>Very Low</v>
      </c>
      <c r="AG1198" t="s">
        <v>9</v>
      </c>
      <c r="AH1198" t="s">
        <v>10</v>
      </c>
      <c r="AI1198" t="s">
        <v>556</v>
      </c>
      <c r="AJ1198" t="str">
        <f t="shared" si="426"/>
        <v>Adult</v>
      </c>
      <c r="AK1198">
        <v>40000000</v>
      </c>
      <c r="AL1198" t="str">
        <f t="shared" si="427"/>
        <v>Medium Budget</v>
      </c>
      <c r="AM1198">
        <v>2016</v>
      </c>
      <c r="AN1198">
        <f t="shared" si="428"/>
        <v>9</v>
      </c>
      <c r="AO1198" t="str">
        <f t="shared" si="429"/>
        <v>Modern Classic</v>
      </c>
      <c r="AP1198">
        <v>575</v>
      </c>
      <c r="AQ1198" t="str">
        <f t="shared" si="430"/>
        <v>Very Low</v>
      </c>
      <c r="AR1198">
        <v>7.8</v>
      </c>
      <c r="AS1198" t="str">
        <f t="shared" si="431"/>
        <v>Good</v>
      </c>
      <c r="AT1198">
        <v>2.35</v>
      </c>
      <c r="AU1198" t="str">
        <f t="shared" si="432"/>
        <v>Cinematic Widescreen</v>
      </c>
      <c r="AV1198">
        <v>40000</v>
      </c>
      <c r="AW1198" t="str">
        <f t="shared" si="433"/>
        <v>Medium</v>
      </c>
    </row>
    <row r="1199" spans="1:49" x14ac:dyDescent="0.3">
      <c r="A1199" t="s">
        <v>0</v>
      </c>
      <c r="B1199" t="s">
        <v>656</v>
      </c>
      <c r="C1199">
        <v>556</v>
      </c>
      <c r="D1199" t="str">
        <f t="shared" si="413"/>
        <v>High</v>
      </c>
      <c r="E1199">
        <v>120</v>
      </c>
      <c r="F1199" t="str">
        <f t="shared" si="414"/>
        <v>2h 0m</v>
      </c>
      <c r="G1199" t="str">
        <f t="shared" si="415"/>
        <v>Standard Movie</v>
      </c>
      <c r="H1199">
        <v>21000</v>
      </c>
      <c r="I1199" t="str">
        <f t="shared" si="416"/>
        <v>Medium</v>
      </c>
      <c r="J1199">
        <v>81</v>
      </c>
      <c r="K1199" t="str">
        <f t="shared" si="417"/>
        <v>Very Low</v>
      </c>
      <c r="L1199" t="s">
        <v>6263</v>
      </c>
      <c r="M1199">
        <v>10000</v>
      </c>
      <c r="N1199" t="str">
        <f t="shared" si="418"/>
        <v>Low</v>
      </c>
      <c r="O1199">
        <v>96917897</v>
      </c>
      <c r="P1199" t="str">
        <f t="shared" si="419"/>
        <v>Hit</v>
      </c>
      <c r="Q1199" t="s">
        <v>1515</v>
      </c>
      <c r="R1199" t="str">
        <f t="shared" si="420"/>
        <v>Biography</v>
      </c>
      <c r="S1199">
        <f t="shared" si="421"/>
        <v>2</v>
      </c>
      <c r="T1199" t="s">
        <v>152</v>
      </c>
      <c r="U1199" t="s">
        <v>6264</v>
      </c>
      <c r="V1199">
        <v>479453</v>
      </c>
      <c r="W1199" t="str">
        <f t="shared" si="422"/>
        <v>High</v>
      </c>
      <c r="X1199">
        <v>10555</v>
      </c>
      <c r="Y1199" t="str">
        <f t="shared" si="423"/>
        <v>Medium</v>
      </c>
      <c r="Z1199" t="s">
        <v>6265</v>
      </c>
      <c r="AA1199">
        <v>0</v>
      </c>
      <c r="AB1199" t="str">
        <f t="shared" si="424"/>
        <v>Symbolic Poster</v>
      </c>
      <c r="AC1199" t="s">
        <v>6266</v>
      </c>
      <c r="AD1199" t="s">
        <v>6267</v>
      </c>
      <c r="AE1199">
        <v>696</v>
      </c>
      <c r="AF1199" t="str">
        <f t="shared" si="425"/>
        <v>Low</v>
      </c>
      <c r="AG1199" t="s">
        <v>9</v>
      </c>
      <c r="AH1199" t="s">
        <v>10</v>
      </c>
      <c r="AI1199" t="s">
        <v>11</v>
      </c>
      <c r="AJ1199" t="str">
        <f t="shared" si="426"/>
        <v>Teen</v>
      </c>
      <c r="AK1199">
        <v>40000000</v>
      </c>
      <c r="AL1199" t="str">
        <f t="shared" si="427"/>
        <v>Medium Budget</v>
      </c>
      <c r="AM1199">
        <v>2010</v>
      </c>
      <c r="AN1199">
        <f t="shared" si="428"/>
        <v>15</v>
      </c>
      <c r="AO1199" t="str">
        <f t="shared" si="429"/>
        <v>Modern Classic</v>
      </c>
      <c r="AP1199">
        <v>349</v>
      </c>
      <c r="AQ1199" t="str">
        <f t="shared" si="430"/>
        <v>Very Low</v>
      </c>
      <c r="AR1199">
        <v>7.7</v>
      </c>
      <c r="AS1199" t="str">
        <f t="shared" si="431"/>
        <v>Good</v>
      </c>
      <c r="AT1199">
        <v>2.35</v>
      </c>
      <c r="AU1199" t="str">
        <f t="shared" si="432"/>
        <v>Cinematic Widescreen</v>
      </c>
      <c r="AV1199">
        <v>74000</v>
      </c>
      <c r="AW1199" t="str">
        <f t="shared" si="433"/>
        <v>High</v>
      </c>
    </row>
    <row r="1200" spans="1:49" x14ac:dyDescent="0.3">
      <c r="A1200" t="s">
        <v>0</v>
      </c>
      <c r="B1200" t="s">
        <v>6268</v>
      </c>
      <c r="C1200">
        <v>161</v>
      </c>
      <c r="D1200" t="str">
        <f t="shared" si="413"/>
        <v>Low</v>
      </c>
      <c r="E1200">
        <v>129</v>
      </c>
      <c r="F1200" t="str">
        <f t="shared" si="414"/>
        <v>2h 9m</v>
      </c>
      <c r="G1200" t="str">
        <f t="shared" si="415"/>
        <v>Long Movie</v>
      </c>
      <c r="H1200">
        <v>42</v>
      </c>
      <c r="I1200" t="str">
        <f t="shared" si="416"/>
        <v>Very Low</v>
      </c>
      <c r="J1200">
        <v>49</v>
      </c>
      <c r="K1200" t="str">
        <f t="shared" si="417"/>
        <v>Very Low</v>
      </c>
      <c r="L1200" t="s">
        <v>6269</v>
      </c>
      <c r="M1200">
        <v>97</v>
      </c>
      <c r="N1200" t="str">
        <f t="shared" si="418"/>
        <v>Low</v>
      </c>
      <c r="O1200">
        <v>93952276</v>
      </c>
      <c r="P1200" t="str">
        <f t="shared" si="419"/>
        <v>Hit</v>
      </c>
      <c r="Q1200" t="s">
        <v>1386</v>
      </c>
      <c r="R1200" t="str">
        <f t="shared" si="420"/>
        <v>Comedy</v>
      </c>
      <c r="S1200">
        <f t="shared" si="421"/>
        <v>3</v>
      </c>
      <c r="T1200" t="s">
        <v>6270</v>
      </c>
      <c r="U1200" t="s">
        <v>6271</v>
      </c>
      <c r="V1200">
        <v>132048</v>
      </c>
      <c r="W1200" t="str">
        <f t="shared" si="422"/>
        <v>Medium</v>
      </c>
      <c r="X1200">
        <v>318</v>
      </c>
      <c r="Y1200" t="str">
        <f t="shared" si="423"/>
        <v>Very Low</v>
      </c>
      <c r="Z1200" t="s">
        <v>6272</v>
      </c>
      <c r="AA1200">
        <v>7</v>
      </c>
      <c r="AB1200" t="str">
        <f t="shared" si="424"/>
        <v>Ensemble Poster</v>
      </c>
      <c r="AC1200" t="s">
        <v>6273</v>
      </c>
      <c r="AD1200" t="s">
        <v>6274</v>
      </c>
      <c r="AE1200">
        <v>203</v>
      </c>
      <c r="AF1200" t="str">
        <f t="shared" si="425"/>
        <v>Very Low</v>
      </c>
      <c r="AG1200" t="s">
        <v>9</v>
      </c>
      <c r="AH1200" t="s">
        <v>10</v>
      </c>
      <c r="AI1200" t="s">
        <v>11</v>
      </c>
      <c r="AJ1200" t="str">
        <f t="shared" si="426"/>
        <v>Teen</v>
      </c>
      <c r="AK1200">
        <v>40000000</v>
      </c>
      <c r="AL1200" t="str">
        <f t="shared" si="427"/>
        <v>Medium Budget</v>
      </c>
      <c r="AM1200">
        <v>2009</v>
      </c>
      <c r="AN1200">
        <f t="shared" si="428"/>
        <v>16</v>
      </c>
      <c r="AO1200" t="str">
        <f t="shared" si="429"/>
        <v>Old Classic</v>
      </c>
      <c r="AP1200">
        <v>50</v>
      </c>
      <c r="AQ1200" t="str">
        <f t="shared" si="430"/>
        <v>Very Low</v>
      </c>
      <c r="AR1200">
        <v>6.4</v>
      </c>
      <c r="AS1200" t="str">
        <f t="shared" si="431"/>
        <v>Average</v>
      </c>
      <c r="AT1200">
        <v>2.35</v>
      </c>
      <c r="AU1200" t="str">
        <f t="shared" si="432"/>
        <v>Cinematic Widescreen</v>
      </c>
      <c r="AV1200">
        <v>12000</v>
      </c>
      <c r="AW1200" t="str">
        <f t="shared" si="433"/>
        <v>Medium</v>
      </c>
    </row>
    <row r="1201" spans="1:49" x14ac:dyDescent="0.3">
      <c r="A1201" t="s">
        <v>0</v>
      </c>
      <c r="B1201" t="s">
        <v>5673</v>
      </c>
      <c r="C1201">
        <v>151</v>
      </c>
      <c r="D1201" t="str">
        <f t="shared" si="413"/>
        <v>Low</v>
      </c>
      <c r="E1201">
        <v>89</v>
      </c>
      <c r="F1201" t="str">
        <f t="shared" si="414"/>
        <v>1h 29m</v>
      </c>
      <c r="G1201" t="str">
        <f t="shared" si="415"/>
        <v>Featurette</v>
      </c>
      <c r="H1201">
        <v>119</v>
      </c>
      <c r="I1201" t="str">
        <f t="shared" si="416"/>
        <v>Very Low</v>
      </c>
      <c r="J1201">
        <v>807</v>
      </c>
      <c r="K1201" t="str">
        <f t="shared" si="417"/>
        <v>Very Low</v>
      </c>
      <c r="L1201" t="s">
        <v>2584</v>
      </c>
      <c r="M1201">
        <v>2000</v>
      </c>
      <c r="N1201" t="str">
        <f t="shared" si="418"/>
        <v>Low</v>
      </c>
      <c r="O1201">
        <v>90703745</v>
      </c>
      <c r="P1201" t="str">
        <f t="shared" si="419"/>
        <v>Hit</v>
      </c>
      <c r="Q1201" t="s">
        <v>1642</v>
      </c>
      <c r="R1201" t="str">
        <f t="shared" si="420"/>
        <v>Comedy</v>
      </c>
      <c r="S1201">
        <f t="shared" si="421"/>
        <v>1</v>
      </c>
      <c r="T1201" t="s">
        <v>6275</v>
      </c>
      <c r="U1201" t="s">
        <v>6276</v>
      </c>
      <c r="V1201">
        <v>93748</v>
      </c>
      <c r="W1201" t="str">
        <f t="shared" si="422"/>
        <v>Medium</v>
      </c>
      <c r="X1201">
        <v>5855</v>
      </c>
      <c r="Y1201" t="str">
        <f t="shared" si="423"/>
        <v>Low</v>
      </c>
      <c r="Z1201" t="s">
        <v>5675</v>
      </c>
      <c r="AA1201">
        <v>8</v>
      </c>
      <c r="AB1201" t="str">
        <f t="shared" si="424"/>
        <v>Ensemble Poster</v>
      </c>
      <c r="AC1201" t="s">
        <v>6277</v>
      </c>
      <c r="AD1201" t="s">
        <v>6278</v>
      </c>
      <c r="AE1201">
        <v>410</v>
      </c>
      <c r="AF1201" t="str">
        <f t="shared" si="425"/>
        <v>Very Low</v>
      </c>
      <c r="AG1201" t="s">
        <v>9</v>
      </c>
      <c r="AH1201" t="s">
        <v>10</v>
      </c>
      <c r="AI1201" t="s">
        <v>11</v>
      </c>
      <c r="AJ1201" t="str">
        <f t="shared" si="426"/>
        <v>Teen</v>
      </c>
      <c r="AK1201">
        <v>45000000</v>
      </c>
      <c r="AL1201" t="str">
        <f t="shared" si="427"/>
        <v>Medium Budget</v>
      </c>
      <c r="AM1201">
        <v>2006</v>
      </c>
      <c r="AN1201">
        <f t="shared" si="428"/>
        <v>19</v>
      </c>
      <c r="AO1201" t="str">
        <f t="shared" si="429"/>
        <v>Old Classic</v>
      </c>
      <c r="AP1201">
        <v>869</v>
      </c>
      <c r="AQ1201" t="str">
        <f t="shared" si="430"/>
        <v>Very Low</v>
      </c>
      <c r="AR1201">
        <v>5.0999999999999996</v>
      </c>
      <c r="AS1201" t="str">
        <f t="shared" si="431"/>
        <v>Below Average</v>
      </c>
      <c r="AT1201">
        <v>1.85</v>
      </c>
      <c r="AU1201" t="str">
        <f t="shared" si="432"/>
        <v>HDTV / Widescreen</v>
      </c>
      <c r="AV1201">
        <v>1000</v>
      </c>
      <c r="AW1201" t="str">
        <f t="shared" si="433"/>
        <v>Very Low</v>
      </c>
    </row>
    <row r="1202" spans="1:49" x14ac:dyDescent="0.3">
      <c r="A1202" t="s">
        <v>0</v>
      </c>
      <c r="B1202" t="s">
        <v>6279</v>
      </c>
      <c r="C1202">
        <v>212</v>
      </c>
      <c r="D1202" t="str">
        <f t="shared" si="413"/>
        <v>Medium</v>
      </c>
      <c r="E1202">
        <v>116</v>
      </c>
      <c r="F1202" t="str">
        <f t="shared" si="414"/>
        <v>1h 56m</v>
      </c>
      <c r="G1202" t="str">
        <f t="shared" si="415"/>
        <v>Standard Movie</v>
      </c>
      <c r="H1202">
        <v>0</v>
      </c>
      <c r="I1202" t="str">
        <f t="shared" si="416"/>
        <v>Very Low</v>
      </c>
      <c r="J1202">
        <v>71</v>
      </c>
      <c r="K1202" t="str">
        <f t="shared" si="417"/>
        <v>Very Low</v>
      </c>
      <c r="L1202" t="s">
        <v>6280</v>
      </c>
      <c r="M1202">
        <v>287</v>
      </c>
      <c r="N1202" t="str">
        <f t="shared" si="418"/>
        <v>Low</v>
      </c>
      <c r="O1202">
        <v>89138076</v>
      </c>
      <c r="P1202" t="str">
        <f t="shared" si="419"/>
        <v>Hit</v>
      </c>
      <c r="Q1202" t="s">
        <v>5074</v>
      </c>
      <c r="R1202" t="str">
        <f t="shared" si="420"/>
        <v>Horror</v>
      </c>
      <c r="S1202">
        <f t="shared" si="421"/>
        <v>2</v>
      </c>
      <c r="T1202" t="s">
        <v>6281</v>
      </c>
      <c r="U1202" t="s">
        <v>6282</v>
      </c>
      <c r="V1202">
        <v>98535</v>
      </c>
      <c r="W1202" t="str">
        <f t="shared" si="422"/>
        <v>Medium</v>
      </c>
      <c r="X1202">
        <v>600</v>
      </c>
      <c r="Y1202" t="str">
        <f t="shared" si="423"/>
        <v>Very Low</v>
      </c>
      <c r="Z1202" t="s">
        <v>1570</v>
      </c>
      <c r="AA1202">
        <v>4</v>
      </c>
      <c r="AB1202" t="str">
        <f t="shared" si="424"/>
        <v>Ensemble Poster</v>
      </c>
      <c r="AC1202" t="s">
        <v>6283</v>
      </c>
      <c r="AD1202" t="s">
        <v>6284</v>
      </c>
      <c r="AE1202">
        <v>734</v>
      </c>
      <c r="AF1202" t="str">
        <f t="shared" si="425"/>
        <v>Low</v>
      </c>
      <c r="AG1202" t="s">
        <v>9</v>
      </c>
      <c r="AH1202" t="s">
        <v>10</v>
      </c>
      <c r="AI1202" t="s">
        <v>556</v>
      </c>
      <c r="AJ1202" t="str">
        <f t="shared" si="426"/>
        <v>Adult</v>
      </c>
      <c r="AK1202">
        <v>40000000</v>
      </c>
      <c r="AL1202" t="str">
        <f t="shared" si="427"/>
        <v>Medium Budget</v>
      </c>
      <c r="AM1202">
        <v>2000</v>
      </c>
      <c r="AN1202">
        <f t="shared" si="428"/>
        <v>25</v>
      </c>
      <c r="AO1202" t="str">
        <f t="shared" si="429"/>
        <v>Old Classic</v>
      </c>
      <c r="AP1202">
        <v>157</v>
      </c>
      <c r="AQ1202" t="str">
        <f t="shared" si="430"/>
        <v>Very Low</v>
      </c>
      <c r="AR1202">
        <v>5.5</v>
      </c>
      <c r="AS1202" t="str">
        <f t="shared" si="431"/>
        <v>Below Average</v>
      </c>
      <c r="AT1202">
        <v>2.35</v>
      </c>
      <c r="AU1202" t="str">
        <f t="shared" si="432"/>
        <v>Cinematic Widescreen</v>
      </c>
      <c r="AV1202">
        <v>0</v>
      </c>
      <c r="AW1202" t="str">
        <f t="shared" si="433"/>
        <v>Very Low</v>
      </c>
    </row>
    <row r="1203" spans="1:49" x14ac:dyDescent="0.3">
      <c r="A1203" t="s">
        <v>0</v>
      </c>
      <c r="B1203" t="s">
        <v>406</v>
      </c>
      <c r="C1203">
        <v>111</v>
      </c>
      <c r="D1203" t="str">
        <f t="shared" si="413"/>
        <v>Low</v>
      </c>
      <c r="E1203">
        <v>118</v>
      </c>
      <c r="F1203" t="str">
        <f t="shared" si="414"/>
        <v>1h 58m</v>
      </c>
      <c r="G1203" t="str">
        <f t="shared" si="415"/>
        <v>Standard Movie</v>
      </c>
      <c r="H1203">
        <v>0</v>
      </c>
      <c r="I1203" t="str">
        <f t="shared" si="416"/>
        <v>Very Low</v>
      </c>
      <c r="J1203">
        <v>690</v>
      </c>
      <c r="K1203" t="str">
        <f t="shared" si="417"/>
        <v>Very Low</v>
      </c>
      <c r="L1203" t="s">
        <v>6225</v>
      </c>
      <c r="M1203">
        <v>1000</v>
      </c>
      <c r="N1203" t="str">
        <f t="shared" si="418"/>
        <v>Low</v>
      </c>
      <c r="O1203">
        <v>87666629</v>
      </c>
      <c r="P1203" t="str">
        <f t="shared" si="419"/>
        <v>Hit</v>
      </c>
      <c r="Q1203" t="s">
        <v>6285</v>
      </c>
      <c r="R1203" t="str">
        <f t="shared" si="420"/>
        <v>Adventure</v>
      </c>
      <c r="S1203">
        <f t="shared" si="421"/>
        <v>4</v>
      </c>
      <c r="T1203" t="s">
        <v>3727</v>
      </c>
      <c r="U1203" t="s">
        <v>6286</v>
      </c>
      <c r="V1203">
        <v>283480</v>
      </c>
      <c r="W1203" t="str">
        <f t="shared" si="422"/>
        <v>High</v>
      </c>
      <c r="X1203">
        <v>3986</v>
      </c>
      <c r="Y1203" t="str">
        <f t="shared" si="423"/>
        <v>Low</v>
      </c>
      <c r="Z1203" t="s">
        <v>6227</v>
      </c>
      <c r="AA1203">
        <v>0</v>
      </c>
      <c r="AB1203" t="str">
        <f t="shared" si="424"/>
        <v>Symbolic Poster</v>
      </c>
      <c r="AC1203" t="s">
        <v>6287</v>
      </c>
      <c r="AD1203" t="s">
        <v>6288</v>
      </c>
      <c r="AE1203">
        <v>263</v>
      </c>
      <c r="AF1203" t="str">
        <f t="shared" si="425"/>
        <v>Very Low</v>
      </c>
      <c r="AG1203" t="s">
        <v>9</v>
      </c>
      <c r="AH1203" t="s">
        <v>10</v>
      </c>
      <c r="AI1203" t="s">
        <v>66</v>
      </c>
      <c r="AJ1203" t="str">
        <f t="shared" si="426"/>
        <v>Family</v>
      </c>
      <c r="AK1203">
        <v>40000000</v>
      </c>
      <c r="AL1203" t="str">
        <f t="shared" si="427"/>
        <v>Medium Budget</v>
      </c>
      <c r="AM1203">
        <v>1990</v>
      </c>
      <c r="AN1203">
        <f t="shared" si="428"/>
        <v>35</v>
      </c>
      <c r="AO1203" t="str">
        <f t="shared" si="429"/>
        <v>Old Classic</v>
      </c>
      <c r="AP1203">
        <v>869</v>
      </c>
      <c r="AQ1203" t="str">
        <f t="shared" si="430"/>
        <v>Very Low</v>
      </c>
      <c r="AR1203">
        <v>7.4</v>
      </c>
      <c r="AS1203" t="str">
        <f t="shared" si="431"/>
        <v>Good</v>
      </c>
      <c r="AT1203">
        <v>1.37</v>
      </c>
      <c r="AU1203" t="str">
        <f t="shared" si="432"/>
        <v>Classic</v>
      </c>
      <c r="AV1203">
        <v>0</v>
      </c>
      <c r="AW1203" t="str">
        <f t="shared" si="433"/>
        <v>Very Low</v>
      </c>
    </row>
    <row r="1204" spans="1:49" x14ac:dyDescent="0.3">
      <c r="A1204" t="s">
        <v>0</v>
      </c>
      <c r="B1204" t="s">
        <v>6289</v>
      </c>
      <c r="C1204">
        <v>173</v>
      </c>
      <c r="D1204" t="str">
        <f t="shared" si="413"/>
        <v>Low</v>
      </c>
      <c r="E1204">
        <v>107</v>
      </c>
      <c r="F1204" t="str">
        <f t="shared" si="414"/>
        <v>1h 47m</v>
      </c>
      <c r="G1204" t="str">
        <f t="shared" si="415"/>
        <v>Standard Movie</v>
      </c>
      <c r="H1204">
        <v>164</v>
      </c>
      <c r="I1204" t="str">
        <f t="shared" si="416"/>
        <v>Very Low</v>
      </c>
      <c r="J1204">
        <v>723</v>
      </c>
      <c r="K1204" t="str">
        <f t="shared" si="417"/>
        <v>Very Low</v>
      </c>
      <c r="L1204" t="s">
        <v>4171</v>
      </c>
      <c r="M1204">
        <v>8000</v>
      </c>
      <c r="N1204" t="str">
        <f t="shared" si="418"/>
        <v>Low</v>
      </c>
      <c r="O1204">
        <v>90353764</v>
      </c>
      <c r="P1204" t="str">
        <f t="shared" si="419"/>
        <v>Hit</v>
      </c>
      <c r="Q1204" t="s">
        <v>980</v>
      </c>
      <c r="R1204" t="str">
        <f t="shared" si="420"/>
        <v>Comedy</v>
      </c>
      <c r="S1204">
        <f t="shared" si="421"/>
        <v>2</v>
      </c>
      <c r="T1204" t="s">
        <v>1220</v>
      </c>
      <c r="U1204" t="s">
        <v>6290</v>
      </c>
      <c r="V1204">
        <v>85629</v>
      </c>
      <c r="W1204" t="str">
        <f t="shared" si="422"/>
        <v>Medium</v>
      </c>
      <c r="X1204">
        <v>12556</v>
      </c>
      <c r="Y1204" t="str">
        <f t="shared" si="423"/>
        <v>Medium</v>
      </c>
      <c r="Z1204" t="s">
        <v>2030</v>
      </c>
      <c r="AA1204">
        <v>2</v>
      </c>
      <c r="AB1204" t="str">
        <f t="shared" si="424"/>
        <v>Duo/Trio Poster</v>
      </c>
      <c r="AC1204" t="s">
        <v>6291</v>
      </c>
      <c r="AD1204" t="s">
        <v>6292</v>
      </c>
      <c r="AE1204">
        <v>144</v>
      </c>
      <c r="AF1204" t="str">
        <f t="shared" si="425"/>
        <v>Very Low</v>
      </c>
      <c r="AG1204" t="s">
        <v>9</v>
      </c>
      <c r="AH1204" t="s">
        <v>10</v>
      </c>
      <c r="AI1204" t="s">
        <v>556</v>
      </c>
      <c r="AJ1204" t="str">
        <f t="shared" si="426"/>
        <v>Adult</v>
      </c>
      <c r="AK1204">
        <v>40000000</v>
      </c>
      <c r="AL1204" t="str">
        <f t="shared" si="427"/>
        <v>Medium Budget</v>
      </c>
      <c r="AM1204">
        <v>2015</v>
      </c>
      <c r="AN1204">
        <f t="shared" si="428"/>
        <v>10</v>
      </c>
      <c r="AO1204" t="str">
        <f t="shared" si="429"/>
        <v>Modern Classic</v>
      </c>
      <c r="AP1204">
        <v>2000</v>
      </c>
      <c r="AQ1204" t="str">
        <f t="shared" si="430"/>
        <v>Low</v>
      </c>
      <c r="AR1204">
        <v>6</v>
      </c>
      <c r="AS1204" t="str">
        <f t="shared" si="431"/>
        <v>Average</v>
      </c>
      <c r="AT1204">
        <v>1.85</v>
      </c>
      <c r="AU1204" t="str">
        <f t="shared" si="432"/>
        <v>HDTV / Widescreen</v>
      </c>
      <c r="AV1204">
        <v>14000</v>
      </c>
      <c r="AW1204" t="str">
        <f t="shared" si="433"/>
        <v>Medium</v>
      </c>
    </row>
    <row r="1205" spans="1:49" x14ac:dyDescent="0.3">
      <c r="A1205" t="s">
        <v>0</v>
      </c>
      <c r="B1205" t="s">
        <v>4821</v>
      </c>
      <c r="C1205">
        <v>181</v>
      </c>
      <c r="D1205" t="str">
        <f t="shared" si="413"/>
        <v>Low</v>
      </c>
      <c r="E1205">
        <v>155</v>
      </c>
      <c r="F1205" t="str">
        <f t="shared" si="414"/>
        <v>2h 35m</v>
      </c>
      <c r="G1205" t="str">
        <f t="shared" si="415"/>
        <v>Long Movie</v>
      </c>
      <c r="H1205">
        <v>0</v>
      </c>
      <c r="I1205" t="str">
        <f t="shared" si="416"/>
        <v>Very Low</v>
      </c>
      <c r="J1205">
        <v>10000</v>
      </c>
      <c r="K1205" t="str">
        <f t="shared" si="417"/>
        <v>Low</v>
      </c>
      <c r="L1205" t="s">
        <v>733</v>
      </c>
      <c r="M1205">
        <v>18000</v>
      </c>
      <c r="N1205" t="str">
        <f t="shared" si="418"/>
        <v>Medium</v>
      </c>
      <c r="O1205">
        <v>82522790</v>
      </c>
      <c r="P1205" t="str">
        <f t="shared" si="419"/>
        <v>Hit</v>
      </c>
      <c r="Q1205" t="s">
        <v>6293</v>
      </c>
      <c r="R1205" t="str">
        <f t="shared" si="420"/>
        <v>Fantasy</v>
      </c>
      <c r="S1205">
        <f t="shared" si="421"/>
        <v>3</v>
      </c>
      <c r="T1205" t="s">
        <v>559</v>
      </c>
      <c r="U1205" t="s">
        <v>6294</v>
      </c>
      <c r="V1205">
        <v>143835</v>
      </c>
      <c r="W1205" t="str">
        <f t="shared" si="422"/>
        <v>Medium</v>
      </c>
      <c r="X1205">
        <v>42220</v>
      </c>
      <c r="Y1205" t="str">
        <f t="shared" si="423"/>
        <v>Medium</v>
      </c>
      <c r="Z1205" t="s">
        <v>411</v>
      </c>
      <c r="AA1205">
        <v>0</v>
      </c>
      <c r="AB1205" t="str">
        <f t="shared" si="424"/>
        <v>Symbolic Poster</v>
      </c>
      <c r="AC1205" t="s">
        <v>6295</v>
      </c>
      <c r="AD1205" t="s">
        <v>6296</v>
      </c>
      <c r="AE1205">
        <v>654</v>
      </c>
      <c r="AF1205" t="str">
        <f t="shared" si="425"/>
        <v>Low</v>
      </c>
      <c r="AG1205" t="s">
        <v>9</v>
      </c>
      <c r="AH1205" t="s">
        <v>10</v>
      </c>
      <c r="AI1205" t="s">
        <v>556</v>
      </c>
      <c r="AJ1205" t="str">
        <f t="shared" si="426"/>
        <v>Adult</v>
      </c>
      <c r="AK1205">
        <v>40000000</v>
      </c>
      <c r="AL1205" t="str">
        <f t="shared" si="427"/>
        <v>Medium Budget</v>
      </c>
      <c r="AM1205">
        <v>1992</v>
      </c>
      <c r="AN1205">
        <f t="shared" si="428"/>
        <v>33</v>
      </c>
      <c r="AO1205" t="str">
        <f t="shared" si="429"/>
        <v>Old Classic</v>
      </c>
      <c r="AP1205">
        <v>12000</v>
      </c>
      <c r="AQ1205" t="str">
        <f t="shared" si="430"/>
        <v>Medium</v>
      </c>
      <c r="AR1205">
        <v>7.5</v>
      </c>
      <c r="AS1205" t="str">
        <f t="shared" si="431"/>
        <v>Good</v>
      </c>
      <c r="AT1205">
        <v>1.85</v>
      </c>
      <c r="AU1205" t="str">
        <f t="shared" si="432"/>
        <v>HDTV / Widescreen</v>
      </c>
      <c r="AV1205">
        <v>14000</v>
      </c>
      <c r="AW1205" t="str">
        <f t="shared" si="433"/>
        <v>Medium</v>
      </c>
    </row>
    <row r="1206" spans="1:49" x14ac:dyDescent="0.3">
      <c r="A1206" t="s">
        <v>0</v>
      </c>
      <c r="B1206" t="s">
        <v>3639</v>
      </c>
      <c r="C1206">
        <v>252</v>
      </c>
      <c r="D1206" t="str">
        <f t="shared" si="413"/>
        <v>Medium</v>
      </c>
      <c r="E1206">
        <v>123</v>
      </c>
      <c r="F1206" t="str">
        <f t="shared" si="414"/>
        <v>2h 3m</v>
      </c>
      <c r="G1206" t="str">
        <f t="shared" si="415"/>
        <v>Long Movie</v>
      </c>
      <c r="H1206">
        <v>0</v>
      </c>
      <c r="I1206" t="str">
        <f t="shared" si="416"/>
        <v>Very Low</v>
      </c>
      <c r="J1206">
        <v>923</v>
      </c>
      <c r="K1206" t="str">
        <f t="shared" si="417"/>
        <v>Very Low</v>
      </c>
      <c r="L1206" t="s">
        <v>5177</v>
      </c>
      <c r="M1206">
        <v>11000</v>
      </c>
      <c r="N1206" t="str">
        <f t="shared" si="418"/>
        <v>Medium</v>
      </c>
      <c r="O1206">
        <v>94125426</v>
      </c>
      <c r="P1206" t="str">
        <f t="shared" si="419"/>
        <v>Hit</v>
      </c>
      <c r="Q1206" t="s">
        <v>6297</v>
      </c>
      <c r="R1206" t="str">
        <f t="shared" si="420"/>
        <v>Biography</v>
      </c>
      <c r="S1206">
        <f t="shared" si="421"/>
        <v>3</v>
      </c>
      <c r="T1206" t="s">
        <v>2348</v>
      </c>
      <c r="U1206" t="s">
        <v>6298</v>
      </c>
      <c r="V1206">
        <v>79264</v>
      </c>
      <c r="W1206" t="str">
        <f t="shared" si="422"/>
        <v>Medium</v>
      </c>
      <c r="X1206">
        <v>13321</v>
      </c>
      <c r="Y1206" t="str">
        <f t="shared" si="423"/>
        <v>Medium</v>
      </c>
      <c r="Z1206" t="s">
        <v>5367</v>
      </c>
      <c r="AA1206">
        <v>2</v>
      </c>
      <c r="AB1206" t="str">
        <f t="shared" si="424"/>
        <v>Duo/Trio Poster</v>
      </c>
      <c r="AC1206" t="s">
        <v>6299</v>
      </c>
      <c r="AD1206" t="s">
        <v>6300</v>
      </c>
      <c r="AE1206">
        <v>277</v>
      </c>
      <c r="AF1206" t="str">
        <f t="shared" si="425"/>
        <v>Very Low</v>
      </c>
      <c r="AG1206" t="s">
        <v>9</v>
      </c>
      <c r="AH1206" t="s">
        <v>10</v>
      </c>
      <c r="AI1206" t="s">
        <v>11</v>
      </c>
      <c r="AJ1206" t="str">
        <f t="shared" si="426"/>
        <v>Teen</v>
      </c>
      <c r="AK1206">
        <v>40000000</v>
      </c>
      <c r="AL1206" t="str">
        <f t="shared" si="427"/>
        <v>Medium Budget</v>
      </c>
      <c r="AM1206">
        <v>2009</v>
      </c>
      <c r="AN1206">
        <f t="shared" si="428"/>
        <v>16</v>
      </c>
      <c r="AO1206" t="str">
        <f t="shared" si="429"/>
        <v>Old Classic</v>
      </c>
      <c r="AP1206">
        <v>935</v>
      </c>
      <c r="AQ1206" t="str">
        <f t="shared" si="430"/>
        <v>Very Low</v>
      </c>
      <c r="AR1206">
        <v>7</v>
      </c>
      <c r="AS1206" t="str">
        <f t="shared" si="431"/>
        <v>Good</v>
      </c>
      <c r="AT1206">
        <v>1.85</v>
      </c>
      <c r="AU1206" t="str">
        <f t="shared" si="432"/>
        <v>HDTV / Widescreen</v>
      </c>
      <c r="AV1206">
        <v>13000</v>
      </c>
      <c r="AW1206" t="str">
        <f t="shared" si="433"/>
        <v>Medium</v>
      </c>
    </row>
    <row r="1207" spans="1:49" x14ac:dyDescent="0.3">
      <c r="A1207" t="s">
        <v>0</v>
      </c>
      <c r="B1207" t="s">
        <v>5052</v>
      </c>
      <c r="C1207">
        <v>216</v>
      </c>
      <c r="D1207" t="str">
        <f t="shared" si="413"/>
        <v>Medium</v>
      </c>
      <c r="E1207">
        <v>128</v>
      </c>
      <c r="F1207" t="str">
        <f t="shared" si="414"/>
        <v>2h 8m</v>
      </c>
      <c r="G1207" t="str">
        <f t="shared" si="415"/>
        <v>Long Movie</v>
      </c>
      <c r="H1207">
        <v>241</v>
      </c>
      <c r="I1207" t="str">
        <f t="shared" si="416"/>
        <v>Very Low</v>
      </c>
      <c r="J1207">
        <v>898</v>
      </c>
      <c r="K1207" t="str">
        <f t="shared" si="417"/>
        <v>Very Low</v>
      </c>
      <c r="L1207" t="s">
        <v>112</v>
      </c>
      <c r="M1207">
        <v>11000</v>
      </c>
      <c r="N1207" t="str">
        <f t="shared" si="418"/>
        <v>Medium</v>
      </c>
      <c r="O1207">
        <v>95001343</v>
      </c>
      <c r="P1207" t="str">
        <f t="shared" si="419"/>
        <v>Hit</v>
      </c>
      <c r="Q1207" t="s">
        <v>1605</v>
      </c>
      <c r="R1207" t="str">
        <f t="shared" si="420"/>
        <v>Biography</v>
      </c>
      <c r="S1207">
        <f t="shared" si="421"/>
        <v>3</v>
      </c>
      <c r="T1207" t="s">
        <v>362</v>
      </c>
      <c r="U1207" t="s">
        <v>6301</v>
      </c>
      <c r="V1207">
        <v>66511</v>
      </c>
      <c r="W1207" t="str">
        <f t="shared" si="422"/>
        <v>Medium</v>
      </c>
      <c r="X1207">
        <v>16911</v>
      </c>
      <c r="Y1207" t="str">
        <f t="shared" si="423"/>
        <v>Medium</v>
      </c>
      <c r="Z1207" t="s">
        <v>3313</v>
      </c>
      <c r="AA1207">
        <v>0</v>
      </c>
      <c r="AB1207" t="str">
        <f t="shared" si="424"/>
        <v>Symbolic Poster</v>
      </c>
      <c r="AC1207" t="s">
        <v>6302</v>
      </c>
      <c r="AD1207" t="s">
        <v>6303</v>
      </c>
      <c r="AE1207">
        <v>200</v>
      </c>
      <c r="AF1207" t="str">
        <f t="shared" si="425"/>
        <v>Very Low</v>
      </c>
      <c r="AG1207" t="s">
        <v>9</v>
      </c>
      <c r="AH1207" t="s">
        <v>10</v>
      </c>
      <c r="AI1207" t="s">
        <v>11</v>
      </c>
      <c r="AJ1207" t="str">
        <f t="shared" si="426"/>
        <v>Teen</v>
      </c>
      <c r="AK1207">
        <v>40000000</v>
      </c>
      <c r="AL1207" t="str">
        <f t="shared" si="427"/>
        <v>Medium Budget</v>
      </c>
      <c r="AM1207">
        <v>2013</v>
      </c>
      <c r="AN1207">
        <f t="shared" si="428"/>
        <v>12</v>
      </c>
      <c r="AO1207" t="str">
        <f t="shared" si="429"/>
        <v>Modern Classic</v>
      </c>
      <c r="AP1207">
        <v>3000</v>
      </c>
      <c r="AQ1207" t="str">
        <f t="shared" si="430"/>
        <v>Low</v>
      </c>
      <c r="AR1207">
        <v>7.5</v>
      </c>
      <c r="AS1207" t="str">
        <f t="shared" si="431"/>
        <v>Good</v>
      </c>
      <c r="AT1207">
        <v>2.35</v>
      </c>
      <c r="AU1207" t="str">
        <f t="shared" si="432"/>
        <v>Cinematic Widescreen</v>
      </c>
      <c r="AV1207">
        <v>28000</v>
      </c>
      <c r="AW1207" t="str">
        <f t="shared" si="433"/>
        <v>Medium</v>
      </c>
    </row>
    <row r="1208" spans="1:49" x14ac:dyDescent="0.3">
      <c r="A1208" t="s">
        <v>0</v>
      </c>
      <c r="B1208" t="s">
        <v>2618</v>
      </c>
      <c r="C1208">
        <v>203</v>
      </c>
      <c r="D1208" t="str">
        <f t="shared" si="413"/>
        <v>Medium</v>
      </c>
      <c r="E1208">
        <v>139</v>
      </c>
      <c r="F1208" t="str">
        <f t="shared" si="414"/>
        <v>2h 19m</v>
      </c>
      <c r="G1208" t="str">
        <f t="shared" si="415"/>
        <v>Long Movie</v>
      </c>
      <c r="H1208">
        <v>333</v>
      </c>
      <c r="I1208" t="str">
        <f t="shared" si="416"/>
        <v>Very Low</v>
      </c>
      <c r="J1208">
        <v>1000</v>
      </c>
      <c r="K1208" t="str">
        <f t="shared" si="417"/>
        <v>Very Low</v>
      </c>
      <c r="L1208" t="s">
        <v>1128</v>
      </c>
      <c r="M1208">
        <v>22000</v>
      </c>
      <c r="N1208" t="str">
        <f t="shared" si="418"/>
        <v>Medium</v>
      </c>
      <c r="O1208">
        <v>81292135</v>
      </c>
      <c r="P1208" t="str">
        <f t="shared" si="419"/>
        <v>Hit</v>
      </c>
      <c r="Q1208" t="s">
        <v>2096</v>
      </c>
      <c r="R1208" t="str">
        <f t="shared" si="420"/>
        <v>Crime</v>
      </c>
      <c r="S1208">
        <f t="shared" si="421"/>
        <v>3</v>
      </c>
      <c r="T1208" t="s">
        <v>668</v>
      </c>
      <c r="U1208" t="s">
        <v>6304</v>
      </c>
      <c r="V1208">
        <v>137891</v>
      </c>
      <c r="W1208" t="str">
        <f t="shared" si="422"/>
        <v>Medium</v>
      </c>
      <c r="X1208">
        <v>36810</v>
      </c>
      <c r="Y1208" t="str">
        <f t="shared" si="423"/>
        <v>Medium</v>
      </c>
      <c r="Z1208" t="s">
        <v>17</v>
      </c>
      <c r="AA1208">
        <v>1</v>
      </c>
      <c r="AB1208" t="str">
        <f t="shared" si="424"/>
        <v>Solo Star Poster</v>
      </c>
      <c r="AC1208" t="s">
        <v>6305</v>
      </c>
      <c r="AD1208" t="s">
        <v>6306</v>
      </c>
      <c r="AE1208">
        <v>696</v>
      </c>
      <c r="AF1208" t="str">
        <f t="shared" si="425"/>
        <v>Low</v>
      </c>
      <c r="AG1208" t="s">
        <v>9</v>
      </c>
      <c r="AH1208" t="s">
        <v>10</v>
      </c>
      <c r="AI1208" t="s">
        <v>556</v>
      </c>
      <c r="AJ1208" t="str">
        <f t="shared" si="426"/>
        <v>Adult</v>
      </c>
      <c r="AK1208">
        <v>40000000</v>
      </c>
      <c r="AL1208" t="str">
        <f t="shared" si="427"/>
        <v>Medium Budget</v>
      </c>
      <c r="AM1208">
        <v>1999</v>
      </c>
      <c r="AN1208">
        <f t="shared" si="428"/>
        <v>26</v>
      </c>
      <c r="AO1208" t="str">
        <f t="shared" si="429"/>
        <v>Old Classic</v>
      </c>
      <c r="AP1208">
        <v>13000</v>
      </c>
      <c r="AQ1208" t="str">
        <f t="shared" si="430"/>
        <v>Medium</v>
      </c>
      <c r="AR1208">
        <v>7.3</v>
      </c>
      <c r="AS1208" t="str">
        <f t="shared" si="431"/>
        <v>Good</v>
      </c>
      <c r="AT1208">
        <v>1.85</v>
      </c>
      <c r="AU1208" t="str">
        <f t="shared" si="432"/>
        <v>HDTV / Widescreen</v>
      </c>
      <c r="AV1208">
        <v>0</v>
      </c>
      <c r="AW1208" t="str">
        <f t="shared" si="433"/>
        <v>Very Low</v>
      </c>
    </row>
    <row r="1209" spans="1:49" x14ac:dyDescent="0.3">
      <c r="A1209" t="s">
        <v>0</v>
      </c>
      <c r="B1209" t="s">
        <v>3465</v>
      </c>
      <c r="C1209">
        <v>218</v>
      </c>
      <c r="D1209" t="str">
        <f t="shared" si="413"/>
        <v>Medium</v>
      </c>
      <c r="E1209">
        <v>109</v>
      </c>
      <c r="F1209" t="str">
        <f t="shared" si="414"/>
        <v>1h 49m</v>
      </c>
      <c r="G1209" t="str">
        <f t="shared" si="415"/>
        <v>Standard Movie</v>
      </c>
      <c r="H1209">
        <v>101</v>
      </c>
      <c r="I1209" t="str">
        <f t="shared" si="416"/>
        <v>Very Low</v>
      </c>
      <c r="J1209">
        <v>839</v>
      </c>
      <c r="K1209" t="str">
        <f t="shared" si="417"/>
        <v>Very Low</v>
      </c>
      <c r="L1209" t="s">
        <v>3902</v>
      </c>
      <c r="M1209">
        <v>13000</v>
      </c>
      <c r="N1209" t="str">
        <f t="shared" si="418"/>
        <v>Medium</v>
      </c>
      <c r="O1209">
        <v>86208010</v>
      </c>
      <c r="P1209" t="str">
        <f t="shared" si="419"/>
        <v>Hit</v>
      </c>
      <c r="Q1209" t="s">
        <v>1642</v>
      </c>
      <c r="R1209" t="str">
        <f t="shared" si="420"/>
        <v>Comedy</v>
      </c>
      <c r="S1209">
        <f t="shared" si="421"/>
        <v>1</v>
      </c>
      <c r="T1209" t="s">
        <v>518</v>
      </c>
      <c r="U1209" t="s">
        <v>6307</v>
      </c>
      <c r="V1209">
        <v>97045</v>
      </c>
      <c r="W1209" t="str">
        <f t="shared" si="422"/>
        <v>Medium</v>
      </c>
      <c r="X1209">
        <v>16179</v>
      </c>
      <c r="Y1209" t="str">
        <f t="shared" si="423"/>
        <v>Medium</v>
      </c>
      <c r="Z1209" t="s">
        <v>4467</v>
      </c>
      <c r="AA1209">
        <v>1</v>
      </c>
      <c r="AB1209" t="str">
        <f t="shared" si="424"/>
        <v>Solo Star Poster</v>
      </c>
      <c r="AC1209" t="s">
        <v>6308</v>
      </c>
      <c r="AD1209" t="s">
        <v>6309</v>
      </c>
      <c r="AE1209">
        <v>285</v>
      </c>
      <c r="AF1209" t="str">
        <f t="shared" si="425"/>
        <v>Very Low</v>
      </c>
      <c r="AG1209" t="s">
        <v>9</v>
      </c>
      <c r="AH1209" t="s">
        <v>10</v>
      </c>
      <c r="AI1209" t="s">
        <v>11</v>
      </c>
      <c r="AJ1209" t="str">
        <f t="shared" si="426"/>
        <v>Teen</v>
      </c>
      <c r="AK1209">
        <v>35000000</v>
      </c>
      <c r="AL1209" t="str">
        <f t="shared" si="427"/>
        <v>Medium Budget</v>
      </c>
      <c r="AM1209">
        <v>2014</v>
      </c>
      <c r="AN1209">
        <f t="shared" si="428"/>
        <v>11</v>
      </c>
      <c r="AO1209" t="str">
        <f t="shared" si="429"/>
        <v>Modern Classic</v>
      </c>
      <c r="AP1209">
        <v>899</v>
      </c>
      <c r="AQ1209" t="str">
        <f t="shared" si="430"/>
        <v>Very Low</v>
      </c>
      <c r="AR1209">
        <v>5.7</v>
      </c>
      <c r="AS1209" t="str">
        <f t="shared" si="431"/>
        <v>Below Average</v>
      </c>
      <c r="AT1209">
        <v>1.85</v>
      </c>
      <c r="AU1209" t="str">
        <f t="shared" si="432"/>
        <v>HDTV / Widescreen</v>
      </c>
      <c r="AV1209">
        <v>55000</v>
      </c>
      <c r="AW1209" t="str">
        <f t="shared" si="433"/>
        <v>High</v>
      </c>
    </row>
    <row r="1210" spans="1:49" x14ac:dyDescent="0.3">
      <c r="A1210" t="s">
        <v>0</v>
      </c>
      <c r="B1210" t="s">
        <v>5058</v>
      </c>
      <c r="C1210">
        <v>118</v>
      </c>
      <c r="D1210" t="str">
        <f t="shared" si="413"/>
        <v>Low</v>
      </c>
      <c r="E1210">
        <v>120</v>
      </c>
      <c r="F1210" t="str">
        <f t="shared" si="414"/>
        <v>2h 0m</v>
      </c>
      <c r="G1210" t="str">
        <f t="shared" si="415"/>
        <v>Standard Movie</v>
      </c>
      <c r="H1210">
        <v>155</v>
      </c>
      <c r="I1210" t="str">
        <f t="shared" si="416"/>
        <v>Very Low</v>
      </c>
      <c r="J1210">
        <v>249</v>
      </c>
      <c r="K1210" t="str">
        <f t="shared" si="417"/>
        <v>Very Low</v>
      </c>
      <c r="L1210" t="s">
        <v>323</v>
      </c>
      <c r="M1210">
        <v>23000</v>
      </c>
      <c r="N1210" t="str">
        <f t="shared" si="418"/>
        <v>Medium</v>
      </c>
      <c r="O1210">
        <v>81593527</v>
      </c>
      <c r="P1210" t="str">
        <f t="shared" si="419"/>
        <v>Hit</v>
      </c>
      <c r="Q1210" t="s">
        <v>3242</v>
      </c>
      <c r="R1210" t="str">
        <f t="shared" si="420"/>
        <v>Adventure</v>
      </c>
      <c r="S1210">
        <f t="shared" si="421"/>
        <v>3</v>
      </c>
      <c r="T1210" t="s">
        <v>304</v>
      </c>
      <c r="U1210" t="s">
        <v>6310</v>
      </c>
      <c r="V1210">
        <v>48806</v>
      </c>
      <c r="W1210" t="str">
        <f t="shared" si="422"/>
        <v>Low</v>
      </c>
      <c r="X1210">
        <v>24300</v>
      </c>
      <c r="Y1210" t="str">
        <f t="shared" si="423"/>
        <v>Medium</v>
      </c>
      <c r="Z1210" t="s">
        <v>6311</v>
      </c>
      <c r="AA1210">
        <v>1</v>
      </c>
      <c r="AB1210" t="str">
        <f t="shared" si="424"/>
        <v>Solo Star Poster</v>
      </c>
      <c r="AC1210" t="s">
        <v>6312</v>
      </c>
      <c r="AD1210" t="s">
        <v>6313</v>
      </c>
      <c r="AE1210">
        <v>263</v>
      </c>
      <c r="AF1210" t="str">
        <f t="shared" si="425"/>
        <v>Very Low</v>
      </c>
      <c r="AG1210" t="s">
        <v>9</v>
      </c>
      <c r="AH1210" t="s">
        <v>10</v>
      </c>
      <c r="AI1210" t="s">
        <v>66</v>
      </c>
      <c r="AJ1210" t="str">
        <f t="shared" si="426"/>
        <v>Family</v>
      </c>
      <c r="AK1210">
        <v>40000000</v>
      </c>
      <c r="AL1210" t="str">
        <f t="shared" si="427"/>
        <v>Medium Budget</v>
      </c>
      <c r="AM1210">
        <v>2006</v>
      </c>
      <c r="AN1210">
        <f t="shared" si="428"/>
        <v>19</v>
      </c>
      <c r="AO1210" t="str">
        <f t="shared" si="429"/>
        <v>Old Classic</v>
      </c>
      <c r="AP1210">
        <v>984</v>
      </c>
      <c r="AQ1210" t="str">
        <f t="shared" si="430"/>
        <v>Very Low</v>
      </c>
      <c r="AR1210">
        <v>7.3</v>
      </c>
      <c r="AS1210" t="str">
        <f t="shared" si="431"/>
        <v>Good</v>
      </c>
      <c r="AT1210">
        <v>2.35</v>
      </c>
      <c r="AU1210" t="str">
        <f t="shared" si="432"/>
        <v>Cinematic Widescreen</v>
      </c>
      <c r="AV1210">
        <v>11000</v>
      </c>
      <c r="AW1210" t="str">
        <f t="shared" si="433"/>
        <v>Medium</v>
      </c>
    </row>
    <row r="1211" spans="1:49" x14ac:dyDescent="0.3">
      <c r="A1211" t="s">
        <v>0</v>
      </c>
      <c r="B1211" t="s">
        <v>2338</v>
      </c>
      <c r="C1211">
        <v>241</v>
      </c>
      <c r="D1211" t="str">
        <f t="shared" si="413"/>
        <v>Medium</v>
      </c>
      <c r="E1211">
        <v>121</v>
      </c>
      <c r="F1211" t="str">
        <f t="shared" si="414"/>
        <v>2h 1m</v>
      </c>
      <c r="G1211" t="str">
        <f t="shared" si="415"/>
        <v>Long Movie</v>
      </c>
      <c r="H1211">
        <v>278</v>
      </c>
      <c r="I1211" t="str">
        <f t="shared" si="416"/>
        <v>Very Low</v>
      </c>
      <c r="J1211">
        <v>808</v>
      </c>
      <c r="K1211" t="str">
        <f t="shared" si="417"/>
        <v>Very Low</v>
      </c>
      <c r="L1211" t="s">
        <v>228</v>
      </c>
      <c r="M1211">
        <v>22000</v>
      </c>
      <c r="N1211" t="str">
        <f t="shared" si="418"/>
        <v>Medium</v>
      </c>
      <c r="O1211">
        <v>75274748</v>
      </c>
      <c r="P1211" t="str">
        <f t="shared" si="419"/>
        <v>Hit</v>
      </c>
      <c r="Q1211" t="s">
        <v>2498</v>
      </c>
      <c r="R1211" t="str">
        <f t="shared" si="420"/>
        <v>Comedy</v>
      </c>
      <c r="S1211">
        <f t="shared" si="421"/>
        <v>2</v>
      </c>
      <c r="T1211" t="s">
        <v>1717</v>
      </c>
      <c r="U1211" t="s">
        <v>6314</v>
      </c>
      <c r="V1211">
        <v>130661</v>
      </c>
      <c r="W1211" t="str">
        <f t="shared" si="422"/>
        <v>Medium</v>
      </c>
      <c r="X1211">
        <v>36010</v>
      </c>
      <c r="Y1211" t="str">
        <f t="shared" si="423"/>
        <v>Medium</v>
      </c>
      <c r="Z1211" t="s">
        <v>1030</v>
      </c>
      <c r="AA1211">
        <v>2</v>
      </c>
      <c r="AB1211" t="str">
        <f t="shared" si="424"/>
        <v>Duo/Trio Poster</v>
      </c>
      <c r="AC1211" t="s">
        <v>6315</v>
      </c>
      <c r="AD1211" t="s">
        <v>6316</v>
      </c>
      <c r="AE1211">
        <v>304</v>
      </c>
      <c r="AF1211" t="str">
        <f t="shared" si="425"/>
        <v>Very Low</v>
      </c>
      <c r="AG1211" t="s">
        <v>9</v>
      </c>
      <c r="AH1211" t="s">
        <v>10</v>
      </c>
      <c r="AI1211" t="s">
        <v>11</v>
      </c>
      <c r="AJ1211" t="str">
        <f t="shared" si="426"/>
        <v>Teen</v>
      </c>
      <c r="AK1211">
        <v>35000000</v>
      </c>
      <c r="AL1211" t="str">
        <f t="shared" si="427"/>
        <v>Medium Budget</v>
      </c>
      <c r="AM1211">
        <v>2015</v>
      </c>
      <c r="AN1211">
        <f t="shared" si="428"/>
        <v>10</v>
      </c>
      <c r="AO1211" t="str">
        <f t="shared" si="429"/>
        <v>Modern Classic</v>
      </c>
      <c r="AP1211">
        <v>11000</v>
      </c>
      <c r="AQ1211" t="str">
        <f t="shared" si="430"/>
        <v>Medium</v>
      </c>
      <c r="AR1211">
        <v>7.2</v>
      </c>
      <c r="AS1211" t="str">
        <f t="shared" si="431"/>
        <v>Good</v>
      </c>
      <c r="AT1211">
        <v>1.85</v>
      </c>
      <c r="AU1211" t="str">
        <f t="shared" si="432"/>
        <v>HDTV / Widescreen</v>
      </c>
      <c r="AV1211">
        <v>54000</v>
      </c>
      <c r="AW1211" t="str">
        <f t="shared" si="433"/>
        <v>High</v>
      </c>
    </row>
    <row r="1212" spans="1:49" x14ac:dyDescent="0.3">
      <c r="A1212" t="s">
        <v>0</v>
      </c>
      <c r="B1212" t="s">
        <v>1322</v>
      </c>
      <c r="C1212">
        <v>119</v>
      </c>
      <c r="D1212" t="str">
        <f t="shared" si="413"/>
        <v>Low</v>
      </c>
      <c r="E1212">
        <v>102</v>
      </c>
      <c r="F1212" t="str">
        <f t="shared" si="414"/>
        <v>1h 42m</v>
      </c>
      <c r="G1212" t="str">
        <f t="shared" si="415"/>
        <v>Standard Movie</v>
      </c>
      <c r="H1212">
        <v>167</v>
      </c>
      <c r="I1212" t="str">
        <f t="shared" si="416"/>
        <v>Very Low</v>
      </c>
      <c r="J1212">
        <v>655</v>
      </c>
      <c r="K1212" t="str">
        <f t="shared" si="417"/>
        <v>Very Low</v>
      </c>
      <c r="L1212" t="s">
        <v>6317</v>
      </c>
      <c r="M1212">
        <v>2000</v>
      </c>
      <c r="N1212" t="str">
        <f t="shared" si="418"/>
        <v>Low</v>
      </c>
      <c r="O1212">
        <v>90835030</v>
      </c>
      <c r="P1212" t="str">
        <f t="shared" si="419"/>
        <v>Hit</v>
      </c>
      <c r="Q1212" t="s">
        <v>2107</v>
      </c>
      <c r="R1212" t="str">
        <f t="shared" si="420"/>
        <v>Action</v>
      </c>
      <c r="S1212">
        <f t="shared" si="421"/>
        <v>2</v>
      </c>
      <c r="T1212" t="s">
        <v>4373</v>
      </c>
      <c r="U1212" t="s">
        <v>6318</v>
      </c>
      <c r="V1212">
        <v>28621</v>
      </c>
      <c r="W1212" t="str">
        <f t="shared" si="422"/>
        <v>Low</v>
      </c>
      <c r="X1212">
        <v>5178</v>
      </c>
      <c r="Y1212" t="str">
        <f t="shared" si="423"/>
        <v>Low</v>
      </c>
      <c r="Z1212" t="s">
        <v>2254</v>
      </c>
      <c r="AA1212">
        <v>0</v>
      </c>
      <c r="AB1212" t="str">
        <f t="shared" si="424"/>
        <v>Symbolic Poster</v>
      </c>
      <c r="AC1212" t="s">
        <v>6319</v>
      </c>
      <c r="AD1212" t="s">
        <v>6320</v>
      </c>
      <c r="AE1212">
        <v>58</v>
      </c>
      <c r="AF1212" t="str">
        <f t="shared" si="425"/>
        <v>Very Low</v>
      </c>
      <c r="AG1212" t="s">
        <v>9</v>
      </c>
      <c r="AH1212" t="s">
        <v>10</v>
      </c>
      <c r="AI1212" t="s">
        <v>11</v>
      </c>
      <c r="AJ1212" t="str">
        <f t="shared" si="426"/>
        <v>Teen</v>
      </c>
      <c r="AK1212">
        <v>40000000</v>
      </c>
      <c r="AL1212" t="str">
        <f t="shared" si="427"/>
        <v>Medium Budget</v>
      </c>
      <c r="AM1212">
        <v>2016</v>
      </c>
      <c r="AN1212">
        <f t="shared" si="428"/>
        <v>9</v>
      </c>
      <c r="AO1212" t="str">
        <f t="shared" si="429"/>
        <v>Modern Classic</v>
      </c>
      <c r="AP1212">
        <v>874</v>
      </c>
      <c r="AQ1212" t="str">
        <f t="shared" si="430"/>
        <v>Very Low</v>
      </c>
      <c r="AR1212">
        <v>5.9</v>
      </c>
      <c r="AS1212" t="str">
        <f t="shared" si="431"/>
        <v>Below Average</v>
      </c>
      <c r="AT1212">
        <v>2.35</v>
      </c>
      <c r="AU1212" t="str">
        <f t="shared" si="432"/>
        <v>Cinematic Widescreen</v>
      </c>
      <c r="AV1212">
        <v>0</v>
      </c>
      <c r="AW1212" t="str">
        <f t="shared" si="433"/>
        <v>Very Low</v>
      </c>
    </row>
    <row r="1213" spans="1:49" x14ac:dyDescent="0.3">
      <c r="A1213" t="s">
        <v>0</v>
      </c>
      <c r="B1213" t="s">
        <v>1604</v>
      </c>
      <c r="C1213">
        <v>89</v>
      </c>
      <c r="D1213" t="str">
        <f t="shared" si="413"/>
        <v>Low</v>
      </c>
      <c r="E1213">
        <v>117</v>
      </c>
      <c r="F1213" t="str">
        <f t="shared" si="414"/>
        <v>1h 57m</v>
      </c>
      <c r="G1213" t="str">
        <f t="shared" si="415"/>
        <v>Standard Movie</v>
      </c>
      <c r="H1213">
        <v>0</v>
      </c>
      <c r="I1213" t="str">
        <f t="shared" si="416"/>
        <v>Very Low</v>
      </c>
      <c r="J1213">
        <v>322</v>
      </c>
      <c r="K1213" t="str">
        <f t="shared" si="417"/>
        <v>Very Low</v>
      </c>
      <c r="L1213" t="s">
        <v>6321</v>
      </c>
      <c r="M1213">
        <v>855</v>
      </c>
      <c r="N1213" t="str">
        <f t="shared" si="418"/>
        <v>Low</v>
      </c>
      <c r="O1213">
        <v>72455275</v>
      </c>
      <c r="P1213" t="str">
        <f t="shared" si="419"/>
        <v>Hit</v>
      </c>
      <c r="Q1213" t="s">
        <v>6322</v>
      </c>
      <c r="R1213" t="str">
        <f t="shared" si="420"/>
        <v>Action</v>
      </c>
      <c r="S1213">
        <f t="shared" si="421"/>
        <v>5</v>
      </c>
      <c r="T1213" t="s">
        <v>6</v>
      </c>
      <c r="U1213" t="s">
        <v>6323</v>
      </c>
      <c r="V1213">
        <v>113068</v>
      </c>
      <c r="W1213" t="str">
        <f t="shared" si="422"/>
        <v>Medium</v>
      </c>
      <c r="X1213">
        <v>2144</v>
      </c>
      <c r="Y1213" t="str">
        <f t="shared" si="423"/>
        <v>Low</v>
      </c>
      <c r="Z1213" t="s">
        <v>6324</v>
      </c>
      <c r="AA1213">
        <v>1</v>
      </c>
      <c r="AB1213" t="str">
        <f t="shared" si="424"/>
        <v>Solo Star Poster</v>
      </c>
      <c r="AC1213" t="s">
        <v>6325</v>
      </c>
      <c r="AD1213" t="s">
        <v>6326</v>
      </c>
      <c r="AE1213">
        <v>382</v>
      </c>
      <c r="AF1213" t="str">
        <f t="shared" si="425"/>
        <v>Very Low</v>
      </c>
      <c r="AG1213" t="s">
        <v>9</v>
      </c>
      <c r="AH1213" t="s">
        <v>10</v>
      </c>
      <c r="AI1213" t="s">
        <v>556</v>
      </c>
      <c r="AJ1213" t="str">
        <f t="shared" si="426"/>
        <v>Adult</v>
      </c>
      <c r="AK1213">
        <v>40000000</v>
      </c>
      <c r="AL1213" t="str">
        <f t="shared" si="427"/>
        <v>Medium Budget</v>
      </c>
      <c r="AM1213">
        <v>1992</v>
      </c>
      <c r="AN1213">
        <f t="shared" si="428"/>
        <v>33</v>
      </c>
      <c r="AO1213" t="str">
        <f t="shared" si="429"/>
        <v>Old Classic</v>
      </c>
      <c r="AP1213">
        <v>363</v>
      </c>
      <c r="AQ1213" t="str">
        <f t="shared" si="430"/>
        <v>Very Low</v>
      </c>
      <c r="AR1213">
        <v>7.8</v>
      </c>
      <c r="AS1213" t="str">
        <f t="shared" si="431"/>
        <v>Good</v>
      </c>
      <c r="AT1213">
        <v>2.35</v>
      </c>
      <c r="AU1213" t="str">
        <f t="shared" si="432"/>
        <v>Cinematic Widescreen</v>
      </c>
      <c r="AV1213">
        <v>0</v>
      </c>
      <c r="AW1213" t="str">
        <f t="shared" si="433"/>
        <v>Very Low</v>
      </c>
    </row>
    <row r="1214" spans="1:49" x14ac:dyDescent="0.3">
      <c r="A1214" t="s">
        <v>0</v>
      </c>
      <c r="B1214" t="s">
        <v>3749</v>
      </c>
      <c r="C1214">
        <v>209</v>
      </c>
      <c r="D1214" t="str">
        <f t="shared" si="413"/>
        <v>Medium</v>
      </c>
      <c r="E1214">
        <v>178</v>
      </c>
      <c r="F1214" t="str">
        <f t="shared" si="414"/>
        <v>2h 58m</v>
      </c>
      <c r="G1214" t="str">
        <f t="shared" si="415"/>
        <v>Long Movie</v>
      </c>
      <c r="H1214">
        <v>138</v>
      </c>
      <c r="I1214" t="str">
        <f t="shared" si="416"/>
        <v>Very Low</v>
      </c>
      <c r="J1214">
        <v>748</v>
      </c>
      <c r="K1214" t="str">
        <f t="shared" si="417"/>
        <v>Very Low</v>
      </c>
      <c r="L1214" t="s">
        <v>6327</v>
      </c>
      <c r="M1214">
        <v>904</v>
      </c>
      <c r="N1214" t="str">
        <f t="shared" si="418"/>
        <v>Low</v>
      </c>
      <c r="O1214">
        <v>75305995</v>
      </c>
      <c r="P1214" t="str">
        <f t="shared" si="419"/>
        <v>Hit</v>
      </c>
      <c r="Q1214" t="s">
        <v>4267</v>
      </c>
      <c r="R1214" t="str">
        <f t="shared" si="420"/>
        <v>Biography</v>
      </c>
      <c r="S1214">
        <f t="shared" si="421"/>
        <v>3</v>
      </c>
      <c r="T1214" t="s">
        <v>2980</v>
      </c>
      <c r="U1214" t="s">
        <v>6328</v>
      </c>
      <c r="V1214">
        <v>110394</v>
      </c>
      <c r="W1214" t="str">
        <f t="shared" si="422"/>
        <v>Medium</v>
      </c>
      <c r="X1214">
        <v>5074</v>
      </c>
      <c r="Y1214" t="str">
        <f t="shared" si="423"/>
        <v>Low</v>
      </c>
      <c r="Z1214" t="s">
        <v>114</v>
      </c>
      <c r="AA1214">
        <v>0</v>
      </c>
      <c r="AB1214" t="str">
        <f t="shared" si="424"/>
        <v>Symbolic Poster</v>
      </c>
      <c r="AC1214" t="s">
        <v>6329</v>
      </c>
      <c r="AD1214" t="s">
        <v>6330</v>
      </c>
      <c r="AE1214">
        <v>433</v>
      </c>
      <c r="AF1214" t="str">
        <f t="shared" si="425"/>
        <v>Very Low</v>
      </c>
      <c r="AG1214" t="s">
        <v>9</v>
      </c>
      <c r="AH1214" t="s">
        <v>10</v>
      </c>
      <c r="AI1214" t="s">
        <v>11</v>
      </c>
      <c r="AJ1214" t="str">
        <f t="shared" si="426"/>
        <v>Teen</v>
      </c>
      <c r="AK1214">
        <v>40000000</v>
      </c>
      <c r="AL1214" t="str">
        <f t="shared" si="427"/>
        <v>Medium Budget</v>
      </c>
      <c r="AM1214">
        <v>2004</v>
      </c>
      <c r="AN1214">
        <f t="shared" si="428"/>
        <v>21</v>
      </c>
      <c r="AO1214" t="str">
        <f t="shared" si="429"/>
        <v>Old Classic</v>
      </c>
      <c r="AP1214">
        <v>876</v>
      </c>
      <c r="AQ1214" t="str">
        <f t="shared" si="430"/>
        <v>Very Low</v>
      </c>
      <c r="AR1214">
        <v>7.7</v>
      </c>
      <c r="AS1214" t="str">
        <f t="shared" si="431"/>
        <v>Good</v>
      </c>
      <c r="AT1214">
        <v>1.85</v>
      </c>
      <c r="AU1214" t="str">
        <f t="shared" si="432"/>
        <v>HDTV / Widescreen</v>
      </c>
      <c r="AV1214">
        <v>0</v>
      </c>
      <c r="AW1214" t="str">
        <f t="shared" si="433"/>
        <v>Very Low</v>
      </c>
    </row>
    <row r="1215" spans="1:49" x14ac:dyDescent="0.3">
      <c r="A1215" t="s">
        <v>718</v>
      </c>
      <c r="B1215" t="s">
        <v>3798</v>
      </c>
      <c r="C1215">
        <v>374</v>
      </c>
      <c r="D1215" t="str">
        <f t="shared" si="413"/>
        <v>Medium</v>
      </c>
      <c r="E1215">
        <v>147</v>
      </c>
      <c r="F1215" t="str">
        <f t="shared" si="414"/>
        <v>2h 27m</v>
      </c>
      <c r="G1215" t="str">
        <f t="shared" si="415"/>
        <v>Long Movie</v>
      </c>
      <c r="H1215">
        <v>436</v>
      </c>
      <c r="I1215" t="str">
        <f t="shared" si="416"/>
        <v>Very Low</v>
      </c>
      <c r="J1215">
        <v>175</v>
      </c>
      <c r="K1215" t="str">
        <f t="shared" si="417"/>
        <v>Very Low</v>
      </c>
      <c r="L1215" t="s">
        <v>6331</v>
      </c>
      <c r="M1215">
        <v>3000</v>
      </c>
      <c r="N1215" t="str">
        <f t="shared" si="418"/>
        <v>Low</v>
      </c>
      <c r="O1215">
        <v>74098862</v>
      </c>
      <c r="P1215" t="str">
        <f t="shared" si="419"/>
        <v>Hit</v>
      </c>
      <c r="Q1215" t="s">
        <v>1499</v>
      </c>
      <c r="R1215" t="str">
        <f t="shared" si="420"/>
        <v>Crime</v>
      </c>
      <c r="S1215">
        <f t="shared" si="421"/>
        <v>2</v>
      </c>
      <c r="T1215" t="s">
        <v>953</v>
      </c>
      <c r="U1215" t="s">
        <v>6332</v>
      </c>
      <c r="V1215">
        <v>656640</v>
      </c>
      <c r="W1215" t="str">
        <f t="shared" si="422"/>
        <v>Very High</v>
      </c>
      <c r="X1215">
        <v>3924</v>
      </c>
      <c r="Y1215" t="str">
        <f t="shared" si="423"/>
        <v>Low</v>
      </c>
      <c r="Z1215" t="s">
        <v>6333</v>
      </c>
      <c r="AA1215">
        <v>1</v>
      </c>
      <c r="AB1215" t="str">
        <f t="shared" si="424"/>
        <v>Solo Star Poster</v>
      </c>
      <c r="AC1215" t="s">
        <v>6334</v>
      </c>
      <c r="AD1215" t="s">
        <v>6335</v>
      </c>
      <c r="AE1215">
        <v>1732</v>
      </c>
      <c r="AF1215" t="str">
        <f t="shared" si="425"/>
        <v>Low</v>
      </c>
      <c r="AG1215" t="s">
        <v>9</v>
      </c>
      <c r="AH1215" t="s">
        <v>10</v>
      </c>
      <c r="AI1215" t="s">
        <v>556</v>
      </c>
      <c r="AJ1215" t="str">
        <f t="shared" si="426"/>
        <v>Adult</v>
      </c>
      <c r="AK1215">
        <v>40000000</v>
      </c>
      <c r="AL1215" t="str">
        <f t="shared" si="427"/>
        <v>Medium Budget</v>
      </c>
      <c r="AM1215">
        <v>2005</v>
      </c>
      <c r="AN1215">
        <f t="shared" si="428"/>
        <v>20</v>
      </c>
      <c r="AO1215" t="str">
        <f t="shared" si="429"/>
        <v>Old Classic</v>
      </c>
      <c r="AP1215">
        <v>472</v>
      </c>
      <c r="AQ1215" t="str">
        <f t="shared" si="430"/>
        <v>Very Low</v>
      </c>
      <c r="AR1215">
        <v>8.1</v>
      </c>
      <c r="AS1215" t="str">
        <f t="shared" si="431"/>
        <v>Excellent</v>
      </c>
      <c r="AT1215">
        <v>1.85</v>
      </c>
      <c r="AU1215" t="str">
        <f t="shared" si="432"/>
        <v>HDTV / Widescreen</v>
      </c>
      <c r="AV1215">
        <v>13000</v>
      </c>
      <c r="AW1215" t="str">
        <f t="shared" si="433"/>
        <v>Medium</v>
      </c>
    </row>
    <row r="1216" spans="1:49" x14ac:dyDescent="0.3">
      <c r="A1216" t="s">
        <v>0</v>
      </c>
      <c r="B1216" t="s">
        <v>2453</v>
      </c>
      <c r="C1216">
        <v>235</v>
      </c>
      <c r="D1216" t="str">
        <f t="shared" si="413"/>
        <v>Medium</v>
      </c>
      <c r="E1216">
        <v>90</v>
      </c>
      <c r="F1216" t="str">
        <f t="shared" si="414"/>
        <v>1h 30m</v>
      </c>
      <c r="G1216" t="str">
        <f t="shared" si="415"/>
        <v>Standard Movie</v>
      </c>
      <c r="H1216">
        <v>38</v>
      </c>
      <c r="I1216" t="str">
        <f t="shared" si="416"/>
        <v>Very Low</v>
      </c>
      <c r="J1216">
        <v>882</v>
      </c>
      <c r="K1216" t="str">
        <f t="shared" si="417"/>
        <v>Very Low</v>
      </c>
      <c r="L1216" t="s">
        <v>848</v>
      </c>
      <c r="M1216">
        <v>2000</v>
      </c>
      <c r="N1216" t="str">
        <f t="shared" si="418"/>
        <v>Low</v>
      </c>
      <c r="O1216">
        <v>72266306</v>
      </c>
      <c r="P1216" t="str">
        <f t="shared" si="419"/>
        <v>Hit</v>
      </c>
      <c r="Q1216" t="s">
        <v>2113</v>
      </c>
      <c r="R1216" t="str">
        <f t="shared" si="420"/>
        <v>Crime</v>
      </c>
      <c r="S1216">
        <f t="shared" si="421"/>
        <v>4</v>
      </c>
      <c r="T1216" t="s">
        <v>507</v>
      </c>
      <c r="U1216" t="s">
        <v>6336</v>
      </c>
      <c r="V1216">
        <v>127528</v>
      </c>
      <c r="W1216" t="str">
        <f t="shared" si="422"/>
        <v>Medium</v>
      </c>
      <c r="X1216">
        <v>6775</v>
      </c>
      <c r="Y1216" t="str">
        <f t="shared" si="423"/>
        <v>Low</v>
      </c>
      <c r="Z1216" t="s">
        <v>159</v>
      </c>
      <c r="AA1216">
        <v>4</v>
      </c>
      <c r="AB1216" t="str">
        <f t="shared" si="424"/>
        <v>Ensemble Poster</v>
      </c>
      <c r="AC1216" t="s">
        <v>6337</v>
      </c>
      <c r="AD1216" t="s">
        <v>6338</v>
      </c>
      <c r="AE1216">
        <v>422</v>
      </c>
      <c r="AF1216" t="str">
        <f t="shared" si="425"/>
        <v>Very Low</v>
      </c>
      <c r="AG1216" t="s">
        <v>9</v>
      </c>
      <c r="AH1216" t="s">
        <v>10</v>
      </c>
      <c r="AI1216" t="s">
        <v>11</v>
      </c>
      <c r="AJ1216" t="str">
        <f t="shared" si="426"/>
        <v>Teen</v>
      </c>
      <c r="AK1216">
        <v>40000000</v>
      </c>
      <c r="AL1216" t="str">
        <f t="shared" si="427"/>
        <v>Medium Budget</v>
      </c>
      <c r="AM1216">
        <v>2008</v>
      </c>
      <c r="AN1216">
        <f t="shared" si="428"/>
        <v>17</v>
      </c>
      <c r="AO1216" t="str">
        <f t="shared" si="429"/>
        <v>Old Classic</v>
      </c>
      <c r="AP1216">
        <v>897</v>
      </c>
      <c r="AQ1216" t="str">
        <f t="shared" si="430"/>
        <v>Very Low</v>
      </c>
      <c r="AR1216">
        <v>6.6</v>
      </c>
      <c r="AS1216" t="str">
        <f t="shared" si="431"/>
        <v>Average</v>
      </c>
      <c r="AT1216">
        <v>2.35</v>
      </c>
      <c r="AU1216" t="str">
        <f t="shared" si="432"/>
        <v>Cinematic Widescreen</v>
      </c>
      <c r="AV1216">
        <v>0</v>
      </c>
      <c r="AW1216" t="str">
        <f t="shared" si="433"/>
        <v>Very Low</v>
      </c>
    </row>
    <row r="1217" spans="1:49" x14ac:dyDescent="0.3">
      <c r="A1217" t="s">
        <v>0</v>
      </c>
      <c r="B1217" t="s">
        <v>6068</v>
      </c>
      <c r="C1217">
        <v>215</v>
      </c>
      <c r="D1217" t="str">
        <f t="shared" si="413"/>
        <v>Medium</v>
      </c>
      <c r="E1217">
        <v>105</v>
      </c>
      <c r="F1217" t="str">
        <f t="shared" si="414"/>
        <v>1h 45m</v>
      </c>
      <c r="G1217" t="str">
        <f t="shared" si="415"/>
        <v>Standard Movie</v>
      </c>
      <c r="H1217">
        <v>29</v>
      </c>
      <c r="I1217" t="str">
        <f t="shared" si="416"/>
        <v>Very Low</v>
      </c>
      <c r="J1217">
        <v>257</v>
      </c>
      <c r="K1217" t="str">
        <f t="shared" si="417"/>
        <v>Very Low</v>
      </c>
      <c r="L1217" t="s">
        <v>221</v>
      </c>
      <c r="M1217">
        <v>24000</v>
      </c>
      <c r="N1217" t="str">
        <f t="shared" si="418"/>
        <v>Medium</v>
      </c>
      <c r="O1217">
        <v>71347010</v>
      </c>
      <c r="P1217" t="str">
        <f t="shared" si="419"/>
        <v>Hit</v>
      </c>
      <c r="Q1217" t="s">
        <v>1652</v>
      </c>
      <c r="R1217" t="str">
        <f t="shared" si="420"/>
        <v>Comedy</v>
      </c>
      <c r="S1217">
        <f t="shared" si="421"/>
        <v>2</v>
      </c>
      <c r="T1217" t="s">
        <v>53</v>
      </c>
      <c r="U1217" t="s">
        <v>6339</v>
      </c>
      <c r="V1217">
        <v>166194</v>
      </c>
      <c r="W1217" t="str">
        <f t="shared" si="422"/>
        <v>Medium</v>
      </c>
      <c r="X1217">
        <v>28928</v>
      </c>
      <c r="Y1217" t="str">
        <f t="shared" si="423"/>
        <v>Medium</v>
      </c>
      <c r="Z1217" t="s">
        <v>6340</v>
      </c>
      <c r="AA1217">
        <v>2</v>
      </c>
      <c r="AB1217" t="str">
        <f t="shared" si="424"/>
        <v>Duo/Trio Poster</v>
      </c>
      <c r="AC1217" t="s">
        <v>6341</v>
      </c>
      <c r="AD1217" t="s">
        <v>6342</v>
      </c>
      <c r="AE1217">
        <v>215</v>
      </c>
      <c r="AF1217" t="str">
        <f t="shared" si="425"/>
        <v>Very Low</v>
      </c>
      <c r="AG1217" t="s">
        <v>9</v>
      </c>
      <c r="AH1217" t="s">
        <v>10</v>
      </c>
      <c r="AI1217" t="s">
        <v>556</v>
      </c>
      <c r="AJ1217" t="str">
        <f t="shared" si="426"/>
        <v>Adult</v>
      </c>
      <c r="AK1217">
        <v>40000000</v>
      </c>
      <c r="AL1217" t="str">
        <f t="shared" si="427"/>
        <v>Medium Budget</v>
      </c>
      <c r="AM1217">
        <v>2009</v>
      </c>
      <c r="AN1217">
        <f t="shared" si="428"/>
        <v>16</v>
      </c>
      <c r="AO1217" t="str">
        <f t="shared" si="429"/>
        <v>Old Classic</v>
      </c>
      <c r="AP1217">
        <v>4000</v>
      </c>
      <c r="AQ1217" t="str">
        <f t="shared" si="430"/>
        <v>Low</v>
      </c>
      <c r="AR1217">
        <v>7.1</v>
      </c>
      <c r="AS1217" t="str">
        <f t="shared" si="431"/>
        <v>Good</v>
      </c>
      <c r="AT1217">
        <v>1.85</v>
      </c>
      <c r="AU1217" t="str">
        <f t="shared" si="432"/>
        <v>HDTV / Widescreen</v>
      </c>
      <c r="AV1217">
        <v>0</v>
      </c>
      <c r="AW1217" t="str">
        <f t="shared" si="433"/>
        <v>Very Low</v>
      </c>
    </row>
    <row r="1218" spans="1:49" x14ac:dyDescent="0.3">
      <c r="A1218" t="s">
        <v>0</v>
      </c>
      <c r="B1218" t="s">
        <v>3465</v>
      </c>
      <c r="C1218">
        <v>109</v>
      </c>
      <c r="D1218" t="str">
        <f t="shared" si="413"/>
        <v>Low</v>
      </c>
      <c r="E1218">
        <v>114</v>
      </c>
      <c r="F1218" t="str">
        <f t="shared" si="414"/>
        <v>1h 54m</v>
      </c>
      <c r="G1218" t="str">
        <f t="shared" si="415"/>
        <v>Standard Movie</v>
      </c>
      <c r="H1218">
        <v>101</v>
      </c>
      <c r="I1218" t="str">
        <f t="shared" si="416"/>
        <v>Very Low</v>
      </c>
      <c r="J1218">
        <v>398</v>
      </c>
      <c r="K1218" t="str">
        <f t="shared" si="417"/>
        <v>Very Low</v>
      </c>
      <c r="L1218" t="s">
        <v>2254</v>
      </c>
      <c r="M1218">
        <v>700</v>
      </c>
      <c r="N1218" t="str">
        <f t="shared" si="418"/>
        <v>Low</v>
      </c>
      <c r="O1218">
        <v>70836296</v>
      </c>
      <c r="P1218" t="str">
        <f t="shared" si="419"/>
        <v>Hit</v>
      </c>
      <c r="Q1218" t="s">
        <v>2461</v>
      </c>
      <c r="R1218" t="str">
        <f t="shared" si="420"/>
        <v>Comedy</v>
      </c>
      <c r="S1218">
        <f t="shared" si="421"/>
        <v>4</v>
      </c>
      <c r="T1218" t="s">
        <v>1741</v>
      </c>
      <c r="U1218" t="s">
        <v>6343</v>
      </c>
      <c r="V1218">
        <v>109445</v>
      </c>
      <c r="W1218" t="str">
        <f t="shared" si="422"/>
        <v>Medium</v>
      </c>
      <c r="X1218">
        <v>2842</v>
      </c>
      <c r="Y1218" t="str">
        <f t="shared" si="423"/>
        <v>Low</v>
      </c>
      <c r="Z1218" t="s">
        <v>6344</v>
      </c>
      <c r="AA1218">
        <v>2</v>
      </c>
      <c r="AB1218" t="str">
        <f t="shared" si="424"/>
        <v>Duo/Trio Poster</v>
      </c>
      <c r="AC1218" t="s">
        <v>6345</v>
      </c>
      <c r="AD1218" t="s">
        <v>6346</v>
      </c>
      <c r="AE1218">
        <v>426</v>
      </c>
      <c r="AF1218" t="str">
        <f t="shared" si="425"/>
        <v>Very Low</v>
      </c>
      <c r="AG1218" t="s">
        <v>9</v>
      </c>
      <c r="AH1218" t="s">
        <v>10</v>
      </c>
      <c r="AI1218" t="s">
        <v>11</v>
      </c>
      <c r="AJ1218" t="str">
        <f t="shared" si="426"/>
        <v>Teen</v>
      </c>
      <c r="AK1218">
        <v>40000000</v>
      </c>
      <c r="AL1218" t="str">
        <f t="shared" si="427"/>
        <v>Medium Budget</v>
      </c>
      <c r="AM1218">
        <v>2001</v>
      </c>
      <c r="AN1218">
        <f t="shared" si="428"/>
        <v>24</v>
      </c>
      <c r="AO1218" t="str">
        <f t="shared" si="429"/>
        <v>Old Classic</v>
      </c>
      <c r="AP1218">
        <v>655</v>
      </c>
      <c r="AQ1218" t="str">
        <f t="shared" si="430"/>
        <v>Very Low</v>
      </c>
      <c r="AR1218">
        <v>5.9</v>
      </c>
      <c r="AS1218" t="str">
        <f t="shared" si="431"/>
        <v>Below Average</v>
      </c>
      <c r="AT1218">
        <v>1.85</v>
      </c>
      <c r="AU1218" t="str">
        <f t="shared" si="432"/>
        <v>HDTV / Widescreen</v>
      </c>
      <c r="AV1218">
        <v>0</v>
      </c>
      <c r="AW1218" t="str">
        <f t="shared" si="433"/>
        <v>Very Low</v>
      </c>
    </row>
    <row r="1219" spans="1:49" x14ac:dyDescent="0.3">
      <c r="A1219" t="s">
        <v>718</v>
      </c>
      <c r="B1219" t="s">
        <v>731</v>
      </c>
      <c r="C1219">
        <v>125</v>
      </c>
      <c r="D1219" t="str">
        <f t="shared" ref="D1219:D1282" si="436">IF(C1219&lt;=50,"Very Low",
IF(C1219&lt;=200,"Low",
IF(C1219&lt;=500,"Medium",
IF(C1219&lt;=1000,"High","Very High"))))</f>
        <v>Low</v>
      </c>
      <c r="E1219">
        <v>206</v>
      </c>
      <c r="F1219" t="str">
        <f t="shared" ref="F1219:F1282" si="437">INT(E1219/60) &amp; "h " &amp; MOD(E1219,60) &amp; "m"</f>
        <v>3h 26m</v>
      </c>
      <c r="G1219" t="str">
        <f t="shared" ref="G1219:G1282" si="438">IF(E1219&lt;60,"Short Film",IF(E1219&lt;90,"Featurette",IF(E1219&lt;=120,"Standard Movie",IF(E1219&lt;=180,"Long Movie","Epic"))))</f>
        <v>Epic</v>
      </c>
      <c r="H1219">
        <v>0</v>
      </c>
      <c r="I1219" t="str">
        <f t="shared" ref="I1219:I1282" si="439">IF(H1219&lt;=1000,"Very Low",IF(H1219&lt;=10000,"Low",IF(H1219&lt;=50000,"Medium",IF(H1219&lt;=200000,"High","Very High"))))</f>
        <v>Very Low</v>
      </c>
      <c r="J1219">
        <v>4</v>
      </c>
      <c r="K1219" t="str">
        <f t="shared" ref="K1219:K1282" si="440">IF(J1219&lt;=1000,"Very Low",IF(J1219&lt;=10000,"Low",IF(J1219&lt;=50000,"Medium",IF(J1219&lt;=200000,"High","Very High"))))</f>
        <v>Very Low</v>
      </c>
      <c r="L1219" t="s">
        <v>6347</v>
      </c>
      <c r="M1219">
        <v>433</v>
      </c>
      <c r="N1219" t="str">
        <f t="shared" ref="N1219:N1282" si="441">IF(A1219&lt;=1000,"Very Low",
IF(M1219&lt;=10000,"Low",IF(M1219&lt;=50000,"Medium",IF(M1219&lt;=200000,"High","Very High"))))</f>
        <v>Low</v>
      </c>
      <c r="O1219">
        <v>70405498</v>
      </c>
      <c r="P1219" t="str">
        <f t="shared" ref="P1219:P1282" si="442">IF(AND(O1219&gt;=500000000),"Blockbuster",
IF(AND(O1219&gt;=200000000,O1219&lt;=499999999),"Superhit",
IF(AND(O1219&gt;=50000000,O1219&lt;=199999999),"Hit",
IF(AND(O1219&gt;=10000000,O1219&lt;=49999999),"Average",
IF(AND(O1219&lt;=10000000),"Flop","")))))</f>
        <v>Hit</v>
      </c>
      <c r="Q1219" t="s">
        <v>2790</v>
      </c>
      <c r="R1219" t="str">
        <f t="shared" ref="R1219:R1282" si="443">LEFT(Q1219, FIND("|",Q1219&amp;"|")-1)</f>
        <v>Drama</v>
      </c>
      <c r="S1219">
        <f t="shared" ref="S1219:S1282" si="444">LEN(Q1219)-LEN(SUBSTITUTE(Q1219,"|",""))+1</f>
        <v>3</v>
      </c>
      <c r="T1219" t="s">
        <v>6348</v>
      </c>
      <c r="U1219" t="s">
        <v>6349</v>
      </c>
      <c r="V1219">
        <v>113472</v>
      </c>
      <c r="W1219" t="str">
        <f t="shared" ref="W1219:W1282" si="445">IF(V1219&lt;=10000,"Very Low",IF(V1219&lt;=50000,"Low",IF(V1219&lt;=200000,"Medium",IF(V1219&lt;=500000,"High","Very High"))))</f>
        <v>Medium</v>
      </c>
      <c r="X1219">
        <v>698</v>
      </c>
      <c r="Y1219" t="str">
        <f t="shared" ref="Y1219:Y1282" si="446">IF(X1219&lt;=1000,"Very Low",IF(X1219&lt;=10000,"Low",IF(X1219&lt;=50000,"Medium",IF(X1219&lt;=200000,"High","Very High"))))</f>
        <v>Very Low</v>
      </c>
      <c r="Z1219" t="s">
        <v>6350</v>
      </c>
      <c r="AA1219">
        <v>1</v>
      </c>
      <c r="AB1219" t="str">
        <f t="shared" ref="AB1219:AB1282" si="447">IF(AA1219=0,"Symbolic Poster",IF(AA1219=1,"Solo Star Poster",IF(AA1219&lt;=3,"Duo/Trio Poster","Ensemble Poster")))</f>
        <v>Solo Star Poster</v>
      </c>
      <c r="AC1219" t="s">
        <v>6351</v>
      </c>
      <c r="AD1219" t="s">
        <v>6352</v>
      </c>
      <c r="AE1219">
        <v>442</v>
      </c>
      <c r="AF1219" t="str">
        <f t="shared" ref="AF1219:AF1282" si="448">IF(AE1219&lt;=500,"Very Low",IF(AE1219&lt;=2000,"Low",IF(AE1219&lt;=5000,"Medium",IF(AE1219&lt;=15000,"High","Very High"))))</f>
        <v>Very Low</v>
      </c>
      <c r="AG1219" t="s">
        <v>9</v>
      </c>
      <c r="AH1219" t="s">
        <v>1436</v>
      </c>
      <c r="AI1219" t="s">
        <v>556</v>
      </c>
      <c r="AJ1219" t="str">
        <f t="shared" ref="AJ1219:AJ1282" si="449">IF(OR(AI1219="G",AI1219="PG",AI1219="U",AI1219="TV-Y",AI1219="TV-G"),"Family",IF(OR(AI1219="PG-13",AI1219="UA",AI1219="TV-14"),"Teen",IF(OR(AI1219="R",AI1219="NC-17",AI1219="A",AI1219="TV-MA"),"Adult",IF(AI1219="Not Rated","No Rating","Other/Unknown"))))</f>
        <v>Adult</v>
      </c>
      <c r="AK1219">
        <v>40000000</v>
      </c>
      <c r="AL1219" t="str">
        <f t="shared" ref="AL1219:AL1282" si="450">IF(AK1219&gt;=200000000,"Very High Budget",
IF(AND(AK1219&gt;=100000000,AK1219&lt;=199999999),"High Budget",
IF(AND(AK1219&gt;=30000000,AK1219&lt;=99999999),"Medium Budget",
IF(AK1219&lt;30000000,"Low Budget",""))))</f>
        <v>Medium Budget</v>
      </c>
      <c r="AM1219">
        <v>1991</v>
      </c>
      <c r="AN1219">
        <f t="shared" ref="AN1219:AN1282" si="451">$AY$20-AM1219</f>
        <v>34</v>
      </c>
      <c r="AO1219" t="str">
        <f t="shared" ref="AO1219:AO1282" si="452">IF(AN1219&lt;=5,"Recent",IF(AND(AN1219&gt;=6,AN1219&lt;=15),"Modern Classic",IF(AN1219&gt;15,"Old Classic","")))</f>
        <v>Old Classic</v>
      </c>
      <c r="AP1219">
        <v>256</v>
      </c>
      <c r="AQ1219" t="str">
        <f t="shared" ref="AQ1219:AQ1282" si="453">IF(AP1219&lt;=1000,"Very Low",IF(AP1219&lt;=10000,"Low",IF(AP1219&lt;=50000,"Medium",IF(AP1219&lt;=200000,"High","Very High"))))</f>
        <v>Very Low</v>
      </c>
      <c r="AR1219">
        <v>8</v>
      </c>
      <c r="AS1219" t="str">
        <f t="shared" ref="AS1219:AS1282" si="454">IF(AND(AR1219&gt;=9,AR1219&lt;=10),"Master Piece",
IF(AND(AR1219&gt;=8,AR1219&lt;9),"Excellent",
IF(AND(AR1219&gt;=7,AR1219&lt;8),"Good",
IF(AND(AR1219&gt;=6,AR1219&lt;7),"Average",
IF(AND(AR1219&gt;=5,AR1219&lt;6),"Below Average",
IF(AND(AR1219&gt;=4,AR1219&lt;5),"Poor",
IF(AND(AR1219&gt;=3,AR1219&lt;4),"Very Poor",
IF(AND(AR1219&gt;=0,AR1219&lt;3),"Terrible",""))))))))</f>
        <v>Excellent</v>
      </c>
      <c r="AT1219">
        <v>2.35</v>
      </c>
      <c r="AU1219" t="str">
        <f t="shared" ref="AU1219:AU1282" si="455">IF(AND(AT1219&gt;=1.3,AT1219&lt;=1.4),"Classic",IF(AND(AT1219&gt;=1.7,AT1219&lt;=1.9),"HDTV / Widescreen",IF(AND(AT1219&gt;=2.2,AT1219&lt;=2.4),"Cinematic Widescreen",IF(AND(AT1219&gt;=1.4,AT1219&lt;=1.6),"Standard Academy",IF(AT1219&gt;=2.4,"Ultra Widescreen","")))))</f>
        <v>Cinematic Widescreen</v>
      </c>
      <c r="AV1219">
        <v>0</v>
      </c>
      <c r="AW1219" t="str">
        <f t="shared" ref="AW1219:AW1282" si="456">IF(AV1219&lt;=1000,"Very Low",IF(AV1219&lt;=10000,"Low",IF(AV1219&lt;=50000,"Medium",IF(AV1219&lt;=200000,"High","Very High"))))</f>
        <v>Very Low</v>
      </c>
    </row>
    <row r="1220" spans="1:49" x14ac:dyDescent="0.3">
      <c r="A1220" t="s">
        <v>0</v>
      </c>
      <c r="B1220" t="s">
        <v>4958</v>
      </c>
      <c r="C1220">
        <v>65</v>
      </c>
      <c r="D1220" t="str">
        <f t="shared" si="436"/>
        <v>Low</v>
      </c>
      <c r="E1220">
        <v>99</v>
      </c>
      <c r="F1220" t="str">
        <f t="shared" si="437"/>
        <v>1h 39m</v>
      </c>
      <c r="G1220" t="str">
        <f t="shared" si="438"/>
        <v>Standard Movie</v>
      </c>
      <c r="H1220">
        <v>14</v>
      </c>
      <c r="I1220" t="str">
        <f t="shared" si="439"/>
        <v>Very Low</v>
      </c>
      <c r="J1220">
        <v>633</v>
      </c>
      <c r="K1220" t="str">
        <f t="shared" si="440"/>
        <v>Very Low</v>
      </c>
      <c r="L1220" t="s">
        <v>6353</v>
      </c>
      <c r="M1220">
        <v>17000</v>
      </c>
      <c r="N1220" t="str">
        <f t="shared" si="441"/>
        <v>Medium</v>
      </c>
      <c r="O1220">
        <v>70163652</v>
      </c>
      <c r="P1220" t="str">
        <f t="shared" si="442"/>
        <v>Hit</v>
      </c>
      <c r="Q1220" t="s">
        <v>980</v>
      </c>
      <c r="R1220" t="str">
        <f t="shared" si="443"/>
        <v>Comedy</v>
      </c>
      <c r="S1220">
        <f t="shared" si="444"/>
        <v>2</v>
      </c>
      <c r="T1220" t="s">
        <v>460</v>
      </c>
      <c r="U1220" t="s">
        <v>6354</v>
      </c>
      <c r="V1220">
        <v>31968</v>
      </c>
      <c r="W1220" t="str">
        <f t="shared" si="445"/>
        <v>Low</v>
      </c>
      <c r="X1220">
        <v>19334</v>
      </c>
      <c r="Y1220" t="str">
        <f t="shared" si="446"/>
        <v>Medium</v>
      </c>
      <c r="Z1220" t="s">
        <v>6355</v>
      </c>
      <c r="AA1220">
        <v>0</v>
      </c>
      <c r="AB1220" t="str">
        <f t="shared" si="447"/>
        <v>Symbolic Poster</v>
      </c>
      <c r="AC1220" t="s">
        <v>6356</v>
      </c>
      <c r="AD1220" t="s">
        <v>6357</v>
      </c>
      <c r="AE1220">
        <v>82</v>
      </c>
      <c r="AF1220" t="str">
        <f t="shared" si="448"/>
        <v>Very Low</v>
      </c>
      <c r="AG1220" t="s">
        <v>9</v>
      </c>
      <c r="AH1220" t="s">
        <v>10</v>
      </c>
      <c r="AI1220" t="s">
        <v>11</v>
      </c>
      <c r="AJ1220" t="str">
        <f t="shared" si="449"/>
        <v>Teen</v>
      </c>
      <c r="AK1220">
        <v>40000000</v>
      </c>
      <c r="AL1220" t="str">
        <f t="shared" si="450"/>
        <v>Medium Budget</v>
      </c>
      <c r="AM1220">
        <v>2006</v>
      </c>
      <c r="AN1220">
        <f t="shared" si="451"/>
        <v>19</v>
      </c>
      <c r="AO1220" t="str">
        <f t="shared" si="452"/>
        <v>Old Classic</v>
      </c>
      <c r="AP1220">
        <v>826</v>
      </c>
      <c r="AQ1220" t="str">
        <f t="shared" si="453"/>
        <v>Very Low</v>
      </c>
      <c r="AR1220">
        <v>4.5999999999999996</v>
      </c>
      <c r="AS1220" t="str">
        <f t="shared" si="454"/>
        <v>Poor</v>
      </c>
      <c r="AT1220">
        <v>1.85</v>
      </c>
      <c r="AU1220" t="str">
        <f t="shared" si="455"/>
        <v>HDTV / Widescreen</v>
      </c>
      <c r="AV1220">
        <v>663</v>
      </c>
      <c r="AW1220" t="str">
        <f t="shared" si="456"/>
        <v>Very Low</v>
      </c>
    </row>
    <row r="1221" spans="1:49" x14ac:dyDescent="0.3">
      <c r="A1221" t="s">
        <v>0</v>
      </c>
      <c r="B1221" t="s">
        <v>12</v>
      </c>
      <c r="C1221">
        <v>125</v>
      </c>
      <c r="D1221" t="str">
        <f t="shared" si="436"/>
        <v>Low</v>
      </c>
      <c r="E1221">
        <v>123</v>
      </c>
      <c r="F1221" t="str">
        <f t="shared" si="437"/>
        <v>2h 3m</v>
      </c>
      <c r="G1221" t="str">
        <f t="shared" si="438"/>
        <v>Long Movie</v>
      </c>
      <c r="H1221">
        <v>563</v>
      </c>
      <c r="I1221" t="str">
        <f t="shared" si="439"/>
        <v>Very Low</v>
      </c>
      <c r="J1221">
        <v>8000</v>
      </c>
      <c r="K1221" t="str">
        <f t="shared" si="440"/>
        <v>Low</v>
      </c>
      <c r="L1221" t="s">
        <v>311</v>
      </c>
      <c r="M1221">
        <v>24000</v>
      </c>
      <c r="N1221" t="str">
        <f t="shared" si="441"/>
        <v>Medium</v>
      </c>
      <c r="O1221">
        <v>66808615</v>
      </c>
      <c r="P1221" t="str">
        <f t="shared" si="442"/>
        <v>Hit</v>
      </c>
      <c r="Q1221" t="s">
        <v>6358</v>
      </c>
      <c r="R1221" t="str">
        <f t="shared" si="443"/>
        <v>Adventure</v>
      </c>
      <c r="S1221">
        <f t="shared" si="444"/>
        <v>4</v>
      </c>
      <c r="T1221" t="s">
        <v>53</v>
      </c>
      <c r="U1221" t="s">
        <v>6359</v>
      </c>
      <c r="V1221">
        <v>87351</v>
      </c>
      <c r="W1221" t="str">
        <f t="shared" si="445"/>
        <v>Medium</v>
      </c>
      <c r="X1221">
        <v>43917</v>
      </c>
      <c r="Y1221" t="str">
        <f t="shared" si="446"/>
        <v>Medium</v>
      </c>
      <c r="Z1221" t="s">
        <v>1498</v>
      </c>
      <c r="AA1221">
        <v>0</v>
      </c>
      <c r="AB1221" t="str">
        <f t="shared" si="447"/>
        <v>Symbolic Poster</v>
      </c>
      <c r="AC1221" t="s">
        <v>6360</v>
      </c>
      <c r="AD1221" t="s">
        <v>6361</v>
      </c>
      <c r="AE1221">
        <v>344</v>
      </c>
      <c r="AF1221" t="str">
        <f t="shared" si="448"/>
        <v>Very Low</v>
      </c>
      <c r="AG1221" t="s">
        <v>9</v>
      </c>
      <c r="AH1221" t="s">
        <v>10</v>
      </c>
      <c r="AI1221" t="s">
        <v>556</v>
      </c>
      <c r="AJ1221" t="str">
        <f t="shared" si="449"/>
        <v>Adult</v>
      </c>
      <c r="AK1221">
        <v>34000000</v>
      </c>
      <c r="AL1221" t="str">
        <f t="shared" si="450"/>
        <v>Medium Budget</v>
      </c>
      <c r="AM1221">
        <v>2001</v>
      </c>
      <c r="AN1221">
        <f t="shared" si="451"/>
        <v>24</v>
      </c>
      <c r="AO1221" t="str">
        <f t="shared" si="452"/>
        <v>Old Classic</v>
      </c>
      <c r="AP1221">
        <v>11000</v>
      </c>
      <c r="AQ1221" t="str">
        <f t="shared" si="453"/>
        <v>Medium</v>
      </c>
      <c r="AR1221">
        <v>6.1</v>
      </c>
      <c r="AS1221" t="str">
        <f t="shared" si="454"/>
        <v>Average</v>
      </c>
      <c r="AT1221">
        <v>2.35</v>
      </c>
      <c r="AU1221" t="str">
        <f t="shared" si="455"/>
        <v>Cinematic Widescreen</v>
      </c>
      <c r="AV1221">
        <v>2000</v>
      </c>
      <c r="AW1221" t="str">
        <f t="shared" si="456"/>
        <v>Low</v>
      </c>
    </row>
    <row r="1222" spans="1:49" x14ac:dyDescent="0.3">
      <c r="A1222" t="s">
        <v>0</v>
      </c>
      <c r="B1222" t="s">
        <v>536</v>
      </c>
      <c r="C1222">
        <v>322</v>
      </c>
      <c r="D1222" t="str">
        <f t="shared" si="436"/>
        <v>Medium</v>
      </c>
      <c r="E1222">
        <v>137</v>
      </c>
      <c r="F1222" t="str">
        <f t="shared" si="437"/>
        <v>2h 17m</v>
      </c>
      <c r="G1222" t="str">
        <f t="shared" si="438"/>
        <v>Long Movie</v>
      </c>
      <c r="H1222">
        <v>11000</v>
      </c>
      <c r="I1222" t="str">
        <f t="shared" si="439"/>
        <v>Medium</v>
      </c>
      <c r="J1222">
        <v>465</v>
      </c>
      <c r="K1222" t="str">
        <f t="shared" si="440"/>
        <v>Very Low</v>
      </c>
      <c r="L1222" t="s">
        <v>3658</v>
      </c>
      <c r="M1222">
        <v>769</v>
      </c>
      <c r="N1222" t="str">
        <f t="shared" si="441"/>
        <v>Low</v>
      </c>
      <c r="O1222">
        <v>115603980</v>
      </c>
      <c r="P1222" t="str">
        <f t="shared" si="442"/>
        <v>Hit</v>
      </c>
      <c r="Q1222" t="s">
        <v>3659</v>
      </c>
      <c r="R1222" t="str">
        <f t="shared" si="443"/>
        <v>Biography</v>
      </c>
      <c r="S1222">
        <f t="shared" si="444"/>
        <v>4</v>
      </c>
      <c r="T1222" t="s">
        <v>3660</v>
      </c>
      <c r="U1222" t="s">
        <v>3661</v>
      </c>
      <c r="V1222">
        <v>103589</v>
      </c>
      <c r="W1222" t="str">
        <f t="shared" si="445"/>
        <v>Medium</v>
      </c>
      <c r="X1222">
        <v>2938</v>
      </c>
      <c r="Y1222" t="str">
        <f t="shared" si="446"/>
        <v>Low</v>
      </c>
      <c r="Z1222" t="s">
        <v>3662</v>
      </c>
      <c r="AA1222">
        <v>0</v>
      </c>
      <c r="AB1222" t="str">
        <f t="shared" si="447"/>
        <v>Symbolic Poster</v>
      </c>
      <c r="AC1222" t="s">
        <v>3663</v>
      </c>
      <c r="AD1222" t="s">
        <v>3664</v>
      </c>
      <c r="AE1222">
        <v>351</v>
      </c>
      <c r="AF1222" t="str">
        <f t="shared" si="448"/>
        <v>Very Low</v>
      </c>
      <c r="AG1222" t="s">
        <v>9</v>
      </c>
      <c r="AH1222" t="s">
        <v>10</v>
      </c>
      <c r="AI1222" t="s">
        <v>11</v>
      </c>
      <c r="AJ1222" t="str">
        <f t="shared" si="449"/>
        <v>Teen</v>
      </c>
      <c r="AK1222">
        <v>65000000</v>
      </c>
      <c r="AL1222" t="str">
        <f t="shared" si="450"/>
        <v>Medium Budget</v>
      </c>
      <c r="AM1222">
        <v>2014</v>
      </c>
      <c r="AN1222">
        <f t="shared" si="451"/>
        <v>11</v>
      </c>
      <c r="AO1222" t="str">
        <f t="shared" si="452"/>
        <v>Modern Classic</v>
      </c>
      <c r="AP1222">
        <v>698</v>
      </c>
      <c r="AQ1222" t="str">
        <f t="shared" si="453"/>
        <v>Very Low</v>
      </c>
      <c r="AR1222">
        <v>7.2</v>
      </c>
      <c r="AS1222" t="str">
        <f t="shared" si="454"/>
        <v>Good</v>
      </c>
      <c r="AT1222">
        <v>2.35</v>
      </c>
      <c r="AU1222" t="str">
        <f t="shared" si="455"/>
        <v>Cinematic Widescreen</v>
      </c>
      <c r="AV1222">
        <v>35000</v>
      </c>
      <c r="AW1222" t="str">
        <f t="shared" si="456"/>
        <v>Medium</v>
      </c>
    </row>
    <row r="1223" spans="1:49" x14ac:dyDescent="0.3">
      <c r="A1223" t="s">
        <v>0</v>
      </c>
      <c r="B1223" t="s">
        <v>6045</v>
      </c>
      <c r="C1223">
        <v>191</v>
      </c>
      <c r="D1223" t="str">
        <f t="shared" si="436"/>
        <v>Low</v>
      </c>
      <c r="E1223">
        <v>102</v>
      </c>
      <c r="F1223" t="str">
        <f t="shared" si="437"/>
        <v>1h 42m</v>
      </c>
      <c r="G1223" t="str">
        <f t="shared" si="438"/>
        <v>Standard Movie</v>
      </c>
      <c r="H1223">
        <v>23</v>
      </c>
      <c r="I1223" t="str">
        <f t="shared" si="439"/>
        <v>Very Low</v>
      </c>
      <c r="J1223">
        <v>651</v>
      </c>
      <c r="K1223" t="str">
        <f t="shared" si="440"/>
        <v>Very Low</v>
      </c>
      <c r="L1223" t="s">
        <v>2347</v>
      </c>
      <c r="M1223">
        <v>2000</v>
      </c>
      <c r="N1223" t="str">
        <f t="shared" si="441"/>
        <v>Low</v>
      </c>
      <c r="O1223">
        <v>64149837</v>
      </c>
      <c r="P1223" t="str">
        <f t="shared" si="442"/>
        <v>Hit</v>
      </c>
      <c r="Q1223" t="s">
        <v>6362</v>
      </c>
      <c r="R1223" t="str">
        <f t="shared" si="443"/>
        <v>Comedy</v>
      </c>
      <c r="S1223">
        <f t="shared" si="444"/>
        <v>5</v>
      </c>
      <c r="T1223" t="s">
        <v>6363</v>
      </c>
      <c r="U1223" t="s">
        <v>6364</v>
      </c>
      <c r="V1223">
        <v>146899</v>
      </c>
      <c r="W1223" t="str">
        <f t="shared" si="445"/>
        <v>Medium</v>
      </c>
      <c r="X1223">
        <v>7009</v>
      </c>
      <c r="Y1223" t="str">
        <f t="shared" si="446"/>
        <v>Low</v>
      </c>
      <c r="Z1223" t="s">
        <v>5014</v>
      </c>
      <c r="AA1223">
        <v>1</v>
      </c>
      <c r="AB1223" t="str">
        <f t="shared" si="447"/>
        <v>Solo Star Poster</v>
      </c>
      <c r="AC1223" t="s">
        <v>6365</v>
      </c>
      <c r="AD1223" t="s">
        <v>6366</v>
      </c>
      <c r="AE1223">
        <v>185</v>
      </c>
      <c r="AF1223" t="str">
        <f t="shared" si="448"/>
        <v>Very Low</v>
      </c>
      <c r="AG1223" t="s">
        <v>9</v>
      </c>
      <c r="AH1223" t="s">
        <v>10</v>
      </c>
      <c r="AI1223" t="s">
        <v>11</v>
      </c>
      <c r="AJ1223" t="str">
        <f t="shared" si="449"/>
        <v>Teen</v>
      </c>
      <c r="AK1223">
        <v>20000000</v>
      </c>
      <c r="AL1223" t="str">
        <f t="shared" si="450"/>
        <v>Low Budget</v>
      </c>
      <c r="AM1223">
        <v>2009</v>
      </c>
      <c r="AN1223">
        <f t="shared" si="451"/>
        <v>16</v>
      </c>
      <c r="AO1223" t="str">
        <f t="shared" si="452"/>
        <v>Old Classic</v>
      </c>
      <c r="AP1223">
        <v>2000</v>
      </c>
      <c r="AQ1223" t="str">
        <f t="shared" si="453"/>
        <v>Low</v>
      </c>
      <c r="AR1223">
        <v>6.4</v>
      </c>
      <c r="AS1223" t="str">
        <f t="shared" si="454"/>
        <v>Average</v>
      </c>
      <c r="AT1223">
        <v>2.35</v>
      </c>
      <c r="AU1223" t="str">
        <f t="shared" si="455"/>
        <v>Cinematic Widescreen</v>
      </c>
      <c r="AV1223">
        <v>0</v>
      </c>
      <c r="AW1223" t="str">
        <f t="shared" si="456"/>
        <v>Very Low</v>
      </c>
    </row>
    <row r="1224" spans="1:49" x14ac:dyDescent="0.3">
      <c r="A1224" t="s">
        <v>0</v>
      </c>
      <c r="B1224" t="s">
        <v>6367</v>
      </c>
      <c r="C1224">
        <v>191</v>
      </c>
      <c r="D1224" t="str">
        <f t="shared" si="436"/>
        <v>Low</v>
      </c>
      <c r="E1224">
        <v>109</v>
      </c>
      <c r="F1224" t="str">
        <f t="shared" si="437"/>
        <v>1h 49m</v>
      </c>
      <c r="G1224" t="str">
        <f t="shared" si="438"/>
        <v>Standard Movie</v>
      </c>
      <c r="H1224">
        <v>415</v>
      </c>
      <c r="I1224" t="str">
        <f t="shared" si="439"/>
        <v>Very Low</v>
      </c>
      <c r="J1224">
        <v>119</v>
      </c>
      <c r="K1224" t="str">
        <f t="shared" si="440"/>
        <v>Very Low</v>
      </c>
      <c r="L1224" t="s">
        <v>6368</v>
      </c>
      <c r="M1224">
        <v>982</v>
      </c>
      <c r="N1224" t="str">
        <f t="shared" si="441"/>
        <v>Low</v>
      </c>
      <c r="O1224">
        <v>83906114</v>
      </c>
      <c r="P1224" t="str">
        <f t="shared" si="442"/>
        <v>Hit</v>
      </c>
      <c r="Q1224" t="s">
        <v>1652</v>
      </c>
      <c r="R1224" t="str">
        <f t="shared" si="443"/>
        <v>Comedy</v>
      </c>
      <c r="S1224">
        <f t="shared" si="444"/>
        <v>2</v>
      </c>
      <c r="T1224" t="s">
        <v>1092</v>
      </c>
      <c r="U1224" t="s">
        <v>6369</v>
      </c>
      <c r="V1224">
        <v>104481</v>
      </c>
      <c r="W1224" t="str">
        <f t="shared" si="445"/>
        <v>Medium</v>
      </c>
      <c r="X1224">
        <v>2357</v>
      </c>
      <c r="Y1224" t="str">
        <f t="shared" si="446"/>
        <v>Low</v>
      </c>
      <c r="Z1224" t="s">
        <v>6370</v>
      </c>
      <c r="AA1224">
        <v>2</v>
      </c>
      <c r="AB1224" t="str">
        <f t="shared" si="447"/>
        <v>Duo/Trio Poster</v>
      </c>
      <c r="AC1224" t="s">
        <v>6371</v>
      </c>
      <c r="AD1224" t="s">
        <v>6372</v>
      </c>
      <c r="AE1224">
        <v>189</v>
      </c>
      <c r="AF1224" t="str">
        <f t="shared" si="448"/>
        <v>Very Low</v>
      </c>
      <c r="AG1224" t="s">
        <v>9</v>
      </c>
      <c r="AH1224" t="s">
        <v>10</v>
      </c>
      <c r="AI1224" t="s">
        <v>11</v>
      </c>
      <c r="AJ1224" t="str">
        <f t="shared" si="449"/>
        <v>Teen</v>
      </c>
      <c r="AK1224">
        <v>40000000</v>
      </c>
      <c r="AL1224" t="str">
        <f t="shared" si="450"/>
        <v>Medium Budget</v>
      </c>
      <c r="AM1224">
        <v>2014</v>
      </c>
      <c r="AN1224">
        <f t="shared" si="451"/>
        <v>11</v>
      </c>
      <c r="AO1224" t="str">
        <f t="shared" si="452"/>
        <v>Modern Classic</v>
      </c>
      <c r="AP1224">
        <v>971</v>
      </c>
      <c r="AQ1224" t="str">
        <f t="shared" si="453"/>
        <v>Very Low</v>
      </c>
      <c r="AR1224">
        <v>6</v>
      </c>
      <c r="AS1224" t="str">
        <f t="shared" si="454"/>
        <v>Average</v>
      </c>
      <c r="AT1224">
        <v>2.35</v>
      </c>
      <c r="AU1224" t="str">
        <f t="shared" si="455"/>
        <v>Cinematic Widescreen</v>
      </c>
      <c r="AV1224">
        <v>16000</v>
      </c>
      <c r="AW1224" t="str">
        <f t="shared" si="456"/>
        <v>Medium</v>
      </c>
    </row>
    <row r="1225" spans="1:49" x14ac:dyDescent="0.3">
      <c r="A1225" t="s">
        <v>0</v>
      </c>
      <c r="B1225" t="s">
        <v>5832</v>
      </c>
      <c r="C1225">
        <v>221</v>
      </c>
      <c r="D1225" t="str">
        <f t="shared" si="436"/>
        <v>Medium</v>
      </c>
      <c r="E1225">
        <v>82</v>
      </c>
      <c r="F1225" t="str">
        <f t="shared" si="437"/>
        <v>1h 22m</v>
      </c>
      <c r="G1225" t="str">
        <f t="shared" si="438"/>
        <v>Featurette</v>
      </c>
      <c r="H1225">
        <v>160</v>
      </c>
      <c r="I1225" t="str">
        <f t="shared" si="439"/>
        <v>Very Low</v>
      </c>
      <c r="J1225">
        <v>748</v>
      </c>
      <c r="K1225" t="str">
        <f t="shared" si="440"/>
        <v>Very Low</v>
      </c>
      <c r="L1225" t="s">
        <v>6373</v>
      </c>
      <c r="M1225">
        <v>164000</v>
      </c>
      <c r="N1225" t="str">
        <f t="shared" si="441"/>
        <v>High</v>
      </c>
      <c r="O1225">
        <v>66466372</v>
      </c>
      <c r="P1225" t="str">
        <f t="shared" si="442"/>
        <v>Hit</v>
      </c>
      <c r="Q1225" t="s">
        <v>6374</v>
      </c>
      <c r="R1225" t="str">
        <f t="shared" si="443"/>
        <v>Horror</v>
      </c>
      <c r="S1225">
        <f t="shared" si="444"/>
        <v>1</v>
      </c>
      <c r="T1225" t="s">
        <v>6375</v>
      </c>
      <c r="U1225" t="s">
        <v>6376</v>
      </c>
      <c r="V1225">
        <v>75345</v>
      </c>
      <c r="W1225" t="str">
        <f t="shared" si="445"/>
        <v>Medium</v>
      </c>
      <c r="X1225">
        <v>303717</v>
      </c>
      <c r="Y1225" t="str">
        <f t="shared" si="446"/>
        <v>Very High</v>
      </c>
      <c r="Z1225" t="s">
        <v>6377</v>
      </c>
      <c r="AA1225">
        <v>0</v>
      </c>
      <c r="AB1225" t="str">
        <f t="shared" si="447"/>
        <v>Symbolic Poster</v>
      </c>
      <c r="AC1225" t="s">
        <v>6378</v>
      </c>
      <c r="AD1225" t="s">
        <v>6379</v>
      </c>
      <c r="AE1225">
        <v>290</v>
      </c>
      <c r="AF1225" t="str">
        <f t="shared" si="448"/>
        <v>Very Low</v>
      </c>
      <c r="AG1225" t="s">
        <v>9</v>
      </c>
      <c r="AH1225" t="s">
        <v>10</v>
      </c>
      <c r="AI1225" t="s">
        <v>556</v>
      </c>
      <c r="AJ1225" t="str">
        <f t="shared" si="449"/>
        <v>Adult</v>
      </c>
      <c r="AK1225">
        <v>40000000</v>
      </c>
      <c r="AL1225" t="str">
        <f t="shared" si="450"/>
        <v>Medium Budget</v>
      </c>
      <c r="AM1225">
        <v>2009</v>
      </c>
      <c r="AN1225">
        <f t="shared" si="451"/>
        <v>16</v>
      </c>
      <c r="AO1225" t="str">
        <f t="shared" si="452"/>
        <v>Old Classic</v>
      </c>
      <c r="AP1225">
        <v>137000</v>
      </c>
      <c r="AQ1225" t="str">
        <f t="shared" si="453"/>
        <v>High</v>
      </c>
      <c r="AR1225">
        <v>5.2</v>
      </c>
      <c r="AS1225" t="str">
        <f t="shared" si="454"/>
        <v>Below Average</v>
      </c>
      <c r="AT1225">
        <v>2.35</v>
      </c>
      <c r="AU1225" t="str">
        <f t="shared" si="455"/>
        <v>Cinematic Widescreen</v>
      </c>
      <c r="AV1225">
        <v>0</v>
      </c>
      <c r="AW1225" t="str">
        <f t="shared" si="456"/>
        <v>Very Low</v>
      </c>
    </row>
    <row r="1226" spans="1:49" x14ac:dyDescent="0.3">
      <c r="A1226" t="s">
        <v>0</v>
      </c>
      <c r="B1226" t="s">
        <v>360</v>
      </c>
      <c r="C1226">
        <v>459</v>
      </c>
      <c r="D1226" t="str">
        <f t="shared" si="436"/>
        <v>Medium</v>
      </c>
      <c r="E1226">
        <v>142</v>
      </c>
      <c r="F1226" t="str">
        <f t="shared" si="437"/>
        <v>2h 22m</v>
      </c>
      <c r="G1226" t="str">
        <f t="shared" si="438"/>
        <v>Long Movie</v>
      </c>
      <c r="H1226">
        <v>14000</v>
      </c>
      <c r="I1226" t="str">
        <f t="shared" si="439"/>
        <v>Medium</v>
      </c>
      <c r="J1226">
        <v>423</v>
      </c>
      <c r="K1226" t="str">
        <f t="shared" si="440"/>
        <v>Very Low</v>
      </c>
      <c r="L1226" t="s">
        <v>1099</v>
      </c>
      <c r="M1226">
        <v>15000</v>
      </c>
      <c r="N1226" t="str">
        <f t="shared" si="441"/>
        <v>Medium</v>
      </c>
      <c r="O1226">
        <v>72306065</v>
      </c>
      <c r="P1226" t="str">
        <f t="shared" si="442"/>
        <v>Hit</v>
      </c>
      <c r="Q1226" t="s">
        <v>2790</v>
      </c>
      <c r="R1226" t="str">
        <f t="shared" si="443"/>
        <v>Drama</v>
      </c>
      <c r="S1226">
        <f t="shared" si="444"/>
        <v>3</v>
      </c>
      <c r="T1226" t="s">
        <v>293</v>
      </c>
      <c r="U1226" t="s">
        <v>6380</v>
      </c>
      <c r="V1226">
        <v>178118</v>
      </c>
      <c r="W1226" t="str">
        <f t="shared" si="445"/>
        <v>Medium</v>
      </c>
      <c r="X1226">
        <v>16944</v>
      </c>
      <c r="Y1226" t="str">
        <f t="shared" si="446"/>
        <v>Medium</v>
      </c>
      <c r="Z1226" t="s">
        <v>5655</v>
      </c>
      <c r="AA1226">
        <v>0</v>
      </c>
      <c r="AB1226" t="str">
        <f t="shared" si="447"/>
        <v>Symbolic Poster</v>
      </c>
      <c r="AC1226" t="s">
        <v>6381</v>
      </c>
      <c r="AD1226" t="s">
        <v>6382</v>
      </c>
      <c r="AE1226">
        <v>355</v>
      </c>
      <c r="AF1226" t="str">
        <f t="shared" si="448"/>
        <v>Very Low</v>
      </c>
      <c r="AG1226" t="s">
        <v>9</v>
      </c>
      <c r="AH1226" t="s">
        <v>10</v>
      </c>
      <c r="AI1226" t="s">
        <v>11</v>
      </c>
      <c r="AJ1226" t="str">
        <f t="shared" si="449"/>
        <v>Teen</v>
      </c>
      <c r="AK1226">
        <v>40000000</v>
      </c>
      <c r="AL1226" t="str">
        <f t="shared" si="450"/>
        <v>Medium Budget</v>
      </c>
      <c r="AM1226">
        <v>2015</v>
      </c>
      <c r="AN1226">
        <f t="shared" si="451"/>
        <v>10</v>
      </c>
      <c r="AO1226" t="str">
        <f t="shared" si="452"/>
        <v>Modern Classic</v>
      </c>
      <c r="AP1226">
        <v>535</v>
      </c>
      <c r="AQ1226" t="str">
        <f t="shared" si="453"/>
        <v>Very Low</v>
      </c>
      <c r="AR1226">
        <v>7.6</v>
      </c>
      <c r="AS1226" t="str">
        <f t="shared" si="454"/>
        <v>Good</v>
      </c>
      <c r="AT1226">
        <v>2.35</v>
      </c>
      <c r="AU1226" t="str">
        <f t="shared" si="455"/>
        <v>Cinematic Widescreen</v>
      </c>
      <c r="AV1226">
        <v>55000</v>
      </c>
      <c r="AW1226" t="str">
        <f t="shared" si="456"/>
        <v>High</v>
      </c>
    </row>
    <row r="1227" spans="1:49" x14ac:dyDescent="0.3">
      <c r="A1227" t="s">
        <v>0</v>
      </c>
      <c r="B1227" t="s">
        <v>2019</v>
      </c>
      <c r="C1227">
        <v>131</v>
      </c>
      <c r="D1227" t="str">
        <f t="shared" si="436"/>
        <v>Low</v>
      </c>
      <c r="E1227">
        <v>106</v>
      </c>
      <c r="F1227" t="str">
        <f t="shared" si="437"/>
        <v>1h 46m</v>
      </c>
      <c r="G1227" t="str">
        <f t="shared" si="438"/>
        <v>Standard Movie</v>
      </c>
      <c r="H1227">
        <v>212</v>
      </c>
      <c r="I1227" t="str">
        <f t="shared" si="439"/>
        <v>Very Low</v>
      </c>
      <c r="J1227">
        <v>389</v>
      </c>
      <c r="K1227" t="str">
        <f t="shared" si="440"/>
        <v>Very Low</v>
      </c>
      <c r="L1227" t="s">
        <v>3859</v>
      </c>
      <c r="M1227">
        <v>578</v>
      </c>
      <c r="N1227" t="str">
        <f t="shared" si="441"/>
        <v>Low</v>
      </c>
      <c r="O1227">
        <v>59068786</v>
      </c>
      <c r="P1227" t="str">
        <f t="shared" si="442"/>
        <v>Hit</v>
      </c>
      <c r="Q1227" t="s">
        <v>1881</v>
      </c>
      <c r="R1227" t="str">
        <f t="shared" si="443"/>
        <v>Action</v>
      </c>
      <c r="S1227">
        <f t="shared" si="444"/>
        <v>4</v>
      </c>
      <c r="T1227" t="s">
        <v>6383</v>
      </c>
      <c r="U1227" t="s">
        <v>6384</v>
      </c>
      <c r="V1227">
        <v>86902</v>
      </c>
      <c r="W1227" t="str">
        <f t="shared" si="445"/>
        <v>Medium</v>
      </c>
      <c r="X1227">
        <v>2544</v>
      </c>
      <c r="Y1227" t="str">
        <f t="shared" si="446"/>
        <v>Low</v>
      </c>
      <c r="Z1227" t="s">
        <v>6385</v>
      </c>
      <c r="AA1227">
        <v>2</v>
      </c>
      <c r="AB1227" t="str">
        <f t="shared" si="447"/>
        <v>Duo/Trio Poster</v>
      </c>
      <c r="AC1227" t="s">
        <v>6386</v>
      </c>
      <c r="AD1227" t="s">
        <v>6387</v>
      </c>
      <c r="AE1227">
        <v>411</v>
      </c>
      <c r="AF1227" t="str">
        <f t="shared" si="448"/>
        <v>Very Low</v>
      </c>
      <c r="AG1227" t="s">
        <v>9</v>
      </c>
      <c r="AH1227" t="s">
        <v>10</v>
      </c>
      <c r="AI1227" t="s">
        <v>11</v>
      </c>
      <c r="AJ1227" t="str">
        <f t="shared" si="449"/>
        <v>Teen</v>
      </c>
      <c r="AK1227">
        <v>40000000</v>
      </c>
      <c r="AL1227" t="str">
        <f t="shared" si="450"/>
        <v>Medium Budget</v>
      </c>
      <c r="AM1227">
        <v>2001</v>
      </c>
      <c r="AN1227">
        <f t="shared" si="451"/>
        <v>24</v>
      </c>
      <c r="AO1227" t="str">
        <f t="shared" si="452"/>
        <v>Old Classic</v>
      </c>
      <c r="AP1227">
        <v>563</v>
      </c>
      <c r="AQ1227" t="str">
        <f t="shared" si="453"/>
        <v>Very Low</v>
      </c>
      <c r="AR1227">
        <v>6.4</v>
      </c>
      <c r="AS1227" t="str">
        <f t="shared" si="454"/>
        <v>Average</v>
      </c>
      <c r="AT1227">
        <v>2.35</v>
      </c>
      <c r="AU1227" t="str">
        <f t="shared" si="455"/>
        <v>Cinematic Widescreen</v>
      </c>
      <c r="AV1227">
        <v>0</v>
      </c>
      <c r="AW1227" t="str">
        <f t="shared" si="456"/>
        <v>Very Low</v>
      </c>
    </row>
    <row r="1228" spans="1:49" x14ac:dyDescent="0.3">
      <c r="A1228" t="s">
        <v>0</v>
      </c>
      <c r="B1228" t="s">
        <v>6388</v>
      </c>
      <c r="C1228">
        <v>222</v>
      </c>
      <c r="D1228" t="str">
        <f t="shared" si="436"/>
        <v>Medium</v>
      </c>
      <c r="E1228">
        <v>114</v>
      </c>
      <c r="F1228" t="str">
        <f t="shared" si="437"/>
        <v>1h 54m</v>
      </c>
      <c r="G1228" t="str">
        <f t="shared" si="438"/>
        <v>Standard Movie</v>
      </c>
      <c r="H1228">
        <v>89</v>
      </c>
      <c r="I1228" t="str">
        <f t="shared" si="439"/>
        <v>Very Low</v>
      </c>
      <c r="J1228">
        <v>177</v>
      </c>
      <c r="K1228" t="str">
        <f t="shared" si="440"/>
        <v>Very Low</v>
      </c>
      <c r="L1228" t="s">
        <v>6389</v>
      </c>
      <c r="M1228">
        <v>836</v>
      </c>
      <c r="N1228" t="str">
        <f t="shared" si="441"/>
        <v>Low</v>
      </c>
      <c r="O1228">
        <v>60923325</v>
      </c>
      <c r="P1228" t="str">
        <f t="shared" si="442"/>
        <v>Hit</v>
      </c>
      <c r="Q1228" t="s">
        <v>6390</v>
      </c>
      <c r="R1228" t="str">
        <f t="shared" si="443"/>
        <v>Comedy</v>
      </c>
      <c r="S1228">
        <f t="shared" si="444"/>
        <v>2</v>
      </c>
      <c r="T1228" t="s">
        <v>6391</v>
      </c>
      <c r="U1228" t="s">
        <v>6392</v>
      </c>
      <c r="V1228">
        <v>147317</v>
      </c>
      <c r="W1228" t="str">
        <f t="shared" si="445"/>
        <v>Medium</v>
      </c>
      <c r="X1228">
        <v>2091</v>
      </c>
      <c r="Y1228" t="str">
        <f t="shared" si="446"/>
        <v>Low</v>
      </c>
      <c r="Z1228" t="s">
        <v>6393</v>
      </c>
      <c r="AA1228">
        <v>2</v>
      </c>
      <c r="AB1228" t="str">
        <f t="shared" si="447"/>
        <v>Duo/Trio Poster</v>
      </c>
      <c r="AC1228" t="s">
        <v>6394</v>
      </c>
      <c r="AD1228" t="s">
        <v>6395</v>
      </c>
      <c r="AE1228">
        <v>197</v>
      </c>
      <c r="AF1228" t="str">
        <f t="shared" si="448"/>
        <v>Very Low</v>
      </c>
      <c r="AG1228" t="s">
        <v>9</v>
      </c>
      <c r="AH1228" t="s">
        <v>10</v>
      </c>
      <c r="AI1228" t="s">
        <v>556</v>
      </c>
      <c r="AJ1228" t="str">
        <f t="shared" si="449"/>
        <v>Adult</v>
      </c>
      <c r="AK1228">
        <f>AK1227</f>
        <v>40000000</v>
      </c>
      <c r="AL1228" t="str">
        <f t="shared" si="450"/>
        <v>Medium Budget</v>
      </c>
      <c r="AM1228">
        <v>2010</v>
      </c>
      <c r="AN1228">
        <f t="shared" si="451"/>
        <v>15</v>
      </c>
      <c r="AO1228" t="str">
        <f t="shared" si="452"/>
        <v>Modern Classic</v>
      </c>
      <c r="AP1228">
        <v>719</v>
      </c>
      <c r="AQ1228" t="str">
        <f t="shared" si="453"/>
        <v>Very Low</v>
      </c>
      <c r="AR1228">
        <v>6.4</v>
      </c>
      <c r="AS1228" t="str">
        <f t="shared" si="454"/>
        <v>Average</v>
      </c>
      <c r="AT1228">
        <v>1.85</v>
      </c>
      <c r="AU1228" t="str">
        <f t="shared" si="455"/>
        <v>HDTV / Widescreen</v>
      </c>
      <c r="AV1228">
        <v>12000</v>
      </c>
      <c r="AW1228" t="str">
        <f t="shared" si="456"/>
        <v>Medium</v>
      </c>
    </row>
    <row r="1229" spans="1:49" x14ac:dyDescent="0.3">
      <c r="A1229" t="s">
        <v>0</v>
      </c>
      <c r="B1229" t="s">
        <v>1650</v>
      </c>
      <c r="C1229">
        <v>118</v>
      </c>
      <c r="D1229" t="str">
        <f t="shared" si="436"/>
        <v>Low</v>
      </c>
      <c r="E1229">
        <v>106</v>
      </c>
      <c r="F1229" t="str">
        <f t="shared" si="437"/>
        <v>1h 46m</v>
      </c>
      <c r="G1229" t="str">
        <f t="shared" si="438"/>
        <v>Standard Movie</v>
      </c>
      <c r="H1229">
        <v>23</v>
      </c>
      <c r="I1229" t="str">
        <f t="shared" si="439"/>
        <v>Very Low</v>
      </c>
      <c r="J1229">
        <v>418</v>
      </c>
      <c r="K1229" t="str">
        <f t="shared" si="440"/>
        <v>Very Low</v>
      </c>
      <c r="L1229" t="s">
        <v>6396</v>
      </c>
      <c r="M1229">
        <v>1000</v>
      </c>
      <c r="N1229" t="str">
        <f t="shared" si="441"/>
        <v>Low</v>
      </c>
      <c r="O1229">
        <v>57887882</v>
      </c>
      <c r="P1229" t="str">
        <f t="shared" si="442"/>
        <v>Hit</v>
      </c>
      <c r="Q1229" t="s">
        <v>1386</v>
      </c>
      <c r="R1229" t="str">
        <f t="shared" si="443"/>
        <v>Comedy</v>
      </c>
      <c r="S1229">
        <f t="shared" si="444"/>
        <v>3</v>
      </c>
      <c r="T1229" t="s">
        <v>1154</v>
      </c>
      <c r="U1229" t="s">
        <v>6397</v>
      </c>
      <c r="V1229">
        <v>35508</v>
      </c>
      <c r="W1229" t="str">
        <f t="shared" si="445"/>
        <v>Low</v>
      </c>
      <c r="X1229">
        <v>2325</v>
      </c>
      <c r="Y1229" t="str">
        <f t="shared" si="446"/>
        <v>Low</v>
      </c>
      <c r="Z1229" t="s">
        <v>675</v>
      </c>
      <c r="AA1229">
        <v>2</v>
      </c>
      <c r="AB1229" t="str">
        <f t="shared" si="447"/>
        <v>Duo/Trio Poster</v>
      </c>
      <c r="AC1229" t="s">
        <v>6398</v>
      </c>
      <c r="AD1229" t="s">
        <v>6399</v>
      </c>
      <c r="AE1229">
        <v>211</v>
      </c>
      <c r="AF1229" t="str">
        <f t="shared" si="448"/>
        <v>Very Low</v>
      </c>
      <c r="AG1229" t="s">
        <v>9</v>
      </c>
      <c r="AH1229" t="s">
        <v>10</v>
      </c>
      <c r="AI1229" t="s">
        <v>11</v>
      </c>
      <c r="AJ1229" t="str">
        <f t="shared" si="449"/>
        <v>Teen</v>
      </c>
      <c r="AK1229">
        <v>50000000</v>
      </c>
      <c r="AL1229" t="str">
        <f t="shared" si="450"/>
        <v>Medium Budget</v>
      </c>
      <c r="AM1229">
        <v>2004</v>
      </c>
      <c r="AN1229">
        <f t="shared" si="451"/>
        <v>21</v>
      </c>
      <c r="AO1229" t="str">
        <f t="shared" si="452"/>
        <v>Old Classic</v>
      </c>
      <c r="AP1229">
        <v>593</v>
      </c>
      <c r="AQ1229" t="str">
        <f t="shared" si="453"/>
        <v>Very Low</v>
      </c>
      <c r="AR1229">
        <v>6.1</v>
      </c>
      <c r="AS1229" t="str">
        <f t="shared" si="454"/>
        <v>Average</v>
      </c>
      <c r="AT1229">
        <v>1.85</v>
      </c>
      <c r="AU1229" t="str">
        <f t="shared" si="455"/>
        <v>HDTV / Widescreen</v>
      </c>
      <c r="AV1229">
        <v>0</v>
      </c>
      <c r="AW1229" t="str">
        <f t="shared" si="456"/>
        <v>Very Low</v>
      </c>
    </row>
    <row r="1230" spans="1:49" x14ac:dyDescent="0.3">
      <c r="A1230" t="s">
        <v>0</v>
      </c>
      <c r="B1230" t="s">
        <v>2814</v>
      </c>
      <c r="C1230">
        <v>100</v>
      </c>
      <c r="D1230" t="str">
        <f t="shared" si="436"/>
        <v>Low</v>
      </c>
      <c r="E1230">
        <v>108</v>
      </c>
      <c r="F1230" t="str">
        <f t="shared" si="437"/>
        <v>1h 48m</v>
      </c>
      <c r="G1230" t="str">
        <f t="shared" si="438"/>
        <v>Standard Movie</v>
      </c>
      <c r="H1230">
        <v>287</v>
      </c>
      <c r="I1230" t="str">
        <f t="shared" si="439"/>
        <v>Very Low</v>
      </c>
      <c r="J1230">
        <v>823</v>
      </c>
      <c r="K1230" t="str">
        <f t="shared" si="440"/>
        <v>Very Low</v>
      </c>
      <c r="L1230" t="s">
        <v>2078</v>
      </c>
      <c r="M1230">
        <v>4000</v>
      </c>
      <c r="N1230" t="str">
        <f t="shared" si="441"/>
        <v>Low</v>
      </c>
      <c r="O1230">
        <v>53955614</v>
      </c>
      <c r="P1230" t="str">
        <f t="shared" si="442"/>
        <v>Hit</v>
      </c>
      <c r="Q1230" t="s">
        <v>3007</v>
      </c>
      <c r="R1230" t="str">
        <f t="shared" si="443"/>
        <v>Action</v>
      </c>
      <c r="S1230">
        <f t="shared" si="444"/>
        <v>5</v>
      </c>
      <c r="T1230" t="s">
        <v>55</v>
      </c>
      <c r="U1230" t="s">
        <v>6400</v>
      </c>
      <c r="V1230">
        <v>77415</v>
      </c>
      <c r="W1230" t="str">
        <f t="shared" si="445"/>
        <v>Medium</v>
      </c>
      <c r="X1230">
        <v>8610</v>
      </c>
      <c r="Y1230" t="str">
        <f t="shared" si="446"/>
        <v>Low</v>
      </c>
      <c r="Z1230" t="s">
        <v>5222</v>
      </c>
      <c r="AA1230">
        <v>0</v>
      </c>
      <c r="AB1230" t="str">
        <f t="shared" si="447"/>
        <v>Symbolic Poster</v>
      </c>
      <c r="AC1230" t="s">
        <v>6401</v>
      </c>
      <c r="AD1230" t="s">
        <v>6402</v>
      </c>
      <c r="AE1230">
        <v>139</v>
      </c>
      <c r="AF1230" t="str">
        <f t="shared" si="448"/>
        <v>Very Low</v>
      </c>
      <c r="AG1230" t="s">
        <v>9</v>
      </c>
      <c r="AH1230" t="s">
        <v>10</v>
      </c>
      <c r="AI1230" t="s">
        <v>11</v>
      </c>
      <c r="AJ1230" t="str">
        <f t="shared" si="449"/>
        <v>Teen</v>
      </c>
      <c r="AK1230">
        <v>40000000</v>
      </c>
      <c r="AL1230" t="str">
        <f t="shared" si="450"/>
        <v>Medium Budget</v>
      </c>
      <c r="AM1230">
        <v>1998</v>
      </c>
      <c r="AN1230">
        <f t="shared" si="451"/>
        <v>27</v>
      </c>
      <c r="AO1230" t="str">
        <f t="shared" si="452"/>
        <v>Old Classic</v>
      </c>
      <c r="AP1230">
        <v>835</v>
      </c>
      <c r="AQ1230" t="str">
        <f t="shared" si="453"/>
        <v>Very Low</v>
      </c>
      <c r="AR1230">
        <v>6.1</v>
      </c>
      <c r="AS1230" t="str">
        <f t="shared" si="454"/>
        <v>Average</v>
      </c>
      <c r="AT1230">
        <v>2.35</v>
      </c>
      <c r="AU1230" t="str">
        <f t="shared" si="455"/>
        <v>Cinematic Widescreen</v>
      </c>
      <c r="AV1230">
        <v>0</v>
      </c>
      <c r="AW1230" t="str">
        <f t="shared" si="456"/>
        <v>Very Low</v>
      </c>
    </row>
    <row r="1231" spans="1:49" x14ac:dyDescent="0.3">
      <c r="A1231" t="s">
        <v>0</v>
      </c>
      <c r="B1231" t="s">
        <v>6403</v>
      </c>
      <c r="C1231">
        <v>70</v>
      </c>
      <c r="D1231" t="str">
        <f t="shared" si="436"/>
        <v>Low</v>
      </c>
      <c r="E1231">
        <v>98</v>
      </c>
      <c r="F1231" t="str">
        <f t="shared" si="437"/>
        <v>1h 38m</v>
      </c>
      <c r="G1231" t="str">
        <f t="shared" si="438"/>
        <v>Standard Movie</v>
      </c>
      <c r="H1231">
        <v>20</v>
      </c>
      <c r="I1231" t="str">
        <f t="shared" si="439"/>
        <v>Very Low</v>
      </c>
      <c r="J1231">
        <v>968</v>
      </c>
      <c r="K1231" t="str">
        <f t="shared" si="440"/>
        <v>Very Low</v>
      </c>
      <c r="L1231" t="s">
        <v>1957</v>
      </c>
      <c r="M1231">
        <v>2000</v>
      </c>
      <c r="N1231" t="str">
        <f t="shared" si="441"/>
        <v>Low</v>
      </c>
      <c r="O1231">
        <v>54967359</v>
      </c>
      <c r="P1231" t="str">
        <f t="shared" si="442"/>
        <v>Hit</v>
      </c>
      <c r="Q1231" t="s">
        <v>5736</v>
      </c>
      <c r="R1231" t="str">
        <f t="shared" si="443"/>
        <v>Action</v>
      </c>
      <c r="S1231">
        <f t="shared" si="444"/>
        <v>2</v>
      </c>
      <c r="T1231" t="s">
        <v>6404</v>
      </c>
      <c r="U1231" t="s">
        <v>6405</v>
      </c>
      <c r="V1231">
        <v>52805</v>
      </c>
      <c r="W1231" t="str">
        <f t="shared" si="445"/>
        <v>Medium</v>
      </c>
      <c r="X1231">
        <v>7039</v>
      </c>
      <c r="Y1231" t="str">
        <f t="shared" si="446"/>
        <v>Low</v>
      </c>
      <c r="Z1231" t="s">
        <v>3623</v>
      </c>
      <c r="AA1231">
        <v>0</v>
      </c>
      <c r="AB1231" t="str">
        <f t="shared" si="447"/>
        <v>Symbolic Poster</v>
      </c>
      <c r="AC1231" t="s">
        <v>6406</v>
      </c>
      <c r="AD1231" t="s">
        <v>6407</v>
      </c>
      <c r="AE1231">
        <v>209</v>
      </c>
      <c r="AF1231" t="str">
        <f t="shared" si="448"/>
        <v>Very Low</v>
      </c>
      <c r="AG1231" t="s">
        <v>9</v>
      </c>
      <c r="AH1231" t="s">
        <v>10</v>
      </c>
      <c r="AI1231" t="s">
        <v>556</v>
      </c>
      <c r="AJ1231" t="str">
        <f t="shared" si="449"/>
        <v>Adult</v>
      </c>
      <c r="AK1231">
        <v>40000000</v>
      </c>
      <c r="AL1231" t="str">
        <f t="shared" si="450"/>
        <v>Medium Budget</v>
      </c>
      <c r="AM1231">
        <v>1997</v>
      </c>
      <c r="AN1231">
        <f t="shared" si="451"/>
        <v>28</v>
      </c>
      <c r="AO1231" t="str">
        <f t="shared" si="452"/>
        <v>Old Classic</v>
      </c>
      <c r="AP1231">
        <v>2000</v>
      </c>
      <c r="AQ1231" t="str">
        <f t="shared" si="453"/>
        <v>Low</v>
      </c>
      <c r="AR1231">
        <v>5.2</v>
      </c>
      <c r="AS1231" t="str">
        <f t="shared" si="454"/>
        <v>Below Average</v>
      </c>
      <c r="AT1231">
        <v>1.85</v>
      </c>
      <c r="AU1231" t="str">
        <f t="shared" si="455"/>
        <v>HDTV / Widescreen</v>
      </c>
      <c r="AV1231">
        <v>0</v>
      </c>
      <c r="AW1231" t="str">
        <f t="shared" si="456"/>
        <v>Very Low</v>
      </c>
    </row>
    <row r="1232" spans="1:49" x14ac:dyDescent="0.3">
      <c r="A1232" t="s">
        <v>0</v>
      </c>
      <c r="B1232" t="s">
        <v>499</v>
      </c>
      <c r="C1232">
        <v>138</v>
      </c>
      <c r="D1232" t="str">
        <f t="shared" si="436"/>
        <v>Low</v>
      </c>
      <c r="E1232">
        <v>131</v>
      </c>
      <c r="F1232" t="str">
        <f t="shared" si="437"/>
        <v>2h 11m</v>
      </c>
      <c r="G1232" t="str">
        <f t="shared" si="438"/>
        <v>Long Movie</v>
      </c>
      <c r="H1232">
        <v>58</v>
      </c>
      <c r="I1232" t="str">
        <f t="shared" si="439"/>
        <v>Very Low</v>
      </c>
      <c r="J1232">
        <v>720</v>
      </c>
      <c r="K1232" t="str">
        <f t="shared" si="440"/>
        <v>Very Low</v>
      </c>
      <c r="L1232" t="s">
        <v>274</v>
      </c>
      <c r="M1232">
        <v>15000</v>
      </c>
      <c r="N1232" t="str">
        <f t="shared" si="441"/>
        <v>Medium</v>
      </c>
      <c r="O1232">
        <v>54228104</v>
      </c>
      <c r="P1232" t="str">
        <f t="shared" si="442"/>
        <v>Hit</v>
      </c>
      <c r="Q1232" t="s">
        <v>6408</v>
      </c>
      <c r="R1232" t="str">
        <f t="shared" si="443"/>
        <v>Action</v>
      </c>
      <c r="S1232">
        <f t="shared" si="444"/>
        <v>5</v>
      </c>
      <c r="T1232" t="s">
        <v>84</v>
      </c>
      <c r="U1232" t="s">
        <v>6409</v>
      </c>
      <c r="V1232">
        <v>104991</v>
      </c>
      <c r="W1232" t="str">
        <f t="shared" si="445"/>
        <v>Medium</v>
      </c>
      <c r="X1232">
        <v>17152</v>
      </c>
      <c r="Y1232" t="str">
        <f t="shared" si="446"/>
        <v>Medium</v>
      </c>
      <c r="Z1232" t="s">
        <v>1841</v>
      </c>
      <c r="AA1232">
        <v>1</v>
      </c>
      <c r="AB1232" t="str">
        <f t="shared" si="447"/>
        <v>Solo Star Poster</v>
      </c>
      <c r="AC1232" t="s">
        <v>6410</v>
      </c>
      <c r="AD1232" t="s">
        <v>6411</v>
      </c>
      <c r="AE1232">
        <v>544</v>
      </c>
      <c r="AF1232" t="str">
        <f t="shared" si="448"/>
        <v>Low</v>
      </c>
      <c r="AG1232" t="s">
        <v>9</v>
      </c>
      <c r="AH1232" t="s">
        <v>28</v>
      </c>
      <c r="AI1232" t="s">
        <v>11</v>
      </c>
      <c r="AJ1232" t="str">
        <f t="shared" si="449"/>
        <v>Teen</v>
      </c>
      <c r="AK1232">
        <v>35000000</v>
      </c>
      <c r="AL1232" t="str">
        <f t="shared" si="450"/>
        <v>Medium Budget</v>
      </c>
      <c r="AM1232">
        <v>2002</v>
      </c>
      <c r="AN1232">
        <f t="shared" si="451"/>
        <v>23</v>
      </c>
      <c r="AO1232" t="str">
        <f t="shared" si="452"/>
        <v>Old Classic</v>
      </c>
      <c r="AP1232">
        <v>1000</v>
      </c>
      <c r="AQ1232" t="str">
        <f t="shared" si="453"/>
        <v>Very Low</v>
      </c>
      <c r="AR1232">
        <v>7.7</v>
      </c>
      <c r="AS1232" t="str">
        <f t="shared" si="454"/>
        <v>Good</v>
      </c>
      <c r="AT1232">
        <v>1.85</v>
      </c>
      <c r="AU1232" t="str">
        <f t="shared" si="455"/>
        <v>HDTV / Widescreen</v>
      </c>
      <c r="AV1232">
        <v>0</v>
      </c>
      <c r="AW1232" t="str">
        <f t="shared" si="456"/>
        <v>Very Low</v>
      </c>
    </row>
    <row r="1233" spans="1:49" x14ac:dyDescent="0.3">
      <c r="A1233" t="s">
        <v>0</v>
      </c>
      <c r="B1233" t="s">
        <v>5654</v>
      </c>
      <c r="C1233">
        <v>274</v>
      </c>
      <c r="D1233" t="str">
        <f t="shared" si="436"/>
        <v>Medium</v>
      </c>
      <c r="E1233">
        <v>118</v>
      </c>
      <c r="F1233" t="str">
        <f t="shared" si="437"/>
        <v>1h 58m</v>
      </c>
      <c r="G1233" t="str">
        <f t="shared" si="438"/>
        <v>Standard Movie</v>
      </c>
      <c r="H1233">
        <v>65</v>
      </c>
      <c r="I1233" t="str">
        <f t="shared" si="439"/>
        <v>Very Low</v>
      </c>
      <c r="J1233">
        <v>638</v>
      </c>
      <c r="K1233" t="str">
        <f t="shared" si="440"/>
        <v>Very Low</v>
      </c>
      <c r="L1233" t="s">
        <v>6412</v>
      </c>
      <c r="M1233">
        <v>11000</v>
      </c>
      <c r="N1233" t="str">
        <f t="shared" si="441"/>
        <v>Medium</v>
      </c>
      <c r="O1233">
        <v>57981889</v>
      </c>
      <c r="P1233" t="str">
        <f t="shared" si="442"/>
        <v>Hit</v>
      </c>
      <c r="Q1233" t="s">
        <v>2096</v>
      </c>
      <c r="R1233" t="str">
        <f t="shared" si="443"/>
        <v>Crime</v>
      </c>
      <c r="S1233">
        <f t="shared" si="444"/>
        <v>3</v>
      </c>
      <c r="T1233" t="s">
        <v>631</v>
      </c>
      <c r="U1233" t="s">
        <v>6413</v>
      </c>
      <c r="V1233">
        <v>173848</v>
      </c>
      <c r="W1233" t="str">
        <f t="shared" si="445"/>
        <v>Medium</v>
      </c>
      <c r="X1233">
        <v>13943</v>
      </c>
      <c r="Y1233" t="str">
        <f t="shared" si="446"/>
        <v>Medium</v>
      </c>
      <c r="Z1233" t="s">
        <v>3194</v>
      </c>
      <c r="AA1233">
        <v>1</v>
      </c>
      <c r="AB1233" t="str">
        <f t="shared" si="447"/>
        <v>Solo Star Poster</v>
      </c>
      <c r="AC1233" t="s">
        <v>6414</v>
      </c>
      <c r="AD1233" t="s">
        <v>6415</v>
      </c>
      <c r="AE1233">
        <v>203</v>
      </c>
      <c r="AF1233" t="str">
        <f t="shared" si="448"/>
        <v>Very Low</v>
      </c>
      <c r="AG1233" t="s">
        <v>9</v>
      </c>
      <c r="AH1233" t="s">
        <v>10</v>
      </c>
      <c r="AI1233" t="s">
        <v>556</v>
      </c>
      <c r="AJ1233" t="str">
        <f t="shared" si="449"/>
        <v>Adult</v>
      </c>
      <c r="AK1233">
        <v>40000000</v>
      </c>
      <c r="AL1233" t="str">
        <f t="shared" si="450"/>
        <v>Medium Budget</v>
      </c>
      <c r="AM1233">
        <v>2011</v>
      </c>
      <c r="AN1233">
        <f t="shared" si="451"/>
        <v>14</v>
      </c>
      <c r="AO1233" t="str">
        <f t="shared" si="452"/>
        <v>Modern Classic</v>
      </c>
      <c r="AP1233">
        <v>980</v>
      </c>
      <c r="AQ1233" t="str">
        <f t="shared" si="453"/>
        <v>Very Low</v>
      </c>
      <c r="AR1233">
        <v>7.3</v>
      </c>
      <c r="AS1233" t="str">
        <f t="shared" si="454"/>
        <v>Good</v>
      </c>
      <c r="AT1233">
        <v>2.35</v>
      </c>
      <c r="AU1233" t="str">
        <f t="shared" si="455"/>
        <v>Cinematic Widescreen</v>
      </c>
      <c r="AV1233">
        <v>25000</v>
      </c>
      <c r="AW1233" t="str">
        <f t="shared" si="456"/>
        <v>Medium</v>
      </c>
    </row>
    <row r="1234" spans="1:49" x14ac:dyDescent="0.3">
      <c r="A1234" t="s">
        <v>0</v>
      </c>
      <c r="B1234" t="s">
        <v>5099</v>
      </c>
      <c r="C1234">
        <v>349</v>
      </c>
      <c r="D1234" t="str">
        <f t="shared" si="436"/>
        <v>Medium</v>
      </c>
      <c r="E1234">
        <v>113</v>
      </c>
      <c r="F1234" t="str">
        <f t="shared" si="437"/>
        <v>1h 53m</v>
      </c>
      <c r="G1234" t="str">
        <f t="shared" si="438"/>
        <v>Standard Movie</v>
      </c>
      <c r="H1234">
        <v>174</v>
      </c>
      <c r="I1234" t="str">
        <f t="shared" si="439"/>
        <v>Very Low</v>
      </c>
      <c r="J1234">
        <v>767</v>
      </c>
      <c r="K1234" t="str">
        <f t="shared" si="440"/>
        <v>Very Low</v>
      </c>
      <c r="L1234" t="s">
        <v>93</v>
      </c>
      <c r="M1234">
        <v>14000</v>
      </c>
      <c r="N1234" t="str">
        <f t="shared" si="441"/>
        <v>Medium</v>
      </c>
      <c r="O1234">
        <v>61094903</v>
      </c>
      <c r="P1234" t="str">
        <f t="shared" si="442"/>
        <v>Hit</v>
      </c>
      <c r="Q1234" t="s">
        <v>1127</v>
      </c>
      <c r="R1234" t="str">
        <f t="shared" si="443"/>
        <v>Action</v>
      </c>
      <c r="S1234">
        <f t="shared" si="444"/>
        <v>3</v>
      </c>
      <c r="T1234" t="s">
        <v>199</v>
      </c>
      <c r="U1234" t="s">
        <v>6416</v>
      </c>
      <c r="V1234">
        <v>210542</v>
      </c>
      <c r="W1234" t="str">
        <f t="shared" si="445"/>
        <v>High</v>
      </c>
      <c r="X1234">
        <v>17152</v>
      </c>
      <c r="Y1234" t="str">
        <f t="shared" si="446"/>
        <v>Medium</v>
      </c>
      <c r="Z1234" t="s">
        <v>6417</v>
      </c>
      <c r="AA1234">
        <v>3</v>
      </c>
      <c r="AB1234" t="str">
        <f t="shared" si="447"/>
        <v>Duo/Trio Poster</v>
      </c>
      <c r="AC1234" t="s">
        <v>6418</v>
      </c>
      <c r="AD1234" t="s">
        <v>6419</v>
      </c>
      <c r="AE1234">
        <v>332</v>
      </c>
      <c r="AF1234" t="str">
        <f t="shared" si="448"/>
        <v>Very Low</v>
      </c>
      <c r="AG1234" t="s">
        <v>9</v>
      </c>
      <c r="AH1234" t="s">
        <v>28</v>
      </c>
      <c r="AI1234" t="s">
        <v>11</v>
      </c>
      <c r="AJ1234" t="str">
        <f t="shared" si="449"/>
        <v>Teen</v>
      </c>
      <c r="AK1234">
        <v>30000000</v>
      </c>
      <c r="AL1234" t="str">
        <f t="shared" si="450"/>
        <v>Medium Budget</v>
      </c>
      <c r="AM1234">
        <v>2011</v>
      </c>
      <c r="AN1234">
        <f t="shared" si="451"/>
        <v>14</v>
      </c>
      <c r="AO1234" t="str">
        <f t="shared" si="452"/>
        <v>Modern Classic</v>
      </c>
      <c r="AP1234">
        <v>903</v>
      </c>
      <c r="AQ1234" t="str">
        <f t="shared" si="453"/>
        <v>Very Low</v>
      </c>
      <c r="AR1234">
        <v>6.9</v>
      </c>
      <c r="AS1234" t="str">
        <f t="shared" si="454"/>
        <v>Average</v>
      </c>
      <c r="AT1234">
        <v>2.35</v>
      </c>
      <c r="AU1234" t="str">
        <f t="shared" si="455"/>
        <v>Cinematic Widescreen</v>
      </c>
      <c r="AV1234">
        <v>29000</v>
      </c>
      <c r="AW1234" t="str">
        <f t="shared" si="456"/>
        <v>Medium</v>
      </c>
    </row>
    <row r="1235" spans="1:49" x14ac:dyDescent="0.3">
      <c r="A1235" t="s">
        <v>0</v>
      </c>
      <c r="B1235" t="s">
        <v>29</v>
      </c>
      <c r="C1235">
        <v>341</v>
      </c>
      <c r="D1235" t="str">
        <f t="shared" si="436"/>
        <v>Medium</v>
      </c>
      <c r="E1235">
        <v>130</v>
      </c>
      <c r="F1235" t="str">
        <f t="shared" si="437"/>
        <v>2h 10m</v>
      </c>
      <c r="G1235" t="str">
        <f t="shared" si="438"/>
        <v>Long Movie</v>
      </c>
      <c r="H1235">
        <v>22000</v>
      </c>
      <c r="I1235" t="str">
        <f t="shared" si="439"/>
        <v>Medium</v>
      </c>
      <c r="J1235">
        <v>19000</v>
      </c>
      <c r="K1235" t="str">
        <f t="shared" si="440"/>
        <v>Medium</v>
      </c>
      <c r="L1235" t="s">
        <v>234</v>
      </c>
      <c r="M1235">
        <v>23000</v>
      </c>
      <c r="N1235" t="str">
        <f t="shared" si="441"/>
        <v>Medium</v>
      </c>
      <c r="O1235">
        <v>53082743</v>
      </c>
      <c r="P1235" t="str">
        <f t="shared" si="442"/>
        <v>Hit</v>
      </c>
      <c r="Q1235" t="s">
        <v>2173</v>
      </c>
      <c r="R1235" t="str">
        <f t="shared" si="443"/>
        <v>Drama</v>
      </c>
      <c r="S1235">
        <f t="shared" si="444"/>
        <v>4</v>
      </c>
      <c r="T1235" t="s">
        <v>30</v>
      </c>
      <c r="U1235" t="s">
        <v>6420</v>
      </c>
      <c r="V1235">
        <v>844052</v>
      </c>
      <c r="W1235" t="str">
        <f t="shared" si="445"/>
        <v>Very High</v>
      </c>
      <c r="X1235">
        <v>63986</v>
      </c>
      <c r="Y1235" t="str">
        <f t="shared" si="446"/>
        <v>High</v>
      </c>
      <c r="Z1235" t="s">
        <v>71</v>
      </c>
      <c r="AA1235">
        <v>1</v>
      </c>
      <c r="AB1235" t="str">
        <f t="shared" si="447"/>
        <v>Solo Star Poster</v>
      </c>
      <c r="AC1235" t="s">
        <v>6421</v>
      </c>
      <c r="AD1235" t="s">
        <v>6422</v>
      </c>
      <c r="AE1235">
        <v>1100</v>
      </c>
      <c r="AF1235" t="str">
        <f t="shared" si="448"/>
        <v>Low</v>
      </c>
      <c r="AG1235" t="s">
        <v>9</v>
      </c>
      <c r="AH1235" t="s">
        <v>10</v>
      </c>
      <c r="AI1235" t="s">
        <v>11</v>
      </c>
      <c r="AJ1235" t="str">
        <f t="shared" si="449"/>
        <v>Teen</v>
      </c>
      <c r="AK1235">
        <v>40000000</v>
      </c>
      <c r="AL1235" t="str">
        <f t="shared" si="450"/>
        <v>Medium Budget</v>
      </c>
      <c r="AM1235">
        <v>2006</v>
      </c>
      <c r="AN1235">
        <f t="shared" si="451"/>
        <v>19</v>
      </c>
      <c r="AO1235" t="str">
        <f t="shared" si="452"/>
        <v>Old Classic</v>
      </c>
      <c r="AP1235">
        <v>20000</v>
      </c>
      <c r="AQ1235" t="str">
        <f t="shared" si="453"/>
        <v>Medium</v>
      </c>
      <c r="AR1235">
        <v>8.5</v>
      </c>
      <c r="AS1235" t="str">
        <f t="shared" si="454"/>
        <v>Excellent</v>
      </c>
      <c r="AT1235">
        <v>2.35</v>
      </c>
      <c r="AU1235" t="str">
        <f t="shared" si="455"/>
        <v>Cinematic Widescreen</v>
      </c>
      <c r="AV1235">
        <v>49000</v>
      </c>
      <c r="AW1235" t="str">
        <f t="shared" si="456"/>
        <v>Medium</v>
      </c>
    </row>
    <row r="1236" spans="1:49" x14ac:dyDescent="0.3">
      <c r="A1236" t="s">
        <v>0</v>
      </c>
      <c r="B1236" t="s">
        <v>4487</v>
      </c>
      <c r="C1236">
        <v>196</v>
      </c>
      <c r="D1236" t="str">
        <f t="shared" si="436"/>
        <v>Low</v>
      </c>
      <c r="E1236">
        <v>116</v>
      </c>
      <c r="F1236" t="str">
        <f t="shared" si="437"/>
        <v>1h 56m</v>
      </c>
      <c r="G1236" t="str">
        <f t="shared" si="438"/>
        <v>Standard Movie</v>
      </c>
      <c r="H1236">
        <v>51</v>
      </c>
      <c r="I1236" t="str">
        <f t="shared" si="439"/>
        <v>Very Low</v>
      </c>
      <c r="J1236">
        <v>465</v>
      </c>
      <c r="K1236" t="str">
        <f t="shared" si="440"/>
        <v>Very Low</v>
      </c>
      <c r="L1236" t="s">
        <v>23</v>
      </c>
      <c r="M1236">
        <v>18000</v>
      </c>
      <c r="N1236" t="str">
        <f t="shared" si="441"/>
        <v>Medium</v>
      </c>
      <c r="O1236">
        <v>54414716</v>
      </c>
      <c r="P1236" t="str">
        <f t="shared" si="442"/>
        <v>Hit</v>
      </c>
      <c r="Q1236" t="s">
        <v>980</v>
      </c>
      <c r="R1236" t="str">
        <f t="shared" si="443"/>
        <v>Comedy</v>
      </c>
      <c r="S1236">
        <f t="shared" si="444"/>
        <v>2</v>
      </c>
      <c r="T1236" t="s">
        <v>91</v>
      </c>
      <c r="U1236" t="s">
        <v>6423</v>
      </c>
      <c r="V1236">
        <v>114294</v>
      </c>
      <c r="W1236" t="str">
        <f t="shared" si="445"/>
        <v>Medium</v>
      </c>
      <c r="X1236">
        <v>30571</v>
      </c>
      <c r="Y1236" t="str">
        <f t="shared" si="446"/>
        <v>Medium</v>
      </c>
      <c r="Z1236" t="s">
        <v>6424</v>
      </c>
      <c r="AA1236">
        <v>7</v>
      </c>
      <c r="AB1236" t="str">
        <f t="shared" si="447"/>
        <v>Ensemble Poster</v>
      </c>
      <c r="AC1236" t="s">
        <v>6425</v>
      </c>
      <c r="AD1236" t="s">
        <v>6426</v>
      </c>
      <c r="AE1236">
        <v>187</v>
      </c>
      <c r="AF1236" t="str">
        <f t="shared" si="448"/>
        <v>Very Low</v>
      </c>
      <c r="AG1236" t="s">
        <v>9</v>
      </c>
      <c r="AH1236" t="s">
        <v>10</v>
      </c>
      <c r="AI1236" t="s">
        <v>556</v>
      </c>
      <c r="AJ1236" t="str">
        <f t="shared" si="449"/>
        <v>Adult</v>
      </c>
      <c r="AK1236">
        <v>42000000</v>
      </c>
      <c r="AL1236" t="str">
        <f t="shared" si="450"/>
        <v>Medium Budget</v>
      </c>
      <c r="AM1236">
        <v>2014</v>
      </c>
      <c r="AN1236">
        <f t="shared" si="451"/>
        <v>11</v>
      </c>
      <c r="AO1236" t="str">
        <f t="shared" si="452"/>
        <v>Modern Classic</v>
      </c>
      <c r="AP1236">
        <v>11000</v>
      </c>
      <c r="AQ1236" t="str">
        <f t="shared" si="453"/>
        <v>Medium</v>
      </c>
      <c r="AR1236">
        <v>6.3</v>
      </c>
      <c r="AS1236" t="str">
        <f t="shared" si="454"/>
        <v>Average</v>
      </c>
      <c r="AT1236">
        <v>2.35</v>
      </c>
      <c r="AU1236" t="str">
        <f t="shared" si="455"/>
        <v>Cinematic Widescreen</v>
      </c>
      <c r="AV1236">
        <v>12000</v>
      </c>
      <c r="AW1236" t="str">
        <f t="shared" si="456"/>
        <v>Medium</v>
      </c>
    </row>
    <row r="1237" spans="1:49" x14ac:dyDescent="0.3">
      <c r="A1237" t="s">
        <v>0</v>
      </c>
      <c r="B1237" t="s">
        <v>6427</v>
      </c>
      <c r="C1237">
        <v>83</v>
      </c>
      <c r="D1237" t="str">
        <f t="shared" si="436"/>
        <v>Low</v>
      </c>
      <c r="E1237">
        <v>89</v>
      </c>
      <c r="F1237" t="str">
        <f t="shared" si="437"/>
        <v>1h 29m</v>
      </c>
      <c r="G1237" t="str">
        <f t="shared" si="438"/>
        <v>Featurette</v>
      </c>
      <c r="H1237">
        <v>7</v>
      </c>
      <c r="I1237" t="str">
        <f t="shared" si="439"/>
        <v>Very Low</v>
      </c>
      <c r="J1237">
        <v>91</v>
      </c>
      <c r="K1237" t="str">
        <f t="shared" si="440"/>
        <v>Very Low</v>
      </c>
      <c r="L1237" t="s">
        <v>6428</v>
      </c>
      <c r="M1237">
        <v>3000</v>
      </c>
      <c r="N1237" t="str">
        <f t="shared" si="441"/>
        <v>Low</v>
      </c>
      <c r="O1237">
        <v>57011847</v>
      </c>
      <c r="P1237" t="str">
        <f t="shared" si="442"/>
        <v>Hit</v>
      </c>
      <c r="Q1237" t="s">
        <v>592</v>
      </c>
      <c r="R1237" t="str">
        <f t="shared" si="443"/>
        <v>Adventure</v>
      </c>
      <c r="S1237">
        <f t="shared" si="444"/>
        <v>5</v>
      </c>
      <c r="T1237" t="s">
        <v>471</v>
      </c>
      <c r="U1237" t="s">
        <v>6429</v>
      </c>
      <c r="V1237">
        <v>20615</v>
      </c>
      <c r="W1237" t="str">
        <f t="shared" si="445"/>
        <v>Low</v>
      </c>
      <c r="X1237">
        <v>3361</v>
      </c>
      <c r="Y1237" t="str">
        <f t="shared" si="446"/>
        <v>Low</v>
      </c>
      <c r="Z1237" t="s">
        <v>6430</v>
      </c>
      <c r="AA1237">
        <v>2</v>
      </c>
      <c r="AB1237" t="str">
        <f t="shared" si="447"/>
        <v>Duo/Trio Poster</v>
      </c>
      <c r="AC1237" t="s">
        <v>6431</v>
      </c>
      <c r="AD1237" t="s">
        <v>6432</v>
      </c>
      <c r="AE1237">
        <v>44</v>
      </c>
      <c r="AF1237" t="str">
        <f t="shared" si="448"/>
        <v>Very Low</v>
      </c>
      <c r="AG1237" t="s">
        <v>9</v>
      </c>
      <c r="AH1237" t="s">
        <v>10</v>
      </c>
      <c r="AI1237" t="s">
        <v>66</v>
      </c>
      <c r="AJ1237" t="str">
        <f t="shared" si="449"/>
        <v>Family</v>
      </c>
      <c r="AK1237">
        <v>40000000</v>
      </c>
      <c r="AL1237" t="str">
        <f t="shared" si="450"/>
        <v>Medium Budget</v>
      </c>
      <c r="AM1237">
        <v>2013</v>
      </c>
      <c r="AN1237">
        <f t="shared" si="451"/>
        <v>12</v>
      </c>
      <c r="AO1237" t="str">
        <f t="shared" si="452"/>
        <v>Modern Classic</v>
      </c>
      <c r="AP1237">
        <v>190</v>
      </c>
      <c r="AQ1237" t="str">
        <f t="shared" si="453"/>
        <v>Very Low</v>
      </c>
      <c r="AR1237">
        <v>5.9</v>
      </c>
      <c r="AS1237" t="str">
        <f t="shared" si="454"/>
        <v>Below Average</v>
      </c>
      <c r="AT1237">
        <v>2.35</v>
      </c>
      <c r="AU1237" t="str">
        <f t="shared" si="455"/>
        <v>Cinematic Widescreen</v>
      </c>
      <c r="AV1237">
        <v>0</v>
      </c>
      <c r="AW1237" t="str">
        <f t="shared" si="456"/>
        <v>Very Low</v>
      </c>
    </row>
    <row r="1238" spans="1:49" x14ac:dyDescent="0.3">
      <c r="A1238" t="s">
        <v>0</v>
      </c>
      <c r="B1238" t="s">
        <v>3210</v>
      </c>
      <c r="C1238">
        <v>283</v>
      </c>
      <c r="D1238" t="str">
        <f t="shared" si="436"/>
        <v>Medium</v>
      </c>
      <c r="E1238">
        <v>139</v>
      </c>
      <c r="F1238" t="str">
        <f t="shared" si="437"/>
        <v>2h 19m</v>
      </c>
      <c r="G1238" t="str">
        <f t="shared" si="438"/>
        <v>Long Movie</v>
      </c>
      <c r="H1238">
        <v>0</v>
      </c>
      <c r="I1238" t="str">
        <f t="shared" si="439"/>
        <v>Very Low</v>
      </c>
      <c r="J1238">
        <v>19</v>
      </c>
      <c r="K1238" t="str">
        <f t="shared" si="440"/>
        <v>Very Low</v>
      </c>
      <c r="L1238" t="s">
        <v>6433</v>
      </c>
      <c r="M1238">
        <v>708</v>
      </c>
      <c r="N1238" t="str">
        <f t="shared" si="441"/>
        <v>Low</v>
      </c>
      <c r="O1238">
        <v>50859889</v>
      </c>
      <c r="P1238" t="str">
        <f t="shared" si="442"/>
        <v>Hit</v>
      </c>
      <c r="Q1238" t="s">
        <v>683</v>
      </c>
      <c r="R1238" t="str">
        <f t="shared" si="443"/>
        <v>Action</v>
      </c>
      <c r="S1238">
        <f t="shared" si="444"/>
        <v>4</v>
      </c>
      <c r="T1238" t="s">
        <v>6434</v>
      </c>
      <c r="U1238" t="s">
        <v>6435</v>
      </c>
      <c r="V1238">
        <v>236000</v>
      </c>
      <c r="W1238" t="str">
        <f t="shared" si="445"/>
        <v>High</v>
      </c>
      <c r="X1238">
        <v>848</v>
      </c>
      <c r="Y1238" t="str">
        <f t="shared" si="446"/>
        <v>Very Low</v>
      </c>
      <c r="Z1238" t="s">
        <v>6436</v>
      </c>
      <c r="AA1238">
        <v>0</v>
      </c>
      <c r="AB1238" t="str">
        <f t="shared" si="447"/>
        <v>Symbolic Poster</v>
      </c>
      <c r="AC1238" t="s">
        <v>6437</v>
      </c>
      <c r="AD1238" t="s">
        <v>6438</v>
      </c>
      <c r="AE1238">
        <v>1043</v>
      </c>
      <c r="AF1238" t="str">
        <f t="shared" si="448"/>
        <v>Low</v>
      </c>
      <c r="AG1238" t="s">
        <v>6439</v>
      </c>
      <c r="AH1238" t="s">
        <v>10</v>
      </c>
      <c r="AI1238" t="s">
        <v>556</v>
      </c>
      <c r="AJ1238" t="str">
        <f t="shared" si="449"/>
        <v>Adult</v>
      </c>
      <c r="AK1238">
        <v>40000000</v>
      </c>
      <c r="AL1238" t="str">
        <f t="shared" si="450"/>
        <v>Medium Budget</v>
      </c>
      <c r="AM1238">
        <v>2006</v>
      </c>
      <c r="AN1238">
        <f t="shared" si="451"/>
        <v>19</v>
      </c>
      <c r="AO1238" t="str">
        <f t="shared" si="452"/>
        <v>Old Classic</v>
      </c>
      <c r="AP1238">
        <v>78</v>
      </c>
      <c r="AQ1238" t="str">
        <f t="shared" si="453"/>
        <v>Very Low</v>
      </c>
      <c r="AR1238">
        <v>7.8</v>
      </c>
      <c r="AS1238" t="str">
        <f t="shared" si="454"/>
        <v>Good</v>
      </c>
      <c r="AT1238">
        <v>1.85</v>
      </c>
      <c r="AU1238" t="str">
        <f t="shared" si="455"/>
        <v>HDTV / Widescreen</v>
      </c>
      <c r="AV1238">
        <v>14000</v>
      </c>
      <c r="AW1238" t="str">
        <f t="shared" si="456"/>
        <v>Medium</v>
      </c>
    </row>
    <row r="1239" spans="1:49" x14ac:dyDescent="0.3">
      <c r="A1239" t="s">
        <v>0</v>
      </c>
      <c r="B1239" t="s">
        <v>6113</v>
      </c>
      <c r="C1239">
        <v>105</v>
      </c>
      <c r="D1239" t="str">
        <f t="shared" si="436"/>
        <v>Low</v>
      </c>
      <c r="E1239">
        <v>130</v>
      </c>
      <c r="F1239" t="str">
        <f t="shared" si="437"/>
        <v>2h 10m</v>
      </c>
      <c r="G1239" t="str">
        <f t="shared" si="438"/>
        <v>Long Movie</v>
      </c>
      <c r="H1239">
        <v>46</v>
      </c>
      <c r="I1239" t="str">
        <f t="shared" si="439"/>
        <v>Very Low</v>
      </c>
      <c r="J1239">
        <v>162</v>
      </c>
      <c r="K1239" t="str">
        <f t="shared" si="440"/>
        <v>Very Low</v>
      </c>
      <c r="L1239" t="s">
        <v>1064</v>
      </c>
      <c r="M1239">
        <v>387</v>
      </c>
      <c r="N1239" t="str">
        <f t="shared" si="441"/>
        <v>Low</v>
      </c>
      <c r="O1239">
        <v>51185897</v>
      </c>
      <c r="P1239" t="str">
        <f t="shared" si="442"/>
        <v>Hit</v>
      </c>
      <c r="Q1239" t="s">
        <v>22</v>
      </c>
      <c r="R1239" t="str">
        <f t="shared" si="443"/>
        <v>Action</v>
      </c>
      <c r="S1239">
        <f t="shared" si="444"/>
        <v>3</v>
      </c>
      <c r="T1239" t="s">
        <v>1490</v>
      </c>
      <c r="U1239" t="s">
        <v>6440</v>
      </c>
      <c r="V1239">
        <v>69457</v>
      </c>
      <c r="W1239" t="str">
        <f t="shared" si="445"/>
        <v>Medium</v>
      </c>
      <c r="X1239">
        <v>1233</v>
      </c>
      <c r="Y1239" t="str">
        <f t="shared" si="446"/>
        <v>Low</v>
      </c>
      <c r="Z1239" t="s">
        <v>868</v>
      </c>
      <c r="AA1239">
        <v>1</v>
      </c>
      <c r="AB1239" t="str">
        <f t="shared" si="447"/>
        <v>Solo Star Poster</v>
      </c>
      <c r="AC1239" t="s">
        <v>6441</v>
      </c>
      <c r="AD1239" t="s">
        <v>6442</v>
      </c>
      <c r="AE1239">
        <v>271</v>
      </c>
      <c r="AF1239" t="str">
        <f t="shared" si="448"/>
        <v>Very Low</v>
      </c>
      <c r="AG1239" t="s">
        <v>9</v>
      </c>
      <c r="AH1239" t="s">
        <v>28</v>
      </c>
      <c r="AI1239" t="s">
        <v>66</v>
      </c>
      <c r="AJ1239" t="str">
        <f t="shared" si="449"/>
        <v>Family</v>
      </c>
      <c r="AK1239">
        <v>30000000</v>
      </c>
      <c r="AL1239" t="str">
        <f t="shared" si="450"/>
        <v>Medium Budget</v>
      </c>
      <c r="AM1239">
        <v>1987</v>
      </c>
      <c r="AN1239">
        <f t="shared" si="451"/>
        <v>38</v>
      </c>
      <c r="AO1239" t="str">
        <f t="shared" si="452"/>
        <v>Old Classic</v>
      </c>
      <c r="AP1239">
        <v>244</v>
      </c>
      <c r="AQ1239" t="str">
        <f t="shared" si="453"/>
        <v>Very Low</v>
      </c>
      <c r="AR1239">
        <v>6.7</v>
      </c>
      <c r="AS1239" t="str">
        <f t="shared" si="454"/>
        <v>Average</v>
      </c>
      <c r="AT1239">
        <v>2.35</v>
      </c>
      <c r="AU1239" t="str">
        <f t="shared" si="455"/>
        <v>Cinematic Widescreen</v>
      </c>
      <c r="AV1239">
        <v>0</v>
      </c>
      <c r="AW1239" t="str">
        <f t="shared" si="456"/>
        <v>Very Low</v>
      </c>
    </row>
    <row r="1240" spans="1:49" x14ac:dyDescent="0.3">
      <c r="A1240" t="s">
        <v>0</v>
      </c>
      <c r="B1240" t="s">
        <v>6443</v>
      </c>
      <c r="C1240">
        <v>351</v>
      </c>
      <c r="D1240" t="str">
        <f t="shared" si="436"/>
        <v>Medium</v>
      </c>
      <c r="E1240">
        <v>107</v>
      </c>
      <c r="F1240" t="str">
        <f t="shared" si="437"/>
        <v>1h 47m</v>
      </c>
      <c r="G1240" t="str">
        <f t="shared" si="438"/>
        <v>Standard Movie</v>
      </c>
      <c r="H1240">
        <v>190</v>
      </c>
      <c r="I1240" t="str">
        <f t="shared" si="439"/>
        <v>Very Low</v>
      </c>
      <c r="J1240">
        <v>520</v>
      </c>
      <c r="K1240" t="str">
        <f t="shared" si="440"/>
        <v>Very Low</v>
      </c>
      <c r="L1240" t="s">
        <v>752</v>
      </c>
      <c r="M1240">
        <v>2000</v>
      </c>
      <c r="N1240" t="str">
        <f t="shared" si="441"/>
        <v>Low</v>
      </c>
      <c r="O1240">
        <v>52000688</v>
      </c>
      <c r="P1240" t="str">
        <f t="shared" si="442"/>
        <v>Hit</v>
      </c>
      <c r="Q1240" t="s">
        <v>198</v>
      </c>
      <c r="R1240" t="str">
        <f t="shared" si="443"/>
        <v>Action</v>
      </c>
      <c r="S1240">
        <f t="shared" si="444"/>
        <v>4</v>
      </c>
      <c r="T1240" t="s">
        <v>6444</v>
      </c>
      <c r="U1240" t="s">
        <v>6445</v>
      </c>
      <c r="V1240">
        <v>171418</v>
      </c>
      <c r="W1240" t="str">
        <f t="shared" si="445"/>
        <v>Medium</v>
      </c>
      <c r="X1240">
        <v>4243</v>
      </c>
      <c r="Y1240" t="str">
        <f t="shared" si="446"/>
        <v>Low</v>
      </c>
      <c r="Z1240" t="s">
        <v>5142</v>
      </c>
      <c r="AA1240">
        <v>0</v>
      </c>
      <c r="AB1240" t="str">
        <f t="shared" si="447"/>
        <v>Symbolic Poster</v>
      </c>
      <c r="AC1240" t="s">
        <v>6446</v>
      </c>
      <c r="AD1240" t="s">
        <v>6447</v>
      </c>
      <c r="AE1240">
        <v>619</v>
      </c>
      <c r="AF1240" t="str">
        <f t="shared" si="448"/>
        <v>Low</v>
      </c>
      <c r="AG1240" t="s">
        <v>9</v>
      </c>
      <c r="AH1240" t="s">
        <v>10</v>
      </c>
      <c r="AI1240" t="s">
        <v>556</v>
      </c>
      <c r="AJ1240" t="str">
        <f t="shared" si="449"/>
        <v>Adult</v>
      </c>
      <c r="AK1240">
        <v>40000000</v>
      </c>
      <c r="AL1240" t="str">
        <f t="shared" si="450"/>
        <v>Medium Budget</v>
      </c>
      <c r="AM1240">
        <v>2010</v>
      </c>
      <c r="AN1240">
        <f t="shared" si="451"/>
        <v>15</v>
      </c>
      <c r="AO1240" t="str">
        <f t="shared" si="452"/>
        <v>Modern Classic</v>
      </c>
      <c r="AP1240">
        <v>1000</v>
      </c>
      <c r="AQ1240" t="str">
        <f t="shared" si="453"/>
        <v>Very Low</v>
      </c>
      <c r="AR1240">
        <v>6.4</v>
      </c>
      <c r="AS1240" t="str">
        <f t="shared" si="454"/>
        <v>Average</v>
      </c>
      <c r="AT1240">
        <v>2.35</v>
      </c>
      <c r="AU1240" t="str">
        <f t="shared" si="455"/>
        <v>Cinematic Widescreen</v>
      </c>
      <c r="AV1240">
        <v>17000</v>
      </c>
      <c r="AW1240" t="str">
        <f t="shared" si="456"/>
        <v>Medium</v>
      </c>
    </row>
    <row r="1241" spans="1:49" x14ac:dyDescent="0.3">
      <c r="A1241" t="s">
        <v>0</v>
      </c>
      <c r="B1241" t="s">
        <v>2669</v>
      </c>
      <c r="C1241">
        <v>16</v>
      </c>
      <c r="D1241" t="str">
        <f t="shared" si="436"/>
        <v>Very Low</v>
      </c>
      <c r="E1241">
        <v>116</v>
      </c>
      <c r="F1241" t="str">
        <f t="shared" si="437"/>
        <v>1h 56m</v>
      </c>
      <c r="G1241" t="str">
        <f t="shared" si="438"/>
        <v>Standard Movie</v>
      </c>
      <c r="H1241">
        <v>425</v>
      </c>
      <c r="I1241" t="str">
        <f t="shared" si="439"/>
        <v>Very Low</v>
      </c>
      <c r="J1241">
        <v>204</v>
      </c>
      <c r="K1241" t="str">
        <f t="shared" si="440"/>
        <v>Very Low</v>
      </c>
      <c r="L1241" t="s">
        <v>6448</v>
      </c>
      <c r="M1241">
        <v>954</v>
      </c>
      <c r="N1241" t="str">
        <f t="shared" si="441"/>
        <v>Low</v>
      </c>
      <c r="O1241">
        <v>49851591</v>
      </c>
      <c r="P1241" t="str">
        <f t="shared" si="442"/>
        <v>Average</v>
      </c>
      <c r="Q1241" t="s">
        <v>4233</v>
      </c>
      <c r="R1241" t="str">
        <f t="shared" si="443"/>
        <v>Comedy</v>
      </c>
      <c r="S1241">
        <f t="shared" si="444"/>
        <v>3</v>
      </c>
      <c r="T1241" t="s">
        <v>766</v>
      </c>
      <c r="U1241" t="s">
        <v>6449</v>
      </c>
      <c r="V1241">
        <v>7900</v>
      </c>
      <c r="W1241" t="str">
        <f t="shared" si="445"/>
        <v>Very Low</v>
      </c>
      <c r="X1241">
        <v>2179</v>
      </c>
      <c r="Y1241" t="str">
        <f t="shared" si="446"/>
        <v>Low</v>
      </c>
      <c r="Z1241" t="s">
        <v>6450</v>
      </c>
      <c r="AA1241">
        <v>3</v>
      </c>
      <c r="AB1241" t="str">
        <f t="shared" si="447"/>
        <v>Duo/Trio Poster</v>
      </c>
      <c r="AC1241" t="s">
        <v>6451</v>
      </c>
      <c r="AD1241" t="s">
        <v>6452</v>
      </c>
      <c r="AE1241">
        <v>34</v>
      </c>
      <c r="AF1241" t="str">
        <f t="shared" si="448"/>
        <v>Very Low</v>
      </c>
      <c r="AG1241" t="s">
        <v>9</v>
      </c>
      <c r="AH1241" t="s">
        <v>10</v>
      </c>
      <c r="AI1241" t="s">
        <v>66</v>
      </c>
      <c r="AJ1241" t="str">
        <f t="shared" si="449"/>
        <v>Family</v>
      </c>
      <c r="AK1241">
        <v>40000000</v>
      </c>
      <c r="AL1241" t="str">
        <f t="shared" si="450"/>
        <v>Medium Budget</v>
      </c>
      <c r="AM1241">
        <v>1986</v>
      </c>
      <c r="AN1241">
        <f t="shared" si="451"/>
        <v>39</v>
      </c>
      <c r="AO1241" t="str">
        <f t="shared" si="452"/>
        <v>Old Classic</v>
      </c>
      <c r="AP1241">
        <v>568</v>
      </c>
      <c r="AQ1241" t="str">
        <f t="shared" si="453"/>
        <v>Very Low</v>
      </c>
      <c r="AR1241">
        <v>5.9</v>
      </c>
      <c r="AS1241" t="str">
        <f t="shared" si="454"/>
        <v>Below Average</v>
      </c>
      <c r="AT1241">
        <v>2.35</v>
      </c>
      <c r="AU1241" t="str">
        <f t="shared" si="455"/>
        <v>Cinematic Widescreen</v>
      </c>
      <c r="AV1241">
        <v>263</v>
      </c>
      <c r="AW1241" t="str">
        <f t="shared" si="456"/>
        <v>Very Low</v>
      </c>
    </row>
    <row r="1242" spans="1:49" x14ac:dyDescent="0.3">
      <c r="A1242" t="s">
        <v>0</v>
      </c>
      <c r="B1242" t="s">
        <v>4372</v>
      </c>
      <c r="C1242">
        <v>195</v>
      </c>
      <c r="D1242" t="str">
        <f t="shared" si="436"/>
        <v>Low</v>
      </c>
      <c r="E1242">
        <v>96</v>
      </c>
      <c r="F1242" t="str">
        <f t="shared" si="437"/>
        <v>1h 36m</v>
      </c>
      <c r="G1242" t="str">
        <f t="shared" si="438"/>
        <v>Standard Movie</v>
      </c>
      <c r="H1242">
        <v>192</v>
      </c>
      <c r="I1242" t="str">
        <f t="shared" si="439"/>
        <v>Very Low</v>
      </c>
      <c r="J1242">
        <v>501</v>
      </c>
      <c r="K1242" t="str">
        <f t="shared" si="440"/>
        <v>Very Low</v>
      </c>
      <c r="L1242" t="s">
        <v>4670</v>
      </c>
      <c r="M1242">
        <v>40000</v>
      </c>
      <c r="N1242" t="str">
        <f t="shared" si="441"/>
        <v>Medium</v>
      </c>
      <c r="O1242">
        <v>47781388</v>
      </c>
      <c r="P1242" t="str">
        <f t="shared" si="442"/>
        <v>Average</v>
      </c>
      <c r="Q1242" t="s">
        <v>823</v>
      </c>
      <c r="R1242" t="str">
        <f t="shared" si="443"/>
        <v>Mystery</v>
      </c>
      <c r="S1242">
        <f t="shared" si="444"/>
        <v>2</v>
      </c>
      <c r="T1242" t="s">
        <v>15</v>
      </c>
      <c r="U1242" t="s">
        <v>6453</v>
      </c>
      <c r="V1242">
        <v>147504</v>
      </c>
      <c r="W1242" t="str">
        <f t="shared" si="445"/>
        <v>Medium</v>
      </c>
      <c r="X1242">
        <v>41293</v>
      </c>
      <c r="Y1242" t="str">
        <f t="shared" si="446"/>
        <v>Medium</v>
      </c>
      <c r="Z1242" t="s">
        <v>3935</v>
      </c>
      <c r="AA1242">
        <v>1</v>
      </c>
      <c r="AB1242" t="str">
        <f t="shared" si="447"/>
        <v>Solo Star Poster</v>
      </c>
      <c r="AC1242" t="s">
        <v>6454</v>
      </c>
      <c r="AD1242" t="s">
        <v>6455</v>
      </c>
      <c r="AE1242">
        <v>531</v>
      </c>
      <c r="AF1242" t="str">
        <f t="shared" si="448"/>
        <v>Low</v>
      </c>
      <c r="AG1242" t="s">
        <v>9</v>
      </c>
      <c r="AH1242" t="s">
        <v>10</v>
      </c>
      <c r="AI1242" t="s">
        <v>11</v>
      </c>
      <c r="AJ1242" t="str">
        <f t="shared" si="449"/>
        <v>Teen</v>
      </c>
      <c r="AK1242">
        <v>40000000</v>
      </c>
      <c r="AL1242" t="str">
        <f t="shared" si="450"/>
        <v>Medium Budget</v>
      </c>
      <c r="AM1242">
        <v>2004</v>
      </c>
      <c r="AN1242">
        <f t="shared" si="451"/>
        <v>21</v>
      </c>
      <c r="AO1242" t="str">
        <f t="shared" si="452"/>
        <v>Old Classic</v>
      </c>
      <c r="AP1242">
        <v>534</v>
      </c>
      <c r="AQ1242" t="str">
        <f t="shared" si="453"/>
        <v>Very Low</v>
      </c>
      <c r="AR1242">
        <v>6.6</v>
      </c>
      <c r="AS1242" t="str">
        <f t="shared" si="454"/>
        <v>Average</v>
      </c>
      <c r="AT1242">
        <v>2.35</v>
      </c>
      <c r="AU1242" t="str">
        <f t="shared" si="455"/>
        <v>Cinematic Widescreen</v>
      </c>
      <c r="AV1242">
        <v>0</v>
      </c>
      <c r="AW1242" t="str">
        <f t="shared" si="456"/>
        <v>Very Low</v>
      </c>
    </row>
    <row r="1243" spans="1:49" x14ac:dyDescent="0.3">
      <c r="A1243" t="s">
        <v>0</v>
      </c>
      <c r="B1243" t="s">
        <v>6456</v>
      </c>
      <c r="C1243">
        <v>175</v>
      </c>
      <c r="D1243" t="str">
        <f t="shared" si="436"/>
        <v>Low</v>
      </c>
      <c r="E1243">
        <v>99</v>
      </c>
      <c r="F1243" t="str">
        <f t="shared" si="437"/>
        <v>1h 39m</v>
      </c>
      <c r="G1243" t="str">
        <f t="shared" si="438"/>
        <v>Standard Movie</v>
      </c>
      <c r="H1243">
        <v>18</v>
      </c>
      <c r="I1243" t="str">
        <f t="shared" si="439"/>
        <v>Very Low</v>
      </c>
      <c r="J1243">
        <v>211</v>
      </c>
      <c r="K1243" t="str">
        <f t="shared" si="440"/>
        <v>Very Low</v>
      </c>
      <c r="L1243" t="s">
        <v>5059</v>
      </c>
      <c r="M1243">
        <v>18000</v>
      </c>
      <c r="N1243" t="str">
        <f t="shared" si="441"/>
        <v>Medium</v>
      </c>
      <c r="O1243">
        <v>52320979</v>
      </c>
      <c r="P1243" t="str">
        <f t="shared" si="442"/>
        <v>Hit</v>
      </c>
      <c r="Q1243" t="s">
        <v>658</v>
      </c>
      <c r="R1243" t="str">
        <f t="shared" si="443"/>
        <v>Drama</v>
      </c>
      <c r="S1243">
        <f t="shared" si="444"/>
        <v>3</v>
      </c>
      <c r="T1243" t="s">
        <v>559</v>
      </c>
      <c r="U1243" t="s">
        <v>6457</v>
      </c>
      <c r="V1243">
        <v>114321</v>
      </c>
      <c r="W1243" t="str">
        <f t="shared" si="445"/>
        <v>Medium</v>
      </c>
      <c r="X1243">
        <v>18693</v>
      </c>
      <c r="Y1243" t="str">
        <f t="shared" si="446"/>
        <v>Medium</v>
      </c>
      <c r="Z1243" t="s">
        <v>6458</v>
      </c>
      <c r="AA1243">
        <v>0</v>
      </c>
      <c r="AB1243" t="str">
        <f t="shared" si="447"/>
        <v>Symbolic Poster</v>
      </c>
      <c r="AC1243" t="s">
        <v>6459</v>
      </c>
      <c r="AD1243" t="s">
        <v>6460</v>
      </c>
      <c r="AE1243">
        <v>548</v>
      </c>
      <c r="AF1243" t="str">
        <f t="shared" si="448"/>
        <v>Low</v>
      </c>
      <c r="AG1243" t="s">
        <v>9</v>
      </c>
      <c r="AH1243" t="s">
        <v>10</v>
      </c>
      <c r="AI1243" t="s">
        <v>66</v>
      </c>
      <c r="AJ1243" t="str">
        <f t="shared" si="449"/>
        <v>Family</v>
      </c>
      <c r="AK1243">
        <v>40000000</v>
      </c>
      <c r="AL1243" t="str">
        <f t="shared" si="450"/>
        <v>Medium Budget</v>
      </c>
      <c r="AM1243">
        <v>2006</v>
      </c>
      <c r="AN1243">
        <f t="shared" si="451"/>
        <v>19</v>
      </c>
      <c r="AO1243" t="str">
        <f t="shared" si="452"/>
        <v>Old Classic</v>
      </c>
      <c r="AP1243">
        <v>426</v>
      </c>
      <c r="AQ1243" t="str">
        <f t="shared" si="453"/>
        <v>Very Low</v>
      </c>
      <c r="AR1243">
        <v>6.8</v>
      </c>
      <c r="AS1243" t="str">
        <f t="shared" si="454"/>
        <v>Average</v>
      </c>
      <c r="AT1243">
        <v>2.35</v>
      </c>
      <c r="AU1243" t="str">
        <f t="shared" si="455"/>
        <v>Cinematic Widescreen</v>
      </c>
      <c r="AV1243">
        <v>0</v>
      </c>
      <c r="AW1243" t="str">
        <f t="shared" si="456"/>
        <v>Very Low</v>
      </c>
    </row>
    <row r="1244" spans="1:49" x14ac:dyDescent="0.3">
      <c r="A1244" t="s">
        <v>718</v>
      </c>
      <c r="B1244" t="s">
        <v>4363</v>
      </c>
      <c r="C1244">
        <v>193</v>
      </c>
      <c r="D1244" t="str">
        <f t="shared" si="436"/>
        <v>Low</v>
      </c>
      <c r="E1244">
        <v>104</v>
      </c>
      <c r="F1244" t="str">
        <f t="shared" si="437"/>
        <v>1h 44m</v>
      </c>
      <c r="G1244" t="str">
        <f t="shared" si="438"/>
        <v>Standard Movie</v>
      </c>
      <c r="H1244">
        <v>34</v>
      </c>
      <c r="I1244" t="str">
        <f t="shared" si="439"/>
        <v>Very Low</v>
      </c>
      <c r="J1244">
        <v>280</v>
      </c>
      <c r="K1244" t="str">
        <f t="shared" si="440"/>
        <v>Very Low</v>
      </c>
      <c r="L1244" t="s">
        <v>6461</v>
      </c>
      <c r="M1244">
        <v>545</v>
      </c>
      <c r="N1244" t="str">
        <f t="shared" si="441"/>
        <v>Low</v>
      </c>
      <c r="O1244">
        <v>47806295</v>
      </c>
      <c r="P1244" t="str">
        <f t="shared" si="442"/>
        <v>Average</v>
      </c>
      <c r="Q1244" t="s">
        <v>3001</v>
      </c>
      <c r="R1244" t="str">
        <f t="shared" si="443"/>
        <v>Horror</v>
      </c>
      <c r="S1244">
        <f t="shared" si="444"/>
        <v>3</v>
      </c>
      <c r="T1244" t="s">
        <v>6462</v>
      </c>
      <c r="U1244" t="s">
        <v>6463</v>
      </c>
      <c r="V1244">
        <v>87447</v>
      </c>
      <c r="W1244" t="str">
        <f t="shared" si="445"/>
        <v>Medium</v>
      </c>
      <c r="X1244">
        <v>1274</v>
      </c>
      <c r="Y1244" t="str">
        <f t="shared" si="446"/>
        <v>Low</v>
      </c>
      <c r="Z1244" t="s">
        <v>6464</v>
      </c>
      <c r="AA1244">
        <v>0</v>
      </c>
      <c r="AB1244" t="str">
        <f t="shared" si="447"/>
        <v>Symbolic Poster</v>
      </c>
      <c r="AC1244" t="s">
        <v>6465</v>
      </c>
      <c r="AD1244" t="s">
        <v>6466</v>
      </c>
      <c r="AE1244">
        <v>371</v>
      </c>
      <c r="AF1244" t="str">
        <f t="shared" si="448"/>
        <v>Very Low</v>
      </c>
      <c r="AG1244" t="s">
        <v>9</v>
      </c>
      <c r="AH1244" t="s">
        <v>10</v>
      </c>
      <c r="AI1244" t="s">
        <v>11</v>
      </c>
      <c r="AJ1244" t="str">
        <f t="shared" si="449"/>
        <v>Teen</v>
      </c>
      <c r="AK1244">
        <v>43000000</v>
      </c>
      <c r="AL1244" t="str">
        <f t="shared" si="450"/>
        <v>Medium Budget</v>
      </c>
      <c r="AM1244">
        <v>2005</v>
      </c>
      <c r="AN1244">
        <f t="shared" si="451"/>
        <v>20</v>
      </c>
      <c r="AO1244" t="str">
        <f t="shared" si="452"/>
        <v>Old Classic</v>
      </c>
      <c r="AP1244">
        <v>351</v>
      </c>
      <c r="AQ1244" t="str">
        <f t="shared" si="453"/>
        <v>Very Low</v>
      </c>
      <c r="AR1244">
        <v>6.5</v>
      </c>
      <c r="AS1244" t="str">
        <f t="shared" si="454"/>
        <v>Average</v>
      </c>
      <c r="AT1244">
        <v>2.35</v>
      </c>
      <c r="AU1244" t="str">
        <f t="shared" si="455"/>
        <v>Cinematic Widescreen</v>
      </c>
      <c r="AV1244">
        <v>0</v>
      </c>
      <c r="AW1244" t="str">
        <f t="shared" si="456"/>
        <v>Very Low</v>
      </c>
    </row>
    <row r="1245" spans="1:49" x14ac:dyDescent="0.3">
      <c r="A1245" t="s">
        <v>0</v>
      </c>
      <c r="B1245" t="s">
        <v>6467</v>
      </c>
      <c r="C1245">
        <v>169</v>
      </c>
      <c r="D1245" t="str">
        <f t="shared" si="436"/>
        <v>Low</v>
      </c>
      <c r="E1245">
        <v>105</v>
      </c>
      <c r="F1245" t="str">
        <f t="shared" si="437"/>
        <v>1h 45m</v>
      </c>
      <c r="G1245" t="str">
        <f t="shared" si="438"/>
        <v>Standard Movie</v>
      </c>
      <c r="H1245">
        <v>54</v>
      </c>
      <c r="I1245" t="str">
        <f t="shared" si="439"/>
        <v>Very Low</v>
      </c>
      <c r="J1245">
        <v>988</v>
      </c>
      <c r="K1245" t="str">
        <f t="shared" si="440"/>
        <v>Very Low</v>
      </c>
      <c r="L1245" t="s">
        <v>4422</v>
      </c>
      <c r="M1245">
        <v>3000</v>
      </c>
      <c r="N1245" t="str">
        <f t="shared" si="441"/>
        <v>Low</v>
      </c>
      <c r="O1245">
        <v>51853450</v>
      </c>
      <c r="P1245" t="str">
        <f t="shared" si="442"/>
        <v>Hit</v>
      </c>
      <c r="Q1245" t="s">
        <v>4766</v>
      </c>
      <c r="R1245" t="str">
        <f t="shared" si="443"/>
        <v>Comedy</v>
      </c>
      <c r="S1245">
        <f t="shared" si="444"/>
        <v>4</v>
      </c>
      <c r="T1245" t="s">
        <v>721</v>
      </c>
      <c r="U1245" t="s">
        <v>6468</v>
      </c>
      <c r="V1245">
        <v>37398</v>
      </c>
      <c r="W1245" t="str">
        <f t="shared" si="445"/>
        <v>Low</v>
      </c>
      <c r="X1245">
        <v>9069</v>
      </c>
      <c r="Y1245" t="str">
        <f t="shared" si="446"/>
        <v>Low</v>
      </c>
      <c r="Z1245" t="s">
        <v>300</v>
      </c>
      <c r="AA1245">
        <v>0</v>
      </c>
      <c r="AB1245" t="str">
        <f t="shared" si="447"/>
        <v>Symbolic Poster</v>
      </c>
      <c r="AC1245" t="s">
        <v>6469</v>
      </c>
      <c r="AD1245" t="s">
        <v>6470</v>
      </c>
      <c r="AE1245">
        <v>110</v>
      </c>
      <c r="AF1245" t="str">
        <f t="shared" si="448"/>
        <v>Very Low</v>
      </c>
      <c r="AG1245" t="s">
        <v>9</v>
      </c>
      <c r="AH1245" t="s">
        <v>10</v>
      </c>
      <c r="AI1245" t="s">
        <v>66</v>
      </c>
      <c r="AJ1245" t="str">
        <f t="shared" si="449"/>
        <v>Family</v>
      </c>
      <c r="AK1245">
        <v>25000000</v>
      </c>
      <c r="AL1245" t="str">
        <f t="shared" si="450"/>
        <v>Low Budget</v>
      </c>
      <c r="AM1245">
        <v>2012</v>
      </c>
      <c r="AN1245">
        <f t="shared" si="451"/>
        <v>13</v>
      </c>
      <c r="AO1245" t="str">
        <f t="shared" si="452"/>
        <v>Modern Classic</v>
      </c>
      <c r="AP1245">
        <v>2000</v>
      </c>
      <c r="AQ1245" t="str">
        <f t="shared" si="453"/>
        <v>Low</v>
      </c>
      <c r="AR1245">
        <v>6.6</v>
      </c>
      <c r="AS1245" t="str">
        <f t="shared" si="454"/>
        <v>Average</v>
      </c>
      <c r="AT1245">
        <v>1.85</v>
      </c>
      <c r="AU1245" t="str">
        <f t="shared" si="455"/>
        <v>HDTV / Widescreen</v>
      </c>
      <c r="AV1245">
        <v>11000</v>
      </c>
      <c r="AW1245" t="str">
        <f t="shared" si="456"/>
        <v>Medium</v>
      </c>
    </row>
    <row r="1246" spans="1:49" x14ac:dyDescent="0.3">
      <c r="A1246" t="s">
        <v>0</v>
      </c>
      <c r="B1246" t="s">
        <v>6471</v>
      </c>
      <c r="C1246">
        <v>128</v>
      </c>
      <c r="D1246" t="str">
        <f t="shared" si="436"/>
        <v>Low</v>
      </c>
      <c r="E1246">
        <v>101</v>
      </c>
      <c r="F1246" t="str">
        <f t="shared" si="437"/>
        <v>1h 41m</v>
      </c>
      <c r="G1246" t="str">
        <f t="shared" si="438"/>
        <v>Standard Movie</v>
      </c>
      <c r="H1246">
        <v>10</v>
      </c>
      <c r="I1246" t="str">
        <f t="shared" si="439"/>
        <v>Very Low</v>
      </c>
      <c r="J1246">
        <v>681</v>
      </c>
      <c r="K1246" t="str">
        <f t="shared" si="440"/>
        <v>Very Low</v>
      </c>
      <c r="L1246" t="s">
        <v>6472</v>
      </c>
      <c r="M1246">
        <v>1000</v>
      </c>
      <c r="N1246" t="str">
        <f t="shared" si="441"/>
        <v>Low</v>
      </c>
      <c r="O1246">
        <v>46012734</v>
      </c>
      <c r="P1246" t="str">
        <f t="shared" si="442"/>
        <v>Average</v>
      </c>
      <c r="Q1246" t="s">
        <v>1652</v>
      </c>
      <c r="R1246" t="str">
        <f t="shared" si="443"/>
        <v>Comedy</v>
      </c>
      <c r="S1246">
        <f t="shared" si="444"/>
        <v>2</v>
      </c>
      <c r="T1246" t="s">
        <v>6473</v>
      </c>
      <c r="U1246" t="s">
        <v>6474</v>
      </c>
      <c r="V1246">
        <v>54421</v>
      </c>
      <c r="W1246" t="str">
        <f t="shared" si="445"/>
        <v>Medium</v>
      </c>
      <c r="X1246">
        <v>4298</v>
      </c>
      <c r="Y1246" t="str">
        <f t="shared" si="446"/>
        <v>Low</v>
      </c>
      <c r="Z1246" t="s">
        <v>2162</v>
      </c>
      <c r="AA1246">
        <v>2</v>
      </c>
      <c r="AB1246" t="str">
        <f t="shared" si="447"/>
        <v>Duo/Trio Poster</v>
      </c>
      <c r="AC1246" t="s">
        <v>6475</v>
      </c>
      <c r="AD1246" t="s">
        <v>6476</v>
      </c>
      <c r="AE1246">
        <v>101</v>
      </c>
      <c r="AF1246" t="str">
        <f t="shared" si="448"/>
        <v>Very Low</v>
      </c>
      <c r="AG1246" t="s">
        <v>9</v>
      </c>
      <c r="AH1246" t="s">
        <v>10</v>
      </c>
      <c r="AI1246" t="s">
        <v>11</v>
      </c>
      <c r="AJ1246" t="str">
        <f t="shared" si="449"/>
        <v>Teen</v>
      </c>
      <c r="AK1246">
        <v>40000000</v>
      </c>
      <c r="AL1246" t="str">
        <f t="shared" si="450"/>
        <v>Medium Budget</v>
      </c>
      <c r="AM1246">
        <v>2008</v>
      </c>
      <c r="AN1246">
        <f t="shared" si="451"/>
        <v>17</v>
      </c>
      <c r="AO1246" t="str">
        <f t="shared" si="452"/>
        <v>Old Classic</v>
      </c>
      <c r="AP1246">
        <v>689</v>
      </c>
      <c r="AQ1246" t="str">
        <f t="shared" si="453"/>
        <v>Very Low</v>
      </c>
      <c r="AR1246">
        <v>5.8</v>
      </c>
      <c r="AS1246" t="str">
        <f t="shared" si="454"/>
        <v>Below Average</v>
      </c>
      <c r="AT1246">
        <v>2.35</v>
      </c>
      <c r="AU1246" t="str">
        <f t="shared" si="455"/>
        <v>Cinematic Widescreen</v>
      </c>
      <c r="AV1246">
        <v>3000</v>
      </c>
      <c r="AW1246" t="str">
        <f t="shared" si="456"/>
        <v>Low</v>
      </c>
    </row>
    <row r="1247" spans="1:49" x14ac:dyDescent="0.3">
      <c r="A1247" t="s">
        <v>0</v>
      </c>
      <c r="B1247" t="s">
        <v>3665</v>
      </c>
      <c r="C1247">
        <v>249</v>
      </c>
      <c r="D1247" t="str">
        <f t="shared" si="436"/>
        <v>Medium</v>
      </c>
      <c r="E1247">
        <v>134</v>
      </c>
      <c r="F1247" t="str">
        <f t="shared" si="437"/>
        <v>2h 14m</v>
      </c>
      <c r="G1247" t="str">
        <f t="shared" si="438"/>
        <v>Long Movie</v>
      </c>
      <c r="H1247">
        <v>16000</v>
      </c>
      <c r="I1247" t="str">
        <f t="shared" si="439"/>
        <v>Medium</v>
      </c>
      <c r="J1247">
        <v>235</v>
      </c>
      <c r="K1247" t="str">
        <f t="shared" si="440"/>
        <v>Very Low</v>
      </c>
      <c r="L1247" t="s">
        <v>6477</v>
      </c>
      <c r="M1247">
        <v>880</v>
      </c>
      <c r="N1247" t="str">
        <f t="shared" si="441"/>
        <v>Low</v>
      </c>
      <c r="O1247">
        <v>47034272</v>
      </c>
      <c r="P1247" t="str">
        <f t="shared" si="442"/>
        <v>Average</v>
      </c>
      <c r="Q1247" t="s">
        <v>6478</v>
      </c>
      <c r="R1247" t="str">
        <f t="shared" si="443"/>
        <v>Biography</v>
      </c>
      <c r="S1247">
        <f t="shared" si="444"/>
        <v>4</v>
      </c>
      <c r="T1247" t="s">
        <v>6479</v>
      </c>
      <c r="U1247" t="s">
        <v>6480</v>
      </c>
      <c r="V1247">
        <v>25465</v>
      </c>
      <c r="W1247" t="str">
        <f t="shared" si="445"/>
        <v>Low</v>
      </c>
      <c r="X1247">
        <v>2281</v>
      </c>
      <c r="Y1247" t="str">
        <f t="shared" si="446"/>
        <v>Low</v>
      </c>
      <c r="Z1247" t="s">
        <v>6481</v>
      </c>
      <c r="AA1247">
        <v>1</v>
      </c>
      <c r="AB1247" t="str">
        <f t="shared" si="447"/>
        <v>Solo Star Poster</v>
      </c>
      <c r="AC1247" t="s">
        <v>6482</v>
      </c>
      <c r="AD1247" t="s">
        <v>6483</v>
      </c>
      <c r="AE1247">
        <v>190</v>
      </c>
      <c r="AF1247" t="str">
        <f t="shared" si="448"/>
        <v>Very Low</v>
      </c>
      <c r="AG1247" t="s">
        <v>9</v>
      </c>
      <c r="AH1247" t="s">
        <v>10</v>
      </c>
      <c r="AI1247" t="s">
        <v>556</v>
      </c>
      <c r="AJ1247" t="str">
        <f t="shared" si="449"/>
        <v>Adult</v>
      </c>
      <c r="AK1247">
        <v>40000000</v>
      </c>
      <c r="AL1247" t="str">
        <f t="shared" si="450"/>
        <v>Medium Budget</v>
      </c>
      <c r="AM1247">
        <v>2014</v>
      </c>
      <c r="AN1247">
        <f t="shared" si="451"/>
        <v>11</v>
      </c>
      <c r="AO1247" t="str">
        <f t="shared" si="452"/>
        <v>Modern Classic</v>
      </c>
      <c r="AP1247">
        <v>413</v>
      </c>
      <c r="AQ1247" t="str">
        <f t="shared" si="453"/>
        <v>Very Low</v>
      </c>
      <c r="AR1247">
        <v>6.9</v>
      </c>
      <c r="AS1247" t="str">
        <f t="shared" si="454"/>
        <v>Average</v>
      </c>
      <c r="AT1247">
        <v>2.35</v>
      </c>
      <c r="AU1247" t="str">
        <f t="shared" si="455"/>
        <v>Cinematic Widescreen</v>
      </c>
      <c r="AV1247">
        <v>16000</v>
      </c>
      <c r="AW1247" t="str">
        <f t="shared" si="456"/>
        <v>Medium</v>
      </c>
    </row>
    <row r="1248" spans="1:49" x14ac:dyDescent="0.3">
      <c r="A1248" t="s">
        <v>0</v>
      </c>
      <c r="B1248" t="s">
        <v>4821</v>
      </c>
      <c r="C1248">
        <v>91</v>
      </c>
      <c r="D1248" t="str">
        <f t="shared" si="436"/>
        <v>Low</v>
      </c>
      <c r="E1248">
        <v>135</v>
      </c>
      <c r="F1248" t="str">
        <f t="shared" si="437"/>
        <v>2h 15m</v>
      </c>
      <c r="G1248" t="str">
        <f t="shared" si="438"/>
        <v>Long Movie</v>
      </c>
      <c r="H1248">
        <v>0</v>
      </c>
      <c r="I1248" t="str">
        <f t="shared" si="439"/>
        <v>Very Low</v>
      </c>
      <c r="J1248">
        <v>913</v>
      </c>
      <c r="K1248" t="str">
        <f t="shared" si="440"/>
        <v>Very Low</v>
      </c>
      <c r="L1248" t="s">
        <v>2295</v>
      </c>
      <c r="M1248">
        <v>13000</v>
      </c>
      <c r="N1248" t="str">
        <f t="shared" si="441"/>
        <v>Medium</v>
      </c>
      <c r="O1248">
        <v>45856732</v>
      </c>
      <c r="P1248" t="str">
        <f t="shared" si="442"/>
        <v>Average</v>
      </c>
      <c r="Q1248" t="s">
        <v>2096</v>
      </c>
      <c r="R1248" t="str">
        <f t="shared" si="443"/>
        <v>Crime</v>
      </c>
      <c r="S1248">
        <f t="shared" si="444"/>
        <v>3</v>
      </c>
      <c r="T1248" t="s">
        <v>1128</v>
      </c>
      <c r="U1248" t="s">
        <v>6484</v>
      </c>
      <c r="V1248">
        <v>46221</v>
      </c>
      <c r="W1248" t="str">
        <f t="shared" si="445"/>
        <v>Low</v>
      </c>
      <c r="X1248">
        <v>16762</v>
      </c>
      <c r="Y1248" t="str">
        <f t="shared" si="446"/>
        <v>Medium</v>
      </c>
      <c r="Z1248" t="s">
        <v>2637</v>
      </c>
      <c r="AA1248">
        <v>1</v>
      </c>
      <c r="AB1248" t="str">
        <f t="shared" si="447"/>
        <v>Solo Star Poster</v>
      </c>
      <c r="AC1248" t="s">
        <v>6485</v>
      </c>
      <c r="AD1248" t="s">
        <v>6486</v>
      </c>
      <c r="AE1248">
        <v>141</v>
      </c>
      <c r="AF1248" t="str">
        <f t="shared" si="448"/>
        <v>Very Low</v>
      </c>
      <c r="AG1248" t="s">
        <v>9</v>
      </c>
      <c r="AH1248" t="s">
        <v>10</v>
      </c>
      <c r="AI1248" t="s">
        <v>11</v>
      </c>
      <c r="AJ1248" t="str">
        <f t="shared" si="449"/>
        <v>Teen</v>
      </c>
      <c r="AK1248">
        <v>40000000</v>
      </c>
      <c r="AL1248" t="str">
        <f t="shared" si="450"/>
        <v>Medium Budget</v>
      </c>
      <c r="AM1248">
        <v>1997</v>
      </c>
      <c r="AN1248">
        <f t="shared" si="451"/>
        <v>28</v>
      </c>
      <c r="AO1248" t="str">
        <f t="shared" si="452"/>
        <v>Old Classic</v>
      </c>
      <c r="AP1248">
        <v>936</v>
      </c>
      <c r="AQ1248" t="str">
        <f t="shared" si="453"/>
        <v>Very Low</v>
      </c>
      <c r="AR1248">
        <v>7.1</v>
      </c>
      <c r="AS1248" t="str">
        <f t="shared" si="454"/>
        <v>Good</v>
      </c>
      <c r="AT1248">
        <v>2.35</v>
      </c>
      <c r="AU1248" t="str">
        <f t="shared" si="455"/>
        <v>Cinematic Widescreen</v>
      </c>
      <c r="AV1248">
        <v>0</v>
      </c>
      <c r="AW1248" t="str">
        <f t="shared" si="456"/>
        <v>Very Low</v>
      </c>
    </row>
    <row r="1249" spans="1:49" x14ac:dyDescent="0.3">
      <c r="A1249" t="s">
        <v>0</v>
      </c>
      <c r="B1249" t="s">
        <v>5867</v>
      </c>
      <c r="C1249">
        <v>207</v>
      </c>
      <c r="D1249" t="str">
        <f t="shared" si="436"/>
        <v>Medium</v>
      </c>
      <c r="E1249">
        <v>98</v>
      </c>
      <c r="F1249" t="str">
        <f t="shared" si="437"/>
        <v>1h 38m</v>
      </c>
      <c r="G1249" t="str">
        <f t="shared" si="438"/>
        <v>Standard Movie</v>
      </c>
      <c r="H1249">
        <v>326</v>
      </c>
      <c r="I1249" t="str">
        <f t="shared" si="439"/>
        <v>Very Low</v>
      </c>
      <c r="J1249">
        <v>416</v>
      </c>
      <c r="K1249" t="str">
        <f t="shared" si="440"/>
        <v>Very Low</v>
      </c>
      <c r="L1249" t="s">
        <v>4670</v>
      </c>
      <c r="M1249">
        <v>21000</v>
      </c>
      <c r="N1249" t="str">
        <f t="shared" si="441"/>
        <v>Medium</v>
      </c>
      <c r="O1249">
        <v>59588068</v>
      </c>
      <c r="P1249" t="str">
        <f t="shared" si="442"/>
        <v>Hit</v>
      </c>
      <c r="Q1249" t="s">
        <v>3001</v>
      </c>
      <c r="R1249" t="str">
        <f t="shared" si="443"/>
        <v>Horror</v>
      </c>
      <c r="S1249">
        <f t="shared" si="444"/>
        <v>3</v>
      </c>
      <c r="T1249" t="s">
        <v>68</v>
      </c>
      <c r="U1249" t="s">
        <v>6487</v>
      </c>
      <c r="V1249">
        <v>89557</v>
      </c>
      <c r="W1249" t="str">
        <f t="shared" si="445"/>
        <v>Medium</v>
      </c>
      <c r="X1249">
        <v>22318</v>
      </c>
      <c r="Y1249" t="str">
        <f t="shared" si="446"/>
        <v>Medium</v>
      </c>
      <c r="Z1249" t="s">
        <v>1982</v>
      </c>
      <c r="AA1249">
        <v>1</v>
      </c>
      <c r="AB1249" t="str">
        <f t="shared" si="447"/>
        <v>Solo Star Poster</v>
      </c>
      <c r="AC1249" t="s">
        <v>6488</v>
      </c>
      <c r="AD1249" t="s">
        <v>6489</v>
      </c>
      <c r="AE1249">
        <v>376</v>
      </c>
      <c r="AF1249" t="str">
        <f t="shared" si="448"/>
        <v>Very Low</v>
      </c>
      <c r="AG1249" t="s">
        <v>9</v>
      </c>
      <c r="AH1249" t="s">
        <v>10</v>
      </c>
      <c r="AI1249" t="s">
        <v>556</v>
      </c>
      <c r="AJ1249" t="str">
        <f t="shared" si="449"/>
        <v>Adult</v>
      </c>
      <c r="AK1249">
        <v>40000000</v>
      </c>
      <c r="AL1249" t="str">
        <f t="shared" si="450"/>
        <v>Medium Budget</v>
      </c>
      <c r="AM1249">
        <v>2003</v>
      </c>
      <c r="AN1249">
        <f t="shared" si="451"/>
        <v>22</v>
      </c>
      <c r="AO1249" t="str">
        <f t="shared" si="452"/>
        <v>Old Classic</v>
      </c>
      <c r="AP1249">
        <v>534</v>
      </c>
      <c r="AQ1249" t="str">
        <f t="shared" si="453"/>
        <v>Very Low</v>
      </c>
      <c r="AR1249">
        <v>5.8</v>
      </c>
      <c r="AS1249" t="str">
        <f t="shared" si="454"/>
        <v>Below Average</v>
      </c>
      <c r="AT1249">
        <v>1.85</v>
      </c>
      <c r="AU1249" t="str">
        <f t="shared" si="455"/>
        <v>HDTV / Widescreen</v>
      </c>
      <c r="AV1249">
        <v>0</v>
      </c>
      <c r="AW1249" t="str">
        <f t="shared" si="456"/>
        <v>Very Low</v>
      </c>
    </row>
    <row r="1250" spans="1:49" x14ac:dyDescent="0.3">
      <c r="A1250" t="s">
        <v>0</v>
      </c>
      <c r="B1250" t="s">
        <v>360</v>
      </c>
      <c r="C1250">
        <v>77</v>
      </c>
      <c r="D1250" t="str">
        <f t="shared" si="436"/>
        <v>Low</v>
      </c>
      <c r="E1250">
        <v>155</v>
      </c>
      <c r="F1250" t="str">
        <f t="shared" si="437"/>
        <v>2h 35m</v>
      </c>
      <c r="G1250" t="str">
        <f t="shared" si="438"/>
        <v>Long Movie</v>
      </c>
      <c r="H1250">
        <v>14000</v>
      </c>
      <c r="I1250" t="str">
        <f t="shared" si="439"/>
        <v>Medium</v>
      </c>
      <c r="J1250">
        <v>11000</v>
      </c>
      <c r="K1250" t="str">
        <f t="shared" si="440"/>
        <v>Medium</v>
      </c>
      <c r="L1250" t="s">
        <v>437</v>
      </c>
      <c r="M1250">
        <v>12000</v>
      </c>
      <c r="N1250" t="str">
        <f t="shared" si="441"/>
        <v>Medium</v>
      </c>
      <c r="O1250">
        <v>44175394</v>
      </c>
      <c r="P1250" t="str">
        <f t="shared" si="442"/>
        <v>Average</v>
      </c>
      <c r="Q1250" t="s">
        <v>6490</v>
      </c>
      <c r="R1250" t="str">
        <f t="shared" si="443"/>
        <v>Drama</v>
      </c>
      <c r="S1250">
        <f t="shared" si="444"/>
        <v>2</v>
      </c>
      <c r="T1250" t="s">
        <v>733</v>
      </c>
      <c r="U1250" t="s">
        <v>6491</v>
      </c>
      <c r="V1250">
        <v>56509</v>
      </c>
      <c r="W1250" t="str">
        <f t="shared" si="445"/>
        <v>Medium</v>
      </c>
      <c r="X1250">
        <v>37570</v>
      </c>
      <c r="Y1250" t="str">
        <f t="shared" si="446"/>
        <v>Medium</v>
      </c>
      <c r="Z1250" t="s">
        <v>631</v>
      </c>
      <c r="AA1250">
        <v>2</v>
      </c>
      <c r="AB1250" t="str">
        <f t="shared" si="447"/>
        <v>Duo/Trio Poster</v>
      </c>
      <c r="AC1250" t="s">
        <v>6492</v>
      </c>
      <c r="AD1250" t="s">
        <v>6493</v>
      </c>
      <c r="AE1250">
        <v>227</v>
      </c>
      <c r="AF1250" t="str">
        <f t="shared" si="448"/>
        <v>Very Low</v>
      </c>
      <c r="AG1250" t="s">
        <v>9</v>
      </c>
      <c r="AH1250" t="s">
        <v>10</v>
      </c>
      <c r="AI1250" t="s">
        <v>556</v>
      </c>
      <c r="AJ1250" t="str">
        <f t="shared" si="449"/>
        <v>Adult</v>
      </c>
      <c r="AK1250">
        <v>36000000</v>
      </c>
      <c r="AL1250" t="str">
        <f t="shared" si="450"/>
        <v>Medium Budget</v>
      </c>
      <c r="AM1250">
        <v>1997</v>
      </c>
      <c r="AN1250">
        <f t="shared" si="451"/>
        <v>28</v>
      </c>
      <c r="AO1250" t="str">
        <f t="shared" si="452"/>
        <v>Old Classic</v>
      </c>
      <c r="AP1250">
        <v>11000</v>
      </c>
      <c r="AQ1250" t="str">
        <f t="shared" si="453"/>
        <v>Medium</v>
      </c>
      <c r="AR1250">
        <v>7.2</v>
      </c>
      <c r="AS1250" t="str">
        <f t="shared" si="454"/>
        <v>Good</v>
      </c>
      <c r="AT1250">
        <v>1.85</v>
      </c>
      <c r="AU1250" t="str">
        <f t="shared" si="455"/>
        <v>HDTV / Widescreen</v>
      </c>
      <c r="AV1250">
        <v>0</v>
      </c>
      <c r="AW1250" t="str">
        <f t="shared" si="456"/>
        <v>Very Low</v>
      </c>
    </row>
    <row r="1251" spans="1:49" x14ac:dyDescent="0.3">
      <c r="A1251" t="s">
        <v>0</v>
      </c>
      <c r="B1251" t="s">
        <v>1282</v>
      </c>
      <c r="C1251">
        <v>25</v>
      </c>
      <c r="D1251" t="str">
        <f t="shared" si="436"/>
        <v>Very Low</v>
      </c>
      <c r="E1251">
        <v>106</v>
      </c>
      <c r="F1251" t="str">
        <f t="shared" si="437"/>
        <v>1h 46m</v>
      </c>
      <c r="G1251" t="str">
        <f t="shared" si="438"/>
        <v>Standard Movie</v>
      </c>
      <c r="H1251">
        <v>323</v>
      </c>
      <c r="I1251" t="str">
        <f t="shared" si="439"/>
        <v>Very Low</v>
      </c>
      <c r="J1251">
        <v>0</v>
      </c>
      <c r="K1251" t="str">
        <f t="shared" si="440"/>
        <v>Very Low</v>
      </c>
      <c r="L1251" t="s">
        <v>6494</v>
      </c>
      <c r="M1251">
        <v>472</v>
      </c>
      <c r="N1251" t="str">
        <f t="shared" si="441"/>
        <v>Low</v>
      </c>
      <c r="O1251">
        <v>45500797</v>
      </c>
      <c r="P1251" t="str">
        <f t="shared" si="442"/>
        <v>Average</v>
      </c>
      <c r="Q1251" t="s">
        <v>2279</v>
      </c>
      <c r="R1251" t="str">
        <f t="shared" si="443"/>
        <v>Adventure</v>
      </c>
      <c r="S1251">
        <f t="shared" si="444"/>
        <v>3</v>
      </c>
      <c r="T1251" t="s">
        <v>6495</v>
      </c>
      <c r="U1251" t="s">
        <v>6496</v>
      </c>
      <c r="V1251">
        <v>17443</v>
      </c>
      <c r="W1251" t="str">
        <f t="shared" si="445"/>
        <v>Low</v>
      </c>
      <c r="X1251">
        <v>519</v>
      </c>
      <c r="Y1251" t="str">
        <f t="shared" si="446"/>
        <v>Very Low</v>
      </c>
      <c r="Z1251" t="s">
        <v>6497</v>
      </c>
      <c r="AA1251">
        <v>2</v>
      </c>
      <c r="AB1251" t="str">
        <f t="shared" si="447"/>
        <v>Duo/Trio Poster</v>
      </c>
      <c r="AC1251" t="s">
        <v>6498</v>
      </c>
      <c r="AD1251" t="s">
        <v>6499</v>
      </c>
      <c r="AE1251">
        <v>56</v>
      </c>
      <c r="AF1251" t="str">
        <f t="shared" si="448"/>
        <v>Very Low</v>
      </c>
      <c r="AG1251" t="s">
        <v>9</v>
      </c>
      <c r="AH1251" t="s">
        <v>10</v>
      </c>
      <c r="AI1251" t="s">
        <v>11</v>
      </c>
      <c r="AJ1251" t="str">
        <f t="shared" si="449"/>
        <v>Teen</v>
      </c>
      <c r="AK1251">
        <v>40000000</v>
      </c>
      <c r="AL1251" t="str">
        <f t="shared" si="450"/>
        <v>Medium Budget</v>
      </c>
      <c r="AM1251">
        <v>1992</v>
      </c>
      <c r="AN1251">
        <f t="shared" si="451"/>
        <v>33</v>
      </c>
      <c r="AO1251" t="str">
        <f t="shared" si="452"/>
        <v>Old Classic</v>
      </c>
      <c r="AP1251">
        <v>47</v>
      </c>
      <c r="AQ1251" t="str">
        <f t="shared" si="453"/>
        <v>Very Low</v>
      </c>
      <c r="AR1251">
        <v>6</v>
      </c>
      <c r="AS1251" t="str">
        <f t="shared" si="454"/>
        <v>Average</v>
      </c>
      <c r="AT1251">
        <v>2.35</v>
      </c>
      <c r="AU1251" t="str">
        <f t="shared" si="455"/>
        <v>Cinematic Widescreen</v>
      </c>
      <c r="AV1251">
        <v>694</v>
      </c>
      <c r="AW1251" t="str">
        <f t="shared" si="456"/>
        <v>Very Low</v>
      </c>
    </row>
    <row r="1252" spans="1:49" x14ac:dyDescent="0.3">
      <c r="A1252" t="s">
        <v>0</v>
      </c>
      <c r="B1252" t="s">
        <v>6500</v>
      </c>
      <c r="C1252">
        <v>211</v>
      </c>
      <c r="D1252" t="str">
        <f t="shared" si="436"/>
        <v>Medium</v>
      </c>
      <c r="E1252">
        <v>102</v>
      </c>
      <c r="F1252" t="str">
        <f t="shared" si="437"/>
        <v>1h 42m</v>
      </c>
      <c r="G1252" t="str">
        <f t="shared" si="438"/>
        <v>Standard Movie</v>
      </c>
      <c r="H1252">
        <v>25</v>
      </c>
      <c r="I1252" t="str">
        <f t="shared" si="439"/>
        <v>Very Low</v>
      </c>
      <c r="J1252">
        <v>473</v>
      </c>
      <c r="K1252" t="str">
        <f t="shared" si="440"/>
        <v>Very Low</v>
      </c>
      <c r="L1252" t="s">
        <v>6501</v>
      </c>
      <c r="M1252">
        <v>1000</v>
      </c>
      <c r="N1252" t="str">
        <f t="shared" si="441"/>
        <v>Low</v>
      </c>
      <c r="O1252">
        <v>41797066</v>
      </c>
      <c r="P1252" t="str">
        <f t="shared" si="442"/>
        <v>Average</v>
      </c>
      <c r="Q1252" t="s">
        <v>2179</v>
      </c>
      <c r="R1252" t="str">
        <f t="shared" si="443"/>
        <v>Action</v>
      </c>
      <c r="S1252">
        <f t="shared" si="444"/>
        <v>4</v>
      </c>
      <c r="T1252" t="s">
        <v>6502</v>
      </c>
      <c r="U1252" t="s">
        <v>6503</v>
      </c>
      <c r="V1252">
        <v>92789</v>
      </c>
      <c r="W1252" t="str">
        <f t="shared" si="445"/>
        <v>Medium</v>
      </c>
      <c r="X1252">
        <v>4324</v>
      </c>
      <c r="Y1252" t="str">
        <f t="shared" si="446"/>
        <v>Low</v>
      </c>
      <c r="Z1252" t="s">
        <v>6504</v>
      </c>
      <c r="AA1252">
        <v>0</v>
      </c>
      <c r="AB1252" t="str">
        <f t="shared" si="447"/>
        <v>Symbolic Poster</v>
      </c>
      <c r="AC1252" t="s">
        <v>6505</v>
      </c>
      <c r="AD1252" t="s">
        <v>6506</v>
      </c>
      <c r="AE1252">
        <v>998</v>
      </c>
      <c r="AF1252" t="str">
        <f t="shared" si="448"/>
        <v>Low</v>
      </c>
      <c r="AG1252" t="s">
        <v>9</v>
      </c>
      <c r="AH1252" t="s">
        <v>10</v>
      </c>
      <c r="AI1252" t="s">
        <v>556</v>
      </c>
      <c r="AJ1252" t="str">
        <f t="shared" si="449"/>
        <v>Adult</v>
      </c>
      <c r="AK1252">
        <v>40000000</v>
      </c>
      <c r="AL1252" t="str">
        <f t="shared" si="450"/>
        <v>Medium Budget</v>
      </c>
      <c r="AM1252">
        <v>2007</v>
      </c>
      <c r="AN1252">
        <f t="shared" si="451"/>
        <v>18</v>
      </c>
      <c r="AO1252" t="str">
        <f t="shared" si="452"/>
        <v>Old Classic</v>
      </c>
      <c r="AP1252">
        <v>741</v>
      </c>
      <c r="AQ1252" t="str">
        <f t="shared" si="453"/>
        <v>Very Low</v>
      </c>
      <c r="AR1252">
        <v>4.7</v>
      </c>
      <c r="AS1252" t="str">
        <f t="shared" si="454"/>
        <v>Poor</v>
      </c>
      <c r="AT1252">
        <v>2.35</v>
      </c>
      <c r="AU1252" t="str">
        <f t="shared" si="455"/>
        <v>Cinematic Widescreen</v>
      </c>
      <c r="AV1252">
        <v>0</v>
      </c>
      <c r="AW1252" t="str">
        <f t="shared" si="456"/>
        <v>Very Low</v>
      </c>
    </row>
    <row r="1253" spans="1:49" x14ac:dyDescent="0.3">
      <c r="A1253" t="s">
        <v>0</v>
      </c>
      <c r="B1253" t="s">
        <v>4210</v>
      </c>
      <c r="C1253">
        <v>19</v>
      </c>
      <c r="D1253" t="str">
        <f t="shared" si="436"/>
        <v>Very Low</v>
      </c>
      <c r="E1253">
        <v>95</v>
      </c>
      <c r="F1253" t="str">
        <f t="shared" si="437"/>
        <v>1h 35m</v>
      </c>
      <c r="G1253" t="str">
        <f t="shared" si="438"/>
        <v>Standard Movie</v>
      </c>
      <c r="H1253">
        <v>80</v>
      </c>
      <c r="I1253" t="str">
        <f t="shared" si="439"/>
        <v>Very Low</v>
      </c>
      <c r="J1253">
        <v>287</v>
      </c>
      <c r="K1253" t="str">
        <f t="shared" si="440"/>
        <v>Very Low</v>
      </c>
      <c r="L1253" t="s">
        <v>6507</v>
      </c>
      <c r="M1253">
        <v>3000</v>
      </c>
      <c r="N1253" t="str">
        <f t="shared" si="441"/>
        <v>Low</v>
      </c>
      <c r="O1253">
        <v>38087756</v>
      </c>
      <c r="P1253" t="str">
        <f t="shared" si="442"/>
        <v>Average</v>
      </c>
      <c r="Q1253" t="s">
        <v>3028</v>
      </c>
      <c r="R1253" t="str">
        <f t="shared" si="443"/>
        <v>Comedy</v>
      </c>
      <c r="S1253">
        <f t="shared" si="444"/>
        <v>2</v>
      </c>
      <c r="T1253" t="s">
        <v>6508</v>
      </c>
      <c r="U1253" t="s">
        <v>6509</v>
      </c>
      <c r="V1253">
        <v>49612</v>
      </c>
      <c r="W1253" t="str">
        <f t="shared" si="445"/>
        <v>Low</v>
      </c>
      <c r="X1253">
        <v>4634</v>
      </c>
      <c r="Y1253" t="str">
        <f t="shared" si="446"/>
        <v>Low</v>
      </c>
      <c r="Z1253" t="s">
        <v>6510</v>
      </c>
      <c r="AA1253">
        <v>1</v>
      </c>
      <c r="AB1253" t="str">
        <f t="shared" si="447"/>
        <v>Solo Star Poster</v>
      </c>
      <c r="AC1253" t="s">
        <v>6511</v>
      </c>
      <c r="AD1253" t="s">
        <v>6512</v>
      </c>
      <c r="AE1253">
        <v>39</v>
      </c>
      <c r="AF1253" t="str">
        <f t="shared" si="448"/>
        <v>Very Low</v>
      </c>
      <c r="AG1253" t="s">
        <v>9</v>
      </c>
      <c r="AH1253" t="s">
        <v>10</v>
      </c>
      <c r="AI1253" t="s">
        <v>66</v>
      </c>
      <c r="AJ1253" t="str">
        <f t="shared" si="449"/>
        <v>Family</v>
      </c>
      <c r="AK1253">
        <v>40000000</v>
      </c>
      <c r="AL1253" t="str">
        <f t="shared" si="450"/>
        <v>Medium Budget</v>
      </c>
      <c r="AM1253">
        <v>1994</v>
      </c>
      <c r="AN1253">
        <f t="shared" si="451"/>
        <v>31</v>
      </c>
      <c r="AO1253" t="str">
        <f t="shared" si="452"/>
        <v>Old Classic</v>
      </c>
      <c r="AP1253">
        <v>450</v>
      </c>
      <c r="AQ1253" t="str">
        <f t="shared" si="453"/>
        <v>Very Low</v>
      </c>
      <c r="AR1253">
        <v>5.2</v>
      </c>
      <c r="AS1253" t="str">
        <f t="shared" si="454"/>
        <v>Below Average</v>
      </c>
      <c r="AT1253">
        <v>1.85</v>
      </c>
      <c r="AU1253" t="str">
        <f t="shared" si="455"/>
        <v>HDTV / Widescreen</v>
      </c>
      <c r="AV1253">
        <v>0</v>
      </c>
      <c r="AW1253" t="str">
        <f t="shared" si="456"/>
        <v>Very Low</v>
      </c>
    </row>
    <row r="1254" spans="1:49" x14ac:dyDescent="0.3">
      <c r="A1254" t="s">
        <v>0</v>
      </c>
      <c r="B1254" t="s">
        <v>5251</v>
      </c>
      <c r="C1254">
        <v>101</v>
      </c>
      <c r="D1254" t="str">
        <f t="shared" si="436"/>
        <v>Low</v>
      </c>
      <c r="E1254">
        <v>103</v>
      </c>
      <c r="F1254" t="str">
        <f t="shared" si="437"/>
        <v>1h 43m</v>
      </c>
      <c r="G1254" t="str">
        <f t="shared" si="438"/>
        <v>Standard Movie</v>
      </c>
      <c r="H1254">
        <v>643</v>
      </c>
      <c r="I1254" t="str">
        <f t="shared" si="439"/>
        <v>Very Low</v>
      </c>
      <c r="J1254">
        <v>586</v>
      </c>
      <c r="K1254" t="str">
        <f t="shared" si="440"/>
        <v>Very Low</v>
      </c>
      <c r="L1254" t="s">
        <v>6502</v>
      </c>
      <c r="M1254">
        <v>24000</v>
      </c>
      <c r="N1254" t="str">
        <f t="shared" si="441"/>
        <v>Medium</v>
      </c>
      <c r="O1254">
        <v>37752931</v>
      </c>
      <c r="P1254" t="str">
        <f t="shared" si="442"/>
        <v>Average</v>
      </c>
      <c r="Q1254" t="s">
        <v>185</v>
      </c>
      <c r="R1254" t="str">
        <f t="shared" si="443"/>
        <v>Drama</v>
      </c>
      <c r="S1254">
        <f t="shared" si="444"/>
        <v>2</v>
      </c>
      <c r="T1254" t="s">
        <v>53</v>
      </c>
      <c r="U1254" t="s">
        <v>6513</v>
      </c>
      <c r="V1254">
        <v>20201</v>
      </c>
      <c r="W1254" t="str">
        <f t="shared" si="445"/>
        <v>Low</v>
      </c>
      <c r="X1254">
        <v>26938</v>
      </c>
      <c r="Y1254" t="str">
        <f t="shared" si="446"/>
        <v>Medium</v>
      </c>
      <c r="Z1254" t="s">
        <v>4095</v>
      </c>
      <c r="AA1254">
        <v>2</v>
      </c>
      <c r="AB1254" t="str">
        <f t="shared" si="447"/>
        <v>Duo/Trio Poster</v>
      </c>
      <c r="AC1254" t="s">
        <v>6514</v>
      </c>
      <c r="AD1254" t="s">
        <v>6515</v>
      </c>
      <c r="AE1254">
        <v>180</v>
      </c>
      <c r="AF1254" t="str">
        <f t="shared" si="448"/>
        <v>Very Low</v>
      </c>
      <c r="AG1254" t="s">
        <v>9</v>
      </c>
      <c r="AH1254" t="s">
        <v>10</v>
      </c>
      <c r="AI1254" t="s">
        <v>11</v>
      </c>
      <c r="AJ1254" t="str">
        <f t="shared" si="449"/>
        <v>Teen</v>
      </c>
      <c r="AK1254">
        <v>40000000</v>
      </c>
      <c r="AL1254" t="str">
        <f t="shared" si="450"/>
        <v>Medium Budget</v>
      </c>
      <c r="AM1254">
        <v>2000</v>
      </c>
      <c r="AN1254">
        <f t="shared" si="451"/>
        <v>25</v>
      </c>
      <c r="AO1254" t="str">
        <f t="shared" si="452"/>
        <v>Old Classic</v>
      </c>
      <c r="AP1254">
        <v>1000</v>
      </c>
      <c r="AQ1254" t="str">
        <f t="shared" si="453"/>
        <v>Very Low</v>
      </c>
      <c r="AR1254">
        <v>5.5</v>
      </c>
      <c r="AS1254" t="str">
        <f t="shared" si="454"/>
        <v>Below Average</v>
      </c>
      <c r="AT1254">
        <v>1.85</v>
      </c>
      <c r="AU1254" t="str">
        <f t="shared" si="455"/>
        <v>HDTV / Widescreen</v>
      </c>
      <c r="AV1254">
        <v>0</v>
      </c>
      <c r="AW1254" t="str">
        <f t="shared" si="456"/>
        <v>Very Low</v>
      </c>
    </row>
    <row r="1255" spans="1:49" x14ac:dyDescent="0.3">
      <c r="A1255" t="s">
        <v>0</v>
      </c>
      <c r="B1255" t="s">
        <v>3969</v>
      </c>
      <c r="C1255">
        <v>175</v>
      </c>
      <c r="D1255" t="str">
        <f t="shared" si="436"/>
        <v>Low</v>
      </c>
      <c r="E1255">
        <v>95</v>
      </c>
      <c r="F1255" t="str">
        <f t="shared" si="437"/>
        <v>1h 35m</v>
      </c>
      <c r="G1255" t="str">
        <f t="shared" si="438"/>
        <v>Standard Movie</v>
      </c>
      <c r="H1255">
        <v>30</v>
      </c>
      <c r="I1255" t="str">
        <f t="shared" si="439"/>
        <v>Very Low</v>
      </c>
      <c r="J1255">
        <v>664</v>
      </c>
      <c r="K1255" t="str">
        <f t="shared" si="440"/>
        <v>Very Low</v>
      </c>
      <c r="L1255" t="s">
        <v>1379</v>
      </c>
      <c r="M1255">
        <v>799</v>
      </c>
      <c r="N1255" t="str">
        <f t="shared" si="441"/>
        <v>Low</v>
      </c>
      <c r="O1255">
        <v>50562555</v>
      </c>
      <c r="P1255" t="str">
        <f t="shared" si="442"/>
        <v>Hit</v>
      </c>
      <c r="Q1255" t="s">
        <v>6516</v>
      </c>
      <c r="R1255" t="str">
        <f t="shared" si="443"/>
        <v>Comedy</v>
      </c>
      <c r="S1255">
        <f t="shared" si="444"/>
        <v>3</v>
      </c>
      <c r="T1255" t="s">
        <v>61</v>
      </c>
      <c r="U1255" t="s">
        <v>6517</v>
      </c>
      <c r="V1255">
        <v>81334</v>
      </c>
      <c r="W1255" t="str">
        <f t="shared" si="445"/>
        <v>Medium</v>
      </c>
      <c r="X1255">
        <v>2787</v>
      </c>
      <c r="Y1255" t="str">
        <f t="shared" si="446"/>
        <v>Low</v>
      </c>
      <c r="Z1255" t="s">
        <v>3906</v>
      </c>
      <c r="AA1255">
        <v>4</v>
      </c>
      <c r="AB1255" t="str">
        <f t="shared" si="447"/>
        <v>Ensemble Poster</v>
      </c>
      <c r="AC1255" t="s">
        <v>6518</v>
      </c>
      <c r="AD1255" t="s">
        <v>6519</v>
      </c>
      <c r="AE1255">
        <v>291</v>
      </c>
      <c r="AF1255" t="str">
        <f t="shared" si="448"/>
        <v>Very Low</v>
      </c>
      <c r="AG1255" t="s">
        <v>9</v>
      </c>
      <c r="AH1255" t="s">
        <v>10</v>
      </c>
      <c r="AI1255" t="s">
        <v>11</v>
      </c>
      <c r="AJ1255" t="str">
        <f t="shared" si="449"/>
        <v>Teen</v>
      </c>
      <c r="AK1255">
        <f>AK1254</f>
        <v>40000000</v>
      </c>
      <c r="AL1255" t="str">
        <f t="shared" si="450"/>
        <v>Medium Budget</v>
      </c>
      <c r="AM1255">
        <v>2007</v>
      </c>
      <c r="AN1255">
        <f t="shared" si="451"/>
        <v>18</v>
      </c>
      <c r="AO1255" t="str">
        <f t="shared" si="452"/>
        <v>Old Classic</v>
      </c>
      <c r="AP1255">
        <v>690</v>
      </c>
      <c r="AQ1255" t="str">
        <f t="shared" si="453"/>
        <v>Very Low</v>
      </c>
      <c r="AR1255">
        <v>6.5</v>
      </c>
      <c r="AS1255" t="str">
        <f t="shared" si="454"/>
        <v>Average</v>
      </c>
      <c r="AT1255">
        <v>1.85</v>
      </c>
      <c r="AU1255" t="str">
        <f t="shared" si="455"/>
        <v>HDTV / Widescreen</v>
      </c>
      <c r="AV1255">
        <v>0</v>
      </c>
      <c r="AW1255" t="str">
        <f t="shared" si="456"/>
        <v>Very Low</v>
      </c>
    </row>
    <row r="1256" spans="1:49" x14ac:dyDescent="0.3">
      <c r="A1256" t="s">
        <v>0</v>
      </c>
      <c r="B1256" t="s">
        <v>6520</v>
      </c>
      <c r="C1256">
        <v>342</v>
      </c>
      <c r="D1256" t="str">
        <f t="shared" si="436"/>
        <v>Medium</v>
      </c>
      <c r="E1256">
        <v>109</v>
      </c>
      <c r="F1256" t="str">
        <f t="shared" si="437"/>
        <v>1h 49m</v>
      </c>
      <c r="G1256" t="str">
        <f t="shared" si="438"/>
        <v>Standard Movie</v>
      </c>
      <c r="H1256">
        <v>99</v>
      </c>
      <c r="I1256" t="str">
        <f t="shared" si="439"/>
        <v>Very Low</v>
      </c>
      <c r="J1256">
        <v>57</v>
      </c>
      <c r="K1256" t="str">
        <f t="shared" si="440"/>
        <v>Very Low</v>
      </c>
      <c r="L1256" t="s">
        <v>6521</v>
      </c>
      <c r="M1256">
        <v>176</v>
      </c>
      <c r="N1256" t="str">
        <f t="shared" si="441"/>
        <v>Low</v>
      </c>
      <c r="O1256">
        <v>37371385</v>
      </c>
      <c r="P1256" t="str">
        <f t="shared" si="442"/>
        <v>Average</v>
      </c>
      <c r="Q1256" t="s">
        <v>1846</v>
      </c>
      <c r="R1256" t="str">
        <f t="shared" si="443"/>
        <v>Adventure</v>
      </c>
      <c r="S1256">
        <f t="shared" si="444"/>
        <v>3</v>
      </c>
      <c r="T1256" t="s">
        <v>6522</v>
      </c>
      <c r="U1256" t="s">
        <v>6523</v>
      </c>
      <c r="V1256">
        <v>192462</v>
      </c>
      <c r="W1256" t="str">
        <f t="shared" si="445"/>
        <v>Medium</v>
      </c>
      <c r="X1256">
        <v>390</v>
      </c>
      <c r="Y1256" t="str">
        <f t="shared" si="446"/>
        <v>Very Low</v>
      </c>
      <c r="Z1256" t="s">
        <v>6524</v>
      </c>
      <c r="AA1256">
        <v>0</v>
      </c>
      <c r="AB1256" t="str">
        <f t="shared" si="447"/>
        <v>Symbolic Poster</v>
      </c>
      <c r="AC1256" t="s">
        <v>6525</v>
      </c>
      <c r="AD1256" t="s">
        <v>6526</v>
      </c>
      <c r="AE1256">
        <v>334</v>
      </c>
      <c r="AF1256" t="str">
        <f t="shared" si="448"/>
        <v>Very Low</v>
      </c>
      <c r="AG1256" t="s">
        <v>9</v>
      </c>
      <c r="AH1256" t="s">
        <v>10</v>
      </c>
      <c r="AI1256" t="s">
        <v>556</v>
      </c>
      <c r="AJ1256" t="str">
        <f t="shared" si="449"/>
        <v>Adult</v>
      </c>
      <c r="AK1256">
        <v>40000000</v>
      </c>
      <c r="AL1256" t="str">
        <f t="shared" si="450"/>
        <v>Medium Budget</v>
      </c>
      <c r="AM1256">
        <v>2011</v>
      </c>
      <c r="AN1256">
        <f t="shared" si="451"/>
        <v>14</v>
      </c>
      <c r="AO1256" t="str">
        <f t="shared" si="452"/>
        <v>Modern Classic</v>
      </c>
      <c r="AP1256">
        <v>61</v>
      </c>
      <c r="AQ1256" t="str">
        <f t="shared" si="453"/>
        <v>Very Low</v>
      </c>
      <c r="AR1256">
        <v>7</v>
      </c>
      <c r="AS1256" t="str">
        <f t="shared" si="454"/>
        <v>Good</v>
      </c>
      <c r="AT1256">
        <v>2.35</v>
      </c>
      <c r="AU1256" t="str">
        <f t="shared" si="455"/>
        <v>Cinematic Widescreen</v>
      </c>
      <c r="AV1256">
        <v>42000</v>
      </c>
      <c r="AW1256" t="str">
        <f t="shared" si="456"/>
        <v>Medium</v>
      </c>
    </row>
    <row r="1257" spans="1:49" x14ac:dyDescent="0.3">
      <c r="A1257" t="s">
        <v>0</v>
      </c>
      <c r="B1257" t="s">
        <v>6215</v>
      </c>
      <c r="C1257">
        <v>147</v>
      </c>
      <c r="D1257" t="str">
        <f t="shared" si="436"/>
        <v>Low</v>
      </c>
      <c r="E1257">
        <v>95</v>
      </c>
      <c r="F1257" t="str">
        <f t="shared" si="437"/>
        <v>1h 35m</v>
      </c>
      <c r="G1257" t="str">
        <f t="shared" si="438"/>
        <v>Standard Movie</v>
      </c>
      <c r="H1257">
        <v>98</v>
      </c>
      <c r="I1257" t="str">
        <f t="shared" si="439"/>
        <v>Very Low</v>
      </c>
      <c r="J1257">
        <v>78</v>
      </c>
      <c r="K1257" t="str">
        <f t="shared" si="440"/>
        <v>Very Low</v>
      </c>
      <c r="L1257" t="s">
        <v>6527</v>
      </c>
      <c r="M1257">
        <v>405</v>
      </c>
      <c r="N1257" t="str">
        <f t="shared" si="441"/>
        <v>Low</v>
      </c>
      <c r="O1257">
        <v>37101011</v>
      </c>
      <c r="P1257" t="str">
        <f t="shared" si="442"/>
        <v>Average</v>
      </c>
      <c r="Q1257" t="s">
        <v>2498</v>
      </c>
      <c r="R1257" t="str">
        <f t="shared" si="443"/>
        <v>Comedy</v>
      </c>
      <c r="S1257">
        <f t="shared" si="444"/>
        <v>2</v>
      </c>
      <c r="T1257" t="s">
        <v>3962</v>
      </c>
      <c r="U1257" t="s">
        <v>6528</v>
      </c>
      <c r="V1257">
        <v>30394</v>
      </c>
      <c r="W1257" t="str">
        <f t="shared" si="445"/>
        <v>Low</v>
      </c>
      <c r="X1257">
        <v>1070</v>
      </c>
      <c r="Y1257" t="str">
        <f t="shared" si="446"/>
        <v>Low</v>
      </c>
      <c r="Z1257" t="s">
        <v>6529</v>
      </c>
      <c r="AA1257">
        <v>1</v>
      </c>
      <c r="AB1257" t="str">
        <f t="shared" si="447"/>
        <v>Solo Star Poster</v>
      </c>
      <c r="AC1257" t="s">
        <v>6530</v>
      </c>
      <c r="AD1257" t="s">
        <v>6531</v>
      </c>
      <c r="AE1257">
        <v>103</v>
      </c>
      <c r="AF1257" t="str">
        <f t="shared" si="448"/>
        <v>Very Low</v>
      </c>
      <c r="AG1257" t="s">
        <v>9</v>
      </c>
      <c r="AH1257" t="s">
        <v>10</v>
      </c>
      <c r="AI1257" t="s">
        <v>11</v>
      </c>
      <c r="AJ1257" t="str">
        <f t="shared" si="449"/>
        <v>Teen</v>
      </c>
      <c r="AK1257">
        <v>40000000</v>
      </c>
      <c r="AL1257" t="str">
        <f t="shared" si="450"/>
        <v>Medium Budget</v>
      </c>
      <c r="AM1257">
        <v>2012</v>
      </c>
      <c r="AN1257">
        <f t="shared" si="451"/>
        <v>13</v>
      </c>
      <c r="AO1257" t="str">
        <f t="shared" si="452"/>
        <v>Modern Classic</v>
      </c>
      <c r="AP1257">
        <v>358</v>
      </c>
      <c r="AQ1257" t="str">
        <f t="shared" si="453"/>
        <v>Very Low</v>
      </c>
      <c r="AR1257">
        <v>5.8</v>
      </c>
      <c r="AS1257" t="str">
        <f t="shared" si="454"/>
        <v>Below Average</v>
      </c>
      <c r="AT1257">
        <v>2.35</v>
      </c>
      <c r="AU1257" t="str">
        <f t="shared" si="455"/>
        <v>Cinematic Widescreen</v>
      </c>
      <c r="AV1257">
        <v>0</v>
      </c>
      <c r="AW1257" t="str">
        <f t="shared" si="456"/>
        <v>Very Low</v>
      </c>
    </row>
    <row r="1258" spans="1:49" x14ac:dyDescent="0.3">
      <c r="A1258" t="s">
        <v>0</v>
      </c>
      <c r="B1258" t="s">
        <v>6279</v>
      </c>
      <c r="C1258">
        <v>420</v>
      </c>
      <c r="D1258" t="str">
        <f t="shared" si="436"/>
        <v>Medium</v>
      </c>
      <c r="E1258">
        <v>111</v>
      </c>
      <c r="F1258" t="str">
        <f t="shared" si="437"/>
        <v>1h 51m</v>
      </c>
      <c r="G1258" t="str">
        <f t="shared" si="438"/>
        <v>Standard Movie</v>
      </c>
      <c r="H1258">
        <v>0</v>
      </c>
      <c r="I1258" t="str">
        <f t="shared" si="439"/>
        <v>Very Low</v>
      </c>
      <c r="J1258">
        <v>687</v>
      </c>
      <c r="K1258" t="str">
        <f t="shared" si="440"/>
        <v>Very Low</v>
      </c>
      <c r="L1258" t="s">
        <v>6532</v>
      </c>
      <c r="M1258">
        <v>2000</v>
      </c>
      <c r="N1258" t="str">
        <f t="shared" si="441"/>
        <v>Low</v>
      </c>
      <c r="O1258">
        <v>38176892</v>
      </c>
      <c r="P1258" t="str">
        <f t="shared" si="442"/>
        <v>Average</v>
      </c>
      <c r="Q1258" t="s">
        <v>5074</v>
      </c>
      <c r="R1258" t="str">
        <f t="shared" si="443"/>
        <v>Horror</v>
      </c>
      <c r="S1258">
        <f t="shared" si="444"/>
        <v>2</v>
      </c>
      <c r="T1258" t="s">
        <v>4171</v>
      </c>
      <c r="U1258" t="s">
        <v>6533</v>
      </c>
      <c r="V1258">
        <v>104119</v>
      </c>
      <c r="W1258" t="str">
        <f t="shared" si="445"/>
        <v>Medium</v>
      </c>
      <c r="X1258">
        <v>4486</v>
      </c>
      <c r="Y1258" t="str">
        <f t="shared" si="446"/>
        <v>Low</v>
      </c>
      <c r="Z1258" t="s">
        <v>6534</v>
      </c>
      <c r="AA1258">
        <v>0</v>
      </c>
      <c r="AB1258" t="str">
        <f t="shared" si="447"/>
        <v>Symbolic Poster</v>
      </c>
      <c r="AC1258" t="s">
        <v>6535</v>
      </c>
      <c r="AD1258" t="s">
        <v>6536</v>
      </c>
      <c r="AE1258">
        <v>518</v>
      </c>
      <c r="AF1258" t="str">
        <f t="shared" si="448"/>
        <v>Low</v>
      </c>
      <c r="AG1258" t="s">
        <v>9</v>
      </c>
      <c r="AH1258" t="s">
        <v>10</v>
      </c>
      <c r="AI1258" t="s">
        <v>556</v>
      </c>
      <c r="AJ1258" t="str">
        <f t="shared" si="449"/>
        <v>Adult</v>
      </c>
      <c r="AK1258">
        <v>40000000</v>
      </c>
      <c r="AL1258" t="str">
        <f t="shared" si="450"/>
        <v>Medium Budget</v>
      </c>
      <c r="AM1258">
        <v>2011</v>
      </c>
      <c r="AN1258">
        <f t="shared" si="451"/>
        <v>14</v>
      </c>
      <c r="AO1258" t="str">
        <f t="shared" si="452"/>
        <v>Modern Classic</v>
      </c>
      <c r="AP1258">
        <v>741</v>
      </c>
      <c r="AQ1258" t="str">
        <f t="shared" si="453"/>
        <v>Very Low</v>
      </c>
      <c r="AR1258">
        <v>6.2</v>
      </c>
      <c r="AS1258" t="str">
        <f t="shared" si="454"/>
        <v>Average</v>
      </c>
      <c r="AT1258">
        <v>2.35</v>
      </c>
      <c r="AU1258" t="str">
        <f t="shared" si="455"/>
        <v>Cinematic Widescreen</v>
      </c>
      <c r="AV1258">
        <v>26000</v>
      </c>
      <c r="AW1258" t="str">
        <f t="shared" si="456"/>
        <v>Medium</v>
      </c>
    </row>
    <row r="1259" spans="1:49" x14ac:dyDescent="0.3">
      <c r="A1259" t="s">
        <v>0</v>
      </c>
      <c r="B1259" t="s">
        <v>1295</v>
      </c>
      <c r="C1259">
        <v>138</v>
      </c>
      <c r="D1259" t="str">
        <f t="shared" si="436"/>
        <v>Low</v>
      </c>
      <c r="E1259">
        <v>123</v>
      </c>
      <c r="F1259" t="str">
        <f t="shared" si="437"/>
        <v>2h 3m</v>
      </c>
      <c r="G1259" t="str">
        <f t="shared" si="438"/>
        <v>Long Movie</v>
      </c>
      <c r="H1259">
        <v>541</v>
      </c>
      <c r="I1259" t="str">
        <f t="shared" si="439"/>
        <v>Very Low</v>
      </c>
      <c r="J1259">
        <v>173</v>
      </c>
      <c r="K1259" t="str">
        <f t="shared" si="440"/>
        <v>Very Low</v>
      </c>
      <c r="L1259" t="s">
        <v>576</v>
      </c>
      <c r="M1259">
        <v>12000</v>
      </c>
      <c r="N1259" t="str">
        <f t="shared" si="441"/>
        <v>Medium</v>
      </c>
      <c r="O1259">
        <v>36283504</v>
      </c>
      <c r="P1259" t="str">
        <f t="shared" si="442"/>
        <v>Average</v>
      </c>
      <c r="Q1259" t="s">
        <v>823</v>
      </c>
      <c r="R1259" t="str">
        <f t="shared" si="443"/>
        <v>Mystery</v>
      </c>
      <c r="S1259">
        <f t="shared" si="444"/>
        <v>2</v>
      </c>
      <c r="T1259" t="s">
        <v>676</v>
      </c>
      <c r="U1259" t="s">
        <v>6537</v>
      </c>
      <c r="V1259">
        <v>104564</v>
      </c>
      <c r="W1259" t="str">
        <f t="shared" si="445"/>
        <v>Medium</v>
      </c>
      <c r="X1259">
        <v>12970</v>
      </c>
      <c r="Y1259" t="str">
        <f t="shared" si="446"/>
        <v>Medium</v>
      </c>
      <c r="Z1259" t="s">
        <v>6538</v>
      </c>
      <c r="AA1259">
        <v>1</v>
      </c>
      <c r="AB1259" t="str">
        <f t="shared" si="447"/>
        <v>Solo Star Poster</v>
      </c>
      <c r="AC1259" t="s">
        <v>6539</v>
      </c>
      <c r="AD1259" t="s">
        <v>6540</v>
      </c>
      <c r="AE1259">
        <v>587</v>
      </c>
      <c r="AF1259" t="str">
        <f t="shared" si="448"/>
        <v>Low</v>
      </c>
      <c r="AG1259" t="s">
        <v>9</v>
      </c>
      <c r="AH1259" t="s">
        <v>738</v>
      </c>
      <c r="AI1259" t="s">
        <v>556</v>
      </c>
      <c r="AJ1259" t="str">
        <f t="shared" si="449"/>
        <v>Adult</v>
      </c>
      <c r="AK1259">
        <v>40000000</v>
      </c>
      <c r="AL1259" t="str">
        <f t="shared" si="450"/>
        <v>Medium Budget</v>
      </c>
      <c r="AM1259">
        <v>1999</v>
      </c>
      <c r="AN1259">
        <f t="shared" si="451"/>
        <v>26</v>
      </c>
      <c r="AO1259" t="str">
        <f t="shared" si="452"/>
        <v>Old Classic</v>
      </c>
      <c r="AP1259">
        <v>638</v>
      </c>
      <c r="AQ1259" t="str">
        <f t="shared" si="453"/>
        <v>Very Low</v>
      </c>
      <c r="AR1259">
        <v>6.5</v>
      </c>
      <c r="AS1259" t="str">
        <f t="shared" si="454"/>
        <v>Average</v>
      </c>
      <c r="AT1259">
        <v>2.35</v>
      </c>
      <c r="AU1259" t="str">
        <f t="shared" si="455"/>
        <v>Cinematic Widescreen</v>
      </c>
      <c r="AV1259">
        <v>0</v>
      </c>
      <c r="AW1259" t="str">
        <f t="shared" si="456"/>
        <v>Very Low</v>
      </c>
    </row>
    <row r="1260" spans="1:49" x14ac:dyDescent="0.3">
      <c r="A1260" t="s">
        <v>0</v>
      </c>
      <c r="B1260" t="s">
        <v>731</v>
      </c>
      <c r="C1260">
        <v>82</v>
      </c>
      <c r="D1260" t="str">
        <f t="shared" si="436"/>
        <v>Low</v>
      </c>
      <c r="E1260">
        <v>140</v>
      </c>
      <c r="F1260" t="str">
        <f t="shared" si="437"/>
        <v>2h 20m</v>
      </c>
      <c r="G1260" t="str">
        <f t="shared" si="438"/>
        <v>Long Movie</v>
      </c>
      <c r="H1260">
        <v>0</v>
      </c>
      <c r="I1260" t="str">
        <f t="shared" si="439"/>
        <v>Very Low</v>
      </c>
      <c r="J1260">
        <v>552</v>
      </c>
      <c r="K1260" t="str">
        <f t="shared" si="440"/>
        <v>Very Low</v>
      </c>
      <c r="L1260" t="s">
        <v>3027</v>
      </c>
      <c r="M1260">
        <v>720</v>
      </c>
      <c r="N1260" t="str">
        <f t="shared" si="441"/>
        <v>Low</v>
      </c>
      <c r="O1260">
        <v>35183792</v>
      </c>
      <c r="P1260" t="str">
        <f t="shared" si="442"/>
        <v>Average</v>
      </c>
      <c r="Q1260" t="s">
        <v>6478</v>
      </c>
      <c r="R1260" t="str">
        <f t="shared" si="443"/>
        <v>Biography</v>
      </c>
      <c r="S1260">
        <f t="shared" si="444"/>
        <v>4</v>
      </c>
      <c r="T1260" t="s">
        <v>1841</v>
      </c>
      <c r="U1260" t="s">
        <v>6541</v>
      </c>
      <c r="V1260">
        <v>68159</v>
      </c>
      <c r="W1260" t="str">
        <f t="shared" si="445"/>
        <v>Medium</v>
      </c>
      <c r="X1260">
        <v>3044</v>
      </c>
      <c r="Y1260" t="str">
        <f t="shared" si="446"/>
        <v>Low</v>
      </c>
      <c r="Z1260" t="s">
        <v>3625</v>
      </c>
      <c r="AA1260">
        <v>1</v>
      </c>
      <c r="AB1260" t="str">
        <f t="shared" si="447"/>
        <v>Solo Star Poster</v>
      </c>
      <c r="AC1260" t="s">
        <v>6542</v>
      </c>
      <c r="AD1260" t="s">
        <v>6543</v>
      </c>
      <c r="AE1260">
        <v>209</v>
      </c>
      <c r="AF1260" t="str">
        <f t="shared" si="448"/>
        <v>Very Low</v>
      </c>
      <c r="AG1260" t="s">
        <v>9</v>
      </c>
      <c r="AH1260" t="s">
        <v>10</v>
      </c>
      <c r="AI1260" t="s">
        <v>556</v>
      </c>
      <c r="AJ1260" t="str">
        <f t="shared" si="449"/>
        <v>Adult</v>
      </c>
      <c r="AK1260">
        <v>38000000</v>
      </c>
      <c r="AL1260" t="str">
        <f t="shared" si="450"/>
        <v>Medium Budget</v>
      </c>
      <c r="AM1260">
        <v>1991</v>
      </c>
      <c r="AN1260">
        <f t="shared" si="451"/>
        <v>34</v>
      </c>
      <c r="AO1260" t="str">
        <f t="shared" si="452"/>
        <v>Old Classic</v>
      </c>
      <c r="AP1260">
        <v>576</v>
      </c>
      <c r="AQ1260" t="str">
        <f t="shared" si="453"/>
        <v>Very Low</v>
      </c>
      <c r="AR1260">
        <v>7.2</v>
      </c>
      <c r="AS1260" t="str">
        <f t="shared" si="454"/>
        <v>Good</v>
      </c>
      <c r="AT1260">
        <v>2.35</v>
      </c>
      <c r="AU1260" t="str">
        <f t="shared" si="455"/>
        <v>Cinematic Widescreen</v>
      </c>
      <c r="AV1260">
        <v>0</v>
      </c>
      <c r="AW1260" t="str">
        <f t="shared" si="456"/>
        <v>Very Low</v>
      </c>
    </row>
    <row r="1261" spans="1:49" x14ac:dyDescent="0.3">
      <c r="A1261" t="s">
        <v>0</v>
      </c>
      <c r="B1261" t="s">
        <v>6544</v>
      </c>
      <c r="C1261">
        <v>201</v>
      </c>
      <c r="D1261" t="str">
        <f t="shared" si="436"/>
        <v>Medium</v>
      </c>
      <c r="E1261">
        <v>94</v>
      </c>
      <c r="F1261" t="str">
        <f t="shared" si="437"/>
        <v>1h 34m</v>
      </c>
      <c r="G1261" t="str">
        <f t="shared" si="438"/>
        <v>Standard Movie</v>
      </c>
      <c r="H1261">
        <v>52</v>
      </c>
      <c r="I1261" t="str">
        <f t="shared" si="439"/>
        <v>Very Low</v>
      </c>
      <c r="J1261">
        <v>214</v>
      </c>
      <c r="K1261" t="str">
        <f t="shared" si="440"/>
        <v>Very Low</v>
      </c>
      <c r="L1261" t="s">
        <v>6148</v>
      </c>
      <c r="M1261">
        <v>683</v>
      </c>
      <c r="N1261" t="str">
        <f t="shared" si="441"/>
        <v>Low</v>
      </c>
      <c r="O1261">
        <v>38543473</v>
      </c>
      <c r="P1261" t="str">
        <f t="shared" si="442"/>
        <v>Average</v>
      </c>
      <c r="Q1261" t="s">
        <v>1642</v>
      </c>
      <c r="R1261" t="str">
        <f t="shared" si="443"/>
        <v>Comedy</v>
      </c>
      <c r="S1261">
        <f t="shared" si="444"/>
        <v>1</v>
      </c>
      <c r="T1261" t="s">
        <v>4587</v>
      </c>
      <c r="U1261" t="s">
        <v>6545</v>
      </c>
      <c r="V1261">
        <v>84382</v>
      </c>
      <c r="W1261" t="str">
        <f t="shared" si="445"/>
        <v>Medium</v>
      </c>
      <c r="X1261">
        <v>1488</v>
      </c>
      <c r="Y1261" t="str">
        <f t="shared" si="446"/>
        <v>Low</v>
      </c>
      <c r="Z1261" t="s">
        <v>6546</v>
      </c>
      <c r="AA1261">
        <v>2</v>
      </c>
      <c r="AB1261" t="str">
        <f t="shared" si="447"/>
        <v>Duo/Trio Poster</v>
      </c>
      <c r="AC1261" t="s">
        <v>6547</v>
      </c>
      <c r="AD1261" t="s">
        <v>6548</v>
      </c>
      <c r="AE1261">
        <v>158</v>
      </c>
      <c r="AF1261" t="str">
        <f t="shared" si="448"/>
        <v>Very Low</v>
      </c>
      <c r="AG1261" t="s">
        <v>9</v>
      </c>
      <c r="AH1261" t="s">
        <v>10</v>
      </c>
      <c r="AI1261" t="s">
        <v>556</v>
      </c>
      <c r="AJ1261" t="str">
        <f t="shared" si="449"/>
        <v>Adult</v>
      </c>
      <c r="AK1261">
        <v>40000000</v>
      </c>
      <c r="AL1261" t="str">
        <f t="shared" si="450"/>
        <v>Medium Budget</v>
      </c>
      <c r="AM1261">
        <v>2014</v>
      </c>
      <c r="AN1261">
        <f t="shared" si="451"/>
        <v>11</v>
      </c>
      <c r="AO1261" t="str">
        <f t="shared" si="452"/>
        <v>Modern Classic</v>
      </c>
      <c r="AP1261">
        <v>392</v>
      </c>
      <c r="AQ1261" t="str">
        <f t="shared" si="453"/>
        <v>Very Low</v>
      </c>
      <c r="AR1261">
        <v>5.0999999999999996</v>
      </c>
      <c r="AS1261" t="str">
        <f t="shared" si="454"/>
        <v>Below Average</v>
      </c>
      <c r="AT1261">
        <v>1.85</v>
      </c>
      <c r="AU1261" t="str">
        <f t="shared" si="455"/>
        <v>HDTV / Widescreen</v>
      </c>
      <c r="AV1261">
        <v>0</v>
      </c>
      <c r="AW1261" t="str">
        <f t="shared" si="456"/>
        <v>Very Low</v>
      </c>
    </row>
    <row r="1262" spans="1:49" x14ac:dyDescent="0.3">
      <c r="A1262" t="s">
        <v>0</v>
      </c>
      <c r="B1262" t="s">
        <v>6549</v>
      </c>
      <c r="C1262">
        <v>82</v>
      </c>
      <c r="D1262" t="str">
        <f t="shared" si="436"/>
        <v>Low</v>
      </c>
      <c r="E1262">
        <v>94</v>
      </c>
      <c r="F1262" t="str">
        <f t="shared" si="437"/>
        <v>1h 34m</v>
      </c>
      <c r="G1262" t="str">
        <f t="shared" si="438"/>
        <v>Standard Movie</v>
      </c>
      <c r="H1262">
        <v>0</v>
      </c>
      <c r="I1262" t="str">
        <f t="shared" si="439"/>
        <v>Very Low</v>
      </c>
      <c r="J1262">
        <v>235</v>
      </c>
      <c r="K1262" t="str">
        <f t="shared" si="440"/>
        <v>Very Low</v>
      </c>
      <c r="L1262" t="s">
        <v>1039</v>
      </c>
      <c r="M1262">
        <v>374</v>
      </c>
      <c r="N1262" t="str">
        <f t="shared" si="441"/>
        <v>Low</v>
      </c>
      <c r="O1262">
        <v>36037909</v>
      </c>
      <c r="P1262" t="str">
        <f t="shared" si="442"/>
        <v>Average</v>
      </c>
      <c r="Q1262" t="s">
        <v>2498</v>
      </c>
      <c r="R1262" t="str">
        <f t="shared" si="443"/>
        <v>Comedy</v>
      </c>
      <c r="S1262">
        <f t="shared" si="444"/>
        <v>2</v>
      </c>
      <c r="T1262" t="s">
        <v>3054</v>
      </c>
      <c r="U1262" t="s">
        <v>6550</v>
      </c>
      <c r="V1262">
        <v>10132</v>
      </c>
      <c r="W1262" t="str">
        <f t="shared" si="445"/>
        <v>Low</v>
      </c>
      <c r="X1262">
        <v>1238</v>
      </c>
      <c r="Y1262" t="str">
        <f t="shared" si="446"/>
        <v>Low</v>
      </c>
      <c r="Z1262" t="s">
        <v>6551</v>
      </c>
      <c r="AA1262">
        <v>3</v>
      </c>
      <c r="AB1262" t="str">
        <f t="shared" si="447"/>
        <v>Duo/Trio Poster</v>
      </c>
      <c r="AC1262" t="s">
        <v>6552</v>
      </c>
      <c r="AD1262" t="s">
        <v>6553</v>
      </c>
      <c r="AE1262">
        <v>130</v>
      </c>
      <c r="AF1262" t="str">
        <f t="shared" si="448"/>
        <v>Very Low</v>
      </c>
      <c r="AG1262" t="s">
        <v>9</v>
      </c>
      <c r="AH1262" t="s">
        <v>738</v>
      </c>
      <c r="AI1262" t="s">
        <v>11</v>
      </c>
      <c r="AJ1262" t="str">
        <f t="shared" si="449"/>
        <v>Teen</v>
      </c>
      <c r="AK1262">
        <v>60000000</v>
      </c>
      <c r="AL1262" t="str">
        <f t="shared" si="450"/>
        <v>Medium Budget</v>
      </c>
      <c r="AM1262">
        <v>2000</v>
      </c>
      <c r="AN1262">
        <f t="shared" si="451"/>
        <v>25</v>
      </c>
      <c r="AO1262" t="str">
        <f t="shared" si="452"/>
        <v>Old Classic</v>
      </c>
      <c r="AP1262">
        <v>258</v>
      </c>
      <c r="AQ1262" t="str">
        <f t="shared" si="453"/>
        <v>Very Low</v>
      </c>
      <c r="AR1262">
        <v>4.7</v>
      </c>
      <c r="AS1262" t="str">
        <f t="shared" si="454"/>
        <v>Poor</v>
      </c>
      <c r="AT1262">
        <v>1.85</v>
      </c>
      <c r="AU1262" t="str">
        <f t="shared" si="455"/>
        <v>HDTV / Widescreen</v>
      </c>
      <c r="AV1262">
        <v>390</v>
      </c>
      <c r="AW1262" t="str">
        <f t="shared" si="456"/>
        <v>Very Low</v>
      </c>
    </row>
    <row r="1263" spans="1:49" x14ac:dyDescent="0.3">
      <c r="A1263" t="s">
        <v>0</v>
      </c>
      <c r="B1263" t="s">
        <v>5210</v>
      </c>
      <c r="C1263">
        <v>277</v>
      </c>
      <c r="D1263" t="str">
        <f t="shared" si="436"/>
        <v>Medium</v>
      </c>
      <c r="E1263">
        <v>92</v>
      </c>
      <c r="F1263" t="str">
        <f t="shared" si="437"/>
        <v>1h 32m</v>
      </c>
      <c r="G1263" t="str">
        <f t="shared" si="438"/>
        <v>Standard Movie</v>
      </c>
      <c r="H1263">
        <v>77</v>
      </c>
      <c r="I1263" t="str">
        <f t="shared" si="439"/>
        <v>Very Low</v>
      </c>
      <c r="J1263">
        <v>495</v>
      </c>
      <c r="K1263" t="str">
        <f t="shared" si="440"/>
        <v>Very Low</v>
      </c>
      <c r="L1263" t="s">
        <v>6554</v>
      </c>
      <c r="M1263">
        <v>703</v>
      </c>
      <c r="N1263" t="str">
        <f t="shared" si="441"/>
        <v>Low</v>
      </c>
      <c r="O1263">
        <v>42575718</v>
      </c>
      <c r="P1263" t="str">
        <f t="shared" si="442"/>
        <v>Average</v>
      </c>
      <c r="Q1263" t="s">
        <v>6374</v>
      </c>
      <c r="R1263" t="str">
        <f t="shared" si="443"/>
        <v>Horror</v>
      </c>
      <c r="S1263">
        <f t="shared" si="444"/>
        <v>1</v>
      </c>
      <c r="T1263" t="s">
        <v>6555</v>
      </c>
      <c r="U1263" t="s">
        <v>6556</v>
      </c>
      <c r="V1263">
        <v>83788</v>
      </c>
      <c r="W1263" t="str">
        <f t="shared" si="445"/>
        <v>Medium</v>
      </c>
      <c r="X1263">
        <v>3074</v>
      </c>
      <c r="Y1263" t="str">
        <f t="shared" si="446"/>
        <v>Low</v>
      </c>
      <c r="Z1263" t="s">
        <v>3666</v>
      </c>
      <c r="AA1263">
        <v>0</v>
      </c>
      <c r="AB1263" t="str">
        <f t="shared" si="447"/>
        <v>Symbolic Poster</v>
      </c>
      <c r="AC1263" t="s">
        <v>6557</v>
      </c>
      <c r="AD1263" t="s">
        <v>6558</v>
      </c>
      <c r="AE1263">
        <v>227</v>
      </c>
      <c r="AF1263" t="str">
        <f t="shared" si="448"/>
        <v>Very Low</v>
      </c>
      <c r="AG1263" t="s">
        <v>9</v>
      </c>
      <c r="AH1263" t="s">
        <v>10</v>
      </c>
      <c r="AI1263" t="s">
        <v>556</v>
      </c>
      <c r="AJ1263" t="str">
        <f t="shared" si="449"/>
        <v>Adult</v>
      </c>
      <c r="AK1263">
        <v>40000000</v>
      </c>
      <c r="AL1263" t="str">
        <f t="shared" si="450"/>
        <v>Medium Budget</v>
      </c>
      <c r="AM1263">
        <v>2011</v>
      </c>
      <c r="AN1263">
        <f t="shared" si="451"/>
        <v>14</v>
      </c>
      <c r="AO1263" t="str">
        <f t="shared" si="452"/>
        <v>Modern Classic</v>
      </c>
      <c r="AP1263">
        <v>682</v>
      </c>
      <c r="AQ1263" t="str">
        <f t="shared" si="453"/>
        <v>Very Low</v>
      </c>
      <c r="AR1263">
        <v>5.9</v>
      </c>
      <c r="AS1263" t="str">
        <f t="shared" si="454"/>
        <v>Below Average</v>
      </c>
      <c r="AT1263">
        <v>2.35</v>
      </c>
      <c r="AU1263" t="str">
        <f t="shared" si="455"/>
        <v>Cinematic Widescreen</v>
      </c>
      <c r="AV1263">
        <v>20000</v>
      </c>
      <c r="AW1263" t="str">
        <f t="shared" si="456"/>
        <v>Medium</v>
      </c>
    </row>
    <row r="1264" spans="1:49" x14ac:dyDescent="0.3">
      <c r="A1264" t="s">
        <v>0</v>
      </c>
      <c r="B1264" t="s">
        <v>6559</v>
      </c>
      <c r="C1264">
        <v>90</v>
      </c>
      <c r="D1264" t="str">
        <f t="shared" si="436"/>
        <v>Low</v>
      </c>
      <c r="E1264">
        <v>102</v>
      </c>
      <c r="F1264" t="str">
        <f t="shared" si="437"/>
        <v>1h 42m</v>
      </c>
      <c r="G1264" t="str">
        <f t="shared" si="438"/>
        <v>Standard Movie</v>
      </c>
      <c r="H1264">
        <v>6</v>
      </c>
      <c r="I1264" t="str">
        <f t="shared" si="439"/>
        <v>Very Low</v>
      </c>
      <c r="J1264">
        <v>584</v>
      </c>
      <c r="K1264" t="str">
        <f t="shared" si="440"/>
        <v>Very Low</v>
      </c>
      <c r="L1264" t="s">
        <v>1877</v>
      </c>
      <c r="M1264">
        <v>711</v>
      </c>
      <c r="N1264" t="str">
        <f t="shared" si="441"/>
        <v>Low</v>
      </c>
      <c r="O1264">
        <v>33864342</v>
      </c>
      <c r="P1264" t="str">
        <f t="shared" si="442"/>
        <v>Average</v>
      </c>
      <c r="Q1264" t="s">
        <v>4233</v>
      </c>
      <c r="R1264" t="str">
        <f t="shared" si="443"/>
        <v>Comedy</v>
      </c>
      <c r="S1264">
        <f t="shared" si="444"/>
        <v>3</v>
      </c>
      <c r="T1264" t="s">
        <v>501</v>
      </c>
      <c r="U1264" t="s">
        <v>6560</v>
      </c>
      <c r="V1264">
        <v>29968</v>
      </c>
      <c r="W1264" t="str">
        <f t="shared" si="445"/>
        <v>Low</v>
      </c>
      <c r="X1264">
        <v>2913</v>
      </c>
      <c r="Y1264" t="str">
        <f t="shared" si="446"/>
        <v>Low</v>
      </c>
      <c r="Z1264" t="s">
        <v>3526</v>
      </c>
      <c r="AA1264">
        <v>1</v>
      </c>
      <c r="AB1264" t="str">
        <f t="shared" si="447"/>
        <v>Solo Star Poster</v>
      </c>
      <c r="AC1264" t="s">
        <v>6561</v>
      </c>
      <c r="AD1264" t="s">
        <v>6562</v>
      </c>
      <c r="AE1264">
        <v>117</v>
      </c>
      <c r="AF1264" t="str">
        <f t="shared" si="448"/>
        <v>Very Low</v>
      </c>
      <c r="AG1264" t="s">
        <v>9</v>
      </c>
      <c r="AH1264" t="s">
        <v>28</v>
      </c>
      <c r="AI1264" t="s">
        <v>11</v>
      </c>
      <c r="AJ1264" t="str">
        <f t="shared" si="449"/>
        <v>Teen</v>
      </c>
      <c r="AK1264">
        <v>40000000</v>
      </c>
      <c r="AL1264" t="str">
        <f t="shared" si="450"/>
        <v>Medium Budget</v>
      </c>
      <c r="AM1264">
        <v>1999</v>
      </c>
      <c r="AN1264">
        <f t="shared" si="451"/>
        <v>26</v>
      </c>
      <c r="AO1264" t="str">
        <f t="shared" si="452"/>
        <v>Old Classic</v>
      </c>
      <c r="AP1264">
        <v>683</v>
      </c>
      <c r="AQ1264" t="str">
        <f t="shared" si="453"/>
        <v>Very Low</v>
      </c>
      <c r="AR1264">
        <v>5.8</v>
      </c>
      <c r="AS1264" t="str">
        <f t="shared" si="454"/>
        <v>Below Average</v>
      </c>
      <c r="AT1264">
        <v>1.85</v>
      </c>
      <c r="AU1264" t="str">
        <f t="shared" si="455"/>
        <v>HDTV / Widescreen</v>
      </c>
      <c r="AV1264">
        <v>445</v>
      </c>
      <c r="AW1264" t="str">
        <f t="shared" si="456"/>
        <v>Very Low</v>
      </c>
    </row>
    <row r="1265" spans="1:49" x14ac:dyDescent="0.3">
      <c r="A1265" t="s">
        <v>0</v>
      </c>
      <c r="B1265" t="s">
        <v>2536</v>
      </c>
      <c r="C1265">
        <v>157</v>
      </c>
      <c r="D1265" t="str">
        <f t="shared" si="436"/>
        <v>Low</v>
      </c>
      <c r="E1265">
        <v>123</v>
      </c>
      <c r="F1265" t="str">
        <f t="shared" si="437"/>
        <v>2h 3m</v>
      </c>
      <c r="G1265" t="str">
        <f t="shared" si="438"/>
        <v>Long Movie</v>
      </c>
      <c r="H1265">
        <v>75</v>
      </c>
      <c r="I1265" t="str">
        <f t="shared" si="439"/>
        <v>Very Low</v>
      </c>
      <c r="J1265">
        <v>754</v>
      </c>
      <c r="K1265" t="str">
        <f t="shared" si="440"/>
        <v>Very Low</v>
      </c>
      <c r="L1265" t="s">
        <v>2160</v>
      </c>
      <c r="M1265">
        <v>18000</v>
      </c>
      <c r="N1265" t="str">
        <f t="shared" si="441"/>
        <v>Medium</v>
      </c>
      <c r="O1265">
        <v>33508922</v>
      </c>
      <c r="P1265" t="str">
        <f t="shared" si="442"/>
        <v>Average</v>
      </c>
      <c r="Q1265" t="s">
        <v>3380</v>
      </c>
      <c r="R1265" t="str">
        <f t="shared" si="443"/>
        <v>Drama</v>
      </c>
      <c r="S1265">
        <f t="shared" si="444"/>
        <v>1</v>
      </c>
      <c r="T1265" t="s">
        <v>91</v>
      </c>
      <c r="U1265" t="s">
        <v>6563</v>
      </c>
      <c r="V1265">
        <v>95860</v>
      </c>
      <c r="W1265" t="str">
        <f t="shared" si="445"/>
        <v>Medium</v>
      </c>
      <c r="X1265">
        <v>23920</v>
      </c>
      <c r="Y1265" t="str">
        <f t="shared" si="446"/>
        <v>Medium</v>
      </c>
      <c r="Z1265" t="s">
        <v>6564</v>
      </c>
      <c r="AA1265">
        <v>2</v>
      </c>
      <c r="AB1265" t="str">
        <f t="shared" si="447"/>
        <v>Duo/Trio Poster</v>
      </c>
      <c r="AC1265" t="s">
        <v>6565</v>
      </c>
      <c r="AD1265" t="s">
        <v>6566</v>
      </c>
      <c r="AE1265">
        <v>660</v>
      </c>
      <c r="AF1265" t="str">
        <f t="shared" si="448"/>
        <v>Low</v>
      </c>
      <c r="AG1265" t="s">
        <v>9</v>
      </c>
      <c r="AH1265" t="s">
        <v>10</v>
      </c>
      <c r="AI1265" t="s">
        <v>11</v>
      </c>
      <c r="AJ1265" t="str">
        <f t="shared" si="449"/>
        <v>Teen</v>
      </c>
      <c r="AK1265">
        <v>40000000</v>
      </c>
      <c r="AL1265" t="str">
        <f t="shared" si="450"/>
        <v>Medium Budget</v>
      </c>
      <c r="AM1265">
        <v>2000</v>
      </c>
      <c r="AN1265">
        <f t="shared" si="451"/>
        <v>25</v>
      </c>
      <c r="AO1265" t="str">
        <f t="shared" si="452"/>
        <v>Old Classic</v>
      </c>
      <c r="AP1265">
        <v>3000</v>
      </c>
      <c r="AQ1265" t="str">
        <f t="shared" si="453"/>
        <v>Low</v>
      </c>
      <c r="AR1265">
        <v>7.2</v>
      </c>
      <c r="AS1265" t="str">
        <f t="shared" si="454"/>
        <v>Good</v>
      </c>
      <c r="AT1265">
        <v>1.85</v>
      </c>
      <c r="AU1265" t="str">
        <f t="shared" si="455"/>
        <v>HDTV / Widescreen</v>
      </c>
      <c r="AV1265">
        <v>16000</v>
      </c>
      <c r="AW1265" t="str">
        <f t="shared" si="456"/>
        <v>Medium</v>
      </c>
    </row>
    <row r="1266" spans="1:49" x14ac:dyDescent="0.3">
      <c r="A1266" t="s">
        <v>0</v>
      </c>
      <c r="B1266" t="s">
        <v>3465</v>
      </c>
      <c r="C1266">
        <v>124</v>
      </c>
      <c r="D1266" t="str">
        <f t="shared" si="436"/>
        <v>Low</v>
      </c>
      <c r="E1266">
        <v>104</v>
      </c>
      <c r="F1266" t="str">
        <f t="shared" si="437"/>
        <v>1h 44m</v>
      </c>
      <c r="G1266" t="str">
        <f t="shared" si="438"/>
        <v>Standard Movie</v>
      </c>
      <c r="H1266">
        <v>101</v>
      </c>
      <c r="I1266" t="str">
        <f t="shared" si="439"/>
        <v>Very Low</v>
      </c>
      <c r="J1266">
        <v>223</v>
      </c>
      <c r="K1266" t="str">
        <f t="shared" si="440"/>
        <v>Very Low</v>
      </c>
      <c r="L1266" t="s">
        <v>6567</v>
      </c>
      <c r="M1266">
        <v>787</v>
      </c>
      <c r="N1266" t="str">
        <f t="shared" si="441"/>
        <v>Low</v>
      </c>
      <c r="O1266">
        <v>42071069</v>
      </c>
      <c r="P1266" t="str">
        <f t="shared" si="442"/>
        <v>Average</v>
      </c>
      <c r="Q1266" t="s">
        <v>4450</v>
      </c>
      <c r="R1266" t="str">
        <f t="shared" si="443"/>
        <v>Comedy</v>
      </c>
      <c r="S1266">
        <f t="shared" si="444"/>
        <v>4</v>
      </c>
      <c r="T1266" t="s">
        <v>6568</v>
      </c>
      <c r="U1266" t="s">
        <v>6569</v>
      </c>
      <c r="V1266">
        <v>36223</v>
      </c>
      <c r="W1266" t="str">
        <f t="shared" si="445"/>
        <v>Low</v>
      </c>
      <c r="X1266">
        <v>1827</v>
      </c>
      <c r="Y1266" t="str">
        <f t="shared" si="446"/>
        <v>Low</v>
      </c>
      <c r="Z1266" t="s">
        <v>6570</v>
      </c>
      <c r="AA1266">
        <v>1</v>
      </c>
      <c r="AB1266" t="str">
        <f t="shared" si="447"/>
        <v>Solo Star Poster</v>
      </c>
      <c r="AC1266" t="s">
        <v>6571</v>
      </c>
      <c r="AD1266" t="s">
        <v>6572</v>
      </c>
      <c r="AE1266">
        <v>208</v>
      </c>
      <c r="AF1266" t="str">
        <f t="shared" si="448"/>
        <v>Very Low</v>
      </c>
      <c r="AG1266" t="s">
        <v>9</v>
      </c>
      <c r="AH1266" t="s">
        <v>10</v>
      </c>
      <c r="AI1266" t="s">
        <v>11</v>
      </c>
      <c r="AJ1266" t="str">
        <f t="shared" si="449"/>
        <v>Teen</v>
      </c>
      <c r="AK1266">
        <v>30000000</v>
      </c>
      <c r="AL1266" t="str">
        <f t="shared" si="450"/>
        <v>Medium Budget</v>
      </c>
      <c r="AM1266">
        <v>2005</v>
      </c>
      <c r="AN1266">
        <f t="shared" si="451"/>
        <v>20</v>
      </c>
      <c r="AO1266" t="str">
        <f t="shared" si="452"/>
        <v>Old Classic</v>
      </c>
      <c r="AP1266">
        <v>299</v>
      </c>
      <c r="AQ1266" t="str">
        <f t="shared" si="453"/>
        <v>Very Low</v>
      </c>
      <c r="AR1266">
        <v>6.2</v>
      </c>
      <c r="AS1266" t="str">
        <f t="shared" si="454"/>
        <v>Average</v>
      </c>
      <c r="AT1266">
        <v>2.35</v>
      </c>
      <c r="AU1266" t="str">
        <f t="shared" si="455"/>
        <v>Cinematic Widescreen</v>
      </c>
      <c r="AV1266">
        <v>0</v>
      </c>
      <c r="AW1266" t="str">
        <f t="shared" si="456"/>
        <v>Very Low</v>
      </c>
    </row>
    <row r="1267" spans="1:49" x14ac:dyDescent="0.3">
      <c r="A1267" t="s">
        <v>0</v>
      </c>
      <c r="B1267" t="str">
        <f>B1266</f>
        <v>Bobby Farrelly</v>
      </c>
      <c r="C1267">
        <v>3</v>
      </c>
      <c r="D1267" t="str">
        <f t="shared" si="436"/>
        <v>Very Low</v>
      </c>
      <c r="E1267">
        <v>30</v>
      </c>
      <c r="F1267" t="str">
        <f t="shared" si="437"/>
        <v>0h 30m</v>
      </c>
      <c r="G1267" t="str">
        <f t="shared" si="438"/>
        <v>Short Film</v>
      </c>
      <c r="H1267">
        <f>H1266</f>
        <v>101</v>
      </c>
      <c r="I1267" t="str">
        <f t="shared" si="439"/>
        <v>Very Low</v>
      </c>
      <c r="J1267">
        <v>12</v>
      </c>
      <c r="K1267" t="str">
        <f t="shared" si="440"/>
        <v>Very Low</v>
      </c>
      <c r="L1267" t="s">
        <v>6573</v>
      </c>
      <c r="M1267">
        <v>51</v>
      </c>
      <c r="N1267" t="str">
        <f t="shared" si="441"/>
        <v>Low</v>
      </c>
      <c r="O1267">
        <f>O1266</f>
        <v>42071069</v>
      </c>
      <c r="P1267" t="str">
        <f t="shared" si="442"/>
        <v>Average</v>
      </c>
      <c r="Q1267" t="s">
        <v>2937</v>
      </c>
      <c r="R1267" t="str">
        <f t="shared" si="443"/>
        <v>Animation</v>
      </c>
      <c r="S1267">
        <f t="shared" si="444"/>
        <v>3</v>
      </c>
      <c r="T1267" t="s">
        <v>6574</v>
      </c>
      <c r="U1267" t="s">
        <v>6575</v>
      </c>
      <c r="V1267">
        <v>8495</v>
      </c>
      <c r="W1267" t="str">
        <f t="shared" si="445"/>
        <v>Very Low</v>
      </c>
      <c r="X1267">
        <v>108</v>
      </c>
      <c r="Y1267" t="str">
        <f t="shared" si="446"/>
        <v>Very Low</v>
      </c>
      <c r="Z1267" t="s">
        <v>6576</v>
      </c>
      <c r="AA1267">
        <v>0</v>
      </c>
      <c r="AB1267" t="str">
        <f t="shared" si="447"/>
        <v>Symbolic Poster</v>
      </c>
      <c r="AC1267" t="s">
        <v>6577</v>
      </c>
      <c r="AD1267" t="s">
        <v>6578</v>
      </c>
      <c r="AE1267">
        <v>43</v>
      </c>
      <c r="AF1267" t="str">
        <f t="shared" si="448"/>
        <v>Very Low</v>
      </c>
      <c r="AG1267" t="s">
        <v>9</v>
      </c>
      <c r="AH1267" t="s">
        <v>239</v>
      </c>
      <c r="AI1267" t="s">
        <v>6579</v>
      </c>
      <c r="AJ1267" t="str">
        <f t="shared" si="449"/>
        <v>Family</v>
      </c>
      <c r="AK1267">
        <f t="shared" ref="AK1267:AM1267" si="457">AK1266</f>
        <v>30000000</v>
      </c>
      <c r="AL1267" t="str">
        <f t="shared" si="450"/>
        <v>Medium Budget</v>
      </c>
      <c r="AM1267">
        <f t="shared" si="457"/>
        <v>2005</v>
      </c>
      <c r="AN1267">
        <f t="shared" si="451"/>
        <v>20</v>
      </c>
      <c r="AO1267" t="str">
        <f t="shared" si="452"/>
        <v>Old Classic</v>
      </c>
      <c r="AP1267">
        <v>21</v>
      </c>
      <c r="AQ1267" t="str">
        <f t="shared" si="453"/>
        <v>Very Low</v>
      </c>
      <c r="AR1267">
        <v>7.4</v>
      </c>
      <c r="AS1267" t="str">
        <f t="shared" si="454"/>
        <v>Good</v>
      </c>
      <c r="AT1267">
        <v>1.33</v>
      </c>
      <c r="AU1267" t="str">
        <f t="shared" si="455"/>
        <v>Classic</v>
      </c>
      <c r="AV1267">
        <v>301</v>
      </c>
      <c r="AW1267" t="str">
        <f t="shared" si="456"/>
        <v>Very Low</v>
      </c>
    </row>
    <row r="1268" spans="1:49" x14ac:dyDescent="0.3">
      <c r="A1268" t="s">
        <v>0</v>
      </c>
      <c r="B1268" t="s">
        <v>2756</v>
      </c>
      <c r="C1268">
        <v>146</v>
      </c>
      <c r="D1268" t="str">
        <f t="shared" si="436"/>
        <v>Low</v>
      </c>
      <c r="E1268">
        <v>102</v>
      </c>
      <c r="F1268" t="str">
        <f t="shared" si="437"/>
        <v>1h 42m</v>
      </c>
      <c r="G1268" t="str">
        <f t="shared" si="438"/>
        <v>Standard Movie</v>
      </c>
      <c r="H1268">
        <v>65</v>
      </c>
      <c r="I1268" t="str">
        <f t="shared" si="439"/>
        <v>Very Low</v>
      </c>
      <c r="J1268">
        <v>490</v>
      </c>
      <c r="K1268" t="str">
        <f t="shared" si="440"/>
        <v>Very Low</v>
      </c>
      <c r="L1268" t="s">
        <v>6580</v>
      </c>
      <c r="M1268">
        <v>1000</v>
      </c>
      <c r="N1268" t="str">
        <f t="shared" si="441"/>
        <v>Low</v>
      </c>
      <c r="O1268">
        <v>32853640</v>
      </c>
      <c r="P1268" t="str">
        <f t="shared" si="442"/>
        <v>Average</v>
      </c>
      <c r="Q1268" t="s">
        <v>2498</v>
      </c>
      <c r="R1268" t="str">
        <f t="shared" si="443"/>
        <v>Comedy</v>
      </c>
      <c r="S1268">
        <f t="shared" si="444"/>
        <v>2</v>
      </c>
      <c r="T1268" t="s">
        <v>1154</v>
      </c>
      <c r="U1268" t="s">
        <v>6581</v>
      </c>
      <c r="V1268">
        <v>50199</v>
      </c>
      <c r="W1268" t="str">
        <f t="shared" si="445"/>
        <v>Medium</v>
      </c>
      <c r="X1268">
        <v>3239</v>
      </c>
      <c r="Y1268" t="str">
        <f t="shared" si="446"/>
        <v>Low</v>
      </c>
      <c r="Z1268" t="s">
        <v>3655</v>
      </c>
      <c r="AA1268">
        <v>1</v>
      </c>
      <c r="AB1268" t="str">
        <f t="shared" si="447"/>
        <v>Solo Star Poster</v>
      </c>
      <c r="AC1268" t="s">
        <v>6582</v>
      </c>
      <c r="AD1268" t="s">
        <v>6583</v>
      </c>
      <c r="AE1268">
        <v>101</v>
      </c>
      <c r="AF1268" t="str">
        <f t="shared" si="448"/>
        <v>Very Low</v>
      </c>
      <c r="AG1268" t="s">
        <v>9</v>
      </c>
      <c r="AH1268" t="s">
        <v>10</v>
      </c>
      <c r="AI1268" t="s">
        <v>11</v>
      </c>
      <c r="AJ1268" t="str">
        <f t="shared" si="449"/>
        <v>Teen</v>
      </c>
      <c r="AK1268">
        <v>40000000</v>
      </c>
      <c r="AL1268" t="str">
        <f t="shared" si="450"/>
        <v>Medium Budget</v>
      </c>
      <c r="AM1268">
        <v>2008</v>
      </c>
      <c r="AN1268">
        <f t="shared" si="451"/>
        <v>17</v>
      </c>
      <c r="AO1268" t="str">
        <f t="shared" si="452"/>
        <v>Old Classic</v>
      </c>
      <c r="AP1268">
        <v>613</v>
      </c>
      <c r="AQ1268" t="str">
        <f t="shared" si="453"/>
        <v>Very Low</v>
      </c>
      <c r="AR1268">
        <v>5.7</v>
      </c>
      <c r="AS1268" t="str">
        <f t="shared" si="454"/>
        <v>Below Average</v>
      </c>
      <c r="AT1268">
        <v>2.35</v>
      </c>
      <c r="AU1268" t="str">
        <f t="shared" si="455"/>
        <v>Cinematic Widescreen</v>
      </c>
      <c r="AV1268">
        <v>702</v>
      </c>
      <c r="AW1268" t="str">
        <f t="shared" si="456"/>
        <v>Very Low</v>
      </c>
    </row>
    <row r="1269" spans="1:49" x14ac:dyDescent="0.3">
      <c r="A1269" t="s">
        <v>0</v>
      </c>
      <c r="B1269" t="s">
        <v>2484</v>
      </c>
      <c r="C1269">
        <v>303</v>
      </c>
      <c r="D1269" t="str">
        <f t="shared" si="436"/>
        <v>Medium</v>
      </c>
      <c r="E1269">
        <v>136</v>
      </c>
      <c r="F1269" t="str">
        <f t="shared" si="437"/>
        <v>2h 16m</v>
      </c>
      <c r="G1269" t="str">
        <f t="shared" si="438"/>
        <v>Long Movie</v>
      </c>
      <c r="H1269">
        <v>3000</v>
      </c>
      <c r="I1269" t="str">
        <f t="shared" si="439"/>
        <v>Low</v>
      </c>
      <c r="J1269">
        <v>3000</v>
      </c>
      <c r="K1269" t="str">
        <f t="shared" si="440"/>
        <v>Low</v>
      </c>
      <c r="L1269" t="s">
        <v>747</v>
      </c>
      <c r="M1269">
        <v>14000</v>
      </c>
      <c r="N1269" t="str">
        <f t="shared" si="441"/>
        <v>Medium</v>
      </c>
      <c r="O1269">
        <v>42615685</v>
      </c>
      <c r="P1269" t="str">
        <f t="shared" si="442"/>
        <v>Average</v>
      </c>
      <c r="Q1269" t="s">
        <v>4456</v>
      </c>
      <c r="R1269" t="str">
        <f t="shared" si="443"/>
        <v>Comedy</v>
      </c>
      <c r="S1269">
        <f t="shared" si="444"/>
        <v>2</v>
      </c>
      <c r="T1269" t="s">
        <v>199</v>
      </c>
      <c r="U1269" t="s">
        <v>6584</v>
      </c>
      <c r="V1269">
        <v>136093</v>
      </c>
      <c r="W1269" t="str">
        <f t="shared" si="445"/>
        <v>Medium</v>
      </c>
      <c r="X1269">
        <v>28927</v>
      </c>
      <c r="Y1269" t="str">
        <f t="shared" si="446"/>
        <v>Medium</v>
      </c>
      <c r="Z1269" t="s">
        <v>2484</v>
      </c>
      <c r="AA1269">
        <v>3</v>
      </c>
      <c r="AB1269" t="str">
        <f t="shared" si="447"/>
        <v>Duo/Trio Poster</v>
      </c>
      <c r="AC1269" t="s">
        <v>6585</v>
      </c>
      <c r="AD1269" t="s">
        <v>6586</v>
      </c>
      <c r="AE1269">
        <v>416</v>
      </c>
      <c r="AF1269" t="str">
        <f t="shared" si="448"/>
        <v>Very Low</v>
      </c>
      <c r="AG1269" t="s">
        <v>9</v>
      </c>
      <c r="AH1269" t="s">
        <v>10</v>
      </c>
      <c r="AI1269" t="s">
        <v>556</v>
      </c>
      <c r="AJ1269" t="str">
        <f t="shared" si="449"/>
        <v>Adult</v>
      </c>
      <c r="AK1269">
        <v>40000000</v>
      </c>
      <c r="AL1269" t="str">
        <f t="shared" si="450"/>
        <v>Medium Budget</v>
      </c>
      <c r="AM1269">
        <v>2014</v>
      </c>
      <c r="AN1269">
        <f t="shared" si="451"/>
        <v>11</v>
      </c>
      <c r="AO1269" t="str">
        <f t="shared" si="452"/>
        <v>Modern Classic</v>
      </c>
      <c r="AP1269">
        <v>9000</v>
      </c>
      <c r="AQ1269" t="str">
        <f t="shared" si="453"/>
        <v>Low</v>
      </c>
      <c r="AR1269">
        <v>6.1</v>
      </c>
      <c r="AS1269" t="str">
        <f t="shared" si="454"/>
        <v>Average</v>
      </c>
      <c r="AT1269">
        <v>2.35</v>
      </c>
      <c r="AU1269" t="str">
        <f t="shared" si="455"/>
        <v>Cinematic Widescreen</v>
      </c>
      <c r="AV1269">
        <v>24000</v>
      </c>
      <c r="AW1269" t="str">
        <f t="shared" si="456"/>
        <v>Medium</v>
      </c>
    </row>
    <row r="1270" spans="1:49" x14ac:dyDescent="0.3">
      <c r="A1270" t="s">
        <v>0</v>
      </c>
      <c r="B1270" t="s">
        <v>5805</v>
      </c>
      <c r="C1270">
        <v>70</v>
      </c>
      <c r="D1270" t="str">
        <f t="shared" si="436"/>
        <v>Low</v>
      </c>
      <c r="E1270">
        <v>93</v>
      </c>
      <c r="F1270" t="str">
        <f t="shared" si="437"/>
        <v>1h 33m</v>
      </c>
      <c r="G1270" t="str">
        <f t="shared" si="438"/>
        <v>Standard Movie</v>
      </c>
      <c r="H1270">
        <v>85</v>
      </c>
      <c r="I1270" t="str">
        <f t="shared" si="439"/>
        <v>Very Low</v>
      </c>
      <c r="J1270">
        <v>510</v>
      </c>
      <c r="K1270" t="str">
        <f t="shared" si="440"/>
        <v>Very Low</v>
      </c>
      <c r="L1270" t="s">
        <v>3254</v>
      </c>
      <c r="M1270">
        <v>924</v>
      </c>
      <c r="N1270" t="str">
        <f t="shared" si="441"/>
        <v>Low</v>
      </c>
      <c r="O1270">
        <v>32055248</v>
      </c>
      <c r="P1270" t="str">
        <f t="shared" si="442"/>
        <v>Average</v>
      </c>
      <c r="Q1270" t="s">
        <v>6587</v>
      </c>
      <c r="R1270" t="str">
        <f t="shared" si="443"/>
        <v>Action</v>
      </c>
      <c r="S1270">
        <f t="shared" si="444"/>
        <v>6</v>
      </c>
      <c r="T1270" t="s">
        <v>2932</v>
      </c>
      <c r="U1270" t="s">
        <v>6588</v>
      </c>
      <c r="V1270">
        <v>18723</v>
      </c>
      <c r="W1270" t="str">
        <f t="shared" si="445"/>
        <v>Low</v>
      </c>
      <c r="X1270">
        <v>2711</v>
      </c>
      <c r="Y1270" t="str">
        <f t="shared" si="446"/>
        <v>Low</v>
      </c>
      <c r="Z1270" t="s">
        <v>4249</v>
      </c>
      <c r="AA1270">
        <v>0</v>
      </c>
      <c r="AB1270" t="str">
        <f t="shared" si="447"/>
        <v>Symbolic Poster</v>
      </c>
      <c r="AC1270" t="s">
        <v>6589</v>
      </c>
      <c r="AD1270" t="s">
        <v>6590</v>
      </c>
      <c r="AE1270">
        <v>146</v>
      </c>
      <c r="AF1270" t="str">
        <f t="shared" si="448"/>
        <v>Very Low</v>
      </c>
      <c r="AG1270" t="s">
        <v>9</v>
      </c>
      <c r="AH1270" t="s">
        <v>10</v>
      </c>
      <c r="AI1270" t="s">
        <v>11</v>
      </c>
      <c r="AJ1270" t="str">
        <f t="shared" si="449"/>
        <v>Teen</v>
      </c>
      <c r="AK1270">
        <v>25000000</v>
      </c>
      <c r="AL1270" t="str">
        <f t="shared" si="450"/>
        <v>Low Budget</v>
      </c>
      <c r="AM1270">
        <v>1994</v>
      </c>
      <c r="AN1270">
        <f t="shared" si="451"/>
        <v>31</v>
      </c>
      <c r="AO1270" t="str">
        <f t="shared" si="452"/>
        <v>Old Classic</v>
      </c>
      <c r="AP1270">
        <v>595</v>
      </c>
      <c r="AQ1270" t="str">
        <f t="shared" si="453"/>
        <v>Very Low</v>
      </c>
      <c r="AR1270">
        <v>6</v>
      </c>
      <c r="AS1270" t="str">
        <f t="shared" si="454"/>
        <v>Average</v>
      </c>
      <c r="AT1270">
        <v>1.85</v>
      </c>
      <c r="AU1270" t="str">
        <f t="shared" si="455"/>
        <v>HDTV / Widescreen</v>
      </c>
      <c r="AV1270">
        <v>0</v>
      </c>
      <c r="AW1270" t="str">
        <f t="shared" si="456"/>
        <v>Very Low</v>
      </c>
    </row>
    <row r="1271" spans="1:49" x14ac:dyDescent="0.3">
      <c r="A1271" t="s">
        <v>0</v>
      </c>
      <c r="B1271" t="s">
        <v>6591</v>
      </c>
      <c r="C1271">
        <v>283</v>
      </c>
      <c r="D1271" t="str">
        <f t="shared" si="436"/>
        <v>Medium</v>
      </c>
      <c r="E1271">
        <v>129</v>
      </c>
      <c r="F1271" t="str">
        <f t="shared" si="437"/>
        <v>2h 9m</v>
      </c>
      <c r="G1271" t="str">
        <f t="shared" si="438"/>
        <v>Long Movie</v>
      </c>
      <c r="H1271">
        <v>335</v>
      </c>
      <c r="I1271" t="str">
        <f t="shared" si="439"/>
        <v>Very Low</v>
      </c>
      <c r="J1271">
        <v>64</v>
      </c>
      <c r="K1271" t="str">
        <f t="shared" si="440"/>
        <v>Very Low</v>
      </c>
      <c r="L1271" t="s">
        <v>6592</v>
      </c>
      <c r="M1271">
        <v>15000</v>
      </c>
      <c r="N1271" t="str">
        <f t="shared" si="441"/>
        <v>Medium</v>
      </c>
      <c r="O1271">
        <v>31836745</v>
      </c>
      <c r="P1271" t="str">
        <f t="shared" si="442"/>
        <v>Average</v>
      </c>
      <c r="Q1271" t="s">
        <v>6593</v>
      </c>
      <c r="R1271" t="str">
        <f t="shared" si="443"/>
        <v>Adventure</v>
      </c>
      <c r="S1271">
        <f t="shared" si="444"/>
        <v>3</v>
      </c>
      <c r="T1271" t="s">
        <v>293</v>
      </c>
      <c r="U1271" t="s">
        <v>6594</v>
      </c>
      <c r="V1271">
        <v>81298</v>
      </c>
      <c r="W1271" t="str">
        <f t="shared" si="445"/>
        <v>Medium</v>
      </c>
      <c r="X1271">
        <v>15595</v>
      </c>
      <c r="Y1271" t="str">
        <f t="shared" si="446"/>
        <v>Medium</v>
      </c>
      <c r="Z1271" t="s">
        <v>6595</v>
      </c>
      <c r="AA1271">
        <v>1</v>
      </c>
      <c r="AB1271" t="str">
        <f t="shared" si="447"/>
        <v>Solo Star Poster</v>
      </c>
      <c r="AC1271" t="s">
        <v>6596</v>
      </c>
      <c r="AD1271" t="s">
        <v>6597</v>
      </c>
      <c r="AE1271">
        <v>341</v>
      </c>
      <c r="AF1271" t="str">
        <f t="shared" si="448"/>
        <v>Very Low</v>
      </c>
      <c r="AG1271" t="s">
        <v>9</v>
      </c>
      <c r="AH1271" t="s">
        <v>10</v>
      </c>
      <c r="AI1271" t="s">
        <v>11</v>
      </c>
      <c r="AJ1271" t="str">
        <f t="shared" si="449"/>
        <v>Teen</v>
      </c>
      <c r="AK1271">
        <v>40000000</v>
      </c>
      <c r="AL1271" t="str">
        <f t="shared" si="450"/>
        <v>Medium Budget</v>
      </c>
      <c r="AM1271">
        <v>2011</v>
      </c>
      <c r="AN1271">
        <f t="shared" si="451"/>
        <v>14</v>
      </c>
      <c r="AO1271" t="str">
        <f t="shared" si="452"/>
        <v>Modern Classic</v>
      </c>
      <c r="AP1271">
        <v>467</v>
      </c>
      <c r="AQ1271" t="str">
        <f t="shared" si="453"/>
        <v>Very Low</v>
      </c>
      <c r="AR1271">
        <v>6.9</v>
      </c>
      <c r="AS1271" t="str">
        <f t="shared" si="454"/>
        <v>Average</v>
      </c>
      <c r="AT1271">
        <v>2.35</v>
      </c>
      <c r="AU1271" t="str">
        <f t="shared" si="455"/>
        <v>Cinematic Widescreen</v>
      </c>
      <c r="AV1271">
        <v>39000</v>
      </c>
      <c r="AW1271" t="str">
        <f t="shared" si="456"/>
        <v>Medium</v>
      </c>
    </row>
    <row r="1272" spans="1:49" x14ac:dyDescent="0.3">
      <c r="A1272" t="s">
        <v>0</v>
      </c>
      <c r="B1272" t="s">
        <v>5745</v>
      </c>
      <c r="C1272">
        <v>212</v>
      </c>
      <c r="D1272" t="str">
        <f t="shared" si="436"/>
        <v>Medium</v>
      </c>
      <c r="E1272">
        <v>107</v>
      </c>
      <c r="F1272" t="str">
        <f t="shared" si="437"/>
        <v>1h 47m</v>
      </c>
      <c r="G1272" t="str">
        <f t="shared" si="438"/>
        <v>Standard Movie</v>
      </c>
      <c r="H1272">
        <v>50</v>
      </c>
      <c r="I1272" t="str">
        <f t="shared" si="439"/>
        <v>Very Low</v>
      </c>
      <c r="J1272">
        <v>58</v>
      </c>
      <c r="K1272" t="str">
        <f t="shared" si="440"/>
        <v>Very Low</v>
      </c>
      <c r="L1272" t="s">
        <v>6598</v>
      </c>
      <c r="M1272">
        <v>293</v>
      </c>
      <c r="N1272" t="str">
        <f t="shared" si="441"/>
        <v>Low</v>
      </c>
      <c r="O1272">
        <v>30993544</v>
      </c>
      <c r="P1272" t="str">
        <f t="shared" si="442"/>
        <v>Average</v>
      </c>
      <c r="Q1272" t="s">
        <v>1386</v>
      </c>
      <c r="R1272" t="str">
        <f t="shared" si="443"/>
        <v>Comedy</v>
      </c>
      <c r="S1272">
        <f t="shared" si="444"/>
        <v>3</v>
      </c>
      <c r="T1272" t="s">
        <v>6599</v>
      </c>
      <c r="U1272" t="s">
        <v>6600</v>
      </c>
      <c r="V1272">
        <v>58871</v>
      </c>
      <c r="W1272" t="str">
        <f t="shared" si="445"/>
        <v>Medium</v>
      </c>
      <c r="X1272">
        <v>621</v>
      </c>
      <c r="Y1272" t="str">
        <f t="shared" si="446"/>
        <v>Very Low</v>
      </c>
      <c r="Z1272" t="s">
        <v>6601</v>
      </c>
      <c r="AA1272">
        <v>0</v>
      </c>
      <c r="AB1272" t="str">
        <f t="shared" si="447"/>
        <v>Symbolic Poster</v>
      </c>
      <c r="AC1272" t="s">
        <v>6602</v>
      </c>
      <c r="AD1272" t="s">
        <v>6603</v>
      </c>
      <c r="AE1272">
        <v>156</v>
      </c>
      <c r="AF1272" t="str">
        <f t="shared" si="448"/>
        <v>Very Low</v>
      </c>
      <c r="AG1272" t="s">
        <v>9</v>
      </c>
      <c r="AH1272" t="s">
        <v>10</v>
      </c>
      <c r="AI1272" t="s">
        <v>11</v>
      </c>
      <c r="AJ1272" t="str">
        <f t="shared" si="449"/>
        <v>Teen</v>
      </c>
      <c r="AK1272">
        <v>40000000</v>
      </c>
      <c r="AL1272" t="str">
        <f t="shared" si="450"/>
        <v>Medium Budget</v>
      </c>
      <c r="AM1272">
        <v>2010</v>
      </c>
      <c r="AN1272">
        <f t="shared" si="451"/>
        <v>15</v>
      </c>
      <c r="AO1272" t="str">
        <f t="shared" si="452"/>
        <v>Modern Classic</v>
      </c>
      <c r="AP1272">
        <v>117</v>
      </c>
      <c r="AQ1272" t="str">
        <f t="shared" si="453"/>
        <v>Very Low</v>
      </c>
      <c r="AR1272">
        <v>6.5</v>
      </c>
      <c r="AS1272" t="str">
        <f t="shared" si="454"/>
        <v>Average</v>
      </c>
      <c r="AT1272">
        <v>2.35</v>
      </c>
      <c r="AU1272" t="str">
        <f t="shared" si="455"/>
        <v>Cinematic Widescreen</v>
      </c>
      <c r="AV1272">
        <v>0</v>
      </c>
      <c r="AW1272" t="str">
        <f t="shared" si="456"/>
        <v>Very Low</v>
      </c>
    </row>
    <row r="1273" spans="1:49" x14ac:dyDescent="0.3">
      <c r="A1273" t="s">
        <v>0</v>
      </c>
      <c r="B1273" t="s">
        <v>5394</v>
      </c>
      <c r="C1273">
        <v>98</v>
      </c>
      <c r="D1273" t="str">
        <f t="shared" si="436"/>
        <v>Low</v>
      </c>
      <c r="E1273">
        <v>117</v>
      </c>
      <c r="F1273" t="str">
        <f t="shared" si="437"/>
        <v>1h 57m</v>
      </c>
      <c r="G1273" t="str">
        <f t="shared" si="438"/>
        <v>Standard Movie</v>
      </c>
      <c r="H1273">
        <v>260</v>
      </c>
      <c r="I1273" t="str">
        <f t="shared" si="439"/>
        <v>Very Low</v>
      </c>
      <c r="J1273">
        <v>441</v>
      </c>
      <c r="K1273" t="str">
        <f t="shared" si="440"/>
        <v>Very Low</v>
      </c>
      <c r="L1273" t="s">
        <v>5054</v>
      </c>
      <c r="M1273">
        <v>1000</v>
      </c>
      <c r="N1273" t="str">
        <f t="shared" si="441"/>
        <v>Low</v>
      </c>
      <c r="O1273">
        <v>30981850</v>
      </c>
      <c r="P1273" t="str">
        <f t="shared" si="442"/>
        <v>Average</v>
      </c>
      <c r="Q1273" t="s">
        <v>6604</v>
      </c>
      <c r="R1273" t="str">
        <f t="shared" si="443"/>
        <v>Biography</v>
      </c>
      <c r="S1273">
        <f t="shared" si="444"/>
        <v>4</v>
      </c>
      <c r="T1273" t="s">
        <v>3495</v>
      </c>
      <c r="U1273" t="s">
        <v>6605</v>
      </c>
      <c r="V1273">
        <v>35834</v>
      </c>
      <c r="W1273" t="str">
        <f t="shared" si="445"/>
        <v>Low</v>
      </c>
      <c r="X1273">
        <v>3969</v>
      </c>
      <c r="Y1273" t="str">
        <f t="shared" si="446"/>
        <v>Low</v>
      </c>
      <c r="Z1273" t="s">
        <v>2169</v>
      </c>
      <c r="AA1273">
        <v>0</v>
      </c>
      <c r="AB1273" t="str">
        <f t="shared" si="447"/>
        <v>Symbolic Poster</v>
      </c>
      <c r="AC1273" t="s">
        <v>6606</v>
      </c>
      <c r="AD1273" t="s">
        <v>6607</v>
      </c>
      <c r="AE1273">
        <v>284</v>
      </c>
      <c r="AF1273" t="str">
        <f t="shared" si="448"/>
        <v>Very Low</v>
      </c>
      <c r="AG1273" t="s">
        <v>9</v>
      </c>
      <c r="AH1273" t="s">
        <v>10</v>
      </c>
      <c r="AI1273" t="s">
        <v>556</v>
      </c>
      <c r="AJ1273" t="str">
        <f t="shared" si="449"/>
        <v>Adult</v>
      </c>
      <c r="AK1273">
        <v>40000000</v>
      </c>
      <c r="AL1273" t="str">
        <f t="shared" si="450"/>
        <v>Medium Budget</v>
      </c>
      <c r="AM1273">
        <v>2005</v>
      </c>
      <c r="AN1273">
        <f t="shared" si="451"/>
        <v>20</v>
      </c>
      <c r="AO1273" t="str">
        <f t="shared" si="452"/>
        <v>Old Classic</v>
      </c>
      <c r="AP1273">
        <v>1000</v>
      </c>
      <c r="AQ1273" t="str">
        <f t="shared" si="453"/>
        <v>Very Low</v>
      </c>
      <c r="AR1273">
        <v>5</v>
      </c>
      <c r="AS1273" t="str">
        <f t="shared" si="454"/>
        <v>Below Average</v>
      </c>
      <c r="AT1273">
        <v>2.35</v>
      </c>
      <c r="AU1273" t="str">
        <f t="shared" si="455"/>
        <v>Cinematic Widescreen</v>
      </c>
      <c r="AV1273">
        <v>0</v>
      </c>
      <c r="AW1273" t="str">
        <f t="shared" si="456"/>
        <v>Very Low</v>
      </c>
    </row>
    <row r="1274" spans="1:49" x14ac:dyDescent="0.3">
      <c r="A1274" t="s">
        <v>0</v>
      </c>
      <c r="B1274" t="s">
        <v>6608</v>
      </c>
      <c r="C1274">
        <v>110</v>
      </c>
      <c r="D1274" t="str">
        <f t="shared" si="436"/>
        <v>Low</v>
      </c>
      <c r="E1274">
        <v>116</v>
      </c>
      <c r="F1274" t="str">
        <f t="shared" si="437"/>
        <v>1h 56m</v>
      </c>
      <c r="G1274" t="str">
        <f t="shared" si="438"/>
        <v>Standard Movie</v>
      </c>
      <c r="H1274">
        <v>18</v>
      </c>
      <c r="I1274" t="str">
        <f t="shared" si="439"/>
        <v>Very Low</v>
      </c>
      <c r="J1274">
        <v>249</v>
      </c>
      <c r="K1274" t="str">
        <f t="shared" si="440"/>
        <v>Very Low</v>
      </c>
      <c r="L1274" t="s">
        <v>558</v>
      </c>
      <c r="M1274">
        <v>2000</v>
      </c>
      <c r="N1274" t="str">
        <f t="shared" si="441"/>
        <v>Low</v>
      </c>
      <c r="O1274">
        <v>30199105</v>
      </c>
      <c r="P1274" t="str">
        <f t="shared" si="442"/>
        <v>Average</v>
      </c>
      <c r="Q1274" t="s">
        <v>3307</v>
      </c>
      <c r="R1274" t="str">
        <f t="shared" si="443"/>
        <v>Action</v>
      </c>
      <c r="S1274">
        <f t="shared" si="444"/>
        <v>4</v>
      </c>
      <c r="T1274" t="s">
        <v>2978</v>
      </c>
      <c r="U1274" t="s">
        <v>6609</v>
      </c>
      <c r="V1274">
        <v>25346</v>
      </c>
      <c r="W1274" t="str">
        <f t="shared" si="445"/>
        <v>Low</v>
      </c>
      <c r="X1274">
        <v>3753</v>
      </c>
      <c r="Y1274" t="str">
        <f t="shared" si="446"/>
        <v>Low</v>
      </c>
      <c r="Z1274" t="s">
        <v>6610</v>
      </c>
      <c r="AA1274">
        <v>0</v>
      </c>
      <c r="AB1274" t="str">
        <f t="shared" si="447"/>
        <v>Symbolic Poster</v>
      </c>
      <c r="AC1274" t="s">
        <v>6611</v>
      </c>
      <c r="AD1274" t="s">
        <v>6612</v>
      </c>
      <c r="AE1274">
        <v>167</v>
      </c>
      <c r="AF1274" t="str">
        <f t="shared" si="448"/>
        <v>Very Low</v>
      </c>
      <c r="AG1274" t="s">
        <v>9</v>
      </c>
      <c r="AH1274" t="s">
        <v>10</v>
      </c>
      <c r="AI1274" t="s">
        <v>556</v>
      </c>
      <c r="AJ1274" t="str">
        <f t="shared" si="449"/>
        <v>Adult</v>
      </c>
      <c r="AK1274">
        <v>40000000</v>
      </c>
      <c r="AL1274" t="str">
        <f t="shared" si="450"/>
        <v>Medium Budget</v>
      </c>
      <c r="AM1274">
        <v>2000</v>
      </c>
      <c r="AN1274">
        <f t="shared" si="451"/>
        <v>25</v>
      </c>
      <c r="AO1274" t="str">
        <f t="shared" si="452"/>
        <v>Old Classic</v>
      </c>
      <c r="AP1274">
        <v>1000</v>
      </c>
      <c r="AQ1274" t="str">
        <f t="shared" si="453"/>
        <v>Very Low</v>
      </c>
      <c r="AR1274">
        <v>5.7</v>
      </c>
      <c r="AS1274" t="str">
        <f t="shared" si="454"/>
        <v>Below Average</v>
      </c>
      <c r="AT1274">
        <v>2.35</v>
      </c>
      <c r="AU1274" t="str">
        <f t="shared" si="455"/>
        <v>Cinematic Widescreen</v>
      </c>
      <c r="AV1274">
        <v>470</v>
      </c>
      <c r="AW1274" t="str">
        <f t="shared" si="456"/>
        <v>Very Low</v>
      </c>
    </row>
    <row r="1275" spans="1:49" x14ac:dyDescent="0.3">
      <c r="A1275" t="s">
        <v>0</v>
      </c>
      <c r="B1275" t="s">
        <v>1223</v>
      </c>
      <c r="C1275">
        <v>146</v>
      </c>
      <c r="D1275" t="str">
        <f t="shared" si="436"/>
        <v>Low</v>
      </c>
      <c r="E1275">
        <v>135</v>
      </c>
      <c r="F1275" t="str">
        <f t="shared" si="437"/>
        <v>2h 15m</v>
      </c>
      <c r="G1275" t="str">
        <f t="shared" si="438"/>
        <v>Long Movie</v>
      </c>
      <c r="H1275">
        <v>0</v>
      </c>
      <c r="I1275" t="str">
        <f t="shared" si="439"/>
        <v>Very Low</v>
      </c>
      <c r="J1275">
        <v>715</v>
      </c>
      <c r="K1275" t="str">
        <f t="shared" si="440"/>
        <v>Very Low</v>
      </c>
      <c r="L1275" t="s">
        <v>6613</v>
      </c>
      <c r="M1275">
        <v>3000</v>
      </c>
      <c r="N1275" t="str">
        <f t="shared" si="441"/>
        <v>Low</v>
      </c>
      <c r="O1275">
        <v>29077547</v>
      </c>
      <c r="P1275" t="str">
        <f t="shared" si="442"/>
        <v>Average</v>
      </c>
      <c r="Q1275" t="s">
        <v>2821</v>
      </c>
      <c r="R1275" t="str">
        <f t="shared" si="443"/>
        <v>Drama</v>
      </c>
      <c r="S1275">
        <f t="shared" si="444"/>
        <v>3</v>
      </c>
      <c r="T1275" t="s">
        <v>953</v>
      </c>
      <c r="U1275" t="s">
        <v>6614</v>
      </c>
      <c r="V1275">
        <v>41685</v>
      </c>
      <c r="W1275" t="str">
        <f t="shared" si="445"/>
        <v>Low</v>
      </c>
      <c r="X1275">
        <v>5917</v>
      </c>
      <c r="Y1275" t="str">
        <f t="shared" si="446"/>
        <v>Low</v>
      </c>
      <c r="Z1275" t="s">
        <v>6615</v>
      </c>
      <c r="AA1275">
        <v>1</v>
      </c>
      <c r="AB1275" t="str">
        <f t="shared" si="447"/>
        <v>Solo Star Poster</v>
      </c>
      <c r="AC1275" t="s">
        <v>6616</v>
      </c>
      <c r="AD1275" t="s">
        <v>6617</v>
      </c>
      <c r="AE1275">
        <v>754</v>
      </c>
      <c r="AF1275" t="str">
        <f t="shared" si="448"/>
        <v>Low</v>
      </c>
      <c r="AG1275" t="s">
        <v>9</v>
      </c>
      <c r="AH1275" t="s">
        <v>10</v>
      </c>
      <c r="AI1275" t="s">
        <v>11</v>
      </c>
      <c r="AJ1275" t="str">
        <f t="shared" si="449"/>
        <v>Teen</v>
      </c>
      <c r="AK1275">
        <v>40000000</v>
      </c>
      <c r="AL1275" t="str">
        <f t="shared" si="450"/>
        <v>Medium Budget</v>
      </c>
      <c r="AM1275">
        <v>2005</v>
      </c>
      <c r="AN1275">
        <f t="shared" si="451"/>
        <v>20</v>
      </c>
      <c r="AO1275" t="str">
        <f t="shared" si="452"/>
        <v>Old Classic</v>
      </c>
      <c r="AP1275">
        <v>1000</v>
      </c>
      <c r="AQ1275" t="str">
        <f t="shared" si="453"/>
        <v>Very Low</v>
      </c>
      <c r="AR1275">
        <v>7</v>
      </c>
      <c r="AS1275" t="str">
        <f t="shared" si="454"/>
        <v>Good</v>
      </c>
      <c r="AT1275">
        <v>2.35</v>
      </c>
      <c r="AU1275" t="str">
        <f t="shared" si="455"/>
        <v>Cinematic Widescreen</v>
      </c>
      <c r="AV1275">
        <v>3000</v>
      </c>
      <c r="AW1275" t="str">
        <f t="shared" si="456"/>
        <v>Low</v>
      </c>
    </row>
    <row r="1276" spans="1:49" x14ac:dyDescent="0.3">
      <c r="A1276" t="s">
        <v>0</v>
      </c>
      <c r="B1276" t="s">
        <v>1728</v>
      </c>
      <c r="C1276">
        <v>100</v>
      </c>
      <c r="D1276" t="str">
        <f t="shared" si="436"/>
        <v>Low</v>
      </c>
      <c r="E1276">
        <v>107</v>
      </c>
      <c r="F1276" t="str">
        <f t="shared" si="437"/>
        <v>1h 47m</v>
      </c>
      <c r="G1276" t="str">
        <f t="shared" si="438"/>
        <v>Standard Movie</v>
      </c>
      <c r="H1276">
        <v>55</v>
      </c>
      <c r="I1276" t="str">
        <f t="shared" si="439"/>
        <v>Very Low</v>
      </c>
      <c r="J1276">
        <v>294</v>
      </c>
      <c r="K1276" t="str">
        <f t="shared" si="440"/>
        <v>Very Low</v>
      </c>
      <c r="L1276" t="s">
        <v>6618</v>
      </c>
      <c r="M1276">
        <v>3000</v>
      </c>
      <c r="N1276" t="str">
        <f t="shared" si="441"/>
        <v>Low</v>
      </c>
      <c r="O1276">
        <v>29374178</v>
      </c>
      <c r="P1276" t="str">
        <f t="shared" si="442"/>
        <v>Average</v>
      </c>
      <c r="Q1276" t="s">
        <v>6619</v>
      </c>
      <c r="R1276" t="str">
        <f t="shared" si="443"/>
        <v>Crime</v>
      </c>
      <c r="S1276">
        <f t="shared" si="444"/>
        <v>4</v>
      </c>
      <c r="T1276" t="s">
        <v>1787</v>
      </c>
      <c r="U1276" t="s">
        <v>6620</v>
      </c>
      <c r="V1276">
        <v>12093</v>
      </c>
      <c r="W1276" t="str">
        <f t="shared" si="445"/>
        <v>Low</v>
      </c>
      <c r="X1276">
        <v>4565</v>
      </c>
      <c r="Y1276" t="str">
        <f t="shared" si="446"/>
        <v>Low</v>
      </c>
      <c r="Z1276" t="s">
        <v>6621</v>
      </c>
      <c r="AA1276">
        <v>0</v>
      </c>
      <c r="AB1276" t="str">
        <f t="shared" si="447"/>
        <v>Symbolic Poster</v>
      </c>
      <c r="AC1276" t="s">
        <v>6622</v>
      </c>
      <c r="AD1276" t="s">
        <v>6623</v>
      </c>
      <c r="AE1276">
        <v>188</v>
      </c>
      <c r="AF1276" t="str">
        <f t="shared" si="448"/>
        <v>Very Low</v>
      </c>
      <c r="AG1276" t="s">
        <v>9</v>
      </c>
      <c r="AH1276" t="s">
        <v>10</v>
      </c>
      <c r="AI1276" t="s">
        <v>556</v>
      </c>
      <c r="AJ1276" t="str">
        <f t="shared" si="449"/>
        <v>Adult</v>
      </c>
      <c r="AK1276">
        <v>40000000</v>
      </c>
      <c r="AL1276" t="str">
        <f t="shared" si="450"/>
        <v>Medium Budget</v>
      </c>
      <c r="AM1276">
        <v>2000</v>
      </c>
      <c r="AN1276">
        <f t="shared" si="451"/>
        <v>25</v>
      </c>
      <c r="AO1276" t="str">
        <f t="shared" si="452"/>
        <v>Old Classic</v>
      </c>
      <c r="AP1276">
        <v>941</v>
      </c>
      <c r="AQ1276" t="str">
        <f t="shared" si="453"/>
        <v>Very Low</v>
      </c>
      <c r="AR1276">
        <v>5.0999999999999996</v>
      </c>
      <c r="AS1276" t="str">
        <f t="shared" si="454"/>
        <v>Below Average</v>
      </c>
      <c r="AT1276">
        <v>2.35</v>
      </c>
      <c r="AU1276" t="str">
        <f t="shared" si="455"/>
        <v>Cinematic Widescreen</v>
      </c>
      <c r="AV1276">
        <v>394</v>
      </c>
      <c r="AW1276" t="str">
        <f t="shared" si="456"/>
        <v>Very Low</v>
      </c>
    </row>
    <row r="1277" spans="1:49" x14ac:dyDescent="0.3">
      <c r="A1277" t="s">
        <v>0</v>
      </c>
      <c r="B1277" t="s">
        <v>4562</v>
      </c>
      <c r="C1277">
        <v>62</v>
      </c>
      <c r="D1277" t="str">
        <f t="shared" si="436"/>
        <v>Low</v>
      </c>
      <c r="E1277">
        <v>90</v>
      </c>
      <c r="F1277" t="str">
        <f t="shared" si="437"/>
        <v>1h 30m</v>
      </c>
      <c r="G1277" t="str">
        <f t="shared" si="438"/>
        <v>Standard Movie</v>
      </c>
      <c r="H1277">
        <v>39</v>
      </c>
      <c r="I1277" t="str">
        <f t="shared" si="439"/>
        <v>Very Low</v>
      </c>
      <c r="J1277">
        <v>210</v>
      </c>
      <c r="K1277" t="str">
        <f t="shared" si="440"/>
        <v>Very Low</v>
      </c>
      <c r="L1277" t="s">
        <v>6624</v>
      </c>
      <c r="M1277">
        <v>607</v>
      </c>
      <c r="N1277" t="str">
        <f t="shared" si="441"/>
        <v>Low</v>
      </c>
      <c r="O1277">
        <v>28535768</v>
      </c>
      <c r="P1277" t="str">
        <f t="shared" si="442"/>
        <v>Average</v>
      </c>
      <c r="Q1277" t="s">
        <v>1642</v>
      </c>
      <c r="R1277" t="str">
        <f t="shared" si="443"/>
        <v>Comedy</v>
      </c>
      <c r="S1277">
        <f t="shared" si="444"/>
        <v>1</v>
      </c>
      <c r="T1277" t="s">
        <v>4114</v>
      </c>
      <c r="U1277" t="s">
        <v>6625</v>
      </c>
      <c r="V1277">
        <v>10446</v>
      </c>
      <c r="W1277" t="str">
        <f t="shared" si="445"/>
        <v>Low</v>
      </c>
      <c r="X1277">
        <v>1335</v>
      </c>
      <c r="Y1277" t="str">
        <f t="shared" si="446"/>
        <v>Low</v>
      </c>
      <c r="Z1277" t="s">
        <v>6626</v>
      </c>
      <c r="AA1277">
        <v>2</v>
      </c>
      <c r="AB1277" t="str">
        <f t="shared" si="447"/>
        <v>Duo/Trio Poster</v>
      </c>
      <c r="AC1277" t="s">
        <v>6627</v>
      </c>
      <c r="AD1277" t="s">
        <v>6628</v>
      </c>
      <c r="AE1277">
        <v>105</v>
      </c>
      <c r="AF1277" t="str">
        <f t="shared" si="448"/>
        <v>Very Low</v>
      </c>
      <c r="AG1277" t="s">
        <v>9</v>
      </c>
      <c r="AH1277" t="s">
        <v>10</v>
      </c>
      <c r="AI1277" t="s">
        <v>11</v>
      </c>
      <c r="AJ1277" t="str">
        <f t="shared" si="449"/>
        <v>Teen</v>
      </c>
      <c r="AK1277">
        <v>40000000</v>
      </c>
      <c r="AL1277" t="str">
        <f t="shared" si="450"/>
        <v>Medium Budget</v>
      </c>
      <c r="AM1277">
        <v>1999</v>
      </c>
      <c r="AN1277">
        <f t="shared" si="451"/>
        <v>26</v>
      </c>
      <c r="AO1277" t="str">
        <f t="shared" si="452"/>
        <v>Old Classic</v>
      </c>
      <c r="AP1277">
        <v>322</v>
      </c>
      <c r="AQ1277" t="str">
        <f t="shared" si="453"/>
        <v>Very Low</v>
      </c>
      <c r="AR1277">
        <v>5.3</v>
      </c>
      <c r="AS1277" t="str">
        <f t="shared" si="454"/>
        <v>Below Average</v>
      </c>
      <c r="AT1277">
        <v>1.85</v>
      </c>
      <c r="AU1277" t="str">
        <f t="shared" si="455"/>
        <v>HDTV / Widescreen</v>
      </c>
      <c r="AV1277">
        <v>279</v>
      </c>
      <c r="AW1277" t="str">
        <f t="shared" si="456"/>
        <v>Very Low</v>
      </c>
    </row>
    <row r="1278" spans="1:49" x14ac:dyDescent="0.3">
      <c r="A1278" t="s">
        <v>0</v>
      </c>
      <c r="B1278" t="s">
        <v>4683</v>
      </c>
      <c r="C1278">
        <v>70</v>
      </c>
      <c r="D1278" t="str">
        <f t="shared" si="436"/>
        <v>Low</v>
      </c>
      <c r="E1278">
        <v>99</v>
      </c>
      <c r="F1278" t="str">
        <f t="shared" si="437"/>
        <v>1h 39m</v>
      </c>
      <c r="G1278" t="str">
        <f t="shared" si="438"/>
        <v>Standard Movie</v>
      </c>
      <c r="H1278">
        <v>287</v>
      </c>
      <c r="I1278" t="str">
        <f t="shared" si="439"/>
        <v>Very Low</v>
      </c>
      <c r="J1278">
        <v>44</v>
      </c>
      <c r="K1278" t="str">
        <f t="shared" si="440"/>
        <v>Very Low</v>
      </c>
      <c r="L1278" t="s">
        <v>285</v>
      </c>
      <c r="M1278">
        <v>10000</v>
      </c>
      <c r="N1278" t="str">
        <f t="shared" si="441"/>
        <v>Low</v>
      </c>
      <c r="O1278">
        <v>27663982</v>
      </c>
      <c r="P1278" t="str">
        <f t="shared" si="442"/>
        <v>Average</v>
      </c>
      <c r="Q1278" t="s">
        <v>4303</v>
      </c>
      <c r="R1278" t="str">
        <f t="shared" si="443"/>
        <v>Horror</v>
      </c>
      <c r="S1278">
        <f t="shared" si="444"/>
        <v>3</v>
      </c>
      <c r="T1278" t="s">
        <v>90</v>
      </c>
      <c r="U1278" t="s">
        <v>6629</v>
      </c>
      <c r="V1278">
        <v>26051</v>
      </c>
      <c r="W1278" t="str">
        <f t="shared" si="445"/>
        <v>Low</v>
      </c>
      <c r="X1278">
        <v>10469</v>
      </c>
      <c r="Y1278" t="str">
        <f t="shared" si="446"/>
        <v>Medium</v>
      </c>
      <c r="Z1278" t="s">
        <v>6630</v>
      </c>
      <c r="AA1278">
        <v>2</v>
      </c>
      <c r="AB1278" t="str">
        <f t="shared" si="447"/>
        <v>Duo/Trio Poster</v>
      </c>
      <c r="AC1278" t="s">
        <v>6631</v>
      </c>
      <c r="AD1278" t="s">
        <v>6632</v>
      </c>
      <c r="AE1278">
        <v>164</v>
      </c>
      <c r="AF1278" t="str">
        <f t="shared" si="448"/>
        <v>Very Low</v>
      </c>
      <c r="AG1278" t="s">
        <v>9</v>
      </c>
      <c r="AH1278" t="s">
        <v>10</v>
      </c>
      <c r="AI1278" t="s">
        <v>11</v>
      </c>
      <c r="AJ1278" t="str">
        <f t="shared" si="449"/>
        <v>Teen</v>
      </c>
      <c r="AK1278">
        <v>40000000</v>
      </c>
      <c r="AL1278" t="str">
        <f t="shared" si="450"/>
        <v>Medium Budget</v>
      </c>
      <c r="AM1278">
        <v>1996</v>
      </c>
      <c r="AN1278">
        <f t="shared" si="451"/>
        <v>29</v>
      </c>
      <c r="AO1278" t="str">
        <f t="shared" si="452"/>
        <v>Old Classic</v>
      </c>
      <c r="AP1278">
        <v>368</v>
      </c>
      <c r="AQ1278" t="str">
        <f t="shared" si="453"/>
        <v>Very Low</v>
      </c>
      <c r="AR1278">
        <v>4.4000000000000004</v>
      </c>
      <c r="AS1278" t="str">
        <f t="shared" si="454"/>
        <v>Poor</v>
      </c>
      <c r="AT1278">
        <v>2.35</v>
      </c>
      <c r="AU1278" t="str">
        <f t="shared" si="455"/>
        <v>Cinematic Widescreen</v>
      </c>
      <c r="AV1278">
        <v>0</v>
      </c>
      <c r="AW1278" t="str">
        <f t="shared" si="456"/>
        <v>Very Low</v>
      </c>
    </row>
    <row r="1279" spans="1:49" x14ac:dyDescent="0.3">
      <c r="A1279" t="s">
        <v>0</v>
      </c>
      <c r="B1279" t="s">
        <v>1790</v>
      </c>
      <c r="C1279">
        <v>107</v>
      </c>
      <c r="D1279" t="str">
        <f t="shared" si="436"/>
        <v>Low</v>
      </c>
      <c r="E1279">
        <v>104</v>
      </c>
      <c r="F1279" t="str">
        <f t="shared" si="437"/>
        <v>1h 44m</v>
      </c>
      <c r="G1279" t="str">
        <f t="shared" si="438"/>
        <v>Standard Movie</v>
      </c>
      <c r="H1279">
        <v>0</v>
      </c>
      <c r="I1279" t="str">
        <f t="shared" si="439"/>
        <v>Very Low</v>
      </c>
      <c r="J1279">
        <v>327</v>
      </c>
      <c r="K1279" t="str">
        <f t="shared" si="440"/>
        <v>Very Low</v>
      </c>
      <c r="L1279" t="s">
        <v>6633</v>
      </c>
      <c r="M1279">
        <v>964</v>
      </c>
      <c r="N1279" t="str">
        <f t="shared" si="441"/>
        <v>Low</v>
      </c>
      <c r="O1279">
        <v>27053815</v>
      </c>
      <c r="P1279" t="str">
        <f t="shared" si="442"/>
        <v>Average</v>
      </c>
      <c r="Q1279" t="s">
        <v>52</v>
      </c>
      <c r="R1279" t="str">
        <f t="shared" si="443"/>
        <v>Action</v>
      </c>
      <c r="S1279">
        <f t="shared" si="444"/>
        <v>3</v>
      </c>
      <c r="T1279" t="s">
        <v>6634</v>
      </c>
      <c r="U1279" t="s">
        <v>6635</v>
      </c>
      <c r="V1279">
        <v>12856</v>
      </c>
      <c r="W1279" t="str">
        <f t="shared" si="445"/>
        <v>Low</v>
      </c>
      <c r="X1279">
        <v>2888</v>
      </c>
      <c r="Y1279" t="str">
        <f t="shared" si="446"/>
        <v>Low</v>
      </c>
      <c r="Z1279" t="s">
        <v>3428</v>
      </c>
      <c r="AA1279">
        <v>0</v>
      </c>
      <c r="AB1279" t="str">
        <f t="shared" si="447"/>
        <v>Symbolic Poster</v>
      </c>
      <c r="AC1279" t="s">
        <v>6636</v>
      </c>
      <c r="AD1279" t="s">
        <v>6637</v>
      </c>
      <c r="AE1279">
        <v>291</v>
      </c>
      <c r="AF1279" t="str">
        <f t="shared" si="448"/>
        <v>Very Low</v>
      </c>
      <c r="AG1279" t="s">
        <v>9</v>
      </c>
      <c r="AH1279" t="s">
        <v>738</v>
      </c>
      <c r="AI1279" t="s">
        <v>11</v>
      </c>
      <c r="AJ1279" t="str">
        <f t="shared" si="449"/>
        <v>Teen</v>
      </c>
      <c r="AK1279">
        <v>40000000</v>
      </c>
      <c r="AL1279" t="str">
        <f t="shared" si="450"/>
        <v>Medium Budget</v>
      </c>
      <c r="AM1279">
        <v>2001</v>
      </c>
      <c r="AN1279">
        <f t="shared" si="451"/>
        <v>24</v>
      </c>
      <c r="AO1279" t="str">
        <f t="shared" si="452"/>
        <v>Old Classic</v>
      </c>
      <c r="AP1279">
        <v>931</v>
      </c>
      <c r="AQ1279" t="str">
        <f t="shared" si="453"/>
        <v>Very Low</v>
      </c>
      <c r="AR1279">
        <v>4.7</v>
      </c>
      <c r="AS1279" t="str">
        <f t="shared" si="454"/>
        <v>Poor</v>
      </c>
      <c r="AT1279">
        <v>2.35</v>
      </c>
      <c r="AU1279" t="str">
        <f t="shared" si="455"/>
        <v>Cinematic Widescreen</v>
      </c>
      <c r="AV1279">
        <v>299</v>
      </c>
      <c r="AW1279" t="str">
        <f t="shared" si="456"/>
        <v>Very Low</v>
      </c>
    </row>
    <row r="1280" spans="1:49" x14ac:dyDescent="0.3">
      <c r="A1280" t="s">
        <v>0</v>
      </c>
      <c r="B1280" t="s">
        <v>6638</v>
      </c>
      <c r="C1280">
        <v>169</v>
      </c>
      <c r="D1280" t="str">
        <f t="shared" si="436"/>
        <v>Low</v>
      </c>
      <c r="E1280">
        <v>115</v>
      </c>
      <c r="F1280" t="str">
        <f t="shared" si="437"/>
        <v>1h 55m</v>
      </c>
      <c r="G1280" t="str">
        <f t="shared" si="438"/>
        <v>Standard Movie</v>
      </c>
      <c r="H1280">
        <v>56</v>
      </c>
      <c r="I1280" t="str">
        <f t="shared" si="439"/>
        <v>Very Low</v>
      </c>
      <c r="J1280">
        <v>19000</v>
      </c>
      <c r="K1280" t="str">
        <f t="shared" si="440"/>
        <v>Medium</v>
      </c>
      <c r="L1280" t="s">
        <v>71</v>
      </c>
      <c r="M1280">
        <v>20000</v>
      </c>
      <c r="N1280" t="str">
        <f t="shared" si="441"/>
        <v>Medium</v>
      </c>
      <c r="O1280">
        <v>26814957</v>
      </c>
      <c r="P1280" t="str">
        <f t="shared" si="442"/>
        <v>Average</v>
      </c>
      <c r="Q1280" t="s">
        <v>6084</v>
      </c>
      <c r="R1280" t="str">
        <f t="shared" si="443"/>
        <v>Biography</v>
      </c>
      <c r="S1280">
        <f t="shared" si="444"/>
        <v>4</v>
      </c>
      <c r="T1280" t="s">
        <v>812</v>
      </c>
      <c r="U1280" t="s">
        <v>6639</v>
      </c>
      <c r="V1280">
        <v>84357</v>
      </c>
      <c r="W1280" t="str">
        <f t="shared" si="445"/>
        <v>Medium</v>
      </c>
      <c r="X1280">
        <v>77823</v>
      </c>
      <c r="Y1280" t="str">
        <f t="shared" si="446"/>
        <v>High</v>
      </c>
      <c r="Z1280" t="s">
        <v>324</v>
      </c>
      <c r="AA1280">
        <v>3</v>
      </c>
      <c r="AB1280" t="str">
        <f t="shared" si="447"/>
        <v>Duo/Trio Poster</v>
      </c>
      <c r="AC1280" t="s">
        <v>6640</v>
      </c>
      <c r="AD1280" t="s">
        <v>6641</v>
      </c>
      <c r="AE1280">
        <v>252</v>
      </c>
      <c r="AF1280" t="str">
        <f t="shared" si="448"/>
        <v>Very Low</v>
      </c>
      <c r="AG1280" t="s">
        <v>9</v>
      </c>
      <c r="AH1280" t="s">
        <v>28</v>
      </c>
      <c r="AI1280" t="s">
        <v>11</v>
      </c>
      <c r="AJ1280" t="str">
        <f t="shared" si="449"/>
        <v>Teen</v>
      </c>
      <c r="AK1280">
        <v>35000000</v>
      </c>
      <c r="AL1280" t="str">
        <f t="shared" si="450"/>
        <v>Medium Budget</v>
      </c>
      <c r="AM1280">
        <v>2008</v>
      </c>
      <c r="AN1280">
        <f t="shared" si="451"/>
        <v>17</v>
      </c>
      <c r="AO1280" t="str">
        <f t="shared" si="452"/>
        <v>Old Classic</v>
      </c>
      <c r="AP1280">
        <v>19000</v>
      </c>
      <c r="AQ1280" t="str">
        <f t="shared" si="453"/>
        <v>Medium</v>
      </c>
      <c r="AR1280">
        <v>6.7</v>
      </c>
      <c r="AS1280" t="str">
        <f t="shared" si="454"/>
        <v>Average</v>
      </c>
      <c r="AT1280">
        <v>1.85</v>
      </c>
      <c r="AU1280" t="str">
        <f t="shared" si="455"/>
        <v>HDTV / Widescreen</v>
      </c>
      <c r="AV1280">
        <v>0</v>
      </c>
      <c r="AW1280" t="str">
        <f t="shared" si="456"/>
        <v>Very Low</v>
      </c>
    </row>
    <row r="1281" spans="1:49" x14ac:dyDescent="0.3">
      <c r="A1281" t="s">
        <v>0</v>
      </c>
      <c r="B1281" t="s">
        <v>6642</v>
      </c>
      <c r="C1281">
        <v>94</v>
      </c>
      <c r="D1281" t="str">
        <f t="shared" si="436"/>
        <v>Low</v>
      </c>
      <c r="E1281">
        <v>119</v>
      </c>
      <c r="F1281" t="str">
        <f t="shared" si="437"/>
        <v>1h 59m</v>
      </c>
      <c r="G1281" t="str">
        <f t="shared" si="438"/>
        <v>Standard Movie</v>
      </c>
      <c r="H1281">
        <v>7</v>
      </c>
      <c r="I1281" t="str">
        <f t="shared" si="439"/>
        <v>Very Low</v>
      </c>
      <c r="J1281">
        <v>903</v>
      </c>
      <c r="K1281" t="str">
        <f t="shared" si="440"/>
        <v>Very Low</v>
      </c>
      <c r="L1281" t="s">
        <v>747</v>
      </c>
      <c r="M1281">
        <v>18000</v>
      </c>
      <c r="N1281" t="str">
        <f t="shared" si="441"/>
        <v>Medium</v>
      </c>
      <c r="O1281">
        <v>25178165</v>
      </c>
      <c r="P1281" t="str">
        <f t="shared" si="442"/>
        <v>Average</v>
      </c>
      <c r="Q1281" t="s">
        <v>185</v>
      </c>
      <c r="R1281" t="str">
        <f t="shared" si="443"/>
        <v>Drama</v>
      </c>
      <c r="S1281">
        <f t="shared" si="444"/>
        <v>2</v>
      </c>
      <c r="T1281" t="s">
        <v>559</v>
      </c>
      <c r="U1281" t="s">
        <v>6643</v>
      </c>
      <c r="V1281">
        <v>70292</v>
      </c>
      <c r="W1281" t="str">
        <f t="shared" si="445"/>
        <v>Medium</v>
      </c>
      <c r="X1281">
        <v>29484</v>
      </c>
      <c r="Y1281" t="str">
        <f t="shared" si="446"/>
        <v>Medium</v>
      </c>
      <c r="Z1281" t="s">
        <v>93</v>
      </c>
      <c r="AA1281">
        <v>1</v>
      </c>
      <c r="AB1281" t="str">
        <f t="shared" si="447"/>
        <v>Solo Star Poster</v>
      </c>
      <c r="AC1281" t="s">
        <v>6644</v>
      </c>
      <c r="AD1281" t="s">
        <v>6645</v>
      </c>
      <c r="AE1281">
        <v>274</v>
      </c>
      <c r="AF1281" t="str">
        <f t="shared" si="448"/>
        <v>Very Low</v>
      </c>
      <c r="AG1281" t="s">
        <v>9</v>
      </c>
      <c r="AH1281" t="s">
        <v>10</v>
      </c>
      <c r="AI1281" t="s">
        <v>11</v>
      </c>
      <c r="AJ1281" t="str">
        <f t="shared" si="449"/>
        <v>Teen</v>
      </c>
      <c r="AK1281">
        <v>40000000</v>
      </c>
      <c r="AL1281" t="str">
        <f t="shared" si="450"/>
        <v>Medium Budget</v>
      </c>
      <c r="AM1281">
        <v>2001</v>
      </c>
      <c r="AN1281">
        <f t="shared" si="451"/>
        <v>24</v>
      </c>
      <c r="AO1281" t="str">
        <f t="shared" si="452"/>
        <v>Old Classic</v>
      </c>
      <c r="AP1281">
        <v>9000</v>
      </c>
      <c r="AQ1281" t="str">
        <f t="shared" si="453"/>
        <v>Low</v>
      </c>
      <c r="AR1281">
        <v>6.7</v>
      </c>
      <c r="AS1281" t="str">
        <f t="shared" si="454"/>
        <v>Average</v>
      </c>
      <c r="AT1281">
        <v>1.85</v>
      </c>
      <c r="AU1281" t="str">
        <f t="shared" si="455"/>
        <v>HDTV / Widescreen</v>
      </c>
      <c r="AV1281">
        <v>8000</v>
      </c>
      <c r="AW1281" t="str">
        <f t="shared" si="456"/>
        <v>Low</v>
      </c>
    </row>
    <row r="1282" spans="1:49" x14ac:dyDescent="0.3">
      <c r="A1282" t="s">
        <v>0</v>
      </c>
      <c r="B1282" t="s">
        <v>2693</v>
      </c>
      <c r="C1282">
        <v>190</v>
      </c>
      <c r="D1282" t="str">
        <f t="shared" si="436"/>
        <v>Low</v>
      </c>
      <c r="E1282">
        <v>99</v>
      </c>
      <c r="F1282" t="str">
        <f t="shared" si="437"/>
        <v>1h 39m</v>
      </c>
      <c r="G1282" t="str">
        <f t="shared" si="438"/>
        <v>Standard Movie</v>
      </c>
      <c r="H1282">
        <v>81</v>
      </c>
      <c r="I1282" t="str">
        <f t="shared" si="439"/>
        <v>Very Low</v>
      </c>
      <c r="J1282">
        <v>135</v>
      </c>
      <c r="K1282" t="str">
        <f t="shared" si="440"/>
        <v>Very Low</v>
      </c>
      <c r="L1282" t="s">
        <v>6646</v>
      </c>
      <c r="M1282">
        <v>327</v>
      </c>
      <c r="N1282" t="str">
        <f t="shared" si="441"/>
        <v>Low</v>
      </c>
      <c r="O1282">
        <v>25117498</v>
      </c>
      <c r="P1282" t="str">
        <f t="shared" si="442"/>
        <v>Average</v>
      </c>
      <c r="Q1282" t="s">
        <v>5515</v>
      </c>
      <c r="R1282" t="str">
        <f t="shared" si="443"/>
        <v>Horror</v>
      </c>
      <c r="S1282">
        <f t="shared" si="444"/>
        <v>2</v>
      </c>
      <c r="T1282" t="s">
        <v>3428</v>
      </c>
      <c r="U1282" t="s">
        <v>6647</v>
      </c>
      <c r="V1282">
        <v>37412</v>
      </c>
      <c r="W1282" t="str">
        <f t="shared" si="445"/>
        <v>Low</v>
      </c>
      <c r="X1282">
        <v>960</v>
      </c>
      <c r="Y1282" t="str">
        <f t="shared" si="446"/>
        <v>Very Low</v>
      </c>
      <c r="Z1282" t="s">
        <v>6648</v>
      </c>
      <c r="AA1282">
        <v>0</v>
      </c>
      <c r="AB1282" t="str">
        <f t="shared" si="447"/>
        <v>Symbolic Poster</v>
      </c>
      <c r="AC1282" t="s">
        <v>6649</v>
      </c>
      <c r="AD1282" t="s">
        <v>6650</v>
      </c>
      <c r="AE1282">
        <v>178</v>
      </c>
      <c r="AF1282" t="str">
        <f t="shared" si="448"/>
        <v>Very Low</v>
      </c>
      <c r="AG1282" t="s">
        <v>9</v>
      </c>
      <c r="AH1282" t="s">
        <v>10</v>
      </c>
      <c r="AI1282" t="s">
        <v>556</v>
      </c>
      <c r="AJ1282" t="str">
        <f t="shared" si="449"/>
        <v>Adult</v>
      </c>
      <c r="AK1282">
        <v>40000000</v>
      </c>
      <c r="AL1282" t="str">
        <f t="shared" si="450"/>
        <v>Medium Budget</v>
      </c>
      <c r="AM1282">
        <v>2007</v>
      </c>
      <c r="AN1282">
        <f t="shared" si="451"/>
        <v>18</v>
      </c>
      <c r="AO1282" t="str">
        <f t="shared" si="452"/>
        <v>Old Classic</v>
      </c>
      <c r="AP1282">
        <v>253</v>
      </c>
      <c r="AQ1282" t="str">
        <f t="shared" si="453"/>
        <v>Very Low</v>
      </c>
      <c r="AR1282">
        <v>5.7</v>
      </c>
      <c r="AS1282" t="str">
        <f t="shared" si="454"/>
        <v>Below Average</v>
      </c>
      <c r="AT1282">
        <v>2.35</v>
      </c>
      <c r="AU1282" t="str">
        <f t="shared" si="455"/>
        <v>Cinematic Widescreen</v>
      </c>
      <c r="AV1282">
        <v>0</v>
      </c>
      <c r="AW1282" t="str">
        <f t="shared" si="456"/>
        <v>Very Low</v>
      </c>
    </row>
    <row r="1283" spans="1:49" x14ac:dyDescent="0.3">
      <c r="A1283" t="s">
        <v>0</v>
      </c>
      <c r="B1283" t="s">
        <v>458</v>
      </c>
      <c r="C1283">
        <v>112</v>
      </c>
      <c r="D1283" t="str">
        <f t="shared" ref="D1283:D1346" si="458">IF(C1283&lt;=50,"Very Low",
IF(C1283&lt;=200,"Low",
IF(C1283&lt;=500,"Medium",
IF(C1283&lt;=1000,"High","Very High"))))</f>
        <v>Low</v>
      </c>
      <c r="E1283">
        <v>112</v>
      </c>
      <c r="F1283" t="str">
        <f t="shared" ref="F1283:F1346" si="459">INT(E1283/60) &amp; "h " &amp; MOD(E1283,60) &amp; "m"</f>
        <v>1h 52m</v>
      </c>
      <c r="G1283" t="str">
        <f t="shared" ref="G1283:G1346" si="460">IF(E1283&lt;60,"Short Film",IF(E1283&lt;90,"Featurette",IF(E1283&lt;=120,"Standard Movie",IF(E1283&lt;=180,"Long Movie","Epic"))))</f>
        <v>Standard Movie</v>
      </c>
      <c r="H1283">
        <v>17000</v>
      </c>
      <c r="I1283" t="str">
        <f t="shared" ref="I1283:I1346" si="461">IF(H1283&lt;=1000,"Very Low",IF(H1283&lt;=10000,"Low",IF(H1283&lt;=50000,"Medium",IF(H1283&lt;=200000,"High","Very High"))))</f>
        <v>Medium</v>
      </c>
      <c r="J1283">
        <v>354</v>
      </c>
      <c r="K1283" t="str">
        <f t="shared" ref="K1283:K1346" si="462">IF(J1283&lt;=1000,"Very Low",IF(J1283&lt;=10000,"Low",IF(J1283&lt;=50000,"Medium",IF(J1283&lt;=200000,"High","Very High"))))</f>
        <v>Very Low</v>
      </c>
      <c r="L1283" t="s">
        <v>4617</v>
      </c>
      <c r="M1283">
        <v>22000</v>
      </c>
      <c r="N1283" t="str">
        <f t="shared" ref="N1283:N1346" si="463">IF(A1283&lt;=1000,"Very Low",
IF(M1283&lt;=10000,"Low",IF(M1283&lt;=50000,"Medium",IF(M1283&lt;=200000,"High","Very High"))))</f>
        <v>Medium</v>
      </c>
      <c r="O1283">
        <v>32645</v>
      </c>
      <c r="P1283" t="str">
        <f t="shared" ref="P1283:P1346" si="464">IF(AND(O1283&gt;=500000000),"Blockbuster",
IF(AND(O1283&gt;=200000000,O1283&lt;=499999999),"Superhit",
IF(AND(O1283&gt;=50000000,O1283&lt;=199999999),"Hit",
IF(AND(O1283&gt;=10000000,O1283&lt;=49999999),"Average",
IF(AND(O1283&lt;=10000000),"Flop","")))))</f>
        <v>Flop</v>
      </c>
      <c r="Q1283" t="s">
        <v>5245</v>
      </c>
      <c r="R1283" t="str">
        <f t="shared" ref="R1283:R1346" si="465">LEFT(Q1283, FIND("|",Q1283&amp;"|")-1)</f>
        <v>Crime</v>
      </c>
      <c r="S1283">
        <f t="shared" ref="S1283:S1346" si="466">LEN(Q1283)-LEN(SUBSTITUTE(Q1283,"|",""))+1</f>
        <v>4</v>
      </c>
      <c r="T1283" t="s">
        <v>1717</v>
      </c>
      <c r="U1283" t="s">
        <v>6651</v>
      </c>
      <c r="V1283">
        <v>67797</v>
      </c>
      <c r="W1283" t="str">
        <f t="shared" ref="W1283:W1346" si="467">IF(V1283&lt;=10000,"Very Low",IF(V1283&lt;=50000,"Low",IF(V1283&lt;=200000,"Medium",IF(V1283&lt;=500000,"High","Very High"))))</f>
        <v>Medium</v>
      </c>
      <c r="X1283">
        <v>23737</v>
      </c>
      <c r="Y1283" t="str">
        <f t="shared" ref="Y1283:Y1346" si="468">IF(X1283&lt;=1000,"Very Low",IF(X1283&lt;=10000,"Low",IF(X1283&lt;=50000,"Medium",IF(X1283&lt;=200000,"High","Very High"))))</f>
        <v>Medium</v>
      </c>
      <c r="Z1283" t="s">
        <v>6652</v>
      </c>
      <c r="AA1283">
        <v>0</v>
      </c>
      <c r="AB1283" t="str">
        <f t="shared" ref="AB1283:AB1346" si="469">IF(AA1283=0,"Symbolic Poster",IF(AA1283=1,"Solo Star Poster",IF(AA1283&lt;=3,"Duo/Trio Poster","Ensemble Poster")))</f>
        <v>Symbolic Poster</v>
      </c>
      <c r="AC1283" t="s">
        <v>6653</v>
      </c>
      <c r="AD1283" t="s">
        <v>6654</v>
      </c>
      <c r="AE1283">
        <v>223</v>
      </c>
      <c r="AF1283" t="str">
        <f t="shared" ref="AF1283:AF1346" si="470">IF(AE1283&lt;=500,"Very Low",IF(AE1283&lt;=2000,"Low",IF(AE1283&lt;=5000,"Medium",IF(AE1283&lt;=15000,"High","Very High"))))</f>
        <v>Very Low</v>
      </c>
      <c r="AG1283" t="s">
        <v>9</v>
      </c>
      <c r="AH1283" t="s">
        <v>10</v>
      </c>
      <c r="AI1283" t="s">
        <v>556</v>
      </c>
      <c r="AJ1283" t="str">
        <f t="shared" ref="AJ1283:AJ1346" si="471">IF(OR(AI1283="G",AI1283="PG",AI1283="U",AI1283="TV-Y",AI1283="TV-G"),"Family",IF(OR(AI1283="PG-13",AI1283="UA",AI1283="TV-14"),"Teen",IF(OR(AI1283="R",AI1283="NC-17",AI1283="A",AI1283="TV-MA"),"Adult",IF(AI1283="Not Rated","No Rating","Other/Unknown"))))</f>
        <v>Adult</v>
      </c>
      <c r="AK1283">
        <v>500000</v>
      </c>
      <c r="AL1283" t="str">
        <f t="shared" ref="AL1283:AL1346" si="472">IF(AK1283&gt;=200000000,"Very High Budget",
IF(AND(AK1283&gt;=100000000,AK1283&lt;=199999999),"High Budget",
IF(AND(AK1283&gt;=30000000,AK1283&lt;=99999999),"Medium Budget",
IF(AK1283&lt;30000000,"Low Budget",""))))</f>
        <v>Low Budget</v>
      </c>
      <c r="AM1283">
        <v>1973</v>
      </c>
      <c r="AN1283">
        <f t="shared" ref="AN1283:AN1346" si="473">$AY$20-AM1283</f>
        <v>52</v>
      </c>
      <c r="AO1283" t="str">
        <f t="shared" ref="AO1283:AO1346" si="474">IF(AN1283&lt;=5,"Recent",IF(AND(AN1283&gt;=6,AN1283&lt;=15),"Modern Classic",IF(AN1283&gt;15,"Old Classic","")))</f>
        <v>Old Classic</v>
      </c>
      <c r="AP1283">
        <v>926</v>
      </c>
      <c r="AQ1283" t="str">
        <f t="shared" ref="AQ1283:AQ1346" si="475">IF(AP1283&lt;=1000,"Very Low",IF(AP1283&lt;=10000,"Low",IF(AP1283&lt;=50000,"Medium",IF(AP1283&lt;=200000,"High","Very High"))))</f>
        <v>Very Low</v>
      </c>
      <c r="AR1283">
        <v>7.4</v>
      </c>
      <c r="AS1283" t="str">
        <f t="shared" ref="AS1283:AS1346" si="476">IF(AND(AR1283&gt;=9,AR1283&lt;=10),"Master Piece",
IF(AND(AR1283&gt;=8,AR1283&lt;9),"Excellent",
IF(AND(AR1283&gt;=7,AR1283&lt;8),"Good",
IF(AND(AR1283&gt;=6,AR1283&lt;7),"Average",
IF(AND(AR1283&gt;=5,AR1283&lt;6),"Below Average",
IF(AND(AR1283&gt;=4,AR1283&lt;5),"Poor",
IF(AND(AR1283&gt;=3,AR1283&lt;4),"Very Poor",
IF(AND(AR1283&gt;=0,AR1283&lt;3),"Terrible",""))))))))</f>
        <v>Good</v>
      </c>
      <c r="AT1283">
        <v>1.85</v>
      </c>
      <c r="AU1283" t="str">
        <f t="shared" ref="AU1283:AU1346" si="477">IF(AND(AT1283&gt;=1.3,AT1283&lt;=1.4),"Classic",IF(AND(AT1283&gt;=1.7,AT1283&lt;=1.9),"HDTV / Widescreen",IF(AND(AT1283&gt;=2.2,AT1283&lt;=2.4),"Cinematic Widescreen",IF(AND(AT1283&gt;=1.4,AT1283&lt;=1.6),"Standard Academy",IF(AT1283&gt;=2.4,"Ultra Widescreen","")))))</f>
        <v>HDTV / Widescreen</v>
      </c>
      <c r="AV1283">
        <v>0</v>
      </c>
      <c r="AW1283" t="str">
        <f t="shared" ref="AW1283:AW1346" si="478">IF(AV1283&lt;=1000,"Very Low",IF(AV1283&lt;=10000,"Low",IF(AV1283&lt;=50000,"Medium",IF(AV1283&lt;=200000,"High","Very High"))))</f>
        <v>Very Low</v>
      </c>
    </row>
    <row r="1284" spans="1:49" x14ac:dyDescent="0.3">
      <c r="A1284" t="s">
        <v>0</v>
      </c>
      <c r="B1284" t="s">
        <v>5595</v>
      </c>
      <c r="C1284">
        <v>12</v>
      </c>
      <c r="D1284" t="str">
        <f t="shared" si="458"/>
        <v>Very Low</v>
      </c>
      <c r="E1284">
        <v>128</v>
      </c>
      <c r="F1284" t="str">
        <f t="shared" si="459"/>
        <v>2h 8m</v>
      </c>
      <c r="G1284" t="str">
        <f t="shared" si="460"/>
        <v>Long Movie</v>
      </c>
      <c r="H1284">
        <v>545</v>
      </c>
      <c r="I1284" t="str">
        <f t="shared" si="461"/>
        <v>Very Low</v>
      </c>
      <c r="J1284">
        <v>353</v>
      </c>
      <c r="K1284" t="str">
        <f t="shared" si="462"/>
        <v>Very Low</v>
      </c>
      <c r="L1284" t="s">
        <v>6655</v>
      </c>
      <c r="M1284">
        <v>783</v>
      </c>
      <c r="N1284" t="str">
        <f t="shared" si="463"/>
        <v>Low</v>
      </c>
      <c r="O1284">
        <v>24332324</v>
      </c>
      <c r="P1284" t="str">
        <f t="shared" si="464"/>
        <v>Average</v>
      </c>
      <c r="Q1284" t="s">
        <v>2498</v>
      </c>
      <c r="R1284" t="str">
        <f t="shared" si="465"/>
        <v>Comedy</v>
      </c>
      <c r="S1284">
        <f t="shared" si="466"/>
        <v>2</v>
      </c>
      <c r="T1284" t="s">
        <v>943</v>
      </c>
      <c r="U1284" t="s">
        <v>6656</v>
      </c>
      <c r="V1284">
        <v>13830</v>
      </c>
      <c r="W1284" t="str">
        <f t="shared" si="467"/>
        <v>Low</v>
      </c>
      <c r="X1284">
        <v>3126</v>
      </c>
      <c r="Y1284" t="str">
        <f t="shared" si="468"/>
        <v>Low</v>
      </c>
      <c r="Z1284" t="s">
        <v>6657</v>
      </c>
      <c r="AA1284">
        <v>1</v>
      </c>
      <c r="AB1284" t="str">
        <f t="shared" si="469"/>
        <v>Solo Star Poster</v>
      </c>
      <c r="AC1284" t="s">
        <v>6658</v>
      </c>
      <c r="AD1284" t="s">
        <v>6659</v>
      </c>
      <c r="AE1284">
        <v>61</v>
      </c>
      <c r="AF1284" t="str">
        <f t="shared" si="470"/>
        <v>Very Low</v>
      </c>
      <c r="AG1284" t="s">
        <v>9</v>
      </c>
      <c r="AH1284" t="s">
        <v>10</v>
      </c>
      <c r="AI1284" t="s">
        <v>11</v>
      </c>
      <c r="AJ1284" t="str">
        <f t="shared" si="471"/>
        <v>Teen</v>
      </c>
      <c r="AK1284">
        <v>40000000</v>
      </c>
      <c r="AL1284" t="str">
        <f t="shared" si="472"/>
        <v>Medium Budget</v>
      </c>
      <c r="AM1284">
        <v>1994</v>
      </c>
      <c r="AN1284">
        <f t="shared" si="473"/>
        <v>31</v>
      </c>
      <c r="AO1284" t="str">
        <f t="shared" si="474"/>
        <v>Old Classic</v>
      </c>
      <c r="AP1284">
        <v>754</v>
      </c>
      <c r="AQ1284" t="str">
        <f t="shared" si="475"/>
        <v>Very Low</v>
      </c>
      <c r="AR1284">
        <v>6.1</v>
      </c>
      <c r="AS1284" t="str">
        <f t="shared" si="476"/>
        <v>Average</v>
      </c>
      <c r="AT1284">
        <v>1.85</v>
      </c>
      <c r="AU1284" t="str">
        <f t="shared" si="477"/>
        <v>HDTV / Widescreen</v>
      </c>
      <c r="AV1284">
        <v>680</v>
      </c>
      <c r="AW1284" t="str">
        <f t="shared" si="478"/>
        <v>Very Low</v>
      </c>
    </row>
    <row r="1285" spans="1:49" x14ac:dyDescent="0.3">
      <c r="A1285" t="s">
        <v>0</v>
      </c>
      <c r="B1285" t="s">
        <v>5560</v>
      </c>
      <c r="C1285">
        <v>201</v>
      </c>
      <c r="D1285" t="str">
        <f t="shared" si="458"/>
        <v>Medium</v>
      </c>
      <c r="E1285">
        <v>112</v>
      </c>
      <c r="F1285" t="str">
        <f t="shared" si="459"/>
        <v>1h 52m</v>
      </c>
      <c r="G1285" t="str">
        <f t="shared" si="460"/>
        <v>Standard Movie</v>
      </c>
      <c r="H1285">
        <v>118</v>
      </c>
      <c r="I1285" t="str">
        <f t="shared" si="461"/>
        <v>Very Low</v>
      </c>
      <c r="J1285">
        <v>674</v>
      </c>
      <c r="K1285" t="str">
        <f t="shared" si="462"/>
        <v>Very Low</v>
      </c>
      <c r="L1285" t="s">
        <v>6660</v>
      </c>
      <c r="M1285">
        <v>877</v>
      </c>
      <c r="N1285" t="str">
        <f t="shared" si="463"/>
        <v>Low</v>
      </c>
      <c r="O1285">
        <v>36665854</v>
      </c>
      <c r="P1285" t="str">
        <f t="shared" si="464"/>
        <v>Average</v>
      </c>
      <c r="Q1285" t="s">
        <v>435</v>
      </c>
      <c r="R1285" t="str">
        <f t="shared" si="465"/>
        <v>Action</v>
      </c>
      <c r="S1285">
        <f t="shared" si="466"/>
        <v>4</v>
      </c>
      <c r="T1285" t="s">
        <v>1161</v>
      </c>
      <c r="U1285" t="s">
        <v>6661</v>
      </c>
      <c r="V1285">
        <v>76498</v>
      </c>
      <c r="W1285" t="str">
        <f t="shared" si="467"/>
        <v>Medium</v>
      </c>
      <c r="X1285">
        <v>3432</v>
      </c>
      <c r="Y1285" t="str">
        <f t="shared" si="468"/>
        <v>Low</v>
      </c>
      <c r="Z1285" t="s">
        <v>6662</v>
      </c>
      <c r="AA1285">
        <v>0</v>
      </c>
      <c r="AB1285" t="str">
        <f t="shared" si="469"/>
        <v>Symbolic Poster</v>
      </c>
      <c r="AC1285" t="s">
        <v>6663</v>
      </c>
      <c r="AD1285" t="s">
        <v>6664</v>
      </c>
      <c r="AE1285">
        <v>203</v>
      </c>
      <c r="AF1285" t="str">
        <f t="shared" si="470"/>
        <v>Very Low</v>
      </c>
      <c r="AG1285" t="s">
        <v>9</v>
      </c>
      <c r="AH1285" t="s">
        <v>1436</v>
      </c>
      <c r="AI1285" t="s">
        <v>11</v>
      </c>
      <c r="AJ1285" t="str">
        <f t="shared" si="471"/>
        <v>Teen</v>
      </c>
      <c r="AK1285">
        <v>40000000</v>
      </c>
      <c r="AL1285" t="str">
        <f t="shared" si="472"/>
        <v>Medium Budget</v>
      </c>
      <c r="AM1285">
        <v>2011</v>
      </c>
      <c r="AN1285">
        <f t="shared" si="473"/>
        <v>14</v>
      </c>
      <c r="AO1285" t="str">
        <f t="shared" si="474"/>
        <v>Modern Classic</v>
      </c>
      <c r="AP1285">
        <v>738</v>
      </c>
      <c r="AQ1285" t="str">
        <f t="shared" si="475"/>
        <v>Very Low</v>
      </c>
      <c r="AR1285">
        <v>6.4</v>
      </c>
      <c r="AS1285" t="str">
        <f t="shared" si="476"/>
        <v>Average</v>
      </c>
      <c r="AT1285">
        <v>2.35</v>
      </c>
      <c r="AU1285" t="str">
        <f t="shared" si="477"/>
        <v>Cinematic Widescreen</v>
      </c>
      <c r="AV1285">
        <v>15000</v>
      </c>
      <c r="AW1285" t="str">
        <f t="shared" si="478"/>
        <v>Medium</v>
      </c>
    </row>
    <row r="1286" spans="1:49" x14ac:dyDescent="0.3">
      <c r="A1286" t="s">
        <v>0</v>
      </c>
      <c r="B1286" t="s">
        <v>6665</v>
      </c>
      <c r="C1286">
        <v>34</v>
      </c>
      <c r="D1286" t="str">
        <f t="shared" si="458"/>
        <v>Very Low</v>
      </c>
      <c r="E1286">
        <v>86</v>
      </c>
      <c r="F1286" t="str">
        <f t="shared" si="459"/>
        <v>1h 26m</v>
      </c>
      <c r="G1286" t="str">
        <f t="shared" si="460"/>
        <v>Featurette</v>
      </c>
      <c r="H1286">
        <v>7</v>
      </c>
      <c r="I1286" t="str">
        <f t="shared" si="461"/>
        <v>Very Low</v>
      </c>
      <c r="J1286">
        <v>795</v>
      </c>
      <c r="K1286" t="str">
        <f t="shared" si="462"/>
        <v>Very Low</v>
      </c>
      <c r="L1286" t="s">
        <v>6666</v>
      </c>
      <c r="M1286">
        <v>10000</v>
      </c>
      <c r="N1286" t="str">
        <f t="shared" si="463"/>
        <v>Low</v>
      </c>
      <c r="O1286">
        <v>22717758</v>
      </c>
      <c r="P1286" t="str">
        <f t="shared" si="464"/>
        <v>Average</v>
      </c>
      <c r="Q1286" t="s">
        <v>6667</v>
      </c>
      <c r="R1286" t="str">
        <f t="shared" si="465"/>
        <v>Adventure</v>
      </c>
      <c r="S1286">
        <f t="shared" si="466"/>
        <v>7</v>
      </c>
      <c r="T1286" t="s">
        <v>411</v>
      </c>
      <c r="U1286" t="s">
        <v>6668</v>
      </c>
      <c r="V1286">
        <v>11156</v>
      </c>
      <c r="W1286" t="str">
        <f t="shared" si="467"/>
        <v>Low</v>
      </c>
      <c r="X1286">
        <v>14275</v>
      </c>
      <c r="Y1286" t="str">
        <f t="shared" si="468"/>
        <v>Medium</v>
      </c>
      <c r="Z1286" t="s">
        <v>693</v>
      </c>
      <c r="AA1286">
        <v>0</v>
      </c>
      <c r="AB1286" t="str">
        <f t="shared" si="469"/>
        <v>Symbolic Poster</v>
      </c>
      <c r="AC1286" t="s">
        <v>6669</v>
      </c>
      <c r="AD1286" t="s">
        <v>6670</v>
      </c>
      <c r="AE1286">
        <v>67</v>
      </c>
      <c r="AF1286" t="str">
        <f t="shared" si="470"/>
        <v>Very Low</v>
      </c>
      <c r="AG1286" t="s">
        <v>9</v>
      </c>
      <c r="AH1286" t="s">
        <v>10</v>
      </c>
      <c r="AI1286" t="s">
        <v>248</v>
      </c>
      <c r="AJ1286" t="str">
        <f t="shared" si="471"/>
        <v>Family</v>
      </c>
      <c r="AK1286">
        <v>40000000</v>
      </c>
      <c r="AL1286" t="str">
        <f t="shared" si="472"/>
        <v>Medium Budget</v>
      </c>
      <c r="AM1286">
        <v>1998</v>
      </c>
      <c r="AN1286">
        <f t="shared" si="473"/>
        <v>27</v>
      </c>
      <c r="AO1286" t="str">
        <f t="shared" si="474"/>
        <v>Old Classic</v>
      </c>
      <c r="AP1286">
        <v>908</v>
      </c>
      <c r="AQ1286" t="str">
        <f t="shared" si="475"/>
        <v>Very Low</v>
      </c>
      <c r="AR1286">
        <v>6.2</v>
      </c>
      <c r="AS1286" t="str">
        <f t="shared" si="476"/>
        <v>Average</v>
      </c>
      <c r="AT1286">
        <v>1.85</v>
      </c>
      <c r="AU1286" t="str">
        <f t="shared" si="477"/>
        <v>HDTV / Widescreen</v>
      </c>
      <c r="AV1286">
        <v>0</v>
      </c>
      <c r="AW1286" t="str">
        <f t="shared" si="478"/>
        <v>Very Low</v>
      </c>
    </row>
    <row r="1287" spans="1:49" x14ac:dyDescent="0.3">
      <c r="A1287" t="s">
        <v>0</v>
      </c>
      <c r="B1287" t="s">
        <v>3487</v>
      </c>
      <c r="C1287">
        <v>104</v>
      </c>
      <c r="D1287" t="str">
        <f t="shared" si="458"/>
        <v>Low</v>
      </c>
      <c r="E1287">
        <v>108</v>
      </c>
      <c r="F1287" t="str">
        <f t="shared" si="459"/>
        <v>1h 48m</v>
      </c>
      <c r="G1287" t="str">
        <f t="shared" si="460"/>
        <v>Standard Movie</v>
      </c>
      <c r="H1287">
        <v>105</v>
      </c>
      <c r="I1287" t="str">
        <f t="shared" si="461"/>
        <v>Very Low</v>
      </c>
      <c r="J1287">
        <v>616</v>
      </c>
      <c r="K1287" t="str">
        <f t="shared" si="462"/>
        <v>Very Low</v>
      </c>
      <c r="L1287" t="s">
        <v>51</v>
      </c>
      <c r="M1287">
        <v>22000</v>
      </c>
      <c r="N1287" t="str">
        <f t="shared" si="463"/>
        <v>Medium</v>
      </c>
      <c r="O1287">
        <v>22433915</v>
      </c>
      <c r="P1287" t="str">
        <f t="shared" si="464"/>
        <v>Average</v>
      </c>
      <c r="Q1287" t="s">
        <v>2113</v>
      </c>
      <c r="R1287" t="str">
        <f t="shared" si="465"/>
        <v>Crime</v>
      </c>
      <c r="S1287">
        <f t="shared" si="466"/>
        <v>4</v>
      </c>
      <c r="T1287" t="s">
        <v>1717</v>
      </c>
      <c r="U1287" t="s">
        <v>6671</v>
      </c>
      <c r="V1287">
        <v>21319</v>
      </c>
      <c r="W1287" t="str">
        <f t="shared" si="467"/>
        <v>Low</v>
      </c>
      <c r="X1287">
        <v>34377</v>
      </c>
      <c r="Y1287" t="str">
        <f t="shared" si="468"/>
        <v>Medium</v>
      </c>
      <c r="Z1287" t="s">
        <v>6672</v>
      </c>
      <c r="AA1287">
        <v>1</v>
      </c>
      <c r="AB1287" t="str">
        <f t="shared" si="469"/>
        <v>Solo Star Poster</v>
      </c>
      <c r="AC1287" t="s">
        <v>6673</v>
      </c>
      <c r="AD1287" t="s">
        <v>6674</v>
      </c>
      <c r="AE1287">
        <v>166</v>
      </c>
      <c r="AF1287" t="str">
        <f t="shared" si="470"/>
        <v>Very Low</v>
      </c>
      <c r="AG1287" t="s">
        <v>9</v>
      </c>
      <c r="AH1287" t="s">
        <v>10</v>
      </c>
      <c r="AI1287" t="s">
        <v>556</v>
      </c>
      <c r="AJ1287" t="str">
        <f t="shared" si="471"/>
        <v>Adult</v>
      </c>
      <c r="AK1287">
        <v>60000000</v>
      </c>
      <c r="AL1287" t="str">
        <f t="shared" si="472"/>
        <v>Medium Budget</v>
      </c>
      <c r="AM1287">
        <v>2002</v>
      </c>
      <c r="AN1287">
        <f t="shared" si="473"/>
        <v>23</v>
      </c>
      <c r="AO1287" t="str">
        <f t="shared" si="474"/>
        <v>Old Classic</v>
      </c>
      <c r="AP1287">
        <v>11000</v>
      </c>
      <c r="AQ1287" t="str">
        <f t="shared" si="475"/>
        <v>Medium</v>
      </c>
      <c r="AR1287">
        <v>6.2</v>
      </c>
      <c r="AS1287" t="str">
        <f t="shared" si="476"/>
        <v>Average</v>
      </c>
      <c r="AT1287">
        <v>2.35</v>
      </c>
      <c r="AU1287" t="str">
        <f t="shared" si="477"/>
        <v>Cinematic Widescreen</v>
      </c>
      <c r="AV1287">
        <v>416</v>
      </c>
      <c r="AW1287" t="str">
        <f t="shared" si="478"/>
        <v>Very Low</v>
      </c>
    </row>
    <row r="1288" spans="1:49" x14ac:dyDescent="0.3">
      <c r="A1288" t="s">
        <v>718</v>
      </c>
      <c r="B1288" t="s">
        <v>6675</v>
      </c>
      <c r="C1288">
        <v>55</v>
      </c>
      <c r="D1288" t="str">
        <f t="shared" si="458"/>
        <v>Low</v>
      </c>
      <c r="E1288">
        <v>128</v>
      </c>
      <c r="F1288" t="str">
        <f t="shared" si="459"/>
        <v>2h 8m</v>
      </c>
      <c r="G1288" t="str">
        <f t="shared" si="460"/>
        <v>Long Movie</v>
      </c>
      <c r="H1288">
        <v>34</v>
      </c>
      <c r="I1288" t="str">
        <f t="shared" si="461"/>
        <v>Very Low</v>
      </c>
      <c r="J1288">
        <v>685</v>
      </c>
      <c r="K1288" t="str">
        <f t="shared" si="462"/>
        <v>Very Low</v>
      </c>
      <c r="L1288" t="s">
        <v>1355</v>
      </c>
      <c r="M1288">
        <v>978</v>
      </c>
      <c r="N1288" t="str">
        <f t="shared" si="463"/>
        <v>Low</v>
      </c>
      <c r="O1288">
        <v>22326247</v>
      </c>
      <c r="P1288" t="str">
        <f t="shared" si="464"/>
        <v>Average</v>
      </c>
      <c r="Q1288" t="s">
        <v>185</v>
      </c>
      <c r="R1288" t="str">
        <f t="shared" si="465"/>
        <v>Drama</v>
      </c>
      <c r="S1288">
        <f t="shared" si="466"/>
        <v>2</v>
      </c>
      <c r="T1288" t="s">
        <v>6676</v>
      </c>
      <c r="U1288" t="s">
        <v>6677</v>
      </c>
      <c r="V1288">
        <v>11232</v>
      </c>
      <c r="W1288" t="str">
        <f t="shared" si="467"/>
        <v>Low</v>
      </c>
      <c r="X1288">
        <v>3821</v>
      </c>
      <c r="Y1288" t="str">
        <f t="shared" si="468"/>
        <v>Low</v>
      </c>
      <c r="Z1288" t="s">
        <v>6678</v>
      </c>
      <c r="AA1288">
        <v>1</v>
      </c>
      <c r="AB1288" t="str">
        <f t="shared" si="469"/>
        <v>Solo Star Poster</v>
      </c>
      <c r="AC1288" t="s">
        <v>6679</v>
      </c>
      <c r="AD1288" t="s">
        <v>6680</v>
      </c>
      <c r="AE1288">
        <v>106</v>
      </c>
      <c r="AF1288" t="str">
        <f t="shared" si="470"/>
        <v>Very Low</v>
      </c>
      <c r="AG1288" t="s">
        <v>9</v>
      </c>
      <c r="AH1288" t="s">
        <v>10</v>
      </c>
      <c r="AI1288" t="s">
        <v>11</v>
      </c>
      <c r="AJ1288" t="str">
        <f t="shared" si="471"/>
        <v>Teen</v>
      </c>
      <c r="AK1288">
        <v>60000000</v>
      </c>
      <c r="AL1288" t="str">
        <f t="shared" si="472"/>
        <v>Medium Budget</v>
      </c>
      <c r="AM1288">
        <v>1999</v>
      </c>
      <c r="AN1288">
        <f t="shared" si="473"/>
        <v>26</v>
      </c>
      <c r="AO1288" t="str">
        <f t="shared" si="474"/>
        <v>Old Classic</v>
      </c>
      <c r="AP1288">
        <v>886</v>
      </c>
      <c r="AQ1288" t="str">
        <f t="shared" si="475"/>
        <v>Very Low</v>
      </c>
      <c r="AR1288">
        <v>5.9</v>
      </c>
      <c r="AS1288" t="str">
        <f t="shared" si="476"/>
        <v>Below Average</v>
      </c>
      <c r="AT1288">
        <v>1.85</v>
      </c>
      <c r="AU1288" t="str">
        <f t="shared" si="477"/>
        <v>HDTV / Widescreen</v>
      </c>
      <c r="AV1288">
        <v>0</v>
      </c>
      <c r="AW1288" t="str">
        <f t="shared" si="478"/>
        <v>Very Low</v>
      </c>
    </row>
    <row r="1289" spans="1:49" x14ac:dyDescent="0.3">
      <c r="A1289" t="s">
        <v>0</v>
      </c>
      <c r="B1289" t="s">
        <v>6681</v>
      </c>
      <c r="C1289">
        <v>86</v>
      </c>
      <c r="D1289" t="str">
        <f t="shared" si="458"/>
        <v>Low</v>
      </c>
      <c r="E1289">
        <v>84</v>
      </c>
      <c r="F1289" t="str">
        <f t="shared" si="459"/>
        <v>1h 24m</v>
      </c>
      <c r="G1289" t="str">
        <f t="shared" si="460"/>
        <v>Featurette</v>
      </c>
      <c r="H1289">
        <v>33</v>
      </c>
      <c r="I1289" t="str">
        <f t="shared" si="461"/>
        <v>Very Low</v>
      </c>
      <c r="J1289">
        <v>1000</v>
      </c>
      <c r="K1289" t="str">
        <f t="shared" si="462"/>
        <v>Very Low</v>
      </c>
      <c r="L1289" t="s">
        <v>3685</v>
      </c>
      <c r="M1289">
        <v>1000</v>
      </c>
      <c r="N1289" t="str">
        <f t="shared" si="463"/>
        <v>Low</v>
      </c>
      <c r="O1289">
        <v>21176322</v>
      </c>
      <c r="P1289" t="str">
        <f t="shared" si="464"/>
        <v>Average</v>
      </c>
      <c r="Q1289" t="s">
        <v>1723</v>
      </c>
      <c r="R1289" t="str">
        <f t="shared" si="465"/>
        <v>Action</v>
      </c>
      <c r="S1289">
        <f t="shared" si="466"/>
        <v>3</v>
      </c>
      <c r="T1289" t="s">
        <v>6682</v>
      </c>
      <c r="U1289" t="s">
        <v>6683</v>
      </c>
      <c r="V1289">
        <v>23747</v>
      </c>
      <c r="W1289" t="str">
        <f t="shared" si="467"/>
        <v>Low</v>
      </c>
      <c r="X1289">
        <v>5039</v>
      </c>
      <c r="Y1289" t="str">
        <f t="shared" si="468"/>
        <v>Low</v>
      </c>
      <c r="Z1289" t="s">
        <v>3060</v>
      </c>
      <c r="AA1289">
        <v>0</v>
      </c>
      <c r="AB1289" t="str">
        <f t="shared" si="469"/>
        <v>Symbolic Poster</v>
      </c>
      <c r="AC1289" t="s">
        <v>6684</v>
      </c>
      <c r="AD1289" t="s">
        <v>6685</v>
      </c>
      <c r="AE1289">
        <v>207</v>
      </c>
      <c r="AF1289" t="str">
        <f t="shared" si="470"/>
        <v>Very Low</v>
      </c>
      <c r="AG1289" t="s">
        <v>9</v>
      </c>
      <c r="AH1289" t="s">
        <v>10</v>
      </c>
      <c r="AI1289" t="s">
        <v>11</v>
      </c>
      <c r="AJ1289" t="str">
        <f t="shared" si="471"/>
        <v>Teen</v>
      </c>
      <c r="AK1289">
        <v>40000000</v>
      </c>
      <c r="AL1289" t="str">
        <f t="shared" si="472"/>
        <v>Medium Budget</v>
      </c>
      <c r="AM1289">
        <v>2004</v>
      </c>
      <c r="AN1289">
        <f t="shared" si="473"/>
        <v>21</v>
      </c>
      <c r="AO1289" t="str">
        <f t="shared" si="474"/>
        <v>Old Classic</v>
      </c>
      <c r="AP1289">
        <v>1000</v>
      </c>
      <c r="AQ1289" t="str">
        <f t="shared" si="475"/>
        <v>Very Low</v>
      </c>
      <c r="AR1289">
        <v>4</v>
      </c>
      <c r="AS1289" t="str">
        <f t="shared" si="476"/>
        <v>Poor</v>
      </c>
      <c r="AT1289">
        <v>2.35</v>
      </c>
      <c r="AU1289" t="str">
        <f t="shared" si="477"/>
        <v>Cinematic Widescreen</v>
      </c>
      <c r="AV1289">
        <v>0</v>
      </c>
      <c r="AW1289" t="str">
        <f t="shared" si="478"/>
        <v>Very Low</v>
      </c>
    </row>
    <row r="1290" spans="1:49" x14ac:dyDescent="0.3">
      <c r="A1290" t="s">
        <v>0</v>
      </c>
      <c r="B1290" t="s">
        <v>4262</v>
      </c>
      <c r="C1290">
        <v>50</v>
      </c>
      <c r="D1290" t="str">
        <f t="shared" si="458"/>
        <v>Very Low</v>
      </c>
      <c r="E1290">
        <v>111</v>
      </c>
      <c r="F1290" t="str">
        <f t="shared" si="459"/>
        <v>1h 51m</v>
      </c>
      <c r="G1290" t="str">
        <f t="shared" si="460"/>
        <v>Standard Movie</v>
      </c>
      <c r="H1290">
        <v>17</v>
      </c>
      <c r="I1290" t="str">
        <f t="shared" si="461"/>
        <v>Very Low</v>
      </c>
      <c r="J1290">
        <v>889</v>
      </c>
      <c r="K1290" t="str">
        <f t="shared" si="462"/>
        <v>Very Low</v>
      </c>
      <c r="L1290" t="s">
        <v>3231</v>
      </c>
      <c r="M1290">
        <v>14000</v>
      </c>
      <c r="N1290" t="str">
        <f t="shared" si="463"/>
        <v>Medium</v>
      </c>
      <c r="O1290">
        <v>20300000</v>
      </c>
      <c r="P1290" t="str">
        <f t="shared" si="464"/>
        <v>Average</v>
      </c>
      <c r="Q1290" t="s">
        <v>4046</v>
      </c>
      <c r="R1290" t="str">
        <f t="shared" si="465"/>
        <v>Drama</v>
      </c>
      <c r="S1290">
        <f t="shared" si="466"/>
        <v>2</v>
      </c>
      <c r="T1290" t="s">
        <v>2353</v>
      </c>
      <c r="U1290" t="s">
        <v>6686</v>
      </c>
      <c r="V1290">
        <v>16741</v>
      </c>
      <c r="W1290" t="str">
        <f t="shared" si="467"/>
        <v>Low</v>
      </c>
      <c r="X1290">
        <v>17877</v>
      </c>
      <c r="Y1290" t="str">
        <f t="shared" si="468"/>
        <v>Medium</v>
      </c>
      <c r="Z1290" t="s">
        <v>3148</v>
      </c>
      <c r="AA1290">
        <v>2</v>
      </c>
      <c r="AB1290" t="str">
        <f t="shared" si="469"/>
        <v>Duo/Trio Poster</v>
      </c>
      <c r="AC1290" t="s">
        <v>6687</v>
      </c>
      <c r="AD1290" t="s">
        <v>6688</v>
      </c>
      <c r="AE1290">
        <v>60</v>
      </c>
      <c r="AF1290" t="str">
        <f t="shared" si="470"/>
        <v>Very Low</v>
      </c>
      <c r="AG1290" t="s">
        <v>9</v>
      </c>
      <c r="AH1290" t="s">
        <v>10</v>
      </c>
      <c r="AI1290" t="s">
        <v>556</v>
      </c>
      <c r="AJ1290" t="str">
        <f t="shared" si="471"/>
        <v>Adult</v>
      </c>
      <c r="AK1290">
        <v>40000000</v>
      </c>
      <c r="AL1290" t="str">
        <f t="shared" si="472"/>
        <v>Medium Budget</v>
      </c>
      <c r="AM1290">
        <v>1996</v>
      </c>
      <c r="AN1290">
        <f t="shared" si="473"/>
        <v>29</v>
      </c>
      <c r="AO1290" t="str">
        <f t="shared" si="474"/>
        <v>Old Classic</v>
      </c>
      <c r="AP1290">
        <v>940</v>
      </c>
      <c r="AQ1290" t="str">
        <f t="shared" si="475"/>
        <v>Very Low</v>
      </c>
      <c r="AR1290">
        <v>6.2</v>
      </c>
      <c r="AS1290" t="str">
        <f t="shared" si="476"/>
        <v>Average</v>
      </c>
      <c r="AT1290">
        <v>1.85</v>
      </c>
      <c r="AU1290" t="str">
        <f t="shared" si="477"/>
        <v>HDTV / Widescreen</v>
      </c>
      <c r="AV1290">
        <v>309</v>
      </c>
      <c r="AW1290" t="str">
        <f t="shared" si="478"/>
        <v>Very Low</v>
      </c>
    </row>
    <row r="1291" spans="1:49" x14ac:dyDescent="0.3">
      <c r="A1291" t="s">
        <v>0</v>
      </c>
      <c r="B1291" t="s">
        <v>1275</v>
      </c>
      <c r="C1291">
        <v>181</v>
      </c>
      <c r="D1291" t="str">
        <f t="shared" si="458"/>
        <v>Low</v>
      </c>
      <c r="E1291">
        <v>131</v>
      </c>
      <c r="F1291" t="str">
        <f t="shared" si="459"/>
        <v>2h 11m</v>
      </c>
      <c r="G1291" t="str">
        <f t="shared" si="460"/>
        <v>Long Movie</v>
      </c>
      <c r="H1291">
        <v>719</v>
      </c>
      <c r="I1291" t="str">
        <f t="shared" si="461"/>
        <v>Very Low</v>
      </c>
      <c r="J1291">
        <v>683</v>
      </c>
      <c r="K1291" t="str">
        <f t="shared" si="462"/>
        <v>Very Low</v>
      </c>
      <c r="L1291" t="s">
        <v>6689</v>
      </c>
      <c r="M1291">
        <v>16000</v>
      </c>
      <c r="N1291" t="str">
        <f t="shared" si="463"/>
        <v>Medium</v>
      </c>
      <c r="O1291">
        <v>20302961</v>
      </c>
      <c r="P1291" t="str">
        <f t="shared" si="464"/>
        <v>Average</v>
      </c>
      <c r="Q1291" t="s">
        <v>3380</v>
      </c>
      <c r="R1291" t="str">
        <f t="shared" si="465"/>
        <v>Drama</v>
      </c>
      <c r="S1291">
        <f t="shared" si="466"/>
        <v>1</v>
      </c>
      <c r="T1291" t="s">
        <v>6690</v>
      </c>
      <c r="U1291" t="s">
        <v>6691</v>
      </c>
      <c r="V1291">
        <v>49874</v>
      </c>
      <c r="W1291" t="str">
        <f t="shared" si="467"/>
        <v>Low</v>
      </c>
      <c r="X1291">
        <v>18913</v>
      </c>
      <c r="Y1291" t="str">
        <f t="shared" si="468"/>
        <v>Medium</v>
      </c>
      <c r="Z1291" t="s">
        <v>6114</v>
      </c>
      <c r="AA1291">
        <v>0</v>
      </c>
      <c r="AB1291" t="str">
        <f t="shared" si="469"/>
        <v>Symbolic Poster</v>
      </c>
      <c r="AC1291" t="s">
        <v>6692</v>
      </c>
      <c r="AD1291" t="s">
        <v>6693</v>
      </c>
      <c r="AE1291">
        <v>450</v>
      </c>
      <c r="AF1291" t="str">
        <f t="shared" si="470"/>
        <v>Very Low</v>
      </c>
      <c r="AG1291" t="s">
        <v>9</v>
      </c>
      <c r="AH1291" t="s">
        <v>1436</v>
      </c>
      <c r="AI1291" t="s">
        <v>6694</v>
      </c>
      <c r="AJ1291" t="str">
        <f t="shared" si="471"/>
        <v>Adult</v>
      </c>
      <c r="AK1291">
        <v>45000000</v>
      </c>
      <c r="AL1291" t="str">
        <f t="shared" si="472"/>
        <v>Medium Budget</v>
      </c>
      <c r="AM1291">
        <v>1995</v>
      </c>
      <c r="AN1291">
        <f t="shared" si="473"/>
        <v>30</v>
      </c>
      <c r="AO1291" t="str">
        <f t="shared" si="474"/>
        <v>Old Classic</v>
      </c>
      <c r="AP1291">
        <v>893</v>
      </c>
      <c r="AQ1291" t="str">
        <f t="shared" si="475"/>
        <v>Very Low</v>
      </c>
      <c r="AR1291">
        <v>4.5999999999999996</v>
      </c>
      <c r="AS1291" t="str">
        <f t="shared" si="476"/>
        <v>Poor</v>
      </c>
      <c r="AT1291">
        <v>2.35</v>
      </c>
      <c r="AU1291" t="str">
        <f t="shared" si="477"/>
        <v>Cinematic Widescreen</v>
      </c>
      <c r="AV1291">
        <v>0</v>
      </c>
      <c r="AW1291" t="str">
        <f t="shared" si="478"/>
        <v>Very Low</v>
      </c>
    </row>
    <row r="1292" spans="1:49" x14ac:dyDescent="0.3">
      <c r="A1292" t="s">
        <v>0</v>
      </c>
      <c r="B1292" t="s">
        <v>6695</v>
      </c>
      <c r="C1292">
        <v>260</v>
      </c>
      <c r="D1292" t="str">
        <f t="shared" si="458"/>
        <v>Medium</v>
      </c>
      <c r="E1292">
        <v>123</v>
      </c>
      <c r="F1292" t="str">
        <f t="shared" si="459"/>
        <v>2h 3m</v>
      </c>
      <c r="G1292" t="str">
        <f t="shared" si="460"/>
        <v>Long Movie</v>
      </c>
      <c r="H1292">
        <v>0</v>
      </c>
      <c r="I1292" t="str">
        <f t="shared" si="461"/>
        <v>Very Low</v>
      </c>
      <c r="J1292">
        <v>826</v>
      </c>
      <c r="K1292" t="str">
        <f t="shared" si="462"/>
        <v>Very Low</v>
      </c>
      <c r="L1292" t="s">
        <v>2262</v>
      </c>
      <c r="M1292">
        <v>4000</v>
      </c>
      <c r="N1292" t="str">
        <f t="shared" si="463"/>
        <v>Low</v>
      </c>
      <c r="O1292">
        <v>15962471</v>
      </c>
      <c r="P1292" t="str">
        <f t="shared" si="464"/>
        <v>Average</v>
      </c>
      <c r="Q1292" t="s">
        <v>6084</v>
      </c>
      <c r="R1292" t="str">
        <f t="shared" si="465"/>
        <v>Biography</v>
      </c>
      <c r="S1292">
        <f t="shared" si="466"/>
        <v>4</v>
      </c>
      <c r="T1292" t="s">
        <v>55</v>
      </c>
      <c r="U1292" t="s">
        <v>6696</v>
      </c>
      <c r="V1292">
        <v>79892</v>
      </c>
      <c r="W1292" t="str">
        <f t="shared" si="467"/>
        <v>Medium</v>
      </c>
      <c r="X1292">
        <v>7243</v>
      </c>
      <c r="Y1292" t="str">
        <f t="shared" si="468"/>
        <v>Low</v>
      </c>
      <c r="Z1292" t="s">
        <v>875</v>
      </c>
      <c r="AA1292">
        <v>1</v>
      </c>
      <c r="AB1292" t="str">
        <f t="shared" si="469"/>
        <v>Solo Star Poster</v>
      </c>
      <c r="AC1292" t="s">
        <v>6697</v>
      </c>
      <c r="AD1292" t="s">
        <v>6698</v>
      </c>
      <c r="AE1292">
        <v>619</v>
      </c>
      <c r="AF1292" t="str">
        <f t="shared" si="470"/>
        <v>Low</v>
      </c>
      <c r="AG1292" t="s">
        <v>9</v>
      </c>
      <c r="AH1292" t="s">
        <v>10</v>
      </c>
      <c r="AI1292" t="s">
        <v>11</v>
      </c>
      <c r="AJ1292" t="str">
        <f t="shared" si="471"/>
        <v>Teen</v>
      </c>
      <c r="AK1292">
        <v>40000000</v>
      </c>
      <c r="AL1292" t="str">
        <f t="shared" si="472"/>
        <v>Medium Budget</v>
      </c>
      <c r="AM1292">
        <v>2006</v>
      </c>
      <c r="AN1292">
        <f t="shared" si="473"/>
        <v>19</v>
      </c>
      <c r="AO1292" t="str">
        <f t="shared" si="474"/>
        <v>Old Classic</v>
      </c>
      <c r="AP1292">
        <v>887</v>
      </c>
      <c r="AQ1292" t="str">
        <f t="shared" si="475"/>
        <v>Very Low</v>
      </c>
      <c r="AR1292">
        <v>6.4</v>
      </c>
      <c r="AS1292" t="str">
        <f t="shared" si="476"/>
        <v>Average</v>
      </c>
      <c r="AT1292">
        <v>1.85</v>
      </c>
      <c r="AU1292" t="str">
        <f t="shared" si="477"/>
        <v>HDTV / Widescreen</v>
      </c>
      <c r="AV1292">
        <v>0</v>
      </c>
      <c r="AW1292" t="str">
        <f t="shared" si="478"/>
        <v>Very Low</v>
      </c>
    </row>
    <row r="1293" spans="1:49" x14ac:dyDescent="0.3">
      <c r="A1293" t="s">
        <v>0</v>
      </c>
      <c r="B1293" t="s">
        <v>5299</v>
      </c>
      <c r="C1293">
        <v>40</v>
      </c>
      <c r="D1293" t="str">
        <f t="shared" si="458"/>
        <v>Very Low</v>
      </c>
      <c r="E1293">
        <v>101</v>
      </c>
      <c r="F1293" t="str">
        <f t="shared" si="459"/>
        <v>1h 41m</v>
      </c>
      <c r="G1293" t="str">
        <f t="shared" si="460"/>
        <v>Standard Movie</v>
      </c>
      <c r="H1293">
        <v>58</v>
      </c>
      <c r="I1293" t="str">
        <f t="shared" si="461"/>
        <v>Very Low</v>
      </c>
      <c r="J1293">
        <v>497</v>
      </c>
      <c r="K1293" t="str">
        <f t="shared" si="462"/>
        <v>Very Low</v>
      </c>
      <c r="L1293" t="s">
        <v>2494</v>
      </c>
      <c r="M1293">
        <v>12000</v>
      </c>
      <c r="N1293" t="str">
        <f t="shared" si="463"/>
        <v>Medium</v>
      </c>
      <c r="O1293">
        <v>14942422</v>
      </c>
      <c r="P1293" t="str">
        <f t="shared" si="464"/>
        <v>Average</v>
      </c>
      <c r="Q1293" t="s">
        <v>305</v>
      </c>
      <c r="R1293" t="str">
        <f t="shared" si="465"/>
        <v>Action</v>
      </c>
      <c r="S1293">
        <f t="shared" si="466"/>
        <v>3</v>
      </c>
      <c r="T1293" t="s">
        <v>676</v>
      </c>
      <c r="U1293" t="s">
        <v>6699</v>
      </c>
      <c r="V1293">
        <v>14226</v>
      </c>
      <c r="W1293" t="str">
        <f t="shared" si="467"/>
        <v>Low</v>
      </c>
      <c r="X1293">
        <v>14008</v>
      </c>
      <c r="Y1293" t="str">
        <f t="shared" si="468"/>
        <v>Medium</v>
      </c>
      <c r="Z1293" t="s">
        <v>3509</v>
      </c>
      <c r="AA1293">
        <v>3</v>
      </c>
      <c r="AB1293" t="str">
        <f t="shared" si="469"/>
        <v>Duo/Trio Poster</v>
      </c>
      <c r="AC1293" t="s">
        <v>6700</v>
      </c>
      <c r="AD1293" t="s">
        <v>6701</v>
      </c>
      <c r="AE1293">
        <v>60</v>
      </c>
      <c r="AF1293" t="str">
        <f t="shared" si="470"/>
        <v>Very Low</v>
      </c>
      <c r="AG1293" t="s">
        <v>9</v>
      </c>
      <c r="AH1293" t="s">
        <v>10</v>
      </c>
      <c r="AI1293" t="s">
        <v>556</v>
      </c>
      <c r="AJ1293" t="str">
        <f t="shared" si="471"/>
        <v>Adult</v>
      </c>
      <c r="AK1293">
        <v>40000000</v>
      </c>
      <c r="AL1293" t="str">
        <f t="shared" si="472"/>
        <v>Medium Budget</v>
      </c>
      <c r="AM1293">
        <v>1995</v>
      </c>
      <c r="AN1293">
        <f t="shared" si="473"/>
        <v>30</v>
      </c>
      <c r="AO1293" t="str">
        <f t="shared" si="474"/>
        <v>Old Classic</v>
      </c>
      <c r="AP1293">
        <v>975</v>
      </c>
      <c r="AQ1293" t="str">
        <f t="shared" si="475"/>
        <v>Very Low</v>
      </c>
      <c r="AR1293">
        <v>5.9</v>
      </c>
      <c r="AS1293" t="str">
        <f t="shared" si="476"/>
        <v>Below Average</v>
      </c>
      <c r="AT1293">
        <v>1.85</v>
      </c>
      <c r="AU1293" t="str">
        <f t="shared" si="477"/>
        <v>HDTV / Widescreen</v>
      </c>
      <c r="AV1293">
        <v>555</v>
      </c>
      <c r="AW1293" t="str">
        <f t="shared" si="478"/>
        <v>Very Low</v>
      </c>
    </row>
    <row r="1294" spans="1:49" x14ac:dyDescent="0.3">
      <c r="A1294" t="s">
        <v>0</v>
      </c>
      <c r="B1294" t="s">
        <v>6702</v>
      </c>
      <c r="C1294">
        <v>102</v>
      </c>
      <c r="D1294" t="str">
        <f t="shared" si="458"/>
        <v>Low</v>
      </c>
      <c r="E1294">
        <v>102</v>
      </c>
      <c r="F1294" t="str">
        <f t="shared" si="459"/>
        <v>1h 42m</v>
      </c>
      <c r="G1294" t="str">
        <f t="shared" si="460"/>
        <v>Standard Movie</v>
      </c>
      <c r="H1294">
        <v>19</v>
      </c>
      <c r="I1294" t="str">
        <f t="shared" si="461"/>
        <v>Very Low</v>
      </c>
      <c r="J1294">
        <v>351</v>
      </c>
      <c r="K1294" t="str">
        <f t="shared" si="462"/>
        <v>Very Low</v>
      </c>
      <c r="L1294" t="s">
        <v>4741</v>
      </c>
      <c r="M1294">
        <v>13000</v>
      </c>
      <c r="N1294" t="str">
        <f t="shared" si="463"/>
        <v>Medium</v>
      </c>
      <c r="O1294">
        <v>14967182</v>
      </c>
      <c r="P1294" t="str">
        <f t="shared" si="464"/>
        <v>Average</v>
      </c>
      <c r="Q1294" t="s">
        <v>435</v>
      </c>
      <c r="R1294" t="str">
        <f t="shared" si="465"/>
        <v>Action</v>
      </c>
      <c r="S1294">
        <f t="shared" si="466"/>
        <v>4</v>
      </c>
      <c r="T1294" t="s">
        <v>1755</v>
      </c>
      <c r="U1294" t="s">
        <v>6703</v>
      </c>
      <c r="V1294">
        <v>27305</v>
      </c>
      <c r="W1294" t="str">
        <f t="shared" si="467"/>
        <v>Low</v>
      </c>
      <c r="X1294">
        <v>14463</v>
      </c>
      <c r="Y1294" t="str">
        <f t="shared" si="468"/>
        <v>Medium</v>
      </c>
      <c r="Z1294" t="s">
        <v>6704</v>
      </c>
      <c r="AA1294">
        <v>1</v>
      </c>
      <c r="AB1294" t="str">
        <f t="shared" si="469"/>
        <v>Solo Star Poster</v>
      </c>
      <c r="AC1294" t="s">
        <v>6705</v>
      </c>
      <c r="AD1294" t="s">
        <v>6706</v>
      </c>
      <c r="AE1294">
        <v>284</v>
      </c>
      <c r="AF1294" t="str">
        <f t="shared" si="470"/>
        <v>Very Low</v>
      </c>
      <c r="AG1294" t="s">
        <v>9</v>
      </c>
      <c r="AH1294" t="s">
        <v>10</v>
      </c>
      <c r="AI1294" t="s">
        <v>556</v>
      </c>
      <c r="AJ1294" t="str">
        <f t="shared" si="471"/>
        <v>Adult</v>
      </c>
      <c r="AK1294">
        <v>40000000</v>
      </c>
      <c r="AL1294" t="str">
        <f t="shared" si="472"/>
        <v>Medium Budget</v>
      </c>
      <c r="AM1294">
        <v>2000</v>
      </c>
      <c r="AN1294">
        <f t="shared" si="473"/>
        <v>25</v>
      </c>
      <c r="AO1294" t="str">
        <f t="shared" si="474"/>
        <v>Old Classic</v>
      </c>
      <c r="AP1294">
        <v>530</v>
      </c>
      <c r="AQ1294" t="str">
        <f t="shared" si="475"/>
        <v>Very Low</v>
      </c>
      <c r="AR1294">
        <v>5.0999999999999996</v>
      </c>
      <c r="AS1294" t="str">
        <f t="shared" si="476"/>
        <v>Below Average</v>
      </c>
      <c r="AT1294">
        <v>2.35</v>
      </c>
      <c r="AU1294" t="str">
        <f t="shared" si="477"/>
        <v>Cinematic Widescreen</v>
      </c>
      <c r="AV1294">
        <v>604</v>
      </c>
      <c r="AW1294" t="str">
        <f t="shared" si="478"/>
        <v>Very Low</v>
      </c>
    </row>
    <row r="1295" spans="1:49" x14ac:dyDescent="0.3">
      <c r="A1295" t="s">
        <v>0</v>
      </c>
      <c r="B1295" t="s">
        <v>6707</v>
      </c>
      <c r="C1295">
        <v>371</v>
      </c>
      <c r="D1295" t="str">
        <f t="shared" si="458"/>
        <v>Medium</v>
      </c>
      <c r="E1295">
        <v>114</v>
      </c>
      <c r="F1295" t="str">
        <f t="shared" si="459"/>
        <v>1h 54m</v>
      </c>
      <c r="G1295" t="str">
        <f t="shared" si="460"/>
        <v>Standard Movie</v>
      </c>
      <c r="H1295">
        <v>171</v>
      </c>
      <c r="I1295" t="str">
        <f t="shared" si="461"/>
        <v>Very Low</v>
      </c>
      <c r="J1295">
        <v>284</v>
      </c>
      <c r="K1295" t="str">
        <f t="shared" si="462"/>
        <v>Very Low</v>
      </c>
      <c r="L1295" t="s">
        <v>6708</v>
      </c>
      <c r="M1295">
        <v>6000</v>
      </c>
      <c r="N1295" t="str">
        <f t="shared" si="463"/>
        <v>Low</v>
      </c>
      <c r="O1295">
        <v>18996755</v>
      </c>
      <c r="P1295" t="str">
        <f t="shared" si="464"/>
        <v>Average</v>
      </c>
      <c r="Q1295" t="s">
        <v>4046</v>
      </c>
      <c r="R1295" t="str">
        <f t="shared" si="465"/>
        <v>Drama</v>
      </c>
      <c r="S1295">
        <f t="shared" si="466"/>
        <v>2</v>
      </c>
      <c r="T1295" t="s">
        <v>179</v>
      </c>
      <c r="U1295" t="s">
        <v>6709</v>
      </c>
      <c r="V1295">
        <v>145270</v>
      </c>
      <c r="W1295" t="str">
        <f t="shared" si="467"/>
        <v>Medium</v>
      </c>
      <c r="X1295">
        <v>7099</v>
      </c>
      <c r="Y1295" t="str">
        <f t="shared" si="468"/>
        <v>Low</v>
      </c>
      <c r="Z1295" t="s">
        <v>6710</v>
      </c>
      <c r="AA1295">
        <v>0</v>
      </c>
      <c r="AB1295" t="str">
        <f t="shared" si="469"/>
        <v>Symbolic Poster</v>
      </c>
      <c r="AC1295" t="s">
        <v>6711</v>
      </c>
      <c r="AD1295" t="s">
        <v>6712</v>
      </c>
      <c r="AE1295">
        <v>322</v>
      </c>
      <c r="AF1295" t="str">
        <f t="shared" si="470"/>
        <v>Very Low</v>
      </c>
      <c r="AG1295" t="s">
        <v>9</v>
      </c>
      <c r="AH1295" t="s">
        <v>3542</v>
      </c>
      <c r="AI1295" t="s">
        <v>11</v>
      </c>
      <c r="AJ1295" t="str">
        <f t="shared" si="471"/>
        <v>Teen</v>
      </c>
      <c r="AK1295">
        <v>45000000</v>
      </c>
      <c r="AL1295" t="str">
        <f t="shared" si="472"/>
        <v>Medium Budget</v>
      </c>
      <c r="AM1295">
        <v>2012</v>
      </c>
      <c r="AN1295">
        <f t="shared" si="473"/>
        <v>13</v>
      </c>
      <c r="AO1295" t="str">
        <f t="shared" si="474"/>
        <v>Modern Classic</v>
      </c>
      <c r="AP1295">
        <v>382</v>
      </c>
      <c r="AQ1295" t="str">
        <f t="shared" si="475"/>
        <v>Very Low</v>
      </c>
      <c r="AR1295">
        <v>7.6</v>
      </c>
      <c r="AS1295" t="str">
        <f t="shared" si="476"/>
        <v>Good</v>
      </c>
      <c r="AT1295">
        <v>2.35</v>
      </c>
      <c r="AU1295" t="str">
        <f t="shared" si="477"/>
        <v>Cinematic Widescreen</v>
      </c>
      <c r="AV1295">
        <v>54000</v>
      </c>
      <c r="AW1295" t="str">
        <f t="shared" si="478"/>
        <v>High</v>
      </c>
    </row>
    <row r="1296" spans="1:49" x14ac:dyDescent="0.3">
      <c r="A1296" t="s">
        <v>0</v>
      </c>
      <c r="B1296" t="s">
        <v>6713</v>
      </c>
      <c r="C1296">
        <v>49</v>
      </c>
      <c r="D1296" t="str">
        <f t="shared" si="458"/>
        <v>Very Low</v>
      </c>
      <c r="E1296">
        <v>107</v>
      </c>
      <c r="F1296" t="str">
        <f t="shared" si="459"/>
        <v>1h 47m</v>
      </c>
      <c r="G1296" t="str">
        <f t="shared" si="460"/>
        <v>Standard Movie</v>
      </c>
      <c r="H1296">
        <v>124</v>
      </c>
      <c r="I1296" t="str">
        <f t="shared" si="461"/>
        <v>Very Low</v>
      </c>
      <c r="J1296">
        <v>572</v>
      </c>
      <c r="K1296" t="str">
        <f t="shared" si="462"/>
        <v>Very Low</v>
      </c>
      <c r="L1296" t="s">
        <v>1651</v>
      </c>
      <c r="M1296">
        <v>636</v>
      </c>
      <c r="N1296" t="str">
        <f t="shared" si="463"/>
        <v>Low</v>
      </c>
      <c r="O1296">
        <v>14375181</v>
      </c>
      <c r="P1296" t="str">
        <f t="shared" si="464"/>
        <v>Average</v>
      </c>
      <c r="Q1296" t="s">
        <v>6714</v>
      </c>
      <c r="R1296" t="str">
        <f t="shared" si="465"/>
        <v>Action</v>
      </c>
      <c r="S1296">
        <f t="shared" si="466"/>
        <v>5</v>
      </c>
      <c r="T1296" t="s">
        <v>6715</v>
      </c>
      <c r="U1296" t="s">
        <v>6716</v>
      </c>
      <c r="V1296">
        <v>8692</v>
      </c>
      <c r="W1296" t="str">
        <f t="shared" si="467"/>
        <v>Very Low</v>
      </c>
      <c r="X1296">
        <v>3374</v>
      </c>
      <c r="Y1296" t="str">
        <f t="shared" si="468"/>
        <v>Low</v>
      </c>
      <c r="Z1296" t="s">
        <v>6717</v>
      </c>
      <c r="AA1296">
        <v>2</v>
      </c>
      <c r="AB1296" t="str">
        <f t="shared" si="469"/>
        <v>Duo/Trio Poster</v>
      </c>
      <c r="AC1296" t="s">
        <v>6718</v>
      </c>
      <c r="AD1296" t="s">
        <v>6719</v>
      </c>
      <c r="AE1296">
        <v>126</v>
      </c>
      <c r="AF1296" t="str">
        <f t="shared" si="470"/>
        <v>Very Low</v>
      </c>
      <c r="AG1296" t="s">
        <v>9</v>
      </c>
      <c r="AH1296" t="s">
        <v>10</v>
      </c>
      <c r="AI1296" t="s">
        <v>11</v>
      </c>
      <c r="AJ1296" t="str">
        <f t="shared" si="471"/>
        <v>Teen</v>
      </c>
      <c r="AK1296">
        <v>51000000</v>
      </c>
      <c r="AL1296" t="str">
        <f t="shared" si="472"/>
        <v>Medium Budget</v>
      </c>
      <c r="AM1296">
        <v>1987</v>
      </c>
      <c r="AN1296">
        <f t="shared" si="473"/>
        <v>38</v>
      </c>
      <c r="AO1296" t="str">
        <f t="shared" si="474"/>
        <v>Old Classic</v>
      </c>
      <c r="AP1296">
        <v>631</v>
      </c>
      <c r="AQ1296" t="str">
        <f t="shared" si="475"/>
        <v>Very Low</v>
      </c>
      <c r="AR1296">
        <v>4.2</v>
      </c>
      <c r="AS1296" t="str">
        <f t="shared" si="476"/>
        <v>Poor</v>
      </c>
      <c r="AT1296">
        <v>1.85</v>
      </c>
      <c r="AU1296" t="str">
        <f t="shared" si="477"/>
        <v>HDTV / Widescreen</v>
      </c>
      <c r="AV1296">
        <v>754</v>
      </c>
      <c r="AW1296" t="str">
        <f t="shared" si="478"/>
        <v>Very Low</v>
      </c>
    </row>
    <row r="1297" spans="1:49" x14ac:dyDescent="0.3">
      <c r="A1297" t="s">
        <v>0</v>
      </c>
      <c r="B1297" t="s">
        <v>5353</v>
      </c>
      <c r="C1297">
        <v>335</v>
      </c>
      <c r="D1297" t="str">
        <f t="shared" si="458"/>
        <v>Medium</v>
      </c>
      <c r="E1297">
        <v>87</v>
      </c>
      <c r="F1297" t="str">
        <f t="shared" si="459"/>
        <v>1h 27m</v>
      </c>
      <c r="G1297" t="str">
        <f t="shared" si="460"/>
        <v>Featurette</v>
      </c>
      <c r="H1297">
        <v>0</v>
      </c>
      <c r="I1297" t="str">
        <f t="shared" si="461"/>
        <v>Very Low</v>
      </c>
      <c r="J1297">
        <v>563</v>
      </c>
      <c r="K1297" t="str">
        <f t="shared" si="462"/>
        <v>Very Low</v>
      </c>
      <c r="L1297" t="s">
        <v>2348</v>
      </c>
      <c r="M1297">
        <v>13000</v>
      </c>
      <c r="N1297" t="str">
        <f t="shared" si="463"/>
        <v>Medium</v>
      </c>
      <c r="O1297">
        <v>20999103</v>
      </c>
      <c r="P1297" t="str">
        <f t="shared" si="464"/>
        <v>Average</v>
      </c>
      <c r="Q1297" t="s">
        <v>6720</v>
      </c>
      <c r="R1297" t="str">
        <f t="shared" si="465"/>
        <v>Adventure</v>
      </c>
      <c r="S1297">
        <f t="shared" si="466"/>
        <v>5</v>
      </c>
      <c r="T1297" t="s">
        <v>518</v>
      </c>
      <c r="U1297" t="s">
        <v>6721</v>
      </c>
      <c r="V1297">
        <v>139114</v>
      </c>
      <c r="W1297" t="str">
        <f t="shared" si="467"/>
        <v>Medium</v>
      </c>
      <c r="X1297">
        <v>24770</v>
      </c>
      <c r="Y1297" t="str">
        <f t="shared" si="468"/>
        <v>Medium</v>
      </c>
      <c r="Z1297" t="s">
        <v>211</v>
      </c>
      <c r="AA1297">
        <v>0</v>
      </c>
      <c r="AB1297" t="str">
        <f t="shared" si="469"/>
        <v>Symbolic Poster</v>
      </c>
      <c r="AC1297" t="s">
        <v>6722</v>
      </c>
      <c r="AD1297" t="s">
        <v>6723</v>
      </c>
      <c r="AE1297">
        <v>245</v>
      </c>
      <c r="AF1297" t="str">
        <f t="shared" si="470"/>
        <v>Very Low</v>
      </c>
      <c r="AG1297" t="s">
        <v>9</v>
      </c>
      <c r="AH1297" t="s">
        <v>10</v>
      </c>
      <c r="AI1297" t="s">
        <v>66</v>
      </c>
      <c r="AJ1297" t="str">
        <f t="shared" si="471"/>
        <v>Family</v>
      </c>
      <c r="AK1297">
        <v>40000000</v>
      </c>
      <c r="AL1297" t="str">
        <f t="shared" si="472"/>
        <v>Medium Budget</v>
      </c>
      <c r="AM1297">
        <v>2009</v>
      </c>
      <c r="AN1297">
        <f t="shared" si="473"/>
        <v>16</v>
      </c>
      <c r="AO1297" t="str">
        <f t="shared" si="474"/>
        <v>Old Classic</v>
      </c>
      <c r="AP1297">
        <v>11000</v>
      </c>
      <c r="AQ1297" t="str">
        <f t="shared" si="475"/>
        <v>Medium</v>
      </c>
      <c r="AR1297">
        <v>7.8</v>
      </c>
      <c r="AS1297" t="str">
        <f t="shared" si="476"/>
        <v>Good</v>
      </c>
      <c r="AT1297">
        <v>1.85</v>
      </c>
      <c r="AU1297" t="str">
        <f t="shared" si="477"/>
        <v>HDTV / Widescreen</v>
      </c>
      <c r="AV1297">
        <v>15000</v>
      </c>
      <c r="AW1297" t="str">
        <f t="shared" si="478"/>
        <v>Medium</v>
      </c>
    </row>
    <row r="1298" spans="1:49" x14ac:dyDescent="0.3">
      <c r="A1298" t="s">
        <v>0</v>
      </c>
      <c r="B1298" t="s">
        <v>4408</v>
      </c>
      <c r="C1298">
        <v>86</v>
      </c>
      <c r="D1298" t="str">
        <f t="shared" si="458"/>
        <v>Low</v>
      </c>
      <c r="E1298">
        <v>103</v>
      </c>
      <c r="F1298" t="str">
        <f t="shared" si="459"/>
        <v>1h 43m</v>
      </c>
      <c r="G1298" t="str">
        <f t="shared" si="460"/>
        <v>Standard Movie</v>
      </c>
      <c r="H1298">
        <v>65</v>
      </c>
      <c r="I1298" t="str">
        <f t="shared" si="461"/>
        <v>Very Low</v>
      </c>
      <c r="J1298">
        <v>311</v>
      </c>
      <c r="K1298" t="str">
        <f t="shared" si="462"/>
        <v>Very Low</v>
      </c>
      <c r="L1298" t="s">
        <v>4106</v>
      </c>
      <c r="M1298">
        <v>11000</v>
      </c>
      <c r="N1298" t="str">
        <f t="shared" si="463"/>
        <v>Medium</v>
      </c>
      <c r="O1298">
        <v>14448589</v>
      </c>
      <c r="P1298" t="str">
        <f t="shared" si="464"/>
        <v>Average</v>
      </c>
      <c r="Q1298" t="s">
        <v>1652</v>
      </c>
      <c r="R1298" t="str">
        <f t="shared" si="465"/>
        <v>Comedy</v>
      </c>
      <c r="S1298">
        <f t="shared" si="466"/>
        <v>2</v>
      </c>
      <c r="T1298" t="s">
        <v>536</v>
      </c>
      <c r="U1298" t="s">
        <v>6724</v>
      </c>
      <c r="V1298">
        <v>19364</v>
      </c>
      <c r="W1298" t="str">
        <f t="shared" si="467"/>
        <v>Low</v>
      </c>
      <c r="X1298">
        <v>12566</v>
      </c>
      <c r="Y1298" t="str">
        <f t="shared" si="468"/>
        <v>Medium</v>
      </c>
      <c r="Z1298" t="s">
        <v>6725</v>
      </c>
      <c r="AA1298">
        <v>2</v>
      </c>
      <c r="AB1298" t="str">
        <f t="shared" si="469"/>
        <v>Duo/Trio Poster</v>
      </c>
      <c r="AC1298" t="s">
        <v>6726</v>
      </c>
      <c r="AD1298" t="s">
        <v>6727</v>
      </c>
      <c r="AE1298">
        <v>128</v>
      </c>
      <c r="AF1298" t="str">
        <f t="shared" si="470"/>
        <v>Very Low</v>
      </c>
      <c r="AG1298" t="s">
        <v>9</v>
      </c>
      <c r="AH1298" t="s">
        <v>10</v>
      </c>
      <c r="AI1298" t="s">
        <v>11</v>
      </c>
      <c r="AJ1298" t="str">
        <f t="shared" si="471"/>
        <v>Teen</v>
      </c>
      <c r="AK1298">
        <v>40000000</v>
      </c>
      <c r="AL1298" t="str">
        <f t="shared" si="472"/>
        <v>Medium Budget</v>
      </c>
      <c r="AM1298">
        <v>2002</v>
      </c>
      <c r="AN1298">
        <f t="shared" si="473"/>
        <v>23</v>
      </c>
      <c r="AO1298" t="str">
        <f t="shared" si="474"/>
        <v>Old Classic</v>
      </c>
      <c r="AP1298">
        <v>944</v>
      </c>
      <c r="AQ1298" t="str">
        <f t="shared" si="475"/>
        <v>Very Low</v>
      </c>
      <c r="AR1298">
        <v>5.8</v>
      </c>
      <c r="AS1298" t="str">
        <f t="shared" si="476"/>
        <v>Below Average</v>
      </c>
      <c r="AT1298">
        <v>2.35</v>
      </c>
      <c r="AU1298" t="str">
        <f t="shared" si="477"/>
        <v>Cinematic Widescreen</v>
      </c>
      <c r="AV1298">
        <v>835</v>
      </c>
      <c r="AW1298" t="str">
        <f t="shared" si="478"/>
        <v>Very Low</v>
      </c>
    </row>
    <row r="1299" spans="1:49" x14ac:dyDescent="0.3">
      <c r="A1299" t="s">
        <v>0</v>
      </c>
      <c r="B1299" t="s">
        <v>5338</v>
      </c>
      <c r="C1299">
        <v>40</v>
      </c>
      <c r="D1299" t="str">
        <f t="shared" si="458"/>
        <v>Very Low</v>
      </c>
      <c r="E1299">
        <v>99</v>
      </c>
      <c r="F1299" t="str">
        <f t="shared" si="459"/>
        <v>1h 39m</v>
      </c>
      <c r="G1299" t="str">
        <f t="shared" si="460"/>
        <v>Standard Movie</v>
      </c>
      <c r="H1299">
        <v>0</v>
      </c>
      <c r="I1299" t="str">
        <f t="shared" si="461"/>
        <v>Very Low</v>
      </c>
      <c r="J1299">
        <v>402</v>
      </c>
      <c r="K1299" t="str">
        <f t="shared" si="462"/>
        <v>Very Low</v>
      </c>
      <c r="L1299" t="s">
        <v>2759</v>
      </c>
      <c r="M1299">
        <v>782</v>
      </c>
      <c r="N1299" t="str">
        <f t="shared" si="463"/>
        <v>Low</v>
      </c>
      <c r="O1299">
        <v>14358033</v>
      </c>
      <c r="P1299" t="str">
        <f t="shared" si="464"/>
        <v>Average</v>
      </c>
      <c r="Q1299" t="s">
        <v>6728</v>
      </c>
      <c r="R1299" t="str">
        <f t="shared" si="465"/>
        <v>Comedy</v>
      </c>
      <c r="S1299">
        <f t="shared" si="466"/>
        <v>4</v>
      </c>
      <c r="T1299" t="s">
        <v>6729</v>
      </c>
      <c r="U1299" t="s">
        <v>6730</v>
      </c>
      <c r="V1299">
        <v>17365</v>
      </c>
      <c r="W1299" t="str">
        <f t="shared" si="467"/>
        <v>Low</v>
      </c>
      <c r="X1299">
        <v>2125</v>
      </c>
      <c r="Y1299" t="str">
        <f t="shared" si="468"/>
        <v>Low</v>
      </c>
      <c r="Z1299" t="s">
        <v>6731</v>
      </c>
      <c r="AA1299">
        <v>2</v>
      </c>
      <c r="AB1299" t="str">
        <f t="shared" si="469"/>
        <v>Duo/Trio Poster</v>
      </c>
      <c r="AC1299" t="s">
        <v>6732</v>
      </c>
      <c r="AD1299" t="s">
        <v>6733</v>
      </c>
      <c r="AE1299">
        <v>66</v>
      </c>
      <c r="AF1299" t="str">
        <f t="shared" si="470"/>
        <v>Very Low</v>
      </c>
      <c r="AG1299" t="s">
        <v>9</v>
      </c>
      <c r="AH1299" t="s">
        <v>10</v>
      </c>
      <c r="AI1299" t="s">
        <v>11</v>
      </c>
      <c r="AJ1299" t="str">
        <f t="shared" si="471"/>
        <v>Teen</v>
      </c>
      <c r="AK1299">
        <v>40000000</v>
      </c>
      <c r="AL1299" t="str">
        <f t="shared" si="472"/>
        <v>Medium Budget</v>
      </c>
      <c r="AM1299">
        <v>1992</v>
      </c>
      <c r="AN1299">
        <f t="shared" si="473"/>
        <v>33</v>
      </c>
      <c r="AO1299" t="str">
        <f t="shared" si="474"/>
        <v>Old Classic</v>
      </c>
      <c r="AP1299">
        <v>658</v>
      </c>
      <c r="AQ1299" t="str">
        <f t="shared" si="475"/>
        <v>Very Low</v>
      </c>
      <c r="AR1299">
        <v>5.9</v>
      </c>
      <c r="AS1299" t="str">
        <f t="shared" si="476"/>
        <v>Below Average</v>
      </c>
      <c r="AT1299">
        <v>2.35</v>
      </c>
      <c r="AU1299" t="str">
        <f t="shared" si="477"/>
        <v>Cinematic Widescreen</v>
      </c>
      <c r="AV1299">
        <v>630</v>
      </c>
      <c r="AW1299" t="str">
        <f t="shared" si="478"/>
        <v>Very Low</v>
      </c>
    </row>
    <row r="1300" spans="1:49" x14ac:dyDescent="0.3">
      <c r="A1300" t="s">
        <v>718</v>
      </c>
      <c r="B1300" t="s">
        <v>4147</v>
      </c>
      <c r="C1300">
        <v>242</v>
      </c>
      <c r="D1300" t="str">
        <f t="shared" si="458"/>
        <v>Medium</v>
      </c>
      <c r="E1300">
        <v>122</v>
      </c>
      <c r="F1300" t="str">
        <f t="shared" si="459"/>
        <v>2h 2m</v>
      </c>
      <c r="G1300" t="str">
        <f t="shared" si="460"/>
        <v>Long Movie</v>
      </c>
      <c r="H1300">
        <v>0</v>
      </c>
      <c r="I1300" t="str">
        <f t="shared" si="461"/>
        <v>Very Low</v>
      </c>
      <c r="J1300">
        <v>54</v>
      </c>
      <c r="K1300" t="str">
        <f t="shared" si="462"/>
        <v>Very Low</v>
      </c>
      <c r="L1300" t="s">
        <v>6175</v>
      </c>
      <c r="M1300">
        <v>326</v>
      </c>
      <c r="N1300" t="str">
        <f t="shared" si="463"/>
        <v>Low</v>
      </c>
      <c r="O1300">
        <v>33201661</v>
      </c>
      <c r="P1300" t="str">
        <f t="shared" si="464"/>
        <v>Average</v>
      </c>
      <c r="Q1300" t="s">
        <v>1652</v>
      </c>
      <c r="R1300" t="str">
        <f t="shared" si="465"/>
        <v>Comedy</v>
      </c>
      <c r="S1300">
        <f t="shared" si="466"/>
        <v>2</v>
      </c>
      <c r="T1300" t="s">
        <v>5867</v>
      </c>
      <c r="U1300" t="s">
        <v>6734</v>
      </c>
      <c r="V1300">
        <v>534262</v>
      </c>
      <c r="W1300" t="str">
        <f t="shared" si="467"/>
        <v>Very High</v>
      </c>
      <c r="X1300">
        <v>809</v>
      </c>
      <c r="Y1300" t="str">
        <f t="shared" si="468"/>
        <v>Very Low</v>
      </c>
      <c r="Z1300" t="s">
        <v>6735</v>
      </c>
      <c r="AA1300">
        <v>0</v>
      </c>
      <c r="AB1300" t="str">
        <f t="shared" si="469"/>
        <v>Symbolic Poster</v>
      </c>
      <c r="AC1300" t="s">
        <v>6736</v>
      </c>
      <c r="AD1300" t="s">
        <v>6737</v>
      </c>
      <c r="AE1300">
        <v>1314</v>
      </c>
      <c r="AF1300" t="str">
        <f t="shared" si="470"/>
        <v>Low</v>
      </c>
      <c r="AG1300" t="s">
        <v>1435</v>
      </c>
      <c r="AH1300" t="s">
        <v>1436</v>
      </c>
      <c r="AI1300" t="s">
        <v>556</v>
      </c>
      <c r="AJ1300" t="str">
        <f t="shared" si="471"/>
        <v>Adult</v>
      </c>
      <c r="AK1300">
        <v>77000000</v>
      </c>
      <c r="AL1300" t="str">
        <f t="shared" si="472"/>
        <v>Medium Budget</v>
      </c>
      <c r="AM1300">
        <v>2001</v>
      </c>
      <c r="AN1300">
        <f t="shared" si="473"/>
        <v>24</v>
      </c>
      <c r="AO1300" t="str">
        <f t="shared" si="474"/>
        <v>Old Classic</v>
      </c>
      <c r="AP1300">
        <v>326</v>
      </c>
      <c r="AQ1300" t="str">
        <f t="shared" si="475"/>
        <v>Very Low</v>
      </c>
      <c r="AR1300">
        <v>8.4</v>
      </c>
      <c r="AS1300" t="str">
        <f t="shared" si="476"/>
        <v>Excellent</v>
      </c>
      <c r="AT1300">
        <v>2.35</v>
      </c>
      <c r="AU1300" t="str">
        <f t="shared" si="477"/>
        <v>Cinematic Widescreen</v>
      </c>
      <c r="AV1300">
        <v>39000</v>
      </c>
      <c r="AW1300" t="str">
        <f t="shared" si="478"/>
        <v>Medium</v>
      </c>
    </row>
    <row r="1301" spans="1:49" x14ac:dyDescent="0.3">
      <c r="A1301" t="s">
        <v>0</v>
      </c>
      <c r="B1301" t="s">
        <v>6738</v>
      </c>
      <c r="C1301">
        <v>70</v>
      </c>
      <c r="D1301" t="str">
        <f t="shared" si="458"/>
        <v>Low</v>
      </c>
      <c r="E1301">
        <v>91</v>
      </c>
      <c r="F1301" t="str">
        <f t="shared" si="459"/>
        <v>1h 31m</v>
      </c>
      <c r="G1301" t="str">
        <f t="shared" si="460"/>
        <v>Standard Movie</v>
      </c>
      <c r="H1301">
        <v>29</v>
      </c>
      <c r="I1301" t="str">
        <f t="shared" si="461"/>
        <v>Very Low</v>
      </c>
      <c r="J1301">
        <v>762</v>
      </c>
      <c r="K1301" t="str">
        <f t="shared" si="462"/>
        <v>Very Low</v>
      </c>
      <c r="L1301" t="s">
        <v>6739</v>
      </c>
      <c r="M1301">
        <v>976</v>
      </c>
      <c r="N1301" t="str">
        <f t="shared" si="463"/>
        <v>Low</v>
      </c>
      <c r="O1301">
        <v>14018364</v>
      </c>
      <c r="P1301" t="str">
        <f t="shared" si="464"/>
        <v>Average</v>
      </c>
      <c r="Q1301" t="s">
        <v>6740</v>
      </c>
      <c r="R1301" t="str">
        <f t="shared" si="465"/>
        <v>Comedy</v>
      </c>
      <c r="S1301">
        <f t="shared" si="466"/>
        <v>4</v>
      </c>
      <c r="T1301" t="s">
        <v>6741</v>
      </c>
      <c r="U1301" t="s">
        <v>6742</v>
      </c>
      <c r="V1301">
        <v>17722</v>
      </c>
      <c r="W1301" t="str">
        <f t="shared" si="467"/>
        <v>Low</v>
      </c>
      <c r="X1301">
        <v>3974</v>
      </c>
      <c r="Y1301" t="str">
        <f t="shared" si="468"/>
        <v>Low</v>
      </c>
      <c r="Z1301" t="s">
        <v>6743</v>
      </c>
      <c r="AA1301">
        <v>1</v>
      </c>
      <c r="AB1301" t="str">
        <f t="shared" si="469"/>
        <v>Solo Star Poster</v>
      </c>
      <c r="AC1301" t="s">
        <v>6744</v>
      </c>
      <c r="AD1301" t="s">
        <v>6745</v>
      </c>
      <c r="AE1301">
        <v>111</v>
      </c>
      <c r="AF1301" t="str">
        <f t="shared" si="470"/>
        <v>Very Low</v>
      </c>
      <c r="AG1301" t="s">
        <v>9</v>
      </c>
      <c r="AH1301" t="s">
        <v>10</v>
      </c>
      <c r="AI1301" t="s">
        <v>66</v>
      </c>
      <c r="AJ1301" t="str">
        <f t="shared" si="471"/>
        <v>Family</v>
      </c>
      <c r="AK1301">
        <v>30000000</v>
      </c>
      <c r="AL1301" t="str">
        <f t="shared" si="472"/>
        <v>Medium Budget</v>
      </c>
      <c r="AM1301">
        <v>2004</v>
      </c>
      <c r="AN1301">
        <f t="shared" si="473"/>
        <v>21</v>
      </c>
      <c r="AO1301" t="str">
        <f t="shared" si="474"/>
        <v>Old Classic</v>
      </c>
      <c r="AP1301">
        <v>799</v>
      </c>
      <c r="AQ1301" t="str">
        <f t="shared" si="475"/>
        <v>Very Low</v>
      </c>
      <c r="AR1301">
        <v>4.8</v>
      </c>
      <c r="AS1301" t="str">
        <f t="shared" si="476"/>
        <v>Poor</v>
      </c>
      <c r="AT1301">
        <v>1.85</v>
      </c>
      <c r="AU1301" t="str">
        <f t="shared" si="477"/>
        <v>HDTV / Widescreen</v>
      </c>
      <c r="AV1301">
        <v>849</v>
      </c>
      <c r="AW1301" t="str">
        <f t="shared" si="478"/>
        <v>Very Low</v>
      </c>
    </row>
    <row r="1302" spans="1:49" x14ac:dyDescent="0.3">
      <c r="A1302" t="s">
        <v>0</v>
      </c>
      <c r="B1302" t="s">
        <v>6746</v>
      </c>
      <c r="C1302">
        <v>135</v>
      </c>
      <c r="D1302" t="str">
        <f t="shared" si="458"/>
        <v>Low</v>
      </c>
      <c r="E1302">
        <v>103</v>
      </c>
      <c r="F1302" t="str">
        <f t="shared" si="459"/>
        <v>1h 43m</v>
      </c>
      <c r="G1302" t="str">
        <f t="shared" si="460"/>
        <v>Standard Movie</v>
      </c>
      <c r="H1302">
        <v>14</v>
      </c>
      <c r="I1302" t="str">
        <f t="shared" si="461"/>
        <v>Very Low</v>
      </c>
      <c r="J1302">
        <v>624</v>
      </c>
      <c r="K1302" t="str">
        <f t="shared" si="462"/>
        <v>Very Low</v>
      </c>
      <c r="L1302" t="s">
        <v>6353</v>
      </c>
      <c r="M1302">
        <v>865</v>
      </c>
      <c r="N1302" t="str">
        <f t="shared" si="463"/>
        <v>Low</v>
      </c>
      <c r="O1302">
        <v>13395939</v>
      </c>
      <c r="P1302" t="str">
        <f t="shared" si="464"/>
        <v>Average</v>
      </c>
      <c r="Q1302" t="s">
        <v>1386</v>
      </c>
      <c r="R1302" t="str">
        <f t="shared" si="465"/>
        <v>Comedy</v>
      </c>
      <c r="S1302">
        <f t="shared" si="466"/>
        <v>3</v>
      </c>
      <c r="T1302" t="s">
        <v>5940</v>
      </c>
      <c r="U1302" t="s">
        <v>6747</v>
      </c>
      <c r="V1302">
        <v>43442</v>
      </c>
      <c r="W1302" t="str">
        <f t="shared" si="467"/>
        <v>Low</v>
      </c>
      <c r="X1302">
        <v>3639</v>
      </c>
      <c r="Y1302" t="str">
        <f t="shared" si="468"/>
        <v>Low</v>
      </c>
      <c r="Z1302" t="s">
        <v>2360</v>
      </c>
      <c r="AA1302">
        <v>4</v>
      </c>
      <c r="AB1302" t="str">
        <f t="shared" si="469"/>
        <v>Ensemble Poster</v>
      </c>
      <c r="AC1302" t="s">
        <v>6748</v>
      </c>
      <c r="AD1302" t="s">
        <v>6749</v>
      </c>
      <c r="AE1302">
        <v>146</v>
      </c>
      <c r="AF1302" t="str">
        <f t="shared" si="470"/>
        <v>Very Low</v>
      </c>
      <c r="AG1302" t="s">
        <v>9</v>
      </c>
      <c r="AH1302" t="s">
        <v>28</v>
      </c>
      <c r="AI1302" t="s">
        <v>556</v>
      </c>
      <c r="AJ1302" t="str">
        <f t="shared" si="471"/>
        <v>Adult</v>
      </c>
      <c r="AK1302">
        <v>60000000</v>
      </c>
      <c r="AL1302" t="str">
        <f t="shared" si="472"/>
        <v>Medium Budget</v>
      </c>
      <c r="AM1302">
        <v>2004</v>
      </c>
      <c r="AN1302">
        <f t="shared" si="473"/>
        <v>21</v>
      </c>
      <c r="AO1302" t="str">
        <f t="shared" si="474"/>
        <v>Old Classic</v>
      </c>
      <c r="AP1302">
        <v>826</v>
      </c>
      <c r="AQ1302" t="str">
        <f t="shared" si="475"/>
        <v>Very Low</v>
      </c>
      <c r="AR1302">
        <v>6.2</v>
      </c>
      <c r="AS1302" t="str">
        <f t="shared" si="476"/>
        <v>Average</v>
      </c>
      <c r="AT1302">
        <v>1.85</v>
      </c>
      <c r="AU1302" t="str">
        <f t="shared" si="477"/>
        <v>HDTV / Widescreen</v>
      </c>
      <c r="AV1302">
        <v>0</v>
      </c>
      <c r="AW1302" t="str">
        <f t="shared" si="478"/>
        <v>Very Low</v>
      </c>
    </row>
    <row r="1303" spans="1:49" x14ac:dyDescent="0.3">
      <c r="A1303" t="s">
        <v>0</v>
      </c>
      <c r="B1303" t="s">
        <v>6268</v>
      </c>
      <c r="C1303">
        <v>125</v>
      </c>
      <c r="D1303" t="str">
        <f t="shared" si="458"/>
        <v>Low</v>
      </c>
      <c r="E1303">
        <v>107</v>
      </c>
      <c r="F1303" t="str">
        <f t="shared" si="459"/>
        <v>1h 47m</v>
      </c>
      <c r="G1303" t="str">
        <f t="shared" si="460"/>
        <v>Standard Movie</v>
      </c>
      <c r="H1303">
        <v>42</v>
      </c>
      <c r="I1303" t="str">
        <f t="shared" si="461"/>
        <v>Very Low</v>
      </c>
      <c r="J1303">
        <v>171</v>
      </c>
      <c r="K1303" t="str">
        <f t="shared" si="462"/>
        <v>Very Low</v>
      </c>
      <c r="L1303" t="s">
        <v>1473</v>
      </c>
      <c r="M1303">
        <v>875</v>
      </c>
      <c r="N1303" t="str">
        <f t="shared" si="463"/>
        <v>Low</v>
      </c>
      <c r="O1303">
        <v>20113965</v>
      </c>
      <c r="P1303" t="str">
        <f t="shared" si="464"/>
        <v>Average</v>
      </c>
      <c r="Q1303" t="s">
        <v>6297</v>
      </c>
      <c r="R1303" t="str">
        <f t="shared" si="465"/>
        <v>Biography</v>
      </c>
      <c r="S1303">
        <f t="shared" si="466"/>
        <v>3</v>
      </c>
      <c r="T1303" t="s">
        <v>2468</v>
      </c>
      <c r="U1303" t="s">
        <v>6750</v>
      </c>
      <c r="V1303">
        <v>15231</v>
      </c>
      <c r="W1303" t="str">
        <f t="shared" si="467"/>
        <v>Low</v>
      </c>
      <c r="X1303">
        <v>1702</v>
      </c>
      <c r="Y1303" t="str">
        <f t="shared" si="468"/>
        <v>Low</v>
      </c>
      <c r="Z1303" t="s">
        <v>6751</v>
      </c>
      <c r="AA1303">
        <v>3</v>
      </c>
      <c r="AB1303" t="str">
        <f t="shared" si="469"/>
        <v>Duo/Trio Poster</v>
      </c>
      <c r="AC1303" t="s">
        <v>6752</v>
      </c>
      <c r="AD1303" t="s">
        <v>6753</v>
      </c>
      <c r="AE1303">
        <v>66</v>
      </c>
      <c r="AF1303" t="str">
        <f t="shared" si="470"/>
        <v>Very Low</v>
      </c>
      <c r="AG1303" t="s">
        <v>9</v>
      </c>
      <c r="AH1303" t="s">
        <v>10</v>
      </c>
      <c r="AI1303" t="s">
        <v>66</v>
      </c>
      <c r="AJ1303" t="str">
        <f t="shared" si="471"/>
        <v>Family</v>
      </c>
      <c r="AK1303">
        <v>40000000</v>
      </c>
      <c r="AL1303" t="str">
        <f t="shared" si="472"/>
        <v>Medium Budget</v>
      </c>
      <c r="AM1303">
        <v>2012</v>
      </c>
      <c r="AN1303">
        <f t="shared" si="473"/>
        <v>13</v>
      </c>
      <c r="AO1303" t="str">
        <f t="shared" si="474"/>
        <v>Modern Classic</v>
      </c>
      <c r="AP1303">
        <v>596</v>
      </c>
      <c r="AQ1303" t="str">
        <f t="shared" si="475"/>
        <v>Very Low</v>
      </c>
      <c r="AR1303">
        <v>6.5</v>
      </c>
      <c r="AS1303" t="str">
        <f t="shared" si="476"/>
        <v>Average</v>
      </c>
      <c r="AT1303">
        <v>2.35</v>
      </c>
      <c r="AU1303" t="str">
        <f t="shared" si="477"/>
        <v>Cinematic Widescreen</v>
      </c>
      <c r="AV1303">
        <v>0</v>
      </c>
      <c r="AW1303" t="str">
        <f t="shared" si="478"/>
        <v>Very Low</v>
      </c>
    </row>
    <row r="1304" spans="1:49" x14ac:dyDescent="0.3">
      <c r="A1304" t="s">
        <v>0</v>
      </c>
      <c r="B1304" t="s">
        <v>6754</v>
      </c>
      <c r="C1304">
        <v>54</v>
      </c>
      <c r="D1304" t="str">
        <f t="shared" si="458"/>
        <v>Low</v>
      </c>
      <c r="E1304">
        <v>106</v>
      </c>
      <c r="F1304" t="str">
        <f t="shared" si="459"/>
        <v>1h 46m</v>
      </c>
      <c r="G1304" t="str">
        <f t="shared" si="460"/>
        <v>Standard Movie</v>
      </c>
      <c r="H1304">
        <v>22</v>
      </c>
      <c r="I1304" t="str">
        <f t="shared" si="461"/>
        <v>Very Low</v>
      </c>
      <c r="J1304">
        <v>613</v>
      </c>
      <c r="K1304" t="str">
        <f t="shared" si="462"/>
        <v>Very Low</v>
      </c>
      <c r="L1304" t="s">
        <v>4177</v>
      </c>
      <c r="M1304">
        <v>2000</v>
      </c>
      <c r="N1304" t="str">
        <f t="shared" si="463"/>
        <v>Low</v>
      </c>
      <c r="O1304">
        <v>13376506</v>
      </c>
      <c r="P1304" t="str">
        <f t="shared" si="464"/>
        <v>Average</v>
      </c>
      <c r="Q1304" t="s">
        <v>3380</v>
      </c>
      <c r="R1304" t="str">
        <f t="shared" si="465"/>
        <v>Drama</v>
      </c>
      <c r="S1304">
        <f t="shared" si="466"/>
        <v>1</v>
      </c>
      <c r="T1304" t="s">
        <v>5873</v>
      </c>
      <c r="U1304" t="s">
        <v>6755</v>
      </c>
      <c r="V1304">
        <v>10413</v>
      </c>
      <c r="W1304" t="str">
        <f t="shared" si="467"/>
        <v>Low</v>
      </c>
      <c r="X1304">
        <v>4327</v>
      </c>
      <c r="Y1304" t="str">
        <f t="shared" si="468"/>
        <v>Low</v>
      </c>
      <c r="Z1304" t="s">
        <v>6756</v>
      </c>
      <c r="AA1304">
        <v>1</v>
      </c>
      <c r="AB1304" t="str">
        <f t="shared" si="469"/>
        <v>Solo Star Poster</v>
      </c>
      <c r="AC1304" t="s">
        <v>6757</v>
      </c>
      <c r="AD1304" t="s">
        <v>6758</v>
      </c>
      <c r="AE1304">
        <v>111</v>
      </c>
      <c r="AF1304" t="str">
        <f t="shared" si="470"/>
        <v>Very Low</v>
      </c>
      <c r="AG1304" t="s">
        <v>9</v>
      </c>
      <c r="AH1304" t="s">
        <v>10</v>
      </c>
      <c r="AI1304" t="s">
        <v>11</v>
      </c>
      <c r="AJ1304" t="str">
        <f t="shared" si="471"/>
        <v>Teen</v>
      </c>
      <c r="AK1304">
        <v>40000000</v>
      </c>
      <c r="AL1304" t="str">
        <f t="shared" si="472"/>
        <v>Medium Budget</v>
      </c>
      <c r="AM1304">
        <v>1999</v>
      </c>
      <c r="AN1304">
        <f t="shared" si="473"/>
        <v>26</v>
      </c>
      <c r="AO1304" t="str">
        <f t="shared" si="474"/>
        <v>Old Classic</v>
      </c>
      <c r="AP1304">
        <v>642</v>
      </c>
      <c r="AQ1304" t="str">
        <f t="shared" si="475"/>
        <v>Very Low</v>
      </c>
      <c r="AR1304">
        <v>6.3</v>
      </c>
      <c r="AS1304" t="str">
        <f t="shared" si="476"/>
        <v>Average</v>
      </c>
      <c r="AT1304">
        <v>1.85</v>
      </c>
      <c r="AU1304" t="str">
        <f t="shared" si="477"/>
        <v>HDTV / Widescreen</v>
      </c>
      <c r="AV1304">
        <v>579</v>
      </c>
      <c r="AW1304" t="str">
        <f t="shared" si="478"/>
        <v>Very Low</v>
      </c>
    </row>
    <row r="1305" spans="1:49" x14ac:dyDescent="0.3">
      <c r="A1305" t="s">
        <v>0</v>
      </c>
      <c r="B1305" t="s">
        <v>6759</v>
      </c>
      <c r="C1305">
        <v>104</v>
      </c>
      <c r="D1305" t="str">
        <f t="shared" si="458"/>
        <v>Low</v>
      </c>
      <c r="E1305">
        <v>101</v>
      </c>
      <c r="F1305" t="str">
        <f t="shared" si="459"/>
        <v>1h 41m</v>
      </c>
      <c r="G1305" t="str">
        <f t="shared" si="460"/>
        <v>Standard Movie</v>
      </c>
      <c r="H1305">
        <v>37</v>
      </c>
      <c r="I1305" t="str">
        <f t="shared" si="461"/>
        <v>Very Low</v>
      </c>
      <c r="J1305">
        <v>595</v>
      </c>
      <c r="K1305" t="str">
        <f t="shared" si="462"/>
        <v>Very Low</v>
      </c>
      <c r="L1305" t="s">
        <v>6760</v>
      </c>
      <c r="M1305">
        <v>2000</v>
      </c>
      <c r="N1305" t="str">
        <f t="shared" si="463"/>
        <v>Low</v>
      </c>
      <c r="O1305">
        <v>13208023</v>
      </c>
      <c r="P1305" t="str">
        <f t="shared" si="464"/>
        <v>Average</v>
      </c>
      <c r="Q1305" t="s">
        <v>6761</v>
      </c>
      <c r="R1305" t="str">
        <f t="shared" si="465"/>
        <v>Crime</v>
      </c>
      <c r="S1305">
        <f t="shared" si="466"/>
        <v>3</v>
      </c>
      <c r="T1305" t="s">
        <v>2239</v>
      </c>
      <c r="U1305" t="s">
        <v>6762</v>
      </c>
      <c r="V1305">
        <v>17309</v>
      </c>
      <c r="W1305" t="str">
        <f t="shared" si="467"/>
        <v>Low</v>
      </c>
      <c r="X1305">
        <v>4262</v>
      </c>
      <c r="Y1305" t="str">
        <f t="shared" si="468"/>
        <v>Low</v>
      </c>
      <c r="Z1305" t="s">
        <v>1794</v>
      </c>
      <c r="AA1305">
        <v>1</v>
      </c>
      <c r="AB1305" t="str">
        <f t="shared" si="469"/>
        <v>Solo Star Poster</v>
      </c>
      <c r="AC1305" t="s">
        <v>6763</v>
      </c>
      <c r="AD1305" t="s">
        <v>6764</v>
      </c>
      <c r="AE1305">
        <v>388</v>
      </c>
      <c r="AF1305" t="str">
        <f t="shared" si="470"/>
        <v>Very Low</v>
      </c>
      <c r="AG1305" t="s">
        <v>9</v>
      </c>
      <c r="AH1305" t="s">
        <v>28</v>
      </c>
      <c r="AI1305" t="s">
        <v>556</v>
      </c>
      <c r="AJ1305" t="str">
        <f t="shared" si="471"/>
        <v>Adult</v>
      </c>
      <c r="AK1305">
        <v>42000000</v>
      </c>
      <c r="AL1305" t="str">
        <f t="shared" si="472"/>
        <v>Medium Budget</v>
      </c>
      <c r="AM1305">
        <v>2002</v>
      </c>
      <c r="AN1305">
        <f t="shared" si="473"/>
        <v>23</v>
      </c>
      <c r="AO1305" t="str">
        <f t="shared" si="474"/>
        <v>Old Classic</v>
      </c>
      <c r="AP1305">
        <v>886</v>
      </c>
      <c r="AQ1305" t="str">
        <f t="shared" si="475"/>
        <v>Very Low</v>
      </c>
      <c r="AR1305">
        <v>3.3</v>
      </c>
      <c r="AS1305" t="str">
        <f t="shared" si="476"/>
        <v>Very Poor</v>
      </c>
      <c r="AT1305">
        <v>2.35</v>
      </c>
      <c r="AU1305" t="str">
        <f t="shared" si="477"/>
        <v>Cinematic Widescreen</v>
      </c>
      <c r="AV1305">
        <v>612</v>
      </c>
      <c r="AW1305" t="str">
        <f t="shared" si="478"/>
        <v>Very Low</v>
      </c>
    </row>
    <row r="1306" spans="1:49" x14ac:dyDescent="0.3">
      <c r="A1306" t="s">
        <v>0</v>
      </c>
      <c r="B1306" t="s">
        <v>1715</v>
      </c>
      <c r="C1306">
        <v>157</v>
      </c>
      <c r="D1306" t="str">
        <f t="shared" si="458"/>
        <v>Low</v>
      </c>
      <c r="E1306">
        <v>109</v>
      </c>
      <c r="F1306" t="str">
        <f t="shared" si="459"/>
        <v>1h 49m</v>
      </c>
      <c r="G1306" t="str">
        <f t="shared" si="460"/>
        <v>Standard Movie</v>
      </c>
      <c r="H1306">
        <v>80</v>
      </c>
      <c r="I1306" t="str">
        <f t="shared" si="461"/>
        <v>Very Low</v>
      </c>
      <c r="J1306">
        <v>835</v>
      </c>
      <c r="K1306" t="str">
        <f t="shared" si="462"/>
        <v>Very Low</v>
      </c>
      <c r="L1306" t="s">
        <v>464</v>
      </c>
      <c r="M1306">
        <v>14000</v>
      </c>
      <c r="N1306" t="str">
        <f t="shared" si="463"/>
        <v>Medium</v>
      </c>
      <c r="O1306">
        <v>13838130</v>
      </c>
      <c r="P1306" t="str">
        <f t="shared" si="464"/>
        <v>Average</v>
      </c>
      <c r="Q1306" t="s">
        <v>1901</v>
      </c>
      <c r="R1306" t="str">
        <f t="shared" si="465"/>
        <v>Action</v>
      </c>
      <c r="S1306">
        <f t="shared" si="466"/>
        <v>4</v>
      </c>
      <c r="T1306" t="s">
        <v>671</v>
      </c>
      <c r="U1306" t="s">
        <v>6765</v>
      </c>
      <c r="V1306">
        <v>35990</v>
      </c>
      <c r="W1306" t="str">
        <f t="shared" si="467"/>
        <v>Low</v>
      </c>
      <c r="X1306">
        <v>20503</v>
      </c>
      <c r="Y1306" t="str">
        <f t="shared" si="468"/>
        <v>Medium</v>
      </c>
      <c r="Z1306" t="s">
        <v>3922</v>
      </c>
      <c r="AA1306">
        <v>3</v>
      </c>
      <c r="AB1306" t="str">
        <f t="shared" si="469"/>
        <v>Duo/Trio Poster</v>
      </c>
      <c r="AC1306" t="s">
        <v>6766</v>
      </c>
      <c r="AD1306" t="s">
        <v>6767</v>
      </c>
      <c r="AE1306">
        <v>157</v>
      </c>
      <c r="AF1306" t="str">
        <f t="shared" si="470"/>
        <v>Very Low</v>
      </c>
      <c r="AG1306" t="s">
        <v>9</v>
      </c>
      <c r="AH1306" t="s">
        <v>10</v>
      </c>
      <c r="AI1306" t="s">
        <v>11</v>
      </c>
      <c r="AJ1306" t="str">
        <f t="shared" si="471"/>
        <v>Teen</v>
      </c>
      <c r="AK1306">
        <v>40000000</v>
      </c>
      <c r="AL1306" t="str">
        <f t="shared" si="472"/>
        <v>Medium Budget</v>
      </c>
      <c r="AM1306">
        <v>2009</v>
      </c>
      <c r="AN1306">
        <f t="shared" si="473"/>
        <v>16</v>
      </c>
      <c r="AO1306" t="str">
        <f t="shared" si="474"/>
        <v>Old Classic</v>
      </c>
      <c r="AP1306">
        <v>4000</v>
      </c>
      <c r="AQ1306" t="str">
        <f t="shared" si="475"/>
        <v>Low</v>
      </c>
      <c r="AR1306">
        <v>5.9</v>
      </c>
      <c r="AS1306" t="str">
        <f t="shared" si="476"/>
        <v>Below Average</v>
      </c>
      <c r="AT1306">
        <v>2.35</v>
      </c>
      <c r="AU1306" t="str">
        <f t="shared" si="477"/>
        <v>Cinematic Widescreen</v>
      </c>
      <c r="AV1306">
        <v>0</v>
      </c>
      <c r="AW1306" t="str">
        <f t="shared" si="478"/>
        <v>Very Low</v>
      </c>
    </row>
    <row r="1307" spans="1:49" x14ac:dyDescent="0.3">
      <c r="A1307" t="s">
        <v>0</v>
      </c>
      <c r="B1307" t="s">
        <v>6017</v>
      </c>
      <c r="C1307">
        <v>159</v>
      </c>
      <c r="D1307" t="str">
        <f t="shared" si="458"/>
        <v>Low</v>
      </c>
      <c r="E1307">
        <v>110</v>
      </c>
      <c r="F1307" t="str">
        <f t="shared" si="459"/>
        <v>1h 50m</v>
      </c>
      <c r="G1307" t="str">
        <f t="shared" si="460"/>
        <v>Standard Movie</v>
      </c>
      <c r="H1307">
        <v>118</v>
      </c>
      <c r="I1307" t="str">
        <f t="shared" si="461"/>
        <v>Very Low</v>
      </c>
      <c r="J1307">
        <v>287</v>
      </c>
      <c r="K1307" t="str">
        <f t="shared" si="462"/>
        <v>Very Low</v>
      </c>
      <c r="L1307" t="s">
        <v>4503</v>
      </c>
      <c r="M1307">
        <v>11000</v>
      </c>
      <c r="N1307" t="str">
        <f t="shared" si="463"/>
        <v>Medium</v>
      </c>
      <c r="O1307">
        <v>5773519</v>
      </c>
      <c r="P1307" t="str">
        <f t="shared" si="464"/>
        <v>Flop</v>
      </c>
      <c r="Q1307" t="s">
        <v>3142</v>
      </c>
      <c r="R1307" t="str">
        <f t="shared" si="465"/>
        <v>Drama</v>
      </c>
      <c r="S1307">
        <f t="shared" si="466"/>
        <v>4</v>
      </c>
      <c r="T1307" t="s">
        <v>75</v>
      </c>
      <c r="U1307" t="s">
        <v>6018</v>
      </c>
      <c r="V1307">
        <v>28618</v>
      </c>
      <c r="W1307" t="str">
        <f t="shared" si="467"/>
        <v>Low</v>
      </c>
      <c r="X1307">
        <v>12876</v>
      </c>
      <c r="Y1307" t="str">
        <f t="shared" si="468"/>
        <v>Medium</v>
      </c>
      <c r="Z1307" t="s">
        <v>6019</v>
      </c>
      <c r="AA1307">
        <v>2</v>
      </c>
      <c r="AB1307" t="str">
        <f t="shared" si="469"/>
        <v>Duo/Trio Poster</v>
      </c>
      <c r="AC1307" t="s">
        <v>6020</v>
      </c>
      <c r="AD1307" t="s">
        <v>6021</v>
      </c>
      <c r="AE1307">
        <v>91</v>
      </c>
      <c r="AF1307" t="str">
        <f t="shared" si="470"/>
        <v>Very Low</v>
      </c>
      <c r="AG1307" t="s">
        <v>9</v>
      </c>
      <c r="AH1307" t="s">
        <v>10</v>
      </c>
      <c r="AI1307" t="s">
        <v>11</v>
      </c>
      <c r="AJ1307" t="str">
        <f t="shared" si="471"/>
        <v>Teen</v>
      </c>
      <c r="AK1307">
        <v>40000000</v>
      </c>
      <c r="AL1307" t="str">
        <f t="shared" si="472"/>
        <v>Medium Budget</v>
      </c>
      <c r="AM1307">
        <v>2015</v>
      </c>
      <c r="AN1307">
        <f t="shared" si="473"/>
        <v>10</v>
      </c>
      <c r="AO1307" t="str">
        <f t="shared" si="474"/>
        <v>Modern Classic</v>
      </c>
      <c r="AP1307">
        <v>1000</v>
      </c>
      <c r="AQ1307" t="str">
        <f t="shared" si="475"/>
        <v>Very Low</v>
      </c>
      <c r="AR1307">
        <v>6</v>
      </c>
      <c r="AS1307" t="str">
        <f t="shared" si="476"/>
        <v>Average</v>
      </c>
      <c r="AT1307">
        <v>2.35</v>
      </c>
      <c r="AU1307" t="str">
        <f t="shared" si="477"/>
        <v>Cinematic Widescreen</v>
      </c>
      <c r="AV1307">
        <v>11000</v>
      </c>
      <c r="AW1307" t="str">
        <f t="shared" si="478"/>
        <v>Medium</v>
      </c>
    </row>
    <row r="1308" spans="1:49" x14ac:dyDescent="0.3">
      <c r="A1308" t="s">
        <v>0</v>
      </c>
      <c r="B1308" t="s">
        <v>5440</v>
      </c>
      <c r="C1308">
        <v>78</v>
      </c>
      <c r="D1308" t="str">
        <f t="shared" si="458"/>
        <v>Low</v>
      </c>
      <c r="E1308">
        <v>89</v>
      </c>
      <c r="F1308" t="str">
        <f t="shared" si="459"/>
        <v>1h 29m</v>
      </c>
      <c r="G1308" t="str">
        <f t="shared" si="460"/>
        <v>Featurette</v>
      </c>
      <c r="H1308">
        <v>0</v>
      </c>
      <c r="I1308" t="str">
        <f t="shared" si="461"/>
        <v>Very Low</v>
      </c>
      <c r="J1308">
        <v>500</v>
      </c>
      <c r="K1308" t="str">
        <f t="shared" si="462"/>
        <v>Very Low</v>
      </c>
      <c r="L1308" t="s">
        <v>2064</v>
      </c>
      <c r="M1308">
        <v>1000</v>
      </c>
      <c r="N1308" t="str">
        <f t="shared" si="463"/>
        <v>Low</v>
      </c>
      <c r="O1308">
        <v>9652000</v>
      </c>
      <c r="P1308" t="str">
        <f t="shared" si="464"/>
        <v>Flop</v>
      </c>
      <c r="Q1308" t="s">
        <v>1642</v>
      </c>
      <c r="R1308" t="str">
        <f t="shared" si="465"/>
        <v>Comedy</v>
      </c>
      <c r="S1308">
        <f t="shared" si="466"/>
        <v>1</v>
      </c>
      <c r="T1308" t="s">
        <v>1348</v>
      </c>
      <c r="U1308" t="s">
        <v>6768</v>
      </c>
      <c r="V1308">
        <v>46205</v>
      </c>
      <c r="W1308" t="str">
        <f t="shared" si="467"/>
        <v>Low</v>
      </c>
      <c r="X1308">
        <v>3096</v>
      </c>
      <c r="Y1308" t="str">
        <f t="shared" si="468"/>
        <v>Low</v>
      </c>
      <c r="Z1308" t="s">
        <v>2101</v>
      </c>
      <c r="AA1308">
        <v>0</v>
      </c>
      <c r="AB1308" t="str">
        <f t="shared" si="469"/>
        <v>Symbolic Poster</v>
      </c>
      <c r="AC1308" t="s">
        <v>6769</v>
      </c>
      <c r="AD1308" t="s">
        <v>6770</v>
      </c>
      <c r="AE1308">
        <v>147</v>
      </c>
      <c r="AF1308" t="str">
        <f t="shared" si="470"/>
        <v>Very Low</v>
      </c>
      <c r="AG1308" t="s">
        <v>9</v>
      </c>
      <c r="AH1308" t="s">
        <v>10</v>
      </c>
      <c r="AI1308" t="s">
        <v>11</v>
      </c>
      <c r="AJ1308" t="str">
        <f t="shared" si="471"/>
        <v>Teen</v>
      </c>
      <c r="AK1308">
        <v>40000000</v>
      </c>
      <c r="AL1308" t="str">
        <f t="shared" si="472"/>
        <v>Medium Budget</v>
      </c>
      <c r="AM1308">
        <v>2003</v>
      </c>
      <c r="AN1308">
        <f t="shared" si="473"/>
        <v>22</v>
      </c>
      <c r="AO1308" t="str">
        <f t="shared" si="474"/>
        <v>Old Classic</v>
      </c>
      <c r="AP1308">
        <v>627</v>
      </c>
      <c r="AQ1308" t="str">
        <f t="shared" si="475"/>
        <v>Very Low</v>
      </c>
      <c r="AR1308">
        <v>5.8</v>
      </c>
      <c r="AS1308" t="str">
        <f t="shared" si="476"/>
        <v>Below Average</v>
      </c>
      <c r="AT1308">
        <v>1.85</v>
      </c>
      <c r="AU1308" t="str">
        <f t="shared" si="477"/>
        <v>HDTV / Widescreen</v>
      </c>
      <c r="AV1308">
        <v>0</v>
      </c>
      <c r="AW1308" t="str">
        <f t="shared" si="478"/>
        <v>Very Low</v>
      </c>
    </row>
    <row r="1309" spans="1:49" x14ac:dyDescent="0.3">
      <c r="A1309" t="s">
        <v>0</v>
      </c>
      <c r="B1309" t="s">
        <v>6771</v>
      </c>
      <c r="C1309">
        <v>88</v>
      </c>
      <c r="D1309" t="str">
        <f t="shared" si="458"/>
        <v>Low</v>
      </c>
      <c r="E1309">
        <v>100</v>
      </c>
      <c r="F1309" t="str">
        <f t="shared" si="459"/>
        <v>1h 40m</v>
      </c>
      <c r="G1309" t="str">
        <f t="shared" si="460"/>
        <v>Standard Movie</v>
      </c>
      <c r="H1309">
        <v>92</v>
      </c>
      <c r="I1309" t="str">
        <f t="shared" si="461"/>
        <v>Very Low</v>
      </c>
      <c r="J1309">
        <v>706</v>
      </c>
      <c r="K1309" t="str">
        <f t="shared" si="462"/>
        <v>Very Low</v>
      </c>
      <c r="L1309" t="s">
        <v>245</v>
      </c>
      <c r="M1309">
        <v>1000</v>
      </c>
      <c r="N1309" t="str">
        <f t="shared" si="463"/>
        <v>Low</v>
      </c>
      <c r="O1309">
        <v>12081447</v>
      </c>
      <c r="P1309" t="str">
        <f t="shared" si="464"/>
        <v>Average</v>
      </c>
      <c r="Q1309" t="s">
        <v>5481</v>
      </c>
      <c r="R1309" t="str">
        <f t="shared" si="465"/>
        <v>Comedy</v>
      </c>
      <c r="S1309">
        <f t="shared" si="466"/>
        <v>3</v>
      </c>
      <c r="T1309" t="s">
        <v>775</v>
      </c>
      <c r="U1309" t="s">
        <v>6772</v>
      </c>
      <c r="V1309">
        <v>7794</v>
      </c>
      <c r="W1309" t="str">
        <f t="shared" si="467"/>
        <v>Very Low</v>
      </c>
      <c r="X1309">
        <v>4103</v>
      </c>
      <c r="Y1309" t="str">
        <f t="shared" si="468"/>
        <v>Low</v>
      </c>
      <c r="Z1309" t="s">
        <v>5236</v>
      </c>
      <c r="AA1309">
        <v>2</v>
      </c>
      <c r="AB1309" t="str">
        <f t="shared" si="469"/>
        <v>Duo/Trio Poster</v>
      </c>
      <c r="AC1309" t="s">
        <v>6773</v>
      </c>
      <c r="AD1309" t="s">
        <v>6774</v>
      </c>
      <c r="AE1309">
        <v>25</v>
      </c>
      <c r="AF1309" t="str">
        <f t="shared" si="470"/>
        <v>Very Low</v>
      </c>
      <c r="AG1309" t="s">
        <v>9</v>
      </c>
      <c r="AH1309" t="s">
        <v>10</v>
      </c>
      <c r="AI1309" t="s">
        <v>556</v>
      </c>
      <c r="AJ1309" t="str">
        <f t="shared" si="471"/>
        <v>Adult</v>
      </c>
      <c r="AK1309">
        <f>AK1308</f>
        <v>40000000</v>
      </c>
      <c r="AL1309" t="str">
        <f t="shared" si="472"/>
        <v>Medium Budget</v>
      </c>
      <c r="AM1309">
        <v>2008</v>
      </c>
      <c r="AN1309">
        <f t="shared" si="473"/>
        <v>17</v>
      </c>
      <c r="AO1309" t="str">
        <f t="shared" si="474"/>
        <v>Old Classic</v>
      </c>
      <c r="AP1309">
        <v>760</v>
      </c>
      <c r="AQ1309" t="str">
        <f t="shared" si="475"/>
        <v>Very Low</v>
      </c>
      <c r="AR1309">
        <v>6.5</v>
      </c>
      <c r="AS1309" t="str">
        <f t="shared" si="476"/>
        <v>Average</v>
      </c>
      <c r="AT1309">
        <v>2.35</v>
      </c>
      <c r="AU1309" t="str">
        <f t="shared" si="477"/>
        <v>Cinematic Widescreen</v>
      </c>
      <c r="AV1309">
        <v>866</v>
      </c>
      <c r="AW1309" t="str">
        <f t="shared" si="478"/>
        <v>Very Low</v>
      </c>
    </row>
    <row r="1310" spans="1:49" x14ac:dyDescent="0.3">
      <c r="A1310" t="s">
        <v>0</v>
      </c>
      <c r="B1310" t="s">
        <v>6775</v>
      </c>
      <c r="C1310">
        <v>32</v>
      </c>
      <c r="D1310" t="str">
        <f t="shared" si="458"/>
        <v>Very Low</v>
      </c>
      <c r="E1310">
        <v>119</v>
      </c>
      <c r="F1310" t="str">
        <f t="shared" si="459"/>
        <v>1h 59m</v>
      </c>
      <c r="G1310" t="str">
        <f t="shared" si="460"/>
        <v>Standard Movie</v>
      </c>
      <c r="H1310">
        <v>5</v>
      </c>
      <c r="I1310" t="str">
        <f t="shared" si="461"/>
        <v>Very Low</v>
      </c>
      <c r="J1310">
        <v>249</v>
      </c>
      <c r="K1310" t="str">
        <f t="shared" si="462"/>
        <v>Very Low</v>
      </c>
      <c r="L1310" t="s">
        <v>6776</v>
      </c>
      <c r="M1310">
        <v>521</v>
      </c>
      <c r="N1310" t="str">
        <f t="shared" si="463"/>
        <v>Low</v>
      </c>
      <c r="O1310">
        <v>7000000</v>
      </c>
      <c r="P1310" t="str">
        <f t="shared" si="464"/>
        <v>Flop</v>
      </c>
      <c r="Q1310" t="s">
        <v>683</v>
      </c>
      <c r="R1310" t="str">
        <f t="shared" si="465"/>
        <v>Action</v>
      </c>
      <c r="S1310">
        <f t="shared" si="466"/>
        <v>4</v>
      </c>
      <c r="T1310" t="s">
        <v>5350</v>
      </c>
      <c r="U1310" t="s">
        <v>6777</v>
      </c>
      <c r="V1310">
        <v>2933</v>
      </c>
      <c r="W1310" t="str">
        <f t="shared" si="467"/>
        <v>Very Low</v>
      </c>
      <c r="X1310">
        <v>1883</v>
      </c>
      <c r="Y1310" t="str">
        <f t="shared" si="468"/>
        <v>Low</v>
      </c>
      <c r="Z1310" t="s">
        <v>6610</v>
      </c>
      <c r="AA1310">
        <v>0</v>
      </c>
      <c r="AB1310" t="str">
        <f t="shared" si="469"/>
        <v>Symbolic Poster</v>
      </c>
      <c r="AC1310" t="s">
        <v>6778</v>
      </c>
      <c r="AD1310" t="s">
        <v>6779</v>
      </c>
      <c r="AE1310">
        <v>70</v>
      </c>
      <c r="AF1310" t="str">
        <f t="shared" si="470"/>
        <v>Very Low</v>
      </c>
      <c r="AG1310" t="s">
        <v>9</v>
      </c>
      <c r="AH1310" t="s">
        <v>28</v>
      </c>
      <c r="AI1310" t="s">
        <v>66</v>
      </c>
      <c r="AJ1310" t="str">
        <f t="shared" si="471"/>
        <v>Family</v>
      </c>
      <c r="AK1310">
        <v>36000000</v>
      </c>
      <c r="AL1310" t="str">
        <f t="shared" si="472"/>
        <v>Medium Budget</v>
      </c>
      <c r="AM1310">
        <v>1980</v>
      </c>
      <c r="AN1310">
        <f t="shared" si="473"/>
        <v>45</v>
      </c>
      <c r="AO1310" t="str">
        <f t="shared" si="474"/>
        <v>Old Classic</v>
      </c>
      <c r="AP1310">
        <v>372</v>
      </c>
      <c r="AQ1310" t="str">
        <f t="shared" si="475"/>
        <v>Very Low</v>
      </c>
      <c r="AR1310">
        <v>4.7</v>
      </c>
      <c r="AS1310" t="str">
        <f t="shared" si="476"/>
        <v>Poor</v>
      </c>
      <c r="AT1310">
        <v>2.35</v>
      </c>
      <c r="AU1310" t="str">
        <f t="shared" si="477"/>
        <v>Cinematic Widescreen</v>
      </c>
      <c r="AV1310">
        <v>328</v>
      </c>
      <c r="AW1310" t="str">
        <f t="shared" si="478"/>
        <v>Very Low</v>
      </c>
    </row>
    <row r="1311" spans="1:49" x14ac:dyDescent="0.3">
      <c r="A1311" t="s">
        <v>0</v>
      </c>
      <c r="B1311" t="s">
        <v>6780</v>
      </c>
      <c r="C1311">
        <v>75</v>
      </c>
      <c r="D1311" t="str">
        <f t="shared" si="458"/>
        <v>Low</v>
      </c>
      <c r="E1311">
        <v>83</v>
      </c>
      <c r="F1311" t="str">
        <f t="shared" si="459"/>
        <v>1h 23m</v>
      </c>
      <c r="G1311" t="str">
        <f t="shared" si="460"/>
        <v>Featurette</v>
      </c>
      <c r="H1311">
        <v>7</v>
      </c>
      <c r="I1311" t="str">
        <f t="shared" si="461"/>
        <v>Very Low</v>
      </c>
      <c r="J1311">
        <v>485</v>
      </c>
      <c r="K1311" t="str">
        <f t="shared" si="462"/>
        <v>Very Low</v>
      </c>
      <c r="L1311" t="s">
        <v>3682</v>
      </c>
      <c r="M1311">
        <v>2000</v>
      </c>
      <c r="N1311" t="str">
        <f t="shared" si="463"/>
        <v>Low</v>
      </c>
      <c r="O1311">
        <v>10431220</v>
      </c>
      <c r="P1311" t="str">
        <f t="shared" si="464"/>
        <v>Average</v>
      </c>
      <c r="Q1311" t="s">
        <v>618</v>
      </c>
      <c r="R1311" t="str">
        <f t="shared" si="465"/>
        <v>Action</v>
      </c>
      <c r="S1311">
        <f t="shared" si="466"/>
        <v>2</v>
      </c>
      <c r="T1311" t="s">
        <v>6404</v>
      </c>
      <c r="U1311" t="s">
        <v>6781</v>
      </c>
      <c r="V1311">
        <v>24216</v>
      </c>
      <c r="W1311" t="str">
        <f t="shared" si="467"/>
        <v>Low</v>
      </c>
      <c r="X1311">
        <v>4024</v>
      </c>
      <c r="Y1311" t="str">
        <f t="shared" si="468"/>
        <v>Low</v>
      </c>
      <c r="Z1311" t="s">
        <v>4192</v>
      </c>
      <c r="AA1311">
        <v>0</v>
      </c>
      <c r="AB1311" t="str">
        <f t="shared" si="469"/>
        <v>Symbolic Poster</v>
      </c>
      <c r="AC1311" t="s">
        <v>6782</v>
      </c>
      <c r="AD1311" t="s">
        <v>6783</v>
      </c>
      <c r="AE1311">
        <v>162</v>
      </c>
      <c r="AF1311" t="str">
        <f t="shared" si="470"/>
        <v>Very Low</v>
      </c>
      <c r="AG1311" t="s">
        <v>9</v>
      </c>
      <c r="AH1311" t="s">
        <v>10</v>
      </c>
      <c r="AI1311" t="s">
        <v>556</v>
      </c>
      <c r="AJ1311" t="str">
        <f t="shared" si="471"/>
        <v>Adult</v>
      </c>
      <c r="AK1311">
        <v>24000000</v>
      </c>
      <c r="AL1311" t="str">
        <f t="shared" si="472"/>
        <v>Low Budget</v>
      </c>
      <c r="AM1311">
        <v>1999</v>
      </c>
      <c r="AN1311">
        <f t="shared" si="473"/>
        <v>26</v>
      </c>
      <c r="AO1311" t="str">
        <f t="shared" si="474"/>
        <v>Old Classic</v>
      </c>
      <c r="AP1311">
        <v>577</v>
      </c>
      <c r="AQ1311" t="str">
        <f t="shared" si="475"/>
        <v>Very Low</v>
      </c>
      <c r="AR1311">
        <v>4.0999999999999996</v>
      </c>
      <c r="AS1311" t="str">
        <f t="shared" si="476"/>
        <v>Poor</v>
      </c>
      <c r="AT1311">
        <v>1.85</v>
      </c>
      <c r="AU1311" t="str">
        <f t="shared" si="477"/>
        <v>HDTV / Widescreen</v>
      </c>
      <c r="AV1311">
        <v>401</v>
      </c>
      <c r="AW1311" t="str">
        <f t="shared" si="478"/>
        <v>Very Low</v>
      </c>
    </row>
    <row r="1312" spans="1:49" x14ac:dyDescent="0.3">
      <c r="A1312" t="s">
        <v>0</v>
      </c>
      <c r="B1312" t="s">
        <v>6784</v>
      </c>
      <c r="C1312">
        <v>219</v>
      </c>
      <c r="D1312" t="str">
        <f t="shared" si="458"/>
        <v>Medium</v>
      </c>
      <c r="E1312">
        <v>108</v>
      </c>
      <c r="F1312" t="str">
        <f t="shared" si="459"/>
        <v>1h 48m</v>
      </c>
      <c r="G1312" t="str">
        <f t="shared" si="460"/>
        <v>Standard Movie</v>
      </c>
      <c r="H1312">
        <v>22</v>
      </c>
      <c r="I1312" t="str">
        <f t="shared" si="461"/>
        <v>Very Low</v>
      </c>
      <c r="J1312">
        <v>61</v>
      </c>
      <c r="K1312" t="str">
        <f t="shared" si="462"/>
        <v>Very Low</v>
      </c>
      <c r="L1312" t="s">
        <v>507</v>
      </c>
      <c r="M1312">
        <v>12000</v>
      </c>
      <c r="N1312" t="str">
        <f t="shared" si="463"/>
        <v>Medium</v>
      </c>
      <c r="O1312">
        <v>10326062</v>
      </c>
      <c r="P1312" t="str">
        <f t="shared" si="464"/>
        <v>Average</v>
      </c>
      <c r="Q1312" t="s">
        <v>6785</v>
      </c>
      <c r="R1312" t="str">
        <f t="shared" si="465"/>
        <v>Action</v>
      </c>
      <c r="S1312">
        <f t="shared" si="466"/>
        <v>5</v>
      </c>
      <c r="T1312" t="s">
        <v>4808</v>
      </c>
      <c r="U1312" t="s">
        <v>6786</v>
      </c>
      <c r="V1312">
        <v>121432</v>
      </c>
      <c r="W1312" t="str">
        <f t="shared" si="467"/>
        <v>Medium</v>
      </c>
      <c r="X1312">
        <v>14127</v>
      </c>
      <c r="Y1312" t="str">
        <f t="shared" si="468"/>
        <v>Medium</v>
      </c>
      <c r="Z1312" t="s">
        <v>6787</v>
      </c>
      <c r="AA1312">
        <v>0</v>
      </c>
      <c r="AB1312" t="str">
        <f t="shared" si="469"/>
        <v>Symbolic Poster</v>
      </c>
      <c r="AC1312" t="s">
        <v>6788</v>
      </c>
      <c r="AD1312" t="s">
        <v>6789</v>
      </c>
      <c r="AE1312">
        <v>310</v>
      </c>
      <c r="AF1312" t="str">
        <f t="shared" si="470"/>
        <v>Very Low</v>
      </c>
      <c r="AG1312" t="s">
        <v>9</v>
      </c>
      <c r="AH1312" t="s">
        <v>738</v>
      </c>
      <c r="AI1312" t="s">
        <v>556</v>
      </c>
      <c r="AJ1312" t="str">
        <f t="shared" si="471"/>
        <v>Adult</v>
      </c>
      <c r="AK1312">
        <v>33000000</v>
      </c>
      <c r="AL1312" t="str">
        <f t="shared" si="472"/>
        <v>Medium Budget</v>
      </c>
      <c r="AM1312">
        <v>2009</v>
      </c>
      <c r="AN1312">
        <f t="shared" si="473"/>
        <v>16</v>
      </c>
      <c r="AO1312" t="str">
        <f t="shared" si="474"/>
        <v>Old Classic</v>
      </c>
      <c r="AP1312">
        <v>2000</v>
      </c>
      <c r="AQ1312" t="str">
        <f t="shared" si="475"/>
        <v>Low</v>
      </c>
      <c r="AR1312">
        <v>6.8</v>
      </c>
      <c r="AS1312" t="str">
        <f t="shared" si="476"/>
        <v>Average</v>
      </c>
      <c r="AT1312">
        <v>2.35</v>
      </c>
      <c r="AU1312" t="str">
        <f t="shared" si="477"/>
        <v>Cinematic Widescreen</v>
      </c>
      <c r="AV1312">
        <v>10000</v>
      </c>
      <c r="AW1312" t="str">
        <f t="shared" si="478"/>
        <v>Low</v>
      </c>
    </row>
    <row r="1313" spans="1:49" x14ac:dyDescent="0.3">
      <c r="A1313" t="s">
        <v>0</v>
      </c>
      <c r="B1313" t="s">
        <v>5135</v>
      </c>
      <c r="C1313">
        <v>83</v>
      </c>
      <c r="D1313" t="str">
        <f t="shared" si="458"/>
        <v>Low</v>
      </c>
      <c r="E1313">
        <v>102</v>
      </c>
      <c r="F1313" t="str">
        <f t="shared" si="459"/>
        <v>1h 42m</v>
      </c>
      <c r="G1313" t="str">
        <f t="shared" si="460"/>
        <v>Standard Movie</v>
      </c>
      <c r="H1313">
        <v>39</v>
      </c>
      <c r="I1313" t="str">
        <f t="shared" si="461"/>
        <v>Very Low</v>
      </c>
      <c r="J1313">
        <v>259</v>
      </c>
      <c r="K1313" t="str">
        <f t="shared" si="462"/>
        <v>Very Low</v>
      </c>
      <c r="L1313" t="s">
        <v>1511</v>
      </c>
      <c r="M1313">
        <v>1000</v>
      </c>
      <c r="N1313" t="str">
        <f t="shared" si="463"/>
        <v>Low</v>
      </c>
      <c r="O1313">
        <v>6114237</v>
      </c>
      <c r="P1313" t="str">
        <f t="shared" si="464"/>
        <v>Flop</v>
      </c>
      <c r="Q1313" t="s">
        <v>2173</v>
      </c>
      <c r="R1313" t="str">
        <f t="shared" si="465"/>
        <v>Drama</v>
      </c>
      <c r="S1313">
        <f t="shared" si="466"/>
        <v>4</v>
      </c>
      <c r="T1313" t="s">
        <v>4149</v>
      </c>
      <c r="U1313" t="s">
        <v>6790</v>
      </c>
      <c r="V1313">
        <v>19986</v>
      </c>
      <c r="W1313" t="str">
        <f t="shared" si="467"/>
        <v>Low</v>
      </c>
      <c r="X1313">
        <v>2664</v>
      </c>
      <c r="Y1313" t="str">
        <f t="shared" si="468"/>
        <v>Low</v>
      </c>
      <c r="Z1313" t="s">
        <v>6791</v>
      </c>
      <c r="AA1313">
        <v>4</v>
      </c>
      <c r="AB1313" t="str">
        <f t="shared" si="469"/>
        <v>Ensemble Poster</v>
      </c>
      <c r="AC1313" t="s">
        <v>6792</v>
      </c>
      <c r="AD1313" t="s">
        <v>6793</v>
      </c>
      <c r="AE1313">
        <v>207</v>
      </c>
      <c r="AF1313" t="str">
        <f t="shared" si="470"/>
        <v>Very Low</v>
      </c>
      <c r="AG1313" t="s">
        <v>9</v>
      </c>
      <c r="AH1313" t="s">
        <v>10</v>
      </c>
      <c r="AI1313" t="s">
        <v>556</v>
      </c>
      <c r="AJ1313" t="str">
        <f t="shared" si="471"/>
        <v>Adult</v>
      </c>
      <c r="AK1313">
        <v>40000000</v>
      </c>
      <c r="AL1313" t="str">
        <f t="shared" si="472"/>
        <v>Medium Budget</v>
      </c>
      <c r="AM1313">
        <v>2001</v>
      </c>
      <c r="AN1313">
        <f t="shared" si="473"/>
        <v>24</v>
      </c>
      <c r="AO1313" t="str">
        <f t="shared" si="474"/>
        <v>Old Classic</v>
      </c>
      <c r="AP1313">
        <v>1000</v>
      </c>
      <c r="AQ1313" t="str">
        <f t="shared" si="475"/>
        <v>Very Low</v>
      </c>
      <c r="AR1313">
        <v>6.2</v>
      </c>
      <c r="AS1313" t="str">
        <f t="shared" si="476"/>
        <v>Average</v>
      </c>
      <c r="AT1313">
        <v>1.85</v>
      </c>
      <c r="AU1313" t="str">
        <f t="shared" si="477"/>
        <v>HDTV / Widescreen</v>
      </c>
      <c r="AV1313">
        <v>892</v>
      </c>
      <c r="AW1313" t="str">
        <f t="shared" si="478"/>
        <v>Very Low</v>
      </c>
    </row>
    <row r="1314" spans="1:49" x14ac:dyDescent="0.3">
      <c r="A1314" t="s">
        <v>0</v>
      </c>
      <c r="B1314" t="s">
        <v>6608</v>
      </c>
      <c r="C1314">
        <v>53</v>
      </c>
      <c r="D1314" t="str">
        <f t="shared" si="458"/>
        <v>Low</v>
      </c>
      <c r="E1314">
        <v>93</v>
      </c>
      <c r="F1314" t="str">
        <f t="shared" si="459"/>
        <v>1h 33m</v>
      </c>
      <c r="G1314" t="str">
        <f t="shared" si="460"/>
        <v>Standard Movie</v>
      </c>
      <c r="H1314">
        <v>18</v>
      </c>
      <c r="I1314" t="str">
        <f t="shared" si="461"/>
        <v>Very Low</v>
      </c>
      <c r="J1314">
        <v>443</v>
      </c>
      <c r="K1314" t="str">
        <f t="shared" si="462"/>
        <v>Very Low</v>
      </c>
      <c r="L1314" t="s">
        <v>6794</v>
      </c>
      <c r="M1314">
        <v>3000</v>
      </c>
      <c r="N1314" t="str">
        <f t="shared" si="463"/>
        <v>Low</v>
      </c>
      <c r="O1314">
        <v>4835968</v>
      </c>
      <c r="P1314" t="str">
        <f t="shared" si="464"/>
        <v>Flop</v>
      </c>
      <c r="Q1314" t="s">
        <v>22</v>
      </c>
      <c r="R1314" t="str">
        <f t="shared" si="465"/>
        <v>Action</v>
      </c>
      <c r="S1314">
        <f t="shared" si="466"/>
        <v>3</v>
      </c>
      <c r="T1314" t="s">
        <v>1787</v>
      </c>
      <c r="U1314" t="s">
        <v>6795</v>
      </c>
      <c r="V1314">
        <v>4821</v>
      </c>
      <c r="W1314" t="str">
        <f t="shared" si="467"/>
        <v>Very Low</v>
      </c>
      <c r="X1314">
        <v>4123</v>
      </c>
      <c r="Y1314" t="str">
        <f t="shared" si="468"/>
        <v>Low</v>
      </c>
      <c r="Z1314" t="s">
        <v>5112</v>
      </c>
      <c r="AA1314">
        <v>0</v>
      </c>
      <c r="AB1314" t="str">
        <f t="shared" si="469"/>
        <v>Symbolic Poster</v>
      </c>
      <c r="AC1314" t="s">
        <v>6796</v>
      </c>
      <c r="AD1314" t="s">
        <v>6797</v>
      </c>
      <c r="AE1314">
        <v>82</v>
      </c>
      <c r="AF1314" t="str">
        <f t="shared" si="470"/>
        <v>Very Low</v>
      </c>
      <c r="AG1314" t="s">
        <v>9</v>
      </c>
      <c r="AH1314" t="s">
        <v>28</v>
      </c>
      <c r="AI1314" t="s">
        <v>11</v>
      </c>
      <c r="AJ1314" t="str">
        <f t="shared" si="471"/>
        <v>Teen</v>
      </c>
      <c r="AK1314">
        <v>40000000</v>
      </c>
      <c r="AL1314" t="str">
        <f t="shared" si="472"/>
        <v>Medium Budget</v>
      </c>
      <c r="AM1314">
        <v>2002</v>
      </c>
      <c r="AN1314">
        <f t="shared" si="473"/>
        <v>23</v>
      </c>
      <c r="AO1314" t="str">
        <f t="shared" si="474"/>
        <v>Old Classic</v>
      </c>
      <c r="AP1314">
        <v>545</v>
      </c>
      <c r="AQ1314" t="str">
        <f t="shared" si="475"/>
        <v>Very Low</v>
      </c>
      <c r="AR1314">
        <v>4.5</v>
      </c>
      <c r="AS1314" t="str">
        <f t="shared" si="476"/>
        <v>Poor</v>
      </c>
      <c r="AT1314">
        <v>2.35</v>
      </c>
      <c r="AU1314" t="str">
        <f t="shared" si="477"/>
        <v>Cinematic Widescreen</v>
      </c>
      <c r="AV1314">
        <v>158</v>
      </c>
      <c r="AW1314" t="str">
        <f t="shared" si="478"/>
        <v>Very Low</v>
      </c>
    </row>
    <row r="1315" spans="1:49" x14ac:dyDescent="0.3">
      <c r="A1315" t="s">
        <v>0</v>
      </c>
      <c r="B1315" t="s">
        <v>6798</v>
      </c>
      <c r="C1315">
        <v>61</v>
      </c>
      <c r="D1315" t="str">
        <f t="shared" si="458"/>
        <v>Low</v>
      </c>
      <c r="E1315">
        <v>84</v>
      </c>
      <c r="F1315" t="str">
        <f t="shared" si="459"/>
        <v>1h 24m</v>
      </c>
      <c r="G1315" t="str">
        <f t="shared" si="460"/>
        <v>Featurette</v>
      </c>
      <c r="H1315">
        <v>8</v>
      </c>
      <c r="I1315" t="str">
        <f t="shared" si="461"/>
        <v>Very Low</v>
      </c>
      <c r="J1315">
        <v>219</v>
      </c>
      <c r="K1315" t="str">
        <f t="shared" si="462"/>
        <v>Very Low</v>
      </c>
      <c r="L1315" t="s">
        <v>6799</v>
      </c>
      <c r="M1315">
        <v>545</v>
      </c>
      <c r="N1315" t="str">
        <f t="shared" si="463"/>
        <v>Low</v>
      </c>
      <c r="O1315">
        <v>4777007</v>
      </c>
      <c r="P1315" t="str">
        <f t="shared" si="464"/>
        <v>Flop</v>
      </c>
      <c r="Q1315" t="s">
        <v>6800</v>
      </c>
      <c r="R1315" t="str">
        <f t="shared" si="465"/>
        <v>Comedy</v>
      </c>
      <c r="S1315">
        <f t="shared" si="466"/>
        <v>3</v>
      </c>
      <c r="T1315" t="s">
        <v>6794</v>
      </c>
      <c r="U1315" t="s">
        <v>6801</v>
      </c>
      <c r="V1315">
        <v>15130</v>
      </c>
      <c r="W1315" t="str">
        <f t="shared" si="467"/>
        <v>Low</v>
      </c>
      <c r="X1315">
        <v>1149</v>
      </c>
      <c r="Y1315" t="str">
        <f t="shared" si="468"/>
        <v>Low</v>
      </c>
      <c r="Z1315" t="s">
        <v>6802</v>
      </c>
      <c r="AA1315">
        <v>3</v>
      </c>
      <c r="AB1315" t="str">
        <f t="shared" si="469"/>
        <v>Duo/Trio Poster</v>
      </c>
      <c r="AC1315" t="s">
        <v>6803</v>
      </c>
      <c r="AD1315" t="s">
        <v>6804</v>
      </c>
      <c r="AE1315">
        <v>98</v>
      </c>
      <c r="AF1315" t="str">
        <f t="shared" si="470"/>
        <v>Very Low</v>
      </c>
      <c r="AG1315" t="s">
        <v>9</v>
      </c>
      <c r="AH1315" t="s">
        <v>1436</v>
      </c>
      <c r="AI1315" t="s">
        <v>11</v>
      </c>
      <c r="AJ1315" t="str">
        <f t="shared" si="471"/>
        <v>Teen</v>
      </c>
      <c r="AK1315">
        <v>40000000</v>
      </c>
      <c r="AL1315" t="str">
        <f t="shared" si="472"/>
        <v>Medium Budget</v>
      </c>
      <c r="AM1315">
        <v>2001</v>
      </c>
      <c r="AN1315">
        <f t="shared" si="473"/>
        <v>24</v>
      </c>
      <c r="AO1315" t="str">
        <f t="shared" si="474"/>
        <v>Old Classic</v>
      </c>
      <c r="AP1315">
        <v>248</v>
      </c>
      <c r="AQ1315" t="str">
        <f t="shared" si="475"/>
        <v>Very Low</v>
      </c>
      <c r="AR1315">
        <v>5.8</v>
      </c>
      <c r="AS1315" t="str">
        <f t="shared" si="476"/>
        <v>Below Average</v>
      </c>
      <c r="AT1315">
        <v>2.35</v>
      </c>
      <c r="AU1315" t="str">
        <f t="shared" si="477"/>
        <v>Cinematic Widescreen</v>
      </c>
      <c r="AV1315">
        <v>565</v>
      </c>
      <c r="AW1315" t="str">
        <f t="shared" si="478"/>
        <v>Very Low</v>
      </c>
    </row>
    <row r="1316" spans="1:49" x14ac:dyDescent="0.3">
      <c r="A1316" t="s">
        <v>0</v>
      </c>
      <c r="B1316" t="s">
        <v>5260</v>
      </c>
      <c r="C1316">
        <v>308</v>
      </c>
      <c r="D1316" t="str">
        <f t="shared" si="458"/>
        <v>Medium</v>
      </c>
      <c r="E1316">
        <v>107</v>
      </c>
      <c r="F1316" t="str">
        <f t="shared" si="459"/>
        <v>1h 47m</v>
      </c>
      <c r="G1316" t="str">
        <f t="shared" si="460"/>
        <v>Standard Movie</v>
      </c>
      <c r="H1316">
        <v>0</v>
      </c>
      <c r="I1316" t="str">
        <f t="shared" si="461"/>
        <v>Very Low</v>
      </c>
      <c r="J1316">
        <v>167</v>
      </c>
      <c r="K1316" t="str">
        <f t="shared" si="462"/>
        <v>Very Low</v>
      </c>
      <c r="L1316" t="s">
        <v>1638</v>
      </c>
      <c r="M1316">
        <v>11000</v>
      </c>
      <c r="N1316" t="str">
        <f t="shared" si="463"/>
        <v>Medium</v>
      </c>
      <c r="O1316">
        <v>3675072</v>
      </c>
      <c r="P1316" t="str">
        <f t="shared" si="464"/>
        <v>Flop</v>
      </c>
      <c r="Q1316" t="s">
        <v>1141</v>
      </c>
      <c r="R1316" t="str">
        <f t="shared" si="465"/>
        <v>Adventure</v>
      </c>
      <c r="S1316">
        <f t="shared" si="466"/>
        <v>3</v>
      </c>
      <c r="T1316" t="s">
        <v>193</v>
      </c>
      <c r="U1316" t="s">
        <v>6805</v>
      </c>
      <c r="V1316">
        <v>190132</v>
      </c>
      <c r="W1316" t="str">
        <f t="shared" si="467"/>
        <v>Medium</v>
      </c>
      <c r="X1316">
        <v>11623</v>
      </c>
      <c r="Y1316" t="str">
        <f t="shared" si="468"/>
        <v>Medium</v>
      </c>
      <c r="Z1316" t="s">
        <v>6806</v>
      </c>
      <c r="AA1316">
        <v>0</v>
      </c>
      <c r="AB1316" t="str">
        <f t="shared" si="469"/>
        <v>Symbolic Poster</v>
      </c>
      <c r="AC1316" t="s">
        <v>6807</v>
      </c>
      <c r="AD1316" t="s">
        <v>6808</v>
      </c>
      <c r="AE1316">
        <v>801</v>
      </c>
      <c r="AF1316" t="str">
        <f t="shared" si="470"/>
        <v>Low</v>
      </c>
      <c r="AG1316" t="s">
        <v>9</v>
      </c>
      <c r="AH1316" t="s">
        <v>28</v>
      </c>
      <c r="AI1316" t="s">
        <v>556</v>
      </c>
      <c r="AJ1316" t="str">
        <f t="shared" si="471"/>
        <v>Adult</v>
      </c>
      <c r="AK1316">
        <v>26000000</v>
      </c>
      <c r="AL1316" t="str">
        <f t="shared" si="472"/>
        <v>Low Budget</v>
      </c>
      <c r="AM1316">
        <v>2007</v>
      </c>
      <c r="AN1316">
        <f t="shared" si="473"/>
        <v>18</v>
      </c>
      <c r="AO1316" t="str">
        <f t="shared" si="474"/>
        <v>Old Classic</v>
      </c>
      <c r="AP1316">
        <v>372</v>
      </c>
      <c r="AQ1316" t="str">
        <f t="shared" si="475"/>
        <v>Very Low</v>
      </c>
      <c r="AR1316">
        <v>7.3</v>
      </c>
      <c r="AS1316" t="str">
        <f t="shared" si="476"/>
        <v>Good</v>
      </c>
      <c r="AT1316">
        <v>2.35</v>
      </c>
      <c r="AU1316" t="str">
        <f t="shared" si="477"/>
        <v>Cinematic Widescreen</v>
      </c>
      <c r="AV1316">
        <v>15000</v>
      </c>
      <c r="AW1316" t="str">
        <f t="shared" si="478"/>
        <v>Medium</v>
      </c>
    </row>
    <row r="1317" spans="1:49" x14ac:dyDescent="0.3">
      <c r="A1317" t="s">
        <v>0</v>
      </c>
      <c r="B1317" t="s">
        <v>4070</v>
      </c>
      <c r="C1317">
        <v>70</v>
      </c>
      <c r="D1317" t="str">
        <f t="shared" si="458"/>
        <v>Low</v>
      </c>
      <c r="E1317">
        <v>91</v>
      </c>
      <c r="F1317" t="str">
        <f t="shared" si="459"/>
        <v>1h 31m</v>
      </c>
      <c r="G1317" t="str">
        <f t="shared" si="460"/>
        <v>Standard Movie</v>
      </c>
      <c r="H1317">
        <v>48</v>
      </c>
      <c r="I1317" t="str">
        <f t="shared" si="461"/>
        <v>Very Low</v>
      </c>
      <c r="J1317">
        <v>39</v>
      </c>
      <c r="K1317" t="str">
        <f t="shared" si="462"/>
        <v>Very Low</v>
      </c>
      <c r="L1317" t="s">
        <v>6809</v>
      </c>
      <c r="M1317">
        <v>61</v>
      </c>
      <c r="N1317" t="str">
        <f t="shared" si="463"/>
        <v>Low</v>
      </c>
      <c r="O1317">
        <v>18438149</v>
      </c>
      <c r="P1317" t="str">
        <f t="shared" si="464"/>
        <v>Average</v>
      </c>
      <c r="Q1317" t="s">
        <v>2498</v>
      </c>
      <c r="R1317" t="str">
        <f t="shared" si="465"/>
        <v>Comedy</v>
      </c>
      <c r="S1317">
        <f t="shared" si="466"/>
        <v>2</v>
      </c>
      <c r="T1317" t="s">
        <v>6810</v>
      </c>
      <c r="U1317" t="s">
        <v>6811</v>
      </c>
      <c r="V1317">
        <v>30842</v>
      </c>
      <c r="W1317" t="str">
        <f t="shared" si="467"/>
        <v>Low</v>
      </c>
      <c r="X1317">
        <v>222</v>
      </c>
      <c r="Y1317" t="str">
        <f t="shared" si="468"/>
        <v>Very Low</v>
      </c>
      <c r="Z1317" t="s">
        <v>6812</v>
      </c>
      <c r="AA1317">
        <v>8</v>
      </c>
      <c r="AB1317" t="str">
        <f t="shared" si="469"/>
        <v>Ensemble Poster</v>
      </c>
      <c r="AC1317" t="s">
        <v>6813</v>
      </c>
      <c r="AD1317" t="s">
        <v>6814</v>
      </c>
      <c r="AE1317">
        <v>93</v>
      </c>
      <c r="AF1317" t="str">
        <f t="shared" si="470"/>
        <v>Very Low</v>
      </c>
      <c r="AG1317" t="s">
        <v>9</v>
      </c>
      <c r="AH1317" t="s">
        <v>10</v>
      </c>
      <c r="AI1317" t="s">
        <v>11</v>
      </c>
      <c r="AJ1317" t="str">
        <f t="shared" si="471"/>
        <v>Teen</v>
      </c>
      <c r="AK1317">
        <v>40000000</v>
      </c>
      <c r="AL1317" t="str">
        <f t="shared" si="472"/>
        <v>Medium Budget</v>
      </c>
      <c r="AM1317">
        <v>2012</v>
      </c>
      <c r="AN1317">
        <f t="shared" si="473"/>
        <v>13</v>
      </c>
      <c r="AO1317" t="str">
        <f t="shared" si="474"/>
        <v>Modern Classic</v>
      </c>
      <c r="AP1317">
        <v>46</v>
      </c>
      <c r="AQ1317" t="str">
        <f t="shared" si="475"/>
        <v>Very Low</v>
      </c>
      <c r="AR1317">
        <v>5.9</v>
      </c>
      <c r="AS1317" t="str">
        <f t="shared" si="476"/>
        <v>Below Average</v>
      </c>
      <c r="AT1317">
        <v>2.35</v>
      </c>
      <c r="AU1317" t="str">
        <f t="shared" si="477"/>
        <v>Cinematic Widescreen</v>
      </c>
      <c r="AV1317">
        <v>0</v>
      </c>
      <c r="AW1317" t="str">
        <f t="shared" si="478"/>
        <v>Very Low</v>
      </c>
    </row>
    <row r="1318" spans="1:49" x14ac:dyDescent="0.3">
      <c r="A1318" t="s">
        <v>0</v>
      </c>
      <c r="B1318" t="s">
        <v>6815</v>
      </c>
      <c r="C1318">
        <v>41</v>
      </c>
      <c r="D1318" t="str">
        <f t="shared" si="458"/>
        <v>Very Low</v>
      </c>
      <c r="E1318">
        <v>94</v>
      </c>
      <c r="F1318" t="str">
        <f t="shared" si="459"/>
        <v>1h 34m</v>
      </c>
      <c r="G1318" t="str">
        <f t="shared" si="460"/>
        <v>Standard Movie</v>
      </c>
      <c r="H1318">
        <v>0</v>
      </c>
      <c r="I1318" t="str">
        <f t="shared" si="461"/>
        <v>Very Low</v>
      </c>
      <c r="J1318">
        <v>379</v>
      </c>
      <c r="K1318" t="str">
        <f t="shared" si="462"/>
        <v>Very Low</v>
      </c>
      <c r="L1318" t="s">
        <v>3976</v>
      </c>
      <c r="M1318">
        <v>795</v>
      </c>
      <c r="N1318" t="str">
        <f t="shared" si="463"/>
        <v>Low</v>
      </c>
      <c r="O1318">
        <v>511920</v>
      </c>
      <c r="P1318" t="str">
        <f t="shared" si="464"/>
        <v>Flop</v>
      </c>
      <c r="Q1318" t="s">
        <v>6816</v>
      </c>
      <c r="R1318" t="str">
        <f t="shared" si="465"/>
        <v>Adventure</v>
      </c>
      <c r="S1318">
        <f t="shared" si="466"/>
        <v>5</v>
      </c>
      <c r="T1318" t="s">
        <v>693</v>
      </c>
      <c r="U1318" t="s">
        <v>6817</v>
      </c>
      <c r="V1318">
        <v>2458</v>
      </c>
      <c r="W1318" t="str">
        <f t="shared" si="467"/>
        <v>Very Low</v>
      </c>
      <c r="X1318">
        <v>2449</v>
      </c>
      <c r="Y1318" t="str">
        <f t="shared" si="468"/>
        <v>Low</v>
      </c>
      <c r="Z1318" t="s">
        <v>6818</v>
      </c>
      <c r="AA1318">
        <v>1</v>
      </c>
      <c r="AB1318" t="str">
        <f t="shared" si="469"/>
        <v>Solo Star Poster</v>
      </c>
      <c r="AC1318" t="s">
        <v>6819</v>
      </c>
      <c r="AD1318" t="s">
        <v>6820</v>
      </c>
      <c r="AE1318">
        <v>26</v>
      </c>
      <c r="AF1318" t="str">
        <f t="shared" si="470"/>
        <v>Very Low</v>
      </c>
      <c r="AG1318" t="s">
        <v>9</v>
      </c>
      <c r="AH1318" t="s">
        <v>10</v>
      </c>
      <c r="AI1318" t="s">
        <v>66</v>
      </c>
      <c r="AJ1318" t="str">
        <f t="shared" si="471"/>
        <v>Family</v>
      </c>
      <c r="AK1318">
        <v>40000000</v>
      </c>
      <c r="AL1318" t="str">
        <f t="shared" si="472"/>
        <v>Medium Budget</v>
      </c>
      <c r="AM1318">
        <v>2008</v>
      </c>
      <c r="AN1318">
        <f t="shared" si="473"/>
        <v>17</v>
      </c>
      <c r="AO1318" t="str">
        <f t="shared" si="474"/>
        <v>Old Classic</v>
      </c>
      <c r="AP1318">
        <v>754</v>
      </c>
      <c r="AQ1318" t="str">
        <f t="shared" si="475"/>
        <v>Very Low</v>
      </c>
      <c r="AR1318">
        <v>4.4000000000000004</v>
      </c>
      <c r="AS1318" t="str">
        <f t="shared" si="476"/>
        <v>Poor</v>
      </c>
      <c r="AT1318">
        <v>1.85</v>
      </c>
      <c r="AU1318" t="str">
        <f t="shared" si="477"/>
        <v>HDTV / Widescreen</v>
      </c>
      <c r="AV1318">
        <v>211</v>
      </c>
      <c r="AW1318" t="str">
        <f t="shared" si="478"/>
        <v>Very Low</v>
      </c>
    </row>
    <row r="1319" spans="1:49" x14ac:dyDescent="0.3">
      <c r="A1319" t="s">
        <v>0</v>
      </c>
      <c r="B1319" t="s">
        <v>4936</v>
      </c>
      <c r="C1319">
        <v>224</v>
      </c>
      <c r="D1319" t="str">
        <f t="shared" si="458"/>
        <v>Medium</v>
      </c>
      <c r="E1319">
        <v>115</v>
      </c>
      <c r="F1319" t="str">
        <f t="shared" si="459"/>
        <v>1h 55m</v>
      </c>
      <c r="G1319" t="str">
        <f t="shared" si="460"/>
        <v>Standard Movie</v>
      </c>
      <c r="H1319">
        <v>180</v>
      </c>
      <c r="I1319" t="str">
        <f t="shared" si="461"/>
        <v>Very Low</v>
      </c>
      <c r="J1319">
        <v>87</v>
      </c>
      <c r="K1319" t="str">
        <f t="shared" si="462"/>
        <v>Very Low</v>
      </c>
      <c r="L1319" t="s">
        <v>1099</v>
      </c>
      <c r="M1319">
        <v>1000</v>
      </c>
      <c r="N1319" t="str">
        <f t="shared" si="463"/>
        <v>Low</v>
      </c>
      <c r="O1319">
        <v>10640645</v>
      </c>
      <c r="P1319" t="str">
        <f t="shared" si="464"/>
        <v>Average</v>
      </c>
      <c r="Q1319" t="s">
        <v>1091</v>
      </c>
      <c r="R1319" t="str">
        <f t="shared" si="465"/>
        <v>Action</v>
      </c>
      <c r="S1319">
        <f t="shared" si="466"/>
        <v>5</v>
      </c>
      <c r="T1319" t="s">
        <v>361</v>
      </c>
      <c r="U1319" t="s">
        <v>6821</v>
      </c>
      <c r="V1319">
        <v>28429</v>
      </c>
      <c r="W1319" t="str">
        <f t="shared" si="467"/>
        <v>Low</v>
      </c>
      <c r="X1319">
        <v>1686</v>
      </c>
      <c r="Y1319" t="str">
        <f t="shared" si="468"/>
        <v>Low</v>
      </c>
      <c r="Z1319" t="s">
        <v>6822</v>
      </c>
      <c r="AA1319">
        <v>0</v>
      </c>
      <c r="AB1319" t="str">
        <f t="shared" si="469"/>
        <v>Symbolic Poster</v>
      </c>
      <c r="AC1319" t="s">
        <v>6823</v>
      </c>
      <c r="AD1319" t="s">
        <v>6824</v>
      </c>
      <c r="AE1319">
        <v>110</v>
      </c>
      <c r="AF1319" t="str">
        <f t="shared" si="470"/>
        <v>Very Low</v>
      </c>
      <c r="AG1319" t="s">
        <v>9</v>
      </c>
      <c r="AH1319" t="s">
        <v>10</v>
      </c>
      <c r="AI1319" t="s">
        <v>556</v>
      </c>
      <c r="AJ1319" t="str">
        <f t="shared" si="471"/>
        <v>Adult</v>
      </c>
      <c r="AK1319">
        <v>40000000</v>
      </c>
      <c r="AL1319" t="str">
        <f t="shared" si="472"/>
        <v>Medium Budget</v>
      </c>
      <c r="AM1319">
        <v>2015</v>
      </c>
      <c r="AN1319">
        <f t="shared" si="473"/>
        <v>10</v>
      </c>
      <c r="AO1319" t="str">
        <f t="shared" si="474"/>
        <v>Modern Classic</v>
      </c>
      <c r="AP1319">
        <v>535</v>
      </c>
      <c r="AQ1319" t="str">
        <f t="shared" si="475"/>
        <v>Very Low</v>
      </c>
      <c r="AR1319">
        <v>5.8</v>
      </c>
      <c r="AS1319" t="str">
        <f t="shared" si="476"/>
        <v>Below Average</v>
      </c>
      <c r="AT1319">
        <v>2.35</v>
      </c>
      <c r="AU1319" t="str">
        <f t="shared" si="477"/>
        <v>Cinematic Widescreen</v>
      </c>
      <c r="AV1319">
        <v>0</v>
      </c>
      <c r="AW1319" t="str">
        <f t="shared" si="478"/>
        <v>Very Low</v>
      </c>
    </row>
    <row r="1320" spans="1:49" x14ac:dyDescent="0.3">
      <c r="A1320" t="s">
        <v>0</v>
      </c>
      <c r="B1320" t="s">
        <v>6825</v>
      </c>
      <c r="C1320">
        <v>66</v>
      </c>
      <c r="D1320" t="str">
        <f t="shared" si="458"/>
        <v>Low</v>
      </c>
      <c r="E1320">
        <v>93</v>
      </c>
      <c r="F1320" t="str">
        <f t="shared" si="459"/>
        <v>1h 33m</v>
      </c>
      <c r="G1320" t="str">
        <f t="shared" si="460"/>
        <v>Standard Movie</v>
      </c>
      <c r="H1320">
        <v>13</v>
      </c>
      <c r="I1320" t="str">
        <f t="shared" si="461"/>
        <v>Very Low</v>
      </c>
      <c r="J1320">
        <v>173</v>
      </c>
      <c r="K1320" t="str">
        <f t="shared" si="462"/>
        <v>Very Low</v>
      </c>
      <c r="L1320" t="s">
        <v>4099</v>
      </c>
      <c r="M1320">
        <v>15000</v>
      </c>
      <c r="N1320" t="str">
        <f t="shared" si="463"/>
        <v>Medium</v>
      </c>
      <c r="O1320">
        <v>652526</v>
      </c>
      <c r="P1320" t="str">
        <f t="shared" si="464"/>
        <v>Flop</v>
      </c>
      <c r="Q1320" t="s">
        <v>6826</v>
      </c>
      <c r="R1320" t="str">
        <f t="shared" si="465"/>
        <v>Action</v>
      </c>
      <c r="S1320">
        <f t="shared" si="466"/>
        <v>4</v>
      </c>
      <c r="T1320" t="s">
        <v>5154</v>
      </c>
      <c r="U1320" t="s">
        <v>6827</v>
      </c>
      <c r="V1320">
        <v>20201</v>
      </c>
      <c r="W1320" t="str">
        <f t="shared" si="467"/>
        <v>Low</v>
      </c>
      <c r="X1320">
        <v>15638</v>
      </c>
      <c r="Y1320" t="str">
        <f t="shared" si="468"/>
        <v>Medium</v>
      </c>
      <c r="Z1320" t="s">
        <v>6828</v>
      </c>
      <c r="AA1320">
        <v>3</v>
      </c>
      <c r="AB1320" t="str">
        <f t="shared" si="469"/>
        <v>Duo/Trio Poster</v>
      </c>
      <c r="AC1320" t="s">
        <v>6829</v>
      </c>
      <c r="AD1320" t="s">
        <v>6830</v>
      </c>
      <c r="AE1320">
        <v>187</v>
      </c>
      <c r="AF1320" t="str">
        <f t="shared" si="470"/>
        <v>Very Low</v>
      </c>
      <c r="AG1320" t="s">
        <v>9</v>
      </c>
      <c r="AH1320" t="s">
        <v>738</v>
      </c>
      <c r="AI1320" t="s">
        <v>66</v>
      </c>
      <c r="AJ1320" t="str">
        <f t="shared" si="471"/>
        <v>Family</v>
      </c>
      <c r="AK1320">
        <v>40000000</v>
      </c>
      <c r="AL1320" t="str">
        <f t="shared" si="472"/>
        <v>Medium Budget</v>
      </c>
      <c r="AM1320">
        <v>2006</v>
      </c>
      <c r="AN1320">
        <f t="shared" si="473"/>
        <v>19</v>
      </c>
      <c r="AO1320" t="str">
        <f t="shared" si="474"/>
        <v>Old Classic</v>
      </c>
      <c r="AP1320">
        <v>460</v>
      </c>
      <c r="AQ1320" t="str">
        <f t="shared" si="475"/>
        <v>Very Low</v>
      </c>
      <c r="AR1320">
        <v>5.0999999999999996</v>
      </c>
      <c r="AS1320" t="str">
        <f t="shared" si="476"/>
        <v>Below Average</v>
      </c>
      <c r="AT1320">
        <v>2.35</v>
      </c>
      <c r="AU1320" t="str">
        <f t="shared" si="477"/>
        <v>Cinematic Widescreen</v>
      </c>
      <c r="AV1320">
        <v>823</v>
      </c>
      <c r="AW1320" t="str">
        <f t="shared" si="478"/>
        <v>Very Low</v>
      </c>
    </row>
    <row r="1321" spans="1:49" x14ac:dyDescent="0.3">
      <c r="A1321" t="s">
        <v>0</v>
      </c>
      <c r="B1321" t="s">
        <v>2612</v>
      </c>
      <c r="C1321">
        <v>253</v>
      </c>
      <c r="D1321" t="str">
        <f t="shared" si="458"/>
        <v>Medium</v>
      </c>
      <c r="E1321">
        <v>105</v>
      </c>
      <c r="F1321" t="str">
        <f t="shared" si="459"/>
        <v>1h 45m</v>
      </c>
      <c r="G1321" t="str">
        <f t="shared" si="460"/>
        <v>Standard Movie</v>
      </c>
      <c r="H1321">
        <v>154</v>
      </c>
      <c r="I1321" t="str">
        <f t="shared" si="461"/>
        <v>Very Low</v>
      </c>
      <c r="J1321">
        <v>502</v>
      </c>
      <c r="K1321" t="str">
        <f t="shared" si="462"/>
        <v>Very Low</v>
      </c>
      <c r="L1321" t="s">
        <v>6831</v>
      </c>
      <c r="M1321">
        <v>884</v>
      </c>
      <c r="N1321" t="str">
        <f t="shared" si="463"/>
        <v>Low</v>
      </c>
      <c r="O1321">
        <v>80050171</v>
      </c>
      <c r="P1321" t="str">
        <f t="shared" si="464"/>
        <v>Hit</v>
      </c>
      <c r="Q1321" t="s">
        <v>1895</v>
      </c>
      <c r="R1321" t="str">
        <f t="shared" si="465"/>
        <v>Drama</v>
      </c>
      <c r="S1321">
        <f t="shared" si="466"/>
        <v>3</v>
      </c>
      <c r="T1321" t="s">
        <v>6832</v>
      </c>
      <c r="U1321" t="s">
        <v>6833</v>
      </c>
      <c r="V1321">
        <v>186982</v>
      </c>
      <c r="W1321" t="str">
        <f t="shared" si="467"/>
        <v>Medium</v>
      </c>
      <c r="X1321">
        <v>2288</v>
      </c>
      <c r="Y1321" t="str">
        <f t="shared" si="468"/>
        <v>Low</v>
      </c>
      <c r="Z1321" t="s">
        <v>2702</v>
      </c>
      <c r="AA1321">
        <v>0</v>
      </c>
      <c r="AB1321" t="str">
        <f t="shared" si="469"/>
        <v>Symbolic Poster</v>
      </c>
      <c r="AC1321" t="s">
        <v>6834</v>
      </c>
      <c r="AD1321" t="s">
        <v>6835</v>
      </c>
      <c r="AE1321">
        <v>491</v>
      </c>
      <c r="AF1321" t="str">
        <f t="shared" si="470"/>
        <v>Very Low</v>
      </c>
      <c r="AG1321" t="s">
        <v>9</v>
      </c>
      <c r="AH1321" t="s">
        <v>10</v>
      </c>
      <c r="AI1321" t="s">
        <v>11</v>
      </c>
      <c r="AJ1321" t="str">
        <f t="shared" si="471"/>
        <v>Teen</v>
      </c>
      <c r="AK1321">
        <v>20000000</v>
      </c>
      <c r="AL1321" t="str">
        <f t="shared" si="472"/>
        <v>Low Budget</v>
      </c>
      <c r="AM1321">
        <v>2007</v>
      </c>
      <c r="AN1321">
        <f t="shared" si="473"/>
        <v>18</v>
      </c>
      <c r="AO1321" t="str">
        <f t="shared" si="474"/>
        <v>Old Classic</v>
      </c>
      <c r="AP1321">
        <v>617</v>
      </c>
      <c r="AQ1321" t="str">
        <f t="shared" si="475"/>
        <v>Very Low</v>
      </c>
      <c r="AR1321">
        <v>6.9</v>
      </c>
      <c r="AS1321" t="str">
        <f t="shared" si="476"/>
        <v>Average</v>
      </c>
      <c r="AT1321">
        <v>1.85</v>
      </c>
      <c r="AU1321" t="str">
        <f t="shared" si="477"/>
        <v>HDTV / Widescreen</v>
      </c>
      <c r="AV1321">
        <v>0</v>
      </c>
      <c r="AW1321" t="str">
        <f t="shared" si="478"/>
        <v>Very Low</v>
      </c>
    </row>
    <row r="1322" spans="1:49" x14ac:dyDescent="0.3">
      <c r="A1322" t="s">
        <v>0</v>
      </c>
      <c r="B1322" t="s">
        <v>4363</v>
      </c>
      <c r="C1322">
        <v>79</v>
      </c>
      <c r="D1322" t="str">
        <f t="shared" si="458"/>
        <v>Low</v>
      </c>
      <c r="E1322">
        <v>107</v>
      </c>
      <c r="F1322" t="str">
        <f t="shared" si="459"/>
        <v>1h 47m</v>
      </c>
      <c r="G1322" t="str">
        <f t="shared" si="460"/>
        <v>Standard Movie</v>
      </c>
      <c r="H1322">
        <v>34</v>
      </c>
      <c r="I1322" t="str">
        <f t="shared" si="461"/>
        <v>Very Low</v>
      </c>
      <c r="J1322">
        <v>472</v>
      </c>
      <c r="K1322" t="str">
        <f t="shared" si="462"/>
        <v>Very Low</v>
      </c>
      <c r="L1322" t="s">
        <v>6128</v>
      </c>
      <c r="M1322">
        <v>11000</v>
      </c>
      <c r="N1322" t="str">
        <f t="shared" si="463"/>
        <v>Medium</v>
      </c>
      <c r="O1322">
        <v>7564000</v>
      </c>
      <c r="P1322" t="str">
        <f t="shared" si="464"/>
        <v>Flop</v>
      </c>
      <c r="Q1322" t="s">
        <v>5287</v>
      </c>
      <c r="R1322" t="str">
        <f t="shared" si="465"/>
        <v>Comedy</v>
      </c>
      <c r="S1322">
        <f t="shared" si="466"/>
        <v>4</v>
      </c>
      <c r="T1322" t="s">
        <v>536</v>
      </c>
      <c r="U1322" t="s">
        <v>6836</v>
      </c>
      <c r="V1322">
        <v>54650</v>
      </c>
      <c r="W1322" t="str">
        <f t="shared" si="467"/>
        <v>Medium</v>
      </c>
      <c r="X1322">
        <v>13821</v>
      </c>
      <c r="Y1322" t="str">
        <f t="shared" si="468"/>
        <v>Medium</v>
      </c>
      <c r="Z1322" t="s">
        <v>6495</v>
      </c>
      <c r="AA1322">
        <v>1</v>
      </c>
      <c r="AB1322" t="str">
        <f t="shared" si="469"/>
        <v>Solo Star Poster</v>
      </c>
      <c r="AC1322" t="s">
        <v>6837</v>
      </c>
      <c r="AD1322" t="s">
        <v>6838</v>
      </c>
      <c r="AE1322">
        <v>223</v>
      </c>
      <c r="AF1322" t="str">
        <f t="shared" si="470"/>
        <v>Very Low</v>
      </c>
      <c r="AG1322" t="s">
        <v>9</v>
      </c>
      <c r="AH1322" t="s">
        <v>10</v>
      </c>
      <c r="AI1322" t="s">
        <v>11</v>
      </c>
      <c r="AJ1322" t="str">
        <f t="shared" si="471"/>
        <v>Teen</v>
      </c>
      <c r="AK1322">
        <v>20000000</v>
      </c>
      <c r="AL1322" t="str">
        <f t="shared" si="472"/>
        <v>Low Budget</v>
      </c>
      <c r="AM1322">
        <v>1995</v>
      </c>
      <c r="AN1322">
        <f t="shared" si="473"/>
        <v>30</v>
      </c>
      <c r="AO1322" t="str">
        <f t="shared" si="474"/>
        <v>Old Classic</v>
      </c>
      <c r="AP1322">
        <v>922</v>
      </c>
      <c r="AQ1322" t="str">
        <f t="shared" si="475"/>
        <v>Very Low</v>
      </c>
      <c r="AR1322">
        <v>6.2</v>
      </c>
      <c r="AS1322" t="str">
        <f t="shared" si="476"/>
        <v>Average</v>
      </c>
      <c r="AT1322">
        <v>2.35</v>
      </c>
      <c r="AU1322" t="str">
        <f t="shared" si="477"/>
        <v>Cinematic Widescreen</v>
      </c>
      <c r="AV1322">
        <v>12000</v>
      </c>
      <c r="AW1322" t="str">
        <f t="shared" si="478"/>
        <v>Medium</v>
      </c>
    </row>
    <row r="1323" spans="1:49" x14ac:dyDescent="0.3">
      <c r="A1323" t="s">
        <v>0</v>
      </c>
      <c r="B1323" t="s">
        <v>6839</v>
      </c>
      <c r="C1323">
        <v>94</v>
      </c>
      <c r="D1323" t="str">
        <f t="shared" si="458"/>
        <v>Low</v>
      </c>
      <c r="E1323">
        <v>101</v>
      </c>
      <c r="F1323" t="str">
        <f t="shared" si="459"/>
        <v>1h 41m</v>
      </c>
      <c r="G1323" t="str">
        <f t="shared" si="460"/>
        <v>Standard Movie</v>
      </c>
      <c r="H1323">
        <v>47</v>
      </c>
      <c r="I1323" t="str">
        <f t="shared" si="461"/>
        <v>Very Low</v>
      </c>
      <c r="J1323">
        <v>2</v>
      </c>
      <c r="K1323" t="str">
        <f t="shared" si="462"/>
        <v>Very Low</v>
      </c>
      <c r="L1323" t="s">
        <v>6840</v>
      </c>
      <c r="M1323">
        <v>499</v>
      </c>
      <c r="N1323" t="str">
        <f t="shared" si="463"/>
        <v>Low</v>
      </c>
      <c r="O1323">
        <v>876671</v>
      </c>
      <c r="P1323" t="str">
        <f t="shared" si="464"/>
        <v>Flop</v>
      </c>
      <c r="Q1323" t="s">
        <v>6841</v>
      </c>
      <c r="R1323" t="str">
        <f t="shared" si="465"/>
        <v>Adventure</v>
      </c>
      <c r="S1323">
        <f t="shared" si="466"/>
        <v>6</v>
      </c>
      <c r="T1323" t="s">
        <v>6842</v>
      </c>
      <c r="U1323" t="s">
        <v>6843</v>
      </c>
      <c r="V1323">
        <v>22010</v>
      </c>
      <c r="W1323" t="str">
        <f t="shared" si="467"/>
        <v>Low</v>
      </c>
      <c r="X1323">
        <v>504</v>
      </c>
      <c r="Y1323" t="str">
        <f t="shared" si="468"/>
        <v>Very Low</v>
      </c>
      <c r="Z1323" t="s">
        <v>6844</v>
      </c>
      <c r="AA1323">
        <v>2</v>
      </c>
      <c r="AB1323" t="str">
        <f t="shared" si="469"/>
        <v>Duo/Trio Poster</v>
      </c>
      <c r="AC1323" t="s">
        <v>6845</v>
      </c>
      <c r="AD1323" t="s">
        <v>6846</v>
      </c>
      <c r="AE1323">
        <v>90</v>
      </c>
      <c r="AF1323" t="str">
        <f t="shared" si="470"/>
        <v>Very Low</v>
      </c>
      <c r="AG1323" t="s">
        <v>9</v>
      </c>
      <c r="AH1323" t="s">
        <v>10</v>
      </c>
      <c r="AI1323" t="s">
        <v>556</v>
      </c>
      <c r="AJ1323" t="str">
        <f t="shared" si="471"/>
        <v>Adult</v>
      </c>
      <c r="AK1323">
        <v>25000000</v>
      </c>
      <c r="AL1323" t="str">
        <f t="shared" si="472"/>
        <v>Low Budget</v>
      </c>
      <c r="AM1323">
        <v>2007</v>
      </c>
      <c r="AN1323">
        <f t="shared" si="473"/>
        <v>18</v>
      </c>
      <c r="AO1323" t="str">
        <f t="shared" si="474"/>
        <v>Old Classic</v>
      </c>
      <c r="AP1323">
        <v>3</v>
      </c>
      <c r="AQ1323" t="str">
        <f t="shared" si="475"/>
        <v>Very Low</v>
      </c>
      <c r="AR1323">
        <v>6.9</v>
      </c>
      <c r="AS1323" t="str">
        <f t="shared" si="476"/>
        <v>Average</v>
      </c>
      <c r="AT1323">
        <v>2.35</v>
      </c>
      <c r="AU1323" t="str">
        <f t="shared" si="477"/>
        <v>Cinematic Widescreen</v>
      </c>
      <c r="AV1323">
        <v>0</v>
      </c>
      <c r="AW1323" t="str">
        <f t="shared" si="478"/>
        <v>Very Low</v>
      </c>
    </row>
    <row r="1324" spans="1:49" x14ac:dyDescent="0.3">
      <c r="A1324" t="s">
        <v>718</v>
      </c>
      <c r="B1324" t="s">
        <v>4231</v>
      </c>
      <c r="C1324">
        <v>77</v>
      </c>
      <c r="D1324" t="str">
        <f t="shared" si="458"/>
        <v>Low</v>
      </c>
      <c r="E1324">
        <v>111</v>
      </c>
      <c r="F1324" t="str">
        <f t="shared" si="459"/>
        <v>1h 51m</v>
      </c>
      <c r="G1324" t="str">
        <f t="shared" si="460"/>
        <v>Standard Movie</v>
      </c>
      <c r="H1324">
        <v>0</v>
      </c>
      <c r="I1324" t="str">
        <f t="shared" si="461"/>
        <v>Very Low</v>
      </c>
      <c r="J1324">
        <v>385</v>
      </c>
      <c r="K1324" t="str">
        <f t="shared" si="462"/>
        <v>Very Low</v>
      </c>
      <c r="L1324" t="s">
        <v>3804</v>
      </c>
      <c r="M1324">
        <v>1000</v>
      </c>
      <c r="N1324" t="str">
        <f t="shared" si="463"/>
        <v>Low</v>
      </c>
      <c r="O1324">
        <v>2869369</v>
      </c>
      <c r="P1324" t="str">
        <f t="shared" si="464"/>
        <v>Flop</v>
      </c>
      <c r="Q1324" t="s">
        <v>2757</v>
      </c>
      <c r="R1324" t="str">
        <f t="shared" si="465"/>
        <v>Comedy</v>
      </c>
      <c r="S1324">
        <f t="shared" si="466"/>
        <v>2</v>
      </c>
      <c r="T1324" t="s">
        <v>2590</v>
      </c>
      <c r="U1324" t="s">
        <v>6847</v>
      </c>
      <c r="V1324">
        <v>65474</v>
      </c>
      <c r="W1324" t="str">
        <f t="shared" si="467"/>
        <v>Medium</v>
      </c>
      <c r="X1324">
        <v>2612</v>
      </c>
      <c r="Y1324" t="str">
        <f t="shared" si="468"/>
        <v>Low</v>
      </c>
      <c r="Z1324" t="s">
        <v>6848</v>
      </c>
      <c r="AA1324">
        <v>2</v>
      </c>
      <c r="AB1324" t="str">
        <f t="shared" si="469"/>
        <v>Duo/Trio Poster</v>
      </c>
      <c r="AC1324" t="s">
        <v>6849</v>
      </c>
      <c r="AD1324" t="s">
        <v>6850</v>
      </c>
      <c r="AE1324">
        <v>211</v>
      </c>
      <c r="AF1324" t="str">
        <f t="shared" si="470"/>
        <v>Very Low</v>
      </c>
      <c r="AG1324" t="s">
        <v>9</v>
      </c>
      <c r="AH1324" t="s">
        <v>28</v>
      </c>
      <c r="AI1324" t="s">
        <v>66</v>
      </c>
      <c r="AJ1324" t="str">
        <f t="shared" si="471"/>
        <v>Family</v>
      </c>
      <c r="AK1324">
        <v>30000000</v>
      </c>
      <c r="AL1324" t="str">
        <f t="shared" si="472"/>
        <v>Medium Budget</v>
      </c>
      <c r="AM1324">
        <v>1994</v>
      </c>
      <c r="AN1324">
        <f t="shared" si="473"/>
        <v>31</v>
      </c>
      <c r="AO1324" t="str">
        <f t="shared" si="474"/>
        <v>Old Classic</v>
      </c>
      <c r="AP1324">
        <v>970</v>
      </c>
      <c r="AQ1324" t="str">
        <f t="shared" si="475"/>
        <v>Very Low</v>
      </c>
      <c r="AR1324">
        <v>7.3</v>
      </c>
      <c r="AS1324" t="str">
        <f t="shared" si="476"/>
        <v>Good</v>
      </c>
      <c r="AT1324">
        <v>1.85</v>
      </c>
      <c r="AU1324" t="str">
        <f t="shared" si="477"/>
        <v>HDTV / Widescreen</v>
      </c>
      <c r="AV1324">
        <v>0</v>
      </c>
      <c r="AW1324" t="str">
        <f t="shared" si="478"/>
        <v>Very Low</v>
      </c>
    </row>
    <row r="1325" spans="1:49" x14ac:dyDescent="0.3">
      <c r="A1325" t="s">
        <v>0</v>
      </c>
      <c r="B1325" t="s">
        <v>6851</v>
      </c>
      <c r="C1325">
        <v>106</v>
      </c>
      <c r="D1325" t="str">
        <f t="shared" si="458"/>
        <v>Low</v>
      </c>
      <c r="E1325">
        <v>113</v>
      </c>
      <c r="F1325" t="str">
        <f t="shared" si="459"/>
        <v>1h 53m</v>
      </c>
      <c r="G1325" t="str">
        <f t="shared" si="460"/>
        <v>Standard Movie</v>
      </c>
      <c r="H1325">
        <v>31</v>
      </c>
      <c r="I1325" t="str">
        <f t="shared" si="461"/>
        <v>Very Low</v>
      </c>
      <c r="J1325">
        <v>483</v>
      </c>
      <c r="K1325" t="str">
        <f t="shared" si="462"/>
        <v>Very Low</v>
      </c>
      <c r="L1325" t="s">
        <v>6852</v>
      </c>
      <c r="M1325">
        <v>5000</v>
      </c>
      <c r="N1325" t="str">
        <f t="shared" si="463"/>
        <v>Low</v>
      </c>
      <c r="O1325">
        <v>128978</v>
      </c>
      <c r="P1325" t="str">
        <f t="shared" si="464"/>
        <v>Flop</v>
      </c>
      <c r="Q1325" t="s">
        <v>720</v>
      </c>
      <c r="R1325" t="str">
        <f t="shared" si="465"/>
        <v>Action</v>
      </c>
      <c r="S1325">
        <f t="shared" si="466"/>
        <v>5</v>
      </c>
      <c r="T1325" t="s">
        <v>473</v>
      </c>
      <c r="U1325" t="s">
        <v>6853</v>
      </c>
      <c r="V1325">
        <v>22897</v>
      </c>
      <c r="W1325" t="str">
        <f t="shared" si="467"/>
        <v>Low</v>
      </c>
      <c r="X1325">
        <v>6267</v>
      </c>
      <c r="Y1325" t="str">
        <f t="shared" si="468"/>
        <v>Low</v>
      </c>
      <c r="Z1325" t="s">
        <v>6854</v>
      </c>
      <c r="AA1325">
        <v>2</v>
      </c>
      <c r="AB1325" t="str">
        <f t="shared" si="469"/>
        <v>Duo/Trio Poster</v>
      </c>
      <c r="AC1325" t="s">
        <v>6855</v>
      </c>
      <c r="AD1325" t="s">
        <v>6856</v>
      </c>
      <c r="AE1325">
        <v>61</v>
      </c>
      <c r="AF1325" t="str">
        <f t="shared" si="470"/>
        <v>Very Low</v>
      </c>
      <c r="AG1325" t="s">
        <v>1917</v>
      </c>
      <c r="AH1325" t="s">
        <v>3830</v>
      </c>
      <c r="AI1325" t="s">
        <v>556</v>
      </c>
      <c r="AJ1325" t="str">
        <f t="shared" si="471"/>
        <v>Adult</v>
      </c>
      <c r="AK1325">
        <v>40000000</v>
      </c>
      <c r="AL1325" t="str">
        <f t="shared" si="472"/>
        <v>Medium Budget</v>
      </c>
      <c r="AM1325">
        <v>2007</v>
      </c>
      <c r="AN1325">
        <f t="shared" si="473"/>
        <v>18</v>
      </c>
      <c r="AO1325" t="str">
        <f t="shared" si="474"/>
        <v>Old Classic</v>
      </c>
      <c r="AP1325">
        <v>755</v>
      </c>
      <c r="AQ1325" t="str">
        <f t="shared" si="475"/>
        <v>Very Low</v>
      </c>
      <c r="AR1325">
        <v>7.1</v>
      </c>
      <c r="AS1325" t="str">
        <f t="shared" si="476"/>
        <v>Good</v>
      </c>
      <c r="AT1325">
        <v>2.35</v>
      </c>
      <c r="AU1325" t="str">
        <f t="shared" si="477"/>
        <v>Cinematic Widescreen</v>
      </c>
      <c r="AV1325">
        <v>0</v>
      </c>
      <c r="AW1325" t="str">
        <f t="shared" si="478"/>
        <v>Very Low</v>
      </c>
    </row>
    <row r="1326" spans="1:49" x14ac:dyDescent="0.3">
      <c r="A1326" t="s">
        <v>0</v>
      </c>
      <c r="B1326" t="s">
        <v>1988</v>
      </c>
      <c r="C1326">
        <v>30</v>
      </c>
      <c r="D1326" t="str">
        <f t="shared" si="458"/>
        <v>Very Low</v>
      </c>
      <c r="E1326">
        <v>112</v>
      </c>
      <c r="F1326" t="str">
        <f t="shared" si="459"/>
        <v>1h 52m</v>
      </c>
      <c r="G1326" t="str">
        <f t="shared" si="460"/>
        <v>Standard Movie</v>
      </c>
      <c r="H1326">
        <v>44</v>
      </c>
      <c r="I1326" t="str">
        <f t="shared" si="461"/>
        <v>Very Low</v>
      </c>
      <c r="J1326">
        <v>533</v>
      </c>
      <c r="K1326" t="str">
        <f t="shared" si="462"/>
        <v>Very Low</v>
      </c>
      <c r="L1326" t="s">
        <v>6857</v>
      </c>
      <c r="M1326">
        <v>1000</v>
      </c>
      <c r="N1326" t="str">
        <f t="shared" si="463"/>
        <v>Low</v>
      </c>
      <c r="O1326">
        <v>77231</v>
      </c>
      <c r="P1326" t="str">
        <f t="shared" si="464"/>
        <v>Flop</v>
      </c>
      <c r="Q1326" t="s">
        <v>1932</v>
      </c>
      <c r="R1326" t="str">
        <f t="shared" si="465"/>
        <v>Drama</v>
      </c>
      <c r="S1326">
        <f t="shared" si="466"/>
        <v>3</v>
      </c>
      <c r="T1326" t="s">
        <v>3685</v>
      </c>
      <c r="U1326" t="s">
        <v>6858</v>
      </c>
      <c r="V1326">
        <v>3322</v>
      </c>
      <c r="W1326" t="str">
        <f t="shared" si="467"/>
        <v>Very Low</v>
      </c>
      <c r="X1326">
        <v>2115</v>
      </c>
      <c r="Y1326" t="str">
        <f t="shared" si="468"/>
        <v>Low</v>
      </c>
      <c r="Z1326" t="s">
        <v>2526</v>
      </c>
      <c r="AA1326">
        <v>0</v>
      </c>
      <c r="AB1326" t="str">
        <f t="shared" si="469"/>
        <v>Symbolic Poster</v>
      </c>
      <c r="AC1326" t="s">
        <v>6859</v>
      </c>
      <c r="AD1326" t="s">
        <v>6860</v>
      </c>
      <c r="AE1326">
        <v>32</v>
      </c>
      <c r="AF1326" t="str">
        <f t="shared" si="470"/>
        <v>Very Low</v>
      </c>
      <c r="AG1326" t="s">
        <v>6861</v>
      </c>
      <c r="AH1326" t="s">
        <v>1436</v>
      </c>
      <c r="AI1326" t="s">
        <v>556</v>
      </c>
      <c r="AJ1326" t="str">
        <f t="shared" si="471"/>
        <v>Adult</v>
      </c>
      <c r="AK1326">
        <v>25000000</v>
      </c>
      <c r="AL1326" t="str">
        <f t="shared" si="472"/>
        <v>Low Budget</v>
      </c>
      <c r="AM1326">
        <v>2005</v>
      </c>
      <c r="AN1326">
        <f t="shared" si="473"/>
        <v>20</v>
      </c>
      <c r="AO1326" t="str">
        <f t="shared" si="474"/>
        <v>Old Classic</v>
      </c>
      <c r="AP1326">
        <v>580</v>
      </c>
      <c r="AQ1326" t="str">
        <f t="shared" si="475"/>
        <v>Very Low</v>
      </c>
      <c r="AR1326">
        <v>6</v>
      </c>
      <c r="AS1326" t="str">
        <f t="shared" si="476"/>
        <v>Average</v>
      </c>
      <c r="AT1326">
        <v>2.35</v>
      </c>
      <c r="AU1326" t="str">
        <f t="shared" si="477"/>
        <v>Cinematic Widescreen</v>
      </c>
      <c r="AV1326">
        <v>265</v>
      </c>
      <c r="AW1326" t="str">
        <f t="shared" si="478"/>
        <v>Very Low</v>
      </c>
    </row>
    <row r="1327" spans="1:49" x14ac:dyDescent="0.3">
      <c r="A1327" t="s">
        <v>0</v>
      </c>
      <c r="B1327" t="s">
        <v>6862</v>
      </c>
      <c r="C1327">
        <v>488</v>
      </c>
      <c r="D1327" t="str">
        <f t="shared" si="458"/>
        <v>Medium</v>
      </c>
      <c r="E1327">
        <v>126</v>
      </c>
      <c r="F1327" t="str">
        <f t="shared" si="459"/>
        <v>2h 6m</v>
      </c>
      <c r="G1327" t="str">
        <f t="shared" si="460"/>
        <v>Long Movie</v>
      </c>
      <c r="H1327">
        <v>584</v>
      </c>
      <c r="I1327" t="str">
        <f t="shared" si="461"/>
        <v>Very Low</v>
      </c>
      <c r="J1327">
        <v>398</v>
      </c>
      <c r="K1327" t="str">
        <f t="shared" si="462"/>
        <v>Very Low</v>
      </c>
      <c r="L1327" t="s">
        <v>329</v>
      </c>
      <c r="M1327">
        <v>11000</v>
      </c>
      <c r="N1327" t="str">
        <f t="shared" si="463"/>
        <v>Medium</v>
      </c>
      <c r="O1327">
        <v>4563029</v>
      </c>
      <c r="P1327" t="str">
        <f t="shared" si="464"/>
        <v>Flop</v>
      </c>
      <c r="Q1327" t="s">
        <v>1361</v>
      </c>
      <c r="R1327" t="str">
        <f t="shared" si="465"/>
        <v>Action</v>
      </c>
      <c r="S1327">
        <f t="shared" si="466"/>
        <v>4</v>
      </c>
      <c r="T1327" t="s">
        <v>193</v>
      </c>
      <c r="U1327" t="s">
        <v>6863</v>
      </c>
      <c r="V1327">
        <v>181472</v>
      </c>
      <c r="W1327" t="str">
        <f t="shared" si="467"/>
        <v>Medium</v>
      </c>
      <c r="X1327">
        <v>12286</v>
      </c>
      <c r="Y1327" t="str">
        <f t="shared" si="468"/>
        <v>Medium</v>
      </c>
      <c r="Z1327" t="s">
        <v>6864</v>
      </c>
      <c r="AA1327">
        <v>5</v>
      </c>
      <c r="AB1327" t="str">
        <f t="shared" si="469"/>
        <v>Ensemble Poster</v>
      </c>
      <c r="AC1327" t="s">
        <v>6865</v>
      </c>
      <c r="AD1327" t="s">
        <v>6866</v>
      </c>
      <c r="AE1327">
        <v>514</v>
      </c>
      <c r="AF1327" t="str">
        <f t="shared" si="470"/>
        <v>Low</v>
      </c>
      <c r="AG1327" t="s">
        <v>9</v>
      </c>
      <c r="AH1327" t="s">
        <v>5665</v>
      </c>
      <c r="AI1327" t="s">
        <v>556</v>
      </c>
      <c r="AJ1327" t="str">
        <f t="shared" si="471"/>
        <v>Adult</v>
      </c>
      <c r="AK1327">
        <v>39200000</v>
      </c>
      <c r="AL1327" t="str">
        <f t="shared" si="472"/>
        <v>Medium Budget</v>
      </c>
      <c r="AM1327">
        <v>2013</v>
      </c>
      <c r="AN1327">
        <f t="shared" si="473"/>
        <v>12</v>
      </c>
      <c r="AO1327" t="str">
        <f t="shared" si="474"/>
        <v>Modern Classic</v>
      </c>
      <c r="AP1327">
        <v>557</v>
      </c>
      <c r="AQ1327" t="str">
        <f t="shared" si="475"/>
        <v>Very Low</v>
      </c>
      <c r="AR1327">
        <v>7</v>
      </c>
      <c r="AS1327" t="str">
        <f t="shared" si="476"/>
        <v>Good</v>
      </c>
      <c r="AT1327">
        <v>1.85</v>
      </c>
      <c r="AU1327" t="str">
        <f t="shared" si="477"/>
        <v>HDTV / Widescreen</v>
      </c>
      <c r="AV1327">
        <v>58000</v>
      </c>
      <c r="AW1327" t="str">
        <f t="shared" si="478"/>
        <v>High</v>
      </c>
    </row>
    <row r="1328" spans="1:49" x14ac:dyDescent="0.3">
      <c r="A1328" t="s">
        <v>0</v>
      </c>
      <c r="B1328" t="s">
        <v>1954</v>
      </c>
      <c r="C1328">
        <v>63</v>
      </c>
      <c r="D1328" t="str">
        <f t="shared" si="458"/>
        <v>Low</v>
      </c>
      <c r="E1328">
        <v>90</v>
      </c>
      <c r="F1328" t="str">
        <f t="shared" si="459"/>
        <v>1h 30m</v>
      </c>
      <c r="G1328" t="str">
        <f t="shared" si="460"/>
        <v>Standard Movie</v>
      </c>
      <c r="H1328">
        <v>10</v>
      </c>
      <c r="I1328" t="str">
        <f t="shared" si="461"/>
        <v>Very Low</v>
      </c>
      <c r="J1328">
        <v>541</v>
      </c>
      <c r="K1328" t="str">
        <f t="shared" si="462"/>
        <v>Very Low</v>
      </c>
      <c r="L1328" t="s">
        <v>3326</v>
      </c>
      <c r="M1328">
        <v>1000</v>
      </c>
      <c r="N1328" t="str">
        <f t="shared" si="463"/>
        <v>Low</v>
      </c>
      <c r="O1328">
        <f>O1327</f>
        <v>4563029</v>
      </c>
      <c r="P1328" t="str">
        <f t="shared" si="464"/>
        <v>Flop</v>
      </c>
      <c r="Q1328" t="s">
        <v>6867</v>
      </c>
      <c r="R1328" t="str">
        <f t="shared" si="465"/>
        <v>Adventure</v>
      </c>
      <c r="S1328">
        <f t="shared" si="466"/>
        <v>6</v>
      </c>
      <c r="T1328" t="s">
        <v>2836</v>
      </c>
      <c r="U1328" t="s">
        <v>6868</v>
      </c>
      <c r="V1328">
        <v>15790</v>
      </c>
      <c r="W1328" t="str">
        <f t="shared" si="467"/>
        <v>Low</v>
      </c>
      <c r="X1328">
        <v>3243</v>
      </c>
      <c r="Y1328" t="str">
        <f t="shared" si="468"/>
        <v>Low</v>
      </c>
      <c r="Z1328" t="s">
        <v>6869</v>
      </c>
      <c r="AA1328">
        <v>0</v>
      </c>
      <c r="AB1328" t="str">
        <f t="shared" si="469"/>
        <v>Symbolic Poster</v>
      </c>
      <c r="AC1328" t="s">
        <v>6870</v>
      </c>
      <c r="AD1328" t="s">
        <v>6871</v>
      </c>
      <c r="AE1328">
        <v>40</v>
      </c>
      <c r="AF1328" t="str">
        <f t="shared" si="470"/>
        <v>Very Low</v>
      </c>
      <c r="AG1328" t="s">
        <v>1435</v>
      </c>
      <c r="AH1328" t="s">
        <v>1436</v>
      </c>
      <c r="AI1328" t="s">
        <v>66</v>
      </c>
      <c r="AJ1328" t="str">
        <f t="shared" si="471"/>
        <v>Family</v>
      </c>
      <c r="AK1328">
        <v>25000000</v>
      </c>
      <c r="AL1328" t="str">
        <f t="shared" si="472"/>
        <v>Low Budget</v>
      </c>
      <c r="AM1328">
        <v>2011</v>
      </c>
      <c r="AN1328">
        <f t="shared" si="473"/>
        <v>14</v>
      </c>
      <c r="AO1328" t="str">
        <f t="shared" si="474"/>
        <v>Modern Classic</v>
      </c>
      <c r="AP1328">
        <v>559</v>
      </c>
      <c r="AQ1328" t="str">
        <f t="shared" si="475"/>
        <v>Very Low</v>
      </c>
      <c r="AR1328">
        <v>6.8</v>
      </c>
      <c r="AS1328" t="str">
        <f t="shared" si="476"/>
        <v>Average</v>
      </c>
      <c r="AT1328">
        <v>1.85</v>
      </c>
      <c r="AU1328" t="str">
        <f t="shared" si="477"/>
        <v>HDTV / Widescreen</v>
      </c>
      <c r="AV1328">
        <v>0</v>
      </c>
      <c r="AW1328" t="str">
        <f t="shared" si="478"/>
        <v>Very Low</v>
      </c>
    </row>
    <row r="1329" spans="1:49" x14ac:dyDescent="0.3">
      <c r="A1329" t="s">
        <v>0</v>
      </c>
      <c r="B1329" t="s">
        <v>6872</v>
      </c>
      <c r="C1329">
        <v>42</v>
      </c>
      <c r="D1329" t="str">
        <f t="shared" si="458"/>
        <v>Very Low</v>
      </c>
      <c r="E1329">
        <v>93</v>
      </c>
      <c r="F1329" t="str">
        <f t="shared" si="459"/>
        <v>1h 33m</v>
      </c>
      <c r="G1329" t="str">
        <f t="shared" si="460"/>
        <v>Standard Movie</v>
      </c>
      <c r="H1329">
        <v>23</v>
      </c>
      <c r="I1329" t="str">
        <f t="shared" si="461"/>
        <v>Very Low</v>
      </c>
      <c r="J1329">
        <v>596</v>
      </c>
      <c r="K1329" t="str">
        <f t="shared" si="462"/>
        <v>Very Low</v>
      </c>
      <c r="L1329" t="s">
        <v>251</v>
      </c>
      <c r="M1329">
        <v>2000</v>
      </c>
      <c r="N1329" t="str">
        <f t="shared" si="463"/>
        <v>Low</v>
      </c>
      <c r="O1329">
        <v>463730</v>
      </c>
      <c r="P1329" t="str">
        <f t="shared" si="464"/>
        <v>Flop</v>
      </c>
      <c r="Q1329" t="s">
        <v>1642</v>
      </c>
      <c r="R1329" t="str">
        <f t="shared" si="465"/>
        <v>Comedy</v>
      </c>
      <c r="S1329">
        <f t="shared" si="466"/>
        <v>1</v>
      </c>
      <c r="T1329" t="s">
        <v>873</v>
      </c>
      <c r="U1329" t="s">
        <v>6873</v>
      </c>
      <c r="V1329">
        <v>3789</v>
      </c>
      <c r="W1329" t="str">
        <f t="shared" si="467"/>
        <v>Very Low</v>
      </c>
      <c r="X1329">
        <v>5240</v>
      </c>
      <c r="Y1329" t="str">
        <f t="shared" si="468"/>
        <v>Low</v>
      </c>
      <c r="Z1329" t="s">
        <v>1473</v>
      </c>
      <c r="AA1329">
        <v>10</v>
      </c>
      <c r="AB1329" t="str">
        <f t="shared" si="469"/>
        <v>Ensemble Poster</v>
      </c>
      <c r="AC1329" t="s">
        <v>6874</v>
      </c>
      <c r="AD1329" t="s">
        <v>6875</v>
      </c>
      <c r="AE1329">
        <v>39</v>
      </c>
      <c r="AF1329" t="str">
        <f t="shared" si="470"/>
        <v>Very Low</v>
      </c>
      <c r="AG1329" t="s">
        <v>9</v>
      </c>
      <c r="AH1329" t="s">
        <v>10</v>
      </c>
      <c r="AI1329" t="s">
        <v>556</v>
      </c>
      <c r="AJ1329" t="str">
        <f t="shared" si="471"/>
        <v>Adult</v>
      </c>
      <c r="AK1329">
        <f>AK1328</f>
        <v>25000000</v>
      </c>
      <c r="AL1329" t="str">
        <f t="shared" si="472"/>
        <v>Low Budget</v>
      </c>
      <c r="AM1329">
        <v>2004</v>
      </c>
      <c r="AN1329">
        <f t="shared" si="473"/>
        <v>21</v>
      </c>
      <c r="AO1329" t="str">
        <f t="shared" si="474"/>
        <v>Old Classic</v>
      </c>
      <c r="AP1329">
        <v>894</v>
      </c>
      <c r="AQ1329" t="str">
        <f t="shared" si="475"/>
        <v>Very Low</v>
      </c>
      <c r="AR1329">
        <v>5.7</v>
      </c>
      <c r="AS1329" t="str">
        <f t="shared" si="476"/>
        <v>Below Average</v>
      </c>
      <c r="AT1329">
        <v>1.85</v>
      </c>
      <c r="AU1329" t="str">
        <f t="shared" si="477"/>
        <v>HDTV / Widescreen</v>
      </c>
      <c r="AV1329">
        <v>89</v>
      </c>
      <c r="AW1329" t="str">
        <f t="shared" si="478"/>
        <v>Very Low</v>
      </c>
    </row>
    <row r="1330" spans="1:49" x14ac:dyDescent="0.3">
      <c r="A1330" t="s">
        <v>0</v>
      </c>
      <c r="B1330" t="s">
        <v>1010</v>
      </c>
      <c r="C1330">
        <v>118</v>
      </c>
      <c r="D1330" t="str">
        <f t="shared" si="458"/>
        <v>Low</v>
      </c>
      <c r="E1330">
        <v>98</v>
      </c>
      <c r="F1330" t="str">
        <f t="shared" si="459"/>
        <v>1h 38m</v>
      </c>
      <c r="G1330" t="str">
        <f t="shared" si="460"/>
        <v>Standard Movie</v>
      </c>
      <c r="H1330">
        <v>295</v>
      </c>
      <c r="I1330" t="str">
        <f t="shared" si="461"/>
        <v>Very Low</v>
      </c>
      <c r="J1330">
        <v>380</v>
      </c>
      <c r="K1330" t="str">
        <f t="shared" si="462"/>
        <v>Very Low</v>
      </c>
      <c r="L1330" t="s">
        <v>467</v>
      </c>
      <c r="M1330">
        <v>720</v>
      </c>
      <c r="N1330" t="str">
        <f t="shared" si="463"/>
        <v>Low</v>
      </c>
      <c r="O1330">
        <v>50693162</v>
      </c>
      <c r="P1330" t="str">
        <f t="shared" si="464"/>
        <v>Hit</v>
      </c>
      <c r="Q1330" t="s">
        <v>6876</v>
      </c>
      <c r="R1330" t="str">
        <f t="shared" si="465"/>
        <v>Action</v>
      </c>
      <c r="S1330">
        <f t="shared" si="466"/>
        <v>3</v>
      </c>
      <c r="T1330" t="s">
        <v>1841</v>
      </c>
      <c r="U1330" t="s">
        <v>6877</v>
      </c>
      <c r="V1330">
        <v>136580</v>
      </c>
      <c r="W1330" t="str">
        <f t="shared" si="467"/>
        <v>Medium</v>
      </c>
      <c r="X1330">
        <v>2630</v>
      </c>
      <c r="Y1330" t="str">
        <f t="shared" si="468"/>
        <v>Low</v>
      </c>
      <c r="Z1330" t="s">
        <v>5477</v>
      </c>
      <c r="AA1330">
        <v>0</v>
      </c>
      <c r="AB1330" t="str">
        <f t="shared" si="469"/>
        <v>Symbolic Poster</v>
      </c>
      <c r="AC1330" t="s">
        <v>6878</v>
      </c>
      <c r="AD1330" t="s">
        <v>6879</v>
      </c>
      <c r="AE1330">
        <v>545</v>
      </c>
      <c r="AF1330" t="str">
        <f t="shared" si="470"/>
        <v>Low</v>
      </c>
      <c r="AG1330" t="s">
        <v>9</v>
      </c>
      <c r="AH1330" t="s">
        <v>10</v>
      </c>
      <c r="AI1330" t="s">
        <v>556</v>
      </c>
      <c r="AJ1330" t="str">
        <f t="shared" si="471"/>
        <v>Adult</v>
      </c>
      <c r="AK1330">
        <v>23000000</v>
      </c>
      <c r="AL1330" t="str">
        <f t="shared" si="472"/>
        <v>Low Budget</v>
      </c>
      <c r="AM1330">
        <v>1994</v>
      </c>
      <c r="AN1330">
        <f t="shared" si="473"/>
        <v>31</v>
      </c>
      <c r="AO1330" t="str">
        <f t="shared" si="474"/>
        <v>Old Classic</v>
      </c>
      <c r="AP1330">
        <v>581</v>
      </c>
      <c r="AQ1330" t="str">
        <f t="shared" si="475"/>
        <v>Very Low</v>
      </c>
      <c r="AR1330">
        <v>7.6</v>
      </c>
      <c r="AS1330" t="str">
        <f t="shared" si="476"/>
        <v>Good</v>
      </c>
      <c r="AT1330">
        <v>1.85</v>
      </c>
      <c r="AU1330" t="str">
        <f t="shared" si="477"/>
        <v>HDTV / Widescreen</v>
      </c>
      <c r="AV1330">
        <v>15000</v>
      </c>
      <c r="AW1330" t="str">
        <f t="shared" si="478"/>
        <v>Medium</v>
      </c>
    </row>
    <row r="1331" spans="1:49" x14ac:dyDescent="0.3">
      <c r="A1331" t="s">
        <v>0</v>
      </c>
      <c r="B1331" t="s">
        <v>6880</v>
      </c>
      <c r="C1331">
        <v>44</v>
      </c>
      <c r="D1331" t="str">
        <f t="shared" si="458"/>
        <v>Very Low</v>
      </c>
      <c r="E1331">
        <v>159</v>
      </c>
      <c r="F1331" t="str">
        <f t="shared" si="459"/>
        <v>2h 39m</v>
      </c>
      <c r="G1331" t="str">
        <f t="shared" si="460"/>
        <v>Long Movie</v>
      </c>
      <c r="H1331">
        <v>50</v>
      </c>
      <c r="I1331" t="str">
        <f t="shared" si="461"/>
        <v>Very Low</v>
      </c>
      <c r="J1331">
        <v>72</v>
      </c>
      <c r="K1331" t="str">
        <f t="shared" si="462"/>
        <v>Very Low</v>
      </c>
      <c r="L1331" t="s">
        <v>6881</v>
      </c>
      <c r="M1331">
        <v>218</v>
      </c>
      <c r="N1331" t="str">
        <f t="shared" si="463"/>
        <v>Low</v>
      </c>
      <c r="O1331">
        <v>6498000</v>
      </c>
      <c r="P1331" t="str">
        <f t="shared" si="464"/>
        <v>Flop</v>
      </c>
      <c r="Q1331" t="s">
        <v>6882</v>
      </c>
      <c r="R1331" t="str">
        <f t="shared" si="465"/>
        <v>Action</v>
      </c>
      <c r="S1331">
        <f t="shared" si="466"/>
        <v>5</v>
      </c>
      <c r="T1331" t="s">
        <v>6883</v>
      </c>
      <c r="U1331" t="s">
        <v>6884</v>
      </c>
      <c r="V1331">
        <v>62756</v>
      </c>
      <c r="W1331" t="str">
        <f t="shared" si="467"/>
        <v>Medium</v>
      </c>
      <c r="X1331">
        <v>554</v>
      </c>
      <c r="Y1331" t="str">
        <f t="shared" si="468"/>
        <v>Very Low</v>
      </c>
      <c r="Z1331" t="s">
        <v>6885</v>
      </c>
      <c r="AA1331">
        <v>1</v>
      </c>
      <c r="AB1331" t="str">
        <f t="shared" si="469"/>
        <v>Solo Star Poster</v>
      </c>
      <c r="AC1331" t="s">
        <v>6886</v>
      </c>
      <c r="AD1331" t="s">
        <v>6887</v>
      </c>
      <c r="AE1331">
        <v>410</v>
      </c>
      <c r="AF1331" t="str">
        <f t="shared" si="470"/>
        <v>Very Low</v>
      </c>
      <c r="AG1331" t="s">
        <v>6888</v>
      </c>
      <c r="AH1331" t="s">
        <v>5583</v>
      </c>
      <c r="AI1331" t="str">
        <f>AI1330</f>
        <v>R</v>
      </c>
      <c r="AJ1331" t="str">
        <f t="shared" si="471"/>
        <v>Adult</v>
      </c>
      <c r="AK1331">
        <v>18026148</v>
      </c>
      <c r="AL1331" t="str">
        <f t="shared" si="472"/>
        <v>Low Budget</v>
      </c>
      <c r="AM1331">
        <v>2015</v>
      </c>
      <c r="AN1331">
        <f t="shared" si="473"/>
        <v>10</v>
      </c>
      <c r="AO1331" t="str">
        <f t="shared" si="474"/>
        <v>Modern Classic</v>
      </c>
      <c r="AP1331">
        <v>133</v>
      </c>
      <c r="AQ1331" t="str">
        <f t="shared" si="475"/>
        <v>Very Low</v>
      </c>
      <c r="AR1331">
        <v>8.4</v>
      </c>
      <c r="AS1331" t="str">
        <f t="shared" si="476"/>
        <v>Excellent</v>
      </c>
      <c r="AT1331">
        <v>1.85</v>
      </c>
      <c r="AU1331" t="str">
        <f t="shared" si="477"/>
        <v>HDTV / Widescreen</v>
      </c>
      <c r="AV1331">
        <v>21000</v>
      </c>
      <c r="AW1331" t="str">
        <f t="shared" si="478"/>
        <v>Medium</v>
      </c>
    </row>
    <row r="1332" spans="1:49" x14ac:dyDescent="0.3">
      <c r="A1332" t="s">
        <v>0</v>
      </c>
      <c r="B1332" t="s">
        <v>1228</v>
      </c>
      <c r="C1332">
        <v>214</v>
      </c>
      <c r="D1332" t="str">
        <f t="shared" si="458"/>
        <v>Medium</v>
      </c>
      <c r="E1332">
        <v>107</v>
      </c>
      <c r="F1332" t="str">
        <f t="shared" si="459"/>
        <v>1h 47m</v>
      </c>
      <c r="G1332" t="str">
        <f t="shared" si="460"/>
        <v>Standard Movie</v>
      </c>
      <c r="H1332">
        <v>124</v>
      </c>
      <c r="I1332" t="str">
        <f t="shared" si="461"/>
        <v>Very Low</v>
      </c>
      <c r="J1332">
        <v>100</v>
      </c>
      <c r="K1332" t="str">
        <f t="shared" si="462"/>
        <v>Very Low</v>
      </c>
      <c r="L1332" t="s">
        <v>6889</v>
      </c>
      <c r="M1332">
        <v>152</v>
      </c>
      <c r="N1332" t="str">
        <f t="shared" si="463"/>
        <v>Low</v>
      </c>
      <c r="O1332">
        <v>63411478</v>
      </c>
      <c r="P1332" t="str">
        <f t="shared" si="464"/>
        <v>Hit</v>
      </c>
      <c r="Q1332" t="s">
        <v>6890</v>
      </c>
      <c r="R1332" t="str">
        <f t="shared" si="465"/>
        <v>Drama</v>
      </c>
      <c r="S1332">
        <f t="shared" si="466"/>
        <v>4</v>
      </c>
      <c r="T1332" t="s">
        <v>6891</v>
      </c>
      <c r="U1332" t="s">
        <v>6892</v>
      </c>
      <c r="V1332">
        <v>114925</v>
      </c>
      <c r="W1332" t="str">
        <f t="shared" si="467"/>
        <v>Medium</v>
      </c>
      <c r="X1332">
        <v>568</v>
      </c>
      <c r="Y1332" t="str">
        <f t="shared" si="468"/>
        <v>Very Low</v>
      </c>
      <c r="Z1332" t="s">
        <v>6893</v>
      </c>
      <c r="AA1332">
        <v>1</v>
      </c>
      <c r="AB1332" t="str">
        <f t="shared" si="469"/>
        <v>Solo Star Poster</v>
      </c>
      <c r="AC1332" t="s">
        <v>6894</v>
      </c>
      <c r="AD1332" t="s">
        <v>6895</v>
      </c>
      <c r="AE1332">
        <v>234</v>
      </c>
      <c r="AF1332" t="str">
        <f t="shared" si="470"/>
        <v>Very Low</v>
      </c>
      <c r="AG1332" t="s">
        <v>9</v>
      </c>
      <c r="AH1332" t="s">
        <v>10</v>
      </c>
      <c r="AI1332" t="s">
        <v>11</v>
      </c>
      <c r="AJ1332" t="str">
        <f t="shared" si="471"/>
        <v>Teen</v>
      </c>
      <c r="AK1332">
        <v>39000000</v>
      </c>
      <c r="AL1332" t="str">
        <f t="shared" si="472"/>
        <v>Medium Budget</v>
      </c>
      <c r="AM1332">
        <v>2009</v>
      </c>
      <c r="AN1332">
        <f t="shared" si="473"/>
        <v>16</v>
      </c>
      <c r="AO1332" t="str">
        <f t="shared" si="474"/>
        <v>Old Classic</v>
      </c>
      <c r="AP1332">
        <v>142</v>
      </c>
      <c r="AQ1332" t="str">
        <f t="shared" si="475"/>
        <v>Very Low</v>
      </c>
      <c r="AR1332">
        <v>7.1</v>
      </c>
      <c r="AS1332" t="str">
        <f t="shared" si="476"/>
        <v>Good</v>
      </c>
      <c r="AT1332">
        <v>2.35</v>
      </c>
      <c r="AU1332" t="str">
        <f t="shared" si="477"/>
        <v>Cinematic Widescreen</v>
      </c>
      <c r="AV1332">
        <v>13000</v>
      </c>
      <c r="AW1332" t="str">
        <f t="shared" si="478"/>
        <v>Medium</v>
      </c>
    </row>
    <row r="1333" spans="1:49" x14ac:dyDescent="0.3">
      <c r="A1333" t="s">
        <v>0</v>
      </c>
      <c r="B1333" t="s">
        <v>3773</v>
      </c>
      <c r="C1333">
        <v>110</v>
      </c>
      <c r="D1333" t="str">
        <f t="shared" si="458"/>
        <v>Low</v>
      </c>
      <c r="E1333">
        <v>102</v>
      </c>
      <c r="F1333" t="str">
        <f t="shared" si="459"/>
        <v>1h 42m</v>
      </c>
      <c r="G1333" t="str">
        <f t="shared" si="460"/>
        <v>Standard Movie</v>
      </c>
      <c r="H1333">
        <v>36</v>
      </c>
      <c r="I1333" t="str">
        <f t="shared" si="461"/>
        <v>Very Low</v>
      </c>
      <c r="J1333">
        <v>433</v>
      </c>
      <c r="K1333" t="str">
        <f t="shared" si="462"/>
        <v>Very Low</v>
      </c>
      <c r="L1333" t="s">
        <v>1799</v>
      </c>
      <c r="M1333">
        <v>747</v>
      </c>
      <c r="N1333" t="str">
        <f t="shared" si="463"/>
        <v>Low</v>
      </c>
      <c r="O1333">
        <v>42640890</v>
      </c>
      <c r="P1333" t="str">
        <f t="shared" si="464"/>
        <v>Average</v>
      </c>
      <c r="Q1333" t="s">
        <v>1652</v>
      </c>
      <c r="R1333" t="str">
        <f t="shared" si="465"/>
        <v>Comedy</v>
      </c>
      <c r="S1333">
        <f t="shared" si="466"/>
        <v>2</v>
      </c>
      <c r="T1333" t="s">
        <v>6896</v>
      </c>
      <c r="U1333" t="s">
        <v>6897</v>
      </c>
      <c r="V1333">
        <v>32412</v>
      </c>
      <c r="W1333" t="str">
        <f t="shared" si="467"/>
        <v>Low</v>
      </c>
      <c r="X1333">
        <v>1930</v>
      </c>
      <c r="Y1333" t="str">
        <f t="shared" si="468"/>
        <v>Low</v>
      </c>
      <c r="Z1333" t="s">
        <v>903</v>
      </c>
      <c r="AA1333">
        <v>1</v>
      </c>
      <c r="AB1333" t="str">
        <f t="shared" si="469"/>
        <v>Solo Star Poster</v>
      </c>
      <c r="AC1333" t="s">
        <v>6898</v>
      </c>
      <c r="AD1333" t="s">
        <v>6899</v>
      </c>
      <c r="AE1333">
        <v>184</v>
      </c>
      <c r="AF1333" t="str">
        <f t="shared" si="470"/>
        <v>Very Low</v>
      </c>
      <c r="AG1333" t="s">
        <v>9</v>
      </c>
      <c r="AH1333" t="s">
        <v>10</v>
      </c>
      <c r="AI1333" t="s">
        <v>11</v>
      </c>
      <c r="AJ1333" t="str">
        <f t="shared" si="471"/>
        <v>Teen</v>
      </c>
      <c r="AK1333">
        <f>AK1332</f>
        <v>39000000</v>
      </c>
      <c r="AL1333" t="str">
        <f t="shared" si="472"/>
        <v>Medium Budget</v>
      </c>
      <c r="AM1333">
        <v>2007</v>
      </c>
      <c r="AN1333">
        <f t="shared" si="473"/>
        <v>18</v>
      </c>
      <c r="AO1333" t="str">
        <f t="shared" si="474"/>
        <v>Old Classic</v>
      </c>
      <c r="AP1333">
        <v>452</v>
      </c>
      <c r="AQ1333" t="str">
        <f t="shared" si="475"/>
        <v>Very Low</v>
      </c>
      <c r="AR1333">
        <v>5.6</v>
      </c>
      <c r="AS1333" t="str">
        <f t="shared" si="476"/>
        <v>Below Average</v>
      </c>
      <c r="AT1333">
        <v>1.85</v>
      </c>
      <c r="AU1333" t="str">
        <f t="shared" si="477"/>
        <v>HDTV / Widescreen</v>
      </c>
      <c r="AV1333">
        <v>0</v>
      </c>
      <c r="AW1333" t="str">
        <f t="shared" si="478"/>
        <v>Very Low</v>
      </c>
    </row>
    <row r="1334" spans="1:49" x14ac:dyDescent="0.3">
      <c r="A1334" t="s">
        <v>0</v>
      </c>
      <c r="B1334" t="s">
        <v>470</v>
      </c>
      <c r="C1334">
        <v>187</v>
      </c>
      <c r="D1334" t="str">
        <f t="shared" si="458"/>
        <v>Low</v>
      </c>
      <c r="E1334">
        <v>106</v>
      </c>
      <c r="F1334" t="str">
        <f t="shared" si="459"/>
        <v>1h 46m</v>
      </c>
      <c r="G1334" t="str">
        <f t="shared" si="460"/>
        <v>Standard Movie</v>
      </c>
      <c r="H1334">
        <v>357</v>
      </c>
      <c r="I1334" t="str">
        <f t="shared" si="461"/>
        <v>Very Low</v>
      </c>
      <c r="J1334">
        <v>4000</v>
      </c>
      <c r="K1334" t="str">
        <f t="shared" si="462"/>
        <v>Low</v>
      </c>
      <c r="L1334" t="s">
        <v>308</v>
      </c>
      <c r="M1334">
        <v>23000</v>
      </c>
      <c r="N1334" t="str">
        <f t="shared" si="463"/>
        <v>Medium</v>
      </c>
      <c r="O1334">
        <v>144512310</v>
      </c>
      <c r="P1334" t="str">
        <f t="shared" si="464"/>
        <v>Hit</v>
      </c>
      <c r="Q1334" t="s">
        <v>305</v>
      </c>
      <c r="R1334" t="str">
        <f t="shared" si="465"/>
        <v>Action</v>
      </c>
      <c r="S1334">
        <f t="shared" si="466"/>
        <v>3</v>
      </c>
      <c r="T1334" t="s">
        <v>304</v>
      </c>
      <c r="U1334" t="s">
        <v>652</v>
      </c>
      <c r="V1334">
        <v>272227</v>
      </c>
      <c r="W1334" t="str">
        <f t="shared" si="467"/>
        <v>High</v>
      </c>
      <c r="X1334">
        <v>45327</v>
      </c>
      <c r="Y1334" t="str">
        <f t="shared" si="468"/>
        <v>Medium</v>
      </c>
      <c r="Z1334" t="s">
        <v>653</v>
      </c>
      <c r="AA1334">
        <v>2</v>
      </c>
      <c r="AB1334" t="str">
        <f t="shared" si="469"/>
        <v>Duo/Trio Poster</v>
      </c>
      <c r="AC1334" t="s">
        <v>654</v>
      </c>
      <c r="AD1334" t="s">
        <v>655</v>
      </c>
      <c r="AE1334">
        <v>988</v>
      </c>
      <c r="AF1334" t="str">
        <f t="shared" si="470"/>
        <v>Low</v>
      </c>
      <c r="AG1334" t="s">
        <v>9</v>
      </c>
      <c r="AH1334" t="s">
        <v>10</v>
      </c>
      <c r="AI1334" t="s">
        <v>11</v>
      </c>
      <c r="AJ1334" t="str">
        <f t="shared" si="471"/>
        <v>Teen</v>
      </c>
      <c r="AK1334">
        <v>38000000</v>
      </c>
      <c r="AL1334" t="str">
        <f t="shared" si="472"/>
        <v>Medium Budget</v>
      </c>
      <c r="AM1334">
        <v>2001</v>
      </c>
      <c r="AN1334">
        <f t="shared" si="473"/>
        <v>24</v>
      </c>
      <c r="AO1334" t="str">
        <f t="shared" si="474"/>
        <v>Old Classic</v>
      </c>
      <c r="AP1334">
        <v>14000</v>
      </c>
      <c r="AQ1334" t="str">
        <f t="shared" si="475"/>
        <v>Medium</v>
      </c>
      <c r="AR1334">
        <v>6.7</v>
      </c>
      <c r="AS1334" t="str">
        <f t="shared" si="476"/>
        <v>Average</v>
      </c>
      <c r="AT1334">
        <v>2.35</v>
      </c>
      <c r="AU1334" t="str">
        <f t="shared" si="477"/>
        <v>Cinematic Widescreen</v>
      </c>
      <c r="AV1334">
        <v>14000</v>
      </c>
      <c r="AW1334" t="str">
        <f t="shared" si="478"/>
        <v>Medium</v>
      </c>
    </row>
    <row r="1335" spans="1:49" x14ac:dyDescent="0.3">
      <c r="A1335" t="s">
        <v>718</v>
      </c>
      <c r="B1335" t="s">
        <v>226</v>
      </c>
      <c r="C1335">
        <v>370</v>
      </c>
      <c r="D1335" t="str">
        <f t="shared" si="458"/>
        <v>Medium</v>
      </c>
      <c r="E1335">
        <v>87</v>
      </c>
      <c r="F1335" t="str">
        <f t="shared" si="459"/>
        <v>1h 27m</v>
      </c>
      <c r="G1335" t="str">
        <f t="shared" si="460"/>
        <v>Featurette</v>
      </c>
      <c r="H1335">
        <v>13000</v>
      </c>
      <c r="I1335" t="str">
        <f t="shared" si="461"/>
        <v>Medium</v>
      </c>
      <c r="J1335">
        <v>787</v>
      </c>
      <c r="K1335" t="str">
        <f t="shared" si="462"/>
        <v>Very Low</v>
      </c>
      <c r="L1335" t="s">
        <v>1773</v>
      </c>
      <c r="M1335">
        <v>940</v>
      </c>
      <c r="N1335" t="str">
        <f t="shared" si="463"/>
        <v>Low</v>
      </c>
      <c r="O1335">
        <v>35287788</v>
      </c>
      <c r="P1335" t="str">
        <f t="shared" si="464"/>
        <v>Average</v>
      </c>
      <c r="Q1335" t="s">
        <v>6900</v>
      </c>
      <c r="R1335" t="str">
        <f t="shared" si="465"/>
        <v>Animation</v>
      </c>
      <c r="S1335">
        <f t="shared" si="466"/>
        <v>5</v>
      </c>
      <c r="T1335" t="s">
        <v>3231</v>
      </c>
      <c r="U1335" t="s">
        <v>6901</v>
      </c>
      <c r="V1335">
        <v>73886</v>
      </c>
      <c r="W1335" t="str">
        <f t="shared" si="467"/>
        <v>Medium</v>
      </c>
      <c r="X1335">
        <v>4774</v>
      </c>
      <c r="Y1335" t="str">
        <f t="shared" si="468"/>
        <v>Low</v>
      </c>
      <c r="Z1335" t="s">
        <v>6902</v>
      </c>
      <c r="AA1335">
        <v>0</v>
      </c>
      <c r="AB1335" t="str">
        <f t="shared" si="469"/>
        <v>Symbolic Poster</v>
      </c>
      <c r="AC1335" t="s">
        <v>6903</v>
      </c>
      <c r="AD1335" t="s">
        <v>6904</v>
      </c>
      <c r="AE1335">
        <v>165</v>
      </c>
      <c r="AF1335" t="str">
        <f t="shared" si="470"/>
        <v>Very Low</v>
      </c>
      <c r="AG1335" t="s">
        <v>9</v>
      </c>
      <c r="AH1335" t="s">
        <v>10</v>
      </c>
      <c r="AI1335" t="s">
        <v>66</v>
      </c>
      <c r="AJ1335" t="str">
        <f t="shared" si="471"/>
        <v>Family</v>
      </c>
      <c r="AK1335">
        <v>39000000</v>
      </c>
      <c r="AL1335" t="str">
        <f t="shared" si="472"/>
        <v>Medium Budget</v>
      </c>
      <c r="AM1335">
        <v>2012</v>
      </c>
      <c r="AN1335">
        <f t="shared" si="473"/>
        <v>13</v>
      </c>
      <c r="AO1335" t="str">
        <f t="shared" si="474"/>
        <v>Modern Classic</v>
      </c>
      <c r="AP1335">
        <v>925</v>
      </c>
      <c r="AQ1335" t="str">
        <f t="shared" si="475"/>
        <v>Very Low</v>
      </c>
      <c r="AR1335">
        <v>7</v>
      </c>
      <c r="AS1335" t="str">
        <f t="shared" si="476"/>
        <v>Good</v>
      </c>
      <c r="AT1335">
        <v>1.85</v>
      </c>
      <c r="AU1335" t="str">
        <f t="shared" si="477"/>
        <v>HDTV / Widescreen</v>
      </c>
      <c r="AV1335">
        <v>25000</v>
      </c>
      <c r="AW1335" t="str">
        <f t="shared" si="478"/>
        <v>Medium</v>
      </c>
    </row>
    <row r="1336" spans="1:49" x14ac:dyDescent="0.3">
      <c r="A1336" t="s">
        <v>0</v>
      </c>
      <c r="B1336" t="s">
        <v>67</v>
      </c>
      <c r="C1336">
        <v>276</v>
      </c>
      <c r="D1336" t="str">
        <f t="shared" si="458"/>
        <v>Medium</v>
      </c>
      <c r="E1336">
        <v>119</v>
      </c>
      <c r="F1336" t="str">
        <f t="shared" si="459"/>
        <v>1h 59m</v>
      </c>
      <c r="G1336" t="str">
        <f t="shared" si="460"/>
        <v>Standard Movie</v>
      </c>
      <c r="H1336">
        <v>0</v>
      </c>
      <c r="I1336" t="str">
        <f t="shared" si="461"/>
        <v>Very Low</v>
      </c>
      <c r="J1336">
        <v>279</v>
      </c>
      <c r="K1336" t="str">
        <f t="shared" si="462"/>
        <v>Very Low</v>
      </c>
      <c r="L1336" t="s">
        <v>6905</v>
      </c>
      <c r="M1336">
        <v>2000</v>
      </c>
      <c r="N1336" t="str">
        <f t="shared" si="463"/>
        <v>Low</v>
      </c>
      <c r="O1336">
        <v>25335935</v>
      </c>
      <c r="P1336" t="str">
        <f t="shared" si="464"/>
        <v>Average</v>
      </c>
      <c r="Q1336" t="s">
        <v>198</v>
      </c>
      <c r="R1336" t="str">
        <f t="shared" si="465"/>
        <v>Action</v>
      </c>
      <c r="S1336">
        <f t="shared" si="466"/>
        <v>4</v>
      </c>
      <c r="T1336" t="s">
        <v>1493</v>
      </c>
      <c r="U1336" t="s">
        <v>6906</v>
      </c>
      <c r="V1336">
        <v>242599</v>
      </c>
      <c r="W1336" t="str">
        <f t="shared" si="467"/>
        <v>High</v>
      </c>
      <c r="X1336">
        <v>2853</v>
      </c>
      <c r="Y1336" t="str">
        <f t="shared" si="468"/>
        <v>Low</v>
      </c>
      <c r="Z1336" t="s">
        <v>6907</v>
      </c>
      <c r="AA1336">
        <v>0</v>
      </c>
      <c r="AB1336" t="str">
        <f t="shared" si="469"/>
        <v>Symbolic Poster</v>
      </c>
      <c r="AC1336" t="s">
        <v>6908</v>
      </c>
      <c r="AD1336" t="s">
        <v>6909</v>
      </c>
      <c r="AE1336">
        <v>1594</v>
      </c>
      <c r="AF1336" t="str">
        <f t="shared" si="470"/>
        <v>Low</v>
      </c>
      <c r="AG1336" t="s">
        <v>9</v>
      </c>
      <c r="AH1336" t="s">
        <v>10</v>
      </c>
      <c r="AI1336" t="s">
        <v>11</v>
      </c>
      <c r="AJ1336" t="str">
        <f t="shared" si="471"/>
        <v>Teen</v>
      </c>
      <c r="AK1336">
        <v>40000000</v>
      </c>
      <c r="AL1336" t="str">
        <f t="shared" si="472"/>
        <v>Medium Budget</v>
      </c>
      <c r="AM1336">
        <v>2005</v>
      </c>
      <c r="AN1336">
        <f t="shared" si="473"/>
        <v>20</v>
      </c>
      <c r="AO1336" t="str">
        <f t="shared" si="474"/>
        <v>Old Classic</v>
      </c>
      <c r="AP1336">
        <v>505</v>
      </c>
      <c r="AQ1336" t="str">
        <f t="shared" si="475"/>
        <v>Very Low</v>
      </c>
      <c r="AR1336">
        <v>8</v>
      </c>
      <c r="AS1336" t="str">
        <f t="shared" si="476"/>
        <v>Excellent</v>
      </c>
      <c r="AT1336">
        <v>2.35</v>
      </c>
      <c r="AU1336" t="str">
        <f t="shared" si="477"/>
        <v>Cinematic Widescreen</v>
      </c>
      <c r="AV1336">
        <v>14000</v>
      </c>
      <c r="AW1336" t="str">
        <f t="shared" si="478"/>
        <v>Medium</v>
      </c>
    </row>
    <row r="1337" spans="1:49" x14ac:dyDescent="0.3">
      <c r="A1337" t="s">
        <v>0</v>
      </c>
      <c r="B1337" t="s">
        <v>4670</v>
      </c>
      <c r="C1337">
        <v>76</v>
      </c>
      <c r="D1337" t="str">
        <f t="shared" si="458"/>
        <v>Low</v>
      </c>
      <c r="E1337">
        <v>110</v>
      </c>
      <c r="F1337" t="str">
        <f t="shared" si="459"/>
        <v>1h 50m</v>
      </c>
      <c r="G1337" t="str">
        <f t="shared" si="460"/>
        <v>Standard Movie</v>
      </c>
      <c r="H1337">
        <v>534</v>
      </c>
      <c r="I1337" t="str">
        <f t="shared" si="461"/>
        <v>Very Low</v>
      </c>
      <c r="J1337">
        <v>511</v>
      </c>
      <c r="K1337" t="str">
        <f t="shared" si="462"/>
        <v>Very Low</v>
      </c>
      <c r="L1337" t="s">
        <v>4670</v>
      </c>
      <c r="M1337">
        <v>865</v>
      </c>
      <c r="N1337" t="str">
        <f t="shared" si="463"/>
        <v>Low</v>
      </c>
      <c r="O1337">
        <v>5881504</v>
      </c>
      <c r="P1337" t="str">
        <f t="shared" si="464"/>
        <v>Flop</v>
      </c>
      <c r="Q1337" t="s">
        <v>6910</v>
      </c>
      <c r="R1337" t="str">
        <f t="shared" si="465"/>
        <v>Biography</v>
      </c>
      <c r="S1337">
        <f t="shared" si="466"/>
        <v>4</v>
      </c>
      <c r="T1337" t="s">
        <v>5940</v>
      </c>
      <c r="U1337" t="s">
        <v>6911</v>
      </c>
      <c r="V1337">
        <v>5917</v>
      </c>
      <c r="W1337" t="str">
        <f t="shared" si="467"/>
        <v>Very Low</v>
      </c>
      <c r="X1337">
        <v>2972</v>
      </c>
      <c r="Y1337" t="str">
        <f t="shared" si="468"/>
        <v>Low</v>
      </c>
      <c r="Z1337" t="s">
        <v>5328</v>
      </c>
      <c r="AA1337">
        <v>2</v>
      </c>
      <c r="AB1337" t="str">
        <f t="shared" si="469"/>
        <v>Duo/Trio Poster</v>
      </c>
      <c r="AC1337" t="s">
        <v>6912</v>
      </c>
      <c r="AD1337" t="s">
        <v>6913</v>
      </c>
      <c r="AE1337">
        <v>50</v>
      </c>
      <c r="AF1337" t="str">
        <f t="shared" si="470"/>
        <v>Very Low</v>
      </c>
      <c r="AG1337" t="s">
        <v>9</v>
      </c>
      <c r="AH1337" t="s">
        <v>10</v>
      </c>
      <c r="AI1337" t="s">
        <v>11</v>
      </c>
      <c r="AJ1337" t="str">
        <f t="shared" si="471"/>
        <v>Teen</v>
      </c>
      <c r="AK1337">
        <v>39000000</v>
      </c>
      <c r="AL1337" t="str">
        <f t="shared" si="472"/>
        <v>Medium Budget</v>
      </c>
      <c r="AM1337">
        <v>2004</v>
      </c>
      <c r="AN1337">
        <f t="shared" si="473"/>
        <v>21</v>
      </c>
      <c r="AO1337" t="str">
        <f t="shared" si="474"/>
        <v>Old Classic</v>
      </c>
      <c r="AP1337">
        <v>534</v>
      </c>
      <c r="AQ1337" t="str">
        <f t="shared" si="475"/>
        <v>Very Low</v>
      </c>
      <c r="AR1337">
        <v>5.3</v>
      </c>
      <c r="AS1337" t="str">
        <f t="shared" si="476"/>
        <v>Below Average</v>
      </c>
      <c r="AT1337">
        <v>2.35</v>
      </c>
      <c r="AU1337" t="str">
        <f t="shared" si="477"/>
        <v>Cinematic Widescreen</v>
      </c>
      <c r="AV1337">
        <v>177</v>
      </c>
      <c r="AW1337" t="str">
        <f t="shared" si="478"/>
        <v>Very Low</v>
      </c>
    </row>
    <row r="1338" spans="1:49" x14ac:dyDescent="0.3">
      <c r="A1338" t="s">
        <v>0</v>
      </c>
      <c r="B1338" t="s">
        <v>4834</v>
      </c>
      <c r="C1338">
        <v>95</v>
      </c>
      <c r="D1338" t="str">
        <f t="shared" si="458"/>
        <v>Low</v>
      </c>
      <c r="E1338">
        <v>125</v>
      </c>
      <c r="F1338" t="str">
        <f t="shared" si="459"/>
        <v>2h 5m</v>
      </c>
      <c r="G1338" t="str">
        <f t="shared" si="460"/>
        <v>Long Movie</v>
      </c>
      <c r="H1338">
        <v>44</v>
      </c>
      <c r="I1338" t="str">
        <f t="shared" si="461"/>
        <v>Very Low</v>
      </c>
      <c r="J1338">
        <v>420</v>
      </c>
      <c r="K1338" t="str">
        <f t="shared" si="462"/>
        <v>Very Low</v>
      </c>
      <c r="L1338" t="s">
        <v>6914</v>
      </c>
      <c r="M1338">
        <v>593</v>
      </c>
      <c r="N1338" t="str">
        <f t="shared" si="463"/>
        <v>Low</v>
      </c>
      <c r="O1338">
        <v>60000000</v>
      </c>
      <c r="P1338" t="str">
        <f t="shared" si="464"/>
        <v>Hit</v>
      </c>
      <c r="Q1338" t="s">
        <v>1875</v>
      </c>
      <c r="R1338" t="str">
        <f t="shared" si="465"/>
        <v>Action</v>
      </c>
      <c r="S1338">
        <f t="shared" si="466"/>
        <v>3</v>
      </c>
      <c r="T1338" t="s">
        <v>4551</v>
      </c>
      <c r="U1338" t="s">
        <v>6915</v>
      </c>
      <c r="V1338">
        <v>49934</v>
      </c>
      <c r="W1338" t="str">
        <f t="shared" si="467"/>
        <v>Low</v>
      </c>
      <c r="X1338">
        <v>2329</v>
      </c>
      <c r="Y1338" t="str">
        <f t="shared" si="468"/>
        <v>Low</v>
      </c>
      <c r="Z1338" t="s">
        <v>4836</v>
      </c>
      <c r="AA1338">
        <v>1</v>
      </c>
      <c r="AB1338" t="str">
        <f t="shared" si="469"/>
        <v>Solo Star Poster</v>
      </c>
      <c r="AC1338" t="s">
        <v>6916</v>
      </c>
      <c r="AD1338" t="s">
        <v>6917</v>
      </c>
      <c r="AE1338">
        <v>224</v>
      </c>
      <c r="AF1338" t="str">
        <f t="shared" si="470"/>
        <v>Very Low</v>
      </c>
      <c r="AG1338" t="s">
        <v>9</v>
      </c>
      <c r="AH1338" t="s">
        <v>28</v>
      </c>
      <c r="AI1338" t="s">
        <v>66</v>
      </c>
      <c r="AJ1338" t="str">
        <f t="shared" si="471"/>
        <v>Family</v>
      </c>
      <c r="AK1338">
        <v>39000000</v>
      </c>
      <c r="AL1338" t="str">
        <f t="shared" si="472"/>
        <v>Medium Budget</v>
      </c>
      <c r="AM1338">
        <v>1983</v>
      </c>
      <c r="AN1338">
        <f t="shared" si="473"/>
        <v>42</v>
      </c>
      <c r="AO1338" t="str">
        <f t="shared" si="474"/>
        <v>Old Classic</v>
      </c>
      <c r="AP1338">
        <v>542</v>
      </c>
      <c r="AQ1338" t="str">
        <f t="shared" si="475"/>
        <v>Very Low</v>
      </c>
      <c r="AR1338">
        <v>4.9000000000000004</v>
      </c>
      <c r="AS1338" t="str">
        <f t="shared" si="476"/>
        <v>Poor</v>
      </c>
      <c r="AT1338">
        <v>2.35</v>
      </c>
      <c r="AU1338" t="str">
        <f t="shared" si="477"/>
        <v>Cinematic Widescreen</v>
      </c>
      <c r="AV1338">
        <v>0</v>
      </c>
      <c r="AW1338" t="str">
        <f t="shared" si="478"/>
        <v>Very Low</v>
      </c>
    </row>
    <row r="1339" spans="1:49" x14ac:dyDescent="0.3">
      <c r="A1339" t="s">
        <v>0</v>
      </c>
      <c r="B1339" t="s">
        <v>2438</v>
      </c>
      <c r="C1339">
        <v>211</v>
      </c>
      <c r="D1339" t="str">
        <f t="shared" si="458"/>
        <v>Medium</v>
      </c>
      <c r="E1339">
        <v>113</v>
      </c>
      <c r="F1339" t="str">
        <f t="shared" si="459"/>
        <v>1h 53m</v>
      </c>
      <c r="G1339" t="str">
        <f t="shared" si="460"/>
        <v>Standard Movie</v>
      </c>
      <c r="H1339">
        <v>88</v>
      </c>
      <c r="I1339" t="str">
        <f t="shared" si="461"/>
        <v>Very Low</v>
      </c>
      <c r="J1339">
        <v>785</v>
      </c>
      <c r="K1339" t="str">
        <f t="shared" si="462"/>
        <v>Very Low</v>
      </c>
      <c r="L1339" t="s">
        <v>1755</v>
      </c>
      <c r="M1339">
        <v>22000</v>
      </c>
      <c r="N1339" t="str">
        <f t="shared" si="463"/>
        <v>Medium</v>
      </c>
      <c r="O1339">
        <v>29802761</v>
      </c>
      <c r="P1339" t="str">
        <f t="shared" si="464"/>
        <v>Average</v>
      </c>
      <c r="Q1339" t="s">
        <v>3884</v>
      </c>
      <c r="R1339" t="str">
        <f t="shared" si="465"/>
        <v>Comedy</v>
      </c>
      <c r="S1339">
        <f t="shared" si="466"/>
        <v>2</v>
      </c>
      <c r="T1339" t="s">
        <v>1717</v>
      </c>
      <c r="U1339" t="s">
        <v>6918</v>
      </c>
      <c r="V1339">
        <v>46480</v>
      </c>
      <c r="W1339" t="str">
        <f t="shared" si="467"/>
        <v>Low</v>
      </c>
      <c r="X1339">
        <v>36009</v>
      </c>
      <c r="Y1339" t="str">
        <f t="shared" si="468"/>
        <v>Medium</v>
      </c>
      <c r="Z1339" t="s">
        <v>6919</v>
      </c>
      <c r="AA1339">
        <v>1</v>
      </c>
      <c r="AB1339" t="str">
        <f t="shared" si="469"/>
        <v>Solo Star Poster</v>
      </c>
      <c r="AC1339" t="s">
        <v>6920</v>
      </c>
      <c r="AD1339" t="s">
        <v>6921</v>
      </c>
      <c r="AE1339">
        <v>115</v>
      </c>
      <c r="AF1339" t="str">
        <f t="shared" si="470"/>
        <v>Very Low</v>
      </c>
      <c r="AG1339" t="s">
        <v>9</v>
      </c>
      <c r="AH1339" t="s">
        <v>10</v>
      </c>
      <c r="AI1339" t="s">
        <v>11</v>
      </c>
      <c r="AJ1339" t="str">
        <f t="shared" si="471"/>
        <v>Teen</v>
      </c>
      <c r="AK1339">
        <v>40000000</v>
      </c>
      <c r="AL1339" t="str">
        <f t="shared" si="472"/>
        <v>Medium Budget</v>
      </c>
      <c r="AM1339">
        <v>2013</v>
      </c>
      <c r="AN1339">
        <f t="shared" si="473"/>
        <v>12</v>
      </c>
      <c r="AO1339" t="str">
        <f t="shared" si="474"/>
        <v>Modern Classic</v>
      </c>
      <c r="AP1339">
        <v>13000</v>
      </c>
      <c r="AQ1339" t="str">
        <f t="shared" si="475"/>
        <v>Medium</v>
      </c>
      <c r="AR1339">
        <v>6.4</v>
      </c>
      <c r="AS1339" t="str">
        <f t="shared" si="476"/>
        <v>Average</v>
      </c>
      <c r="AT1339">
        <v>1.85</v>
      </c>
      <c r="AU1339" t="str">
        <f t="shared" si="477"/>
        <v>HDTV / Widescreen</v>
      </c>
      <c r="AV1339">
        <v>12000</v>
      </c>
      <c r="AW1339" t="str">
        <f t="shared" si="478"/>
        <v>Medium</v>
      </c>
    </row>
    <row r="1340" spans="1:49" x14ac:dyDescent="0.3">
      <c r="A1340" t="s">
        <v>0</v>
      </c>
      <c r="B1340" t="s">
        <v>1311</v>
      </c>
      <c r="C1340">
        <v>160</v>
      </c>
      <c r="D1340" t="str">
        <f t="shared" si="458"/>
        <v>Low</v>
      </c>
      <c r="E1340">
        <v>150</v>
      </c>
      <c r="F1340" t="str">
        <f t="shared" si="459"/>
        <v>2h 30m</v>
      </c>
      <c r="G1340" t="str">
        <f t="shared" si="460"/>
        <v>Long Movie</v>
      </c>
      <c r="H1340">
        <v>610</v>
      </c>
      <c r="I1340" t="str">
        <f t="shared" si="461"/>
        <v>Very Low</v>
      </c>
      <c r="J1340">
        <v>478</v>
      </c>
      <c r="K1340" t="str">
        <f t="shared" si="462"/>
        <v>Very Low</v>
      </c>
      <c r="L1340" t="s">
        <v>6137</v>
      </c>
      <c r="M1340">
        <v>755</v>
      </c>
      <c r="N1340" t="str">
        <f t="shared" si="463"/>
        <v>Low</v>
      </c>
      <c r="O1340">
        <v>626809</v>
      </c>
      <c r="P1340" t="str">
        <f t="shared" si="464"/>
        <v>Flop</v>
      </c>
      <c r="Q1340" t="s">
        <v>1069</v>
      </c>
      <c r="R1340" t="str">
        <f t="shared" si="465"/>
        <v>Action</v>
      </c>
      <c r="S1340">
        <f t="shared" si="466"/>
        <v>5</v>
      </c>
      <c r="T1340" t="s">
        <v>6852</v>
      </c>
      <c r="U1340" t="s">
        <v>6922</v>
      </c>
      <c r="V1340">
        <v>36894</v>
      </c>
      <c r="W1340" t="str">
        <f t="shared" si="467"/>
        <v>Low</v>
      </c>
      <c r="X1340">
        <v>2172</v>
      </c>
      <c r="Y1340" t="str">
        <f t="shared" si="468"/>
        <v>Low</v>
      </c>
      <c r="Z1340" t="s">
        <v>6923</v>
      </c>
      <c r="AA1340">
        <v>4</v>
      </c>
      <c r="AB1340" t="str">
        <f t="shared" si="469"/>
        <v>Ensemble Poster</v>
      </c>
      <c r="AC1340" t="s">
        <v>6924</v>
      </c>
      <c r="AD1340" t="s">
        <v>6925</v>
      </c>
      <c r="AE1340">
        <v>105</v>
      </c>
      <c r="AF1340" t="str">
        <f t="shared" si="470"/>
        <v>Very Low</v>
      </c>
      <c r="AG1340" t="s">
        <v>1917</v>
      </c>
      <c r="AH1340" t="s">
        <v>863</v>
      </c>
      <c r="AI1340" t="s">
        <v>556</v>
      </c>
      <c r="AJ1340" t="str">
        <f t="shared" si="471"/>
        <v>Adult</v>
      </c>
      <c r="AK1340">
        <v>553632000</v>
      </c>
      <c r="AL1340" t="str">
        <f t="shared" si="472"/>
        <v>Very High Budget</v>
      </c>
      <c r="AM1340">
        <v>2008</v>
      </c>
      <c r="AN1340">
        <f t="shared" si="473"/>
        <v>17</v>
      </c>
      <c r="AO1340" t="str">
        <f t="shared" si="474"/>
        <v>Old Classic</v>
      </c>
      <c r="AP1340">
        <v>643</v>
      </c>
      <c r="AQ1340" t="str">
        <f t="shared" si="475"/>
        <v>Very Low</v>
      </c>
      <c r="AR1340">
        <v>7.4</v>
      </c>
      <c r="AS1340" t="str">
        <f t="shared" si="476"/>
        <v>Good</v>
      </c>
      <c r="AT1340">
        <v>2.35</v>
      </c>
      <c r="AU1340" t="str">
        <f t="shared" si="477"/>
        <v>Cinematic Widescreen</v>
      </c>
      <c r="AV1340">
        <v>0</v>
      </c>
      <c r="AW1340" t="str">
        <f t="shared" si="478"/>
        <v>Very Low</v>
      </c>
    </row>
    <row r="1341" spans="1:49" x14ac:dyDescent="0.3">
      <c r="A1341" t="s">
        <v>0</v>
      </c>
      <c r="B1341" t="s">
        <v>3107</v>
      </c>
      <c r="C1341">
        <v>97</v>
      </c>
      <c r="D1341" t="str">
        <f t="shared" si="458"/>
        <v>Low</v>
      </c>
      <c r="E1341">
        <v>108</v>
      </c>
      <c r="F1341" t="str">
        <f t="shared" si="459"/>
        <v>1h 48m</v>
      </c>
      <c r="G1341" t="str">
        <f t="shared" si="460"/>
        <v>Standard Movie</v>
      </c>
      <c r="H1341">
        <v>72</v>
      </c>
      <c r="I1341" t="str">
        <f t="shared" si="461"/>
        <v>Very Low</v>
      </c>
      <c r="J1341">
        <v>559</v>
      </c>
      <c r="K1341" t="str">
        <f t="shared" si="462"/>
        <v>Very Low</v>
      </c>
      <c r="L1341" t="s">
        <v>5177</v>
      </c>
      <c r="M1341">
        <v>982</v>
      </c>
      <c r="N1341" t="str">
        <f t="shared" si="463"/>
        <v>Low</v>
      </c>
      <c r="O1341">
        <v>127214072</v>
      </c>
      <c r="P1341" t="str">
        <f t="shared" si="464"/>
        <v>Hit</v>
      </c>
      <c r="Q1341" t="s">
        <v>1652</v>
      </c>
      <c r="R1341" t="str">
        <f t="shared" si="465"/>
        <v>Comedy</v>
      </c>
      <c r="S1341">
        <f t="shared" si="466"/>
        <v>2</v>
      </c>
      <c r="T1341" t="s">
        <v>2613</v>
      </c>
      <c r="U1341" t="s">
        <v>6926</v>
      </c>
      <c r="V1341">
        <v>83786</v>
      </c>
      <c r="W1341" t="str">
        <f t="shared" si="467"/>
        <v>Medium</v>
      </c>
      <c r="X1341">
        <v>4251</v>
      </c>
      <c r="Y1341" t="str">
        <f t="shared" si="468"/>
        <v>Low</v>
      </c>
      <c r="Z1341" t="s">
        <v>6927</v>
      </c>
      <c r="AA1341">
        <v>1</v>
      </c>
      <c r="AB1341" t="str">
        <f t="shared" si="469"/>
        <v>Solo Star Poster</v>
      </c>
      <c r="AC1341" t="s">
        <v>6928</v>
      </c>
      <c r="AD1341" t="s">
        <v>6929</v>
      </c>
      <c r="AE1341">
        <v>392</v>
      </c>
      <c r="AF1341" t="str">
        <f t="shared" si="470"/>
        <v>Very Low</v>
      </c>
      <c r="AG1341" t="s">
        <v>9</v>
      </c>
      <c r="AH1341" t="s">
        <v>10</v>
      </c>
      <c r="AI1341" t="s">
        <v>11</v>
      </c>
      <c r="AJ1341" t="str">
        <f t="shared" si="471"/>
        <v>Teen</v>
      </c>
      <c r="AK1341">
        <v>38000000</v>
      </c>
      <c r="AL1341" t="str">
        <f t="shared" si="472"/>
        <v>Medium Budget</v>
      </c>
      <c r="AM1341">
        <v>2002</v>
      </c>
      <c r="AN1341">
        <f t="shared" si="473"/>
        <v>23</v>
      </c>
      <c r="AO1341" t="str">
        <f t="shared" si="474"/>
        <v>Old Classic</v>
      </c>
      <c r="AP1341">
        <v>935</v>
      </c>
      <c r="AQ1341" t="str">
        <f t="shared" si="475"/>
        <v>Very Low</v>
      </c>
      <c r="AR1341">
        <v>6.1</v>
      </c>
      <c r="AS1341" t="str">
        <f t="shared" si="476"/>
        <v>Average</v>
      </c>
      <c r="AT1341">
        <v>2.35</v>
      </c>
      <c r="AU1341" t="str">
        <f t="shared" si="477"/>
        <v>Cinematic Widescreen</v>
      </c>
      <c r="AV1341">
        <v>0</v>
      </c>
      <c r="AW1341" t="str">
        <f t="shared" si="478"/>
        <v>Very Low</v>
      </c>
    </row>
    <row r="1342" spans="1:49" x14ac:dyDescent="0.3">
      <c r="A1342" t="s">
        <v>0</v>
      </c>
      <c r="B1342" t="s">
        <v>3073</v>
      </c>
      <c r="C1342">
        <v>174</v>
      </c>
      <c r="D1342" t="str">
        <f t="shared" si="458"/>
        <v>Low</v>
      </c>
      <c r="E1342">
        <v>96</v>
      </c>
      <c r="F1342" t="str">
        <f t="shared" si="459"/>
        <v>1h 36m</v>
      </c>
      <c r="G1342" t="str">
        <f t="shared" si="460"/>
        <v>Standard Movie</v>
      </c>
      <c r="H1342">
        <v>126</v>
      </c>
      <c r="I1342" t="str">
        <f t="shared" si="461"/>
        <v>Very Low</v>
      </c>
      <c r="J1342">
        <v>954</v>
      </c>
      <c r="K1342" t="str">
        <f t="shared" si="462"/>
        <v>Very Low</v>
      </c>
      <c r="L1342" t="s">
        <v>981</v>
      </c>
      <c r="M1342">
        <v>18000</v>
      </c>
      <c r="N1342" t="str">
        <f t="shared" si="463"/>
        <v>Medium</v>
      </c>
      <c r="O1342">
        <v>88915214</v>
      </c>
      <c r="P1342" t="str">
        <f t="shared" si="464"/>
        <v>Hit</v>
      </c>
      <c r="Q1342" t="s">
        <v>1652</v>
      </c>
      <c r="R1342" t="str">
        <f t="shared" si="465"/>
        <v>Comedy</v>
      </c>
      <c r="S1342">
        <f t="shared" si="466"/>
        <v>2</v>
      </c>
      <c r="T1342" t="s">
        <v>612</v>
      </c>
      <c r="U1342" t="s">
        <v>6930</v>
      </c>
      <c r="V1342">
        <v>163665</v>
      </c>
      <c r="W1342" t="str">
        <f t="shared" si="467"/>
        <v>Medium</v>
      </c>
      <c r="X1342">
        <v>22436</v>
      </c>
      <c r="Y1342" t="str">
        <f t="shared" si="468"/>
        <v>Medium</v>
      </c>
      <c r="Z1342" t="s">
        <v>6931</v>
      </c>
      <c r="AA1342">
        <v>2</v>
      </c>
      <c r="AB1342" t="str">
        <f t="shared" si="469"/>
        <v>Duo/Trio Poster</v>
      </c>
      <c r="AC1342" t="s">
        <v>6932</v>
      </c>
      <c r="AD1342" t="s">
        <v>6933</v>
      </c>
      <c r="AE1342">
        <v>169</v>
      </c>
      <c r="AF1342" t="str">
        <f t="shared" si="470"/>
        <v>Very Low</v>
      </c>
      <c r="AG1342" t="s">
        <v>9</v>
      </c>
      <c r="AH1342" t="s">
        <v>10</v>
      </c>
      <c r="AI1342" t="s">
        <v>556</v>
      </c>
      <c r="AJ1342" t="str">
        <f t="shared" si="471"/>
        <v>Adult</v>
      </c>
      <c r="AK1342">
        <v>38000000</v>
      </c>
      <c r="AL1342" t="str">
        <f t="shared" si="472"/>
        <v>Medium Budget</v>
      </c>
      <c r="AM1342">
        <v>2009</v>
      </c>
      <c r="AN1342">
        <f t="shared" si="473"/>
        <v>16</v>
      </c>
      <c r="AO1342" t="str">
        <f t="shared" si="474"/>
        <v>Old Classic</v>
      </c>
      <c r="AP1342">
        <v>957</v>
      </c>
      <c r="AQ1342" t="str">
        <f t="shared" si="475"/>
        <v>Very Low</v>
      </c>
      <c r="AR1342">
        <v>6.5</v>
      </c>
      <c r="AS1342" t="str">
        <f t="shared" si="476"/>
        <v>Average</v>
      </c>
      <c r="AT1342">
        <v>2.35</v>
      </c>
      <c r="AU1342" t="str">
        <f t="shared" si="477"/>
        <v>Cinematic Widescreen</v>
      </c>
      <c r="AV1342">
        <v>9000</v>
      </c>
      <c r="AW1342" t="str">
        <f t="shared" si="478"/>
        <v>Low</v>
      </c>
    </row>
    <row r="1343" spans="1:49" x14ac:dyDescent="0.3">
      <c r="A1343" t="s">
        <v>0</v>
      </c>
      <c r="B1343" t="s">
        <v>6934</v>
      </c>
      <c r="C1343">
        <v>23</v>
      </c>
      <c r="D1343" t="str">
        <f t="shared" si="458"/>
        <v>Very Low</v>
      </c>
      <c r="E1343">
        <v>93</v>
      </c>
      <c r="F1343" t="str">
        <f t="shared" si="459"/>
        <v>1h 33m</v>
      </c>
      <c r="G1343" t="str">
        <f t="shared" si="460"/>
        <v>Standard Movie</v>
      </c>
      <c r="H1343">
        <v>36</v>
      </c>
      <c r="I1343" t="str">
        <f t="shared" si="461"/>
        <v>Very Low</v>
      </c>
      <c r="J1343">
        <v>275</v>
      </c>
      <c r="K1343" t="str">
        <f t="shared" si="462"/>
        <v>Very Low</v>
      </c>
      <c r="L1343" t="s">
        <v>6935</v>
      </c>
      <c r="M1343">
        <v>592</v>
      </c>
      <c r="N1343" t="str">
        <f t="shared" si="463"/>
        <v>Low</v>
      </c>
      <c r="O1343">
        <v>30400000</v>
      </c>
      <c r="P1343" t="str">
        <f t="shared" si="464"/>
        <v>Average</v>
      </c>
      <c r="Q1343" t="s">
        <v>1642</v>
      </c>
      <c r="R1343" t="str">
        <f t="shared" si="465"/>
        <v>Comedy</v>
      </c>
      <c r="S1343">
        <f t="shared" si="466"/>
        <v>1</v>
      </c>
      <c r="T1343" t="s">
        <v>2885</v>
      </c>
      <c r="U1343" t="s">
        <v>6936</v>
      </c>
      <c r="V1343">
        <v>17810</v>
      </c>
      <c r="W1343" t="str">
        <f t="shared" si="467"/>
        <v>Low</v>
      </c>
      <c r="X1343">
        <v>2176</v>
      </c>
      <c r="Y1343" t="str">
        <f t="shared" si="468"/>
        <v>Low</v>
      </c>
      <c r="Z1343" t="s">
        <v>6937</v>
      </c>
      <c r="AA1343">
        <v>2</v>
      </c>
      <c r="AB1343" t="str">
        <f t="shared" si="469"/>
        <v>Duo/Trio Poster</v>
      </c>
      <c r="AC1343" t="s">
        <v>6938</v>
      </c>
      <c r="AD1343" t="s">
        <v>6939</v>
      </c>
      <c r="AE1343">
        <v>73</v>
      </c>
      <c r="AF1343" t="str">
        <f t="shared" si="470"/>
        <v>Very Low</v>
      </c>
      <c r="AG1343" t="s">
        <v>9</v>
      </c>
      <c r="AH1343" t="s">
        <v>10</v>
      </c>
      <c r="AI1343" t="s">
        <v>66</v>
      </c>
      <c r="AJ1343" t="str">
        <f t="shared" si="471"/>
        <v>Family</v>
      </c>
      <c r="AK1343">
        <v>39000000</v>
      </c>
      <c r="AL1343" t="str">
        <f t="shared" si="472"/>
        <v>Medium Budget</v>
      </c>
      <c r="AM1343">
        <v>1996</v>
      </c>
      <c r="AN1343">
        <f t="shared" si="473"/>
        <v>29</v>
      </c>
      <c r="AO1343" t="str">
        <f t="shared" si="474"/>
        <v>Old Classic</v>
      </c>
      <c r="AP1343">
        <v>516</v>
      </c>
      <c r="AQ1343" t="str">
        <f t="shared" si="475"/>
        <v>Very Low</v>
      </c>
      <c r="AR1343">
        <v>5.7</v>
      </c>
      <c r="AS1343" t="str">
        <f t="shared" si="476"/>
        <v>Below Average</v>
      </c>
      <c r="AT1343">
        <v>2.35</v>
      </c>
      <c r="AU1343" t="str">
        <f t="shared" si="477"/>
        <v>Cinematic Widescreen</v>
      </c>
      <c r="AV1343">
        <v>478</v>
      </c>
      <c r="AW1343" t="str">
        <f t="shared" si="478"/>
        <v>Very Low</v>
      </c>
    </row>
    <row r="1344" spans="1:49" x14ac:dyDescent="0.3">
      <c r="A1344" t="s">
        <v>0</v>
      </c>
      <c r="B1344" t="s">
        <v>4874</v>
      </c>
      <c r="C1344">
        <v>103</v>
      </c>
      <c r="D1344" t="str">
        <f t="shared" si="458"/>
        <v>Low</v>
      </c>
      <c r="E1344">
        <v>100</v>
      </c>
      <c r="F1344" t="str">
        <f t="shared" si="459"/>
        <v>1h 40m</v>
      </c>
      <c r="G1344" t="str">
        <f t="shared" si="460"/>
        <v>Standard Movie</v>
      </c>
      <c r="H1344">
        <v>0</v>
      </c>
      <c r="I1344" t="str">
        <f t="shared" si="461"/>
        <v>Very Low</v>
      </c>
      <c r="J1344">
        <v>1000</v>
      </c>
      <c r="K1344" t="str">
        <f t="shared" si="462"/>
        <v>Very Low</v>
      </c>
      <c r="L1344" t="s">
        <v>5873</v>
      </c>
      <c r="M1344">
        <v>12000</v>
      </c>
      <c r="N1344" t="str">
        <f t="shared" si="463"/>
        <v>Medium</v>
      </c>
      <c r="O1344">
        <v>85570368</v>
      </c>
      <c r="P1344" t="str">
        <f t="shared" si="464"/>
        <v>Hit</v>
      </c>
      <c r="Q1344" t="s">
        <v>3007</v>
      </c>
      <c r="R1344" t="str">
        <f t="shared" si="465"/>
        <v>Action</v>
      </c>
      <c r="S1344">
        <f t="shared" si="466"/>
        <v>5</v>
      </c>
      <c r="T1344" t="s">
        <v>243</v>
      </c>
      <c r="U1344" t="s">
        <v>6940</v>
      </c>
      <c r="V1344">
        <v>44885</v>
      </c>
      <c r="W1344" t="str">
        <f t="shared" si="467"/>
        <v>Low</v>
      </c>
      <c r="X1344">
        <v>18291</v>
      </c>
      <c r="Y1344" t="str">
        <f t="shared" si="468"/>
        <v>Medium</v>
      </c>
      <c r="Z1344" t="s">
        <v>6941</v>
      </c>
      <c r="AA1344">
        <v>1</v>
      </c>
      <c r="AB1344" t="str">
        <f t="shared" si="469"/>
        <v>Solo Star Poster</v>
      </c>
      <c r="AC1344" t="s">
        <v>6942</v>
      </c>
      <c r="AD1344" t="s">
        <v>6943</v>
      </c>
      <c r="AE1344">
        <v>107</v>
      </c>
      <c r="AF1344" t="str">
        <f t="shared" si="470"/>
        <v>Very Low</v>
      </c>
      <c r="AG1344" t="s">
        <v>9</v>
      </c>
      <c r="AH1344" t="s">
        <v>10</v>
      </c>
      <c r="AI1344" t="s">
        <v>66</v>
      </c>
      <c r="AJ1344" t="str">
        <f t="shared" si="471"/>
        <v>Family</v>
      </c>
      <c r="AK1344">
        <v>38000000</v>
      </c>
      <c r="AL1344" t="str">
        <f t="shared" si="472"/>
        <v>Medium Budget</v>
      </c>
      <c r="AM1344">
        <v>2002</v>
      </c>
      <c r="AN1344">
        <f t="shared" si="473"/>
        <v>23</v>
      </c>
      <c r="AO1344" t="str">
        <f t="shared" si="474"/>
        <v>Old Classic</v>
      </c>
      <c r="AP1344">
        <v>2000</v>
      </c>
      <c r="AQ1344" t="str">
        <f t="shared" si="475"/>
        <v>Low</v>
      </c>
      <c r="AR1344">
        <v>5.0999999999999996</v>
      </c>
      <c r="AS1344" t="str">
        <f t="shared" si="476"/>
        <v>Below Average</v>
      </c>
      <c r="AT1344">
        <v>1.85</v>
      </c>
      <c r="AU1344" t="str">
        <f t="shared" si="477"/>
        <v>HDTV / Widescreen</v>
      </c>
      <c r="AV1344">
        <v>478</v>
      </c>
      <c r="AW1344" t="str">
        <f t="shared" si="478"/>
        <v>Very Low</v>
      </c>
    </row>
    <row r="1345" spans="1:49" x14ac:dyDescent="0.3">
      <c r="A1345" t="s">
        <v>0</v>
      </c>
      <c r="B1345" t="s">
        <v>6944</v>
      </c>
      <c r="C1345">
        <v>98</v>
      </c>
      <c r="D1345" t="str">
        <f t="shared" si="458"/>
        <v>Low</v>
      </c>
      <c r="E1345">
        <v>118</v>
      </c>
      <c r="F1345" t="str">
        <f t="shared" si="459"/>
        <v>1h 58m</v>
      </c>
      <c r="G1345" t="str">
        <f t="shared" si="460"/>
        <v>Standard Movie</v>
      </c>
      <c r="H1345">
        <v>18</v>
      </c>
      <c r="I1345" t="str">
        <f t="shared" si="461"/>
        <v>Very Low</v>
      </c>
      <c r="J1345">
        <v>906</v>
      </c>
      <c r="K1345" t="str">
        <f t="shared" si="462"/>
        <v>Very Low</v>
      </c>
      <c r="L1345" t="s">
        <v>2273</v>
      </c>
      <c r="M1345">
        <v>1000</v>
      </c>
      <c r="N1345" t="str">
        <f t="shared" si="463"/>
        <v>Low</v>
      </c>
      <c r="O1345">
        <v>75668868</v>
      </c>
      <c r="P1345" t="str">
        <f t="shared" si="464"/>
        <v>Hit</v>
      </c>
      <c r="Q1345" t="s">
        <v>1560</v>
      </c>
      <c r="R1345" t="str">
        <f t="shared" si="465"/>
        <v>Action</v>
      </c>
      <c r="S1345">
        <f t="shared" si="466"/>
        <v>5</v>
      </c>
      <c r="T1345" t="s">
        <v>3348</v>
      </c>
      <c r="U1345" t="s">
        <v>6945</v>
      </c>
      <c r="V1345">
        <v>60504</v>
      </c>
      <c r="W1345" t="str">
        <f t="shared" si="467"/>
        <v>Medium</v>
      </c>
      <c r="X1345">
        <v>6427</v>
      </c>
      <c r="Y1345" t="str">
        <f t="shared" si="468"/>
        <v>Low</v>
      </c>
      <c r="Z1345" t="s">
        <v>3347</v>
      </c>
      <c r="AA1345">
        <v>0</v>
      </c>
      <c r="AB1345" t="str">
        <f t="shared" si="469"/>
        <v>Symbolic Poster</v>
      </c>
      <c r="AC1345" t="s">
        <v>6946</v>
      </c>
      <c r="AD1345" t="s">
        <v>6947</v>
      </c>
      <c r="AE1345">
        <v>249</v>
      </c>
      <c r="AF1345" t="str">
        <f t="shared" si="470"/>
        <v>Very Low</v>
      </c>
      <c r="AG1345" t="s">
        <v>9</v>
      </c>
      <c r="AH1345" t="s">
        <v>10</v>
      </c>
      <c r="AI1345" t="s">
        <v>66</v>
      </c>
      <c r="AJ1345" t="str">
        <f t="shared" si="471"/>
        <v>Family</v>
      </c>
      <c r="AK1345">
        <v>35000000</v>
      </c>
      <c r="AL1345" t="str">
        <f t="shared" si="472"/>
        <v>Medium Budget</v>
      </c>
      <c r="AM1345">
        <v>1994</v>
      </c>
      <c r="AN1345">
        <f t="shared" si="473"/>
        <v>31</v>
      </c>
      <c r="AO1345" t="str">
        <f t="shared" si="474"/>
        <v>Old Classic</v>
      </c>
      <c r="AP1345">
        <v>946</v>
      </c>
      <c r="AQ1345" t="str">
        <f t="shared" si="475"/>
        <v>Very Low</v>
      </c>
      <c r="AR1345">
        <v>6.6</v>
      </c>
      <c r="AS1345" t="str">
        <f t="shared" si="476"/>
        <v>Average</v>
      </c>
      <c r="AT1345">
        <v>2.35</v>
      </c>
      <c r="AU1345" t="str">
        <f t="shared" si="477"/>
        <v>Cinematic Widescreen</v>
      </c>
      <c r="AV1345">
        <v>0</v>
      </c>
      <c r="AW1345" t="str">
        <f t="shared" si="478"/>
        <v>Very Low</v>
      </c>
    </row>
    <row r="1346" spans="1:49" x14ac:dyDescent="0.3">
      <c r="A1346" t="s">
        <v>0</v>
      </c>
      <c r="B1346" t="s">
        <v>6948</v>
      </c>
      <c r="C1346">
        <v>273</v>
      </c>
      <c r="D1346" t="str">
        <f t="shared" si="458"/>
        <v>Medium</v>
      </c>
      <c r="E1346">
        <v>122</v>
      </c>
      <c r="F1346" t="str">
        <f t="shared" si="459"/>
        <v>2h 2m</v>
      </c>
      <c r="G1346" t="str">
        <f t="shared" si="460"/>
        <v>Long Movie</v>
      </c>
      <c r="H1346">
        <v>0</v>
      </c>
      <c r="I1346" t="str">
        <f t="shared" si="461"/>
        <v>Very Low</v>
      </c>
      <c r="J1346">
        <v>7</v>
      </c>
      <c r="K1346" t="str">
        <f t="shared" si="462"/>
        <v>Very Low</v>
      </c>
      <c r="L1346" t="s">
        <v>6949</v>
      </c>
      <c r="M1346">
        <v>643</v>
      </c>
      <c r="N1346" t="str">
        <f t="shared" si="463"/>
        <v>Low</v>
      </c>
      <c r="O1346">
        <v>6594136</v>
      </c>
      <c r="P1346" t="str">
        <f t="shared" si="464"/>
        <v>Flop</v>
      </c>
      <c r="Q1346" t="s">
        <v>6950</v>
      </c>
      <c r="R1346" t="str">
        <f t="shared" si="465"/>
        <v>Action</v>
      </c>
      <c r="S1346">
        <f t="shared" si="466"/>
        <v>3</v>
      </c>
      <c r="T1346" t="s">
        <v>6137</v>
      </c>
      <c r="U1346" t="s">
        <v>6951</v>
      </c>
      <c r="V1346">
        <v>24557</v>
      </c>
      <c r="W1346" t="str">
        <f t="shared" si="467"/>
        <v>Low</v>
      </c>
      <c r="X1346">
        <v>943</v>
      </c>
      <c r="Y1346" t="str">
        <f t="shared" si="468"/>
        <v>Very Low</v>
      </c>
      <c r="Z1346" t="s">
        <v>6952</v>
      </c>
      <c r="AA1346">
        <v>1</v>
      </c>
      <c r="AB1346" t="str">
        <f t="shared" si="469"/>
        <v>Solo Star Poster</v>
      </c>
      <c r="AC1346" t="s">
        <v>6953</v>
      </c>
      <c r="AD1346" t="s">
        <v>6954</v>
      </c>
      <c r="AE1346">
        <v>111</v>
      </c>
      <c r="AF1346" t="str">
        <f t="shared" si="470"/>
        <v>Very Low</v>
      </c>
      <c r="AG1346" t="s">
        <v>1917</v>
      </c>
      <c r="AH1346" t="s">
        <v>3830</v>
      </c>
      <c r="AI1346" t="s">
        <v>11</v>
      </c>
      <c r="AJ1346" t="str">
        <f t="shared" si="471"/>
        <v>Teen</v>
      </c>
      <c r="AK1346">
        <v>38600000</v>
      </c>
      <c r="AL1346" t="str">
        <f t="shared" si="472"/>
        <v>Medium Budget</v>
      </c>
      <c r="AM1346">
        <v>2013</v>
      </c>
      <c r="AN1346">
        <f t="shared" si="473"/>
        <v>12</v>
      </c>
      <c r="AO1346" t="str">
        <f t="shared" si="474"/>
        <v>Modern Classic</v>
      </c>
      <c r="AP1346">
        <v>290</v>
      </c>
      <c r="AQ1346" t="str">
        <f t="shared" si="475"/>
        <v>Very Low</v>
      </c>
      <c r="AR1346">
        <v>6.5</v>
      </c>
      <c r="AS1346" t="str">
        <f t="shared" si="476"/>
        <v>Average</v>
      </c>
      <c r="AT1346">
        <v>2.35</v>
      </c>
      <c r="AU1346" t="str">
        <f t="shared" si="477"/>
        <v>Cinematic Widescreen</v>
      </c>
      <c r="AV1346">
        <v>13000</v>
      </c>
      <c r="AW1346" t="str">
        <f t="shared" si="478"/>
        <v>Medium</v>
      </c>
    </row>
    <row r="1347" spans="1:49" x14ac:dyDescent="0.3">
      <c r="A1347" t="s">
        <v>0</v>
      </c>
      <c r="B1347" t="s">
        <v>667</v>
      </c>
      <c r="C1347">
        <v>279</v>
      </c>
      <c r="D1347" t="str">
        <f t="shared" ref="D1347:D1410" si="479">IF(C1347&lt;=50,"Very Low",
IF(C1347&lt;=200,"Low",
IF(C1347&lt;=500,"Medium",
IF(C1347&lt;=1000,"High","Very High"))))</f>
        <v>Medium</v>
      </c>
      <c r="E1347">
        <v>120</v>
      </c>
      <c r="F1347" t="str">
        <f t="shared" ref="F1347:F1410" si="480">INT(E1347/60) &amp; "h " &amp; MOD(E1347,60) &amp; "m"</f>
        <v>2h 0m</v>
      </c>
      <c r="G1347" t="str">
        <f t="shared" ref="G1347:G1410" si="481">IF(E1347&lt;60,"Short Film",IF(E1347&lt;90,"Featurette",IF(E1347&lt;=120,"Standard Movie",IF(E1347&lt;=180,"Long Movie","Epic"))))</f>
        <v>Standard Movie</v>
      </c>
      <c r="H1347">
        <v>508</v>
      </c>
      <c r="I1347" t="str">
        <f t="shared" ref="I1347:I1410" si="482">IF(H1347&lt;=1000,"Very Low",IF(H1347&lt;=10000,"Low",IF(H1347&lt;=50000,"Medium",IF(H1347&lt;=200000,"High","Very High"))))</f>
        <v>Very Low</v>
      </c>
      <c r="J1347">
        <v>1000</v>
      </c>
      <c r="K1347" t="str">
        <f t="shared" ref="K1347:K1410" si="483">IF(J1347&lt;=1000,"Very Low",IF(J1347&lt;=10000,"Low",IF(J1347&lt;=50000,"Medium",IF(J1347&lt;=200000,"High","Very High"))))</f>
        <v>Very Low</v>
      </c>
      <c r="L1347" t="s">
        <v>23</v>
      </c>
      <c r="M1347">
        <v>21000</v>
      </c>
      <c r="N1347" t="str">
        <f t="shared" ref="N1347:N1410" si="484">IF(A1347&lt;=1000,"Very Low",
IF(M1347&lt;=10000,"Low",IF(M1347&lt;=50000,"Medium",IF(M1347&lt;=200000,"High","Very High"))))</f>
        <v>Medium</v>
      </c>
      <c r="O1347">
        <v>58700247</v>
      </c>
      <c r="P1347" t="str">
        <f t="shared" ref="P1347:P1410" si="485">IF(AND(O1347&gt;=500000000),"Blockbuster",
IF(AND(O1347&gt;=200000000,O1347&lt;=499999999),"Superhit",
IF(AND(O1347&gt;=50000000,O1347&lt;=199999999),"Hit",
IF(AND(O1347&gt;=10000000,O1347&lt;=49999999),"Average",
IF(AND(O1347&lt;=10000000),"Flop","")))))</f>
        <v>Hit</v>
      </c>
      <c r="Q1347" t="s">
        <v>185</v>
      </c>
      <c r="R1347" t="str">
        <f t="shared" ref="R1347:R1410" si="486">LEFT(Q1347, FIND("|",Q1347&amp;"|")-1)</f>
        <v>Drama</v>
      </c>
      <c r="S1347">
        <f t="shared" ref="S1347:S1410" si="487">LEN(Q1347)-LEN(SUBSTITUTE(Q1347,"|",""))+1</f>
        <v>2</v>
      </c>
      <c r="T1347" t="s">
        <v>739</v>
      </c>
      <c r="U1347" t="s">
        <v>6955</v>
      </c>
      <c r="V1347">
        <v>95367</v>
      </c>
      <c r="W1347" t="str">
        <f t="shared" ref="W1347:W1410" si="488">IF(V1347&lt;=10000,"Very Low",IF(V1347&lt;=50000,"Low",IF(V1347&lt;=200000,"Medium",IF(V1347&lt;=500000,"High","Very High"))))</f>
        <v>Medium</v>
      </c>
      <c r="X1347">
        <v>36062</v>
      </c>
      <c r="Y1347" t="str">
        <f t="shared" ref="Y1347:Y1410" si="489">IF(X1347&lt;=1000,"Very Low",IF(X1347&lt;=10000,"Low",IF(X1347&lt;=50000,"Medium",IF(X1347&lt;=200000,"High","Very High"))))</f>
        <v>Medium</v>
      </c>
      <c r="Z1347" t="s">
        <v>274</v>
      </c>
      <c r="AA1347">
        <v>1</v>
      </c>
      <c r="AB1347" t="str">
        <f t="shared" ref="AB1347:AB1410" si="490">IF(AA1347=0,"Symbolic Poster",IF(AA1347=1,"Solo Star Poster",IF(AA1347&lt;=3,"Duo/Trio Poster","Ensemble Poster")))</f>
        <v>Solo Star Poster</v>
      </c>
      <c r="AC1347" t="s">
        <v>6956</v>
      </c>
      <c r="AD1347" t="s">
        <v>6957</v>
      </c>
      <c r="AE1347">
        <v>260</v>
      </c>
      <c r="AF1347" t="str">
        <f t="shared" ref="AF1347:AF1410" si="491">IF(AE1347&lt;=500,"Very Low",IF(AE1347&lt;=2000,"Low",IF(AE1347&lt;=5000,"Medium",IF(AE1347&lt;=15000,"High","Very High"))))</f>
        <v>Very Low</v>
      </c>
      <c r="AG1347" t="s">
        <v>9</v>
      </c>
      <c r="AH1347" t="s">
        <v>10</v>
      </c>
      <c r="AI1347" t="s">
        <v>11</v>
      </c>
      <c r="AJ1347" t="str">
        <f t="shared" ref="AJ1347:AJ1410" si="492">IF(OR(AI1347="G",AI1347="PG",AI1347="U",AI1347="TV-Y",AI1347="TV-G"),"Family",IF(OR(AI1347="PG-13",AI1347="UA",AI1347="TV-14"),"Teen",IF(OR(AI1347="R",AI1347="NC-17",AI1347="A",AI1347="TV-MA"),"Adult",IF(AI1347="Not Rated","No Rating","Other/Unknown"))))</f>
        <v>Teen</v>
      </c>
      <c r="AK1347">
        <v>38000000</v>
      </c>
      <c r="AL1347" t="str">
        <f t="shared" ref="AL1347:AL1410" si="493">IF(AK1347&gt;=200000000,"Very High Budget",
IF(AND(AK1347&gt;=100000000,AK1347&lt;=199999999),"High Budget",
IF(AND(AK1347&gt;=30000000,AK1347&lt;=99999999),"Medium Budget",
IF(AK1347&lt;30000000,"Low Budget",""))))</f>
        <v>Medium Budget</v>
      </c>
      <c r="AM1347">
        <v>2011</v>
      </c>
      <c r="AN1347">
        <f t="shared" ref="AN1347:AN1410" si="494">$AY$20-AM1347</f>
        <v>14</v>
      </c>
      <c r="AO1347" t="str">
        <f t="shared" ref="AO1347:AO1410" si="495">IF(AN1347&lt;=5,"Recent",IF(AND(AN1347&gt;=6,AN1347&lt;=15),"Modern Classic",IF(AN1347&gt;15,"Old Classic","")))</f>
        <v>Modern Classic</v>
      </c>
      <c r="AP1347">
        <v>11000</v>
      </c>
      <c r="AQ1347" t="str">
        <f t="shared" ref="AQ1347:AQ1410" si="496">IF(AP1347&lt;=1000,"Very Low",IF(AP1347&lt;=10000,"Low",IF(AP1347&lt;=50000,"Medium",IF(AP1347&lt;=200000,"High","Very High"))))</f>
        <v>Medium</v>
      </c>
      <c r="AR1347">
        <v>6.9</v>
      </c>
      <c r="AS1347" t="str">
        <f t="shared" ref="AS1347:AS1410" si="497">IF(AND(AR1347&gt;=9,AR1347&lt;=10),"Master Piece",
IF(AND(AR1347&gt;=8,AR1347&lt;9),"Excellent",
IF(AND(AR1347&gt;=7,AR1347&lt;8),"Good",
IF(AND(AR1347&gt;=6,AR1347&lt;7),"Average",
IF(AND(AR1347&gt;=5,AR1347&lt;6),"Below Average",
IF(AND(AR1347&gt;=4,AR1347&lt;5),"Poor",
IF(AND(AR1347&gt;=3,AR1347&lt;4),"Very Poor",
IF(AND(AR1347&gt;=0,AR1347&lt;3),"Terrible",""))))))))</f>
        <v>Average</v>
      </c>
      <c r="AT1347">
        <v>2.35</v>
      </c>
      <c r="AU1347" t="str">
        <f t="shared" ref="AU1347:AU1410" si="498">IF(AND(AT1347&gt;=1.3,AT1347&lt;=1.4),"Classic",IF(AND(AT1347&gt;=1.7,AT1347&lt;=1.9),"HDTV / Widescreen",IF(AND(AT1347&gt;=2.2,AT1347&lt;=2.4),"Cinematic Widescreen",IF(AND(AT1347&gt;=1.4,AT1347&lt;=1.6),"Standard Academy",IF(AT1347&gt;=2.4,"Ultra Widescreen","")))))</f>
        <v>Cinematic Widescreen</v>
      </c>
      <c r="AV1347">
        <v>33000</v>
      </c>
      <c r="AW1347" t="str">
        <f t="shared" ref="AW1347:AW1410" si="499">IF(AV1347&lt;=1000,"Very Low",IF(AV1347&lt;=10000,"Low",IF(AV1347&lt;=50000,"Medium",IF(AV1347&lt;=200000,"High","Very High"))))</f>
        <v>Medium</v>
      </c>
    </row>
    <row r="1348" spans="1:49" x14ac:dyDescent="0.3">
      <c r="A1348" t="s">
        <v>0</v>
      </c>
      <c r="B1348" t="str">
        <f>B1347</f>
        <v>Francis Lawrence</v>
      </c>
      <c r="C1348">
        <v>22</v>
      </c>
      <c r="D1348" t="str">
        <f t="shared" si="479"/>
        <v>Very Low</v>
      </c>
      <c r="E1348">
        <v>60</v>
      </c>
      <c r="F1348" t="str">
        <f t="shared" si="480"/>
        <v>1h 0m</v>
      </c>
      <c r="G1348" t="str">
        <f t="shared" si="481"/>
        <v>Featurette</v>
      </c>
      <c r="H1348">
        <f>H1347</f>
        <v>508</v>
      </c>
      <c r="I1348" t="str">
        <f t="shared" si="482"/>
        <v>Very Low</v>
      </c>
      <c r="J1348">
        <v>501</v>
      </c>
      <c r="K1348" t="str">
        <f t="shared" si="483"/>
        <v>Very Low</v>
      </c>
      <c r="L1348" t="s">
        <v>965</v>
      </c>
      <c r="M1348">
        <v>23000</v>
      </c>
      <c r="N1348" t="str">
        <f t="shared" si="484"/>
        <v>Medium</v>
      </c>
      <c r="O1348">
        <f t="shared" ref="O1348:O1349" si="500">O1347</f>
        <v>58700247</v>
      </c>
      <c r="P1348" t="str">
        <f t="shared" si="485"/>
        <v>Hit</v>
      </c>
      <c r="Q1348" t="s">
        <v>2629</v>
      </c>
      <c r="R1348" t="str">
        <f t="shared" si="486"/>
        <v>Comedy</v>
      </c>
      <c r="S1348">
        <f t="shared" si="487"/>
        <v>3</v>
      </c>
      <c r="T1348" t="s">
        <v>34</v>
      </c>
      <c r="U1348" t="s">
        <v>6958</v>
      </c>
      <c r="V1348">
        <v>38383</v>
      </c>
      <c r="W1348" t="str">
        <f t="shared" si="488"/>
        <v>Low</v>
      </c>
      <c r="X1348">
        <v>25160</v>
      </c>
      <c r="Y1348" t="str">
        <f t="shared" si="489"/>
        <v>Medium</v>
      </c>
      <c r="Z1348" t="s">
        <v>6959</v>
      </c>
      <c r="AA1348">
        <v>4</v>
      </c>
      <c r="AB1348" t="str">
        <f t="shared" si="490"/>
        <v>Ensemble Poster</v>
      </c>
      <c r="AC1348" t="s">
        <v>6960</v>
      </c>
      <c r="AD1348" t="s">
        <v>6961</v>
      </c>
      <c r="AE1348">
        <v>86</v>
      </c>
      <c r="AF1348" t="str">
        <f t="shared" si="491"/>
        <v>Very Low</v>
      </c>
      <c r="AG1348" t="s">
        <v>9</v>
      </c>
      <c r="AH1348" t="s">
        <v>10</v>
      </c>
      <c r="AI1348" t="s">
        <v>1539</v>
      </c>
      <c r="AJ1348" t="str">
        <f t="shared" si="492"/>
        <v>Other/Unknown</v>
      </c>
      <c r="AK1348">
        <f t="shared" ref="AK1348:AM1348" si="501">AK1347</f>
        <v>38000000</v>
      </c>
      <c r="AL1348" t="str">
        <f t="shared" si="493"/>
        <v>Medium Budget</v>
      </c>
      <c r="AM1348">
        <f t="shared" si="501"/>
        <v>2011</v>
      </c>
      <c r="AN1348">
        <f t="shared" si="494"/>
        <v>14</v>
      </c>
      <c r="AO1348" t="str">
        <f t="shared" si="495"/>
        <v>Modern Classic</v>
      </c>
      <c r="AP1348">
        <v>967</v>
      </c>
      <c r="AQ1348" t="str">
        <f t="shared" si="496"/>
        <v>Very Low</v>
      </c>
      <c r="AR1348">
        <v>7.8</v>
      </c>
      <c r="AS1348" t="str">
        <f t="shared" si="497"/>
        <v>Good</v>
      </c>
      <c r="AT1348">
        <v>1.33</v>
      </c>
      <c r="AU1348" t="str">
        <f t="shared" si="498"/>
        <v>Classic</v>
      </c>
      <c r="AV1348">
        <v>0</v>
      </c>
      <c r="AW1348" t="str">
        <f t="shared" si="499"/>
        <v>Very Low</v>
      </c>
    </row>
    <row r="1349" spans="1:49" x14ac:dyDescent="0.3">
      <c r="A1349" t="s">
        <v>0</v>
      </c>
      <c r="B1349" t="s">
        <v>6962</v>
      </c>
      <c r="C1349">
        <v>4</v>
      </c>
      <c r="D1349" t="str">
        <f t="shared" si="479"/>
        <v>Very Low</v>
      </c>
      <c r="E1349">
        <v>88</v>
      </c>
      <c r="F1349" t="str">
        <f t="shared" si="480"/>
        <v>1h 28m</v>
      </c>
      <c r="G1349" t="str">
        <f t="shared" si="481"/>
        <v>Featurette</v>
      </c>
      <c r="H1349">
        <v>0</v>
      </c>
      <c r="I1349" t="str">
        <f t="shared" si="482"/>
        <v>Very Low</v>
      </c>
      <c r="J1349">
        <v>46</v>
      </c>
      <c r="K1349" t="str">
        <f t="shared" si="483"/>
        <v>Very Low</v>
      </c>
      <c r="L1349" t="s">
        <v>6963</v>
      </c>
      <c r="M1349">
        <v>76</v>
      </c>
      <c r="N1349" t="str">
        <f t="shared" si="484"/>
        <v>Low</v>
      </c>
      <c r="O1349">
        <f t="shared" si="500"/>
        <v>58700247</v>
      </c>
      <c r="P1349" t="str">
        <f t="shared" si="485"/>
        <v>Hit</v>
      </c>
      <c r="Q1349" t="s">
        <v>599</v>
      </c>
      <c r="R1349" t="str">
        <f t="shared" si="486"/>
        <v>Adventure</v>
      </c>
      <c r="S1349">
        <f t="shared" si="487"/>
        <v>4</v>
      </c>
      <c r="T1349" t="s">
        <v>6964</v>
      </c>
      <c r="U1349" t="s">
        <v>6965</v>
      </c>
      <c r="V1349">
        <v>2169</v>
      </c>
      <c r="W1349" t="str">
        <f t="shared" si="488"/>
        <v>Very Low</v>
      </c>
      <c r="X1349">
        <v>196</v>
      </c>
      <c r="Y1349" t="str">
        <f t="shared" si="489"/>
        <v>Very Low</v>
      </c>
      <c r="Z1349" t="s">
        <v>6966</v>
      </c>
      <c r="AA1349">
        <v>0</v>
      </c>
      <c r="AB1349" t="str">
        <f t="shared" si="490"/>
        <v>Symbolic Poster</v>
      </c>
      <c r="AC1349" t="str">
        <f>AC1348</f>
        <v>alien|digit in title|human form|number 3 in title|talking on a rooftop</v>
      </c>
      <c r="AD1349" t="s">
        <v>6967</v>
      </c>
      <c r="AE1349">
        <v>18</v>
      </c>
      <c r="AF1349" t="str">
        <f t="shared" si="491"/>
        <v>Very Low</v>
      </c>
      <c r="AG1349" t="s">
        <v>9</v>
      </c>
      <c r="AH1349" t="s">
        <v>863</v>
      </c>
      <c r="AI1349" t="str">
        <f>AI1348</f>
        <v>TV-PG</v>
      </c>
      <c r="AJ1349" t="str">
        <f t="shared" si="492"/>
        <v>Other/Unknown</v>
      </c>
      <c r="AK1349">
        <v>40000000</v>
      </c>
      <c r="AL1349" t="str">
        <f t="shared" si="493"/>
        <v>Medium Budget</v>
      </c>
      <c r="AM1349">
        <v>2014</v>
      </c>
      <c r="AN1349">
        <f t="shared" si="494"/>
        <v>11</v>
      </c>
      <c r="AO1349" t="str">
        <f t="shared" si="495"/>
        <v>Modern Classic</v>
      </c>
      <c r="AP1349">
        <v>47</v>
      </c>
      <c r="AQ1349" t="str">
        <f t="shared" si="496"/>
        <v>Very Low</v>
      </c>
      <c r="AR1349">
        <v>6.4</v>
      </c>
      <c r="AS1349" t="str">
        <f t="shared" si="497"/>
        <v>Average</v>
      </c>
      <c r="AT1349">
        <f>AT1348</f>
        <v>1.33</v>
      </c>
      <c r="AU1349" t="str">
        <f t="shared" si="498"/>
        <v>Classic</v>
      </c>
      <c r="AV1349">
        <v>0</v>
      </c>
      <c r="AW1349" t="str">
        <f t="shared" si="499"/>
        <v>Very Low</v>
      </c>
    </row>
    <row r="1350" spans="1:49" x14ac:dyDescent="0.3">
      <c r="A1350" t="s">
        <v>718</v>
      </c>
      <c r="B1350" t="s">
        <v>6968</v>
      </c>
      <c r="C1350">
        <v>65</v>
      </c>
      <c r="D1350" t="str">
        <f t="shared" si="479"/>
        <v>Low</v>
      </c>
      <c r="E1350">
        <v>146</v>
      </c>
      <c r="F1350" t="str">
        <f t="shared" si="480"/>
        <v>2h 26m</v>
      </c>
      <c r="G1350" t="str">
        <f t="shared" si="481"/>
        <v>Long Movie</v>
      </c>
      <c r="H1350">
        <v>278</v>
      </c>
      <c r="I1350" t="str">
        <f t="shared" si="482"/>
        <v>Very Low</v>
      </c>
      <c r="J1350">
        <v>494</v>
      </c>
      <c r="K1350" t="str">
        <f t="shared" si="483"/>
        <v>Very Low</v>
      </c>
      <c r="L1350" t="s">
        <v>3526</v>
      </c>
      <c r="M1350">
        <v>18000</v>
      </c>
      <c r="N1350" t="str">
        <f t="shared" si="484"/>
        <v>Medium</v>
      </c>
      <c r="O1350">
        <v>50668906</v>
      </c>
      <c r="P1350" t="str">
        <f t="shared" si="485"/>
        <v>Hit</v>
      </c>
      <c r="Q1350" t="s">
        <v>1605</v>
      </c>
      <c r="R1350" t="str">
        <f t="shared" si="486"/>
        <v>Biography</v>
      </c>
      <c r="S1350">
        <f t="shared" si="487"/>
        <v>3</v>
      </c>
      <c r="T1350" t="s">
        <v>1698</v>
      </c>
      <c r="U1350" t="s">
        <v>6969</v>
      </c>
      <c r="V1350">
        <v>76016</v>
      </c>
      <c r="W1350" t="str">
        <f t="shared" si="488"/>
        <v>Medium</v>
      </c>
      <c r="X1350">
        <v>20516</v>
      </c>
      <c r="Y1350" t="str">
        <f t="shared" si="489"/>
        <v>Medium</v>
      </c>
      <c r="Z1350" t="s">
        <v>5053</v>
      </c>
      <c r="AA1350">
        <v>0</v>
      </c>
      <c r="AB1350" t="str">
        <f t="shared" si="490"/>
        <v>Symbolic Poster</v>
      </c>
      <c r="AC1350" t="s">
        <v>6970</v>
      </c>
      <c r="AD1350" t="s">
        <v>6971</v>
      </c>
      <c r="AE1350">
        <v>265</v>
      </c>
      <c r="AF1350" t="str">
        <f t="shared" si="491"/>
        <v>Very Low</v>
      </c>
      <c r="AG1350" t="s">
        <v>9</v>
      </c>
      <c r="AH1350" t="s">
        <v>10</v>
      </c>
      <c r="AI1350" t="s">
        <v>556</v>
      </c>
      <c r="AJ1350" t="str">
        <f t="shared" si="492"/>
        <v>Adult</v>
      </c>
      <c r="AK1350">
        <v>38000000</v>
      </c>
      <c r="AL1350" t="str">
        <f t="shared" si="493"/>
        <v>Medium Budget</v>
      </c>
      <c r="AM1350">
        <v>1999</v>
      </c>
      <c r="AN1350">
        <f t="shared" si="494"/>
        <v>26</v>
      </c>
      <c r="AO1350" t="str">
        <f t="shared" si="495"/>
        <v>Old Classic</v>
      </c>
      <c r="AP1350">
        <v>584</v>
      </c>
      <c r="AQ1350" t="str">
        <f t="shared" si="496"/>
        <v>Very Low</v>
      </c>
      <c r="AR1350">
        <v>7.6</v>
      </c>
      <c r="AS1350" t="str">
        <f t="shared" si="497"/>
        <v>Good</v>
      </c>
      <c r="AT1350">
        <v>1.85</v>
      </c>
      <c r="AU1350" t="str">
        <f t="shared" si="498"/>
        <v>HDTV / Widescreen</v>
      </c>
      <c r="AV1350">
        <v>0</v>
      </c>
      <c r="AW1350" t="str">
        <f t="shared" si="499"/>
        <v>Very Low</v>
      </c>
    </row>
    <row r="1351" spans="1:49" x14ac:dyDescent="0.3">
      <c r="A1351" t="s">
        <v>0</v>
      </c>
      <c r="B1351" t="s">
        <v>712</v>
      </c>
      <c r="C1351">
        <v>98</v>
      </c>
      <c r="D1351" t="str">
        <f t="shared" si="479"/>
        <v>Low</v>
      </c>
      <c r="E1351">
        <v>115</v>
      </c>
      <c r="F1351" t="str">
        <f t="shared" si="480"/>
        <v>1h 55m</v>
      </c>
      <c r="G1351" t="str">
        <f t="shared" si="481"/>
        <v>Standard Movie</v>
      </c>
      <c r="H1351">
        <v>150</v>
      </c>
      <c r="I1351" t="str">
        <f t="shared" si="482"/>
        <v>Very Low</v>
      </c>
      <c r="J1351">
        <v>789</v>
      </c>
      <c r="K1351" t="str">
        <f t="shared" si="483"/>
        <v>Very Low</v>
      </c>
      <c r="L1351" t="s">
        <v>6972</v>
      </c>
      <c r="M1351">
        <v>970</v>
      </c>
      <c r="N1351" t="str">
        <f t="shared" si="484"/>
        <v>Low</v>
      </c>
      <c r="O1351">
        <v>39177215</v>
      </c>
      <c r="P1351" t="str">
        <f t="shared" si="485"/>
        <v>Average</v>
      </c>
      <c r="Q1351" t="s">
        <v>2096</v>
      </c>
      <c r="R1351" t="str">
        <f t="shared" si="486"/>
        <v>Crime</v>
      </c>
      <c r="S1351">
        <f t="shared" si="487"/>
        <v>3</v>
      </c>
      <c r="T1351" t="s">
        <v>3804</v>
      </c>
      <c r="U1351" t="s">
        <v>6973</v>
      </c>
      <c r="V1351">
        <v>30667</v>
      </c>
      <c r="W1351" t="str">
        <f t="shared" si="488"/>
        <v>Low</v>
      </c>
      <c r="X1351">
        <v>3770</v>
      </c>
      <c r="Y1351" t="str">
        <f t="shared" si="489"/>
        <v>Low</v>
      </c>
      <c r="Z1351" t="s">
        <v>4755</v>
      </c>
      <c r="AA1351">
        <v>1</v>
      </c>
      <c r="AB1351" t="str">
        <f t="shared" si="490"/>
        <v>Solo Star Poster</v>
      </c>
      <c r="AC1351" t="s">
        <v>6974</v>
      </c>
      <c r="AD1351" t="s">
        <v>6975</v>
      </c>
      <c r="AE1351">
        <v>234</v>
      </c>
      <c r="AF1351" t="str">
        <f t="shared" si="491"/>
        <v>Very Low</v>
      </c>
      <c r="AG1351" t="s">
        <v>9</v>
      </c>
      <c r="AH1351" t="s">
        <v>10</v>
      </c>
      <c r="AI1351" t="s">
        <v>11</v>
      </c>
      <c r="AJ1351" t="str">
        <f t="shared" si="492"/>
        <v>Teen</v>
      </c>
      <c r="AK1351">
        <v>38000000</v>
      </c>
      <c r="AL1351" t="str">
        <f t="shared" si="493"/>
        <v>Medium Budget</v>
      </c>
      <c r="AM1351">
        <v>2002</v>
      </c>
      <c r="AN1351">
        <f t="shared" si="494"/>
        <v>23</v>
      </c>
      <c r="AO1351" t="str">
        <f t="shared" si="495"/>
        <v>Old Classic</v>
      </c>
      <c r="AP1351">
        <v>919</v>
      </c>
      <c r="AQ1351" t="str">
        <f t="shared" si="496"/>
        <v>Very Low</v>
      </c>
      <c r="AR1351">
        <v>5.6</v>
      </c>
      <c r="AS1351" t="str">
        <f t="shared" si="497"/>
        <v>Below Average</v>
      </c>
      <c r="AT1351">
        <v>2.35</v>
      </c>
      <c r="AU1351" t="str">
        <f t="shared" si="498"/>
        <v>Cinematic Widescreen</v>
      </c>
      <c r="AV1351">
        <v>0</v>
      </c>
      <c r="AW1351" t="str">
        <f t="shared" si="499"/>
        <v>Very Low</v>
      </c>
    </row>
    <row r="1352" spans="1:49" x14ac:dyDescent="0.3">
      <c r="A1352" t="s">
        <v>0</v>
      </c>
      <c r="B1352" t="s">
        <v>6976</v>
      </c>
      <c r="C1352">
        <v>116</v>
      </c>
      <c r="D1352" t="str">
        <f t="shared" si="479"/>
        <v>Low</v>
      </c>
      <c r="E1352">
        <v>123</v>
      </c>
      <c r="F1352" t="str">
        <f t="shared" si="480"/>
        <v>2h 3m</v>
      </c>
      <c r="G1352" t="str">
        <f t="shared" si="481"/>
        <v>Long Movie</v>
      </c>
      <c r="H1352">
        <v>7</v>
      </c>
      <c r="I1352" t="str">
        <f t="shared" si="482"/>
        <v>Very Low</v>
      </c>
      <c r="J1352">
        <v>692</v>
      </c>
      <c r="K1352" t="str">
        <f t="shared" si="483"/>
        <v>Very Low</v>
      </c>
      <c r="L1352" t="s">
        <v>3976</v>
      </c>
      <c r="M1352">
        <v>931</v>
      </c>
      <c r="N1352" t="str">
        <f t="shared" si="484"/>
        <v>Low</v>
      </c>
      <c r="O1352">
        <v>40334024</v>
      </c>
      <c r="P1352" t="str">
        <f t="shared" si="485"/>
        <v>Average</v>
      </c>
      <c r="Q1352" t="s">
        <v>4233</v>
      </c>
      <c r="R1352" t="str">
        <f t="shared" si="486"/>
        <v>Comedy</v>
      </c>
      <c r="S1352">
        <f t="shared" si="487"/>
        <v>3</v>
      </c>
      <c r="T1352" t="s">
        <v>591</v>
      </c>
      <c r="U1352" t="s">
        <v>6977</v>
      </c>
      <c r="V1352">
        <v>44168</v>
      </c>
      <c r="W1352" t="str">
        <f t="shared" si="488"/>
        <v>Low</v>
      </c>
      <c r="X1352">
        <v>2912</v>
      </c>
      <c r="Y1352" t="str">
        <f t="shared" si="489"/>
        <v>Low</v>
      </c>
      <c r="Z1352" t="s">
        <v>1626</v>
      </c>
      <c r="AA1352">
        <v>3</v>
      </c>
      <c r="AB1352" t="str">
        <f t="shared" si="490"/>
        <v>Duo/Trio Poster</v>
      </c>
      <c r="AC1352" t="s">
        <v>6978</v>
      </c>
      <c r="AD1352" t="s">
        <v>6979</v>
      </c>
      <c r="AE1352">
        <v>216</v>
      </c>
      <c r="AF1352" t="str">
        <f t="shared" si="491"/>
        <v>Very Low</v>
      </c>
      <c r="AG1352" t="s">
        <v>9</v>
      </c>
      <c r="AH1352" t="s">
        <v>10</v>
      </c>
      <c r="AI1352" t="s">
        <v>11</v>
      </c>
      <c r="AJ1352" t="str">
        <f t="shared" si="492"/>
        <v>Teen</v>
      </c>
      <c r="AK1352">
        <v>35000000</v>
      </c>
      <c r="AL1352" t="str">
        <f t="shared" si="493"/>
        <v>Medium Budget</v>
      </c>
      <c r="AM1352">
        <v>2001</v>
      </c>
      <c r="AN1352">
        <f t="shared" si="494"/>
        <v>24</v>
      </c>
      <c r="AO1352" t="str">
        <f t="shared" si="495"/>
        <v>Old Classic</v>
      </c>
      <c r="AP1352">
        <v>754</v>
      </c>
      <c r="AQ1352" t="str">
        <f t="shared" si="496"/>
        <v>Very Low</v>
      </c>
      <c r="AR1352">
        <v>6.2</v>
      </c>
      <c r="AS1352" t="str">
        <f t="shared" si="497"/>
        <v>Average</v>
      </c>
      <c r="AT1352">
        <v>2.35</v>
      </c>
      <c r="AU1352" t="str">
        <f t="shared" si="498"/>
        <v>Cinematic Widescreen</v>
      </c>
      <c r="AV1352">
        <v>989</v>
      </c>
      <c r="AW1352" t="str">
        <f t="shared" si="499"/>
        <v>Very Low</v>
      </c>
    </row>
    <row r="1353" spans="1:49" x14ac:dyDescent="0.3">
      <c r="A1353" t="s">
        <v>0</v>
      </c>
      <c r="B1353" t="s">
        <v>5104</v>
      </c>
      <c r="C1353">
        <v>76</v>
      </c>
      <c r="D1353" t="str">
        <f t="shared" si="479"/>
        <v>Low</v>
      </c>
      <c r="E1353">
        <v>94</v>
      </c>
      <c r="F1353" t="str">
        <f t="shared" si="480"/>
        <v>1h 34m</v>
      </c>
      <c r="G1353" t="str">
        <f t="shared" si="481"/>
        <v>Standard Movie</v>
      </c>
      <c r="H1353">
        <v>99</v>
      </c>
      <c r="I1353" t="str">
        <f t="shared" si="482"/>
        <v>Very Low</v>
      </c>
      <c r="J1353">
        <v>377</v>
      </c>
      <c r="K1353" t="str">
        <f t="shared" si="483"/>
        <v>Very Low</v>
      </c>
      <c r="L1353" t="s">
        <v>6980</v>
      </c>
      <c r="M1353">
        <v>598</v>
      </c>
      <c r="N1353" t="str">
        <f t="shared" si="484"/>
        <v>Low</v>
      </c>
      <c r="O1353">
        <v>71038190</v>
      </c>
      <c r="P1353" t="str">
        <f t="shared" si="485"/>
        <v>Hit</v>
      </c>
      <c r="Q1353" t="s">
        <v>1723</v>
      </c>
      <c r="R1353" t="str">
        <f t="shared" si="486"/>
        <v>Action</v>
      </c>
      <c r="S1353">
        <f t="shared" si="487"/>
        <v>3</v>
      </c>
      <c r="T1353" t="s">
        <v>6981</v>
      </c>
      <c r="U1353" t="s">
        <v>6982</v>
      </c>
      <c r="V1353">
        <v>23473</v>
      </c>
      <c r="W1353" t="str">
        <f t="shared" si="488"/>
        <v>Low</v>
      </c>
      <c r="X1353">
        <v>3552</v>
      </c>
      <c r="Y1353" t="str">
        <f t="shared" si="489"/>
        <v>Low</v>
      </c>
      <c r="Z1353" t="s">
        <v>6983</v>
      </c>
      <c r="AA1353">
        <v>1</v>
      </c>
      <c r="AB1353" t="str">
        <f t="shared" si="490"/>
        <v>Solo Star Poster</v>
      </c>
      <c r="AC1353" t="s">
        <v>6984</v>
      </c>
      <c r="AD1353" t="s">
        <v>6985</v>
      </c>
      <c r="AE1353">
        <v>123</v>
      </c>
      <c r="AF1353" t="str">
        <f t="shared" si="491"/>
        <v>Very Low</v>
      </c>
      <c r="AG1353" t="s">
        <v>9</v>
      </c>
      <c r="AH1353" t="s">
        <v>10</v>
      </c>
      <c r="AI1353" t="s">
        <v>66</v>
      </c>
      <c r="AJ1353" t="str">
        <f t="shared" si="492"/>
        <v>Family</v>
      </c>
      <c r="AK1353">
        <v>30000000</v>
      </c>
      <c r="AL1353" t="str">
        <f t="shared" si="493"/>
        <v>Medium Budget</v>
      </c>
      <c r="AM1353">
        <v>2015</v>
      </c>
      <c r="AN1353">
        <f t="shared" si="494"/>
        <v>10</v>
      </c>
      <c r="AO1353" t="str">
        <f t="shared" si="495"/>
        <v>Modern Classic</v>
      </c>
      <c r="AP1353">
        <v>557</v>
      </c>
      <c r="AQ1353" t="str">
        <f t="shared" si="496"/>
        <v>Very Low</v>
      </c>
      <c r="AR1353">
        <v>4.4000000000000004</v>
      </c>
      <c r="AS1353" t="str">
        <f t="shared" si="497"/>
        <v>Poor</v>
      </c>
      <c r="AT1353">
        <v>1.85</v>
      </c>
      <c r="AU1353" t="str">
        <f t="shared" si="498"/>
        <v>HDTV / Widescreen</v>
      </c>
      <c r="AV1353">
        <v>8000</v>
      </c>
      <c r="AW1353" t="str">
        <f t="shared" si="499"/>
        <v>Low</v>
      </c>
    </row>
    <row r="1354" spans="1:49" x14ac:dyDescent="0.3">
      <c r="A1354" t="s">
        <v>0</v>
      </c>
      <c r="B1354" t="s">
        <v>6986</v>
      </c>
      <c r="C1354">
        <v>106</v>
      </c>
      <c r="D1354" t="str">
        <f t="shared" si="479"/>
        <v>Low</v>
      </c>
      <c r="E1354">
        <v>102</v>
      </c>
      <c r="F1354" t="str">
        <f t="shared" si="480"/>
        <v>1h 42m</v>
      </c>
      <c r="G1354" t="str">
        <f t="shared" si="481"/>
        <v>Standard Movie</v>
      </c>
      <c r="H1354">
        <v>43</v>
      </c>
      <c r="I1354" t="str">
        <f t="shared" si="482"/>
        <v>Very Low</v>
      </c>
      <c r="J1354">
        <v>280</v>
      </c>
      <c r="K1354" t="str">
        <f t="shared" si="483"/>
        <v>Very Low</v>
      </c>
      <c r="L1354" t="s">
        <v>4990</v>
      </c>
      <c r="M1354">
        <v>308</v>
      </c>
      <c r="N1354" t="str">
        <f t="shared" si="484"/>
        <v>Low</v>
      </c>
      <c r="O1354">
        <v>24044532</v>
      </c>
      <c r="P1354" t="str">
        <f t="shared" si="485"/>
        <v>Average</v>
      </c>
      <c r="Q1354" t="s">
        <v>185</v>
      </c>
      <c r="R1354" t="str">
        <f t="shared" si="486"/>
        <v>Drama</v>
      </c>
      <c r="S1354">
        <f t="shared" si="487"/>
        <v>2</v>
      </c>
      <c r="T1354" t="s">
        <v>6987</v>
      </c>
      <c r="U1354" t="s">
        <v>6988</v>
      </c>
      <c r="V1354">
        <v>19686</v>
      </c>
      <c r="W1354" t="str">
        <f t="shared" si="488"/>
        <v>Low</v>
      </c>
      <c r="X1354">
        <v>1440</v>
      </c>
      <c r="Y1354" t="str">
        <f t="shared" si="489"/>
        <v>Low</v>
      </c>
      <c r="Z1354" t="s">
        <v>6989</v>
      </c>
      <c r="AA1354">
        <v>0</v>
      </c>
      <c r="AB1354" t="str">
        <f t="shared" si="490"/>
        <v>Symbolic Poster</v>
      </c>
      <c r="AC1354" t="s">
        <v>6990</v>
      </c>
      <c r="AD1354" t="s">
        <v>6991</v>
      </c>
      <c r="AE1354">
        <v>180</v>
      </c>
      <c r="AF1354" t="str">
        <f t="shared" si="491"/>
        <v>Very Low</v>
      </c>
      <c r="AG1354" t="s">
        <v>9</v>
      </c>
      <c r="AH1354" t="s">
        <v>10</v>
      </c>
      <c r="AI1354" t="s">
        <v>556</v>
      </c>
      <c r="AJ1354" t="str">
        <f t="shared" si="492"/>
        <v>Adult</v>
      </c>
      <c r="AK1354">
        <v>38000000</v>
      </c>
      <c r="AL1354" t="str">
        <f t="shared" si="493"/>
        <v>Medium Budget</v>
      </c>
      <c r="AM1354">
        <v>2001</v>
      </c>
      <c r="AN1354">
        <f t="shared" si="494"/>
        <v>24</v>
      </c>
      <c r="AO1354" t="str">
        <f t="shared" si="495"/>
        <v>Old Classic</v>
      </c>
      <c r="AP1354">
        <v>285</v>
      </c>
      <c r="AQ1354" t="str">
        <f t="shared" si="496"/>
        <v>Very Low</v>
      </c>
      <c r="AR1354">
        <v>5.6</v>
      </c>
      <c r="AS1354" t="str">
        <f t="shared" si="497"/>
        <v>Below Average</v>
      </c>
      <c r="AT1354">
        <v>1.85</v>
      </c>
      <c r="AU1354" t="str">
        <f t="shared" si="498"/>
        <v>HDTV / Widescreen</v>
      </c>
      <c r="AV1354">
        <v>689</v>
      </c>
      <c r="AW1354" t="str">
        <f t="shared" si="499"/>
        <v>Very Low</v>
      </c>
    </row>
    <row r="1355" spans="1:49" x14ac:dyDescent="0.3">
      <c r="A1355" t="s">
        <v>0</v>
      </c>
      <c r="B1355" t="s">
        <v>4174</v>
      </c>
      <c r="C1355">
        <v>55</v>
      </c>
      <c r="D1355" t="str">
        <f t="shared" si="479"/>
        <v>Low</v>
      </c>
      <c r="E1355">
        <v>98</v>
      </c>
      <c r="F1355" t="str">
        <f t="shared" si="480"/>
        <v>1h 38m</v>
      </c>
      <c r="G1355" t="str">
        <f t="shared" si="481"/>
        <v>Standard Movie</v>
      </c>
      <c r="H1355">
        <v>11</v>
      </c>
      <c r="I1355" t="str">
        <f t="shared" si="482"/>
        <v>Very Low</v>
      </c>
      <c r="J1355">
        <v>466</v>
      </c>
      <c r="K1355" t="str">
        <f t="shared" si="483"/>
        <v>Very Low</v>
      </c>
      <c r="L1355" t="s">
        <v>4424</v>
      </c>
      <c r="M1355">
        <v>854</v>
      </c>
      <c r="N1355" t="str">
        <f t="shared" si="484"/>
        <v>Low</v>
      </c>
      <c r="O1355">
        <v>22770864</v>
      </c>
      <c r="P1355" t="str">
        <f t="shared" si="485"/>
        <v>Average</v>
      </c>
      <c r="Q1355" t="s">
        <v>2498</v>
      </c>
      <c r="R1355" t="str">
        <f t="shared" si="486"/>
        <v>Comedy</v>
      </c>
      <c r="S1355">
        <f t="shared" si="487"/>
        <v>2</v>
      </c>
      <c r="T1355" t="s">
        <v>3474</v>
      </c>
      <c r="U1355" t="s">
        <v>6992</v>
      </c>
      <c r="V1355">
        <v>8433</v>
      </c>
      <c r="W1355" t="str">
        <f t="shared" si="488"/>
        <v>Very Low</v>
      </c>
      <c r="X1355">
        <v>2765</v>
      </c>
      <c r="Y1355" t="str">
        <f t="shared" si="489"/>
        <v>Low</v>
      </c>
      <c r="Z1355" t="s">
        <v>2093</v>
      </c>
      <c r="AA1355">
        <v>1</v>
      </c>
      <c r="AB1355" t="str">
        <f t="shared" si="490"/>
        <v>Solo Star Poster</v>
      </c>
      <c r="AC1355" t="s">
        <v>6993</v>
      </c>
      <c r="AD1355" t="s">
        <v>6994</v>
      </c>
      <c r="AE1355">
        <v>85</v>
      </c>
      <c r="AF1355" t="str">
        <f t="shared" si="491"/>
        <v>Very Low</v>
      </c>
      <c r="AG1355" t="s">
        <v>9</v>
      </c>
      <c r="AH1355" t="s">
        <v>10</v>
      </c>
      <c r="AI1355" t="s">
        <v>66</v>
      </c>
      <c r="AJ1355" t="str">
        <f t="shared" si="492"/>
        <v>Family</v>
      </c>
      <c r="AK1355">
        <v>38000000</v>
      </c>
      <c r="AL1355" t="str">
        <f t="shared" si="493"/>
        <v>Medium Budget</v>
      </c>
      <c r="AM1355">
        <v>2001</v>
      </c>
      <c r="AN1355">
        <f t="shared" si="494"/>
        <v>24</v>
      </c>
      <c r="AO1355" t="str">
        <f t="shared" si="495"/>
        <v>Old Classic</v>
      </c>
      <c r="AP1355">
        <v>543</v>
      </c>
      <c r="AQ1355" t="str">
        <f t="shared" si="496"/>
        <v>Very Low</v>
      </c>
      <c r="AR1355">
        <v>5.5</v>
      </c>
      <c r="AS1355" t="str">
        <f t="shared" si="497"/>
        <v>Below Average</v>
      </c>
      <c r="AT1355">
        <v>1.85</v>
      </c>
      <c r="AU1355" t="str">
        <f t="shared" si="498"/>
        <v>HDTV / Widescreen</v>
      </c>
      <c r="AV1355">
        <v>168</v>
      </c>
      <c r="AW1355" t="str">
        <f t="shared" si="499"/>
        <v>Very Low</v>
      </c>
    </row>
    <row r="1356" spans="1:49" x14ac:dyDescent="0.3">
      <c r="A1356" t="s">
        <v>0</v>
      </c>
      <c r="B1356" t="s">
        <v>3788</v>
      </c>
      <c r="C1356">
        <v>172</v>
      </c>
      <c r="D1356" t="str">
        <f t="shared" si="479"/>
        <v>Low</v>
      </c>
      <c r="E1356">
        <v>133</v>
      </c>
      <c r="F1356" t="str">
        <f t="shared" si="480"/>
        <v>2h 13m</v>
      </c>
      <c r="G1356" t="str">
        <f t="shared" si="481"/>
        <v>Long Movie</v>
      </c>
      <c r="H1356">
        <v>2000</v>
      </c>
      <c r="I1356" t="str">
        <f t="shared" si="482"/>
        <v>Low</v>
      </c>
      <c r="J1356">
        <v>541</v>
      </c>
      <c r="K1356" t="str">
        <f t="shared" si="483"/>
        <v>Very Low</v>
      </c>
      <c r="L1356" t="s">
        <v>93</v>
      </c>
      <c r="M1356">
        <v>40000</v>
      </c>
      <c r="N1356" t="str">
        <f t="shared" si="484"/>
        <v>Medium</v>
      </c>
      <c r="O1356">
        <v>18653746</v>
      </c>
      <c r="P1356" t="str">
        <f t="shared" si="485"/>
        <v>Average</v>
      </c>
      <c r="Q1356" t="s">
        <v>823</v>
      </c>
      <c r="R1356" t="str">
        <f t="shared" si="486"/>
        <v>Mystery</v>
      </c>
      <c r="S1356">
        <f t="shared" si="487"/>
        <v>2</v>
      </c>
      <c r="T1356" t="s">
        <v>15</v>
      </c>
      <c r="U1356" t="s">
        <v>6995</v>
      </c>
      <c r="V1356">
        <v>137722</v>
      </c>
      <c r="W1356" t="str">
        <f t="shared" si="488"/>
        <v>Medium</v>
      </c>
      <c r="X1356">
        <v>42344</v>
      </c>
      <c r="Y1356" t="str">
        <f t="shared" si="489"/>
        <v>Medium</v>
      </c>
      <c r="Z1356" t="s">
        <v>3132</v>
      </c>
      <c r="AA1356">
        <v>1</v>
      </c>
      <c r="AB1356" t="str">
        <f t="shared" si="490"/>
        <v>Solo Star Poster</v>
      </c>
      <c r="AC1356" t="s">
        <v>6996</v>
      </c>
      <c r="AD1356" t="s">
        <v>6997</v>
      </c>
      <c r="AE1356">
        <v>638</v>
      </c>
      <c r="AF1356" t="str">
        <f t="shared" si="491"/>
        <v>Low</v>
      </c>
      <c r="AG1356" t="s">
        <v>9</v>
      </c>
      <c r="AH1356" t="s">
        <v>3542</v>
      </c>
      <c r="AI1356" t="s">
        <v>556</v>
      </c>
      <c r="AJ1356" t="str">
        <f t="shared" si="492"/>
        <v>Adult</v>
      </c>
      <c r="AK1356">
        <v>38000000</v>
      </c>
      <c r="AL1356" t="str">
        <f t="shared" si="493"/>
        <v>Medium Budget</v>
      </c>
      <c r="AM1356">
        <v>1999</v>
      </c>
      <c r="AN1356">
        <f t="shared" si="494"/>
        <v>26</v>
      </c>
      <c r="AO1356" t="str">
        <f t="shared" si="495"/>
        <v>Old Classic</v>
      </c>
      <c r="AP1356">
        <v>903</v>
      </c>
      <c r="AQ1356" t="str">
        <f t="shared" si="496"/>
        <v>Very Low</v>
      </c>
      <c r="AR1356">
        <v>6.7</v>
      </c>
      <c r="AS1356" t="str">
        <f t="shared" si="497"/>
        <v>Average</v>
      </c>
      <c r="AT1356">
        <v>2.35</v>
      </c>
      <c r="AU1356" t="str">
        <f t="shared" si="498"/>
        <v>Cinematic Widescreen</v>
      </c>
      <c r="AV1356">
        <v>0</v>
      </c>
      <c r="AW1356" t="str">
        <f t="shared" si="499"/>
        <v>Very Low</v>
      </c>
    </row>
    <row r="1357" spans="1:49" x14ac:dyDescent="0.3">
      <c r="A1357" t="s">
        <v>0</v>
      </c>
      <c r="B1357" t="s">
        <v>712</v>
      </c>
      <c r="C1357">
        <v>47</v>
      </c>
      <c r="D1357" t="str">
        <f t="shared" si="479"/>
        <v>Very Low</v>
      </c>
      <c r="E1357">
        <v>118</v>
      </c>
      <c r="F1357" t="str">
        <f t="shared" si="480"/>
        <v>1h 58m</v>
      </c>
      <c r="G1357" t="str">
        <f t="shared" si="481"/>
        <v>Standard Movie</v>
      </c>
      <c r="H1357">
        <v>150</v>
      </c>
      <c r="I1357" t="str">
        <f t="shared" si="482"/>
        <v>Very Low</v>
      </c>
      <c r="J1357">
        <v>182</v>
      </c>
      <c r="K1357" t="str">
        <f t="shared" si="483"/>
        <v>Very Low</v>
      </c>
      <c r="L1357" t="s">
        <v>3734</v>
      </c>
      <c r="M1357">
        <v>24000</v>
      </c>
      <c r="N1357" t="str">
        <f t="shared" si="484"/>
        <v>Medium</v>
      </c>
      <c r="O1357">
        <v>17305211</v>
      </c>
      <c r="P1357" t="str">
        <f t="shared" si="485"/>
        <v>Average</v>
      </c>
      <c r="Q1357" t="s">
        <v>2113</v>
      </c>
      <c r="R1357" t="str">
        <f t="shared" si="486"/>
        <v>Crime</v>
      </c>
      <c r="S1357">
        <f t="shared" si="487"/>
        <v>4</v>
      </c>
      <c r="T1357" t="s">
        <v>53</v>
      </c>
      <c r="U1357" t="s">
        <v>6998</v>
      </c>
      <c r="V1357">
        <v>14066</v>
      </c>
      <c r="W1357" t="str">
        <f t="shared" si="488"/>
        <v>Low</v>
      </c>
      <c r="X1357">
        <v>24547</v>
      </c>
      <c r="Y1357" t="str">
        <f t="shared" si="489"/>
        <v>Medium</v>
      </c>
      <c r="Z1357" t="s">
        <v>6999</v>
      </c>
      <c r="AA1357">
        <v>0</v>
      </c>
      <c r="AB1357" t="str">
        <f t="shared" si="490"/>
        <v>Symbolic Poster</v>
      </c>
      <c r="AC1357" t="s">
        <v>7000</v>
      </c>
      <c r="AD1357" t="s">
        <v>7001</v>
      </c>
      <c r="AE1357">
        <v>75</v>
      </c>
      <c r="AF1357" t="str">
        <f t="shared" si="491"/>
        <v>Very Low</v>
      </c>
      <c r="AG1357" t="s">
        <v>9</v>
      </c>
      <c r="AH1357" t="s">
        <v>10</v>
      </c>
      <c r="AI1357" t="s">
        <v>556</v>
      </c>
      <c r="AJ1357" t="str">
        <f t="shared" si="492"/>
        <v>Adult</v>
      </c>
      <c r="AK1357">
        <v>38000000</v>
      </c>
      <c r="AL1357" t="str">
        <f t="shared" si="493"/>
        <v>Medium Budget</v>
      </c>
      <c r="AM1357">
        <v>1996</v>
      </c>
      <c r="AN1357">
        <f t="shared" si="494"/>
        <v>29</v>
      </c>
      <c r="AO1357" t="str">
        <f t="shared" si="495"/>
        <v>Old Classic</v>
      </c>
      <c r="AP1357">
        <v>210</v>
      </c>
      <c r="AQ1357" t="str">
        <f t="shared" si="496"/>
        <v>Very Low</v>
      </c>
      <c r="AR1357">
        <v>6.1</v>
      </c>
      <c r="AS1357" t="str">
        <f t="shared" si="497"/>
        <v>Average</v>
      </c>
      <c r="AT1357">
        <v>2.35</v>
      </c>
      <c r="AU1357" t="str">
        <f t="shared" si="498"/>
        <v>Cinematic Widescreen</v>
      </c>
      <c r="AV1357">
        <v>352</v>
      </c>
      <c r="AW1357" t="str">
        <f t="shared" si="499"/>
        <v>Very Low</v>
      </c>
    </row>
    <row r="1358" spans="1:49" x14ac:dyDescent="0.3">
      <c r="A1358" t="s">
        <v>0</v>
      </c>
      <c r="B1358" t="s">
        <v>4408</v>
      </c>
      <c r="C1358">
        <v>107</v>
      </c>
      <c r="D1358" t="str">
        <f t="shared" si="479"/>
        <v>Low</v>
      </c>
      <c r="E1358">
        <v>105</v>
      </c>
      <c r="F1358" t="str">
        <f t="shared" si="480"/>
        <v>1h 45m</v>
      </c>
      <c r="G1358" t="str">
        <f t="shared" si="481"/>
        <v>Standard Movie</v>
      </c>
      <c r="H1358">
        <v>65</v>
      </c>
      <c r="I1358" t="str">
        <f t="shared" si="482"/>
        <v>Very Low</v>
      </c>
      <c r="J1358">
        <v>108</v>
      </c>
      <c r="K1358" t="str">
        <f t="shared" si="483"/>
        <v>Very Low</v>
      </c>
      <c r="L1358" t="s">
        <v>7002</v>
      </c>
      <c r="M1358">
        <v>628</v>
      </c>
      <c r="N1358" t="str">
        <f t="shared" si="484"/>
        <v>Low</v>
      </c>
      <c r="O1358">
        <v>16991902</v>
      </c>
      <c r="P1358" t="str">
        <f t="shared" si="485"/>
        <v>Average</v>
      </c>
      <c r="Q1358" t="s">
        <v>6170</v>
      </c>
      <c r="R1358" t="str">
        <f t="shared" si="486"/>
        <v>Drama</v>
      </c>
      <c r="S1358">
        <f t="shared" si="487"/>
        <v>2</v>
      </c>
      <c r="T1358" t="s">
        <v>7003</v>
      </c>
      <c r="U1358" t="s">
        <v>7004</v>
      </c>
      <c r="V1358">
        <v>34592</v>
      </c>
      <c r="W1358" t="str">
        <f t="shared" si="488"/>
        <v>Low</v>
      </c>
      <c r="X1358">
        <v>1265</v>
      </c>
      <c r="Y1358" t="str">
        <f t="shared" si="489"/>
        <v>Low</v>
      </c>
      <c r="Z1358" t="s">
        <v>7005</v>
      </c>
      <c r="AA1358">
        <v>0</v>
      </c>
      <c r="AB1358" t="str">
        <f t="shared" si="490"/>
        <v>Symbolic Poster</v>
      </c>
      <c r="AC1358" t="s">
        <v>7006</v>
      </c>
      <c r="AD1358" t="s">
        <v>7007</v>
      </c>
      <c r="AE1358">
        <v>191</v>
      </c>
      <c r="AF1358" t="str">
        <f t="shared" si="491"/>
        <v>Very Low</v>
      </c>
      <c r="AG1358" t="s">
        <v>9</v>
      </c>
      <c r="AH1358" t="s">
        <v>10</v>
      </c>
      <c r="AI1358" t="s">
        <v>556</v>
      </c>
      <c r="AJ1358" t="str">
        <f t="shared" si="492"/>
        <v>Adult</v>
      </c>
      <c r="AK1358">
        <v>57000000</v>
      </c>
      <c r="AL1358" t="str">
        <f t="shared" si="493"/>
        <v>Medium Budget</v>
      </c>
      <c r="AM1358">
        <v>2001</v>
      </c>
      <c r="AN1358">
        <f t="shared" si="494"/>
        <v>24</v>
      </c>
      <c r="AO1358" t="str">
        <f t="shared" si="495"/>
        <v>Old Classic</v>
      </c>
      <c r="AP1358">
        <v>316</v>
      </c>
      <c r="AQ1358" t="str">
        <f t="shared" si="496"/>
        <v>Very Low</v>
      </c>
      <c r="AR1358">
        <v>6.2</v>
      </c>
      <c r="AS1358" t="str">
        <f t="shared" si="497"/>
        <v>Average</v>
      </c>
      <c r="AT1358">
        <v>2.35</v>
      </c>
      <c r="AU1358" t="str">
        <f t="shared" si="498"/>
        <v>Cinematic Widescreen</v>
      </c>
      <c r="AV1358">
        <v>0</v>
      </c>
      <c r="AW1358" t="str">
        <f t="shared" si="499"/>
        <v>Very Low</v>
      </c>
    </row>
    <row r="1359" spans="1:49" x14ac:dyDescent="0.3">
      <c r="A1359" t="s">
        <v>0</v>
      </c>
      <c r="B1359" t="s">
        <v>7008</v>
      </c>
      <c r="C1359">
        <v>323</v>
      </c>
      <c r="D1359" t="str">
        <f t="shared" si="479"/>
        <v>Medium</v>
      </c>
      <c r="E1359">
        <v>109</v>
      </c>
      <c r="F1359" t="str">
        <f t="shared" si="480"/>
        <v>1h 49m</v>
      </c>
      <c r="G1359" t="str">
        <f t="shared" si="481"/>
        <v>Standard Movie</v>
      </c>
      <c r="H1359">
        <v>304</v>
      </c>
      <c r="I1359" t="str">
        <f t="shared" si="482"/>
        <v>Very Low</v>
      </c>
      <c r="J1359">
        <v>736</v>
      </c>
      <c r="K1359" t="str">
        <f t="shared" si="483"/>
        <v>Very Low</v>
      </c>
      <c r="L1359" t="s">
        <v>2334</v>
      </c>
      <c r="M1359">
        <v>940</v>
      </c>
      <c r="N1359" t="str">
        <f t="shared" si="484"/>
        <v>Low</v>
      </c>
      <c r="O1359">
        <v>47536959</v>
      </c>
      <c r="P1359" t="str">
        <f t="shared" si="485"/>
        <v>Average</v>
      </c>
      <c r="Q1359" t="s">
        <v>3380</v>
      </c>
      <c r="R1359" t="str">
        <f t="shared" si="486"/>
        <v>Drama</v>
      </c>
      <c r="S1359">
        <f t="shared" si="487"/>
        <v>1</v>
      </c>
      <c r="T1359" t="s">
        <v>5421</v>
      </c>
      <c r="U1359" t="s">
        <v>7009</v>
      </c>
      <c r="V1359">
        <v>86955</v>
      </c>
      <c r="W1359" t="str">
        <f t="shared" si="488"/>
        <v>Medium</v>
      </c>
      <c r="X1359">
        <v>3277</v>
      </c>
      <c r="Y1359" t="str">
        <f t="shared" si="489"/>
        <v>Low</v>
      </c>
      <c r="Z1359" t="s">
        <v>7010</v>
      </c>
      <c r="AA1359">
        <v>0</v>
      </c>
      <c r="AB1359" t="str">
        <f t="shared" si="490"/>
        <v>Symbolic Poster</v>
      </c>
      <c r="AC1359" t="s">
        <v>7011</v>
      </c>
      <c r="AD1359" t="s">
        <v>7012</v>
      </c>
      <c r="AE1359">
        <v>275</v>
      </c>
      <c r="AF1359" t="str">
        <f t="shared" si="491"/>
        <v>Very Low</v>
      </c>
      <c r="AG1359" t="s">
        <v>9</v>
      </c>
      <c r="AH1359" t="s">
        <v>10</v>
      </c>
      <c r="AI1359" t="s">
        <v>556</v>
      </c>
      <c r="AJ1359" t="str">
        <f t="shared" si="492"/>
        <v>Adult</v>
      </c>
      <c r="AK1359">
        <v>10000000</v>
      </c>
      <c r="AL1359" t="str">
        <f t="shared" si="493"/>
        <v>Low Budget</v>
      </c>
      <c r="AM1359">
        <v>2009</v>
      </c>
      <c r="AN1359">
        <f t="shared" si="494"/>
        <v>16</v>
      </c>
      <c r="AO1359" t="str">
        <f t="shared" si="495"/>
        <v>Old Classic</v>
      </c>
      <c r="AP1359">
        <v>906</v>
      </c>
      <c r="AQ1359" t="str">
        <f t="shared" si="496"/>
        <v>Very Low</v>
      </c>
      <c r="AR1359">
        <v>7.3</v>
      </c>
      <c r="AS1359" t="str">
        <f t="shared" si="497"/>
        <v>Good</v>
      </c>
      <c r="AT1359">
        <v>1.85</v>
      </c>
      <c r="AU1359" t="str">
        <f t="shared" si="498"/>
        <v>HDTV / Widescreen</v>
      </c>
      <c r="AV1359">
        <v>12000</v>
      </c>
      <c r="AW1359" t="str">
        <f t="shared" si="499"/>
        <v>Medium</v>
      </c>
    </row>
    <row r="1360" spans="1:49" x14ac:dyDescent="0.3">
      <c r="A1360" t="s">
        <v>0</v>
      </c>
      <c r="B1360" t="s">
        <v>158</v>
      </c>
      <c r="C1360">
        <v>37</v>
      </c>
      <c r="D1360" t="str">
        <f t="shared" si="479"/>
        <v>Very Low</v>
      </c>
      <c r="E1360">
        <v>129</v>
      </c>
      <c r="F1360" t="str">
        <f t="shared" si="480"/>
        <v>2h 9m</v>
      </c>
      <c r="G1360" t="str">
        <f t="shared" si="481"/>
        <v>Long Movie</v>
      </c>
      <c r="H1360">
        <v>0</v>
      </c>
      <c r="I1360" t="str">
        <f t="shared" si="482"/>
        <v>Very Low</v>
      </c>
      <c r="J1360">
        <v>982</v>
      </c>
      <c r="K1360" t="str">
        <f t="shared" si="483"/>
        <v>Very Low</v>
      </c>
      <c r="L1360" t="s">
        <v>7013</v>
      </c>
      <c r="M1360">
        <v>12000</v>
      </c>
      <c r="N1360" t="str">
        <f t="shared" si="484"/>
        <v>Medium</v>
      </c>
      <c r="O1360">
        <v>10300000</v>
      </c>
      <c r="P1360" t="str">
        <f t="shared" si="485"/>
        <v>Average</v>
      </c>
      <c r="Q1360" t="s">
        <v>7014</v>
      </c>
      <c r="R1360" t="str">
        <f t="shared" si="486"/>
        <v>Adventure</v>
      </c>
      <c r="S1360">
        <f t="shared" si="487"/>
        <v>2</v>
      </c>
      <c r="T1360" t="s">
        <v>272</v>
      </c>
      <c r="U1360" t="s">
        <v>7015</v>
      </c>
      <c r="V1360">
        <v>17859</v>
      </c>
      <c r="W1360" t="str">
        <f t="shared" si="488"/>
        <v>Low</v>
      </c>
      <c r="X1360">
        <v>16237</v>
      </c>
      <c r="Y1360" t="str">
        <f t="shared" si="489"/>
        <v>Medium</v>
      </c>
      <c r="Z1360" t="s">
        <v>2613</v>
      </c>
      <c r="AA1360">
        <v>4</v>
      </c>
      <c r="AB1360" t="str">
        <f t="shared" si="490"/>
        <v>Ensemble Poster</v>
      </c>
      <c r="AC1360" t="s">
        <v>7016</v>
      </c>
      <c r="AD1360" t="s">
        <v>7017</v>
      </c>
      <c r="AE1360">
        <v>89</v>
      </c>
      <c r="AF1360" t="str">
        <f t="shared" si="491"/>
        <v>Very Low</v>
      </c>
      <c r="AG1360" t="s">
        <v>9</v>
      </c>
      <c r="AH1360" t="s">
        <v>10</v>
      </c>
      <c r="AI1360" t="s">
        <v>11</v>
      </c>
      <c r="AJ1360" t="str">
        <f t="shared" si="492"/>
        <v>Teen</v>
      </c>
      <c r="AK1360">
        <v>38000000</v>
      </c>
      <c r="AL1360" t="str">
        <f t="shared" si="493"/>
        <v>Medium Budget</v>
      </c>
      <c r="AM1360">
        <v>1996</v>
      </c>
      <c r="AN1360">
        <f t="shared" si="494"/>
        <v>29</v>
      </c>
      <c r="AO1360" t="str">
        <f t="shared" si="495"/>
        <v>Old Classic</v>
      </c>
      <c r="AP1360">
        <v>1000</v>
      </c>
      <c r="AQ1360" t="str">
        <f t="shared" si="496"/>
        <v>Very Low</v>
      </c>
      <c r="AR1360">
        <v>6.6</v>
      </c>
      <c r="AS1360" t="str">
        <f t="shared" si="497"/>
        <v>Average</v>
      </c>
      <c r="AT1360">
        <v>2.35</v>
      </c>
      <c r="AU1360" t="str">
        <f t="shared" si="498"/>
        <v>Cinematic Widescreen</v>
      </c>
      <c r="AV1360">
        <v>911</v>
      </c>
      <c r="AW1360" t="str">
        <f t="shared" si="499"/>
        <v>Very Low</v>
      </c>
    </row>
    <row r="1361" spans="1:49" x14ac:dyDescent="0.3">
      <c r="A1361" t="s">
        <v>0</v>
      </c>
      <c r="B1361" t="s">
        <v>5338</v>
      </c>
      <c r="C1361">
        <v>297</v>
      </c>
      <c r="D1361" t="str">
        <f t="shared" si="479"/>
        <v>Medium</v>
      </c>
      <c r="E1361">
        <v>109</v>
      </c>
      <c r="F1361" t="str">
        <f t="shared" si="480"/>
        <v>1h 49m</v>
      </c>
      <c r="G1361" t="str">
        <f t="shared" si="481"/>
        <v>Standard Movie</v>
      </c>
      <c r="H1361">
        <v>0</v>
      </c>
      <c r="I1361" t="str">
        <f t="shared" si="482"/>
        <v>Very Low</v>
      </c>
      <c r="J1361">
        <v>145</v>
      </c>
      <c r="K1361" t="str">
        <f t="shared" si="483"/>
        <v>Very Low</v>
      </c>
      <c r="L1361" t="s">
        <v>7018</v>
      </c>
      <c r="M1361">
        <v>957</v>
      </c>
      <c r="N1361" t="str">
        <f t="shared" si="484"/>
        <v>Low</v>
      </c>
      <c r="O1361">
        <v>13782838</v>
      </c>
      <c r="P1361" t="str">
        <f t="shared" si="485"/>
        <v>Average</v>
      </c>
      <c r="Q1361" t="s">
        <v>7019</v>
      </c>
      <c r="R1361" t="str">
        <f t="shared" si="486"/>
        <v>Horror</v>
      </c>
      <c r="S1361">
        <f t="shared" si="487"/>
        <v>3</v>
      </c>
      <c r="T1361" t="s">
        <v>6042</v>
      </c>
      <c r="U1361" t="s">
        <v>7020</v>
      </c>
      <c r="V1361">
        <v>258078</v>
      </c>
      <c r="W1361" t="str">
        <f t="shared" si="488"/>
        <v>High</v>
      </c>
      <c r="X1361">
        <v>1757</v>
      </c>
      <c r="Y1361" t="str">
        <f t="shared" si="489"/>
        <v>Low</v>
      </c>
      <c r="Z1361" t="s">
        <v>7021</v>
      </c>
      <c r="AA1361">
        <v>0</v>
      </c>
      <c r="AB1361" t="str">
        <f t="shared" si="490"/>
        <v>Symbolic Poster</v>
      </c>
      <c r="AC1361" t="s">
        <v>7022</v>
      </c>
      <c r="AD1361" t="s">
        <v>7023</v>
      </c>
      <c r="AE1361">
        <v>911</v>
      </c>
      <c r="AF1361" t="str">
        <f t="shared" si="491"/>
        <v>Low</v>
      </c>
      <c r="AG1361" t="s">
        <v>9</v>
      </c>
      <c r="AH1361" t="s">
        <v>10</v>
      </c>
      <c r="AI1361" t="s">
        <v>556</v>
      </c>
      <c r="AJ1361" t="str">
        <f t="shared" si="492"/>
        <v>Adult</v>
      </c>
      <c r="AK1361">
        <v>15000000</v>
      </c>
      <c r="AL1361" t="str">
        <f t="shared" si="493"/>
        <v>Low Budget</v>
      </c>
      <c r="AM1361">
        <v>1982</v>
      </c>
      <c r="AN1361">
        <f t="shared" si="494"/>
        <v>43</v>
      </c>
      <c r="AO1361" t="str">
        <f t="shared" si="495"/>
        <v>Old Classic</v>
      </c>
      <c r="AP1361">
        <v>163</v>
      </c>
      <c r="AQ1361" t="str">
        <f t="shared" si="496"/>
        <v>Very Low</v>
      </c>
      <c r="AR1361">
        <v>8.1999999999999993</v>
      </c>
      <c r="AS1361" t="str">
        <f t="shared" si="497"/>
        <v>Excellent</v>
      </c>
      <c r="AT1361">
        <v>2.35</v>
      </c>
      <c r="AU1361" t="str">
        <f t="shared" si="498"/>
        <v>Cinematic Widescreen</v>
      </c>
      <c r="AV1361">
        <v>23000</v>
      </c>
      <c r="AW1361" t="str">
        <f t="shared" si="499"/>
        <v>Medium</v>
      </c>
    </row>
    <row r="1362" spans="1:49" x14ac:dyDescent="0.3">
      <c r="A1362" t="s">
        <v>0</v>
      </c>
      <c r="B1362" t="s">
        <v>1365</v>
      </c>
      <c r="C1362">
        <v>302</v>
      </c>
      <c r="D1362" t="str">
        <f t="shared" si="479"/>
        <v>Medium</v>
      </c>
      <c r="E1362">
        <v>127</v>
      </c>
      <c r="F1362" t="str">
        <f t="shared" si="480"/>
        <v>2h 7m</v>
      </c>
      <c r="G1362" t="str">
        <f t="shared" si="481"/>
        <v>Long Movie</v>
      </c>
      <c r="H1362">
        <v>123</v>
      </c>
      <c r="I1362" t="str">
        <f t="shared" si="482"/>
        <v>Very Low</v>
      </c>
      <c r="J1362">
        <v>904</v>
      </c>
      <c r="K1362" t="str">
        <f t="shared" si="483"/>
        <v>Very Low</v>
      </c>
      <c r="L1362" t="s">
        <v>7024</v>
      </c>
      <c r="M1362">
        <v>14000</v>
      </c>
      <c r="N1362" t="str">
        <f t="shared" si="484"/>
        <v>Medium</v>
      </c>
      <c r="O1362">
        <v>41997790</v>
      </c>
      <c r="P1362" t="str">
        <f t="shared" si="485"/>
        <v>Average</v>
      </c>
      <c r="Q1362" t="s">
        <v>2784</v>
      </c>
      <c r="R1362" t="str">
        <f t="shared" si="486"/>
        <v>Action</v>
      </c>
      <c r="S1362">
        <f t="shared" si="487"/>
        <v>3</v>
      </c>
      <c r="T1362" t="s">
        <v>308</v>
      </c>
      <c r="U1362" t="s">
        <v>7025</v>
      </c>
      <c r="V1362">
        <v>125305</v>
      </c>
      <c r="W1362" t="str">
        <f t="shared" si="488"/>
        <v>Medium</v>
      </c>
      <c r="X1362">
        <v>17551</v>
      </c>
      <c r="Y1362" t="str">
        <f t="shared" si="489"/>
        <v>Medium</v>
      </c>
      <c r="Z1362" t="s">
        <v>2980</v>
      </c>
      <c r="AA1362">
        <v>0</v>
      </c>
      <c r="AB1362" t="str">
        <f t="shared" si="490"/>
        <v>Symbolic Poster</v>
      </c>
      <c r="AC1362" t="s">
        <v>7026</v>
      </c>
      <c r="AD1362" t="s">
        <v>7027</v>
      </c>
      <c r="AE1362">
        <v>343</v>
      </c>
      <c r="AF1362" t="str">
        <f t="shared" si="491"/>
        <v>Very Low</v>
      </c>
      <c r="AG1362" t="s">
        <v>9</v>
      </c>
      <c r="AH1362" t="s">
        <v>10</v>
      </c>
      <c r="AI1362" t="s">
        <v>556</v>
      </c>
      <c r="AJ1362" t="str">
        <f t="shared" si="492"/>
        <v>Adult</v>
      </c>
      <c r="AK1362">
        <v>38000000</v>
      </c>
      <c r="AL1362" t="str">
        <f t="shared" si="493"/>
        <v>Medium Budget</v>
      </c>
      <c r="AM1362">
        <v>2013</v>
      </c>
      <c r="AN1362">
        <f t="shared" si="494"/>
        <v>12</v>
      </c>
      <c r="AO1362" t="str">
        <f t="shared" si="495"/>
        <v>Modern Classic</v>
      </c>
      <c r="AP1362">
        <v>924</v>
      </c>
      <c r="AQ1362" t="str">
        <f t="shared" si="496"/>
        <v>Very Low</v>
      </c>
      <c r="AR1362">
        <v>6.4</v>
      </c>
      <c r="AS1362" t="str">
        <f t="shared" si="497"/>
        <v>Average</v>
      </c>
      <c r="AT1362">
        <v>2.35</v>
      </c>
      <c r="AU1362" t="str">
        <f t="shared" si="498"/>
        <v>Cinematic Widescreen</v>
      </c>
      <c r="AV1362">
        <v>39000</v>
      </c>
      <c r="AW1362" t="str">
        <f t="shared" si="499"/>
        <v>Medium</v>
      </c>
    </row>
    <row r="1363" spans="1:49" x14ac:dyDescent="0.3">
      <c r="A1363" t="s">
        <v>0</v>
      </c>
      <c r="B1363" t="s">
        <v>7028</v>
      </c>
      <c r="C1363">
        <v>38</v>
      </c>
      <c r="D1363" t="str">
        <f t="shared" si="479"/>
        <v>Very Low</v>
      </c>
      <c r="E1363">
        <v>118</v>
      </c>
      <c r="F1363" t="str">
        <f t="shared" si="480"/>
        <v>1h 58m</v>
      </c>
      <c r="G1363" t="str">
        <f t="shared" si="481"/>
        <v>Standard Movie</v>
      </c>
      <c r="H1363">
        <v>11</v>
      </c>
      <c r="I1363" t="str">
        <f t="shared" si="482"/>
        <v>Very Low</v>
      </c>
      <c r="J1363">
        <v>12</v>
      </c>
      <c r="K1363" t="str">
        <f t="shared" si="483"/>
        <v>Very Low</v>
      </c>
      <c r="L1363" t="s">
        <v>7029</v>
      </c>
      <c r="M1363">
        <v>37</v>
      </c>
      <c r="N1363" t="str">
        <f t="shared" si="484"/>
        <v>Low</v>
      </c>
      <c r="O1363">
        <v>6482195</v>
      </c>
      <c r="P1363" t="str">
        <f t="shared" si="485"/>
        <v>Flop</v>
      </c>
      <c r="Q1363" t="s">
        <v>2186</v>
      </c>
      <c r="R1363" t="str">
        <f t="shared" si="486"/>
        <v>Crime</v>
      </c>
      <c r="S1363">
        <f t="shared" si="487"/>
        <v>3</v>
      </c>
      <c r="T1363" t="s">
        <v>7030</v>
      </c>
      <c r="U1363" t="s">
        <v>7031</v>
      </c>
      <c r="V1363">
        <v>9740</v>
      </c>
      <c r="W1363" t="str">
        <f t="shared" si="488"/>
        <v>Very Low</v>
      </c>
      <c r="X1363">
        <v>74</v>
      </c>
      <c r="Y1363" t="str">
        <f t="shared" si="489"/>
        <v>Very Low</v>
      </c>
      <c r="Z1363" t="s">
        <v>7032</v>
      </c>
      <c r="AA1363">
        <v>1</v>
      </c>
      <c r="AB1363" t="str">
        <f t="shared" si="490"/>
        <v>Solo Star Poster</v>
      </c>
      <c r="AC1363" t="s">
        <v>7033</v>
      </c>
      <c r="AD1363" t="s">
        <v>7034</v>
      </c>
      <c r="AE1363">
        <v>81</v>
      </c>
      <c r="AF1363" t="str">
        <f t="shared" si="491"/>
        <v>Very Low</v>
      </c>
      <c r="AG1363" t="s">
        <v>9</v>
      </c>
      <c r="AH1363" t="s">
        <v>10</v>
      </c>
      <c r="AI1363" t="s">
        <v>556</v>
      </c>
      <c r="AJ1363" t="str">
        <f t="shared" si="492"/>
        <v>Adult</v>
      </c>
      <c r="AK1363">
        <v>37000000</v>
      </c>
      <c r="AL1363" t="str">
        <f t="shared" si="493"/>
        <v>Medium Budget</v>
      </c>
      <c r="AM1363">
        <v>1997</v>
      </c>
      <c r="AN1363">
        <f t="shared" si="494"/>
        <v>28</v>
      </c>
      <c r="AO1363" t="str">
        <f t="shared" si="495"/>
        <v>Old Classic</v>
      </c>
      <c r="AP1363">
        <v>12</v>
      </c>
      <c r="AQ1363" t="str">
        <f t="shared" si="496"/>
        <v>Very Low</v>
      </c>
      <c r="AR1363">
        <v>6.4</v>
      </c>
      <c r="AS1363" t="str">
        <f t="shared" si="497"/>
        <v>Average</v>
      </c>
      <c r="AT1363">
        <v>2.35</v>
      </c>
      <c r="AU1363" t="str">
        <f t="shared" si="498"/>
        <v>Cinematic Widescreen</v>
      </c>
      <c r="AV1363">
        <v>389</v>
      </c>
      <c r="AW1363" t="str">
        <f t="shared" si="499"/>
        <v>Very Low</v>
      </c>
    </row>
    <row r="1364" spans="1:49" x14ac:dyDescent="0.3">
      <c r="A1364" t="s">
        <v>0</v>
      </c>
      <c r="B1364" t="s">
        <v>7035</v>
      </c>
      <c r="C1364">
        <v>31</v>
      </c>
      <c r="D1364" t="str">
        <f t="shared" si="479"/>
        <v>Very Low</v>
      </c>
      <c r="E1364">
        <v>110</v>
      </c>
      <c r="F1364" t="str">
        <f t="shared" si="480"/>
        <v>1h 50m</v>
      </c>
      <c r="G1364" t="str">
        <f t="shared" si="481"/>
        <v>Standard Movie</v>
      </c>
      <c r="H1364">
        <v>49</v>
      </c>
      <c r="I1364" t="str">
        <f t="shared" si="482"/>
        <v>Very Low</v>
      </c>
      <c r="J1364">
        <v>427</v>
      </c>
      <c r="K1364" t="str">
        <f t="shared" si="483"/>
        <v>Very Low</v>
      </c>
      <c r="L1364" t="s">
        <v>7036</v>
      </c>
      <c r="M1364">
        <v>1000</v>
      </c>
      <c r="N1364" t="str">
        <f t="shared" si="484"/>
        <v>Low</v>
      </c>
      <c r="O1364">
        <v>623374</v>
      </c>
      <c r="P1364" t="str">
        <f t="shared" si="485"/>
        <v>Flop</v>
      </c>
      <c r="Q1364" t="s">
        <v>7037</v>
      </c>
      <c r="R1364" t="str">
        <f t="shared" si="486"/>
        <v>Action</v>
      </c>
      <c r="S1364">
        <f t="shared" si="487"/>
        <v>5</v>
      </c>
      <c r="T1364" t="s">
        <v>2172</v>
      </c>
      <c r="U1364" t="s">
        <v>7038</v>
      </c>
      <c r="V1364">
        <v>4757</v>
      </c>
      <c r="W1364" t="str">
        <f t="shared" si="488"/>
        <v>Very Low</v>
      </c>
      <c r="X1364">
        <v>2120</v>
      </c>
      <c r="Y1364" t="str">
        <f t="shared" si="489"/>
        <v>Low</v>
      </c>
      <c r="Z1364" t="s">
        <v>7039</v>
      </c>
      <c r="AA1364">
        <v>2</v>
      </c>
      <c r="AB1364" t="str">
        <f t="shared" si="490"/>
        <v>Duo/Trio Poster</v>
      </c>
      <c r="AC1364" t="s">
        <v>7040</v>
      </c>
      <c r="AD1364" t="s">
        <v>7041</v>
      </c>
      <c r="AE1364">
        <v>67</v>
      </c>
      <c r="AF1364" t="str">
        <f t="shared" si="491"/>
        <v>Very Low</v>
      </c>
      <c r="AG1364" t="s">
        <v>9</v>
      </c>
      <c r="AH1364" t="s">
        <v>10</v>
      </c>
      <c r="AI1364" t="s">
        <v>11</v>
      </c>
      <c r="AJ1364" t="str">
        <f t="shared" si="492"/>
        <v>Teen</v>
      </c>
      <c r="AK1364">
        <v>38000000</v>
      </c>
      <c r="AL1364" t="str">
        <f t="shared" si="493"/>
        <v>Medium Budget</v>
      </c>
      <c r="AM1364">
        <v>2001</v>
      </c>
      <c r="AN1364">
        <f t="shared" si="494"/>
        <v>24</v>
      </c>
      <c r="AO1364" t="str">
        <f t="shared" si="495"/>
        <v>Old Classic</v>
      </c>
      <c r="AP1364">
        <v>569</v>
      </c>
      <c r="AQ1364" t="str">
        <f t="shared" si="496"/>
        <v>Very Low</v>
      </c>
      <c r="AR1364">
        <v>5.2</v>
      </c>
      <c r="AS1364" t="str">
        <f t="shared" si="497"/>
        <v>Below Average</v>
      </c>
      <c r="AT1364">
        <v>2.35</v>
      </c>
      <c r="AU1364" t="str">
        <f t="shared" si="498"/>
        <v>Cinematic Widescreen</v>
      </c>
      <c r="AV1364">
        <v>474</v>
      </c>
      <c r="AW1364" t="str">
        <f t="shared" si="499"/>
        <v>Very Low</v>
      </c>
    </row>
    <row r="1365" spans="1:49" x14ac:dyDescent="0.3">
      <c r="A1365" t="s">
        <v>0</v>
      </c>
      <c r="B1365" t="s">
        <v>3088</v>
      </c>
      <c r="C1365">
        <v>118</v>
      </c>
      <c r="D1365" t="str">
        <f t="shared" si="479"/>
        <v>Low</v>
      </c>
      <c r="E1365">
        <v>90</v>
      </c>
      <c r="F1365" t="str">
        <f t="shared" si="480"/>
        <v>1h 30m</v>
      </c>
      <c r="G1365" t="str">
        <f t="shared" si="481"/>
        <v>Standard Movie</v>
      </c>
      <c r="H1365">
        <v>27</v>
      </c>
      <c r="I1365" t="str">
        <f t="shared" si="482"/>
        <v>Very Low</v>
      </c>
      <c r="J1365">
        <v>260</v>
      </c>
      <c r="K1365" t="str">
        <f t="shared" si="483"/>
        <v>Very Low</v>
      </c>
      <c r="L1365" t="s">
        <v>1183</v>
      </c>
      <c r="M1365">
        <v>13000</v>
      </c>
      <c r="N1365" t="str">
        <f t="shared" si="484"/>
        <v>Medium</v>
      </c>
      <c r="O1365">
        <v>7871693</v>
      </c>
      <c r="P1365" t="str">
        <f t="shared" si="485"/>
        <v>Flop</v>
      </c>
      <c r="Q1365" t="s">
        <v>7042</v>
      </c>
      <c r="R1365" t="str">
        <f t="shared" si="486"/>
        <v>Adventure</v>
      </c>
      <c r="S1365">
        <f t="shared" si="487"/>
        <v>4</v>
      </c>
      <c r="T1365" t="s">
        <v>518</v>
      </c>
      <c r="U1365" t="s">
        <v>7043</v>
      </c>
      <c r="V1365">
        <v>52908</v>
      </c>
      <c r="W1365" t="str">
        <f t="shared" si="488"/>
        <v>Medium</v>
      </c>
      <c r="X1365">
        <v>15494</v>
      </c>
      <c r="Y1365" t="str">
        <f t="shared" si="489"/>
        <v>Medium</v>
      </c>
      <c r="Z1365" t="s">
        <v>7044</v>
      </c>
      <c r="AA1365">
        <v>0</v>
      </c>
      <c r="AB1365" t="str">
        <f t="shared" si="490"/>
        <v>Symbolic Poster</v>
      </c>
      <c r="AC1365" t="s">
        <v>7045</v>
      </c>
      <c r="AD1365" t="s">
        <v>7046</v>
      </c>
      <c r="AE1365">
        <v>102</v>
      </c>
      <c r="AF1365" t="str">
        <f t="shared" si="491"/>
        <v>Very Low</v>
      </c>
      <c r="AG1365" t="s">
        <v>9</v>
      </c>
      <c r="AH1365" t="s">
        <v>10</v>
      </c>
      <c r="AI1365" t="s">
        <v>66</v>
      </c>
      <c r="AJ1365" t="str">
        <f t="shared" si="492"/>
        <v>Family</v>
      </c>
      <c r="AK1365">
        <v>55000000</v>
      </c>
      <c r="AL1365" t="str">
        <f t="shared" si="493"/>
        <v>Medium Budget</v>
      </c>
      <c r="AM1365">
        <v>2008</v>
      </c>
      <c r="AN1365">
        <f t="shared" si="494"/>
        <v>17</v>
      </c>
      <c r="AO1365" t="str">
        <f t="shared" si="495"/>
        <v>Old Classic</v>
      </c>
      <c r="AP1365">
        <v>2000</v>
      </c>
      <c r="AQ1365" t="str">
        <f t="shared" si="496"/>
        <v>Low</v>
      </c>
      <c r="AR1365">
        <v>6.5</v>
      </c>
      <c r="AS1365" t="str">
        <f t="shared" si="497"/>
        <v>Average</v>
      </c>
      <c r="AT1365">
        <v>2.35</v>
      </c>
      <c r="AU1365" t="str">
        <f t="shared" si="498"/>
        <v>Cinematic Widescreen</v>
      </c>
      <c r="AV1365">
        <v>0</v>
      </c>
      <c r="AW1365" t="str">
        <f t="shared" si="499"/>
        <v>Very Low</v>
      </c>
    </row>
    <row r="1366" spans="1:49" x14ac:dyDescent="0.3">
      <c r="A1366" t="s">
        <v>0</v>
      </c>
      <c r="B1366" t="s">
        <v>7047</v>
      </c>
      <c r="C1366">
        <v>546</v>
      </c>
      <c r="D1366" t="str">
        <f t="shared" si="479"/>
        <v>High</v>
      </c>
      <c r="E1366">
        <v>144</v>
      </c>
      <c r="F1366" t="str">
        <f t="shared" si="480"/>
        <v>2h 24m</v>
      </c>
      <c r="G1366" t="str">
        <f t="shared" si="481"/>
        <v>Long Movie</v>
      </c>
      <c r="H1366">
        <v>0</v>
      </c>
      <c r="I1366" t="str">
        <f t="shared" si="482"/>
        <v>Very Low</v>
      </c>
      <c r="J1366">
        <v>15</v>
      </c>
      <c r="K1366" t="str">
        <f t="shared" si="483"/>
        <v>Very Low</v>
      </c>
      <c r="L1366" t="s">
        <v>7048</v>
      </c>
      <c r="M1366">
        <v>378</v>
      </c>
      <c r="N1366" t="str">
        <f t="shared" si="484"/>
        <v>Low</v>
      </c>
      <c r="O1366">
        <v>16377274</v>
      </c>
      <c r="P1366" t="str">
        <f t="shared" si="485"/>
        <v>Average</v>
      </c>
      <c r="Q1366" t="s">
        <v>3380</v>
      </c>
      <c r="R1366" t="str">
        <f t="shared" si="486"/>
        <v>Drama</v>
      </c>
      <c r="S1366">
        <f t="shared" si="487"/>
        <v>1</v>
      </c>
      <c r="T1366" t="s">
        <v>7049</v>
      </c>
      <c r="U1366" t="s">
        <v>7050</v>
      </c>
      <c r="V1366">
        <v>105144</v>
      </c>
      <c r="W1366" t="str">
        <f t="shared" si="488"/>
        <v>Medium</v>
      </c>
      <c r="X1366">
        <v>427</v>
      </c>
      <c r="Y1366" t="str">
        <f t="shared" si="489"/>
        <v>Very Low</v>
      </c>
      <c r="Z1366" t="s">
        <v>7051</v>
      </c>
      <c r="AA1366">
        <v>31</v>
      </c>
      <c r="AB1366" t="str">
        <f t="shared" si="490"/>
        <v>Ensemble Poster</v>
      </c>
      <c r="AC1366" t="s">
        <v>7052</v>
      </c>
      <c r="AD1366" t="s">
        <v>7053</v>
      </c>
      <c r="AE1366">
        <v>405</v>
      </c>
      <c r="AF1366" t="str">
        <f t="shared" si="491"/>
        <v>Very Low</v>
      </c>
      <c r="AG1366" t="s">
        <v>9</v>
      </c>
      <c r="AH1366" t="s">
        <v>10</v>
      </c>
      <c r="AI1366" t="s">
        <v>556</v>
      </c>
      <c r="AJ1366" t="str">
        <f t="shared" si="492"/>
        <v>Adult</v>
      </c>
      <c r="AK1366">
        <v>32000000</v>
      </c>
      <c r="AL1366" t="str">
        <f t="shared" si="493"/>
        <v>Medium Budget</v>
      </c>
      <c r="AM1366">
        <v>2012</v>
      </c>
      <c r="AN1366">
        <f t="shared" si="494"/>
        <v>13</v>
      </c>
      <c r="AO1366" t="str">
        <f t="shared" si="495"/>
        <v>Modern Classic</v>
      </c>
      <c r="AP1366">
        <v>18</v>
      </c>
      <c r="AQ1366" t="str">
        <f t="shared" si="496"/>
        <v>Very Low</v>
      </c>
      <c r="AR1366">
        <v>7.1</v>
      </c>
      <c r="AS1366" t="str">
        <f t="shared" si="497"/>
        <v>Good</v>
      </c>
      <c r="AT1366">
        <v>1.85</v>
      </c>
      <c r="AU1366" t="str">
        <f t="shared" si="498"/>
        <v>HDTV / Widescreen</v>
      </c>
      <c r="AV1366">
        <v>27000</v>
      </c>
      <c r="AW1366" t="str">
        <f t="shared" si="499"/>
        <v>Medium</v>
      </c>
    </row>
    <row r="1367" spans="1:49" x14ac:dyDescent="0.3">
      <c r="A1367" t="s">
        <v>0</v>
      </c>
      <c r="B1367" t="s">
        <v>7054</v>
      </c>
      <c r="C1367">
        <v>21</v>
      </c>
      <c r="D1367" t="str">
        <f t="shared" si="479"/>
        <v>Very Low</v>
      </c>
      <c r="E1367">
        <v>97</v>
      </c>
      <c r="F1367" t="str">
        <f t="shared" si="480"/>
        <v>1h 37m</v>
      </c>
      <c r="G1367" t="str">
        <f t="shared" si="481"/>
        <v>Standard Movie</v>
      </c>
      <c r="H1367">
        <v>2</v>
      </c>
      <c r="I1367" t="str">
        <f t="shared" si="482"/>
        <v>Very Low</v>
      </c>
      <c r="J1367">
        <v>217</v>
      </c>
      <c r="K1367" t="str">
        <f t="shared" si="483"/>
        <v>Very Low</v>
      </c>
      <c r="L1367" t="s">
        <v>7055</v>
      </c>
      <c r="M1367">
        <v>4000</v>
      </c>
      <c r="N1367" t="str">
        <f t="shared" si="484"/>
        <v>Low</v>
      </c>
      <c r="O1367">
        <f>O1366</f>
        <v>16377274</v>
      </c>
      <c r="P1367" t="str">
        <f t="shared" si="485"/>
        <v>Average</v>
      </c>
      <c r="Q1367" t="s">
        <v>7056</v>
      </c>
      <c r="R1367" t="str">
        <f t="shared" si="486"/>
        <v>Adventure</v>
      </c>
      <c r="S1367">
        <f t="shared" si="487"/>
        <v>4</v>
      </c>
      <c r="T1367" t="s">
        <v>1405</v>
      </c>
      <c r="U1367" t="s">
        <v>7057</v>
      </c>
      <c r="V1367">
        <v>6691</v>
      </c>
      <c r="W1367" t="str">
        <f t="shared" si="488"/>
        <v>Very Low</v>
      </c>
      <c r="X1367">
        <v>4900</v>
      </c>
      <c r="Y1367" t="str">
        <f t="shared" si="489"/>
        <v>Low</v>
      </c>
      <c r="Z1367" t="s">
        <v>7058</v>
      </c>
      <c r="AA1367">
        <v>2</v>
      </c>
      <c r="AB1367" t="str">
        <f t="shared" si="490"/>
        <v>Duo/Trio Poster</v>
      </c>
      <c r="AC1367" t="s">
        <v>7059</v>
      </c>
      <c r="AD1367" t="s">
        <v>7060</v>
      </c>
      <c r="AE1367">
        <v>28</v>
      </c>
      <c r="AF1367" t="str">
        <f t="shared" si="491"/>
        <v>Very Low</v>
      </c>
      <c r="AG1367" t="s">
        <v>9</v>
      </c>
      <c r="AH1367" t="s">
        <v>7061</v>
      </c>
      <c r="AI1367" t="s">
        <v>556</v>
      </c>
      <c r="AJ1367" t="str">
        <f t="shared" si="492"/>
        <v>Adult</v>
      </c>
      <c r="AK1367">
        <v>38000000</v>
      </c>
      <c r="AL1367" t="str">
        <f t="shared" si="493"/>
        <v>Medium Budget</v>
      </c>
      <c r="AM1367">
        <v>2007</v>
      </c>
      <c r="AN1367">
        <f t="shared" si="494"/>
        <v>18</v>
      </c>
      <c r="AO1367" t="str">
        <f t="shared" si="495"/>
        <v>Old Classic</v>
      </c>
      <c r="AP1367">
        <v>476</v>
      </c>
      <c r="AQ1367" t="str">
        <f t="shared" si="496"/>
        <v>Very Low</v>
      </c>
      <c r="AR1367">
        <v>4.8</v>
      </c>
      <c r="AS1367" t="str">
        <f t="shared" si="497"/>
        <v>Poor</v>
      </c>
      <c r="AT1367">
        <v>1.85</v>
      </c>
      <c r="AU1367" t="str">
        <f t="shared" si="498"/>
        <v>HDTV / Widescreen</v>
      </c>
      <c r="AV1367">
        <v>366</v>
      </c>
      <c r="AW1367" t="str">
        <f t="shared" si="499"/>
        <v>Very Low</v>
      </c>
    </row>
    <row r="1368" spans="1:49" x14ac:dyDescent="0.3">
      <c r="A1368" t="s">
        <v>718</v>
      </c>
      <c r="B1368" t="s">
        <v>5135</v>
      </c>
      <c r="C1368">
        <v>86</v>
      </c>
      <c r="D1368" t="str">
        <f t="shared" si="479"/>
        <v>Low</v>
      </c>
      <c r="E1368">
        <v>130</v>
      </c>
      <c r="F1368" t="str">
        <f t="shared" si="480"/>
        <v>2h 10m</v>
      </c>
      <c r="G1368" t="str">
        <f t="shared" si="481"/>
        <v>Long Movie</v>
      </c>
      <c r="H1368">
        <v>39</v>
      </c>
      <c r="I1368" t="str">
        <f t="shared" si="482"/>
        <v>Very Low</v>
      </c>
      <c r="J1368">
        <v>534</v>
      </c>
      <c r="K1368" t="str">
        <f t="shared" si="483"/>
        <v>Very Low</v>
      </c>
      <c r="L1368" t="s">
        <v>3313</v>
      </c>
      <c r="M1368">
        <v>2000</v>
      </c>
      <c r="N1368" t="str">
        <f t="shared" si="484"/>
        <v>Low</v>
      </c>
      <c r="O1368">
        <v>9589875</v>
      </c>
      <c r="P1368" t="str">
        <f t="shared" si="485"/>
        <v>Flop</v>
      </c>
      <c r="Q1368" t="s">
        <v>1605</v>
      </c>
      <c r="R1368" t="str">
        <f t="shared" si="486"/>
        <v>Biography</v>
      </c>
      <c r="S1368">
        <f t="shared" si="487"/>
        <v>3</v>
      </c>
      <c r="T1368" t="s">
        <v>507</v>
      </c>
      <c r="U1368" t="s">
        <v>7062</v>
      </c>
      <c r="V1368">
        <v>16673</v>
      </c>
      <c r="W1368" t="str">
        <f t="shared" si="488"/>
        <v>Low</v>
      </c>
      <c r="X1368">
        <v>5162</v>
      </c>
      <c r="Y1368" t="str">
        <f t="shared" si="489"/>
        <v>Low</v>
      </c>
      <c r="Z1368" t="s">
        <v>4670</v>
      </c>
      <c r="AA1368">
        <v>0</v>
      </c>
      <c r="AB1368" t="str">
        <f t="shared" si="490"/>
        <v>Symbolic Poster</v>
      </c>
      <c r="AC1368" t="s">
        <v>7063</v>
      </c>
      <c r="AD1368" t="s">
        <v>7064</v>
      </c>
      <c r="AE1368">
        <v>45</v>
      </c>
      <c r="AF1368" t="str">
        <f t="shared" si="491"/>
        <v>Very Low</v>
      </c>
      <c r="AG1368" t="s">
        <v>9</v>
      </c>
      <c r="AH1368" t="s">
        <v>10</v>
      </c>
      <c r="AI1368" t="s">
        <v>66</v>
      </c>
      <c r="AJ1368" t="str">
        <f t="shared" si="492"/>
        <v>Family</v>
      </c>
      <c r="AK1368">
        <v>40000000</v>
      </c>
      <c r="AL1368" t="str">
        <f t="shared" si="493"/>
        <v>Medium Budget</v>
      </c>
      <c r="AM1368">
        <v>2008</v>
      </c>
      <c r="AN1368">
        <f t="shared" si="494"/>
        <v>17</v>
      </c>
      <c r="AO1368" t="str">
        <f t="shared" si="495"/>
        <v>Old Classic</v>
      </c>
      <c r="AP1368">
        <v>898</v>
      </c>
      <c r="AQ1368" t="str">
        <f t="shared" si="496"/>
        <v>Very Low</v>
      </c>
      <c r="AR1368">
        <v>7.3</v>
      </c>
      <c r="AS1368" t="str">
        <f t="shared" si="497"/>
        <v>Good</v>
      </c>
      <c r="AT1368">
        <v>2.35</v>
      </c>
      <c r="AU1368" t="str">
        <f t="shared" si="498"/>
        <v>Cinematic Widescreen</v>
      </c>
      <c r="AV1368">
        <v>0</v>
      </c>
      <c r="AW1368" t="str">
        <f t="shared" si="499"/>
        <v>Very Low</v>
      </c>
    </row>
    <row r="1369" spans="1:49" x14ac:dyDescent="0.3">
      <c r="A1369" t="s">
        <v>0</v>
      </c>
      <c r="B1369" t="s">
        <v>7065</v>
      </c>
      <c r="C1369">
        <v>194</v>
      </c>
      <c r="D1369" t="str">
        <f t="shared" si="479"/>
        <v>Low</v>
      </c>
      <c r="E1369">
        <v>112</v>
      </c>
      <c r="F1369" t="str">
        <f t="shared" si="480"/>
        <v>1h 52m</v>
      </c>
      <c r="G1369" t="str">
        <f t="shared" si="481"/>
        <v>Standard Movie</v>
      </c>
      <c r="H1369">
        <v>5</v>
      </c>
      <c r="I1369" t="str">
        <f t="shared" si="482"/>
        <v>Very Low</v>
      </c>
      <c r="J1369">
        <v>724</v>
      </c>
      <c r="K1369" t="str">
        <f t="shared" si="483"/>
        <v>Very Low</v>
      </c>
      <c r="L1369" t="s">
        <v>7066</v>
      </c>
      <c r="M1369">
        <v>17000</v>
      </c>
      <c r="N1369" t="str">
        <f t="shared" si="484"/>
        <v>Medium</v>
      </c>
      <c r="O1369">
        <v>34912982</v>
      </c>
      <c r="P1369" t="str">
        <f t="shared" si="485"/>
        <v>Average</v>
      </c>
      <c r="Q1369" t="s">
        <v>198</v>
      </c>
      <c r="R1369" t="str">
        <f t="shared" si="486"/>
        <v>Action</v>
      </c>
      <c r="S1369">
        <f t="shared" si="487"/>
        <v>4</v>
      </c>
      <c r="T1369" t="s">
        <v>460</v>
      </c>
      <c r="U1369" t="s">
        <v>7067</v>
      </c>
      <c r="V1369">
        <v>55617</v>
      </c>
      <c r="W1369" t="str">
        <f t="shared" si="488"/>
        <v>Medium</v>
      </c>
      <c r="X1369">
        <v>19974</v>
      </c>
      <c r="Y1369" t="str">
        <f t="shared" si="489"/>
        <v>Medium</v>
      </c>
      <c r="Z1369" t="s">
        <v>7068</v>
      </c>
      <c r="AA1369">
        <v>0</v>
      </c>
      <c r="AB1369" t="str">
        <f t="shared" si="490"/>
        <v>Symbolic Poster</v>
      </c>
      <c r="AC1369" t="s">
        <v>7069</v>
      </c>
      <c r="AD1369" t="s">
        <v>7070</v>
      </c>
      <c r="AE1369">
        <v>266</v>
      </c>
      <c r="AF1369" t="str">
        <f t="shared" si="491"/>
        <v>Very Low</v>
      </c>
      <c r="AG1369" t="s">
        <v>9</v>
      </c>
      <c r="AH1369" t="s">
        <v>10</v>
      </c>
      <c r="AI1369" t="s">
        <v>11</v>
      </c>
      <c r="AJ1369" t="str">
        <f t="shared" si="492"/>
        <v>Teen</v>
      </c>
      <c r="AK1369">
        <v>38000000</v>
      </c>
      <c r="AL1369" t="str">
        <f t="shared" si="493"/>
        <v>Medium Budget</v>
      </c>
      <c r="AM1369">
        <v>2016</v>
      </c>
      <c r="AN1369">
        <f t="shared" si="494"/>
        <v>9</v>
      </c>
      <c r="AO1369" t="str">
        <f t="shared" si="495"/>
        <v>Modern Classic</v>
      </c>
      <c r="AP1369">
        <v>1000</v>
      </c>
      <c r="AQ1369" t="str">
        <f t="shared" si="496"/>
        <v>Very Low</v>
      </c>
      <c r="AR1369">
        <v>5.2</v>
      </c>
      <c r="AS1369" t="str">
        <f t="shared" si="497"/>
        <v>Below Average</v>
      </c>
      <c r="AT1369">
        <v>2.35</v>
      </c>
      <c r="AU1369" t="str">
        <f t="shared" si="498"/>
        <v>Cinematic Widescreen</v>
      </c>
      <c r="AV1369">
        <v>14000</v>
      </c>
      <c r="AW1369" t="str">
        <f t="shared" si="499"/>
        <v>Medium</v>
      </c>
    </row>
    <row r="1370" spans="1:49" x14ac:dyDescent="0.3">
      <c r="A1370" t="s">
        <v>0</v>
      </c>
      <c r="B1370" t="s">
        <v>7071</v>
      </c>
      <c r="C1370">
        <v>437</v>
      </c>
      <c r="D1370" t="str">
        <f t="shared" si="479"/>
        <v>Medium</v>
      </c>
      <c r="E1370">
        <v>133</v>
      </c>
      <c r="F1370" t="str">
        <f t="shared" si="480"/>
        <v>2h 13m</v>
      </c>
      <c r="G1370" t="str">
        <f t="shared" si="481"/>
        <v>Long Movie</v>
      </c>
      <c r="H1370">
        <v>0</v>
      </c>
      <c r="I1370" t="str">
        <f t="shared" si="482"/>
        <v>Very Low</v>
      </c>
      <c r="J1370">
        <v>531</v>
      </c>
      <c r="K1370" t="str">
        <f t="shared" si="483"/>
        <v>Very Low</v>
      </c>
      <c r="L1370" t="s">
        <v>7072</v>
      </c>
      <c r="M1370">
        <v>13000</v>
      </c>
      <c r="N1370" t="str">
        <f t="shared" si="484"/>
        <v>Medium</v>
      </c>
      <c r="O1370">
        <v>109712885</v>
      </c>
      <c r="P1370" t="str">
        <f t="shared" si="485"/>
        <v>Hit</v>
      </c>
      <c r="Q1370" t="s">
        <v>3765</v>
      </c>
      <c r="R1370" t="str">
        <f t="shared" si="486"/>
        <v>Drama</v>
      </c>
      <c r="S1370">
        <f t="shared" si="487"/>
        <v>2</v>
      </c>
      <c r="T1370" t="s">
        <v>1755</v>
      </c>
      <c r="U1370" t="s">
        <v>7073</v>
      </c>
      <c r="V1370">
        <v>146708</v>
      </c>
      <c r="W1370" t="str">
        <f t="shared" si="488"/>
        <v>Medium</v>
      </c>
      <c r="X1370">
        <v>15106</v>
      </c>
      <c r="Y1370" t="str">
        <f t="shared" si="489"/>
        <v>Medium</v>
      </c>
      <c r="Z1370" t="s">
        <v>3560</v>
      </c>
      <c r="AA1370">
        <v>1</v>
      </c>
      <c r="AB1370" t="str">
        <f t="shared" si="490"/>
        <v>Solo Star Poster</v>
      </c>
      <c r="AC1370" t="s">
        <v>7074</v>
      </c>
      <c r="AD1370" t="s">
        <v>7075</v>
      </c>
      <c r="AE1370">
        <v>362</v>
      </c>
      <c r="AF1370" t="str">
        <f t="shared" si="491"/>
        <v>Very Low</v>
      </c>
      <c r="AG1370" t="s">
        <v>9</v>
      </c>
      <c r="AH1370" t="s">
        <v>10</v>
      </c>
      <c r="AI1370" t="s">
        <v>11</v>
      </c>
      <c r="AJ1370" t="str">
        <f t="shared" si="492"/>
        <v>Teen</v>
      </c>
      <c r="AK1370">
        <v>35000000</v>
      </c>
      <c r="AL1370" t="str">
        <f t="shared" si="493"/>
        <v>Medium Budget</v>
      </c>
      <c r="AM1370">
        <v>2015</v>
      </c>
      <c r="AN1370">
        <f t="shared" si="494"/>
        <v>10</v>
      </c>
      <c r="AO1370" t="str">
        <f t="shared" si="495"/>
        <v>Modern Classic</v>
      </c>
      <c r="AP1370">
        <v>597</v>
      </c>
      <c r="AQ1370" t="str">
        <f t="shared" si="496"/>
        <v>Very Low</v>
      </c>
      <c r="AR1370">
        <v>7.7</v>
      </c>
      <c r="AS1370" t="str">
        <f t="shared" si="497"/>
        <v>Good</v>
      </c>
      <c r="AT1370">
        <v>2.35</v>
      </c>
      <c r="AU1370" t="str">
        <f t="shared" si="498"/>
        <v>Cinematic Widescreen</v>
      </c>
      <c r="AV1370">
        <v>70000</v>
      </c>
      <c r="AW1370" t="str">
        <f t="shared" si="499"/>
        <v>High</v>
      </c>
    </row>
    <row r="1371" spans="1:49" x14ac:dyDescent="0.3">
      <c r="A1371" t="s">
        <v>0</v>
      </c>
      <c r="B1371" t="s">
        <v>5973</v>
      </c>
      <c r="C1371">
        <v>378</v>
      </c>
      <c r="D1371" t="str">
        <f t="shared" si="479"/>
        <v>Medium</v>
      </c>
      <c r="E1371">
        <v>150</v>
      </c>
      <c r="F1371" t="str">
        <f t="shared" si="480"/>
        <v>2h 30m</v>
      </c>
      <c r="G1371" t="str">
        <f t="shared" si="481"/>
        <v>Long Movie</v>
      </c>
      <c r="H1371">
        <v>0</v>
      </c>
      <c r="I1371" t="str">
        <f t="shared" si="482"/>
        <v>Very Low</v>
      </c>
      <c r="J1371">
        <v>206</v>
      </c>
      <c r="K1371" t="str">
        <f t="shared" si="483"/>
        <v>Very Low</v>
      </c>
      <c r="L1371" t="s">
        <v>570</v>
      </c>
      <c r="M1371">
        <v>10000</v>
      </c>
      <c r="N1371" t="str">
        <f t="shared" si="484"/>
        <v>Low</v>
      </c>
      <c r="O1371">
        <v>92173235</v>
      </c>
      <c r="P1371" t="str">
        <f t="shared" si="485"/>
        <v>Hit</v>
      </c>
      <c r="Q1371" t="s">
        <v>2096</v>
      </c>
      <c r="R1371" t="str">
        <f t="shared" si="486"/>
        <v>Crime</v>
      </c>
      <c r="S1371">
        <f t="shared" si="487"/>
        <v>3</v>
      </c>
      <c r="T1371" t="s">
        <v>858</v>
      </c>
      <c r="U1371" t="s">
        <v>7076</v>
      </c>
      <c r="V1371">
        <v>280228</v>
      </c>
      <c r="W1371" t="str">
        <f t="shared" si="488"/>
        <v>High</v>
      </c>
      <c r="X1371">
        <v>14296</v>
      </c>
      <c r="Y1371" t="str">
        <f t="shared" si="489"/>
        <v>Medium</v>
      </c>
      <c r="Z1371" t="s">
        <v>7077</v>
      </c>
      <c r="AA1371">
        <v>7</v>
      </c>
      <c r="AB1371" t="str">
        <f t="shared" si="490"/>
        <v>Ensemble Poster</v>
      </c>
      <c r="AC1371" t="s">
        <v>7078</v>
      </c>
      <c r="AD1371" t="s">
        <v>7079</v>
      </c>
      <c r="AE1371">
        <v>420</v>
      </c>
      <c r="AF1371" t="str">
        <f t="shared" si="491"/>
        <v>Very Low</v>
      </c>
      <c r="AG1371" t="s">
        <v>9</v>
      </c>
      <c r="AH1371" t="s">
        <v>10</v>
      </c>
      <c r="AI1371" t="s">
        <v>556</v>
      </c>
      <c r="AJ1371" t="str">
        <f t="shared" si="492"/>
        <v>Adult</v>
      </c>
      <c r="AK1371">
        <v>37000000</v>
      </c>
      <c r="AL1371" t="str">
        <f t="shared" si="493"/>
        <v>Medium Budget</v>
      </c>
      <c r="AM1371">
        <v>2010</v>
      </c>
      <c r="AN1371">
        <f t="shared" si="494"/>
        <v>15</v>
      </c>
      <c r="AO1371" t="str">
        <f t="shared" si="495"/>
        <v>Modern Classic</v>
      </c>
      <c r="AP1371">
        <v>4000</v>
      </c>
      <c r="AQ1371" t="str">
        <f t="shared" si="496"/>
        <v>Low</v>
      </c>
      <c r="AR1371">
        <v>7.6</v>
      </c>
      <c r="AS1371" t="str">
        <f t="shared" si="497"/>
        <v>Good</v>
      </c>
      <c r="AT1371">
        <v>2.35</v>
      </c>
      <c r="AU1371" t="str">
        <f t="shared" si="498"/>
        <v>Cinematic Widescreen</v>
      </c>
      <c r="AV1371">
        <v>29000</v>
      </c>
      <c r="AW1371" t="str">
        <f t="shared" si="499"/>
        <v>Medium</v>
      </c>
    </row>
    <row r="1372" spans="1:49" x14ac:dyDescent="0.3">
      <c r="A1372" t="s">
        <v>0</v>
      </c>
      <c r="B1372" t="s">
        <v>7080</v>
      </c>
      <c r="C1372">
        <v>170</v>
      </c>
      <c r="D1372" t="str">
        <f t="shared" si="479"/>
        <v>Low</v>
      </c>
      <c r="E1372">
        <v>110</v>
      </c>
      <c r="F1372" t="str">
        <f t="shared" si="480"/>
        <v>1h 50m</v>
      </c>
      <c r="G1372" t="str">
        <f t="shared" si="481"/>
        <v>Standard Movie</v>
      </c>
      <c r="H1372">
        <v>52</v>
      </c>
      <c r="I1372" t="str">
        <f t="shared" si="482"/>
        <v>Very Low</v>
      </c>
      <c r="J1372">
        <v>651</v>
      </c>
      <c r="K1372" t="str">
        <f t="shared" si="483"/>
        <v>Very Low</v>
      </c>
      <c r="L1372" t="s">
        <v>507</v>
      </c>
      <c r="M1372">
        <v>10000</v>
      </c>
      <c r="N1372" t="str">
        <f t="shared" si="484"/>
        <v>Low</v>
      </c>
      <c r="O1372">
        <v>41102171</v>
      </c>
      <c r="P1372" t="str">
        <f t="shared" si="485"/>
        <v>Average</v>
      </c>
      <c r="Q1372" t="s">
        <v>1386</v>
      </c>
      <c r="R1372" t="str">
        <f t="shared" si="486"/>
        <v>Comedy</v>
      </c>
      <c r="S1372">
        <f t="shared" si="487"/>
        <v>3</v>
      </c>
      <c r="T1372" t="s">
        <v>2427</v>
      </c>
      <c r="U1372" t="s">
        <v>7081</v>
      </c>
      <c r="V1372">
        <v>57266</v>
      </c>
      <c r="W1372" t="str">
        <f t="shared" si="488"/>
        <v>Medium</v>
      </c>
      <c r="X1372">
        <v>13396</v>
      </c>
      <c r="Y1372" t="str">
        <f t="shared" si="489"/>
        <v>Medium</v>
      </c>
      <c r="Z1372" t="s">
        <v>5014</v>
      </c>
      <c r="AA1372">
        <v>12</v>
      </c>
      <c r="AB1372" t="str">
        <f t="shared" si="490"/>
        <v>Ensemble Poster</v>
      </c>
      <c r="AC1372" t="s">
        <v>7082</v>
      </c>
      <c r="AD1372" t="s">
        <v>7083</v>
      </c>
      <c r="AE1372">
        <v>89</v>
      </c>
      <c r="AF1372" t="str">
        <f t="shared" si="491"/>
        <v>Very Low</v>
      </c>
      <c r="AG1372" t="s">
        <v>9</v>
      </c>
      <c r="AH1372" t="s">
        <v>10</v>
      </c>
      <c r="AI1372" t="s">
        <v>11</v>
      </c>
      <c r="AJ1372" t="str">
        <f t="shared" si="492"/>
        <v>Teen</v>
      </c>
      <c r="AK1372">
        <v>40000000</v>
      </c>
      <c r="AL1372" t="str">
        <f t="shared" si="493"/>
        <v>Medium Budget</v>
      </c>
      <c r="AM1372">
        <v>2012</v>
      </c>
      <c r="AN1372">
        <f t="shared" si="494"/>
        <v>13</v>
      </c>
      <c r="AO1372" t="str">
        <f t="shared" si="495"/>
        <v>Modern Classic</v>
      </c>
      <c r="AP1372">
        <v>2000</v>
      </c>
      <c r="AQ1372" t="str">
        <f t="shared" si="496"/>
        <v>Low</v>
      </c>
      <c r="AR1372">
        <v>5.7</v>
      </c>
      <c r="AS1372" t="str">
        <f t="shared" si="497"/>
        <v>Below Average</v>
      </c>
      <c r="AT1372">
        <v>2.35</v>
      </c>
      <c r="AU1372" t="str">
        <f t="shared" si="498"/>
        <v>Cinematic Widescreen</v>
      </c>
      <c r="AV1372">
        <v>14000</v>
      </c>
      <c r="AW1372" t="str">
        <f t="shared" si="499"/>
        <v>Medium</v>
      </c>
    </row>
    <row r="1373" spans="1:49" x14ac:dyDescent="0.3">
      <c r="A1373" t="s">
        <v>0</v>
      </c>
      <c r="B1373" t="s">
        <v>7084</v>
      </c>
      <c r="C1373">
        <v>341</v>
      </c>
      <c r="D1373" t="str">
        <f t="shared" si="479"/>
        <v>Medium</v>
      </c>
      <c r="E1373">
        <v>96</v>
      </c>
      <c r="F1373" t="str">
        <f t="shared" si="480"/>
        <v>1h 36m</v>
      </c>
      <c r="G1373" t="str">
        <f t="shared" si="481"/>
        <v>Standard Movie</v>
      </c>
      <c r="H1373">
        <v>1000</v>
      </c>
      <c r="I1373" t="str">
        <f t="shared" si="482"/>
        <v>Very Low</v>
      </c>
      <c r="J1373">
        <v>681</v>
      </c>
      <c r="K1373" t="str">
        <f t="shared" si="483"/>
        <v>Very Low</v>
      </c>
      <c r="L1373" t="s">
        <v>311</v>
      </c>
      <c r="M1373">
        <v>24000</v>
      </c>
      <c r="N1373" t="str">
        <f t="shared" si="484"/>
        <v>Medium</v>
      </c>
      <c r="O1373">
        <v>60338891</v>
      </c>
      <c r="P1373" t="str">
        <f t="shared" si="485"/>
        <v>Hit</v>
      </c>
      <c r="Q1373" t="s">
        <v>2498</v>
      </c>
      <c r="R1373" t="str">
        <f t="shared" si="486"/>
        <v>Comedy</v>
      </c>
      <c r="S1373">
        <f t="shared" si="487"/>
        <v>2</v>
      </c>
      <c r="T1373" t="s">
        <v>53</v>
      </c>
      <c r="U1373" t="s">
        <v>7085</v>
      </c>
      <c r="V1373">
        <v>248468</v>
      </c>
      <c r="W1373" t="str">
        <f t="shared" si="488"/>
        <v>High</v>
      </c>
      <c r="X1373">
        <v>36093</v>
      </c>
      <c r="Y1373" t="str">
        <f t="shared" si="489"/>
        <v>Medium</v>
      </c>
      <c r="Z1373" t="s">
        <v>2162</v>
      </c>
      <c r="AA1373">
        <v>0</v>
      </c>
      <c r="AB1373" t="str">
        <f t="shared" si="490"/>
        <v>Symbolic Poster</v>
      </c>
      <c r="AC1373" t="s">
        <v>7086</v>
      </c>
      <c r="AD1373" t="s">
        <v>7087</v>
      </c>
      <c r="AE1373">
        <v>545</v>
      </c>
      <c r="AF1373" t="str">
        <f t="shared" si="491"/>
        <v>Low</v>
      </c>
      <c r="AG1373" t="s">
        <v>9</v>
      </c>
      <c r="AH1373" t="s">
        <v>10</v>
      </c>
      <c r="AI1373" t="s">
        <v>556</v>
      </c>
      <c r="AJ1373" t="str">
        <f t="shared" si="492"/>
        <v>Adult</v>
      </c>
      <c r="AK1373">
        <v>37000000</v>
      </c>
      <c r="AL1373" t="str">
        <f t="shared" si="493"/>
        <v>Medium Budget</v>
      </c>
      <c r="AM1373">
        <v>2008</v>
      </c>
      <c r="AN1373">
        <f t="shared" si="494"/>
        <v>17</v>
      </c>
      <c r="AO1373" t="str">
        <f t="shared" si="495"/>
        <v>Old Classic</v>
      </c>
      <c r="AP1373">
        <v>11000</v>
      </c>
      <c r="AQ1373" t="str">
        <f t="shared" si="496"/>
        <v>Medium</v>
      </c>
      <c r="AR1373">
        <v>7</v>
      </c>
      <c r="AS1373" t="str">
        <f t="shared" si="497"/>
        <v>Good</v>
      </c>
      <c r="AT1373">
        <v>1.85</v>
      </c>
      <c r="AU1373" t="str">
        <f t="shared" si="498"/>
        <v>HDTV / Widescreen</v>
      </c>
      <c r="AV1373">
        <v>0</v>
      </c>
      <c r="AW1373" t="str">
        <f t="shared" si="499"/>
        <v>Very Low</v>
      </c>
    </row>
    <row r="1374" spans="1:49" x14ac:dyDescent="0.3">
      <c r="A1374" t="s">
        <v>0</v>
      </c>
      <c r="B1374" t="s">
        <v>7088</v>
      </c>
      <c r="C1374">
        <v>139</v>
      </c>
      <c r="D1374" t="str">
        <f t="shared" si="479"/>
        <v>Low</v>
      </c>
      <c r="E1374">
        <v>96</v>
      </c>
      <c r="F1374" t="str">
        <f t="shared" si="480"/>
        <v>1h 36m</v>
      </c>
      <c r="G1374" t="str">
        <f t="shared" si="481"/>
        <v>Standard Movie</v>
      </c>
      <c r="H1374">
        <v>3</v>
      </c>
      <c r="I1374" t="str">
        <f t="shared" si="482"/>
        <v>Very Low</v>
      </c>
      <c r="J1374">
        <v>35</v>
      </c>
      <c r="K1374" t="str">
        <f t="shared" si="483"/>
        <v>Very Low</v>
      </c>
      <c r="L1374" t="s">
        <v>7089</v>
      </c>
      <c r="M1374">
        <v>18000</v>
      </c>
      <c r="N1374" t="str">
        <f t="shared" si="484"/>
        <v>Medium</v>
      </c>
      <c r="O1374">
        <v>48006503</v>
      </c>
      <c r="P1374" t="str">
        <f t="shared" si="485"/>
        <v>Average</v>
      </c>
      <c r="Q1374" t="s">
        <v>758</v>
      </c>
      <c r="R1374" t="str">
        <f t="shared" si="486"/>
        <v>Adventure</v>
      </c>
      <c r="S1374">
        <f t="shared" si="487"/>
        <v>4</v>
      </c>
      <c r="T1374" t="s">
        <v>612</v>
      </c>
      <c r="U1374" t="s">
        <v>7090</v>
      </c>
      <c r="V1374">
        <v>28109</v>
      </c>
      <c r="W1374" t="str">
        <f t="shared" si="488"/>
        <v>Low</v>
      </c>
      <c r="X1374">
        <v>18178</v>
      </c>
      <c r="Y1374" t="str">
        <f t="shared" si="489"/>
        <v>Medium</v>
      </c>
      <c r="Z1374" t="s">
        <v>7091</v>
      </c>
      <c r="AA1374">
        <v>3</v>
      </c>
      <c r="AB1374" t="str">
        <f t="shared" si="490"/>
        <v>Duo/Trio Poster</v>
      </c>
      <c r="AC1374" t="s">
        <v>7092</v>
      </c>
      <c r="AD1374" t="s">
        <v>7093</v>
      </c>
      <c r="AE1374">
        <v>110</v>
      </c>
      <c r="AF1374" t="str">
        <f t="shared" si="491"/>
        <v>Very Low</v>
      </c>
      <c r="AG1374" t="s">
        <v>9</v>
      </c>
      <c r="AH1374" t="s">
        <v>10</v>
      </c>
      <c r="AI1374" t="s">
        <v>66</v>
      </c>
      <c r="AJ1374" t="str">
        <f t="shared" si="492"/>
        <v>Family</v>
      </c>
      <c r="AK1374">
        <v>37000000</v>
      </c>
      <c r="AL1374" t="str">
        <f t="shared" si="493"/>
        <v>Medium Budget</v>
      </c>
      <c r="AM1374">
        <v>2008</v>
      </c>
      <c r="AN1374">
        <f t="shared" si="494"/>
        <v>17</v>
      </c>
      <c r="AO1374" t="str">
        <f t="shared" si="495"/>
        <v>Old Classic</v>
      </c>
      <c r="AP1374">
        <v>82</v>
      </c>
      <c r="AQ1374" t="str">
        <f t="shared" si="496"/>
        <v>Very Low</v>
      </c>
      <c r="AR1374">
        <v>6</v>
      </c>
      <c r="AS1374" t="str">
        <f t="shared" si="497"/>
        <v>Average</v>
      </c>
      <c r="AT1374">
        <v>2.35</v>
      </c>
      <c r="AU1374" t="str">
        <f t="shared" si="498"/>
        <v>Cinematic Widescreen</v>
      </c>
      <c r="AV1374">
        <v>0</v>
      </c>
      <c r="AW1374" t="str">
        <f t="shared" si="499"/>
        <v>Very Low</v>
      </c>
    </row>
    <row r="1375" spans="1:49" x14ac:dyDescent="0.3">
      <c r="A1375" t="s">
        <v>0</v>
      </c>
      <c r="B1375" t="s">
        <v>821</v>
      </c>
      <c r="C1375">
        <v>393</v>
      </c>
      <c r="D1375" t="str">
        <f t="shared" si="479"/>
        <v>Medium</v>
      </c>
      <c r="E1375">
        <v>123</v>
      </c>
      <c r="F1375" t="str">
        <f t="shared" si="480"/>
        <v>2h 3m</v>
      </c>
      <c r="G1375" t="str">
        <f t="shared" si="481"/>
        <v>Long Movie</v>
      </c>
      <c r="H1375">
        <v>2000</v>
      </c>
      <c r="I1375" t="str">
        <f t="shared" si="482"/>
        <v>Low</v>
      </c>
      <c r="J1375">
        <v>471</v>
      </c>
      <c r="K1375" t="str">
        <f t="shared" si="483"/>
        <v>Very Low</v>
      </c>
      <c r="L1375" t="s">
        <v>271</v>
      </c>
      <c r="M1375">
        <v>26000</v>
      </c>
      <c r="N1375" t="str">
        <f t="shared" si="484"/>
        <v>Medium</v>
      </c>
      <c r="O1375">
        <v>26903709</v>
      </c>
      <c r="P1375" t="str">
        <f t="shared" si="485"/>
        <v>Average</v>
      </c>
      <c r="Q1375" t="s">
        <v>7094</v>
      </c>
      <c r="R1375" t="str">
        <f t="shared" si="486"/>
        <v>Action</v>
      </c>
      <c r="S1375">
        <f t="shared" si="487"/>
        <v>4</v>
      </c>
      <c r="T1375" t="s">
        <v>69</v>
      </c>
      <c r="U1375" t="s">
        <v>7095</v>
      </c>
      <c r="V1375">
        <v>312629</v>
      </c>
      <c r="W1375" t="str">
        <f t="shared" si="488"/>
        <v>High</v>
      </c>
      <c r="X1375">
        <v>37206</v>
      </c>
      <c r="Y1375" t="str">
        <f t="shared" si="489"/>
        <v>Medium</v>
      </c>
      <c r="Z1375" t="s">
        <v>7096</v>
      </c>
      <c r="AA1375">
        <v>0</v>
      </c>
      <c r="AB1375" t="str">
        <f t="shared" si="490"/>
        <v>Symbolic Poster</v>
      </c>
      <c r="AC1375" t="s">
        <v>7097</v>
      </c>
      <c r="AD1375" t="s">
        <v>7098</v>
      </c>
      <c r="AE1375">
        <v>475</v>
      </c>
      <c r="AF1375" t="str">
        <f t="shared" si="491"/>
        <v>Very Low</v>
      </c>
      <c r="AG1375" t="s">
        <v>9</v>
      </c>
      <c r="AH1375" t="s">
        <v>28</v>
      </c>
      <c r="AI1375" t="s">
        <v>556</v>
      </c>
      <c r="AJ1375" t="str">
        <f t="shared" si="492"/>
        <v>Adult</v>
      </c>
      <c r="AK1375">
        <v>38000000</v>
      </c>
      <c r="AL1375" t="str">
        <f t="shared" si="493"/>
        <v>Medium Budget</v>
      </c>
      <c r="AM1375">
        <v>2013</v>
      </c>
      <c r="AN1375">
        <f t="shared" si="494"/>
        <v>12</v>
      </c>
      <c r="AO1375" t="str">
        <f t="shared" si="495"/>
        <v>Modern Classic</v>
      </c>
      <c r="AP1375">
        <v>10000</v>
      </c>
      <c r="AQ1375" t="str">
        <f t="shared" si="496"/>
        <v>Low</v>
      </c>
      <c r="AR1375">
        <v>8.1</v>
      </c>
      <c r="AS1375" t="str">
        <f t="shared" si="497"/>
        <v>Excellent</v>
      </c>
      <c r="AT1375">
        <v>2.35</v>
      </c>
      <c r="AU1375" t="str">
        <f t="shared" si="498"/>
        <v>Cinematic Widescreen</v>
      </c>
      <c r="AV1375">
        <v>83000</v>
      </c>
      <c r="AW1375" t="str">
        <f t="shared" si="499"/>
        <v>High</v>
      </c>
    </row>
    <row r="1376" spans="1:49" x14ac:dyDescent="0.3">
      <c r="A1376" t="s">
        <v>0</v>
      </c>
      <c r="B1376" t="s">
        <v>7047</v>
      </c>
      <c r="C1376">
        <v>224</v>
      </c>
      <c r="D1376" t="str">
        <f t="shared" si="479"/>
        <v>Medium</v>
      </c>
      <c r="E1376">
        <v>188</v>
      </c>
      <c r="F1376" t="str">
        <f t="shared" si="480"/>
        <v>3h 8m</v>
      </c>
      <c r="G1376" t="str">
        <f t="shared" si="481"/>
        <v>Epic</v>
      </c>
      <c r="H1376">
        <v>0</v>
      </c>
      <c r="I1376" t="str">
        <f t="shared" si="482"/>
        <v>Very Low</v>
      </c>
      <c r="J1376">
        <v>272</v>
      </c>
      <c r="K1376" t="str">
        <f t="shared" si="483"/>
        <v>Very Low</v>
      </c>
      <c r="L1376" t="s">
        <v>7099</v>
      </c>
      <c r="M1376">
        <v>786</v>
      </c>
      <c r="N1376" t="str">
        <f t="shared" si="484"/>
        <v>Low</v>
      </c>
      <c r="O1376">
        <v>22450975</v>
      </c>
      <c r="P1376" t="str">
        <f t="shared" si="485"/>
        <v>Average</v>
      </c>
      <c r="Q1376" t="s">
        <v>3380</v>
      </c>
      <c r="R1376" t="str">
        <f t="shared" si="486"/>
        <v>Drama</v>
      </c>
      <c r="S1376">
        <f t="shared" si="487"/>
        <v>1</v>
      </c>
      <c r="T1376" t="s">
        <v>7100</v>
      </c>
      <c r="U1376" t="s">
        <v>7101</v>
      </c>
      <c r="V1376">
        <v>241030</v>
      </c>
      <c r="W1376" t="str">
        <f t="shared" si="488"/>
        <v>High</v>
      </c>
      <c r="X1376">
        <v>1906</v>
      </c>
      <c r="Y1376" t="str">
        <f t="shared" si="489"/>
        <v>Low</v>
      </c>
      <c r="Z1376" t="s">
        <v>7102</v>
      </c>
      <c r="AA1376">
        <v>1</v>
      </c>
      <c r="AB1376" t="str">
        <f t="shared" si="490"/>
        <v>Solo Star Poster</v>
      </c>
      <c r="AC1376" t="s">
        <v>7103</v>
      </c>
      <c r="AD1376" t="s">
        <v>7104</v>
      </c>
      <c r="AE1376">
        <v>1437</v>
      </c>
      <c r="AF1376" t="str">
        <f t="shared" si="491"/>
        <v>Low</v>
      </c>
      <c r="AG1376" t="s">
        <v>9</v>
      </c>
      <c r="AH1376" t="s">
        <v>10</v>
      </c>
      <c r="AI1376" t="s">
        <v>556</v>
      </c>
      <c r="AJ1376" t="str">
        <f t="shared" si="492"/>
        <v>Adult</v>
      </c>
      <c r="AK1376">
        <v>37000000</v>
      </c>
      <c r="AL1376" t="str">
        <f t="shared" si="493"/>
        <v>Medium Budget</v>
      </c>
      <c r="AM1376">
        <v>1999</v>
      </c>
      <c r="AN1376">
        <f t="shared" si="494"/>
        <v>26</v>
      </c>
      <c r="AO1376" t="str">
        <f t="shared" si="495"/>
        <v>Old Classic</v>
      </c>
      <c r="AP1376">
        <v>625</v>
      </c>
      <c r="AQ1376" t="str">
        <f t="shared" si="496"/>
        <v>Very Low</v>
      </c>
      <c r="AR1376">
        <v>8</v>
      </c>
      <c r="AS1376" t="str">
        <f t="shared" si="497"/>
        <v>Excellent</v>
      </c>
      <c r="AT1376">
        <v>2.35</v>
      </c>
      <c r="AU1376" t="str">
        <f t="shared" si="498"/>
        <v>Cinematic Widescreen</v>
      </c>
      <c r="AV1376">
        <v>13000</v>
      </c>
      <c r="AW1376" t="str">
        <f t="shared" si="499"/>
        <v>Medium</v>
      </c>
    </row>
    <row r="1377" spans="1:49" x14ac:dyDescent="0.3">
      <c r="A1377" t="s">
        <v>0</v>
      </c>
      <c r="B1377" t="s">
        <v>7105</v>
      </c>
      <c r="C1377">
        <v>203</v>
      </c>
      <c r="D1377" t="str">
        <f t="shared" si="479"/>
        <v>Medium</v>
      </c>
      <c r="E1377">
        <v>107</v>
      </c>
      <c r="F1377" t="str">
        <f t="shared" si="480"/>
        <v>1h 47m</v>
      </c>
      <c r="G1377" t="str">
        <f t="shared" si="481"/>
        <v>Standard Movie</v>
      </c>
      <c r="H1377">
        <v>0</v>
      </c>
      <c r="I1377" t="str">
        <f t="shared" si="482"/>
        <v>Very Low</v>
      </c>
      <c r="J1377">
        <v>574</v>
      </c>
      <c r="K1377" t="str">
        <f t="shared" si="483"/>
        <v>Very Low</v>
      </c>
      <c r="L1377" t="s">
        <v>4162</v>
      </c>
      <c r="M1377">
        <v>13000</v>
      </c>
      <c r="N1377" t="str">
        <f t="shared" si="484"/>
        <v>Medium</v>
      </c>
      <c r="O1377">
        <v>44867349</v>
      </c>
      <c r="P1377" t="str">
        <f t="shared" si="485"/>
        <v>Average</v>
      </c>
      <c r="Q1377" t="s">
        <v>1723</v>
      </c>
      <c r="R1377" t="str">
        <f t="shared" si="486"/>
        <v>Action</v>
      </c>
      <c r="S1377">
        <f t="shared" si="487"/>
        <v>3</v>
      </c>
      <c r="T1377" t="s">
        <v>948</v>
      </c>
      <c r="U1377" t="s">
        <v>7106</v>
      </c>
      <c r="V1377">
        <v>75347</v>
      </c>
      <c r="W1377" t="str">
        <f t="shared" si="488"/>
        <v>Medium</v>
      </c>
      <c r="X1377">
        <v>14483</v>
      </c>
      <c r="Y1377" t="str">
        <f t="shared" si="489"/>
        <v>Medium</v>
      </c>
      <c r="Z1377" t="s">
        <v>3207</v>
      </c>
      <c r="AA1377">
        <v>2</v>
      </c>
      <c r="AB1377" t="str">
        <f t="shared" si="490"/>
        <v>Duo/Trio Poster</v>
      </c>
      <c r="AC1377" t="s">
        <v>7107</v>
      </c>
      <c r="AD1377" t="s">
        <v>7108</v>
      </c>
      <c r="AE1377">
        <v>176</v>
      </c>
      <c r="AF1377" t="str">
        <f t="shared" si="491"/>
        <v>Very Low</v>
      </c>
      <c r="AG1377" t="s">
        <v>9</v>
      </c>
      <c r="AH1377" t="s">
        <v>10</v>
      </c>
      <c r="AI1377" t="s">
        <v>556</v>
      </c>
      <c r="AJ1377" t="str">
        <f t="shared" si="492"/>
        <v>Adult</v>
      </c>
      <c r="AK1377">
        <v>37000000</v>
      </c>
      <c r="AL1377" t="str">
        <f t="shared" si="493"/>
        <v>Medium Budget</v>
      </c>
      <c r="AM1377">
        <v>2010</v>
      </c>
      <c r="AN1377">
        <f t="shared" si="494"/>
        <v>15</v>
      </c>
      <c r="AO1377" t="str">
        <f t="shared" si="495"/>
        <v>Modern Classic</v>
      </c>
      <c r="AP1377">
        <v>642</v>
      </c>
      <c r="AQ1377" t="str">
        <f t="shared" si="496"/>
        <v>Very Low</v>
      </c>
      <c r="AR1377">
        <v>5.6</v>
      </c>
      <c r="AS1377" t="str">
        <f t="shared" si="497"/>
        <v>Below Average</v>
      </c>
      <c r="AT1377">
        <v>2.35</v>
      </c>
      <c r="AU1377" t="str">
        <f t="shared" si="498"/>
        <v>Cinematic Widescreen</v>
      </c>
      <c r="AV1377">
        <v>0</v>
      </c>
      <c r="AW1377" t="str">
        <f t="shared" si="499"/>
        <v>Very Low</v>
      </c>
    </row>
    <row r="1378" spans="1:49" x14ac:dyDescent="0.3">
      <c r="A1378" t="s">
        <v>0</v>
      </c>
      <c r="B1378" t="s">
        <v>7109</v>
      </c>
      <c r="C1378">
        <v>148</v>
      </c>
      <c r="D1378" t="str">
        <f t="shared" si="479"/>
        <v>Low</v>
      </c>
      <c r="E1378">
        <v>110</v>
      </c>
      <c r="F1378" t="str">
        <f t="shared" si="480"/>
        <v>1h 50m</v>
      </c>
      <c r="G1378" t="str">
        <f t="shared" si="481"/>
        <v>Standard Movie</v>
      </c>
      <c r="H1378">
        <v>11</v>
      </c>
      <c r="I1378" t="str">
        <f t="shared" si="482"/>
        <v>Very Low</v>
      </c>
      <c r="J1378">
        <v>591</v>
      </c>
      <c r="K1378" t="str">
        <f t="shared" si="483"/>
        <v>Very Low</v>
      </c>
      <c r="L1378" t="s">
        <v>585</v>
      </c>
      <c r="M1378">
        <v>2000</v>
      </c>
      <c r="N1378" t="str">
        <f t="shared" si="484"/>
        <v>Low</v>
      </c>
      <c r="O1378">
        <v>46813366</v>
      </c>
      <c r="P1378" t="str">
        <f t="shared" si="485"/>
        <v>Average</v>
      </c>
      <c r="Q1378" t="s">
        <v>1652</v>
      </c>
      <c r="R1378" t="str">
        <f t="shared" si="486"/>
        <v>Comedy</v>
      </c>
      <c r="S1378">
        <f t="shared" si="487"/>
        <v>2</v>
      </c>
      <c r="T1378" t="s">
        <v>4171</v>
      </c>
      <c r="U1378" t="s">
        <v>7110</v>
      </c>
      <c r="V1378">
        <v>39440</v>
      </c>
      <c r="W1378" t="str">
        <f t="shared" si="488"/>
        <v>Low</v>
      </c>
      <c r="X1378">
        <v>4882</v>
      </c>
      <c r="Y1378" t="str">
        <f t="shared" si="489"/>
        <v>Low</v>
      </c>
      <c r="Z1378" t="s">
        <v>4700</v>
      </c>
      <c r="AA1378">
        <v>4</v>
      </c>
      <c r="AB1378" t="str">
        <f t="shared" si="490"/>
        <v>Ensemble Poster</v>
      </c>
      <c r="AC1378" t="s">
        <v>7111</v>
      </c>
      <c r="AD1378" t="s">
        <v>7112</v>
      </c>
      <c r="AE1378">
        <v>83</v>
      </c>
      <c r="AF1378" t="str">
        <f t="shared" si="491"/>
        <v>Very Low</v>
      </c>
      <c r="AG1378" t="s">
        <v>9</v>
      </c>
      <c r="AH1378" t="s">
        <v>10</v>
      </c>
      <c r="AI1378" t="s">
        <v>556</v>
      </c>
      <c r="AJ1378" t="str">
        <f t="shared" si="492"/>
        <v>Adult</v>
      </c>
      <c r="AK1378">
        <v>38000000</v>
      </c>
      <c r="AL1378" t="str">
        <f t="shared" si="493"/>
        <v>Medium Budget</v>
      </c>
      <c r="AM1378">
        <v>2016</v>
      </c>
      <c r="AN1378">
        <f t="shared" si="494"/>
        <v>9</v>
      </c>
      <c r="AO1378" t="str">
        <f t="shared" si="495"/>
        <v>Modern Classic</v>
      </c>
      <c r="AP1378">
        <v>756</v>
      </c>
      <c r="AQ1378" t="str">
        <f t="shared" si="496"/>
        <v>Very Low</v>
      </c>
      <c r="AR1378">
        <v>6.1</v>
      </c>
      <c r="AS1378" t="str">
        <f t="shared" si="497"/>
        <v>Average</v>
      </c>
      <c r="AT1378">
        <v>2.35</v>
      </c>
      <c r="AU1378" t="str">
        <f t="shared" si="498"/>
        <v>Cinematic Widescreen</v>
      </c>
      <c r="AV1378">
        <v>15000</v>
      </c>
      <c r="AW1378" t="str">
        <f t="shared" si="499"/>
        <v>Medium</v>
      </c>
    </row>
    <row r="1379" spans="1:49" x14ac:dyDescent="0.3">
      <c r="A1379" t="s">
        <v>0</v>
      </c>
      <c r="B1379" t="s">
        <v>7113</v>
      </c>
      <c r="C1379">
        <v>131</v>
      </c>
      <c r="D1379" t="str">
        <f t="shared" si="479"/>
        <v>Low</v>
      </c>
      <c r="E1379">
        <v>113</v>
      </c>
      <c r="F1379" t="str">
        <f t="shared" si="480"/>
        <v>1h 53m</v>
      </c>
      <c r="G1379" t="str">
        <f t="shared" si="481"/>
        <v>Standard Movie</v>
      </c>
      <c r="H1379">
        <v>188</v>
      </c>
      <c r="I1379" t="str">
        <f t="shared" si="482"/>
        <v>Very Low</v>
      </c>
      <c r="J1379">
        <v>631</v>
      </c>
      <c r="K1379" t="str">
        <f t="shared" si="483"/>
        <v>Very Low</v>
      </c>
      <c r="L1379" t="s">
        <v>7114</v>
      </c>
      <c r="M1379">
        <v>11000</v>
      </c>
      <c r="N1379" t="str">
        <f t="shared" si="484"/>
        <v>Medium</v>
      </c>
      <c r="O1379">
        <v>72279690</v>
      </c>
      <c r="P1379" t="str">
        <f t="shared" si="485"/>
        <v>Hit</v>
      </c>
      <c r="Q1379" t="s">
        <v>7115</v>
      </c>
      <c r="R1379" t="str">
        <f t="shared" si="486"/>
        <v>Drama</v>
      </c>
      <c r="S1379">
        <f t="shared" si="487"/>
        <v>2</v>
      </c>
      <c r="T1379" t="s">
        <v>437</v>
      </c>
      <c r="U1379" t="s">
        <v>7116</v>
      </c>
      <c r="V1379">
        <v>17948</v>
      </c>
      <c r="W1379" t="str">
        <f t="shared" si="488"/>
        <v>Low</v>
      </c>
      <c r="X1379">
        <v>14209</v>
      </c>
      <c r="Y1379" t="str">
        <f t="shared" si="489"/>
        <v>Medium</v>
      </c>
      <c r="Z1379" t="s">
        <v>5326</v>
      </c>
      <c r="AA1379">
        <v>5</v>
      </c>
      <c r="AB1379" t="str">
        <f t="shared" si="490"/>
        <v>Ensemble Poster</v>
      </c>
      <c r="AC1379" t="s">
        <v>7117</v>
      </c>
      <c r="AD1379" t="s">
        <v>7118</v>
      </c>
      <c r="AE1379">
        <v>86</v>
      </c>
      <c r="AF1379" t="str">
        <f t="shared" si="491"/>
        <v>Very Low</v>
      </c>
      <c r="AG1379" t="s">
        <v>9</v>
      </c>
      <c r="AH1379" t="s">
        <v>10</v>
      </c>
      <c r="AI1379" t="s">
        <v>66</v>
      </c>
      <c r="AJ1379" t="str">
        <f t="shared" si="492"/>
        <v>Family</v>
      </c>
      <c r="AK1379">
        <v>37000000</v>
      </c>
      <c r="AL1379" t="str">
        <f t="shared" si="493"/>
        <v>Medium Budget</v>
      </c>
      <c r="AM1379">
        <v>2011</v>
      </c>
      <c r="AN1379">
        <f t="shared" si="494"/>
        <v>14</v>
      </c>
      <c r="AO1379" t="str">
        <f t="shared" si="495"/>
        <v>Modern Classic</v>
      </c>
      <c r="AP1379">
        <v>680</v>
      </c>
      <c r="AQ1379" t="str">
        <f t="shared" si="496"/>
        <v>Very Low</v>
      </c>
      <c r="AR1379">
        <v>6.9</v>
      </c>
      <c r="AS1379" t="str">
        <f t="shared" si="497"/>
        <v>Average</v>
      </c>
      <c r="AT1379">
        <v>1.85</v>
      </c>
      <c r="AU1379" t="str">
        <f t="shared" si="498"/>
        <v>HDTV / Widescreen</v>
      </c>
      <c r="AV1379">
        <v>0</v>
      </c>
      <c r="AW1379" t="str">
        <f t="shared" si="499"/>
        <v>Very Low</v>
      </c>
    </row>
    <row r="1380" spans="1:49" x14ac:dyDescent="0.3">
      <c r="A1380" t="s">
        <v>0</v>
      </c>
      <c r="B1380" t="s">
        <v>6119</v>
      </c>
      <c r="C1380">
        <v>350</v>
      </c>
      <c r="D1380" t="str">
        <f t="shared" si="479"/>
        <v>Medium</v>
      </c>
      <c r="E1380">
        <v>122</v>
      </c>
      <c r="F1380" t="str">
        <f t="shared" si="480"/>
        <v>2h 2m</v>
      </c>
      <c r="G1380" t="str">
        <f t="shared" si="481"/>
        <v>Long Movie</v>
      </c>
      <c r="H1380">
        <v>308</v>
      </c>
      <c r="I1380" t="str">
        <f t="shared" si="482"/>
        <v>Very Low</v>
      </c>
      <c r="J1380">
        <v>10000</v>
      </c>
      <c r="K1380" t="str">
        <f t="shared" si="483"/>
        <v>Low</v>
      </c>
      <c r="L1380" t="s">
        <v>1078</v>
      </c>
      <c r="M1380">
        <v>17000</v>
      </c>
      <c r="N1380" t="str">
        <f t="shared" si="484"/>
        <v>Medium</v>
      </c>
      <c r="O1380">
        <v>191449475</v>
      </c>
      <c r="P1380" t="str">
        <f t="shared" si="485"/>
        <v>Hit</v>
      </c>
      <c r="Q1380" t="s">
        <v>658</v>
      </c>
      <c r="R1380" t="str">
        <f t="shared" si="486"/>
        <v>Drama</v>
      </c>
      <c r="S1380">
        <f t="shared" si="487"/>
        <v>3</v>
      </c>
      <c r="T1380" t="s">
        <v>528</v>
      </c>
      <c r="U1380" t="s">
        <v>7119</v>
      </c>
      <c r="V1380">
        <v>348007</v>
      </c>
      <c r="W1380" t="str">
        <f t="shared" si="488"/>
        <v>High</v>
      </c>
      <c r="X1380">
        <v>44060</v>
      </c>
      <c r="Y1380" t="str">
        <f t="shared" si="489"/>
        <v>Medium</v>
      </c>
      <c r="Z1380" t="s">
        <v>2427</v>
      </c>
      <c r="AA1380">
        <v>1</v>
      </c>
      <c r="AB1380" t="str">
        <f t="shared" si="490"/>
        <v>Solo Star Poster</v>
      </c>
      <c r="AC1380" t="s">
        <v>7120</v>
      </c>
      <c r="AD1380" t="s">
        <v>7121</v>
      </c>
      <c r="AE1380">
        <v>1535</v>
      </c>
      <c r="AF1380" t="str">
        <f t="shared" si="491"/>
        <v>Low</v>
      </c>
      <c r="AG1380" t="s">
        <v>9</v>
      </c>
      <c r="AH1380" t="s">
        <v>10</v>
      </c>
      <c r="AI1380" t="s">
        <v>11</v>
      </c>
      <c r="AJ1380" t="str">
        <f t="shared" si="492"/>
        <v>Teen</v>
      </c>
      <c r="AK1380">
        <v>37000000</v>
      </c>
      <c r="AL1380" t="str">
        <f t="shared" si="493"/>
        <v>Medium Budget</v>
      </c>
      <c r="AM1380">
        <v>2008</v>
      </c>
      <c r="AN1380">
        <f t="shared" si="494"/>
        <v>17</v>
      </c>
      <c r="AO1380" t="str">
        <f t="shared" si="495"/>
        <v>Old Classic</v>
      </c>
      <c r="AP1380">
        <v>12000</v>
      </c>
      <c r="AQ1380" t="str">
        <f t="shared" si="496"/>
        <v>Medium</v>
      </c>
      <c r="AR1380">
        <v>5.2</v>
      </c>
      <c r="AS1380" t="str">
        <f t="shared" si="497"/>
        <v>Below Average</v>
      </c>
      <c r="AT1380">
        <v>2.35</v>
      </c>
      <c r="AU1380" t="str">
        <f t="shared" si="498"/>
        <v>Cinematic Widescreen</v>
      </c>
      <c r="AV1380">
        <v>19000</v>
      </c>
      <c r="AW1380" t="str">
        <f t="shared" si="499"/>
        <v>Medium</v>
      </c>
    </row>
    <row r="1381" spans="1:49" x14ac:dyDescent="0.3">
      <c r="A1381" t="s">
        <v>0</v>
      </c>
      <c r="B1381" t="s">
        <v>6367</v>
      </c>
      <c r="C1381">
        <v>129</v>
      </c>
      <c r="D1381" t="str">
        <f t="shared" si="479"/>
        <v>Low</v>
      </c>
      <c r="E1381">
        <v>116</v>
      </c>
      <c r="F1381" t="str">
        <f t="shared" si="480"/>
        <v>1h 56m</v>
      </c>
      <c r="G1381" t="str">
        <f t="shared" si="481"/>
        <v>Standard Movie</v>
      </c>
      <c r="H1381">
        <v>415</v>
      </c>
      <c r="I1381" t="str">
        <f t="shared" si="482"/>
        <v>Very Low</v>
      </c>
      <c r="J1381">
        <v>644</v>
      </c>
      <c r="K1381" t="str">
        <f t="shared" si="483"/>
        <v>Very Low</v>
      </c>
      <c r="L1381" t="s">
        <v>7122</v>
      </c>
      <c r="M1381">
        <v>18000</v>
      </c>
      <c r="N1381" t="str">
        <f t="shared" si="484"/>
        <v>Medium</v>
      </c>
      <c r="O1381">
        <v>71026631</v>
      </c>
      <c r="P1381" t="str">
        <f t="shared" si="485"/>
        <v>Hit</v>
      </c>
      <c r="Q1381" t="s">
        <v>2096</v>
      </c>
      <c r="R1381" t="str">
        <f t="shared" si="486"/>
        <v>Crime</v>
      </c>
      <c r="S1381">
        <f t="shared" si="487"/>
        <v>3</v>
      </c>
      <c r="T1381" t="s">
        <v>1698</v>
      </c>
      <c r="U1381" t="s">
        <v>7123</v>
      </c>
      <c r="V1381">
        <v>98899</v>
      </c>
      <c r="W1381" t="str">
        <f t="shared" si="488"/>
        <v>Medium</v>
      </c>
      <c r="X1381">
        <v>20970</v>
      </c>
      <c r="Y1381" t="str">
        <f t="shared" si="489"/>
        <v>Medium</v>
      </c>
      <c r="Z1381" t="s">
        <v>2232</v>
      </c>
      <c r="AA1381">
        <v>1</v>
      </c>
      <c r="AB1381" t="str">
        <f t="shared" si="490"/>
        <v>Solo Star Poster</v>
      </c>
      <c r="AC1381" t="s">
        <v>7124</v>
      </c>
      <c r="AD1381" t="s">
        <v>7125</v>
      </c>
      <c r="AE1381">
        <v>394</v>
      </c>
      <c r="AF1381" t="str">
        <f t="shared" si="491"/>
        <v>Very Low</v>
      </c>
      <c r="AG1381" t="s">
        <v>9</v>
      </c>
      <c r="AH1381" t="s">
        <v>10</v>
      </c>
      <c r="AI1381" t="s">
        <v>11</v>
      </c>
      <c r="AJ1381" t="str">
        <f t="shared" si="492"/>
        <v>Teen</v>
      </c>
      <c r="AK1381">
        <v>36000000</v>
      </c>
      <c r="AL1381" t="str">
        <f t="shared" si="493"/>
        <v>Medium Budget</v>
      </c>
      <c r="AM1381">
        <v>2002</v>
      </c>
      <c r="AN1381">
        <f t="shared" si="494"/>
        <v>23</v>
      </c>
      <c r="AO1381" t="str">
        <f t="shared" si="495"/>
        <v>Old Classic</v>
      </c>
      <c r="AP1381">
        <v>669</v>
      </c>
      <c r="AQ1381" t="str">
        <f t="shared" si="496"/>
        <v>Very Low</v>
      </c>
      <c r="AR1381">
        <v>7</v>
      </c>
      <c r="AS1381" t="str">
        <f t="shared" si="497"/>
        <v>Good</v>
      </c>
      <c r="AT1381">
        <v>1.85</v>
      </c>
      <c r="AU1381" t="str">
        <f t="shared" si="498"/>
        <v>HDTV / Widescreen</v>
      </c>
      <c r="AV1381">
        <v>0</v>
      </c>
      <c r="AW1381" t="str">
        <f t="shared" si="499"/>
        <v>Very Low</v>
      </c>
    </row>
    <row r="1382" spans="1:49" x14ac:dyDescent="0.3">
      <c r="A1382" t="s">
        <v>0</v>
      </c>
      <c r="B1382" t="s">
        <v>2627</v>
      </c>
      <c r="C1382">
        <v>40</v>
      </c>
      <c r="D1382" t="str">
        <f t="shared" si="479"/>
        <v>Very Low</v>
      </c>
      <c r="E1382">
        <v>93</v>
      </c>
      <c r="F1382" t="str">
        <f t="shared" si="480"/>
        <v>1h 33m</v>
      </c>
      <c r="G1382" t="str">
        <f t="shared" si="481"/>
        <v>Standard Movie</v>
      </c>
      <c r="H1382">
        <v>10</v>
      </c>
      <c r="I1382" t="str">
        <f t="shared" si="482"/>
        <v>Very Low</v>
      </c>
      <c r="J1382">
        <v>405</v>
      </c>
      <c r="K1382" t="str">
        <f t="shared" si="483"/>
        <v>Very Low</v>
      </c>
      <c r="L1382" t="s">
        <v>2609</v>
      </c>
      <c r="M1382">
        <v>789</v>
      </c>
      <c r="N1382" t="str">
        <f t="shared" si="484"/>
        <v>Low</v>
      </c>
      <c r="O1382">
        <v>68208190</v>
      </c>
      <c r="P1382" t="str">
        <f t="shared" si="485"/>
        <v>Hit</v>
      </c>
      <c r="Q1382" t="s">
        <v>393</v>
      </c>
      <c r="R1382" t="str">
        <f t="shared" si="486"/>
        <v>Action</v>
      </c>
      <c r="S1382">
        <f t="shared" si="487"/>
        <v>4</v>
      </c>
      <c r="T1382" t="s">
        <v>4127</v>
      </c>
      <c r="U1382" t="s">
        <v>7126</v>
      </c>
      <c r="V1382">
        <v>60572</v>
      </c>
      <c r="W1382" t="str">
        <f t="shared" si="488"/>
        <v>Medium</v>
      </c>
      <c r="X1382">
        <v>2986</v>
      </c>
      <c r="Y1382" t="str">
        <f t="shared" si="489"/>
        <v>Low</v>
      </c>
      <c r="Z1382" t="s">
        <v>7127</v>
      </c>
      <c r="AA1382">
        <v>1</v>
      </c>
      <c r="AB1382" t="str">
        <f t="shared" si="490"/>
        <v>Solo Star Poster</v>
      </c>
      <c r="AC1382" t="s">
        <v>7128</v>
      </c>
      <c r="AD1382" t="s">
        <v>7129</v>
      </c>
      <c r="AE1382">
        <v>144</v>
      </c>
      <c r="AF1382" t="str">
        <f t="shared" si="491"/>
        <v>Very Low</v>
      </c>
      <c r="AG1382" t="s">
        <v>9</v>
      </c>
      <c r="AH1382" t="s">
        <v>10</v>
      </c>
      <c r="AI1382" t="s">
        <v>11</v>
      </c>
      <c r="AJ1382" t="str">
        <f t="shared" si="492"/>
        <v>Teen</v>
      </c>
      <c r="AK1382">
        <v>65000000</v>
      </c>
      <c r="AL1382" t="str">
        <f t="shared" si="493"/>
        <v>Medium Budget</v>
      </c>
      <c r="AM1382">
        <v>1999</v>
      </c>
      <c r="AN1382">
        <f t="shared" si="494"/>
        <v>26</v>
      </c>
      <c r="AO1382" t="str">
        <f t="shared" si="495"/>
        <v>Old Classic</v>
      </c>
      <c r="AP1382">
        <v>744</v>
      </c>
      <c r="AQ1382" t="str">
        <f t="shared" si="496"/>
        <v>Very Low</v>
      </c>
      <c r="AR1382">
        <v>6.3</v>
      </c>
      <c r="AS1382" t="str">
        <f t="shared" si="497"/>
        <v>Average</v>
      </c>
      <c r="AT1382">
        <v>1.85</v>
      </c>
      <c r="AU1382" t="str">
        <f t="shared" si="498"/>
        <v>HDTV / Widescreen</v>
      </c>
      <c r="AV1382">
        <v>0</v>
      </c>
      <c r="AW1382" t="str">
        <f t="shared" si="499"/>
        <v>Very Low</v>
      </c>
    </row>
    <row r="1383" spans="1:49" x14ac:dyDescent="0.3">
      <c r="A1383" t="s">
        <v>0</v>
      </c>
      <c r="B1383" t="s">
        <v>5030</v>
      </c>
      <c r="C1383">
        <v>289</v>
      </c>
      <c r="D1383" t="str">
        <f t="shared" si="479"/>
        <v>Medium</v>
      </c>
      <c r="E1383">
        <v>118</v>
      </c>
      <c r="F1383" t="str">
        <f t="shared" si="480"/>
        <v>1h 58m</v>
      </c>
      <c r="G1383" t="str">
        <f t="shared" si="481"/>
        <v>Standard Movie</v>
      </c>
      <c r="H1383">
        <v>43</v>
      </c>
      <c r="I1383" t="str">
        <f t="shared" si="482"/>
        <v>Very Low</v>
      </c>
      <c r="J1383">
        <v>651</v>
      </c>
      <c r="K1383" t="str">
        <f t="shared" si="483"/>
        <v>Very Low</v>
      </c>
      <c r="L1383" t="s">
        <v>7130</v>
      </c>
      <c r="M1383">
        <v>740</v>
      </c>
      <c r="N1383" t="str">
        <f t="shared" si="484"/>
        <v>Low</v>
      </c>
      <c r="O1383">
        <v>150368971</v>
      </c>
      <c r="P1383" t="str">
        <f t="shared" si="485"/>
        <v>Hit</v>
      </c>
      <c r="Q1383" t="s">
        <v>980</v>
      </c>
      <c r="R1383" t="str">
        <f t="shared" si="486"/>
        <v>Comedy</v>
      </c>
      <c r="S1383">
        <f t="shared" si="487"/>
        <v>2</v>
      </c>
      <c r="T1383" t="s">
        <v>7131</v>
      </c>
      <c r="U1383" t="s">
        <v>7132</v>
      </c>
      <c r="V1383">
        <v>316671</v>
      </c>
      <c r="W1383" t="str">
        <f t="shared" si="488"/>
        <v>High</v>
      </c>
      <c r="X1383">
        <v>3425</v>
      </c>
      <c r="Y1383" t="str">
        <f t="shared" si="489"/>
        <v>Low</v>
      </c>
      <c r="Z1383" t="s">
        <v>5014</v>
      </c>
      <c r="AA1383">
        <v>4</v>
      </c>
      <c r="AB1383" t="str">
        <f t="shared" si="490"/>
        <v>Ensemble Poster</v>
      </c>
      <c r="AC1383" t="s">
        <v>7133</v>
      </c>
      <c r="AD1383" t="s">
        <v>7134</v>
      </c>
      <c r="AE1383">
        <v>301</v>
      </c>
      <c r="AF1383" t="str">
        <f t="shared" si="491"/>
        <v>Very Low</v>
      </c>
      <c r="AG1383" t="s">
        <v>9</v>
      </c>
      <c r="AH1383" t="s">
        <v>10</v>
      </c>
      <c r="AI1383" t="s">
        <v>556</v>
      </c>
      <c r="AJ1383" t="str">
        <f t="shared" si="492"/>
        <v>Adult</v>
      </c>
      <c r="AK1383">
        <v>37000000</v>
      </c>
      <c r="AL1383" t="str">
        <f t="shared" si="493"/>
        <v>Medium Budget</v>
      </c>
      <c r="AM1383">
        <v>2013</v>
      </c>
      <c r="AN1383">
        <f t="shared" si="494"/>
        <v>12</v>
      </c>
      <c r="AO1383" t="str">
        <f t="shared" si="495"/>
        <v>Modern Classic</v>
      </c>
      <c r="AP1383">
        <v>707</v>
      </c>
      <c r="AQ1383" t="str">
        <f t="shared" si="496"/>
        <v>Very Low</v>
      </c>
      <c r="AR1383">
        <v>7</v>
      </c>
      <c r="AS1383" t="str">
        <f t="shared" si="497"/>
        <v>Good</v>
      </c>
      <c r="AT1383">
        <v>2.35</v>
      </c>
      <c r="AU1383" t="str">
        <f t="shared" si="498"/>
        <v>Cinematic Widescreen</v>
      </c>
      <c r="AV1383">
        <v>35000</v>
      </c>
      <c r="AW1383" t="str">
        <f t="shared" si="499"/>
        <v>Medium</v>
      </c>
    </row>
    <row r="1384" spans="1:49" x14ac:dyDescent="0.3">
      <c r="A1384" t="s">
        <v>0</v>
      </c>
      <c r="B1384" t="s">
        <v>7135</v>
      </c>
      <c r="C1384">
        <v>14</v>
      </c>
      <c r="D1384" t="str">
        <f t="shared" si="479"/>
        <v>Very Low</v>
      </c>
      <c r="E1384">
        <v>115</v>
      </c>
      <c r="F1384" t="str">
        <f t="shared" si="480"/>
        <v>1h 55m</v>
      </c>
      <c r="G1384" t="str">
        <f t="shared" si="481"/>
        <v>Standard Movie</v>
      </c>
      <c r="H1384">
        <v>35</v>
      </c>
      <c r="I1384" t="str">
        <f t="shared" si="482"/>
        <v>Very Low</v>
      </c>
      <c r="J1384">
        <v>30</v>
      </c>
      <c r="K1384" t="str">
        <f t="shared" si="483"/>
        <v>Very Low</v>
      </c>
      <c r="L1384" t="s">
        <v>7135</v>
      </c>
      <c r="M1384">
        <v>463</v>
      </c>
      <c r="N1384" t="str">
        <f t="shared" si="484"/>
        <v>Low</v>
      </c>
      <c r="O1384">
        <f>O1383</f>
        <v>150368971</v>
      </c>
      <c r="P1384" t="str">
        <f t="shared" si="485"/>
        <v>Hit</v>
      </c>
      <c r="Q1384" t="s">
        <v>44</v>
      </c>
      <c r="R1384" t="str">
        <f t="shared" si="486"/>
        <v>Action</v>
      </c>
      <c r="S1384">
        <f t="shared" si="487"/>
        <v>3</v>
      </c>
      <c r="T1384" t="s">
        <v>7136</v>
      </c>
      <c r="U1384" t="s">
        <v>7137</v>
      </c>
      <c r="V1384">
        <v>4387</v>
      </c>
      <c r="W1384" t="str">
        <f t="shared" si="488"/>
        <v>Very Low</v>
      </c>
      <c r="X1384">
        <v>599</v>
      </c>
      <c r="Y1384" t="str">
        <f t="shared" si="489"/>
        <v>Very Low</v>
      </c>
      <c r="Z1384" t="s">
        <v>7138</v>
      </c>
      <c r="AA1384">
        <v>0</v>
      </c>
      <c r="AB1384" t="str">
        <f t="shared" si="490"/>
        <v>Symbolic Poster</v>
      </c>
      <c r="AC1384" t="s">
        <v>7139</v>
      </c>
      <c r="AD1384" t="s">
        <v>7140</v>
      </c>
      <c r="AE1384">
        <v>21</v>
      </c>
      <c r="AF1384" t="str">
        <f t="shared" si="491"/>
        <v>Very Low</v>
      </c>
      <c r="AG1384" t="s">
        <v>5612</v>
      </c>
      <c r="AH1384" t="s">
        <v>7141</v>
      </c>
      <c r="AI1384" t="str">
        <f>AI1383</f>
        <v>R</v>
      </c>
      <c r="AJ1384" t="str">
        <f t="shared" si="492"/>
        <v>Adult</v>
      </c>
      <c r="AK1384">
        <v>29500000</v>
      </c>
      <c r="AL1384" t="str">
        <f t="shared" si="493"/>
        <v>Low Budget</v>
      </c>
      <c r="AM1384">
        <v>2009</v>
      </c>
      <c r="AN1384">
        <f t="shared" si="494"/>
        <v>16</v>
      </c>
      <c r="AO1384" t="str">
        <f t="shared" si="495"/>
        <v>Old Classic</v>
      </c>
      <c r="AP1384">
        <v>35</v>
      </c>
      <c r="AQ1384" t="str">
        <f t="shared" si="496"/>
        <v>Very Low</v>
      </c>
      <c r="AR1384">
        <v>5.3</v>
      </c>
      <c r="AS1384" t="str">
        <f t="shared" si="497"/>
        <v>Below Average</v>
      </c>
      <c r="AT1384">
        <f>AT1383</f>
        <v>2.35</v>
      </c>
      <c r="AU1384" t="str">
        <f t="shared" si="498"/>
        <v>Cinematic Widescreen</v>
      </c>
      <c r="AV1384">
        <v>240</v>
      </c>
      <c r="AW1384" t="str">
        <f t="shared" si="499"/>
        <v>Very Low</v>
      </c>
    </row>
    <row r="1385" spans="1:49" x14ac:dyDescent="0.3">
      <c r="A1385" t="s">
        <v>0</v>
      </c>
      <c r="B1385" t="s">
        <v>617</v>
      </c>
      <c r="C1385">
        <v>72</v>
      </c>
      <c r="D1385" t="str">
        <f t="shared" si="479"/>
        <v>Low</v>
      </c>
      <c r="E1385">
        <v>93</v>
      </c>
      <c r="F1385" t="str">
        <f t="shared" si="480"/>
        <v>1h 33m</v>
      </c>
      <c r="G1385" t="str">
        <f t="shared" si="481"/>
        <v>Standard Movie</v>
      </c>
      <c r="H1385">
        <v>84</v>
      </c>
      <c r="I1385" t="str">
        <f t="shared" si="482"/>
        <v>Very Low</v>
      </c>
      <c r="J1385">
        <v>263</v>
      </c>
      <c r="K1385" t="str">
        <f t="shared" si="483"/>
        <v>Very Low</v>
      </c>
      <c r="L1385" t="s">
        <v>63</v>
      </c>
      <c r="M1385">
        <v>551</v>
      </c>
      <c r="N1385" t="str">
        <f t="shared" si="484"/>
        <v>Low</v>
      </c>
      <c r="O1385">
        <v>50129186</v>
      </c>
      <c r="P1385" t="str">
        <f t="shared" si="485"/>
        <v>Hit</v>
      </c>
      <c r="Q1385" t="s">
        <v>1091</v>
      </c>
      <c r="R1385" t="str">
        <f t="shared" si="486"/>
        <v>Action</v>
      </c>
      <c r="S1385">
        <f t="shared" si="487"/>
        <v>5</v>
      </c>
      <c r="T1385" t="s">
        <v>3625</v>
      </c>
      <c r="U1385" t="s">
        <v>7142</v>
      </c>
      <c r="V1385">
        <v>38399</v>
      </c>
      <c r="W1385" t="str">
        <f t="shared" si="488"/>
        <v>Low</v>
      </c>
      <c r="X1385">
        <v>1874</v>
      </c>
      <c r="Y1385" t="str">
        <f t="shared" si="489"/>
        <v>Low</v>
      </c>
      <c r="Z1385" t="s">
        <v>4652</v>
      </c>
      <c r="AA1385">
        <v>0</v>
      </c>
      <c r="AB1385" t="str">
        <f t="shared" si="490"/>
        <v>Symbolic Poster</v>
      </c>
      <c r="AC1385" t="s">
        <v>7143</v>
      </c>
      <c r="AD1385" t="s">
        <v>7144</v>
      </c>
      <c r="AE1385">
        <v>218</v>
      </c>
      <c r="AF1385" t="str">
        <f t="shared" si="491"/>
        <v>Very Low</v>
      </c>
      <c r="AG1385" t="s">
        <v>9</v>
      </c>
      <c r="AH1385" t="s">
        <v>10</v>
      </c>
      <c r="AI1385" t="s">
        <v>556</v>
      </c>
      <c r="AJ1385" t="str">
        <f t="shared" si="492"/>
        <v>Adult</v>
      </c>
      <c r="AK1385">
        <v>36000000</v>
      </c>
      <c r="AL1385" t="str">
        <f t="shared" si="493"/>
        <v>Medium Budget</v>
      </c>
      <c r="AM1385">
        <v>1997</v>
      </c>
      <c r="AN1385">
        <f t="shared" si="494"/>
        <v>28</v>
      </c>
      <c r="AO1385" t="str">
        <f t="shared" si="495"/>
        <v>Old Classic</v>
      </c>
      <c r="AP1385">
        <v>284</v>
      </c>
      <c r="AQ1385" t="str">
        <f t="shared" si="496"/>
        <v>Very Low</v>
      </c>
      <c r="AR1385">
        <v>6.9</v>
      </c>
      <c r="AS1385" t="str">
        <f t="shared" si="497"/>
        <v>Average</v>
      </c>
      <c r="AT1385">
        <v>2.35</v>
      </c>
      <c r="AU1385" t="str">
        <f t="shared" si="498"/>
        <v>Cinematic Widescreen</v>
      </c>
      <c r="AV1385">
        <v>0</v>
      </c>
      <c r="AW1385" t="str">
        <f t="shared" si="499"/>
        <v>Very Low</v>
      </c>
    </row>
    <row r="1386" spans="1:49" x14ac:dyDescent="0.3">
      <c r="A1386" t="s">
        <v>0</v>
      </c>
      <c r="B1386" t="s">
        <v>7145</v>
      </c>
      <c r="C1386">
        <v>89</v>
      </c>
      <c r="D1386" t="str">
        <f t="shared" si="479"/>
        <v>Low</v>
      </c>
      <c r="E1386">
        <v>121</v>
      </c>
      <c r="F1386" t="str">
        <f t="shared" si="480"/>
        <v>2h 1m</v>
      </c>
      <c r="G1386" t="str">
        <f t="shared" si="481"/>
        <v>Long Movie</v>
      </c>
      <c r="H1386">
        <v>883</v>
      </c>
      <c r="I1386" t="str">
        <f t="shared" si="482"/>
        <v>Very Low</v>
      </c>
      <c r="J1386">
        <v>133</v>
      </c>
      <c r="K1386" t="str">
        <f t="shared" si="483"/>
        <v>Very Low</v>
      </c>
      <c r="L1386" t="s">
        <v>7146</v>
      </c>
      <c r="M1386">
        <v>180</v>
      </c>
      <c r="N1386" t="str">
        <f t="shared" si="484"/>
        <v>Low</v>
      </c>
      <c r="O1386">
        <v>55500000</v>
      </c>
      <c r="P1386" t="str">
        <f t="shared" si="485"/>
        <v>Hit</v>
      </c>
      <c r="Q1386" t="s">
        <v>22</v>
      </c>
      <c r="R1386" t="str">
        <f t="shared" si="486"/>
        <v>Action</v>
      </c>
      <c r="S1386">
        <f t="shared" si="487"/>
        <v>3</v>
      </c>
      <c r="T1386" t="s">
        <v>7147</v>
      </c>
      <c r="U1386" t="s">
        <v>7148</v>
      </c>
      <c r="V1386">
        <v>48636</v>
      </c>
      <c r="W1386" t="str">
        <f t="shared" si="488"/>
        <v>Low</v>
      </c>
      <c r="X1386">
        <v>762</v>
      </c>
      <c r="Y1386" t="str">
        <f t="shared" si="489"/>
        <v>Very Low</v>
      </c>
      <c r="Z1386" t="s">
        <v>7149</v>
      </c>
      <c r="AA1386">
        <v>3</v>
      </c>
      <c r="AB1386" t="str">
        <f t="shared" si="490"/>
        <v>Duo/Trio Poster</v>
      </c>
      <c r="AC1386" t="s">
        <v>7150</v>
      </c>
      <c r="AD1386" t="s">
        <v>7151</v>
      </c>
      <c r="AE1386">
        <v>214</v>
      </c>
      <c r="AF1386" t="str">
        <f t="shared" si="491"/>
        <v>Very Low</v>
      </c>
      <c r="AG1386" t="s">
        <v>9</v>
      </c>
      <c r="AH1386" t="s">
        <v>28</v>
      </c>
      <c r="AI1386" t="s">
        <v>66</v>
      </c>
      <c r="AJ1386" t="str">
        <f t="shared" si="492"/>
        <v>Family</v>
      </c>
      <c r="AK1386">
        <v>36000000</v>
      </c>
      <c r="AL1386" t="str">
        <f t="shared" si="493"/>
        <v>Medium Budget</v>
      </c>
      <c r="AM1386">
        <v>1983</v>
      </c>
      <c r="AN1386">
        <f t="shared" si="494"/>
        <v>42</v>
      </c>
      <c r="AO1386" t="str">
        <f t="shared" si="495"/>
        <v>Old Classic</v>
      </c>
      <c r="AP1386">
        <v>172</v>
      </c>
      <c r="AQ1386" t="str">
        <f t="shared" si="496"/>
        <v>Very Low</v>
      </c>
      <c r="AR1386">
        <v>6.2</v>
      </c>
      <c r="AS1386" t="str">
        <f t="shared" si="497"/>
        <v>Average</v>
      </c>
      <c r="AT1386">
        <v>2.35</v>
      </c>
      <c r="AU1386" t="str">
        <f t="shared" si="498"/>
        <v>Cinematic Widescreen</v>
      </c>
      <c r="AV1386">
        <v>0</v>
      </c>
      <c r="AW1386" t="str">
        <f t="shared" si="499"/>
        <v>Very Low</v>
      </c>
    </row>
    <row r="1387" spans="1:49" x14ac:dyDescent="0.3">
      <c r="A1387" t="s">
        <v>0</v>
      </c>
      <c r="B1387" t="s">
        <v>7152</v>
      </c>
      <c r="C1387">
        <v>265</v>
      </c>
      <c r="D1387" t="str">
        <f t="shared" si="479"/>
        <v>Medium</v>
      </c>
      <c r="E1387">
        <v>101</v>
      </c>
      <c r="F1387" t="str">
        <f t="shared" si="480"/>
        <v>1h 41m</v>
      </c>
      <c r="G1387" t="str">
        <f t="shared" si="481"/>
        <v>Standard Movie</v>
      </c>
      <c r="H1387">
        <v>38</v>
      </c>
      <c r="I1387" t="str">
        <f t="shared" si="482"/>
        <v>Very Low</v>
      </c>
      <c r="J1387">
        <v>318</v>
      </c>
      <c r="K1387" t="str">
        <f t="shared" si="483"/>
        <v>Very Low</v>
      </c>
      <c r="L1387" t="s">
        <v>7153</v>
      </c>
      <c r="M1387">
        <v>496</v>
      </c>
      <c r="N1387" t="str">
        <f t="shared" si="484"/>
        <v>Low</v>
      </c>
      <c r="O1387">
        <v>50213619</v>
      </c>
      <c r="P1387" t="str">
        <f t="shared" si="485"/>
        <v>Hit</v>
      </c>
      <c r="Q1387" t="s">
        <v>5453</v>
      </c>
      <c r="R1387" t="str">
        <f t="shared" si="486"/>
        <v>Comedy</v>
      </c>
      <c r="S1387">
        <f t="shared" si="487"/>
        <v>2</v>
      </c>
      <c r="T1387" t="s">
        <v>7154</v>
      </c>
      <c r="U1387" t="s">
        <v>7155</v>
      </c>
      <c r="V1387">
        <v>139184</v>
      </c>
      <c r="W1387" t="str">
        <f t="shared" si="488"/>
        <v>Medium</v>
      </c>
      <c r="X1387">
        <v>1272</v>
      </c>
      <c r="Y1387" t="str">
        <f t="shared" si="489"/>
        <v>Low</v>
      </c>
      <c r="Z1387" t="s">
        <v>5632</v>
      </c>
      <c r="AA1387">
        <v>8</v>
      </c>
      <c r="AB1387" t="str">
        <f t="shared" si="490"/>
        <v>Ensemble Poster</v>
      </c>
      <c r="AC1387" t="s">
        <v>7156</v>
      </c>
      <c r="AD1387" t="s">
        <v>7157</v>
      </c>
      <c r="AE1387">
        <v>243</v>
      </c>
      <c r="AF1387" t="str">
        <f t="shared" si="491"/>
        <v>Very Low</v>
      </c>
      <c r="AG1387" t="s">
        <v>9</v>
      </c>
      <c r="AH1387" t="s">
        <v>10</v>
      </c>
      <c r="AI1387" t="s">
        <v>556</v>
      </c>
      <c r="AJ1387" t="str">
        <f t="shared" si="492"/>
        <v>Adult</v>
      </c>
      <c r="AK1387">
        <v>36000000</v>
      </c>
      <c r="AL1387" t="str">
        <f t="shared" si="493"/>
        <v>Medium Budget</v>
      </c>
      <c r="AM1387">
        <v>2010</v>
      </c>
      <c r="AN1387">
        <f t="shared" si="494"/>
        <v>15</v>
      </c>
      <c r="AO1387" t="str">
        <f t="shared" si="495"/>
        <v>Modern Classic</v>
      </c>
      <c r="AP1387">
        <v>390</v>
      </c>
      <c r="AQ1387" t="str">
        <f t="shared" si="496"/>
        <v>Very Low</v>
      </c>
      <c r="AR1387">
        <v>6.4</v>
      </c>
      <c r="AS1387" t="str">
        <f t="shared" si="497"/>
        <v>Average</v>
      </c>
      <c r="AT1387">
        <v>1.85</v>
      </c>
      <c r="AU1387" t="str">
        <f t="shared" si="498"/>
        <v>HDTV / Widescreen</v>
      </c>
      <c r="AV1387">
        <v>12000</v>
      </c>
      <c r="AW1387" t="str">
        <f t="shared" si="499"/>
        <v>Medium</v>
      </c>
    </row>
    <row r="1388" spans="1:49" x14ac:dyDescent="0.3">
      <c r="A1388" t="s">
        <v>0</v>
      </c>
      <c r="B1388" t="s">
        <v>7113</v>
      </c>
      <c r="C1388">
        <v>54</v>
      </c>
      <c r="D1388" t="str">
        <f t="shared" si="479"/>
        <v>Low</v>
      </c>
      <c r="E1388">
        <v>107</v>
      </c>
      <c r="F1388" t="str">
        <f t="shared" si="480"/>
        <v>1h 47m</v>
      </c>
      <c r="G1388" t="str">
        <f t="shared" si="481"/>
        <v>Standard Movie</v>
      </c>
      <c r="H1388">
        <v>188</v>
      </c>
      <c r="I1388" t="str">
        <f t="shared" si="482"/>
        <v>Very Low</v>
      </c>
      <c r="J1388">
        <v>631</v>
      </c>
      <c r="K1388" t="str">
        <f t="shared" si="483"/>
        <v>Very Low</v>
      </c>
      <c r="L1388" t="s">
        <v>7158</v>
      </c>
      <c r="M1388">
        <v>11000</v>
      </c>
      <c r="N1388" t="str">
        <f t="shared" si="484"/>
        <v>Medium</v>
      </c>
      <c r="O1388">
        <v>42019483</v>
      </c>
      <c r="P1388" t="str">
        <f t="shared" si="485"/>
        <v>Average</v>
      </c>
      <c r="Q1388" t="s">
        <v>7115</v>
      </c>
      <c r="R1388" t="str">
        <f t="shared" si="486"/>
        <v>Drama</v>
      </c>
      <c r="S1388">
        <f t="shared" si="487"/>
        <v>2</v>
      </c>
      <c r="T1388" t="s">
        <v>437</v>
      </c>
      <c r="U1388" t="s">
        <v>7159</v>
      </c>
      <c r="V1388">
        <v>6069</v>
      </c>
      <c r="W1388" t="str">
        <f t="shared" si="488"/>
        <v>Very Low</v>
      </c>
      <c r="X1388">
        <v>13904</v>
      </c>
      <c r="Y1388" t="str">
        <f t="shared" si="489"/>
        <v>Medium</v>
      </c>
      <c r="Z1388" t="s">
        <v>5326</v>
      </c>
      <c r="AA1388">
        <v>0</v>
      </c>
      <c r="AB1388" t="str">
        <f t="shared" si="490"/>
        <v>Symbolic Poster</v>
      </c>
      <c r="AC1388" t="s">
        <v>7160</v>
      </c>
      <c r="AD1388" t="s">
        <v>7161</v>
      </c>
      <c r="AE1388">
        <v>33</v>
      </c>
      <c r="AF1388" t="str">
        <f t="shared" si="491"/>
        <v>Very Low</v>
      </c>
      <c r="AG1388" t="s">
        <v>9</v>
      </c>
      <c r="AH1388" t="s">
        <v>10</v>
      </c>
      <c r="AI1388" t="s">
        <v>66</v>
      </c>
      <c r="AJ1388" t="str">
        <f t="shared" si="492"/>
        <v>Family</v>
      </c>
      <c r="AK1388">
        <v>36000000</v>
      </c>
      <c r="AL1388" t="str">
        <f t="shared" si="493"/>
        <v>Medium Budget</v>
      </c>
      <c r="AM1388">
        <v>2014</v>
      </c>
      <c r="AN1388">
        <f t="shared" si="494"/>
        <v>11</v>
      </c>
      <c r="AO1388" t="str">
        <f t="shared" si="495"/>
        <v>Modern Classic</v>
      </c>
      <c r="AP1388">
        <v>641</v>
      </c>
      <c r="AQ1388" t="str">
        <f t="shared" si="496"/>
        <v>Very Low</v>
      </c>
      <c r="AR1388">
        <v>6.4</v>
      </c>
      <c r="AS1388" t="str">
        <f t="shared" si="497"/>
        <v>Average</v>
      </c>
      <c r="AT1388">
        <v>1.85</v>
      </c>
      <c r="AU1388" t="str">
        <f t="shared" si="498"/>
        <v>HDTV / Widescreen</v>
      </c>
      <c r="AV1388">
        <v>0</v>
      </c>
      <c r="AW1388" t="str">
        <f t="shared" si="499"/>
        <v>Very Low</v>
      </c>
    </row>
    <row r="1389" spans="1:49" x14ac:dyDescent="0.3">
      <c r="A1389" t="s">
        <v>0</v>
      </c>
      <c r="B1389" t="s">
        <v>4683</v>
      </c>
      <c r="C1389">
        <v>126</v>
      </c>
      <c r="D1389" t="str">
        <f t="shared" si="479"/>
        <v>Low</v>
      </c>
      <c r="E1389">
        <v>124</v>
      </c>
      <c r="F1389" t="str">
        <f t="shared" si="480"/>
        <v>2h 4m</v>
      </c>
      <c r="G1389" t="str">
        <f t="shared" si="481"/>
        <v>Long Movie</v>
      </c>
      <c r="H1389">
        <v>287</v>
      </c>
      <c r="I1389" t="str">
        <f t="shared" si="482"/>
        <v>Very Low</v>
      </c>
      <c r="J1389">
        <v>475</v>
      </c>
      <c r="K1389" t="str">
        <f t="shared" si="483"/>
        <v>Very Low</v>
      </c>
      <c r="L1389" t="s">
        <v>274</v>
      </c>
      <c r="M1389">
        <v>9000</v>
      </c>
      <c r="N1389" t="str">
        <f t="shared" si="484"/>
        <v>Low</v>
      </c>
      <c r="O1389">
        <v>23360779</v>
      </c>
      <c r="P1389" t="str">
        <f t="shared" si="485"/>
        <v>Average</v>
      </c>
      <c r="Q1389" t="s">
        <v>7162</v>
      </c>
      <c r="R1389" t="str">
        <f t="shared" si="486"/>
        <v>Action</v>
      </c>
      <c r="S1389">
        <f t="shared" si="487"/>
        <v>8</v>
      </c>
      <c r="T1389" t="s">
        <v>747</v>
      </c>
      <c r="U1389" t="s">
        <v>7163</v>
      </c>
      <c r="V1389">
        <v>31113</v>
      </c>
      <c r="W1389" t="str">
        <f t="shared" si="488"/>
        <v>Low</v>
      </c>
      <c r="X1389">
        <v>10838</v>
      </c>
      <c r="Y1389" t="str">
        <f t="shared" si="489"/>
        <v>Medium</v>
      </c>
      <c r="Z1389" t="s">
        <v>3937</v>
      </c>
      <c r="AA1389">
        <v>0</v>
      </c>
      <c r="AB1389" t="str">
        <f t="shared" si="490"/>
        <v>Symbolic Poster</v>
      </c>
      <c r="AC1389" t="s">
        <v>7164</v>
      </c>
      <c r="AD1389" t="s">
        <v>7165</v>
      </c>
      <c r="AE1389">
        <v>212</v>
      </c>
      <c r="AF1389" t="str">
        <f t="shared" si="491"/>
        <v>Very Low</v>
      </c>
      <c r="AG1389" t="s">
        <v>9</v>
      </c>
      <c r="AH1389" t="s">
        <v>10</v>
      </c>
      <c r="AI1389" t="s">
        <v>556</v>
      </c>
      <c r="AJ1389" t="str">
        <f t="shared" si="492"/>
        <v>Adult</v>
      </c>
      <c r="AK1389">
        <v>34000000</v>
      </c>
      <c r="AL1389" t="str">
        <f t="shared" si="493"/>
        <v>Medium Budget</v>
      </c>
      <c r="AM1389">
        <v>2000</v>
      </c>
      <c r="AN1389">
        <f t="shared" si="494"/>
        <v>25</v>
      </c>
      <c r="AO1389" t="str">
        <f t="shared" si="495"/>
        <v>Old Classic</v>
      </c>
      <c r="AP1389">
        <v>1000</v>
      </c>
      <c r="AQ1389" t="str">
        <f t="shared" si="496"/>
        <v>Very Low</v>
      </c>
      <c r="AR1389">
        <v>5.7</v>
      </c>
      <c r="AS1389" t="str">
        <f t="shared" si="497"/>
        <v>Below Average</v>
      </c>
      <c r="AT1389">
        <v>2.35</v>
      </c>
      <c r="AU1389" t="str">
        <f t="shared" si="498"/>
        <v>Cinematic Widescreen</v>
      </c>
      <c r="AV1389">
        <v>852</v>
      </c>
      <c r="AW1389" t="str">
        <f t="shared" si="499"/>
        <v>Very Low</v>
      </c>
    </row>
    <row r="1390" spans="1:49" x14ac:dyDescent="0.3">
      <c r="A1390" t="s">
        <v>0</v>
      </c>
      <c r="B1390" t="s">
        <v>3059</v>
      </c>
      <c r="C1390">
        <v>110</v>
      </c>
      <c r="D1390" t="str">
        <f t="shared" si="479"/>
        <v>Low</v>
      </c>
      <c r="E1390">
        <v>109</v>
      </c>
      <c r="F1390" t="str">
        <f t="shared" si="480"/>
        <v>1h 49m</v>
      </c>
      <c r="G1390" t="str">
        <f t="shared" si="481"/>
        <v>Standard Movie</v>
      </c>
      <c r="H1390">
        <v>473</v>
      </c>
      <c r="I1390" t="str">
        <f t="shared" si="482"/>
        <v>Very Low</v>
      </c>
      <c r="J1390">
        <v>582</v>
      </c>
      <c r="K1390" t="str">
        <f t="shared" si="483"/>
        <v>Very Low</v>
      </c>
      <c r="L1390" t="s">
        <v>6972</v>
      </c>
      <c r="M1390">
        <v>14000</v>
      </c>
      <c r="N1390" t="str">
        <f t="shared" si="484"/>
        <v>Medium</v>
      </c>
      <c r="O1390">
        <v>26183197</v>
      </c>
      <c r="P1390" t="str">
        <f t="shared" si="485"/>
        <v>Average</v>
      </c>
      <c r="Q1390" t="s">
        <v>435</v>
      </c>
      <c r="R1390" t="str">
        <f t="shared" si="486"/>
        <v>Action</v>
      </c>
      <c r="S1390">
        <f t="shared" si="487"/>
        <v>4</v>
      </c>
      <c r="T1390" t="s">
        <v>308</v>
      </c>
      <c r="U1390" t="s">
        <v>7166</v>
      </c>
      <c r="V1390">
        <v>38348</v>
      </c>
      <c r="W1390" t="str">
        <f t="shared" si="488"/>
        <v>Low</v>
      </c>
      <c r="X1390">
        <v>16611</v>
      </c>
      <c r="Y1390" t="str">
        <f t="shared" si="489"/>
        <v>Medium</v>
      </c>
      <c r="Z1390" t="s">
        <v>2833</v>
      </c>
      <c r="AA1390">
        <v>0</v>
      </c>
      <c r="AB1390" t="str">
        <f t="shared" si="490"/>
        <v>Symbolic Poster</v>
      </c>
      <c r="AC1390" t="s">
        <v>7167</v>
      </c>
      <c r="AD1390" t="s">
        <v>7168</v>
      </c>
      <c r="AE1390">
        <v>135</v>
      </c>
      <c r="AF1390" t="str">
        <f t="shared" si="491"/>
        <v>Very Low</v>
      </c>
      <c r="AG1390" t="s">
        <v>9</v>
      </c>
      <c r="AH1390" t="s">
        <v>10</v>
      </c>
      <c r="AI1390" t="s">
        <v>556</v>
      </c>
      <c r="AJ1390" t="str">
        <f t="shared" si="492"/>
        <v>Adult</v>
      </c>
      <c r="AK1390">
        <v>36000000</v>
      </c>
      <c r="AL1390" t="str">
        <f t="shared" si="493"/>
        <v>Medium Budget</v>
      </c>
      <c r="AM1390">
        <v>2003</v>
      </c>
      <c r="AN1390">
        <f t="shared" si="494"/>
        <v>22</v>
      </c>
      <c r="AO1390" t="str">
        <f t="shared" si="495"/>
        <v>Old Classic</v>
      </c>
      <c r="AP1390">
        <v>919</v>
      </c>
      <c r="AQ1390" t="str">
        <f t="shared" si="496"/>
        <v>Very Low</v>
      </c>
      <c r="AR1390">
        <v>6.1</v>
      </c>
      <c r="AS1390" t="str">
        <f t="shared" si="497"/>
        <v>Average</v>
      </c>
      <c r="AT1390">
        <v>2.35</v>
      </c>
      <c r="AU1390" t="str">
        <f t="shared" si="498"/>
        <v>Cinematic Widescreen</v>
      </c>
      <c r="AV1390">
        <v>0</v>
      </c>
      <c r="AW1390" t="str">
        <f t="shared" si="499"/>
        <v>Very Low</v>
      </c>
    </row>
    <row r="1391" spans="1:49" x14ac:dyDescent="0.3">
      <c r="A1391" t="s">
        <v>0</v>
      </c>
      <c r="B1391" t="s">
        <v>3318</v>
      </c>
      <c r="C1391">
        <v>138</v>
      </c>
      <c r="D1391" t="str">
        <f t="shared" si="479"/>
        <v>Low</v>
      </c>
      <c r="E1391">
        <v>105</v>
      </c>
      <c r="F1391" t="str">
        <f t="shared" si="480"/>
        <v>1h 45m</v>
      </c>
      <c r="G1391" t="str">
        <f t="shared" si="481"/>
        <v>Standard Movie</v>
      </c>
      <c r="H1391">
        <v>488</v>
      </c>
      <c r="I1391" t="str">
        <f t="shared" si="482"/>
        <v>Very Low</v>
      </c>
      <c r="J1391">
        <v>13000</v>
      </c>
      <c r="K1391" t="str">
        <f t="shared" si="483"/>
        <v>Medium</v>
      </c>
      <c r="L1391" t="s">
        <v>625</v>
      </c>
      <c r="M1391">
        <v>15000</v>
      </c>
      <c r="N1391" t="str">
        <f t="shared" si="484"/>
        <v>Medium</v>
      </c>
      <c r="O1391">
        <v>20991497</v>
      </c>
      <c r="P1391" t="str">
        <f t="shared" si="485"/>
        <v>Average</v>
      </c>
      <c r="Q1391" t="s">
        <v>1386</v>
      </c>
      <c r="R1391" t="str">
        <f t="shared" si="486"/>
        <v>Comedy</v>
      </c>
      <c r="S1391">
        <f t="shared" si="487"/>
        <v>3</v>
      </c>
      <c r="T1391" t="s">
        <v>153</v>
      </c>
      <c r="U1391" t="s">
        <v>7169</v>
      </c>
      <c r="V1391">
        <v>39778</v>
      </c>
      <c r="W1391" t="str">
        <f t="shared" si="488"/>
        <v>Low</v>
      </c>
      <c r="X1391">
        <v>44037</v>
      </c>
      <c r="Y1391" t="str">
        <f t="shared" si="489"/>
        <v>Medium</v>
      </c>
      <c r="Z1391" t="s">
        <v>518</v>
      </c>
      <c r="AA1391">
        <v>1</v>
      </c>
      <c r="AB1391" t="str">
        <f t="shared" si="490"/>
        <v>Solo Star Poster</v>
      </c>
      <c r="AC1391" t="s">
        <v>7170</v>
      </c>
      <c r="AD1391" t="s">
        <v>7171</v>
      </c>
      <c r="AE1391">
        <v>172</v>
      </c>
      <c r="AF1391" t="str">
        <f t="shared" si="491"/>
        <v>Very Low</v>
      </c>
      <c r="AG1391" t="s">
        <v>9</v>
      </c>
      <c r="AH1391" t="s">
        <v>10</v>
      </c>
      <c r="AI1391" t="s">
        <v>11</v>
      </c>
      <c r="AJ1391" t="str">
        <f t="shared" si="492"/>
        <v>Teen</v>
      </c>
      <c r="AK1391">
        <v>37000000</v>
      </c>
      <c r="AL1391" t="str">
        <f t="shared" si="493"/>
        <v>Medium Budget</v>
      </c>
      <c r="AM1391">
        <v>2015</v>
      </c>
      <c r="AN1391">
        <f t="shared" si="494"/>
        <v>10</v>
      </c>
      <c r="AO1391" t="str">
        <f t="shared" si="495"/>
        <v>Modern Classic</v>
      </c>
      <c r="AP1391">
        <v>14000</v>
      </c>
      <c r="AQ1391" t="str">
        <f t="shared" si="496"/>
        <v>Medium</v>
      </c>
      <c r="AR1391">
        <v>5.4</v>
      </c>
      <c r="AS1391" t="str">
        <f t="shared" si="497"/>
        <v>Below Average</v>
      </c>
      <c r="AT1391">
        <v>1.85</v>
      </c>
      <c r="AU1391" t="str">
        <f t="shared" si="498"/>
        <v>HDTV / Widescreen</v>
      </c>
      <c r="AV1391">
        <v>11000</v>
      </c>
      <c r="AW1391" t="str">
        <f t="shared" si="499"/>
        <v>Medium</v>
      </c>
    </row>
    <row r="1392" spans="1:49" x14ac:dyDescent="0.3">
      <c r="A1392" t="s">
        <v>0</v>
      </c>
      <c r="B1392" t="s">
        <v>3862</v>
      </c>
      <c r="C1392">
        <v>31</v>
      </c>
      <c r="D1392" t="str">
        <f t="shared" si="479"/>
        <v>Very Low</v>
      </c>
      <c r="E1392">
        <v>130</v>
      </c>
      <c r="F1392" t="str">
        <f t="shared" si="480"/>
        <v>2h 10m</v>
      </c>
      <c r="G1392" t="str">
        <f t="shared" si="481"/>
        <v>Long Movie</v>
      </c>
      <c r="H1392">
        <v>0</v>
      </c>
      <c r="I1392" t="str">
        <f t="shared" si="482"/>
        <v>Very Low</v>
      </c>
      <c r="J1392">
        <v>723</v>
      </c>
      <c r="K1392" t="str">
        <f t="shared" si="483"/>
        <v>Very Low</v>
      </c>
      <c r="L1392" t="s">
        <v>2637</v>
      </c>
      <c r="M1392">
        <v>2000</v>
      </c>
      <c r="N1392" t="str">
        <f t="shared" si="484"/>
        <v>Low</v>
      </c>
      <c r="O1392">
        <v>13052741</v>
      </c>
      <c r="P1392" t="str">
        <f t="shared" si="485"/>
        <v>Average</v>
      </c>
      <c r="Q1392" t="s">
        <v>6490</v>
      </c>
      <c r="R1392" t="str">
        <f t="shared" si="486"/>
        <v>Drama</v>
      </c>
      <c r="S1392">
        <f t="shared" si="487"/>
        <v>2</v>
      </c>
      <c r="T1392" t="s">
        <v>5873</v>
      </c>
      <c r="U1392" t="s">
        <v>7172</v>
      </c>
      <c r="V1392">
        <v>8531</v>
      </c>
      <c r="W1392" t="str">
        <f t="shared" si="488"/>
        <v>Very Low</v>
      </c>
      <c r="X1392">
        <v>3968</v>
      </c>
      <c r="Y1392" t="str">
        <f t="shared" si="489"/>
        <v>Low</v>
      </c>
      <c r="Z1392" t="s">
        <v>2030</v>
      </c>
      <c r="AA1392">
        <v>0</v>
      </c>
      <c r="AB1392" t="str">
        <f t="shared" si="490"/>
        <v>Symbolic Poster</v>
      </c>
      <c r="AC1392" t="s">
        <v>7173</v>
      </c>
      <c r="AD1392" t="s">
        <v>7174</v>
      </c>
      <c r="AE1392">
        <v>57</v>
      </c>
      <c r="AF1392" t="str">
        <f t="shared" si="491"/>
        <v>Very Low</v>
      </c>
      <c r="AG1392" t="s">
        <v>9</v>
      </c>
      <c r="AH1392" t="s">
        <v>10</v>
      </c>
      <c r="AI1392" t="s">
        <v>11</v>
      </c>
      <c r="AJ1392" t="str">
        <f t="shared" si="492"/>
        <v>Teen</v>
      </c>
      <c r="AK1392">
        <v>36000000</v>
      </c>
      <c r="AL1392" t="str">
        <f t="shared" si="493"/>
        <v>Medium Budget</v>
      </c>
      <c r="AM1392">
        <v>1996</v>
      </c>
      <c r="AN1392">
        <f t="shared" si="494"/>
        <v>29</v>
      </c>
      <c r="AO1392" t="str">
        <f t="shared" si="495"/>
        <v>Old Classic</v>
      </c>
      <c r="AP1392">
        <v>912</v>
      </c>
      <c r="AQ1392" t="str">
        <f t="shared" si="496"/>
        <v>Very Low</v>
      </c>
      <c r="AR1392">
        <v>6.7</v>
      </c>
      <c r="AS1392" t="str">
        <f t="shared" si="497"/>
        <v>Average</v>
      </c>
      <c r="AT1392">
        <v>1.85</v>
      </c>
      <c r="AU1392" t="str">
        <f t="shared" si="498"/>
        <v>HDTV / Widescreen</v>
      </c>
      <c r="AV1392">
        <v>591</v>
      </c>
      <c r="AW1392" t="str">
        <f t="shared" si="499"/>
        <v>Very Low</v>
      </c>
    </row>
    <row r="1393" spans="1:49" x14ac:dyDescent="0.3">
      <c r="A1393" t="s">
        <v>0</v>
      </c>
      <c r="B1393" t="s">
        <v>7175</v>
      </c>
      <c r="C1393">
        <v>95</v>
      </c>
      <c r="D1393" t="str">
        <f t="shared" si="479"/>
        <v>Low</v>
      </c>
      <c r="E1393">
        <v>127</v>
      </c>
      <c r="F1393" t="str">
        <f t="shared" si="480"/>
        <v>2h 7m</v>
      </c>
      <c r="G1393" t="str">
        <f t="shared" si="481"/>
        <v>Long Movie</v>
      </c>
      <c r="H1393">
        <v>96</v>
      </c>
      <c r="I1393" t="str">
        <f t="shared" si="482"/>
        <v>Very Low</v>
      </c>
      <c r="J1393">
        <v>577</v>
      </c>
      <c r="K1393" t="str">
        <f t="shared" si="483"/>
        <v>Very Low</v>
      </c>
      <c r="L1393" t="s">
        <v>7176</v>
      </c>
      <c r="M1393">
        <v>746</v>
      </c>
      <c r="N1393" t="str">
        <f t="shared" si="484"/>
        <v>Low</v>
      </c>
      <c r="O1393">
        <v>14378353</v>
      </c>
      <c r="P1393" t="str">
        <f t="shared" si="485"/>
        <v>Average</v>
      </c>
      <c r="Q1393" t="s">
        <v>3248</v>
      </c>
      <c r="R1393" t="str">
        <f t="shared" si="486"/>
        <v>Drama</v>
      </c>
      <c r="S1393">
        <f t="shared" si="487"/>
        <v>4</v>
      </c>
      <c r="T1393" t="s">
        <v>937</v>
      </c>
      <c r="U1393" t="s">
        <v>7177</v>
      </c>
      <c r="V1393">
        <v>12375</v>
      </c>
      <c r="W1393" t="str">
        <f t="shared" si="488"/>
        <v>Low</v>
      </c>
      <c r="X1393">
        <v>2393</v>
      </c>
      <c r="Y1393" t="str">
        <f t="shared" si="489"/>
        <v>Low</v>
      </c>
      <c r="Z1393" t="s">
        <v>3682</v>
      </c>
      <c r="AA1393">
        <v>1</v>
      </c>
      <c r="AB1393" t="str">
        <f t="shared" si="490"/>
        <v>Solo Star Poster</v>
      </c>
      <c r="AC1393" t="s">
        <v>7178</v>
      </c>
      <c r="AD1393" t="s">
        <v>7179</v>
      </c>
      <c r="AE1393">
        <v>194</v>
      </c>
      <c r="AF1393" t="str">
        <f t="shared" si="491"/>
        <v>Very Low</v>
      </c>
      <c r="AG1393" t="s">
        <v>9</v>
      </c>
      <c r="AH1393" t="s">
        <v>10</v>
      </c>
      <c r="AI1393" t="s">
        <v>11</v>
      </c>
      <c r="AJ1393" t="str">
        <f t="shared" si="492"/>
        <v>Teen</v>
      </c>
      <c r="AK1393">
        <v>36000000</v>
      </c>
      <c r="AL1393" t="str">
        <f t="shared" si="493"/>
        <v>Medium Budget</v>
      </c>
      <c r="AM1393">
        <v>1999</v>
      </c>
      <c r="AN1393">
        <f t="shared" si="494"/>
        <v>26</v>
      </c>
      <c r="AO1393" t="str">
        <f t="shared" si="495"/>
        <v>Old Classic</v>
      </c>
      <c r="AP1393">
        <v>602</v>
      </c>
      <c r="AQ1393" t="str">
        <f t="shared" si="496"/>
        <v>Very Low</v>
      </c>
      <c r="AR1393">
        <v>6.8</v>
      </c>
      <c r="AS1393" t="str">
        <f t="shared" si="497"/>
        <v>Average</v>
      </c>
      <c r="AT1393">
        <v>2.35</v>
      </c>
      <c r="AU1393" t="str">
        <f t="shared" si="498"/>
        <v>Cinematic Widescreen</v>
      </c>
      <c r="AV1393">
        <v>846</v>
      </c>
      <c r="AW1393" t="str">
        <f t="shared" si="499"/>
        <v>Very Low</v>
      </c>
    </row>
    <row r="1394" spans="1:49" x14ac:dyDescent="0.3">
      <c r="A1394" t="s">
        <v>0</v>
      </c>
      <c r="B1394" t="s">
        <v>3494</v>
      </c>
      <c r="C1394">
        <v>267</v>
      </c>
      <c r="D1394" t="str">
        <f t="shared" si="479"/>
        <v>Medium</v>
      </c>
      <c r="E1394">
        <v>114</v>
      </c>
      <c r="F1394" t="str">
        <f t="shared" si="480"/>
        <v>1h 54m</v>
      </c>
      <c r="G1394" t="str">
        <f t="shared" si="481"/>
        <v>Standard Movie</v>
      </c>
      <c r="H1394">
        <v>101</v>
      </c>
      <c r="I1394" t="str">
        <f t="shared" si="482"/>
        <v>Very Low</v>
      </c>
      <c r="J1394">
        <v>2000</v>
      </c>
      <c r="K1394" t="str">
        <f t="shared" si="483"/>
        <v>Low</v>
      </c>
      <c r="L1394" t="s">
        <v>7180</v>
      </c>
      <c r="M1394">
        <v>12000</v>
      </c>
      <c r="N1394" t="str">
        <f t="shared" si="484"/>
        <v>Medium</v>
      </c>
      <c r="O1394">
        <v>33037754</v>
      </c>
      <c r="P1394" t="str">
        <f t="shared" si="485"/>
        <v>Average</v>
      </c>
      <c r="Q1394" t="s">
        <v>6103</v>
      </c>
      <c r="R1394" t="str">
        <f t="shared" si="486"/>
        <v>Drama</v>
      </c>
      <c r="S1394">
        <f t="shared" si="487"/>
        <v>4</v>
      </c>
      <c r="T1394" t="s">
        <v>733</v>
      </c>
      <c r="U1394" t="s">
        <v>7181</v>
      </c>
      <c r="V1394">
        <v>75864</v>
      </c>
      <c r="W1394" t="str">
        <f t="shared" si="488"/>
        <v>Medium</v>
      </c>
      <c r="X1394">
        <v>19904</v>
      </c>
      <c r="Y1394" t="str">
        <f t="shared" si="489"/>
        <v>Medium</v>
      </c>
      <c r="Z1394" t="s">
        <v>1183</v>
      </c>
      <c r="AA1394">
        <v>1</v>
      </c>
      <c r="AB1394" t="str">
        <f t="shared" si="490"/>
        <v>Solo Star Poster</v>
      </c>
      <c r="AC1394" t="s">
        <v>7182</v>
      </c>
      <c r="AD1394" t="s">
        <v>7183</v>
      </c>
      <c r="AE1394">
        <v>197</v>
      </c>
      <c r="AF1394" t="str">
        <f t="shared" si="491"/>
        <v>Very Low</v>
      </c>
      <c r="AG1394" t="s">
        <v>9</v>
      </c>
      <c r="AH1394" t="s">
        <v>10</v>
      </c>
      <c r="AI1394" t="s">
        <v>11</v>
      </c>
      <c r="AJ1394" t="str">
        <f t="shared" si="492"/>
        <v>Teen</v>
      </c>
      <c r="AK1394">
        <v>37000000</v>
      </c>
      <c r="AL1394" t="str">
        <f t="shared" si="493"/>
        <v>Medium Budget</v>
      </c>
      <c r="AM1394">
        <v>2011</v>
      </c>
      <c r="AN1394">
        <f t="shared" si="494"/>
        <v>14</v>
      </c>
      <c r="AO1394" t="str">
        <f t="shared" si="495"/>
        <v>Modern Classic</v>
      </c>
      <c r="AP1394">
        <v>3000</v>
      </c>
      <c r="AQ1394" t="str">
        <f t="shared" si="496"/>
        <v>Low</v>
      </c>
      <c r="AR1394">
        <v>6</v>
      </c>
      <c r="AS1394" t="str">
        <f t="shared" si="497"/>
        <v>Average</v>
      </c>
      <c r="AT1394">
        <v>2.35</v>
      </c>
      <c r="AU1394" t="str">
        <f t="shared" si="498"/>
        <v>Cinematic Widescreen</v>
      </c>
      <c r="AV1394">
        <v>23000</v>
      </c>
      <c r="AW1394" t="str">
        <f t="shared" si="499"/>
        <v>Medium</v>
      </c>
    </row>
    <row r="1395" spans="1:49" x14ac:dyDescent="0.3">
      <c r="A1395" t="s">
        <v>0</v>
      </c>
      <c r="B1395" t="s">
        <v>5320</v>
      </c>
      <c r="C1395">
        <v>175</v>
      </c>
      <c r="D1395" t="str">
        <f t="shared" si="479"/>
        <v>Low</v>
      </c>
      <c r="E1395">
        <v>106</v>
      </c>
      <c r="F1395" t="str">
        <f t="shared" si="480"/>
        <v>1h 46m</v>
      </c>
      <c r="G1395" t="str">
        <f t="shared" si="481"/>
        <v>Standard Movie</v>
      </c>
      <c r="H1395">
        <v>487</v>
      </c>
      <c r="I1395" t="str">
        <f t="shared" si="482"/>
        <v>Very Low</v>
      </c>
      <c r="J1395">
        <v>263</v>
      </c>
      <c r="K1395" t="str">
        <f t="shared" si="483"/>
        <v>Very Low</v>
      </c>
      <c r="L1395" t="s">
        <v>4192</v>
      </c>
      <c r="M1395">
        <v>685</v>
      </c>
      <c r="N1395" t="str">
        <f t="shared" si="484"/>
        <v>Low</v>
      </c>
      <c r="O1395">
        <v>12339633</v>
      </c>
      <c r="P1395" t="str">
        <f t="shared" si="485"/>
        <v>Average</v>
      </c>
      <c r="Q1395" t="s">
        <v>2654</v>
      </c>
      <c r="R1395" t="str">
        <f t="shared" si="486"/>
        <v>Drama</v>
      </c>
      <c r="S1395">
        <f t="shared" si="487"/>
        <v>3</v>
      </c>
      <c r="T1395" t="s">
        <v>7184</v>
      </c>
      <c r="U1395" t="s">
        <v>7185</v>
      </c>
      <c r="V1395">
        <v>220591</v>
      </c>
      <c r="W1395" t="str">
        <f t="shared" si="488"/>
        <v>High</v>
      </c>
      <c r="X1395">
        <v>1942</v>
      </c>
      <c r="Y1395" t="str">
        <f t="shared" si="489"/>
        <v>Low</v>
      </c>
      <c r="Z1395" t="s">
        <v>7186</v>
      </c>
      <c r="AA1395">
        <v>2</v>
      </c>
      <c r="AB1395" t="str">
        <f t="shared" si="490"/>
        <v>Duo/Trio Poster</v>
      </c>
      <c r="AC1395" t="s">
        <v>7187</v>
      </c>
      <c r="AD1395" t="s">
        <v>7188</v>
      </c>
      <c r="AE1395">
        <v>641</v>
      </c>
      <c r="AF1395" t="str">
        <f t="shared" si="491"/>
        <v>Low</v>
      </c>
      <c r="AG1395" t="s">
        <v>9</v>
      </c>
      <c r="AH1395" t="s">
        <v>10</v>
      </c>
      <c r="AI1395" t="s">
        <v>11</v>
      </c>
      <c r="AJ1395" t="str">
        <f t="shared" si="492"/>
        <v>Teen</v>
      </c>
      <c r="AK1395">
        <v>36000000</v>
      </c>
      <c r="AL1395" t="str">
        <f t="shared" si="493"/>
        <v>Medium Budget</v>
      </c>
      <c r="AM1395">
        <v>1997</v>
      </c>
      <c r="AN1395">
        <f t="shared" si="494"/>
        <v>28</v>
      </c>
      <c r="AO1395" t="str">
        <f t="shared" si="495"/>
        <v>Old Classic</v>
      </c>
      <c r="AP1395">
        <v>485</v>
      </c>
      <c r="AQ1395" t="str">
        <f t="shared" si="496"/>
        <v>Very Low</v>
      </c>
      <c r="AR1395">
        <v>7.8</v>
      </c>
      <c r="AS1395" t="str">
        <f t="shared" si="497"/>
        <v>Good</v>
      </c>
      <c r="AT1395">
        <v>2.35</v>
      </c>
      <c r="AU1395" t="str">
        <f t="shared" si="498"/>
        <v>Cinematic Widescreen</v>
      </c>
      <c r="AV1395">
        <v>17000</v>
      </c>
      <c r="AW1395" t="str">
        <f t="shared" si="499"/>
        <v>Medium</v>
      </c>
    </row>
    <row r="1396" spans="1:49" x14ac:dyDescent="0.3">
      <c r="A1396" t="s">
        <v>0</v>
      </c>
      <c r="B1396" t="s">
        <v>5285</v>
      </c>
      <c r="C1396">
        <v>63</v>
      </c>
      <c r="D1396" t="str">
        <f t="shared" si="479"/>
        <v>Low</v>
      </c>
      <c r="E1396">
        <v>95</v>
      </c>
      <c r="F1396" t="str">
        <f t="shared" si="480"/>
        <v>1h 35m</v>
      </c>
      <c r="G1396" t="str">
        <f t="shared" si="481"/>
        <v>Standard Movie</v>
      </c>
      <c r="H1396">
        <v>31</v>
      </c>
      <c r="I1396" t="str">
        <f t="shared" si="482"/>
        <v>Very Low</v>
      </c>
      <c r="J1396">
        <v>450</v>
      </c>
      <c r="K1396" t="str">
        <f t="shared" si="483"/>
        <v>Very Low</v>
      </c>
      <c r="L1396" t="s">
        <v>1355</v>
      </c>
      <c r="M1396">
        <v>944</v>
      </c>
      <c r="N1396" t="str">
        <f t="shared" si="484"/>
        <v>Low</v>
      </c>
      <c r="O1396">
        <v>2954405</v>
      </c>
      <c r="P1396" t="str">
        <f t="shared" si="485"/>
        <v>Flop</v>
      </c>
      <c r="Q1396" t="s">
        <v>7189</v>
      </c>
      <c r="R1396" t="str">
        <f t="shared" si="486"/>
        <v>Biography</v>
      </c>
      <c r="S1396">
        <f t="shared" si="487"/>
        <v>3</v>
      </c>
      <c r="T1396" t="s">
        <v>4106</v>
      </c>
      <c r="U1396" t="s">
        <v>7190</v>
      </c>
      <c r="V1396">
        <v>1977</v>
      </c>
      <c r="W1396" t="str">
        <f t="shared" si="488"/>
        <v>Very Low</v>
      </c>
      <c r="X1396">
        <v>2928</v>
      </c>
      <c r="Y1396" t="str">
        <f t="shared" si="489"/>
        <v>Low</v>
      </c>
      <c r="Z1396" t="s">
        <v>6507</v>
      </c>
      <c r="AA1396">
        <v>0</v>
      </c>
      <c r="AB1396" t="str">
        <f t="shared" si="490"/>
        <v>Symbolic Poster</v>
      </c>
      <c r="AC1396" t="s">
        <v>7191</v>
      </c>
      <c r="AD1396" t="s">
        <v>7192</v>
      </c>
      <c r="AE1396">
        <v>64</v>
      </c>
      <c r="AF1396" t="str">
        <f t="shared" si="491"/>
        <v>Very Low</v>
      </c>
      <c r="AG1396" t="s">
        <v>9</v>
      </c>
      <c r="AH1396" t="s">
        <v>10</v>
      </c>
      <c r="AI1396" t="s">
        <v>556</v>
      </c>
      <c r="AJ1396" t="str">
        <f t="shared" si="492"/>
        <v>Adult</v>
      </c>
      <c r="AK1396">
        <v>36000000</v>
      </c>
      <c r="AL1396" t="str">
        <f t="shared" si="493"/>
        <v>Medium Budget</v>
      </c>
      <c r="AM1396">
        <v>2000</v>
      </c>
      <c r="AN1396">
        <f t="shared" si="494"/>
        <v>25</v>
      </c>
      <c r="AO1396" t="str">
        <f t="shared" si="495"/>
        <v>Old Classic</v>
      </c>
      <c r="AP1396">
        <v>886</v>
      </c>
      <c r="AQ1396" t="str">
        <f t="shared" si="496"/>
        <v>Very Low</v>
      </c>
      <c r="AR1396">
        <v>5.3</v>
      </c>
      <c r="AS1396" t="str">
        <f t="shared" si="497"/>
        <v>Below Average</v>
      </c>
      <c r="AT1396">
        <v>1.85</v>
      </c>
      <c r="AU1396" t="str">
        <f t="shared" si="498"/>
        <v>HDTV / Widescreen</v>
      </c>
      <c r="AV1396">
        <v>133</v>
      </c>
      <c r="AW1396" t="str">
        <f t="shared" si="499"/>
        <v>Very Low</v>
      </c>
    </row>
    <row r="1397" spans="1:49" x14ac:dyDescent="0.3">
      <c r="A1397" t="s">
        <v>0</v>
      </c>
      <c r="B1397" t="s">
        <v>1424</v>
      </c>
      <c r="C1397">
        <v>85</v>
      </c>
      <c r="D1397" t="str">
        <f t="shared" si="479"/>
        <v>Low</v>
      </c>
      <c r="E1397">
        <v>81</v>
      </c>
      <c r="F1397" t="str">
        <f t="shared" si="480"/>
        <v>1h 21m</v>
      </c>
      <c r="G1397" t="str">
        <f t="shared" si="481"/>
        <v>Featurette</v>
      </c>
      <c r="H1397">
        <v>16</v>
      </c>
      <c r="I1397" t="str">
        <f t="shared" si="482"/>
        <v>Very Low</v>
      </c>
      <c r="J1397">
        <v>387</v>
      </c>
      <c r="K1397" t="str">
        <f t="shared" si="483"/>
        <v>Very Low</v>
      </c>
      <c r="L1397" t="s">
        <v>7193</v>
      </c>
      <c r="M1397">
        <v>541</v>
      </c>
      <c r="N1397" t="str">
        <f t="shared" si="484"/>
        <v>Low</v>
      </c>
      <c r="O1397">
        <v>30105968</v>
      </c>
      <c r="P1397" t="str">
        <f t="shared" si="485"/>
        <v>Average</v>
      </c>
      <c r="Q1397" t="s">
        <v>592</v>
      </c>
      <c r="R1397" t="str">
        <f t="shared" si="486"/>
        <v>Adventure</v>
      </c>
      <c r="S1397">
        <f t="shared" si="487"/>
        <v>5</v>
      </c>
      <c r="T1397" t="s">
        <v>5132</v>
      </c>
      <c r="U1397" t="s">
        <v>7194</v>
      </c>
      <c r="V1397">
        <v>8860</v>
      </c>
      <c r="W1397" t="str">
        <f t="shared" si="488"/>
        <v>Very Low</v>
      </c>
      <c r="X1397">
        <v>2268</v>
      </c>
      <c r="Y1397" t="str">
        <f t="shared" si="489"/>
        <v>Low</v>
      </c>
      <c r="Z1397" t="s">
        <v>7195</v>
      </c>
      <c r="AA1397">
        <v>0</v>
      </c>
      <c r="AB1397" t="str">
        <f t="shared" si="490"/>
        <v>Symbolic Poster</v>
      </c>
      <c r="AC1397" t="s">
        <v>7196</v>
      </c>
      <c r="AD1397" t="s">
        <v>7197</v>
      </c>
      <c r="AE1397">
        <v>45</v>
      </c>
      <c r="AF1397" t="str">
        <f t="shared" si="491"/>
        <v>Very Low</v>
      </c>
      <c r="AG1397" t="s">
        <v>9</v>
      </c>
      <c r="AH1397" t="s">
        <v>10</v>
      </c>
      <c r="AI1397" t="s">
        <v>248</v>
      </c>
      <c r="AJ1397" t="str">
        <f t="shared" si="492"/>
        <v>Family</v>
      </c>
      <c r="AK1397">
        <v>37000000</v>
      </c>
      <c r="AL1397" t="str">
        <f t="shared" si="493"/>
        <v>Medium Budget</v>
      </c>
      <c r="AM1397">
        <v>2008</v>
      </c>
      <c r="AN1397">
        <f t="shared" si="494"/>
        <v>17</v>
      </c>
      <c r="AO1397" t="str">
        <f t="shared" si="495"/>
        <v>Old Classic</v>
      </c>
      <c r="AP1397">
        <v>521</v>
      </c>
      <c r="AQ1397" t="str">
        <f t="shared" si="496"/>
        <v>Very Low</v>
      </c>
      <c r="AR1397">
        <v>4.5</v>
      </c>
      <c r="AS1397" t="str">
        <f t="shared" si="497"/>
        <v>Poor</v>
      </c>
      <c r="AT1397">
        <v>2.35</v>
      </c>
      <c r="AU1397" t="str">
        <f t="shared" si="498"/>
        <v>Cinematic Widescreen</v>
      </c>
      <c r="AV1397">
        <v>279</v>
      </c>
      <c r="AW1397" t="str">
        <f t="shared" si="499"/>
        <v>Very Low</v>
      </c>
    </row>
    <row r="1398" spans="1:49" x14ac:dyDescent="0.3">
      <c r="A1398" t="s">
        <v>0</v>
      </c>
      <c r="B1398" t="s">
        <v>7198</v>
      </c>
      <c r="C1398">
        <v>44</v>
      </c>
      <c r="D1398" t="str">
        <f t="shared" si="479"/>
        <v>Very Low</v>
      </c>
      <c r="E1398">
        <v>95</v>
      </c>
      <c r="F1398" t="str">
        <f t="shared" si="480"/>
        <v>1h 35m</v>
      </c>
      <c r="G1398" t="str">
        <f t="shared" si="481"/>
        <v>Standard Movie</v>
      </c>
      <c r="H1398">
        <v>0</v>
      </c>
      <c r="I1398" t="str">
        <f t="shared" si="482"/>
        <v>Very Low</v>
      </c>
      <c r="J1398">
        <v>642</v>
      </c>
      <c r="K1398" t="str">
        <f t="shared" si="483"/>
        <v>Very Low</v>
      </c>
      <c r="L1398" t="s">
        <v>4610</v>
      </c>
      <c r="M1398">
        <v>1000</v>
      </c>
      <c r="N1398" t="str">
        <f t="shared" si="484"/>
        <v>Low</v>
      </c>
      <c r="O1398">
        <v>37788228</v>
      </c>
      <c r="P1398" t="str">
        <f t="shared" si="485"/>
        <v>Average</v>
      </c>
      <c r="Q1398" t="s">
        <v>1642</v>
      </c>
      <c r="R1398" t="str">
        <f t="shared" si="486"/>
        <v>Comedy</v>
      </c>
      <c r="S1398">
        <f t="shared" si="487"/>
        <v>1</v>
      </c>
      <c r="T1398" t="s">
        <v>775</v>
      </c>
      <c r="U1398" t="s">
        <v>7199</v>
      </c>
      <c r="V1398">
        <v>15046</v>
      </c>
      <c r="W1398" t="str">
        <f t="shared" si="488"/>
        <v>Low</v>
      </c>
      <c r="X1398">
        <v>4537</v>
      </c>
      <c r="Y1398" t="str">
        <f t="shared" si="489"/>
        <v>Low</v>
      </c>
      <c r="Z1398" t="s">
        <v>4162</v>
      </c>
      <c r="AA1398">
        <v>1</v>
      </c>
      <c r="AB1398" t="str">
        <f t="shared" si="490"/>
        <v>Solo Star Poster</v>
      </c>
      <c r="AC1398" t="s">
        <v>7200</v>
      </c>
      <c r="AD1398" t="s">
        <v>7201</v>
      </c>
      <c r="AE1398">
        <v>80</v>
      </c>
      <c r="AF1398" t="str">
        <f t="shared" si="491"/>
        <v>Very Low</v>
      </c>
      <c r="AG1398" t="s">
        <v>9</v>
      </c>
      <c r="AH1398" t="s">
        <v>10</v>
      </c>
      <c r="AI1398" t="s">
        <v>11</v>
      </c>
      <c r="AJ1398" t="str">
        <f t="shared" si="492"/>
        <v>Teen</v>
      </c>
      <c r="AK1398">
        <v>35200000</v>
      </c>
      <c r="AL1398" t="str">
        <f t="shared" si="493"/>
        <v>Medium Budget</v>
      </c>
      <c r="AM1398">
        <v>2003</v>
      </c>
      <c r="AN1398">
        <f t="shared" si="494"/>
        <v>22</v>
      </c>
      <c r="AO1398" t="str">
        <f t="shared" si="495"/>
        <v>Old Classic</v>
      </c>
      <c r="AP1398">
        <v>812</v>
      </c>
      <c r="AQ1398" t="str">
        <f t="shared" si="496"/>
        <v>Very Low</v>
      </c>
      <c r="AR1398">
        <v>5.4</v>
      </c>
      <c r="AS1398" t="str">
        <f t="shared" si="497"/>
        <v>Below Average</v>
      </c>
      <c r="AT1398">
        <v>1.85</v>
      </c>
      <c r="AU1398" t="str">
        <f t="shared" si="498"/>
        <v>HDTV / Widescreen</v>
      </c>
      <c r="AV1398">
        <v>638</v>
      </c>
      <c r="AW1398" t="str">
        <f t="shared" si="499"/>
        <v>Very Low</v>
      </c>
    </row>
    <row r="1399" spans="1:49" x14ac:dyDescent="0.3">
      <c r="A1399" t="s">
        <v>0</v>
      </c>
      <c r="B1399" t="s">
        <v>2513</v>
      </c>
      <c r="C1399">
        <v>334</v>
      </c>
      <c r="D1399" t="str">
        <f t="shared" si="479"/>
        <v>Medium</v>
      </c>
      <c r="E1399">
        <v>108</v>
      </c>
      <c r="F1399" t="str">
        <f t="shared" si="480"/>
        <v>1h 48m</v>
      </c>
      <c r="G1399" t="str">
        <f t="shared" si="481"/>
        <v>Standard Movie</v>
      </c>
      <c r="H1399">
        <v>480</v>
      </c>
      <c r="I1399" t="str">
        <f t="shared" si="482"/>
        <v>Very Low</v>
      </c>
      <c r="J1399">
        <v>706</v>
      </c>
      <c r="K1399" t="str">
        <f t="shared" si="483"/>
        <v>Very Low</v>
      </c>
      <c r="L1399" t="s">
        <v>4467</v>
      </c>
      <c r="M1399">
        <v>14000</v>
      </c>
      <c r="N1399" t="str">
        <f t="shared" si="484"/>
        <v>Medium</v>
      </c>
      <c r="O1399">
        <v>277313371</v>
      </c>
      <c r="P1399" t="str">
        <f t="shared" si="485"/>
        <v>Superhit</v>
      </c>
      <c r="Q1399" t="s">
        <v>1642</v>
      </c>
      <c r="R1399" t="str">
        <f t="shared" si="486"/>
        <v>Comedy</v>
      </c>
      <c r="S1399">
        <f t="shared" si="487"/>
        <v>1</v>
      </c>
      <c r="T1399" t="s">
        <v>625</v>
      </c>
      <c r="U1399" t="s">
        <v>7202</v>
      </c>
      <c r="V1399">
        <v>583341</v>
      </c>
      <c r="W1399" t="str">
        <f t="shared" si="488"/>
        <v>Very High</v>
      </c>
      <c r="X1399">
        <v>17623</v>
      </c>
      <c r="Y1399" t="str">
        <f t="shared" si="489"/>
        <v>Medium</v>
      </c>
      <c r="Z1399" t="s">
        <v>5236</v>
      </c>
      <c r="AA1399">
        <v>3</v>
      </c>
      <c r="AB1399" t="str">
        <f t="shared" si="490"/>
        <v>Duo/Trio Poster</v>
      </c>
      <c r="AC1399" t="s">
        <v>7203</v>
      </c>
      <c r="AD1399" t="s">
        <v>7204</v>
      </c>
      <c r="AE1399">
        <v>626</v>
      </c>
      <c r="AF1399" t="str">
        <f t="shared" si="491"/>
        <v>Low</v>
      </c>
      <c r="AG1399" t="s">
        <v>9</v>
      </c>
      <c r="AH1399" t="s">
        <v>10</v>
      </c>
      <c r="AI1399" t="s">
        <v>556</v>
      </c>
      <c r="AJ1399" t="str">
        <f t="shared" si="492"/>
        <v>Adult</v>
      </c>
      <c r="AK1399">
        <v>35000000</v>
      </c>
      <c r="AL1399" t="str">
        <f t="shared" si="493"/>
        <v>Medium Budget</v>
      </c>
      <c r="AM1399">
        <v>2009</v>
      </c>
      <c r="AN1399">
        <f t="shared" si="494"/>
        <v>16</v>
      </c>
      <c r="AO1399" t="str">
        <f t="shared" si="495"/>
        <v>Old Classic</v>
      </c>
      <c r="AP1399">
        <v>839</v>
      </c>
      <c r="AQ1399" t="str">
        <f t="shared" si="496"/>
        <v>Very Low</v>
      </c>
      <c r="AR1399">
        <v>7.8</v>
      </c>
      <c r="AS1399" t="str">
        <f t="shared" si="497"/>
        <v>Good</v>
      </c>
      <c r="AT1399">
        <v>2.35</v>
      </c>
      <c r="AU1399" t="str">
        <f t="shared" si="498"/>
        <v>Cinematic Widescreen</v>
      </c>
      <c r="AV1399">
        <v>24000</v>
      </c>
      <c r="AW1399" t="str">
        <f t="shared" si="499"/>
        <v>Medium</v>
      </c>
    </row>
    <row r="1400" spans="1:49" x14ac:dyDescent="0.3">
      <c r="A1400" t="s">
        <v>0</v>
      </c>
      <c r="B1400" t="s">
        <v>7205</v>
      </c>
      <c r="C1400">
        <v>78</v>
      </c>
      <c r="D1400" t="str">
        <f t="shared" si="479"/>
        <v>Low</v>
      </c>
      <c r="E1400">
        <v>105</v>
      </c>
      <c r="F1400" t="str">
        <f t="shared" si="480"/>
        <v>1h 45m</v>
      </c>
      <c r="G1400" t="str">
        <f t="shared" si="481"/>
        <v>Standard Movie</v>
      </c>
      <c r="H1400">
        <v>25</v>
      </c>
      <c r="I1400" t="str">
        <f t="shared" si="482"/>
        <v>Very Low</v>
      </c>
      <c r="J1400">
        <v>51</v>
      </c>
      <c r="K1400" t="str">
        <f t="shared" si="483"/>
        <v>Very Low</v>
      </c>
      <c r="L1400" t="s">
        <v>7206</v>
      </c>
      <c r="M1400">
        <v>461</v>
      </c>
      <c r="N1400" t="str">
        <f t="shared" si="484"/>
        <v>Low</v>
      </c>
      <c r="O1400">
        <v>2126511</v>
      </c>
      <c r="P1400" t="str">
        <f t="shared" si="485"/>
        <v>Flop</v>
      </c>
      <c r="Q1400" t="s">
        <v>7207</v>
      </c>
      <c r="R1400" t="str">
        <f t="shared" si="486"/>
        <v>Action</v>
      </c>
      <c r="S1400">
        <f t="shared" si="487"/>
        <v>4</v>
      </c>
      <c r="T1400" t="s">
        <v>2516</v>
      </c>
      <c r="U1400" t="s">
        <v>7208</v>
      </c>
      <c r="V1400">
        <v>21912</v>
      </c>
      <c r="W1400" t="str">
        <f t="shared" si="488"/>
        <v>Low</v>
      </c>
      <c r="X1400">
        <v>615</v>
      </c>
      <c r="Y1400" t="str">
        <f t="shared" si="489"/>
        <v>Very Low</v>
      </c>
      <c r="Z1400" t="s">
        <v>7209</v>
      </c>
      <c r="AA1400">
        <v>0</v>
      </c>
      <c r="AB1400" t="str">
        <f t="shared" si="490"/>
        <v>Symbolic Poster</v>
      </c>
      <c r="AC1400" t="s">
        <v>7210</v>
      </c>
      <c r="AD1400" t="s">
        <v>7211</v>
      </c>
      <c r="AE1400">
        <v>45</v>
      </c>
      <c r="AF1400" t="str">
        <f t="shared" si="491"/>
        <v>Very Low</v>
      </c>
      <c r="AG1400" t="s">
        <v>7212</v>
      </c>
      <c r="AH1400" t="s">
        <v>3830</v>
      </c>
      <c r="AI1400" t="s">
        <v>11</v>
      </c>
      <c r="AJ1400" t="str">
        <f t="shared" si="492"/>
        <v>Teen</v>
      </c>
      <c r="AK1400">
        <v>36000000</v>
      </c>
      <c r="AL1400" t="str">
        <f t="shared" si="493"/>
        <v>Medium Budget</v>
      </c>
      <c r="AM1400">
        <v>2015</v>
      </c>
      <c r="AN1400">
        <f t="shared" si="494"/>
        <v>10</v>
      </c>
      <c r="AO1400" t="str">
        <f t="shared" si="495"/>
        <v>Modern Classic</v>
      </c>
      <c r="AP1400">
        <v>79</v>
      </c>
      <c r="AQ1400" t="str">
        <f t="shared" si="496"/>
        <v>Very Low</v>
      </c>
      <c r="AR1400">
        <v>7.2</v>
      </c>
      <c r="AS1400" t="str">
        <f t="shared" si="497"/>
        <v>Good</v>
      </c>
      <c r="AT1400">
        <v>2.35</v>
      </c>
      <c r="AU1400" t="str">
        <f t="shared" si="498"/>
        <v>Cinematic Widescreen</v>
      </c>
      <c r="AV1400">
        <v>12000</v>
      </c>
      <c r="AW1400" t="str">
        <f t="shared" si="499"/>
        <v>Medium</v>
      </c>
    </row>
    <row r="1401" spans="1:49" x14ac:dyDescent="0.3">
      <c r="A1401" t="s">
        <v>0</v>
      </c>
      <c r="B1401" t="s">
        <v>1936</v>
      </c>
      <c r="C1401">
        <v>199</v>
      </c>
      <c r="D1401" t="str">
        <f t="shared" si="479"/>
        <v>Low</v>
      </c>
      <c r="E1401">
        <v>95</v>
      </c>
      <c r="F1401" t="str">
        <f t="shared" si="480"/>
        <v>1h 35m</v>
      </c>
      <c r="G1401" t="str">
        <f t="shared" si="481"/>
        <v>Standard Movie</v>
      </c>
      <c r="H1401">
        <v>116</v>
      </c>
      <c r="I1401" t="str">
        <f t="shared" si="482"/>
        <v>Very Low</v>
      </c>
      <c r="J1401">
        <v>481</v>
      </c>
      <c r="K1401" t="str">
        <f t="shared" si="483"/>
        <v>Very Low</v>
      </c>
      <c r="L1401" t="s">
        <v>1225</v>
      </c>
      <c r="M1401">
        <v>45000</v>
      </c>
      <c r="N1401" t="str">
        <f t="shared" si="484"/>
        <v>Medium</v>
      </c>
      <c r="O1401">
        <v>205399422</v>
      </c>
      <c r="P1401" t="str">
        <f t="shared" si="485"/>
        <v>Superhit</v>
      </c>
      <c r="Q1401" t="s">
        <v>1345</v>
      </c>
      <c r="R1401" t="str">
        <f t="shared" si="486"/>
        <v>Action</v>
      </c>
      <c r="S1401">
        <f t="shared" si="487"/>
        <v>4</v>
      </c>
      <c r="T1401" t="s">
        <v>5304</v>
      </c>
      <c r="U1401" t="s">
        <v>7213</v>
      </c>
      <c r="V1401">
        <v>181225</v>
      </c>
      <c r="W1401" t="str">
        <f t="shared" si="488"/>
        <v>Medium</v>
      </c>
      <c r="X1401">
        <v>47203</v>
      </c>
      <c r="Y1401" t="str">
        <f t="shared" si="489"/>
        <v>Medium</v>
      </c>
      <c r="Z1401" t="s">
        <v>3823</v>
      </c>
      <c r="AA1401">
        <v>1</v>
      </c>
      <c r="AB1401" t="str">
        <f t="shared" si="490"/>
        <v>Solo Star Poster</v>
      </c>
      <c r="AC1401" t="s">
        <v>7214</v>
      </c>
      <c r="AD1401" t="s">
        <v>7215</v>
      </c>
      <c r="AE1401">
        <v>784</v>
      </c>
      <c r="AF1401" t="str">
        <f t="shared" si="491"/>
        <v>Low</v>
      </c>
      <c r="AG1401" t="s">
        <v>9</v>
      </c>
      <c r="AH1401" t="s">
        <v>10</v>
      </c>
      <c r="AI1401" t="s">
        <v>11</v>
      </c>
      <c r="AJ1401" t="str">
        <f t="shared" si="492"/>
        <v>Teen</v>
      </c>
      <c r="AK1401">
        <v>33000000</v>
      </c>
      <c r="AL1401" t="str">
        <f t="shared" si="493"/>
        <v>Medium Budget</v>
      </c>
      <c r="AM1401">
        <v>1999</v>
      </c>
      <c r="AN1401">
        <f t="shared" si="494"/>
        <v>26</v>
      </c>
      <c r="AO1401" t="str">
        <f t="shared" si="495"/>
        <v>Old Classic</v>
      </c>
      <c r="AP1401">
        <v>645</v>
      </c>
      <c r="AQ1401" t="str">
        <f t="shared" si="496"/>
        <v>Very Low</v>
      </c>
      <c r="AR1401">
        <v>6.6</v>
      </c>
      <c r="AS1401" t="str">
        <f t="shared" si="497"/>
        <v>Average</v>
      </c>
      <c r="AT1401">
        <v>2.35</v>
      </c>
      <c r="AU1401" t="str">
        <f t="shared" si="498"/>
        <v>Cinematic Widescreen</v>
      </c>
      <c r="AV1401">
        <v>0</v>
      </c>
      <c r="AW1401" t="str">
        <f t="shared" si="499"/>
        <v>Very Low</v>
      </c>
    </row>
    <row r="1402" spans="1:49" x14ac:dyDescent="0.3">
      <c r="A1402" t="s">
        <v>0</v>
      </c>
      <c r="B1402" t="s">
        <v>226</v>
      </c>
      <c r="C1402">
        <v>186</v>
      </c>
      <c r="D1402" t="str">
        <f t="shared" si="479"/>
        <v>Low</v>
      </c>
      <c r="E1402">
        <v>126</v>
      </c>
      <c r="F1402" t="str">
        <f t="shared" si="480"/>
        <v>2h 6m</v>
      </c>
      <c r="G1402" t="str">
        <f t="shared" si="481"/>
        <v>Long Movie</v>
      </c>
      <c r="H1402">
        <v>13000</v>
      </c>
      <c r="I1402" t="str">
        <f t="shared" si="482"/>
        <v>Medium</v>
      </c>
      <c r="J1402">
        <v>488</v>
      </c>
      <c r="K1402" t="str">
        <f t="shared" si="483"/>
        <v>Very Low</v>
      </c>
      <c r="L1402" t="s">
        <v>4636</v>
      </c>
      <c r="M1402">
        <v>920</v>
      </c>
      <c r="N1402" t="str">
        <f t="shared" si="484"/>
        <v>Low</v>
      </c>
      <c r="O1402">
        <v>251188924</v>
      </c>
      <c r="P1402" t="str">
        <f t="shared" si="485"/>
        <v>Superhit</v>
      </c>
      <c r="Q1402" t="s">
        <v>98</v>
      </c>
      <c r="R1402" t="str">
        <f t="shared" si="486"/>
        <v>Action</v>
      </c>
      <c r="S1402">
        <f t="shared" si="487"/>
        <v>2</v>
      </c>
      <c r="T1402" t="s">
        <v>1297</v>
      </c>
      <c r="U1402" t="s">
        <v>7216</v>
      </c>
      <c r="V1402">
        <v>269033</v>
      </c>
      <c r="W1402" t="str">
        <f t="shared" si="488"/>
        <v>High</v>
      </c>
      <c r="X1402">
        <v>2725</v>
      </c>
      <c r="Y1402" t="str">
        <f t="shared" si="489"/>
        <v>Low</v>
      </c>
      <c r="Z1402" t="s">
        <v>7217</v>
      </c>
      <c r="AA1402">
        <v>0</v>
      </c>
      <c r="AB1402" t="str">
        <f t="shared" si="490"/>
        <v>Symbolic Poster</v>
      </c>
      <c r="AC1402" t="s">
        <v>7218</v>
      </c>
      <c r="AD1402" t="s">
        <v>7219</v>
      </c>
      <c r="AE1402">
        <v>817</v>
      </c>
      <c r="AF1402" t="str">
        <f t="shared" si="491"/>
        <v>Low</v>
      </c>
      <c r="AG1402" t="s">
        <v>9</v>
      </c>
      <c r="AH1402" t="s">
        <v>10</v>
      </c>
      <c r="AI1402" t="s">
        <v>11</v>
      </c>
      <c r="AJ1402" t="str">
        <f t="shared" si="492"/>
        <v>Teen</v>
      </c>
      <c r="AK1402">
        <v>35000000</v>
      </c>
      <c r="AL1402" t="str">
        <f t="shared" si="493"/>
        <v>Medium Budget</v>
      </c>
      <c r="AM1402">
        <v>1989</v>
      </c>
      <c r="AN1402">
        <f t="shared" si="494"/>
        <v>36</v>
      </c>
      <c r="AO1402" t="str">
        <f t="shared" si="495"/>
        <v>Old Classic</v>
      </c>
      <c r="AP1402">
        <v>549</v>
      </c>
      <c r="AQ1402" t="str">
        <f t="shared" si="496"/>
        <v>Very Low</v>
      </c>
      <c r="AR1402">
        <v>7.6</v>
      </c>
      <c r="AS1402" t="str">
        <f t="shared" si="497"/>
        <v>Good</v>
      </c>
      <c r="AT1402">
        <v>1.85</v>
      </c>
      <c r="AU1402" t="str">
        <f t="shared" si="498"/>
        <v>HDTV / Widescreen</v>
      </c>
      <c r="AV1402">
        <v>12000</v>
      </c>
      <c r="AW1402" t="str">
        <f t="shared" si="499"/>
        <v>Medium</v>
      </c>
    </row>
    <row r="1403" spans="1:49" x14ac:dyDescent="0.3">
      <c r="A1403" t="s">
        <v>0</v>
      </c>
      <c r="B1403" t="s">
        <v>547</v>
      </c>
      <c r="C1403">
        <v>77</v>
      </c>
      <c r="D1403" t="str">
        <f t="shared" si="479"/>
        <v>Low</v>
      </c>
      <c r="E1403">
        <v>102</v>
      </c>
      <c r="F1403" t="str">
        <f t="shared" si="480"/>
        <v>1h 42m</v>
      </c>
      <c r="G1403" t="str">
        <f t="shared" si="481"/>
        <v>Standard Movie</v>
      </c>
      <c r="H1403">
        <v>596</v>
      </c>
      <c r="I1403" t="str">
        <f t="shared" si="482"/>
        <v>Very Low</v>
      </c>
      <c r="J1403">
        <v>785</v>
      </c>
      <c r="K1403" t="str">
        <f t="shared" si="483"/>
        <v>Very Low</v>
      </c>
      <c r="L1403" t="s">
        <v>1312</v>
      </c>
      <c r="M1403">
        <v>877</v>
      </c>
      <c r="N1403" t="str">
        <f t="shared" si="484"/>
        <v>Low</v>
      </c>
      <c r="O1403">
        <v>1068392</v>
      </c>
      <c r="P1403" t="str">
        <f t="shared" si="485"/>
        <v>Flop</v>
      </c>
      <c r="Q1403" t="s">
        <v>7220</v>
      </c>
      <c r="R1403" t="str">
        <f t="shared" si="486"/>
        <v>Biography</v>
      </c>
      <c r="S1403">
        <f t="shared" si="487"/>
        <v>3</v>
      </c>
      <c r="T1403" t="s">
        <v>1161</v>
      </c>
      <c r="U1403" t="s">
        <v>7221</v>
      </c>
      <c r="V1403">
        <v>3865</v>
      </c>
      <c r="W1403" t="str">
        <f t="shared" si="488"/>
        <v>Very Low</v>
      </c>
      <c r="X1403">
        <v>3497</v>
      </c>
      <c r="Y1403" t="str">
        <f t="shared" si="489"/>
        <v>Low</v>
      </c>
      <c r="Z1403" t="s">
        <v>7222</v>
      </c>
      <c r="AA1403">
        <v>0</v>
      </c>
      <c r="AB1403" t="str">
        <f t="shared" si="490"/>
        <v>Symbolic Poster</v>
      </c>
      <c r="AC1403" t="s">
        <v>7223</v>
      </c>
      <c r="AD1403" t="s">
        <v>7224</v>
      </c>
      <c r="AE1403">
        <v>53</v>
      </c>
      <c r="AF1403" t="str">
        <f t="shared" si="491"/>
        <v>Very Low</v>
      </c>
      <c r="AG1403" t="s">
        <v>9</v>
      </c>
      <c r="AH1403" t="s">
        <v>3542</v>
      </c>
      <c r="AI1403" t="s">
        <v>11</v>
      </c>
      <c r="AJ1403" t="str">
        <f t="shared" si="492"/>
        <v>Teen</v>
      </c>
      <c r="AK1403">
        <v>36000000</v>
      </c>
      <c r="AL1403" t="str">
        <f t="shared" si="493"/>
        <v>Medium Budget</v>
      </c>
      <c r="AM1403">
        <v>2011</v>
      </c>
      <c r="AN1403">
        <f t="shared" si="494"/>
        <v>14</v>
      </c>
      <c r="AO1403" t="str">
        <f t="shared" si="495"/>
        <v>Modern Classic</v>
      </c>
      <c r="AP1403">
        <v>794</v>
      </c>
      <c r="AQ1403" t="str">
        <f t="shared" si="496"/>
        <v>Very Low</v>
      </c>
      <c r="AR1403">
        <v>5.9</v>
      </c>
      <c r="AS1403" t="str">
        <f t="shared" si="497"/>
        <v>Below Average</v>
      </c>
      <c r="AT1403">
        <v>2.35</v>
      </c>
      <c r="AU1403" t="str">
        <f t="shared" si="498"/>
        <v>Cinematic Widescreen</v>
      </c>
      <c r="AV1403">
        <v>2000</v>
      </c>
      <c r="AW1403" t="str">
        <f t="shared" si="499"/>
        <v>Low</v>
      </c>
    </row>
    <row r="1404" spans="1:49" x14ac:dyDescent="0.3">
      <c r="A1404" t="s">
        <v>0</v>
      </c>
      <c r="B1404" t="s">
        <v>1029</v>
      </c>
      <c r="C1404">
        <v>68</v>
      </c>
      <c r="D1404" t="str">
        <f t="shared" si="479"/>
        <v>Low</v>
      </c>
      <c r="E1404">
        <v>121</v>
      </c>
      <c r="F1404" t="str">
        <f t="shared" si="480"/>
        <v>2h 1m</v>
      </c>
      <c r="G1404" t="str">
        <f t="shared" si="481"/>
        <v>Long Movie</v>
      </c>
      <c r="H1404">
        <v>503</v>
      </c>
      <c r="I1404" t="str">
        <f t="shared" si="482"/>
        <v>Very Low</v>
      </c>
      <c r="J1404">
        <v>94</v>
      </c>
      <c r="K1404" t="str">
        <f t="shared" si="483"/>
        <v>Very Low</v>
      </c>
      <c r="L1404" t="s">
        <v>2743</v>
      </c>
      <c r="M1404">
        <v>808</v>
      </c>
      <c r="N1404" t="str">
        <f t="shared" si="484"/>
        <v>Low</v>
      </c>
      <c r="O1404">
        <v>144731527</v>
      </c>
      <c r="P1404" t="str">
        <f t="shared" si="485"/>
        <v>Hit</v>
      </c>
      <c r="Q1404" t="s">
        <v>305</v>
      </c>
      <c r="R1404" t="str">
        <f t="shared" si="486"/>
        <v>Action</v>
      </c>
      <c r="S1404">
        <f t="shared" si="487"/>
        <v>3</v>
      </c>
      <c r="T1404" t="s">
        <v>1030</v>
      </c>
      <c r="U1404" t="s">
        <v>7225</v>
      </c>
      <c r="V1404">
        <v>128010</v>
      </c>
      <c r="W1404" t="str">
        <f t="shared" si="488"/>
        <v>Medium</v>
      </c>
      <c r="X1404">
        <v>1446</v>
      </c>
      <c r="Y1404" t="str">
        <f t="shared" si="489"/>
        <v>Low</v>
      </c>
      <c r="Z1404" t="s">
        <v>3651</v>
      </c>
      <c r="AA1404">
        <v>2</v>
      </c>
      <c r="AB1404" t="str">
        <f t="shared" si="490"/>
        <v>Duo/Trio Poster</v>
      </c>
      <c r="AC1404" t="s">
        <v>7226</v>
      </c>
      <c r="AD1404" t="s">
        <v>7227</v>
      </c>
      <c r="AE1404">
        <v>136</v>
      </c>
      <c r="AF1404" t="str">
        <f t="shared" si="491"/>
        <v>Very Low</v>
      </c>
      <c r="AG1404" t="s">
        <v>9</v>
      </c>
      <c r="AH1404" t="s">
        <v>10</v>
      </c>
      <c r="AI1404" t="s">
        <v>556</v>
      </c>
      <c r="AJ1404" t="str">
        <f t="shared" si="492"/>
        <v>Adult</v>
      </c>
      <c r="AK1404">
        <v>35000000</v>
      </c>
      <c r="AL1404" t="str">
        <f t="shared" si="493"/>
        <v>Medium Budget</v>
      </c>
      <c r="AM1404">
        <v>1992</v>
      </c>
      <c r="AN1404">
        <f t="shared" si="494"/>
        <v>33</v>
      </c>
      <c r="AO1404" t="str">
        <f t="shared" si="495"/>
        <v>Old Classic</v>
      </c>
      <c r="AP1404">
        <v>277</v>
      </c>
      <c r="AQ1404" t="str">
        <f t="shared" si="496"/>
        <v>Very Low</v>
      </c>
      <c r="AR1404">
        <v>6.7</v>
      </c>
      <c r="AS1404" t="str">
        <f t="shared" si="497"/>
        <v>Average</v>
      </c>
      <c r="AT1404">
        <v>2.35</v>
      </c>
      <c r="AU1404" t="str">
        <f t="shared" si="498"/>
        <v>Cinematic Widescreen</v>
      </c>
      <c r="AV1404">
        <v>0</v>
      </c>
      <c r="AW1404" t="str">
        <f t="shared" si="499"/>
        <v>Very Low</v>
      </c>
    </row>
    <row r="1405" spans="1:49" x14ac:dyDescent="0.3">
      <c r="A1405" t="s">
        <v>0</v>
      </c>
      <c r="B1405" t="s">
        <v>2025</v>
      </c>
      <c r="C1405">
        <v>261</v>
      </c>
      <c r="D1405" t="str">
        <f t="shared" si="479"/>
        <v>Medium</v>
      </c>
      <c r="E1405">
        <v>129</v>
      </c>
      <c r="F1405" t="str">
        <f t="shared" si="480"/>
        <v>2h 9m</v>
      </c>
      <c r="G1405" t="str">
        <f t="shared" si="481"/>
        <v>Long Movie</v>
      </c>
      <c r="H1405">
        <v>102</v>
      </c>
      <c r="I1405" t="str">
        <f t="shared" si="482"/>
        <v>Very Low</v>
      </c>
      <c r="J1405">
        <v>624</v>
      </c>
      <c r="K1405" t="str">
        <f t="shared" si="483"/>
        <v>Very Low</v>
      </c>
      <c r="L1405" t="s">
        <v>7228</v>
      </c>
      <c r="M1405">
        <v>768</v>
      </c>
      <c r="N1405" t="str">
        <f t="shared" si="484"/>
        <v>Low</v>
      </c>
      <c r="O1405">
        <v>255950375</v>
      </c>
      <c r="P1405" t="str">
        <f t="shared" si="485"/>
        <v>Superhit</v>
      </c>
      <c r="Q1405" t="s">
        <v>1605</v>
      </c>
      <c r="R1405" t="str">
        <f t="shared" si="486"/>
        <v>Biography</v>
      </c>
      <c r="S1405">
        <f t="shared" si="487"/>
        <v>3</v>
      </c>
      <c r="T1405" t="s">
        <v>7229</v>
      </c>
      <c r="U1405" t="s">
        <v>7230</v>
      </c>
      <c r="V1405">
        <v>223127</v>
      </c>
      <c r="W1405" t="str">
        <f t="shared" si="488"/>
        <v>High</v>
      </c>
      <c r="X1405">
        <v>3389</v>
      </c>
      <c r="Y1405" t="str">
        <f t="shared" si="489"/>
        <v>Low</v>
      </c>
      <c r="Z1405" t="s">
        <v>2178</v>
      </c>
      <c r="AA1405">
        <v>0</v>
      </c>
      <c r="AB1405" t="str">
        <f t="shared" si="490"/>
        <v>Symbolic Poster</v>
      </c>
      <c r="AC1405" t="s">
        <v>7231</v>
      </c>
      <c r="AD1405" t="s">
        <v>7232</v>
      </c>
      <c r="AE1405">
        <v>420</v>
      </c>
      <c r="AF1405" t="str">
        <f t="shared" si="491"/>
        <v>Very Low</v>
      </c>
      <c r="AG1405" t="s">
        <v>9</v>
      </c>
      <c r="AH1405" t="s">
        <v>10</v>
      </c>
      <c r="AI1405" t="s">
        <v>11</v>
      </c>
      <c r="AJ1405" t="str">
        <f t="shared" si="492"/>
        <v>Teen</v>
      </c>
      <c r="AK1405">
        <v>29000000</v>
      </c>
      <c r="AL1405" t="str">
        <f t="shared" si="493"/>
        <v>Low Budget</v>
      </c>
      <c r="AM1405">
        <v>2009</v>
      </c>
      <c r="AN1405">
        <f t="shared" si="494"/>
        <v>16</v>
      </c>
      <c r="AO1405" t="str">
        <f t="shared" si="495"/>
        <v>Old Classic</v>
      </c>
      <c r="AP1405">
        <v>734</v>
      </c>
      <c r="AQ1405" t="str">
        <f t="shared" si="496"/>
        <v>Very Low</v>
      </c>
      <c r="AR1405">
        <v>7.7</v>
      </c>
      <c r="AS1405" t="str">
        <f t="shared" si="497"/>
        <v>Good</v>
      </c>
      <c r="AT1405">
        <v>1.85</v>
      </c>
      <c r="AU1405" t="str">
        <f t="shared" si="498"/>
        <v>HDTV / Widescreen</v>
      </c>
      <c r="AV1405">
        <v>38000</v>
      </c>
      <c r="AW1405" t="str">
        <f t="shared" si="499"/>
        <v>Medium</v>
      </c>
    </row>
    <row r="1406" spans="1:49" x14ac:dyDescent="0.3">
      <c r="A1406" t="s">
        <v>0</v>
      </c>
      <c r="B1406" t="str">
        <f>B1405</f>
        <v>John Lee Hancock</v>
      </c>
      <c r="C1406">
        <v>5</v>
      </c>
      <c r="D1406" t="str">
        <f t="shared" si="479"/>
        <v>Very Low</v>
      </c>
      <c r="E1406">
        <v>43</v>
      </c>
      <c r="F1406" t="str">
        <f t="shared" si="480"/>
        <v>0h 43m</v>
      </c>
      <c r="G1406" t="str">
        <f t="shared" si="481"/>
        <v>Short Film</v>
      </c>
      <c r="H1406">
        <f>H1405</f>
        <v>102</v>
      </c>
      <c r="I1406" t="str">
        <f t="shared" si="482"/>
        <v>Very Low</v>
      </c>
      <c r="J1406">
        <v>452</v>
      </c>
      <c r="K1406" t="str">
        <f t="shared" si="483"/>
        <v>Very Low</v>
      </c>
      <c r="L1406" t="s">
        <v>7233</v>
      </c>
      <c r="M1406">
        <v>778</v>
      </c>
      <c r="N1406" t="str">
        <f t="shared" si="484"/>
        <v>Low</v>
      </c>
      <c r="O1406">
        <f>O1405</f>
        <v>255950375</v>
      </c>
      <c r="P1406" t="str">
        <f t="shared" si="485"/>
        <v>Superhit</v>
      </c>
      <c r="Q1406" t="s">
        <v>1723</v>
      </c>
      <c r="R1406" t="str">
        <f t="shared" si="486"/>
        <v>Action</v>
      </c>
      <c r="S1406">
        <f t="shared" si="487"/>
        <v>3</v>
      </c>
      <c r="T1406" t="s">
        <v>7234</v>
      </c>
      <c r="U1406" t="s">
        <v>7235</v>
      </c>
      <c r="V1406">
        <v>2185</v>
      </c>
      <c r="W1406" t="str">
        <f t="shared" si="488"/>
        <v>Very Low</v>
      </c>
      <c r="X1406">
        <v>2255</v>
      </c>
      <c r="Y1406" t="str">
        <f t="shared" si="489"/>
        <v>Low</v>
      </c>
      <c r="Z1406" t="s">
        <v>1748</v>
      </c>
      <c r="AA1406">
        <v>2</v>
      </c>
      <c r="AB1406" t="str">
        <f t="shared" si="490"/>
        <v>Duo/Trio Poster</v>
      </c>
      <c r="AC1406" t="str">
        <f>AC1405</f>
        <v>american football|based on true story|football star|high school football|left tackle</v>
      </c>
      <c r="AD1406" t="s">
        <v>7236</v>
      </c>
      <c r="AE1406">
        <v>30</v>
      </c>
      <c r="AF1406" t="str">
        <f t="shared" si="491"/>
        <v>Very Low</v>
      </c>
      <c r="AG1406" t="s">
        <v>9</v>
      </c>
      <c r="AH1406" t="s">
        <v>10</v>
      </c>
      <c r="AI1406" t="s">
        <v>1097</v>
      </c>
      <c r="AJ1406" t="str">
        <f t="shared" si="492"/>
        <v>Teen</v>
      </c>
      <c r="AK1406">
        <f t="shared" ref="AK1406:AM1406" si="502">AK1405</f>
        <v>29000000</v>
      </c>
      <c r="AL1406" t="str">
        <f t="shared" si="493"/>
        <v>Low Budget</v>
      </c>
      <c r="AM1406">
        <f t="shared" si="502"/>
        <v>2009</v>
      </c>
      <c r="AN1406">
        <f t="shared" si="494"/>
        <v>16</v>
      </c>
      <c r="AO1406" t="str">
        <f t="shared" si="495"/>
        <v>Old Classic</v>
      </c>
      <c r="AP1406">
        <v>618</v>
      </c>
      <c r="AQ1406" t="str">
        <f t="shared" si="496"/>
        <v>Very Low</v>
      </c>
      <c r="AR1406">
        <v>5.8</v>
      </c>
      <c r="AS1406" t="str">
        <f t="shared" si="497"/>
        <v>Below Average</v>
      </c>
      <c r="AT1406">
        <v>16</v>
      </c>
      <c r="AU1406" t="str">
        <f t="shared" si="498"/>
        <v>Ultra Widescreen</v>
      </c>
      <c r="AV1406">
        <v>0</v>
      </c>
      <c r="AW1406" t="str">
        <f t="shared" si="499"/>
        <v>Very Low</v>
      </c>
    </row>
    <row r="1407" spans="1:49" x14ac:dyDescent="0.3">
      <c r="A1407" t="s">
        <v>0</v>
      </c>
      <c r="B1407" t="s">
        <v>4874</v>
      </c>
      <c r="C1407">
        <v>122</v>
      </c>
      <c r="D1407" t="str">
        <f t="shared" si="479"/>
        <v>Low</v>
      </c>
      <c r="E1407">
        <v>88</v>
      </c>
      <c r="F1407" t="str">
        <f t="shared" si="480"/>
        <v>1h 28m</v>
      </c>
      <c r="G1407" t="str">
        <f t="shared" si="481"/>
        <v>Featurette</v>
      </c>
      <c r="H1407">
        <v>0</v>
      </c>
      <c r="I1407" t="str">
        <f t="shared" si="482"/>
        <v>Very Low</v>
      </c>
      <c r="J1407">
        <v>640</v>
      </c>
      <c r="K1407" t="str">
        <f t="shared" si="483"/>
        <v>Very Low</v>
      </c>
      <c r="L1407" t="s">
        <v>3269</v>
      </c>
      <c r="M1407">
        <v>2000</v>
      </c>
      <c r="N1407" t="str">
        <f t="shared" si="484"/>
        <v>Low</v>
      </c>
      <c r="O1407">
        <v>112692062</v>
      </c>
      <c r="P1407" t="str">
        <f t="shared" si="485"/>
        <v>Hit</v>
      </c>
      <c r="Q1407" t="s">
        <v>3007</v>
      </c>
      <c r="R1407" t="str">
        <f t="shared" si="486"/>
        <v>Action</v>
      </c>
      <c r="S1407">
        <f t="shared" si="487"/>
        <v>5</v>
      </c>
      <c r="T1407" t="s">
        <v>5873</v>
      </c>
      <c r="U1407" t="s">
        <v>7237</v>
      </c>
      <c r="V1407">
        <v>84325</v>
      </c>
      <c r="W1407" t="str">
        <f t="shared" si="488"/>
        <v>Medium</v>
      </c>
      <c r="X1407">
        <v>4499</v>
      </c>
      <c r="Y1407" t="str">
        <f t="shared" si="489"/>
        <v>Low</v>
      </c>
      <c r="Z1407" t="s">
        <v>45</v>
      </c>
      <c r="AA1407">
        <v>0</v>
      </c>
      <c r="AB1407" t="str">
        <f t="shared" si="490"/>
        <v>Symbolic Poster</v>
      </c>
      <c r="AC1407" t="s">
        <v>7238</v>
      </c>
      <c r="AD1407" t="s">
        <v>7239</v>
      </c>
      <c r="AE1407">
        <v>205</v>
      </c>
      <c r="AF1407" t="str">
        <f t="shared" si="491"/>
        <v>Very Low</v>
      </c>
      <c r="AG1407" t="s">
        <v>9</v>
      </c>
      <c r="AH1407" t="s">
        <v>10</v>
      </c>
      <c r="AI1407" t="s">
        <v>66</v>
      </c>
      <c r="AJ1407" t="str">
        <f t="shared" si="492"/>
        <v>Family</v>
      </c>
      <c r="AK1407">
        <v>35000000</v>
      </c>
      <c r="AL1407" t="str">
        <f t="shared" si="493"/>
        <v>Medium Budget</v>
      </c>
      <c r="AM1407">
        <v>2001</v>
      </c>
      <c r="AN1407">
        <f t="shared" si="494"/>
        <v>24</v>
      </c>
      <c r="AO1407" t="str">
        <f t="shared" si="495"/>
        <v>Old Classic</v>
      </c>
      <c r="AP1407">
        <v>843</v>
      </c>
      <c r="AQ1407" t="str">
        <f t="shared" si="496"/>
        <v>Very Low</v>
      </c>
      <c r="AR1407">
        <v>5.4</v>
      </c>
      <c r="AS1407" t="str">
        <f t="shared" si="497"/>
        <v>Below Average</v>
      </c>
      <c r="AT1407">
        <v>1.85</v>
      </c>
      <c r="AU1407" t="str">
        <f t="shared" si="498"/>
        <v>HDTV / Widescreen</v>
      </c>
      <c r="AV1407">
        <v>0</v>
      </c>
      <c r="AW1407" t="str">
        <f t="shared" si="499"/>
        <v>Very Low</v>
      </c>
    </row>
    <row r="1408" spans="1:49" x14ac:dyDescent="0.3">
      <c r="A1408" t="s">
        <v>0</v>
      </c>
      <c r="B1408" t="s">
        <v>2570</v>
      </c>
      <c r="C1408">
        <v>340</v>
      </c>
      <c r="D1408" t="str">
        <f t="shared" si="479"/>
        <v>Medium</v>
      </c>
      <c r="E1408">
        <v>106</v>
      </c>
      <c r="F1408" t="str">
        <f t="shared" si="480"/>
        <v>1h 46m</v>
      </c>
      <c r="G1408" t="str">
        <f t="shared" si="481"/>
        <v>Standard Movie</v>
      </c>
      <c r="H1408">
        <v>91</v>
      </c>
      <c r="I1408" t="str">
        <f t="shared" si="482"/>
        <v>Very Low</v>
      </c>
      <c r="J1408">
        <v>64</v>
      </c>
      <c r="K1408" t="str">
        <f t="shared" si="483"/>
        <v>Very Low</v>
      </c>
      <c r="L1408" t="s">
        <v>6424</v>
      </c>
      <c r="M1408">
        <v>18000</v>
      </c>
      <c r="N1408" t="str">
        <f t="shared" si="484"/>
        <v>Medium</v>
      </c>
      <c r="O1408">
        <v>117528646</v>
      </c>
      <c r="P1408" t="str">
        <f t="shared" si="485"/>
        <v>Hit</v>
      </c>
      <c r="Q1408" t="s">
        <v>980</v>
      </c>
      <c r="R1408" t="str">
        <f t="shared" si="486"/>
        <v>Comedy</v>
      </c>
      <c r="S1408">
        <f t="shared" si="487"/>
        <v>2</v>
      </c>
      <c r="T1408" t="s">
        <v>91</v>
      </c>
      <c r="U1408" t="s">
        <v>7240</v>
      </c>
      <c r="V1408">
        <v>353442</v>
      </c>
      <c r="W1408" t="str">
        <f t="shared" si="488"/>
        <v>High</v>
      </c>
      <c r="X1408">
        <v>18669</v>
      </c>
      <c r="Y1408" t="str">
        <f t="shared" si="489"/>
        <v>Medium</v>
      </c>
      <c r="Z1408" t="s">
        <v>7241</v>
      </c>
      <c r="AA1408">
        <v>5</v>
      </c>
      <c r="AB1408" t="str">
        <f t="shared" si="490"/>
        <v>Ensemble Poster</v>
      </c>
      <c r="AC1408" t="s">
        <v>7242</v>
      </c>
      <c r="AD1408" t="s">
        <v>7243</v>
      </c>
      <c r="AE1408">
        <v>387</v>
      </c>
      <c r="AF1408" t="str">
        <f t="shared" si="491"/>
        <v>Very Low</v>
      </c>
      <c r="AG1408" t="s">
        <v>9</v>
      </c>
      <c r="AH1408" t="s">
        <v>10</v>
      </c>
      <c r="AI1408" t="s">
        <v>556</v>
      </c>
      <c r="AJ1408" t="str">
        <f t="shared" si="492"/>
        <v>Adult</v>
      </c>
      <c r="AK1408">
        <v>35000000</v>
      </c>
      <c r="AL1408" t="str">
        <f t="shared" si="493"/>
        <v>Medium Budget</v>
      </c>
      <c r="AM1408">
        <v>2011</v>
      </c>
      <c r="AN1408">
        <f t="shared" si="494"/>
        <v>14</v>
      </c>
      <c r="AO1408" t="str">
        <f t="shared" si="495"/>
        <v>Modern Classic</v>
      </c>
      <c r="AP1408">
        <v>464</v>
      </c>
      <c r="AQ1408" t="str">
        <f t="shared" si="496"/>
        <v>Very Low</v>
      </c>
      <c r="AR1408">
        <v>6.9</v>
      </c>
      <c r="AS1408" t="str">
        <f t="shared" si="497"/>
        <v>Average</v>
      </c>
      <c r="AT1408">
        <v>2.35</v>
      </c>
      <c r="AU1408" t="str">
        <f t="shared" si="498"/>
        <v>Cinematic Widescreen</v>
      </c>
      <c r="AV1408">
        <v>31000</v>
      </c>
      <c r="AW1408" t="str">
        <f t="shared" si="499"/>
        <v>Medium</v>
      </c>
    </row>
    <row r="1409" spans="1:49" x14ac:dyDescent="0.3">
      <c r="A1409" t="s">
        <v>0</v>
      </c>
      <c r="B1409" t="s">
        <v>7084</v>
      </c>
      <c r="C1409">
        <v>493</v>
      </c>
      <c r="D1409" t="str">
        <f t="shared" si="479"/>
        <v>Medium</v>
      </c>
      <c r="E1409">
        <v>110</v>
      </c>
      <c r="F1409" t="str">
        <f t="shared" si="480"/>
        <v>1h 50m</v>
      </c>
      <c r="G1409" t="str">
        <f t="shared" si="481"/>
        <v>Standard Movie</v>
      </c>
      <c r="H1409">
        <v>1000</v>
      </c>
      <c r="I1409" t="str">
        <f t="shared" si="482"/>
        <v>Very Low</v>
      </c>
      <c r="J1409">
        <v>538</v>
      </c>
      <c r="K1409" t="str">
        <f t="shared" si="483"/>
        <v>Very Low</v>
      </c>
      <c r="L1409" t="s">
        <v>272</v>
      </c>
      <c r="M1409">
        <v>13000</v>
      </c>
      <c r="N1409" t="str">
        <f t="shared" si="484"/>
        <v>Medium</v>
      </c>
      <c r="O1409">
        <v>171031347</v>
      </c>
      <c r="P1409" t="str">
        <f t="shared" si="485"/>
        <v>Hit</v>
      </c>
      <c r="Q1409" t="s">
        <v>6009</v>
      </c>
      <c r="R1409" t="str">
        <f t="shared" si="486"/>
        <v>Adventure</v>
      </c>
      <c r="S1409">
        <f t="shared" si="487"/>
        <v>3</v>
      </c>
      <c r="T1409" t="s">
        <v>1128</v>
      </c>
      <c r="U1409" t="s">
        <v>7244</v>
      </c>
      <c r="V1409">
        <v>240962</v>
      </c>
      <c r="W1409" t="str">
        <f t="shared" si="488"/>
        <v>High</v>
      </c>
      <c r="X1409">
        <v>25964</v>
      </c>
      <c r="Y1409" t="str">
        <f t="shared" si="489"/>
        <v>Medium</v>
      </c>
      <c r="Z1409" t="s">
        <v>7245</v>
      </c>
      <c r="AA1409">
        <v>0</v>
      </c>
      <c r="AB1409" t="str">
        <f t="shared" si="490"/>
        <v>Symbolic Poster</v>
      </c>
      <c r="AC1409" t="s">
        <v>7246</v>
      </c>
      <c r="AD1409" t="s">
        <v>7247</v>
      </c>
      <c r="AE1409">
        <v>724</v>
      </c>
      <c r="AF1409" t="str">
        <f t="shared" si="491"/>
        <v>Low</v>
      </c>
      <c r="AG1409" t="s">
        <v>9</v>
      </c>
      <c r="AH1409" t="s">
        <v>10</v>
      </c>
      <c r="AI1409" t="s">
        <v>11</v>
      </c>
      <c r="AJ1409" t="str">
        <f t="shared" si="492"/>
        <v>Teen</v>
      </c>
      <c r="AK1409">
        <v>38000000</v>
      </c>
      <c r="AL1409" t="str">
        <f t="shared" si="493"/>
        <v>Medium Budget</v>
      </c>
      <c r="AM1409">
        <v>2010</v>
      </c>
      <c r="AN1409">
        <f t="shared" si="494"/>
        <v>15</v>
      </c>
      <c r="AO1409" t="str">
        <f t="shared" si="495"/>
        <v>Modern Classic</v>
      </c>
      <c r="AP1409">
        <v>12000</v>
      </c>
      <c r="AQ1409" t="str">
        <f t="shared" si="496"/>
        <v>Medium</v>
      </c>
      <c r="AR1409">
        <v>7.7</v>
      </c>
      <c r="AS1409" t="str">
        <f t="shared" si="497"/>
        <v>Good</v>
      </c>
      <c r="AT1409">
        <v>2.35</v>
      </c>
      <c r="AU1409" t="str">
        <f t="shared" si="498"/>
        <v>Cinematic Widescreen</v>
      </c>
      <c r="AV1409">
        <v>36000</v>
      </c>
      <c r="AW1409" t="str">
        <f t="shared" si="499"/>
        <v>Medium</v>
      </c>
    </row>
    <row r="1410" spans="1:49" x14ac:dyDescent="0.3">
      <c r="A1410" t="s">
        <v>0</v>
      </c>
      <c r="B1410" t="s">
        <v>3901</v>
      </c>
      <c r="C1410">
        <v>208</v>
      </c>
      <c r="D1410" t="str">
        <f t="shared" si="479"/>
        <v>Medium</v>
      </c>
      <c r="E1410">
        <v>109</v>
      </c>
      <c r="F1410" t="str">
        <f t="shared" si="480"/>
        <v>1h 49m</v>
      </c>
      <c r="G1410" t="str">
        <f t="shared" si="481"/>
        <v>Standard Movie</v>
      </c>
      <c r="H1410">
        <v>64</v>
      </c>
      <c r="I1410" t="str">
        <f t="shared" si="482"/>
        <v>Very Low</v>
      </c>
      <c r="J1410">
        <v>505</v>
      </c>
      <c r="K1410" t="str">
        <f t="shared" si="483"/>
        <v>Very Low</v>
      </c>
      <c r="L1410" t="s">
        <v>228</v>
      </c>
      <c r="M1410">
        <v>11000</v>
      </c>
      <c r="N1410" t="str">
        <f t="shared" si="484"/>
        <v>Medium</v>
      </c>
      <c r="O1410">
        <v>124732962</v>
      </c>
      <c r="P1410" t="str">
        <f t="shared" si="485"/>
        <v>Hit</v>
      </c>
      <c r="Q1410" t="s">
        <v>1386</v>
      </c>
      <c r="R1410" t="str">
        <f t="shared" si="486"/>
        <v>Comedy</v>
      </c>
      <c r="S1410">
        <f t="shared" si="487"/>
        <v>3</v>
      </c>
      <c r="T1410" t="s">
        <v>2348</v>
      </c>
      <c r="U1410" t="s">
        <v>7248</v>
      </c>
      <c r="V1410">
        <v>286178</v>
      </c>
      <c r="W1410" t="str">
        <f t="shared" si="488"/>
        <v>High</v>
      </c>
      <c r="X1410">
        <v>23923</v>
      </c>
      <c r="Y1410" t="str">
        <f t="shared" si="489"/>
        <v>Medium</v>
      </c>
      <c r="Z1410" t="s">
        <v>7249</v>
      </c>
      <c r="AA1410">
        <v>0</v>
      </c>
      <c r="AB1410" t="str">
        <f t="shared" si="490"/>
        <v>Symbolic Poster</v>
      </c>
      <c r="AC1410" t="s">
        <v>7250</v>
      </c>
      <c r="AD1410" t="s">
        <v>7251</v>
      </c>
      <c r="AE1410">
        <v>631</v>
      </c>
      <c r="AF1410" t="str">
        <f t="shared" si="491"/>
        <v>Low</v>
      </c>
      <c r="AG1410" t="s">
        <v>9</v>
      </c>
      <c r="AH1410" t="s">
        <v>10</v>
      </c>
      <c r="AI1410" t="s">
        <v>11</v>
      </c>
      <c r="AJ1410" t="str">
        <f t="shared" si="492"/>
        <v>Teen</v>
      </c>
      <c r="AK1410">
        <v>35000000</v>
      </c>
      <c r="AL1410" t="str">
        <f t="shared" si="493"/>
        <v>Medium Budget</v>
      </c>
      <c r="AM1410">
        <v>2006</v>
      </c>
      <c r="AN1410">
        <f t="shared" si="494"/>
        <v>19</v>
      </c>
      <c r="AO1410" t="str">
        <f t="shared" si="495"/>
        <v>Old Classic</v>
      </c>
      <c r="AP1410">
        <v>11000</v>
      </c>
      <c r="AQ1410" t="str">
        <f t="shared" si="496"/>
        <v>Medium</v>
      </c>
      <c r="AR1410">
        <v>6.8</v>
      </c>
      <c r="AS1410" t="str">
        <f t="shared" si="497"/>
        <v>Average</v>
      </c>
      <c r="AT1410">
        <v>2.35</v>
      </c>
      <c r="AU1410" t="str">
        <f t="shared" si="498"/>
        <v>Cinematic Widescreen</v>
      </c>
      <c r="AV1410">
        <v>0</v>
      </c>
      <c r="AW1410" t="str">
        <f t="shared" si="499"/>
        <v>Very Low</v>
      </c>
    </row>
    <row r="1411" spans="1:49" x14ac:dyDescent="0.3">
      <c r="A1411" t="s">
        <v>0</v>
      </c>
      <c r="B1411" t="s">
        <v>7252</v>
      </c>
      <c r="C1411">
        <v>134</v>
      </c>
      <c r="D1411" t="str">
        <f t="shared" ref="D1411:D1474" si="503">IF(C1411&lt;=50,"Very Low",
IF(C1411&lt;=200,"Low",
IF(C1411&lt;=500,"Medium",
IF(C1411&lt;=1000,"High","Very High"))))</f>
        <v>Low</v>
      </c>
      <c r="E1411">
        <v>143</v>
      </c>
      <c r="F1411" t="str">
        <f t="shared" ref="F1411:F1474" si="504">INT(E1411/60) &amp; "h " &amp; MOD(E1411,60) &amp; "m"</f>
        <v>2h 23m</v>
      </c>
      <c r="G1411" t="str">
        <f t="shared" ref="G1411:G1474" si="505">IF(E1411&lt;60,"Short Film",IF(E1411&lt;90,"Featurette",IF(E1411&lt;=120,"Standard Movie",IF(E1411&lt;=180,"Long Movie","Epic"))))</f>
        <v>Long Movie</v>
      </c>
      <c r="H1411">
        <v>338</v>
      </c>
      <c r="I1411" t="str">
        <f t="shared" ref="I1411:I1474" si="506">IF(H1411&lt;=1000,"Very Low",IF(H1411&lt;=10000,"Low",IF(H1411&lt;=50000,"Medium",IF(H1411&lt;=200000,"High","Very High"))))</f>
        <v>Very Low</v>
      </c>
      <c r="J1411">
        <v>643</v>
      </c>
      <c r="K1411" t="str">
        <f t="shared" ref="K1411:K1474" si="507">IF(J1411&lt;=1000,"Very Low",IF(J1411&lt;=10000,"Low",IF(J1411&lt;=50000,"Medium",IF(J1411&lt;=200000,"High","Very High"))))</f>
        <v>Very Low</v>
      </c>
      <c r="L1411" t="s">
        <v>7253</v>
      </c>
      <c r="M1411">
        <v>12000</v>
      </c>
      <c r="N1411" t="str">
        <f t="shared" ref="N1411:N1474" si="508">IF(A1411&lt;=1000,"Very Low",
IF(M1411&lt;=10000,"Low",IF(M1411&lt;=50000,"Medium",IF(M1411&lt;=200000,"High","Very High"))))</f>
        <v>Medium</v>
      </c>
      <c r="O1411">
        <v>82300000</v>
      </c>
      <c r="P1411" t="str">
        <f t="shared" ref="P1411:P1474" si="509">IF(AND(O1411&gt;=500000000),"Blockbuster",
IF(AND(O1411&gt;=200000000,O1411&lt;=499999999),"Superhit",
IF(AND(O1411&gt;=50000000,O1411&lt;=199999999),"Hit",
IF(AND(O1411&gt;=10000000,O1411&lt;=49999999),"Average",
IF(AND(O1411&lt;=10000000),"Flop","")))))</f>
        <v>Hit</v>
      </c>
      <c r="Q1411" t="s">
        <v>1351</v>
      </c>
      <c r="R1411" t="str">
        <f t="shared" ref="R1411:R1474" si="510">LEFT(Q1411, FIND("|",Q1411&amp;"|")-1)</f>
        <v>Adventure</v>
      </c>
      <c r="S1411">
        <f t="shared" ref="S1411:S1474" si="511">LEN(Q1411)-LEN(SUBSTITUTE(Q1411,"|",""))+1</f>
        <v>3</v>
      </c>
      <c r="T1411" t="s">
        <v>999</v>
      </c>
      <c r="U1411" t="s">
        <v>7254</v>
      </c>
      <c r="V1411">
        <v>63330</v>
      </c>
      <c r="W1411" t="str">
        <f t="shared" ref="W1411:W1474" si="512">IF(V1411&lt;=10000,"Very Low",IF(V1411&lt;=50000,"Low",IF(V1411&lt;=200000,"Medium",IF(V1411&lt;=500000,"High","Very High"))))</f>
        <v>Medium</v>
      </c>
      <c r="X1411">
        <v>16007</v>
      </c>
      <c r="Y1411" t="str">
        <f t="shared" ref="Y1411:Y1474" si="513">IF(X1411&lt;=1000,"Very Low",IF(X1411&lt;=10000,"Low",IF(X1411&lt;=50000,"Medium",IF(X1411&lt;=200000,"High","Very High"))))</f>
        <v>Medium</v>
      </c>
      <c r="Z1411" t="s">
        <v>7255</v>
      </c>
      <c r="AA1411">
        <v>2</v>
      </c>
      <c r="AB1411" t="str">
        <f t="shared" ref="AB1411:AB1474" si="514">IF(AA1411=0,"Symbolic Poster",IF(AA1411=1,"Solo Star Poster",IF(AA1411&lt;=3,"Duo/Trio Poster","Ensemble Poster")))</f>
        <v>Duo/Trio Poster</v>
      </c>
      <c r="AC1411" t="s">
        <v>7256</v>
      </c>
      <c r="AD1411" t="s">
        <v>7257</v>
      </c>
      <c r="AE1411">
        <v>405</v>
      </c>
      <c r="AF1411" t="str">
        <f t="shared" ref="AF1411:AF1474" si="515">IF(AE1411&lt;=500,"Very Low",IF(AE1411&lt;=2000,"Low",IF(AE1411&lt;=5000,"Medium",IF(AE1411&lt;=15000,"High","Very High"))))</f>
        <v>Very Low</v>
      </c>
      <c r="AG1411" t="s">
        <v>9</v>
      </c>
      <c r="AH1411" t="s">
        <v>10</v>
      </c>
      <c r="AI1411" t="s">
        <v>66</v>
      </c>
      <c r="AJ1411" t="str">
        <f t="shared" ref="AJ1411:AJ1474" si="516">IF(OR(AI1411="G",AI1411="PG",AI1411="U",AI1411="TV-Y",AI1411="TV-G"),"Family",IF(OR(AI1411="PG-13",AI1411="UA",AI1411="TV-14"),"Teen",IF(OR(AI1411="R",AI1411="NC-17",AI1411="A",AI1411="TV-MA"),"Adult",IF(AI1411="Not Rated","No Rating","Other/Unknown"))))</f>
        <v>Family</v>
      </c>
      <c r="AK1411">
        <v>35000000</v>
      </c>
      <c r="AL1411" t="str">
        <f t="shared" ref="AL1411:AL1474" si="517">IF(AK1411&gt;=200000000,"Very High Budget",
IF(AND(AK1411&gt;=100000000,AK1411&lt;=199999999),"High Budget",
IF(AND(AK1411&gt;=30000000,AK1411&lt;=99999999),"Medium Budget",
IF(AK1411&lt;30000000,"Low Budget",""))))</f>
        <v>Medium Budget</v>
      </c>
      <c r="AM1411">
        <v>1979</v>
      </c>
      <c r="AN1411">
        <f t="shared" ref="AN1411:AN1474" si="518">$AY$20-AM1411</f>
        <v>46</v>
      </c>
      <c r="AO1411" t="str">
        <f t="shared" ref="AO1411:AO1474" si="519">IF(AN1411&lt;=5,"Recent",IF(AND(AN1411&gt;=6,AN1411&lt;=15),"Modern Classic",IF(AN1411&gt;15,"Old Classic","")))</f>
        <v>Old Classic</v>
      </c>
      <c r="AP1411">
        <v>664</v>
      </c>
      <c r="AQ1411" t="str">
        <f t="shared" ref="AQ1411:AQ1474" si="520">IF(AP1411&lt;=1000,"Very Low",IF(AP1411&lt;=10000,"Low",IF(AP1411&lt;=50000,"Medium",IF(AP1411&lt;=200000,"High","Very High"))))</f>
        <v>Very Low</v>
      </c>
      <c r="AR1411">
        <v>6.4</v>
      </c>
      <c r="AS1411" t="str">
        <f t="shared" ref="AS1411:AS1474" si="521">IF(AND(AR1411&gt;=9,AR1411&lt;=10),"Master Piece",
IF(AND(AR1411&gt;=8,AR1411&lt;9),"Excellent",
IF(AND(AR1411&gt;=7,AR1411&lt;8),"Good",
IF(AND(AR1411&gt;=6,AR1411&lt;7),"Average",
IF(AND(AR1411&gt;=5,AR1411&lt;6),"Below Average",
IF(AND(AR1411&gt;=4,AR1411&lt;5),"Poor",
IF(AND(AR1411&gt;=3,AR1411&lt;4),"Very Poor",
IF(AND(AR1411&gt;=0,AR1411&lt;3),"Terrible",""))))))))</f>
        <v>Average</v>
      </c>
      <c r="AT1411">
        <v>2.35</v>
      </c>
      <c r="AU1411" t="str">
        <f t="shared" ref="AU1411:AU1474" si="522">IF(AND(AT1411&gt;=1.3,AT1411&lt;=1.4),"Classic",IF(AND(AT1411&gt;=1.7,AT1411&lt;=1.9),"HDTV / Widescreen",IF(AND(AT1411&gt;=2.2,AT1411&lt;=2.4),"Cinematic Widescreen",IF(AND(AT1411&gt;=1.4,AT1411&lt;=1.6),"Standard Academy",IF(AT1411&gt;=2.4,"Ultra Widescreen","")))))</f>
        <v>Cinematic Widescreen</v>
      </c>
      <c r="AV1411">
        <v>0</v>
      </c>
      <c r="AW1411" t="str">
        <f t="shared" ref="AW1411:AW1474" si="523">IF(AV1411&lt;=1000,"Very Low",IF(AV1411&lt;=10000,"Low",IF(AV1411&lt;=50000,"Medium",IF(AV1411&lt;=200000,"High","Very High"))))</f>
        <v>Very Low</v>
      </c>
    </row>
    <row r="1412" spans="1:49" x14ac:dyDescent="0.3">
      <c r="A1412" t="s">
        <v>0</v>
      </c>
      <c r="B1412" t="s">
        <v>2570</v>
      </c>
      <c r="C1412">
        <v>275</v>
      </c>
      <c r="D1412" t="str">
        <f t="shared" si="503"/>
        <v>Medium</v>
      </c>
      <c r="E1412">
        <v>120</v>
      </c>
      <c r="F1412" t="str">
        <f t="shared" si="504"/>
        <v>2h 0m</v>
      </c>
      <c r="G1412" t="str">
        <f t="shared" si="505"/>
        <v>Standard Movie</v>
      </c>
      <c r="H1412">
        <v>91</v>
      </c>
      <c r="I1412" t="str">
        <f t="shared" si="506"/>
        <v>Very Low</v>
      </c>
      <c r="J1412">
        <v>680</v>
      </c>
      <c r="K1412" t="str">
        <f t="shared" si="507"/>
        <v>Very Low</v>
      </c>
      <c r="L1412" t="s">
        <v>2936</v>
      </c>
      <c r="M1412">
        <v>4000</v>
      </c>
      <c r="N1412" t="str">
        <f t="shared" si="508"/>
        <v>Low</v>
      </c>
      <c r="O1412">
        <v>134455175</v>
      </c>
      <c r="P1412" t="str">
        <f t="shared" si="509"/>
        <v>Hit</v>
      </c>
      <c r="Q1412" t="s">
        <v>980</v>
      </c>
      <c r="R1412" t="str">
        <f t="shared" si="510"/>
        <v>Comedy</v>
      </c>
      <c r="S1412">
        <f t="shared" si="511"/>
        <v>2</v>
      </c>
      <c r="T1412" t="s">
        <v>221</v>
      </c>
      <c r="U1412" t="s">
        <v>7258</v>
      </c>
      <c r="V1412">
        <v>97664</v>
      </c>
      <c r="W1412" t="str">
        <f t="shared" si="512"/>
        <v>Medium</v>
      </c>
      <c r="X1412">
        <v>5826</v>
      </c>
      <c r="Y1412" t="str">
        <f t="shared" si="513"/>
        <v>Low</v>
      </c>
      <c r="Z1412" t="s">
        <v>1138</v>
      </c>
      <c r="AA1412">
        <v>2</v>
      </c>
      <c r="AB1412" t="str">
        <f t="shared" si="514"/>
        <v>Duo/Trio Poster</v>
      </c>
      <c r="AC1412" t="s">
        <v>7259</v>
      </c>
      <c r="AD1412" t="s">
        <v>7260</v>
      </c>
      <c r="AE1412">
        <v>232</v>
      </c>
      <c r="AF1412" t="str">
        <f t="shared" si="515"/>
        <v>Very Low</v>
      </c>
      <c r="AG1412" t="s">
        <v>9</v>
      </c>
      <c r="AH1412" t="s">
        <v>10</v>
      </c>
      <c r="AI1412" t="s">
        <v>556</v>
      </c>
      <c r="AJ1412" t="str">
        <f t="shared" si="516"/>
        <v>Adult</v>
      </c>
      <c r="AK1412">
        <v>35000000</v>
      </c>
      <c r="AL1412" t="str">
        <f t="shared" si="517"/>
        <v>Medium Budget</v>
      </c>
      <c r="AM1412">
        <v>2013</v>
      </c>
      <c r="AN1412">
        <f t="shared" si="518"/>
        <v>12</v>
      </c>
      <c r="AO1412" t="str">
        <f t="shared" si="519"/>
        <v>Modern Classic</v>
      </c>
      <c r="AP1412">
        <v>904</v>
      </c>
      <c r="AQ1412" t="str">
        <f t="shared" si="520"/>
        <v>Very Low</v>
      </c>
      <c r="AR1412">
        <v>5.7</v>
      </c>
      <c r="AS1412" t="str">
        <f t="shared" si="521"/>
        <v>Below Average</v>
      </c>
      <c r="AT1412">
        <v>2.35</v>
      </c>
      <c r="AU1412" t="str">
        <f t="shared" si="522"/>
        <v>Cinematic Widescreen</v>
      </c>
      <c r="AV1412">
        <v>17000</v>
      </c>
      <c r="AW1412" t="str">
        <f t="shared" si="523"/>
        <v>Medium</v>
      </c>
    </row>
    <row r="1413" spans="1:49" x14ac:dyDescent="0.3">
      <c r="A1413" t="s">
        <v>0</v>
      </c>
      <c r="B1413" t="s">
        <v>458</v>
      </c>
      <c r="C1413">
        <v>120</v>
      </c>
      <c r="D1413" t="str">
        <f t="shared" si="503"/>
        <v>Low</v>
      </c>
      <c r="E1413">
        <v>128</v>
      </c>
      <c r="F1413" t="str">
        <f t="shared" si="504"/>
        <v>2h 8m</v>
      </c>
      <c r="G1413" t="str">
        <f t="shared" si="505"/>
        <v>Long Movie</v>
      </c>
      <c r="H1413">
        <v>17000</v>
      </c>
      <c r="I1413" t="str">
        <f t="shared" si="506"/>
        <v>Medium</v>
      </c>
      <c r="J1413">
        <v>387</v>
      </c>
      <c r="K1413" t="str">
        <f t="shared" si="507"/>
        <v>Very Low</v>
      </c>
      <c r="L1413" t="s">
        <v>7261</v>
      </c>
      <c r="M1413">
        <v>22000</v>
      </c>
      <c r="N1413" t="str">
        <f t="shared" si="508"/>
        <v>Medium</v>
      </c>
      <c r="O1413">
        <v>79100000</v>
      </c>
      <c r="P1413" t="str">
        <f t="shared" si="509"/>
        <v>Hit</v>
      </c>
      <c r="Q1413" t="s">
        <v>1499</v>
      </c>
      <c r="R1413" t="str">
        <f t="shared" si="510"/>
        <v>Crime</v>
      </c>
      <c r="S1413">
        <f t="shared" si="511"/>
        <v>2</v>
      </c>
      <c r="T1413" t="s">
        <v>1717</v>
      </c>
      <c r="U1413" t="s">
        <v>7262</v>
      </c>
      <c r="V1413">
        <v>127503</v>
      </c>
      <c r="W1413" t="str">
        <f t="shared" si="512"/>
        <v>Medium</v>
      </c>
      <c r="X1413">
        <v>24006</v>
      </c>
      <c r="Y1413" t="str">
        <f t="shared" si="513"/>
        <v>Medium</v>
      </c>
      <c r="Z1413" t="s">
        <v>1490</v>
      </c>
      <c r="AA1413">
        <v>0</v>
      </c>
      <c r="AB1413" t="str">
        <f t="shared" si="514"/>
        <v>Symbolic Poster</v>
      </c>
      <c r="AC1413" t="s">
        <v>7263</v>
      </c>
      <c r="AD1413" t="s">
        <v>7264</v>
      </c>
      <c r="AE1413">
        <v>261</v>
      </c>
      <c r="AF1413" t="str">
        <f t="shared" si="515"/>
        <v>Very Low</v>
      </c>
      <c r="AG1413" t="s">
        <v>9</v>
      </c>
      <c r="AH1413" t="s">
        <v>10</v>
      </c>
      <c r="AI1413" t="s">
        <v>556</v>
      </c>
      <c r="AJ1413" t="str">
        <f t="shared" si="516"/>
        <v>Adult</v>
      </c>
      <c r="AK1413">
        <v>35000000</v>
      </c>
      <c r="AL1413" t="str">
        <f t="shared" si="517"/>
        <v>Medium Budget</v>
      </c>
      <c r="AM1413">
        <v>1991</v>
      </c>
      <c r="AN1413">
        <f t="shared" si="518"/>
        <v>34</v>
      </c>
      <c r="AO1413" t="str">
        <f t="shared" si="519"/>
        <v>Old Classic</v>
      </c>
      <c r="AP1413">
        <v>1000</v>
      </c>
      <c r="AQ1413" t="str">
        <f t="shared" si="520"/>
        <v>Very Low</v>
      </c>
      <c r="AR1413">
        <v>7.3</v>
      </c>
      <c r="AS1413" t="str">
        <f t="shared" si="521"/>
        <v>Good</v>
      </c>
      <c r="AT1413">
        <v>2.35</v>
      </c>
      <c r="AU1413" t="str">
        <f t="shared" si="522"/>
        <v>Cinematic Widescreen</v>
      </c>
      <c r="AV1413">
        <v>0</v>
      </c>
      <c r="AW1413" t="str">
        <f t="shared" si="523"/>
        <v>Very Low</v>
      </c>
    </row>
    <row r="1414" spans="1:49" x14ac:dyDescent="0.3">
      <c r="A1414" t="s">
        <v>0</v>
      </c>
      <c r="B1414" t="s">
        <v>3073</v>
      </c>
      <c r="C1414">
        <v>144</v>
      </c>
      <c r="D1414" t="str">
        <f t="shared" si="503"/>
        <v>Low</v>
      </c>
      <c r="E1414">
        <v>123</v>
      </c>
      <c r="F1414" t="str">
        <f t="shared" si="504"/>
        <v>2h 3m</v>
      </c>
      <c r="G1414" t="str">
        <f t="shared" si="505"/>
        <v>Long Movie</v>
      </c>
      <c r="H1414">
        <v>126</v>
      </c>
      <c r="I1414" t="str">
        <f t="shared" si="506"/>
        <v>Very Low</v>
      </c>
      <c r="J1414">
        <v>1000</v>
      </c>
      <c r="K1414" t="str">
        <f t="shared" si="507"/>
        <v>Very Low</v>
      </c>
      <c r="L1414" t="s">
        <v>1819</v>
      </c>
      <c r="M1414">
        <v>18000</v>
      </c>
      <c r="N1414" t="str">
        <f t="shared" si="508"/>
        <v>Medium</v>
      </c>
      <c r="O1414">
        <v>81159365</v>
      </c>
      <c r="P1414" t="str">
        <f t="shared" si="509"/>
        <v>Hit</v>
      </c>
      <c r="Q1414" t="s">
        <v>2096</v>
      </c>
      <c r="R1414" t="str">
        <f t="shared" si="510"/>
        <v>Crime</v>
      </c>
      <c r="S1414">
        <f t="shared" si="511"/>
        <v>3</v>
      </c>
      <c r="T1414" t="s">
        <v>91</v>
      </c>
      <c r="U1414" t="s">
        <v>7265</v>
      </c>
      <c r="V1414">
        <v>191470</v>
      </c>
      <c r="W1414" t="str">
        <f t="shared" si="512"/>
        <v>Medium</v>
      </c>
      <c r="X1414">
        <v>25661</v>
      </c>
      <c r="Y1414" t="str">
        <f t="shared" si="513"/>
        <v>Medium</v>
      </c>
      <c r="Z1414" t="s">
        <v>801</v>
      </c>
      <c r="AA1414">
        <v>2</v>
      </c>
      <c r="AB1414" t="str">
        <f t="shared" si="514"/>
        <v>Duo/Trio Poster</v>
      </c>
      <c r="AC1414" t="s">
        <v>7266</v>
      </c>
      <c r="AD1414" t="s">
        <v>7267</v>
      </c>
      <c r="AE1414">
        <v>278</v>
      </c>
      <c r="AF1414" t="str">
        <f t="shared" si="515"/>
        <v>Very Low</v>
      </c>
      <c r="AG1414" t="s">
        <v>9</v>
      </c>
      <c r="AH1414" t="s">
        <v>10</v>
      </c>
      <c r="AI1414" t="s">
        <v>11</v>
      </c>
      <c r="AJ1414" t="str">
        <f t="shared" si="516"/>
        <v>Teen</v>
      </c>
      <c r="AK1414">
        <v>35000000</v>
      </c>
      <c r="AL1414" t="str">
        <f t="shared" si="517"/>
        <v>Medium Budget</v>
      </c>
      <c r="AM1414">
        <v>2008</v>
      </c>
      <c r="AN1414">
        <f t="shared" si="518"/>
        <v>17</v>
      </c>
      <c r="AO1414" t="str">
        <f t="shared" si="519"/>
        <v>Old Classic</v>
      </c>
      <c r="AP1414">
        <v>5000</v>
      </c>
      <c r="AQ1414" t="str">
        <f t="shared" si="520"/>
        <v>Low</v>
      </c>
      <c r="AR1414">
        <v>6.8</v>
      </c>
      <c r="AS1414" t="str">
        <f t="shared" si="521"/>
        <v>Average</v>
      </c>
      <c r="AT1414">
        <v>2.35</v>
      </c>
      <c r="AU1414" t="str">
        <f t="shared" si="522"/>
        <v>Cinematic Widescreen</v>
      </c>
      <c r="AV1414">
        <v>0</v>
      </c>
      <c r="AW1414" t="str">
        <f t="shared" si="523"/>
        <v>Very Low</v>
      </c>
    </row>
    <row r="1415" spans="1:49" x14ac:dyDescent="0.3">
      <c r="A1415" t="s">
        <v>0</v>
      </c>
      <c r="B1415" t="s">
        <v>3189</v>
      </c>
      <c r="C1415">
        <v>332</v>
      </c>
      <c r="D1415" t="str">
        <f t="shared" si="503"/>
        <v>Medium</v>
      </c>
      <c r="E1415">
        <v>129</v>
      </c>
      <c r="F1415" t="str">
        <f t="shared" si="504"/>
        <v>2h 9m</v>
      </c>
      <c r="G1415" t="str">
        <f t="shared" si="505"/>
        <v>Long Movie</v>
      </c>
      <c r="H1415">
        <v>0</v>
      </c>
      <c r="I1415" t="str">
        <f t="shared" si="506"/>
        <v>Very Low</v>
      </c>
      <c r="J1415">
        <v>213</v>
      </c>
      <c r="K1415" t="str">
        <f t="shared" si="507"/>
        <v>Very Low</v>
      </c>
      <c r="L1415" t="s">
        <v>6148</v>
      </c>
      <c r="M1415">
        <v>492</v>
      </c>
      <c r="N1415" t="str">
        <f t="shared" si="508"/>
        <v>Low</v>
      </c>
      <c r="O1415">
        <v>110008260</v>
      </c>
      <c r="P1415" t="str">
        <f t="shared" si="509"/>
        <v>Hit</v>
      </c>
      <c r="Q1415" t="s">
        <v>1652</v>
      </c>
      <c r="R1415" t="str">
        <f t="shared" si="510"/>
        <v>Comedy</v>
      </c>
      <c r="S1415">
        <f t="shared" si="511"/>
        <v>2</v>
      </c>
      <c r="T1415" t="s">
        <v>7268</v>
      </c>
      <c r="U1415" t="s">
        <v>7269</v>
      </c>
      <c r="V1415">
        <v>94241</v>
      </c>
      <c r="W1415" t="str">
        <f t="shared" si="512"/>
        <v>Medium</v>
      </c>
      <c r="X1415">
        <v>1450</v>
      </c>
      <c r="Y1415" t="str">
        <f t="shared" si="513"/>
        <v>Low</v>
      </c>
      <c r="Z1415" t="s">
        <v>7270</v>
      </c>
      <c r="AA1415">
        <v>1</v>
      </c>
      <c r="AB1415" t="str">
        <f t="shared" si="514"/>
        <v>Solo Star Poster</v>
      </c>
      <c r="AC1415" t="s">
        <v>7271</v>
      </c>
      <c r="AD1415" t="s">
        <v>7272</v>
      </c>
      <c r="AE1415">
        <v>309</v>
      </c>
      <c r="AF1415" t="str">
        <f t="shared" si="515"/>
        <v>Very Low</v>
      </c>
      <c r="AG1415" t="s">
        <v>9</v>
      </c>
      <c r="AH1415" t="s">
        <v>648</v>
      </c>
      <c r="AI1415" t="s">
        <v>556</v>
      </c>
      <c r="AJ1415" t="str">
        <f t="shared" si="516"/>
        <v>Adult</v>
      </c>
      <c r="AK1415">
        <v>35000000</v>
      </c>
      <c r="AL1415" t="str">
        <f t="shared" si="517"/>
        <v>Medium Budget</v>
      </c>
      <c r="AM1415">
        <v>2015</v>
      </c>
      <c r="AN1415">
        <f t="shared" si="518"/>
        <v>10</v>
      </c>
      <c r="AO1415" t="str">
        <f t="shared" si="519"/>
        <v>Modern Classic</v>
      </c>
      <c r="AP1415">
        <v>392</v>
      </c>
      <c r="AQ1415" t="str">
        <f t="shared" si="520"/>
        <v>Very Low</v>
      </c>
      <c r="AR1415">
        <v>6.3</v>
      </c>
      <c r="AS1415" t="str">
        <f t="shared" si="521"/>
        <v>Average</v>
      </c>
      <c r="AT1415">
        <v>2.35</v>
      </c>
      <c r="AU1415" t="str">
        <f t="shared" si="522"/>
        <v>Cinematic Widescreen</v>
      </c>
      <c r="AV1415">
        <v>25000</v>
      </c>
      <c r="AW1415" t="str">
        <f t="shared" si="523"/>
        <v>Medium</v>
      </c>
    </row>
    <row r="1416" spans="1:49" x14ac:dyDescent="0.3">
      <c r="A1416" t="s">
        <v>0</v>
      </c>
      <c r="B1416" t="s">
        <v>7273</v>
      </c>
      <c r="C1416">
        <v>104</v>
      </c>
      <c r="D1416" t="str">
        <f t="shared" si="503"/>
        <v>Low</v>
      </c>
      <c r="E1416">
        <v>105</v>
      </c>
      <c r="F1416" t="str">
        <f t="shared" si="504"/>
        <v>1h 45m</v>
      </c>
      <c r="G1416" t="str">
        <f t="shared" si="505"/>
        <v>Standard Movie</v>
      </c>
      <c r="H1416">
        <v>8</v>
      </c>
      <c r="I1416" t="str">
        <f t="shared" si="506"/>
        <v>Very Low</v>
      </c>
      <c r="J1416">
        <v>278</v>
      </c>
      <c r="K1416" t="str">
        <f t="shared" si="507"/>
        <v>Very Low</v>
      </c>
      <c r="L1416" t="s">
        <v>7274</v>
      </c>
      <c r="M1416">
        <v>1000</v>
      </c>
      <c r="N1416" t="str">
        <f t="shared" si="508"/>
        <v>Low</v>
      </c>
      <c r="O1416">
        <v>67962333</v>
      </c>
      <c r="P1416" t="str">
        <f t="shared" si="509"/>
        <v>Hit</v>
      </c>
      <c r="Q1416" t="s">
        <v>1652</v>
      </c>
      <c r="R1416" t="str">
        <f t="shared" si="510"/>
        <v>Comedy</v>
      </c>
      <c r="S1416">
        <f t="shared" si="511"/>
        <v>2</v>
      </c>
      <c r="T1416" t="s">
        <v>775</v>
      </c>
      <c r="U1416" t="s">
        <v>7275</v>
      </c>
      <c r="V1416">
        <v>33887</v>
      </c>
      <c r="W1416" t="str">
        <f t="shared" si="512"/>
        <v>Low</v>
      </c>
      <c r="X1416">
        <v>2689</v>
      </c>
      <c r="Y1416" t="str">
        <f t="shared" si="513"/>
        <v>Low</v>
      </c>
      <c r="Z1416" t="s">
        <v>7276</v>
      </c>
      <c r="AA1416">
        <v>2</v>
      </c>
      <c r="AB1416" t="str">
        <f t="shared" si="514"/>
        <v>Duo/Trio Poster</v>
      </c>
      <c r="AC1416" t="s">
        <v>7277</v>
      </c>
      <c r="AD1416" t="s">
        <v>7278</v>
      </c>
      <c r="AE1416">
        <v>160</v>
      </c>
      <c r="AF1416" t="str">
        <f t="shared" si="515"/>
        <v>Very Low</v>
      </c>
      <c r="AG1416" t="s">
        <v>9</v>
      </c>
      <c r="AH1416" t="s">
        <v>10</v>
      </c>
      <c r="AI1416" t="s">
        <v>11</v>
      </c>
      <c r="AJ1416" t="str">
        <f t="shared" si="516"/>
        <v>Teen</v>
      </c>
      <c r="AK1416">
        <v>35000000</v>
      </c>
      <c r="AL1416" t="str">
        <f t="shared" si="517"/>
        <v>Medium Budget</v>
      </c>
      <c r="AM1416">
        <v>2005</v>
      </c>
      <c r="AN1416">
        <f t="shared" si="518"/>
        <v>20</v>
      </c>
      <c r="AO1416" t="str">
        <f t="shared" si="519"/>
        <v>Old Classic</v>
      </c>
      <c r="AP1416">
        <v>358</v>
      </c>
      <c r="AQ1416" t="str">
        <f t="shared" si="520"/>
        <v>Very Low</v>
      </c>
      <c r="AR1416">
        <v>5.9</v>
      </c>
      <c r="AS1416" t="str">
        <f t="shared" si="521"/>
        <v>Below Average</v>
      </c>
      <c r="AT1416">
        <v>1.85</v>
      </c>
      <c r="AU1416" t="str">
        <f t="shared" si="522"/>
        <v>HDTV / Widescreen</v>
      </c>
      <c r="AV1416">
        <v>919</v>
      </c>
      <c r="AW1416" t="str">
        <f t="shared" si="523"/>
        <v>Very Low</v>
      </c>
    </row>
    <row r="1417" spans="1:49" x14ac:dyDescent="0.3">
      <c r="A1417" t="s">
        <v>0</v>
      </c>
      <c r="B1417" t="s">
        <v>2618</v>
      </c>
      <c r="C1417">
        <v>116</v>
      </c>
      <c r="D1417" t="str">
        <f t="shared" si="503"/>
        <v>Low</v>
      </c>
      <c r="E1417">
        <v>162</v>
      </c>
      <c r="F1417" t="str">
        <f t="shared" si="504"/>
        <v>2h 42m</v>
      </c>
      <c r="G1417" t="str">
        <f t="shared" si="505"/>
        <v>Long Movie</v>
      </c>
      <c r="H1417">
        <v>333</v>
      </c>
      <c r="I1417" t="str">
        <f t="shared" si="506"/>
        <v>Very Low</v>
      </c>
      <c r="J1417">
        <v>362</v>
      </c>
      <c r="K1417" t="str">
        <f t="shared" si="507"/>
        <v>Very Low</v>
      </c>
      <c r="L1417" t="s">
        <v>174</v>
      </c>
      <c r="M1417">
        <v>14000</v>
      </c>
      <c r="N1417" t="str">
        <f t="shared" si="508"/>
        <v>Medium</v>
      </c>
      <c r="O1417">
        <v>78651430</v>
      </c>
      <c r="P1417" t="str">
        <f t="shared" si="509"/>
        <v>Hit</v>
      </c>
      <c r="Q1417" t="s">
        <v>5576</v>
      </c>
      <c r="R1417" t="str">
        <f t="shared" si="510"/>
        <v>Drama</v>
      </c>
      <c r="S1417">
        <f t="shared" si="511"/>
        <v>3</v>
      </c>
      <c r="T1417" t="s">
        <v>407</v>
      </c>
      <c r="U1417" t="s">
        <v>7279</v>
      </c>
      <c r="V1417">
        <v>142067</v>
      </c>
      <c r="W1417" t="str">
        <f t="shared" si="512"/>
        <v>Medium</v>
      </c>
      <c r="X1417">
        <v>15912</v>
      </c>
      <c r="Y1417" t="str">
        <f t="shared" si="513"/>
        <v>Medium</v>
      </c>
      <c r="Z1417" t="s">
        <v>1246</v>
      </c>
      <c r="AA1417">
        <v>0</v>
      </c>
      <c r="AB1417" t="str">
        <f t="shared" si="514"/>
        <v>Symbolic Poster</v>
      </c>
      <c r="AC1417" t="s">
        <v>7280</v>
      </c>
      <c r="AD1417" t="s">
        <v>7281</v>
      </c>
      <c r="AE1417">
        <v>457</v>
      </c>
      <c r="AF1417" t="str">
        <f t="shared" si="515"/>
        <v>Very Low</v>
      </c>
      <c r="AG1417" t="s">
        <v>9</v>
      </c>
      <c r="AH1417" t="s">
        <v>10</v>
      </c>
      <c r="AI1417" t="s">
        <v>556</v>
      </c>
      <c r="AJ1417" t="str">
        <f t="shared" si="516"/>
        <v>Adult</v>
      </c>
      <c r="AK1417">
        <v>27000000</v>
      </c>
      <c r="AL1417" t="str">
        <f t="shared" si="517"/>
        <v>Low Budget</v>
      </c>
      <c r="AM1417">
        <v>1996</v>
      </c>
      <c r="AN1417">
        <f t="shared" si="518"/>
        <v>29</v>
      </c>
      <c r="AO1417" t="str">
        <f t="shared" si="519"/>
        <v>Old Classic</v>
      </c>
      <c r="AP1417">
        <v>1000</v>
      </c>
      <c r="AQ1417" t="str">
        <f t="shared" si="520"/>
        <v>Very Low</v>
      </c>
      <c r="AR1417">
        <v>7.4</v>
      </c>
      <c r="AS1417" t="str">
        <f t="shared" si="521"/>
        <v>Good</v>
      </c>
      <c r="AT1417">
        <v>1.85</v>
      </c>
      <c r="AU1417" t="str">
        <f t="shared" si="522"/>
        <v>HDTV / Widescreen</v>
      </c>
      <c r="AV1417">
        <v>0</v>
      </c>
      <c r="AW1417" t="str">
        <f t="shared" si="523"/>
        <v>Very Low</v>
      </c>
    </row>
    <row r="1418" spans="1:49" x14ac:dyDescent="0.3">
      <c r="A1418" t="s">
        <v>0</v>
      </c>
      <c r="B1418" t="s">
        <v>4885</v>
      </c>
      <c r="C1418">
        <v>177</v>
      </c>
      <c r="D1418" t="str">
        <f t="shared" si="503"/>
        <v>Low</v>
      </c>
      <c r="E1418">
        <v>138</v>
      </c>
      <c r="F1418" t="str">
        <f t="shared" si="504"/>
        <v>2h 18m</v>
      </c>
      <c r="G1418" t="str">
        <f t="shared" si="505"/>
        <v>Long Movie</v>
      </c>
      <c r="H1418">
        <v>161</v>
      </c>
      <c r="I1418" t="str">
        <f t="shared" si="506"/>
        <v>Very Low</v>
      </c>
      <c r="J1418">
        <v>210</v>
      </c>
      <c r="K1418" t="str">
        <f t="shared" si="507"/>
        <v>Very Low</v>
      </c>
      <c r="L1418" t="s">
        <v>7282</v>
      </c>
      <c r="M1418">
        <v>18000</v>
      </c>
      <c r="N1418" t="str">
        <f t="shared" si="508"/>
        <v>Medium</v>
      </c>
      <c r="O1418">
        <v>64604977</v>
      </c>
      <c r="P1418" t="str">
        <f t="shared" si="509"/>
        <v>Hit</v>
      </c>
      <c r="Q1418" t="s">
        <v>2113</v>
      </c>
      <c r="R1418" t="str">
        <f t="shared" si="510"/>
        <v>Crime</v>
      </c>
      <c r="S1418">
        <f t="shared" si="511"/>
        <v>4</v>
      </c>
      <c r="T1418" t="s">
        <v>91</v>
      </c>
      <c r="U1418" t="s">
        <v>7283</v>
      </c>
      <c r="V1418">
        <v>414219</v>
      </c>
      <c r="W1418" t="str">
        <f t="shared" si="512"/>
        <v>High</v>
      </c>
      <c r="X1418">
        <v>19129</v>
      </c>
      <c r="Y1418" t="str">
        <f t="shared" si="513"/>
        <v>Medium</v>
      </c>
      <c r="Z1418" t="s">
        <v>3734</v>
      </c>
      <c r="AA1418">
        <v>2</v>
      </c>
      <c r="AB1418" t="str">
        <f t="shared" si="514"/>
        <v>Duo/Trio Poster</v>
      </c>
      <c r="AC1418" t="s">
        <v>7284</v>
      </c>
      <c r="AD1418" t="s">
        <v>7285</v>
      </c>
      <c r="AE1418">
        <v>625</v>
      </c>
      <c r="AF1418" t="str">
        <f t="shared" si="515"/>
        <v>Low</v>
      </c>
      <c r="AG1418" t="s">
        <v>9</v>
      </c>
      <c r="AH1418" t="s">
        <v>10</v>
      </c>
      <c r="AI1418" t="s">
        <v>556</v>
      </c>
      <c r="AJ1418" t="str">
        <f t="shared" si="516"/>
        <v>Adult</v>
      </c>
      <c r="AK1418">
        <v>35000000</v>
      </c>
      <c r="AL1418" t="str">
        <f t="shared" si="517"/>
        <v>Medium Budget</v>
      </c>
      <c r="AM1418">
        <v>1997</v>
      </c>
      <c r="AN1418">
        <f t="shared" si="518"/>
        <v>28</v>
      </c>
      <c r="AO1418" t="str">
        <f t="shared" si="519"/>
        <v>Old Classic</v>
      </c>
      <c r="AP1418">
        <v>398</v>
      </c>
      <c r="AQ1418" t="str">
        <f t="shared" si="520"/>
        <v>Very Low</v>
      </c>
      <c r="AR1418">
        <v>8.3000000000000007</v>
      </c>
      <c r="AS1418" t="str">
        <f t="shared" si="521"/>
        <v>Excellent</v>
      </c>
      <c r="AT1418">
        <v>2.35</v>
      </c>
      <c r="AU1418" t="str">
        <f t="shared" si="522"/>
        <v>Cinematic Widescreen</v>
      </c>
      <c r="AV1418">
        <v>11000</v>
      </c>
      <c r="AW1418" t="str">
        <f t="shared" si="523"/>
        <v>Medium</v>
      </c>
    </row>
    <row r="1419" spans="1:49" x14ac:dyDescent="0.3">
      <c r="A1419" t="s">
        <v>0</v>
      </c>
      <c r="B1419" t="s">
        <v>568</v>
      </c>
      <c r="C1419">
        <v>127</v>
      </c>
      <c r="D1419" t="str">
        <f t="shared" si="503"/>
        <v>Low</v>
      </c>
      <c r="E1419">
        <v>100</v>
      </c>
      <c r="F1419" t="str">
        <f t="shared" si="504"/>
        <v>1h 40m</v>
      </c>
      <c r="G1419" t="str">
        <f t="shared" si="505"/>
        <v>Standard Movie</v>
      </c>
      <c r="H1419">
        <v>31</v>
      </c>
      <c r="I1419" t="str">
        <f t="shared" si="506"/>
        <v>Very Low</v>
      </c>
      <c r="J1419">
        <v>591</v>
      </c>
      <c r="K1419" t="str">
        <f t="shared" si="507"/>
        <v>Very Low</v>
      </c>
      <c r="L1419" t="s">
        <v>1610</v>
      </c>
      <c r="M1419">
        <v>947</v>
      </c>
      <c r="N1419" t="str">
        <f t="shared" si="508"/>
        <v>Low</v>
      </c>
      <c r="O1419">
        <v>63939454</v>
      </c>
      <c r="P1419" t="str">
        <f t="shared" si="509"/>
        <v>Hit</v>
      </c>
      <c r="Q1419" t="s">
        <v>7286</v>
      </c>
      <c r="R1419" t="str">
        <f t="shared" si="510"/>
        <v>Adventure</v>
      </c>
      <c r="S1419">
        <f t="shared" si="511"/>
        <v>4</v>
      </c>
      <c r="T1419" t="s">
        <v>2268</v>
      </c>
      <c r="U1419" t="s">
        <v>7287</v>
      </c>
      <c r="V1419">
        <v>61321</v>
      </c>
      <c r="W1419" t="str">
        <f t="shared" si="512"/>
        <v>Medium</v>
      </c>
      <c r="X1419">
        <v>2968</v>
      </c>
      <c r="Y1419" t="str">
        <f t="shared" si="513"/>
        <v>Low</v>
      </c>
      <c r="Z1419" t="s">
        <v>4700</v>
      </c>
      <c r="AA1419">
        <v>3</v>
      </c>
      <c r="AB1419" t="str">
        <f t="shared" si="514"/>
        <v>Duo/Trio Poster</v>
      </c>
      <c r="AC1419" t="s">
        <v>7288</v>
      </c>
      <c r="AD1419" t="s">
        <v>7289</v>
      </c>
      <c r="AE1419">
        <v>217</v>
      </c>
      <c r="AF1419" t="str">
        <f t="shared" si="515"/>
        <v>Very Low</v>
      </c>
      <c r="AG1419" t="s">
        <v>9</v>
      </c>
      <c r="AH1419" t="s">
        <v>10</v>
      </c>
      <c r="AI1419" t="s">
        <v>66</v>
      </c>
      <c r="AJ1419" t="str">
        <f t="shared" si="516"/>
        <v>Family</v>
      </c>
      <c r="AK1419">
        <v>35000000</v>
      </c>
      <c r="AL1419" t="str">
        <f t="shared" si="517"/>
        <v>Medium Budget</v>
      </c>
      <c r="AM1419">
        <v>2005</v>
      </c>
      <c r="AN1419">
        <f t="shared" si="518"/>
        <v>20</v>
      </c>
      <c r="AO1419" t="str">
        <f t="shared" si="519"/>
        <v>Old Classic</v>
      </c>
      <c r="AP1419">
        <v>742</v>
      </c>
      <c r="AQ1419" t="str">
        <f t="shared" si="520"/>
        <v>Very Low</v>
      </c>
      <c r="AR1419">
        <v>6.2</v>
      </c>
      <c r="AS1419" t="str">
        <f t="shared" si="521"/>
        <v>Average</v>
      </c>
      <c r="AT1419">
        <v>2.35</v>
      </c>
      <c r="AU1419" t="str">
        <f t="shared" si="522"/>
        <v>Cinematic Widescreen</v>
      </c>
      <c r="AV1419">
        <v>0</v>
      </c>
      <c r="AW1419" t="str">
        <f t="shared" si="523"/>
        <v>Very Low</v>
      </c>
    </row>
    <row r="1420" spans="1:49" x14ac:dyDescent="0.3">
      <c r="A1420" t="s">
        <v>0</v>
      </c>
      <c r="B1420" t="s">
        <v>1925</v>
      </c>
      <c r="C1420">
        <v>83</v>
      </c>
      <c r="D1420" t="str">
        <f t="shared" si="503"/>
        <v>Low</v>
      </c>
      <c r="E1420">
        <v>90</v>
      </c>
      <c r="F1420" t="str">
        <f t="shared" si="504"/>
        <v>1h 30m</v>
      </c>
      <c r="G1420" t="str">
        <f t="shared" si="505"/>
        <v>Standard Movie</v>
      </c>
      <c r="H1420">
        <v>0</v>
      </c>
      <c r="I1420" t="str">
        <f t="shared" si="506"/>
        <v>Very Low</v>
      </c>
      <c r="J1420">
        <v>945</v>
      </c>
      <c r="K1420" t="str">
        <f t="shared" si="507"/>
        <v>Very Low</v>
      </c>
      <c r="L1420" t="s">
        <v>6042</v>
      </c>
      <c r="M1420">
        <v>19000</v>
      </c>
      <c r="N1420" t="str">
        <f t="shared" si="508"/>
        <v>Medium</v>
      </c>
      <c r="O1420">
        <v>63826569</v>
      </c>
      <c r="P1420" t="str">
        <f t="shared" si="509"/>
        <v>Hit</v>
      </c>
      <c r="Q1420" t="s">
        <v>1642</v>
      </c>
      <c r="R1420" t="str">
        <f t="shared" si="510"/>
        <v>Comedy</v>
      </c>
      <c r="S1420">
        <f t="shared" si="511"/>
        <v>1</v>
      </c>
      <c r="T1420" t="s">
        <v>3075</v>
      </c>
      <c r="U1420" t="s">
        <v>7290</v>
      </c>
      <c r="V1420">
        <v>32416</v>
      </c>
      <c r="W1420" t="str">
        <f t="shared" si="512"/>
        <v>Low</v>
      </c>
      <c r="X1420">
        <v>23504</v>
      </c>
      <c r="Y1420" t="str">
        <f t="shared" si="513"/>
        <v>Medium</v>
      </c>
      <c r="Z1420" t="s">
        <v>7291</v>
      </c>
      <c r="AA1420">
        <v>0</v>
      </c>
      <c r="AB1420" t="str">
        <f t="shared" si="514"/>
        <v>Symbolic Poster</v>
      </c>
      <c r="AC1420" t="s">
        <v>7292</v>
      </c>
      <c r="AD1420" t="s">
        <v>7293</v>
      </c>
      <c r="AE1420">
        <v>138</v>
      </c>
      <c r="AF1420" t="str">
        <f t="shared" si="515"/>
        <v>Very Low</v>
      </c>
      <c r="AG1420" t="s">
        <v>9</v>
      </c>
      <c r="AH1420" t="s">
        <v>10</v>
      </c>
      <c r="AI1420" t="s">
        <v>11</v>
      </c>
      <c r="AJ1420" t="str">
        <f t="shared" si="516"/>
        <v>Teen</v>
      </c>
      <c r="AK1420">
        <v>35000000</v>
      </c>
      <c r="AL1420" t="str">
        <f t="shared" si="517"/>
        <v>Medium Budget</v>
      </c>
      <c r="AM1420">
        <v>1997</v>
      </c>
      <c r="AN1420">
        <f t="shared" si="518"/>
        <v>28</v>
      </c>
      <c r="AO1420" t="str">
        <f t="shared" si="519"/>
        <v>Old Classic</v>
      </c>
      <c r="AP1420">
        <v>957</v>
      </c>
      <c r="AQ1420" t="str">
        <f t="shared" si="520"/>
        <v>Very Low</v>
      </c>
      <c r="AR1420">
        <v>6.3</v>
      </c>
      <c r="AS1420" t="str">
        <f t="shared" si="521"/>
        <v>Average</v>
      </c>
      <c r="AT1420">
        <v>1.85</v>
      </c>
      <c r="AU1420" t="str">
        <f t="shared" si="522"/>
        <v>HDTV / Widescreen</v>
      </c>
      <c r="AV1420">
        <v>0</v>
      </c>
      <c r="AW1420" t="str">
        <f t="shared" si="523"/>
        <v>Very Low</v>
      </c>
    </row>
    <row r="1421" spans="1:49" x14ac:dyDescent="0.3">
      <c r="A1421" t="s">
        <v>0</v>
      </c>
      <c r="B1421" t="s">
        <v>1460</v>
      </c>
      <c r="C1421">
        <v>97</v>
      </c>
      <c r="D1421" t="str">
        <f t="shared" si="503"/>
        <v>Low</v>
      </c>
      <c r="E1421">
        <v>108</v>
      </c>
      <c r="F1421" t="str">
        <f t="shared" si="504"/>
        <v>1h 48m</v>
      </c>
      <c r="G1421" t="str">
        <f t="shared" si="505"/>
        <v>Standard Movie</v>
      </c>
      <c r="H1421">
        <v>79</v>
      </c>
      <c r="I1421" t="str">
        <f t="shared" si="506"/>
        <v>Very Low</v>
      </c>
      <c r="J1421">
        <v>25</v>
      </c>
      <c r="K1421" t="str">
        <f t="shared" si="507"/>
        <v>Very Low</v>
      </c>
      <c r="L1421" t="s">
        <v>7294</v>
      </c>
      <c r="M1421">
        <v>900</v>
      </c>
      <c r="N1421" t="str">
        <f t="shared" si="508"/>
        <v>Low</v>
      </c>
      <c r="O1421">
        <v>60054449</v>
      </c>
      <c r="P1421" t="str">
        <f t="shared" si="509"/>
        <v>Hit</v>
      </c>
      <c r="Q1421" t="s">
        <v>2179</v>
      </c>
      <c r="R1421" t="str">
        <f t="shared" si="510"/>
        <v>Action</v>
      </c>
      <c r="S1421">
        <f t="shared" si="511"/>
        <v>4</v>
      </c>
      <c r="T1421" t="s">
        <v>7295</v>
      </c>
      <c r="U1421" t="s">
        <v>7296</v>
      </c>
      <c r="V1421">
        <v>61018</v>
      </c>
      <c r="W1421" t="str">
        <f t="shared" si="512"/>
        <v>Medium</v>
      </c>
      <c r="X1421">
        <v>1715</v>
      </c>
      <c r="Y1421" t="str">
        <f t="shared" si="513"/>
        <v>Low</v>
      </c>
      <c r="Z1421" t="s">
        <v>7297</v>
      </c>
      <c r="AA1421">
        <v>0</v>
      </c>
      <c r="AB1421" t="str">
        <f t="shared" si="514"/>
        <v>Symbolic Poster</v>
      </c>
      <c r="AC1421" t="s">
        <v>7298</v>
      </c>
      <c r="AD1421" t="s">
        <v>7299</v>
      </c>
      <c r="AE1421">
        <v>140</v>
      </c>
      <c r="AF1421" t="str">
        <f t="shared" si="515"/>
        <v>Very Low</v>
      </c>
      <c r="AG1421" t="s">
        <v>9</v>
      </c>
      <c r="AH1421" t="s">
        <v>10</v>
      </c>
      <c r="AI1421" t="s">
        <v>556</v>
      </c>
      <c r="AJ1421" t="str">
        <f t="shared" si="516"/>
        <v>Adult</v>
      </c>
      <c r="AK1421">
        <v>35000000</v>
      </c>
      <c r="AL1421" t="str">
        <f t="shared" si="517"/>
        <v>Medium Budget</v>
      </c>
      <c r="AM1421">
        <v>1995</v>
      </c>
      <c r="AN1421">
        <f t="shared" si="518"/>
        <v>30</v>
      </c>
      <c r="AO1421" t="str">
        <f t="shared" si="519"/>
        <v>Old Classic</v>
      </c>
      <c r="AP1421">
        <v>759</v>
      </c>
      <c r="AQ1421" t="str">
        <f t="shared" si="520"/>
        <v>Very Low</v>
      </c>
      <c r="AR1421">
        <v>5.8</v>
      </c>
      <c r="AS1421" t="str">
        <f t="shared" si="521"/>
        <v>Below Average</v>
      </c>
      <c r="AT1421">
        <v>2.35</v>
      </c>
      <c r="AU1421" t="str">
        <f t="shared" si="522"/>
        <v>Cinematic Widescreen</v>
      </c>
      <c r="AV1421">
        <v>0</v>
      </c>
      <c r="AW1421" t="str">
        <f t="shared" si="523"/>
        <v>Very Low</v>
      </c>
    </row>
    <row r="1422" spans="1:49" x14ac:dyDescent="0.3">
      <c r="A1422" t="s">
        <v>0</v>
      </c>
      <c r="B1422" t="s">
        <v>6279</v>
      </c>
      <c r="C1422">
        <v>256</v>
      </c>
      <c r="D1422" t="str">
        <f t="shared" si="503"/>
        <v>Medium</v>
      </c>
      <c r="E1422">
        <v>101</v>
      </c>
      <c r="F1422" t="str">
        <f t="shared" si="504"/>
        <v>1h 41m</v>
      </c>
      <c r="G1422" t="str">
        <f t="shared" si="505"/>
        <v>Standard Movie</v>
      </c>
      <c r="H1422">
        <v>0</v>
      </c>
      <c r="I1422" t="str">
        <f t="shared" si="506"/>
        <v>Very Low</v>
      </c>
      <c r="J1422">
        <v>574</v>
      </c>
      <c r="K1422" t="str">
        <f t="shared" si="507"/>
        <v>Very Low</v>
      </c>
      <c r="L1422" t="s">
        <v>7300</v>
      </c>
      <c r="M1422">
        <v>40000</v>
      </c>
      <c r="N1422" t="str">
        <f t="shared" si="508"/>
        <v>Medium</v>
      </c>
      <c r="O1422">
        <v>26505000</v>
      </c>
      <c r="P1422" t="str">
        <f t="shared" si="509"/>
        <v>Average</v>
      </c>
      <c r="Q1422" t="s">
        <v>6374</v>
      </c>
      <c r="R1422" t="str">
        <f t="shared" si="510"/>
        <v>Horror</v>
      </c>
      <c r="S1422">
        <f t="shared" si="511"/>
        <v>1</v>
      </c>
      <c r="T1422" t="s">
        <v>15</v>
      </c>
      <c r="U1422" t="s">
        <v>7301</v>
      </c>
      <c r="V1422">
        <v>149285</v>
      </c>
      <c r="W1422" t="str">
        <f t="shared" si="512"/>
        <v>Medium</v>
      </c>
      <c r="X1422">
        <v>42918</v>
      </c>
      <c r="Y1422" t="str">
        <f t="shared" si="513"/>
        <v>Medium</v>
      </c>
      <c r="Z1422" t="s">
        <v>7302</v>
      </c>
      <c r="AA1422">
        <v>1</v>
      </c>
      <c r="AB1422" t="str">
        <f t="shared" si="514"/>
        <v>Solo Star Poster</v>
      </c>
      <c r="AC1422" t="s">
        <v>7303</v>
      </c>
      <c r="AD1422" t="s">
        <v>7304</v>
      </c>
      <c r="AE1422">
        <v>668</v>
      </c>
      <c r="AF1422" t="str">
        <f t="shared" si="515"/>
        <v>Low</v>
      </c>
      <c r="AG1422" t="s">
        <v>9</v>
      </c>
      <c r="AH1422" t="s">
        <v>10</v>
      </c>
      <c r="AI1422" t="s">
        <v>7305</v>
      </c>
      <c r="AJ1422" t="str">
        <f t="shared" si="516"/>
        <v>Other/Unknown</v>
      </c>
      <c r="AK1422">
        <v>1800000</v>
      </c>
      <c r="AL1422" t="str">
        <f t="shared" si="517"/>
        <v>Low Budget</v>
      </c>
      <c r="AM1422">
        <v>1984</v>
      </c>
      <c r="AN1422">
        <f t="shared" si="518"/>
        <v>41</v>
      </c>
      <c r="AO1422" t="str">
        <f t="shared" si="519"/>
        <v>Old Classic</v>
      </c>
      <c r="AP1422">
        <v>852</v>
      </c>
      <c r="AQ1422" t="str">
        <f t="shared" si="520"/>
        <v>Very Low</v>
      </c>
      <c r="AR1422">
        <v>7.5</v>
      </c>
      <c r="AS1422" t="str">
        <f t="shared" si="521"/>
        <v>Good</v>
      </c>
      <c r="AT1422">
        <v>1.85</v>
      </c>
      <c r="AU1422" t="str">
        <f t="shared" si="522"/>
        <v>HDTV / Widescreen</v>
      </c>
      <c r="AV1422">
        <v>10000</v>
      </c>
      <c r="AW1422" t="str">
        <f t="shared" si="523"/>
        <v>Low</v>
      </c>
    </row>
    <row r="1423" spans="1:49" x14ac:dyDescent="0.3">
      <c r="A1423" t="s">
        <v>0</v>
      </c>
      <c r="B1423" t="s">
        <v>2419</v>
      </c>
      <c r="C1423">
        <v>225</v>
      </c>
      <c r="D1423" t="str">
        <f t="shared" si="503"/>
        <v>Medium</v>
      </c>
      <c r="E1423">
        <v>109</v>
      </c>
      <c r="F1423" t="str">
        <f t="shared" si="504"/>
        <v>1h 49m</v>
      </c>
      <c r="G1423" t="str">
        <f t="shared" si="505"/>
        <v>Standard Movie</v>
      </c>
      <c r="H1423">
        <v>763</v>
      </c>
      <c r="I1423" t="str">
        <f t="shared" si="506"/>
        <v>Very Low</v>
      </c>
      <c r="J1423">
        <v>311</v>
      </c>
      <c r="K1423" t="str">
        <f t="shared" si="507"/>
        <v>Very Low</v>
      </c>
      <c r="L1423" t="s">
        <v>893</v>
      </c>
      <c r="M1423">
        <v>812</v>
      </c>
      <c r="N1423" t="str">
        <f t="shared" si="508"/>
        <v>Low</v>
      </c>
      <c r="O1423">
        <v>61280963</v>
      </c>
      <c r="P1423" t="str">
        <f t="shared" si="509"/>
        <v>Hit</v>
      </c>
      <c r="Q1423" t="s">
        <v>4303</v>
      </c>
      <c r="R1423" t="str">
        <f t="shared" si="510"/>
        <v>Horror</v>
      </c>
      <c r="S1423">
        <f t="shared" si="511"/>
        <v>3</v>
      </c>
      <c r="T1423" t="s">
        <v>4610</v>
      </c>
      <c r="U1423" t="s">
        <v>7306</v>
      </c>
      <c r="V1423">
        <v>79877</v>
      </c>
      <c r="W1423" t="str">
        <f t="shared" si="512"/>
        <v>Medium</v>
      </c>
      <c r="X1423">
        <v>2474</v>
      </c>
      <c r="Y1423" t="str">
        <f t="shared" si="513"/>
        <v>Low</v>
      </c>
      <c r="Z1423" t="s">
        <v>6725</v>
      </c>
      <c r="AA1423">
        <v>1</v>
      </c>
      <c r="AB1423" t="str">
        <f t="shared" si="514"/>
        <v>Solo Star Poster</v>
      </c>
      <c r="AC1423" t="s">
        <v>7307</v>
      </c>
      <c r="AD1423" t="s">
        <v>7308</v>
      </c>
      <c r="AE1423">
        <v>677</v>
      </c>
      <c r="AF1423" t="str">
        <f t="shared" si="515"/>
        <v>Low</v>
      </c>
      <c r="AG1423" t="s">
        <v>9</v>
      </c>
      <c r="AH1423" t="s">
        <v>10</v>
      </c>
      <c r="AI1423" t="s">
        <v>556</v>
      </c>
      <c r="AJ1423" t="str">
        <f t="shared" si="516"/>
        <v>Adult</v>
      </c>
      <c r="AK1423">
        <v>33000000</v>
      </c>
      <c r="AL1423" t="str">
        <f t="shared" si="517"/>
        <v>Medium Budget</v>
      </c>
      <c r="AM1423">
        <v>2000</v>
      </c>
      <c r="AN1423">
        <f t="shared" si="518"/>
        <v>25</v>
      </c>
      <c r="AO1423" t="str">
        <f t="shared" si="519"/>
        <v>Old Classic</v>
      </c>
      <c r="AP1423">
        <v>551</v>
      </c>
      <c r="AQ1423" t="str">
        <f t="shared" si="520"/>
        <v>Very Low</v>
      </c>
      <c r="AR1423">
        <v>6.3</v>
      </c>
      <c r="AS1423" t="str">
        <f t="shared" si="521"/>
        <v>Average</v>
      </c>
      <c r="AT1423">
        <v>2.35</v>
      </c>
      <c r="AU1423" t="str">
        <f t="shared" si="522"/>
        <v>Cinematic Widescreen</v>
      </c>
      <c r="AV1423">
        <v>0</v>
      </c>
      <c r="AW1423" t="str">
        <f t="shared" si="523"/>
        <v>Very Low</v>
      </c>
    </row>
    <row r="1424" spans="1:49" x14ac:dyDescent="0.3">
      <c r="A1424" t="s">
        <v>0</v>
      </c>
      <c r="B1424" t="s">
        <v>3338</v>
      </c>
      <c r="C1424">
        <v>83</v>
      </c>
      <c r="D1424" t="str">
        <f t="shared" si="503"/>
        <v>Low</v>
      </c>
      <c r="E1424">
        <v>132</v>
      </c>
      <c r="F1424" t="str">
        <f t="shared" si="504"/>
        <v>2h 12m</v>
      </c>
      <c r="G1424" t="str">
        <f t="shared" si="505"/>
        <v>Long Movie</v>
      </c>
      <c r="H1424">
        <v>130</v>
      </c>
      <c r="I1424" t="str">
        <f t="shared" si="506"/>
        <v>Very Low</v>
      </c>
      <c r="J1424">
        <v>80</v>
      </c>
      <c r="K1424" t="str">
        <f t="shared" si="507"/>
        <v>Very Low</v>
      </c>
      <c r="L1424" t="s">
        <v>7309</v>
      </c>
      <c r="M1424">
        <v>29000</v>
      </c>
      <c r="N1424" t="str">
        <f t="shared" si="508"/>
        <v>Medium</v>
      </c>
      <c r="O1424">
        <v>56876365</v>
      </c>
      <c r="P1424" t="str">
        <f t="shared" si="509"/>
        <v>Hit</v>
      </c>
      <c r="Q1424" t="s">
        <v>98</v>
      </c>
      <c r="R1424" t="str">
        <f t="shared" si="510"/>
        <v>Action</v>
      </c>
      <c r="S1424">
        <f t="shared" si="511"/>
        <v>2</v>
      </c>
      <c r="T1424" t="s">
        <v>186</v>
      </c>
      <c r="U1424" t="s">
        <v>7310</v>
      </c>
      <c r="V1424">
        <v>125219</v>
      </c>
      <c r="W1424" t="str">
        <f t="shared" si="512"/>
        <v>Medium</v>
      </c>
      <c r="X1424">
        <v>29265</v>
      </c>
      <c r="Y1424" t="str">
        <f t="shared" si="513"/>
        <v>Medium</v>
      </c>
      <c r="Z1424" t="s">
        <v>7311</v>
      </c>
      <c r="AA1424">
        <v>1</v>
      </c>
      <c r="AB1424" t="str">
        <f t="shared" si="514"/>
        <v>Solo Star Poster</v>
      </c>
      <c r="AC1424" t="s">
        <v>7312</v>
      </c>
      <c r="AD1424" t="s">
        <v>7313</v>
      </c>
      <c r="AE1424">
        <v>244</v>
      </c>
      <c r="AF1424" t="str">
        <f t="shared" si="515"/>
        <v>Very Low</v>
      </c>
      <c r="AG1424" t="s">
        <v>9</v>
      </c>
      <c r="AH1424" t="s">
        <v>10</v>
      </c>
      <c r="AI1424" t="s">
        <v>11</v>
      </c>
      <c r="AJ1424" t="str">
        <f t="shared" si="516"/>
        <v>Teen</v>
      </c>
      <c r="AK1424">
        <v>35000000</v>
      </c>
      <c r="AL1424" t="str">
        <f t="shared" si="517"/>
        <v>Medium Budget</v>
      </c>
      <c r="AM1424">
        <v>1998</v>
      </c>
      <c r="AN1424">
        <f t="shared" si="518"/>
        <v>27</v>
      </c>
      <c r="AO1424" t="str">
        <f t="shared" si="519"/>
        <v>Old Classic</v>
      </c>
      <c r="AP1424">
        <v>130</v>
      </c>
      <c r="AQ1424" t="str">
        <f t="shared" si="520"/>
        <v>Very Low</v>
      </c>
      <c r="AR1424">
        <v>6.4</v>
      </c>
      <c r="AS1424" t="str">
        <f t="shared" si="521"/>
        <v>Average</v>
      </c>
      <c r="AT1424">
        <v>1.85</v>
      </c>
      <c r="AU1424" t="str">
        <f t="shared" si="522"/>
        <v>HDTV / Widescreen</v>
      </c>
      <c r="AV1424">
        <v>0</v>
      </c>
      <c r="AW1424" t="str">
        <f t="shared" si="523"/>
        <v>Very Low</v>
      </c>
    </row>
    <row r="1425" spans="1:49" x14ac:dyDescent="0.3">
      <c r="A1425" t="s">
        <v>0</v>
      </c>
      <c r="B1425" t="s">
        <v>3338</v>
      </c>
      <c r="C1425">
        <v>160</v>
      </c>
      <c r="D1425" t="str">
        <f t="shared" si="503"/>
        <v>Low</v>
      </c>
      <c r="E1425">
        <v>123</v>
      </c>
      <c r="F1425" t="str">
        <f t="shared" si="504"/>
        <v>2h 3m</v>
      </c>
      <c r="G1425" t="str">
        <f t="shared" si="505"/>
        <v>Long Movie</v>
      </c>
      <c r="H1425">
        <v>130</v>
      </c>
      <c r="I1425" t="str">
        <f t="shared" si="506"/>
        <v>Very Low</v>
      </c>
      <c r="J1425">
        <v>426</v>
      </c>
      <c r="K1425" t="str">
        <f t="shared" si="507"/>
        <v>Very Low</v>
      </c>
      <c r="L1425" t="s">
        <v>7314</v>
      </c>
      <c r="M1425">
        <v>826</v>
      </c>
      <c r="N1425" t="str">
        <f t="shared" si="508"/>
        <v>Low</v>
      </c>
      <c r="O1425">
        <v>59699513</v>
      </c>
      <c r="P1425" t="str">
        <f t="shared" si="509"/>
        <v>Hit</v>
      </c>
      <c r="Q1425" t="s">
        <v>7315</v>
      </c>
      <c r="R1425" t="str">
        <f t="shared" si="510"/>
        <v>Biography</v>
      </c>
      <c r="S1425">
        <f t="shared" si="511"/>
        <v>5</v>
      </c>
      <c r="T1425" t="s">
        <v>1290</v>
      </c>
      <c r="U1425" t="s">
        <v>7316</v>
      </c>
      <c r="V1425">
        <v>20827</v>
      </c>
      <c r="W1425" t="str">
        <f t="shared" si="512"/>
        <v>Low</v>
      </c>
      <c r="X1425">
        <v>2259</v>
      </c>
      <c r="Y1425" t="str">
        <f t="shared" si="513"/>
        <v>Low</v>
      </c>
      <c r="Z1425" t="s">
        <v>5059</v>
      </c>
      <c r="AA1425">
        <v>0</v>
      </c>
      <c r="AB1425" t="str">
        <f t="shared" si="514"/>
        <v>Symbolic Poster</v>
      </c>
      <c r="AC1425" t="s">
        <v>7317</v>
      </c>
      <c r="AD1425" t="s">
        <v>7318</v>
      </c>
      <c r="AE1425">
        <v>136</v>
      </c>
      <c r="AF1425" t="str">
        <f t="shared" si="515"/>
        <v>Very Low</v>
      </c>
      <c r="AG1425" t="s">
        <v>9</v>
      </c>
      <c r="AH1425" t="s">
        <v>10</v>
      </c>
      <c r="AI1425" t="s">
        <v>66</v>
      </c>
      <c r="AJ1425" t="str">
        <f t="shared" si="516"/>
        <v>Family</v>
      </c>
      <c r="AK1425">
        <v>35000000</v>
      </c>
      <c r="AL1425" t="str">
        <f t="shared" si="517"/>
        <v>Medium Budget</v>
      </c>
      <c r="AM1425">
        <v>2010</v>
      </c>
      <c r="AN1425">
        <f t="shared" si="518"/>
        <v>15</v>
      </c>
      <c r="AO1425" t="str">
        <f t="shared" si="519"/>
        <v>Modern Classic</v>
      </c>
      <c r="AP1425">
        <v>638</v>
      </c>
      <c r="AQ1425" t="str">
        <f t="shared" si="520"/>
        <v>Very Low</v>
      </c>
      <c r="AR1425">
        <v>7.2</v>
      </c>
      <c r="AS1425" t="str">
        <f t="shared" si="521"/>
        <v>Good</v>
      </c>
      <c r="AT1425">
        <v>2.35</v>
      </c>
      <c r="AU1425" t="str">
        <f t="shared" si="522"/>
        <v>Cinematic Widescreen</v>
      </c>
      <c r="AV1425">
        <v>0</v>
      </c>
      <c r="AW1425" t="str">
        <f t="shared" si="523"/>
        <v>Very Low</v>
      </c>
    </row>
    <row r="1426" spans="1:49" x14ac:dyDescent="0.3">
      <c r="A1426" t="s">
        <v>0</v>
      </c>
      <c r="B1426" t="s">
        <v>7319</v>
      </c>
      <c r="C1426">
        <v>191</v>
      </c>
      <c r="D1426" t="str">
        <f t="shared" si="503"/>
        <v>Low</v>
      </c>
      <c r="E1426">
        <v>87</v>
      </c>
      <c r="F1426" t="str">
        <f t="shared" si="504"/>
        <v>1h 27m</v>
      </c>
      <c r="G1426" t="str">
        <f t="shared" si="505"/>
        <v>Featurette</v>
      </c>
      <c r="H1426">
        <v>14</v>
      </c>
      <c r="I1426" t="str">
        <f t="shared" si="506"/>
        <v>Very Low</v>
      </c>
      <c r="J1426">
        <v>691</v>
      </c>
      <c r="K1426" t="str">
        <f t="shared" si="507"/>
        <v>Very Low</v>
      </c>
      <c r="L1426" t="s">
        <v>2448</v>
      </c>
      <c r="M1426">
        <v>11000</v>
      </c>
      <c r="N1426" t="str">
        <f t="shared" si="508"/>
        <v>Medium</v>
      </c>
      <c r="O1426">
        <v>54132596</v>
      </c>
      <c r="P1426" t="str">
        <f t="shared" si="509"/>
        <v>Hit</v>
      </c>
      <c r="Q1426" t="s">
        <v>841</v>
      </c>
      <c r="R1426" t="str">
        <f t="shared" si="510"/>
        <v>Action</v>
      </c>
      <c r="S1426">
        <f t="shared" si="511"/>
        <v>7</v>
      </c>
      <c r="T1426" t="s">
        <v>193</v>
      </c>
      <c r="U1426" t="s">
        <v>7320</v>
      </c>
      <c r="V1426">
        <v>53786</v>
      </c>
      <c r="W1426" t="str">
        <f t="shared" si="512"/>
        <v>Medium</v>
      </c>
      <c r="X1426">
        <v>16571</v>
      </c>
      <c r="Y1426" t="str">
        <f t="shared" si="513"/>
        <v>Medium</v>
      </c>
      <c r="Z1426" t="s">
        <v>723</v>
      </c>
      <c r="AA1426">
        <v>0</v>
      </c>
      <c r="AB1426" t="str">
        <f t="shared" si="514"/>
        <v>Symbolic Poster</v>
      </c>
      <c r="AC1426" t="s">
        <v>7321</v>
      </c>
      <c r="AD1426" t="s">
        <v>7322</v>
      </c>
      <c r="AE1426">
        <v>211</v>
      </c>
      <c r="AF1426" t="str">
        <f t="shared" si="515"/>
        <v>Very Low</v>
      </c>
      <c r="AG1426" t="s">
        <v>9</v>
      </c>
      <c r="AH1426" t="s">
        <v>3830</v>
      </c>
      <c r="AI1426" t="s">
        <v>66</v>
      </c>
      <c r="AJ1426" t="str">
        <f t="shared" si="516"/>
        <v>Family</v>
      </c>
      <c r="AK1426">
        <v>34000000</v>
      </c>
      <c r="AL1426" t="str">
        <f t="shared" si="517"/>
        <v>Medium Budget</v>
      </c>
      <c r="AM1426">
        <v>2007</v>
      </c>
      <c r="AN1426">
        <f t="shared" si="518"/>
        <v>18</v>
      </c>
      <c r="AO1426" t="str">
        <f t="shared" si="519"/>
        <v>Old Classic</v>
      </c>
      <c r="AP1426">
        <v>4000</v>
      </c>
      <c r="AQ1426" t="str">
        <f t="shared" si="520"/>
        <v>Low</v>
      </c>
      <c r="AR1426">
        <v>6.3</v>
      </c>
      <c r="AS1426" t="str">
        <f t="shared" si="521"/>
        <v>Average</v>
      </c>
      <c r="AT1426">
        <v>2.35</v>
      </c>
      <c r="AU1426" t="str">
        <f t="shared" si="522"/>
        <v>Cinematic Widescreen</v>
      </c>
      <c r="AV1426">
        <v>0</v>
      </c>
      <c r="AW1426" t="str">
        <f t="shared" si="523"/>
        <v>Very Low</v>
      </c>
    </row>
    <row r="1427" spans="1:49" x14ac:dyDescent="0.3">
      <c r="A1427" t="s">
        <v>0</v>
      </c>
      <c r="B1427" t="s">
        <v>7323</v>
      </c>
      <c r="C1427">
        <v>74</v>
      </c>
      <c r="D1427" t="str">
        <f t="shared" si="503"/>
        <v>Low</v>
      </c>
      <c r="E1427">
        <v>109</v>
      </c>
      <c r="F1427" t="str">
        <f t="shared" si="504"/>
        <v>1h 49m</v>
      </c>
      <c r="G1427" t="str">
        <f t="shared" si="505"/>
        <v>Standard Movie</v>
      </c>
      <c r="H1427">
        <v>19</v>
      </c>
      <c r="I1427" t="str">
        <f t="shared" si="506"/>
        <v>Very Low</v>
      </c>
      <c r="J1427">
        <v>568</v>
      </c>
      <c r="K1427" t="str">
        <f t="shared" si="507"/>
        <v>Very Low</v>
      </c>
      <c r="L1427" t="s">
        <v>6743</v>
      </c>
      <c r="M1427">
        <v>1000</v>
      </c>
      <c r="N1427" t="str">
        <f t="shared" si="508"/>
        <v>Low</v>
      </c>
      <c r="O1427">
        <v>52277485</v>
      </c>
      <c r="P1427" t="str">
        <f t="shared" si="509"/>
        <v>Hit</v>
      </c>
      <c r="Q1427" t="s">
        <v>1605</v>
      </c>
      <c r="R1427" t="str">
        <f t="shared" si="510"/>
        <v>Biography</v>
      </c>
      <c r="S1427">
        <f t="shared" si="511"/>
        <v>3</v>
      </c>
      <c r="T1427" t="s">
        <v>1203</v>
      </c>
      <c r="U1427" t="s">
        <v>7324</v>
      </c>
      <c r="V1427">
        <v>32370</v>
      </c>
      <c r="W1427" t="str">
        <f t="shared" si="512"/>
        <v>Low</v>
      </c>
      <c r="X1427">
        <v>4231</v>
      </c>
      <c r="Y1427" t="str">
        <f t="shared" si="513"/>
        <v>Low</v>
      </c>
      <c r="Z1427" t="s">
        <v>6448</v>
      </c>
      <c r="AA1427">
        <v>1</v>
      </c>
      <c r="AB1427" t="str">
        <f t="shared" si="514"/>
        <v>Solo Star Poster</v>
      </c>
      <c r="AC1427" t="s">
        <v>7325</v>
      </c>
      <c r="AD1427" t="s">
        <v>7326</v>
      </c>
      <c r="AE1427">
        <v>196</v>
      </c>
      <c r="AF1427" t="str">
        <f t="shared" si="515"/>
        <v>Very Low</v>
      </c>
      <c r="AG1427" t="s">
        <v>9</v>
      </c>
      <c r="AH1427" t="s">
        <v>10</v>
      </c>
      <c r="AI1427" t="s">
        <v>66</v>
      </c>
      <c r="AJ1427" t="str">
        <f t="shared" si="516"/>
        <v>Family</v>
      </c>
      <c r="AK1427">
        <v>35000000</v>
      </c>
      <c r="AL1427" t="str">
        <f t="shared" si="517"/>
        <v>Medium Budget</v>
      </c>
      <c r="AM1427">
        <v>2003</v>
      </c>
      <c r="AN1427">
        <f t="shared" si="518"/>
        <v>22</v>
      </c>
      <c r="AO1427" t="str">
        <f t="shared" si="519"/>
        <v>Old Classic</v>
      </c>
      <c r="AP1427">
        <v>762</v>
      </c>
      <c r="AQ1427" t="str">
        <f t="shared" si="520"/>
        <v>Very Low</v>
      </c>
      <c r="AR1427">
        <v>6.9</v>
      </c>
      <c r="AS1427" t="str">
        <f t="shared" si="521"/>
        <v>Average</v>
      </c>
      <c r="AT1427">
        <v>1.85</v>
      </c>
      <c r="AU1427" t="str">
        <f t="shared" si="522"/>
        <v>HDTV / Widescreen</v>
      </c>
      <c r="AV1427">
        <v>0</v>
      </c>
      <c r="AW1427" t="str">
        <f t="shared" si="523"/>
        <v>Very Low</v>
      </c>
    </row>
    <row r="1428" spans="1:49" x14ac:dyDescent="0.3">
      <c r="A1428" t="s">
        <v>0</v>
      </c>
      <c r="B1428" t="s">
        <v>3703</v>
      </c>
      <c r="C1428">
        <v>238</v>
      </c>
      <c r="D1428" t="str">
        <f t="shared" si="503"/>
        <v>Medium</v>
      </c>
      <c r="E1428">
        <v>109</v>
      </c>
      <c r="F1428" t="str">
        <f t="shared" si="504"/>
        <v>1h 49m</v>
      </c>
      <c r="G1428" t="str">
        <f t="shared" si="505"/>
        <v>Standard Movie</v>
      </c>
      <c r="H1428">
        <v>87</v>
      </c>
      <c r="I1428" t="str">
        <f t="shared" si="506"/>
        <v>Very Low</v>
      </c>
      <c r="J1428">
        <v>923</v>
      </c>
      <c r="K1428" t="str">
        <f t="shared" si="507"/>
        <v>Very Low</v>
      </c>
      <c r="L1428" t="s">
        <v>694</v>
      </c>
      <c r="M1428">
        <v>15000</v>
      </c>
      <c r="N1428" t="str">
        <f t="shared" si="508"/>
        <v>Medium</v>
      </c>
      <c r="O1428">
        <v>55802754</v>
      </c>
      <c r="P1428" t="str">
        <f t="shared" si="509"/>
        <v>Hit</v>
      </c>
      <c r="Q1428" t="s">
        <v>1652</v>
      </c>
      <c r="R1428" t="str">
        <f t="shared" si="510"/>
        <v>Comedy</v>
      </c>
      <c r="S1428">
        <f t="shared" si="511"/>
        <v>2</v>
      </c>
      <c r="T1428" t="s">
        <v>261</v>
      </c>
      <c r="U1428" t="s">
        <v>7327</v>
      </c>
      <c r="V1428">
        <v>270228</v>
      </c>
      <c r="W1428" t="str">
        <f t="shared" si="512"/>
        <v>High</v>
      </c>
      <c r="X1428">
        <v>20956</v>
      </c>
      <c r="Y1428" t="str">
        <f t="shared" si="513"/>
        <v>Medium</v>
      </c>
      <c r="Z1428" t="s">
        <v>6069</v>
      </c>
      <c r="AA1428">
        <v>2</v>
      </c>
      <c r="AB1428" t="str">
        <f t="shared" si="514"/>
        <v>Duo/Trio Poster</v>
      </c>
      <c r="AC1428" t="s">
        <v>7328</v>
      </c>
      <c r="AD1428" t="s">
        <v>7329</v>
      </c>
      <c r="AE1428">
        <v>194</v>
      </c>
      <c r="AF1428" t="str">
        <f t="shared" si="515"/>
        <v>Very Low</v>
      </c>
      <c r="AG1428" t="s">
        <v>9</v>
      </c>
      <c r="AH1428" t="s">
        <v>10</v>
      </c>
      <c r="AI1428" t="s">
        <v>556</v>
      </c>
      <c r="AJ1428" t="str">
        <f t="shared" si="516"/>
        <v>Adult</v>
      </c>
      <c r="AK1428">
        <v>35000000</v>
      </c>
      <c r="AL1428" t="str">
        <f t="shared" si="517"/>
        <v>Medium Budget</v>
      </c>
      <c r="AM1428">
        <v>2011</v>
      </c>
      <c r="AN1428">
        <f t="shared" si="518"/>
        <v>14</v>
      </c>
      <c r="AO1428" t="str">
        <f t="shared" si="519"/>
        <v>Modern Classic</v>
      </c>
      <c r="AP1428">
        <v>3000</v>
      </c>
      <c r="AQ1428" t="str">
        <f t="shared" si="520"/>
        <v>Low</v>
      </c>
      <c r="AR1428">
        <v>6.6</v>
      </c>
      <c r="AS1428" t="str">
        <f t="shared" si="521"/>
        <v>Average</v>
      </c>
      <c r="AT1428">
        <v>2.35</v>
      </c>
      <c r="AU1428" t="str">
        <f t="shared" si="522"/>
        <v>Cinematic Widescreen</v>
      </c>
      <c r="AV1428">
        <v>41000</v>
      </c>
      <c r="AW1428" t="str">
        <f t="shared" si="523"/>
        <v>Medium</v>
      </c>
    </row>
    <row r="1429" spans="1:49" x14ac:dyDescent="0.3">
      <c r="A1429" t="s">
        <v>0</v>
      </c>
      <c r="B1429" t="s">
        <v>6388</v>
      </c>
      <c r="C1429">
        <v>177</v>
      </c>
      <c r="D1429" t="str">
        <f t="shared" si="503"/>
        <v>Low</v>
      </c>
      <c r="E1429">
        <v>92</v>
      </c>
      <c r="F1429" t="str">
        <f t="shared" si="504"/>
        <v>1h 32m</v>
      </c>
      <c r="G1429" t="str">
        <f t="shared" si="505"/>
        <v>Standard Movie</v>
      </c>
      <c r="H1429">
        <v>89</v>
      </c>
      <c r="I1429" t="str">
        <f t="shared" si="506"/>
        <v>Very Low</v>
      </c>
      <c r="J1429">
        <v>190</v>
      </c>
      <c r="K1429" t="str">
        <f t="shared" si="507"/>
        <v>Very Low</v>
      </c>
      <c r="L1429" t="s">
        <v>482</v>
      </c>
      <c r="M1429">
        <v>17000</v>
      </c>
      <c r="N1429" t="str">
        <f t="shared" si="508"/>
        <v>Medium</v>
      </c>
      <c r="O1429">
        <v>55291815</v>
      </c>
      <c r="P1429" t="str">
        <f t="shared" si="509"/>
        <v>Hit</v>
      </c>
      <c r="Q1429" t="s">
        <v>1642</v>
      </c>
      <c r="R1429" t="str">
        <f t="shared" si="510"/>
        <v>Comedy</v>
      </c>
      <c r="S1429">
        <f t="shared" si="511"/>
        <v>1</v>
      </c>
      <c r="T1429" t="s">
        <v>460</v>
      </c>
      <c r="U1429" t="s">
        <v>7330</v>
      </c>
      <c r="V1429">
        <v>28041</v>
      </c>
      <c r="W1429" t="str">
        <f t="shared" si="512"/>
        <v>Low</v>
      </c>
      <c r="X1429">
        <v>17860</v>
      </c>
      <c r="Y1429" t="str">
        <f t="shared" si="513"/>
        <v>Medium</v>
      </c>
      <c r="Z1429" t="s">
        <v>7331</v>
      </c>
      <c r="AA1429">
        <v>0</v>
      </c>
      <c r="AB1429" t="str">
        <f t="shared" si="514"/>
        <v>Symbolic Poster</v>
      </c>
      <c r="AC1429" t="s">
        <v>7332</v>
      </c>
      <c r="AD1429" t="s">
        <v>7333</v>
      </c>
      <c r="AE1429">
        <v>111</v>
      </c>
      <c r="AF1429" t="str">
        <f t="shared" si="515"/>
        <v>Very Low</v>
      </c>
      <c r="AG1429" t="s">
        <v>9</v>
      </c>
      <c r="AH1429" t="s">
        <v>10</v>
      </c>
      <c r="AI1429" t="s">
        <v>556</v>
      </c>
      <c r="AJ1429" t="str">
        <f t="shared" si="516"/>
        <v>Adult</v>
      </c>
      <c r="AK1429">
        <v>35000000</v>
      </c>
      <c r="AL1429" t="str">
        <f t="shared" si="517"/>
        <v>Medium Budget</v>
      </c>
      <c r="AM1429">
        <v>2016</v>
      </c>
      <c r="AN1429">
        <f t="shared" si="518"/>
        <v>9</v>
      </c>
      <c r="AO1429" t="str">
        <f t="shared" si="519"/>
        <v>Modern Classic</v>
      </c>
      <c r="AP1429">
        <v>329</v>
      </c>
      <c r="AQ1429" t="str">
        <f t="shared" si="520"/>
        <v>Very Low</v>
      </c>
      <c r="AR1429">
        <v>6</v>
      </c>
      <c r="AS1429" t="str">
        <f t="shared" si="521"/>
        <v>Average</v>
      </c>
      <c r="AT1429">
        <v>2.35</v>
      </c>
      <c r="AU1429" t="str">
        <f t="shared" si="522"/>
        <v>Cinematic Widescreen</v>
      </c>
      <c r="AV1429">
        <v>0</v>
      </c>
      <c r="AW1429" t="str">
        <f t="shared" si="523"/>
        <v>Very Low</v>
      </c>
    </row>
    <row r="1430" spans="1:49" x14ac:dyDescent="0.3">
      <c r="A1430" t="s">
        <v>0</v>
      </c>
      <c r="B1430" t="s">
        <v>2025</v>
      </c>
      <c r="C1430">
        <v>405</v>
      </c>
      <c r="D1430" t="str">
        <f t="shared" si="503"/>
        <v>Medium</v>
      </c>
      <c r="E1430">
        <v>125</v>
      </c>
      <c r="F1430" t="str">
        <f t="shared" si="504"/>
        <v>2h 5m</v>
      </c>
      <c r="G1430" t="str">
        <f t="shared" si="505"/>
        <v>Long Movie</v>
      </c>
      <c r="H1430">
        <v>102</v>
      </c>
      <c r="I1430" t="str">
        <f t="shared" si="506"/>
        <v>Very Low</v>
      </c>
      <c r="J1430">
        <v>825</v>
      </c>
      <c r="K1430" t="str">
        <f t="shared" si="507"/>
        <v>Very Low</v>
      </c>
      <c r="L1430" t="s">
        <v>106</v>
      </c>
      <c r="M1430">
        <v>15000</v>
      </c>
      <c r="N1430" t="str">
        <f t="shared" si="508"/>
        <v>Medium</v>
      </c>
      <c r="O1430">
        <v>83299761</v>
      </c>
      <c r="P1430" t="str">
        <f t="shared" si="509"/>
        <v>Hit</v>
      </c>
      <c r="Q1430" t="s">
        <v>7334</v>
      </c>
      <c r="R1430" t="str">
        <f t="shared" si="510"/>
        <v>Biography</v>
      </c>
      <c r="S1430">
        <f t="shared" si="511"/>
        <v>5</v>
      </c>
      <c r="T1430" t="s">
        <v>293</v>
      </c>
      <c r="U1430" t="s">
        <v>7335</v>
      </c>
      <c r="V1430">
        <v>117719</v>
      </c>
      <c r="W1430" t="str">
        <f t="shared" si="512"/>
        <v>Medium</v>
      </c>
      <c r="X1430">
        <v>19809</v>
      </c>
      <c r="Y1430" t="str">
        <f t="shared" si="513"/>
        <v>Medium</v>
      </c>
      <c r="Z1430" t="s">
        <v>267</v>
      </c>
      <c r="AA1430">
        <v>2</v>
      </c>
      <c r="AB1430" t="str">
        <f t="shared" si="514"/>
        <v>Duo/Trio Poster</v>
      </c>
      <c r="AC1430" t="s">
        <v>7336</v>
      </c>
      <c r="AD1430" t="s">
        <v>7337</v>
      </c>
      <c r="AE1430">
        <v>306</v>
      </c>
      <c r="AF1430" t="str">
        <f t="shared" si="515"/>
        <v>Very Low</v>
      </c>
      <c r="AG1430" t="s">
        <v>9</v>
      </c>
      <c r="AH1430" t="s">
        <v>10</v>
      </c>
      <c r="AI1430" t="s">
        <v>11</v>
      </c>
      <c r="AJ1430" t="str">
        <f t="shared" si="516"/>
        <v>Teen</v>
      </c>
      <c r="AK1430">
        <v>35000000</v>
      </c>
      <c r="AL1430" t="str">
        <f t="shared" si="517"/>
        <v>Medium Budget</v>
      </c>
      <c r="AM1430">
        <v>2013</v>
      </c>
      <c r="AN1430">
        <f t="shared" si="518"/>
        <v>12</v>
      </c>
      <c r="AO1430" t="str">
        <f t="shared" si="519"/>
        <v>Modern Classic</v>
      </c>
      <c r="AP1430">
        <v>2000</v>
      </c>
      <c r="AQ1430" t="str">
        <f t="shared" si="520"/>
        <v>Low</v>
      </c>
      <c r="AR1430">
        <v>7.5</v>
      </c>
      <c r="AS1430" t="str">
        <f t="shared" si="521"/>
        <v>Good</v>
      </c>
      <c r="AT1430">
        <v>2.35</v>
      </c>
      <c r="AU1430" t="str">
        <f t="shared" si="522"/>
        <v>Cinematic Widescreen</v>
      </c>
      <c r="AV1430">
        <v>39000</v>
      </c>
      <c r="AW1430" t="str">
        <f t="shared" si="523"/>
        <v>Medium</v>
      </c>
    </row>
    <row r="1431" spans="1:49" x14ac:dyDescent="0.3">
      <c r="A1431" t="s">
        <v>0</v>
      </c>
      <c r="B1431" t="s">
        <v>5047</v>
      </c>
      <c r="C1431">
        <v>61</v>
      </c>
      <c r="D1431" t="str">
        <f t="shared" si="503"/>
        <v>Low</v>
      </c>
      <c r="E1431">
        <v>202</v>
      </c>
      <c r="F1431" t="str">
        <f t="shared" si="504"/>
        <v>3h 22m</v>
      </c>
      <c r="G1431" t="str">
        <f t="shared" si="505"/>
        <v>Epic</v>
      </c>
      <c r="H1431">
        <v>0</v>
      </c>
      <c r="I1431" t="str">
        <f t="shared" si="506"/>
        <v>Very Low</v>
      </c>
      <c r="J1431">
        <v>318</v>
      </c>
      <c r="K1431" t="str">
        <f t="shared" si="507"/>
        <v>Very Low</v>
      </c>
      <c r="L1431" t="s">
        <v>441</v>
      </c>
      <c r="M1431">
        <v>18000</v>
      </c>
      <c r="N1431" t="str">
        <f t="shared" si="508"/>
        <v>Medium</v>
      </c>
      <c r="O1431">
        <v>48169908</v>
      </c>
      <c r="P1431" t="str">
        <f t="shared" si="509"/>
        <v>Average</v>
      </c>
      <c r="Q1431" t="s">
        <v>6084</v>
      </c>
      <c r="R1431" t="str">
        <f t="shared" si="510"/>
        <v>Biography</v>
      </c>
      <c r="S1431">
        <f t="shared" si="511"/>
        <v>4</v>
      </c>
      <c r="T1431" t="s">
        <v>1698</v>
      </c>
      <c r="U1431" t="s">
        <v>7338</v>
      </c>
      <c r="V1431">
        <v>63923</v>
      </c>
      <c r="W1431" t="str">
        <f t="shared" si="512"/>
        <v>Medium</v>
      </c>
      <c r="X1431">
        <v>20143</v>
      </c>
      <c r="Y1431" t="str">
        <f t="shared" si="513"/>
        <v>Medium</v>
      </c>
      <c r="Z1431" t="s">
        <v>7339</v>
      </c>
      <c r="AA1431">
        <v>0</v>
      </c>
      <c r="AB1431" t="str">
        <f t="shared" si="514"/>
        <v>Symbolic Poster</v>
      </c>
      <c r="AC1431" t="s">
        <v>7340</v>
      </c>
      <c r="AD1431" t="s">
        <v>7341</v>
      </c>
      <c r="AE1431">
        <v>156</v>
      </c>
      <c r="AF1431" t="str">
        <f t="shared" si="515"/>
        <v>Very Low</v>
      </c>
      <c r="AG1431" t="s">
        <v>9</v>
      </c>
      <c r="AH1431" t="s">
        <v>10</v>
      </c>
      <c r="AI1431" t="s">
        <v>11</v>
      </c>
      <c r="AJ1431" t="str">
        <f t="shared" si="516"/>
        <v>Teen</v>
      </c>
      <c r="AK1431">
        <v>33000000</v>
      </c>
      <c r="AL1431" t="str">
        <f t="shared" si="517"/>
        <v>Medium Budget</v>
      </c>
      <c r="AM1431">
        <v>1992</v>
      </c>
      <c r="AN1431">
        <f t="shared" si="518"/>
        <v>33</v>
      </c>
      <c r="AO1431" t="str">
        <f t="shared" si="519"/>
        <v>Old Classic</v>
      </c>
      <c r="AP1431">
        <v>848</v>
      </c>
      <c r="AQ1431" t="str">
        <f t="shared" si="520"/>
        <v>Very Low</v>
      </c>
      <c r="AR1431">
        <v>7.7</v>
      </c>
      <c r="AS1431" t="str">
        <f t="shared" si="521"/>
        <v>Good</v>
      </c>
      <c r="AT1431">
        <v>1.85</v>
      </c>
      <c r="AU1431" t="str">
        <f t="shared" si="522"/>
        <v>HDTV / Widescreen</v>
      </c>
      <c r="AV1431">
        <v>0</v>
      </c>
      <c r="AW1431" t="str">
        <f t="shared" si="523"/>
        <v>Very Low</v>
      </c>
    </row>
    <row r="1432" spans="1:49" x14ac:dyDescent="0.3">
      <c r="A1432" t="s">
        <v>0</v>
      </c>
      <c r="B1432" t="s">
        <v>3189</v>
      </c>
      <c r="C1432">
        <v>285</v>
      </c>
      <c r="D1432" t="str">
        <f t="shared" si="503"/>
        <v>Medium</v>
      </c>
      <c r="E1432">
        <v>134</v>
      </c>
      <c r="F1432" t="str">
        <f t="shared" si="504"/>
        <v>2h 14m</v>
      </c>
      <c r="G1432" t="str">
        <f t="shared" si="505"/>
        <v>Long Movie</v>
      </c>
      <c r="H1432">
        <v>0</v>
      </c>
      <c r="I1432" t="str">
        <f t="shared" si="506"/>
        <v>Very Low</v>
      </c>
      <c r="J1432">
        <v>120</v>
      </c>
      <c r="K1432" t="str">
        <f t="shared" si="507"/>
        <v>Very Low</v>
      </c>
      <c r="L1432" t="s">
        <v>3191</v>
      </c>
      <c r="M1432">
        <v>529</v>
      </c>
      <c r="N1432" t="str">
        <f t="shared" si="508"/>
        <v>Low</v>
      </c>
      <c r="O1432">
        <v>67523385</v>
      </c>
      <c r="P1432" t="str">
        <f t="shared" si="509"/>
        <v>Hit</v>
      </c>
      <c r="Q1432" t="s">
        <v>1642</v>
      </c>
      <c r="R1432" t="str">
        <f t="shared" si="510"/>
        <v>Comedy</v>
      </c>
      <c r="S1432">
        <f t="shared" si="511"/>
        <v>1</v>
      </c>
      <c r="T1432" t="s">
        <v>7342</v>
      </c>
      <c r="U1432" t="s">
        <v>7343</v>
      </c>
      <c r="V1432">
        <v>104005</v>
      </c>
      <c r="W1432" t="str">
        <f t="shared" si="512"/>
        <v>Medium</v>
      </c>
      <c r="X1432">
        <v>1050</v>
      </c>
      <c r="Y1432" t="str">
        <f t="shared" si="513"/>
        <v>Low</v>
      </c>
      <c r="Z1432" t="s">
        <v>7344</v>
      </c>
      <c r="AA1432">
        <v>2</v>
      </c>
      <c r="AB1432" t="str">
        <f t="shared" si="514"/>
        <v>Duo/Trio Poster</v>
      </c>
      <c r="AC1432" t="s">
        <v>7345</v>
      </c>
      <c r="AD1432" t="s">
        <v>7346</v>
      </c>
      <c r="AE1432">
        <v>248</v>
      </c>
      <c r="AF1432" t="str">
        <f t="shared" si="515"/>
        <v>Very Low</v>
      </c>
      <c r="AG1432" t="s">
        <v>9</v>
      </c>
      <c r="AH1432" t="s">
        <v>10</v>
      </c>
      <c r="AI1432" t="s">
        <v>556</v>
      </c>
      <c r="AJ1432" t="str">
        <f t="shared" si="516"/>
        <v>Adult</v>
      </c>
      <c r="AK1432">
        <v>35000000</v>
      </c>
      <c r="AL1432" t="str">
        <f t="shared" si="517"/>
        <v>Medium Budget</v>
      </c>
      <c r="AM1432">
        <v>2012</v>
      </c>
      <c r="AN1432">
        <f t="shared" si="518"/>
        <v>13</v>
      </c>
      <c r="AO1432" t="str">
        <f t="shared" si="519"/>
        <v>Modern Classic</v>
      </c>
      <c r="AP1432">
        <v>130</v>
      </c>
      <c r="AQ1432" t="str">
        <f t="shared" si="520"/>
        <v>Very Low</v>
      </c>
      <c r="AR1432">
        <v>6.2</v>
      </c>
      <c r="AS1432" t="str">
        <f t="shared" si="521"/>
        <v>Average</v>
      </c>
      <c r="AT1432">
        <v>2.35</v>
      </c>
      <c r="AU1432" t="str">
        <f t="shared" si="522"/>
        <v>Cinematic Widescreen</v>
      </c>
      <c r="AV1432">
        <v>18000</v>
      </c>
      <c r="AW1432" t="str">
        <f t="shared" si="523"/>
        <v>Medium</v>
      </c>
    </row>
    <row r="1433" spans="1:49" x14ac:dyDescent="0.3">
      <c r="A1433" t="s">
        <v>0</v>
      </c>
      <c r="B1433" t="s">
        <v>2137</v>
      </c>
      <c r="C1433">
        <v>124</v>
      </c>
      <c r="D1433" t="str">
        <f t="shared" si="503"/>
        <v>Low</v>
      </c>
      <c r="E1433">
        <v>88</v>
      </c>
      <c r="F1433" t="str">
        <f t="shared" si="504"/>
        <v>1h 28m</v>
      </c>
      <c r="G1433" t="str">
        <f t="shared" si="505"/>
        <v>Featurette</v>
      </c>
      <c r="H1433">
        <v>12</v>
      </c>
      <c r="I1433" t="str">
        <f t="shared" si="506"/>
        <v>Very Low</v>
      </c>
      <c r="J1433">
        <v>931</v>
      </c>
      <c r="K1433" t="str">
        <f t="shared" si="507"/>
        <v>Very Low</v>
      </c>
      <c r="L1433" t="s">
        <v>775</v>
      </c>
      <c r="M1433">
        <v>49000</v>
      </c>
      <c r="N1433" t="str">
        <f t="shared" si="508"/>
        <v>Medium</v>
      </c>
      <c r="O1433">
        <v>49474048</v>
      </c>
      <c r="P1433" t="str">
        <f t="shared" si="509"/>
        <v>Average</v>
      </c>
      <c r="Q1433" t="s">
        <v>3028</v>
      </c>
      <c r="R1433" t="str">
        <f t="shared" si="510"/>
        <v>Comedy</v>
      </c>
      <c r="S1433">
        <f t="shared" si="511"/>
        <v>2</v>
      </c>
      <c r="T1433" t="s">
        <v>782</v>
      </c>
      <c r="U1433" t="s">
        <v>7347</v>
      </c>
      <c r="V1433">
        <v>31191</v>
      </c>
      <c r="W1433" t="str">
        <f t="shared" si="512"/>
        <v>Low</v>
      </c>
      <c r="X1433">
        <v>53370</v>
      </c>
      <c r="Y1433" t="str">
        <f t="shared" si="513"/>
        <v>High</v>
      </c>
      <c r="Z1433" t="s">
        <v>4899</v>
      </c>
      <c r="AA1433">
        <v>2</v>
      </c>
      <c r="AB1433" t="str">
        <f t="shared" si="514"/>
        <v>Duo/Trio Poster</v>
      </c>
      <c r="AC1433" t="s">
        <v>7348</v>
      </c>
      <c r="AD1433" t="s">
        <v>7349</v>
      </c>
      <c r="AE1433">
        <v>120</v>
      </c>
      <c r="AF1433" t="str">
        <f t="shared" si="515"/>
        <v>Very Low</v>
      </c>
      <c r="AG1433" t="s">
        <v>9</v>
      </c>
      <c r="AH1433" t="s">
        <v>10</v>
      </c>
      <c r="AI1433" t="s">
        <v>66</v>
      </c>
      <c r="AJ1433" t="str">
        <f t="shared" si="516"/>
        <v>Family</v>
      </c>
      <c r="AK1433">
        <v>35000000</v>
      </c>
      <c r="AL1433" t="str">
        <f t="shared" si="517"/>
        <v>Medium Budget</v>
      </c>
      <c r="AM1433">
        <v>2009</v>
      </c>
      <c r="AN1433">
        <f t="shared" si="518"/>
        <v>16</v>
      </c>
      <c r="AO1433" t="str">
        <f t="shared" si="519"/>
        <v>Old Classic</v>
      </c>
      <c r="AP1433">
        <v>1000</v>
      </c>
      <c r="AQ1433" t="str">
        <f t="shared" si="520"/>
        <v>Very Low</v>
      </c>
      <c r="AR1433">
        <v>5.4</v>
      </c>
      <c r="AS1433" t="str">
        <f t="shared" si="521"/>
        <v>Below Average</v>
      </c>
      <c r="AT1433">
        <v>1.85</v>
      </c>
      <c r="AU1433" t="str">
        <f t="shared" si="522"/>
        <v>HDTV / Widescreen</v>
      </c>
      <c r="AV1433">
        <v>0</v>
      </c>
      <c r="AW1433" t="str">
        <f t="shared" si="523"/>
        <v>Very Low</v>
      </c>
    </row>
    <row r="1434" spans="1:49" x14ac:dyDescent="0.3">
      <c r="A1434" t="s">
        <v>0</v>
      </c>
      <c r="B1434" t="s">
        <v>7350</v>
      </c>
      <c r="C1434">
        <v>164</v>
      </c>
      <c r="D1434" t="str">
        <f t="shared" si="503"/>
        <v>Low</v>
      </c>
      <c r="E1434">
        <v>92</v>
      </c>
      <c r="F1434" t="str">
        <f t="shared" si="504"/>
        <v>1h 32m</v>
      </c>
      <c r="G1434" t="str">
        <f t="shared" si="505"/>
        <v>Standard Movie</v>
      </c>
      <c r="H1434">
        <v>148</v>
      </c>
      <c r="I1434" t="str">
        <f t="shared" si="506"/>
        <v>Very Low</v>
      </c>
      <c r="J1434">
        <v>227</v>
      </c>
      <c r="K1434" t="str">
        <f t="shared" si="507"/>
        <v>Very Low</v>
      </c>
      <c r="L1434" t="s">
        <v>3782</v>
      </c>
      <c r="M1434">
        <v>978</v>
      </c>
      <c r="N1434" t="str">
        <f t="shared" si="508"/>
        <v>Low</v>
      </c>
      <c r="O1434">
        <v>45802315</v>
      </c>
      <c r="P1434" t="str">
        <f t="shared" si="509"/>
        <v>Average</v>
      </c>
      <c r="Q1434" t="s">
        <v>233</v>
      </c>
      <c r="R1434" t="str">
        <f t="shared" si="510"/>
        <v>Action</v>
      </c>
      <c r="S1434">
        <f t="shared" si="511"/>
        <v>5</v>
      </c>
      <c r="T1434" t="s">
        <v>7351</v>
      </c>
      <c r="U1434" t="s">
        <v>7352</v>
      </c>
      <c r="V1434">
        <v>119974</v>
      </c>
      <c r="W1434" t="str">
        <f t="shared" si="512"/>
        <v>Medium</v>
      </c>
      <c r="X1434">
        <v>2184</v>
      </c>
      <c r="Y1434" t="str">
        <f t="shared" si="513"/>
        <v>Low</v>
      </c>
      <c r="Z1434" t="s">
        <v>7353</v>
      </c>
      <c r="AA1434">
        <v>1</v>
      </c>
      <c r="AB1434" t="str">
        <f t="shared" si="514"/>
        <v>Solo Star Poster</v>
      </c>
      <c r="AC1434" t="s">
        <v>7354</v>
      </c>
      <c r="AD1434" t="s">
        <v>7355</v>
      </c>
      <c r="AE1434">
        <v>169</v>
      </c>
      <c r="AF1434" t="str">
        <f t="shared" si="515"/>
        <v>Very Low</v>
      </c>
      <c r="AG1434" t="s">
        <v>9</v>
      </c>
      <c r="AH1434" t="s">
        <v>10</v>
      </c>
      <c r="AI1434" t="s">
        <v>556</v>
      </c>
      <c r="AJ1434" t="str">
        <f t="shared" si="516"/>
        <v>Adult</v>
      </c>
      <c r="AK1434">
        <v>35000000</v>
      </c>
      <c r="AL1434" t="str">
        <f t="shared" si="517"/>
        <v>Medium Budget</v>
      </c>
      <c r="AM1434">
        <v>2009</v>
      </c>
      <c r="AN1434">
        <f t="shared" si="518"/>
        <v>16</v>
      </c>
      <c r="AO1434" t="str">
        <f t="shared" si="519"/>
        <v>Old Classic</v>
      </c>
      <c r="AP1434">
        <v>593</v>
      </c>
      <c r="AQ1434" t="str">
        <f t="shared" si="520"/>
        <v>Very Low</v>
      </c>
      <c r="AR1434">
        <v>6.6</v>
      </c>
      <c r="AS1434" t="str">
        <f t="shared" si="521"/>
        <v>Average</v>
      </c>
      <c r="AT1434">
        <v>2.35</v>
      </c>
      <c r="AU1434" t="str">
        <f t="shared" si="522"/>
        <v>Cinematic Widescreen</v>
      </c>
      <c r="AV1434">
        <v>0</v>
      </c>
      <c r="AW1434" t="str">
        <f t="shared" si="523"/>
        <v>Very Low</v>
      </c>
    </row>
    <row r="1435" spans="1:49" x14ac:dyDescent="0.3">
      <c r="A1435" t="s">
        <v>0</v>
      </c>
      <c r="B1435" t="s">
        <v>6268</v>
      </c>
      <c r="C1435">
        <v>120</v>
      </c>
      <c r="D1435" t="str">
        <f t="shared" si="503"/>
        <v>Low</v>
      </c>
      <c r="E1435">
        <v>91</v>
      </c>
      <c r="F1435" t="str">
        <f t="shared" si="504"/>
        <v>1h 31m</v>
      </c>
      <c r="G1435" t="str">
        <f t="shared" si="505"/>
        <v>Standard Movie</v>
      </c>
      <c r="H1435">
        <v>42</v>
      </c>
      <c r="I1435" t="str">
        <f t="shared" si="506"/>
        <v>Very Low</v>
      </c>
      <c r="J1435">
        <v>766</v>
      </c>
      <c r="K1435" t="str">
        <f t="shared" si="507"/>
        <v>Very Low</v>
      </c>
      <c r="L1435" t="s">
        <v>7356</v>
      </c>
      <c r="M1435">
        <v>49000</v>
      </c>
      <c r="N1435" t="str">
        <f t="shared" si="508"/>
        <v>Medium</v>
      </c>
      <c r="O1435">
        <v>43792641</v>
      </c>
      <c r="P1435" t="str">
        <f t="shared" si="509"/>
        <v>Average</v>
      </c>
      <c r="Q1435" t="s">
        <v>1652</v>
      </c>
      <c r="R1435" t="str">
        <f t="shared" si="510"/>
        <v>Comedy</v>
      </c>
      <c r="S1435">
        <f t="shared" si="511"/>
        <v>2</v>
      </c>
      <c r="T1435" t="s">
        <v>782</v>
      </c>
      <c r="U1435" t="s">
        <v>7357</v>
      </c>
      <c r="V1435">
        <v>32157</v>
      </c>
      <c r="W1435" t="str">
        <f t="shared" si="512"/>
        <v>Low</v>
      </c>
      <c r="X1435">
        <v>52566</v>
      </c>
      <c r="Y1435" t="str">
        <f t="shared" si="513"/>
        <v>High</v>
      </c>
      <c r="Z1435" t="s">
        <v>512</v>
      </c>
      <c r="AA1435">
        <v>3</v>
      </c>
      <c r="AB1435" t="str">
        <f t="shared" si="514"/>
        <v>Duo/Trio Poster</v>
      </c>
      <c r="AC1435" t="s">
        <v>7358</v>
      </c>
      <c r="AD1435" t="s">
        <v>7359</v>
      </c>
      <c r="AE1435">
        <v>119</v>
      </c>
      <c r="AF1435" t="str">
        <f t="shared" si="515"/>
        <v>Very Low</v>
      </c>
      <c r="AG1435" t="s">
        <v>9</v>
      </c>
      <c r="AH1435" t="s">
        <v>10</v>
      </c>
      <c r="AI1435" t="s">
        <v>11</v>
      </c>
      <c r="AJ1435" t="str">
        <f t="shared" si="516"/>
        <v>Teen</v>
      </c>
      <c r="AK1435">
        <v>35000000</v>
      </c>
      <c r="AL1435" t="str">
        <f t="shared" si="517"/>
        <v>Medium Budget</v>
      </c>
      <c r="AM1435">
        <v>2007</v>
      </c>
      <c r="AN1435">
        <f t="shared" si="518"/>
        <v>18</v>
      </c>
      <c r="AO1435" t="str">
        <f t="shared" si="519"/>
        <v>Old Classic</v>
      </c>
      <c r="AP1435">
        <v>838</v>
      </c>
      <c r="AQ1435" t="str">
        <f t="shared" si="520"/>
        <v>Very Low</v>
      </c>
      <c r="AR1435">
        <v>5.3</v>
      </c>
      <c r="AS1435" t="str">
        <f t="shared" si="521"/>
        <v>Below Average</v>
      </c>
      <c r="AT1435">
        <v>2.35</v>
      </c>
      <c r="AU1435" t="str">
        <f t="shared" si="522"/>
        <v>Cinematic Widescreen</v>
      </c>
      <c r="AV1435">
        <v>913</v>
      </c>
      <c r="AW1435" t="str">
        <f t="shared" si="523"/>
        <v>Very Low</v>
      </c>
    </row>
    <row r="1436" spans="1:49" x14ac:dyDescent="0.3">
      <c r="A1436" t="s">
        <v>0</v>
      </c>
      <c r="B1436" t="s">
        <v>2149</v>
      </c>
      <c r="C1436">
        <v>90</v>
      </c>
      <c r="D1436" t="str">
        <f t="shared" si="503"/>
        <v>Low</v>
      </c>
      <c r="E1436">
        <v>75</v>
      </c>
      <c r="F1436" t="str">
        <f t="shared" si="504"/>
        <v>1h 15m</v>
      </c>
      <c r="G1436" t="str">
        <f t="shared" si="505"/>
        <v>Featurette</v>
      </c>
      <c r="H1436">
        <v>221</v>
      </c>
      <c r="I1436" t="str">
        <f t="shared" si="506"/>
        <v>Very Low</v>
      </c>
      <c r="J1436">
        <v>553</v>
      </c>
      <c r="K1436" t="str">
        <f t="shared" si="507"/>
        <v>Very Low</v>
      </c>
      <c r="L1436" t="s">
        <v>1922</v>
      </c>
      <c r="M1436">
        <v>11000</v>
      </c>
      <c r="N1436" t="str">
        <f t="shared" si="508"/>
        <v>Medium</v>
      </c>
      <c r="O1436">
        <v>57651794</v>
      </c>
      <c r="P1436" t="str">
        <f t="shared" si="509"/>
        <v>Hit</v>
      </c>
      <c r="Q1436" t="s">
        <v>3869</v>
      </c>
      <c r="R1436" t="str">
        <f t="shared" si="510"/>
        <v>Comedy</v>
      </c>
      <c r="S1436">
        <f t="shared" si="511"/>
        <v>3</v>
      </c>
      <c r="T1436" t="s">
        <v>1927</v>
      </c>
      <c r="U1436" t="s">
        <v>7360</v>
      </c>
      <c r="V1436">
        <v>40651</v>
      </c>
      <c r="W1436" t="str">
        <f t="shared" si="512"/>
        <v>Low</v>
      </c>
      <c r="X1436">
        <v>13125</v>
      </c>
      <c r="Y1436" t="str">
        <f t="shared" si="513"/>
        <v>Medium</v>
      </c>
      <c r="Z1436" t="s">
        <v>2911</v>
      </c>
      <c r="AA1436">
        <v>2</v>
      </c>
      <c r="AB1436" t="str">
        <f t="shared" si="514"/>
        <v>Duo/Trio Poster</v>
      </c>
      <c r="AC1436" t="s">
        <v>7361</v>
      </c>
      <c r="AD1436" t="s">
        <v>7362</v>
      </c>
      <c r="AE1436">
        <v>209</v>
      </c>
      <c r="AF1436" t="str">
        <f t="shared" si="515"/>
        <v>Very Low</v>
      </c>
      <c r="AG1436" t="s">
        <v>9</v>
      </c>
      <c r="AH1436" t="s">
        <v>10</v>
      </c>
      <c r="AI1436" t="s">
        <v>11</v>
      </c>
      <c r="AJ1436" t="str">
        <f t="shared" si="516"/>
        <v>Teen</v>
      </c>
      <c r="AK1436">
        <v>33000000</v>
      </c>
      <c r="AL1436" t="str">
        <f t="shared" si="517"/>
        <v>Medium Budget</v>
      </c>
      <c r="AM1436">
        <v>2006</v>
      </c>
      <c r="AN1436">
        <f t="shared" si="518"/>
        <v>19</v>
      </c>
      <c r="AO1436" t="str">
        <f t="shared" si="519"/>
        <v>Old Classic</v>
      </c>
      <c r="AP1436">
        <v>970</v>
      </c>
      <c r="AQ1436" t="str">
        <f t="shared" si="520"/>
        <v>Very Low</v>
      </c>
      <c r="AR1436">
        <v>5.6</v>
      </c>
      <c r="AS1436" t="str">
        <f t="shared" si="521"/>
        <v>Below Average</v>
      </c>
      <c r="AT1436">
        <v>1.85</v>
      </c>
      <c r="AU1436" t="str">
        <f t="shared" si="522"/>
        <v>HDTV / Widescreen</v>
      </c>
      <c r="AV1436">
        <v>0</v>
      </c>
      <c r="AW1436" t="str">
        <f t="shared" si="523"/>
        <v>Very Low</v>
      </c>
    </row>
    <row r="1437" spans="1:49" x14ac:dyDescent="0.3">
      <c r="A1437" t="s">
        <v>0</v>
      </c>
      <c r="B1437" t="s">
        <v>7363</v>
      </c>
      <c r="C1437">
        <v>120</v>
      </c>
      <c r="D1437" t="str">
        <f t="shared" si="503"/>
        <v>Low</v>
      </c>
      <c r="E1437">
        <v>98</v>
      </c>
      <c r="F1437" t="str">
        <f t="shared" si="504"/>
        <v>1h 38m</v>
      </c>
      <c r="G1437" t="str">
        <f t="shared" si="505"/>
        <v>Standard Movie</v>
      </c>
      <c r="H1437">
        <v>30</v>
      </c>
      <c r="I1437" t="str">
        <f t="shared" si="506"/>
        <v>Very Low</v>
      </c>
      <c r="J1437">
        <v>664</v>
      </c>
      <c r="K1437" t="str">
        <f t="shared" si="507"/>
        <v>Very Low</v>
      </c>
      <c r="L1437" t="s">
        <v>7364</v>
      </c>
      <c r="M1437">
        <v>944</v>
      </c>
      <c r="N1437" t="str">
        <f t="shared" si="508"/>
        <v>Low</v>
      </c>
      <c r="O1437">
        <v>43894863</v>
      </c>
      <c r="P1437" t="str">
        <f t="shared" si="509"/>
        <v>Average</v>
      </c>
      <c r="Q1437" t="s">
        <v>1652</v>
      </c>
      <c r="R1437" t="str">
        <f t="shared" si="510"/>
        <v>Comedy</v>
      </c>
      <c r="S1437">
        <f t="shared" si="511"/>
        <v>2</v>
      </c>
      <c r="T1437" t="s">
        <v>4106</v>
      </c>
      <c r="U1437" t="s">
        <v>7365</v>
      </c>
      <c r="V1437">
        <v>25883</v>
      </c>
      <c r="W1437" t="str">
        <f t="shared" si="512"/>
        <v>Low</v>
      </c>
      <c r="X1437">
        <v>4879</v>
      </c>
      <c r="Y1437" t="str">
        <f t="shared" si="513"/>
        <v>Low</v>
      </c>
      <c r="Z1437" t="s">
        <v>3889</v>
      </c>
      <c r="AA1437">
        <v>2</v>
      </c>
      <c r="AB1437" t="str">
        <f t="shared" si="514"/>
        <v>Duo/Trio Poster</v>
      </c>
      <c r="AC1437" t="s">
        <v>7366</v>
      </c>
      <c r="AD1437" t="s">
        <v>7367</v>
      </c>
      <c r="AE1437">
        <v>262</v>
      </c>
      <c r="AF1437" t="str">
        <f t="shared" si="515"/>
        <v>Very Low</v>
      </c>
      <c r="AG1437" t="s">
        <v>9</v>
      </c>
      <c r="AH1437" t="s">
        <v>10</v>
      </c>
      <c r="AI1437" t="s">
        <v>11</v>
      </c>
      <c r="AJ1437" t="str">
        <f t="shared" si="516"/>
        <v>Teen</v>
      </c>
      <c r="AK1437">
        <v>30000000</v>
      </c>
      <c r="AL1437" t="str">
        <f t="shared" si="517"/>
        <v>Medium Budget</v>
      </c>
      <c r="AM1437">
        <v>2005</v>
      </c>
      <c r="AN1437">
        <f t="shared" si="518"/>
        <v>20</v>
      </c>
      <c r="AO1437" t="str">
        <f t="shared" si="519"/>
        <v>Old Classic</v>
      </c>
      <c r="AP1437">
        <v>940</v>
      </c>
      <c r="AQ1437" t="str">
        <f t="shared" si="520"/>
        <v>Very Low</v>
      </c>
      <c r="AR1437">
        <v>5.9</v>
      </c>
      <c r="AS1437" t="str">
        <f t="shared" si="521"/>
        <v>Below Average</v>
      </c>
      <c r="AT1437">
        <v>2.35</v>
      </c>
      <c r="AU1437" t="str">
        <f t="shared" si="522"/>
        <v>Cinematic Widescreen</v>
      </c>
      <c r="AV1437">
        <v>0</v>
      </c>
      <c r="AW1437" t="str">
        <f t="shared" si="523"/>
        <v>Very Low</v>
      </c>
    </row>
    <row r="1438" spans="1:49" x14ac:dyDescent="0.3">
      <c r="A1438" t="s">
        <v>0</v>
      </c>
      <c r="B1438" t="s">
        <v>342</v>
      </c>
      <c r="C1438">
        <v>117</v>
      </c>
      <c r="D1438" t="str">
        <f t="shared" si="503"/>
        <v>Low</v>
      </c>
      <c r="E1438">
        <v>147</v>
      </c>
      <c r="F1438" t="str">
        <f t="shared" si="504"/>
        <v>2h 27m</v>
      </c>
      <c r="G1438" t="str">
        <f t="shared" si="505"/>
        <v>Long Movie</v>
      </c>
      <c r="H1438">
        <v>179</v>
      </c>
      <c r="I1438" t="str">
        <f t="shared" si="506"/>
        <v>Very Low</v>
      </c>
      <c r="J1438">
        <v>646</v>
      </c>
      <c r="K1438" t="str">
        <f t="shared" si="507"/>
        <v>Very Low</v>
      </c>
      <c r="L1438" t="s">
        <v>2353</v>
      </c>
      <c r="M1438">
        <v>40000</v>
      </c>
      <c r="N1438" t="str">
        <f t="shared" si="508"/>
        <v>Medium</v>
      </c>
      <c r="O1438">
        <v>41954997</v>
      </c>
      <c r="P1438" t="str">
        <f t="shared" si="509"/>
        <v>Average</v>
      </c>
      <c r="Q1438" t="s">
        <v>1697</v>
      </c>
      <c r="R1438" t="str">
        <f t="shared" si="510"/>
        <v>Biography</v>
      </c>
      <c r="S1438">
        <f t="shared" si="511"/>
        <v>3</v>
      </c>
      <c r="T1438" t="s">
        <v>15</v>
      </c>
      <c r="U1438" t="s">
        <v>7368</v>
      </c>
      <c r="V1438">
        <v>225122</v>
      </c>
      <c r="W1438" t="str">
        <f t="shared" si="512"/>
        <v>High</v>
      </c>
      <c r="X1438">
        <v>56014</v>
      </c>
      <c r="Y1438" t="str">
        <f t="shared" si="513"/>
        <v>High</v>
      </c>
      <c r="Z1438" t="s">
        <v>2232</v>
      </c>
      <c r="AA1438">
        <v>2</v>
      </c>
      <c r="AB1438" t="str">
        <f t="shared" si="514"/>
        <v>Duo/Trio Poster</v>
      </c>
      <c r="AC1438" t="s">
        <v>7369</v>
      </c>
      <c r="AD1438" t="s">
        <v>7370</v>
      </c>
      <c r="AE1438">
        <v>234</v>
      </c>
      <c r="AF1438" t="str">
        <f t="shared" si="515"/>
        <v>Very Low</v>
      </c>
      <c r="AG1438" t="s">
        <v>9</v>
      </c>
      <c r="AH1438" t="s">
        <v>10</v>
      </c>
      <c r="AI1438" t="s">
        <v>556</v>
      </c>
      <c r="AJ1438" t="str">
        <f t="shared" si="516"/>
        <v>Adult</v>
      </c>
      <c r="AK1438">
        <v>35000000</v>
      </c>
      <c r="AL1438" t="str">
        <f t="shared" si="517"/>
        <v>Medium Budget</v>
      </c>
      <c r="AM1438">
        <v>1997</v>
      </c>
      <c r="AN1438">
        <f t="shared" si="518"/>
        <v>28</v>
      </c>
      <c r="AO1438" t="str">
        <f t="shared" si="519"/>
        <v>Old Classic</v>
      </c>
      <c r="AP1438">
        <v>14000</v>
      </c>
      <c r="AQ1438" t="str">
        <f t="shared" si="520"/>
        <v>Medium</v>
      </c>
      <c r="AR1438">
        <v>7.8</v>
      </c>
      <c r="AS1438" t="str">
        <f t="shared" si="521"/>
        <v>Good</v>
      </c>
      <c r="AT1438">
        <v>2.35</v>
      </c>
      <c r="AU1438" t="str">
        <f t="shared" si="522"/>
        <v>Cinematic Widescreen</v>
      </c>
      <c r="AV1438">
        <v>0</v>
      </c>
      <c r="AW1438" t="str">
        <f t="shared" si="523"/>
        <v>Very Low</v>
      </c>
    </row>
    <row r="1439" spans="1:49" x14ac:dyDescent="0.3">
      <c r="A1439" t="s">
        <v>0</v>
      </c>
      <c r="B1439" t="s">
        <v>2302</v>
      </c>
      <c r="C1439">
        <v>226</v>
      </c>
      <c r="D1439" t="str">
        <f t="shared" si="503"/>
        <v>Medium</v>
      </c>
      <c r="E1439">
        <v>100</v>
      </c>
      <c r="F1439" t="str">
        <f t="shared" si="504"/>
        <v>1h 40m</v>
      </c>
      <c r="G1439" t="str">
        <f t="shared" si="505"/>
        <v>Standard Movie</v>
      </c>
      <c r="H1439">
        <v>545</v>
      </c>
      <c r="I1439" t="str">
        <f t="shared" si="506"/>
        <v>Very Low</v>
      </c>
      <c r="J1439">
        <v>766</v>
      </c>
      <c r="K1439" t="str">
        <f t="shared" si="507"/>
        <v>Very Low</v>
      </c>
      <c r="L1439" t="s">
        <v>7371</v>
      </c>
      <c r="M1439">
        <v>14000</v>
      </c>
      <c r="N1439" t="str">
        <f t="shared" si="508"/>
        <v>Medium</v>
      </c>
      <c r="O1439">
        <v>39532308</v>
      </c>
      <c r="P1439" t="str">
        <f t="shared" si="509"/>
        <v>Average</v>
      </c>
      <c r="Q1439" t="s">
        <v>4148</v>
      </c>
      <c r="R1439" t="str">
        <f t="shared" si="510"/>
        <v>Action</v>
      </c>
      <c r="S1439">
        <f t="shared" si="511"/>
        <v>3</v>
      </c>
      <c r="T1439" t="s">
        <v>1943</v>
      </c>
      <c r="U1439" t="s">
        <v>7372</v>
      </c>
      <c r="V1439">
        <v>198701</v>
      </c>
      <c r="W1439" t="str">
        <f t="shared" si="512"/>
        <v>Medium</v>
      </c>
      <c r="X1439">
        <v>17902</v>
      </c>
      <c r="Y1439" t="str">
        <f t="shared" si="513"/>
        <v>Medium</v>
      </c>
      <c r="Z1439" t="s">
        <v>934</v>
      </c>
      <c r="AA1439">
        <v>0</v>
      </c>
      <c r="AB1439" t="str">
        <f t="shared" si="514"/>
        <v>Symbolic Poster</v>
      </c>
      <c r="AC1439" t="s">
        <v>7373</v>
      </c>
      <c r="AD1439" t="s">
        <v>7374</v>
      </c>
      <c r="AE1439">
        <v>1138</v>
      </c>
      <c r="AF1439" t="str">
        <f t="shared" si="515"/>
        <v>Low</v>
      </c>
      <c r="AG1439" t="s">
        <v>9</v>
      </c>
      <c r="AH1439" t="s">
        <v>28</v>
      </c>
      <c r="AI1439" t="s">
        <v>556</v>
      </c>
      <c r="AJ1439" t="str">
        <f t="shared" si="516"/>
        <v>Adult</v>
      </c>
      <c r="AK1439">
        <v>33000000</v>
      </c>
      <c r="AL1439" t="str">
        <f t="shared" si="517"/>
        <v>Medium Budget</v>
      </c>
      <c r="AM1439">
        <v>2002</v>
      </c>
      <c r="AN1439">
        <f t="shared" si="518"/>
        <v>23</v>
      </c>
      <c r="AO1439" t="str">
        <f t="shared" si="519"/>
        <v>Old Classic</v>
      </c>
      <c r="AP1439">
        <v>2000</v>
      </c>
      <c r="AQ1439" t="str">
        <f t="shared" si="520"/>
        <v>Low</v>
      </c>
      <c r="AR1439">
        <v>6.7</v>
      </c>
      <c r="AS1439" t="str">
        <f t="shared" si="521"/>
        <v>Average</v>
      </c>
      <c r="AT1439">
        <v>1.85</v>
      </c>
      <c r="AU1439" t="str">
        <f t="shared" si="522"/>
        <v>HDTV / Widescreen</v>
      </c>
      <c r="AV1439">
        <v>0</v>
      </c>
      <c r="AW1439" t="str">
        <f t="shared" si="523"/>
        <v>Very Low</v>
      </c>
    </row>
    <row r="1440" spans="1:49" x14ac:dyDescent="0.3">
      <c r="A1440" t="s">
        <v>0</v>
      </c>
      <c r="B1440" t="s">
        <v>7375</v>
      </c>
      <c r="C1440">
        <v>223</v>
      </c>
      <c r="D1440" t="str">
        <f t="shared" si="503"/>
        <v>Medium</v>
      </c>
      <c r="E1440">
        <v>120</v>
      </c>
      <c r="F1440" t="str">
        <f t="shared" si="504"/>
        <v>2h 0m</v>
      </c>
      <c r="G1440" t="str">
        <f t="shared" si="505"/>
        <v>Standard Movie</v>
      </c>
      <c r="H1440">
        <v>365</v>
      </c>
      <c r="I1440" t="str">
        <f t="shared" si="506"/>
        <v>Very Low</v>
      </c>
      <c r="J1440">
        <v>723</v>
      </c>
      <c r="K1440" t="str">
        <f t="shared" si="507"/>
        <v>Very Low</v>
      </c>
      <c r="L1440" t="s">
        <v>7376</v>
      </c>
      <c r="M1440">
        <v>887</v>
      </c>
      <c r="N1440" t="str">
        <f t="shared" si="508"/>
        <v>Low</v>
      </c>
      <c r="O1440">
        <v>76600000</v>
      </c>
      <c r="P1440" t="str">
        <f t="shared" si="509"/>
        <v>Hit</v>
      </c>
      <c r="Q1440" t="s">
        <v>7377</v>
      </c>
      <c r="R1440" t="str">
        <f t="shared" si="510"/>
        <v>Fantasy</v>
      </c>
      <c r="S1440">
        <f t="shared" si="511"/>
        <v>2</v>
      </c>
      <c r="T1440" t="s">
        <v>7378</v>
      </c>
      <c r="U1440" t="s">
        <v>7379</v>
      </c>
      <c r="V1440">
        <v>105446</v>
      </c>
      <c r="W1440" t="str">
        <f t="shared" si="512"/>
        <v>Medium</v>
      </c>
      <c r="X1440">
        <v>3876</v>
      </c>
      <c r="Y1440" t="str">
        <f t="shared" si="513"/>
        <v>Low</v>
      </c>
      <c r="Z1440" t="s">
        <v>2030</v>
      </c>
      <c r="AA1440">
        <v>0</v>
      </c>
      <c r="AB1440" t="str">
        <f t="shared" si="514"/>
        <v>Symbolic Poster</v>
      </c>
      <c r="AC1440" t="s">
        <v>7380</v>
      </c>
      <c r="AD1440" t="s">
        <v>7381</v>
      </c>
      <c r="AE1440">
        <v>321</v>
      </c>
      <c r="AF1440" t="str">
        <f t="shared" si="515"/>
        <v>Very Low</v>
      </c>
      <c r="AG1440" t="s">
        <v>9</v>
      </c>
      <c r="AH1440" t="s">
        <v>10</v>
      </c>
      <c r="AI1440" t="s">
        <v>66</v>
      </c>
      <c r="AJ1440" t="str">
        <f t="shared" si="516"/>
        <v>Family</v>
      </c>
      <c r="AK1440">
        <v>10700000</v>
      </c>
      <c r="AL1440" t="str">
        <f t="shared" si="517"/>
        <v>Low Budget</v>
      </c>
      <c r="AM1440">
        <v>1982</v>
      </c>
      <c r="AN1440">
        <f t="shared" si="518"/>
        <v>43</v>
      </c>
      <c r="AO1440" t="str">
        <f t="shared" si="519"/>
        <v>Old Classic</v>
      </c>
      <c r="AP1440">
        <v>770</v>
      </c>
      <c r="AQ1440" t="str">
        <f t="shared" si="520"/>
        <v>Very Low</v>
      </c>
      <c r="AR1440">
        <v>7.4</v>
      </c>
      <c r="AS1440" t="str">
        <f t="shared" si="521"/>
        <v>Good</v>
      </c>
      <c r="AT1440">
        <v>2.35</v>
      </c>
      <c r="AU1440" t="str">
        <f t="shared" si="522"/>
        <v>Cinematic Widescreen</v>
      </c>
      <c r="AV1440">
        <v>11000</v>
      </c>
      <c r="AW1440" t="str">
        <f t="shared" si="523"/>
        <v>Medium</v>
      </c>
    </row>
    <row r="1441" spans="1:49" x14ac:dyDescent="0.3">
      <c r="A1441" t="s">
        <v>0</v>
      </c>
      <c r="B1441" t="s">
        <v>7084</v>
      </c>
      <c r="C1441">
        <v>193</v>
      </c>
      <c r="D1441" t="str">
        <f t="shared" si="503"/>
        <v>Low</v>
      </c>
      <c r="E1441">
        <v>104</v>
      </c>
      <c r="F1441" t="str">
        <f t="shared" si="504"/>
        <v>1h 44m</v>
      </c>
      <c r="G1441" t="str">
        <f t="shared" si="505"/>
        <v>Standard Movie</v>
      </c>
      <c r="H1441">
        <v>1000</v>
      </c>
      <c r="I1441" t="str">
        <f t="shared" si="506"/>
        <v>Very Low</v>
      </c>
      <c r="J1441">
        <v>939</v>
      </c>
      <c r="K1441" t="str">
        <f t="shared" si="507"/>
        <v>Very Low</v>
      </c>
      <c r="L1441" t="s">
        <v>293</v>
      </c>
      <c r="M1441">
        <v>24000</v>
      </c>
      <c r="N1441" t="str">
        <f t="shared" si="508"/>
        <v>Medium</v>
      </c>
      <c r="O1441">
        <v>39692139</v>
      </c>
      <c r="P1441" t="str">
        <f t="shared" si="509"/>
        <v>Average</v>
      </c>
      <c r="Q1441" t="s">
        <v>5938</v>
      </c>
      <c r="R1441" t="str">
        <f t="shared" si="510"/>
        <v>Comedy</v>
      </c>
      <c r="S1441">
        <f t="shared" si="511"/>
        <v>3</v>
      </c>
      <c r="T1441" t="s">
        <v>53</v>
      </c>
      <c r="U1441" t="s">
        <v>7382</v>
      </c>
      <c r="V1441">
        <v>84131</v>
      </c>
      <c r="W1441" t="str">
        <f t="shared" si="512"/>
        <v>Medium</v>
      </c>
      <c r="X1441">
        <v>41701</v>
      </c>
      <c r="Y1441" t="str">
        <f t="shared" si="513"/>
        <v>Medium</v>
      </c>
      <c r="Z1441" t="s">
        <v>1118</v>
      </c>
      <c r="AA1441">
        <v>1</v>
      </c>
      <c r="AB1441" t="str">
        <f t="shared" si="514"/>
        <v>Solo Star Poster</v>
      </c>
      <c r="AC1441" t="s">
        <v>7383</v>
      </c>
      <c r="AD1441" t="s">
        <v>7384</v>
      </c>
      <c r="AE1441">
        <v>400</v>
      </c>
      <c r="AF1441" t="str">
        <f t="shared" si="515"/>
        <v>Very Low</v>
      </c>
      <c r="AG1441" t="s">
        <v>9</v>
      </c>
      <c r="AH1441" t="s">
        <v>10</v>
      </c>
      <c r="AI1441" t="s">
        <v>556</v>
      </c>
      <c r="AJ1441" t="str">
        <f t="shared" si="516"/>
        <v>Adult</v>
      </c>
      <c r="AK1441">
        <v>35000000</v>
      </c>
      <c r="AL1441" t="str">
        <f t="shared" si="517"/>
        <v>Medium Budget</v>
      </c>
      <c r="AM1441">
        <v>2004</v>
      </c>
      <c r="AN1441">
        <f t="shared" si="518"/>
        <v>21</v>
      </c>
      <c r="AO1441" t="str">
        <f t="shared" si="519"/>
        <v>Old Classic</v>
      </c>
      <c r="AP1441">
        <v>15000</v>
      </c>
      <c r="AQ1441" t="str">
        <f t="shared" si="520"/>
        <v>Medium</v>
      </c>
      <c r="AR1441">
        <v>6.2</v>
      </c>
      <c r="AS1441" t="str">
        <f t="shared" si="521"/>
        <v>Average</v>
      </c>
      <c r="AT1441">
        <v>1.85</v>
      </c>
      <c r="AU1441" t="str">
        <f t="shared" si="522"/>
        <v>HDTV / Widescreen</v>
      </c>
      <c r="AV1441">
        <v>0</v>
      </c>
      <c r="AW1441" t="str">
        <f t="shared" si="523"/>
        <v>Very Low</v>
      </c>
    </row>
    <row r="1442" spans="1:49" x14ac:dyDescent="0.3">
      <c r="A1442" t="s">
        <v>0</v>
      </c>
      <c r="B1442" t="s">
        <v>2019</v>
      </c>
      <c r="C1442">
        <v>228</v>
      </c>
      <c r="D1442" t="str">
        <f t="shared" si="503"/>
        <v>Medium</v>
      </c>
      <c r="E1442">
        <v>103</v>
      </c>
      <c r="F1442" t="str">
        <f t="shared" si="504"/>
        <v>1h 43m</v>
      </c>
      <c r="G1442" t="str">
        <f t="shared" si="505"/>
        <v>Standard Movie</v>
      </c>
      <c r="H1442">
        <v>212</v>
      </c>
      <c r="I1442" t="str">
        <f t="shared" si="506"/>
        <v>Very Low</v>
      </c>
      <c r="J1442">
        <v>248</v>
      </c>
      <c r="K1442" t="str">
        <f t="shared" si="507"/>
        <v>Very Low</v>
      </c>
      <c r="L1442" t="s">
        <v>7385</v>
      </c>
      <c r="M1442">
        <v>15000</v>
      </c>
      <c r="N1442" t="str">
        <f t="shared" si="508"/>
        <v>Medium</v>
      </c>
      <c r="O1442">
        <v>40687294</v>
      </c>
      <c r="P1442" t="str">
        <f t="shared" si="509"/>
        <v>Average</v>
      </c>
      <c r="Q1442" t="s">
        <v>1091</v>
      </c>
      <c r="R1442" t="str">
        <f t="shared" si="510"/>
        <v>Action</v>
      </c>
      <c r="S1442">
        <f t="shared" si="511"/>
        <v>5</v>
      </c>
      <c r="T1442" t="s">
        <v>261</v>
      </c>
      <c r="U1442" t="s">
        <v>7386</v>
      </c>
      <c r="V1442">
        <v>107772</v>
      </c>
      <c r="W1442" t="str">
        <f t="shared" si="512"/>
        <v>Medium</v>
      </c>
      <c r="X1442">
        <v>16249</v>
      </c>
      <c r="Y1442" t="str">
        <f t="shared" si="513"/>
        <v>Medium</v>
      </c>
      <c r="Z1442" t="s">
        <v>7387</v>
      </c>
      <c r="AA1442">
        <v>1</v>
      </c>
      <c r="AB1442" t="str">
        <f t="shared" si="514"/>
        <v>Solo Star Poster</v>
      </c>
      <c r="AC1442" t="s">
        <v>7388</v>
      </c>
      <c r="AD1442" t="s">
        <v>7389</v>
      </c>
      <c r="AE1442">
        <v>398</v>
      </c>
      <c r="AF1442" t="str">
        <f t="shared" si="515"/>
        <v>Very Low</v>
      </c>
      <c r="AG1442" t="s">
        <v>9</v>
      </c>
      <c r="AH1442" t="s">
        <v>239</v>
      </c>
      <c r="AI1442" t="s">
        <v>11</v>
      </c>
      <c r="AJ1442" t="str">
        <f t="shared" si="516"/>
        <v>Teen</v>
      </c>
      <c r="AK1442">
        <v>35000000</v>
      </c>
      <c r="AL1442" t="str">
        <f t="shared" si="517"/>
        <v>Medium Budget</v>
      </c>
      <c r="AM1442">
        <v>2008</v>
      </c>
      <c r="AN1442">
        <f t="shared" si="518"/>
        <v>17</v>
      </c>
      <c r="AO1442" t="str">
        <f t="shared" si="519"/>
        <v>Old Classic</v>
      </c>
      <c r="AP1442">
        <v>552</v>
      </c>
      <c r="AQ1442" t="str">
        <f t="shared" si="520"/>
        <v>Very Low</v>
      </c>
      <c r="AR1442">
        <v>5.4</v>
      </c>
      <c r="AS1442" t="str">
        <f t="shared" si="521"/>
        <v>Below Average</v>
      </c>
      <c r="AT1442">
        <v>2.35</v>
      </c>
      <c r="AU1442" t="str">
        <f t="shared" si="522"/>
        <v>Cinematic Widescreen</v>
      </c>
      <c r="AV1442">
        <v>0</v>
      </c>
      <c r="AW1442" t="str">
        <f t="shared" si="523"/>
        <v>Very Low</v>
      </c>
    </row>
    <row r="1443" spans="1:49" x14ac:dyDescent="0.3">
      <c r="A1443" t="s">
        <v>0</v>
      </c>
      <c r="B1443" t="s">
        <v>5320</v>
      </c>
      <c r="C1443">
        <v>360</v>
      </c>
      <c r="D1443" t="str">
        <f t="shared" si="503"/>
        <v>Medium</v>
      </c>
      <c r="E1443">
        <v>109</v>
      </c>
      <c r="F1443" t="str">
        <f t="shared" si="504"/>
        <v>1h 49m</v>
      </c>
      <c r="G1443" t="str">
        <f t="shared" si="505"/>
        <v>Standard Movie</v>
      </c>
      <c r="H1443">
        <v>487</v>
      </c>
      <c r="I1443" t="str">
        <f t="shared" si="506"/>
        <v>Very Low</v>
      </c>
      <c r="J1443">
        <v>3000</v>
      </c>
      <c r="K1443" t="str">
        <f t="shared" si="507"/>
        <v>Low</v>
      </c>
      <c r="L1443" t="s">
        <v>271</v>
      </c>
      <c r="M1443">
        <v>20000</v>
      </c>
      <c r="N1443" t="str">
        <f t="shared" si="508"/>
        <v>Medium</v>
      </c>
      <c r="O1443">
        <v>37553932</v>
      </c>
      <c r="P1443" t="str">
        <f t="shared" si="509"/>
        <v>Average</v>
      </c>
      <c r="Q1443" t="s">
        <v>2784</v>
      </c>
      <c r="R1443" t="str">
        <f t="shared" si="510"/>
        <v>Action</v>
      </c>
      <c r="S1443">
        <f t="shared" si="511"/>
        <v>3</v>
      </c>
      <c r="T1443" t="s">
        <v>4336</v>
      </c>
      <c r="U1443" t="s">
        <v>7390</v>
      </c>
      <c r="V1443">
        <v>304318</v>
      </c>
      <c r="W1443" t="str">
        <f t="shared" si="512"/>
        <v>High</v>
      </c>
      <c r="X1443">
        <v>34011</v>
      </c>
      <c r="Y1443" t="str">
        <f t="shared" si="513"/>
        <v>Medium</v>
      </c>
      <c r="Z1443" t="s">
        <v>694</v>
      </c>
      <c r="AA1443">
        <v>2</v>
      </c>
      <c r="AB1443" t="str">
        <f t="shared" si="514"/>
        <v>Duo/Trio Poster</v>
      </c>
      <c r="AC1443" t="s">
        <v>7391</v>
      </c>
      <c r="AD1443" t="s">
        <v>7392</v>
      </c>
      <c r="AE1443">
        <v>463</v>
      </c>
      <c r="AF1443" t="str">
        <f t="shared" si="515"/>
        <v>Very Low</v>
      </c>
      <c r="AG1443" t="s">
        <v>9</v>
      </c>
      <c r="AH1443" t="s">
        <v>10</v>
      </c>
      <c r="AI1443" t="s">
        <v>11</v>
      </c>
      <c r="AJ1443" t="str">
        <f t="shared" si="516"/>
        <v>Teen</v>
      </c>
      <c r="AK1443">
        <v>40000000</v>
      </c>
      <c r="AL1443" t="str">
        <f t="shared" si="517"/>
        <v>Medium Budget</v>
      </c>
      <c r="AM1443">
        <v>2011</v>
      </c>
      <c r="AN1443">
        <f t="shared" si="518"/>
        <v>14</v>
      </c>
      <c r="AO1443" t="str">
        <f t="shared" si="519"/>
        <v>Modern Classic</v>
      </c>
      <c r="AP1443">
        <v>10000</v>
      </c>
      <c r="AQ1443" t="str">
        <f t="shared" si="520"/>
        <v>Low</v>
      </c>
      <c r="AR1443">
        <v>6.7</v>
      </c>
      <c r="AS1443" t="str">
        <f t="shared" si="521"/>
        <v>Average</v>
      </c>
      <c r="AT1443">
        <v>2.35</v>
      </c>
      <c r="AU1443" t="str">
        <f t="shared" si="522"/>
        <v>Cinematic Widescreen</v>
      </c>
      <c r="AV1443">
        <v>52000</v>
      </c>
      <c r="AW1443" t="str">
        <f t="shared" si="523"/>
        <v>High</v>
      </c>
    </row>
    <row r="1444" spans="1:49" x14ac:dyDescent="0.3">
      <c r="A1444" t="s">
        <v>0</v>
      </c>
      <c r="B1444" t="s">
        <v>7393</v>
      </c>
      <c r="C1444">
        <v>148</v>
      </c>
      <c r="D1444" t="str">
        <f t="shared" si="503"/>
        <v>Low</v>
      </c>
      <c r="E1444">
        <v>104</v>
      </c>
      <c r="F1444" t="str">
        <f t="shared" si="504"/>
        <v>1h 44m</v>
      </c>
      <c r="G1444" t="str">
        <f t="shared" si="505"/>
        <v>Standard Movie</v>
      </c>
      <c r="H1444">
        <v>16</v>
      </c>
      <c r="I1444" t="str">
        <f t="shared" si="506"/>
        <v>Very Low</v>
      </c>
      <c r="J1444">
        <v>584</v>
      </c>
      <c r="K1444" t="str">
        <f t="shared" si="507"/>
        <v>Very Low</v>
      </c>
      <c r="L1444" t="s">
        <v>4515</v>
      </c>
      <c r="M1444">
        <v>1000</v>
      </c>
      <c r="N1444" t="str">
        <f t="shared" si="508"/>
        <v>Low</v>
      </c>
      <c r="O1444">
        <v>37481242</v>
      </c>
      <c r="P1444" t="str">
        <f t="shared" si="509"/>
        <v>Average</v>
      </c>
      <c r="Q1444" t="s">
        <v>1652</v>
      </c>
      <c r="R1444" t="str">
        <f t="shared" si="510"/>
        <v>Comedy</v>
      </c>
      <c r="S1444">
        <f t="shared" si="511"/>
        <v>2</v>
      </c>
      <c r="T1444" t="s">
        <v>7394</v>
      </c>
      <c r="U1444" t="s">
        <v>7395</v>
      </c>
      <c r="V1444">
        <v>40654</v>
      </c>
      <c r="W1444" t="str">
        <f t="shared" si="512"/>
        <v>Low</v>
      </c>
      <c r="X1444">
        <v>3356</v>
      </c>
      <c r="Y1444" t="str">
        <f t="shared" si="513"/>
        <v>Low</v>
      </c>
      <c r="Z1444" t="s">
        <v>5787</v>
      </c>
      <c r="AA1444">
        <v>0</v>
      </c>
      <c r="AB1444" t="str">
        <f t="shared" si="514"/>
        <v>Symbolic Poster</v>
      </c>
      <c r="AC1444" t="s">
        <v>7396</v>
      </c>
      <c r="AD1444" t="s">
        <v>7397</v>
      </c>
      <c r="AE1444">
        <v>97</v>
      </c>
      <c r="AF1444" t="str">
        <f t="shared" si="515"/>
        <v>Very Low</v>
      </c>
      <c r="AG1444" t="s">
        <v>9</v>
      </c>
      <c r="AH1444" t="s">
        <v>10</v>
      </c>
      <c r="AI1444" t="s">
        <v>11</v>
      </c>
      <c r="AJ1444" t="str">
        <f t="shared" si="516"/>
        <v>Teen</v>
      </c>
      <c r="AK1444">
        <v>35000000</v>
      </c>
      <c r="AL1444" t="str">
        <f t="shared" si="517"/>
        <v>Medium Budget</v>
      </c>
      <c r="AM1444">
        <v>2010</v>
      </c>
      <c r="AN1444">
        <f t="shared" si="518"/>
        <v>15</v>
      </c>
      <c r="AO1444" t="str">
        <f t="shared" si="519"/>
        <v>Modern Classic</v>
      </c>
      <c r="AP1444">
        <v>700</v>
      </c>
      <c r="AQ1444" t="str">
        <f t="shared" si="520"/>
        <v>Very Low</v>
      </c>
      <c r="AR1444">
        <v>5.3</v>
      </c>
      <c r="AS1444" t="str">
        <f t="shared" si="521"/>
        <v>Below Average</v>
      </c>
      <c r="AT1444">
        <v>2.35</v>
      </c>
      <c r="AU1444" t="str">
        <f t="shared" si="522"/>
        <v>Cinematic Widescreen</v>
      </c>
      <c r="AV1444">
        <v>0</v>
      </c>
      <c r="AW1444" t="str">
        <f t="shared" si="523"/>
        <v>Very Low</v>
      </c>
    </row>
    <row r="1445" spans="1:49" x14ac:dyDescent="0.3">
      <c r="A1445" t="s">
        <v>0</v>
      </c>
      <c r="B1445" t="s">
        <v>7398</v>
      </c>
      <c r="C1445">
        <v>128</v>
      </c>
      <c r="D1445" t="str">
        <f t="shared" si="503"/>
        <v>Low</v>
      </c>
      <c r="E1445">
        <v>112</v>
      </c>
      <c r="F1445" t="str">
        <f t="shared" si="504"/>
        <v>1h 52m</v>
      </c>
      <c r="G1445" t="str">
        <f t="shared" si="505"/>
        <v>Standard Movie</v>
      </c>
      <c r="H1445">
        <v>42</v>
      </c>
      <c r="I1445" t="str">
        <f t="shared" si="506"/>
        <v>Very Low</v>
      </c>
      <c r="J1445">
        <v>196</v>
      </c>
      <c r="K1445" t="str">
        <f t="shared" si="507"/>
        <v>Very Low</v>
      </c>
      <c r="L1445" t="s">
        <v>7399</v>
      </c>
      <c r="M1445">
        <v>969</v>
      </c>
      <c r="N1445" t="str">
        <f t="shared" si="508"/>
        <v>Low</v>
      </c>
      <c r="O1445">
        <v>39026186</v>
      </c>
      <c r="P1445" t="str">
        <f t="shared" si="509"/>
        <v>Average</v>
      </c>
      <c r="Q1445" t="s">
        <v>1386</v>
      </c>
      <c r="R1445" t="str">
        <f t="shared" si="510"/>
        <v>Comedy</v>
      </c>
      <c r="S1445">
        <f t="shared" si="511"/>
        <v>3</v>
      </c>
      <c r="T1445" t="s">
        <v>7400</v>
      </c>
      <c r="U1445" t="s">
        <v>7401</v>
      </c>
      <c r="V1445">
        <v>48019</v>
      </c>
      <c r="W1445" t="str">
        <f t="shared" si="512"/>
        <v>Low</v>
      </c>
      <c r="X1445">
        <v>2371</v>
      </c>
      <c r="Y1445" t="str">
        <f t="shared" si="513"/>
        <v>Low</v>
      </c>
      <c r="Z1445" t="s">
        <v>7402</v>
      </c>
      <c r="AA1445">
        <v>4</v>
      </c>
      <c r="AB1445" t="str">
        <f t="shared" si="514"/>
        <v>Ensemble Poster</v>
      </c>
      <c r="AC1445" t="s">
        <v>7403</v>
      </c>
      <c r="AD1445" t="s">
        <v>7404</v>
      </c>
      <c r="AE1445">
        <v>153</v>
      </c>
      <c r="AF1445" t="str">
        <f t="shared" si="515"/>
        <v>Very Low</v>
      </c>
      <c r="AG1445" t="s">
        <v>9</v>
      </c>
      <c r="AH1445" t="s">
        <v>10</v>
      </c>
      <c r="AI1445" t="s">
        <v>11</v>
      </c>
      <c r="AJ1445" t="str">
        <f t="shared" si="516"/>
        <v>Teen</v>
      </c>
      <c r="AK1445">
        <v>35000000</v>
      </c>
      <c r="AL1445" t="str">
        <f t="shared" si="517"/>
        <v>Medium Budget</v>
      </c>
      <c r="AM1445">
        <v>2011</v>
      </c>
      <c r="AN1445">
        <f t="shared" si="518"/>
        <v>14</v>
      </c>
      <c r="AO1445" t="str">
        <f t="shared" si="519"/>
        <v>Modern Classic</v>
      </c>
      <c r="AP1445">
        <v>826</v>
      </c>
      <c r="AQ1445" t="str">
        <f t="shared" si="520"/>
        <v>Very Low</v>
      </c>
      <c r="AR1445">
        <v>5.9</v>
      </c>
      <c r="AS1445" t="str">
        <f t="shared" si="521"/>
        <v>Below Average</v>
      </c>
      <c r="AT1445">
        <v>1.85</v>
      </c>
      <c r="AU1445" t="str">
        <f t="shared" si="522"/>
        <v>HDTV / Widescreen</v>
      </c>
      <c r="AV1445">
        <v>13000</v>
      </c>
      <c r="AW1445" t="str">
        <f t="shared" si="523"/>
        <v>Medium</v>
      </c>
    </row>
    <row r="1446" spans="1:49" x14ac:dyDescent="0.3">
      <c r="A1446" t="s">
        <v>0</v>
      </c>
      <c r="B1446" t="str">
        <f>B1445</f>
        <v>Luke Greenfield</v>
      </c>
      <c r="C1446">
        <v>3</v>
      </c>
      <c r="D1446" t="str">
        <f t="shared" si="503"/>
        <v>Very Low</v>
      </c>
      <c r="E1446">
        <v>60</v>
      </c>
      <c r="F1446" t="str">
        <f t="shared" si="504"/>
        <v>1h 0m</v>
      </c>
      <c r="G1446" t="str">
        <f t="shared" si="505"/>
        <v>Featurette</v>
      </c>
      <c r="H1446">
        <f>H1445</f>
        <v>42</v>
      </c>
      <c r="I1446" t="str">
        <f t="shared" si="506"/>
        <v>Very Low</v>
      </c>
      <c r="J1446">
        <v>628</v>
      </c>
      <c r="K1446" t="str">
        <f t="shared" si="507"/>
        <v>Very Low</v>
      </c>
      <c r="L1446" t="s">
        <v>4879</v>
      </c>
      <c r="M1446">
        <v>897</v>
      </c>
      <c r="N1446" t="str">
        <f t="shared" si="508"/>
        <v>Low</v>
      </c>
      <c r="O1446">
        <f>O1445</f>
        <v>39026186</v>
      </c>
      <c r="P1446" t="str">
        <f t="shared" si="509"/>
        <v>Average</v>
      </c>
      <c r="Q1446" t="s">
        <v>185</v>
      </c>
      <c r="R1446" t="str">
        <f t="shared" si="510"/>
        <v>Drama</v>
      </c>
      <c r="S1446">
        <f t="shared" si="511"/>
        <v>2</v>
      </c>
      <c r="T1446" t="s">
        <v>7405</v>
      </c>
      <c r="U1446" t="s">
        <v>7406</v>
      </c>
      <c r="V1446">
        <v>1641</v>
      </c>
      <c r="W1446" t="str">
        <f t="shared" si="512"/>
        <v>Very Low</v>
      </c>
      <c r="X1446">
        <v>3438</v>
      </c>
      <c r="Y1446" t="str">
        <f t="shared" si="513"/>
        <v>Low</v>
      </c>
      <c r="Z1446" t="s">
        <v>7407</v>
      </c>
      <c r="AA1446">
        <v>4</v>
      </c>
      <c r="AB1446" t="str">
        <f t="shared" si="514"/>
        <v>Ensemble Poster</v>
      </c>
      <c r="AC1446" t="s">
        <v>7408</v>
      </c>
      <c r="AD1446" t="s">
        <v>7409</v>
      </c>
      <c r="AE1446">
        <v>11</v>
      </c>
      <c r="AF1446" t="str">
        <f t="shared" si="515"/>
        <v>Very Low</v>
      </c>
      <c r="AG1446" t="s">
        <v>9</v>
      </c>
      <c r="AH1446" t="s">
        <v>10</v>
      </c>
      <c r="AI1446" t="str">
        <f t="shared" ref="AI1446:AM1446" si="524">AI1445</f>
        <v>PG-13</v>
      </c>
      <c r="AJ1446" t="str">
        <f t="shared" si="516"/>
        <v>Teen</v>
      </c>
      <c r="AK1446">
        <f t="shared" si="524"/>
        <v>35000000</v>
      </c>
      <c r="AL1446" t="str">
        <f t="shared" si="517"/>
        <v>Medium Budget</v>
      </c>
      <c r="AM1446">
        <f t="shared" si="524"/>
        <v>2011</v>
      </c>
      <c r="AN1446">
        <f t="shared" si="518"/>
        <v>14</v>
      </c>
      <c r="AO1446" t="str">
        <f t="shared" si="519"/>
        <v>Modern Classic</v>
      </c>
      <c r="AP1446">
        <v>637</v>
      </c>
      <c r="AQ1446" t="str">
        <f t="shared" si="520"/>
        <v>Very Low</v>
      </c>
      <c r="AR1446">
        <v>7</v>
      </c>
      <c r="AS1446" t="str">
        <f t="shared" si="521"/>
        <v>Good</v>
      </c>
      <c r="AT1446">
        <f>AT1445</f>
        <v>1.85</v>
      </c>
      <c r="AU1446" t="str">
        <f t="shared" si="522"/>
        <v>HDTV / Widescreen</v>
      </c>
      <c r="AV1446">
        <v>265</v>
      </c>
      <c r="AW1446" t="str">
        <f t="shared" si="523"/>
        <v>Very Low</v>
      </c>
    </row>
    <row r="1447" spans="1:49" x14ac:dyDescent="0.3">
      <c r="A1447" t="s">
        <v>0</v>
      </c>
      <c r="B1447" t="s">
        <v>7410</v>
      </c>
      <c r="C1447">
        <v>46</v>
      </c>
      <c r="D1447" t="str">
        <f t="shared" si="503"/>
        <v>Very Low</v>
      </c>
      <c r="E1447">
        <v>95</v>
      </c>
      <c r="F1447" t="str">
        <f t="shared" si="504"/>
        <v>1h 35m</v>
      </c>
      <c r="G1447" t="str">
        <f t="shared" si="505"/>
        <v>Standard Movie</v>
      </c>
      <c r="H1447">
        <v>19</v>
      </c>
      <c r="I1447" t="str">
        <f t="shared" si="506"/>
        <v>Very Low</v>
      </c>
      <c r="J1447">
        <v>447</v>
      </c>
      <c r="K1447" t="str">
        <f t="shared" si="507"/>
        <v>Very Low</v>
      </c>
      <c r="L1447" t="s">
        <v>2167</v>
      </c>
      <c r="M1447">
        <v>1000</v>
      </c>
      <c r="N1447" t="str">
        <f t="shared" si="508"/>
        <v>Low</v>
      </c>
      <c r="O1447">
        <v>33422806</v>
      </c>
      <c r="P1447" t="str">
        <f t="shared" si="509"/>
        <v>Average</v>
      </c>
      <c r="Q1447" t="s">
        <v>5390</v>
      </c>
      <c r="R1447" t="str">
        <f t="shared" si="510"/>
        <v>Adventure</v>
      </c>
      <c r="S1447">
        <f t="shared" si="511"/>
        <v>3</v>
      </c>
      <c r="T1447" t="s">
        <v>109</v>
      </c>
      <c r="U1447" t="s">
        <v>7411</v>
      </c>
      <c r="V1447">
        <v>30771</v>
      </c>
      <c r="W1447" t="str">
        <f t="shared" si="512"/>
        <v>Low</v>
      </c>
      <c r="X1447">
        <v>2643</v>
      </c>
      <c r="Y1447" t="str">
        <f t="shared" si="513"/>
        <v>Low</v>
      </c>
      <c r="Z1447" t="s">
        <v>3895</v>
      </c>
      <c r="AA1447">
        <v>1</v>
      </c>
      <c r="AB1447" t="str">
        <f t="shared" si="514"/>
        <v>Solo Star Poster</v>
      </c>
      <c r="AC1447" t="s">
        <v>7412</v>
      </c>
      <c r="AD1447" t="s">
        <v>7413</v>
      </c>
      <c r="AE1447">
        <v>164</v>
      </c>
      <c r="AF1447" t="str">
        <f t="shared" si="515"/>
        <v>Very Low</v>
      </c>
      <c r="AG1447" t="s">
        <v>9</v>
      </c>
      <c r="AH1447" t="s">
        <v>10</v>
      </c>
      <c r="AI1447" t="s">
        <v>11</v>
      </c>
      <c r="AJ1447" t="str">
        <f t="shared" si="516"/>
        <v>Teen</v>
      </c>
      <c r="AK1447">
        <v>50000000</v>
      </c>
      <c r="AL1447" t="str">
        <f t="shared" si="517"/>
        <v>Medium Budget</v>
      </c>
      <c r="AM1447">
        <v>2001</v>
      </c>
      <c r="AN1447">
        <f t="shared" si="518"/>
        <v>24</v>
      </c>
      <c r="AO1447" t="str">
        <f t="shared" si="519"/>
        <v>Old Classic</v>
      </c>
      <c r="AP1447">
        <v>691</v>
      </c>
      <c r="AQ1447" t="str">
        <f t="shared" si="520"/>
        <v>Very Low</v>
      </c>
      <c r="AR1447">
        <v>4.8</v>
      </c>
      <c r="AS1447" t="str">
        <f t="shared" si="521"/>
        <v>Poor</v>
      </c>
      <c r="AT1447">
        <v>2.35</v>
      </c>
      <c r="AU1447" t="str">
        <f t="shared" si="522"/>
        <v>Cinematic Widescreen</v>
      </c>
      <c r="AV1447">
        <v>0</v>
      </c>
      <c r="AW1447" t="str">
        <f t="shared" si="523"/>
        <v>Very Low</v>
      </c>
    </row>
    <row r="1448" spans="1:49" x14ac:dyDescent="0.3">
      <c r="A1448" t="s">
        <v>0</v>
      </c>
      <c r="B1448" t="s">
        <v>7414</v>
      </c>
      <c r="C1448">
        <v>40</v>
      </c>
      <c r="D1448" t="str">
        <f t="shared" si="503"/>
        <v>Very Low</v>
      </c>
      <c r="E1448">
        <v>102</v>
      </c>
      <c r="F1448" t="str">
        <f t="shared" si="504"/>
        <v>1h 42m</v>
      </c>
      <c r="G1448" t="str">
        <f t="shared" si="505"/>
        <v>Standard Movie</v>
      </c>
      <c r="H1448">
        <v>23</v>
      </c>
      <c r="I1448" t="str">
        <f t="shared" si="506"/>
        <v>Very Low</v>
      </c>
      <c r="J1448">
        <v>57</v>
      </c>
      <c r="K1448" t="str">
        <f t="shared" si="507"/>
        <v>Very Low</v>
      </c>
      <c r="L1448" t="s">
        <v>7415</v>
      </c>
      <c r="M1448">
        <v>288</v>
      </c>
      <c r="N1448" t="str">
        <f t="shared" si="508"/>
        <v>Low</v>
      </c>
      <c r="O1448">
        <f>O1447</f>
        <v>33422806</v>
      </c>
      <c r="P1448" t="str">
        <f t="shared" si="509"/>
        <v>Average</v>
      </c>
      <c r="Q1448" t="s">
        <v>7416</v>
      </c>
      <c r="R1448" t="str">
        <f t="shared" si="510"/>
        <v>Comedy</v>
      </c>
      <c r="S1448">
        <f t="shared" si="511"/>
        <v>4</v>
      </c>
      <c r="T1448" t="s">
        <v>7417</v>
      </c>
      <c r="U1448" t="s">
        <v>7418</v>
      </c>
      <c r="V1448">
        <v>16323</v>
      </c>
      <c r="W1448" t="str">
        <f t="shared" si="512"/>
        <v>Low</v>
      </c>
      <c r="X1448">
        <v>677</v>
      </c>
      <c r="Y1448" t="str">
        <f t="shared" si="513"/>
        <v>Very Low</v>
      </c>
      <c r="Z1448" t="s">
        <v>7419</v>
      </c>
      <c r="AA1448">
        <v>1</v>
      </c>
      <c r="AB1448" t="str">
        <f t="shared" si="514"/>
        <v>Solo Star Poster</v>
      </c>
      <c r="AC1448" t="s">
        <v>7420</v>
      </c>
      <c r="AD1448" t="s">
        <v>7421</v>
      </c>
      <c r="AE1448">
        <v>91</v>
      </c>
      <c r="AF1448" t="str">
        <f t="shared" si="515"/>
        <v>Very Low</v>
      </c>
      <c r="AG1448" t="s">
        <v>9</v>
      </c>
      <c r="AH1448" t="s">
        <v>10</v>
      </c>
      <c r="AI1448" t="s">
        <v>66</v>
      </c>
      <c r="AJ1448" t="str">
        <f t="shared" si="516"/>
        <v>Family</v>
      </c>
      <c r="AK1448">
        <f>AK1447</f>
        <v>50000000</v>
      </c>
      <c r="AL1448" t="str">
        <f t="shared" si="517"/>
        <v>Medium Budget</v>
      </c>
      <c r="AM1448">
        <v>1976</v>
      </c>
      <c r="AN1448">
        <f t="shared" si="518"/>
        <v>49</v>
      </c>
      <c r="AO1448" t="str">
        <f t="shared" si="519"/>
        <v>Old Classic</v>
      </c>
      <c r="AP1448">
        <v>257</v>
      </c>
      <c r="AQ1448" t="str">
        <f t="shared" si="520"/>
        <v>Very Low</v>
      </c>
      <c r="AR1448">
        <v>7.3</v>
      </c>
      <c r="AS1448" t="str">
        <f t="shared" si="521"/>
        <v>Good</v>
      </c>
      <c r="AT1448">
        <v>1.85</v>
      </c>
      <c r="AU1448" t="str">
        <f t="shared" si="522"/>
        <v>HDTV / Widescreen</v>
      </c>
      <c r="AV1448">
        <v>0</v>
      </c>
      <c r="AW1448" t="str">
        <f t="shared" si="523"/>
        <v>Very Low</v>
      </c>
    </row>
    <row r="1449" spans="1:49" x14ac:dyDescent="0.3">
      <c r="A1449" t="s">
        <v>0</v>
      </c>
      <c r="B1449" t="s">
        <v>7422</v>
      </c>
      <c r="C1449">
        <v>63</v>
      </c>
      <c r="D1449" t="str">
        <f t="shared" si="503"/>
        <v>Low</v>
      </c>
      <c r="E1449">
        <v>102</v>
      </c>
      <c r="F1449" t="str">
        <f t="shared" si="504"/>
        <v>1h 42m</v>
      </c>
      <c r="G1449" t="str">
        <f t="shared" si="505"/>
        <v>Standard Movie</v>
      </c>
      <c r="H1449">
        <v>133</v>
      </c>
      <c r="I1449" t="str">
        <f t="shared" si="506"/>
        <v>Very Low</v>
      </c>
      <c r="J1449">
        <v>690</v>
      </c>
      <c r="K1449" t="str">
        <f t="shared" si="507"/>
        <v>Very Low</v>
      </c>
      <c r="L1449" t="s">
        <v>7423</v>
      </c>
      <c r="M1449">
        <v>2000</v>
      </c>
      <c r="N1449" t="str">
        <f t="shared" si="508"/>
        <v>Low</v>
      </c>
      <c r="O1449">
        <v>33423521</v>
      </c>
      <c r="P1449" t="str">
        <f t="shared" si="509"/>
        <v>Average</v>
      </c>
      <c r="Q1449" t="s">
        <v>1048</v>
      </c>
      <c r="R1449" t="str">
        <f t="shared" si="510"/>
        <v>Action</v>
      </c>
      <c r="S1449">
        <f t="shared" si="511"/>
        <v>4</v>
      </c>
      <c r="T1449" t="s">
        <v>1053</v>
      </c>
      <c r="U1449" t="s">
        <v>7424</v>
      </c>
      <c r="V1449">
        <v>53115</v>
      </c>
      <c r="W1449" t="str">
        <f t="shared" si="512"/>
        <v>Medium</v>
      </c>
      <c r="X1449">
        <v>5443</v>
      </c>
      <c r="Y1449" t="str">
        <f t="shared" si="513"/>
        <v>Low</v>
      </c>
      <c r="Z1449" t="s">
        <v>4856</v>
      </c>
      <c r="AA1449">
        <v>1</v>
      </c>
      <c r="AB1449" t="str">
        <f t="shared" si="514"/>
        <v>Solo Star Poster</v>
      </c>
      <c r="AC1449" t="s">
        <v>7425</v>
      </c>
      <c r="AD1449" t="s">
        <v>7426</v>
      </c>
      <c r="AE1449">
        <v>282</v>
      </c>
      <c r="AF1449" t="str">
        <f t="shared" si="515"/>
        <v>Very Low</v>
      </c>
      <c r="AG1449" t="s">
        <v>9</v>
      </c>
      <c r="AH1449" t="s">
        <v>648</v>
      </c>
      <c r="AI1449" t="s">
        <v>11</v>
      </c>
      <c r="AJ1449" t="str">
        <f t="shared" si="516"/>
        <v>Teen</v>
      </c>
      <c r="AK1449">
        <v>35000000</v>
      </c>
      <c r="AL1449" t="str">
        <f t="shared" si="517"/>
        <v>Medium Budget</v>
      </c>
      <c r="AM1449">
        <v>1994</v>
      </c>
      <c r="AN1449">
        <f t="shared" si="518"/>
        <v>31</v>
      </c>
      <c r="AO1449" t="str">
        <f t="shared" si="519"/>
        <v>Old Classic</v>
      </c>
      <c r="AP1449">
        <v>1000</v>
      </c>
      <c r="AQ1449" t="str">
        <f t="shared" si="520"/>
        <v>Very Low</v>
      </c>
      <c r="AR1449">
        <v>3.8</v>
      </c>
      <c r="AS1449" t="str">
        <f t="shared" si="521"/>
        <v>Very Poor</v>
      </c>
      <c r="AT1449">
        <v>2.35</v>
      </c>
      <c r="AU1449" t="str">
        <f t="shared" si="522"/>
        <v>Cinematic Widescreen</v>
      </c>
      <c r="AV1449">
        <v>0</v>
      </c>
      <c r="AW1449" t="str">
        <f t="shared" si="523"/>
        <v>Very Low</v>
      </c>
    </row>
    <row r="1450" spans="1:49" x14ac:dyDescent="0.3">
      <c r="A1450" t="s">
        <v>718</v>
      </c>
      <c r="B1450" t="s">
        <v>3788</v>
      </c>
      <c r="C1450">
        <v>193</v>
      </c>
      <c r="D1450" t="str">
        <f t="shared" si="503"/>
        <v>Low</v>
      </c>
      <c r="E1450">
        <v>150</v>
      </c>
      <c r="F1450" t="str">
        <f t="shared" si="504"/>
        <v>2h 30m</v>
      </c>
      <c r="G1450" t="str">
        <f t="shared" si="505"/>
        <v>Long Movie</v>
      </c>
      <c r="H1450">
        <v>2000</v>
      </c>
      <c r="I1450" t="str">
        <f t="shared" si="506"/>
        <v>Low</v>
      </c>
      <c r="J1450">
        <v>95</v>
      </c>
      <c r="K1450" t="str">
        <f t="shared" si="507"/>
        <v>Very Low</v>
      </c>
      <c r="L1450" t="s">
        <v>7427</v>
      </c>
      <c r="M1450">
        <v>396</v>
      </c>
      <c r="N1450" t="str">
        <f t="shared" si="508"/>
        <v>Low</v>
      </c>
      <c r="O1450">
        <v>32519322</v>
      </c>
      <c r="P1450" t="str">
        <f t="shared" si="509"/>
        <v>Average</v>
      </c>
      <c r="Q1450" t="s">
        <v>7220</v>
      </c>
      <c r="R1450" t="str">
        <f t="shared" si="510"/>
        <v>Biography</v>
      </c>
      <c r="S1450">
        <f t="shared" si="511"/>
        <v>3</v>
      </c>
      <c r="T1450" t="s">
        <v>7428</v>
      </c>
      <c r="U1450" t="s">
        <v>7429</v>
      </c>
      <c r="V1450">
        <v>497946</v>
      </c>
      <c r="W1450" t="str">
        <f t="shared" si="512"/>
        <v>High</v>
      </c>
      <c r="X1450">
        <v>1075</v>
      </c>
      <c r="Y1450" t="str">
        <f t="shared" si="513"/>
        <v>Low</v>
      </c>
      <c r="Z1450" t="s">
        <v>7430</v>
      </c>
      <c r="AA1450">
        <v>0</v>
      </c>
      <c r="AB1450" t="str">
        <f t="shared" si="514"/>
        <v>Symbolic Poster</v>
      </c>
      <c r="AC1450" t="s">
        <v>7431</v>
      </c>
      <c r="AD1450" t="s">
        <v>7432</v>
      </c>
      <c r="AE1450">
        <v>761</v>
      </c>
      <c r="AF1450" t="str">
        <f t="shared" si="515"/>
        <v>Low</v>
      </c>
      <c r="AG1450" t="s">
        <v>9</v>
      </c>
      <c r="AH1450" t="s">
        <v>1436</v>
      </c>
      <c r="AI1450" t="s">
        <v>556</v>
      </c>
      <c r="AJ1450" t="str">
        <f t="shared" si="516"/>
        <v>Adult</v>
      </c>
      <c r="AK1450">
        <v>35000000</v>
      </c>
      <c r="AL1450" t="str">
        <f t="shared" si="517"/>
        <v>Medium Budget</v>
      </c>
      <c r="AM1450">
        <v>2002</v>
      </c>
      <c r="AN1450">
        <f t="shared" si="518"/>
        <v>23</v>
      </c>
      <c r="AO1450" t="str">
        <f t="shared" si="519"/>
        <v>Old Classic</v>
      </c>
      <c r="AP1450">
        <v>338</v>
      </c>
      <c r="AQ1450" t="str">
        <f t="shared" si="520"/>
        <v>Very Low</v>
      </c>
      <c r="AR1450">
        <v>8.5</v>
      </c>
      <c r="AS1450" t="str">
        <f t="shared" si="521"/>
        <v>Excellent</v>
      </c>
      <c r="AT1450">
        <v>1.85</v>
      </c>
      <c r="AU1450" t="str">
        <f t="shared" si="522"/>
        <v>HDTV / Widescreen</v>
      </c>
      <c r="AV1450">
        <v>21000</v>
      </c>
      <c r="AW1450" t="str">
        <f t="shared" si="523"/>
        <v>Medium</v>
      </c>
    </row>
    <row r="1451" spans="1:49" x14ac:dyDescent="0.3">
      <c r="A1451" t="s">
        <v>0</v>
      </c>
      <c r="B1451" t="s">
        <v>2623</v>
      </c>
      <c r="C1451">
        <v>208</v>
      </c>
      <c r="D1451" t="str">
        <f t="shared" si="503"/>
        <v>Medium</v>
      </c>
      <c r="E1451">
        <v>122</v>
      </c>
      <c r="F1451" t="str">
        <f t="shared" si="504"/>
        <v>2h 2m</v>
      </c>
      <c r="G1451" t="str">
        <f t="shared" si="505"/>
        <v>Long Movie</v>
      </c>
      <c r="H1451">
        <v>117</v>
      </c>
      <c r="I1451" t="str">
        <f t="shared" si="506"/>
        <v>Very Low</v>
      </c>
      <c r="J1451">
        <v>140</v>
      </c>
      <c r="K1451" t="str">
        <f t="shared" si="507"/>
        <v>Very Low</v>
      </c>
      <c r="L1451" t="s">
        <v>657</v>
      </c>
      <c r="M1451">
        <v>40000</v>
      </c>
      <c r="N1451" t="str">
        <f t="shared" si="508"/>
        <v>Medium</v>
      </c>
      <c r="O1451">
        <v>31598308</v>
      </c>
      <c r="P1451" t="str">
        <f t="shared" si="509"/>
        <v>Average</v>
      </c>
      <c r="Q1451" t="s">
        <v>3001</v>
      </c>
      <c r="R1451" t="str">
        <f t="shared" si="510"/>
        <v>Horror</v>
      </c>
      <c r="S1451">
        <f t="shared" si="511"/>
        <v>3</v>
      </c>
      <c r="T1451" t="s">
        <v>15</v>
      </c>
      <c r="U1451" t="s">
        <v>5772</v>
      </c>
      <c r="V1451">
        <v>124765</v>
      </c>
      <c r="W1451" t="str">
        <f t="shared" si="512"/>
        <v>Medium</v>
      </c>
      <c r="X1451">
        <v>41636</v>
      </c>
      <c r="Y1451" t="str">
        <f t="shared" si="513"/>
        <v>Medium</v>
      </c>
      <c r="Z1451" t="s">
        <v>5773</v>
      </c>
      <c r="AA1451">
        <v>1</v>
      </c>
      <c r="AB1451" t="str">
        <f t="shared" si="514"/>
        <v>Solo Star Poster</v>
      </c>
      <c r="AC1451" t="s">
        <v>5774</v>
      </c>
      <c r="AD1451" t="s">
        <v>5775</v>
      </c>
      <c r="AE1451">
        <v>541</v>
      </c>
      <c r="AF1451" t="str">
        <f t="shared" si="515"/>
        <v>Low</v>
      </c>
      <c r="AG1451" t="s">
        <v>9</v>
      </c>
      <c r="AH1451" t="s">
        <v>10</v>
      </c>
      <c r="AI1451" t="s">
        <v>556</v>
      </c>
      <c r="AJ1451" t="str">
        <f t="shared" si="516"/>
        <v>Adult</v>
      </c>
      <c r="AK1451">
        <v>35000000</v>
      </c>
      <c r="AL1451" t="str">
        <f t="shared" si="517"/>
        <v>Medium Budget</v>
      </c>
      <c r="AM1451">
        <v>2001</v>
      </c>
      <c r="AN1451">
        <f t="shared" si="518"/>
        <v>24</v>
      </c>
      <c r="AO1451" t="str">
        <f t="shared" si="519"/>
        <v>Old Classic</v>
      </c>
      <c r="AP1451">
        <v>1000</v>
      </c>
      <c r="AQ1451" t="str">
        <f t="shared" si="520"/>
        <v>Very Low</v>
      </c>
      <c r="AR1451">
        <v>6.8</v>
      </c>
      <c r="AS1451" t="str">
        <f t="shared" si="521"/>
        <v>Average</v>
      </c>
      <c r="AT1451">
        <v>2.35</v>
      </c>
      <c r="AU1451" t="str">
        <f t="shared" si="522"/>
        <v>Cinematic Widescreen</v>
      </c>
      <c r="AV1451">
        <v>0</v>
      </c>
      <c r="AW1451" t="str">
        <f t="shared" si="523"/>
        <v>Very Low</v>
      </c>
    </row>
    <row r="1452" spans="1:49" x14ac:dyDescent="0.3">
      <c r="A1452" t="s">
        <v>0</v>
      </c>
      <c r="B1452" t="s">
        <v>6119</v>
      </c>
      <c r="C1452">
        <v>122</v>
      </c>
      <c r="D1452" t="str">
        <f t="shared" si="503"/>
        <v>Low</v>
      </c>
      <c r="E1452">
        <v>101</v>
      </c>
      <c r="F1452" t="str">
        <f t="shared" si="504"/>
        <v>1h 41m</v>
      </c>
      <c r="G1452" t="str">
        <f t="shared" si="505"/>
        <v>Standard Movie</v>
      </c>
      <c r="H1452">
        <v>308</v>
      </c>
      <c r="I1452" t="str">
        <f t="shared" si="506"/>
        <v>Very Low</v>
      </c>
      <c r="J1452">
        <v>206</v>
      </c>
      <c r="K1452" t="str">
        <f t="shared" si="507"/>
        <v>Very Low</v>
      </c>
      <c r="L1452" t="s">
        <v>7433</v>
      </c>
      <c r="M1452">
        <v>446</v>
      </c>
      <c r="N1452" t="str">
        <f t="shared" si="508"/>
        <v>Low</v>
      </c>
      <c r="O1452">
        <v>37617947</v>
      </c>
      <c r="P1452" t="str">
        <f t="shared" si="509"/>
        <v>Average</v>
      </c>
      <c r="Q1452" t="s">
        <v>5822</v>
      </c>
      <c r="R1452" t="str">
        <f t="shared" si="510"/>
        <v>Drama</v>
      </c>
      <c r="S1452">
        <f t="shared" si="511"/>
        <v>3</v>
      </c>
      <c r="T1452" t="s">
        <v>7434</v>
      </c>
      <c r="U1452" t="s">
        <v>7435</v>
      </c>
      <c r="V1452">
        <v>8143</v>
      </c>
      <c r="W1452" t="str">
        <f t="shared" si="512"/>
        <v>Very Low</v>
      </c>
      <c r="X1452">
        <v>966</v>
      </c>
      <c r="Y1452" t="str">
        <f t="shared" si="513"/>
        <v>Very Low</v>
      </c>
      <c r="Z1452" t="s">
        <v>7436</v>
      </c>
      <c r="AA1452">
        <v>0</v>
      </c>
      <c r="AB1452" t="str">
        <f t="shared" si="514"/>
        <v>Symbolic Poster</v>
      </c>
      <c r="AC1452" t="s">
        <v>7437</v>
      </c>
      <c r="AD1452" t="s">
        <v>7438</v>
      </c>
      <c r="AE1452">
        <v>203</v>
      </c>
      <c r="AF1452" t="str">
        <f t="shared" si="515"/>
        <v>Very Low</v>
      </c>
      <c r="AG1452" t="s">
        <v>9</v>
      </c>
      <c r="AH1452" t="s">
        <v>10</v>
      </c>
      <c r="AI1452" t="s">
        <v>66</v>
      </c>
      <c r="AJ1452" t="str">
        <f t="shared" si="516"/>
        <v>Family</v>
      </c>
      <c r="AK1452">
        <v>30000000</v>
      </c>
      <c r="AL1452" t="str">
        <f t="shared" si="517"/>
        <v>Medium Budget</v>
      </c>
      <c r="AM1452">
        <v>2006</v>
      </c>
      <c r="AN1452">
        <f t="shared" si="518"/>
        <v>19</v>
      </c>
      <c r="AO1452" t="str">
        <f t="shared" si="519"/>
        <v>Old Classic</v>
      </c>
      <c r="AP1452">
        <v>224</v>
      </c>
      <c r="AQ1452" t="str">
        <f t="shared" si="520"/>
        <v>Very Low</v>
      </c>
      <c r="AR1452">
        <v>6.8</v>
      </c>
      <c r="AS1452" t="str">
        <f t="shared" si="521"/>
        <v>Average</v>
      </c>
      <c r="AT1452">
        <v>2.35</v>
      </c>
      <c r="AU1452" t="str">
        <f t="shared" si="522"/>
        <v>Cinematic Widescreen</v>
      </c>
      <c r="AV1452">
        <v>0</v>
      </c>
      <c r="AW1452" t="str">
        <f t="shared" si="523"/>
        <v>Very Low</v>
      </c>
    </row>
    <row r="1453" spans="1:49" x14ac:dyDescent="0.3">
      <c r="A1453" t="s">
        <v>0</v>
      </c>
      <c r="B1453" t="s">
        <v>5099</v>
      </c>
      <c r="C1453">
        <v>228</v>
      </c>
      <c r="D1453" t="str">
        <f t="shared" si="503"/>
        <v>Medium</v>
      </c>
      <c r="E1453">
        <v>108</v>
      </c>
      <c r="F1453" t="str">
        <f t="shared" si="504"/>
        <v>1h 48m</v>
      </c>
      <c r="G1453" t="str">
        <f t="shared" si="505"/>
        <v>Standard Movie</v>
      </c>
      <c r="H1453">
        <v>174</v>
      </c>
      <c r="I1453" t="str">
        <f t="shared" si="506"/>
        <v>Very Low</v>
      </c>
      <c r="J1453">
        <v>324</v>
      </c>
      <c r="K1453" t="str">
        <f t="shared" si="507"/>
        <v>Very Low</v>
      </c>
      <c r="L1453" t="s">
        <v>7439</v>
      </c>
      <c r="M1453">
        <v>730</v>
      </c>
      <c r="N1453" t="str">
        <f t="shared" si="508"/>
        <v>Low</v>
      </c>
      <c r="O1453">
        <v>32048809</v>
      </c>
      <c r="P1453" t="str">
        <f t="shared" si="509"/>
        <v>Average</v>
      </c>
      <c r="Q1453" t="s">
        <v>6374</v>
      </c>
      <c r="R1453" t="str">
        <f t="shared" si="510"/>
        <v>Horror</v>
      </c>
      <c r="S1453">
        <f t="shared" si="511"/>
        <v>1</v>
      </c>
      <c r="T1453" t="s">
        <v>5742</v>
      </c>
      <c r="U1453" t="s">
        <v>7440</v>
      </c>
      <c r="V1453">
        <v>94456</v>
      </c>
      <c r="W1453" t="str">
        <f t="shared" si="512"/>
        <v>Medium</v>
      </c>
      <c r="X1453">
        <v>2178</v>
      </c>
      <c r="Y1453" t="str">
        <f t="shared" si="513"/>
        <v>Low</v>
      </c>
      <c r="Z1453" t="s">
        <v>7441</v>
      </c>
      <c r="AA1453">
        <v>0</v>
      </c>
      <c r="AB1453" t="str">
        <f t="shared" si="514"/>
        <v>Symbolic Poster</v>
      </c>
      <c r="AC1453" t="s">
        <v>7442</v>
      </c>
      <c r="AD1453" t="s">
        <v>7443</v>
      </c>
      <c r="AE1453">
        <v>576</v>
      </c>
      <c r="AF1453" t="str">
        <f t="shared" si="515"/>
        <v>Low</v>
      </c>
      <c r="AG1453" t="s">
        <v>9</v>
      </c>
      <c r="AH1453" t="s">
        <v>341</v>
      </c>
      <c r="AI1453" t="s">
        <v>556</v>
      </c>
      <c r="AJ1453" t="str">
        <f t="shared" si="516"/>
        <v>Adult</v>
      </c>
      <c r="AK1453">
        <v>30000000</v>
      </c>
      <c r="AL1453" t="str">
        <f t="shared" si="517"/>
        <v>Medium Budget</v>
      </c>
      <c r="AM1453">
        <v>2005</v>
      </c>
      <c r="AN1453">
        <f t="shared" si="518"/>
        <v>20</v>
      </c>
      <c r="AO1453" t="str">
        <f t="shared" si="519"/>
        <v>Old Classic</v>
      </c>
      <c r="AP1453">
        <v>716</v>
      </c>
      <c r="AQ1453" t="str">
        <f t="shared" si="520"/>
        <v>Very Low</v>
      </c>
      <c r="AR1453">
        <v>5.3</v>
      </c>
      <c r="AS1453" t="str">
        <f t="shared" si="521"/>
        <v>Below Average</v>
      </c>
      <c r="AT1453">
        <v>1.85</v>
      </c>
      <c r="AU1453" t="str">
        <f t="shared" si="522"/>
        <v>HDTV / Widescreen</v>
      </c>
      <c r="AV1453">
        <v>0</v>
      </c>
      <c r="AW1453" t="str">
        <f t="shared" si="523"/>
        <v>Very Low</v>
      </c>
    </row>
    <row r="1454" spans="1:49" x14ac:dyDescent="0.3">
      <c r="A1454" t="s">
        <v>0</v>
      </c>
      <c r="B1454" t="s">
        <v>3037</v>
      </c>
      <c r="C1454">
        <v>212</v>
      </c>
      <c r="D1454" t="str">
        <f t="shared" si="503"/>
        <v>Medium</v>
      </c>
      <c r="E1454">
        <v>98</v>
      </c>
      <c r="F1454" t="str">
        <f t="shared" si="504"/>
        <v>1h 38m</v>
      </c>
      <c r="G1454" t="str">
        <f t="shared" si="505"/>
        <v>Standard Movie</v>
      </c>
      <c r="H1454">
        <v>0</v>
      </c>
      <c r="I1454" t="str">
        <f t="shared" si="506"/>
        <v>Very Low</v>
      </c>
      <c r="J1454">
        <v>23</v>
      </c>
      <c r="K1454" t="str">
        <f t="shared" si="507"/>
        <v>Very Low</v>
      </c>
      <c r="L1454" t="s">
        <v>1498</v>
      </c>
      <c r="M1454">
        <v>20000</v>
      </c>
      <c r="N1454" t="str">
        <f t="shared" si="508"/>
        <v>Medium</v>
      </c>
      <c r="O1454">
        <v>33987757</v>
      </c>
      <c r="P1454" t="str">
        <f t="shared" si="509"/>
        <v>Average</v>
      </c>
      <c r="Q1454" t="s">
        <v>185</v>
      </c>
      <c r="R1454" t="str">
        <f t="shared" si="510"/>
        <v>Drama</v>
      </c>
      <c r="S1454">
        <f t="shared" si="511"/>
        <v>2</v>
      </c>
      <c r="T1454" t="s">
        <v>812</v>
      </c>
      <c r="U1454" t="s">
        <v>7444</v>
      </c>
      <c r="V1454">
        <v>168314</v>
      </c>
      <c r="W1454" t="str">
        <f t="shared" si="512"/>
        <v>Medium</v>
      </c>
      <c r="X1454">
        <v>28027</v>
      </c>
      <c r="Y1454" t="str">
        <f t="shared" si="513"/>
        <v>Medium</v>
      </c>
      <c r="Z1454" t="s">
        <v>7445</v>
      </c>
      <c r="AA1454">
        <v>2</v>
      </c>
      <c r="AB1454" t="str">
        <f t="shared" si="514"/>
        <v>Duo/Trio Poster</v>
      </c>
      <c r="AC1454" t="s">
        <v>7446</v>
      </c>
      <c r="AD1454" t="s">
        <v>7447</v>
      </c>
      <c r="AE1454">
        <v>903</v>
      </c>
      <c r="AF1454" t="str">
        <f t="shared" si="515"/>
        <v>Low</v>
      </c>
      <c r="AG1454" t="s">
        <v>9</v>
      </c>
      <c r="AH1454" t="s">
        <v>10</v>
      </c>
      <c r="AI1454" t="s">
        <v>556</v>
      </c>
      <c r="AJ1454" t="str">
        <f t="shared" si="516"/>
        <v>Adult</v>
      </c>
      <c r="AK1454">
        <v>27000000</v>
      </c>
      <c r="AL1454" t="str">
        <f t="shared" si="517"/>
        <v>Low Budget</v>
      </c>
      <c r="AM1454">
        <v>2004</v>
      </c>
      <c r="AN1454">
        <f t="shared" si="518"/>
        <v>21</v>
      </c>
      <c r="AO1454" t="str">
        <f t="shared" si="519"/>
        <v>Old Classic</v>
      </c>
      <c r="AP1454">
        <v>8000</v>
      </c>
      <c r="AQ1454" t="str">
        <f t="shared" si="520"/>
        <v>Low</v>
      </c>
      <c r="AR1454">
        <v>7.3</v>
      </c>
      <c r="AS1454" t="str">
        <f t="shared" si="521"/>
        <v>Good</v>
      </c>
      <c r="AT1454">
        <v>1.85</v>
      </c>
      <c r="AU1454" t="str">
        <f t="shared" si="522"/>
        <v>HDTV / Widescreen</v>
      </c>
      <c r="AV1454">
        <v>12000</v>
      </c>
      <c r="AW1454" t="str">
        <f t="shared" si="523"/>
        <v>Medium</v>
      </c>
    </row>
    <row r="1455" spans="1:49" x14ac:dyDescent="0.3">
      <c r="A1455" t="s">
        <v>0</v>
      </c>
      <c r="B1455" t="s">
        <v>3665</v>
      </c>
      <c r="C1455">
        <v>392</v>
      </c>
      <c r="D1455" t="str">
        <f t="shared" si="503"/>
        <v>Medium</v>
      </c>
      <c r="E1455">
        <v>137</v>
      </c>
      <c r="F1455" t="str">
        <f t="shared" si="504"/>
        <v>2h 17m</v>
      </c>
      <c r="G1455" t="str">
        <f t="shared" si="505"/>
        <v>Long Movie</v>
      </c>
      <c r="H1455">
        <v>16000</v>
      </c>
      <c r="I1455" t="str">
        <f t="shared" si="506"/>
        <v>Medium</v>
      </c>
      <c r="J1455">
        <v>363</v>
      </c>
      <c r="K1455" t="str">
        <f t="shared" si="507"/>
        <v>Very Low</v>
      </c>
      <c r="L1455" t="s">
        <v>179</v>
      </c>
      <c r="M1455">
        <v>29000</v>
      </c>
      <c r="N1455" t="str">
        <f t="shared" si="508"/>
        <v>Medium</v>
      </c>
      <c r="O1455">
        <v>37304950</v>
      </c>
      <c r="P1455" t="str">
        <f t="shared" si="509"/>
        <v>Average</v>
      </c>
      <c r="Q1455" t="s">
        <v>1697</v>
      </c>
      <c r="R1455" t="str">
        <f t="shared" si="510"/>
        <v>Biography</v>
      </c>
      <c r="S1455">
        <f t="shared" si="511"/>
        <v>3</v>
      </c>
      <c r="T1455" t="s">
        <v>186</v>
      </c>
      <c r="U1455" t="s">
        <v>7448</v>
      </c>
      <c r="V1455">
        <v>102728</v>
      </c>
      <c r="W1455" t="str">
        <f t="shared" si="512"/>
        <v>Medium</v>
      </c>
      <c r="X1455">
        <v>36258</v>
      </c>
      <c r="Y1455" t="str">
        <f t="shared" si="513"/>
        <v>Medium</v>
      </c>
      <c r="Z1455" t="s">
        <v>3579</v>
      </c>
      <c r="AA1455">
        <v>0</v>
      </c>
      <c r="AB1455" t="str">
        <f t="shared" si="514"/>
        <v>Symbolic Poster</v>
      </c>
      <c r="AC1455" t="s">
        <v>7449</v>
      </c>
      <c r="AD1455" t="s">
        <v>7450</v>
      </c>
      <c r="AE1455">
        <v>279</v>
      </c>
      <c r="AF1455" t="str">
        <f t="shared" si="515"/>
        <v>Very Low</v>
      </c>
      <c r="AG1455" t="s">
        <v>9</v>
      </c>
      <c r="AH1455" t="s">
        <v>10</v>
      </c>
      <c r="AI1455" t="s">
        <v>556</v>
      </c>
      <c r="AJ1455" t="str">
        <f t="shared" si="516"/>
        <v>Adult</v>
      </c>
      <c r="AK1455">
        <v>35000000</v>
      </c>
      <c r="AL1455" t="str">
        <f t="shared" si="517"/>
        <v>Medium Budget</v>
      </c>
      <c r="AM1455">
        <v>2011</v>
      </c>
      <c r="AN1455">
        <f t="shared" si="518"/>
        <v>14</v>
      </c>
      <c r="AO1455" t="str">
        <f t="shared" si="519"/>
        <v>Modern Classic</v>
      </c>
      <c r="AP1455">
        <v>6000</v>
      </c>
      <c r="AQ1455" t="str">
        <f t="shared" si="520"/>
        <v>Low</v>
      </c>
      <c r="AR1455">
        <v>6.6</v>
      </c>
      <c r="AS1455" t="str">
        <f t="shared" si="521"/>
        <v>Average</v>
      </c>
      <c r="AT1455">
        <v>2.35</v>
      </c>
      <c r="AU1455" t="str">
        <f t="shared" si="522"/>
        <v>Cinematic Widescreen</v>
      </c>
      <c r="AV1455">
        <v>16000</v>
      </c>
      <c r="AW1455" t="str">
        <f t="shared" si="523"/>
        <v>Medium</v>
      </c>
    </row>
    <row r="1456" spans="1:49" x14ac:dyDescent="0.3">
      <c r="A1456" t="s">
        <v>0</v>
      </c>
      <c r="B1456" t="s">
        <v>7451</v>
      </c>
      <c r="C1456">
        <v>208</v>
      </c>
      <c r="D1456" t="str">
        <f t="shared" si="503"/>
        <v>Medium</v>
      </c>
      <c r="E1456">
        <v>112</v>
      </c>
      <c r="F1456" t="str">
        <f t="shared" si="504"/>
        <v>1h 52m</v>
      </c>
      <c r="G1456" t="str">
        <f t="shared" si="505"/>
        <v>Standard Movie</v>
      </c>
      <c r="H1456">
        <v>192</v>
      </c>
      <c r="I1456" t="str">
        <f t="shared" si="506"/>
        <v>Very Low</v>
      </c>
      <c r="J1456">
        <v>844</v>
      </c>
      <c r="K1456" t="str">
        <f t="shared" si="507"/>
        <v>Very Low</v>
      </c>
      <c r="L1456" t="s">
        <v>2615</v>
      </c>
      <c r="M1456">
        <v>1000</v>
      </c>
      <c r="N1456" t="str">
        <f t="shared" si="508"/>
        <v>Low</v>
      </c>
      <c r="O1456">
        <v>30691439</v>
      </c>
      <c r="P1456" t="str">
        <f t="shared" si="509"/>
        <v>Average</v>
      </c>
      <c r="Q1456" t="s">
        <v>5074</v>
      </c>
      <c r="R1456" t="str">
        <f t="shared" si="510"/>
        <v>Horror</v>
      </c>
      <c r="S1456">
        <f t="shared" si="511"/>
        <v>2</v>
      </c>
      <c r="T1456" t="s">
        <v>657</v>
      </c>
      <c r="U1456" t="s">
        <v>7452</v>
      </c>
      <c r="V1456">
        <v>86205</v>
      </c>
      <c r="W1456" t="str">
        <f t="shared" si="512"/>
        <v>Medium</v>
      </c>
      <c r="X1456">
        <v>3185</v>
      </c>
      <c r="Y1456" t="str">
        <f t="shared" si="513"/>
        <v>Low</v>
      </c>
      <c r="Z1456" t="s">
        <v>926</v>
      </c>
      <c r="AA1456">
        <v>0</v>
      </c>
      <c r="AB1456" t="str">
        <f t="shared" si="514"/>
        <v>Symbolic Poster</v>
      </c>
      <c r="AC1456" t="s">
        <v>7453</v>
      </c>
      <c r="AD1456" t="s">
        <v>7454</v>
      </c>
      <c r="AE1456">
        <v>232</v>
      </c>
      <c r="AF1456" t="str">
        <f t="shared" si="515"/>
        <v>Very Low</v>
      </c>
      <c r="AG1456" t="s">
        <v>9</v>
      </c>
      <c r="AH1456" t="s">
        <v>10</v>
      </c>
      <c r="AI1456" t="s">
        <v>556</v>
      </c>
      <c r="AJ1456" t="str">
        <f t="shared" si="516"/>
        <v>Adult</v>
      </c>
      <c r="AK1456">
        <v>35000000</v>
      </c>
      <c r="AL1456" t="str">
        <f t="shared" si="517"/>
        <v>Medium Budget</v>
      </c>
      <c r="AM1456">
        <v>2008</v>
      </c>
      <c r="AN1456">
        <f t="shared" si="518"/>
        <v>17</v>
      </c>
      <c r="AO1456" t="str">
        <f t="shared" si="519"/>
        <v>Old Classic</v>
      </c>
      <c r="AP1456">
        <v>915</v>
      </c>
      <c r="AQ1456" t="str">
        <f t="shared" si="520"/>
        <v>Very Low</v>
      </c>
      <c r="AR1456">
        <v>6.2</v>
      </c>
      <c r="AS1456" t="str">
        <f t="shared" si="521"/>
        <v>Average</v>
      </c>
      <c r="AT1456">
        <v>2.35</v>
      </c>
      <c r="AU1456" t="str">
        <f t="shared" si="522"/>
        <v>Cinematic Widescreen</v>
      </c>
      <c r="AV1456">
        <v>5000</v>
      </c>
      <c r="AW1456" t="str">
        <f t="shared" si="523"/>
        <v>Low</v>
      </c>
    </row>
    <row r="1457" spans="1:49" x14ac:dyDescent="0.3">
      <c r="A1457" t="s">
        <v>0</v>
      </c>
      <c r="B1457" t="s">
        <v>7455</v>
      </c>
      <c r="C1457">
        <v>137</v>
      </c>
      <c r="D1457" t="str">
        <f t="shared" si="503"/>
        <v>Low</v>
      </c>
      <c r="E1457">
        <v>101</v>
      </c>
      <c r="F1457" t="str">
        <f t="shared" si="504"/>
        <v>1h 41m</v>
      </c>
      <c r="G1457" t="str">
        <f t="shared" si="505"/>
        <v>Standard Movie</v>
      </c>
      <c r="H1457">
        <v>48</v>
      </c>
      <c r="I1457" t="str">
        <f t="shared" si="506"/>
        <v>Very Low</v>
      </c>
      <c r="J1457">
        <v>531</v>
      </c>
      <c r="K1457" t="str">
        <f t="shared" si="507"/>
        <v>Very Low</v>
      </c>
      <c r="L1457" t="s">
        <v>3132</v>
      </c>
      <c r="M1457">
        <v>775</v>
      </c>
      <c r="N1457" t="str">
        <f t="shared" si="508"/>
        <v>Low</v>
      </c>
      <c r="O1457">
        <v>30307804</v>
      </c>
      <c r="P1457" t="str">
        <f t="shared" si="509"/>
        <v>Average</v>
      </c>
      <c r="Q1457" t="s">
        <v>5022</v>
      </c>
      <c r="R1457" t="str">
        <f t="shared" si="510"/>
        <v>Drama</v>
      </c>
      <c r="S1457">
        <f t="shared" si="511"/>
        <v>3</v>
      </c>
      <c r="T1457" t="s">
        <v>7456</v>
      </c>
      <c r="U1457" t="s">
        <v>7457</v>
      </c>
      <c r="V1457">
        <v>43991</v>
      </c>
      <c r="W1457" t="str">
        <f t="shared" si="512"/>
        <v>Low</v>
      </c>
      <c r="X1457">
        <v>3001</v>
      </c>
      <c r="Y1457" t="str">
        <f t="shared" si="513"/>
        <v>Low</v>
      </c>
      <c r="Z1457" t="s">
        <v>713</v>
      </c>
      <c r="AA1457">
        <v>2</v>
      </c>
      <c r="AB1457" t="str">
        <f t="shared" si="514"/>
        <v>Duo/Trio Poster</v>
      </c>
      <c r="AC1457" t="s">
        <v>7458</v>
      </c>
      <c r="AD1457" t="s">
        <v>7459</v>
      </c>
      <c r="AE1457">
        <v>695</v>
      </c>
      <c r="AF1457" t="str">
        <f t="shared" si="515"/>
        <v>Low</v>
      </c>
      <c r="AG1457" t="s">
        <v>9</v>
      </c>
      <c r="AH1457" t="s">
        <v>10</v>
      </c>
      <c r="AI1457" t="s">
        <v>556</v>
      </c>
      <c r="AJ1457" t="str">
        <f t="shared" si="516"/>
        <v>Adult</v>
      </c>
      <c r="AK1457">
        <v>35000000</v>
      </c>
      <c r="AL1457" t="str">
        <f t="shared" si="517"/>
        <v>Medium Budget</v>
      </c>
      <c r="AM1457">
        <v>2002</v>
      </c>
      <c r="AN1457">
        <f t="shared" si="518"/>
        <v>23</v>
      </c>
      <c r="AO1457" t="str">
        <f t="shared" si="519"/>
        <v>Old Classic</v>
      </c>
      <c r="AP1457">
        <v>541</v>
      </c>
      <c r="AQ1457" t="str">
        <f t="shared" si="520"/>
        <v>Very Low</v>
      </c>
      <c r="AR1457">
        <v>5.2</v>
      </c>
      <c r="AS1457" t="str">
        <f t="shared" si="521"/>
        <v>Below Average</v>
      </c>
      <c r="AT1457">
        <v>2.35</v>
      </c>
      <c r="AU1457" t="str">
        <f t="shared" si="522"/>
        <v>Cinematic Widescreen</v>
      </c>
      <c r="AV1457">
        <v>0</v>
      </c>
      <c r="AW1457" t="str">
        <f t="shared" si="523"/>
        <v>Very Low</v>
      </c>
    </row>
    <row r="1458" spans="1:49" x14ac:dyDescent="0.3">
      <c r="A1458" t="s">
        <v>0</v>
      </c>
      <c r="B1458" t="s">
        <v>2693</v>
      </c>
      <c r="C1458">
        <v>119</v>
      </c>
      <c r="D1458" t="str">
        <f t="shared" si="503"/>
        <v>Low</v>
      </c>
      <c r="E1458">
        <v>103</v>
      </c>
      <c r="F1458" t="str">
        <f t="shared" si="504"/>
        <v>1h 43m</v>
      </c>
      <c r="G1458" t="str">
        <f t="shared" si="505"/>
        <v>Standard Movie</v>
      </c>
      <c r="H1458">
        <v>81</v>
      </c>
      <c r="I1458" t="str">
        <f t="shared" si="506"/>
        <v>Very Low</v>
      </c>
      <c r="J1458">
        <v>636</v>
      </c>
      <c r="K1458" t="str">
        <f t="shared" si="507"/>
        <v>Very Low</v>
      </c>
      <c r="L1458" t="s">
        <v>6114</v>
      </c>
      <c r="M1458">
        <v>2000</v>
      </c>
      <c r="N1458" t="str">
        <f t="shared" si="508"/>
        <v>Low</v>
      </c>
      <c r="O1458">
        <v>30669413</v>
      </c>
      <c r="P1458" t="str">
        <f t="shared" si="509"/>
        <v>Average</v>
      </c>
      <c r="Q1458" t="s">
        <v>4148</v>
      </c>
      <c r="R1458" t="str">
        <f t="shared" si="510"/>
        <v>Action</v>
      </c>
      <c r="S1458">
        <f t="shared" si="511"/>
        <v>3</v>
      </c>
      <c r="T1458" t="s">
        <v>1493</v>
      </c>
      <c r="U1458" t="s">
        <v>7460</v>
      </c>
      <c r="V1458">
        <v>105478</v>
      </c>
      <c r="W1458" t="str">
        <f t="shared" si="512"/>
        <v>Medium</v>
      </c>
      <c r="X1458">
        <v>4722</v>
      </c>
      <c r="Y1458" t="str">
        <f t="shared" si="513"/>
        <v>Low</v>
      </c>
      <c r="Z1458" t="s">
        <v>7461</v>
      </c>
      <c r="AA1458">
        <v>0</v>
      </c>
      <c r="AB1458" t="str">
        <f t="shared" si="514"/>
        <v>Symbolic Poster</v>
      </c>
      <c r="AC1458" t="s">
        <v>7462</v>
      </c>
      <c r="AD1458" t="s">
        <v>7463</v>
      </c>
      <c r="AE1458">
        <v>291</v>
      </c>
      <c r="AF1458" t="str">
        <f t="shared" si="515"/>
        <v>Very Low</v>
      </c>
      <c r="AG1458" t="s">
        <v>9</v>
      </c>
      <c r="AH1458" t="s">
        <v>10</v>
      </c>
      <c r="AI1458" t="s">
        <v>556</v>
      </c>
      <c r="AJ1458" t="str">
        <f t="shared" si="516"/>
        <v>Adult</v>
      </c>
      <c r="AK1458">
        <v>35000000</v>
      </c>
      <c r="AL1458" t="str">
        <f t="shared" si="517"/>
        <v>Medium Budget</v>
      </c>
      <c r="AM1458">
        <v>1990</v>
      </c>
      <c r="AN1458">
        <f t="shared" si="518"/>
        <v>35</v>
      </c>
      <c r="AO1458" t="str">
        <f t="shared" si="519"/>
        <v>Old Classic</v>
      </c>
      <c r="AP1458">
        <v>683</v>
      </c>
      <c r="AQ1458" t="str">
        <f t="shared" si="520"/>
        <v>Very Low</v>
      </c>
      <c r="AR1458">
        <v>6.2</v>
      </c>
      <c r="AS1458" t="str">
        <f t="shared" si="521"/>
        <v>Average</v>
      </c>
      <c r="AT1458">
        <v>1.37</v>
      </c>
      <c r="AU1458" t="str">
        <f t="shared" si="522"/>
        <v>Classic</v>
      </c>
      <c r="AV1458">
        <v>0</v>
      </c>
      <c r="AW1458" t="str">
        <f t="shared" si="523"/>
        <v>Very Low</v>
      </c>
    </row>
    <row r="1459" spans="1:49" x14ac:dyDescent="0.3">
      <c r="A1459" t="s">
        <v>0</v>
      </c>
      <c r="B1459" t="s">
        <v>3441</v>
      </c>
      <c r="C1459">
        <v>195</v>
      </c>
      <c r="D1459" t="str">
        <f t="shared" si="503"/>
        <v>Low</v>
      </c>
      <c r="E1459">
        <v>101</v>
      </c>
      <c r="F1459" t="str">
        <f t="shared" si="504"/>
        <v>1h 41m</v>
      </c>
      <c r="G1459" t="str">
        <f t="shared" si="505"/>
        <v>Standard Movie</v>
      </c>
      <c r="H1459">
        <v>40</v>
      </c>
      <c r="I1459" t="str">
        <f t="shared" si="506"/>
        <v>Very Low</v>
      </c>
      <c r="J1459">
        <v>398</v>
      </c>
      <c r="K1459" t="str">
        <f t="shared" si="507"/>
        <v>Very Low</v>
      </c>
      <c r="L1459" t="s">
        <v>7464</v>
      </c>
      <c r="M1459">
        <v>2000</v>
      </c>
      <c r="N1459" t="str">
        <f t="shared" si="508"/>
        <v>Low</v>
      </c>
      <c r="O1459">
        <v>28687835</v>
      </c>
      <c r="P1459" t="str">
        <f t="shared" si="509"/>
        <v>Average</v>
      </c>
      <c r="Q1459" t="s">
        <v>2096</v>
      </c>
      <c r="R1459" t="str">
        <f t="shared" si="510"/>
        <v>Crime</v>
      </c>
      <c r="S1459">
        <f t="shared" si="511"/>
        <v>3</v>
      </c>
      <c r="T1459" t="s">
        <v>4025</v>
      </c>
      <c r="U1459" t="s">
        <v>7465</v>
      </c>
      <c r="V1459">
        <v>40964</v>
      </c>
      <c r="W1459" t="str">
        <f t="shared" si="512"/>
        <v>Low</v>
      </c>
      <c r="X1459">
        <v>3612</v>
      </c>
      <c r="Y1459" t="str">
        <f t="shared" si="513"/>
        <v>Low</v>
      </c>
      <c r="Z1459" t="s">
        <v>7466</v>
      </c>
      <c r="AA1459">
        <v>1</v>
      </c>
      <c r="AB1459" t="str">
        <f t="shared" si="514"/>
        <v>Solo Star Poster</v>
      </c>
      <c r="AC1459" t="s">
        <v>7467</v>
      </c>
      <c r="AD1459" t="s">
        <v>7468</v>
      </c>
      <c r="AE1459">
        <v>245</v>
      </c>
      <c r="AF1459" t="str">
        <f t="shared" si="515"/>
        <v>Very Low</v>
      </c>
      <c r="AG1459" t="s">
        <v>9</v>
      </c>
      <c r="AH1459" t="s">
        <v>10</v>
      </c>
      <c r="AI1459" t="s">
        <v>556</v>
      </c>
      <c r="AJ1459" t="str">
        <f t="shared" si="516"/>
        <v>Adult</v>
      </c>
      <c r="AK1459">
        <v>35000000</v>
      </c>
      <c r="AL1459" t="str">
        <f t="shared" si="517"/>
        <v>Medium Budget</v>
      </c>
      <c r="AM1459">
        <v>2008</v>
      </c>
      <c r="AN1459">
        <f t="shared" si="518"/>
        <v>17</v>
      </c>
      <c r="AO1459" t="str">
        <f t="shared" si="519"/>
        <v>Old Classic</v>
      </c>
      <c r="AP1459">
        <v>648</v>
      </c>
      <c r="AQ1459" t="str">
        <f t="shared" si="520"/>
        <v>Very Low</v>
      </c>
      <c r="AR1459">
        <v>6.2</v>
      </c>
      <c r="AS1459" t="str">
        <f t="shared" si="521"/>
        <v>Average</v>
      </c>
      <c r="AT1459">
        <v>2.35</v>
      </c>
      <c r="AU1459" t="str">
        <f t="shared" si="522"/>
        <v>Cinematic Widescreen</v>
      </c>
      <c r="AV1459">
        <v>0</v>
      </c>
      <c r="AW1459" t="str">
        <f t="shared" si="523"/>
        <v>Very Low</v>
      </c>
    </row>
    <row r="1460" spans="1:49" x14ac:dyDescent="0.3">
      <c r="A1460" t="s">
        <v>0</v>
      </c>
      <c r="B1460" t="s">
        <v>7469</v>
      </c>
      <c r="C1460">
        <v>95</v>
      </c>
      <c r="D1460" t="str">
        <f t="shared" si="503"/>
        <v>Low</v>
      </c>
      <c r="E1460">
        <v>112</v>
      </c>
      <c r="F1460" t="str">
        <f t="shared" si="504"/>
        <v>1h 52m</v>
      </c>
      <c r="G1460" t="str">
        <f t="shared" si="505"/>
        <v>Standard Movie</v>
      </c>
      <c r="H1460">
        <v>37</v>
      </c>
      <c r="I1460" t="str">
        <f t="shared" si="506"/>
        <v>Very Low</v>
      </c>
      <c r="J1460">
        <v>480</v>
      </c>
      <c r="K1460" t="str">
        <f t="shared" si="507"/>
        <v>Very Low</v>
      </c>
      <c r="L1460" t="s">
        <v>5076</v>
      </c>
      <c r="M1460">
        <v>3000</v>
      </c>
      <c r="N1460" t="str">
        <f t="shared" si="508"/>
        <v>Low</v>
      </c>
      <c r="O1460">
        <v>26494611</v>
      </c>
      <c r="P1460" t="str">
        <f t="shared" si="509"/>
        <v>Average</v>
      </c>
      <c r="Q1460" t="s">
        <v>7470</v>
      </c>
      <c r="R1460" t="str">
        <f t="shared" si="510"/>
        <v>Comedy</v>
      </c>
      <c r="S1460">
        <f t="shared" si="511"/>
        <v>4</v>
      </c>
      <c r="T1460" t="s">
        <v>471</v>
      </c>
      <c r="U1460" t="s">
        <v>7471</v>
      </c>
      <c r="V1460">
        <v>48621</v>
      </c>
      <c r="W1460" t="str">
        <f t="shared" si="512"/>
        <v>Low</v>
      </c>
      <c r="X1460">
        <v>5709</v>
      </c>
      <c r="Y1460" t="str">
        <f t="shared" si="513"/>
        <v>Low</v>
      </c>
      <c r="Z1460" t="s">
        <v>7472</v>
      </c>
      <c r="AA1460">
        <v>0</v>
      </c>
      <c r="AB1460" t="str">
        <f t="shared" si="514"/>
        <v>Symbolic Poster</v>
      </c>
      <c r="AC1460" t="s">
        <v>7473</v>
      </c>
      <c r="AD1460" t="s">
        <v>7474</v>
      </c>
      <c r="AE1460">
        <v>239</v>
      </c>
      <c r="AF1460" t="str">
        <f t="shared" si="515"/>
        <v>Very Low</v>
      </c>
      <c r="AG1460" t="s">
        <v>9</v>
      </c>
      <c r="AH1460" t="s">
        <v>10</v>
      </c>
      <c r="AI1460" t="s">
        <v>11</v>
      </c>
      <c r="AJ1460" t="str">
        <f t="shared" si="516"/>
        <v>Teen</v>
      </c>
      <c r="AK1460">
        <v>35000000</v>
      </c>
      <c r="AL1460" t="str">
        <f t="shared" si="517"/>
        <v>Medium Budget</v>
      </c>
      <c r="AM1460">
        <v>1999</v>
      </c>
      <c r="AN1460">
        <f t="shared" si="518"/>
        <v>26</v>
      </c>
      <c r="AO1460" t="str">
        <f t="shared" si="519"/>
        <v>Old Classic</v>
      </c>
      <c r="AP1460">
        <v>874</v>
      </c>
      <c r="AQ1460" t="str">
        <f t="shared" si="520"/>
        <v>Very Low</v>
      </c>
      <c r="AR1460">
        <v>6.6</v>
      </c>
      <c r="AS1460" t="str">
        <f t="shared" si="521"/>
        <v>Average</v>
      </c>
      <c r="AT1460">
        <v>2.35</v>
      </c>
      <c r="AU1460" t="str">
        <f t="shared" si="522"/>
        <v>Cinematic Widescreen</v>
      </c>
      <c r="AV1460">
        <v>0</v>
      </c>
      <c r="AW1460" t="str">
        <f t="shared" si="523"/>
        <v>Very Low</v>
      </c>
    </row>
    <row r="1461" spans="1:49" x14ac:dyDescent="0.3">
      <c r="A1461" t="s">
        <v>0</v>
      </c>
      <c r="B1461" t="s">
        <v>7475</v>
      </c>
      <c r="C1461">
        <v>100</v>
      </c>
      <c r="D1461" t="str">
        <f t="shared" si="503"/>
        <v>Low</v>
      </c>
      <c r="E1461">
        <v>111</v>
      </c>
      <c r="F1461" t="str">
        <f t="shared" si="504"/>
        <v>1h 51m</v>
      </c>
      <c r="G1461" t="str">
        <f t="shared" si="505"/>
        <v>Standard Movie</v>
      </c>
      <c r="H1461">
        <v>24</v>
      </c>
      <c r="I1461" t="str">
        <f t="shared" si="506"/>
        <v>Very Low</v>
      </c>
      <c r="J1461">
        <v>455</v>
      </c>
      <c r="K1461" t="str">
        <f t="shared" si="507"/>
        <v>Very Low</v>
      </c>
      <c r="L1461" t="s">
        <v>7217</v>
      </c>
      <c r="M1461">
        <v>591</v>
      </c>
      <c r="N1461" t="str">
        <f t="shared" si="508"/>
        <v>Low</v>
      </c>
      <c r="O1461">
        <f>O1460</f>
        <v>26494611</v>
      </c>
      <c r="P1461" t="str">
        <f t="shared" si="509"/>
        <v>Average</v>
      </c>
      <c r="Q1461" t="s">
        <v>44</v>
      </c>
      <c r="R1461" t="str">
        <f t="shared" si="510"/>
        <v>Action</v>
      </c>
      <c r="S1461">
        <f t="shared" si="511"/>
        <v>3</v>
      </c>
      <c r="T1461" t="s">
        <v>735</v>
      </c>
      <c r="U1461" t="s">
        <v>7476</v>
      </c>
      <c r="V1461">
        <v>38017</v>
      </c>
      <c r="W1461" t="str">
        <f t="shared" si="512"/>
        <v>Low</v>
      </c>
      <c r="X1461">
        <v>2603</v>
      </c>
      <c r="Y1461" t="str">
        <f t="shared" si="513"/>
        <v>Low</v>
      </c>
      <c r="Z1461" t="s">
        <v>7477</v>
      </c>
      <c r="AA1461">
        <v>1</v>
      </c>
      <c r="AB1461" t="str">
        <f t="shared" si="514"/>
        <v>Solo Star Poster</v>
      </c>
      <c r="AC1461" t="s">
        <v>7478</v>
      </c>
      <c r="AD1461" t="s">
        <v>7479</v>
      </c>
      <c r="AE1461">
        <v>247</v>
      </c>
      <c r="AF1461" t="str">
        <f t="shared" si="515"/>
        <v>Very Low</v>
      </c>
      <c r="AG1461" t="s">
        <v>9</v>
      </c>
      <c r="AH1461" t="s">
        <v>28</v>
      </c>
      <c r="AI1461" t="s">
        <v>66</v>
      </c>
      <c r="AJ1461" t="str">
        <f t="shared" si="516"/>
        <v>Family</v>
      </c>
      <c r="AK1461">
        <v>20000000</v>
      </c>
      <c r="AL1461" t="str">
        <f t="shared" si="517"/>
        <v>Low Budget</v>
      </c>
      <c r="AM1461">
        <v>1980</v>
      </c>
      <c r="AN1461">
        <f t="shared" si="518"/>
        <v>45</v>
      </c>
      <c r="AO1461" t="str">
        <f t="shared" si="519"/>
        <v>Old Classic</v>
      </c>
      <c r="AP1461">
        <v>488</v>
      </c>
      <c r="AQ1461" t="str">
        <f t="shared" si="520"/>
        <v>Very Low</v>
      </c>
      <c r="AR1461">
        <v>6.4</v>
      </c>
      <c r="AS1461" t="str">
        <f t="shared" si="521"/>
        <v>Average</v>
      </c>
      <c r="AT1461">
        <v>2.35</v>
      </c>
      <c r="AU1461" t="str">
        <f t="shared" si="522"/>
        <v>Cinematic Widescreen</v>
      </c>
      <c r="AV1461">
        <v>12000</v>
      </c>
      <c r="AW1461" t="str">
        <f t="shared" si="523"/>
        <v>Medium</v>
      </c>
    </row>
    <row r="1462" spans="1:49" x14ac:dyDescent="0.3">
      <c r="A1462" t="s">
        <v>0</v>
      </c>
      <c r="B1462" t="s">
        <v>7105</v>
      </c>
      <c r="C1462">
        <v>164</v>
      </c>
      <c r="D1462" t="str">
        <f t="shared" si="503"/>
        <v>Low</v>
      </c>
      <c r="E1462">
        <v>102</v>
      </c>
      <c r="F1462" t="str">
        <f t="shared" si="504"/>
        <v>1h 42m</v>
      </c>
      <c r="G1462" t="str">
        <f t="shared" si="505"/>
        <v>Standard Movie</v>
      </c>
      <c r="H1462">
        <v>0</v>
      </c>
      <c r="I1462" t="str">
        <f t="shared" si="506"/>
        <v>Very Low</v>
      </c>
      <c r="J1462">
        <v>769</v>
      </c>
      <c r="K1462" t="str">
        <f t="shared" si="507"/>
        <v>Very Low</v>
      </c>
      <c r="L1462" t="s">
        <v>3167</v>
      </c>
      <c r="M1462">
        <v>939</v>
      </c>
      <c r="N1462" t="str">
        <f t="shared" si="508"/>
        <v>Low</v>
      </c>
      <c r="O1462">
        <v>25266129</v>
      </c>
      <c r="P1462" t="str">
        <f t="shared" si="509"/>
        <v>Average</v>
      </c>
      <c r="Q1462" t="s">
        <v>1386</v>
      </c>
      <c r="R1462" t="str">
        <f t="shared" si="510"/>
        <v>Comedy</v>
      </c>
      <c r="S1462">
        <f t="shared" si="511"/>
        <v>3</v>
      </c>
      <c r="T1462" t="s">
        <v>1118</v>
      </c>
      <c r="U1462" t="s">
        <v>7480</v>
      </c>
      <c r="V1462">
        <v>54346</v>
      </c>
      <c r="W1462" t="str">
        <f t="shared" si="512"/>
        <v>Medium</v>
      </c>
      <c r="X1462">
        <v>3592</v>
      </c>
      <c r="Y1462" t="str">
        <f t="shared" si="513"/>
        <v>Low</v>
      </c>
      <c r="Z1462" t="s">
        <v>3271</v>
      </c>
      <c r="AA1462">
        <v>5</v>
      </c>
      <c r="AB1462" t="str">
        <f t="shared" si="514"/>
        <v>Ensemble Poster</v>
      </c>
      <c r="AC1462" t="s">
        <v>7481</v>
      </c>
      <c r="AD1462" t="s">
        <v>7482</v>
      </c>
      <c r="AE1462">
        <v>358</v>
      </c>
      <c r="AF1462" t="str">
        <f t="shared" si="515"/>
        <v>Very Low</v>
      </c>
      <c r="AG1462" t="s">
        <v>9</v>
      </c>
      <c r="AH1462" t="s">
        <v>10</v>
      </c>
      <c r="AI1462" t="s">
        <v>11</v>
      </c>
      <c r="AJ1462" t="str">
        <f t="shared" si="516"/>
        <v>Teen</v>
      </c>
      <c r="AK1462">
        <v>35000000</v>
      </c>
      <c r="AL1462" t="str">
        <f t="shared" si="517"/>
        <v>Medium Budget</v>
      </c>
      <c r="AM1462">
        <v>2004</v>
      </c>
      <c r="AN1462">
        <f t="shared" si="518"/>
        <v>21</v>
      </c>
      <c r="AO1462" t="str">
        <f t="shared" si="519"/>
        <v>Old Classic</v>
      </c>
      <c r="AP1462">
        <v>854</v>
      </c>
      <c r="AQ1462" t="str">
        <f t="shared" si="520"/>
        <v>Very Low</v>
      </c>
      <c r="AR1462">
        <v>6.2</v>
      </c>
      <c r="AS1462" t="str">
        <f t="shared" si="521"/>
        <v>Average</v>
      </c>
      <c r="AT1462">
        <v>2.35</v>
      </c>
      <c r="AU1462" t="str">
        <f t="shared" si="522"/>
        <v>Cinematic Widescreen</v>
      </c>
      <c r="AV1462">
        <v>0</v>
      </c>
      <c r="AW1462" t="str">
        <f t="shared" si="523"/>
        <v>Very Low</v>
      </c>
    </row>
    <row r="1463" spans="1:49" x14ac:dyDescent="0.3">
      <c r="A1463" t="s">
        <v>0</v>
      </c>
      <c r="B1463" t="s">
        <v>470</v>
      </c>
      <c r="C1463">
        <v>211</v>
      </c>
      <c r="D1463" t="str">
        <f t="shared" si="503"/>
        <v>Medium</v>
      </c>
      <c r="E1463">
        <v>101</v>
      </c>
      <c r="F1463" t="str">
        <f t="shared" si="504"/>
        <v>1h 41m</v>
      </c>
      <c r="G1463" t="str">
        <f t="shared" si="505"/>
        <v>Standard Movie</v>
      </c>
      <c r="H1463">
        <v>357</v>
      </c>
      <c r="I1463" t="str">
        <f t="shared" si="506"/>
        <v>Very Low</v>
      </c>
      <c r="J1463">
        <v>374</v>
      </c>
      <c r="K1463" t="str">
        <f t="shared" si="507"/>
        <v>Very Low</v>
      </c>
      <c r="L1463" t="s">
        <v>990</v>
      </c>
      <c r="M1463">
        <v>907</v>
      </c>
      <c r="N1463" t="str">
        <f t="shared" si="508"/>
        <v>Low</v>
      </c>
      <c r="O1463">
        <v>25863915</v>
      </c>
      <c r="P1463" t="str">
        <f t="shared" si="509"/>
        <v>Average</v>
      </c>
      <c r="Q1463" t="s">
        <v>1170</v>
      </c>
      <c r="R1463" t="str">
        <f t="shared" si="510"/>
        <v>Action</v>
      </c>
      <c r="S1463">
        <f t="shared" si="511"/>
        <v>4</v>
      </c>
      <c r="T1463" t="s">
        <v>7483</v>
      </c>
      <c r="U1463" t="s">
        <v>7484</v>
      </c>
      <c r="V1463">
        <v>28257</v>
      </c>
      <c r="W1463" t="str">
        <f t="shared" si="512"/>
        <v>Low</v>
      </c>
      <c r="X1463">
        <v>2471</v>
      </c>
      <c r="Y1463" t="str">
        <f t="shared" si="513"/>
        <v>Low</v>
      </c>
      <c r="Z1463" t="s">
        <v>7485</v>
      </c>
      <c r="AA1463">
        <v>0</v>
      </c>
      <c r="AB1463" t="str">
        <f t="shared" si="514"/>
        <v>Symbolic Poster</v>
      </c>
      <c r="AC1463" t="s">
        <v>7486</v>
      </c>
      <c r="AD1463" t="s">
        <v>7487</v>
      </c>
      <c r="AE1463">
        <v>151</v>
      </c>
      <c r="AF1463" t="str">
        <f t="shared" si="515"/>
        <v>Very Low</v>
      </c>
      <c r="AG1463" t="s">
        <v>9</v>
      </c>
      <c r="AH1463" t="s">
        <v>10</v>
      </c>
      <c r="AI1463" t="s">
        <v>11</v>
      </c>
      <c r="AJ1463" t="str">
        <f t="shared" si="516"/>
        <v>Teen</v>
      </c>
      <c r="AK1463">
        <v>35000000</v>
      </c>
      <c r="AL1463" t="str">
        <f t="shared" si="517"/>
        <v>Medium Budget</v>
      </c>
      <c r="AM1463">
        <v>2012</v>
      </c>
      <c r="AN1463">
        <f t="shared" si="518"/>
        <v>13</v>
      </c>
      <c r="AO1463" t="str">
        <f t="shared" si="519"/>
        <v>Modern Classic</v>
      </c>
      <c r="AP1463">
        <v>445</v>
      </c>
      <c r="AQ1463" t="str">
        <f t="shared" si="520"/>
        <v>Very Low</v>
      </c>
      <c r="AR1463">
        <v>5.0999999999999996</v>
      </c>
      <c r="AS1463" t="str">
        <f t="shared" si="521"/>
        <v>Below Average</v>
      </c>
      <c r="AT1463">
        <v>2.35</v>
      </c>
      <c r="AU1463" t="str">
        <f t="shared" si="522"/>
        <v>Cinematic Widescreen</v>
      </c>
      <c r="AV1463">
        <v>11000</v>
      </c>
      <c r="AW1463" t="str">
        <f t="shared" si="523"/>
        <v>Medium</v>
      </c>
    </row>
    <row r="1464" spans="1:49" x14ac:dyDescent="0.3">
      <c r="A1464" t="s">
        <v>0</v>
      </c>
      <c r="B1464" t="s">
        <v>3665</v>
      </c>
      <c r="C1464">
        <v>91</v>
      </c>
      <c r="D1464" t="str">
        <f t="shared" si="503"/>
        <v>Low</v>
      </c>
      <c r="E1464">
        <v>155</v>
      </c>
      <c r="F1464" t="str">
        <f t="shared" si="504"/>
        <v>2h 35m</v>
      </c>
      <c r="G1464" t="str">
        <f t="shared" si="505"/>
        <v>Long Movie</v>
      </c>
      <c r="H1464">
        <v>16000</v>
      </c>
      <c r="I1464" t="str">
        <f t="shared" si="506"/>
        <v>Medium</v>
      </c>
      <c r="J1464">
        <v>229</v>
      </c>
      <c r="K1464" t="str">
        <f t="shared" si="507"/>
        <v>Very Low</v>
      </c>
      <c r="L1464" t="s">
        <v>1319</v>
      </c>
      <c r="M1464">
        <v>18000</v>
      </c>
      <c r="N1464" t="str">
        <f t="shared" si="508"/>
        <v>Medium</v>
      </c>
      <c r="O1464">
        <v>25078937</v>
      </c>
      <c r="P1464" t="str">
        <f t="shared" si="509"/>
        <v>Average</v>
      </c>
      <c r="Q1464" t="s">
        <v>2113</v>
      </c>
      <c r="R1464" t="str">
        <f t="shared" si="510"/>
        <v>Crime</v>
      </c>
      <c r="S1464">
        <f t="shared" si="511"/>
        <v>4</v>
      </c>
      <c r="T1464" t="s">
        <v>91</v>
      </c>
      <c r="U1464" t="s">
        <v>7488</v>
      </c>
      <c r="V1464">
        <v>31751</v>
      </c>
      <c r="W1464" t="str">
        <f t="shared" si="512"/>
        <v>Low</v>
      </c>
      <c r="X1464">
        <v>19689</v>
      </c>
      <c r="Y1464" t="str">
        <f t="shared" si="513"/>
        <v>Medium</v>
      </c>
      <c r="Z1464" t="s">
        <v>7489</v>
      </c>
      <c r="AA1464">
        <v>2</v>
      </c>
      <c r="AB1464" t="str">
        <f t="shared" si="514"/>
        <v>Duo/Trio Poster</v>
      </c>
      <c r="AC1464" t="s">
        <v>7490</v>
      </c>
      <c r="AD1464" t="s">
        <v>7491</v>
      </c>
      <c r="AE1464">
        <v>216</v>
      </c>
      <c r="AF1464" t="str">
        <f t="shared" si="515"/>
        <v>Very Low</v>
      </c>
      <c r="AG1464" t="s">
        <v>9</v>
      </c>
      <c r="AH1464" t="s">
        <v>10</v>
      </c>
      <c r="AI1464" t="s">
        <v>556</v>
      </c>
      <c r="AJ1464" t="str">
        <f t="shared" si="516"/>
        <v>Adult</v>
      </c>
      <c r="AK1464">
        <v>30000000</v>
      </c>
      <c r="AL1464" t="str">
        <f t="shared" si="517"/>
        <v>Medium Budget</v>
      </c>
      <c r="AM1464">
        <v>1997</v>
      </c>
      <c r="AN1464">
        <f t="shared" si="518"/>
        <v>28</v>
      </c>
      <c r="AO1464" t="str">
        <f t="shared" si="519"/>
        <v>Old Classic</v>
      </c>
      <c r="AP1464">
        <v>461</v>
      </c>
      <c r="AQ1464" t="str">
        <f t="shared" si="520"/>
        <v>Very Low</v>
      </c>
      <c r="AR1464">
        <v>6.6</v>
      </c>
      <c r="AS1464" t="str">
        <f t="shared" si="521"/>
        <v>Average</v>
      </c>
      <c r="AT1464">
        <v>1.85</v>
      </c>
      <c r="AU1464" t="str">
        <f t="shared" si="522"/>
        <v>HDTV / Widescreen</v>
      </c>
      <c r="AV1464">
        <v>0</v>
      </c>
      <c r="AW1464" t="str">
        <f t="shared" si="523"/>
        <v>Very Low</v>
      </c>
    </row>
    <row r="1465" spans="1:49" x14ac:dyDescent="0.3">
      <c r="A1465" t="s">
        <v>0</v>
      </c>
      <c r="B1465" t="s">
        <v>7492</v>
      </c>
      <c r="C1465">
        <v>44</v>
      </c>
      <c r="D1465" t="str">
        <f t="shared" si="503"/>
        <v>Very Low</v>
      </c>
      <c r="E1465">
        <v>93</v>
      </c>
      <c r="F1465" t="str">
        <f t="shared" si="504"/>
        <v>1h 33m</v>
      </c>
      <c r="G1465" t="str">
        <f t="shared" si="505"/>
        <v>Standard Movie</v>
      </c>
      <c r="H1465">
        <v>8</v>
      </c>
      <c r="I1465" t="str">
        <f t="shared" si="506"/>
        <v>Very Low</v>
      </c>
      <c r="J1465">
        <v>558</v>
      </c>
      <c r="K1465" t="str">
        <f t="shared" si="507"/>
        <v>Very Low</v>
      </c>
      <c r="L1465" t="s">
        <v>2138</v>
      </c>
      <c r="M1465">
        <v>22000</v>
      </c>
      <c r="N1465" t="str">
        <f t="shared" si="508"/>
        <v>Medium</v>
      </c>
      <c r="O1465">
        <f>O1464</f>
        <v>25078937</v>
      </c>
      <c r="P1465" t="str">
        <f t="shared" si="509"/>
        <v>Average</v>
      </c>
      <c r="Q1465" t="s">
        <v>305</v>
      </c>
      <c r="R1465" t="str">
        <f t="shared" si="510"/>
        <v>Action</v>
      </c>
      <c r="S1465">
        <f t="shared" si="511"/>
        <v>3</v>
      </c>
      <c r="T1465" t="s">
        <v>1717</v>
      </c>
      <c r="U1465" t="s">
        <v>7493</v>
      </c>
      <c r="V1465">
        <v>16193</v>
      </c>
      <c r="W1465" t="str">
        <f t="shared" si="512"/>
        <v>Low</v>
      </c>
      <c r="X1465">
        <v>24154</v>
      </c>
      <c r="Y1465" t="str">
        <f t="shared" si="513"/>
        <v>Medium</v>
      </c>
      <c r="Z1465" t="s">
        <v>1201</v>
      </c>
      <c r="AA1465">
        <v>1</v>
      </c>
      <c r="AB1465" t="str">
        <f t="shared" si="514"/>
        <v>Solo Star Poster</v>
      </c>
      <c r="AC1465" t="s">
        <v>7494</v>
      </c>
      <c r="AD1465" t="s">
        <v>7495</v>
      </c>
      <c r="AE1465">
        <v>57</v>
      </c>
      <c r="AF1465" t="str">
        <f t="shared" si="515"/>
        <v>Very Low</v>
      </c>
      <c r="AG1465" t="s">
        <v>9</v>
      </c>
      <c r="AH1465" t="s">
        <v>10</v>
      </c>
      <c r="AI1465" t="s">
        <v>556</v>
      </c>
      <c r="AJ1465" t="str">
        <f t="shared" si="516"/>
        <v>Adult</v>
      </c>
      <c r="AK1465">
        <v>19000000</v>
      </c>
      <c r="AL1465" t="str">
        <f t="shared" si="517"/>
        <v>Low Budget</v>
      </c>
      <c r="AM1465">
        <v>2015</v>
      </c>
      <c r="AN1465">
        <f t="shared" si="518"/>
        <v>10</v>
      </c>
      <c r="AO1465" t="str">
        <f t="shared" si="519"/>
        <v>Modern Classic</v>
      </c>
      <c r="AP1465">
        <v>1000</v>
      </c>
      <c r="AQ1465" t="str">
        <f t="shared" si="520"/>
        <v>Very Low</v>
      </c>
      <c r="AR1465">
        <v>6.1</v>
      </c>
      <c r="AS1465" t="str">
        <f t="shared" si="521"/>
        <v>Average</v>
      </c>
      <c r="AT1465">
        <v>2.35</v>
      </c>
      <c r="AU1465" t="str">
        <f t="shared" si="522"/>
        <v>Cinematic Widescreen</v>
      </c>
      <c r="AV1465">
        <v>0</v>
      </c>
      <c r="AW1465" t="str">
        <f t="shared" si="523"/>
        <v>Very Low</v>
      </c>
    </row>
    <row r="1466" spans="1:49" x14ac:dyDescent="0.3">
      <c r="A1466" t="s">
        <v>0</v>
      </c>
      <c r="B1466" t="s">
        <v>7496</v>
      </c>
      <c r="C1466">
        <v>97</v>
      </c>
      <c r="D1466" t="str">
        <f t="shared" si="503"/>
        <v>Low</v>
      </c>
      <c r="E1466">
        <v>109</v>
      </c>
      <c r="F1466" t="str">
        <f t="shared" si="504"/>
        <v>1h 49m</v>
      </c>
      <c r="G1466" t="str">
        <f t="shared" si="505"/>
        <v>Standard Movie</v>
      </c>
      <c r="H1466">
        <v>24</v>
      </c>
      <c r="I1466" t="str">
        <f t="shared" si="506"/>
        <v>Very Low</v>
      </c>
      <c r="J1466">
        <v>167</v>
      </c>
      <c r="K1466" t="str">
        <f t="shared" si="507"/>
        <v>Very Low</v>
      </c>
      <c r="L1466" t="s">
        <v>7497</v>
      </c>
      <c r="M1466">
        <v>287</v>
      </c>
      <c r="N1466" t="str">
        <f t="shared" si="508"/>
        <v>Low</v>
      </c>
      <c r="O1466">
        <v>28995450</v>
      </c>
      <c r="P1466" t="str">
        <f t="shared" si="509"/>
        <v>Average</v>
      </c>
      <c r="Q1466" t="s">
        <v>486</v>
      </c>
      <c r="R1466" t="str">
        <f t="shared" si="510"/>
        <v>Comedy</v>
      </c>
      <c r="S1466">
        <f t="shared" si="511"/>
        <v>3</v>
      </c>
      <c r="T1466" t="s">
        <v>6019</v>
      </c>
      <c r="U1466" t="s">
        <v>7498</v>
      </c>
      <c r="V1466">
        <v>19230</v>
      </c>
      <c r="W1466" t="str">
        <f t="shared" si="512"/>
        <v>Low</v>
      </c>
      <c r="X1466">
        <v>855</v>
      </c>
      <c r="Y1466" t="str">
        <f t="shared" si="513"/>
        <v>Very Low</v>
      </c>
      <c r="Z1466" t="s">
        <v>7499</v>
      </c>
      <c r="AA1466">
        <v>5</v>
      </c>
      <c r="AB1466" t="str">
        <f t="shared" si="514"/>
        <v>Ensemble Poster</v>
      </c>
      <c r="AC1466" t="s">
        <v>7500</v>
      </c>
      <c r="AD1466" t="s">
        <v>7501</v>
      </c>
      <c r="AE1466">
        <v>59</v>
      </c>
      <c r="AF1466" t="str">
        <f t="shared" si="515"/>
        <v>Very Low</v>
      </c>
      <c r="AG1466" t="s">
        <v>9</v>
      </c>
      <c r="AH1466" t="s">
        <v>28</v>
      </c>
      <c r="AI1466" t="s">
        <v>66</v>
      </c>
      <c r="AJ1466" t="str">
        <f t="shared" si="516"/>
        <v>Family</v>
      </c>
      <c r="AK1466">
        <v>35000000</v>
      </c>
      <c r="AL1466" t="str">
        <f t="shared" si="517"/>
        <v>Medium Budget</v>
      </c>
      <c r="AM1466">
        <v>2010</v>
      </c>
      <c r="AN1466">
        <f t="shared" si="518"/>
        <v>15</v>
      </c>
      <c r="AO1466" t="str">
        <f t="shared" si="519"/>
        <v>Modern Classic</v>
      </c>
      <c r="AP1466">
        <v>175</v>
      </c>
      <c r="AQ1466" t="str">
        <f t="shared" si="520"/>
        <v>Very Low</v>
      </c>
      <c r="AR1466">
        <v>6.1</v>
      </c>
      <c r="AS1466" t="str">
        <f t="shared" si="521"/>
        <v>Average</v>
      </c>
      <c r="AT1466">
        <v>2.35</v>
      </c>
      <c r="AU1466" t="str">
        <f t="shared" si="522"/>
        <v>Cinematic Widescreen</v>
      </c>
      <c r="AV1466">
        <v>0</v>
      </c>
      <c r="AW1466" t="str">
        <f t="shared" si="523"/>
        <v>Very Low</v>
      </c>
    </row>
    <row r="1467" spans="1:49" x14ac:dyDescent="0.3">
      <c r="A1467" t="s">
        <v>0</v>
      </c>
      <c r="B1467" t="s">
        <v>5440</v>
      </c>
      <c r="C1467">
        <v>32</v>
      </c>
      <c r="D1467" t="str">
        <f t="shared" si="503"/>
        <v>Very Low</v>
      </c>
      <c r="E1467">
        <v>140</v>
      </c>
      <c r="F1467" t="str">
        <f t="shared" si="504"/>
        <v>2h 20m</v>
      </c>
      <c r="G1467" t="str">
        <f t="shared" si="505"/>
        <v>Long Movie</v>
      </c>
      <c r="H1467">
        <v>0</v>
      </c>
      <c r="I1467" t="str">
        <f t="shared" si="506"/>
        <v>Very Low</v>
      </c>
      <c r="J1467">
        <v>210</v>
      </c>
      <c r="K1467" t="str">
        <f t="shared" si="507"/>
        <v>Very Low</v>
      </c>
      <c r="L1467" t="s">
        <v>4652</v>
      </c>
      <c r="M1467">
        <v>436</v>
      </c>
      <c r="N1467" t="str">
        <f t="shared" si="508"/>
        <v>Low</v>
      </c>
      <c r="O1467">
        <v>24276500</v>
      </c>
      <c r="P1467" t="str">
        <f t="shared" si="509"/>
        <v>Average</v>
      </c>
      <c r="Q1467" t="s">
        <v>1697</v>
      </c>
      <c r="R1467" t="str">
        <f t="shared" si="510"/>
        <v>Biography</v>
      </c>
      <c r="S1467">
        <f t="shared" si="511"/>
        <v>3</v>
      </c>
      <c r="T1467" t="s">
        <v>7502</v>
      </c>
      <c r="U1467" t="s">
        <v>7503</v>
      </c>
      <c r="V1467">
        <v>17124</v>
      </c>
      <c r="W1467" t="str">
        <f t="shared" si="512"/>
        <v>Low</v>
      </c>
      <c r="X1467">
        <v>1394</v>
      </c>
      <c r="Y1467" t="str">
        <f t="shared" si="513"/>
        <v>Low</v>
      </c>
      <c r="Z1467" t="s">
        <v>3734</v>
      </c>
      <c r="AA1467">
        <v>2</v>
      </c>
      <c r="AB1467" t="str">
        <f t="shared" si="514"/>
        <v>Duo/Trio Poster</v>
      </c>
      <c r="AC1467" t="s">
        <v>7504</v>
      </c>
      <c r="AD1467" t="s">
        <v>7505</v>
      </c>
      <c r="AE1467">
        <v>68</v>
      </c>
      <c r="AF1467" t="str">
        <f t="shared" si="515"/>
        <v>Very Low</v>
      </c>
      <c r="AG1467" t="s">
        <v>9</v>
      </c>
      <c r="AH1467" t="s">
        <v>10</v>
      </c>
      <c r="AI1467" t="s">
        <v>556</v>
      </c>
      <c r="AJ1467" t="str">
        <f t="shared" si="516"/>
        <v>Adult</v>
      </c>
      <c r="AK1467">
        <v>35000000</v>
      </c>
      <c r="AL1467" t="str">
        <f t="shared" si="517"/>
        <v>Medium Budget</v>
      </c>
      <c r="AM1467">
        <v>1992</v>
      </c>
      <c r="AN1467">
        <f t="shared" si="518"/>
        <v>33</v>
      </c>
      <c r="AO1467" t="str">
        <f t="shared" si="519"/>
        <v>Old Classic</v>
      </c>
      <c r="AP1467">
        <v>263</v>
      </c>
      <c r="AQ1467" t="str">
        <f t="shared" si="520"/>
        <v>Very Low</v>
      </c>
      <c r="AR1467">
        <v>6.6</v>
      </c>
      <c r="AS1467" t="str">
        <f t="shared" si="521"/>
        <v>Average</v>
      </c>
      <c r="AT1467">
        <v>2.35</v>
      </c>
      <c r="AU1467" t="str">
        <f t="shared" si="522"/>
        <v>Cinematic Widescreen</v>
      </c>
      <c r="AV1467">
        <v>949</v>
      </c>
      <c r="AW1467" t="str">
        <f t="shared" si="523"/>
        <v>Very Low</v>
      </c>
    </row>
    <row r="1468" spans="1:49" x14ac:dyDescent="0.3">
      <c r="A1468" t="s">
        <v>0</v>
      </c>
      <c r="B1468" t="s">
        <v>7506</v>
      </c>
      <c r="C1468">
        <v>270</v>
      </c>
      <c r="D1468" t="str">
        <f t="shared" si="503"/>
        <v>Medium</v>
      </c>
      <c r="E1468">
        <v>108</v>
      </c>
      <c r="F1468" t="str">
        <f t="shared" si="504"/>
        <v>1h 48m</v>
      </c>
      <c r="G1468" t="str">
        <f t="shared" si="505"/>
        <v>Standard Movie</v>
      </c>
      <c r="H1468">
        <v>251</v>
      </c>
      <c r="I1468" t="str">
        <f t="shared" si="506"/>
        <v>Very Low</v>
      </c>
      <c r="J1468">
        <v>296</v>
      </c>
      <c r="K1468" t="str">
        <f t="shared" si="507"/>
        <v>Very Low</v>
      </c>
      <c r="L1468" t="s">
        <v>700</v>
      </c>
      <c r="M1468">
        <v>826</v>
      </c>
      <c r="N1468" t="str">
        <f t="shared" si="508"/>
        <v>Low</v>
      </c>
      <c r="O1468">
        <v>20981633</v>
      </c>
      <c r="P1468" t="str">
        <f t="shared" si="509"/>
        <v>Average</v>
      </c>
      <c r="Q1468" t="s">
        <v>2173</v>
      </c>
      <c r="R1468" t="str">
        <f t="shared" si="510"/>
        <v>Drama</v>
      </c>
      <c r="S1468">
        <f t="shared" si="511"/>
        <v>4</v>
      </c>
      <c r="T1468" t="s">
        <v>3585</v>
      </c>
      <c r="U1468" t="s">
        <v>7507</v>
      </c>
      <c r="V1468">
        <v>78256</v>
      </c>
      <c r="W1468" t="str">
        <f t="shared" si="512"/>
        <v>Medium</v>
      </c>
      <c r="X1468">
        <v>2351</v>
      </c>
      <c r="Y1468" t="str">
        <f t="shared" si="513"/>
        <v>Low</v>
      </c>
      <c r="Z1468" t="s">
        <v>7508</v>
      </c>
      <c r="AA1468">
        <v>0</v>
      </c>
      <c r="AB1468" t="str">
        <f t="shared" si="514"/>
        <v>Symbolic Poster</v>
      </c>
      <c r="AC1468" t="s">
        <v>7509</v>
      </c>
      <c r="AD1468" t="s">
        <v>7510</v>
      </c>
      <c r="AE1468">
        <v>492</v>
      </c>
      <c r="AF1468" t="str">
        <f t="shared" si="515"/>
        <v>Very Low</v>
      </c>
      <c r="AG1468" t="s">
        <v>9</v>
      </c>
      <c r="AH1468" t="s">
        <v>10</v>
      </c>
      <c r="AI1468" t="s">
        <v>11</v>
      </c>
      <c r="AJ1468" t="str">
        <f t="shared" si="516"/>
        <v>Teen</v>
      </c>
      <c r="AK1468">
        <v>30000000</v>
      </c>
      <c r="AL1468" t="str">
        <f t="shared" si="517"/>
        <v>Medium Budget</v>
      </c>
      <c r="AM1468">
        <v>2008</v>
      </c>
      <c r="AN1468">
        <f t="shared" si="518"/>
        <v>17</v>
      </c>
      <c r="AO1468" t="str">
        <f t="shared" si="519"/>
        <v>Old Classic</v>
      </c>
      <c r="AP1468">
        <v>716</v>
      </c>
      <c r="AQ1468" t="str">
        <f t="shared" si="520"/>
        <v>Very Low</v>
      </c>
      <c r="AR1468">
        <v>5.9</v>
      </c>
      <c r="AS1468" t="str">
        <f t="shared" si="521"/>
        <v>Below Average</v>
      </c>
      <c r="AT1468">
        <v>2.35</v>
      </c>
      <c r="AU1468" t="str">
        <f t="shared" si="522"/>
        <v>Cinematic Widescreen</v>
      </c>
      <c r="AV1468">
        <v>0</v>
      </c>
      <c r="AW1468" t="str">
        <f t="shared" si="523"/>
        <v>Very Low</v>
      </c>
    </row>
    <row r="1469" spans="1:49" x14ac:dyDescent="0.3">
      <c r="A1469" t="s">
        <v>0</v>
      </c>
      <c r="B1469" t="s">
        <v>7511</v>
      </c>
      <c r="C1469">
        <v>89</v>
      </c>
      <c r="D1469" t="str">
        <f t="shared" si="503"/>
        <v>Low</v>
      </c>
      <c r="E1469">
        <v>96</v>
      </c>
      <c r="F1469" t="str">
        <f t="shared" si="504"/>
        <v>1h 36m</v>
      </c>
      <c r="G1469" t="str">
        <f t="shared" si="505"/>
        <v>Standard Movie</v>
      </c>
      <c r="H1469">
        <v>13</v>
      </c>
      <c r="I1469" t="str">
        <f t="shared" si="506"/>
        <v>Very Low</v>
      </c>
      <c r="J1469">
        <v>973</v>
      </c>
      <c r="K1469" t="str">
        <f t="shared" si="507"/>
        <v>Very Low</v>
      </c>
      <c r="L1469" t="s">
        <v>784</v>
      </c>
      <c r="M1469">
        <v>11000</v>
      </c>
      <c r="N1469" t="str">
        <f t="shared" si="508"/>
        <v>Medium</v>
      </c>
      <c r="O1469">
        <v>22913677</v>
      </c>
      <c r="P1469" t="str">
        <f t="shared" si="509"/>
        <v>Average</v>
      </c>
      <c r="Q1469" t="s">
        <v>2585</v>
      </c>
      <c r="R1469" t="str">
        <f t="shared" si="510"/>
        <v>Comedy</v>
      </c>
      <c r="S1469">
        <f t="shared" si="511"/>
        <v>4</v>
      </c>
      <c r="T1469" t="s">
        <v>228</v>
      </c>
      <c r="U1469" t="s">
        <v>7512</v>
      </c>
      <c r="V1469">
        <v>47800</v>
      </c>
      <c r="W1469" t="str">
        <f t="shared" si="512"/>
        <v>Low</v>
      </c>
      <c r="X1469">
        <v>17292</v>
      </c>
      <c r="Y1469" t="str">
        <f t="shared" si="513"/>
        <v>Medium</v>
      </c>
      <c r="Z1469" t="s">
        <v>7513</v>
      </c>
      <c r="AA1469">
        <v>1</v>
      </c>
      <c r="AB1469" t="str">
        <f t="shared" si="514"/>
        <v>Solo Star Poster</v>
      </c>
      <c r="AC1469" t="s">
        <v>7514</v>
      </c>
      <c r="AD1469" t="s">
        <v>7515</v>
      </c>
      <c r="AE1469">
        <v>244</v>
      </c>
      <c r="AF1469" t="str">
        <f t="shared" si="515"/>
        <v>Very Low</v>
      </c>
      <c r="AG1469" t="s">
        <v>9</v>
      </c>
      <c r="AH1469" t="s">
        <v>10</v>
      </c>
      <c r="AI1469" t="s">
        <v>66</v>
      </c>
      <c r="AJ1469" t="str">
        <f t="shared" si="516"/>
        <v>Family</v>
      </c>
      <c r="AK1469">
        <v>35000000</v>
      </c>
      <c r="AL1469" t="str">
        <f t="shared" si="517"/>
        <v>Medium Budget</v>
      </c>
      <c r="AM1469">
        <v>2004</v>
      </c>
      <c r="AN1469">
        <f t="shared" si="518"/>
        <v>21</v>
      </c>
      <c r="AO1469" t="str">
        <f t="shared" si="519"/>
        <v>Old Classic</v>
      </c>
      <c r="AP1469">
        <v>1000</v>
      </c>
      <c r="AQ1469" t="str">
        <f t="shared" si="520"/>
        <v>Very Low</v>
      </c>
      <c r="AR1469">
        <v>6.3</v>
      </c>
      <c r="AS1469" t="str">
        <f t="shared" si="521"/>
        <v>Average</v>
      </c>
      <c r="AT1469">
        <v>1.85</v>
      </c>
      <c r="AU1469" t="str">
        <f t="shared" si="522"/>
        <v>HDTV / Widescreen</v>
      </c>
      <c r="AV1469">
        <v>0</v>
      </c>
      <c r="AW1469" t="str">
        <f t="shared" si="523"/>
        <v>Very Low</v>
      </c>
    </row>
    <row r="1470" spans="1:49" x14ac:dyDescent="0.3">
      <c r="A1470" t="s">
        <v>0</v>
      </c>
      <c r="B1470" t="s">
        <v>7516</v>
      </c>
      <c r="C1470">
        <v>219</v>
      </c>
      <c r="D1470" t="str">
        <f t="shared" si="503"/>
        <v>Medium</v>
      </c>
      <c r="E1470">
        <v>123</v>
      </c>
      <c r="F1470" t="str">
        <f t="shared" si="504"/>
        <v>2h 3m</v>
      </c>
      <c r="G1470" t="str">
        <f t="shared" si="505"/>
        <v>Long Movie</v>
      </c>
      <c r="H1470">
        <v>15</v>
      </c>
      <c r="I1470" t="str">
        <f t="shared" si="506"/>
        <v>Very Low</v>
      </c>
      <c r="J1470">
        <v>745</v>
      </c>
      <c r="K1470" t="str">
        <f t="shared" si="507"/>
        <v>Very Low</v>
      </c>
      <c r="L1470" t="s">
        <v>330</v>
      </c>
      <c r="M1470">
        <v>10000</v>
      </c>
      <c r="N1470" t="str">
        <f t="shared" si="508"/>
        <v>Low</v>
      </c>
      <c r="O1470">
        <v>34531832</v>
      </c>
      <c r="P1470" t="str">
        <f t="shared" si="509"/>
        <v>Average</v>
      </c>
      <c r="Q1470" t="s">
        <v>1605</v>
      </c>
      <c r="R1470" t="str">
        <f t="shared" si="510"/>
        <v>Biography</v>
      </c>
      <c r="S1470">
        <f t="shared" si="511"/>
        <v>3</v>
      </c>
      <c r="T1470" t="s">
        <v>137</v>
      </c>
      <c r="U1470" t="s">
        <v>7517</v>
      </c>
      <c r="V1470">
        <v>44788</v>
      </c>
      <c r="W1470" t="str">
        <f t="shared" si="512"/>
        <v>Low</v>
      </c>
      <c r="X1470">
        <v>13371</v>
      </c>
      <c r="Y1470" t="str">
        <f t="shared" si="513"/>
        <v>Medium</v>
      </c>
      <c r="Z1470" t="s">
        <v>2939</v>
      </c>
      <c r="AA1470">
        <v>0</v>
      </c>
      <c r="AB1470" t="str">
        <f t="shared" si="514"/>
        <v>Symbolic Poster</v>
      </c>
      <c r="AC1470" t="s">
        <v>7518</v>
      </c>
      <c r="AD1470" t="s">
        <v>7519</v>
      </c>
      <c r="AE1470">
        <v>138</v>
      </c>
      <c r="AF1470" t="str">
        <f t="shared" si="515"/>
        <v>Very Low</v>
      </c>
      <c r="AG1470" t="s">
        <v>9</v>
      </c>
      <c r="AH1470" t="s">
        <v>28</v>
      </c>
      <c r="AI1470" t="s">
        <v>11</v>
      </c>
      <c r="AJ1470" t="str">
        <f t="shared" si="516"/>
        <v>Teen</v>
      </c>
      <c r="AK1470">
        <v>35000000</v>
      </c>
      <c r="AL1470" t="str">
        <f t="shared" si="517"/>
        <v>Medium Budget</v>
      </c>
      <c r="AM1470">
        <v>2015</v>
      </c>
      <c r="AN1470">
        <f t="shared" si="518"/>
        <v>10</v>
      </c>
      <c r="AO1470" t="str">
        <f t="shared" si="519"/>
        <v>Modern Classic</v>
      </c>
      <c r="AP1470">
        <v>979</v>
      </c>
      <c r="AQ1470" t="str">
        <f t="shared" si="520"/>
        <v>Very Low</v>
      </c>
      <c r="AR1470">
        <v>7.1</v>
      </c>
      <c r="AS1470" t="str">
        <f t="shared" si="521"/>
        <v>Good</v>
      </c>
      <c r="AT1470">
        <v>2.35</v>
      </c>
      <c r="AU1470" t="str">
        <f t="shared" si="522"/>
        <v>Cinematic Widescreen</v>
      </c>
      <c r="AV1470">
        <v>23000</v>
      </c>
      <c r="AW1470" t="str">
        <f t="shared" si="523"/>
        <v>Medium</v>
      </c>
    </row>
    <row r="1471" spans="1:49" x14ac:dyDescent="0.3">
      <c r="A1471" t="s">
        <v>0</v>
      </c>
      <c r="B1471" t="s">
        <v>2914</v>
      </c>
      <c r="C1471">
        <v>180</v>
      </c>
      <c r="D1471" t="str">
        <f t="shared" si="503"/>
        <v>Low</v>
      </c>
      <c r="E1471">
        <v>106</v>
      </c>
      <c r="F1471" t="str">
        <f t="shared" si="504"/>
        <v>1h 46m</v>
      </c>
      <c r="G1471" t="str">
        <f t="shared" si="505"/>
        <v>Standard Movie</v>
      </c>
      <c r="H1471">
        <v>309</v>
      </c>
      <c r="I1471" t="str">
        <f t="shared" si="506"/>
        <v>Very Low</v>
      </c>
      <c r="J1471">
        <v>63</v>
      </c>
      <c r="K1471" t="str">
        <f t="shared" si="507"/>
        <v>Very Low</v>
      </c>
      <c r="L1471" t="s">
        <v>7520</v>
      </c>
      <c r="M1471">
        <v>327</v>
      </c>
      <c r="N1471" t="str">
        <f t="shared" si="508"/>
        <v>Low</v>
      </c>
      <c r="O1471">
        <v>28064226</v>
      </c>
      <c r="P1471" t="str">
        <f t="shared" si="509"/>
        <v>Average</v>
      </c>
      <c r="Q1471" t="s">
        <v>1127</v>
      </c>
      <c r="R1471" t="str">
        <f t="shared" si="510"/>
        <v>Action</v>
      </c>
      <c r="S1471">
        <f t="shared" si="511"/>
        <v>3</v>
      </c>
      <c r="T1471" t="s">
        <v>7521</v>
      </c>
      <c r="U1471" t="s">
        <v>7522</v>
      </c>
      <c r="V1471">
        <v>65044</v>
      </c>
      <c r="W1471" t="str">
        <f t="shared" si="512"/>
        <v>Medium</v>
      </c>
      <c r="X1471">
        <v>561</v>
      </c>
      <c r="Y1471" t="str">
        <f t="shared" si="513"/>
        <v>Very Low</v>
      </c>
      <c r="Z1471" t="s">
        <v>7523</v>
      </c>
      <c r="AA1471">
        <v>1</v>
      </c>
      <c r="AB1471" t="str">
        <f t="shared" si="514"/>
        <v>Solo Star Poster</v>
      </c>
      <c r="AC1471" t="s">
        <v>7524</v>
      </c>
      <c r="AD1471" t="s">
        <v>7525</v>
      </c>
      <c r="AE1471">
        <v>173</v>
      </c>
      <c r="AF1471" t="str">
        <f t="shared" si="515"/>
        <v>Very Low</v>
      </c>
      <c r="AG1471" t="s">
        <v>9</v>
      </c>
      <c r="AH1471" t="s">
        <v>10</v>
      </c>
      <c r="AI1471" t="s">
        <v>11</v>
      </c>
      <c r="AJ1471" t="str">
        <f t="shared" si="516"/>
        <v>Teen</v>
      </c>
      <c r="AK1471">
        <v>35000000</v>
      </c>
      <c r="AL1471" t="str">
        <f t="shared" si="517"/>
        <v>Medium Budget</v>
      </c>
      <c r="AM1471">
        <v>2011</v>
      </c>
      <c r="AN1471">
        <f t="shared" si="518"/>
        <v>14</v>
      </c>
      <c r="AO1471" t="str">
        <f t="shared" si="519"/>
        <v>Modern Classic</v>
      </c>
      <c r="AP1471">
        <v>73</v>
      </c>
      <c r="AQ1471" t="str">
        <f t="shared" si="520"/>
        <v>Very Low</v>
      </c>
      <c r="AR1471">
        <v>5</v>
      </c>
      <c r="AS1471" t="str">
        <f t="shared" si="521"/>
        <v>Below Average</v>
      </c>
      <c r="AT1471">
        <v>2.35</v>
      </c>
      <c r="AU1471" t="str">
        <f t="shared" si="522"/>
        <v>Cinematic Widescreen</v>
      </c>
      <c r="AV1471">
        <v>13000</v>
      </c>
      <c r="AW1471" t="str">
        <f t="shared" si="523"/>
        <v>Medium</v>
      </c>
    </row>
    <row r="1472" spans="1:49" x14ac:dyDescent="0.3">
      <c r="A1472" t="s">
        <v>0</v>
      </c>
      <c r="B1472" t="s">
        <v>7526</v>
      </c>
      <c r="C1472">
        <v>93</v>
      </c>
      <c r="D1472" t="str">
        <f t="shared" si="503"/>
        <v>Low</v>
      </c>
      <c r="E1472">
        <v>76</v>
      </c>
      <c r="F1472" t="str">
        <f t="shared" si="504"/>
        <v>1h 16m</v>
      </c>
      <c r="G1472" t="str">
        <f t="shared" si="505"/>
        <v>Featurette</v>
      </c>
      <c r="H1472">
        <v>2</v>
      </c>
      <c r="I1472" t="str">
        <f t="shared" si="506"/>
        <v>Very Low</v>
      </c>
      <c r="J1472">
        <v>72</v>
      </c>
      <c r="K1472" t="str">
        <f t="shared" si="507"/>
        <v>Very Low</v>
      </c>
      <c r="L1472" t="s">
        <v>1990</v>
      </c>
      <c r="M1472">
        <v>1000</v>
      </c>
      <c r="N1472" t="str">
        <f t="shared" si="508"/>
        <v>Low</v>
      </c>
      <c r="O1472">
        <v>19447478</v>
      </c>
      <c r="P1472" t="str">
        <f t="shared" si="509"/>
        <v>Average</v>
      </c>
      <c r="Q1472" t="s">
        <v>7527</v>
      </c>
      <c r="R1472" t="str">
        <f t="shared" si="510"/>
        <v>Adventure</v>
      </c>
      <c r="S1472">
        <f t="shared" si="511"/>
        <v>5</v>
      </c>
      <c r="T1472" t="s">
        <v>364</v>
      </c>
      <c r="U1472" t="s">
        <v>7528</v>
      </c>
      <c r="V1472">
        <v>15788</v>
      </c>
      <c r="W1472" t="str">
        <f t="shared" si="512"/>
        <v>Low</v>
      </c>
      <c r="X1472">
        <v>1908</v>
      </c>
      <c r="Y1472" t="str">
        <f t="shared" si="513"/>
        <v>Low</v>
      </c>
      <c r="Z1472" t="s">
        <v>7529</v>
      </c>
      <c r="AA1472">
        <v>0</v>
      </c>
      <c r="AB1472" t="str">
        <f t="shared" si="514"/>
        <v>Symbolic Poster</v>
      </c>
      <c r="AC1472" t="s">
        <v>7530</v>
      </c>
      <c r="AD1472" t="s">
        <v>7531</v>
      </c>
      <c r="AE1472">
        <v>80</v>
      </c>
      <c r="AF1472" t="str">
        <f t="shared" si="515"/>
        <v>Very Low</v>
      </c>
      <c r="AG1472" t="s">
        <v>9</v>
      </c>
      <c r="AH1472" t="s">
        <v>28</v>
      </c>
      <c r="AI1472" t="s">
        <v>248</v>
      </c>
      <c r="AJ1472" t="str">
        <f t="shared" si="516"/>
        <v>Family</v>
      </c>
      <c r="AK1472">
        <v>35000000</v>
      </c>
      <c r="AL1472" t="str">
        <f t="shared" si="517"/>
        <v>Medium Budget</v>
      </c>
      <c r="AM1472">
        <v>2005</v>
      </c>
      <c r="AN1472">
        <f t="shared" si="518"/>
        <v>20</v>
      </c>
      <c r="AO1472" t="str">
        <f t="shared" si="519"/>
        <v>Old Classic</v>
      </c>
      <c r="AP1472">
        <v>766</v>
      </c>
      <c r="AQ1472" t="str">
        <f t="shared" si="520"/>
        <v>Very Low</v>
      </c>
      <c r="AR1472">
        <v>5.6</v>
      </c>
      <c r="AS1472" t="str">
        <f t="shared" si="521"/>
        <v>Below Average</v>
      </c>
      <c r="AT1472">
        <v>1.85</v>
      </c>
      <c r="AU1472" t="str">
        <f t="shared" si="522"/>
        <v>HDTV / Widescreen</v>
      </c>
      <c r="AV1472">
        <v>538</v>
      </c>
      <c r="AW1472" t="str">
        <f t="shared" si="523"/>
        <v>Very Low</v>
      </c>
    </row>
    <row r="1473" spans="1:49" x14ac:dyDescent="0.3">
      <c r="A1473" t="s">
        <v>0</v>
      </c>
      <c r="B1473" t="s">
        <v>4885</v>
      </c>
      <c r="C1473">
        <v>173</v>
      </c>
      <c r="D1473" t="str">
        <f t="shared" si="503"/>
        <v>Low</v>
      </c>
      <c r="E1473">
        <v>107</v>
      </c>
      <c r="F1473" t="str">
        <f t="shared" si="504"/>
        <v>1h 47m</v>
      </c>
      <c r="G1473" t="str">
        <f t="shared" si="505"/>
        <v>Standard Movie</v>
      </c>
      <c r="H1473">
        <v>161</v>
      </c>
      <c r="I1473" t="str">
        <f t="shared" si="506"/>
        <v>Very Low</v>
      </c>
      <c r="J1473">
        <v>549</v>
      </c>
      <c r="K1473" t="str">
        <f t="shared" si="507"/>
        <v>Very Low</v>
      </c>
      <c r="L1473" t="s">
        <v>875</v>
      </c>
      <c r="M1473">
        <v>21000</v>
      </c>
      <c r="N1473" t="str">
        <f t="shared" si="508"/>
        <v>Medium</v>
      </c>
      <c r="O1473">
        <v>19389454</v>
      </c>
      <c r="P1473" t="str">
        <f t="shared" si="509"/>
        <v>Average</v>
      </c>
      <c r="Q1473" t="s">
        <v>2498</v>
      </c>
      <c r="R1473" t="str">
        <f t="shared" si="510"/>
        <v>Comedy</v>
      </c>
      <c r="S1473">
        <f t="shared" si="511"/>
        <v>2</v>
      </c>
      <c r="T1473" t="s">
        <v>68</v>
      </c>
      <c r="U1473" t="s">
        <v>7532</v>
      </c>
      <c r="V1473">
        <v>54643</v>
      </c>
      <c r="W1473" t="str">
        <f t="shared" si="512"/>
        <v>Medium</v>
      </c>
      <c r="X1473">
        <v>22974</v>
      </c>
      <c r="Y1473" t="str">
        <f t="shared" si="513"/>
        <v>Medium</v>
      </c>
      <c r="Z1473" t="s">
        <v>7533</v>
      </c>
      <c r="AA1473">
        <v>5</v>
      </c>
      <c r="AB1473" t="str">
        <f t="shared" si="514"/>
        <v>Ensemble Poster</v>
      </c>
      <c r="AC1473" t="s">
        <v>7534</v>
      </c>
      <c r="AD1473" t="s">
        <v>7535</v>
      </c>
      <c r="AE1473">
        <v>335</v>
      </c>
      <c r="AF1473" t="str">
        <f t="shared" si="515"/>
        <v>Very Low</v>
      </c>
      <c r="AG1473" t="s">
        <v>9</v>
      </c>
      <c r="AH1473" t="s">
        <v>10</v>
      </c>
      <c r="AI1473" t="s">
        <v>556</v>
      </c>
      <c r="AJ1473" t="str">
        <f t="shared" si="516"/>
        <v>Adult</v>
      </c>
      <c r="AK1473">
        <v>55000000</v>
      </c>
      <c r="AL1473" t="str">
        <f t="shared" si="517"/>
        <v>Medium Budget</v>
      </c>
      <c r="AM1473">
        <v>2000</v>
      </c>
      <c r="AN1473">
        <f t="shared" si="518"/>
        <v>25</v>
      </c>
      <c r="AO1473" t="str">
        <f t="shared" si="519"/>
        <v>Old Classic</v>
      </c>
      <c r="AP1473">
        <v>826</v>
      </c>
      <c r="AQ1473" t="str">
        <f t="shared" si="520"/>
        <v>Very Low</v>
      </c>
      <c r="AR1473">
        <v>7.4</v>
      </c>
      <c r="AS1473" t="str">
        <f t="shared" si="521"/>
        <v>Good</v>
      </c>
      <c r="AT1473">
        <v>2.35</v>
      </c>
      <c r="AU1473" t="str">
        <f t="shared" si="522"/>
        <v>Cinematic Widescreen</v>
      </c>
      <c r="AV1473">
        <v>0</v>
      </c>
      <c r="AW1473" t="str">
        <f t="shared" si="523"/>
        <v>Very Low</v>
      </c>
    </row>
    <row r="1474" spans="1:49" x14ac:dyDescent="0.3">
      <c r="A1474" t="s">
        <v>0</v>
      </c>
      <c r="B1474" t="s">
        <v>7536</v>
      </c>
      <c r="C1474">
        <v>121</v>
      </c>
      <c r="D1474" t="str">
        <f t="shared" si="503"/>
        <v>Low</v>
      </c>
      <c r="E1474">
        <v>82</v>
      </c>
      <c r="F1474" t="str">
        <f t="shared" si="504"/>
        <v>1h 22m</v>
      </c>
      <c r="G1474" t="str">
        <f t="shared" si="505"/>
        <v>Featurette</v>
      </c>
      <c r="H1474">
        <v>82</v>
      </c>
      <c r="I1474" t="str">
        <f t="shared" si="506"/>
        <v>Very Low</v>
      </c>
      <c r="J1474">
        <v>418</v>
      </c>
      <c r="K1474" t="str">
        <f t="shared" si="507"/>
        <v>Very Low</v>
      </c>
      <c r="L1474" t="s">
        <v>4162</v>
      </c>
      <c r="M1474">
        <v>1000</v>
      </c>
      <c r="N1474" t="str">
        <f t="shared" si="508"/>
        <v>Low</v>
      </c>
      <c r="O1474">
        <v>25871834</v>
      </c>
      <c r="P1474" t="str">
        <f t="shared" si="509"/>
        <v>Average</v>
      </c>
      <c r="Q1474" t="s">
        <v>7537</v>
      </c>
      <c r="R1474" t="str">
        <f t="shared" si="510"/>
        <v>Action</v>
      </c>
      <c r="S1474">
        <f t="shared" si="511"/>
        <v>4</v>
      </c>
      <c r="T1474" t="s">
        <v>7538</v>
      </c>
      <c r="U1474" t="s">
        <v>7539</v>
      </c>
      <c r="V1474">
        <v>52052</v>
      </c>
      <c r="W1474" t="str">
        <f t="shared" si="512"/>
        <v>Medium</v>
      </c>
      <c r="X1474">
        <v>3266</v>
      </c>
      <c r="Y1474" t="str">
        <f t="shared" si="513"/>
        <v>Low</v>
      </c>
      <c r="Z1474" t="s">
        <v>7540</v>
      </c>
      <c r="AA1474">
        <v>6</v>
      </c>
      <c r="AB1474" t="str">
        <f t="shared" si="514"/>
        <v>Ensemble Poster</v>
      </c>
      <c r="AC1474" t="s">
        <v>7541</v>
      </c>
      <c r="AD1474" t="s">
        <v>7542</v>
      </c>
      <c r="AE1474">
        <v>173</v>
      </c>
      <c r="AF1474" t="str">
        <f t="shared" si="515"/>
        <v>Very Low</v>
      </c>
      <c r="AG1474" t="s">
        <v>9</v>
      </c>
      <c r="AH1474" t="s">
        <v>10</v>
      </c>
      <c r="AI1474" t="s">
        <v>11</v>
      </c>
      <c r="AJ1474" t="str">
        <f t="shared" si="516"/>
        <v>Teen</v>
      </c>
      <c r="AK1474">
        <v>35000000</v>
      </c>
      <c r="AL1474" t="str">
        <f t="shared" si="517"/>
        <v>Medium Budget</v>
      </c>
      <c r="AM1474">
        <v>2008</v>
      </c>
      <c r="AN1474">
        <f t="shared" si="518"/>
        <v>17</v>
      </c>
      <c r="AO1474" t="str">
        <f t="shared" si="519"/>
        <v>Old Classic</v>
      </c>
      <c r="AP1474">
        <v>642</v>
      </c>
      <c r="AQ1474" t="str">
        <f t="shared" si="520"/>
        <v>Very Low</v>
      </c>
      <c r="AR1474">
        <v>4.5</v>
      </c>
      <c r="AS1474" t="str">
        <f t="shared" si="521"/>
        <v>Poor</v>
      </c>
      <c r="AT1474">
        <v>1.85</v>
      </c>
      <c r="AU1474" t="str">
        <f t="shared" si="522"/>
        <v>HDTV / Widescreen</v>
      </c>
      <c r="AV1474">
        <v>0</v>
      </c>
      <c r="AW1474" t="str">
        <f t="shared" si="523"/>
        <v>Very Low</v>
      </c>
    </row>
    <row r="1475" spans="1:49" x14ac:dyDescent="0.3">
      <c r="A1475" t="s">
        <v>0</v>
      </c>
      <c r="B1475" t="s">
        <v>7543</v>
      </c>
      <c r="C1475">
        <v>298</v>
      </c>
      <c r="D1475" t="str">
        <f t="shared" ref="D1475:D1538" si="525">IF(C1475&lt;=50,"Very Low",
IF(C1475&lt;=200,"Low",
IF(C1475&lt;=500,"Medium",
IF(C1475&lt;=1000,"High","Very High"))))</f>
        <v>Medium</v>
      </c>
      <c r="E1475">
        <v>109</v>
      </c>
      <c r="F1475" t="str">
        <f t="shared" ref="F1475:F1538" si="526">INT(E1475/60) &amp; "h " &amp; MOD(E1475,60) &amp; "m"</f>
        <v>1h 49m</v>
      </c>
      <c r="G1475" t="str">
        <f t="shared" ref="G1475:G1538" si="527">IF(E1475&lt;60,"Short Film",IF(E1475&lt;90,"Featurette",IF(E1475&lt;=120,"Standard Movie",IF(E1475&lt;=180,"Long Movie","Epic"))))</f>
        <v>Standard Movie</v>
      </c>
      <c r="H1475">
        <v>90</v>
      </c>
      <c r="I1475" t="str">
        <f t="shared" ref="I1475:I1538" si="528">IF(H1475&lt;=1000,"Very Low",IF(H1475&lt;=10000,"Low",IF(H1475&lt;=50000,"Medium",IF(H1475&lt;=200000,"High","Very High"))))</f>
        <v>Very Low</v>
      </c>
      <c r="J1475">
        <v>344</v>
      </c>
      <c r="K1475" t="str">
        <f t="shared" ref="K1475:K1538" si="529">IF(J1475&lt;=1000,"Very Low",IF(J1475&lt;=10000,"Low",IF(J1475&lt;=50000,"Medium",IF(J1475&lt;=200000,"High","Very High"))))</f>
        <v>Very Low</v>
      </c>
      <c r="L1475" t="s">
        <v>5048</v>
      </c>
      <c r="M1475">
        <v>1000</v>
      </c>
      <c r="N1475" t="str">
        <f t="shared" ref="N1475:N1538" si="530">IF(A1475&lt;=1000,"Very Low",
IF(M1475&lt;=10000,"Low",IF(M1475&lt;=50000,"Medium",IF(M1475&lt;=200000,"High","Very High"))))</f>
        <v>Low</v>
      </c>
      <c r="O1475">
        <v>19692608</v>
      </c>
      <c r="P1475" t="str">
        <f t="shared" ref="P1475:P1538" si="531">IF(AND(O1475&gt;=500000000),"Blockbuster",
IF(AND(O1475&gt;=200000000,O1475&lt;=499999999),"Superhit",
IF(AND(O1475&gt;=50000000,O1475&lt;=199999999),"Hit",
IF(AND(O1475&gt;=10000000,O1475&lt;=49999999),"Average",
IF(AND(O1475&lt;=10000000),"Flop","")))))</f>
        <v>Average</v>
      </c>
      <c r="Q1475" t="s">
        <v>2096</v>
      </c>
      <c r="R1475" t="str">
        <f t="shared" ref="R1475:R1538" si="532">LEFT(Q1475, FIND("|",Q1475&amp;"|")-1)</f>
        <v>Crime</v>
      </c>
      <c r="S1475">
        <f t="shared" ref="S1475:S1538" si="533">LEN(Q1475)-LEN(SUBSTITUTE(Q1475,"|",""))+1</f>
        <v>3</v>
      </c>
      <c r="T1475" t="s">
        <v>7544</v>
      </c>
      <c r="U1475" t="s">
        <v>7545</v>
      </c>
      <c r="V1475">
        <v>63548</v>
      </c>
      <c r="W1475" t="str">
        <f t="shared" ref="W1475:W1538" si="534">IF(V1475&lt;=10000,"Very Low",IF(V1475&lt;=50000,"Low",IF(V1475&lt;=200000,"Medium",IF(V1475&lt;=500000,"High","Very High"))))</f>
        <v>Medium</v>
      </c>
      <c r="X1475">
        <v>2073</v>
      </c>
      <c r="Y1475" t="str">
        <f t="shared" ref="Y1475:Y1538" si="535">IF(X1475&lt;=1000,"Very Low",IF(X1475&lt;=10000,"Low",IF(X1475&lt;=50000,"Medium",IF(X1475&lt;=200000,"High","Very High"))))</f>
        <v>Low</v>
      </c>
      <c r="Z1475" t="s">
        <v>7546</v>
      </c>
      <c r="AA1475">
        <v>3</v>
      </c>
      <c r="AB1475" t="str">
        <f t="shared" ref="AB1475:AB1538" si="536">IF(AA1475=0,"Symbolic Poster",IF(AA1475=1,"Solo Star Poster",IF(AA1475&lt;=3,"Duo/Trio Poster","Ensemble Poster")))</f>
        <v>Duo/Trio Poster</v>
      </c>
      <c r="AC1475" t="s">
        <v>7547</v>
      </c>
      <c r="AD1475" t="s">
        <v>7548</v>
      </c>
      <c r="AE1475">
        <v>134</v>
      </c>
      <c r="AF1475" t="str">
        <f t="shared" ref="AF1475:AF1538" si="537">IF(AE1475&lt;=500,"Very Low",IF(AE1475&lt;=2000,"Low",IF(AE1475&lt;=5000,"Medium",IF(AE1475&lt;=15000,"High","Very High"))))</f>
        <v>Very Low</v>
      </c>
      <c r="AG1475" t="s">
        <v>9</v>
      </c>
      <c r="AH1475" t="s">
        <v>10</v>
      </c>
      <c r="AI1475" t="s">
        <v>556</v>
      </c>
      <c r="AJ1475" t="str">
        <f t="shared" ref="AJ1475:AJ1538" si="538">IF(OR(AI1475="G",AI1475="PG",AI1475="U",AI1475="TV-Y",AI1475="TV-G"),"Family",IF(OR(AI1475="PG-13",AI1475="UA",AI1475="TV-14"),"Teen",IF(OR(AI1475="R",AI1475="NC-17",AI1475="A",AI1475="TV-MA"),"Adult",IF(AI1475="Not Rated","No Rating","Other/Unknown"))))</f>
        <v>Adult</v>
      </c>
      <c r="AK1475">
        <v>35000000</v>
      </c>
      <c r="AL1475" t="str">
        <f t="shared" ref="AL1475:AL1538" si="539">IF(AK1475&gt;=200000000,"Very High Budget",
IF(AND(AK1475&gt;=100000000,AK1475&lt;=199999999),"High Budget",
IF(AND(AK1475&gt;=30000000,AK1475&lt;=99999999),"Medium Budget",
IF(AK1475&lt;30000000,"Low Budget",""))))</f>
        <v>Medium Budget</v>
      </c>
      <c r="AM1475">
        <v>2013</v>
      </c>
      <c r="AN1475">
        <f t="shared" ref="AN1475:AN1538" si="540">$AY$20-AM1475</f>
        <v>12</v>
      </c>
      <c r="AO1475" t="str">
        <f t="shared" ref="AO1475:AO1538" si="541">IF(AN1475&lt;=5,"Recent",IF(AND(AN1475&gt;=6,AN1475&lt;=15),"Modern Classic",IF(AN1475&gt;15,"Old Classic","")))</f>
        <v>Modern Classic</v>
      </c>
      <c r="AP1475">
        <v>412</v>
      </c>
      <c r="AQ1475" t="str">
        <f t="shared" ref="AQ1475:AQ1538" si="542">IF(AP1475&lt;=1000,"Very Low",IF(AP1475&lt;=10000,"Low",IF(AP1475&lt;=50000,"Medium",IF(AP1475&lt;=200000,"High","Very High"))))</f>
        <v>Very Low</v>
      </c>
      <c r="AR1475">
        <v>6.2</v>
      </c>
      <c r="AS1475" t="str">
        <f t="shared" ref="AS1475:AS1538" si="543">IF(AND(AR1475&gt;=9,AR1475&lt;=10),"Master Piece",
IF(AND(AR1475&gt;=8,AR1475&lt;9),"Excellent",
IF(AND(AR1475&gt;=7,AR1475&lt;8),"Good",
IF(AND(AR1475&gt;=6,AR1475&lt;7),"Average",
IF(AND(AR1475&gt;=5,AR1475&lt;6),"Below Average",
IF(AND(AR1475&gt;=4,AR1475&lt;5),"Poor",
IF(AND(AR1475&gt;=3,AR1475&lt;4),"Very Poor",
IF(AND(AR1475&gt;=0,AR1475&lt;3),"Terrible",""))))))))</f>
        <v>Average</v>
      </c>
      <c r="AT1475">
        <v>2.35</v>
      </c>
      <c r="AU1475" t="str">
        <f t="shared" ref="AU1475:AU1538" si="544">IF(AND(AT1475&gt;=1.3,AT1475&lt;=1.4),"Classic",IF(AND(AT1475&gt;=1.7,AT1475&lt;=1.9),"HDTV / Widescreen",IF(AND(AT1475&gt;=2.2,AT1475&lt;=2.4),"Cinematic Widescreen",IF(AND(AT1475&gt;=1.4,AT1475&lt;=1.6),"Standard Academy",IF(AT1475&gt;=2.4,"Ultra Widescreen","")))))</f>
        <v>Cinematic Widescreen</v>
      </c>
      <c r="AV1475">
        <v>0</v>
      </c>
      <c r="AW1475" t="str">
        <f t="shared" ref="AW1475:AW1538" si="545">IF(AV1475&lt;=1000,"Very Low",IF(AV1475&lt;=10000,"Low",IF(AV1475&lt;=50000,"Medium",IF(AV1475&lt;=200000,"High","Very High"))))</f>
        <v>Very Low</v>
      </c>
    </row>
    <row r="1476" spans="1:49" x14ac:dyDescent="0.3">
      <c r="A1476" t="s">
        <v>0</v>
      </c>
      <c r="B1476" t="s">
        <v>6279</v>
      </c>
      <c r="C1476">
        <v>158</v>
      </c>
      <c r="D1476" t="str">
        <f t="shared" si="525"/>
        <v>Low</v>
      </c>
      <c r="E1476">
        <v>99</v>
      </c>
      <c r="F1476" t="str">
        <f t="shared" si="526"/>
        <v>1h 39m</v>
      </c>
      <c r="G1476" t="str">
        <f t="shared" si="527"/>
        <v>Standard Movie</v>
      </c>
      <c r="H1476">
        <v>0</v>
      </c>
      <c r="I1476" t="str">
        <f t="shared" si="528"/>
        <v>Very Low</v>
      </c>
      <c r="J1476">
        <v>520</v>
      </c>
      <c r="K1476" t="str">
        <f t="shared" si="529"/>
        <v>Very Low</v>
      </c>
      <c r="L1476" t="s">
        <v>7549</v>
      </c>
      <c r="M1476">
        <v>1000</v>
      </c>
      <c r="N1476" t="str">
        <f t="shared" si="530"/>
        <v>Low</v>
      </c>
      <c r="O1476">
        <v>19294901</v>
      </c>
      <c r="P1476" t="str">
        <f t="shared" si="531"/>
        <v>Average</v>
      </c>
      <c r="Q1476" t="s">
        <v>7550</v>
      </c>
      <c r="R1476" t="str">
        <f t="shared" si="532"/>
        <v>Comedy</v>
      </c>
      <c r="S1476">
        <f t="shared" si="533"/>
        <v>2</v>
      </c>
      <c r="T1476" t="s">
        <v>7551</v>
      </c>
      <c r="U1476" t="s">
        <v>7552</v>
      </c>
      <c r="V1476">
        <v>26126</v>
      </c>
      <c r="W1476" t="str">
        <f t="shared" si="534"/>
        <v>Low</v>
      </c>
      <c r="X1476">
        <v>2535</v>
      </c>
      <c r="Y1476" t="str">
        <f t="shared" si="535"/>
        <v>Low</v>
      </c>
      <c r="Z1476" t="s">
        <v>5142</v>
      </c>
      <c r="AA1476">
        <v>0</v>
      </c>
      <c r="AB1476" t="str">
        <f t="shared" si="536"/>
        <v>Symbolic Poster</v>
      </c>
      <c r="AC1476" t="s">
        <v>7553</v>
      </c>
      <c r="AD1476" t="s">
        <v>7554</v>
      </c>
      <c r="AE1476">
        <v>325</v>
      </c>
      <c r="AF1476" t="str">
        <f t="shared" si="537"/>
        <v>Very Low</v>
      </c>
      <c r="AG1476" t="s">
        <v>9</v>
      </c>
      <c r="AH1476" t="s">
        <v>10</v>
      </c>
      <c r="AI1476" t="s">
        <v>11</v>
      </c>
      <c r="AJ1476" t="str">
        <f t="shared" si="538"/>
        <v>Teen</v>
      </c>
      <c r="AK1476">
        <v>35000000</v>
      </c>
      <c r="AL1476" t="str">
        <f t="shared" si="539"/>
        <v>Medium Budget</v>
      </c>
      <c r="AM1476">
        <v>2005</v>
      </c>
      <c r="AN1476">
        <f t="shared" si="540"/>
        <v>20</v>
      </c>
      <c r="AO1476" t="str">
        <f t="shared" si="541"/>
        <v>Old Classic</v>
      </c>
      <c r="AP1476">
        <v>573</v>
      </c>
      <c r="AQ1476" t="str">
        <f t="shared" si="542"/>
        <v>Very Low</v>
      </c>
      <c r="AR1476">
        <v>5</v>
      </c>
      <c r="AS1476" t="str">
        <f t="shared" si="543"/>
        <v>Below Average</v>
      </c>
      <c r="AT1476">
        <v>2.35</v>
      </c>
      <c r="AU1476" t="str">
        <f t="shared" si="544"/>
        <v>Cinematic Widescreen</v>
      </c>
      <c r="AV1476">
        <v>0</v>
      </c>
      <c r="AW1476" t="str">
        <f t="shared" si="545"/>
        <v>Very Low</v>
      </c>
    </row>
    <row r="1477" spans="1:49" x14ac:dyDescent="0.3">
      <c r="A1477" t="s">
        <v>0</v>
      </c>
      <c r="B1477" t="s">
        <v>4372</v>
      </c>
      <c r="C1477">
        <v>248</v>
      </c>
      <c r="D1477" t="str">
        <f t="shared" si="525"/>
        <v>Medium</v>
      </c>
      <c r="E1477">
        <v>91</v>
      </c>
      <c r="F1477" t="str">
        <f t="shared" si="526"/>
        <v>1h 31m</v>
      </c>
      <c r="G1477" t="str">
        <f t="shared" si="527"/>
        <v>Standard Movie</v>
      </c>
      <c r="H1477">
        <v>192</v>
      </c>
      <c r="I1477" t="str">
        <f t="shared" si="528"/>
        <v>Very Low</v>
      </c>
      <c r="J1477">
        <v>346</v>
      </c>
      <c r="K1477" t="str">
        <f t="shared" si="529"/>
        <v>Very Low</v>
      </c>
      <c r="L1477" t="s">
        <v>5202</v>
      </c>
      <c r="M1477">
        <v>23000</v>
      </c>
      <c r="N1477" t="str">
        <f t="shared" si="530"/>
        <v>Medium</v>
      </c>
      <c r="O1477">
        <v>20275446</v>
      </c>
      <c r="P1477" t="str">
        <f t="shared" si="531"/>
        <v>Average</v>
      </c>
      <c r="Q1477" t="s">
        <v>305</v>
      </c>
      <c r="R1477" t="str">
        <f t="shared" si="532"/>
        <v>Action</v>
      </c>
      <c r="S1477">
        <f t="shared" si="533"/>
        <v>3</v>
      </c>
      <c r="T1477" t="s">
        <v>34</v>
      </c>
      <c r="U1477" t="s">
        <v>7555</v>
      </c>
      <c r="V1477">
        <v>95274</v>
      </c>
      <c r="W1477" t="str">
        <f t="shared" si="534"/>
        <v>Medium</v>
      </c>
      <c r="X1477">
        <v>24669</v>
      </c>
      <c r="Y1477" t="str">
        <f t="shared" si="535"/>
        <v>Medium</v>
      </c>
      <c r="Z1477" t="s">
        <v>887</v>
      </c>
      <c r="AA1477">
        <v>0</v>
      </c>
      <c r="AB1477" t="str">
        <f t="shared" si="536"/>
        <v>Symbolic Poster</v>
      </c>
      <c r="AC1477" t="s">
        <v>7556</v>
      </c>
      <c r="AD1477" t="s">
        <v>7557</v>
      </c>
      <c r="AE1477">
        <v>178</v>
      </c>
      <c r="AF1477" t="str">
        <f t="shared" si="537"/>
        <v>Very Low</v>
      </c>
      <c r="AG1477" t="s">
        <v>9</v>
      </c>
      <c r="AH1477" t="s">
        <v>10</v>
      </c>
      <c r="AI1477" t="s">
        <v>11</v>
      </c>
      <c r="AJ1477" t="str">
        <f t="shared" si="538"/>
        <v>Teen</v>
      </c>
      <c r="AK1477">
        <v>35000000</v>
      </c>
      <c r="AL1477" t="str">
        <f t="shared" si="539"/>
        <v>Medium Budget</v>
      </c>
      <c r="AM1477">
        <v>2012</v>
      </c>
      <c r="AN1477">
        <f t="shared" si="540"/>
        <v>13</v>
      </c>
      <c r="AO1477" t="str">
        <f t="shared" si="541"/>
        <v>Modern Classic</v>
      </c>
      <c r="AP1477">
        <v>1000</v>
      </c>
      <c r="AQ1477" t="str">
        <f t="shared" si="542"/>
        <v>Very Low</v>
      </c>
      <c r="AR1477">
        <v>6.5</v>
      </c>
      <c r="AS1477" t="str">
        <f t="shared" si="543"/>
        <v>Average</v>
      </c>
      <c r="AT1477">
        <v>2.35</v>
      </c>
      <c r="AU1477" t="str">
        <f t="shared" si="544"/>
        <v>Cinematic Widescreen</v>
      </c>
      <c r="AV1477">
        <v>20000</v>
      </c>
      <c r="AW1477" t="str">
        <f t="shared" si="545"/>
        <v>Medium</v>
      </c>
    </row>
    <row r="1478" spans="1:49" x14ac:dyDescent="0.3">
      <c r="A1478" t="s">
        <v>0</v>
      </c>
      <c r="B1478" t="s">
        <v>6215</v>
      </c>
      <c r="C1478">
        <v>155</v>
      </c>
      <c r="D1478" t="str">
        <f t="shared" si="525"/>
        <v>Low</v>
      </c>
      <c r="E1478">
        <v>87</v>
      </c>
      <c r="F1478" t="str">
        <f t="shared" si="526"/>
        <v>1h 27m</v>
      </c>
      <c r="G1478" t="str">
        <f t="shared" si="527"/>
        <v>Featurette</v>
      </c>
      <c r="H1478">
        <v>98</v>
      </c>
      <c r="I1478" t="str">
        <f t="shared" si="528"/>
        <v>Very Low</v>
      </c>
      <c r="J1478">
        <v>253</v>
      </c>
      <c r="K1478" t="str">
        <f t="shared" si="529"/>
        <v>Very Low</v>
      </c>
      <c r="L1478" t="s">
        <v>7558</v>
      </c>
      <c r="M1478">
        <v>472</v>
      </c>
      <c r="N1478" t="str">
        <f t="shared" si="530"/>
        <v>Low</v>
      </c>
      <c r="O1478">
        <v>34507079</v>
      </c>
      <c r="P1478" t="str">
        <f t="shared" si="531"/>
        <v>Average</v>
      </c>
      <c r="Q1478" t="s">
        <v>1723</v>
      </c>
      <c r="R1478" t="str">
        <f t="shared" si="532"/>
        <v>Action</v>
      </c>
      <c r="S1478">
        <f t="shared" si="533"/>
        <v>3</v>
      </c>
      <c r="T1478" t="s">
        <v>7559</v>
      </c>
      <c r="U1478" t="s">
        <v>7560</v>
      </c>
      <c r="V1478">
        <v>34948</v>
      </c>
      <c r="W1478" t="str">
        <f t="shared" si="534"/>
        <v>Low</v>
      </c>
      <c r="X1478">
        <v>1679</v>
      </c>
      <c r="Y1478" t="str">
        <f t="shared" si="535"/>
        <v>Low</v>
      </c>
      <c r="Z1478" t="s">
        <v>7561</v>
      </c>
      <c r="AA1478">
        <v>2</v>
      </c>
      <c r="AB1478" t="str">
        <f t="shared" si="536"/>
        <v>Duo/Trio Poster</v>
      </c>
      <c r="AC1478" t="s">
        <v>7562</v>
      </c>
      <c r="AD1478" t="s">
        <v>7563</v>
      </c>
      <c r="AE1478">
        <v>118</v>
      </c>
      <c r="AF1478" t="str">
        <f t="shared" si="537"/>
        <v>Very Low</v>
      </c>
      <c r="AG1478" t="s">
        <v>9</v>
      </c>
      <c r="AH1478" t="s">
        <v>10</v>
      </c>
      <c r="AI1478" t="s">
        <v>11</v>
      </c>
      <c r="AJ1478" t="str">
        <f t="shared" si="538"/>
        <v>Teen</v>
      </c>
      <c r="AK1478">
        <v>35000000</v>
      </c>
      <c r="AL1478" t="str">
        <f t="shared" si="539"/>
        <v>Medium Budget</v>
      </c>
      <c r="AM1478">
        <v>2015</v>
      </c>
      <c r="AN1478">
        <f t="shared" si="540"/>
        <v>10</v>
      </c>
      <c r="AO1478" t="str">
        <f t="shared" si="541"/>
        <v>Modern Classic</v>
      </c>
      <c r="AP1478">
        <v>328</v>
      </c>
      <c r="AQ1478" t="str">
        <f t="shared" si="542"/>
        <v>Very Low</v>
      </c>
      <c r="AR1478">
        <v>5.0999999999999996</v>
      </c>
      <c r="AS1478" t="str">
        <f t="shared" si="543"/>
        <v>Below Average</v>
      </c>
      <c r="AT1478">
        <v>2.35</v>
      </c>
      <c r="AU1478" t="str">
        <f t="shared" si="544"/>
        <v>Cinematic Widescreen</v>
      </c>
      <c r="AV1478">
        <v>0</v>
      </c>
      <c r="AW1478" t="str">
        <f t="shared" si="545"/>
        <v>Very Low</v>
      </c>
    </row>
    <row r="1479" spans="1:49" x14ac:dyDescent="0.3">
      <c r="A1479" t="s">
        <v>0</v>
      </c>
      <c r="B1479" t="s">
        <v>4744</v>
      </c>
      <c r="C1479">
        <v>105</v>
      </c>
      <c r="D1479" t="str">
        <f t="shared" si="525"/>
        <v>Low</v>
      </c>
      <c r="E1479">
        <v>125</v>
      </c>
      <c r="F1479" t="str">
        <f t="shared" si="526"/>
        <v>2h 5m</v>
      </c>
      <c r="G1479" t="str">
        <f t="shared" si="527"/>
        <v>Long Movie</v>
      </c>
      <c r="H1479">
        <v>159</v>
      </c>
      <c r="I1479" t="str">
        <f t="shared" si="528"/>
        <v>Very Low</v>
      </c>
      <c r="J1479">
        <v>39</v>
      </c>
      <c r="K1479" t="str">
        <f t="shared" si="529"/>
        <v>Very Low</v>
      </c>
      <c r="L1479" t="s">
        <v>7564</v>
      </c>
      <c r="M1479">
        <v>3000</v>
      </c>
      <c r="N1479" t="str">
        <f t="shared" si="530"/>
        <v>Low</v>
      </c>
      <c r="O1479">
        <v>18306166</v>
      </c>
      <c r="P1479" t="str">
        <f t="shared" si="531"/>
        <v>Average</v>
      </c>
      <c r="Q1479" t="s">
        <v>1192</v>
      </c>
      <c r="R1479" t="str">
        <f t="shared" si="532"/>
        <v>Adventure</v>
      </c>
      <c r="S1479">
        <f t="shared" si="533"/>
        <v>4</v>
      </c>
      <c r="T1479" t="s">
        <v>627</v>
      </c>
      <c r="U1479" t="s">
        <v>7565</v>
      </c>
      <c r="V1479">
        <v>28130</v>
      </c>
      <c r="W1479" t="str">
        <f t="shared" si="534"/>
        <v>Low</v>
      </c>
      <c r="X1479">
        <v>3142</v>
      </c>
      <c r="Y1479" t="str">
        <f t="shared" si="535"/>
        <v>Low</v>
      </c>
      <c r="Z1479" t="s">
        <v>7566</v>
      </c>
      <c r="AA1479">
        <v>2</v>
      </c>
      <c r="AB1479" t="str">
        <f t="shared" si="536"/>
        <v>Duo/Trio Poster</v>
      </c>
      <c r="AC1479" t="s">
        <v>7567</v>
      </c>
      <c r="AD1479" t="s">
        <v>7568</v>
      </c>
      <c r="AE1479">
        <v>215</v>
      </c>
      <c r="AF1479" t="str">
        <f t="shared" si="537"/>
        <v>Very Low</v>
      </c>
      <c r="AG1479" t="s">
        <v>9</v>
      </c>
      <c r="AH1479" t="s">
        <v>28</v>
      </c>
      <c r="AI1479" t="s">
        <v>11</v>
      </c>
      <c r="AJ1479" t="str">
        <f t="shared" si="538"/>
        <v>Teen</v>
      </c>
      <c r="AK1479">
        <v>35000000</v>
      </c>
      <c r="AL1479" t="str">
        <f t="shared" si="539"/>
        <v>Medium Budget</v>
      </c>
      <c r="AM1479">
        <v>2002</v>
      </c>
      <c r="AN1479">
        <f t="shared" si="540"/>
        <v>23</v>
      </c>
      <c r="AO1479" t="str">
        <f t="shared" si="541"/>
        <v>Old Classic</v>
      </c>
      <c r="AP1479">
        <v>61</v>
      </c>
      <c r="AQ1479" t="str">
        <f t="shared" si="542"/>
        <v>Very Low</v>
      </c>
      <c r="AR1479">
        <v>6.5</v>
      </c>
      <c r="AS1479" t="str">
        <f t="shared" si="543"/>
        <v>Average</v>
      </c>
      <c r="AT1479">
        <v>2.35</v>
      </c>
      <c r="AU1479" t="str">
        <f t="shared" si="544"/>
        <v>Cinematic Widescreen</v>
      </c>
      <c r="AV1479">
        <v>0</v>
      </c>
      <c r="AW1479" t="str">
        <f t="shared" si="545"/>
        <v>Very Low</v>
      </c>
    </row>
    <row r="1480" spans="1:49" x14ac:dyDescent="0.3">
      <c r="A1480" t="s">
        <v>0</v>
      </c>
      <c r="B1480" t="s">
        <v>3749</v>
      </c>
      <c r="C1480">
        <v>224</v>
      </c>
      <c r="D1480" t="str">
        <f t="shared" si="525"/>
        <v>Medium</v>
      </c>
      <c r="E1480">
        <v>118</v>
      </c>
      <c r="F1480" t="str">
        <f t="shared" si="526"/>
        <v>1h 58m</v>
      </c>
      <c r="G1480" t="str">
        <f t="shared" si="527"/>
        <v>Standard Movie</v>
      </c>
      <c r="H1480">
        <v>138</v>
      </c>
      <c r="I1480" t="str">
        <f t="shared" si="528"/>
        <v>Very Low</v>
      </c>
      <c r="J1480">
        <v>458</v>
      </c>
      <c r="K1480" t="str">
        <f t="shared" si="529"/>
        <v>Very Low</v>
      </c>
      <c r="L1480" t="s">
        <v>350</v>
      </c>
      <c r="M1480">
        <v>26000</v>
      </c>
      <c r="N1480" t="str">
        <f t="shared" si="530"/>
        <v>Medium</v>
      </c>
      <c r="O1480">
        <v>17609982</v>
      </c>
      <c r="P1480" t="str">
        <f t="shared" si="531"/>
        <v>Average</v>
      </c>
      <c r="Q1480" t="s">
        <v>1577</v>
      </c>
      <c r="R1480" t="str">
        <f t="shared" si="532"/>
        <v>Action</v>
      </c>
      <c r="S1480">
        <f t="shared" si="533"/>
        <v>4</v>
      </c>
      <c r="T1480" t="s">
        <v>306</v>
      </c>
      <c r="U1480" t="s">
        <v>7569</v>
      </c>
      <c r="V1480">
        <v>90046</v>
      </c>
      <c r="W1480" t="str">
        <f t="shared" si="534"/>
        <v>Medium</v>
      </c>
      <c r="X1480">
        <v>28479</v>
      </c>
      <c r="Y1480" t="str">
        <f t="shared" si="535"/>
        <v>Medium</v>
      </c>
      <c r="Z1480" t="s">
        <v>7570</v>
      </c>
      <c r="AA1480">
        <v>0</v>
      </c>
      <c r="AB1480" t="str">
        <f t="shared" si="536"/>
        <v>Symbolic Poster</v>
      </c>
      <c r="AC1480" t="s">
        <v>7571</v>
      </c>
      <c r="AD1480" t="s">
        <v>7572</v>
      </c>
      <c r="AE1480">
        <v>141</v>
      </c>
      <c r="AF1480" t="str">
        <f t="shared" si="537"/>
        <v>Very Low</v>
      </c>
      <c r="AG1480" t="s">
        <v>9</v>
      </c>
      <c r="AH1480" t="s">
        <v>10</v>
      </c>
      <c r="AI1480" t="s">
        <v>556</v>
      </c>
      <c r="AJ1480" t="str">
        <f t="shared" si="538"/>
        <v>Adult</v>
      </c>
      <c r="AK1480">
        <v>35000000</v>
      </c>
      <c r="AL1480" t="str">
        <f t="shared" si="539"/>
        <v>Medium Budget</v>
      </c>
      <c r="AM1480">
        <v>2013</v>
      </c>
      <c r="AN1480">
        <f t="shared" si="540"/>
        <v>12</v>
      </c>
      <c r="AO1480" t="str">
        <f t="shared" si="541"/>
        <v>Modern Classic</v>
      </c>
      <c r="AP1480">
        <v>968</v>
      </c>
      <c r="AQ1480" t="str">
        <f t="shared" si="542"/>
        <v>Very Low</v>
      </c>
      <c r="AR1480">
        <v>6.2</v>
      </c>
      <c r="AS1480" t="str">
        <f t="shared" si="543"/>
        <v>Average</v>
      </c>
      <c r="AT1480">
        <v>2.35</v>
      </c>
      <c r="AU1480" t="str">
        <f t="shared" si="544"/>
        <v>Cinematic Widescreen</v>
      </c>
      <c r="AV1480">
        <v>17000</v>
      </c>
      <c r="AW1480" t="str">
        <f t="shared" si="545"/>
        <v>Medium</v>
      </c>
    </row>
    <row r="1481" spans="1:49" x14ac:dyDescent="0.3">
      <c r="A1481" t="s">
        <v>0</v>
      </c>
      <c r="B1481" t="s">
        <v>5175</v>
      </c>
      <c r="C1481">
        <v>129</v>
      </c>
      <c r="D1481" t="str">
        <f t="shared" si="525"/>
        <v>Low</v>
      </c>
      <c r="E1481">
        <v>98</v>
      </c>
      <c r="F1481" t="str">
        <f t="shared" si="526"/>
        <v>1h 38m</v>
      </c>
      <c r="G1481" t="str">
        <f t="shared" si="527"/>
        <v>Standard Movie</v>
      </c>
      <c r="H1481">
        <v>12</v>
      </c>
      <c r="I1481" t="str">
        <f t="shared" si="528"/>
        <v>Very Low</v>
      </c>
      <c r="J1481">
        <v>663</v>
      </c>
      <c r="K1481" t="str">
        <f t="shared" si="529"/>
        <v>Very Low</v>
      </c>
      <c r="L1481" t="s">
        <v>221</v>
      </c>
      <c r="M1481">
        <v>4000</v>
      </c>
      <c r="N1481" t="str">
        <f t="shared" si="530"/>
        <v>Low</v>
      </c>
      <c r="O1481">
        <v>16831505</v>
      </c>
      <c r="P1481" t="str">
        <f t="shared" si="531"/>
        <v>Average</v>
      </c>
      <c r="Q1481" t="s">
        <v>3869</v>
      </c>
      <c r="R1481" t="str">
        <f t="shared" si="532"/>
        <v>Comedy</v>
      </c>
      <c r="S1481">
        <f t="shared" si="533"/>
        <v>3</v>
      </c>
      <c r="T1481" t="s">
        <v>55</v>
      </c>
      <c r="U1481" t="s">
        <v>7573</v>
      </c>
      <c r="V1481">
        <v>51842</v>
      </c>
      <c r="W1481" t="str">
        <f t="shared" si="534"/>
        <v>Medium</v>
      </c>
      <c r="X1481">
        <v>9330</v>
      </c>
      <c r="Y1481" t="str">
        <f t="shared" si="535"/>
        <v>Low</v>
      </c>
      <c r="Z1481" t="s">
        <v>7574</v>
      </c>
      <c r="AA1481">
        <v>1</v>
      </c>
      <c r="AB1481" t="str">
        <f t="shared" si="536"/>
        <v>Solo Star Poster</v>
      </c>
      <c r="AC1481" t="s">
        <v>7575</v>
      </c>
      <c r="AD1481" t="s">
        <v>7576</v>
      </c>
      <c r="AE1481">
        <v>173</v>
      </c>
      <c r="AF1481" t="str">
        <f t="shared" si="537"/>
        <v>Very Low</v>
      </c>
      <c r="AG1481" t="s">
        <v>9</v>
      </c>
      <c r="AH1481" t="s">
        <v>28</v>
      </c>
      <c r="AI1481" t="s">
        <v>11</v>
      </c>
      <c r="AJ1481" t="str">
        <f t="shared" si="538"/>
        <v>Teen</v>
      </c>
      <c r="AK1481">
        <v>31000000</v>
      </c>
      <c r="AL1481" t="str">
        <f t="shared" si="539"/>
        <v>Medium Budget</v>
      </c>
      <c r="AM1481">
        <v>2004</v>
      </c>
      <c r="AN1481">
        <f t="shared" si="540"/>
        <v>21</v>
      </c>
      <c r="AO1481" t="str">
        <f t="shared" si="541"/>
        <v>Old Classic</v>
      </c>
      <c r="AP1481">
        <v>4000</v>
      </c>
      <c r="AQ1481" t="str">
        <f t="shared" si="542"/>
        <v>Low</v>
      </c>
      <c r="AR1481">
        <v>6.3</v>
      </c>
      <c r="AS1481" t="str">
        <f t="shared" si="543"/>
        <v>Average</v>
      </c>
      <c r="AT1481">
        <v>2.35</v>
      </c>
      <c r="AU1481" t="str">
        <f t="shared" si="544"/>
        <v>Cinematic Widescreen</v>
      </c>
      <c r="AV1481">
        <v>0</v>
      </c>
      <c r="AW1481" t="str">
        <f t="shared" si="545"/>
        <v>Very Low</v>
      </c>
    </row>
    <row r="1482" spans="1:49" x14ac:dyDescent="0.3">
      <c r="A1482" t="s">
        <v>0</v>
      </c>
      <c r="B1482" t="s">
        <v>6034</v>
      </c>
      <c r="C1482">
        <v>101</v>
      </c>
      <c r="D1482" t="str">
        <f t="shared" si="525"/>
        <v>Low</v>
      </c>
      <c r="E1482">
        <v>92</v>
      </c>
      <c r="F1482" t="str">
        <f t="shared" si="526"/>
        <v>1h 32m</v>
      </c>
      <c r="G1482" t="str">
        <f t="shared" si="527"/>
        <v>Standard Movie</v>
      </c>
      <c r="H1482">
        <v>16</v>
      </c>
      <c r="I1482" t="str">
        <f t="shared" si="528"/>
        <v>Very Low</v>
      </c>
      <c r="J1482">
        <v>734</v>
      </c>
      <c r="K1482" t="str">
        <f t="shared" si="529"/>
        <v>Very Low</v>
      </c>
      <c r="L1482" t="s">
        <v>7577</v>
      </c>
      <c r="M1482">
        <v>3000</v>
      </c>
      <c r="N1482" t="str">
        <f t="shared" si="530"/>
        <v>Low</v>
      </c>
      <c r="O1482">
        <v>17596256</v>
      </c>
      <c r="P1482" t="str">
        <f t="shared" si="531"/>
        <v>Average</v>
      </c>
      <c r="Q1482" t="s">
        <v>3028</v>
      </c>
      <c r="R1482" t="str">
        <f t="shared" si="532"/>
        <v>Comedy</v>
      </c>
      <c r="S1482">
        <f t="shared" si="533"/>
        <v>2</v>
      </c>
      <c r="T1482" t="s">
        <v>471</v>
      </c>
      <c r="U1482" t="s">
        <v>7578</v>
      </c>
      <c r="V1482">
        <v>12399</v>
      </c>
      <c r="W1482" t="str">
        <f t="shared" si="534"/>
        <v>Low</v>
      </c>
      <c r="X1482">
        <v>6327</v>
      </c>
      <c r="Y1482" t="str">
        <f t="shared" si="535"/>
        <v>Low</v>
      </c>
      <c r="Z1482" t="s">
        <v>7579</v>
      </c>
      <c r="AA1482">
        <v>1</v>
      </c>
      <c r="AB1482" t="str">
        <f t="shared" si="536"/>
        <v>Solo Star Poster</v>
      </c>
      <c r="AC1482" t="s">
        <v>7580</v>
      </c>
      <c r="AD1482" t="s">
        <v>7581</v>
      </c>
      <c r="AE1482">
        <v>84</v>
      </c>
      <c r="AF1482" t="str">
        <f t="shared" si="537"/>
        <v>Very Low</v>
      </c>
      <c r="AG1482" t="s">
        <v>9</v>
      </c>
      <c r="AH1482" t="s">
        <v>10</v>
      </c>
      <c r="AI1482" t="s">
        <v>66</v>
      </c>
      <c r="AJ1482" t="str">
        <f t="shared" si="538"/>
        <v>Family</v>
      </c>
      <c r="AK1482">
        <v>35000000</v>
      </c>
      <c r="AL1482" t="str">
        <f t="shared" si="539"/>
        <v>Medium Budget</v>
      </c>
      <c r="AM1482">
        <v>2010</v>
      </c>
      <c r="AN1482">
        <f t="shared" si="540"/>
        <v>15</v>
      </c>
      <c r="AO1482" t="str">
        <f t="shared" si="541"/>
        <v>Modern Classic</v>
      </c>
      <c r="AP1482">
        <v>1000</v>
      </c>
      <c r="AQ1482" t="str">
        <f t="shared" si="542"/>
        <v>Very Low</v>
      </c>
      <c r="AR1482">
        <v>3.8</v>
      </c>
      <c r="AS1482" t="str">
        <f t="shared" si="543"/>
        <v>Very Poor</v>
      </c>
      <c r="AT1482">
        <v>1.85</v>
      </c>
      <c r="AU1482" t="str">
        <f t="shared" si="544"/>
        <v>HDTV / Widescreen</v>
      </c>
      <c r="AV1482">
        <v>0</v>
      </c>
      <c r="AW1482" t="str">
        <f t="shared" si="545"/>
        <v>Very Low</v>
      </c>
    </row>
    <row r="1483" spans="1:49" x14ac:dyDescent="0.3">
      <c r="A1483" t="s">
        <v>0</v>
      </c>
      <c r="B1483" t="s">
        <v>7582</v>
      </c>
      <c r="C1483">
        <v>145</v>
      </c>
      <c r="D1483" t="str">
        <f t="shared" si="525"/>
        <v>Low</v>
      </c>
      <c r="E1483">
        <v>93</v>
      </c>
      <c r="F1483" t="str">
        <f t="shared" si="526"/>
        <v>1h 33m</v>
      </c>
      <c r="G1483" t="str">
        <f t="shared" si="527"/>
        <v>Standard Movie</v>
      </c>
      <c r="H1483">
        <v>0</v>
      </c>
      <c r="I1483" t="str">
        <f t="shared" si="528"/>
        <v>Very Low</v>
      </c>
      <c r="J1483">
        <v>174</v>
      </c>
      <c r="K1483" t="str">
        <f t="shared" si="529"/>
        <v>Very Low</v>
      </c>
      <c r="L1483" t="s">
        <v>7583</v>
      </c>
      <c r="M1483">
        <v>465</v>
      </c>
      <c r="N1483" t="str">
        <f t="shared" si="530"/>
        <v>Low</v>
      </c>
      <c r="O1483">
        <f t="shared" ref="O1483:O1484" si="546">O1482</f>
        <v>17596256</v>
      </c>
      <c r="P1483" t="str">
        <f t="shared" si="531"/>
        <v>Average</v>
      </c>
      <c r="Q1483" t="s">
        <v>4148</v>
      </c>
      <c r="R1483" t="str">
        <f t="shared" si="532"/>
        <v>Action</v>
      </c>
      <c r="S1483">
        <f t="shared" si="533"/>
        <v>3</v>
      </c>
      <c r="T1483" t="s">
        <v>3662</v>
      </c>
      <c r="U1483" t="s">
        <v>7584</v>
      </c>
      <c r="V1483">
        <v>11482</v>
      </c>
      <c r="W1483" t="str">
        <f t="shared" si="534"/>
        <v>Low</v>
      </c>
      <c r="X1483">
        <v>1361</v>
      </c>
      <c r="Y1483" t="str">
        <f t="shared" si="535"/>
        <v>Low</v>
      </c>
      <c r="Z1483" t="s">
        <v>7585</v>
      </c>
      <c r="AA1483">
        <v>1</v>
      </c>
      <c r="AB1483" t="str">
        <f t="shared" si="536"/>
        <v>Solo Star Poster</v>
      </c>
      <c r="AC1483" t="s">
        <v>7586</v>
      </c>
      <c r="AD1483" t="s">
        <v>7587</v>
      </c>
      <c r="AE1483">
        <v>82</v>
      </c>
      <c r="AF1483" t="str">
        <f t="shared" si="537"/>
        <v>Very Low</v>
      </c>
      <c r="AG1483" t="s">
        <v>9</v>
      </c>
      <c r="AH1483" t="s">
        <v>341</v>
      </c>
      <c r="AI1483" t="s">
        <v>556</v>
      </c>
      <c r="AJ1483" t="str">
        <f t="shared" si="538"/>
        <v>Adult</v>
      </c>
      <c r="AK1483">
        <v>30000000</v>
      </c>
      <c r="AL1483" t="str">
        <f t="shared" si="539"/>
        <v>Medium Budget</v>
      </c>
      <c r="AM1483">
        <v>2012</v>
      </c>
      <c r="AN1483">
        <f t="shared" si="540"/>
        <v>13</v>
      </c>
      <c r="AO1483" t="str">
        <f t="shared" si="541"/>
        <v>Modern Classic</v>
      </c>
      <c r="AP1483">
        <v>351</v>
      </c>
      <c r="AQ1483" t="str">
        <f t="shared" si="542"/>
        <v>Very Low</v>
      </c>
      <c r="AR1483">
        <v>5.2</v>
      </c>
      <c r="AS1483" t="str">
        <f t="shared" si="543"/>
        <v>Below Average</v>
      </c>
      <c r="AT1483">
        <v>1.85</v>
      </c>
      <c r="AU1483" t="str">
        <f t="shared" si="544"/>
        <v>HDTV / Widescreen</v>
      </c>
      <c r="AV1483">
        <v>0</v>
      </c>
      <c r="AW1483" t="str">
        <f t="shared" si="545"/>
        <v>Very Low</v>
      </c>
    </row>
    <row r="1484" spans="1:49" x14ac:dyDescent="0.3">
      <c r="A1484" t="s">
        <v>0</v>
      </c>
      <c r="B1484" t="s">
        <v>7588</v>
      </c>
      <c r="C1484">
        <v>57</v>
      </c>
      <c r="D1484" t="str">
        <f t="shared" si="525"/>
        <v>Low</v>
      </c>
      <c r="E1484">
        <v>116</v>
      </c>
      <c r="F1484" t="str">
        <f t="shared" si="526"/>
        <v>1h 56m</v>
      </c>
      <c r="G1484" t="str">
        <f t="shared" si="527"/>
        <v>Standard Movie</v>
      </c>
      <c r="H1484">
        <v>170</v>
      </c>
      <c r="I1484" t="str">
        <f t="shared" si="528"/>
        <v>Very Low</v>
      </c>
      <c r="J1484">
        <v>136</v>
      </c>
      <c r="K1484" t="str">
        <f t="shared" si="529"/>
        <v>Very Low</v>
      </c>
      <c r="L1484" t="s">
        <v>2207</v>
      </c>
      <c r="M1484">
        <v>14000</v>
      </c>
      <c r="N1484" t="str">
        <f t="shared" si="530"/>
        <v>Medium</v>
      </c>
      <c r="O1484">
        <f t="shared" si="546"/>
        <v>17596256</v>
      </c>
      <c r="P1484" t="str">
        <f t="shared" si="531"/>
        <v>Average</v>
      </c>
      <c r="Q1484" t="s">
        <v>14</v>
      </c>
      <c r="R1484" t="str">
        <f t="shared" si="532"/>
        <v>Action</v>
      </c>
      <c r="S1484">
        <f t="shared" si="533"/>
        <v>3</v>
      </c>
      <c r="T1484" t="s">
        <v>199</v>
      </c>
      <c r="U1484" t="s">
        <v>7589</v>
      </c>
      <c r="V1484">
        <v>23351</v>
      </c>
      <c r="W1484" t="str">
        <f t="shared" si="534"/>
        <v>Low</v>
      </c>
      <c r="X1484">
        <v>14744</v>
      </c>
      <c r="Y1484" t="str">
        <f t="shared" si="535"/>
        <v>Medium</v>
      </c>
      <c r="Z1484" t="s">
        <v>7590</v>
      </c>
      <c r="AA1484">
        <v>1</v>
      </c>
      <c r="AB1484" t="str">
        <f t="shared" si="536"/>
        <v>Solo Star Poster</v>
      </c>
      <c r="AC1484" t="s">
        <v>7591</v>
      </c>
      <c r="AD1484" t="s">
        <v>7592</v>
      </c>
      <c r="AE1484">
        <v>178</v>
      </c>
      <c r="AF1484" t="str">
        <f t="shared" si="537"/>
        <v>Very Low</v>
      </c>
      <c r="AG1484" t="s">
        <v>9</v>
      </c>
      <c r="AH1484" t="s">
        <v>28</v>
      </c>
      <c r="AI1484" t="s">
        <v>66</v>
      </c>
      <c r="AJ1484" t="str">
        <f t="shared" si="538"/>
        <v>Family</v>
      </c>
      <c r="AK1484">
        <v>27000000</v>
      </c>
      <c r="AL1484" t="str">
        <f t="shared" si="539"/>
        <v>Low Budget</v>
      </c>
      <c r="AM1484">
        <v>1983</v>
      </c>
      <c r="AN1484">
        <f t="shared" si="540"/>
        <v>42</v>
      </c>
      <c r="AO1484" t="str">
        <f t="shared" si="541"/>
        <v>Old Classic</v>
      </c>
      <c r="AP1484">
        <v>192</v>
      </c>
      <c r="AQ1484" t="str">
        <f t="shared" si="542"/>
        <v>Very Low</v>
      </c>
      <c r="AR1484">
        <v>6</v>
      </c>
      <c r="AS1484" t="str">
        <f t="shared" si="543"/>
        <v>Average</v>
      </c>
      <c r="AT1484">
        <v>2.35</v>
      </c>
      <c r="AU1484" t="str">
        <f t="shared" si="544"/>
        <v>Cinematic Widescreen</v>
      </c>
      <c r="AV1484">
        <v>0</v>
      </c>
      <c r="AW1484" t="str">
        <f t="shared" si="545"/>
        <v>Very Low</v>
      </c>
    </row>
    <row r="1485" spans="1:49" x14ac:dyDescent="0.3">
      <c r="A1485" t="s">
        <v>0</v>
      </c>
      <c r="B1485" t="s">
        <v>4012</v>
      </c>
      <c r="C1485">
        <v>227</v>
      </c>
      <c r="D1485" t="str">
        <f t="shared" si="525"/>
        <v>Medium</v>
      </c>
      <c r="E1485">
        <v>92</v>
      </c>
      <c r="F1485" t="str">
        <f t="shared" si="526"/>
        <v>1h 32m</v>
      </c>
      <c r="G1485" t="str">
        <f t="shared" si="527"/>
        <v>Standard Movie</v>
      </c>
      <c r="H1485">
        <v>0</v>
      </c>
      <c r="I1485" t="str">
        <f t="shared" si="528"/>
        <v>Very Low</v>
      </c>
      <c r="J1485">
        <v>10000</v>
      </c>
      <c r="K1485" t="str">
        <f t="shared" si="529"/>
        <v>Low</v>
      </c>
      <c r="L1485" t="s">
        <v>494</v>
      </c>
      <c r="M1485">
        <v>11000</v>
      </c>
      <c r="N1485" t="str">
        <f t="shared" si="530"/>
        <v>Medium</v>
      </c>
      <c r="O1485">
        <v>14998070</v>
      </c>
      <c r="P1485" t="str">
        <f t="shared" si="531"/>
        <v>Average</v>
      </c>
      <c r="Q1485" t="s">
        <v>7593</v>
      </c>
      <c r="R1485" t="str">
        <f t="shared" si="532"/>
        <v>Drama</v>
      </c>
      <c r="S1485">
        <f t="shared" si="533"/>
        <v>3</v>
      </c>
      <c r="T1485" t="s">
        <v>2348</v>
      </c>
      <c r="U1485" t="s">
        <v>7594</v>
      </c>
      <c r="V1485">
        <v>41170</v>
      </c>
      <c r="W1485" t="str">
        <f t="shared" si="534"/>
        <v>Low</v>
      </c>
      <c r="X1485">
        <v>32875</v>
      </c>
      <c r="Y1485" t="str">
        <f t="shared" si="535"/>
        <v>Medium</v>
      </c>
      <c r="Z1485" t="s">
        <v>152</v>
      </c>
      <c r="AA1485">
        <v>3</v>
      </c>
      <c r="AB1485" t="str">
        <f t="shared" si="536"/>
        <v>Duo/Trio Poster</v>
      </c>
      <c r="AC1485" t="s">
        <v>7595</v>
      </c>
      <c r="AD1485" t="s">
        <v>7596</v>
      </c>
      <c r="AE1485">
        <v>298</v>
      </c>
      <c r="AF1485" t="str">
        <f t="shared" si="537"/>
        <v>Very Low</v>
      </c>
      <c r="AG1485" t="s">
        <v>9</v>
      </c>
      <c r="AH1485" t="s">
        <v>10</v>
      </c>
      <c r="AI1485" t="s">
        <v>556</v>
      </c>
      <c r="AJ1485" t="str">
        <f t="shared" si="538"/>
        <v>Adult</v>
      </c>
      <c r="AK1485">
        <v>35000000</v>
      </c>
      <c r="AL1485" t="str">
        <f t="shared" si="539"/>
        <v>Medium Budget</v>
      </c>
      <c r="AM1485">
        <v>2007</v>
      </c>
      <c r="AN1485">
        <f t="shared" si="540"/>
        <v>18</v>
      </c>
      <c r="AO1485" t="str">
        <f t="shared" si="541"/>
        <v>Old Classic</v>
      </c>
      <c r="AP1485">
        <v>10000</v>
      </c>
      <c r="AQ1485" t="str">
        <f t="shared" si="542"/>
        <v>Low</v>
      </c>
      <c r="AR1485">
        <v>6.2</v>
      </c>
      <c r="AS1485" t="str">
        <f t="shared" si="543"/>
        <v>Average</v>
      </c>
      <c r="AT1485">
        <v>2.35</v>
      </c>
      <c r="AU1485" t="str">
        <f t="shared" si="544"/>
        <v>Cinematic Widescreen</v>
      </c>
      <c r="AV1485">
        <v>0</v>
      </c>
      <c r="AW1485" t="str">
        <f t="shared" si="545"/>
        <v>Very Low</v>
      </c>
    </row>
    <row r="1486" spans="1:49" x14ac:dyDescent="0.3">
      <c r="A1486" t="s">
        <v>0</v>
      </c>
      <c r="B1486" t="s">
        <v>2248</v>
      </c>
      <c r="C1486">
        <v>13</v>
      </c>
      <c r="D1486" t="str">
        <f t="shared" si="525"/>
        <v>Very Low</v>
      </c>
      <c r="E1486">
        <v>115</v>
      </c>
      <c r="F1486" t="str">
        <f t="shared" si="526"/>
        <v>1h 55m</v>
      </c>
      <c r="G1486" t="str">
        <f t="shared" si="527"/>
        <v>Standard Movie</v>
      </c>
      <c r="H1486">
        <v>468</v>
      </c>
      <c r="I1486" t="str">
        <f t="shared" si="528"/>
        <v>Very Low</v>
      </c>
      <c r="J1486">
        <v>150</v>
      </c>
      <c r="K1486" t="str">
        <f t="shared" si="529"/>
        <v>Very Low</v>
      </c>
      <c r="L1486" t="s">
        <v>7597</v>
      </c>
      <c r="M1486">
        <v>605</v>
      </c>
      <c r="N1486" t="str">
        <f t="shared" si="530"/>
        <v>Low</v>
      </c>
      <c r="O1486">
        <v>14587732</v>
      </c>
      <c r="P1486" t="str">
        <f t="shared" si="531"/>
        <v>Average</v>
      </c>
      <c r="Q1486" t="s">
        <v>1881</v>
      </c>
      <c r="R1486" t="str">
        <f t="shared" si="532"/>
        <v>Action</v>
      </c>
      <c r="S1486">
        <f t="shared" si="533"/>
        <v>4</v>
      </c>
      <c r="T1486" t="s">
        <v>7598</v>
      </c>
      <c r="U1486" t="s">
        <v>7599</v>
      </c>
      <c r="V1486">
        <v>4795</v>
      </c>
      <c r="W1486" t="str">
        <f t="shared" si="534"/>
        <v>Very Low</v>
      </c>
      <c r="X1486">
        <v>1290</v>
      </c>
      <c r="Y1486" t="str">
        <f t="shared" si="535"/>
        <v>Low</v>
      </c>
      <c r="Z1486" t="s">
        <v>7600</v>
      </c>
      <c r="AA1486">
        <v>3</v>
      </c>
      <c r="AB1486" t="str">
        <f t="shared" si="536"/>
        <v>Duo/Trio Poster</v>
      </c>
      <c r="AC1486" t="s">
        <v>7601</v>
      </c>
      <c r="AD1486" t="s">
        <v>7602</v>
      </c>
      <c r="AE1486">
        <v>39</v>
      </c>
      <c r="AF1486" t="str">
        <f t="shared" si="537"/>
        <v>Very Low</v>
      </c>
      <c r="AG1486" t="s">
        <v>9</v>
      </c>
      <c r="AH1486" t="s">
        <v>10</v>
      </c>
      <c r="AI1486" t="s">
        <v>11</v>
      </c>
      <c r="AJ1486" t="str">
        <f t="shared" si="538"/>
        <v>Teen</v>
      </c>
      <c r="AK1486">
        <v>35000000</v>
      </c>
      <c r="AL1486" t="str">
        <f t="shared" si="539"/>
        <v>Medium Budget</v>
      </c>
      <c r="AM1486">
        <v>1991</v>
      </c>
      <c r="AN1486">
        <f t="shared" si="540"/>
        <v>34</v>
      </c>
      <c r="AO1486" t="str">
        <f t="shared" si="541"/>
        <v>Old Classic</v>
      </c>
      <c r="AP1486">
        <v>367</v>
      </c>
      <c r="AQ1486" t="str">
        <f t="shared" si="542"/>
        <v>Very Low</v>
      </c>
      <c r="AR1486">
        <v>5.7</v>
      </c>
      <c r="AS1486" t="str">
        <f t="shared" si="543"/>
        <v>Below Average</v>
      </c>
      <c r="AT1486">
        <v>2.35</v>
      </c>
      <c r="AU1486" t="str">
        <f t="shared" si="544"/>
        <v>Cinematic Widescreen</v>
      </c>
      <c r="AV1486">
        <v>452</v>
      </c>
      <c r="AW1486" t="str">
        <f t="shared" si="545"/>
        <v>Very Low</v>
      </c>
    </row>
    <row r="1487" spans="1:49" x14ac:dyDescent="0.3">
      <c r="A1487" t="s">
        <v>0</v>
      </c>
      <c r="B1487" t="s">
        <v>6544</v>
      </c>
      <c r="C1487">
        <v>171</v>
      </c>
      <c r="D1487" t="str">
        <f t="shared" si="525"/>
        <v>Low</v>
      </c>
      <c r="E1487">
        <v>120</v>
      </c>
      <c r="F1487" t="str">
        <f t="shared" si="526"/>
        <v>2h 0m</v>
      </c>
      <c r="G1487" t="str">
        <f t="shared" si="527"/>
        <v>Standard Movie</v>
      </c>
      <c r="H1487">
        <v>52</v>
      </c>
      <c r="I1487" t="str">
        <f t="shared" si="528"/>
        <v>Very Low</v>
      </c>
      <c r="J1487">
        <v>134</v>
      </c>
      <c r="K1487" t="str">
        <f t="shared" si="529"/>
        <v>Very Low</v>
      </c>
      <c r="L1487" t="s">
        <v>6546</v>
      </c>
      <c r="M1487">
        <v>553</v>
      </c>
      <c r="N1487" t="str">
        <f t="shared" si="530"/>
        <v>Low</v>
      </c>
      <c r="O1487">
        <v>18317151</v>
      </c>
      <c r="P1487" t="str">
        <f t="shared" si="531"/>
        <v>Average</v>
      </c>
      <c r="Q1487" t="s">
        <v>6390</v>
      </c>
      <c r="R1487" t="str">
        <f t="shared" si="532"/>
        <v>Comedy</v>
      </c>
      <c r="S1487">
        <f t="shared" si="533"/>
        <v>2</v>
      </c>
      <c r="T1487" t="s">
        <v>2911</v>
      </c>
      <c r="U1487" t="s">
        <v>7603</v>
      </c>
      <c r="V1487">
        <v>55630</v>
      </c>
      <c r="W1487" t="str">
        <f t="shared" si="534"/>
        <v>Medium</v>
      </c>
      <c r="X1487">
        <v>1082</v>
      </c>
      <c r="Y1487" t="str">
        <f t="shared" si="535"/>
        <v>Low</v>
      </c>
      <c r="Z1487" t="s">
        <v>4928</v>
      </c>
      <c r="AA1487">
        <v>1</v>
      </c>
      <c r="AB1487" t="str">
        <f t="shared" si="536"/>
        <v>Solo Star Poster</v>
      </c>
      <c r="AC1487" t="s">
        <v>7604</v>
      </c>
      <c r="AD1487" t="s">
        <v>7605</v>
      </c>
      <c r="AE1487">
        <v>200</v>
      </c>
      <c r="AF1487" t="str">
        <f t="shared" si="537"/>
        <v>Very Low</v>
      </c>
      <c r="AG1487" t="s">
        <v>9</v>
      </c>
      <c r="AH1487" t="s">
        <v>10</v>
      </c>
      <c r="AI1487" t="s">
        <v>556</v>
      </c>
      <c r="AJ1487" t="str">
        <f t="shared" si="538"/>
        <v>Adult</v>
      </c>
      <c r="AK1487">
        <v>35000000</v>
      </c>
      <c r="AL1487" t="str">
        <f t="shared" si="539"/>
        <v>Medium Budget</v>
      </c>
      <c r="AM1487">
        <v>2007</v>
      </c>
      <c r="AN1487">
        <f t="shared" si="540"/>
        <v>18</v>
      </c>
      <c r="AO1487" t="str">
        <f t="shared" si="541"/>
        <v>Old Classic</v>
      </c>
      <c r="AP1487">
        <v>214</v>
      </c>
      <c r="AQ1487" t="str">
        <f t="shared" si="542"/>
        <v>Very Low</v>
      </c>
      <c r="AR1487">
        <v>6.7</v>
      </c>
      <c r="AS1487" t="str">
        <f t="shared" si="543"/>
        <v>Average</v>
      </c>
      <c r="AT1487">
        <v>2.35</v>
      </c>
      <c r="AU1487" t="str">
        <f t="shared" si="544"/>
        <v>Cinematic Widescreen</v>
      </c>
      <c r="AV1487">
        <v>0</v>
      </c>
      <c r="AW1487" t="str">
        <f t="shared" si="545"/>
        <v>Very Low</v>
      </c>
    </row>
    <row r="1488" spans="1:49" x14ac:dyDescent="0.3">
      <c r="A1488" t="s">
        <v>0</v>
      </c>
      <c r="B1488" t="s">
        <v>7606</v>
      </c>
      <c r="C1488">
        <v>119</v>
      </c>
      <c r="D1488" t="str">
        <f t="shared" si="525"/>
        <v>Low</v>
      </c>
      <c r="E1488">
        <v>111</v>
      </c>
      <c r="F1488" t="str">
        <f t="shared" si="526"/>
        <v>1h 51m</v>
      </c>
      <c r="G1488" t="str">
        <f t="shared" si="527"/>
        <v>Standard Movie</v>
      </c>
      <c r="H1488">
        <v>529</v>
      </c>
      <c r="I1488" t="str">
        <f t="shared" si="528"/>
        <v>Very Low</v>
      </c>
      <c r="J1488">
        <v>505</v>
      </c>
      <c r="K1488" t="str">
        <f t="shared" si="529"/>
        <v>Very Low</v>
      </c>
      <c r="L1488" t="s">
        <v>1290</v>
      </c>
      <c r="M1488">
        <v>18000</v>
      </c>
      <c r="N1488" t="str">
        <f t="shared" si="530"/>
        <v>Medium</v>
      </c>
      <c r="O1488">
        <v>11405825</v>
      </c>
      <c r="P1488" t="str">
        <f t="shared" si="531"/>
        <v>Average</v>
      </c>
      <c r="Q1488" t="s">
        <v>3380</v>
      </c>
      <c r="R1488" t="str">
        <f t="shared" si="532"/>
        <v>Drama</v>
      </c>
      <c r="S1488">
        <f t="shared" si="533"/>
        <v>1</v>
      </c>
      <c r="T1488" t="s">
        <v>91</v>
      </c>
      <c r="U1488" t="s">
        <v>7607</v>
      </c>
      <c r="V1488">
        <v>28542</v>
      </c>
      <c r="W1488" t="str">
        <f t="shared" si="534"/>
        <v>Low</v>
      </c>
      <c r="X1488">
        <v>19805</v>
      </c>
      <c r="Y1488" t="str">
        <f t="shared" si="535"/>
        <v>Medium</v>
      </c>
      <c r="Z1488" t="s">
        <v>7608</v>
      </c>
      <c r="AA1488">
        <v>3</v>
      </c>
      <c r="AB1488" t="str">
        <f t="shared" si="536"/>
        <v>Duo/Trio Poster</v>
      </c>
      <c r="AC1488" t="s">
        <v>7609</v>
      </c>
      <c r="AD1488" t="s">
        <v>7610</v>
      </c>
      <c r="AE1488">
        <v>208</v>
      </c>
      <c r="AF1488" t="str">
        <f t="shared" si="537"/>
        <v>Very Low</v>
      </c>
      <c r="AG1488" t="s">
        <v>9</v>
      </c>
      <c r="AH1488" t="s">
        <v>10</v>
      </c>
      <c r="AI1488" t="s">
        <v>556</v>
      </c>
      <c r="AJ1488" t="str">
        <f t="shared" si="538"/>
        <v>Adult</v>
      </c>
      <c r="AK1488">
        <v>35000000</v>
      </c>
      <c r="AL1488" t="str">
        <f t="shared" si="539"/>
        <v>Medium Budget</v>
      </c>
      <c r="AM1488">
        <v>2001</v>
      </c>
      <c r="AN1488">
        <f t="shared" si="540"/>
        <v>24</v>
      </c>
      <c r="AO1488" t="str">
        <f t="shared" si="541"/>
        <v>Old Classic</v>
      </c>
      <c r="AP1488">
        <v>826</v>
      </c>
      <c r="AQ1488" t="str">
        <f t="shared" si="542"/>
        <v>Very Low</v>
      </c>
      <c r="AR1488">
        <v>6.8</v>
      </c>
      <c r="AS1488" t="str">
        <f t="shared" si="543"/>
        <v>Average</v>
      </c>
      <c r="AT1488">
        <v>2.35</v>
      </c>
      <c r="AU1488" t="str">
        <f t="shared" si="544"/>
        <v>Cinematic Widescreen</v>
      </c>
      <c r="AV1488">
        <v>0</v>
      </c>
      <c r="AW1488" t="str">
        <f t="shared" si="545"/>
        <v>Very Low</v>
      </c>
    </row>
    <row r="1489" spans="1:49" x14ac:dyDescent="0.3">
      <c r="A1489" t="s">
        <v>0</v>
      </c>
      <c r="B1489" t="s">
        <v>2627</v>
      </c>
      <c r="C1489">
        <v>44</v>
      </c>
      <c r="D1489" t="str">
        <f t="shared" si="525"/>
        <v>Very Low</v>
      </c>
      <c r="E1489">
        <v>94</v>
      </c>
      <c r="F1489" t="str">
        <f t="shared" si="526"/>
        <v>1h 34m</v>
      </c>
      <c r="G1489" t="str">
        <f t="shared" si="527"/>
        <v>Standard Movie</v>
      </c>
      <c r="H1489">
        <v>10</v>
      </c>
      <c r="I1489" t="str">
        <f t="shared" si="528"/>
        <v>Very Low</v>
      </c>
      <c r="J1489">
        <v>141</v>
      </c>
      <c r="K1489" t="str">
        <f t="shared" si="529"/>
        <v>Very Low</v>
      </c>
      <c r="L1489" t="s">
        <v>1277</v>
      </c>
      <c r="M1489">
        <v>694</v>
      </c>
      <c r="N1489" t="str">
        <f t="shared" si="530"/>
        <v>Low</v>
      </c>
      <c r="O1489">
        <v>13264986</v>
      </c>
      <c r="P1489" t="str">
        <f t="shared" si="531"/>
        <v>Average</v>
      </c>
      <c r="Q1489" t="s">
        <v>7611</v>
      </c>
      <c r="R1489" t="str">
        <f t="shared" si="532"/>
        <v>Action</v>
      </c>
      <c r="S1489">
        <f t="shared" si="533"/>
        <v>2</v>
      </c>
      <c r="T1489" t="s">
        <v>5395</v>
      </c>
      <c r="U1489" t="s">
        <v>7612</v>
      </c>
      <c r="V1489">
        <v>12077</v>
      </c>
      <c r="W1489" t="str">
        <f t="shared" si="534"/>
        <v>Low</v>
      </c>
      <c r="X1489">
        <v>1668</v>
      </c>
      <c r="Y1489" t="str">
        <f t="shared" si="535"/>
        <v>Low</v>
      </c>
      <c r="Z1489" t="s">
        <v>2061</v>
      </c>
      <c r="AA1489">
        <v>2</v>
      </c>
      <c r="AB1489" t="str">
        <f t="shared" si="536"/>
        <v>Duo/Trio Poster</v>
      </c>
      <c r="AC1489" t="s">
        <v>7613</v>
      </c>
      <c r="AD1489" t="s">
        <v>7614</v>
      </c>
      <c r="AE1489">
        <v>162</v>
      </c>
      <c r="AF1489" t="str">
        <f t="shared" si="537"/>
        <v>Very Low</v>
      </c>
      <c r="AG1489" t="s">
        <v>9</v>
      </c>
      <c r="AH1489" t="s">
        <v>10</v>
      </c>
      <c r="AI1489" t="s">
        <v>11</v>
      </c>
      <c r="AJ1489" t="str">
        <f t="shared" si="538"/>
        <v>Teen</v>
      </c>
      <c r="AK1489">
        <v>35000000</v>
      </c>
      <c r="AL1489" t="str">
        <f t="shared" si="539"/>
        <v>Medium Budget</v>
      </c>
      <c r="AM1489">
        <v>2001</v>
      </c>
      <c r="AN1489">
        <f t="shared" si="540"/>
        <v>24</v>
      </c>
      <c r="AO1489" t="str">
        <f t="shared" si="541"/>
        <v>Old Classic</v>
      </c>
      <c r="AP1489">
        <v>605</v>
      </c>
      <c r="AQ1489" t="str">
        <f t="shared" si="542"/>
        <v>Very Low</v>
      </c>
      <c r="AR1489">
        <v>6</v>
      </c>
      <c r="AS1489" t="str">
        <f t="shared" si="543"/>
        <v>Average</v>
      </c>
      <c r="AT1489">
        <v>1.85</v>
      </c>
      <c r="AU1489" t="str">
        <f t="shared" si="544"/>
        <v>HDTV / Widescreen</v>
      </c>
      <c r="AV1489">
        <v>433</v>
      </c>
      <c r="AW1489" t="str">
        <f t="shared" si="545"/>
        <v>Very Low</v>
      </c>
    </row>
    <row r="1490" spans="1:49" x14ac:dyDescent="0.3">
      <c r="A1490" t="s">
        <v>0</v>
      </c>
      <c r="B1490" t="s">
        <v>7615</v>
      </c>
      <c r="C1490">
        <v>188</v>
      </c>
      <c r="D1490" t="str">
        <f t="shared" si="525"/>
        <v>Low</v>
      </c>
      <c r="E1490">
        <v>100</v>
      </c>
      <c r="F1490" t="str">
        <f t="shared" si="526"/>
        <v>1h 40m</v>
      </c>
      <c r="G1490" t="str">
        <f t="shared" si="527"/>
        <v>Standard Movie</v>
      </c>
      <c r="H1490">
        <v>212</v>
      </c>
      <c r="I1490" t="str">
        <f t="shared" si="528"/>
        <v>Very Low</v>
      </c>
      <c r="J1490">
        <v>919</v>
      </c>
      <c r="K1490" t="str">
        <f t="shared" si="529"/>
        <v>Very Low</v>
      </c>
      <c r="L1490" t="s">
        <v>364</v>
      </c>
      <c r="M1490">
        <v>2000</v>
      </c>
      <c r="N1490" t="str">
        <f t="shared" si="530"/>
        <v>Low</v>
      </c>
      <c r="O1490">
        <v>10991381</v>
      </c>
      <c r="P1490" t="str">
        <f t="shared" si="531"/>
        <v>Average</v>
      </c>
      <c r="Q1490" t="s">
        <v>6084</v>
      </c>
      <c r="R1490" t="str">
        <f t="shared" si="532"/>
        <v>Biography</v>
      </c>
      <c r="S1490">
        <f t="shared" si="533"/>
        <v>4</v>
      </c>
      <c r="T1490" t="s">
        <v>7616</v>
      </c>
      <c r="U1490" t="s">
        <v>7617</v>
      </c>
      <c r="V1490">
        <v>44931</v>
      </c>
      <c r="W1490" t="str">
        <f t="shared" si="534"/>
        <v>Low</v>
      </c>
      <c r="X1490">
        <v>5890</v>
      </c>
      <c r="Y1490" t="str">
        <f t="shared" si="535"/>
        <v>Low</v>
      </c>
      <c r="Z1490" t="s">
        <v>177</v>
      </c>
      <c r="AA1490">
        <v>1</v>
      </c>
      <c r="AB1490" t="str">
        <f t="shared" si="536"/>
        <v>Solo Star Poster</v>
      </c>
      <c r="AC1490" t="s">
        <v>7618</v>
      </c>
      <c r="AD1490" t="s">
        <v>7619</v>
      </c>
      <c r="AE1490">
        <v>100</v>
      </c>
      <c r="AF1490" t="str">
        <f t="shared" si="537"/>
        <v>Very Low</v>
      </c>
      <c r="AG1490" t="s">
        <v>9</v>
      </c>
      <c r="AH1490" t="s">
        <v>28</v>
      </c>
      <c r="AI1490" t="s">
        <v>66</v>
      </c>
      <c r="AJ1490" t="str">
        <f t="shared" si="538"/>
        <v>Family</v>
      </c>
      <c r="AK1490">
        <v>35000000</v>
      </c>
      <c r="AL1490" t="str">
        <f t="shared" si="539"/>
        <v>Medium Budget</v>
      </c>
      <c r="AM1490">
        <v>2009</v>
      </c>
      <c r="AN1490">
        <f t="shared" si="540"/>
        <v>16</v>
      </c>
      <c r="AO1490" t="str">
        <f t="shared" si="541"/>
        <v>Old Classic</v>
      </c>
      <c r="AP1490">
        <v>1000</v>
      </c>
      <c r="AQ1490" t="str">
        <f t="shared" si="542"/>
        <v>Very Low</v>
      </c>
      <c r="AR1490">
        <v>7.3</v>
      </c>
      <c r="AS1490" t="str">
        <f t="shared" si="543"/>
        <v>Good</v>
      </c>
      <c r="AT1490">
        <v>2.35</v>
      </c>
      <c r="AU1490" t="str">
        <f t="shared" si="544"/>
        <v>Cinematic Widescreen</v>
      </c>
      <c r="AV1490">
        <v>0</v>
      </c>
      <c r="AW1490" t="str">
        <f t="shared" si="545"/>
        <v>Very Low</v>
      </c>
    </row>
    <row r="1491" spans="1:49" x14ac:dyDescent="0.3">
      <c r="A1491" t="s">
        <v>0</v>
      </c>
      <c r="B1491" t="s">
        <v>1658</v>
      </c>
      <c r="C1491">
        <v>166</v>
      </c>
      <c r="D1491" t="str">
        <f t="shared" si="525"/>
        <v>Low</v>
      </c>
      <c r="E1491">
        <v>101</v>
      </c>
      <c r="F1491" t="str">
        <f t="shared" si="526"/>
        <v>1h 41m</v>
      </c>
      <c r="G1491" t="str">
        <f t="shared" si="527"/>
        <v>Standard Movie</v>
      </c>
      <c r="H1491">
        <v>57</v>
      </c>
      <c r="I1491" t="str">
        <f t="shared" si="528"/>
        <v>Very Low</v>
      </c>
      <c r="J1491">
        <v>230</v>
      </c>
      <c r="K1491" t="str">
        <f t="shared" si="529"/>
        <v>Very Low</v>
      </c>
      <c r="L1491" t="s">
        <v>7620</v>
      </c>
      <c r="M1491">
        <v>1000</v>
      </c>
      <c r="N1491" t="str">
        <f t="shared" si="530"/>
        <v>Low</v>
      </c>
      <c r="O1491">
        <v>10268846</v>
      </c>
      <c r="P1491" t="str">
        <f t="shared" si="531"/>
        <v>Average</v>
      </c>
      <c r="Q1491" t="s">
        <v>1170</v>
      </c>
      <c r="R1491" t="str">
        <f t="shared" si="532"/>
        <v>Action</v>
      </c>
      <c r="S1491">
        <f t="shared" si="533"/>
        <v>4</v>
      </c>
      <c r="T1491" t="s">
        <v>2172</v>
      </c>
      <c r="U1491" t="s">
        <v>7621</v>
      </c>
      <c r="V1491">
        <v>31918</v>
      </c>
      <c r="W1491" t="str">
        <f t="shared" si="534"/>
        <v>Low</v>
      </c>
      <c r="X1491">
        <v>1947</v>
      </c>
      <c r="Y1491" t="str">
        <f t="shared" si="535"/>
        <v>Low</v>
      </c>
      <c r="Z1491" t="s">
        <v>7622</v>
      </c>
      <c r="AA1491">
        <v>1</v>
      </c>
      <c r="AB1491" t="str">
        <f t="shared" si="536"/>
        <v>Solo Star Poster</v>
      </c>
      <c r="AC1491" t="s">
        <v>7623</v>
      </c>
      <c r="AD1491" t="s">
        <v>7624</v>
      </c>
      <c r="AE1491">
        <v>142</v>
      </c>
      <c r="AF1491" t="str">
        <f t="shared" si="537"/>
        <v>Very Low</v>
      </c>
      <c r="AG1491" t="s">
        <v>9</v>
      </c>
      <c r="AH1491" t="s">
        <v>10</v>
      </c>
      <c r="AI1491" t="s">
        <v>556</v>
      </c>
      <c r="AJ1491" t="str">
        <f t="shared" si="538"/>
        <v>Adult</v>
      </c>
      <c r="AK1491">
        <v>35000000</v>
      </c>
      <c r="AL1491" t="str">
        <f t="shared" si="539"/>
        <v>Medium Budget</v>
      </c>
      <c r="AM1491">
        <v>2009</v>
      </c>
      <c r="AN1491">
        <f t="shared" si="540"/>
        <v>16</v>
      </c>
      <c r="AO1491" t="str">
        <f t="shared" si="541"/>
        <v>Old Classic</v>
      </c>
      <c r="AP1491">
        <v>603</v>
      </c>
      <c r="AQ1491" t="str">
        <f t="shared" si="542"/>
        <v>Very Low</v>
      </c>
      <c r="AR1491">
        <v>5.5</v>
      </c>
      <c r="AS1491" t="str">
        <f t="shared" si="543"/>
        <v>Below Average</v>
      </c>
      <c r="AT1491">
        <v>2.35</v>
      </c>
      <c r="AU1491" t="str">
        <f t="shared" si="544"/>
        <v>Cinematic Widescreen</v>
      </c>
      <c r="AV1491">
        <v>0</v>
      </c>
      <c r="AW1491" t="str">
        <f t="shared" si="545"/>
        <v>Very Low</v>
      </c>
    </row>
    <row r="1492" spans="1:49" x14ac:dyDescent="0.3">
      <c r="A1492" t="s">
        <v>0</v>
      </c>
      <c r="B1492" t="s">
        <v>4916</v>
      </c>
      <c r="C1492">
        <v>584</v>
      </c>
      <c r="D1492" t="str">
        <f t="shared" si="525"/>
        <v>High</v>
      </c>
      <c r="E1492">
        <v>139</v>
      </c>
      <c r="F1492" t="str">
        <f t="shared" si="526"/>
        <v>2h 19m</v>
      </c>
      <c r="G1492" t="str">
        <f t="shared" si="527"/>
        <v>Long Movie</v>
      </c>
      <c r="H1492">
        <v>0</v>
      </c>
      <c r="I1492" t="str">
        <f t="shared" si="528"/>
        <v>Very Low</v>
      </c>
      <c r="J1492">
        <v>687</v>
      </c>
      <c r="K1492" t="str">
        <f t="shared" si="529"/>
        <v>Very Low</v>
      </c>
      <c r="L1492" t="s">
        <v>431</v>
      </c>
      <c r="M1492">
        <v>11000</v>
      </c>
      <c r="N1492" t="str">
        <f t="shared" si="530"/>
        <v>Medium</v>
      </c>
      <c r="O1492">
        <v>13303319</v>
      </c>
      <c r="P1492" t="str">
        <f t="shared" si="531"/>
        <v>Average</v>
      </c>
      <c r="Q1492" t="s">
        <v>5295</v>
      </c>
      <c r="R1492" t="str">
        <f t="shared" si="532"/>
        <v>Drama</v>
      </c>
      <c r="S1492">
        <f t="shared" si="533"/>
        <v>2</v>
      </c>
      <c r="T1492" t="s">
        <v>311</v>
      </c>
      <c r="U1492" t="s">
        <v>7625</v>
      </c>
      <c r="V1492">
        <v>136367</v>
      </c>
      <c r="W1492" t="str">
        <f t="shared" si="534"/>
        <v>Medium</v>
      </c>
      <c r="X1492">
        <v>13021</v>
      </c>
      <c r="Y1492" t="str">
        <f t="shared" si="535"/>
        <v>Medium</v>
      </c>
      <c r="Z1492" t="s">
        <v>741</v>
      </c>
      <c r="AA1492">
        <v>0</v>
      </c>
      <c r="AB1492" t="str">
        <f t="shared" si="536"/>
        <v>Symbolic Poster</v>
      </c>
      <c r="AC1492" t="s">
        <v>7626</v>
      </c>
      <c r="AD1492" t="s">
        <v>7627</v>
      </c>
      <c r="AE1492">
        <v>975</v>
      </c>
      <c r="AF1492" t="str">
        <f t="shared" si="537"/>
        <v>Low</v>
      </c>
      <c r="AG1492" t="s">
        <v>9</v>
      </c>
      <c r="AH1492" t="s">
        <v>10</v>
      </c>
      <c r="AI1492" t="s">
        <v>11</v>
      </c>
      <c r="AJ1492" t="str">
        <f t="shared" si="538"/>
        <v>Teen</v>
      </c>
      <c r="AK1492">
        <v>32000000</v>
      </c>
      <c r="AL1492" t="str">
        <f t="shared" si="539"/>
        <v>Medium Budget</v>
      </c>
      <c r="AM1492">
        <v>2011</v>
      </c>
      <c r="AN1492">
        <f t="shared" si="540"/>
        <v>14</v>
      </c>
      <c r="AO1492" t="str">
        <f t="shared" si="541"/>
        <v>Modern Classic</v>
      </c>
      <c r="AP1492">
        <v>1000</v>
      </c>
      <c r="AQ1492" t="str">
        <f t="shared" si="542"/>
        <v>Very Low</v>
      </c>
      <c r="AR1492">
        <v>6.7</v>
      </c>
      <c r="AS1492" t="str">
        <f t="shared" si="543"/>
        <v>Average</v>
      </c>
      <c r="AT1492">
        <v>1.85</v>
      </c>
      <c r="AU1492" t="str">
        <f t="shared" si="544"/>
        <v>HDTV / Widescreen</v>
      </c>
      <c r="AV1492">
        <v>39000</v>
      </c>
      <c r="AW1492" t="str">
        <f t="shared" si="545"/>
        <v>Medium</v>
      </c>
    </row>
    <row r="1493" spans="1:49" x14ac:dyDescent="0.3">
      <c r="A1493" t="s">
        <v>0</v>
      </c>
      <c r="B1493" t="s">
        <v>7628</v>
      </c>
      <c r="C1493">
        <v>67</v>
      </c>
      <c r="D1493" t="str">
        <f t="shared" si="525"/>
        <v>Low</v>
      </c>
      <c r="E1493">
        <v>91</v>
      </c>
      <c r="F1493" t="str">
        <f t="shared" si="526"/>
        <v>1h 31m</v>
      </c>
      <c r="G1493" t="str">
        <f t="shared" si="527"/>
        <v>Standard Movie</v>
      </c>
      <c r="H1493">
        <v>85</v>
      </c>
      <c r="I1493" t="str">
        <f t="shared" si="528"/>
        <v>Very Low</v>
      </c>
      <c r="J1493">
        <v>105</v>
      </c>
      <c r="K1493" t="str">
        <f t="shared" si="529"/>
        <v>Very Low</v>
      </c>
      <c r="L1493" t="s">
        <v>7629</v>
      </c>
      <c r="M1493">
        <v>635</v>
      </c>
      <c r="N1493" t="str">
        <f t="shared" si="530"/>
        <v>Low</v>
      </c>
      <c r="O1493">
        <v>10076136</v>
      </c>
      <c r="P1493" t="str">
        <f t="shared" si="531"/>
        <v>Average</v>
      </c>
      <c r="Q1493" t="s">
        <v>1704</v>
      </c>
      <c r="R1493" t="str">
        <f t="shared" si="532"/>
        <v>Action</v>
      </c>
      <c r="S1493">
        <f t="shared" si="533"/>
        <v>3</v>
      </c>
      <c r="T1493" t="s">
        <v>7630</v>
      </c>
      <c r="U1493" t="s">
        <v>7631</v>
      </c>
      <c r="V1493">
        <v>11512</v>
      </c>
      <c r="W1493" t="str">
        <f t="shared" si="534"/>
        <v>Low</v>
      </c>
      <c r="X1493">
        <v>1352</v>
      </c>
      <c r="Y1493" t="str">
        <f t="shared" si="535"/>
        <v>Low</v>
      </c>
      <c r="Z1493" t="s">
        <v>7632</v>
      </c>
      <c r="AA1493">
        <v>0</v>
      </c>
      <c r="AB1493" t="str">
        <f t="shared" si="536"/>
        <v>Symbolic Poster</v>
      </c>
      <c r="AC1493" t="s">
        <v>7633</v>
      </c>
      <c r="AD1493" t="s">
        <v>7634</v>
      </c>
      <c r="AE1493">
        <v>141</v>
      </c>
      <c r="AF1493" t="str">
        <f t="shared" si="537"/>
        <v>Very Low</v>
      </c>
      <c r="AG1493" t="s">
        <v>9</v>
      </c>
      <c r="AH1493" t="s">
        <v>7635</v>
      </c>
      <c r="AI1493" t="s">
        <v>556</v>
      </c>
      <c r="AJ1493" t="str">
        <f t="shared" si="538"/>
        <v>Adult</v>
      </c>
      <c r="AK1493">
        <v>35000000</v>
      </c>
      <c r="AL1493" t="str">
        <f t="shared" si="539"/>
        <v>Medium Budget</v>
      </c>
      <c r="AM1493">
        <v>1998</v>
      </c>
      <c r="AN1493">
        <f t="shared" si="540"/>
        <v>27</v>
      </c>
      <c r="AO1493" t="str">
        <f t="shared" si="541"/>
        <v>Old Classic</v>
      </c>
      <c r="AP1493">
        <v>316</v>
      </c>
      <c r="AQ1493" t="str">
        <f t="shared" si="542"/>
        <v>Very Low</v>
      </c>
      <c r="AR1493">
        <v>4.8</v>
      </c>
      <c r="AS1493" t="str">
        <f t="shared" si="543"/>
        <v>Poor</v>
      </c>
      <c r="AT1493">
        <v>2.35</v>
      </c>
      <c r="AU1493" t="str">
        <f t="shared" si="544"/>
        <v>Cinematic Widescreen</v>
      </c>
      <c r="AV1493">
        <v>471</v>
      </c>
      <c r="AW1493" t="str">
        <f t="shared" si="545"/>
        <v>Very Low</v>
      </c>
    </row>
    <row r="1494" spans="1:49" x14ac:dyDescent="0.3">
      <c r="A1494" t="s">
        <v>0</v>
      </c>
      <c r="B1494" t="s">
        <v>478</v>
      </c>
      <c r="C1494">
        <v>233</v>
      </c>
      <c r="D1494" t="str">
        <f t="shared" si="525"/>
        <v>Medium</v>
      </c>
      <c r="E1494">
        <v>109</v>
      </c>
      <c r="F1494" t="str">
        <f t="shared" si="526"/>
        <v>1h 49m</v>
      </c>
      <c r="G1494" t="str">
        <f t="shared" si="527"/>
        <v>Standard Movie</v>
      </c>
      <c r="H1494">
        <v>453</v>
      </c>
      <c r="I1494" t="str">
        <f t="shared" si="528"/>
        <v>Very Low</v>
      </c>
      <c r="J1494">
        <v>120</v>
      </c>
      <c r="K1494" t="str">
        <f t="shared" si="529"/>
        <v>Very Low</v>
      </c>
      <c r="L1494" t="s">
        <v>4220</v>
      </c>
      <c r="M1494">
        <v>1000</v>
      </c>
      <c r="N1494" t="str">
        <f t="shared" si="530"/>
        <v>Low</v>
      </c>
      <c r="O1494">
        <v>10499968</v>
      </c>
      <c r="P1494" t="str">
        <f t="shared" si="531"/>
        <v>Average</v>
      </c>
      <c r="Q1494" t="s">
        <v>435</v>
      </c>
      <c r="R1494" t="str">
        <f t="shared" si="532"/>
        <v>Action</v>
      </c>
      <c r="S1494">
        <f t="shared" si="533"/>
        <v>4</v>
      </c>
      <c r="T1494" t="s">
        <v>315</v>
      </c>
      <c r="U1494" t="s">
        <v>7636</v>
      </c>
      <c r="V1494">
        <v>47498</v>
      </c>
      <c r="W1494" t="str">
        <f t="shared" si="534"/>
        <v>Low</v>
      </c>
      <c r="X1494">
        <v>1458</v>
      </c>
      <c r="Y1494" t="str">
        <f t="shared" si="535"/>
        <v>Low</v>
      </c>
      <c r="Z1494" t="s">
        <v>7637</v>
      </c>
      <c r="AA1494">
        <v>3</v>
      </c>
      <c r="AB1494" t="str">
        <f t="shared" si="536"/>
        <v>Duo/Trio Poster</v>
      </c>
      <c r="AC1494" t="s">
        <v>7638</v>
      </c>
      <c r="AD1494" t="s">
        <v>7639</v>
      </c>
      <c r="AE1494">
        <v>212</v>
      </c>
      <c r="AF1494" t="str">
        <f t="shared" si="537"/>
        <v>Very Low</v>
      </c>
      <c r="AG1494" t="s">
        <v>9</v>
      </c>
      <c r="AH1494" t="s">
        <v>10</v>
      </c>
      <c r="AI1494" t="s">
        <v>556</v>
      </c>
      <c r="AJ1494" t="str">
        <f t="shared" si="538"/>
        <v>Adult</v>
      </c>
      <c r="AK1494">
        <v>35000000</v>
      </c>
      <c r="AL1494" t="str">
        <f t="shared" si="539"/>
        <v>Medium Budget</v>
      </c>
      <c r="AM1494">
        <v>2014</v>
      </c>
      <c r="AN1494">
        <f t="shared" si="540"/>
        <v>11</v>
      </c>
      <c r="AO1494" t="str">
        <f t="shared" si="541"/>
        <v>Modern Classic</v>
      </c>
      <c r="AP1494">
        <v>206</v>
      </c>
      <c r="AQ1494" t="str">
        <f t="shared" si="542"/>
        <v>Very Low</v>
      </c>
      <c r="AR1494">
        <v>5.7</v>
      </c>
      <c r="AS1494" t="str">
        <f t="shared" si="543"/>
        <v>Below Average</v>
      </c>
      <c r="AT1494">
        <v>1.85</v>
      </c>
      <c r="AU1494" t="str">
        <f t="shared" si="544"/>
        <v>HDTV / Widescreen</v>
      </c>
      <c r="AV1494">
        <v>10000</v>
      </c>
      <c r="AW1494" t="str">
        <f t="shared" si="545"/>
        <v>Low</v>
      </c>
    </row>
    <row r="1495" spans="1:49" x14ac:dyDescent="0.3">
      <c r="A1495" t="s">
        <v>0</v>
      </c>
      <c r="B1495" t="s">
        <v>5052</v>
      </c>
      <c r="C1495">
        <v>112</v>
      </c>
      <c r="D1495" t="str">
        <f t="shared" si="525"/>
        <v>Low</v>
      </c>
      <c r="E1495">
        <v>102</v>
      </c>
      <c r="F1495" t="str">
        <f t="shared" si="526"/>
        <v>1h 42m</v>
      </c>
      <c r="G1495" t="str">
        <f t="shared" si="527"/>
        <v>Standard Movie</v>
      </c>
      <c r="H1495">
        <v>241</v>
      </c>
      <c r="I1495" t="str">
        <f t="shared" si="528"/>
        <v>Very Low</v>
      </c>
      <c r="J1495">
        <v>127</v>
      </c>
      <c r="K1495" t="str">
        <f t="shared" si="529"/>
        <v>Very Low</v>
      </c>
      <c r="L1495" t="s">
        <v>161</v>
      </c>
      <c r="M1495">
        <v>13000</v>
      </c>
      <c r="N1495" t="str">
        <f t="shared" si="530"/>
        <v>Medium</v>
      </c>
      <c r="O1495">
        <v>7659747</v>
      </c>
      <c r="P1495" t="str">
        <f t="shared" si="531"/>
        <v>Flop</v>
      </c>
      <c r="Q1495" t="s">
        <v>1127</v>
      </c>
      <c r="R1495" t="str">
        <f t="shared" si="532"/>
        <v>Action</v>
      </c>
      <c r="S1495">
        <f t="shared" si="533"/>
        <v>3</v>
      </c>
      <c r="T1495" t="s">
        <v>434</v>
      </c>
      <c r="U1495" t="s">
        <v>7640</v>
      </c>
      <c r="V1495">
        <v>14962</v>
      </c>
      <c r="W1495" t="str">
        <f t="shared" si="534"/>
        <v>Low</v>
      </c>
      <c r="X1495">
        <v>14165</v>
      </c>
      <c r="Y1495" t="str">
        <f t="shared" si="535"/>
        <v>Medium</v>
      </c>
      <c r="Z1495" t="s">
        <v>7641</v>
      </c>
      <c r="AA1495">
        <v>1</v>
      </c>
      <c r="AB1495" t="str">
        <f t="shared" si="536"/>
        <v>Solo Star Poster</v>
      </c>
      <c r="AC1495" t="s">
        <v>7642</v>
      </c>
      <c r="AD1495" t="s">
        <v>7643</v>
      </c>
      <c r="AE1495">
        <v>204</v>
      </c>
      <c r="AF1495" t="str">
        <f t="shared" si="537"/>
        <v>Very Low</v>
      </c>
      <c r="AG1495" t="s">
        <v>9</v>
      </c>
      <c r="AH1495" t="s">
        <v>10</v>
      </c>
      <c r="AI1495" t="s">
        <v>556</v>
      </c>
      <c r="AJ1495" t="str">
        <f t="shared" si="538"/>
        <v>Adult</v>
      </c>
      <c r="AK1495">
        <v>38000000</v>
      </c>
      <c r="AL1495" t="str">
        <f t="shared" si="539"/>
        <v>Medium Budget</v>
      </c>
      <c r="AM1495">
        <v>2003</v>
      </c>
      <c r="AN1495">
        <f t="shared" si="540"/>
        <v>22</v>
      </c>
      <c r="AO1495" t="str">
        <f t="shared" si="541"/>
        <v>Old Classic</v>
      </c>
      <c r="AP1495">
        <v>891</v>
      </c>
      <c r="AQ1495" t="str">
        <f t="shared" si="542"/>
        <v>Very Low</v>
      </c>
      <c r="AR1495">
        <v>5.0999999999999996</v>
      </c>
      <c r="AS1495" t="str">
        <f t="shared" si="543"/>
        <v>Below Average</v>
      </c>
      <c r="AT1495">
        <v>1.85</v>
      </c>
      <c r="AU1495" t="str">
        <f t="shared" si="544"/>
        <v>HDTV / Widescreen</v>
      </c>
      <c r="AV1495">
        <v>704</v>
      </c>
      <c r="AW1495" t="str">
        <f t="shared" si="545"/>
        <v>Very Low</v>
      </c>
    </row>
    <row r="1496" spans="1:49" x14ac:dyDescent="0.3">
      <c r="A1496" t="s">
        <v>0</v>
      </c>
      <c r="B1496" t="s">
        <v>7644</v>
      </c>
      <c r="C1496">
        <v>151</v>
      </c>
      <c r="D1496" t="str">
        <f t="shared" si="525"/>
        <v>Low</v>
      </c>
      <c r="E1496">
        <v>103</v>
      </c>
      <c r="F1496" t="str">
        <f t="shared" si="526"/>
        <v>1h 43m</v>
      </c>
      <c r="G1496" t="str">
        <f t="shared" si="527"/>
        <v>Standard Movie</v>
      </c>
      <c r="H1496">
        <v>189</v>
      </c>
      <c r="I1496" t="str">
        <f t="shared" si="528"/>
        <v>Very Low</v>
      </c>
      <c r="J1496">
        <v>766</v>
      </c>
      <c r="K1496" t="str">
        <f t="shared" si="529"/>
        <v>Very Low</v>
      </c>
      <c r="L1496" t="s">
        <v>965</v>
      </c>
      <c r="M1496">
        <v>3000</v>
      </c>
      <c r="N1496" t="str">
        <f t="shared" si="530"/>
        <v>Low</v>
      </c>
      <c r="O1496">
        <v>7948159</v>
      </c>
      <c r="P1496" t="str">
        <f t="shared" si="531"/>
        <v>Flop</v>
      </c>
      <c r="Q1496" t="s">
        <v>435</v>
      </c>
      <c r="R1496" t="str">
        <f t="shared" si="532"/>
        <v>Action</v>
      </c>
      <c r="S1496">
        <f t="shared" si="533"/>
        <v>4</v>
      </c>
      <c r="T1496" t="s">
        <v>5416</v>
      </c>
      <c r="U1496" t="s">
        <v>7645</v>
      </c>
      <c r="V1496">
        <v>48999</v>
      </c>
      <c r="W1496" t="str">
        <f t="shared" si="534"/>
        <v>Low</v>
      </c>
      <c r="X1496">
        <v>6563</v>
      </c>
      <c r="Y1496" t="str">
        <f t="shared" si="535"/>
        <v>Low</v>
      </c>
      <c r="Z1496" t="s">
        <v>934</v>
      </c>
      <c r="AA1496">
        <v>1</v>
      </c>
      <c r="AB1496" t="str">
        <f t="shared" si="536"/>
        <v>Solo Star Poster</v>
      </c>
      <c r="AC1496" t="s">
        <v>7646</v>
      </c>
      <c r="AD1496" t="s">
        <v>7647</v>
      </c>
      <c r="AE1496">
        <v>280</v>
      </c>
      <c r="AF1496" t="str">
        <f t="shared" si="537"/>
        <v>Very Low</v>
      </c>
      <c r="AG1496" t="s">
        <v>9</v>
      </c>
      <c r="AH1496" t="s">
        <v>10</v>
      </c>
      <c r="AI1496" t="s">
        <v>556</v>
      </c>
      <c r="AJ1496" t="str">
        <f t="shared" si="538"/>
        <v>Adult</v>
      </c>
      <c r="AK1496">
        <v>35000000</v>
      </c>
      <c r="AL1496" t="str">
        <f t="shared" si="539"/>
        <v>Medium Budget</v>
      </c>
      <c r="AM1496">
        <v>2008</v>
      </c>
      <c r="AN1496">
        <f t="shared" si="540"/>
        <v>17</v>
      </c>
      <c r="AO1496" t="str">
        <f t="shared" si="541"/>
        <v>Old Classic</v>
      </c>
      <c r="AP1496">
        <v>967</v>
      </c>
      <c r="AQ1496" t="str">
        <f t="shared" si="542"/>
        <v>Very Low</v>
      </c>
      <c r="AR1496">
        <v>6</v>
      </c>
      <c r="AS1496" t="str">
        <f t="shared" si="543"/>
        <v>Average</v>
      </c>
      <c r="AT1496">
        <v>2.35</v>
      </c>
      <c r="AU1496" t="str">
        <f t="shared" si="544"/>
        <v>Cinematic Widescreen</v>
      </c>
      <c r="AV1496">
        <v>0</v>
      </c>
      <c r="AW1496" t="str">
        <f t="shared" si="545"/>
        <v>Very Low</v>
      </c>
    </row>
    <row r="1497" spans="1:49" x14ac:dyDescent="0.3">
      <c r="A1497" t="s">
        <v>0</v>
      </c>
      <c r="B1497" t="s">
        <v>5082</v>
      </c>
      <c r="C1497">
        <v>63</v>
      </c>
      <c r="D1497" t="str">
        <f t="shared" si="525"/>
        <v>Low</v>
      </c>
      <c r="E1497">
        <v>83</v>
      </c>
      <c r="F1497" t="str">
        <f t="shared" si="526"/>
        <v>1h 23m</v>
      </c>
      <c r="G1497" t="str">
        <f t="shared" si="527"/>
        <v>Featurette</v>
      </c>
      <c r="H1497">
        <v>12</v>
      </c>
      <c r="I1497" t="str">
        <f t="shared" si="528"/>
        <v>Very Low</v>
      </c>
      <c r="J1497">
        <v>690</v>
      </c>
      <c r="K1497" t="str">
        <f t="shared" si="529"/>
        <v>Very Low</v>
      </c>
      <c r="L1497" t="s">
        <v>875</v>
      </c>
      <c r="M1497">
        <v>2000</v>
      </c>
      <c r="N1497" t="str">
        <f t="shared" si="530"/>
        <v>Low</v>
      </c>
      <c r="O1497">
        <v>11631245</v>
      </c>
      <c r="P1497" t="str">
        <f t="shared" si="531"/>
        <v>Average</v>
      </c>
      <c r="Q1497" t="s">
        <v>7648</v>
      </c>
      <c r="R1497" t="str">
        <f t="shared" si="532"/>
        <v>Action</v>
      </c>
      <c r="S1497">
        <f t="shared" si="533"/>
        <v>4</v>
      </c>
      <c r="T1497" t="s">
        <v>4342</v>
      </c>
      <c r="U1497" t="s">
        <v>7649</v>
      </c>
      <c r="V1497">
        <v>15015</v>
      </c>
      <c r="W1497" t="str">
        <f t="shared" si="534"/>
        <v>Low</v>
      </c>
      <c r="X1497">
        <v>5022</v>
      </c>
      <c r="Y1497" t="str">
        <f t="shared" si="535"/>
        <v>Low</v>
      </c>
      <c r="Z1497" t="s">
        <v>6227</v>
      </c>
      <c r="AA1497">
        <v>5</v>
      </c>
      <c r="AB1497" t="str">
        <f t="shared" si="536"/>
        <v>Ensemble Poster</v>
      </c>
      <c r="AC1497" t="s">
        <v>7650</v>
      </c>
      <c r="AD1497" t="s">
        <v>7651</v>
      </c>
      <c r="AE1497">
        <v>113</v>
      </c>
      <c r="AF1497" t="str">
        <f t="shared" si="537"/>
        <v>Very Low</v>
      </c>
      <c r="AG1497" t="s">
        <v>9</v>
      </c>
      <c r="AH1497" t="s">
        <v>10</v>
      </c>
      <c r="AI1497" t="s">
        <v>66</v>
      </c>
      <c r="AJ1497" t="str">
        <f t="shared" si="538"/>
        <v>Family</v>
      </c>
      <c r="AK1497">
        <v>35000000</v>
      </c>
      <c r="AL1497" t="str">
        <f t="shared" si="539"/>
        <v>Medium Budget</v>
      </c>
      <c r="AM1497">
        <v>2006</v>
      </c>
      <c r="AN1497">
        <f t="shared" si="540"/>
        <v>19</v>
      </c>
      <c r="AO1497" t="str">
        <f t="shared" si="541"/>
        <v>Old Classic</v>
      </c>
      <c r="AP1497">
        <v>826</v>
      </c>
      <c r="AQ1497" t="str">
        <f t="shared" si="542"/>
        <v>Very Low</v>
      </c>
      <c r="AR1497">
        <v>4.2</v>
      </c>
      <c r="AS1497" t="str">
        <f t="shared" si="543"/>
        <v>Poor</v>
      </c>
      <c r="AT1497">
        <v>1.85</v>
      </c>
      <c r="AU1497" t="str">
        <f t="shared" si="544"/>
        <v>HDTV / Widescreen</v>
      </c>
      <c r="AV1497">
        <v>494</v>
      </c>
      <c r="AW1497" t="str">
        <f t="shared" si="545"/>
        <v>Very Low</v>
      </c>
    </row>
    <row r="1498" spans="1:49" x14ac:dyDescent="0.3">
      <c r="A1498" t="s">
        <v>0</v>
      </c>
      <c r="B1498" t="s">
        <v>406</v>
      </c>
      <c r="C1498">
        <v>335</v>
      </c>
      <c r="D1498" t="str">
        <f t="shared" si="525"/>
        <v>Medium</v>
      </c>
      <c r="E1498">
        <v>123</v>
      </c>
      <c r="F1498" t="str">
        <f t="shared" si="526"/>
        <v>2h 3m</v>
      </c>
      <c r="G1498" t="str">
        <f t="shared" si="527"/>
        <v>Long Movie</v>
      </c>
      <c r="H1498">
        <v>0</v>
      </c>
      <c r="I1498" t="str">
        <f t="shared" si="528"/>
        <v>Very Low</v>
      </c>
      <c r="J1498">
        <v>6</v>
      </c>
      <c r="K1498" t="str">
        <f t="shared" si="529"/>
        <v>Very Low</v>
      </c>
      <c r="L1498" t="s">
        <v>7652</v>
      </c>
      <c r="M1498">
        <v>23000</v>
      </c>
      <c r="N1498" t="str">
        <f t="shared" si="530"/>
        <v>Medium</v>
      </c>
      <c r="O1498">
        <v>10137502</v>
      </c>
      <c r="P1498" t="str">
        <f t="shared" si="531"/>
        <v>Average</v>
      </c>
      <c r="Q1498" t="s">
        <v>7653</v>
      </c>
      <c r="R1498" t="str">
        <f t="shared" si="532"/>
        <v>Adventure</v>
      </c>
      <c r="S1498">
        <f t="shared" si="533"/>
        <v>4</v>
      </c>
      <c r="T1498" t="s">
        <v>34</v>
      </c>
      <c r="U1498" t="s">
        <v>7654</v>
      </c>
      <c r="V1498">
        <v>77394</v>
      </c>
      <c r="W1498" t="str">
        <f t="shared" si="534"/>
        <v>Medium</v>
      </c>
      <c r="X1498">
        <v>23031</v>
      </c>
      <c r="Y1498" t="str">
        <f t="shared" si="535"/>
        <v>Medium</v>
      </c>
      <c r="Z1498" t="s">
        <v>7655</v>
      </c>
      <c r="AA1498">
        <v>0</v>
      </c>
      <c r="AB1498" t="str">
        <f t="shared" si="536"/>
        <v>Symbolic Poster</v>
      </c>
      <c r="AC1498" t="s">
        <v>7656</v>
      </c>
      <c r="AD1498" t="s">
        <v>7657</v>
      </c>
      <c r="AE1498">
        <v>195</v>
      </c>
      <c r="AF1498" t="str">
        <f t="shared" si="537"/>
        <v>Very Low</v>
      </c>
      <c r="AG1498" t="s">
        <v>9</v>
      </c>
      <c r="AH1498" t="s">
        <v>10</v>
      </c>
      <c r="AI1498" t="s">
        <v>66</v>
      </c>
      <c r="AJ1498" t="str">
        <f t="shared" si="538"/>
        <v>Family</v>
      </c>
      <c r="AK1498">
        <v>35000000</v>
      </c>
      <c r="AL1498" t="str">
        <f t="shared" si="539"/>
        <v>Medium Budget</v>
      </c>
      <c r="AM1498">
        <v>2015</v>
      </c>
      <c r="AN1498">
        <f t="shared" si="540"/>
        <v>10</v>
      </c>
      <c r="AO1498" t="str">
        <f t="shared" si="541"/>
        <v>Modern Classic</v>
      </c>
      <c r="AP1498">
        <v>22</v>
      </c>
      <c r="AQ1498" t="str">
        <f t="shared" si="542"/>
        <v>Very Low</v>
      </c>
      <c r="AR1498">
        <v>7.4</v>
      </c>
      <c r="AS1498" t="str">
        <f t="shared" si="543"/>
        <v>Good</v>
      </c>
      <c r="AT1498">
        <v>2.35</v>
      </c>
      <c r="AU1498" t="str">
        <f t="shared" si="544"/>
        <v>Cinematic Widescreen</v>
      </c>
      <c r="AV1498">
        <v>24000</v>
      </c>
      <c r="AW1498" t="str">
        <f t="shared" si="545"/>
        <v>Medium</v>
      </c>
    </row>
    <row r="1499" spans="1:49" x14ac:dyDescent="0.3">
      <c r="A1499" t="s">
        <v>0</v>
      </c>
      <c r="B1499" t="s">
        <v>7658</v>
      </c>
      <c r="C1499">
        <v>24</v>
      </c>
      <c r="D1499" t="str">
        <f t="shared" si="525"/>
        <v>Very Low</v>
      </c>
      <c r="E1499">
        <v>101</v>
      </c>
      <c r="F1499" t="str">
        <f t="shared" si="526"/>
        <v>1h 41m</v>
      </c>
      <c r="G1499" t="str">
        <f t="shared" si="527"/>
        <v>Standard Movie</v>
      </c>
      <c r="H1499">
        <v>31</v>
      </c>
      <c r="I1499" t="str">
        <f t="shared" si="528"/>
        <v>Very Low</v>
      </c>
      <c r="J1499">
        <v>448</v>
      </c>
      <c r="K1499" t="str">
        <f t="shared" si="529"/>
        <v>Very Low</v>
      </c>
      <c r="L1499" t="s">
        <v>7659</v>
      </c>
      <c r="M1499">
        <v>690</v>
      </c>
      <c r="N1499" t="str">
        <f t="shared" si="530"/>
        <v>Low</v>
      </c>
      <c r="O1499">
        <v>6448817</v>
      </c>
      <c r="P1499" t="str">
        <f t="shared" si="531"/>
        <v>Flop</v>
      </c>
      <c r="Q1499" t="s">
        <v>14</v>
      </c>
      <c r="R1499" t="str">
        <f t="shared" si="532"/>
        <v>Action</v>
      </c>
      <c r="S1499">
        <f t="shared" si="533"/>
        <v>3</v>
      </c>
      <c r="T1499" t="s">
        <v>7660</v>
      </c>
      <c r="U1499" t="s">
        <v>7661</v>
      </c>
      <c r="V1499">
        <v>2189</v>
      </c>
      <c r="W1499" t="str">
        <f t="shared" si="534"/>
        <v>Very Low</v>
      </c>
      <c r="X1499">
        <v>1993</v>
      </c>
      <c r="Y1499" t="str">
        <f t="shared" si="535"/>
        <v>Low</v>
      </c>
      <c r="Z1499" t="s">
        <v>7662</v>
      </c>
      <c r="AA1499">
        <v>0</v>
      </c>
      <c r="AB1499" t="str">
        <f t="shared" si="536"/>
        <v>Symbolic Poster</v>
      </c>
      <c r="AC1499" t="s">
        <v>7663</v>
      </c>
      <c r="AD1499" t="s">
        <v>7664</v>
      </c>
      <c r="AE1499">
        <v>31</v>
      </c>
      <c r="AF1499" t="str">
        <f t="shared" si="537"/>
        <v>Very Low</v>
      </c>
      <c r="AG1499" t="s">
        <v>9</v>
      </c>
      <c r="AH1499" t="s">
        <v>10</v>
      </c>
      <c r="AI1499" t="s">
        <v>66</v>
      </c>
      <c r="AJ1499" t="str">
        <f t="shared" si="538"/>
        <v>Family</v>
      </c>
      <c r="AK1499">
        <v>35000000</v>
      </c>
      <c r="AL1499" t="str">
        <f t="shared" si="539"/>
        <v>Medium Budget</v>
      </c>
      <c r="AM1499">
        <v>1997</v>
      </c>
      <c r="AN1499">
        <f t="shared" si="540"/>
        <v>28</v>
      </c>
      <c r="AO1499" t="str">
        <f t="shared" si="541"/>
        <v>Old Classic</v>
      </c>
      <c r="AP1499">
        <v>457</v>
      </c>
      <c r="AQ1499" t="str">
        <f t="shared" si="542"/>
        <v>Very Low</v>
      </c>
      <c r="AR1499">
        <v>4.5999999999999996</v>
      </c>
      <c r="AS1499" t="str">
        <f t="shared" si="543"/>
        <v>Poor</v>
      </c>
      <c r="AT1499">
        <v>2.35</v>
      </c>
      <c r="AU1499" t="str">
        <f t="shared" si="544"/>
        <v>Cinematic Widescreen</v>
      </c>
      <c r="AV1499">
        <v>0</v>
      </c>
      <c r="AW1499" t="str">
        <f t="shared" si="545"/>
        <v>Very Low</v>
      </c>
    </row>
    <row r="1500" spans="1:49" x14ac:dyDescent="0.3">
      <c r="A1500" t="s">
        <v>0</v>
      </c>
      <c r="B1500" t="s">
        <v>158</v>
      </c>
      <c r="C1500">
        <v>147</v>
      </c>
      <c r="D1500" t="str">
        <f t="shared" si="525"/>
        <v>Low</v>
      </c>
      <c r="E1500">
        <v>117</v>
      </c>
      <c r="F1500" t="str">
        <f t="shared" si="526"/>
        <v>1h 57m</v>
      </c>
      <c r="G1500" t="str">
        <f t="shared" si="527"/>
        <v>Standard Movie</v>
      </c>
      <c r="H1500">
        <v>0</v>
      </c>
      <c r="I1500" t="str">
        <f t="shared" si="528"/>
        <v>Very Low</v>
      </c>
      <c r="J1500">
        <v>567</v>
      </c>
      <c r="K1500" t="str">
        <f t="shared" si="529"/>
        <v>Very Low</v>
      </c>
      <c r="L1500" t="s">
        <v>212</v>
      </c>
      <c r="M1500">
        <v>883</v>
      </c>
      <c r="N1500" t="str">
        <f t="shared" si="530"/>
        <v>Low</v>
      </c>
      <c r="O1500">
        <v>7458269</v>
      </c>
      <c r="P1500" t="str">
        <f t="shared" si="531"/>
        <v>Flop</v>
      </c>
      <c r="Q1500" t="s">
        <v>1386</v>
      </c>
      <c r="R1500" t="str">
        <f t="shared" si="532"/>
        <v>Comedy</v>
      </c>
      <c r="S1500">
        <f t="shared" si="533"/>
        <v>3</v>
      </c>
      <c r="T1500" t="s">
        <v>1484</v>
      </c>
      <c r="U1500" t="s">
        <v>7665</v>
      </c>
      <c r="V1500">
        <v>70698</v>
      </c>
      <c r="W1500" t="str">
        <f t="shared" si="534"/>
        <v>Medium</v>
      </c>
      <c r="X1500">
        <v>3611</v>
      </c>
      <c r="Y1500" t="str">
        <f t="shared" si="535"/>
        <v>Low</v>
      </c>
      <c r="Z1500" t="s">
        <v>343</v>
      </c>
      <c r="AA1500">
        <v>1</v>
      </c>
      <c r="AB1500" t="str">
        <f t="shared" si="536"/>
        <v>Solo Star Poster</v>
      </c>
      <c r="AC1500" t="s">
        <v>7666</v>
      </c>
      <c r="AD1500" t="s">
        <v>7667</v>
      </c>
      <c r="AE1500">
        <v>196</v>
      </c>
      <c r="AF1500" t="str">
        <f t="shared" si="537"/>
        <v>Very Low</v>
      </c>
      <c r="AG1500" t="s">
        <v>9</v>
      </c>
      <c r="AH1500" t="s">
        <v>10</v>
      </c>
      <c r="AI1500" t="s">
        <v>11</v>
      </c>
      <c r="AJ1500" t="str">
        <f t="shared" si="538"/>
        <v>Teen</v>
      </c>
      <c r="AK1500">
        <v>35000000</v>
      </c>
      <c r="AL1500" t="str">
        <f t="shared" si="539"/>
        <v>Medium Budget</v>
      </c>
      <c r="AM1500">
        <v>2006</v>
      </c>
      <c r="AN1500">
        <f t="shared" si="540"/>
        <v>19</v>
      </c>
      <c r="AO1500" t="str">
        <f t="shared" si="541"/>
        <v>Old Classic</v>
      </c>
      <c r="AP1500">
        <v>883</v>
      </c>
      <c r="AQ1500" t="str">
        <f t="shared" si="542"/>
        <v>Very Low</v>
      </c>
      <c r="AR1500">
        <v>6.9</v>
      </c>
      <c r="AS1500" t="str">
        <f t="shared" si="543"/>
        <v>Average</v>
      </c>
      <c r="AT1500">
        <v>2.35</v>
      </c>
      <c r="AU1500" t="str">
        <f t="shared" si="544"/>
        <v>Cinematic Widescreen</v>
      </c>
      <c r="AV1500">
        <v>9000</v>
      </c>
      <c r="AW1500" t="str">
        <f t="shared" si="545"/>
        <v>Low</v>
      </c>
    </row>
    <row r="1501" spans="1:49" x14ac:dyDescent="0.3">
      <c r="A1501" t="s">
        <v>0</v>
      </c>
      <c r="B1501" t="str">
        <f>B1500</f>
        <v>Ridley Scott</v>
      </c>
      <c r="C1501">
        <v>51</v>
      </c>
      <c r="D1501" t="str">
        <f t="shared" si="525"/>
        <v>Low</v>
      </c>
      <c r="E1501">
        <v>60</v>
      </c>
      <c r="F1501" t="str">
        <f t="shared" si="526"/>
        <v>1h 0m</v>
      </c>
      <c r="G1501" t="str">
        <f t="shared" si="527"/>
        <v>Featurette</v>
      </c>
      <c r="H1501">
        <f>H1500</f>
        <v>0</v>
      </c>
      <c r="I1501" t="str">
        <f t="shared" si="528"/>
        <v>Very Low</v>
      </c>
      <c r="J1501">
        <v>256</v>
      </c>
      <c r="K1501" t="str">
        <f t="shared" si="529"/>
        <v>Very Low</v>
      </c>
      <c r="L1501" t="s">
        <v>3488</v>
      </c>
      <c r="M1501">
        <v>2000</v>
      </c>
      <c r="N1501" t="str">
        <f t="shared" si="530"/>
        <v>Low</v>
      </c>
      <c r="O1501">
        <f>O1500</f>
        <v>7458269</v>
      </c>
      <c r="P1501" t="str">
        <f t="shared" si="531"/>
        <v>Flop</v>
      </c>
      <c r="Q1501" t="s">
        <v>2113</v>
      </c>
      <c r="R1501" t="str">
        <f t="shared" si="532"/>
        <v>Crime</v>
      </c>
      <c r="S1501">
        <f t="shared" si="533"/>
        <v>4</v>
      </c>
      <c r="T1501" t="s">
        <v>106</v>
      </c>
      <c r="U1501" t="s">
        <v>7668</v>
      </c>
      <c r="V1501">
        <v>70568</v>
      </c>
      <c r="W1501" t="str">
        <f t="shared" si="534"/>
        <v>Medium</v>
      </c>
      <c r="X1501">
        <v>3823</v>
      </c>
      <c r="Y1501" t="str">
        <f t="shared" si="535"/>
        <v>Low</v>
      </c>
      <c r="Z1501" t="s">
        <v>7669</v>
      </c>
      <c r="AA1501">
        <v>1</v>
      </c>
      <c r="AB1501" t="str">
        <f t="shared" si="536"/>
        <v>Solo Star Poster</v>
      </c>
      <c r="AC1501" t="s">
        <v>7670</v>
      </c>
      <c r="AD1501" t="s">
        <v>7671</v>
      </c>
      <c r="AE1501">
        <v>105</v>
      </c>
      <c r="AF1501" t="str">
        <f t="shared" si="537"/>
        <v>Very Low</v>
      </c>
      <c r="AG1501" t="s">
        <v>9</v>
      </c>
      <c r="AH1501" t="s">
        <v>28</v>
      </c>
      <c r="AI1501" t="s">
        <v>2606</v>
      </c>
      <c r="AJ1501" t="str">
        <f t="shared" si="538"/>
        <v>Adult</v>
      </c>
      <c r="AK1501">
        <f t="shared" ref="AK1501:AM1501" si="547">AK1500</f>
        <v>35000000</v>
      </c>
      <c r="AL1501" t="str">
        <f t="shared" si="539"/>
        <v>Medium Budget</v>
      </c>
      <c r="AM1501">
        <f t="shared" si="547"/>
        <v>2006</v>
      </c>
      <c r="AN1501">
        <f t="shared" si="540"/>
        <v>19</v>
      </c>
      <c r="AO1501" t="str">
        <f t="shared" si="541"/>
        <v>Old Classic</v>
      </c>
      <c r="AP1501">
        <v>729</v>
      </c>
      <c r="AQ1501" t="str">
        <f t="shared" si="542"/>
        <v>Very Low</v>
      </c>
      <c r="AR1501">
        <v>8.6</v>
      </c>
      <c r="AS1501" t="str">
        <f t="shared" si="543"/>
        <v>Excellent</v>
      </c>
      <c r="AT1501">
        <v>16</v>
      </c>
      <c r="AU1501" t="str">
        <f t="shared" si="544"/>
        <v>Ultra Widescreen</v>
      </c>
      <c r="AV1501">
        <v>20000</v>
      </c>
      <c r="AW1501" t="str">
        <f t="shared" si="545"/>
        <v>Medium</v>
      </c>
    </row>
    <row r="1502" spans="1:49" x14ac:dyDescent="0.3">
      <c r="A1502" t="s">
        <v>0</v>
      </c>
      <c r="B1502" t="s">
        <v>1029</v>
      </c>
      <c r="C1502">
        <v>10</v>
      </c>
      <c r="D1502" t="str">
        <f t="shared" si="525"/>
        <v>Very Low</v>
      </c>
      <c r="E1502">
        <v>114</v>
      </c>
      <c r="F1502" t="str">
        <f t="shared" si="526"/>
        <v>1h 54m</v>
      </c>
      <c r="G1502" t="str">
        <f t="shared" si="527"/>
        <v>Standard Movie</v>
      </c>
      <c r="H1502">
        <v>503</v>
      </c>
      <c r="I1502" t="str">
        <f t="shared" si="528"/>
        <v>Very Low</v>
      </c>
      <c r="J1502">
        <v>697</v>
      </c>
      <c r="K1502" t="str">
        <f t="shared" si="529"/>
        <v>Very Low</v>
      </c>
      <c r="L1502" t="s">
        <v>4569</v>
      </c>
      <c r="M1502">
        <v>2000</v>
      </c>
      <c r="N1502" t="str">
        <f t="shared" si="530"/>
        <v>Low</v>
      </c>
      <c r="O1502">
        <v>4651977</v>
      </c>
      <c r="P1502" t="str">
        <f t="shared" si="531"/>
        <v>Flop</v>
      </c>
      <c r="Q1502" t="s">
        <v>3380</v>
      </c>
      <c r="R1502" t="str">
        <f t="shared" si="532"/>
        <v>Drama</v>
      </c>
      <c r="S1502">
        <f t="shared" si="533"/>
        <v>1</v>
      </c>
      <c r="T1502" t="s">
        <v>1493</v>
      </c>
      <c r="U1502" t="s">
        <v>7672</v>
      </c>
      <c r="V1502">
        <v>10410</v>
      </c>
      <c r="W1502" t="str">
        <f t="shared" si="534"/>
        <v>Low</v>
      </c>
      <c r="X1502">
        <v>4334</v>
      </c>
      <c r="Y1502" t="str">
        <f t="shared" si="535"/>
        <v>Low</v>
      </c>
      <c r="Z1502" t="s">
        <v>3169</v>
      </c>
      <c r="AA1502">
        <v>3</v>
      </c>
      <c r="AB1502" t="str">
        <f t="shared" si="536"/>
        <v>Duo/Trio Poster</v>
      </c>
      <c r="AC1502" t="s">
        <v>7673</v>
      </c>
      <c r="AD1502" t="s">
        <v>7674</v>
      </c>
      <c r="AE1502">
        <v>71</v>
      </c>
      <c r="AF1502" t="str">
        <f t="shared" si="537"/>
        <v>Very Low</v>
      </c>
      <c r="AG1502" t="s">
        <v>9</v>
      </c>
      <c r="AH1502" t="s">
        <v>10</v>
      </c>
      <c r="AI1502" t="s">
        <v>11</v>
      </c>
      <c r="AJ1502" t="str">
        <f t="shared" si="538"/>
        <v>Teen</v>
      </c>
      <c r="AK1502">
        <v>35000000</v>
      </c>
      <c r="AL1502" t="str">
        <f t="shared" si="539"/>
        <v>Medium Budget</v>
      </c>
      <c r="AM1502">
        <v>1992</v>
      </c>
      <c r="AN1502">
        <f t="shared" si="540"/>
        <v>33</v>
      </c>
      <c r="AO1502" t="str">
        <f t="shared" si="541"/>
        <v>Old Classic</v>
      </c>
      <c r="AP1502">
        <v>864</v>
      </c>
      <c r="AQ1502" t="str">
        <f t="shared" si="542"/>
        <v>Very Low</v>
      </c>
      <c r="AR1502">
        <v>6.9</v>
      </c>
      <c r="AS1502" t="str">
        <f t="shared" si="543"/>
        <v>Average</v>
      </c>
      <c r="AT1502">
        <v>2.35</v>
      </c>
      <c r="AU1502" t="str">
        <f t="shared" si="544"/>
        <v>Cinematic Widescreen</v>
      </c>
      <c r="AV1502">
        <v>892</v>
      </c>
      <c r="AW1502" t="str">
        <f t="shared" si="545"/>
        <v>Very Low</v>
      </c>
    </row>
    <row r="1503" spans="1:49" x14ac:dyDescent="0.3">
      <c r="A1503" t="s">
        <v>0</v>
      </c>
      <c r="B1503" t="s">
        <v>3749</v>
      </c>
      <c r="C1503">
        <v>12</v>
      </c>
      <c r="D1503" t="str">
        <f t="shared" si="525"/>
        <v>Very Low</v>
      </c>
      <c r="E1503">
        <v>330</v>
      </c>
      <c r="F1503" t="str">
        <f t="shared" si="526"/>
        <v>5h 30m</v>
      </c>
      <c r="G1503" t="str">
        <f t="shared" si="527"/>
        <v>Epic</v>
      </c>
      <c r="H1503">
        <v>138</v>
      </c>
      <c r="I1503" t="str">
        <f t="shared" si="528"/>
        <v>Very Low</v>
      </c>
      <c r="J1503">
        <v>672</v>
      </c>
      <c r="K1503" t="str">
        <f t="shared" si="529"/>
        <v>Very Low</v>
      </c>
      <c r="L1503" t="s">
        <v>6662</v>
      </c>
      <c r="M1503">
        <v>848</v>
      </c>
      <c r="N1503" t="str">
        <f t="shared" si="530"/>
        <v>Low</v>
      </c>
      <c r="O1503">
        <v>4496583</v>
      </c>
      <c r="P1503" t="str">
        <f t="shared" si="531"/>
        <v>Flop</v>
      </c>
      <c r="Q1503" t="s">
        <v>1906</v>
      </c>
      <c r="R1503" t="str">
        <f t="shared" si="532"/>
        <v>Crime</v>
      </c>
      <c r="S1503">
        <f t="shared" si="533"/>
        <v>2</v>
      </c>
      <c r="T1503" t="s">
        <v>441</v>
      </c>
      <c r="U1503" t="s">
        <v>7675</v>
      </c>
      <c r="V1503">
        <v>23181</v>
      </c>
      <c r="W1503" t="str">
        <f t="shared" si="534"/>
        <v>Low</v>
      </c>
      <c r="X1503">
        <v>3227</v>
      </c>
      <c r="Y1503" t="str">
        <f t="shared" si="535"/>
        <v>Low</v>
      </c>
      <c r="Z1503" t="s">
        <v>2406</v>
      </c>
      <c r="AA1503">
        <v>2</v>
      </c>
      <c r="AB1503" t="str">
        <f t="shared" si="536"/>
        <v>Duo/Trio Poster</v>
      </c>
      <c r="AC1503" t="s">
        <v>7676</v>
      </c>
      <c r="AD1503" t="s">
        <v>7677</v>
      </c>
      <c r="AE1503">
        <v>129</v>
      </c>
      <c r="AF1503" t="str">
        <f t="shared" si="537"/>
        <v>Very Low</v>
      </c>
      <c r="AG1503" t="s">
        <v>9</v>
      </c>
      <c r="AH1503" t="s">
        <v>10</v>
      </c>
      <c r="AI1503" t="s">
        <v>556</v>
      </c>
      <c r="AJ1503" t="str">
        <f t="shared" si="538"/>
        <v>Adult</v>
      </c>
      <c r="AK1503">
        <v>35000000</v>
      </c>
      <c r="AL1503" t="str">
        <f t="shared" si="539"/>
        <v>Medium Budget</v>
      </c>
      <c r="AM1503">
        <v>1993</v>
      </c>
      <c r="AN1503">
        <f t="shared" si="540"/>
        <v>32</v>
      </c>
      <c r="AO1503" t="str">
        <f t="shared" si="541"/>
        <v>Old Classic</v>
      </c>
      <c r="AP1503">
        <v>674</v>
      </c>
      <c r="AQ1503" t="str">
        <f t="shared" si="542"/>
        <v>Very Low</v>
      </c>
      <c r="AR1503">
        <v>8</v>
      </c>
      <c r="AS1503" t="str">
        <f t="shared" si="543"/>
        <v>Excellent</v>
      </c>
      <c r="AT1503">
        <v>1.66</v>
      </c>
      <c r="AU1503" t="str">
        <f t="shared" si="544"/>
        <v/>
      </c>
      <c r="AV1503">
        <v>6000</v>
      </c>
      <c r="AW1503" t="str">
        <f t="shared" si="545"/>
        <v>Low</v>
      </c>
    </row>
    <row r="1504" spans="1:49" x14ac:dyDescent="0.3">
      <c r="A1504" t="s">
        <v>0</v>
      </c>
      <c r="B1504" t="s">
        <v>7678</v>
      </c>
      <c r="C1504">
        <v>50</v>
      </c>
      <c r="D1504" t="str">
        <f t="shared" si="525"/>
        <v>Very Low</v>
      </c>
      <c r="E1504">
        <v>121</v>
      </c>
      <c r="F1504" t="str">
        <f t="shared" si="526"/>
        <v>2h 1m</v>
      </c>
      <c r="G1504" t="str">
        <f t="shared" si="527"/>
        <v>Long Movie</v>
      </c>
      <c r="H1504">
        <v>55</v>
      </c>
      <c r="I1504" t="str">
        <f t="shared" si="528"/>
        <v>Very Low</v>
      </c>
      <c r="J1504">
        <v>918</v>
      </c>
      <c r="K1504" t="str">
        <f t="shared" si="529"/>
        <v>Very Low</v>
      </c>
      <c r="L1504" t="s">
        <v>109</v>
      </c>
      <c r="M1504">
        <v>1000</v>
      </c>
      <c r="N1504" t="str">
        <f t="shared" si="530"/>
        <v>Low</v>
      </c>
      <c r="O1504">
        <v>2221994</v>
      </c>
      <c r="P1504" t="str">
        <f t="shared" si="531"/>
        <v>Flop</v>
      </c>
      <c r="Q1504" t="s">
        <v>1361</v>
      </c>
      <c r="R1504" t="str">
        <f t="shared" si="532"/>
        <v>Action</v>
      </c>
      <c r="S1504">
        <f t="shared" si="533"/>
        <v>4</v>
      </c>
      <c r="T1504" t="s">
        <v>364</v>
      </c>
      <c r="U1504" t="s">
        <v>7679</v>
      </c>
      <c r="V1504">
        <v>11747</v>
      </c>
      <c r="W1504" t="str">
        <f t="shared" si="534"/>
        <v>Low</v>
      </c>
      <c r="X1504">
        <v>3125</v>
      </c>
      <c r="Y1504" t="str">
        <f t="shared" si="535"/>
        <v>Low</v>
      </c>
      <c r="Z1504" t="s">
        <v>660</v>
      </c>
      <c r="AA1504">
        <v>1</v>
      </c>
      <c r="AB1504" t="str">
        <f t="shared" si="536"/>
        <v>Solo Star Poster</v>
      </c>
      <c r="AC1504" t="s">
        <v>7680</v>
      </c>
      <c r="AD1504" t="s">
        <v>7681</v>
      </c>
      <c r="AE1504">
        <v>99</v>
      </c>
      <c r="AF1504" t="str">
        <f t="shared" si="537"/>
        <v>Very Low</v>
      </c>
      <c r="AG1504" t="s">
        <v>9</v>
      </c>
      <c r="AH1504" t="s">
        <v>7682</v>
      </c>
      <c r="AI1504" t="s">
        <v>556</v>
      </c>
      <c r="AJ1504" t="str">
        <f t="shared" si="538"/>
        <v>Adult</v>
      </c>
      <c r="AK1504">
        <v>35000000</v>
      </c>
      <c r="AL1504" t="str">
        <f t="shared" si="539"/>
        <v>Medium Budget</v>
      </c>
      <c r="AM1504">
        <v>1997</v>
      </c>
      <c r="AN1504">
        <f t="shared" si="540"/>
        <v>28</v>
      </c>
      <c r="AO1504" t="str">
        <f t="shared" si="541"/>
        <v>Old Classic</v>
      </c>
      <c r="AP1504">
        <v>1000</v>
      </c>
      <c r="AQ1504" t="str">
        <f t="shared" si="542"/>
        <v>Very Low</v>
      </c>
      <c r="AR1504">
        <v>6.4</v>
      </c>
      <c r="AS1504" t="str">
        <f t="shared" si="543"/>
        <v>Average</v>
      </c>
      <c r="AT1504">
        <v>2.35</v>
      </c>
      <c r="AU1504" t="str">
        <f t="shared" si="544"/>
        <v>Cinematic Widescreen</v>
      </c>
      <c r="AV1504">
        <v>561</v>
      </c>
      <c r="AW1504" t="str">
        <f t="shared" si="545"/>
        <v>Very Low</v>
      </c>
    </row>
    <row r="1505" spans="1:49" x14ac:dyDescent="0.3">
      <c r="A1505" t="s">
        <v>0</v>
      </c>
      <c r="B1505" t="s">
        <v>2217</v>
      </c>
      <c r="C1505">
        <v>149</v>
      </c>
      <c r="D1505" t="str">
        <f t="shared" si="525"/>
        <v>Low</v>
      </c>
      <c r="E1505">
        <v>114</v>
      </c>
      <c r="F1505" t="str">
        <f t="shared" si="526"/>
        <v>1h 54m</v>
      </c>
      <c r="G1505" t="str">
        <f t="shared" si="527"/>
        <v>Standard Movie</v>
      </c>
      <c r="H1505">
        <v>0</v>
      </c>
      <c r="I1505" t="str">
        <f t="shared" si="528"/>
        <v>Very Low</v>
      </c>
      <c r="J1505">
        <v>115</v>
      </c>
      <c r="K1505" t="str">
        <f t="shared" si="529"/>
        <v>Very Low</v>
      </c>
      <c r="L1505" t="s">
        <v>3457</v>
      </c>
      <c r="M1505">
        <v>548</v>
      </c>
      <c r="N1505" t="str">
        <f t="shared" si="530"/>
        <v>Low</v>
      </c>
      <c r="O1505">
        <v>6592103</v>
      </c>
      <c r="P1505" t="str">
        <f t="shared" si="531"/>
        <v>Flop</v>
      </c>
      <c r="Q1505" t="s">
        <v>2113</v>
      </c>
      <c r="R1505" t="str">
        <f t="shared" si="532"/>
        <v>Crime</v>
      </c>
      <c r="S1505">
        <f t="shared" si="533"/>
        <v>4</v>
      </c>
      <c r="T1505" t="s">
        <v>3173</v>
      </c>
      <c r="U1505" t="s">
        <v>7683</v>
      </c>
      <c r="V1505">
        <v>28584</v>
      </c>
      <c r="W1505" t="str">
        <f t="shared" si="534"/>
        <v>Low</v>
      </c>
      <c r="X1505">
        <v>1005</v>
      </c>
      <c r="Y1505" t="str">
        <f t="shared" si="535"/>
        <v>Low</v>
      </c>
      <c r="Z1505" t="s">
        <v>7684</v>
      </c>
      <c r="AA1505">
        <v>1</v>
      </c>
      <c r="AB1505" t="str">
        <f t="shared" si="536"/>
        <v>Solo Star Poster</v>
      </c>
      <c r="AC1505" t="s">
        <v>7685</v>
      </c>
      <c r="AD1505" t="s">
        <v>7686</v>
      </c>
      <c r="AE1505">
        <v>232</v>
      </c>
      <c r="AF1505" t="str">
        <f t="shared" si="537"/>
        <v>Very Low</v>
      </c>
      <c r="AG1505" t="s">
        <v>9</v>
      </c>
      <c r="AH1505" t="s">
        <v>1436</v>
      </c>
      <c r="AI1505" t="s">
        <v>556</v>
      </c>
      <c r="AJ1505" t="str">
        <f t="shared" si="538"/>
        <v>Adult</v>
      </c>
      <c r="AK1505">
        <v>35000000</v>
      </c>
      <c r="AL1505" t="str">
        <f t="shared" si="539"/>
        <v>Medium Budget</v>
      </c>
      <c r="AM1505">
        <v>2002</v>
      </c>
      <c r="AN1505">
        <f t="shared" si="540"/>
        <v>23</v>
      </c>
      <c r="AO1505" t="str">
        <f t="shared" si="541"/>
        <v>Old Classic</v>
      </c>
      <c r="AP1505">
        <v>298</v>
      </c>
      <c r="AQ1505" t="str">
        <f t="shared" si="542"/>
        <v>Very Low</v>
      </c>
      <c r="AR1505">
        <v>6.3</v>
      </c>
      <c r="AS1505" t="str">
        <f t="shared" si="543"/>
        <v>Average</v>
      </c>
      <c r="AT1505">
        <v>1.85</v>
      </c>
      <c r="AU1505" t="str">
        <f t="shared" si="544"/>
        <v>HDTV / Widescreen</v>
      </c>
      <c r="AV1505">
        <v>675</v>
      </c>
      <c r="AW1505" t="str">
        <f t="shared" si="545"/>
        <v>Very Low</v>
      </c>
    </row>
    <row r="1506" spans="1:49" x14ac:dyDescent="0.3">
      <c r="A1506" t="s">
        <v>718</v>
      </c>
      <c r="B1506" t="s">
        <v>7687</v>
      </c>
      <c r="C1506">
        <v>24</v>
      </c>
      <c r="D1506" t="str">
        <f t="shared" si="525"/>
        <v>Very Low</v>
      </c>
      <c r="E1506">
        <v>156</v>
      </c>
      <c r="F1506" t="str">
        <f t="shared" si="526"/>
        <v>2h 36m</v>
      </c>
      <c r="G1506" t="str">
        <f t="shared" si="527"/>
        <v>Long Movie</v>
      </c>
      <c r="H1506">
        <v>278</v>
      </c>
      <c r="I1506" t="str">
        <f t="shared" si="528"/>
        <v>Very Low</v>
      </c>
      <c r="J1506">
        <v>249</v>
      </c>
      <c r="K1506" t="str">
        <f t="shared" si="529"/>
        <v>Very Low</v>
      </c>
      <c r="L1506" t="s">
        <v>5776</v>
      </c>
      <c r="M1506">
        <v>695</v>
      </c>
      <c r="N1506" t="str">
        <f t="shared" si="530"/>
        <v>Low</v>
      </c>
      <c r="O1506">
        <f>O1505</f>
        <v>6592103</v>
      </c>
      <c r="P1506" t="str">
        <f t="shared" si="531"/>
        <v>Flop</v>
      </c>
      <c r="Q1506" t="s">
        <v>3212</v>
      </c>
      <c r="R1506" t="str">
        <f t="shared" si="532"/>
        <v>Biography</v>
      </c>
      <c r="S1506">
        <f t="shared" si="533"/>
        <v>4</v>
      </c>
      <c r="T1506" t="s">
        <v>1666</v>
      </c>
      <c r="U1506" t="s">
        <v>7688</v>
      </c>
      <c r="V1506">
        <v>9852</v>
      </c>
      <c r="W1506" t="str">
        <f t="shared" si="534"/>
        <v>Very Low</v>
      </c>
      <c r="X1506">
        <v>1573</v>
      </c>
      <c r="Y1506" t="str">
        <f t="shared" si="535"/>
        <v>Low</v>
      </c>
      <c r="Z1506" t="s">
        <v>3104</v>
      </c>
      <c r="AA1506">
        <v>0</v>
      </c>
      <c r="AB1506" t="str">
        <f t="shared" si="536"/>
        <v>Symbolic Poster</v>
      </c>
      <c r="AC1506" t="s">
        <v>7689</v>
      </c>
      <c r="AD1506" t="s">
        <v>7690</v>
      </c>
      <c r="AE1506">
        <v>55</v>
      </c>
      <c r="AF1506" t="str">
        <f t="shared" si="537"/>
        <v>Very Low</v>
      </c>
      <c r="AG1506" t="s">
        <v>9</v>
      </c>
      <c r="AH1506" t="s">
        <v>7691</v>
      </c>
      <c r="AI1506" t="s">
        <v>66</v>
      </c>
      <c r="AJ1506" t="str">
        <f t="shared" si="538"/>
        <v>Family</v>
      </c>
      <c r="AK1506">
        <v>35000000</v>
      </c>
      <c r="AL1506" t="str">
        <f t="shared" si="539"/>
        <v>Medium Budget</v>
      </c>
      <c r="AM1506">
        <v>1980</v>
      </c>
      <c r="AN1506">
        <f t="shared" si="540"/>
        <v>45</v>
      </c>
      <c r="AO1506" t="str">
        <f t="shared" si="541"/>
        <v>Old Classic</v>
      </c>
      <c r="AP1506">
        <v>279</v>
      </c>
      <c r="AQ1506" t="str">
        <f t="shared" si="542"/>
        <v>Very Low</v>
      </c>
      <c r="AR1506">
        <v>8.4</v>
      </c>
      <c r="AS1506" t="str">
        <f t="shared" si="543"/>
        <v>Excellent</v>
      </c>
      <c r="AT1506">
        <v>2.35</v>
      </c>
      <c r="AU1506" t="str">
        <f t="shared" si="544"/>
        <v>Cinematic Widescreen</v>
      </c>
      <c r="AV1506">
        <v>0</v>
      </c>
      <c r="AW1506" t="str">
        <f t="shared" si="545"/>
        <v>Very Low</v>
      </c>
    </row>
    <row r="1507" spans="1:49" x14ac:dyDescent="0.3">
      <c r="A1507" t="s">
        <v>0</v>
      </c>
      <c r="B1507" t="s">
        <v>7692</v>
      </c>
      <c r="C1507">
        <v>28</v>
      </c>
      <c r="D1507" t="str">
        <f t="shared" si="525"/>
        <v>Very Low</v>
      </c>
      <c r="E1507">
        <v>135</v>
      </c>
      <c r="F1507" t="str">
        <f t="shared" si="526"/>
        <v>2h 15m</v>
      </c>
      <c r="G1507" t="str">
        <f t="shared" si="527"/>
        <v>Long Movie</v>
      </c>
      <c r="H1507">
        <v>22</v>
      </c>
      <c r="I1507" t="str">
        <f t="shared" si="528"/>
        <v>Very Low</v>
      </c>
      <c r="J1507">
        <v>45</v>
      </c>
      <c r="K1507" t="str">
        <f t="shared" si="529"/>
        <v>Very Low</v>
      </c>
      <c r="L1507" t="s">
        <v>6869</v>
      </c>
      <c r="M1507">
        <v>837</v>
      </c>
      <c r="N1507" t="str">
        <f t="shared" si="530"/>
        <v>Low</v>
      </c>
      <c r="O1507">
        <v>1877179</v>
      </c>
      <c r="P1507" t="str">
        <f t="shared" si="531"/>
        <v>Flop</v>
      </c>
      <c r="Q1507" t="s">
        <v>1192</v>
      </c>
      <c r="R1507" t="str">
        <f t="shared" si="532"/>
        <v>Adventure</v>
      </c>
      <c r="S1507">
        <f t="shared" si="533"/>
        <v>4</v>
      </c>
      <c r="T1507" t="s">
        <v>5148</v>
      </c>
      <c r="U1507" t="s">
        <v>7693</v>
      </c>
      <c r="V1507">
        <v>4885</v>
      </c>
      <c r="W1507" t="str">
        <f t="shared" si="534"/>
        <v>Very Low</v>
      </c>
      <c r="X1507">
        <v>1508</v>
      </c>
      <c r="Y1507" t="str">
        <f t="shared" si="535"/>
        <v>Low</v>
      </c>
      <c r="Z1507" t="s">
        <v>7694</v>
      </c>
      <c r="AA1507">
        <v>1</v>
      </c>
      <c r="AB1507" t="str">
        <f t="shared" si="536"/>
        <v>Solo Star Poster</v>
      </c>
      <c r="AC1507" t="s">
        <v>7695</v>
      </c>
      <c r="AD1507" t="s">
        <v>7696</v>
      </c>
      <c r="AE1507">
        <v>25</v>
      </c>
      <c r="AF1507" t="str">
        <f t="shared" si="537"/>
        <v>Very Low</v>
      </c>
      <c r="AG1507" t="s">
        <v>1435</v>
      </c>
      <c r="AH1507" t="s">
        <v>1436</v>
      </c>
      <c r="AI1507" t="s">
        <v>556</v>
      </c>
      <c r="AJ1507" t="str">
        <f t="shared" si="538"/>
        <v>Adult</v>
      </c>
      <c r="AK1507">
        <f>AK1506</f>
        <v>35000000</v>
      </c>
      <c r="AL1507" t="str">
        <f t="shared" si="539"/>
        <v>Medium Budget</v>
      </c>
      <c r="AM1507">
        <v>1995</v>
      </c>
      <c r="AN1507">
        <f t="shared" si="540"/>
        <v>30</v>
      </c>
      <c r="AO1507" t="str">
        <f t="shared" si="541"/>
        <v>Old Classic</v>
      </c>
      <c r="AP1507">
        <v>541</v>
      </c>
      <c r="AQ1507" t="str">
        <f t="shared" si="542"/>
        <v>Very Low</v>
      </c>
      <c r="AR1507">
        <v>7.1</v>
      </c>
      <c r="AS1507" t="str">
        <f t="shared" si="543"/>
        <v>Good</v>
      </c>
      <c r="AT1507">
        <v>2.35</v>
      </c>
      <c r="AU1507" t="str">
        <f t="shared" si="544"/>
        <v>Cinematic Widescreen</v>
      </c>
      <c r="AV1507">
        <v>262</v>
      </c>
      <c r="AW1507" t="str">
        <f t="shared" si="545"/>
        <v>Very Low</v>
      </c>
    </row>
    <row r="1508" spans="1:49" x14ac:dyDescent="0.3">
      <c r="A1508" t="s">
        <v>0</v>
      </c>
      <c r="B1508" t="s">
        <v>1035</v>
      </c>
      <c r="C1508">
        <v>95</v>
      </c>
      <c r="D1508" t="str">
        <f t="shared" si="525"/>
        <v>Low</v>
      </c>
      <c r="E1508">
        <v>148</v>
      </c>
      <c r="F1508" t="str">
        <f t="shared" si="526"/>
        <v>2h 28m</v>
      </c>
      <c r="G1508" t="str">
        <f t="shared" si="527"/>
        <v>Long Movie</v>
      </c>
      <c r="H1508">
        <v>0</v>
      </c>
      <c r="I1508" t="str">
        <f t="shared" si="528"/>
        <v>Very Low</v>
      </c>
      <c r="J1508">
        <v>0</v>
      </c>
      <c r="K1508" t="str">
        <f t="shared" si="529"/>
        <v>Very Low</v>
      </c>
      <c r="L1508" t="s">
        <v>7697</v>
      </c>
      <c r="M1508">
        <v>3</v>
      </c>
      <c r="N1508" t="str">
        <f t="shared" si="530"/>
        <v>Low</v>
      </c>
      <c r="O1508">
        <v>630779</v>
      </c>
      <c r="P1508" t="str">
        <f t="shared" si="531"/>
        <v>Flop</v>
      </c>
      <c r="Q1508" t="s">
        <v>7698</v>
      </c>
      <c r="R1508" t="str">
        <f t="shared" si="532"/>
        <v>Drama</v>
      </c>
      <c r="S1508">
        <f t="shared" si="533"/>
        <v>4</v>
      </c>
      <c r="T1508" t="s">
        <v>7699</v>
      </c>
      <c r="U1508" t="s">
        <v>7700</v>
      </c>
      <c r="V1508">
        <v>11101</v>
      </c>
      <c r="W1508" t="str">
        <f t="shared" si="534"/>
        <v>Low</v>
      </c>
      <c r="X1508">
        <v>5</v>
      </c>
      <c r="Y1508" t="str">
        <f t="shared" si="535"/>
        <v>Very Low</v>
      </c>
      <c r="Z1508" t="s">
        <v>7701</v>
      </c>
      <c r="AA1508">
        <v>0</v>
      </c>
      <c r="AB1508" t="str">
        <f t="shared" si="536"/>
        <v>Symbolic Poster</v>
      </c>
      <c r="AC1508" t="s">
        <v>7702</v>
      </c>
      <c r="AD1508" t="s">
        <v>7703</v>
      </c>
      <c r="AE1508">
        <v>159</v>
      </c>
      <c r="AF1508" t="str">
        <f t="shared" si="537"/>
        <v>Very Low</v>
      </c>
      <c r="AG1508" t="s">
        <v>9</v>
      </c>
      <c r="AH1508" t="s">
        <v>10</v>
      </c>
      <c r="AI1508" t="s">
        <v>556</v>
      </c>
      <c r="AJ1508" t="str">
        <f t="shared" si="538"/>
        <v>Adult</v>
      </c>
      <c r="AK1508">
        <v>35000000</v>
      </c>
      <c r="AL1508" t="str">
        <f t="shared" si="539"/>
        <v>Medium Budget</v>
      </c>
      <c r="AM1508">
        <v>1999</v>
      </c>
      <c r="AN1508">
        <f t="shared" si="540"/>
        <v>26</v>
      </c>
      <c r="AO1508" t="str">
        <f t="shared" si="541"/>
        <v>Old Classic</v>
      </c>
      <c r="AP1508">
        <v>2</v>
      </c>
      <c r="AQ1508" t="str">
        <f t="shared" si="542"/>
        <v>Very Low</v>
      </c>
      <c r="AR1508">
        <v>6.8</v>
      </c>
      <c r="AS1508" t="str">
        <f t="shared" si="543"/>
        <v>Average</v>
      </c>
      <c r="AT1508">
        <v>2.35</v>
      </c>
      <c r="AU1508" t="str">
        <f t="shared" si="544"/>
        <v>Cinematic Widescreen</v>
      </c>
      <c r="AV1508">
        <v>633</v>
      </c>
      <c r="AW1508" t="str">
        <f t="shared" si="545"/>
        <v>Very Low</v>
      </c>
    </row>
    <row r="1509" spans="1:49" x14ac:dyDescent="0.3">
      <c r="A1509" t="s">
        <v>0</v>
      </c>
      <c r="B1509" t="s">
        <v>1104</v>
      </c>
      <c r="C1509">
        <v>288</v>
      </c>
      <c r="D1509" t="str">
        <f t="shared" si="525"/>
        <v>Medium</v>
      </c>
      <c r="E1509">
        <v>148</v>
      </c>
      <c r="F1509" t="str">
        <f t="shared" si="526"/>
        <v>2h 28m</v>
      </c>
      <c r="G1509" t="str">
        <f t="shared" si="527"/>
        <v>Long Movie</v>
      </c>
      <c r="H1509">
        <v>0</v>
      </c>
      <c r="I1509" t="str">
        <f t="shared" si="528"/>
        <v>Very Low</v>
      </c>
      <c r="J1509">
        <v>7</v>
      </c>
      <c r="K1509" t="str">
        <f t="shared" si="529"/>
        <v>Very Low</v>
      </c>
      <c r="L1509" t="s">
        <v>7704</v>
      </c>
      <c r="M1509">
        <v>30</v>
      </c>
      <c r="N1509" t="str">
        <f t="shared" si="530"/>
        <v>Low</v>
      </c>
      <c r="O1509">
        <v>5100937</v>
      </c>
      <c r="P1509" t="str">
        <f t="shared" si="531"/>
        <v>Flop</v>
      </c>
      <c r="Q1509" t="s">
        <v>3380</v>
      </c>
      <c r="R1509" t="str">
        <f t="shared" si="532"/>
        <v>Drama</v>
      </c>
      <c r="S1509">
        <f t="shared" si="533"/>
        <v>1</v>
      </c>
      <c r="T1509" t="s">
        <v>7705</v>
      </c>
      <c r="U1509" t="s">
        <v>7706</v>
      </c>
      <c r="V1509">
        <v>68885</v>
      </c>
      <c r="W1509" t="str">
        <f t="shared" si="534"/>
        <v>Medium</v>
      </c>
      <c r="X1509">
        <v>50</v>
      </c>
      <c r="Y1509" t="str">
        <f t="shared" si="535"/>
        <v>Very Low</v>
      </c>
      <c r="Z1509" t="s">
        <v>7707</v>
      </c>
      <c r="AA1509">
        <v>0</v>
      </c>
      <c r="AB1509" t="str">
        <f t="shared" si="536"/>
        <v>Symbolic Poster</v>
      </c>
      <c r="AC1509" t="s">
        <v>7708</v>
      </c>
      <c r="AD1509" t="s">
        <v>7709</v>
      </c>
      <c r="AE1509">
        <v>127</v>
      </c>
      <c r="AF1509" t="str">
        <f t="shared" si="537"/>
        <v>Very Low</v>
      </c>
      <c r="AG1509" t="s">
        <v>2749</v>
      </c>
      <c r="AH1509" t="s">
        <v>2884</v>
      </c>
      <c r="AI1509" t="s">
        <v>556</v>
      </c>
      <c r="AJ1509" t="str">
        <f t="shared" si="538"/>
        <v>Adult</v>
      </c>
      <c r="AK1509">
        <f t="shared" ref="AK1509:AK1510" si="548">AK1508</f>
        <v>35000000</v>
      </c>
      <c r="AL1509" t="str">
        <f t="shared" si="539"/>
        <v>Medium Budget</v>
      </c>
      <c r="AM1509">
        <v>2010</v>
      </c>
      <c r="AN1509">
        <f t="shared" si="540"/>
        <v>15</v>
      </c>
      <c r="AO1509" t="str">
        <f t="shared" si="541"/>
        <v>Modern Classic</v>
      </c>
      <c r="AP1509">
        <v>9</v>
      </c>
      <c r="AQ1509" t="str">
        <f t="shared" si="542"/>
        <v>Very Low</v>
      </c>
      <c r="AR1509">
        <v>7.5</v>
      </c>
      <c r="AS1509" t="str">
        <f t="shared" si="543"/>
        <v>Good</v>
      </c>
      <c r="AT1509">
        <v>2.35</v>
      </c>
      <c r="AU1509" t="str">
        <f t="shared" si="544"/>
        <v>Cinematic Widescreen</v>
      </c>
      <c r="AV1509">
        <v>29000</v>
      </c>
      <c r="AW1509" t="str">
        <f t="shared" si="545"/>
        <v>Medium</v>
      </c>
    </row>
    <row r="1510" spans="1:49" x14ac:dyDescent="0.3">
      <c r="A1510" t="s">
        <v>0</v>
      </c>
      <c r="B1510" t="s">
        <v>547</v>
      </c>
      <c r="C1510">
        <v>10</v>
      </c>
      <c r="D1510" t="str">
        <f t="shared" si="525"/>
        <v>Very Low</v>
      </c>
      <c r="E1510">
        <v>109</v>
      </c>
      <c r="F1510" t="str">
        <f t="shared" si="526"/>
        <v>1h 49m</v>
      </c>
      <c r="G1510" t="str">
        <f t="shared" si="527"/>
        <v>Standard Movie</v>
      </c>
      <c r="H1510">
        <v>596</v>
      </c>
      <c r="I1510" t="str">
        <f t="shared" si="528"/>
        <v>Very Low</v>
      </c>
      <c r="J1510">
        <v>282</v>
      </c>
      <c r="K1510" t="str">
        <f t="shared" si="529"/>
        <v>Very Low</v>
      </c>
      <c r="L1510" t="s">
        <v>548</v>
      </c>
      <c r="M1510">
        <v>621</v>
      </c>
      <c r="N1510" t="str">
        <f t="shared" si="530"/>
        <v>Low</v>
      </c>
      <c r="O1510">
        <f t="shared" ref="O1510:O1512" si="549">O1509</f>
        <v>5100937</v>
      </c>
      <c r="P1510" t="str">
        <f t="shared" si="531"/>
        <v>Flop</v>
      </c>
      <c r="Q1510" t="s">
        <v>549</v>
      </c>
      <c r="R1510" t="str">
        <f t="shared" si="532"/>
        <v>Action</v>
      </c>
      <c r="S1510">
        <f t="shared" si="533"/>
        <v>4</v>
      </c>
      <c r="T1510" t="s">
        <v>550</v>
      </c>
      <c r="U1510" t="s">
        <v>551</v>
      </c>
      <c r="V1510">
        <v>2138</v>
      </c>
      <c r="W1510" t="str">
        <f t="shared" si="534"/>
        <v>Very Low</v>
      </c>
      <c r="X1510">
        <v>1980</v>
      </c>
      <c r="Y1510" t="str">
        <f t="shared" si="535"/>
        <v>Low</v>
      </c>
      <c r="Z1510" t="s">
        <v>552</v>
      </c>
      <c r="AA1510">
        <v>3</v>
      </c>
      <c r="AB1510" t="str">
        <f t="shared" si="536"/>
        <v>Duo/Trio Poster</v>
      </c>
      <c r="AC1510" t="s">
        <v>553</v>
      </c>
      <c r="AD1510" t="s">
        <v>554</v>
      </c>
      <c r="AE1510">
        <v>15</v>
      </c>
      <c r="AF1510" t="str">
        <f t="shared" si="537"/>
        <v>Very Low</v>
      </c>
      <c r="AG1510" t="s">
        <v>9</v>
      </c>
      <c r="AH1510" t="s">
        <v>555</v>
      </c>
      <c r="AI1510" t="s">
        <v>556</v>
      </c>
      <c r="AJ1510" t="str">
        <f t="shared" si="538"/>
        <v>Adult</v>
      </c>
      <c r="AK1510">
        <f t="shared" si="548"/>
        <v>35000000</v>
      </c>
      <c r="AL1510" t="str">
        <f t="shared" si="539"/>
        <v>Medium Budget</v>
      </c>
      <c r="AM1510">
        <v>2015</v>
      </c>
      <c r="AN1510">
        <f t="shared" si="540"/>
        <v>10</v>
      </c>
      <c r="AO1510" t="str">
        <f t="shared" si="541"/>
        <v>Modern Classic</v>
      </c>
      <c r="AP1510">
        <v>525</v>
      </c>
      <c r="AQ1510" t="str">
        <f t="shared" si="542"/>
        <v>Very Low</v>
      </c>
      <c r="AR1510">
        <v>4.5</v>
      </c>
      <c r="AS1510" t="str">
        <f t="shared" si="543"/>
        <v>Poor</v>
      </c>
      <c r="AT1510">
        <f>AT1509</f>
        <v>2.35</v>
      </c>
      <c r="AU1510" t="str">
        <f t="shared" si="544"/>
        <v>Cinematic Widescreen</v>
      </c>
      <c r="AV1510">
        <v>677</v>
      </c>
      <c r="AW1510" t="str">
        <f t="shared" si="545"/>
        <v>Very Low</v>
      </c>
    </row>
    <row r="1511" spans="1:49" x14ac:dyDescent="0.3">
      <c r="A1511" t="s">
        <v>0</v>
      </c>
      <c r="B1511" t="s">
        <v>7710</v>
      </c>
      <c r="C1511">
        <v>58</v>
      </c>
      <c r="D1511" t="str">
        <f t="shared" si="525"/>
        <v>Low</v>
      </c>
      <c r="E1511">
        <v>93</v>
      </c>
      <c r="F1511" t="str">
        <f t="shared" si="526"/>
        <v>1h 33m</v>
      </c>
      <c r="G1511" t="str">
        <f t="shared" si="527"/>
        <v>Standard Movie</v>
      </c>
      <c r="H1511">
        <v>18</v>
      </c>
      <c r="I1511" t="str">
        <f t="shared" si="528"/>
        <v>Very Low</v>
      </c>
      <c r="J1511">
        <v>324</v>
      </c>
      <c r="K1511" t="str">
        <f t="shared" si="529"/>
        <v>Very Low</v>
      </c>
      <c r="L1511" t="s">
        <v>1017</v>
      </c>
      <c r="M1511">
        <v>4000</v>
      </c>
      <c r="N1511" t="str">
        <f t="shared" si="530"/>
        <v>Low</v>
      </c>
      <c r="O1511">
        <f t="shared" si="549"/>
        <v>5100937</v>
      </c>
      <c r="P1511" t="str">
        <f t="shared" si="531"/>
        <v>Flop</v>
      </c>
      <c r="Q1511" t="s">
        <v>7711</v>
      </c>
      <c r="R1511" t="str">
        <f t="shared" si="532"/>
        <v>Action</v>
      </c>
      <c r="S1511">
        <f t="shared" si="533"/>
        <v>4</v>
      </c>
      <c r="T1511" t="s">
        <v>464</v>
      </c>
      <c r="U1511" t="s">
        <v>7712</v>
      </c>
      <c r="V1511">
        <v>28848</v>
      </c>
      <c r="W1511" t="str">
        <f t="shared" si="534"/>
        <v>Low</v>
      </c>
      <c r="X1511">
        <v>5377</v>
      </c>
      <c r="Y1511" t="str">
        <f t="shared" si="535"/>
        <v>Low</v>
      </c>
      <c r="Z1511" t="s">
        <v>5508</v>
      </c>
      <c r="AA1511">
        <v>2</v>
      </c>
      <c r="AB1511" t="str">
        <f t="shared" si="536"/>
        <v>Duo/Trio Poster</v>
      </c>
      <c r="AC1511" t="s">
        <v>7713</v>
      </c>
      <c r="AD1511" t="s">
        <v>7714</v>
      </c>
      <c r="AE1511">
        <v>76</v>
      </c>
      <c r="AF1511" t="str">
        <f t="shared" si="537"/>
        <v>Very Low</v>
      </c>
      <c r="AG1511" t="s">
        <v>9</v>
      </c>
      <c r="AH1511" t="s">
        <v>1436</v>
      </c>
      <c r="AI1511" t="s">
        <v>11</v>
      </c>
      <c r="AJ1511" t="str">
        <f t="shared" si="538"/>
        <v>Teen</v>
      </c>
      <c r="AK1511">
        <v>32000000</v>
      </c>
      <c r="AL1511" t="str">
        <f t="shared" si="539"/>
        <v>Medium Budget</v>
      </c>
      <c r="AM1511">
        <v>2006</v>
      </c>
      <c r="AN1511">
        <f t="shared" si="540"/>
        <v>19</v>
      </c>
      <c r="AO1511" t="str">
        <f t="shared" si="541"/>
        <v>Old Classic</v>
      </c>
      <c r="AP1511">
        <v>820</v>
      </c>
      <c r="AQ1511" t="str">
        <f t="shared" si="542"/>
        <v>Very Low</v>
      </c>
      <c r="AR1511">
        <v>5.7</v>
      </c>
      <c r="AS1511" t="str">
        <f t="shared" si="543"/>
        <v>Below Average</v>
      </c>
      <c r="AT1511">
        <v>2.35</v>
      </c>
      <c r="AU1511" t="str">
        <f t="shared" si="544"/>
        <v>Cinematic Widescreen</v>
      </c>
      <c r="AV1511">
        <v>0</v>
      </c>
      <c r="AW1511" t="str">
        <f t="shared" si="545"/>
        <v>Very Low</v>
      </c>
    </row>
    <row r="1512" spans="1:49" x14ac:dyDescent="0.3">
      <c r="A1512" t="s">
        <v>0</v>
      </c>
      <c r="B1512" t="s">
        <v>7715</v>
      </c>
      <c r="C1512">
        <f t="shared" ref="C1512:E1512" si="550">C1511</f>
        <v>58</v>
      </c>
      <c r="D1512" t="str">
        <f t="shared" si="525"/>
        <v>Low</v>
      </c>
      <c r="E1512">
        <f t="shared" si="550"/>
        <v>93</v>
      </c>
      <c r="F1512" t="str">
        <f t="shared" si="526"/>
        <v>1h 33m</v>
      </c>
      <c r="G1512" t="str">
        <f t="shared" si="527"/>
        <v>Standard Movie</v>
      </c>
      <c r="H1512">
        <v>194</v>
      </c>
      <c r="I1512" t="str">
        <f t="shared" si="528"/>
        <v>Very Low</v>
      </c>
      <c r="J1512">
        <v>816</v>
      </c>
      <c r="K1512" t="str">
        <f t="shared" si="529"/>
        <v>Very Low</v>
      </c>
      <c r="L1512" t="s">
        <v>3629</v>
      </c>
      <c r="M1512">
        <v>970</v>
      </c>
      <c r="N1512" t="str">
        <f t="shared" si="530"/>
        <v>Low</v>
      </c>
      <c r="O1512">
        <f t="shared" si="549"/>
        <v>5100937</v>
      </c>
      <c r="P1512" t="str">
        <f t="shared" si="531"/>
        <v>Flop</v>
      </c>
      <c r="Q1512" t="s">
        <v>1906</v>
      </c>
      <c r="R1512" t="str">
        <f t="shared" si="532"/>
        <v>Crime</v>
      </c>
      <c r="S1512">
        <f t="shared" si="533"/>
        <v>2</v>
      </c>
      <c r="T1512" t="s">
        <v>3804</v>
      </c>
      <c r="U1512" t="s">
        <v>7716</v>
      </c>
      <c r="V1512">
        <v>219</v>
      </c>
      <c r="W1512" t="str">
        <f t="shared" si="534"/>
        <v>Very Low</v>
      </c>
      <c r="X1512">
        <v>3874</v>
      </c>
      <c r="Y1512" t="str">
        <f t="shared" si="535"/>
        <v>Low</v>
      </c>
      <c r="Z1512" t="s">
        <v>7717</v>
      </c>
      <c r="AA1512">
        <v>0</v>
      </c>
      <c r="AB1512" t="str">
        <f t="shared" si="536"/>
        <v>Symbolic Poster</v>
      </c>
      <c r="AC1512" t="s">
        <v>7718</v>
      </c>
      <c r="AD1512" t="s">
        <v>7719</v>
      </c>
      <c r="AE1512">
        <f>AE1511</f>
        <v>76</v>
      </c>
      <c r="AF1512" t="str">
        <f t="shared" si="537"/>
        <v>Very Low</v>
      </c>
      <c r="AG1512" t="s">
        <v>9</v>
      </c>
      <c r="AH1512" t="s">
        <v>10</v>
      </c>
      <c r="AI1512" t="str">
        <f>AI1511</f>
        <v>PG-13</v>
      </c>
      <c r="AJ1512" t="str">
        <f t="shared" si="538"/>
        <v>Teen</v>
      </c>
      <c r="AK1512">
        <v>23000000</v>
      </c>
      <c r="AL1512" t="str">
        <f t="shared" si="539"/>
        <v>Low Budget</v>
      </c>
      <c r="AM1512">
        <v>2009</v>
      </c>
      <c r="AN1512">
        <f t="shared" si="540"/>
        <v>16</v>
      </c>
      <c r="AO1512" t="str">
        <f t="shared" si="541"/>
        <v>Old Classic</v>
      </c>
      <c r="AP1512">
        <v>856</v>
      </c>
      <c r="AQ1512" t="str">
        <f t="shared" si="542"/>
        <v>Very Low</v>
      </c>
      <c r="AR1512">
        <v>7.2</v>
      </c>
      <c r="AS1512" t="str">
        <f t="shared" si="543"/>
        <v>Good</v>
      </c>
      <c r="AT1512">
        <f>AT1511</f>
        <v>2.35</v>
      </c>
      <c r="AU1512" t="str">
        <f t="shared" si="544"/>
        <v>Cinematic Widescreen</v>
      </c>
      <c r="AV1512">
        <v>26</v>
      </c>
      <c r="AW1512" t="str">
        <f t="shared" si="545"/>
        <v>Very Low</v>
      </c>
    </row>
    <row r="1513" spans="1:49" x14ac:dyDescent="0.3">
      <c r="A1513" t="s">
        <v>0</v>
      </c>
      <c r="B1513" t="s">
        <v>3992</v>
      </c>
      <c r="C1513">
        <v>297</v>
      </c>
      <c r="D1513" t="str">
        <f t="shared" si="525"/>
        <v>Medium</v>
      </c>
      <c r="E1513">
        <v>113</v>
      </c>
      <c r="F1513" t="str">
        <f t="shared" si="526"/>
        <v>1h 53m</v>
      </c>
      <c r="G1513" t="str">
        <f t="shared" si="527"/>
        <v>Standard Movie</v>
      </c>
      <c r="H1513">
        <v>47</v>
      </c>
      <c r="I1513" t="str">
        <f t="shared" si="528"/>
        <v>Very Low</v>
      </c>
      <c r="J1513">
        <v>129</v>
      </c>
      <c r="K1513" t="str">
        <f t="shared" si="529"/>
        <v>Very Low</v>
      </c>
      <c r="L1513" t="s">
        <v>7720</v>
      </c>
      <c r="M1513">
        <v>988</v>
      </c>
      <c r="N1513" t="str">
        <f t="shared" si="530"/>
        <v>Low</v>
      </c>
      <c r="O1513">
        <v>102413606</v>
      </c>
      <c r="P1513" t="str">
        <f t="shared" si="531"/>
        <v>Hit</v>
      </c>
      <c r="Q1513" t="s">
        <v>1615</v>
      </c>
      <c r="R1513" t="str">
        <f t="shared" si="532"/>
        <v>Action</v>
      </c>
      <c r="S1513">
        <f t="shared" si="533"/>
        <v>4</v>
      </c>
      <c r="T1513" t="s">
        <v>3993</v>
      </c>
      <c r="U1513" t="s">
        <v>7721</v>
      </c>
      <c r="V1513">
        <v>310903</v>
      </c>
      <c r="W1513" t="str">
        <f t="shared" si="534"/>
        <v>High</v>
      </c>
      <c r="X1513">
        <v>1783</v>
      </c>
      <c r="Y1513" t="str">
        <f t="shared" si="535"/>
        <v>Low</v>
      </c>
      <c r="Z1513" t="s">
        <v>7722</v>
      </c>
      <c r="AA1513">
        <v>0</v>
      </c>
      <c r="AB1513" t="str">
        <f t="shared" si="536"/>
        <v>Symbolic Poster</v>
      </c>
      <c r="AC1513" t="s">
        <v>7723</v>
      </c>
      <c r="AD1513" t="s">
        <v>7724</v>
      </c>
      <c r="AE1513">
        <v>524</v>
      </c>
      <c r="AF1513" t="str">
        <f t="shared" si="537"/>
        <v>Low</v>
      </c>
      <c r="AG1513" t="s">
        <v>9</v>
      </c>
      <c r="AH1513" t="s">
        <v>10</v>
      </c>
      <c r="AI1513" t="s">
        <v>11</v>
      </c>
      <c r="AJ1513" t="str">
        <f t="shared" si="538"/>
        <v>Teen</v>
      </c>
      <c r="AK1513">
        <v>34000000</v>
      </c>
      <c r="AL1513" t="str">
        <f t="shared" si="539"/>
        <v>Medium Budget</v>
      </c>
      <c r="AM1513">
        <v>2014</v>
      </c>
      <c r="AN1513">
        <f t="shared" si="540"/>
        <v>11</v>
      </c>
      <c r="AO1513" t="str">
        <f t="shared" si="541"/>
        <v>Modern Classic</v>
      </c>
      <c r="AP1513">
        <v>149</v>
      </c>
      <c r="AQ1513" t="str">
        <f t="shared" si="542"/>
        <v>Very Low</v>
      </c>
      <c r="AR1513">
        <v>6.8</v>
      </c>
      <c r="AS1513" t="str">
        <f t="shared" si="543"/>
        <v>Average</v>
      </c>
      <c r="AT1513">
        <v>2.35</v>
      </c>
      <c r="AU1513" t="str">
        <f t="shared" si="544"/>
        <v>Cinematic Widescreen</v>
      </c>
      <c r="AV1513">
        <v>38000</v>
      </c>
      <c r="AW1513" t="str">
        <f t="shared" si="545"/>
        <v>Medium</v>
      </c>
    </row>
    <row r="1514" spans="1:49" x14ac:dyDescent="0.3">
      <c r="A1514" t="s">
        <v>0</v>
      </c>
      <c r="B1514" t="s">
        <v>7725</v>
      </c>
      <c r="C1514">
        <v>90</v>
      </c>
      <c r="D1514" t="str">
        <f t="shared" si="525"/>
        <v>Low</v>
      </c>
      <c r="E1514">
        <v>91</v>
      </c>
      <c r="F1514" t="str">
        <f t="shared" si="526"/>
        <v>1h 31m</v>
      </c>
      <c r="G1514" t="str">
        <f t="shared" si="527"/>
        <v>Standard Movie</v>
      </c>
      <c r="H1514">
        <v>31</v>
      </c>
      <c r="I1514" t="str">
        <f t="shared" si="528"/>
        <v>Very Low</v>
      </c>
      <c r="J1514">
        <v>141</v>
      </c>
      <c r="K1514" t="str">
        <f t="shared" si="529"/>
        <v>Very Low</v>
      </c>
      <c r="L1514" t="s">
        <v>7726</v>
      </c>
      <c r="M1514">
        <v>1000</v>
      </c>
      <c r="N1514" t="str">
        <f t="shared" si="530"/>
        <v>Low</v>
      </c>
      <c r="O1514">
        <v>10214013</v>
      </c>
      <c r="P1514" t="str">
        <f t="shared" si="531"/>
        <v>Average</v>
      </c>
      <c r="Q1514" t="s">
        <v>1642</v>
      </c>
      <c r="R1514" t="str">
        <f t="shared" si="532"/>
        <v>Comedy</v>
      </c>
      <c r="S1514">
        <f t="shared" si="533"/>
        <v>1</v>
      </c>
      <c r="T1514" t="s">
        <v>109</v>
      </c>
      <c r="U1514" t="s">
        <v>7727</v>
      </c>
      <c r="V1514">
        <v>23072</v>
      </c>
      <c r="W1514" t="str">
        <f t="shared" si="534"/>
        <v>Low</v>
      </c>
      <c r="X1514">
        <v>1564</v>
      </c>
      <c r="Y1514" t="str">
        <f t="shared" si="535"/>
        <v>Low</v>
      </c>
      <c r="Z1514" t="s">
        <v>7728</v>
      </c>
      <c r="AA1514">
        <v>2</v>
      </c>
      <c r="AB1514" t="str">
        <f t="shared" si="536"/>
        <v>Duo/Trio Poster</v>
      </c>
      <c r="AC1514" t="s">
        <v>7729</v>
      </c>
      <c r="AD1514" t="s">
        <v>7730</v>
      </c>
      <c r="AE1514">
        <v>89</v>
      </c>
      <c r="AF1514" t="str">
        <f t="shared" si="537"/>
        <v>Very Low</v>
      </c>
      <c r="AG1514" t="s">
        <v>9</v>
      </c>
      <c r="AH1514" t="s">
        <v>10</v>
      </c>
      <c r="AI1514" t="s">
        <v>556</v>
      </c>
      <c r="AJ1514" t="str">
        <f t="shared" si="538"/>
        <v>Adult</v>
      </c>
      <c r="AK1514">
        <v>35000000</v>
      </c>
      <c r="AL1514" t="str">
        <f t="shared" si="539"/>
        <v>Medium Budget</v>
      </c>
      <c r="AM1514">
        <v>2015</v>
      </c>
      <c r="AN1514">
        <f t="shared" si="540"/>
        <v>10</v>
      </c>
      <c r="AO1514" t="str">
        <f t="shared" si="541"/>
        <v>Modern Classic</v>
      </c>
      <c r="AP1514">
        <v>249</v>
      </c>
      <c r="AQ1514" t="str">
        <f t="shared" si="542"/>
        <v>Very Low</v>
      </c>
      <c r="AR1514">
        <v>5.4</v>
      </c>
      <c r="AS1514" t="str">
        <f t="shared" si="543"/>
        <v>Below Average</v>
      </c>
      <c r="AT1514">
        <v>2.35</v>
      </c>
      <c r="AU1514" t="str">
        <f t="shared" si="544"/>
        <v>Cinematic Widescreen</v>
      </c>
      <c r="AV1514">
        <v>0</v>
      </c>
      <c r="AW1514" t="str">
        <f t="shared" si="545"/>
        <v>Very Low</v>
      </c>
    </row>
    <row r="1515" spans="1:49" x14ac:dyDescent="0.3">
      <c r="A1515" t="s">
        <v>0</v>
      </c>
      <c r="B1515" t="s">
        <v>458</v>
      </c>
      <c r="C1515">
        <v>56</v>
      </c>
      <c r="D1515" t="str">
        <f t="shared" si="525"/>
        <v>Low</v>
      </c>
      <c r="E1515">
        <v>139</v>
      </c>
      <c r="F1515" t="str">
        <f t="shared" si="526"/>
        <v>2h 19m</v>
      </c>
      <c r="G1515" t="str">
        <f t="shared" si="527"/>
        <v>Long Movie</v>
      </c>
      <c r="H1515">
        <v>17000</v>
      </c>
      <c r="I1515" t="str">
        <f t="shared" si="528"/>
        <v>Medium</v>
      </c>
      <c r="J1515">
        <v>94</v>
      </c>
      <c r="K1515" t="str">
        <f t="shared" si="529"/>
        <v>Very Low</v>
      </c>
      <c r="L1515" t="s">
        <v>6708</v>
      </c>
      <c r="M1515">
        <v>554</v>
      </c>
      <c r="N1515" t="str">
        <f t="shared" si="530"/>
        <v>Low</v>
      </c>
      <c r="O1515">
        <v>32000000</v>
      </c>
      <c r="P1515" t="str">
        <f t="shared" si="531"/>
        <v>Average</v>
      </c>
      <c r="Q1515" t="s">
        <v>185</v>
      </c>
      <c r="R1515" t="str">
        <f t="shared" si="532"/>
        <v>Drama</v>
      </c>
      <c r="S1515">
        <f t="shared" si="533"/>
        <v>2</v>
      </c>
      <c r="T1515" t="s">
        <v>2264</v>
      </c>
      <c r="U1515" t="s">
        <v>7731</v>
      </c>
      <c r="V1515">
        <v>36267</v>
      </c>
      <c r="W1515" t="str">
        <f t="shared" si="534"/>
        <v>Low</v>
      </c>
      <c r="X1515">
        <v>1068</v>
      </c>
      <c r="Y1515" t="str">
        <f t="shared" si="535"/>
        <v>Low</v>
      </c>
      <c r="Z1515" t="s">
        <v>3651</v>
      </c>
      <c r="AA1515">
        <v>3</v>
      </c>
      <c r="AB1515" t="str">
        <f t="shared" si="536"/>
        <v>Duo/Trio Poster</v>
      </c>
      <c r="AC1515" t="s">
        <v>7732</v>
      </c>
      <c r="AD1515" t="s">
        <v>7733</v>
      </c>
      <c r="AE1515">
        <v>150</v>
      </c>
      <c r="AF1515" t="str">
        <f t="shared" si="537"/>
        <v>Very Low</v>
      </c>
      <c r="AG1515" t="s">
        <v>9</v>
      </c>
      <c r="AH1515" t="s">
        <v>10</v>
      </c>
      <c r="AI1515" t="s">
        <v>66</v>
      </c>
      <c r="AJ1515" t="str">
        <f t="shared" si="538"/>
        <v>Family</v>
      </c>
      <c r="AK1515">
        <v>30000000</v>
      </c>
      <c r="AL1515" t="str">
        <f t="shared" si="539"/>
        <v>Medium Budget</v>
      </c>
      <c r="AM1515">
        <v>1993</v>
      </c>
      <c r="AN1515">
        <f t="shared" si="540"/>
        <v>32</v>
      </c>
      <c r="AO1515" t="str">
        <f t="shared" si="541"/>
        <v>Old Classic</v>
      </c>
      <c r="AP1515">
        <v>382</v>
      </c>
      <c r="AQ1515" t="str">
        <f t="shared" si="542"/>
        <v>Very Low</v>
      </c>
      <c r="AR1515">
        <v>7.2</v>
      </c>
      <c r="AS1515" t="str">
        <f t="shared" si="543"/>
        <v>Good</v>
      </c>
      <c r="AT1515">
        <v>2.35</v>
      </c>
      <c r="AU1515" t="str">
        <f t="shared" si="544"/>
        <v>Cinematic Widescreen</v>
      </c>
      <c r="AV1515">
        <v>0</v>
      </c>
      <c r="AW1515" t="str">
        <f t="shared" si="545"/>
        <v>Very Low</v>
      </c>
    </row>
    <row r="1516" spans="1:49" x14ac:dyDescent="0.3">
      <c r="A1516" t="s">
        <v>0</v>
      </c>
      <c r="B1516" t="s">
        <v>1175</v>
      </c>
      <c r="C1516">
        <v>274</v>
      </c>
      <c r="D1516" t="str">
        <f t="shared" si="525"/>
        <v>Medium</v>
      </c>
      <c r="E1516">
        <v>96</v>
      </c>
      <c r="F1516" t="str">
        <f t="shared" si="526"/>
        <v>1h 36m</v>
      </c>
      <c r="G1516" t="str">
        <f t="shared" si="527"/>
        <v>Standard Movie</v>
      </c>
      <c r="H1516">
        <v>0</v>
      </c>
      <c r="I1516" t="str">
        <f t="shared" si="528"/>
        <v>Very Low</v>
      </c>
      <c r="J1516">
        <v>1000</v>
      </c>
      <c r="K1516" t="str">
        <f t="shared" si="529"/>
        <v>Very Low</v>
      </c>
      <c r="L1516" t="s">
        <v>7734</v>
      </c>
      <c r="M1516">
        <v>20000</v>
      </c>
      <c r="N1516" t="str">
        <f t="shared" si="530"/>
        <v>Medium</v>
      </c>
      <c r="O1516">
        <v>10139254</v>
      </c>
      <c r="P1516" t="str">
        <f t="shared" si="531"/>
        <v>Average</v>
      </c>
      <c r="Q1516" t="s">
        <v>1820</v>
      </c>
      <c r="R1516" t="str">
        <f t="shared" si="532"/>
        <v>Drama</v>
      </c>
      <c r="S1516">
        <f t="shared" si="533"/>
        <v>2</v>
      </c>
      <c r="T1516" t="s">
        <v>234</v>
      </c>
      <c r="U1516" t="s">
        <v>7735</v>
      </c>
      <c r="V1516">
        <v>190990</v>
      </c>
      <c r="W1516" t="str">
        <f t="shared" si="534"/>
        <v>Medium</v>
      </c>
      <c r="X1516">
        <v>24640</v>
      </c>
      <c r="Y1516" t="str">
        <f t="shared" si="535"/>
        <v>Medium</v>
      </c>
      <c r="Z1516" t="s">
        <v>1791</v>
      </c>
      <c r="AA1516">
        <v>0</v>
      </c>
      <c r="AB1516" t="str">
        <f t="shared" si="536"/>
        <v>Symbolic Poster</v>
      </c>
      <c r="AC1516" t="s">
        <v>7736</v>
      </c>
      <c r="AD1516" t="s">
        <v>7737</v>
      </c>
      <c r="AE1516">
        <v>915</v>
      </c>
      <c r="AF1516" t="str">
        <f t="shared" si="537"/>
        <v>Low</v>
      </c>
      <c r="AG1516" t="s">
        <v>9</v>
      </c>
      <c r="AH1516" t="s">
        <v>10</v>
      </c>
      <c r="AI1516" t="s">
        <v>11</v>
      </c>
      <c r="AJ1516" t="str">
        <f t="shared" si="538"/>
        <v>Teen</v>
      </c>
      <c r="AK1516">
        <v>35000000</v>
      </c>
      <c r="AL1516" t="str">
        <f t="shared" si="539"/>
        <v>Medium Budget</v>
      </c>
      <c r="AM1516">
        <v>2006</v>
      </c>
      <c r="AN1516">
        <f t="shared" si="540"/>
        <v>19</v>
      </c>
      <c r="AO1516" t="str">
        <f t="shared" si="541"/>
        <v>Old Classic</v>
      </c>
      <c r="AP1516">
        <v>1000</v>
      </c>
      <c r="AQ1516" t="str">
        <f t="shared" si="542"/>
        <v>Very Low</v>
      </c>
      <c r="AR1516">
        <v>7.3</v>
      </c>
      <c r="AS1516" t="str">
        <f t="shared" si="543"/>
        <v>Good</v>
      </c>
      <c r="AT1516">
        <v>1.85</v>
      </c>
      <c r="AU1516" t="str">
        <f t="shared" si="544"/>
        <v>HDTV / Widescreen</v>
      </c>
      <c r="AV1516">
        <v>23000</v>
      </c>
      <c r="AW1516" t="str">
        <f t="shared" si="545"/>
        <v>Medium</v>
      </c>
    </row>
    <row r="1517" spans="1:49" x14ac:dyDescent="0.3">
      <c r="A1517" t="s">
        <v>0</v>
      </c>
      <c r="B1517" t="s">
        <v>7738</v>
      </c>
      <c r="C1517">
        <v>68</v>
      </c>
      <c r="D1517" t="str">
        <f t="shared" si="525"/>
        <v>Low</v>
      </c>
      <c r="E1517">
        <v>102</v>
      </c>
      <c r="F1517" t="str">
        <f t="shared" si="526"/>
        <v>1h 42m</v>
      </c>
      <c r="G1517" t="str">
        <f t="shared" si="527"/>
        <v>Standard Movie</v>
      </c>
      <c r="H1517">
        <v>3</v>
      </c>
      <c r="I1517" t="str">
        <f t="shared" si="528"/>
        <v>Very Low</v>
      </c>
      <c r="J1517">
        <v>239</v>
      </c>
      <c r="K1517" t="str">
        <f t="shared" si="529"/>
        <v>Very Low</v>
      </c>
      <c r="L1517" t="s">
        <v>7739</v>
      </c>
      <c r="M1517">
        <v>372</v>
      </c>
      <c r="N1517" t="str">
        <f t="shared" si="530"/>
        <v>Low</v>
      </c>
      <c r="O1517">
        <v>11227940</v>
      </c>
      <c r="P1517" t="str">
        <f t="shared" si="531"/>
        <v>Average</v>
      </c>
      <c r="Q1517" t="s">
        <v>7740</v>
      </c>
      <c r="R1517" t="str">
        <f t="shared" si="532"/>
        <v>Action</v>
      </c>
      <c r="S1517">
        <f t="shared" si="533"/>
        <v>5</v>
      </c>
      <c r="T1517" t="s">
        <v>2737</v>
      </c>
      <c r="U1517" t="s">
        <v>7741</v>
      </c>
      <c r="V1517">
        <v>8367</v>
      </c>
      <c r="W1517" t="str">
        <f t="shared" si="534"/>
        <v>Very Low</v>
      </c>
      <c r="X1517">
        <v>1274</v>
      </c>
      <c r="Y1517" t="str">
        <f t="shared" si="535"/>
        <v>Low</v>
      </c>
      <c r="Z1517" t="s">
        <v>7742</v>
      </c>
      <c r="AA1517">
        <v>0</v>
      </c>
      <c r="AB1517" t="str">
        <f t="shared" si="536"/>
        <v>Symbolic Poster</v>
      </c>
      <c r="AC1517" t="s">
        <v>7743</v>
      </c>
      <c r="AD1517" t="s">
        <v>7744</v>
      </c>
      <c r="AE1517">
        <v>94</v>
      </c>
      <c r="AF1517" t="str">
        <f t="shared" si="537"/>
        <v>Very Low</v>
      </c>
      <c r="AG1517" t="s">
        <v>9</v>
      </c>
      <c r="AH1517" t="s">
        <v>10</v>
      </c>
      <c r="AI1517" t="s">
        <v>556</v>
      </c>
      <c r="AJ1517" t="str">
        <f t="shared" si="538"/>
        <v>Adult</v>
      </c>
      <c r="AK1517">
        <v>34000000</v>
      </c>
      <c r="AL1517" t="str">
        <f t="shared" si="539"/>
        <v>Medium Budget</v>
      </c>
      <c r="AM1517">
        <v>1999</v>
      </c>
      <c r="AN1517">
        <f t="shared" si="540"/>
        <v>26</v>
      </c>
      <c r="AO1517" t="str">
        <f t="shared" si="541"/>
        <v>Old Classic</v>
      </c>
      <c r="AP1517">
        <v>248</v>
      </c>
      <c r="AQ1517" t="str">
        <f t="shared" si="542"/>
        <v>Very Low</v>
      </c>
      <c r="AR1517">
        <v>5.2</v>
      </c>
      <c r="AS1517" t="str">
        <f t="shared" si="543"/>
        <v>Below Average</v>
      </c>
      <c r="AT1517">
        <v>2.35</v>
      </c>
      <c r="AU1517" t="str">
        <f t="shared" si="544"/>
        <v>Cinematic Widescreen</v>
      </c>
      <c r="AV1517">
        <v>120</v>
      </c>
      <c r="AW1517" t="str">
        <f t="shared" si="545"/>
        <v>Very Low</v>
      </c>
    </row>
    <row r="1518" spans="1:49" x14ac:dyDescent="0.3">
      <c r="A1518" t="s">
        <v>0</v>
      </c>
      <c r="B1518" t="s">
        <v>1754</v>
      </c>
      <c r="C1518">
        <v>98</v>
      </c>
      <c r="D1518" t="str">
        <f t="shared" si="525"/>
        <v>Low</v>
      </c>
      <c r="E1518">
        <v>96</v>
      </c>
      <c r="F1518" t="str">
        <f t="shared" si="526"/>
        <v>1h 36m</v>
      </c>
      <c r="G1518" t="str">
        <f t="shared" si="527"/>
        <v>Standard Movie</v>
      </c>
      <c r="H1518">
        <v>165</v>
      </c>
      <c r="I1518" t="str">
        <f t="shared" si="528"/>
        <v>Very Low</v>
      </c>
      <c r="J1518">
        <v>566</v>
      </c>
      <c r="K1518" t="str">
        <f t="shared" si="529"/>
        <v>Very Low</v>
      </c>
      <c r="L1518" t="s">
        <v>3393</v>
      </c>
      <c r="M1518">
        <v>12000</v>
      </c>
      <c r="N1518" t="str">
        <f t="shared" si="530"/>
        <v>Medium</v>
      </c>
      <c r="O1518">
        <v>183125</v>
      </c>
      <c r="P1518" t="str">
        <f t="shared" si="531"/>
        <v>Flop</v>
      </c>
      <c r="Q1518" t="s">
        <v>435</v>
      </c>
      <c r="R1518" t="str">
        <f t="shared" si="532"/>
        <v>Action</v>
      </c>
      <c r="S1518">
        <f t="shared" si="533"/>
        <v>4</v>
      </c>
      <c r="T1518" t="s">
        <v>676</v>
      </c>
      <c r="U1518" t="s">
        <v>7745</v>
      </c>
      <c r="V1518">
        <v>36914</v>
      </c>
      <c r="W1518" t="str">
        <f t="shared" si="534"/>
        <v>Low</v>
      </c>
      <c r="X1518">
        <v>14978</v>
      </c>
      <c r="Y1518" t="str">
        <f t="shared" si="535"/>
        <v>Medium</v>
      </c>
      <c r="Z1518" t="s">
        <v>7746</v>
      </c>
      <c r="AA1518">
        <v>1</v>
      </c>
      <c r="AB1518" t="str">
        <f t="shared" si="536"/>
        <v>Solo Star Poster</v>
      </c>
      <c r="AC1518" t="s">
        <v>7747</v>
      </c>
      <c r="AD1518" t="s">
        <v>7748</v>
      </c>
      <c r="AE1518">
        <v>86</v>
      </c>
      <c r="AF1518" t="str">
        <f t="shared" si="537"/>
        <v>Very Low</v>
      </c>
      <c r="AG1518" t="s">
        <v>9</v>
      </c>
      <c r="AH1518" t="s">
        <v>10</v>
      </c>
      <c r="AI1518" t="s">
        <v>556</v>
      </c>
      <c r="AJ1518" t="str">
        <f t="shared" si="538"/>
        <v>Adult</v>
      </c>
      <c r="AK1518">
        <v>35000000</v>
      </c>
      <c r="AL1518" t="str">
        <f t="shared" si="539"/>
        <v>Medium Budget</v>
      </c>
      <c r="AM1518">
        <v>2012</v>
      </c>
      <c r="AN1518">
        <f t="shared" si="540"/>
        <v>13</v>
      </c>
      <c r="AO1518" t="str">
        <f t="shared" si="541"/>
        <v>Modern Classic</v>
      </c>
      <c r="AP1518">
        <v>774</v>
      </c>
      <c r="AQ1518" t="str">
        <f t="shared" si="542"/>
        <v>Very Low</v>
      </c>
      <c r="AR1518">
        <v>5.5</v>
      </c>
      <c r="AS1518" t="str">
        <f t="shared" si="543"/>
        <v>Below Average</v>
      </c>
      <c r="AT1518">
        <v>2.35</v>
      </c>
      <c r="AU1518" t="str">
        <f t="shared" si="544"/>
        <v>Cinematic Widescreen</v>
      </c>
      <c r="AV1518">
        <v>0</v>
      </c>
      <c r="AW1518" t="str">
        <f t="shared" si="545"/>
        <v>Very Low</v>
      </c>
    </row>
    <row r="1519" spans="1:49" x14ac:dyDescent="0.3">
      <c r="A1519" t="s">
        <v>0</v>
      </c>
      <c r="B1519" t="s">
        <v>7749</v>
      </c>
      <c r="C1519">
        <v>256</v>
      </c>
      <c r="D1519" t="str">
        <f t="shared" si="525"/>
        <v>Medium</v>
      </c>
      <c r="E1519">
        <v>101</v>
      </c>
      <c r="F1519" t="str">
        <f t="shared" si="526"/>
        <v>1h 41m</v>
      </c>
      <c r="G1519" t="str">
        <f t="shared" si="527"/>
        <v>Standard Movie</v>
      </c>
      <c r="H1519">
        <v>6000</v>
      </c>
      <c r="I1519" t="str">
        <f t="shared" si="528"/>
        <v>Low</v>
      </c>
      <c r="J1519">
        <v>2</v>
      </c>
      <c r="K1519" t="str">
        <f t="shared" si="529"/>
        <v>Very Low</v>
      </c>
      <c r="L1519" t="s">
        <v>7750</v>
      </c>
      <c r="M1519">
        <v>6</v>
      </c>
      <c r="N1519" t="str">
        <f t="shared" si="530"/>
        <v>Low</v>
      </c>
      <c r="O1519">
        <v>15081783</v>
      </c>
      <c r="P1519" t="str">
        <f t="shared" si="531"/>
        <v>Average</v>
      </c>
      <c r="Q1519" t="s">
        <v>599</v>
      </c>
      <c r="R1519" t="str">
        <f t="shared" si="532"/>
        <v>Adventure</v>
      </c>
      <c r="S1519">
        <f t="shared" si="533"/>
        <v>4</v>
      </c>
      <c r="T1519" t="s">
        <v>7751</v>
      </c>
      <c r="U1519" t="s">
        <v>7752</v>
      </c>
      <c r="V1519">
        <v>85589</v>
      </c>
      <c r="W1519" t="str">
        <f t="shared" si="534"/>
        <v>Medium</v>
      </c>
      <c r="X1519">
        <v>13</v>
      </c>
      <c r="Y1519" t="str">
        <f t="shared" si="535"/>
        <v>Very Low</v>
      </c>
      <c r="Z1519" t="s">
        <v>7753</v>
      </c>
      <c r="AA1519">
        <v>0</v>
      </c>
      <c r="AB1519" t="str">
        <f t="shared" si="536"/>
        <v>Symbolic Poster</v>
      </c>
      <c r="AC1519" t="s">
        <v>7754</v>
      </c>
      <c r="AD1519" t="s">
        <v>7755</v>
      </c>
      <c r="AE1519">
        <v>144</v>
      </c>
      <c r="AF1519" t="str">
        <f t="shared" si="537"/>
        <v>Very Low</v>
      </c>
      <c r="AG1519" t="s">
        <v>647</v>
      </c>
      <c r="AH1519" t="s">
        <v>648</v>
      </c>
      <c r="AI1519" t="s">
        <v>248</v>
      </c>
      <c r="AJ1519" t="str">
        <f t="shared" si="538"/>
        <v>Family</v>
      </c>
      <c r="AK1519">
        <v>34000000</v>
      </c>
      <c r="AL1519" t="str">
        <f t="shared" si="539"/>
        <v>Medium Budget</v>
      </c>
      <c r="AM1519">
        <v>2008</v>
      </c>
      <c r="AN1519">
        <f t="shared" si="540"/>
        <v>17</v>
      </c>
      <c r="AO1519" t="str">
        <f t="shared" si="541"/>
        <v>Old Classic</v>
      </c>
      <c r="AP1519">
        <v>3</v>
      </c>
      <c r="AQ1519" t="str">
        <f t="shared" si="542"/>
        <v>Very Low</v>
      </c>
      <c r="AR1519">
        <v>7.7</v>
      </c>
      <c r="AS1519" t="str">
        <f t="shared" si="543"/>
        <v>Good</v>
      </c>
      <c r="AT1519">
        <v>1.85</v>
      </c>
      <c r="AU1519" t="str">
        <f t="shared" si="544"/>
        <v>HDTV / Widescreen</v>
      </c>
      <c r="AV1519">
        <v>0</v>
      </c>
      <c r="AW1519" t="str">
        <f t="shared" si="545"/>
        <v>Very Low</v>
      </c>
    </row>
    <row r="1520" spans="1:49" x14ac:dyDescent="0.3">
      <c r="A1520" t="s">
        <v>0</v>
      </c>
      <c r="B1520" t="s">
        <v>7756</v>
      </c>
      <c r="C1520">
        <v>117</v>
      </c>
      <c r="D1520" t="str">
        <f t="shared" si="525"/>
        <v>Low</v>
      </c>
      <c r="E1520">
        <v>128</v>
      </c>
      <c r="F1520" t="str">
        <f t="shared" si="526"/>
        <v>2h 8m</v>
      </c>
      <c r="G1520" t="str">
        <f t="shared" si="527"/>
        <v>Long Movie</v>
      </c>
      <c r="H1520">
        <v>88</v>
      </c>
      <c r="I1520" t="str">
        <f t="shared" si="528"/>
        <v>Very Low</v>
      </c>
      <c r="J1520">
        <v>954</v>
      </c>
      <c r="K1520" t="str">
        <f t="shared" si="529"/>
        <v>Very Low</v>
      </c>
      <c r="L1520" t="s">
        <v>7757</v>
      </c>
      <c r="M1520">
        <v>989</v>
      </c>
      <c r="N1520" t="str">
        <f t="shared" si="530"/>
        <v>Low</v>
      </c>
      <c r="O1520">
        <v>37432299</v>
      </c>
      <c r="P1520" t="str">
        <f t="shared" si="531"/>
        <v>Average</v>
      </c>
      <c r="Q1520" t="s">
        <v>185</v>
      </c>
      <c r="R1520" t="str">
        <f t="shared" si="532"/>
        <v>Drama</v>
      </c>
      <c r="S1520">
        <f t="shared" si="533"/>
        <v>2</v>
      </c>
      <c r="T1520" t="s">
        <v>7758</v>
      </c>
      <c r="U1520" t="s">
        <v>7759</v>
      </c>
      <c r="V1520">
        <v>50041</v>
      </c>
      <c r="W1520" t="str">
        <f t="shared" si="534"/>
        <v>Medium</v>
      </c>
      <c r="X1520">
        <v>3386</v>
      </c>
      <c r="Y1520" t="str">
        <f t="shared" si="535"/>
        <v>Low</v>
      </c>
      <c r="Z1520" t="s">
        <v>7760</v>
      </c>
      <c r="AA1520">
        <v>0</v>
      </c>
      <c r="AB1520" t="str">
        <f t="shared" si="536"/>
        <v>Symbolic Poster</v>
      </c>
      <c r="AC1520" t="s">
        <v>7761</v>
      </c>
      <c r="AD1520" t="s">
        <v>7762</v>
      </c>
      <c r="AE1520">
        <v>116</v>
      </c>
      <c r="AF1520" t="str">
        <f t="shared" si="537"/>
        <v>Very Low</v>
      </c>
      <c r="AG1520" t="s">
        <v>9</v>
      </c>
      <c r="AH1520" t="s">
        <v>10</v>
      </c>
      <c r="AI1520" t="s">
        <v>11</v>
      </c>
      <c r="AJ1520" t="str">
        <f t="shared" si="538"/>
        <v>Teen</v>
      </c>
      <c r="AK1520">
        <v>34000000</v>
      </c>
      <c r="AL1520" t="str">
        <f t="shared" si="539"/>
        <v>Medium Budget</v>
      </c>
      <c r="AM1520">
        <v>2015</v>
      </c>
      <c r="AN1520">
        <f t="shared" si="540"/>
        <v>10</v>
      </c>
      <c r="AO1520" t="str">
        <f t="shared" si="541"/>
        <v>Modern Classic</v>
      </c>
      <c r="AP1520">
        <v>970</v>
      </c>
      <c r="AQ1520" t="str">
        <f t="shared" si="542"/>
        <v>Very Low</v>
      </c>
      <c r="AR1520">
        <v>7.1</v>
      </c>
      <c r="AS1520" t="str">
        <f t="shared" si="543"/>
        <v>Good</v>
      </c>
      <c r="AT1520">
        <v>2.35</v>
      </c>
      <c r="AU1520" t="str">
        <f t="shared" si="544"/>
        <v>Cinematic Widescreen</v>
      </c>
      <c r="AV1520">
        <v>23000</v>
      </c>
      <c r="AW1520" t="str">
        <f t="shared" si="545"/>
        <v>Medium</v>
      </c>
    </row>
    <row r="1521" spans="1:49" x14ac:dyDescent="0.3">
      <c r="A1521" t="s">
        <v>0</v>
      </c>
      <c r="B1521" t="s">
        <v>7763</v>
      </c>
      <c r="C1521">
        <v>107</v>
      </c>
      <c r="D1521" t="str">
        <f t="shared" si="525"/>
        <v>Low</v>
      </c>
      <c r="E1521">
        <v>109</v>
      </c>
      <c r="F1521" t="str">
        <f t="shared" si="526"/>
        <v>1h 49m</v>
      </c>
      <c r="G1521" t="str">
        <f t="shared" si="527"/>
        <v>Standard Movie</v>
      </c>
      <c r="H1521">
        <v>7</v>
      </c>
      <c r="I1521" t="str">
        <f t="shared" si="528"/>
        <v>Very Low</v>
      </c>
      <c r="J1521">
        <v>1000</v>
      </c>
      <c r="K1521" t="str">
        <f t="shared" si="529"/>
        <v>Very Low</v>
      </c>
      <c r="L1521" t="s">
        <v>747</v>
      </c>
      <c r="M1521">
        <v>40000</v>
      </c>
      <c r="N1521" t="str">
        <f t="shared" si="530"/>
        <v>Medium</v>
      </c>
      <c r="O1521">
        <v>10654581</v>
      </c>
      <c r="P1521" t="str">
        <f t="shared" si="531"/>
        <v>Average</v>
      </c>
      <c r="Q1521" t="s">
        <v>2654</v>
      </c>
      <c r="R1521" t="str">
        <f t="shared" si="532"/>
        <v>Drama</v>
      </c>
      <c r="S1521">
        <f t="shared" si="533"/>
        <v>3</v>
      </c>
      <c r="T1521" t="s">
        <v>15</v>
      </c>
      <c r="U1521" t="s">
        <v>7764</v>
      </c>
      <c r="V1521">
        <v>45497</v>
      </c>
      <c r="W1521" t="str">
        <f t="shared" si="534"/>
        <v>Low</v>
      </c>
      <c r="X1521">
        <v>52621</v>
      </c>
      <c r="Y1521" t="str">
        <f t="shared" si="535"/>
        <v>High</v>
      </c>
      <c r="Z1521" t="s">
        <v>5975</v>
      </c>
      <c r="AA1521">
        <v>0</v>
      </c>
      <c r="AB1521" t="str">
        <f t="shared" si="536"/>
        <v>Symbolic Poster</v>
      </c>
      <c r="AC1521" t="s">
        <v>7765</v>
      </c>
      <c r="AD1521" t="s">
        <v>7766</v>
      </c>
      <c r="AE1521">
        <v>260</v>
      </c>
      <c r="AF1521" t="str">
        <f t="shared" si="537"/>
        <v>Very Low</v>
      </c>
      <c r="AG1521" t="s">
        <v>9</v>
      </c>
      <c r="AH1521" t="s">
        <v>10</v>
      </c>
      <c r="AI1521" t="s">
        <v>556</v>
      </c>
      <c r="AJ1521" t="str">
        <f t="shared" si="538"/>
        <v>Adult</v>
      </c>
      <c r="AK1521">
        <v>34000000</v>
      </c>
      <c r="AL1521" t="str">
        <f t="shared" si="539"/>
        <v>Medium Budget</v>
      </c>
      <c r="AM1521">
        <v>1999</v>
      </c>
      <c r="AN1521">
        <f t="shared" si="540"/>
        <v>26</v>
      </c>
      <c r="AO1521" t="str">
        <f t="shared" si="541"/>
        <v>Old Classic</v>
      </c>
      <c r="AP1521">
        <v>9000</v>
      </c>
      <c r="AQ1521" t="str">
        <f t="shared" si="542"/>
        <v>Low</v>
      </c>
      <c r="AR1521">
        <v>5.3</v>
      </c>
      <c r="AS1521" t="str">
        <f t="shared" si="543"/>
        <v>Below Average</v>
      </c>
      <c r="AT1521">
        <v>1.85</v>
      </c>
      <c r="AU1521" t="str">
        <f t="shared" si="544"/>
        <v>HDTV / Widescreen</v>
      </c>
      <c r="AV1521">
        <v>1000</v>
      </c>
      <c r="AW1521" t="str">
        <f t="shared" si="545"/>
        <v>Very Low</v>
      </c>
    </row>
    <row r="1522" spans="1:49" x14ac:dyDescent="0.3">
      <c r="A1522" t="s">
        <v>0</v>
      </c>
      <c r="B1522" t="s">
        <v>7767</v>
      </c>
      <c r="C1522">
        <v>52</v>
      </c>
      <c r="D1522" t="str">
        <f t="shared" si="525"/>
        <v>Low</v>
      </c>
      <c r="E1522">
        <v>114</v>
      </c>
      <c r="F1522" t="str">
        <f t="shared" si="526"/>
        <v>1h 54m</v>
      </c>
      <c r="G1522" t="str">
        <f t="shared" si="527"/>
        <v>Standard Movie</v>
      </c>
      <c r="H1522">
        <v>46</v>
      </c>
      <c r="I1522" t="str">
        <f t="shared" si="528"/>
        <v>Very Low</v>
      </c>
      <c r="J1522">
        <v>292</v>
      </c>
      <c r="K1522" t="str">
        <f t="shared" si="529"/>
        <v>Very Low</v>
      </c>
      <c r="L1522" t="s">
        <v>7768</v>
      </c>
      <c r="M1522">
        <v>818</v>
      </c>
      <c r="N1522" t="str">
        <f t="shared" si="530"/>
        <v>Low</v>
      </c>
      <c r="O1522">
        <v>6543194</v>
      </c>
      <c r="P1522" t="str">
        <f t="shared" si="531"/>
        <v>Flop</v>
      </c>
      <c r="Q1522" t="s">
        <v>2279</v>
      </c>
      <c r="R1522" t="str">
        <f t="shared" si="532"/>
        <v>Adventure</v>
      </c>
      <c r="S1522">
        <f t="shared" si="533"/>
        <v>3</v>
      </c>
      <c r="T1522" t="s">
        <v>2592</v>
      </c>
      <c r="U1522" t="s">
        <v>7769</v>
      </c>
      <c r="V1522">
        <v>3740</v>
      </c>
      <c r="W1522" t="str">
        <f t="shared" si="534"/>
        <v>Very Low</v>
      </c>
      <c r="X1522">
        <v>1778</v>
      </c>
      <c r="Y1522" t="str">
        <f t="shared" si="535"/>
        <v>Low</v>
      </c>
      <c r="Z1522" t="s">
        <v>7770</v>
      </c>
      <c r="AA1522">
        <v>1</v>
      </c>
      <c r="AB1522" t="str">
        <f t="shared" si="536"/>
        <v>Solo Star Poster</v>
      </c>
      <c r="AC1522" t="s">
        <v>7771</v>
      </c>
      <c r="AD1522" t="s">
        <v>7772</v>
      </c>
      <c r="AE1522">
        <v>61</v>
      </c>
      <c r="AF1522" t="str">
        <f t="shared" si="537"/>
        <v>Very Low</v>
      </c>
      <c r="AG1522" t="s">
        <v>9</v>
      </c>
      <c r="AH1522" t="s">
        <v>10</v>
      </c>
      <c r="AI1522" t="s">
        <v>11</v>
      </c>
      <c r="AJ1522" t="str">
        <f t="shared" si="538"/>
        <v>Teen</v>
      </c>
      <c r="AK1522">
        <v>34000000</v>
      </c>
      <c r="AL1522" t="str">
        <f t="shared" si="539"/>
        <v>Medium Budget</v>
      </c>
      <c r="AM1522">
        <v>2000</v>
      </c>
      <c r="AN1522">
        <f t="shared" si="540"/>
        <v>25</v>
      </c>
      <c r="AO1522" t="str">
        <f t="shared" si="541"/>
        <v>Old Classic</v>
      </c>
      <c r="AP1522">
        <v>649</v>
      </c>
      <c r="AQ1522" t="str">
        <f t="shared" si="542"/>
        <v>Very Low</v>
      </c>
      <c r="AR1522">
        <v>5.6</v>
      </c>
      <c r="AS1522" t="str">
        <f t="shared" si="543"/>
        <v>Below Average</v>
      </c>
      <c r="AT1522">
        <v>2.35</v>
      </c>
      <c r="AU1522" t="str">
        <f t="shared" si="544"/>
        <v>Cinematic Widescreen</v>
      </c>
      <c r="AV1522">
        <v>314</v>
      </c>
      <c r="AW1522" t="str">
        <f t="shared" si="545"/>
        <v>Very Low</v>
      </c>
    </row>
    <row r="1523" spans="1:49" x14ac:dyDescent="0.3">
      <c r="A1523" t="s">
        <v>0</v>
      </c>
      <c r="B1523" t="s">
        <v>4599</v>
      </c>
      <c r="C1523">
        <v>135</v>
      </c>
      <c r="D1523" t="str">
        <f t="shared" si="525"/>
        <v>Low</v>
      </c>
      <c r="E1523">
        <v>105</v>
      </c>
      <c r="F1523" t="str">
        <f t="shared" si="526"/>
        <v>1h 45m</v>
      </c>
      <c r="G1523" t="str">
        <f t="shared" si="527"/>
        <v>Standard Movie</v>
      </c>
      <c r="H1523">
        <v>125</v>
      </c>
      <c r="I1523" t="str">
        <f t="shared" si="528"/>
        <v>Very Low</v>
      </c>
      <c r="J1523">
        <v>2000</v>
      </c>
      <c r="K1523" t="str">
        <f t="shared" si="529"/>
        <v>Low</v>
      </c>
      <c r="L1523" t="s">
        <v>507</v>
      </c>
      <c r="M1523">
        <v>18000</v>
      </c>
      <c r="N1523" t="str">
        <f t="shared" si="530"/>
        <v>Medium</v>
      </c>
      <c r="O1523">
        <v>13101142</v>
      </c>
      <c r="P1523" t="str">
        <f t="shared" si="531"/>
        <v>Average</v>
      </c>
      <c r="Q1523" t="s">
        <v>3869</v>
      </c>
      <c r="R1523" t="str">
        <f t="shared" si="532"/>
        <v>Comedy</v>
      </c>
      <c r="S1523">
        <f t="shared" si="533"/>
        <v>3</v>
      </c>
      <c r="T1523" t="s">
        <v>612</v>
      </c>
      <c r="U1523" t="s">
        <v>7773</v>
      </c>
      <c r="V1523">
        <v>23916</v>
      </c>
      <c r="W1523" t="str">
        <f t="shared" si="534"/>
        <v>Low</v>
      </c>
      <c r="X1523">
        <v>23122</v>
      </c>
      <c r="Y1523" t="str">
        <f t="shared" si="535"/>
        <v>Medium</v>
      </c>
      <c r="Z1523" t="s">
        <v>205</v>
      </c>
      <c r="AA1523">
        <v>5</v>
      </c>
      <c r="AB1523" t="str">
        <f t="shared" si="536"/>
        <v>Ensemble Poster</v>
      </c>
      <c r="AC1523" t="s">
        <v>7774</v>
      </c>
      <c r="AD1523" t="s">
        <v>7775</v>
      </c>
      <c r="AE1523">
        <v>50</v>
      </c>
      <c r="AF1523" t="str">
        <f t="shared" si="537"/>
        <v>Very Low</v>
      </c>
      <c r="AG1523" t="s">
        <v>9</v>
      </c>
      <c r="AH1523" t="s">
        <v>10</v>
      </c>
      <c r="AI1523" t="s">
        <v>11</v>
      </c>
      <c r="AJ1523" t="str">
        <f t="shared" si="538"/>
        <v>Teen</v>
      </c>
      <c r="AK1523">
        <v>35000000</v>
      </c>
      <c r="AL1523" t="str">
        <f t="shared" si="539"/>
        <v>Medium Budget</v>
      </c>
      <c r="AM1523">
        <v>2012</v>
      </c>
      <c r="AN1523">
        <f t="shared" si="540"/>
        <v>13</v>
      </c>
      <c r="AO1523" t="str">
        <f t="shared" si="541"/>
        <v>Modern Classic</v>
      </c>
      <c r="AP1523">
        <v>2000</v>
      </c>
      <c r="AQ1523" t="str">
        <f t="shared" si="542"/>
        <v>Low</v>
      </c>
      <c r="AR1523">
        <v>5.7</v>
      </c>
      <c r="AS1523" t="str">
        <f t="shared" si="543"/>
        <v>Below Average</v>
      </c>
      <c r="AT1523">
        <v>2.35</v>
      </c>
      <c r="AU1523" t="str">
        <f t="shared" si="544"/>
        <v>Cinematic Widescreen</v>
      </c>
      <c r="AV1523">
        <v>0</v>
      </c>
      <c r="AW1523" t="str">
        <f t="shared" si="545"/>
        <v>Very Low</v>
      </c>
    </row>
    <row r="1524" spans="1:49" x14ac:dyDescent="0.3">
      <c r="A1524" t="s">
        <v>0</v>
      </c>
      <c r="B1524" t="s">
        <v>6638</v>
      </c>
      <c r="C1524">
        <v>211</v>
      </c>
      <c r="D1524" t="str">
        <f t="shared" si="525"/>
        <v>Medium</v>
      </c>
      <c r="E1524">
        <v>141</v>
      </c>
      <c r="F1524" t="str">
        <f t="shared" si="526"/>
        <v>2h 21m</v>
      </c>
      <c r="G1524" t="str">
        <f t="shared" si="527"/>
        <v>Long Movie</v>
      </c>
      <c r="H1524">
        <v>56</v>
      </c>
      <c r="I1524" t="str">
        <f t="shared" si="528"/>
        <v>Very Low</v>
      </c>
      <c r="J1524">
        <v>38</v>
      </c>
      <c r="K1524" t="str">
        <f t="shared" si="529"/>
        <v>Very Low</v>
      </c>
      <c r="L1524" t="s">
        <v>7776</v>
      </c>
      <c r="M1524">
        <v>113</v>
      </c>
      <c r="N1524" t="str">
        <f t="shared" si="530"/>
        <v>Low</v>
      </c>
      <c r="O1524">
        <v>8324748</v>
      </c>
      <c r="P1524" t="str">
        <f t="shared" si="531"/>
        <v>Flop</v>
      </c>
      <c r="Q1524" t="s">
        <v>5911</v>
      </c>
      <c r="R1524" t="str">
        <f t="shared" si="532"/>
        <v>Biography</v>
      </c>
      <c r="S1524">
        <f t="shared" si="533"/>
        <v>3</v>
      </c>
      <c r="T1524" t="s">
        <v>7777</v>
      </c>
      <c r="U1524" t="s">
        <v>7778</v>
      </c>
      <c r="V1524">
        <v>21223</v>
      </c>
      <c r="W1524" t="str">
        <f t="shared" si="534"/>
        <v>Low</v>
      </c>
      <c r="X1524">
        <v>301</v>
      </c>
      <c r="Y1524" t="str">
        <f t="shared" si="535"/>
        <v>Very Low</v>
      </c>
      <c r="Z1524" t="s">
        <v>7779</v>
      </c>
      <c r="AA1524">
        <v>1</v>
      </c>
      <c r="AB1524" t="str">
        <f t="shared" si="536"/>
        <v>Solo Star Poster</v>
      </c>
      <c r="AC1524" t="s">
        <v>7780</v>
      </c>
      <c r="AD1524" t="s">
        <v>7781</v>
      </c>
      <c r="AE1524">
        <v>108</v>
      </c>
      <c r="AF1524" t="str">
        <f t="shared" si="537"/>
        <v>Very Low</v>
      </c>
      <c r="AG1524" t="s">
        <v>9</v>
      </c>
      <c r="AH1524" t="s">
        <v>28</v>
      </c>
      <c r="AI1524" t="s">
        <v>11</v>
      </c>
      <c r="AJ1524" t="str">
        <f t="shared" si="538"/>
        <v>Teen</v>
      </c>
      <c r="AK1524">
        <v>35000000</v>
      </c>
      <c r="AL1524" t="str">
        <f t="shared" si="539"/>
        <v>Medium Budget</v>
      </c>
      <c r="AM1524">
        <v>2013</v>
      </c>
      <c r="AN1524">
        <f t="shared" si="540"/>
        <v>12</v>
      </c>
      <c r="AO1524" t="str">
        <f t="shared" si="541"/>
        <v>Modern Classic</v>
      </c>
      <c r="AP1524">
        <v>98</v>
      </c>
      <c r="AQ1524" t="str">
        <f t="shared" si="542"/>
        <v>Very Low</v>
      </c>
      <c r="AR1524">
        <v>7.1</v>
      </c>
      <c r="AS1524" t="str">
        <f t="shared" si="543"/>
        <v>Good</v>
      </c>
      <c r="AT1524">
        <v>2.35</v>
      </c>
      <c r="AU1524" t="str">
        <f t="shared" si="544"/>
        <v>Cinematic Widescreen</v>
      </c>
      <c r="AV1524">
        <v>13000</v>
      </c>
      <c r="AW1524" t="str">
        <f t="shared" si="545"/>
        <v>Medium</v>
      </c>
    </row>
    <row r="1525" spans="1:49" x14ac:dyDescent="0.3">
      <c r="A1525" t="s">
        <v>0</v>
      </c>
      <c r="B1525" t="s">
        <v>1651</v>
      </c>
      <c r="C1525">
        <v>57</v>
      </c>
      <c r="D1525" t="str">
        <f t="shared" si="525"/>
        <v>Low</v>
      </c>
      <c r="E1525">
        <v>195</v>
      </c>
      <c r="F1525" t="str">
        <f t="shared" si="526"/>
        <v>3h 15m</v>
      </c>
      <c r="G1525" t="str">
        <f t="shared" si="527"/>
        <v>Epic</v>
      </c>
      <c r="H1525">
        <v>631</v>
      </c>
      <c r="I1525" t="str">
        <f t="shared" si="528"/>
        <v>Very Low</v>
      </c>
      <c r="J1525">
        <v>521</v>
      </c>
      <c r="K1525" t="str">
        <f t="shared" si="529"/>
        <v>Very Low</v>
      </c>
      <c r="L1525" t="s">
        <v>1651</v>
      </c>
      <c r="M1525">
        <v>635</v>
      </c>
      <c r="N1525" t="str">
        <f t="shared" si="530"/>
        <v>Low</v>
      </c>
      <c r="O1525">
        <f>O1524</f>
        <v>8324748</v>
      </c>
      <c r="P1525" t="str">
        <f t="shared" si="531"/>
        <v>Flop</v>
      </c>
      <c r="Q1525" t="s">
        <v>6084</v>
      </c>
      <c r="R1525" t="str">
        <f t="shared" si="532"/>
        <v>Biography</v>
      </c>
      <c r="S1525">
        <f t="shared" si="533"/>
        <v>4</v>
      </c>
      <c r="T1525" t="s">
        <v>7630</v>
      </c>
      <c r="U1525" t="s">
        <v>7782</v>
      </c>
      <c r="V1525">
        <v>16255</v>
      </c>
      <c r="W1525" t="str">
        <f t="shared" si="534"/>
        <v>Low</v>
      </c>
      <c r="X1525">
        <v>2291</v>
      </c>
      <c r="Y1525" t="str">
        <f t="shared" si="535"/>
        <v>Low</v>
      </c>
      <c r="Z1525" t="s">
        <v>5350</v>
      </c>
      <c r="AA1525">
        <v>0</v>
      </c>
      <c r="AB1525" t="str">
        <f t="shared" si="536"/>
        <v>Symbolic Poster</v>
      </c>
      <c r="AC1525" t="s">
        <v>7783</v>
      </c>
      <c r="AD1525" t="s">
        <v>7784</v>
      </c>
      <c r="AE1525">
        <v>127</v>
      </c>
      <c r="AF1525" t="str">
        <f t="shared" si="537"/>
        <v>Very Low</v>
      </c>
      <c r="AG1525" t="s">
        <v>9</v>
      </c>
      <c r="AH1525" t="s">
        <v>10</v>
      </c>
      <c r="AI1525" t="s">
        <v>66</v>
      </c>
      <c r="AJ1525" t="str">
        <f t="shared" si="538"/>
        <v>Family</v>
      </c>
      <c r="AK1525">
        <v>35000000</v>
      </c>
      <c r="AL1525" t="str">
        <f t="shared" si="539"/>
        <v>Medium Budget</v>
      </c>
      <c r="AM1525">
        <v>1981</v>
      </c>
      <c r="AN1525">
        <f t="shared" si="540"/>
        <v>44</v>
      </c>
      <c r="AO1525" t="str">
        <f t="shared" si="541"/>
        <v>Old Classic</v>
      </c>
      <c r="AP1525">
        <v>631</v>
      </c>
      <c r="AQ1525" t="str">
        <f t="shared" si="542"/>
        <v>Very Low</v>
      </c>
      <c r="AR1525">
        <v>7.5</v>
      </c>
      <c r="AS1525" t="str">
        <f t="shared" si="543"/>
        <v>Good</v>
      </c>
      <c r="AT1525">
        <v>1.85</v>
      </c>
      <c r="AU1525" t="str">
        <f t="shared" si="544"/>
        <v>HDTV / Widescreen</v>
      </c>
      <c r="AV1525">
        <v>0</v>
      </c>
      <c r="AW1525" t="str">
        <f t="shared" si="545"/>
        <v>Very Low</v>
      </c>
    </row>
    <row r="1526" spans="1:49" x14ac:dyDescent="0.3">
      <c r="A1526" t="s">
        <v>0</v>
      </c>
      <c r="B1526" t="s">
        <v>3862</v>
      </c>
      <c r="C1526">
        <v>81</v>
      </c>
      <c r="D1526" t="str">
        <f t="shared" si="525"/>
        <v>Low</v>
      </c>
      <c r="E1526">
        <v>138</v>
      </c>
      <c r="F1526" t="str">
        <f t="shared" si="526"/>
        <v>2h 18m</v>
      </c>
      <c r="G1526" t="str">
        <f t="shared" si="527"/>
        <v>Long Movie</v>
      </c>
      <c r="H1526">
        <v>0</v>
      </c>
      <c r="I1526" t="str">
        <f t="shared" si="528"/>
        <v>Very Low</v>
      </c>
      <c r="J1526">
        <v>574</v>
      </c>
      <c r="K1526" t="str">
        <f t="shared" si="529"/>
        <v>Very Low</v>
      </c>
      <c r="L1526" t="s">
        <v>1346</v>
      </c>
      <c r="M1526">
        <v>10000</v>
      </c>
      <c r="N1526" t="str">
        <f t="shared" si="530"/>
        <v>Low</v>
      </c>
      <c r="O1526">
        <v>141340178</v>
      </c>
      <c r="P1526" t="str">
        <f t="shared" si="531"/>
        <v>Hit</v>
      </c>
      <c r="Q1526" t="s">
        <v>4046</v>
      </c>
      <c r="R1526" t="str">
        <f t="shared" si="532"/>
        <v>Drama</v>
      </c>
      <c r="S1526">
        <f t="shared" si="533"/>
        <v>2</v>
      </c>
      <c r="T1526" t="s">
        <v>494</v>
      </c>
      <c r="U1526" t="s">
        <v>7785</v>
      </c>
      <c r="V1526">
        <v>181879</v>
      </c>
      <c r="W1526" t="str">
        <f t="shared" si="534"/>
        <v>Medium</v>
      </c>
      <c r="X1526">
        <v>14619</v>
      </c>
      <c r="Y1526" t="str">
        <f t="shared" si="535"/>
        <v>Medium</v>
      </c>
      <c r="Z1526" t="s">
        <v>3207</v>
      </c>
      <c r="AA1526">
        <v>0</v>
      </c>
      <c r="AB1526" t="str">
        <f t="shared" si="536"/>
        <v>Symbolic Poster</v>
      </c>
      <c r="AC1526" t="s">
        <v>7786</v>
      </c>
      <c r="AD1526" t="s">
        <v>7787</v>
      </c>
      <c r="AE1526">
        <v>319</v>
      </c>
      <c r="AF1526" t="str">
        <f t="shared" si="537"/>
        <v>Very Low</v>
      </c>
      <c r="AG1526" t="s">
        <v>9</v>
      </c>
      <c r="AH1526" t="s">
        <v>10</v>
      </c>
      <c r="AI1526" t="s">
        <v>556</v>
      </c>
      <c r="AJ1526" t="str">
        <f t="shared" si="538"/>
        <v>Adult</v>
      </c>
      <c r="AK1526">
        <v>40000000</v>
      </c>
      <c r="AL1526" t="str">
        <f t="shared" si="539"/>
        <v>Medium Budget</v>
      </c>
      <c r="AM1526">
        <v>1992</v>
      </c>
      <c r="AN1526">
        <f t="shared" si="540"/>
        <v>33</v>
      </c>
      <c r="AO1526" t="str">
        <f t="shared" si="541"/>
        <v>Old Classic</v>
      </c>
      <c r="AP1526">
        <v>2000</v>
      </c>
      <c r="AQ1526" t="str">
        <f t="shared" si="542"/>
        <v>Low</v>
      </c>
      <c r="AR1526">
        <v>7.6</v>
      </c>
      <c r="AS1526" t="str">
        <f t="shared" si="543"/>
        <v>Good</v>
      </c>
      <c r="AT1526">
        <v>2.35</v>
      </c>
      <c r="AU1526" t="str">
        <f t="shared" si="544"/>
        <v>Cinematic Widescreen</v>
      </c>
      <c r="AV1526">
        <v>0</v>
      </c>
      <c r="AW1526" t="str">
        <f t="shared" si="545"/>
        <v>Very Low</v>
      </c>
    </row>
    <row r="1527" spans="1:49" x14ac:dyDescent="0.3">
      <c r="A1527" t="s">
        <v>0</v>
      </c>
      <c r="B1527" t="s">
        <v>3415</v>
      </c>
      <c r="C1527">
        <v>107</v>
      </c>
      <c r="D1527" t="str">
        <f t="shared" si="525"/>
        <v>Low</v>
      </c>
      <c r="E1527">
        <v>101</v>
      </c>
      <c r="F1527" t="str">
        <f t="shared" si="526"/>
        <v>1h 41m</v>
      </c>
      <c r="G1527" t="str">
        <f t="shared" si="527"/>
        <v>Standard Movie</v>
      </c>
      <c r="H1527">
        <v>43</v>
      </c>
      <c r="I1527" t="str">
        <f t="shared" si="528"/>
        <v>Very Low</v>
      </c>
      <c r="J1527">
        <v>655</v>
      </c>
      <c r="K1527" t="str">
        <f t="shared" si="529"/>
        <v>Very Low</v>
      </c>
      <c r="L1527" t="s">
        <v>5054</v>
      </c>
      <c r="M1527">
        <v>2000</v>
      </c>
      <c r="N1527" t="str">
        <f t="shared" si="530"/>
        <v>Low</v>
      </c>
      <c r="O1527">
        <v>51758599</v>
      </c>
      <c r="P1527" t="str">
        <f t="shared" si="531"/>
        <v>Hit</v>
      </c>
      <c r="Q1527" t="s">
        <v>3525</v>
      </c>
      <c r="R1527" t="str">
        <f t="shared" si="532"/>
        <v>Action</v>
      </c>
      <c r="S1527">
        <f t="shared" si="533"/>
        <v>5</v>
      </c>
      <c r="T1527" t="s">
        <v>6404</v>
      </c>
      <c r="U1527" t="s">
        <v>7788</v>
      </c>
      <c r="V1527">
        <v>27580</v>
      </c>
      <c r="W1527" t="str">
        <f t="shared" si="534"/>
        <v>Low</v>
      </c>
      <c r="X1527">
        <v>5942</v>
      </c>
      <c r="Y1527" t="str">
        <f t="shared" si="535"/>
        <v>Low</v>
      </c>
      <c r="Z1527" t="s">
        <v>2254</v>
      </c>
      <c r="AA1527">
        <v>0</v>
      </c>
      <c r="AB1527" t="str">
        <f t="shared" si="536"/>
        <v>Symbolic Poster</v>
      </c>
      <c r="AC1527" t="s">
        <v>7789</v>
      </c>
      <c r="AD1527" t="s">
        <v>7790</v>
      </c>
      <c r="AE1527">
        <v>232</v>
      </c>
      <c r="AF1527" t="str">
        <f t="shared" si="537"/>
        <v>Very Low</v>
      </c>
      <c r="AG1527" t="s">
        <v>9</v>
      </c>
      <c r="AH1527" t="s">
        <v>10</v>
      </c>
      <c r="AI1527" t="s">
        <v>556</v>
      </c>
      <c r="AJ1527" t="str">
        <f t="shared" si="538"/>
        <v>Adult</v>
      </c>
      <c r="AK1527">
        <v>33000000</v>
      </c>
      <c r="AL1527" t="str">
        <f t="shared" si="539"/>
        <v>Medium Budget</v>
      </c>
      <c r="AM1527">
        <v>2001</v>
      </c>
      <c r="AN1527">
        <f t="shared" si="540"/>
        <v>24</v>
      </c>
      <c r="AO1527" t="str">
        <f t="shared" si="541"/>
        <v>Old Classic</v>
      </c>
      <c r="AP1527">
        <v>1000</v>
      </c>
      <c r="AQ1527" t="str">
        <f t="shared" si="542"/>
        <v>Very Low</v>
      </c>
      <c r="AR1527">
        <v>5.5</v>
      </c>
      <c r="AS1527" t="str">
        <f t="shared" si="543"/>
        <v>Below Average</v>
      </c>
      <c r="AT1527">
        <v>2.35</v>
      </c>
      <c r="AU1527" t="str">
        <f t="shared" si="544"/>
        <v>Cinematic Widescreen</v>
      </c>
      <c r="AV1527">
        <v>742</v>
      </c>
      <c r="AW1527" t="str">
        <f t="shared" si="545"/>
        <v>Very Low</v>
      </c>
    </row>
    <row r="1528" spans="1:49" x14ac:dyDescent="0.3">
      <c r="A1528" t="s">
        <v>0</v>
      </c>
      <c r="B1528" t="s">
        <v>1546</v>
      </c>
      <c r="C1528">
        <v>100</v>
      </c>
      <c r="D1528" t="str">
        <f t="shared" si="525"/>
        <v>Low</v>
      </c>
      <c r="E1528">
        <v>99</v>
      </c>
      <c r="F1528" t="str">
        <f t="shared" si="526"/>
        <v>1h 39m</v>
      </c>
      <c r="G1528" t="str">
        <f t="shared" si="527"/>
        <v>Standard Movie</v>
      </c>
      <c r="H1528">
        <v>67</v>
      </c>
      <c r="I1528" t="str">
        <f t="shared" si="528"/>
        <v>Very Low</v>
      </c>
      <c r="J1528">
        <v>330</v>
      </c>
      <c r="K1528" t="str">
        <f t="shared" si="529"/>
        <v>Very Low</v>
      </c>
      <c r="L1528" t="s">
        <v>777</v>
      </c>
      <c r="M1528">
        <v>826</v>
      </c>
      <c r="N1528" t="str">
        <f t="shared" si="530"/>
        <v>Low</v>
      </c>
      <c r="O1528">
        <v>117559438</v>
      </c>
      <c r="P1528" t="str">
        <f t="shared" si="531"/>
        <v>Hit</v>
      </c>
      <c r="Q1528" t="s">
        <v>1723</v>
      </c>
      <c r="R1528" t="str">
        <f t="shared" si="532"/>
        <v>Action</v>
      </c>
      <c r="S1528">
        <f t="shared" si="533"/>
        <v>3</v>
      </c>
      <c r="T1528" t="s">
        <v>6353</v>
      </c>
      <c r="U1528" t="s">
        <v>7791</v>
      </c>
      <c r="V1528">
        <v>66941</v>
      </c>
      <c r="W1528" t="str">
        <f t="shared" si="534"/>
        <v>Medium</v>
      </c>
      <c r="X1528">
        <v>1790</v>
      </c>
      <c r="Y1528" t="str">
        <f t="shared" si="535"/>
        <v>Low</v>
      </c>
      <c r="Z1528" t="s">
        <v>3913</v>
      </c>
      <c r="AA1528">
        <v>1</v>
      </c>
      <c r="AB1528" t="str">
        <f t="shared" si="536"/>
        <v>Solo Star Poster</v>
      </c>
      <c r="AC1528" t="s">
        <v>7792</v>
      </c>
      <c r="AD1528" t="s">
        <v>7793</v>
      </c>
      <c r="AE1528">
        <v>148</v>
      </c>
      <c r="AF1528" t="str">
        <f t="shared" si="537"/>
        <v>Very Low</v>
      </c>
      <c r="AG1528" t="s">
        <v>9</v>
      </c>
      <c r="AH1528" t="s">
        <v>10</v>
      </c>
      <c r="AI1528" t="s">
        <v>11</v>
      </c>
      <c r="AJ1528" t="str">
        <f t="shared" si="538"/>
        <v>Teen</v>
      </c>
      <c r="AK1528">
        <v>30000000</v>
      </c>
      <c r="AL1528" t="str">
        <f t="shared" si="539"/>
        <v>Medium Budget</v>
      </c>
      <c r="AM1528">
        <v>2000</v>
      </c>
      <c r="AN1528">
        <f t="shared" si="540"/>
        <v>25</v>
      </c>
      <c r="AO1528" t="str">
        <f t="shared" si="541"/>
        <v>Old Classic</v>
      </c>
      <c r="AP1528">
        <v>436</v>
      </c>
      <c r="AQ1528" t="str">
        <f t="shared" si="542"/>
        <v>Very Low</v>
      </c>
      <c r="AR1528">
        <v>5.0999999999999996</v>
      </c>
      <c r="AS1528" t="str">
        <f t="shared" si="543"/>
        <v>Below Average</v>
      </c>
      <c r="AT1528">
        <v>1.85</v>
      </c>
      <c r="AU1528" t="str">
        <f t="shared" si="544"/>
        <v>HDTV / Widescreen</v>
      </c>
      <c r="AV1528">
        <v>1000</v>
      </c>
      <c r="AW1528" t="str">
        <f t="shared" si="545"/>
        <v>Very Low</v>
      </c>
    </row>
    <row r="1529" spans="1:49" x14ac:dyDescent="0.3">
      <c r="A1529" t="s">
        <v>0</v>
      </c>
      <c r="B1529" t="s">
        <v>7794</v>
      </c>
      <c r="C1529">
        <v>60</v>
      </c>
      <c r="D1529" t="str">
        <f t="shared" si="525"/>
        <v>Low</v>
      </c>
      <c r="E1529">
        <v>85</v>
      </c>
      <c r="F1529" t="str">
        <f t="shared" si="526"/>
        <v>1h 25m</v>
      </c>
      <c r="G1529" t="str">
        <f t="shared" si="527"/>
        <v>Featurette</v>
      </c>
      <c r="H1529">
        <v>0</v>
      </c>
      <c r="I1529" t="str">
        <f t="shared" si="528"/>
        <v>Very Low</v>
      </c>
      <c r="J1529">
        <v>11</v>
      </c>
      <c r="K1529" t="str">
        <f t="shared" si="529"/>
        <v>Very Low</v>
      </c>
      <c r="L1529" t="s">
        <v>7795</v>
      </c>
      <c r="M1529">
        <v>324</v>
      </c>
      <c r="N1529" t="str">
        <f t="shared" si="530"/>
        <v>Low</v>
      </c>
      <c r="O1529">
        <v>4091</v>
      </c>
      <c r="P1529" t="str">
        <f t="shared" si="531"/>
        <v>Flop</v>
      </c>
      <c r="Q1529" t="s">
        <v>242</v>
      </c>
      <c r="R1529" t="str">
        <f t="shared" si="532"/>
        <v>Adventure</v>
      </c>
      <c r="S1529">
        <f t="shared" si="533"/>
        <v>5</v>
      </c>
      <c r="T1529" t="s">
        <v>7796</v>
      </c>
      <c r="U1529" t="s">
        <v>7797</v>
      </c>
      <c r="V1529">
        <v>4265</v>
      </c>
      <c r="W1529" t="str">
        <f t="shared" si="534"/>
        <v>Very Low</v>
      </c>
      <c r="X1529">
        <v>369</v>
      </c>
      <c r="Y1529" t="str">
        <f t="shared" si="535"/>
        <v>Very Low</v>
      </c>
      <c r="Z1529" t="s">
        <v>7798</v>
      </c>
      <c r="AA1529">
        <v>0</v>
      </c>
      <c r="AB1529" t="str">
        <f t="shared" si="536"/>
        <v>Symbolic Poster</v>
      </c>
      <c r="AC1529" t="str">
        <f>AC1528</f>
        <v>disguise|fbi|female impersonation|gender disguise|obesity</v>
      </c>
      <c r="AD1529" t="s">
        <v>7799</v>
      </c>
      <c r="AE1529">
        <v>16</v>
      </c>
      <c r="AF1529" t="str">
        <f t="shared" si="537"/>
        <v>Very Low</v>
      </c>
      <c r="AG1529" t="s">
        <v>9</v>
      </c>
      <c r="AH1529" t="s">
        <v>555</v>
      </c>
      <c r="AI1529" t="str">
        <f>AI1528</f>
        <v>PG-13</v>
      </c>
      <c r="AJ1529" t="str">
        <f t="shared" si="538"/>
        <v>Teen</v>
      </c>
      <c r="AK1529">
        <v>34000000</v>
      </c>
      <c r="AL1529" t="str">
        <f t="shared" si="539"/>
        <v>Medium Budget</v>
      </c>
      <c r="AM1529">
        <v>2013</v>
      </c>
      <c r="AN1529">
        <f t="shared" si="540"/>
        <v>12</v>
      </c>
      <c r="AO1529" t="str">
        <f t="shared" si="541"/>
        <v>Modern Classic</v>
      </c>
      <c r="AP1529">
        <v>15</v>
      </c>
      <c r="AQ1529" t="str">
        <f t="shared" si="542"/>
        <v>Very Low</v>
      </c>
      <c r="AR1529">
        <v>6.3</v>
      </c>
      <c r="AS1529" t="str">
        <f t="shared" si="543"/>
        <v>Average</v>
      </c>
      <c r="AT1529">
        <v>2.35</v>
      </c>
      <c r="AU1529" t="str">
        <f t="shared" si="544"/>
        <v>Cinematic Widescreen</v>
      </c>
      <c r="AV1529">
        <v>0</v>
      </c>
      <c r="AW1529" t="str">
        <f t="shared" si="545"/>
        <v>Very Low</v>
      </c>
    </row>
    <row r="1530" spans="1:49" x14ac:dyDescent="0.3">
      <c r="A1530" t="s">
        <v>0</v>
      </c>
      <c r="B1530" t="s">
        <v>7800</v>
      </c>
      <c r="C1530">
        <v>195</v>
      </c>
      <c r="D1530" t="str">
        <f t="shared" si="525"/>
        <v>Low</v>
      </c>
      <c r="E1530">
        <v>89</v>
      </c>
      <c r="F1530" t="str">
        <f t="shared" si="526"/>
        <v>1h 29m</v>
      </c>
      <c r="G1530" t="str">
        <f t="shared" si="527"/>
        <v>Featurette</v>
      </c>
      <c r="H1530">
        <v>21</v>
      </c>
      <c r="I1530" t="str">
        <f t="shared" si="528"/>
        <v>Very Low</v>
      </c>
      <c r="J1530">
        <v>48</v>
      </c>
      <c r="K1530" t="str">
        <f t="shared" si="529"/>
        <v>Very Low</v>
      </c>
      <c r="L1530" t="s">
        <v>7801</v>
      </c>
      <c r="M1530">
        <v>614</v>
      </c>
      <c r="N1530" t="str">
        <f t="shared" si="530"/>
        <v>Low</v>
      </c>
      <c r="O1530">
        <v>21426805</v>
      </c>
      <c r="P1530" t="str">
        <f t="shared" si="531"/>
        <v>Average</v>
      </c>
      <c r="Q1530" t="s">
        <v>312</v>
      </c>
      <c r="R1530" t="str">
        <f t="shared" si="532"/>
        <v>Action</v>
      </c>
      <c r="S1530">
        <f t="shared" si="533"/>
        <v>5</v>
      </c>
      <c r="T1530" t="s">
        <v>3537</v>
      </c>
      <c r="U1530" t="s">
        <v>7802</v>
      </c>
      <c r="V1530">
        <v>49312</v>
      </c>
      <c r="W1530" t="str">
        <f t="shared" si="534"/>
        <v>Low</v>
      </c>
      <c r="X1530">
        <v>843</v>
      </c>
      <c r="Y1530" t="str">
        <f t="shared" si="535"/>
        <v>Very Low</v>
      </c>
      <c r="Z1530" t="s">
        <v>7803</v>
      </c>
      <c r="AA1530">
        <v>0</v>
      </c>
      <c r="AB1530" t="str">
        <f t="shared" si="536"/>
        <v>Symbolic Poster</v>
      </c>
      <c r="AC1530" t="s">
        <v>7804</v>
      </c>
      <c r="AD1530" t="s">
        <v>7805</v>
      </c>
      <c r="AE1530">
        <v>211</v>
      </c>
      <c r="AF1530" t="str">
        <f t="shared" si="537"/>
        <v>Very Low</v>
      </c>
      <c r="AG1530" t="s">
        <v>9</v>
      </c>
      <c r="AH1530" t="s">
        <v>10</v>
      </c>
      <c r="AI1530" t="s">
        <v>11</v>
      </c>
      <c r="AJ1530" t="str">
        <f t="shared" si="538"/>
        <v>Teen</v>
      </c>
      <c r="AK1530">
        <v>30000000</v>
      </c>
      <c r="AL1530" t="str">
        <f t="shared" si="539"/>
        <v>Medium Budget</v>
      </c>
      <c r="AM1530">
        <v>2011</v>
      </c>
      <c r="AN1530">
        <f t="shared" si="540"/>
        <v>14</v>
      </c>
      <c r="AO1530" t="str">
        <f t="shared" si="541"/>
        <v>Modern Classic</v>
      </c>
      <c r="AP1530">
        <v>150</v>
      </c>
      <c r="AQ1530" t="str">
        <f t="shared" si="542"/>
        <v>Very Low</v>
      </c>
      <c r="AR1530">
        <v>4.9000000000000004</v>
      </c>
      <c r="AS1530" t="str">
        <f t="shared" si="543"/>
        <v>Poor</v>
      </c>
      <c r="AT1530">
        <v>2.35</v>
      </c>
      <c r="AU1530" t="str">
        <f t="shared" si="544"/>
        <v>Cinematic Widescreen</v>
      </c>
      <c r="AV1530">
        <v>0</v>
      </c>
      <c r="AW1530" t="str">
        <f t="shared" si="545"/>
        <v>Very Low</v>
      </c>
    </row>
    <row r="1531" spans="1:49" x14ac:dyDescent="0.3">
      <c r="A1531" t="s">
        <v>0</v>
      </c>
      <c r="B1531" t="s">
        <v>7806</v>
      </c>
      <c r="C1531">
        <v>121</v>
      </c>
      <c r="D1531" t="str">
        <f t="shared" si="525"/>
        <v>Low</v>
      </c>
      <c r="E1531">
        <v>99</v>
      </c>
      <c r="F1531" t="str">
        <f t="shared" si="526"/>
        <v>1h 39m</v>
      </c>
      <c r="G1531" t="str">
        <f t="shared" si="527"/>
        <v>Standard Movie</v>
      </c>
      <c r="H1531">
        <v>35</v>
      </c>
      <c r="I1531" t="str">
        <f t="shared" si="528"/>
        <v>Very Low</v>
      </c>
      <c r="J1531">
        <v>433</v>
      </c>
      <c r="K1531" t="str">
        <f t="shared" si="529"/>
        <v>Very Low</v>
      </c>
      <c r="L1531" t="s">
        <v>7807</v>
      </c>
      <c r="M1531">
        <v>3000</v>
      </c>
      <c r="N1531" t="str">
        <f t="shared" si="530"/>
        <v>Low</v>
      </c>
      <c r="O1531">
        <v>35057332</v>
      </c>
      <c r="P1531" t="str">
        <f t="shared" si="531"/>
        <v>Average</v>
      </c>
      <c r="Q1531" t="s">
        <v>7808</v>
      </c>
      <c r="R1531" t="str">
        <f t="shared" si="532"/>
        <v>Drama</v>
      </c>
      <c r="S1531">
        <f t="shared" si="533"/>
        <v>3</v>
      </c>
      <c r="T1531" t="s">
        <v>7809</v>
      </c>
      <c r="U1531" t="s">
        <v>7810</v>
      </c>
      <c r="V1531">
        <v>45394</v>
      </c>
      <c r="W1531" t="str">
        <f t="shared" si="534"/>
        <v>Low</v>
      </c>
      <c r="X1531">
        <v>4863</v>
      </c>
      <c r="Y1531" t="str">
        <f t="shared" si="535"/>
        <v>Low</v>
      </c>
      <c r="Z1531" t="s">
        <v>4040</v>
      </c>
      <c r="AA1531">
        <v>0</v>
      </c>
      <c r="AB1531" t="str">
        <f t="shared" si="536"/>
        <v>Symbolic Poster</v>
      </c>
      <c r="AC1531" t="s">
        <v>7811</v>
      </c>
      <c r="AD1531" t="s">
        <v>7812</v>
      </c>
      <c r="AE1531">
        <v>72</v>
      </c>
      <c r="AF1531" t="str">
        <f t="shared" si="537"/>
        <v>Very Low</v>
      </c>
      <c r="AG1531" t="s">
        <v>9</v>
      </c>
      <c r="AH1531" t="s">
        <v>10</v>
      </c>
      <c r="AI1531" t="s">
        <v>11</v>
      </c>
      <c r="AJ1531" t="str">
        <f t="shared" si="538"/>
        <v>Teen</v>
      </c>
      <c r="AK1531">
        <v>33000000</v>
      </c>
      <c r="AL1531" t="str">
        <f t="shared" si="539"/>
        <v>Medium Budget</v>
      </c>
      <c r="AM1531">
        <v>2012</v>
      </c>
      <c r="AN1531">
        <f t="shared" si="540"/>
        <v>13</v>
      </c>
      <c r="AO1531" t="str">
        <f t="shared" si="541"/>
        <v>Modern Classic</v>
      </c>
      <c r="AP1531">
        <v>594</v>
      </c>
      <c r="AQ1531" t="str">
        <f t="shared" si="542"/>
        <v>Very Low</v>
      </c>
      <c r="AR1531">
        <v>6.5</v>
      </c>
      <c r="AS1531" t="str">
        <f t="shared" si="543"/>
        <v>Average</v>
      </c>
      <c r="AT1531">
        <v>2.35</v>
      </c>
      <c r="AU1531" t="str">
        <f t="shared" si="544"/>
        <v>Cinematic Widescreen</v>
      </c>
      <c r="AV1531">
        <v>19000</v>
      </c>
      <c r="AW1531" t="str">
        <f t="shared" si="545"/>
        <v>Medium</v>
      </c>
    </row>
    <row r="1532" spans="1:49" x14ac:dyDescent="0.3">
      <c r="A1532" t="s">
        <v>0</v>
      </c>
      <c r="B1532" t="s">
        <v>5832</v>
      </c>
      <c r="C1532">
        <v>285</v>
      </c>
      <c r="D1532" t="str">
        <f t="shared" si="525"/>
        <v>Medium</v>
      </c>
      <c r="E1532">
        <v>105</v>
      </c>
      <c r="F1532" t="str">
        <f t="shared" si="526"/>
        <v>1h 45m</v>
      </c>
      <c r="G1532" t="str">
        <f t="shared" si="527"/>
        <v>Standard Movie</v>
      </c>
      <c r="H1532">
        <v>160</v>
      </c>
      <c r="I1532" t="str">
        <f t="shared" si="528"/>
        <v>Very Low</v>
      </c>
      <c r="J1532">
        <v>491</v>
      </c>
      <c r="K1532" t="str">
        <f t="shared" si="529"/>
        <v>Very Low</v>
      </c>
      <c r="L1532" t="s">
        <v>7193</v>
      </c>
      <c r="M1532">
        <v>852</v>
      </c>
      <c r="N1532" t="str">
        <f t="shared" si="530"/>
        <v>Low</v>
      </c>
      <c r="O1532">
        <v>34014398</v>
      </c>
      <c r="P1532" t="str">
        <f t="shared" si="531"/>
        <v>Average</v>
      </c>
      <c r="Q1532" t="s">
        <v>7813</v>
      </c>
      <c r="R1532" t="str">
        <f t="shared" si="532"/>
        <v>Action</v>
      </c>
      <c r="S1532">
        <f t="shared" si="533"/>
        <v>5</v>
      </c>
      <c r="T1532" t="s">
        <v>7300</v>
      </c>
      <c r="U1532" t="s">
        <v>7814</v>
      </c>
      <c r="V1532">
        <v>115649</v>
      </c>
      <c r="W1532" t="str">
        <f t="shared" si="534"/>
        <v>Medium</v>
      </c>
      <c r="X1532">
        <v>2604</v>
      </c>
      <c r="Y1532" t="str">
        <f t="shared" si="535"/>
        <v>Low</v>
      </c>
      <c r="Z1532" t="s">
        <v>7815</v>
      </c>
      <c r="AA1532">
        <v>0</v>
      </c>
      <c r="AB1532" t="str">
        <f t="shared" si="536"/>
        <v>Symbolic Poster</v>
      </c>
      <c r="AC1532" t="s">
        <v>7816</v>
      </c>
      <c r="AD1532" t="s">
        <v>7817</v>
      </c>
      <c r="AE1532">
        <v>1033</v>
      </c>
      <c r="AF1532" t="str">
        <f t="shared" si="537"/>
        <v>Low</v>
      </c>
      <c r="AG1532" t="s">
        <v>9</v>
      </c>
      <c r="AH1532" t="s">
        <v>738</v>
      </c>
      <c r="AI1532" t="s">
        <v>556</v>
      </c>
      <c r="AJ1532" t="str">
        <f t="shared" si="538"/>
        <v>Adult</v>
      </c>
      <c r="AK1532">
        <v>33000000</v>
      </c>
      <c r="AL1532" t="str">
        <f t="shared" si="539"/>
        <v>Medium Budget</v>
      </c>
      <c r="AM1532">
        <v>2006</v>
      </c>
      <c r="AN1532">
        <f t="shared" si="540"/>
        <v>19</v>
      </c>
      <c r="AO1532" t="str">
        <f t="shared" si="541"/>
        <v>Old Classic</v>
      </c>
      <c r="AP1532">
        <v>521</v>
      </c>
      <c r="AQ1532" t="str">
        <f t="shared" si="542"/>
        <v>Very Low</v>
      </c>
      <c r="AR1532">
        <v>5.6</v>
      </c>
      <c r="AS1532" t="str">
        <f t="shared" si="543"/>
        <v>Below Average</v>
      </c>
      <c r="AT1532">
        <v>2.35</v>
      </c>
      <c r="AU1532" t="str">
        <f t="shared" si="544"/>
        <v>Cinematic Widescreen</v>
      </c>
      <c r="AV1532">
        <v>4000</v>
      </c>
      <c r="AW1532" t="str">
        <f t="shared" si="545"/>
        <v>Low</v>
      </c>
    </row>
    <row r="1533" spans="1:49" x14ac:dyDescent="0.3">
      <c r="A1533" t="s">
        <v>0</v>
      </c>
      <c r="B1533" t="s">
        <v>7818</v>
      </c>
      <c r="C1533">
        <v>103</v>
      </c>
      <c r="D1533" t="str">
        <f t="shared" si="525"/>
        <v>Low</v>
      </c>
      <c r="E1533">
        <v>97</v>
      </c>
      <c r="F1533" t="str">
        <f t="shared" si="526"/>
        <v>1h 37m</v>
      </c>
      <c r="G1533" t="str">
        <f t="shared" si="527"/>
        <v>Standard Movie</v>
      </c>
      <c r="H1533">
        <v>10</v>
      </c>
      <c r="I1533" t="str">
        <f t="shared" si="528"/>
        <v>Very Low</v>
      </c>
      <c r="J1533">
        <v>178</v>
      </c>
      <c r="K1533" t="str">
        <f t="shared" si="529"/>
        <v>Very Low</v>
      </c>
      <c r="L1533" t="s">
        <v>2565</v>
      </c>
      <c r="M1533">
        <v>18000</v>
      </c>
      <c r="N1533" t="str">
        <f t="shared" si="530"/>
        <v>Medium</v>
      </c>
      <c r="O1533">
        <v>28927720</v>
      </c>
      <c r="P1533" t="str">
        <f t="shared" si="531"/>
        <v>Average</v>
      </c>
      <c r="Q1533" t="s">
        <v>4804</v>
      </c>
      <c r="R1533" t="str">
        <f t="shared" si="532"/>
        <v>Crime</v>
      </c>
      <c r="S1533">
        <f t="shared" si="533"/>
        <v>4</v>
      </c>
      <c r="T1533" t="s">
        <v>559</v>
      </c>
      <c r="U1533" t="s">
        <v>7819</v>
      </c>
      <c r="V1533">
        <v>22220</v>
      </c>
      <c r="W1533" t="str">
        <f t="shared" si="534"/>
        <v>Low</v>
      </c>
      <c r="X1533">
        <v>18688</v>
      </c>
      <c r="Y1533" t="str">
        <f t="shared" si="535"/>
        <v>Medium</v>
      </c>
      <c r="Z1533" t="s">
        <v>7820</v>
      </c>
      <c r="AA1533">
        <v>0</v>
      </c>
      <c r="AB1533" t="str">
        <f t="shared" si="536"/>
        <v>Symbolic Poster</v>
      </c>
      <c r="AC1533" t="s">
        <v>7821</v>
      </c>
      <c r="AD1533" t="s">
        <v>7822</v>
      </c>
      <c r="AE1533">
        <v>181</v>
      </c>
      <c r="AF1533" t="str">
        <f t="shared" si="537"/>
        <v>Very Low</v>
      </c>
      <c r="AG1533" t="s">
        <v>9</v>
      </c>
      <c r="AH1533" t="s">
        <v>10</v>
      </c>
      <c r="AI1533" t="s">
        <v>556</v>
      </c>
      <c r="AJ1533" t="str">
        <f t="shared" si="538"/>
        <v>Adult</v>
      </c>
      <c r="AK1533">
        <v>33000000</v>
      </c>
      <c r="AL1533" t="str">
        <f t="shared" si="539"/>
        <v>Medium Budget</v>
      </c>
      <c r="AM1533">
        <v>2000</v>
      </c>
      <c r="AN1533">
        <f t="shared" si="540"/>
        <v>25</v>
      </c>
      <c r="AO1533" t="str">
        <f t="shared" si="541"/>
        <v>Old Classic</v>
      </c>
      <c r="AP1533">
        <v>223</v>
      </c>
      <c r="AQ1533" t="str">
        <f t="shared" si="542"/>
        <v>Very Low</v>
      </c>
      <c r="AR1533">
        <v>5.3</v>
      </c>
      <c r="AS1533" t="str">
        <f t="shared" si="543"/>
        <v>Below Average</v>
      </c>
      <c r="AT1533">
        <v>1.85</v>
      </c>
      <c r="AU1533" t="str">
        <f t="shared" si="544"/>
        <v>HDTV / Widescreen</v>
      </c>
      <c r="AV1533">
        <v>463</v>
      </c>
      <c r="AW1533" t="str">
        <f t="shared" si="545"/>
        <v>Very Low</v>
      </c>
    </row>
    <row r="1534" spans="1:49" x14ac:dyDescent="0.3">
      <c r="A1534" t="s">
        <v>0</v>
      </c>
      <c r="B1534" t="s">
        <v>7823</v>
      </c>
      <c r="C1534">
        <v>192</v>
      </c>
      <c r="D1534" t="str">
        <f t="shared" si="525"/>
        <v>Low</v>
      </c>
      <c r="E1534">
        <v>140</v>
      </c>
      <c r="F1534" t="str">
        <f t="shared" si="526"/>
        <v>2h 20m</v>
      </c>
      <c r="G1534" t="str">
        <f t="shared" si="527"/>
        <v>Long Movie</v>
      </c>
      <c r="H1534">
        <v>36</v>
      </c>
      <c r="I1534" t="str">
        <f t="shared" si="528"/>
        <v>Very Low</v>
      </c>
      <c r="J1534">
        <v>336</v>
      </c>
      <c r="K1534" t="str">
        <f t="shared" si="529"/>
        <v>Very Low</v>
      </c>
      <c r="L1534" t="s">
        <v>7824</v>
      </c>
      <c r="M1534">
        <v>669</v>
      </c>
      <c r="N1534" t="str">
        <f t="shared" si="530"/>
        <v>Low</v>
      </c>
      <c r="O1534">
        <v>33682273</v>
      </c>
      <c r="P1534" t="str">
        <f t="shared" si="531"/>
        <v>Average</v>
      </c>
      <c r="Q1534" t="s">
        <v>435</v>
      </c>
      <c r="R1534" t="str">
        <f t="shared" si="532"/>
        <v>Action</v>
      </c>
      <c r="S1534">
        <f t="shared" si="533"/>
        <v>4</v>
      </c>
      <c r="T1534" t="s">
        <v>7122</v>
      </c>
      <c r="U1534" t="s">
        <v>7825</v>
      </c>
      <c r="V1534">
        <v>124242</v>
      </c>
      <c r="W1534" t="str">
        <f t="shared" si="534"/>
        <v>Medium</v>
      </c>
      <c r="X1534">
        <v>2114</v>
      </c>
      <c r="Y1534" t="str">
        <f t="shared" si="535"/>
        <v>Low</v>
      </c>
      <c r="Z1534" t="s">
        <v>7826</v>
      </c>
      <c r="AA1534">
        <v>1</v>
      </c>
      <c r="AB1534" t="str">
        <f t="shared" si="536"/>
        <v>Solo Star Poster</v>
      </c>
      <c r="AC1534" t="s">
        <v>7827</v>
      </c>
      <c r="AD1534" t="s">
        <v>7828</v>
      </c>
      <c r="AE1534">
        <v>622</v>
      </c>
      <c r="AF1534" t="str">
        <f t="shared" si="537"/>
        <v>Low</v>
      </c>
      <c r="AG1534" t="s">
        <v>9</v>
      </c>
      <c r="AH1534" t="s">
        <v>10</v>
      </c>
      <c r="AI1534" t="s">
        <v>556</v>
      </c>
      <c r="AJ1534" t="str">
        <f t="shared" si="538"/>
        <v>Adult</v>
      </c>
      <c r="AK1534">
        <v>33000000</v>
      </c>
      <c r="AL1534" t="str">
        <f t="shared" si="539"/>
        <v>Medium Budget</v>
      </c>
      <c r="AM1534">
        <v>2004</v>
      </c>
      <c r="AN1534">
        <f t="shared" si="540"/>
        <v>21</v>
      </c>
      <c r="AO1534" t="str">
        <f t="shared" si="541"/>
        <v>Old Classic</v>
      </c>
      <c r="AP1534">
        <v>403</v>
      </c>
      <c r="AQ1534" t="str">
        <f t="shared" si="542"/>
        <v>Very Low</v>
      </c>
      <c r="AR1534">
        <v>6.5</v>
      </c>
      <c r="AS1534" t="str">
        <f t="shared" si="543"/>
        <v>Average</v>
      </c>
      <c r="AT1534">
        <v>2.35</v>
      </c>
      <c r="AU1534" t="str">
        <f t="shared" si="544"/>
        <v>Cinematic Widescreen</v>
      </c>
      <c r="AV1534">
        <v>4000</v>
      </c>
      <c r="AW1534" t="str">
        <f t="shared" si="545"/>
        <v>Low</v>
      </c>
    </row>
    <row r="1535" spans="1:49" x14ac:dyDescent="0.3">
      <c r="A1535" t="s">
        <v>0</v>
      </c>
      <c r="B1535" t="s">
        <v>7829</v>
      </c>
      <c r="C1535">
        <v>90</v>
      </c>
      <c r="D1535" t="str">
        <f t="shared" si="525"/>
        <v>Low</v>
      </c>
      <c r="E1535">
        <v>118</v>
      </c>
      <c r="F1535" t="str">
        <f t="shared" si="526"/>
        <v>1h 58m</v>
      </c>
      <c r="G1535" t="str">
        <f t="shared" si="527"/>
        <v>Standard Movie</v>
      </c>
      <c r="H1535">
        <v>41</v>
      </c>
      <c r="I1535" t="str">
        <f t="shared" si="528"/>
        <v>Very Low</v>
      </c>
      <c r="J1535">
        <v>577</v>
      </c>
      <c r="K1535" t="str">
        <f t="shared" si="529"/>
        <v>Very Low</v>
      </c>
      <c r="L1535" t="s">
        <v>6857</v>
      </c>
      <c r="M1535">
        <v>722</v>
      </c>
      <c r="N1535" t="str">
        <f t="shared" si="530"/>
        <v>Low</v>
      </c>
      <c r="O1535">
        <v>4280577</v>
      </c>
      <c r="P1535" t="str">
        <f t="shared" si="531"/>
        <v>Flop</v>
      </c>
      <c r="Q1535" t="s">
        <v>4886</v>
      </c>
      <c r="R1535" t="str">
        <f t="shared" si="532"/>
        <v>Drama</v>
      </c>
      <c r="S1535">
        <f t="shared" si="533"/>
        <v>3</v>
      </c>
      <c r="T1535" t="s">
        <v>3135</v>
      </c>
      <c r="U1535" t="s">
        <v>7830</v>
      </c>
      <c r="V1535">
        <v>50919</v>
      </c>
      <c r="W1535" t="str">
        <f t="shared" si="534"/>
        <v>Medium</v>
      </c>
      <c r="X1535">
        <v>2859</v>
      </c>
      <c r="Y1535" t="str">
        <f t="shared" si="535"/>
        <v>Low</v>
      </c>
      <c r="Z1535" t="s">
        <v>2212</v>
      </c>
      <c r="AA1535">
        <v>0</v>
      </c>
      <c r="AB1535" t="str">
        <f t="shared" si="536"/>
        <v>Symbolic Poster</v>
      </c>
      <c r="AC1535" t="s">
        <v>7831</v>
      </c>
      <c r="AD1535" t="s">
        <v>7832</v>
      </c>
      <c r="AE1535">
        <v>114</v>
      </c>
      <c r="AF1535" t="str">
        <f t="shared" si="537"/>
        <v>Very Low</v>
      </c>
      <c r="AG1535" t="s">
        <v>9</v>
      </c>
      <c r="AH1535" t="s">
        <v>10</v>
      </c>
      <c r="AI1535" t="s">
        <v>11</v>
      </c>
      <c r="AJ1535" t="str">
        <f t="shared" si="538"/>
        <v>Teen</v>
      </c>
      <c r="AK1535">
        <v>10000000</v>
      </c>
      <c r="AL1535" t="str">
        <f t="shared" si="539"/>
        <v>Low Budget</v>
      </c>
      <c r="AM1535">
        <v>2005</v>
      </c>
      <c r="AN1535">
        <f t="shared" si="540"/>
        <v>20</v>
      </c>
      <c r="AO1535" t="str">
        <f t="shared" si="541"/>
        <v>Old Classic</v>
      </c>
      <c r="AP1535">
        <v>580</v>
      </c>
      <c r="AQ1535" t="str">
        <f t="shared" si="542"/>
        <v>Very Low</v>
      </c>
      <c r="AR1535">
        <v>6.8</v>
      </c>
      <c r="AS1535" t="str">
        <f t="shared" si="543"/>
        <v>Average</v>
      </c>
      <c r="AT1535">
        <v>2.35</v>
      </c>
      <c r="AU1535" t="str">
        <f t="shared" si="544"/>
        <v>Cinematic Widescreen</v>
      </c>
      <c r="AV1535">
        <v>0</v>
      </c>
      <c r="AW1535" t="str">
        <f t="shared" si="545"/>
        <v>Very Low</v>
      </c>
    </row>
    <row r="1536" spans="1:49" x14ac:dyDescent="0.3">
      <c r="A1536" t="s">
        <v>0</v>
      </c>
      <c r="B1536" t="s">
        <v>7833</v>
      </c>
      <c r="C1536">
        <v>258</v>
      </c>
      <c r="D1536" t="str">
        <f t="shared" si="525"/>
        <v>Medium</v>
      </c>
      <c r="E1536">
        <v>94</v>
      </c>
      <c r="F1536" t="str">
        <f t="shared" si="526"/>
        <v>1h 34m</v>
      </c>
      <c r="G1536" t="str">
        <f t="shared" si="527"/>
        <v>Standard Movie</v>
      </c>
      <c r="H1536">
        <v>132</v>
      </c>
      <c r="I1536" t="str">
        <f t="shared" si="528"/>
        <v>Very Low</v>
      </c>
      <c r="J1536">
        <v>317</v>
      </c>
      <c r="K1536" t="str">
        <f t="shared" si="529"/>
        <v>Very Low</v>
      </c>
      <c r="L1536" t="s">
        <v>6089</v>
      </c>
      <c r="M1536">
        <v>26000</v>
      </c>
      <c r="N1536" t="str">
        <f t="shared" si="530"/>
        <v>Medium</v>
      </c>
      <c r="O1536">
        <v>17120019</v>
      </c>
      <c r="P1536" t="str">
        <f t="shared" si="531"/>
        <v>Average</v>
      </c>
      <c r="Q1536" t="s">
        <v>305</v>
      </c>
      <c r="R1536" t="str">
        <f t="shared" si="532"/>
        <v>Action</v>
      </c>
      <c r="S1536">
        <f t="shared" si="533"/>
        <v>3</v>
      </c>
      <c r="T1536" t="s">
        <v>306</v>
      </c>
      <c r="U1536" t="s">
        <v>7834</v>
      </c>
      <c r="V1536">
        <v>83097</v>
      </c>
      <c r="W1536" t="str">
        <f t="shared" si="534"/>
        <v>Medium</v>
      </c>
      <c r="X1536">
        <v>27759</v>
      </c>
      <c r="Y1536" t="str">
        <f t="shared" si="535"/>
        <v>Medium</v>
      </c>
      <c r="Z1536" t="s">
        <v>7835</v>
      </c>
      <c r="AA1536">
        <v>2</v>
      </c>
      <c r="AB1536" t="str">
        <f t="shared" si="536"/>
        <v>Duo/Trio Poster</v>
      </c>
      <c r="AC1536" t="s">
        <v>7836</v>
      </c>
      <c r="AD1536" t="s">
        <v>7837</v>
      </c>
      <c r="AE1536">
        <v>134</v>
      </c>
      <c r="AF1536" t="str">
        <f t="shared" si="537"/>
        <v>Very Low</v>
      </c>
      <c r="AG1536" t="s">
        <v>9</v>
      </c>
      <c r="AH1536" t="s">
        <v>10</v>
      </c>
      <c r="AI1536" t="s">
        <v>556</v>
      </c>
      <c r="AJ1536" t="str">
        <f t="shared" si="538"/>
        <v>Adult</v>
      </c>
      <c r="AK1536">
        <v>30000000</v>
      </c>
      <c r="AL1536" t="str">
        <f t="shared" si="539"/>
        <v>Medium Budget</v>
      </c>
      <c r="AM1536">
        <v>2012</v>
      </c>
      <c r="AN1536">
        <f t="shared" si="540"/>
        <v>13</v>
      </c>
      <c r="AO1536" t="str">
        <f t="shared" si="541"/>
        <v>Modern Classic</v>
      </c>
      <c r="AP1536">
        <v>828</v>
      </c>
      <c r="AQ1536" t="str">
        <f t="shared" si="542"/>
        <v>Very Low</v>
      </c>
      <c r="AR1536">
        <v>6.5</v>
      </c>
      <c r="AS1536" t="str">
        <f t="shared" si="543"/>
        <v>Average</v>
      </c>
      <c r="AT1536">
        <v>2.35</v>
      </c>
      <c r="AU1536" t="str">
        <f t="shared" si="544"/>
        <v>Cinematic Widescreen</v>
      </c>
      <c r="AV1536">
        <v>12000</v>
      </c>
      <c r="AW1536" t="str">
        <f t="shared" si="545"/>
        <v>Medium</v>
      </c>
    </row>
    <row r="1537" spans="1:49" x14ac:dyDescent="0.3">
      <c r="A1537" t="s">
        <v>0</v>
      </c>
      <c r="B1537" t="s">
        <v>342</v>
      </c>
      <c r="C1537">
        <v>56</v>
      </c>
      <c r="D1537" t="str">
        <f t="shared" si="525"/>
        <v>Low</v>
      </c>
      <c r="E1537">
        <v>124</v>
      </c>
      <c r="F1537" t="str">
        <f t="shared" si="526"/>
        <v>2h 4m</v>
      </c>
      <c r="G1537" t="str">
        <f t="shared" si="527"/>
        <v>Long Movie</v>
      </c>
      <c r="H1537">
        <v>179</v>
      </c>
      <c r="I1537" t="str">
        <f t="shared" si="528"/>
        <v>Very Low</v>
      </c>
      <c r="J1537">
        <v>551</v>
      </c>
      <c r="K1537" t="str">
        <f t="shared" si="529"/>
        <v>Very Low</v>
      </c>
      <c r="L1537" t="s">
        <v>4600</v>
      </c>
      <c r="M1537">
        <v>11000</v>
      </c>
      <c r="N1537" t="str">
        <f t="shared" si="530"/>
        <v>Medium</v>
      </c>
      <c r="O1537">
        <v>8406264</v>
      </c>
      <c r="P1537" t="str">
        <f t="shared" si="531"/>
        <v>Flop</v>
      </c>
      <c r="Q1537" t="s">
        <v>1386</v>
      </c>
      <c r="R1537" t="str">
        <f t="shared" si="532"/>
        <v>Comedy</v>
      </c>
      <c r="S1537">
        <f t="shared" si="533"/>
        <v>3</v>
      </c>
      <c r="T1537" t="s">
        <v>536</v>
      </c>
      <c r="U1537" t="s">
        <v>7838</v>
      </c>
      <c r="V1537">
        <v>24826</v>
      </c>
      <c r="W1537" t="str">
        <f t="shared" si="534"/>
        <v>Low</v>
      </c>
      <c r="X1537">
        <v>13093</v>
      </c>
      <c r="Y1537" t="str">
        <f t="shared" si="535"/>
        <v>Medium</v>
      </c>
      <c r="Z1537" t="s">
        <v>893</v>
      </c>
      <c r="AA1537">
        <v>3</v>
      </c>
      <c r="AB1537" t="str">
        <f t="shared" si="536"/>
        <v>Duo/Trio Poster</v>
      </c>
      <c r="AC1537" t="s">
        <v>7839</v>
      </c>
      <c r="AD1537" t="s">
        <v>7840</v>
      </c>
      <c r="AE1537">
        <v>175</v>
      </c>
      <c r="AF1537" t="str">
        <f t="shared" si="537"/>
        <v>Very Low</v>
      </c>
      <c r="AG1537" t="s">
        <v>9</v>
      </c>
      <c r="AH1537" t="s">
        <v>10</v>
      </c>
      <c r="AI1537" t="s">
        <v>556</v>
      </c>
      <c r="AJ1537" t="str">
        <f t="shared" si="538"/>
        <v>Adult</v>
      </c>
      <c r="AK1537">
        <v>38000000</v>
      </c>
      <c r="AL1537" t="str">
        <f t="shared" si="539"/>
        <v>Medium Budget</v>
      </c>
      <c r="AM1537">
        <v>1999</v>
      </c>
      <c r="AN1537">
        <f t="shared" si="540"/>
        <v>26</v>
      </c>
      <c r="AO1537" t="str">
        <f t="shared" si="541"/>
        <v>Old Classic</v>
      </c>
      <c r="AP1537">
        <v>617</v>
      </c>
      <c r="AQ1537" t="str">
        <f t="shared" si="542"/>
        <v>Very Low</v>
      </c>
      <c r="AR1537">
        <v>6</v>
      </c>
      <c r="AS1537" t="str">
        <f t="shared" si="543"/>
        <v>Average</v>
      </c>
      <c r="AT1537">
        <v>2.35</v>
      </c>
      <c r="AU1537" t="str">
        <f t="shared" si="544"/>
        <v>Cinematic Widescreen</v>
      </c>
      <c r="AV1537">
        <v>783</v>
      </c>
      <c r="AW1537" t="str">
        <f t="shared" si="545"/>
        <v>Very Low</v>
      </c>
    </row>
    <row r="1538" spans="1:49" x14ac:dyDescent="0.3">
      <c r="A1538" t="s">
        <v>0</v>
      </c>
      <c r="B1538" t="s">
        <v>7841</v>
      </c>
      <c r="C1538">
        <v>197</v>
      </c>
      <c r="D1538" t="str">
        <f t="shared" si="525"/>
        <v>Low</v>
      </c>
      <c r="E1538">
        <v>134</v>
      </c>
      <c r="F1538" t="str">
        <f t="shared" si="526"/>
        <v>2h 14m</v>
      </c>
      <c r="G1538" t="str">
        <f t="shared" si="527"/>
        <v>Long Movie</v>
      </c>
      <c r="H1538">
        <v>37</v>
      </c>
      <c r="I1538" t="str">
        <f t="shared" si="528"/>
        <v>Very Low</v>
      </c>
      <c r="J1538">
        <v>504</v>
      </c>
      <c r="K1538" t="str">
        <f t="shared" si="529"/>
        <v>Very Low</v>
      </c>
      <c r="L1538" t="s">
        <v>1421</v>
      </c>
      <c r="M1538">
        <v>11000</v>
      </c>
      <c r="N1538" t="str">
        <f t="shared" si="530"/>
        <v>Medium</v>
      </c>
      <c r="O1538">
        <v>309125409</v>
      </c>
      <c r="P1538" t="str">
        <f t="shared" si="531"/>
        <v>Superhit</v>
      </c>
      <c r="Q1538" t="s">
        <v>3</v>
      </c>
      <c r="R1538" t="str">
        <f t="shared" si="532"/>
        <v>Action</v>
      </c>
      <c r="S1538">
        <f t="shared" si="533"/>
        <v>4</v>
      </c>
      <c r="T1538" t="s">
        <v>362</v>
      </c>
      <c r="U1538" t="s">
        <v>7842</v>
      </c>
      <c r="V1538">
        <v>681857</v>
      </c>
      <c r="W1538" t="str">
        <f t="shared" si="534"/>
        <v>Very High</v>
      </c>
      <c r="X1538">
        <v>13649</v>
      </c>
      <c r="Y1538" t="str">
        <f t="shared" si="535"/>
        <v>Medium</v>
      </c>
      <c r="Z1538" t="s">
        <v>7843</v>
      </c>
      <c r="AA1538">
        <v>0</v>
      </c>
      <c r="AB1538" t="str">
        <f t="shared" si="536"/>
        <v>Symbolic Poster</v>
      </c>
      <c r="AC1538" t="s">
        <v>7844</v>
      </c>
      <c r="AD1538" t="s">
        <v>7845</v>
      </c>
      <c r="AE1538">
        <v>647</v>
      </c>
      <c r="AF1538" t="str">
        <f t="shared" si="537"/>
        <v>Low</v>
      </c>
      <c r="AG1538" t="s">
        <v>9</v>
      </c>
      <c r="AH1538" t="s">
        <v>10</v>
      </c>
      <c r="AI1538" t="s">
        <v>66</v>
      </c>
      <c r="AJ1538" t="str">
        <f t="shared" si="538"/>
        <v>Family</v>
      </c>
      <c r="AK1538">
        <v>32500000</v>
      </c>
      <c r="AL1538" t="str">
        <f t="shared" si="539"/>
        <v>Medium Budget</v>
      </c>
      <c r="AM1538">
        <v>1983</v>
      </c>
      <c r="AN1538">
        <f t="shared" si="540"/>
        <v>42</v>
      </c>
      <c r="AO1538" t="str">
        <f t="shared" si="541"/>
        <v>Old Classic</v>
      </c>
      <c r="AP1538">
        <v>1000</v>
      </c>
      <c r="AQ1538" t="str">
        <f t="shared" si="542"/>
        <v>Very Low</v>
      </c>
      <c r="AR1538">
        <v>8.4</v>
      </c>
      <c r="AS1538" t="str">
        <f t="shared" si="543"/>
        <v>Excellent</v>
      </c>
      <c r="AT1538">
        <v>2.35</v>
      </c>
      <c r="AU1538" t="str">
        <f t="shared" si="544"/>
        <v>Cinematic Widescreen</v>
      </c>
      <c r="AV1538">
        <v>14000</v>
      </c>
      <c r="AW1538" t="str">
        <f t="shared" si="545"/>
        <v>Medium</v>
      </c>
    </row>
    <row r="1539" spans="1:49" x14ac:dyDescent="0.3">
      <c r="A1539" t="s">
        <v>0</v>
      </c>
      <c r="B1539" t="s">
        <v>7846</v>
      </c>
      <c r="C1539">
        <v>254</v>
      </c>
      <c r="D1539" t="str">
        <f t="shared" ref="D1539:D1602" si="551">IF(C1539&lt;=50,"Very Low",
IF(C1539&lt;=200,"Low",
IF(C1539&lt;=500,"Medium",
IF(C1539&lt;=1000,"High","Very High"))))</f>
        <v>Medium</v>
      </c>
      <c r="E1539">
        <v>113</v>
      </c>
      <c r="F1539" t="str">
        <f t="shared" ref="F1539:F1602" si="552">INT(E1539/60) &amp; "h " &amp; MOD(E1539,60) &amp; "m"</f>
        <v>1h 53m</v>
      </c>
      <c r="G1539" t="str">
        <f t="shared" ref="G1539:G1602" si="553">IF(E1539&lt;60,"Short Film",IF(E1539&lt;90,"Featurette",IF(E1539&lt;=120,"Standard Movie",IF(E1539&lt;=180,"Long Movie","Epic"))))</f>
        <v>Standard Movie</v>
      </c>
      <c r="H1539">
        <v>197</v>
      </c>
      <c r="I1539" t="str">
        <f t="shared" ref="I1539:I1602" si="554">IF(H1539&lt;=1000,"Very Low",IF(H1539&lt;=10000,"Low",IF(H1539&lt;=50000,"Medium",IF(H1539&lt;=200000,"High","Very High"))))</f>
        <v>Very Low</v>
      </c>
      <c r="J1539">
        <v>43</v>
      </c>
      <c r="K1539" t="str">
        <f t="shared" ref="K1539:K1602" si="555">IF(J1539&lt;=1000,"Very Low",IF(J1539&lt;=10000,"Low",IF(J1539&lt;=50000,"Medium",IF(J1539&lt;=200000,"High","Very High"))))</f>
        <v>Very Low</v>
      </c>
      <c r="L1539" t="s">
        <v>2454</v>
      </c>
      <c r="M1539">
        <v>165</v>
      </c>
      <c r="N1539" t="str">
        <f t="shared" ref="N1539:N1602" si="556">IF(A1539&lt;=1000,"Very Low",
IF(M1539&lt;=10000,"Low",IF(M1539&lt;=50000,"Medium",IF(M1539&lt;=200000,"High","Very High"))))</f>
        <v>Low</v>
      </c>
      <c r="O1539">
        <v>10955425</v>
      </c>
      <c r="P1539" t="str">
        <f t="shared" ref="P1539:P1602" si="557">IF(AND(O1539&gt;=500000000),"Blockbuster",
IF(AND(O1539&gt;=200000000,O1539&lt;=499999999),"Superhit",
IF(AND(O1539&gt;=50000000,O1539&lt;=199999999),"Hit",
IF(AND(O1539&gt;=10000000,O1539&lt;=49999999),"Average",
IF(AND(O1539&lt;=10000000),"Flop","")))))</f>
        <v>Average</v>
      </c>
      <c r="Q1539" t="s">
        <v>2784</v>
      </c>
      <c r="R1539" t="str">
        <f t="shared" ref="R1539:R1602" si="558">LEFT(Q1539, FIND("|",Q1539&amp;"|")-1)</f>
        <v>Action</v>
      </c>
      <c r="S1539">
        <f t="shared" ref="S1539:S1602" si="559">LEN(Q1539)-LEN(SUBSTITUTE(Q1539,"|",""))+1</f>
        <v>3</v>
      </c>
      <c r="T1539" t="s">
        <v>7847</v>
      </c>
      <c r="U1539" t="s">
        <v>7848</v>
      </c>
      <c r="V1539">
        <v>62770</v>
      </c>
      <c r="W1539" t="str">
        <f t="shared" ref="W1539:W1602" si="560">IF(V1539&lt;=10000,"Very Low",IF(V1539&lt;=50000,"Low",IF(V1539&lt;=200000,"Medium",IF(V1539&lt;=500000,"High","Very High"))))</f>
        <v>Medium</v>
      </c>
      <c r="X1539">
        <v>391</v>
      </c>
      <c r="Y1539" t="str">
        <f t="shared" ref="Y1539:Y1602" si="561">IF(X1539&lt;=1000,"Very Low",IF(X1539&lt;=10000,"Low",IF(X1539&lt;=50000,"Medium",IF(X1539&lt;=200000,"High","Very High"))))</f>
        <v>Very Low</v>
      </c>
      <c r="Z1539" t="s">
        <v>6132</v>
      </c>
      <c r="AA1539">
        <v>1</v>
      </c>
      <c r="AB1539" t="str">
        <f t="shared" ref="AB1539:AB1602" si="562">IF(AA1539=0,"Symbolic Poster",IF(AA1539=1,"Solo Star Poster",IF(AA1539&lt;=3,"Duo/Trio Poster","Ensemble Poster")))</f>
        <v>Solo Star Poster</v>
      </c>
      <c r="AC1539" t="s">
        <v>7849</v>
      </c>
      <c r="AD1539" t="s">
        <v>7850</v>
      </c>
      <c r="AE1539">
        <v>396</v>
      </c>
      <c r="AF1539" t="str">
        <f t="shared" ref="AF1539:AF1602" si="563">IF(AE1539&lt;=500,"Very Low",IF(AE1539&lt;=2000,"Low",IF(AE1539&lt;=5000,"Medium",IF(AE1539&lt;=15000,"High","Very High"))))</f>
        <v>Very Low</v>
      </c>
      <c r="AG1539" t="s">
        <v>9</v>
      </c>
      <c r="AH1539" t="s">
        <v>28</v>
      </c>
      <c r="AI1539" t="s">
        <v>556</v>
      </c>
      <c r="AJ1539" t="str">
        <f t="shared" ref="AJ1539:AJ1602" si="564">IF(OR(AI1539="G",AI1539="PG",AI1539="U",AI1539="TV-Y",AI1539="TV-G"),"Family",IF(OR(AI1539="PG-13",AI1539="UA",AI1539="TV-14"),"Teen",IF(OR(AI1539="R",AI1539="NC-17",AI1539="A",AI1539="TV-MA"),"Adult",IF(AI1539="Not Rated","No Rating","Other/Unknown"))))</f>
        <v>Adult</v>
      </c>
      <c r="AK1539">
        <v>30000000</v>
      </c>
      <c r="AL1539" t="str">
        <f t="shared" ref="AL1539:AL1602" si="565">IF(AK1539&gt;=200000000,"Very High Budget",
IF(AND(AK1539&gt;=100000000,AK1539&lt;=199999999),"High Budget",
IF(AND(AK1539&gt;=30000000,AK1539&lt;=99999999),"Medium Budget",
IF(AK1539&lt;30000000,"Low Budget",""))))</f>
        <v>Medium Budget</v>
      </c>
      <c r="AM1539">
        <v>2008</v>
      </c>
      <c r="AN1539">
        <f t="shared" ref="AN1539:AN1602" si="566">$AY$20-AM1539</f>
        <v>17</v>
      </c>
      <c r="AO1539" t="str">
        <f t="shared" ref="AO1539:AO1602" si="567">IF(AN1539&lt;=5,"Recent",IF(AND(AN1539&gt;=6,AN1539&lt;=15),"Modern Classic",IF(AN1539&gt;15,"Old Classic","")))</f>
        <v>Old Classic</v>
      </c>
      <c r="AP1539">
        <v>107</v>
      </c>
      <c r="AQ1539" t="str">
        <f t="shared" ref="AQ1539:AQ1602" si="568">IF(AP1539&lt;=1000,"Very Low",IF(AP1539&lt;=10000,"Low",IF(AP1539&lt;=50000,"Medium",IF(AP1539&lt;=200000,"High","Very High"))))</f>
        <v>Very Low</v>
      </c>
      <c r="AR1539">
        <v>6</v>
      </c>
      <c r="AS1539" t="str">
        <f t="shared" ref="AS1539:AS1602" si="569">IF(AND(AR1539&gt;=9,AR1539&lt;=10),"Master Piece",
IF(AND(AR1539&gt;=8,AR1539&lt;9),"Excellent",
IF(AND(AR1539&gt;=7,AR1539&lt;8),"Good",
IF(AND(AR1539&gt;=6,AR1539&lt;7),"Average",
IF(AND(AR1539&gt;=5,AR1539&lt;6),"Below Average",
IF(AND(AR1539&gt;=4,AR1539&lt;5),"Poor",
IF(AND(AR1539&gt;=3,AR1539&lt;4),"Very Poor",
IF(AND(AR1539&gt;=0,AR1539&lt;3),"Terrible",""))))))))</f>
        <v>Average</v>
      </c>
      <c r="AT1539">
        <v>2.35</v>
      </c>
      <c r="AU1539" t="str">
        <f t="shared" ref="AU1539:AU1602" si="570">IF(AND(AT1539&gt;=1.3,AT1539&lt;=1.4),"Classic",IF(AND(AT1539&gt;=1.7,AT1539&lt;=1.9),"HDTV / Widescreen",IF(AND(AT1539&gt;=2.2,AT1539&lt;=2.4),"Cinematic Widescreen",IF(AND(AT1539&gt;=1.4,AT1539&lt;=1.6),"Standard Academy",IF(AT1539&gt;=2.4,"Ultra Widescreen","")))))</f>
        <v>Cinematic Widescreen</v>
      </c>
      <c r="AV1539">
        <v>0</v>
      </c>
      <c r="AW1539" t="str">
        <f t="shared" ref="AW1539:AW1602" si="571">IF(AV1539&lt;=1000,"Very Low",IF(AV1539&lt;=10000,"Low",IF(AV1539&lt;=50000,"Medium",IF(AV1539&lt;=200000,"High","Very High"))))</f>
        <v>Very Low</v>
      </c>
    </row>
    <row r="1540" spans="1:49" x14ac:dyDescent="0.3">
      <c r="A1540" t="s">
        <v>0</v>
      </c>
      <c r="B1540" t="s">
        <v>6591</v>
      </c>
      <c r="C1540">
        <v>299</v>
      </c>
      <c r="D1540" t="str">
        <f t="shared" si="551"/>
        <v>Medium</v>
      </c>
      <c r="E1540">
        <v>124</v>
      </c>
      <c r="F1540" t="str">
        <f t="shared" si="552"/>
        <v>2h 4m</v>
      </c>
      <c r="G1540" t="str">
        <f t="shared" si="553"/>
        <v>Long Movie</v>
      </c>
      <c r="H1540">
        <v>335</v>
      </c>
      <c r="I1540" t="str">
        <f t="shared" si="554"/>
        <v>Very Low</v>
      </c>
      <c r="J1540">
        <v>50</v>
      </c>
      <c r="K1540" t="str">
        <f t="shared" si="555"/>
        <v>Very Low</v>
      </c>
      <c r="L1540" t="s">
        <v>7851</v>
      </c>
      <c r="M1540">
        <v>14000</v>
      </c>
      <c r="N1540" t="str">
        <f t="shared" si="556"/>
        <v>Medium</v>
      </c>
      <c r="O1540">
        <v>34180954</v>
      </c>
      <c r="P1540" t="str">
        <f t="shared" si="557"/>
        <v>Average</v>
      </c>
      <c r="Q1540" t="s">
        <v>185</v>
      </c>
      <c r="R1540" t="str">
        <f t="shared" si="558"/>
        <v>Drama</v>
      </c>
      <c r="S1540">
        <f t="shared" si="559"/>
        <v>2</v>
      </c>
      <c r="T1540" t="s">
        <v>184</v>
      </c>
      <c r="U1540" t="s">
        <v>7852</v>
      </c>
      <c r="V1540">
        <v>189812</v>
      </c>
      <c r="W1540" t="str">
        <f t="shared" si="560"/>
        <v>Medium</v>
      </c>
      <c r="X1540">
        <v>14504</v>
      </c>
      <c r="Y1540" t="str">
        <f t="shared" si="561"/>
        <v>Medium</v>
      </c>
      <c r="Z1540" t="s">
        <v>7853</v>
      </c>
      <c r="AA1540">
        <v>0</v>
      </c>
      <c r="AB1540" t="str">
        <f t="shared" si="562"/>
        <v>Symbolic Poster</v>
      </c>
      <c r="AC1540" t="s">
        <v>7854</v>
      </c>
      <c r="AD1540" t="s">
        <v>7855</v>
      </c>
      <c r="AE1540">
        <v>370</v>
      </c>
      <c r="AF1540" t="str">
        <f t="shared" si="563"/>
        <v>Very Low</v>
      </c>
      <c r="AG1540" t="s">
        <v>9</v>
      </c>
      <c r="AH1540" t="s">
        <v>10</v>
      </c>
      <c r="AI1540" t="s">
        <v>556</v>
      </c>
      <c r="AJ1540" t="str">
        <f t="shared" si="564"/>
        <v>Adult</v>
      </c>
      <c r="AK1540">
        <v>32000000</v>
      </c>
      <c r="AL1540" t="str">
        <f t="shared" si="565"/>
        <v>Medium Budget</v>
      </c>
      <c r="AM1540">
        <v>2008</v>
      </c>
      <c r="AN1540">
        <f t="shared" si="566"/>
        <v>17</v>
      </c>
      <c r="AO1540" t="str">
        <f t="shared" si="567"/>
        <v>Old Classic</v>
      </c>
      <c r="AP1540">
        <v>388</v>
      </c>
      <c r="AQ1540" t="str">
        <f t="shared" si="568"/>
        <v>Very Low</v>
      </c>
      <c r="AR1540">
        <v>7.6</v>
      </c>
      <c r="AS1540" t="str">
        <f t="shared" si="569"/>
        <v>Good</v>
      </c>
      <c r="AT1540">
        <v>1.85</v>
      </c>
      <c r="AU1540" t="str">
        <f t="shared" si="570"/>
        <v>HDTV / Widescreen</v>
      </c>
      <c r="AV1540">
        <v>15000</v>
      </c>
      <c r="AW1540" t="str">
        <f t="shared" si="571"/>
        <v>Medium</v>
      </c>
    </row>
    <row r="1541" spans="1:49" x14ac:dyDescent="0.3">
      <c r="A1541" t="s">
        <v>0</v>
      </c>
      <c r="B1541" t="s">
        <v>7856</v>
      </c>
      <c r="C1541">
        <v>163</v>
      </c>
      <c r="D1541" t="str">
        <f t="shared" si="551"/>
        <v>Low</v>
      </c>
      <c r="E1541">
        <v>98</v>
      </c>
      <c r="F1541" t="str">
        <f t="shared" si="552"/>
        <v>1h 38m</v>
      </c>
      <c r="G1541" t="str">
        <f t="shared" si="553"/>
        <v>Standard Movie</v>
      </c>
      <c r="H1541">
        <v>136</v>
      </c>
      <c r="I1541" t="str">
        <f t="shared" si="554"/>
        <v>Very Low</v>
      </c>
      <c r="J1541">
        <v>833</v>
      </c>
      <c r="K1541" t="str">
        <f t="shared" si="555"/>
        <v>Very Low</v>
      </c>
      <c r="L1541" t="s">
        <v>7291</v>
      </c>
      <c r="M1541">
        <v>1000</v>
      </c>
      <c r="N1541" t="str">
        <f t="shared" si="556"/>
        <v>Low</v>
      </c>
      <c r="O1541">
        <v>17225675</v>
      </c>
      <c r="P1541" t="str">
        <f t="shared" si="557"/>
        <v>Average</v>
      </c>
      <c r="Q1541" t="s">
        <v>1642</v>
      </c>
      <c r="R1541" t="str">
        <f t="shared" si="558"/>
        <v>Comedy</v>
      </c>
      <c r="S1541">
        <f t="shared" si="559"/>
        <v>1</v>
      </c>
      <c r="T1541" t="s">
        <v>1348</v>
      </c>
      <c r="U1541" t="s">
        <v>7857</v>
      </c>
      <c r="V1541">
        <v>62198</v>
      </c>
      <c r="W1541" t="str">
        <f t="shared" si="560"/>
        <v>Medium</v>
      </c>
      <c r="X1541">
        <v>4151</v>
      </c>
      <c r="Y1541" t="str">
        <f t="shared" si="561"/>
        <v>Low</v>
      </c>
      <c r="Z1541" t="s">
        <v>595</v>
      </c>
      <c r="AA1541">
        <v>2</v>
      </c>
      <c r="AB1541" t="str">
        <f t="shared" si="562"/>
        <v>Duo/Trio Poster</v>
      </c>
      <c r="AC1541" t="s">
        <v>7858</v>
      </c>
      <c r="AD1541" t="s">
        <v>7859</v>
      </c>
      <c r="AE1541">
        <v>139</v>
      </c>
      <c r="AF1541" t="str">
        <f t="shared" si="563"/>
        <v>Very Low</v>
      </c>
      <c r="AG1541" t="s">
        <v>9</v>
      </c>
      <c r="AH1541" t="s">
        <v>10</v>
      </c>
      <c r="AI1541" t="s">
        <v>556</v>
      </c>
      <c r="AJ1541" t="str">
        <f t="shared" si="564"/>
        <v>Adult</v>
      </c>
      <c r="AK1541">
        <f>AK1540</f>
        <v>32000000</v>
      </c>
      <c r="AL1541" t="str">
        <f t="shared" si="565"/>
        <v>Medium Budget</v>
      </c>
      <c r="AM1541">
        <v>2012</v>
      </c>
      <c r="AN1541">
        <f t="shared" si="566"/>
        <v>13</v>
      </c>
      <c r="AO1541" t="str">
        <f t="shared" si="567"/>
        <v>Modern Classic</v>
      </c>
      <c r="AP1541">
        <v>945</v>
      </c>
      <c r="AQ1541" t="str">
        <f t="shared" si="568"/>
        <v>Very Low</v>
      </c>
      <c r="AR1541">
        <v>5.6</v>
      </c>
      <c r="AS1541" t="str">
        <f t="shared" si="569"/>
        <v>Below Average</v>
      </c>
      <c r="AT1541">
        <v>1.85</v>
      </c>
      <c r="AU1541" t="str">
        <f t="shared" si="570"/>
        <v>HDTV / Widescreen</v>
      </c>
      <c r="AV1541">
        <v>0</v>
      </c>
      <c r="AW1541" t="str">
        <f t="shared" si="571"/>
        <v>Very Low</v>
      </c>
    </row>
    <row r="1542" spans="1:49" x14ac:dyDescent="0.3">
      <c r="A1542" t="s">
        <v>0</v>
      </c>
      <c r="B1542" t="s">
        <v>221</v>
      </c>
      <c r="C1542">
        <v>152</v>
      </c>
      <c r="D1542" t="str">
        <f t="shared" si="551"/>
        <v>Low</v>
      </c>
      <c r="E1542">
        <v>97</v>
      </c>
      <c r="F1542" t="str">
        <f t="shared" si="552"/>
        <v>1h 37m</v>
      </c>
      <c r="G1542" t="str">
        <f t="shared" si="553"/>
        <v>Standard Movie</v>
      </c>
      <c r="H1542">
        <v>4000</v>
      </c>
      <c r="I1542" t="str">
        <f t="shared" si="554"/>
        <v>Low</v>
      </c>
      <c r="J1542">
        <v>8000</v>
      </c>
      <c r="K1542" t="str">
        <f t="shared" si="555"/>
        <v>Low</v>
      </c>
      <c r="L1542" t="s">
        <v>1919</v>
      </c>
      <c r="M1542">
        <v>22000</v>
      </c>
      <c r="N1542" t="str">
        <f t="shared" si="556"/>
        <v>Medium</v>
      </c>
      <c r="O1542">
        <v>173381405</v>
      </c>
      <c r="P1542" t="str">
        <f t="shared" si="557"/>
        <v>Hit</v>
      </c>
      <c r="Q1542" t="s">
        <v>2585</v>
      </c>
      <c r="R1542" t="str">
        <f t="shared" si="558"/>
        <v>Comedy</v>
      </c>
      <c r="S1542">
        <f t="shared" si="559"/>
        <v>4</v>
      </c>
      <c r="T1542" t="s">
        <v>120</v>
      </c>
      <c r="U1542" t="s">
        <v>7860</v>
      </c>
      <c r="V1542">
        <v>147597</v>
      </c>
      <c r="W1542" t="str">
        <f t="shared" si="560"/>
        <v>Medium</v>
      </c>
      <c r="X1542">
        <v>43354</v>
      </c>
      <c r="Y1542" t="str">
        <f t="shared" si="561"/>
        <v>Medium</v>
      </c>
      <c r="Z1542" t="s">
        <v>1220</v>
      </c>
      <c r="AA1542">
        <v>1</v>
      </c>
      <c r="AB1542" t="str">
        <f t="shared" si="562"/>
        <v>Solo Star Poster</v>
      </c>
      <c r="AC1542" t="s">
        <v>7861</v>
      </c>
      <c r="AD1542" t="s">
        <v>7862</v>
      </c>
      <c r="AE1542">
        <v>395</v>
      </c>
      <c r="AF1542" t="str">
        <f t="shared" si="563"/>
        <v>Very Low</v>
      </c>
      <c r="AG1542" t="s">
        <v>9</v>
      </c>
      <c r="AH1542" t="s">
        <v>10</v>
      </c>
      <c r="AI1542" t="s">
        <v>66</v>
      </c>
      <c r="AJ1542" t="str">
        <f t="shared" si="564"/>
        <v>Family</v>
      </c>
      <c r="AK1542">
        <v>33000000</v>
      </c>
      <c r="AL1542" t="str">
        <f t="shared" si="565"/>
        <v>Medium Budget</v>
      </c>
      <c r="AM1542">
        <v>2003</v>
      </c>
      <c r="AN1542">
        <f t="shared" si="566"/>
        <v>22</v>
      </c>
      <c r="AO1542" t="str">
        <f t="shared" si="567"/>
        <v>Old Classic</v>
      </c>
      <c r="AP1542">
        <v>11000</v>
      </c>
      <c r="AQ1542" t="str">
        <f t="shared" si="568"/>
        <v>Medium</v>
      </c>
      <c r="AR1542">
        <v>6.9</v>
      </c>
      <c r="AS1542" t="str">
        <f t="shared" si="569"/>
        <v>Average</v>
      </c>
      <c r="AT1542">
        <v>1.85</v>
      </c>
      <c r="AU1542" t="str">
        <f t="shared" si="570"/>
        <v>HDTV / Widescreen</v>
      </c>
      <c r="AV1542">
        <v>21000</v>
      </c>
      <c r="AW1542" t="str">
        <f t="shared" si="571"/>
        <v>Medium</v>
      </c>
    </row>
    <row r="1543" spans="1:49" x14ac:dyDescent="0.3">
      <c r="A1543" t="s">
        <v>0</v>
      </c>
      <c r="B1543" t="s">
        <v>674</v>
      </c>
      <c r="C1543">
        <v>53</v>
      </c>
      <c r="D1543" t="str">
        <f t="shared" si="551"/>
        <v>Low</v>
      </c>
      <c r="E1543">
        <v>123</v>
      </c>
      <c r="F1543" t="str">
        <f t="shared" si="552"/>
        <v>2h 3m</v>
      </c>
      <c r="G1543" t="str">
        <f t="shared" si="553"/>
        <v>Long Movie</v>
      </c>
      <c r="H1543">
        <v>226</v>
      </c>
      <c r="I1543" t="str">
        <f t="shared" si="554"/>
        <v>Very Low</v>
      </c>
      <c r="J1543">
        <v>796</v>
      </c>
      <c r="K1543" t="str">
        <f t="shared" si="555"/>
        <v>Very Low</v>
      </c>
      <c r="L1543" t="s">
        <v>7863</v>
      </c>
      <c r="M1543">
        <v>3000</v>
      </c>
      <c r="N1543" t="str">
        <f t="shared" si="556"/>
        <v>Low</v>
      </c>
      <c r="O1543">
        <v>104632573</v>
      </c>
      <c r="P1543" t="str">
        <f t="shared" si="557"/>
        <v>Hit</v>
      </c>
      <c r="Q1543" t="s">
        <v>6890</v>
      </c>
      <c r="R1543" t="str">
        <f t="shared" si="558"/>
        <v>Drama</v>
      </c>
      <c r="S1543">
        <f t="shared" si="559"/>
        <v>4</v>
      </c>
      <c r="T1543" t="s">
        <v>1660</v>
      </c>
      <c r="U1543" t="s">
        <v>7864</v>
      </c>
      <c r="V1543">
        <v>63839</v>
      </c>
      <c r="W1543" t="str">
        <f t="shared" si="560"/>
        <v>Medium</v>
      </c>
      <c r="X1543">
        <v>5975</v>
      </c>
      <c r="Y1543" t="str">
        <f t="shared" si="561"/>
        <v>Low</v>
      </c>
      <c r="Z1543" t="s">
        <v>7865</v>
      </c>
      <c r="AA1543">
        <v>1</v>
      </c>
      <c r="AB1543" t="str">
        <f t="shared" si="562"/>
        <v>Solo Star Poster</v>
      </c>
      <c r="AC1543" t="s">
        <v>7866</v>
      </c>
      <c r="AD1543" t="s">
        <v>7867</v>
      </c>
      <c r="AE1543">
        <v>118</v>
      </c>
      <c r="AF1543" t="str">
        <f t="shared" si="563"/>
        <v>Very Low</v>
      </c>
      <c r="AG1543" t="s">
        <v>9</v>
      </c>
      <c r="AH1543" t="s">
        <v>10</v>
      </c>
      <c r="AI1543" t="s">
        <v>66</v>
      </c>
      <c r="AJ1543" t="str">
        <f t="shared" si="564"/>
        <v>Family</v>
      </c>
      <c r="AK1543">
        <v>32000000</v>
      </c>
      <c r="AL1543" t="str">
        <f t="shared" si="565"/>
        <v>Medium Budget</v>
      </c>
      <c r="AM1543">
        <v>1996</v>
      </c>
      <c r="AN1543">
        <f t="shared" si="566"/>
        <v>29</v>
      </c>
      <c r="AO1543" t="str">
        <f t="shared" si="567"/>
        <v>Old Classic</v>
      </c>
      <c r="AP1543">
        <v>941</v>
      </c>
      <c r="AQ1543" t="str">
        <f t="shared" si="568"/>
        <v>Very Low</v>
      </c>
      <c r="AR1543">
        <v>6.4</v>
      </c>
      <c r="AS1543" t="str">
        <f t="shared" si="569"/>
        <v>Average</v>
      </c>
      <c r="AT1543">
        <v>2.35</v>
      </c>
      <c r="AU1543" t="str">
        <f t="shared" si="570"/>
        <v>Cinematic Widescreen</v>
      </c>
      <c r="AV1543">
        <v>0</v>
      </c>
      <c r="AW1543" t="str">
        <f t="shared" si="571"/>
        <v>Very Low</v>
      </c>
    </row>
    <row r="1544" spans="1:49" x14ac:dyDescent="0.3">
      <c r="A1544" t="s">
        <v>0</v>
      </c>
      <c r="B1544" t="s">
        <v>4078</v>
      </c>
      <c r="C1544">
        <v>67</v>
      </c>
      <c r="D1544" t="str">
        <f t="shared" si="551"/>
        <v>Low</v>
      </c>
      <c r="E1544">
        <v>99</v>
      </c>
      <c r="F1544" t="str">
        <f t="shared" si="552"/>
        <v>1h 39m</v>
      </c>
      <c r="G1544" t="str">
        <f t="shared" si="553"/>
        <v>Standard Movie</v>
      </c>
      <c r="H1544">
        <v>32</v>
      </c>
      <c r="I1544" t="str">
        <f t="shared" si="554"/>
        <v>Very Low</v>
      </c>
      <c r="J1544">
        <v>521</v>
      </c>
      <c r="K1544" t="str">
        <f t="shared" si="555"/>
        <v>Very Low</v>
      </c>
      <c r="L1544" t="s">
        <v>7253</v>
      </c>
      <c r="M1544">
        <v>773</v>
      </c>
      <c r="N1544" t="str">
        <f t="shared" si="556"/>
        <v>Low</v>
      </c>
      <c r="O1544">
        <v>81150692</v>
      </c>
      <c r="P1544" t="str">
        <f t="shared" si="557"/>
        <v>Hit</v>
      </c>
      <c r="Q1544" t="s">
        <v>7868</v>
      </c>
      <c r="R1544" t="str">
        <f t="shared" si="558"/>
        <v>Adventure</v>
      </c>
      <c r="S1544">
        <f t="shared" si="559"/>
        <v>4</v>
      </c>
      <c r="T1544" t="s">
        <v>1412</v>
      </c>
      <c r="U1544" t="s">
        <v>7869</v>
      </c>
      <c r="V1544">
        <v>20219</v>
      </c>
      <c r="W1544" t="str">
        <f t="shared" si="560"/>
        <v>Low</v>
      </c>
      <c r="X1544">
        <v>2916</v>
      </c>
      <c r="Y1544" t="str">
        <f t="shared" si="561"/>
        <v>Low</v>
      </c>
      <c r="Z1544" t="s">
        <v>5350</v>
      </c>
      <c r="AA1544">
        <v>1</v>
      </c>
      <c r="AB1544" t="str">
        <f t="shared" si="562"/>
        <v>Solo Star Poster</v>
      </c>
      <c r="AC1544" t="s">
        <v>7870</v>
      </c>
      <c r="AD1544" t="s">
        <v>7871</v>
      </c>
      <c r="AE1544">
        <v>100</v>
      </c>
      <c r="AF1544" t="str">
        <f t="shared" si="563"/>
        <v>Very Low</v>
      </c>
      <c r="AG1544" t="s">
        <v>9</v>
      </c>
      <c r="AH1544" t="s">
        <v>239</v>
      </c>
      <c r="AI1544" t="s">
        <v>66</v>
      </c>
      <c r="AJ1544" t="str">
        <f t="shared" si="564"/>
        <v>Family</v>
      </c>
      <c r="AK1544">
        <v>35000000</v>
      </c>
      <c r="AL1544" t="str">
        <f t="shared" si="565"/>
        <v>Medium Budget</v>
      </c>
      <c r="AM1544">
        <v>2002</v>
      </c>
      <c r="AN1544">
        <f t="shared" si="566"/>
        <v>23</v>
      </c>
      <c r="AO1544" t="str">
        <f t="shared" si="567"/>
        <v>Old Classic</v>
      </c>
      <c r="AP1544">
        <v>664</v>
      </c>
      <c r="AQ1544" t="str">
        <f t="shared" si="568"/>
        <v>Very Low</v>
      </c>
      <c r="AR1544">
        <v>5.0999999999999996</v>
      </c>
      <c r="AS1544" t="str">
        <f t="shared" si="569"/>
        <v>Below Average</v>
      </c>
      <c r="AT1544">
        <v>1.85</v>
      </c>
      <c r="AU1544" t="str">
        <f t="shared" si="570"/>
        <v>HDTV / Widescreen</v>
      </c>
      <c r="AV1544">
        <v>0</v>
      </c>
      <c r="AW1544" t="str">
        <f t="shared" si="571"/>
        <v>Very Low</v>
      </c>
    </row>
    <row r="1545" spans="1:49" x14ac:dyDescent="0.3">
      <c r="A1545" t="s">
        <v>0</v>
      </c>
      <c r="B1545" t="s">
        <v>1029</v>
      </c>
      <c r="C1545">
        <v>88</v>
      </c>
      <c r="D1545" t="str">
        <f t="shared" si="551"/>
        <v>Low</v>
      </c>
      <c r="E1545">
        <v>101</v>
      </c>
      <c r="F1545" t="str">
        <f t="shared" si="552"/>
        <v>1h 41m</v>
      </c>
      <c r="G1545" t="str">
        <f t="shared" si="553"/>
        <v>Standard Movie</v>
      </c>
      <c r="H1545">
        <v>503</v>
      </c>
      <c r="I1545" t="str">
        <f t="shared" si="554"/>
        <v>Very Low</v>
      </c>
      <c r="J1545">
        <v>1000</v>
      </c>
      <c r="K1545" t="str">
        <f t="shared" si="555"/>
        <v>Very Low</v>
      </c>
      <c r="L1545" t="s">
        <v>1203</v>
      </c>
      <c r="M1545">
        <v>13000</v>
      </c>
      <c r="N1545" t="str">
        <f t="shared" si="556"/>
        <v>Medium</v>
      </c>
      <c r="O1545">
        <v>60328558</v>
      </c>
      <c r="P1545" t="str">
        <f t="shared" si="557"/>
        <v>Hit</v>
      </c>
      <c r="Q1545" t="s">
        <v>7872</v>
      </c>
      <c r="R1545" t="str">
        <f t="shared" si="558"/>
        <v>Comedy</v>
      </c>
      <c r="S1545">
        <f t="shared" si="559"/>
        <v>3</v>
      </c>
      <c r="T1545" t="s">
        <v>518</v>
      </c>
      <c r="U1545" t="s">
        <v>7873</v>
      </c>
      <c r="V1545">
        <v>61396</v>
      </c>
      <c r="W1545" t="str">
        <f t="shared" si="560"/>
        <v>Medium</v>
      </c>
      <c r="X1545">
        <v>18734</v>
      </c>
      <c r="Y1545" t="str">
        <f t="shared" si="561"/>
        <v>Medium</v>
      </c>
      <c r="Z1545" t="s">
        <v>7261</v>
      </c>
      <c r="AA1545">
        <v>1</v>
      </c>
      <c r="AB1545" t="str">
        <f t="shared" si="562"/>
        <v>Solo Star Poster</v>
      </c>
      <c r="AC1545" t="s">
        <v>7874</v>
      </c>
      <c r="AD1545" t="s">
        <v>7875</v>
      </c>
      <c r="AE1545">
        <v>159</v>
      </c>
      <c r="AF1545" t="str">
        <f t="shared" si="563"/>
        <v>Very Low</v>
      </c>
      <c r="AG1545" t="s">
        <v>9</v>
      </c>
      <c r="AH1545" t="s">
        <v>10</v>
      </c>
      <c r="AI1545" t="s">
        <v>11</v>
      </c>
      <c r="AJ1545" t="str">
        <f t="shared" si="564"/>
        <v>Teen</v>
      </c>
      <c r="AK1545">
        <v>32000000</v>
      </c>
      <c r="AL1545" t="str">
        <f t="shared" si="565"/>
        <v>Medium Budget</v>
      </c>
      <c r="AM1545">
        <v>1988</v>
      </c>
      <c r="AN1545">
        <f t="shared" si="566"/>
        <v>37</v>
      </c>
      <c r="AO1545" t="str">
        <f t="shared" si="567"/>
        <v>Old Classic</v>
      </c>
      <c r="AP1545">
        <v>1000</v>
      </c>
      <c r="AQ1545" t="str">
        <f t="shared" si="568"/>
        <v>Very Low</v>
      </c>
      <c r="AR1545">
        <v>7</v>
      </c>
      <c r="AS1545" t="str">
        <f t="shared" si="569"/>
        <v>Good</v>
      </c>
      <c r="AT1545">
        <v>1.85</v>
      </c>
      <c r="AU1545" t="str">
        <f t="shared" si="570"/>
        <v>HDTV / Widescreen</v>
      </c>
      <c r="AV1545">
        <v>11000</v>
      </c>
      <c r="AW1545" t="str">
        <f t="shared" si="571"/>
        <v>Medium</v>
      </c>
    </row>
    <row r="1546" spans="1:49" x14ac:dyDescent="0.3">
      <c r="A1546" t="s">
        <v>0</v>
      </c>
      <c r="B1546" t="s">
        <v>7876</v>
      </c>
      <c r="C1546">
        <v>163</v>
      </c>
      <c r="D1546" t="str">
        <f t="shared" si="551"/>
        <v>Low</v>
      </c>
      <c r="E1546">
        <v>92</v>
      </c>
      <c r="F1546" t="str">
        <f t="shared" si="552"/>
        <v>1h 32m</v>
      </c>
      <c r="G1546" t="str">
        <f t="shared" si="553"/>
        <v>Standard Movie</v>
      </c>
      <c r="H1546">
        <v>100</v>
      </c>
      <c r="I1546" t="str">
        <f t="shared" si="554"/>
        <v>Very Low</v>
      </c>
      <c r="J1546">
        <v>327</v>
      </c>
      <c r="K1546" t="str">
        <f t="shared" si="555"/>
        <v>Very Low</v>
      </c>
      <c r="L1546" t="s">
        <v>1583</v>
      </c>
      <c r="M1546">
        <v>678</v>
      </c>
      <c r="N1546" t="str">
        <f t="shared" si="556"/>
        <v>Low</v>
      </c>
      <c r="O1546">
        <v>80197993</v>
      </c>
      <c r="P1546" t="str">
        <f t="shared" si="557"/>
        <v>Hit</v>
      </c>
      <c r="Q1546" t="s">
        <v>7877</v>
      </c>
      <c r="R1546" t="str">
        <f t="shared" si="558"/>
        <v>Comedy</v>
      </c>
      <c r="S1546">
        <f t="shared" si="559"/>
        <v>3</v>
      </c>
      <c r="T1546" t="s">
        <v>5172</v>
      </c>
      <c r="U1546" t="s">
        <v>7878</v>
      </c>
      <c r="V1546">
        <v>65551</v>
      </c>
      <c r="W1546" t="str">
        <f t="shared" si="560"/>
        <v>Medium</v>
      </c>
      <c r="X1546">
        <v>1729</v>
      </c>
      <c r="Y1546" t="str">
        <f t="shared" si="561"/>
        <v>Low</v>
      </c>
      <c r="Z1546" t="s">
        <v>7879</v>
      </c>
      <c r="AA1546">
        <v>1</v>
      </c>
      <c r="AB1546" t="str">
        <f t="shared" si="562"/>
        <v>Solo Star Poster</v>
      </c>
      <c r="AC1546" t="s">
        <v>7880</v>
      </c>
      <c r="AD1546" t="s">
        <v>7881</v>
      </c>
      <c r="AE1546">
        <v>441</v>
      </c>
      <c r="AF1546" t="str">
        <f t="shared" si="563"/>
        <v>Very Low</v>
      </c>
      <c r="AG1546" t="s">
        <v>9</v>
      </c>
      <c r="AH1546" t="s">
        <v>738</v>
      </c>
      <c r="AI1546" t="s">
        <v>66</v>
      </c>
      <c r="AJ1546" t="str">
        <f t="shared" si="564"/>
        <v>Family</v>
      </c>
      <c r="AK1546">
        <v>32000000</v>
      </c>
      <c r="AL1546" t="str">
        <f t="shared" si="565"/>
        <v>Medium Budget</v>
      </c>
      <c r="AM1546">
        <v>2006</v>
      </c>
      <c r="AN1546">
        <f t="shared" si="566"/>
        <v>19</v>
      </c>
      <c r="AO1546" t="str">
        <f t="shared" si="567"/>
        <v>Old Classic</v>
      </c>
      <c r="AP1546">
        <v>635</v>
      </c>
      <c r="AQ1546" t="str">
        <f t="shared" si="568"/>
        <v>Very Low</v>
      </c>
      <c r="AR1546">
        <v>5.7</v>
      </c>
      <c r="AS1546" t="str">
        <f t="shared" si="569"/>
        <v>Below Average</v>
      </c>
      <c r="AT1546">
        <v>1.85</v>
      </c>
      <c r="AU1546" t="str">
        <f t="shared" si="570"/>
        <v>HDTV / Widescreen</v>
      </c>
      <c r="AV1546">
        <v>0</v>
      </c>
      <c r="AW1546" t="str">
        <f t="shared" si="571"/>
        <v>Very Low</v>
      </c>
    </row>
    <row r="1547" spans="1:49" x14ac:dyDescent="0.3">
      <c r="A1547" t="s">
        <v>0</v>
      </c>
      <c r="B1547" t="s">
        <v>940</v>
      </c>
      <c r="C1547">
        <v>371</v>
      </c>
      <c r="D1547" t="str">
        <f t="shared" si="551"/>
        <v>Medium</v>
      </c>
      <c r="E1547">
        <v>131</v>
      </c>
      <c r="F1547" t="str">
        <f t="shared" si="552"/>
        <v>2h 11m</v>
      </c>
      <c r="G1547" t="str">
        <f t="shared" si="553"/>
        <v>Long Movie</v>
      </c>
      <c r="H1547">
        <v>176</v>
      </c>
      <c r="I1547" t="str">
        <f t="shared" si="554"/>
        <v>Very Low</v>
      </c>
      <c r="J1547">
        <v>460</v>
      </c>
      <c r="K1547" t="str">
        <f t="shared" si="555"/>
        <v>Very Low</v>
      </c>
      <c r="L1547" t="s">
        <v>7882</v>
      </c>
      <c r="M1547">
        <v>722</v>
      </c>
      <c r="N1547" t="str">
        <f t="shared" si="556"/>
        <v>Low</v>
      </c>
      <c r="O1547">
        <v>169076745</v>
      </c>
      <c r="P1547" t="str">
        <f t="shared" si="557"/>
        <v>Hit</v>
      </c>
      <c r="Q1547" t="s">
        <v>1652</v>
      </c>
      <c r="R1547" t="str">
        <f t="shared" si="558"/>
        <v>Comedy</v>
      </c>
      <c r="S1547">
        <f t="shared" si="559"/>
        <v>2</v>
      </c>
      <c r="T1547" t="s">
        <v>4694</v>
      </c>
      <c r="U1547" t="s">
        <v>7883</v>
      </c>
      <c r="V1547">
        <v>218711</v>
      </c>
      <c r="W1547" t="str">
        <f t="shared" si="560"/>
        <v>High</v>
      </c>
      <c r="X1547">
        <v>3229</v>
      </c>
      <c r="Y1547" t="str">
        <f t="shared" si="561"/>
        <v>Low</v>
      </c>
      <c r="Z1547" t="s">
        <v>7884</v>
      </c>
      <c r="AA1547">
        <v>6</v>
      </c>
      <c r="AB1547" t="str">
        <f t="shared" si="562"/>
        <v>Ensemble Poster</v>
      </c>
      <c r="AC1547" t="s">
        <v>7885</v>
      </c>
      <c r="AD1547" t="s">
        <v>7886</v>
      </c>
      <c r="AE1547">
        <v>485</v>
      </c>
      <c r="AF1547" t="str">
        <f t="shared" si="563"/>
        <v>Very Low</v>
      </c>
      <c r="AG1547" t="s">
        <v>9</v>
      </c>
      <c r="AH1547" t="s">
        <v>10</v>
      </c>
      <c r="AI1547" t="s">
        <v>556</v>
      </c>
      <c r="AJ1547" t="str">
        <f t="shared" si="564"/>
        <v>Adult</v>
      </c>
      <c r="AK1547">
        <v>32500000</v>
      </c>
      <c r="AL1547" t="str">
        <f t="shared" si="565"/>
        <v>Medium Budget</v>
      </c>
      <c r="AM1547">
        <v>2011</v>
      </c>
      <c r="AN1547">
        <f t="shared" si="566"/>
        <v>14</v>
      </c>
      <c r="AO1547" t="str">
        <f t="shared" si="567"/>
        <v>Modern Classic</v>
      </c>
      <c r="AP1547">
        <v>655</v>
      </c>
      <c r="AQ1547" t="str">
        <f t="shared" si="568"/>
        <v>Very Low</v>
      </c>
      <c r="AR1547">
        <v>6.8</v>
      </c>
      <c r="AS1547" t="str">
        <f t="shared" si="569"/>
        <v>Average</v>
      </c>
      <c r="AT1547">
        <v>2.35</v>
      </c>
      <c r="AU1547" t="str">
        <f t="shared" si="570"/>
        <v>Cinematic Widescreen</v>
      </c>
      <c r="AV1547">
        <v>27000</v>
      </c>
      <c r="AW1547" t="str">
        <f t="shared" si="571"/>
        <v>Medium</v>
      </c>
    </row>
    <row r="1548" spans="1:49" x14ac:dyDescent="0.3">
      <c r="A1548" t="s">
        <v>0</v>
      </c>
      <c r="B1548" t="s">
        <v>6147</v>
      </c>
      <c r="C1548">
        <v>418</v>
      </c>
      <c r="D1548" t="str">
        <f t="shared" si="551"/>
        <v>Medium</v>
      </c>
      <c r="E1548">
        <v>107</v>
      </c>
      <c r="F1548" t="str">
        <f t="shared" si="552"/>
        <v>1h 47m</v>
      </c>
      <c r="G1548" t="str">
        <f t="shared" si="553"/>
        <v>Standard Movie</v>
      </c>
      <c r="H1548">
        <v>133</v>
      </c>
      <c r="I1548" t="str">
        <f t="shared" si="554"/>
        <v>Very Low</v>
      </c>
      <c r="J1548">
        <v>9000</v>
      </c>
      <c r="K1548" t="str">
        <f t="shared" si="555"/>
        <v>Low</v>
      </c>
      <c r="L1548" t="s">
        <v>51</v>
      </c>
      <c r="M1548">
        <v>17000</v>
      </c>
      <c r="N1548" t="str">
        <f t="shared" si="556"/>
        <v>Medium</v>
      </c>
      <c r="O1548">
        <v>101470202</v>
      </c>
      <c r="P1548" t="str">
        <f t="shared" si="557"/>
        <v>Hit</v>
      </c>
      <c r="Q1548" t="s">
        <v>2757</v>
      </c>
      <c r="R1548" t="str">
        <f t="shared" si="558"/>
        <v>Comedy</v>
      </c>
      <c r="S1548">
        <f t="shared" si="559"/>
        <v>2</v>
      </c>
      <c r="T1548" t="s">
        <v>415</v>
      </c>
      <c r="U1548" t="s">
        <v>7887</v>
      </c>
      <c r="V1548">
        <v>310540</v>
      </c>
      <c r="W1548" t="str">
        <f t="shared" si="560"/>
        <v>High</v>
      </c>
      <c r="X1548">
        <v>38751</v>
      </c>
      <c r="Y1548" t="str">
        <f t="shared" si="561"/>
        <v>Medium</v>
      </c>
      <c r="Z1548" t="s">
        <v>1176</v>
      </c>
      <c r="AA1548">
        <v>6</v>
      </c>
      <c r="AB1548" t="str">
        <f t="shared" si="562"/>
        <v>Ensemble Poster</v>
      </c>
      <c r="AC1548" t="s">
        <v>7888</v>
      </c>
      <c r="AD1548" t="s">
        <v>7889</v>
      </c>
      <c r="AE1548">
        <v>669</v>
      </c>
      <c r="AF1548" t="str">
        <f t="shared" si="563"/>
        <v>Low</v>
      </c>
      <c r="AG1548" t="s">
        <v>9</v>
      </c>
      <c r="AH1548" t="s">
        <v>10</v>
      </c>
      <c r="AI1548" t="s">
        <v>556</v>
      </c>
      <c r="AJ1548" t="str">
        <f t="shared" si="564"/>
        <v>Adult</v>
      </c>
      <c r="AK1548">
        <v>32000000</v>
      </c>
      <c r="AL1548" t="str">
        <f t="shared" si="565"/>
        <v>Medium Budget</v>
      </c>
      <c r="AM1548">
        <v>2013</v>
      </c>
      <c r="AN1548">
        <f t="shared" si="566"/>
        <v>12</v>
      </c>
      <c r="AO1548" t="str">
        <f t="shared" si="567"/>
        <v>Modern Classic</v>
      </c>
      <c r="AP1548">
        <v>11000</v>
      </c>
      <c r="AQ1548" t="str">
        <f t="shared" si="568"/>
        <v>Medium</v>
      </c>
      <c r="AR1548">
        <v>6.7</v>
      </c>
      <c r="AS1548" t="str">
        <f t="shared" si="569"/>
        <v>Average</v>
      </c>
      <c r="AT1548">
        <v>2.35</v>
      </c>
      <c r="AU1548" t="str">
        <f t="shared" si="570"/>
        <v>Cinematic Widescreen</v>
      </c>
      <c r="AV1548">
        <v>97000</v>
      </c>
      <c r="AW1548" t="str">
        <f t="shared" si="571"/>
        <v>High</v>
      </c>
    </row>
    <row r="1549" spans="1:49" x14ac:dyDescent="0.3">
      <c r="A1549" t="s">
        <v>0</v>
      </c>
      <c r="B1549" t="s">
        <v>7890</v>
      </c>
      <c r="C1549">
        <v>131</v>
      </c>
      <c r="D1549" t="str">
        <f t="shared" si="551"/>
        <v>Low</v>
      </c>
      <c r="E1549">
        <v>103</v>
      </c>
      <c r="F1549" t="str">
        <f t="shared" si="552"/>
        <v>1h 43m</v>
      </c>
      <c r="G1549" t="str">
        <f t="shared" si="553"/>
        <v>Standard Movie</v>
      </c>
      <c r="H1549">
        <v>9</v>
      </c>
      <c r="I1549" t="str">
        <f t="shared" si="554"/>
        <v>Very Low</v>
      </c>
      <c r="J1549">
        <v>573</v>
      </c>
      <c r="K1549" t="str">
        <f t="shared" si="555"/>
        <v>Very Low</v>
      </c>
      <c r="L1549" t="s">
        <v>5721</v>
      </c>
      <c r="M1549">
        <v>826</v>
      </c>
      <c r="N1549" t="str">
        <f t="shared" si="556"/>
        <v>Low</v>
      </c>
      <c r="O1549">
        <v>50041732</v>
      </c>
      <c r="P1549" t="str">
        <f t="shared" si="557"/>
        <v>Hit</v>
      </c>
      <c r="Q1549" t="s">
        <v>6374</v>
      </c>
      <c r="R1549" t="str">
        <f t="shared" si="558"/>
        <v>Horror</v>
      </c>
      <c r="S1549">
        <f t="shared" si="559"/>
        <v>1</v>
      </c>
      <c r="T1549" t="s">
        <v>6353</v>
      </c>
      <c r="U1549" t="s">
        <v>7891</v>
      </c>
      <c r="V1549">
        <v>54390</v>
      </c>
      <c r="W1549" t="str">
        <f t="shared" si="560"/>
        <v>Medium</v>
      </c>
      <c r="X1549">
        <v>3004</v>
      </c>
      <c r="Y1549" t="str">
        <f t="shared" si="561"/>
        <v>Low</v>
      </c>
      <c r="Z1549" t="s">
        <v>7549</v>
      </c>
      <c r="AA1549">
        <v>0</v>
      </c>
      <c r="AB1549" t="str">
        <f t="shared" si="562"/>
        <v>Symbolic Poster</v>
      </c>
      <c r="AC1549" t="s">
        <v>7892</v>
      </c>
      <c r="AD1549" t="s">
        <v>7893</v>
      </c>
      <c r="AE1549">
        <v>398</v>
      </c>
      <c r="AF1549" t="str">
        <f t="shared" si="563"/>
        <v>Very Low</v>
      </c>
      <c r="AG1549" t="s">
        <v>9</v>
      </c>
      <c r="AH1549" t="s">
        <v>10</v>
      </c>
      <c r="AI1549" t="s">
        <v>556</v>
      </c>
      <c r="AJ1549" t="str">
        <f t="shared" si="564"/>
        <v>Adult</v>
      </c>
      <c r="AK1549">
        <v>29000000</v>
      </c>
      <c r="AL1549" t="str">
        <f t="shared" si="565"/>
        <v>Low Budget</v>
      </c>
      <c r="AM1549">
        <v>1999</v>
      </c>
      <c r="AN1549">
        <f t="shared" si="566"/>
        <v>26</v>
      </c>
      <c r="AO1549" t="str">
        <f t="shared" si="567"/>
        <v>Old Classic</v>
      </c>
      <c r="AP1549">
        <v>724</v>
      </c>
      <c r="AQ1549" t="str">
        <f t="shared" si="568"/>
        <v>Very Low</v>
      </c>
      <c r="AR1549">
        <v>6.2</v>
      </c>
      <c r="AS1549" t="str">
        <f t="shared" si="569"/>
        <v>Average</v>
      </c>
      <c r="AT1549">
        <v>2.35</v>
      </c>
      <c r="AU1549" t="str">
        <f t="shared" si="570"/>
        <v>Cinematic Widescreen</v>
      </c>
      <c r="AV1549">
        <v>0</v>
      </c>
      <c r="AW1549" t="str">
        <f t="shared" si="571"/>
        <v>Very Low</v>
      </c>
    </row>
    <row r="1550" spans="1:49" x14ac:dyDescent="0.3">
      <c r="A1550" t="s">
        <v>0</v>
      </c>
      <c r="B1550" t="s">
        <v>7756</v>
      </c>
      <c r="C1550">
        <v>98</v>
      </c>
      <c r="D1550" t="str">
        <f t="shared" si="551"/>
        <v>Low</v>
      </c>
      <c r="E1550">
        <v>129</v>
      </c>
      <c r="F1550" t="str">
        <f t="shared" si="552"/>
        <v>2h 9m</v>
      </c>
      <c r="G1550" t="str">
        <f t="shared" si="553"/>
        <v>Long Movie</v>
      </c>
      <c r="H1550">
        <v>88</v>
      </c>
      <c r="I1550" t="str">
        <f t="shared" si="554"/>
        <v>Very Low</v>
      </c>
      <c r="J1550">
        <v>975</v>
      </c>
      <c r="K1550" t="str">
        <f t="shared" si="555"/>
        <v>Very Low</v>
      </c>
      <c r="L1550" t="s">
        <v>747</v>
      </c>
      <c r="M1550">
        <v>22000</v>
      </c>
      <c r="N1550" t="str">
        <f t="shared" si="556"/>
        <v>Medium</v>
      </c>
      <c r="O1550">
        <v>48814909</v>
      </c>
      <c r="P1550" t="str">
        <f t="shared" si="557"/>
        <v>Average</v>
      </c>
      <c r="Q1550" t="s">
        <v>1515</v>
      </c>
      <c r="R1550" t="str">
        <f t="shared" si="558"/>
        <v>Biography</v>
      </c>
      <c r="S1550">
        <f t="shared" si="559"/>
        <v>2</v>
      </c>
      <c r="T1550" t="s">
        <v>1717</v>
      </c>
      <c r="U1550" t="s">
        <v>7894</v>
      </c>
      <c r="V1550">
        <v>89424</v>
      </c>
      <c r="W1550" t="str">
        <f t="shared" si="560"/>
        <v>Medium</v>
      </c>
      <c r="X1550">
        <v>36069</v>
      </c>
      <c r="Y1550" t="str">
        <f t="shared" si="561"/>
        <v>Medium</v>
      </c>
      <c r="Z1550" t="s">
        <v>2494</v>
      </c>
      <c r="AA1550">
        <v>0</v>
      </c>
      <c r="AB1550" t="str">
        <f t="shared" si="562"/>
        <v>Symbolic Poster</v>
      </c>
      <c r="AC1550" t="s">
        <v>7895</v>
      </c>
      <c r="AD1550" t="s">
        <v>7896</v>
      </c>
      <c r="AE1550">
        <v>224</v>
      </c>
      <c r="AF1550" t="str">
        <f t="shared" si="563"/>
        <v>Very Low</v>
      </c>
      <c r="AG1550" t="s">
        <v>9</v>
      </c>
      <c r="AH1550" t="s">
        <v>10</v>
      </c>
      <c r="AI1550" t="s">
        <v>556</v>
      </c>
      <c r="AJ1550" t="str">
        <f t="shared" si="564"/>
        <v>Adult</v>
      </c>
      <c r="AK1550">
        <v>32000000</v>
      </c>
      <c r="AL1550" t="str">
        <f t="shared" si="565"/>
        <v>Medium Budget</v>
      </c>
      <c r="AM1550">
        <v>2000</v>
      </c>
      <c r="AN1550">
        <f t="shared" si="566"/>
        <v>25</v>
      </c>
      <c r="AO1550" t="str">
        <f t="shared" si="567"/>
        <v>Old Classic</v>
      </c>
      <c r="AP1550">
        <v>9000</v>
      </c>
      <c r="AQ1550" t="str">
        <f t="shared" si="568"/>
        <v>Low</v>
      </c>
      <c r="AR1550">
        <v>7.2</v>
      </c>
      <c r="AS1550" t="str">
        <f t="shared" si="569"/>
        <v>Good</v>
      </c>
      <c r="AT1550">
        <v>2.35</v>
      </c>
      <c r="AU1550" t="str">
        <f t="shared" si="570"/>
        <v>Cinematic Widescreen</v>
      </c>
      <c r="AV1550">
        <v>0</v>
      </c>
      <c r="AW1550" t="str">
        <f t="shared" si="571"/>
        <v>Very Low</v>
      </c>
    </row>
    <row r="1551" spans="1:49" x14ac:dyDescent="0.3">
      <c r="A1551" t="s">
        <v>0</v>
      </c>
      <c r="B1551" t="s">
        <v>7897</v>
      </c>
      <c r="C1551">
        <v>119</v>
      </c>
      <c r="D1551" t="str">
        <f t="shared" si="551"/>
        <v>Low</v>
      </c>
      <c r="E1551">
        <v>107</v>
      </c>
      <c r="F1551" t="str">
        <f t="shared" si="552"/>
        <v>1h 47m</v>
      </c>
      <c r="G1551" t="str">
        <f t="shared" si="553"/>
        <v>Standard Movie</v>
      </c>
      <c r="H1551">
        <v>34</v>
      </c>
      <c r="I1551" t="str">
        <f t="shared" si="554"/>
        <v>Very Low</v>
      </c>
      <c r="J1551">
        <v>1000</v>
      </c>
      <c r="K1551" t="str">
        <f t="shared" si="555"/>
        <v>Very Low</v>
      </c>
      <c r="L1551" t="s">
        <v>1405</v>
      </c>
      <c r="M1551">
        <v>23000</v>
      </c>
      <c r="N1551" t="str">
        <f t="shared" si="556"/>
        <v>Medium</v>
      </c>
      <c r="O1551">
        <v>57744720</v>
      </c>
      <c r="P1551" t="str">
        <f t="shared" si="557"/>
        <v>Hit</v>
      </c>
      <c r="Q1551" t="s">
        <v>305</v>
      </c>
      <c r="R1551" t="str">
        <f t="shared" si="558"/>
        <v>Action</v>
      </c>
      <c r="S1551">
        <f t="shared" si="559"/>
        <v>3</v>
      </c>
      <c r="T1551" t="s">
        <v>304</v>
      </c>
      <c r="U1551" t="s">
        <v>7898</v>
      </c>
      <c r="V1551">
        <v>46961</v>
      </c>
      <c r="W1551" t="str">
        <f t="shared" si="560"/>
        <v>Low</v>
      </c>
      <c r="X1551">
        <v>31529</v>
      </c>
      <c r="Y1551" t="str">
        <f t="shared" si="561"/>
        <v>Medium</v>
      </c>
      <c r="Z1551" t="s">
        <v>3685</v>
      </c>
      <c r="AA1551">
        <v>5</v>
      </c>
      <c r="AB1551" t="str">
        <f t="shared" si="562"/>
        <v>Ensemble Poster</v>
      </c>
      <c r="AC1551" t="s">
        <v>7899</v>
      </c>
      <c r="AD1551" t="s">
        <v>7900</v>
      </c>
      <c r="AE1551">
        <v>132</v>
      </c>
      <c r="AF1551" t="str">
        <f t="shared" si="563"/>
        <v>Very Low</v>
      </c>
      <c r="AG1551" t="s">
        <v>9</v>
      </c>
      <c r="AH1551" t="s">
        <v>10</v>
      </c>
      <c r="AI1551" t="s">
        <v>11</v>
      </c>
      <c r="AJ1551" t="str">
        <f t="shared" si="564"/>
        <v>Teen</v>
      </c>
      <c r="AK1551">
        <v>20000000</v>
      </c>
      <c r="AL1551" t="str">
        <f t="shared" si="565"/>
        <v>Low Budget</v>
      </c>
      <c r="AM1551">
        <v>2010</v>
      </c>
      <c r="AN1551">
        <f t="shared" si="566"/>
        <v>15</v>
      </c>
      <c r="AO1551" t="str">
        <f t="shared" si="567"/>
        <v>Modern Classic</v>
      </c>
      <c r="AP1551">
        <v>4000</v>
      </c>
      <c r="AQ1551" t="str">
        <f t="shared" si="568"/>
        <v>Low</v>
      </c>
      <c r="AR1551">
        <v>6.2</v>
      </c>
      <c r="AS1551" t="str">
        <f t="shared" si="569"/>
        <v>Average</v>
      </c>
      <c r="AT1551">
        <v>2.35</v>
      </c>
      <c r="AU1551" t="str">
        <f t="shared" si="570"/>
        <v>Cinematic Widescreen</v>
      </c>
      <c r="AV1551">
        <v>0</v>
      </c>
      <c r="AW1551" t="str">
        <f t="shared" si="571"/>
        <v>Very Low</v>
      </c>
    </row>
    <row r="1552" spans="1:49" x14ac:dyDescent="0.3">
      <c r="A1552" t="s">
        <v>0</v>
      </c>
      <c r="B1552" t="s">
        <v>7901</v>
      </c>
      <c r="C1552">
        <v>133</v>
      </c>
      <c r="D1552" t="str">
        <f t="shared" si="551"/>
        <v>Low</v>
      </c>
      <c r="E1552">
        <v>89</v>
      </c>
      <c r="F1552" t="str">
        <f t="shared" si="552"/>
        <v>1h 29m</v>
      </c>
      <c r="G1552" t="str">
        <f t="shared" si="553"/>
        <v>Featurette</v>
      </c>
      <c r="H1552">
        <v>16</v>
      </c>
      <c r="I1552" t="str">
        <f t="shared" si="554"/>
        <v>Very Low</v>
      </c>
      <c r="J1552">
        <v>2000</v>
      </c>
      <c r="K1552" t="str">
        <f t="shared" si="555"/>
        <v>Low</v>
      </c>
      <c r="L1552" t="s">
        <v>1717</v>
      </c>
      <c r="M1552">
        <v>49000</v>
      </c>
      <c r="N1552" t="str">
        <f t="shared" si="556"/>
        <v>Medium</v>
      </c>
      <c r="O1552">
        <v>21784432</v>
      </c>
      <c r="P1552" t="str">
        <f t="shared" si="557"/>
        <v>Average</v>
      </c>
      <c r="Q1552" t="s">
        <v>1642</v>
      </c>
      <c r="R1552" t="str">
        <f t="shared" si="558"/>
        <v>Comedy</v>
      </c>
      <c r="S1552">
        <f t="shared" si="559"/>
        <v>1</v>
      </c>
      <c r="T1552" t="s">
        <v>782</v>
      </c>
      <c r="U1552" t="s">
        <v>7902</v>
      </c>
      <c r="V1552">
        <v>37493</v>
      </c>
      <c r="W1552" t="str">
        <f t="shared" si="560"/>
        <v>Low</v>
      </c>
      <c r="X1552">
        <v>74181</v>
      </c>
      <c r="Y1552" t="str">
        <f t="shared" si="561"/>
        <v>High</v>
      </c>
      <c r="Z1552" t="s">
        <v>6444</v>
      </c>
      <c r="AA1552">
        <v>8</v>
      </c>
      <c r="AB1552" t="str">
        <f t="shared" si="562"/>
        <v>Ensemble Poster</v>
      </c>
      <c r="AC1552" t="s">
        <v>7903</v>
      </c>
      <c r="AD1552" t="s">
        <v>7904</v>
      </c>
      <c r="AE1552">
        <v>108</v>
      </c>
      <c r="AF1552" t="str">
        <f t="shared" si="563"/>
        <v>Very Low</v>
      </c>
      <c r="AG1552" t="s">
        <v>9</v>
      </c>
      <c r="AH1552" t="s">
        <v>10</v>
      </c>
      <c r="AI1552" t="s">
        <v>556</v>
      </c>
      <c r="AJ1552" t="str">
        <f t="shared" si="564"/>
        <v>Adult</v>
      </c>
      <c r="AK1552">
        <v>35000000</v>
      </c>
      <c r="AL1552" t="str">
        <f t="shared" si="565"/>
        <v>Medium Budget</v>
      </c>
      <c r="AM1552">
        <v>2013</v>
      </c>
      <c r="AN1552">
        <f t="shared" si="566"/>
        <v>12</v>
      </c>
      <c r="AO1552" t="str">
        <f t="shared" si="567"/>
        <v>Modern Classic</v>
      </c>
      <c r="AP1552">
        <v>22000</v>
      </c>
      <c r="AQ1552" t="str">
        <f t="shared" si="568"/>
        <v>Medium</v>
      </c>
      <c r="AR1552">
        <v>5.6</v>
      </c>
      <c r="AS1552" t="str">
        <f t="shared" si="569"/>
        <v>Below Average</v>
      </c>
      <c r="AT1552">
        <v>2.35</v>
      </c>
      <c r="AU1552" t="str">
        <f t="shared" si="570"/>
        <v>Cinematic Widescreen</v>
      </c>
      <c r="AV1552">
        <v>0</v>
      </c>
      <c r="AW1552" t="str">
        <f t="shared" si="571"/>
        <v>Very Low</v>
      </c>
    </row>
    <row r="1553" spans="1:49" x14ac:dyDescent="0.3">
      <c r="A1553" t="s">
        <v>0</v>
      </c>
      <c r="B1553" t="s">
        <v>4958</v>
      </c>
      <c r="C1553">
        <v>88</v>
      </c>
      <c r="D1553" t="str">
        <f t="shared" si="551"/>
        <v>Low</v>
      </c>
      <c r="E1553">
        <v>113</v>
      </c>
      <c r="F1553" t="str">
        <f t="shared" si="552"/>
        <v>1h 53m</v>
      </c>
      <c r="G1553" t="str">
        <f t="shared" si="553"/>
        <v>Standard Movie</v>
      </c>
      <c r="H1553">
        <v>14</v>
      </c>
      <c r="I1553" t="str">
        <f t="shared" si="554"/>
        <v>Very Low</v>
      </c>
      <c r="J1553">
        <v>534</v>
      </c>
      <c r="K1553" t="str">
        <f t="shared" si="555"/>
        <v>Very Low</v>
      </c>
      <c r="L1553" t="s">
        <v>1185</v>
      </c>
      <c r="M1553">
        <v>918</v>
      </c>
      <c r="N1553" t="str">
        <f t="shared" si="556"/>
        <v>Low</v>
      </c>
      <c r="O1553">
        <v>37911876</v>
      </c>
      <c r="P1553" t="str">
        <f t="shared" si="557"/>
        <v>Average</v>
      </c>
      <c r="Q1553" t="s">
        <v>1723</v>
      </c>
      <c r="R1553" t="str">
        <f t="shared" si="558"/>
        <v>Action</v>
      </c>
      <c r="S1553">
        <f t="shared" si="559"/>
        <v>3</v>
      </c>
      <c r="T1553" t="s">
        <v>2109</v>
      </c>
      <c r="U1553" t="s">
        <v>7905</v>
      </c>
      <c r="V1553">
        <v>19671</v>
      </c>
      <c r="W1553" t="str">
        <f t="shared" si="560"/>
        <v>Low</v>
      </c>
      <c r="X1553">
        <v>3500</v>
      </c>
      <c r="Y1553" t="str">
        <f t="shared" si="561"/>
        <v>Low</v>
      </c>
      <c r="Z1553" t="s">
        <v>7906</v>
      </c>
      <c r="AA1553">
        <v>2</v>
      </c>
      <c r="AB1553" t="str">
        <f t="shared" si="562"/>
        <v>Duo/Trio Poster</v>
      </c>
      <c r="AC1553" t="s">
        <v>7907</v>
      </c>
      <c r="AD1553" t="s">
        <v>7908</v>
      </c>
      <c r="AE1553">
        <v>47</v>
      </c>
      <c r="AF1553" t="str">
        <f t="shared" si="563"/>
        <v>Very Low</v>
      </c>
      <c r="AG1553" t="s">
        <v>9</v>
      </c>
      <c r="AH1553" t="s">
        <v>10</v>
      </c>
      <c r="AI1553" t="s">
        <v>11</v>
      </c>
      <c r="AJ1553" t="str">
        <f t="shared" si="564"/>
        <v>Teen</v>
      </c>
      <c r="AK1553">
        <v>32000000</v>
      </c>
      <c r="AL1553" t="str">
        <f t="shared" si="565"/>
        <v>Medium Budget</v>
      </c>
      <c r="AM1553">
        <v>2011</v>
      </c>
      <c r="AN1553">
        <f t="shared" si="566"/>
        <v>14</v>
      </c>
      <c r="AO1553" t="str">
        <f t="shared" si="567"/>
        <v>Modern Classic</v>
      </c>
      <c r="AP1553">
        <v>845</v>
      </c>
      <c r="AQ1553" t="str">
        <f t="shared" si="568"/>
        <v>Very Low</v>
      </c>
      <c r="AR1553">
        <v>4.4000000000000004</v>
      </c>
      <c r="AS1553" t="str">
        <f t="shared" si="569"/>
        <v>Poor</v>
      </c>
      <c r="AT1553">
        <v>2.35</v>
      </c>
      <c r="AU1553" t="str">
        <f t="shared" si="570"/>
        <v>Cinematic Widescreen</v>
      </c>
      <c r="AV1553">
        <v>0</v>
      </c>
      <c r="AW1553" t="str">
        <f t="shared" si="571"/>
        <v>Very Low</v>
      </c>
    </row>
    <row r="1554" spans="1:49" x14ac:dyDescent="0.3">
      <c r="A1554" t="s">
        <v>0</v>
      </c>
      <c r="B1554" t="s">
        <v>699</v>
      </c>
      <c r="C1554">
        <v>522</v>
      </c>
      <c r="D1554" t="str">
        <f t="shared" si="551"/>
        <v>High</v>
      </c>
      <c r="E1554">
        <v>93</v>
      </c>
      <c r="F1554" t="str">
        <f t="shared" si="552"/>
        <v>1h 33m</v>
      </c>
      <c r="G1554" t="str">
        <f t="shared" si="553"/>
        <v>Standard Movie</v>
      </c>
      <c r="H1554">
        <v>0</v>
      </c>
      <c r="I1554" t="str">
        <f t="shared" si="554"/>
        <v>Very Low</v>
      </c>
      <c r="J1554">
        <v>355</v>
      </c>
      <c r="K1554" t="str">
        <f t="shared" si="555"/>
        <v>Very Low</v>
      </c>
      <c r="L1554" t="s">
        <v>7909</v>
      </c>
      <c r="M1554">
        <v>15000</v>
      </c>
      <c r="N1554" t="str">
        <f t="shared" si="556"/>
        <v>Medium</v>
      </c>
      <c r="O1554">
        <v>54696902</v>
      </c>
      <c r="P1554" t="str">
        <f t="shared" si="557"/>
        <v>Hit</v>
      </c>
      <c r="Q1554" t="s">
        <v>5003</v>
      </c>
      <c r="R1554" t="str">
        <f t="shared" si="558"/>
        <v>Mystery</v>
      </c>
      <c r="S1554">
        <f t="shared" si="559"/>
        <v>3</v>
      </c>
      <c r="T1554" t="s">
        <v>344</v>
      </c>
      <c r="U1554" t="s">
        <v>7910</v>
      </c>
      <c r="V1554">
        <v>379462</v>
      </c>
      <c r="W1554" t="str">
        <f t="shared" si="560"/>
        <v>High</v>
      </c>
      <c r="X1554">
        <v>16034</v>
      </c>
      <c r="Y1554" t="str">
        <f t="shared" si="561"/>
        <v>Medium</v>
      </c>
      <c r="Z1554" t="s">
        <v>7911</v>
      </c>
      <c r="AA1554">
        <v>3</v>
      </c>
      <c r="AB1554" t="str">
        <f t="shared" si="562"/>
        <v>Duo/Trio Poster</v>
      </c>
      <c r="AC1554" t="s">
        <v>7912</v>
      </c>
      <c r="AD1554" t="s">
        <v>7913</v>
      </c>
      <c r="AE1554">
        <v>571</v>
      </c>
      <c r="AF1554" t="str">
        <f t="shared" si="563"/>
        <v>Low</v>
      </c>
      <c r="AG1554" t="s">
        <v>9</v>
      </c>
      <c r="AH1554" t="s">
        <v>10</v>
      </c>
      <c r="AI1554" t="s">
        <v>11</v>
      </c>
      <c r="AJ1554" t="str">
        <f t="shared" si="564"/>
        <v>Teen</v>
      </c>
      <c r="AK1554">
        <v>32000000</v>
      </c>
      <c r="AL1554" t="str">
        <f t="shared" si="565"/>
        <v>Medium Budget</v>
      </c>
      <c r="AM1554">
        <v>2011</v>
      </c>
      <c r="AN1554">
        <f t="shared" si="566"/>
        <v>14</v>
      </c>
      <c r="AO1554" t="str">
        <f t="shared" si="567"/>
        <v>Modern Classic</v>
      </c>
      <c r="AP1554">
        <v>491</v>
      </c>
      <c r="AQ1554" t="str">
        <f t="shared" si="568"/>
        <v>Very Low</v>
      </c>
      <c r="AR1554">
        <v>7.5</v>
      </c>
      <c r="AS1554" t="str">
        <f t="shared" si="569"/>
        <v>Good</v>
      </c>
      <c r="AT1554">
        <v>1.85</v>
      </c>
      <c r="AU1554" t="str">
        <f t="shared" si="570"/>
        <v>HDTV / Widescreen</v>
      </c>
      <c r="AV1554">
        <v>56000</v>
      </c>
      <c r="AW1554" t="str">
        <f t="shared" si="571"/>
        <v>High</v>
      </c>
    </row>
    <row r="1555" spans="1:49" x14ac:dyDescent="0.3">
      <c r="A1555" t="s">
        <v>0</v>
      </c>
      <c r="B1555" t="s">
        <v>5058</v>
      </c>
      <c r="C1555">
        <v>43</v>
      </c>
      <c r="D1555" t="str">
        <f t="shared" si="551"/>
        <v>Very Low</v>
      </c>
      <c r="E1555">
        <v>120</v>
      </c>
      <c r="F1555" t="str">
        <f t="shared" si="552"/>
        <v>2h 0m</v>
      </c>
      <c r="G1555" t="str">
        <f t="shared" si="553"/>
        <v>Standard Movie</v>
      </c>
      <c r="H1555">
        <v>155</v>
      </c>
      <c r="I1555" t="str">
        <f t="shared" si="554"/>
        <v>Very Low</v>
      </c>
      <c r="J1555">
        <v>240</v>
      </c>
      <c r="K1555" t="str">
        <f t="shared" si="555"/>
        <v>Very Low</v>
      </c>
      <c r="L1555" t="s">
        <v>7914</v>
      </c>
      <c r="M1555">
        <v>344</v>
      </c>
      <c r="N1555" t="str">
        <f t="shared" si="556"/>
        <v>Low</v>
      </c>
      <c r="O1555">
        <v>36733909</v>
      </c>
      <c r="P1555" t="str">
        <f t="shared" si="557"/>
        <v>Average</v>
      </c>
      <c r="Q1555" t="s">
        <v>7653</v>
      </c>
      <c r="R1555" t="str">
        <f t="shared" si="558"/>
        <v>Adventure</v>
      </c>
      <c r="S1555">
        <f t="shared" si="559"/>
        <v>4</v>
      </c>
      <c r="T1555" t="s">
        <v>7915</v>
      </c>
      <c r="U1555" t="s">
        <v>7916</v>
      </c>
      <c r="V1555">
        <v>38949</v>
      </c>
      <c r="W1555" t="str">
        <f t="shared" si="560"/>
        <v>Low</v>
      </c>
      <c r="X1555">
        <v>2054</v>
      </c>
      <c r="Y1555" t="str">
        <f t="shared" si="561"/>
        <v>Low</v>
      </c>
      <c r="Z1555" t="s">
        <v>7917</v>
      </c>
      <c r="AA1555">
        <v>3</v>
      </c>
      <c r="AB1555" t="str">
        <f t="shared" si="562"/>
        <v>Duo/Trio Poster</v>
      </c>
      <c r="AC1555" t="s">
        <v>7918</v>
      </c>
      <c r="AD1555" t="s">
        <v>7919</v>
      </c>
      <c r="AE1555">
        <v>112</v>
      </c>
      <c r="AF1555" t="str">
        <f t="shared" si="563"/>
        <v>Very Low</v>
      </c>
      <c r="AG1555" t="s">
        <v>9</v>
      </c>
      <c r="AH1555" t="s">
        <v>10</v>
      </c>
      <c r="AI1555" t="s">
        <v>556</v>
      </c>
      <c r="AJ1555" t="str">
        <f t="shared" si="564"/>
        <v>Adult</v>
      </c>
      <c r="AK1555">
        <v>32000000</v>
      </c>
      <c r="AL1555" t="str">
        <f t="shared" si="565"/>
        <v>Medium Budget</v>
      </c>
      <c r="AM1555">
        <v>1993</v>
      </c>
      <c r="AN1555">
        <f t="shared" si="566"/>
        <v>32</v>
      </c>
      <c r="AO1555" t="str">
        <f t="shared" si="567"/>
        <v>Old Classic</v>
      </c>
      <c r="AP1555">
        <v>242</v>
      </c>
      <c r="AQ1555" t="str">
        <f t="shared" si="568"/>
        <v>Very Low</v>
      </c>
      <c r="AR1555">
        <v>7.1</v>
      </c>
      <c r="AS1555" t="str">
        <f t="shared" si="569"/>
        <v>Good</v>
      </c>
      <c r="AT1555">
        <v>1.85</v>
      </c>
      <c r="AU1555" t="str">
        <f t="shared" si="570"/>
        <v>HDTV / Widescreen</v>
      </c>
      <c r="AV1555">
        <v>0</v>
      </c>
      <c r="AW1555" t="str">
        <f t="shared" si="571"/>
        <v>Very Low</v>
      </c>
    </row>
    <row r="1556" spans="1:49" x14ac:dyDescent="0.3">
      <c r="A1556" t="s">
        <v>0</v>
      </c>
      <c r="B1556" t="s">
        <v>1295</v>
      </c>
      <c r="C1556">
        <v>224</v>
      </c>
      <c r="D1556" t="str">
        <f t="shared" si="551"/>
        <v>Medium</v>
      </c>
      <c r="E1556">
        <v>98</v>
      </c>
      <c r="F1556" t="str">
        <f t="shared" si="552"/>
        <v>1h 38m</v>
      </c>
      <c r="G1556" t="str">
        <f t="shared" si="553"/>
        <v>Standard Movie</v>
      </c>
      <c r="H1556">
        <v>541</v>
      </c>
      <c r="I1556" t="str">
        <f t="shared" si="554"/>
        <v>Very Low</v>
      </c>
      <c r="J1556">
        <v>897</v>
      </c>
      <c r="K1556" t="str">
        <f t="shared" si="555"/>
        <v>Very Low</v>
      </c>
      <c r="L1556" t="s">
        <v>2637</v>
      </c>
      <c r="M1556">
        <v>8000</v>
      </c>
      <c r="N1556" t="str">
        <f t="shared" si="556"/>
        <v>Low</v>
      </c>
      <c r="O1556">
        <v>35063732</v>
      </c>
      <c r="P1556" t="str">
        <f t="shared" si="557"/>
        <v>Average</v>
      </c>
      <c r="Q1556" t="s">
        <v>823</v>
      </c>
      <c r="R1556" t="str">
        <f t="shared" si="558"/>
        <v>Mystery</v>
      </c>
      <c r="S1556">
        <f t="shared" si="559"/>
        <v>2</v>
      </c>
      <c r="T1556" t="s">
        <v>1178</v>
      </c>
      <c r="U1556" t="s">
        <v>7920</v>
      </c>
      <c r="V1556">
        <v>164608</v>
      </c>
      <c r="W1556" t="str">
        <f t="shared" si="560"/>
        <v>Medium</v>
      </c>
      <c r="X1556">
        <v>10938</v>
      </c>
      <c r="Y1556" t="str">
        <f t="shared" si="561"/>
        <v>Medium</v>
      </c>
      <c r="Z1556" t="s">
        <v>4239</v>
      </c>
      <c r="AA1556">
        <v>1</v>
      </c>
      <c r="AB1556" t="str">
        <f t="shared" si="562"/>
        <v>Solo Star Poster</v>
      </c>
      <c r="AC1556" t="s">
        <v>7921</v>
      </c>
      <c r="AD1556" t="s">
        <v>7922</v>
      </c>
      <c r="AE1556">
        <v>383</v>
      </c>
      <c r="AF1556" t="str">
        <f t="shared" si="563"/>
        <v>Very Low</v>
      </c>
      <c r="AG1556" t="s">
        <v>9</v>
      </c>
      <c r="AH1556" t="s">
        <v>10</v>
      </c>
      <c r="AI1556" t="s">
        <v>556</v>
      </c>
      <c r="AJ1556" t="str">
        <f t="shared" si="564"/>
        <v>Adult</v>
      </c>
      <c r="AK1556">
        <v>32000000</v>
      </c>
      <c r="AL1556" t="str">
        <f t="shared" si="565"/>
        <v>Medium Budget</v>
      </c>
      <c r="AM1556">
        <v>2007</v>
      </c>
      <c r="AN1556">
        <f t="shared" si="566"/>
        <v>18</v>
      </c>
      <c r="AO1556" t="str">
        <f t="shared" si="567"/>
        <v>Old Classic</v>
      </c>
      <c r="AP1556">
        <v>912</v>
      </c>
      <c r="AQ1556" t="str">
        <f t="shared" si="568"/>
        <v>Very Low</v>
      </c>
      <c r="AR1556">
        <v>6.4</v>
      </c>
      <c r="AS1556" t="str">
        <f t="shared" si="569"/>
        <v>Average</v>
      </c>
      <c r="AT1556">
        <v>2.35</v>
      </c>
      <c r="AU1556" t="str">
        <f t="shared" si="570"/>
        <v>Cinematic Widescreen</v>
      </c>
      <c r="AV1556">
        <v>10000</v>
      </c>
      <c r="AW1556" t="str">
        <f t="shared" si="571"/>
        <v>Low</v>
      </c>
    </row>
    <row r="1557" spans="1:49" x14ac:dyDescent="0.3">
      <c r="A1557" t="s">
        <v>0</v>
      </c>
      <c r="B1557" t="s">
        <v>4147</v>
      </c>
      <c r="C1557">
        <v>122</v>
      </c>
      <c r="D1557" t="str">
        <f t="shared" si="551"/>
        <v>Low</v>
      </c>
      <c r="E1557">
        <v>105</v>
      </c>
      <c r="F1557" t="str">
        <f t="shared" si="552"/>
        <v>1h 45m</v>
      </c>
      <c r="G1557" t="str">
        <f t="shared" si="553"/>
        <v>Standard Movie</v>
      </c>
      <c r="H1557">
        <v>0</v>
      </c>
      <c r="I1557" t="str">
        <f t="shared" si="554"/>
        <v>Very Low</v>
      </c>
      <c r="J1557">
        <v>223</v>
      </c>
      <c r="K1557" t="str">
        <f t="shared" si="555"/>
        <v>Very Low</v>
      </c>
      <c r="L1557" t="s">
        <v>7923</v>
      </c>
      <c r="M1557">
        <v>716</v>
      </c>
      <c r="N1557" t="str">
        <f t="shared" si="556"/>
        <v>Low</v>
      </c>
      <c r="O1557">
        <v>99462</v>
      </c>
      <c r="P1557" t="str">
        <f t="shared" si="557"/>
        <v>Flop</v>
      </c>
      <c r="Q1557" t="s">
        <v>7924</v>
      </c>
      <c r="R1557" t="str">
        <f t="shared" si="558"/>
        <v>Action</v>
      </c>
      <c r="S1557">
        <f t="shared" si="559"/>
        <v>4</v>
      </c>
      <c r="T1557" t="s">
        <v>700</v>
      </c>
      <c r="U1557" t="s">
        <v>7925</v>
      </c>
      <c r="V1557">
        <v>11347</v>
      </c>
      <c r="W1557" t="str">
        <f t="shared" si="560"/>
        <v>Low</v>
      </c>
      <c r="X1557">
        <v>1843</v>
      </c>
      <c r="Y1557" t="str">
        <f t="shared" si="561"/>
        <v>Low</v>
      </c>
      <c r="Z1557" t="s">
        <v>7926</v>
      </c>
      <c r="AA1557">
        <v>1</v>
      </c>
      <c r="AB1557" t="str">
        <f t="shared" si="562"/>
        <v>Solo Star Poster</v>
      </c>
      <c r="AC1557" t="s">
        <v>7927</v>
      </c>
      <c r="AD1557" t="s">
        <v>7928</v>
      </c>
      <c r="AE1557">
        <v>28</v>
      </c>
      <c r="AF1557" t="str">
        <f t="shared" si="563"/>
        <v>Very Low</v>
      </c>
      <c r="AG1557" t="s">
        <v>9</v>
      </c>
      <c r="AH1557" t="s">
        <v>1436</v>
      </c>
      <c r="AI1557" t="s">
        <v>66</v>
      </c>
      <c r="AJ1557" t="str">
        <f t="shared" si="564"/>
        <v>Family</v>
      </c>
      <c r="AK1557">
        <v>33000000</v>
      </c>
      <c r="AL1557" t="str">
        <f t="shared" si="565"/>
        <v>Medium Budget</v>
      </c>
      <c r="AM1557">
        <v>2013</v>
      </c>
      <c r="AN1557">
        <f t="shared" si="566"/>
        <v>12</v>
      </c>
      <c r="AO1557" t="str">
        <f t="shared" si="567"/>
        <v>Modern Classic</v>
      </c>
      <c r="AP1557">
        <v>648</v>
      </c>
      <c r="AQ1557" t="str">
        <f t="shared" si="568"/>
        <v>Very Low</v>
      </c>
      <c r="AR1557">
        <v>7.1</v>
      </c>
      <c r="AS1557" t="str">
        <f t="shared" si="569"/>
        <v>Good</v>
      </c>
      <c r="AT1557">
        <v>2.35</v>
      </c>
      <c r="AU1557" t="str">
        <f t="shared" si="570"/>
        <v>Cinematic Widescreen</v>
      </c>
      <c r="AV1557">
        <v>5000</v>
      </c>
      <c r="AW1557" t="str">
        <f t="shared" si="571"/>
        <v>Low</v>
      </c>
    </row>
    <row r="1558" spans="1:49" x14ac:dyDescent="0.3">
      <c r="A1558" t="s">
        <v>0</v>
      </c>
      <c r="B1558" t="s">
        <v>360</v>
      </c>
      <c r="C1558">
        <v>56</v>
      </c>
      <c r="D1558" t="str">
        <f t="shared" si="551"/>
        <v>Low</v>
      </c>
      <c r="E1558">
        <v>142</v>
      </c>
      <c r="F1558" t="str">
        <f t="shared" si="552"/>
        <v>2h 22m</v>
      </c>
      <c r="G1558" t="str">
        <f t="shared" si="553"/>
        <v>Long Movie</v>
      </c>
      <c r="H1558">
        <v>14000</v>
      </c>
      <c r="I1558" t="str">
        <f t="shared" si="554"/>
        <v>Medium</v>
      </c>
      <c r="J1558">
        <v>642</v>
      </c>
      <c r="K1558" t="str">
        <f t="shared" si="555"/>
        <v>Very Low</v>
      </c>
      <c r="L1558" t="s">
        <v>7929</v>
      </c>
      <c r="M1558">
        <v>16000</v>
      </c>
      <c r="N1558" t="str">
        <f t="shared" si="556"/>
        <v>Medium</v>
      </c>
      <c r="O1558">
        <f>O1557</f>
        <v>99462</v>
      </c>
      <c r="P1558" t="str">
        <f t="shared" si="557"/>
        <v>Flop</v>
      </c>
      <c r="Q1558" t="s">
        <v>7930</v>
      </c>
      <c r="R1558" t="str">
        <f t="shared" si="558"/>
        <v>Action</v>
      </c>
      <c r="S1558">
        <f t="shared" si="559"/>
        <v>3</v>
      </c>
      <c r="T1558" t="s">
        <v>172</v>
      </c>
      <c r="U1558" t="s">
        <v>7931</v>
      </c>
      <c r="V1558">
        <v>25193</v>
      </c>
      <c r="W1558" t="str">
        <f t="shared" si="560"/>
        <v>Low</v>
      </c>
      <c r="X1558">
        <v>20201</v>
      </c>
      <c r="Y1558" t="str">
        <f t="shared" si="561"/>
        <v>Medium</v>
      </c>
      <c r="Z1558" t="s">
        <v>4177</v>
      </c>
      <c r="AA1558">
        <v>5</v>
      </c>
      <c r="AB1558" t="str">
        <f t="shared" si="562"/>
        <v>Ensemble Poster</v>
      </c>
      <c r="AC1558" t="s">
        <v>7932</v>
      </c>
      <c r="AD1558" t="s">
        <v>7933</v>
      </c>
      <c r="AE1558">
        <v>217</v>
      </c>
      <c r="AF1558" t="str">
        <f t="shared" si="563"/>
        <v>Very Low</v>
      </c>
      <c r="AG1558" t="s">
        <v>9</v>
      </c>
      <c r="AH1558" t="s">
        <v>10</v>
      </c>
      <c r="AI1558" t="s">
        <v>66</v>
      </c>
      <c r="AJ1558" t="str">
        <f t="shared" si="564"/>
        <v>Family</v>
      </c>
      <c r="AK1558">
        <v>35000000</v>
      </c>
      <c r="AL1558" t="str">
        <f t="shared" si="565"/>
        <v>Medium Budget</v>
      </c>
      <c r="AM1558">
        <v>1979</v>
      </c>
      <c r="AN1558">
        <f t="shared" si="566"/>
        <v>46</v>
      </c>
      <c r="AO1558" t="str">
        <f t="shared" si="567"/>
        <v>Old Classic</v>
      </c>
      <c r="AP1558">
        <v>1000</v>
      </c>
      <c r="AQ1558" t="str">
        <f t="shared" si="568"/>
        <v>Very Low</v>
      </c>
      <c r="AR1558">
        <v>5.9</v>
      </c>
      <c r="AS1558" t="str">
        <f t="shared" si="569"/>
        <v>Below Average</v>
      </c>
      <c r="AT1558">
        <v>2.35</v>
      </c>
      <c r="AU1558" t="str">
        <f t="shared" si="570"/>
        <v>Cinematic Widescreen</v>
      </c>
      <c r="AV1558">
        <v>2000</v>
      </c>
      <c r="AW1558" t="str">
        <f t="shared" si="571"/>
        <v>Low</v>
      </c>
    </row>
    <row r="1559" spans="1:49" x14ac:dyDescent="0.3">
      <c r="A1559" t="s">
        <v>0</v>
      </c>
      <c r="B1559" t="s">
        <v>6810</v>
      </c>
      <c r="C1559">
        <v>75</v>
      </c>
      <c r="D1559" t="str">
        <f t="shared" si="551"/>
        <v>Low</v>
      </c>
      <c r="E1559">
        <v>98</v>
      </c>
      <c r="F1559" t="str">
        <f t="shared" si="552"/>
        <v>1h 38m</v>
      </c>
      <c r="G1559" t="str">
        <f t="shared" si="553"/>
        <v>Standard Movie</v>
      </c>
      <c r="H1559">
        <v>61</v>
      </c>
      <c r="I1559" t="str">
        <f t="shared" si="554"/>
        <v>Very Low</v>
      </c>
      <c r="J1559">
        <v>83</v>
      </c>
      <c r="K1559" t="str">
        <f t="shared" si="555"/>
        <v>Very Low</v>
      </c>
      <c r="L1559" t="s">
        <v>3323</v>
      </c>
      <c r="M1559">
        <v>649</v>
      </c>
      <c r="N1559" t="str">
        <f t="shared" si="556"/>
        <v>Low</v>
      </c>
      <c r="O1559">
        <v>32701088</v>
      </c>
      <c r="P1559" t="str">
        <f t="shared" si="557"/>
        <v>Average</v>
      </c>
      <c r="Q1559" t="s">
        <v>7934</v>
      </c>
      <c r="R1559" t="str">
        <f t="shared" si="558"/>
        <v>Drama</v>
      </c>
      <c r="S1559">
        <f t="shared" si="559"/>
        <v>3</v>
      </c>
      <c r="T1559" t="s">
        <v>7935</v>
      </c>
      <c r="U1559" t="s">
        <v>7936</v>
      </c>
      <c r="V1559">
        <v>10018</v>
      </c>
      <c r="W1559" t="str">
        <f t="shared" si="560"/>
        <v>Low</v>
      </c>
      <c r="X1559">
        <v>1400</v>
      </c>
      <c r="Y1559" t="str">
        <f t="shared" si="561"/>
        <v>Low</v>
      </c>
      <c r="Z1559" t="s">
        <v>7937</v>
      </c>
      <c r="AA1559">
        <v>1</v>
      </c>
      <c r="AB1559" t="str">
        <f t="shared" si="562"/>
        <v>Solo Star Poster</v>
      </c>
      <c r="AC1559" t="s">
        <v>7938</v>
      </c>
      <c r="AD1559" t="s">
        <v>7939</v>
      </c>
      <c r="AE1559">
        <v>108</v>
      </c>
      <c r="AF1559" t="str">
        <f t="shared" si="563"/>
        <v>Very Low</v>
      </c>
      <c r="AG1559" t="s">
        <v>9</v>
      </c>
      <c r="AH1559" t="s">
        <v>10</v>
      </c>
      <c r="AI1559" t="s">
        <v>66</v>
      </c>
      <c r="AJ1559" t="str">
        <f t="shared" si="564"/>
        <v>Family</v>
      </c>
      <c r="AK1559">
        <v>32000000</v>
      </c>
      <c r="AL1559" t="str">
        <f t="shared" si="565"/>
        <v>Medium Budget</v>
      </c>
      <c r="AM1559">
        <v>2005</v>
      </c>
      <c r="AN1559">
        <f t="shared" si="566"/>
        <v>20</v>
      </c>
      <c r="AO1559" t="str">
        <f t="shared" si="567"/>
        <v>Old Classic</v>
      </c>
      <c r="AP1559">
        <v>579</v>
      </c>
      <c r="AQ1559" t="str">
        <f t="shared" si="568"/>
        <v>Very Low</v>
      </c>
      <c r="AR1559">
        <v>6.9</v>
      </c>
      <c r="AS1559" t="str">
        <f t="shared" si="569"/>
        <v>Average</v>
      </c>
      <c r="AT1559">
        <v>2.35</v>
      </c>
      <c r="AU1559" t="str">
        <f t="shared" si="570"/>
        <v>Cinematic Widescreen</v>
      </c>
      <c r="AV1559">
        <v>0</v>
      </c>
      <c r="AW1559" t="str">
        <f t="shared" si="571"/>
        <v>Very Low</v>
      </c>
    </row>
    <row r="1560" spans="1:49" x14ac:dyDescent="0.3">
      <c r="A1560" t="s">
        <v>0</v>
      </c>
      <c r="B1560" t="s">
        <v>5374</v>
      </c>
      <c r="C1560">
        <v>441</v>
      </c>
      <c r="D1560" t="str">
        <f t="shared" si="551"/>
        <v>Medium</v>
      </c>
      <c r="E1560">
        <v>96</v>
      </c>
      <c r="F1560" t="str">
        <f t="shared" si="552"/>
        <v>1h 36m</v>
      </c>
      <c r="G1560" t="str">
        <f t="shared" si="553"/>
        <v>Standard Movie</v>
      </c>
      <c r="H1560">
        <v>0</v>
      </c>
      <c r="I1560" t="str">
        <f t="shared" si="554"/>
        <v>Very Low</v>
      </c>
      <c r="J1560">
        <v>882</v>
      </c>
      <c r="K1560" t="str">
        <f t="shared" si="555"/>
        <v>Very Low</v>
      </c>
      <c r="L1560" t="s">
        <v>7940</v>
      </c>
      <c r="M1560">
        <v>10000</v>
      </c>
      <c r="N1560" t="str">
        <f t="shared" si="556"/>
        <v>Low</v>
      </c>
      <c r="O1560">
        <v>31493782</v>
      </c>
      <c r="P1560" t="str">
        <f t="shared" si="557"/>
        <v>Average</v>
      </c>
      <c r="Q1560" t="s">
        <v>2096</v>
      </c>
      <c r="R1560" t="str">
        <f t="shared" si="558"/>
        <v>Crime</v>
      </c>
      <c r="S1560">
        <f t="shared" si="559"/>
        <v>3</v>
      </c>
      <c r="T1560" t="s">
        <v>2795</v>
      </c>
      <c r="U1560" t="s">
        <v>7941</v>
      </c>
      <c r="V1560">
        <v>186606</v>
      </c>
      <c r="W1560" t="str">
        <f t="shared" si="560"/>
        <v>Medium</v>
      </c>
      <c r="X1560">
        <v>12754</v>
      </c>
      <c r="Y1560" t="str">
        <f t="shared" si="561"/>
        <v>Medium</v>
      </c>
      <c r="Z1560" t="s">
        <v>159</v>
      </c>
      <c r="AA1560">
        <v>1</v>
      </c>
      <c r="AB1560" t="str">
        <f t="shared" si="562"/>
        <v>Solo Star Poster</v>
      </c>
      <c r="AC1560" t="s">
        <v>7942</v>
      </c>
      <c r="AD1560" t="s">
        <v>7943</v>
      </c>
      <c r="AE1560">
        <v>1125</v>
      </c>
      <c r="AF1560" t="str">
        <f t="shared" si="563"/>
        <v>Low</v>
      </c>
      <c r="AG1560" t="s">
        <v>9</v>
      </c>
      <c r="AH1560" t="s">
        <v>10</v>
      </c>
      <c r="AI1560" t="s">
        <v>556</v>
      </c>
      <c r="AJ1560" t="str">
        <f t="shared" si="564"/>
        <v>Adult</v>
      </c>
      <c r="AK1560">
        <v>32000000</v>
      </c>
      <c r="AL1560" t="str">
        <f t="shared" si="565"/>
        <v>Medium Budget</v>
      </c>
      <c r="AM1560">
        <v>2005</v>
      </c>
      <c r="AN1560">
        <f t="shared" si="566"/>
        <v>20</v>
      </c>
      <c r="AO1560" t="str">
        <f t="shared" si="567"/>
        <v>Old Classic</v>
      </c>
      <c r="AP1560">
        <v>917</v>
      </c>
      <c r="AQ1560" t="str">
        <f t="shared" si="568"/>
        <v>Very Low</v>
      </c>
      <c r="AR1560">
        <v>7.5</v>
      </c>
      <c r="AS1560" t="str">
        <f t="shared" si="569"/>
        <v>Good</v>
      </c>
      <c r="AT1560">
        <v>1.85</v>
      </c>
      <c r="AU1560" t="str">
        <f t="shared" si="570"/>
        <v>HDTV / Widescreen</v>
      </c>
      <c r="AV1560">
        <v>0</v>
      </c>
      <c r="AW1560" t="str">
        <f t="shared" si="571"/>
        <v>Very Low</v>
      </c>
    </row>
    <row r="1561" spans="1:49" x14ac:dyDescent="0.3">
      <c r="A1561" t="s">
        <v>0</v>
      </c>
      <c r="B1561" t="s">
        <v>1085</v>
      </c>
      <c r="C1561">
        <v>163</v>
      </c>
      <c r="D1561" t="str">
        <f t="shared" si="551"/>
        <v>Low</v>
      </c>
      <c r="E1561">
        <v>87</v>
      </c>
      <c r="F1561" t="str">
        <f t="shared" si="552"/>
        <v>1h 27m</v>
      </c>
      <c r="G1561" t="str">
        <f t="shared" si="553"/>
        <v>Featurette</v>
      </c>
      <c r="H1561">
        <v>255</v>
      </c>
      <c r="I1561" t="str">
        <f t="shared" si="554"/>
        <v>Very Low</v>
      </c>
      <c r="J1561">
        <v>810</v>
      </c>
      <c r="K1561" t="str">
        <f t="shared" si="555"/>
        <v>Very Low</v>
      </c>
      <c r="L1561" t="s">
        <v>657</v>
      </c>
      <c r="M1561">
        <v>26000</v>
      </c>
      <c r="N1561" t="str">
        <f t="shared" si="556"/>
        <v>Medium</v>
      </c>
      <c r="O1561">
        <v>43095600</v>
      </c>
      <c r="P1561" t="str">
        <f t="shared" si="557"/>
        <v>Average</v>
      </c>
      <c r="Q1561" t="s">
        <v>305</v>
      </c>
      <c r="R1561" t="str">
        <f t="shared" si="558"/>
        <v>Action</v>
      </c>
      <c r="S1561">
        <f t="shared" si="559"/>
        <v>3</v>
      </c>
      <c r="T1561" t="s">
        <v>306</v>
      </c>
      <c r="U1561" t="s">
        <v>7944</v>
      </c>
      <c r="V1561">
        <v>156267</v>
      </c>
      <c r="W1561" t="str">
        <f t="shared" si="560"/>
        <v>Medium</v>
      </c>
      <c r="X1561">
        <v>29050</v>
      </c>
      <c r="Y1561" t="str">
        <f t="shared" si="561"/>
        <v>Medium</v>
      </c>
      <c r="Z1561" t="s">
        <v>2040</v>
      </c>
      <c r="AA1561">
        <v>1</v>
      </c>
      <c r="AB1561" t="str">
        <f t="shared" si="562"/>
        <v>Solo Star Poster</v>
      </c>
      <c r="AC1561" t="s">
        <v>7945</v>
      </c>
      <c r="AD1561" t="s">
        <v>7946</v>
      </c>
      <c r="AE1561">
        <v>340</v>
      </c>
      <c r="AF1561" t="str">
        <f t="shared" si="563"/>
        <v>Very Low</v>
      </c>
      <c r="AG1561" t="s">
        <v>9</v>
      </c>
      <c r="AH1561" t="s">
        <v>1436</v>
      </c>
      <c r="AI1561" t="s">
        <v>11</v>
      </c>
      <c r="AJ1561" t="str">
        <f t="shared" si="564"/>
        <v>Teen</v>
      </c>
      <c r="AK1561">
        <v>32000000</v>
      </c>
      <c r="AL1561" t="str">
        <f t="shared" si="565"/>
        <v>Medium Budget</v>
      </c>
      <c r="AM1561">
        <v>2005</v>
      </c>
      <c r="AN1561">
        <f t="shared" si="566"/>
        <v>20</v>
      </c>
      <c r="AO1561" t="str">
        <f t="shared" si="567"/>
        <v>Old Classic</v>
      </c>
      <c r="AP1561">
        <v>1000</v>
      </c>
      <c r="AQ1561" t="str">
        <f t="shared" si="568"/>
        <v>Very Low</v>
      </c>
      <c r="AR1561">
        <v>6.3</v>
      </c>
      <c r="AS1561" t="str">
        <f t="shared" si="569"/>
        <v>Average</v>
      </c>
      <c r="AT1561">
        <v>2.35</v>
      </c>
      <c r="AU1561" t="str">
        <f t="shared" si="570"/>
        <v>Cinematic Widescreen</v>
      </c>
      <c r="AV1561">
        <v>0</v>
      </c>
      <c r="AW1561" t="str">
        <f t="shared" si="571"/>
        <v>Very Low</v>
      </c>
    </row>
    <row r="1562" spans="1:49" x14ac:dyDescent="0.3">
      <c r="A1562" t="s">
        <v>718</v>
      </c>
      <c r="B1562" t="s">
        <v>50</v>
      </c>
      <c r="C1562">
        <v>63</v>
      </c>
      <c r="D1562" t="str">
        <f t="shared" si="551"/>
        <v>Low</v>
      </c>
      <c r="E1562">
        <v>107</v>
      </c>
      <c r="F1562" t="str">
        <f t="shared" si="552"/>
        <v>1h 47m</v>
      </c>
      <c r="G1562" t="str">
        <f t="shared" si="553"/>
        <v>Standard Movie</v>
      </c>
      <c r="H1562">
        <v>0</v>
      </c>
      <c r="I1562" t="str">
        <f t="shared" si="554"/>
        <v>Very Low</v>
      </c>
      <c r="J1562">
        <v>159</v>
      </c>
      <c r="K1562" t="str">
        <f t="shared" si="555"/>
        <v>Very Low</v>
      </c>
      <c r="L1562" t="s">
        <v>7947</v>
      </c>
      <c r="M1562">
        <v>29000</v>
      </c>
      <c r="N1562" t="str">
        <f t="shared" si="556"/>
        <v>Medium</v>
      </c>
      <c r="O1562">
        <v>18636537</v>
      </c>
      <c r="P1562" t="str">
        <f t="shared" si="557"/>
        <v>Average</v>
      </c>
      <c r="Q1562" t="s">
        <v>7948</v>
      </c>
      <c r="R1562" t="str">
        <f t="shared" si="558"/>
        <v>Action</v>
      </c>
      <c r="S1562">
        <f t="shared" si="559"/>
        <v>3</v>
      </c>
      <c r="T1562" t="s">
        <v>186</v>
      </c>
      <c r="U1562" t="s">
        <v>7949</v>
      </c>
      <c r="V1562">
        <v>69197</v>
      </c>
      <c r="W1562" t="str">
        <f t="shared" si="560"/>
        <v>Medium</v>
      </c>
      <c r="X1562">
        <v>29743</v>
      </c>
      <c r="Y1562" t="str">
        <f t="shared" si="561"/>
        <v>Medium</v>
      </c>
      <c r="Z1562" t="s">
        <v>7950</v>
      </c>
      <c r="AA1562">
        <v>0</v>
      </c>
      <c r="AB1562" t="str">
        <f t="shared" si="562"/>
        <v>Symbolic Poster</v>
      </c>
      <c r="AC1562" t="s">
        <v>7951</v>
      </c>
      <c r="AD1562" t="s">
        <v>7952</v>
      </c>
      <c r="AE1562">
        <v>216</v>
      </c>
      <c r="AF1562" t="str">
        <f t="shared" si="563"/>
        <v>Very Low</v>
      </c>
      <c r="AG1562" t="s">
        <v>9</v>
      </c>
      <c r="AH1562" t="s">
        <v>648</v>
      </c>
      <c r="AI1562" t="s">
        <v>556</v>
      </c>
      <c r="AJ1562" t="str">
        <f t="shared" si="564"/>
        <v>Adult</v>
      </c>
      <c r="AK1562">
        <v>32000000</v>
      </c>
      <c r="AL1562" t="str">
        <f t="shared" si="565"/>
        <v>Medium Budget</v>
      </c>
      <c r="AM1562">
        <v>1995</v>
      </c>
      <c r="AN1562">
        <f t="shared" si="566"/>
        <v>30</v>
      </c>
      <c r="AO1562" t="str">
        <f t="shared" si="567"/>
        <v>Old Classic</v>
      </c>
      <c r="AP1562">
        <v>165</v>
      </c>
      <c r="AQ1562" t="str">
        <f t="shared" si="568"/>
        <v>Very Low</v>
      </c>
      <c r="AR1562">
        <v>6.4</v>
      </c>
      <c r="AS1562" t="str">
        <f t="shared" si="569"/>
        <v>Average</v>
      </c>
      <c r="AT1562">
        <v>1.85</v>
      </c>
      <c r="AU1562" t="str">
        <f t="shared" si="570"/>
        <v>HDTV / Widescreen</v>
      </c>
      <c r="AV1562">
        <v>0</v>
      </c>
      <c r="AW1562" t="str">
        <f t="shared" si="571"/>
        <v>Very Low</v>
      </c>
    </row>
    <row r="1563" spans="1:49" x14ac:dyDescent="0.3">
      <c r="A1563" t="s">
        <v>0</v>
      </c>
      <c r="B1563" t="s">
        <v>5838</v>
      </c>
      <c r="C1563">
        <v>90</v>
      </c>
      <c r="D1563" t="str">
        <f t="shared" si="551"/>
        <v>Low</v>
      </c>
      <c r="E1563">
        <v>90</v>
      </c>
      <c r="F1563" t="str">
        <f t="shared" si="552"/>
        <v>1h 30m</v>
      </c>
      <c r="G1563" t="str">
        <f t="shared" si="553"/>
        <v>Standard Movie</v>
      </c>
      <c r="H1563">
        <v>29</v>
      </c>
      <c r="I1563" t="str">
        <f t="shared" si="554"/>
        <v>Very Low</v>
      </c>
      <c r="J1563">
        <v>142</v>
      </c>
      <c r="K1563" t="str">
        <f t="shared" si="555"/>
        <v>Very Low</v>
      </c>
      <c r="L1563" t="s">
        <v>7953</v>
      </c>
      <c r="M1563">
        <v>638</v>
      </c>
      <c r="N1563" t="str">
        <f t="shared" si="556"/>
        <v>Low</v>
      </c>
      <c r="O1563">
        <v>17848322</v>
      </c>
      <c r="P1563" t="str">
        <f t="shared" si="557"/>
        <v>Average</v>
      </c>
      <c r="Q1563" t="s">
        <v>1652</v>
      </c>
      <c r="R1563" t="str">
        <f t="shared" si="558"/>
        <v>Comedy</v>
      </c>
      <c r="S1563">
        <f t="shared" si="559"/>
        <v>2</v>
      </c>
      <c r="T1563" t="s">
        <v>3194</v>
      </c>
      <c r="U1563" t="s">
        <v>7954</v>
      </c>
      <c r="V1563">
        <v>18771</v>
      </c>
      <c r="W1563" t="str">
        <f t="shared" si="560"/>
        <v>Low</v>
      </c>
      <c r="X1563">
        <v>961</v>
      </c>
      <c r="Y1563" t="str">
        <f t="shared" si="561"/>
        <v>Very Low</v>
      </c>
      <c r="Z1563" t="s">
        <v>7955</v>
      </c>
      <c r="AA1563">
        <v>1</v>
      </c>
      <c r="AB1563" t="str">
        <f t="shared" si="562"/>
        <v>Solo Star Poster</v>
      </c>
      <c r="AC1563" t="s">
        <v>7956</v>
      </c>
      <c r="AD1563" t="s">
        <v>7957</v>
      </c>
      <c r="AE1563">
        <v>102</v>
      </c>
      <c r="AF1563" t="str">
        <f t="shared" si="563"/>
        <v>Very Low</v>
      </c>
      <c r="AG1563" t="s">
        <v>9</v>
      </c>
      <c r="AH1563" t="s">
        <v>7958</v>
      </c>
      <c r="AI1563" t="s">
        <v>11</v>
      </c>
      <c r="AJ1563" t="str">
        <f t="shared" si="564"/>
        <v>Teen</v>
      </c>
      <c r="AK1563">
        <v>28000000</v>
      </c>
      <c r="AL1563" t="str">
        <f t="shared" si="565"/>
        <v>Low Budget</v>
      </c>
      <c r="AM1563">
        <v>2004</v>
      </c>
      <c r="AN1563">
        <f t="shared" si="566"/>
        <v>21</v>
      </c>
      <c r="AO1563" t="str">
        <f t="shared" si="567"/>
        <v>Old Classic</v>
      </c>
      <c r="AP1563">
        <v>160</v>
      </c>
      <c r="AQ1563" t="str">
        <f t="shared" si="568"/>
        <v>Very Low</v>
      </c>
      <c r="AR1563">
        <v>5.9</v>
      </c>
      <c r="AS1563" t="str">
        <f t="shared" si="569"/>
        <v>Below Average</v>
      </c>
      <c r="AT1563">
        <v>2.35</v>
      </c>
      <c r="AU1563" t="str">
        <f t="shared" si="570"/>
        <v>Cinematic Widescreen</v>
      </c>
      <c r="AV1563">
        <v>702</v>
      </c>
      <c r="AW1563" t="str">
        <f t="shared" si="571"/>
        <v>Very Low</v>
      </c>
    </row>
    <row r="1564" spans="1:49" x14ac:dyDescent="0.3">
      <c r="A1564" t="s">
        <v>0</v>
      </c>
      <c r="B1564" t="s">
        <v>458</v>
      </c>
      <c r="C1564">
        <v>163</v>
      </c>
      <c r="D1564" t="str">
        <f t="shared" si="551"/>
        <v>Low</v>
      </c>
      <c r="E1564">
        <v>121</v>
      </c>
      <c r="F1564" t="str">
        <f t="shared" si="552"/>
        <v>2h 1m</v>
      </c>
      <c r="G1564" t="str">
        <f t="shared" si="553"/>
        <v>Long Movie</v>
      </c>
      <c r="H1564">
        <v>17000</v>
      </c>
      <c r="I1564" t="str">
        <f t="shared" si="554"/>
        <v>Medium</v>
      </c>
      <c r="J1564">
        <v>245</v>
      </c>
      <c r="K1564" t="str">
        <f t="shared" si="555"/>
        <v>Very Low</v>
      </c>
      <c r="L1564" t="s">
        <v>7959</v>
      </c>
      <c r="M1564">
        <v>12000</v>
      </c>
      <c r="N1564" t="str">
        <f t="shared" si="556"/>
        <v>Medium</v>
      </c>
      <c r="O1564">
        <v>16640210</v>
      </c>
      <c r="P1564" t="str">
        <f t="shared" si="557"/>
        <v>Average</v>
      </c>
      <c r="Q1564" t="s">
        <v>4046</v>
      </c>
      <c r="R1564" t="str">
        <f t="shared" si="558"/>
        <v>Drama</v>
      </c>
      <c r="S1564">
        <f t="shared" si="559"/>
        <v>2</v>
      </c>
      <c r="T1564" t="s">
        <v>676</v>
      </c>
      <c r="U1564" t="s">
        <v>7960</v>
      </c>
      <c r="V1564">
        <v>53028</v>
      </c>
      <c r="W1564" t="str">
        <f t="shared" si="560"/>
        <v>Medium</v>
      </c>
      <c r="X1564">
        <v>13040</v>
      </c>
      <c r="Y1564" t="str">
        <f t="shared" si="561"/>
        <v>Medium</v>
      </c>
      <c r="Z1564" t="s">
        <v>7961</v>
      </c>
      <c r="AA1564">
        <v>0</v>
      </c>
      <c r="AB1564" t="str">
        <f t="shared" si="562"/>
        <v>Symbolic Poster</v>
      </c>
      <c r="AC1564" t="s">
        <v>7962</v>
      </c>
      <c r="AD1564" t="s">
        <v>7963</v>
      </c>
      <c r="AE1564">
        <v>382</v>
      </c>
      <c r="AF1564" t="str">
        <f t="shared" si="563"/>
        <v>Very Low</v>
      </c>
      <c r="AG1564" t="s">
        <v>9</v>
      </c>
      <c r="AH1564" t="s">
        <v>10</v>
      </c>
      <c r="AI1564" t="s">
        <v>556</v>
      </c>
      <c r="AJ1564" t="str">
        <f t="shared" si="564"/>
        <v>Adult</v>
      </c>
      <c r="AK1564">
        <v>55000000</v>
      </c>
      <c r="AL1564" t="str">
        <f t="shared" si="565"/>
        <v>Medium Budget</v>
      </c>
      <c r="AM1564">
        <v>1999</v>
      </c>
      <c r="AN1564">
        <f t="shared" si="566"/>
        <v>26</v>
      </c>
      <c r="AO1564" t="str">
        <f t="shared" si="567"/>
        <v>Old Classic</v>
      </c>
      <c r="AP1564">
        <v>368</v>
      </c>
      <c r="AQ1564" t="str">
        <f t="shared" si="568"/>
        <v>Very Low</v>
      </c>
      <c r="AR1564">
        <v>6.8</v>
      </c>
      <c r="AS1564" t="str">
        <f t="shared" si="569"/>
        <v>Average</v>
      </c>
      <c r="AT1564">
        <v>2.35</v>
      </c>
      <c r="AU1564" t="str">
        <f t="shared" si="570"/>
        <v>Cinematic Widescreen</v>
      </c>
      <c r="AV1564">
        <v>0</v>
      </c>
      <c r="AW1564" t="str">
        <f t="shared" si="571"/>
        <v>Very Low</v>
      </c>
    </row>
    <row r="1565" spans="1:49" x14ac:dyDescent="0.3">
      <c r="A1565" t="s">
        <v>0</v>
      </c>
      <c r="B1565" t="s">
        <v>7964</v>
      </c>
      <c r="C1565">
        <v>197</v>
      </c>
      <c r="D1565" t="str">
        <f t="shared" si="551"/>
        <v>Low</v>
      </c>
      <c r="E1565">
        <v>119</v>
      </c>
      <c r="F1565" t="str">
        <f t="shared" si="552"/>
        <v>1h 59m</v>
      </c>
      <c r="G1565" t="str">
        <f t="shared" si="553"/>
        <v>Standard Movie</v>
      </c>
      <c r="H1565">
        <v>238</v>
      </c>
      <c r="I1565" t="str">
        <f t="shared" si="554"/>
        <v>Very Low</v>
      </c>
      <c r="J1565">
        <v>447</v>
      </c>
      <c r="K1565" t="str">
        <f t="shared" si="555"/>
        <v>Very Low</v>
      </c>
      <c r="L1565" t="s">
        <v>1700</v>
      </c>
      <c r="M1565">
        <v>1000</v>
      </c>
      <c r="N1565" t="str">
        <f t="shared" si="556"/>
        <v>Low</v>
      </c>
      <c r="O1565">
        <v>13763130</v>
      </c>
      <c r="P1565" t="str">
        <f t="shared" si="557"/>
        <v>Average</v>
      </c>
      <c r="Q1565" t="s">
        <v>1372</v>
      </c>
      <c r="R1565" t="str">
        <f t="shared" si="558"/>
        <v>Action</v>
      </c>
      <c r="S1565">
        <f t="shared" si="559"/>
        <v>4</v>
      </c>
      <c r="T1565" t="s">
        <v>752</v>
      </c>
      <c r="U1565" t="s">
        <v>7965</v>
      </c>
      <c r="V1565">
        <v>87768</v>
      </c>
      <c r="W1565" t="str">
        <f t="shared" si="560"/>
        <v>Medium</v>
      </c>
      <c r="X1565">
        <v>2925</v>
      </c>
      <c r="Y1565" t="str">
        <f t="shared" si="561"/>
        <v>Low</v>
      </c>
      <c r="Z1565" t="s">
        <v>3030</v>
      </c>
      <c r="AA1565">
        <v>0</v>
      </c>
      <c r="AB1565" t="str">
        <f t="shared" si="562"/>
        <v>Symbolic Poster</v>
      </c>
      <c r="AC1565" t="s">
        <v>7966</v>
      </c>
      <c r="AD1565" t="s">
        <v>7967</v>
      </c>
      <c r="AE1565">
        <v>187</v>
      </c>
      <c r="AF1565" t="str">
        <f t="shared" si="563"/>
        <v>Very Low</v>
      </c>
      <c r="AG1565" t="s">
        <v>9</v>
      </c>
      <c r="AH1565" t="s">
        <v>10</v>
      </c>
      <c r="AI1565" t="s">
        <v>556</v>
      </c>
      <c r="AJ1565" t="str">
        <f t="shared" si="564"/>
        <v>Adult</v>
      </c>
      <c r="AK1565">
        <v>32000000</v>
      </c>
      <c r="AL1565" t="str">
        <f t="shared" si="565"/>
        <v>Medium Budget</v>
      </c>
      <c r="AM1565">
        <v>2010</v>
      </c>
      <c r="AN1565">
        <f t="shared" si="566"/>
        <v>15</v>
      </c>
      <c r="AO1565" t="str">
        <f t="shared" si="567"/>
        <v>Modern Classic</v>
      </c>
      <c r="AP1565">
        <v>561</v>
      </c>
      <c r="AQ1565" t="str">
        <f t="shared" si="568"/>
        <v>Very Low</v>
      </c>
      <c r="AR1565">
        <v>6.3</v>
      </c>
      <c r="AS1565" t="str">
        <f t="shared" si="569"/>
        <v>Average</v>
      </c>
      <c r="AT1565">
        <v>2.35</v>
      </c>
      <c r="AU1565" t="str">
        <f t="shared" si="570"/>
        <v>Cinematic Widescreen</v>
      </c>
      <c r="AV1565">
        <v>12000</v>
      </c>
      <c r="AW1565" t="str">
        <f t="shared" si="571"/>
        <v>Medium</v>
      </c>
    </row>
    <row r="1566" spans="1:49" x14ac:dyDescent="0.3">
      <c r="A1566" t="s">
        <v>0</v>
      </c>
      <c r="B1566" t="s">
        <v>7968</v>
      </c>
      <c r="C1566">
        <v>93</v>
      </c>
      <c r="D1566" t="str">
        <f t="shared" si="551"/>
        <v>Low</v>
      </c>
      <c r="E1566">
        <v>107</v>
      </c>
      <c r="F1566" t="str">
        <f t="shared" si="552"/>
        <v>1h 47m</v>
      </c>
      <c r="G1566" t="str">
        <f t="shared" si="553"/>
        <v>Standard Movie</v>
      </c>
      <c r="H1566">
        <v>26</v>
      </c>
      <c r="I1566" t="str">
        <f t="shared" si="554"/>
        <v>Very Low</v>
      </c>
      <c r="J1566">
        <v>535</v>
      </c>
      <c r="K1566" t="str">
        <f t="shared" si="555"/>
        <v>Very Low</v>
      </c>
      <c r="L1566" t="s">
        <v>7233</v>
      </c>
      <c r="M1566">
        <v>889</v>
      </c>
      <c r="N1566" t="str">
        <f t="shared" si="556"/>
        <v>Low</v>
      </c>
      <c r="O1566">
        <v>10956379</v>
      </c>
      <c r="P1566" t="str">
        <f t="shared" si="557"/>
        <v>Average</v>
      </c>
      <c r="Q1566" t="s">
        <v>7969</v>
      </c>
      <c r="R1566" t="str">
        <f t="shared" si="558"/>
        <v>Action</v>
      </c>
      <c r="S1566">
        <f t="shared" si="559"/>
        <v>5</v>
      </c>
      <c r="T1566" t="s">
        <v>4329</v>
      </c>
      <c r="U1566" t="s">
        <v>7970</v>
      </c>
      <c r="V1566">
        <v>21506</v>
      </c>
      <c r="W1566" t="str">
        <f t="shared" si="560"/>
        <v>Low</v>
      </c>
      <c r="X1566">
        <v>3274</v>
      </c>
      <c r="Y1566" t="str">
        <f t="shared" si="561"/>
        <v>Low</v>
      </c>
      <c r="Z1566" t="s">
        <v>4574</v>
      </c>
      <c r="AA1566">
        <v>0</v>
      </c>
      <c r="AB1566" t="str">
        <f t="shared" si="562"/>
        <v>Symbolic Poster</v>
      </c>
      <c r="AC1566" t="s">
        <v>7971</v>
      </c>
      <c r="AD1566" t="s">
        <v>7972</v>
      </c>
      <c r="AE1566">
        <v>364</v>
      </c>
      <c r="AF1566" t="str">
        <f t="shared" si="563"/>
        <v>Very Low</v>
      </c>
      <c r="AG1566" t="s">
        <v>9</v>
      </c>
      <c r="AH1566" t="s">
        <v>5665</v>
      </c>
      <c r="AI1566" t="s">
        <v>11</v>
      </c>
      <c r="AJ1566" t="str">
        <f t="shared" si="564"/>
        <v>Teen</v>
      </c>
      <c r="AK1566">
        <v>35000000</v>
      </c>
      <c r="AL1566" t="str">
        <f t="shared" si="565"/>
        <v>Medium Budget</v>
      </c>
      <c r="AM1566">
        <v>2007</v>
      </c>
      <c r="AN1566">
        <f t="shared" si="566"/>
        <v>18</v>
      </c>
      <c r="AO1566" t="str">
        <f t="shared" si="567"/>
        <v>Old Classic</v>
      </c>
      <c r="AP1566">
        <v>618</v>
      </c>
      <c r="AQ1566" t="str">
        <f t="shared" si="568"/>
        <v>Very Low</v>
      </c>
      <c r="AR1566">
        <v>3.6</v>
      </c>
      <c r="AS1566" t="str">
        <f t="shared" si="569"/>
        <v>Very Poor</v>
      </c>
      <c r="AT1566">
        <v>2.35</v>
      </c>
      <c r="AU1566" t="str">
        <f t="shared" si="570"/>
        <v>Cinematic Widescreen</v>
      </c>
      <c r="AV1566">
        <v>0</v>
      </c>
      <c r="AW1566" t="str">
        <f t="shared" si="571"/>
        <v>Very Low</v>
      </c>
    </row>
    <row r="1567" spans="1:49" x14ac:dyDescent="0.3">
      <c r="A1567" t="s">
        <v>0</v>
      </c>
      <c r="B1567" t="s">
        <v>6968</v>
      </c>
      <c r="C1567">
        <v>15</v>
      </c>
      <c r="D1567" t="str">
        <f t="shared" si="551"/>
        <v>Very Low</v>
      </c>
      <c r="E1567">
        <v>110</v>
      </c>
      <c r="F1567" t="str">
        <f t="shared" si="552"/>
        <v>1h 50m</v>
      </c>
      <c r="G1567" t="str">
        <f t="shared" si="553"/>
        <v>Standard Movie</v>
      </c>
      <c r="H1567">
        <v>278</v>
      </c>
      <c r="I1567" t="str">
        <f t="shared" si="554"/>
        <v>Very Low</v>
      </c>
      <c r="J1567">
        <v>179</v>
      </c>
      <c r="K1567" t="str">
        <f t="shared" si="555"/>
        <v>Very Low</v>
      </c>
      <c r="L1567" t="s">
        <v>3581</v>
      </c>
      <c r="M1567">
        <v>3000</v>
      </c>
      <c r="N1567" t="str">
        <f t="shared" si="556"/>
        <v>Low</v>
      </c>
      <c r="O1567">
        <v>4357000</v>
      </c>
      <c r="P1567" t="str">
        <f t="shared" si="557"/>
        <v>Flop</v>
      </c>
      <c r="Q1567" t="s">
        <v>486</v>
      </c>
      <c r="R1567" t="str">
        <f t="shared" si="558"/>
        <v>Comedy</v>
      </c>
      <c r="S1567">
        <f t="shared" si="559"/>
        <v>3</v>
      </c>
      <c r="T1567" t="s">
        <v>2160</v>
      </c>
      <c r="U1567" t="s">
        <v>7973</v>
      </c>
      <c r="V1567">
        <v>5176</v>
      </c>
      <c r="W1567" t="str">
        <f t="shared" si="560"/>
        <v>Very Low</v>
      </c>
      <c r="X1567">
        <v>3864</v>
      </c>
      <c r="Y1567" t="str">
        <f t="shared" si="561"/>
        <v>Low</v>
      </c>
      <c r="Z1567" t="s">
        <v>7974</v>
      </c>
      <c r="AA1567">
        <v>3</v>
      </c>
      <c r="AB1567" t="str">
        <f t="shared" si="562"/>
        <v>Duo/Trio Poster</v>
      </c>
      <c r="AC1567" t="s">
        <v>7975</v>
      </c>
      <c r="AD1567" t="s">
        <v>7976</v>
      </c>
      <c r="AE1567">
        <v>30</v>
      </c>
      <c r="AF1567" t="str">
        <f t="shared" si="563"/>
        <v>Very Low</v>
      </c>
      <c r="AG1567" t="s">
        <v>9</v>
      </c>
      <c r="AH1567" t="s">
        <v>10</v>
      </c>
      <c r="AI1567" t="s">
        <v>66</v>
      </c>
      <c r="AJ1567" t="str">
        <f t="shared" si="564"/>
        <v>Family</v>
      </c>
      <c r="AK1567">
        <v>30000000</v>
      </c>
      <c r="AL1567" t="str">
        <f t="shared" si="565"/>
        <v>Medium Budget</v>
      </c>
      <c r="AM1567">
        <v>1996</v>
      </c>
      <c r="AN1567">
        <f t="shared" si="566"/>
        <v>29</v>
      </c>
      <c r="AO1567" t="str">
        <f t="shared" si="567"/>
        <v>Old Classic</v>
      </c>
      <c r="AP1567">
        <v>359</v>
      </c>
      <c r="AQ1567" t="str">
        <f t="shared" si="568"/>
        <v>Very Low</v>
      </c>
      <c r="AR1567">
        <v>5.3</v>
      </c>
      <c r="AS1567" t="str">
        <f t="shared" si="569"/>
        <v>Below Average</v>
      </c>
      <c r="AT1567">
        <v>1.85</v>
      </c>
      <c r="AU1567" t="str">
        <f t="shared" si="570"/>
        <v>HDTV / Widescreen</v>
      </c>
      <c r="AV1567">
        <v>350</v>
      </c>
      <c r="AW1567" t="str">
        <f t="shared" si="571"/>
        <v>Very Low</v>
      </c>
    </row>
    <row r="1568" spans="1:49" x14ac:dyDescent="0.3">
      <c r="A1568" t="s">
        <v>0</v>
      </c>
      <c r="B1568" t="s">
        <v>7977</v>
      </c>
      <c r="C1568">
        <v>260</v>
      </c>
      <c r="D1568" t="str">
        <f t="shared" si="551"/>
        <v>Medium</v>
      </c>
      <c r="E1568">
        <v>100</v>
      </c>
      <c r="F1568" t="str">
        <f t="shared" si="552"/>
        <v>1h 40m</v>
      </c>
      <c r="G1568" t="str">
        <f t="shared" si="553"/>
        <v>Standard Movie</v>
      </c>
      <c r="H1568">
        <v>35</v>
      </c>
      <c r="I1568" t="str">
        <f t="shared" si="554"/>
        <v>Very Low</v>
      </c>
      <c r="J1568">
        <v>7000</v>
      </c>
      <c r="K1568" t="str">
        <f t="shared" si="555"/>
        <v>Low</v>
      </c>
      <c r="L1568" t="s">
        <v>271</v>
      </c>
      <c r="M1568">
        <v>12000</v>
      </c>
      <c r="N1568" t="str">
        <f t="shared" si="556"/>
        <v>Medium</v>
      </c>
      <c r="O1568">
        <v>22525921</v>
      </c>
      <c r="P1568" t="str">
        <f t="shared" si="557"/>
        <v>Average</v>
      </c>
      <c r="Q1568" t="s">
        <v>1642</v>
      </c>
      <c r="R1568" t="str">
        <f t="shared" si="558"/>
        <v>Comedy</v>
      </c>
      <c r="S1568">
        <f t="shared" si="559"/>
        <v>1</v>
      </c>
      <c r="T1568" t="s">
        <v>243</v>
      </c>
      <c r="U1568" t="s">
        <v>7978</v>
      </c>
      <c r="V1568">
        <v>60596</v>
      </c>
      <c r="W1568" t="str">
        <f t="shared" si="560"/>
        <v>Medium</v>
      </c>
      <c r="X1568">
        <v>32094</v>
      </c>
      <c r="Y1568" t="str">
        <f t="shared" si="561"/>
        <v>Medium</v>
      </c>
      <c r="Z1568" t="s">
        <v>489</v>
      </c>
      <c r="AA1568">
        <v>4</v>
      </c>
      <c r="AB1568" t="str">
        <f t="shared" si="562"/>
        <v>Ensemble Poster</v>
      </c>
      <c r="AC1568" t="s">
        <v>7979</v>
      </c>
      <c r="AD1568" t="s">
        <v>7980</v>
      </c>
      <c r="AE1568">
        <v>158</v>
      </c>
      <c r="AF1568" t="str">
        <f t="shared" si="563"/>
        <v>Very Low</v>
      </c>
      <c r="AG1568" t="s">
        <v>9</v>
      </c>
      <c r="AH1568" t="s">
        <v>10</v>
      </c>
      <c r="AI1568" t="s">
        <v>11</v>
      </c>
      <c r="AJ1568" t="str">
        <f t="shared" si="564"/>
        <v>Teen</v>
      </c>
      <c r="AK1568">
        <v>30000000</v>
      </c>
      <c r="AL1568" t="str">
        <f t="shared" si="565"/>
        <v>Medium Budget</v>
      </c>
      <c r="AM1568">
        <v>2013</v>
      </c>
      <c r="AN1568">
        <f t="shared" si="566"/>
        <v>12</v>
      </c>
      <c r="AO1568" t="str">
        <f t="shared" si="567"/>
        <v>Modern Classic</v>
      </c>
      <c r="AP1568">
        <v>10000</v>
      </c>
      <c r="AQ1568" t="str">
        <f t="shared" si="568"/>
        <v>Low</v>
      </c>
      <c r="AR1568">
        <v>5.9</v>
      </c>
      <c r="AS1568" t="str">
        <f t="shared" si="569"/>
        <v>Below Average</v>
      </c>
      <c r="AT1568">
        <v>2.35</v>
      </c>
      <c r="AU1568" t="str">
        <f t="shared" si="570"/>
        <v>Cinematic Widescreen</v>
      </c>
      <c r="AV1568">
        <v>13000</v>
      </c>
      <c r="AW1568" t="str">
        <f t="shared" si="571"/>
        <v>Medium</v>
      </c>
    </row>
    <row r="1569" spans="1:49" x14ac:dyDescent="0.3">
      <c r="A1569" t="s">
        <v>0</v>
      </c>
      <c r="B1569" t="s">
        <v>1747</v>
      </c>
      <c r="C1569">
        <v>18</v>
      </c>
      <c r="D1569" t="str">
        <f t="shared" si="551"/>
        <v>Very Low</v>
      </c>
      <c r="E1569">
        <v>75</v>
      </c>
      <c r="F1569" t="str">
        <f t="shared" si="552"/>
        <v>1h 15m</v>
      </c>
      <c r="G1569" t="str">
        <f t="shared" si="553"/>
        <v>Featurette</v>
      </c>
      <c r="H1569">
        <v>10</v>
      </c>
      <c r="I1569" t="str">
        <f t="shared" si="554"/>
        <v>Very Low</v>
      </c>
      <c r="J1569">
        <v>826</v>
      </c>
      <c r="K1569" t="str">
        <f t="shared" si="555"/>
        <v>Very Low</v>
      </c>
      <c r="L1569" t="s">
        <v>1957</v>
      </c>
      <c r="M1569">
        <v>3000</v>
      </c>
      <c r="N1569" t="str">
        <f t="shared" si="556"/>
        <v>Low</v>
      </c>
      <c r="O1569">
        <v>3562749</v>
      </c>
      <c r="P1569" t="str">
        <f t="shared" si="557"/>
        <v>Flop</v>
      </c>
      <c r="Q1569" t="s">
        <v>7981</v>
      </c>
      <c r="R1569" t="str">
        <f t="shared" si="558"/>
        <v>Animation</v>
      </c>
      <c r="S1569">
        <f t="shared" si="559"/>
        <v>5</v>
      </c>
      <c r="T1569" t="s">
        <v>7982</v>
      </c>
      <c r="U1569" t="s">
        <v>7983</v>
      </c>
      <c r="V1569">
        <v>5600</v>
      </c>
      <c r="W1569" t="str">
        <f t="shared" si="560"/>
        <v>Very Low</v>
      </c>
      <c r="X1569">
        <v>7394</v>
      </c>
      <c r="Y1569" t="str">
        <f t="shared" si="561"/>
        <v>Low</v>
      </c>
      <c r="Z1569" t="s">
        <v>2467</v>
      </c>
      <c r="AA1569">
        <v>0</v>
      </c>
      <c r="AB1569" t="str">
        <f t="shared" si="562"/>
        <v>Symbolic Poster</v>
      </c>
      <c r="AC1569" t="s">
        <v>7984</v>
      </c>
      <c r="AD1569" t="s">
        <v>7985</v>
      </c>
      <c r="AE1569">
        <v>49</v>
      </c>
      <c r="AF1569" t="str">
        <f t="shared" si="563"/>
        <v>Very Low</v>
      </c>
      <c r="AG1569" t="s">
        <v>9</v>
      </c>
      <c r="AH1569" t="s">
        <v>10</v>
      </c>
      <c r="AI1569" t="s">
        <v>248</v>
      </c>
      <c r="AJ1569" t="str">
        <f t="shared" si="564"/>
        <v>Family</v>
      </c>
      <c r="AK1569">
        <v>32000000</v>
      </c>
      <c r="AL1569" t="str">
        <f t="shared" si="565"/>
        <v>Medium Budget</v>
      </c>
      <c r="AM1569">
        <v>1997</v>
      </c>
      <c r="AN1569">
        <f t="shared" si="566"/>
        <v>28</v>
      </c>
      <c r="AO1569" t="str">
        <f t="shared" si="567"/>
        <v>Old Classic</v>
      </c>
      <c r="AP1569">
        <v>2000</v>
      </c>
      <c r="AQ1569" t="str">
        <f t="shared" si="568"/>
        <v>Low</v>
      </c>
      <c r="AR1569">
        <v>6.9</v>
      </c>
      <c r="AS1569" t="str">
        <f t="shared" si="569"/>
        <v>Average</v>
      </c>
      <c r="AT1569">
        <v>1.33</v>
      </c>
      <c r="AU1569" t="str">
        <f t="shared" si="570"/>
        <v>Classic</v>
      </c>
      <c r="AV1569">
        <v>643</v>
      </c>
      <c r="AW1569" t="str">
        <f t="shared" si="571"/>
        <v>Very Low</v>
      </c>
    </row>
    <row r="1570" spans="1:49" x14ac:dyDescent="0.3">
      <c r="A1570" t="s">
        <v>0</v>
      </c>
      <c r="B1570" t="s">
        <v>7986</v>
      </c>
      <c r="C1570">
        <v>70</v>
      </c>
      <c r="D1570" t="str">
        <f t="shared" si="551"/>
        <v>Low</v>
      </c>
      <c r="E1570">
        <v>132</v>
      </c>
      <c r="F1570" t="str">
        <f t="shared" si="552"/>
        <v>2h 12m</v>
      </c>
      <c r="G1570" t="str">
        <f t="shared" si="553"/>
        <v>Long Movie</v>
      </c>
      <c r="H1570">
        <v>0</v>
      </c>
      <c r="I1570" t="str">
        <f t="shared" si="554"/>
        <v>Very Low</v>
      </c>
      <c r="J1570">
        <v>876</v>
      </c>
      <c r="K1570" t="str">
        <f t="shared" si="555"/>
        <v>Very Low</v>
      </c>
      <c r="L1570" t="s">
        <v>2506</v>
      </c>
      <c r="M1570">
        <v>13000</v>
      </c>
      <c r="N1570" t="str">
        <f t="shared" si="556"/>
        <v>Medium</v>
      </c>
      <c r="O1570">
        <v>2899970</v>
      </c>
      <c r="P1570" t="str">
        <f t="shared" si="557"/>
        <v>Flop</v>
      </c>
      <c r="Q1570" t="s">
        <v>3380</v>
      </c>
      <c r="R1570" t="str">
        <f t="shared" si="558"/>
        <v>Drama</v>
      </c>
      <c r="S1570">
        <f t="shared" si="559"/>
        <v>1</v>
      </c>
      <c r="T1570" t="s">
        <v>518</v>
      </c>
      <c r="U1570" t="s">
        <v>7987</v>
      </c>
      <c r="V1570">
        <v>8039</v>
      </c>
      <c r="W1570" t="str">
        <f t="shared" si="560"/>
        <v>Very Low</v>
      </c>
      <c r="X1570">
        <v>16878</v>
      </c>
      <c r="Y1570" t="str">
        <f t="shared" si="561"/>
        <v>Medium</v>
      </c>
      <c r="Z1570" t="s">
        <v>2904</v>
      </c>
      <c r="AA1570">
        <v>2</v>
      </c>
      <c r="AB1570" t="str">
        <f t="shared" si="562"/>
        <v>Duo/Trio Poster</v>
      </c>
      <c r="AC1570" t="s">
        <v>7988</v>
      </c>
      <c r="AD1570" t="s">
        <v>7989</v>
      </c>
      <c r="AE1570">
        <v>161</v>
      </c>
      <c r="AF1570" t="str">
        <f t="shared" si="563"/>
        <v>Very Low</v>
      </c>
      <c r="AG1570" t="s">
        <v>9</v>
      </c>
      <c r="AH1570" t="s">
        <v>10</v>
      </c>
      <c r="AI1570" t="s">
        <v>556</v>
      </c>
      <c r="AJ1570" t="str">
        <f t="shared" si="564"/>
        <v>Adult</v>
      </c>
      <c r="AK1570">
        <v>32000000</v>
      </c>
      <c r="AL1570" t="str">
        <f t="shared" si="565"/>
        <v>Medium Budget</v>
      </c>
      <c r="AM1570">
        <v>1999</v>
      </c>
      <c r="AN1570">
        <f t="shared" si="566"/>
        <v>26</v>
      </c>
      <c r="AO1570" t="str">
        <f t="shared" si="567"/>
        <v>Old Classic</v>
      </c>
      <c r="AP1570">
        <v>898</v>
      </c>
      <c r="AQ1570" t="str">
        <f t="shared" si="568"/>
        <v>Very Low</v>
      </c>
      <c r="AR1570">
        <v>6.9</v>
      </c>
      <c r="AS1570" t="str">
        <f t="shared" si="569"/>
        <v>Average</v>
      </c>
      <c r="AT1570">
        <v>2.35</v>
      </c>
      <c r="AU1570" t="str">
        <f t="shared" si="570"/>
        <v>Cinematic Widescreen</v>
      </c>
      <c r="AV1570">
        <v>625</v>
      </c>
      <c r="AW1570" t="str">
        <f t="shared" si="571"/>
        <v>Very Low</v>
      </c>
    </row>
    <row r="1571" spans="1:49" x14ac:dyDescent="0.3">
      <c r="A1571" t="s">
        <v>718</v>
      </c>
      <c r="B1571" t="s">
        <v>1497</v>
      </c>
      <c r="C1571">
        <v>183</v>
      </c>
      <c r="D1571" t="str">
        <f t="shared" si="551"/>
        <v>Low</v>
      </c>
      <c r="E1571">
        <v>105</v>
      </c>
      <c r="F1571" t="str">
        <f t="shared" si="552"/>
        <v>1h 45m</v>
      </c>
      <c r="G1571" t="str">
        <f t="shared" si="553"/>
        <v>Standard Movie</v>
      </c>
      <c r="H1571">
        <v>0</v>
      </c>
      <c r="I1571" t="str">
        <f t="shared" si="554"/>
        <v>Very Low</v>
      </c>
      <c r="J1571">
        <v>308</v>
      </c>
      <c r="K1571" t="str">
        <f t="shared" si="555"/>
        <v>Very Low</v>
      </c>
      <c r="L1571" t="s">
        <v>7385</v>
      </c>
      <c r="M1571">
        <v>845</v>
      </c>
      <c r="N1571" t="str">
        <f t="shared" si="556"/>
        <v>Low</v>
      </c>
      <c r="O1571">
        <v>1304837</v>
      </c>
      <c r="P1571" t="str">
        <f t="shared" si="557"/>
        <v>Flop</v>
      </c>
      <c r="Q1571" t="s">
        <v>1895</v>
      </c>
      <c r="R1571" t="str">
        <f t="shared" si="558"/>
        <v>Drama</v>
      </c>
      <c r="S1571">
        <f t="shared" si="559"/>
        <v>3</v>
      </c>
      <c r="T1571" t="s">
        <v>1185</v>
      </c>
      <c r="U1571" t="s">
        <v>7990</v>
      </c>
      <c r="V1571">
        <v>21481</v>
      </c>
      <c r="W1571" t="str">
        <f t="shared" si="560"/>
        <v>Low</v>
      </c>
      <c r="X1571">
        <v>2355</v>
      </c>
      <c r="Y1571" t="str">
        <f t="shared" si="561"/>
        <v>Low</v>
      </c>
      <c r="Z1571" t="s">
        <v>5505</v>
      </c>
      <c r="AA1571">
        <v>2</v>
      </c>
      <c r="AB1571" t="str">
        <f t="shared" si="562"/>
        <v>Duo/Trio Poster</v>
      </c>
      <c r="AC1571" t="s">
        <v>7991</v>
      </c>
      <c r="AD1571" t="s">
        <v>7992</v>
      </c>
      <c r="AE1571">
        <v>175</v>
      </c>
      <c r="AF1571" t="str">
        <f t="shared" si="563"/>
        <v>Very Low</v>
      </c>
      <c r="AG1571" t="s">
        <v>9</v>
      </c>
      <c r="AH1571" t="s">
        <v>10</v>
      </c>
      <c r="AI1571" t="s">
        <v>556</v>
      </c>
      <c r="AJ1571" t="str">
        <f t="shared" si="564"/>
        <v>Adult</v>
      </c>
      <c r="AK1571">
        <v>32000000</v>
      </c>
      <c r="AL1571" t="str">
        <f t="shared" si="565"/>
        <v>Medium Budget</v>
      </c>
      <c r="AM1571">
        <v>2006</v>
      </c>
      <c r="AN1571">
        <f t="shared" si="566"/>
        <v>19</v>
      </c>
      <c r="AO1571" t="str">
        <f t="shared" si="567"/>
        <v>Old Classic</v>
      </c>
      <c r="AP1571">
        <v>552</v>
      </c>
      <c r="AQ1571" t="str">
        <f t="shared" si="568"/>
        <v>Very Low</v>
      </c>
      <c r="AR1571">
        <v>6.1</v>
      </c>
      <c r="AS1571" t="str">
        <f t="shared" si="569"/>
        <v>Average</v>
      </c>
      <c r="AT1571">
        <v>1.66</v>
      </c>
      <c r="AU1571" t="str">
        <f t="shared" si="570"/>
        <v/>
      </c>
      <c r="AV1571">
        <v>559</v>
      </c>
      <c r="AW1571" t="str">
        <f t="shared" si="571"/>
        <v>Very Low</v>
      </c>
    </row>
    <row r="1572" spans="1:49" x14ac:dyDescent="0.3">
      <c r="A1572" t="s">
        <v>0</v>
      </c>
      <c r="B1572" t="s">
        <v>7993</v>
      </c>
      <c r="C1572">
        <v>12</v>
      </c>
      <c r="D1572" t="str">
        <f t="shared" si="551"/>
        <v>Very Low</v>
      </c>
      <c r="E1572">
        <v>93</v>
      </c>
      <c r="F1572" t="str">
        <f t="shared" si="552"/>
        <v>1h 33m</v>
      </c>
      <c r="G1572" t="str">
        <f t="shared" si="553"/>
        <v>Standard Movie</v>
      </c>
      <c r="H1572">
        <v>0</v>
      </c>
      <c r="I1572" t="str">
        <f t="shared" si="554"/>
        <v>Very Low</v>
      </c>
      <c r="J1572">
        <v>239</v>
      </c>
      <c r="K1572" t="str">
        <f t="shared" si="555"/>
        <v>Very Low</v>
      </c>
      <c r="L1572" t="s">
        <v>7994</v>
      </c>
      <c r="M1572">
        <v>330</v>
      </c>
      <c r="N1572" t="str">
        <f t="shared" si="556"/>
        <v>Low</v>
      </c>
      <c r="O1572">
        <f>O1571</f>
        <v>1304837</v>
      </c>
      <c r="P1572" t="str">
        <f t="shared" si="557"/>
        <v>Flop</v>
      </c>
      <c r="Q1572" t="s">
        <v>7995</v>
      </c>
      <c r="R1572" t="str">
        <f t="shared" si="558"/>
        <v>Action</v>
      </c>
      <c r="S1572">
        <f t="shared" si="559"/>
        <v>5</v>
      </c>
      <c r="T1572" t="s">
        <v>2016</v>
      </c>
      <c r="U1572" t="s">
        <v>7996</v>
      </c>
      <c r="V1572">
        <v>3088</v>
      </c>
      <c r="W1572" t="str">
        <f t="shared" si="560"/>
        <v>Very Low</v>
      </c>
      <c r="X1572">
        <v>1073</v>
      </c>
      <c r="Y1572" t="str">
        <f t="shared" si="561"/>
        <v>Low</v>
      </c>
      <c r="Z1572" t="s">
        <v>7997</v>
      </c>
      <c r="AA1572">
        <v>4</v>
      </c>
      <c r="AB1572" t="str">
        <f t="shared" si="562"/>
        <v>Ensemble Poster</v>
      </c>
      <c r="AC1572" t="s">
        <v>7998</v>
      </c>
      <c r="AD1572" t="s">
        <v>7999</v>
      </c>
      <c r="AE1572">
        <v>31</v>
      </c>
      <c r="AF1572" t="str">
        <f t="shared" si="563"/>
        <v>Very Low</v>
      </c>
      <c r="AG1572" t="s">
        <v>9</v>
      </c>
      <c r="AH1572" t="s">
        <v>10</v>
      </c>
      <c r="AI1572" t="s">
        <v>66</v>
      </c>
      <c r="AJ1572" t="str">
        <f t="shared" si="564"/>
        <v>Family</v>
      </c>
      <c r="AK1572">
        <v>32000000</v>
      </c>
      <c r="AL1572" t="str">
        <f t="shared" si="565"/>
        <v>Medium Budget</v>
      </c>
      <c r="AM1572">
        <v>2004</v>
      </c>
      <c r="AN1572">
        <f t="shared" si="566"/>
        <v>21</v>
      </c>
      <c r="AO1572" t="str">
        <f t="shared" si="567"/>
        <v>Old Classic</v>
      </c>
      <c r="AP1572">
        <v>239</v>
      </c>
      <c r="AQ1572" t="str">
        <f t="shared" si="568"/>
        <v>Very Low</v>
      </c>
      <c r="AR1572">
        <v>5.7</v>
      </c>
      <c r="AS1572" t="str">
        <f t="shared" si="569"/>
        <v>Below Average</v>
      </c>
      <c r="AT1572">
        <v>2.35</v>
      </c>
      <c r="AU1572" t="str">
        <f t="shared" si="570"/>
        <v>Cinematic Widescreen</v>
      </c>
      <c r="AV1572">
        <v>290</v>
      </c>
      <c r="AW1572" t="str">
        <f t="shared" si="571"/>
        <v>Very Low</v>
      </c>
    </row>
    <row r="1573" spans="1:49" x14ac:dyDescent="0.3">
      <c r="A1573" t="s">
        <v>0</v>
      </c>
      <c r="B1573" t="s">
        <v>4821</v>
      </c>
      <c r="C1573">
        <v>261</v>
      </c>
      <c r="D1573" t="str">
        <f t="shared" si="551"/>
        <v>Medium</v>
      </c>
      <c r="E1573">
        <v>289</v>
      </c>
      <c r="F1573" t="str">
        <f t="shared" si="552"/>
        <v>4h 49m</v>
      </c>
      <c r="G1573" t="str">
        <f t="shared" si="553"/>
        <v>Epic</v>
      </c>
      <c r="H1573">
        <v>0</v>
      </c>
      <c r="I1573" t="str">
        <f t="shared" si="554"/>
        <v>Very Low</v>
      </c>
      <c r="J1573">
        <v>3000</v>
      </c>
      <c r="K1573" t="str">
        <f t="shared" si="555"/>
        <v>Low</v>
      </c>
      <c r="L1573" t="s">
        <v>90</v>
      </c>
      <c r="M1573">
        <v>11000</v>
      </c>
      <c r="N1573" t="str">
        <f t="shared" si="556"/>
        <v>Medium</v>
      </c>
      <c r="O1573">
        <v>78800000</v>
      </c>
      <c r="P1573" t="str">
        <f t="shared" si="557"/>
        <v>Hit</v>
      </c>
      <c r="Q1573" t="s">
        <v>3367</v>
      </c>
      <c r="R1573" t="str">
        <f t="shared" si="558"/>
        <v>Drama</v>
      </c>
      <c r="S1573">
        <f t="shared" si="559"/>
        <v>2</v>
      </c>
      <c r="T1573" t="s">
        <v>362</v>
      </c>
      <c r="U1573" t="s">
        <v>8000</v>
      </c>
      <c r="V1573">
        <v>450676</v>
      </c>
      <c r="W1573" t="str">
        <f t="shared" si="560"/>
        <v>High</v>
      </c>
      <c r="X1573">
        <v>25313</v>
      </c>
      <c r="Y1573" t="str">
        <f t="shared" si="561"/>
        <v>Medium</v>
      </c>
      <c r="Z1573" t="s">
        <v>1660</v>
      </c>
      <c r="AA1573">
        <v>1</v>
      </c>
      <c r="AB1573" t="str">
        <f t="shared" si="562"/>
        <v>Solo Star Poster</v>
      </c>
      <c r="AC1573" t="s">
        <v>8001</v>
      </c>
      <c r="AD1573" t="s">
        <v>8002</v>
      </c>
      <c r="AE1573">
        <v>983</v>
      </c>
      <c r="AF1573" t="str">
        <f t="shared" si="563"/>
        <v>Low</v>
      </c>
      <c r="AG1573" t="s">
        <v>9</v>
      </c>
      <c r="AH1573" t="s">
        <v>10</v>
      </c>
      <c r="AI1573" t="s">
        <v>556</v>
      </c>
      <c r="AJ1573" t="str">
        <f t="shared" si="564"/>
        <v>Adult</v>
      </c>
      <c r="AK1573">
        <v>31500000</v>
      </c>
      <c r="AL1573" t="str">
        <f t="shared" si="565"/>
        <v>Medium Budget</v>
      </c>
      <c r="AM1573">
        <v>1979</v>
      </c>
      <c r="AN1573">
        <f t="shared" si="566"/>
        <v>46</v>
      </c>
      <c r="AO1573" t="str">
        <f t="shared" si="567"/>
        <v>Old Classic</v>
      </c>
      <c r="AP1573">
        <v>10000</v>
      </c>
      <c r="AQ1573" t="str">
        <f t="shared" si="568"/>
        <v>Low</v>
      </c>
      <c r="AR1573">
        <v>8.5</v>
      </c>
      <c r="AS1573" t="str">
        <f t="shared" si="569"/>
        <v>Excellent</v>
      </c>
      <c r="AT1573">
        <v>2.35</v>
      </c>
      <c r="AU1573" t="str">
        <f t="shared" si="570"/>
        <v>Cinematic Widescreen</v>
      </c>
      <c r="AV1573">
        <v>19000</v>
      </c>
      <c r="AW1573" t="str">
        <f t="shared" si="571"/>
        <v>Medium</v>
      </c>
    </row>
    <row r="1574" spans="1:49" x14ac:dyDescent="0.3">
      <c r="A1574" t="s">
        <v>0</v>
      </c>
      <c r="B1574" t="s">
        <v>8003</v>
      </c>
      <c r="C1574">
        <v>167</v>
      </c>
      <c r="D1574" t="str">
        <f t="shared" si="551"/>
        <v>Low</v>
      </c>
      <c r="E1574">
        <v>102</v>
      </c>
      <c r="F1574" t="str">
        <f t="shared" si="552"/>
        <v>1h 42m</v>
      </c>
      <c r="G1574" t="str">
        <f t="shared" si="553"/>
        <v>Standard Movie</v>
      </c>
      <c r="H1574">
        <v>8</v>
      </c>
      <c r="I1574" t="str">
        <f t="shared" si="554"/>
        <v>Very Low</v>
      </c>
      <c r="J1574">
        <v>472</v>
      </c>
      <c r="K1574" t="str">
        <f t="shared" si="555"/>
        <v>Very Low</v>
      </c>
      <c r="L1574" t="s">
        <v>842</v>
      </c>
      <c r="M1574">
        <v>839</v>
      </c>
      <c r="N1574" t="str">
        <f t="shared" si="556"/>
        <v>Low</v>
      </c>
      <c r="O1574">
        <v>17797316</v>
      </c>
      <c r="P1574" t="str">
        <f t="shared" si="557"/>
        <v>Average</v>
      </c>
      <c r="Q1574" t="s">
        <v>1652</v>
      </c>
      <c r="R1574" t="str">
        <f t="shared" si="558"/>
        <v>Comedy</v>
      </c>
      <c r="S1574">
        <f t="shared" si="559"/>
        <v>2</v>
      </c>
      <c r="T1574" t="s">
        <v>4467</v>
      </c>
      <c r="U1574" t="s">
        <v>8004</v>
      </c>
      <c r="V1574">
        <v>50523</v>
      </c>
      <c r="W1574" t="str">
        <f t="shared" si="560"/>
        <v>Medium</v>
      </c>
      <c r="X1574">
        <v>2961</v>
      </c>
      <c r="Y1574" t="str">
        <f t="shared" si="561"/>
        <v>Low</v>
      </c>
      <c r="Z1574" t="s">
        <v>7559</v>
      </c>
      <c r="AA1574">
        <v>0</v>
      </c>
      <c r="AB1574" t="str">
        <f t="shared" si="562"/>
        <v>Symbolic Poster</v>
      </c>
      <c r="AC1574" t="s">
        <v>8005</v>
      </c>
      <c r="AD1574" t="s">
        <v>8006</v>
      </c>
      <c r="AE1574">
        <v>113</v>
      </c>
      <c r="AF1574" t="str">
        <f t="shared" si="563"/>
        <v>Very Low</v>
      </c>
      <c r="AG1574" t="s">
        <v>9</v>
      </c>
      <c r="AH1574" t="s">
        <v>10</v>
      </c>
      <c r="AI1574" t="s">
        <v>556</v>
      </c>
      <c r="AJ1574" t="str">
        <f t="shared" si="564"/>
        <v>Adult</v>
      </c>
      <c r="AK1574">
        <v>32000000</v>
      </c>
      <c r="AL1574" t="str">
        <f t="shared" si="565"/>
        <v>Medium Budget</v>
      </c>
      <c r="AM1574">
        <v>2010</v>
      </c>
      <c r="AN1574">
        <f t="shared" si="566"/>
        <v>15</v>
      </c>
      <c r="AO1574" t="str">
        <f t="shared" si="567"/>
        <v>Modern Classic</v>
      </c>
      <c r="AP1574">
        <v>730</v>
      </c>
      <c r="AQ1574" t="str">
        <f t="shared" si="568"/>
        <v>Very Low</v>
      </c>
      <c r="AR1574">
        <v>6.3</v>
      </c>
      <c r="AS1574" t="str">
        <f t="shared" si="569"/>
        <v>Average</v>
      </c>
      <c r="AT1574">
        <v>2.35</v>
      </c>
      <c r="AU1574" t="str">
        <f t="shared" si="570"/>
        <v>Cinematic Widescreen</v>
      </c>
      <c r="AV1574">
        <v>0</v>
      </c>
      <c r="AW1574" t="str">
        <f t="shared" si="571"/>
        <v>Very Low</v>
      </c>
    </row>
    <row r="1575" spans="1:49" x14ac:dyDescent="0.3">
      <c r="A1575" t="s">
        <v>0</v>
      </c>
      <c r="B1575" t="s">
        <v>4408</v>
      </c>
      <c r="C1575">
        <v>42</v>
      </c>
      <c r="D1575" t="str">
        <f t="shared" si="551"/>
        <v>Very Low</v>
      </c>
      <c r="E1575">
        <v>143</v>
      </c>
      <c r="F1575" t="str">
        <f t="shared" si="552"/>
        <v>2h 23m</v>
      </c>
      <c r="G1575" t="str">
        <f t="shared" si="553"/>
        <v>Long Movie</v>
      </c>
      <c r="H1575">
        <v>65</v>
      </c>
      <c r="I1575" t="str">
        <f t="shared" si="554"/>
        <v>Very Low</v>
      </c>
      <c r="J1575">
        <v>320</v>
      </c>
      <c r="K1575" t="str">
        <f t="shared" si="555"/>
        <v>Very Low</v>
      </c>
      <c r="L1575" t="s">
        <v>5658</v>
      </c>
      <c r="M1575">
        <v>975</v>
      </c>
      <c r="N1575" t="str">
        <f t="shared" si="556"/>
        <v>Low</v>
      </c>
      <c r="O1575">
        <v>82528097</v>
      </c>
      <c r="P1575" t="str">
        <f t="shared" si="557"/>
        <v>Hit</v>
      </c>
      <c r="Q1575" t="s">
        <v>6170</v>
      </c>
      <c r="R1575" t="str">
        <f t="shared" si="558"/>
        <v>Drama</v>
      </c>
      <c r="S1575">
        <f t="shared" si="559"/>
        <v>2</v>
      </c>
      <c r="T1575" t="s">
        <v>3970</v>
      </c>
      <c r="U1575" t="s">
        <v>8007</v>
      </c>
      <c r="V1575">
        <v>30230</v>
      </c>
      <c r="W1575" t="str">
        <f t="shared" si="560"/>
        <v>Low</v>
      </c>
      <c r="X1575">
        <v>2223</v>
      </c>
      <c r="Y1575" t="str">
        <f t="shared" si="561"/>
        <v>Low</v>
      </c>
      <c r="Z1575" t="s">
        <v>8008</v>
      </c>
      <c r="AA1575">
        <v>1</v>
      </c>
      <c r="AB1575" t="str">
        <f t="shared" si="562"/>
        <v>Solo Star Poster</v>
      </c>
      <c r="AC1575" t="s">
        <v>8009</v>
      </c>
      <c r="AD1575" t="s">
        <v>8010</v>
      </c>
      <c r="AE1575">
        <v>154</v>
      </c>
      <c r="AF1575" t="str">
        <f t="shared" si="563"/>
        <v>Very Low</v>
      </c>
      <c r="AG1575" t="s">
        <v>9</v>
      </c>
      <c r="AH1575" t="s">
        <v>10</v>
      </c>
      <c r="AI1575" t="s">
        <v>66</v>
      </c>
      <c r="AJ1575" t="str">
        <f t="shared" si="564"/>
        <v>Family</v>
      </c>
      <c r="AK1575">
        <v>6500000</v>
      </c>
      <c r="AL1575" t="str">
        <f t="shared" si="565"/>
        <v>Low Budget</v>
      </c>
      <c r="AM1575">
        <v>1995</v>
      </c>
      <c r="AN1575">
        <f t="shared" si="566"/>
        <v>30</v>
      </c>
      <c r="AO1575" t="str">
        <f t="shared" si="567"/>
        <v>Old Classic</v>
      </c>
      <c r="AP1575">
        <v>345</v>
      </c>
      <c r="AQ1575" t="str">
        <f t="shared" si="568"/>
        <v>Very Low</v>
      </c>
      <c r="AR1575">
        <v>7.3</v>
      </c>
      <c r="AS1575" t="str">
        <f t="shared" si="569"/>
        <v>Good</v>
      </c>
      <c r="AT1575">
        <v>2.35</v>
      </c>
      <c r="AU1575" t="str">
        <f t="shared" si="570"/>
        <v>Cinematic Widescreen</v>
      </c>
      <c r="AV1575">
        <v>0</v>
      </c>
      <c r="AW1575" t="str">
        <f t="shared" si="571"/>
        <v>Very Low</v>
      </c>
    </row>
    <row r="1576" spans="1:49" x14ac:dyDescent="0.3">
      <c r="A1576" t="s">
        <v>0</v>
      </c>
      <c r="B1576" t="s">
        <v>8011</v>
      </c>
      <c r="C1576">
        <v>130</v>
      </c>
      <c r="D1576" t="str">
        <f t="shared" si="551"/>
        <v>Low</v>
      </c>
      <c r="E1576">
        <v>113</v>
      </c>
      <c r="F1576" t="str">
        <f t="shared" si="552"/>
        <v>1h 53m</v>
      </c>
      <c r="G1576" t="str">
        <f t="shared" si="553"/>
        <v>Standard Movie</v>
      </c>
      <c r="H1576">
        <v>34</v>
      </c>
      <c r="I1576" t="str">
        <f t="shared" si="554"/>
        <v>Very Low</v>
      </c>
      <c r="J1576">
        <v>24</v>
      </c>
      <c r="K1576" t="str">
        <f t="shared" si="555"/>
        <v>Very Low</v>
      </c>
      <c r="L1576" t="s">
        <v>1161</v>
      </c>
      <c r="M1576">
        <v>10000</v>
      </c>
      <c r="N1576" t="str">
        <f t="shared" si="556"/>
        <v>Low</v>
      </c>
      <c r="O1576">
        <v>14268533</v>
      </c>
      <c r="P1576" t="str">
        <f t="shared" si="557"/>
        <v>Average</v>
      </c>
      <c r="Q1576" t="s">
        <v>8012</v>
      </c>
      <c r="R1576" t="str">
        <f t="shared" si="558"/>
        <v>Action</v>
      </c>
      <c r="S1576">
        <f t="shared" si="559"/>
        <v>6</v>
      </c>
      <c r="T1576" t="s">
        <v>411</v>
      </c>
      <c r="U1576" t="s">
        <v>8013</v>
      </c>
      <c r="V1576">
        <v>17319</v>
      </c>
      <c r="W1576" t="str">
        <f t="shared" si="560"/>
        <v>Low</v>
      </c>
      <c r="X1576">
        <v>10910</v>
      </c>
      <c r="Y1576" t="str">
        <f t="shared" si="561"/>
        <v>Medium</v>
      </c>
      <c r="Z1576" t="s">
        <v>8014</v>
      </c>
      <c r="AA1576">
        <v>2</v>
      </c>
      <c r="AB1576" t="str">
        <f t="shared" si="562"/>
        <v>Duo/Trio Poster</v>
      </c>
      <c r="AC1576" t="s">
        <v>8015</v>
      </c>
      <c r="AD1576" t="s">
        <v>8016</v>
      </c>
      <c r="AE1576">
        <v>100</v>
      </c>
      <c r="AF1576" t="str">
        <f t="shared" si="563"/>
        <v>Very Low</v>
      </c>
      <c r="AG1576" t="s">
        <v>9</v>
      </c>
      <c r="AH1576" t="s">
        <v>28</v>
      </c>
      <c r="AI1576" t="s">
        <v>556</v>
      </c>
      <c r="AJ1576" t="str">
        <f t="shared" si="564"/>
        <v>Adult</v>
      </c>
      <c r="AK1576">
        <v>31500000</v>
      </c>
      <c r="AL1576" t="str">
        <f t="shared" si="565"/>
        <v>Medium Budget</v>
      </c>
      <c r="AM1576">
        <v>2016</v>
      </c>
      <c r="AN1576">
        <f t="shared" si="566"/>
        <v>9</v>
      </c>
      <c r="AO1576" t="str">
        <f t="shared" si="567"/>
        <v>Modern Classic</v>
      </c>
      <c r="AP1576">
        <v>877</v>
      </c>
      <c r="AQ1576" t="str">
        <f t="shared" si="568"/>
        <v>Very Low</v>
      </c>
      <c r="AR1576">
        <v>6.3</v>
      </c>
      <c r="AS1576" t="str">
        <f t="shared" si="569"/>
        <v>Average</v>
      </c>
      <c r="AT1576">
        <v>2.35</v>
      </c>
      <c r="AU1576" t="str">
        <f t="shared" si="570"/>
        <v>Cinematic Widescreen</v>
      </c>
      <c r="AV1576">
        <v>0</v>
      </c>
      <c r="AW1576" t="str">
        <f t="shared" si="571"/>
        <v>Very Low</v>
      </c>
    </row>
    <row r="1577" spans="1:49" x14ac:dyDescent="0.3">
      <c r="A1577" t="s">
        <v>0</v>
      </c>
      <c r="B1577" t="s">
        <v>2184</v>
      </c>
      <c r="C1577">
        <v>66</v>
      </c>
      <c r="D1577" t="str">
        <f t="shared" si="551"/>
        <v>Low</v>
      </c>
      <c r="E1577">
        <v>161</v>
      </c>
      <c r="F1577" t="str">
        <f t="shared" si="552"/>
        <v>2h 41m</v>
      </c>
      <c r="G1577" t="str">
        <f t="shared" si="553"/>
        <v>Long Movie</v>
      </c>
      <c r="H1577">
        <v>521</v>
      </c>
      <c r="I1577" t="str">
        <f t="shared" si="554"/>
        <v>Very Low</v>
      </c>
      <c r="J1577">
        <v>184</v>
      </c>
      <c r="K1577" t="str">
        <f t="shared" si="555"/>
        <v>Very Low</v>
      </c>
      <c r="L1577" t="s">
        <v>1297</v>
      </c>
      <c r="M1577">
        <v>11000</v>
      </c>
      <c r="N1577" t="str">
        <f t="shared" si="556"/>
        <v>Medium</v>
      </c>
      <c r="O1577">
        <v>87100000</v>
      </c>
      <c r="P1577" t="str">
        <f t="shared" si="557"/>
        <v>Hit</v>
      </c>
      <c r="Q1577" t="s">
        <v>6297</v>
      </c>
      <c r="R1577" t="str">
        <f t="shared" si="558"/>
        <v>Biography</v>
      </c>
      <c r="S1577">
        <f t="shared" si="559"/>
        <v>3</v>
      </c>
      <c r="T1577" t="s">
        <v>2348</v>
      </c>
      <c r="U1577" t="s">
        <v>8017</v>
      </c>
      <c r="V1577">
        <v>52339</v>
      </c>
      <c r="W1577" t="str">
        <f t="shared" si="560"/>
        <v>Medium</v>
      </c>
      <c r="X1577">
        <v>12518</v>
      </c>
      <c r="Y1577" t="str">
        <f t="shared" si="561"/>
        <v>Medium</v>
      </c>
      <c r="Z1577" t="s">
        <v>3752</v>
      </c>
      <c r="AA1577">
        <v>0</v>
      </c>
      <c r="AB1577" t="str">
        <f t="shared" si="562"/>
        <v>Symbolic Poster</v>
      </c>
      <c r="AC1577" t="s">
        <v>8018</v>
      </c>
      <c r="AD1577" t="s">
        <v>8019</v>
      </c>
      <c r="AE1577">
        <v>200</v>
      </c>
      <c r="AF1577" t="str">
        <f t="shared" si="563"/>
        <v>Very Low</v>
      </c>
      <c r="AG1577" t="s">
        <v>9</v>
      </c>
      <c r="AH1577" t="s">
        <v>10</v>
      </c>
      <c r="AI1577" t="s">
        <v>66</v>
      </c>
      <c r="AJ1577" t="str">
        <f t="shared" si="564"/>
        <v>Family</v>
      </c>
      <c r="AK1577">
        <v>31000000</v>
      </c>
      <c r="AL1577" t="str">
        <f t="shared" si="565"/>
        <v>Medium Budget</v>
      </c>
      <c r="AM1577">
        <v>1985</v>
      </c>
      <c r="AN1577">
        <f t="shared" si="566"/>
        <v>40</v>
      </c>
      <c r="AO1577" t="str">
        <f t="shared" si="567"/>
        <v>Old Classic</v>
      </c>
      <c r="AP1577">
        <v>920</v>
      </c>
      <c r="AQ1577" t="str">
        <f t="shared" si="568"/>
        <v>Very Low</v>
      </c>
      <c r="AR1577">
        <v>7.2</v>
      </c>
      <c r="AS1577" t="str">
        <f t="shared" si="569"/>
        <v>Good</v>
      </c>
      <c r="AT1577">
        <v>1.85</v>
      </c>
      <c r="AU1577" t="str">
        <f t="shared" si="570"/>
        <v>HDTV / Widescreen</v>
      </c>
      <c r="AV1577">
        <v>0</v>
      </c>
      <c r="AW1577" t="str">
        <f t="shared" si="571"/>
        <v>Very Low</v>
      </c>
    </row>
    <row r="1578" spans="1:49" x14ac:dyDescent="0.3">
      <c r="A1578" t="s">
        <v>0</v>
      </c>
      <c r="B1578" t="s">
        <v>406</v>
      </c>
      <c r="C1578">
        <v>449</v>
      </c>
      <c r="D1578" t="str">
        <f t="shared" si="551"/>
        <v>Medium</v>
      </c>
      <c r="E1578">
        <v>138</v>
      </c>
      <c r="F1578" t="str">
        <f t="shared" si="552"/>
        <v>2h 18m</v>
      </c>
      <c r="G1578" t="str">
        <f t="shared" si="553"/>
        <v>Long Movie</v>
      </c>
      <c r="H1578">
        <v>0</v>
      </c>
      <c r="I1578" t="str">
        <f t="shared" si="554"/>
        <v>Very Low</v>
      </c>
      <c r="J1578">
        <v>874</v>
      </c>
      <c r="K1578" t="str">
        <f t="shared" si="555"/>
        <v>Very Low</v>
      </c>
      <c r="L1578" t="s">
        <v>323</v>
      </c>
      <c r="M1578">
        <v>18000</v>
      </c>
      <c r="N1578" t="str">
        <f t="shared" si="556"/>
        <v>Medium</v>
      </c>
      <c r="O1578">
        <v>93749203</v>
      </c>
      <c r="P1578" t="str">
        <f t="shared" si="557"/>
        <v>Hit</v>
      </c>
      <c r="Q1578" t="s">
        <v>4046</v>
      </c>
      <c r="R1578" t="str">
        <f t="shared" si="558"/>
        <v>Drama</v>
      </c>
      <c r="S1578">
        <f t="shared" si="559"/>
        <v>2</v>
      </c>
      <c r="T1578" t="s">
        <v>1698</v>
      </c>
      <c r="U1578" t="s">
        <v>8020</v>
      </c>
      <c r="V1578">
        <v>264047</v>
      </c>
      <c r="W1578" t="str">
        <f t="shared" si="560"/>
        <v>High</v>
      </c>
      <c r="X1578">
        <v>20952</v>
      </c>
      <c r="Y1578" t="str">
        <f t="shared" si="561"/>
        <v>Medium</v>
      </c>
      <c r="Z1578" t="s">
        <v>6317</v>
      </c>
      <c r="AA1578">
        <v>0</v>
      </c>
      <c r="AB1578" t="str">
        <f t="shared" si="562"/>
        <v>Symbolic Poster</v>
      </c>
      <c r="AC1578" t="s">
        <v>8021</v>
      </c>
      <c r="AD1578" t="s">
        <v>8022</v>
      </c>
      <c r="AE1578">
        <v>491</v>
      </c>
      <c r="AF1578" t="str">
        <f t="shared" si="563"/>
        <v>Very Low</v>
      </c>
      <c r="AG1578" t="s">
        <v>9</v>
      </c>
      <c r="AH1578" t="s">
        <v>10</v>
      </c>
      <c r="AI1578" t="s">
        <v>556</v>
      </c>
      <c r="AJ1578" t="str">
        <f t="shared" si="564"/>
        <v>Adult</v>
      </c>
      <c r="AK1578">
        <v>31000000</v>
      </c>
      <c r="AL1578" t="str">
        <f t="shared" si="565"/>
        <v>Medium Budget</v>
      </c>
      <c r="AM1578">
        <v>2012</v>
      </c>
      <c r="AN1578">
        <f t="shared" si="566"/>
        <v>13</v>
      </c>
      <c r="AO1578" t="str">
        <f t="shared" si="567"/>
        <v>Modern Classic</v>
      </c>
      <c r="AP1578">
        <v>984</v>
      </c>
      <c r="AQ1578" t="str">
        <f t="shared" si="568"/>
        <v>Very Low</v>
      </c>
      <c r="AR1578">
        <v>7.3</v>
      </c>
      <c r="AS1578" t="str">
        <f t="shared" si="569"/>
        <v>Good</v>
      </c>
      <c r="AT1578">
        <v>2.35</v>
      </c>
      <c r="AU1578" t="str">
        <f t="shared" si="570"/>
        <v>Cinematic Widescreen</v>
      </c>
      <c r="AV1578">
        <v>64000</v>
      </c>
      <c r="AW1578" t="str">
        <f t="shared" si="571"/>
        <v>High</v>
      </c>
    </row>
    <row r="1579" spans="1:49" x14ac:dyDescent="0.3">
      <c r="A1579" t="s">
        <v>0</v>
      </c>
      <c r="B1579" t="s">
        <v>8023</v>
      </c>
      <c r="C1579">
        <v>121</v>
      </c>
      <c r="D1579" t="str">
        <f t="shared" si="551"/>
        <v>Low</v>
      </c>
      <c r="E1579">
        <v>126</v>
      </c>
      <c r="F1579" t="str">
        <f t="shared" si="552"/>
        <v>2h 6m</v>
      </c>
      <c r="G1579" t="str">
        <f t="shared" si="553"/>
        <v>Long Movie</v>
      </c>
      <c r="H1579">
        <v>43</v>
      </c>
      <c r="I1579" t="str">
        <f t="shared" si="554"/>
        <v>Very Low</v>
      </c>
      <c r="J1579">
        <v>177</v>
      </c>
      <c r="K1579" t="str">
        <f t="shared" si="555"/>
        <v>Very Low</v>
      </c>
      <c r="L1579" t="s">
        <v>1580</v>
      </c>
      <c r="M1579">
        <v>244</v>
      </c>
      <c r="N1579" t="str">
        <f t="shared" si="556"/>
        <v>Low</v>
      </c>
      <c r="O1579">
        <v>62700000</v>
      </c>
      <c r="P1579" t="str">
        <f t="shared" si="557"/>
        <v>Hit</v>
      </c>
      <c r="Q1579" t="s">
        <v>198</v>
      </c>
      <c r="R1579" t="str">
        <f t="shared" si="558"/>
        <v>Action</v>
      </c>
      <c r="S1579">
        <f t="shared" si="559"/>
        <v>4</v>
      </c>
      <c r="T1579" t="s">
        <v>1064</v>
      </c>
      <c r="U1579" t="s">
        <v>8024</v>
      </c>
      <c r="V1579">
        <v>69534</v>
      </c>
      <c r="W1579" t="str">
        <f t="shared" si="560"/>
        <v>Medium</v>
      </c>
      <c r="X1579">
        <v>1008</v>
      </c>
      <c r="Y1579" t="str">
        <f t="shared" si="561"/>
        <v>Low</v>
      </c>
      <c r="Z1579" t="s">
        <v>4798</v>
      </c>
      <c r="AA1579">
        <v>2</v>
      </c>
      <c r="AB1579" t="str">
        <f t="shared" si="562"/>
        <v>Duo/Trio Poster</v>
      </c>
      <c r="AC1579" t="s">
        <v>8025</v>
      </c>
      <c r="AD1579" t="s">
        <v>8026</v>
      </c>
      <c r="AE1579">
        <v>294</v>
      </c>
      <c r="AF1579" t="str">
        <f t="shared" si="563"/>
        <v>Very Low</v>
      </c>
      <c r="AG1579" t="s">
        <v>9</v>
      </c>
      <c r="AH1579" t="s">
        <v>28</v>
      </c>
      <c r="AI1579" t="s">
        <v>66</v>
      </c>
      <c r="AJ1579" t="str">
        <f t="shared" si="564"/>
        <v>Family</v>
      </c>
      <c r="AK1579">
        <v>34000000</v>
      </c>
      <c r="AL1579" t="str">
        <f t="shared" si="565"/>
        <v>Medium Budget</v>
      </c>
      <c r="AM1579">
        <v>1979</v>
      </c>
      <c r="AN1579">
        <f t="shared" si="566"/>
        <v>46</v>
      </c>
      <c r="AO1579" t="str">
        <f t="shared" si="567"/>
        <v>Old Classic</v>
      </c>
      <c r="AP1579">
        <v>202</v>
      </c>
      <c r="AQ1579" t="str">
        <f t="shared" si="568"/>
        <v>Very Low</v>
      </c>
      <c r="AR1579">
        <v>6.3</v>
      </c>
      <c r="AS1579" t="str">
        <f t="shared" si="569"/>
        <v>Average</v>
      </c>
      <c r="AT1579">
        <v>2.35</v>
      </c>
      <c r="AU1579" t="str">
        <f t="shared" si="570"/>
        <v>Cinematic Widescreen</v>
      </c>
      <c r="AV1579">
        <v>0</v>
      </c>
      <c r="AW1579" t="str">
        <f t="shared" si="571"/>
        <v>Very Low</v>
      </c>
    </row>
    <row r="1580" spans="1:49" x14ac:dyDescent="0.3">
      <c r="A1580" t="s">
        <v>0</v>
      </c>
      <c r="B1580" t="s">
        <v>5353</v>
      </c>
      <c r="C1580">
        <v>536</v>
      </c>
      <c r="D1580" t="str">
        <f t="shared" si="551"/>
        <v>High</v>
      </c>
      <c r="E1580">
        <v>99</v>
      </c>
      <c r="F1580" t="str">
        <f t="shared" si="552"/>
        <v>1h 39m</v>
      </c>
      <c r="G1580" t="str">
        <f t="shared" si="553"/>
        <v>Standard Movie</v>
      </c>
      <c r="H1580">
        <v>0</v>
      </c>
      <c r="I1580" t="str">
        <f t="shared" si="554"/>
        <v>Very Low</v>
      </c>
      <c r="J1580">
        <v>670</v>
      </c>
      <c r="K1580" t="str">
        <f t="shared" si="555"/>
        <v>Very Low</v>
      </c>
      <c r="L1580" t="s">
        <v>109</v>
      </c>
      <c r="M1580">
        <v>13000</v>
      </c>
      <c r="N1580" t="str">
        <f t="shared" si="556"/>
        <v>Medium</v>
      </c>
      <c r="O1580">
        <v>59073773</v>
      </c>
      <c r="P1580" t="str">
        <f t="shared" si="557"/>
        <v>Hit</v>
      </c>
      <c r="Q1580" t="s">
        <v>8027</v>
      </c>
      <c r="R1580" t="str">
        <f t="shared" si="558"/>
        <v>Adventure</v>
      </c>
      <c r="S1580">
        <f t="shared" si="559"/>
        <v>4</v>
      </c>
      <c r="T1580" t="s">
        <v>518</v>
      </c>
      <c r="U1580" t="s">
        <v>8028</v>
      </c>
      <c r="V1580">
        <v>475518</v>
      </c>
      <c r="W1580" t="str">
        <f t="shared" si="560"/>
        <v>High</v>
      </c>
      <c r="X1580">
        <v>15082</v>
      </c>
      <c r="Y1580" t="str">
        <f t="shared" si="561"/>
        <v>Medium</v>
      </c>
      <c r="Z1580" t="s">
        <v>2379</v>
      </c>
      <c r="AA1580">
        <v>0</v>
      </c>
      <c r="AB1580" t="str">
        <f t="shared" si="562"/>
        <v>Symbolic Poster</v>
      </c>
      <c r="AC1580" t="s">
        <v>8029</v>
      </c>
      <c r="AD1580" t="s">
        <v>8030</v>
      </c>
      <c r="AE1580">
        <v>644</v>
      </c>
      <c r="AF1580" t="str">
        <f t="shared" si="563"/>
        <v>Low</v>
      </c>
      <c r="AG1580" t="s">
        <v>9</v>
      </c>
      <c r="AH1580" t="s">
        <v>10</v>
      </c>
      <c r="AI1580" t="s">
        <v>556</v>
      </c>
      <c r="AJ1580" t="str">
        <f t="shared" si="564"/>
        <v>Adult</v>
      </c>
      <c r="AK1580">
        <v>25000000</v>
      </c>
      <c r="AL1580" t="str">
        <f t="shared" si="565"/>
        <v>Low Budget</v>
      </c>
      <c r="AM1580">
        <v>2014</v>
      </c>
      <c r="AN1580">
        <f t="shared" si="566"/>
        <v>11</v>
      </c>
      <c r="AO1580" t="str">
        <f t="shared" si="567"/>
        <v>Modern Classic</v>
      </c>
      <c r="AP1580">
        <v>1000</v>
      </c>
      <c r="AQ1580" t="str">
        <f t="shared" si="568"/>
        <v>Very Low</v>
      </c>
      <c r="AR1580">
        <v>8.1</v>
      </c>
      <c r="AS1580" t="str">
        <f t="shared" si="569"/>
        <v>Excellent</v>
      </c>
      <c r="AT1580">
        <v>1.37</v>
      </c>
      <c r="AU1580" t="str">
        <f t="shared" si="570"/>
        <v>Classic</v>
      </c>
      <c r="AV1580">
        <v>149000</v>
      </c>
      <c r="AW1580" t="str">
        <f t="shared" si="571"/>
        <v>High</v>
      </c>
    </row>
    <row r="1581" spans="1:49" x14ac:dyDescent="0.3">
      <c r="A1581" t="s">
        <v>0</v>
      </c>
      <c r="B1581" t="s">
        <v>7175</v>
      </c>
      <c r="C1581">
        <v>135</v>
      </c>
      <c r="D1581" t="str">
        <f t="shared" si="551"/>
        <v>Low</v>
      </c>
      <c r="E1581">
        <v>101</v>
      </c>
      <c r="F1581" t="str">
        <f t="shared" si="552"/>
        <v>1h 41m</v>
      </c>
      <c r="G1581" t="str">
        <f t="shared" si="553"/>
        <v>Standard Movie</v>
      </c>
      <c r="H1581">
        <v>96</v>
      </c>
      <c r="I1581" t="str">
        <f t="shared" si="554"/>
        <v>Very Low</v>
      </c>
      <c r="J1581">
        <v>442</v>
      </c>
      <c r="K1581" t="str">
        <f t="shared" si="555"/>
        <v>Very Low</v>
      </c>
      <c r="L1581" t="s">
        <v>2734</v>
      </c>
      <c r="M1581">
        <v>12000</v>
      </c>
      <c r="N1581" t="str">
        <f t="shared" si="556"/>
        <v>Medium</v>
      </c>
      <c r="O1581">
        <v>24185781</v>
      </c>
      <c r="P1581" t="str">
        <f t="shared" si="557"/>
        <v>Average</v>
      </c>
      <c r="Q1581" t="s">
        <v>8031</v>
      </c>
      <c r="R1581" t="str">
        <f t="shared" si="558"/>
        <v>Drama</v>
      </c>
      <c r="S1581">
        <f t="shared" si="559"/>
        <v>2</v>
      </c>
      <c r="T1581" t="s">
        <v>733</v>
      </c>
      <c r="U1581" t="s">
        <v>8032</v>
      </c>
      <c r="V1581">
        <v>30339</v>
      </c>
      <c r="W1581" t="str">
        <f t="shared" si="560"/>
        <v>Low</v>
      </c>
      <c r="X1581">
        <v>13811</v>
      </c>
      <c r="Y1581" t="str">
        <f t="shared" si="561"/>
        <v>Medium</v>
      </c>
      <c r="Z1581" t="s">
        <v>8033</v>
      </c>
      <c r="AA1581">
        <v>1</v>
      </c>
      <c r="AB1581" t="str">
        <f t="shared" si="562"/>
        <v>Solo Star Poster</v>
      </c>
      <c r="AC1581" t="s">
        <v>8034</v>
      </c>
      <c r="AD1581" t="s">
        <v>8035</v>
      </c>
      <c r="AE1581">
        <v>268</v>
      </c>
      <c r="AF1581" t="str">
        <f t="shared" si="563"/>
        <v>Very Low</v>
      </c>
      <c r="AG1581" t="s">
        <v>9</v>
      </c>
      <c r="AH1581" t="s">
        <v>10</v>
      </c>
      <c r="AI1581" t="s">
        <v>11</v>
      </c>
      <c r="AJ1581" t="str">
        <f t="shared" si="564"/>
        <v>Teen</v>
      </c>
      <c r="AK1581">
        <v>31000000</v>
      </c>
      <c r="AL1581" t="str">
        <f t="shared" si="565"/>
        <v>Medium Budget</v>
      </c>
      <c r="AM1581">
        <v>2001</v>
      </c>
      <c r="AN1581">
        <f t="shared" si="566"/>
        <v>24</v>
      </c>
      <c r="AO1581" t="str">
        <f t="shared" si="567"/>
        <v>Old Classic</v>
      </c>
      <c r="AP1581">
        <v>495</v>
      </c>
      <c r="AQ1581" t="str">
        <f t="shared" si="568"/>
        <v>Very Low</v>
      </c>
      <c r="AR1581">
        <v>6.9</v>
      </c>
      <c r="AS1581" t="str">
        <f t="shared" si="569"/>
        <v>Average</v>
      </c>
      <c r="AT1581">
        <v>2.35</v>
      </c>
      <c r="AU1581" t="str">
        <f t="shared" si="570"/>
        <v>Cinematic Widescreen</v>
      </c>
      <c r="AV1581">
        <v>0</v>
      </c>
      <c r="AW1581" t="str">
        <f t="shared" si="571"/>
        <v>Very Low</v>
      </c>
    </row>
    <row r="1582" spans="1:49" x14ac:dyDescent="0.3">
      <c r="A1582" t="s">
        <v>0</v>
      </c>
      <c r="B1582" t="s">
        <v>5058</v>
      </c>
      <c r="C1582">
        <v>74</v>
      </c>
      <c r="D1582" t="str">
        <f t="shared" si="551"/>
        <v>Low</v>
      </c>
      <c r="E1582">
        <v>103</v>
      </c>
      <c r="F1582" t="str">
        <f t="shared" si="552"/>
        <v>1h 43m</v>
      </c>
      <c r="G1582" t="str">
        <f t="shared" si="553"/>
        <v>Standard Movie</v>
      </c>
      <c r="H1582">
        <v>155</v>
      </c>
      <c r="I1582" t="str">
        <f t="shared" si="554"/>
        <v>Very Low</v>
      </c>
      <c r="J1582">
        <v>125</v>
      </c>
      <c r="K1582" t="str">
        <f t="shared" si="555"/>
        <v>Very Low</v>
      </c>
      <c r="L1582" t="s">
        <v>8036</v>
      </c>
      <c r="M1582">
        <v>687</v>
      </c>
      <c r="N1582" t="str">
        <f t="shared" si="556"/>
        <v>Low</v>
      </c>
      <c r="O1582">
        <v>53133888</v>
      </c>
      <c r="P1582" t="str">
        <f t="shared" si="557"/>
        <v>Hit</v>
      </c>
      <c r="Q1582" t="s">
        <v>8037</v>
      </c>
      <c r="R1582" t="str">
        <f t="shared" si="558"/>
        <v>Comedy</v>
      </c>
      <c r="S1582">
        <f t="shared" si="559"/>
        <v>4</v>
      </c>
      <c r="T1582" t="s">
        <v>6187</v>
      </c>
      <c r="U1582" t="s">
        <v>8038</v>
      </c>
      <c r="V1582">
        <v>50389</v>
      </c>
      <c r="W1582" t="str">
        <f t="shared" si="560"/>
        <v>Medium</v>
      </c>
      <c r="X1582">
        <v>1440</v>
      </c>
      <c r="Y1582" t="str">
        <f t="shared" si="561"/>
        <v>Low</v>
      </c>
      <c r="Z1582" t="s">
        <v>8039</v>
      </c>
      <c r="AA1582">
        <v>0</v>
      </c>
      <c r="AB1582" t="str">
        <f t="shared" si="562"/>
        <v>Symbolic Poster</v>
      </c>
      <c r="AC1582" t="s">
        <v>8040</v>
      </c>
      <c r="AD1582" t="s">
        <v>8041</v>
      </c>
      <c r="AE1582">
        <v>136</v>
      </c>
      <c r="AF1582" t="str">
        <f t="shared" si="563"/>
        <v>Very Low</v>
      </c>
      <c r="AG1582" t="s">
        <v>9</v>
      </c>
      <c r="AH1582" t="s">
        <v>10</v>
      </c>
      <c r="AI1582" t="s">
        <v>11</v>
      </c>
      <c r="AJ1582" t="str">
        <f t="shared" si="564"/>
        <v>Teen</v>
      </c>
      <c r="AK1582">
        <v>31000000</v>
      </c>
      <c r="AL1582" t="str">
        <f t="shared" si="565"/>
        <v>Medium Budget</v>
      </c>
      <c r="AM1582">
        <v>1990</v>
      </c>
      <c r="AN1582">
        <f t="shared" si="566"/>
        <v>35</v>
      </c>
      <c r="AO1582" t="str">
        <f t="shared" si="567"/>
        <v>Old Classic</v>
      </c>
      <c r="AP1582">
        <v>151</v>
      </c>
      <c r="AQ1582" t="str">
        <f t="shared" si="568"/>
        <v>Very Low</v>
      </c>
      <c r="AR1582">
        <v>6.3</v>
      </c>
      <c r="AS1582" t="str">
        <f t="shared" si="569"/>
        <v>Average</v>
      </c>
      <c r="AT1582">
        <v>1.85</v>
      </c>
      <c r="AU1582" t="str">
        <f t="shared" si="570"/>
        <v>HDTV / Widescreen</v>
      </c>
      <c r="AV1582">
        <v>0</v>
      </c>
      <c r="AW1582" t="str">
        <f t="shared" si="571"/>
        <v>Very Low</v>
      </c>
    </row>
    <row r="1583" spans="1:49" x14ac:dyDescent="0.3">
      <c r="A1583" t="s">
        <v>0</v>
      </c>
      <c r="B1583" t="s">
        <v>3441</v>
      </c>
      <c r="C1583">
        <v>168</v>
      </c>
      <c r="D1583" t="str">
        <f t="shared" si="551"/>
        <v>Low</v>
      </c>
      <c r="E1583">
        <v>118</v>
      </c>
      <c r="F1583" t="str">
        <f t="shared" si="552"/>
        <v>1h 58m</v>
      </c>
      <c r="G1583" t="str">
        <f t="shared" si="553"/>
        <v>Standard Movie</v>
      </c>
      <c r="H1583">
        <v>40</v>
      </c>
      <c r="I1583" t="str">
        <f t="shared" si="554"/>
        <v>Very Low</v>
      </c>
      <c r="J1583">
        <v>617</v>
      </c>
      <c r="K1583" t="str">
        <f t="shared" si="555"/>
        <v>Very Low</v>
      </c>
      <c r="L1583" t="s">
        <v>685</v>
      </c>
      <c r="M1583">
        <v>2000</v>
      </c>
      <c r="N1583" t="str">
        <f t="shared" si="556"/>
        <v>Low</v>
      </c>
      <c r="O1583">
        <v>44983704</v>
      </c>
      <c r="P1583" t="str">
        <f t="shared" si="557"/>
        <v>Average</v>
      </c>
      <c r="Q1583" t="s">
        <v>8042</v>
      </c>
      <c r="R1583" t="str">
        <f t="shared" si="558"/>
        <v>Crime</v>
      </c>
      <c r="S1583">
        <f t="shared" si="559"/>
        <v>5</v>
      </c>
      <c r="T1583" t="s">
        <v>507</v>
      </c>
      <c r="U1583" t="s">
        <v>8043</v>
      </c>
      <c r="V1583">
        <v>81866</v>
      </c>
      <c r="W1583" t="str">
        <f t="shared" si="560"/>
        <v>Medium</v>
      </c>
      <c r="X1583">
        <v>4045</v>
      </c>
      <c r="Y1583" t="str">
        <f t="shared" si="561"/>
        <v>Low</v>
      </c>
      <c r="Z1583" t="s">
        <v>1440</v>
      </c>
      <c r="AA1583">
        <v>0</v>
      </c>
      <c r="AB1583" t="str">
        <f t="shared" si="562"/>
        <v>Symbolic Poster</v>
      </c>
      <c r="AC1583" t="s">
        <v>8044</v>
      </c>
      <c r="AD1583" t="s">
        <v>8045</v>
      </c>
      <c r="AE1583">
        <v>510</v>
      </c>
      <c r="AF1583" t="str">
        <f t="shared" si="563"/>
        <v>Low</v>
      </c>
      <c r="AG1583" t="s">
        <v>9</v>
      </c>
      <c r="AH1583" t="s">
        <v>10</v>
      </c>
      <c r="AI1583" t="s">
        <v>11</v>
      </c>
      <c r="AJ1583" t="str">
        <f t="shared" si="564"/>
        <v>Teen</v>
      </c>
      <c r="AK1583">
        <v>31000000</v>
      </c>
      <c r="AL1583" t="str">
        <f t="shared" si="565"/>
        <v>Medium Budget</v>
      </c>
      <c r="AM1583">
        <v>2000</v>
      </c>
      <c r="AN1583">
        <f t="shared" si="566"/>
        <v>25</v>
      </c>
      <c r="AO1583" t="str">
        <f t="shared" si="567"/>
        <v>Old Classic</v>
      </c>
      <c r="AP1583">
        <v>702</v>
      </c>
      <c r="AQ1583" t="str">
        <f t="shared" si="568"/>
        <v>Very Low</v>
      </c>
      <c r="AR1583">
        <v>7.3</v>
      </c>
      <c r="AS1583" t="str">
        <f t="shared" si="569"/>
        <v>Good</v>
      </c>
      <c r="AT1583">
        <v>2.35</v>
      </c>
      <c r="AU1583" t="str">
        <f t="shared" si="570"/>
        <v>Cinematic Widescreen</v>
      </c>
      <c r="AV1583">
        <v>0</v>
      </c>
      <c r="AW1583" t="str">
        <f t="shared" si="571"/>
        <v>Very Low</v>
      </c>
    </row>
    <row r="1584" spans="1:49" x14ac:dyDescent="0.3">
      <c r="A1584" t="s">
        <v>0</v>
      </c>
      <c r="B1584" t="s">
        <v>940</v>
      </c>
      <c r="C1584">
        <v>464</v>
      </c>
      <c r="D1584" t="str">
        <f t="shared" si="551"/>
        <v>Medium</v>
      </c>
      <c r="E1584">
        <v>116</v>
      </c>
      <c r="F1584" t="str">
        <f t="shared" si="552"/>
        <v>1h 56m</v>
      </c>
      <c r="G1584" t="str">
        <f t="shared" si="553"/>
        <v>Standard Movie</v>
      </c>
      <c r="H1584">
        <v>176</v>
      </c>
      <c r="I1584" t="str">
        <f t="shared" si="554"/>
        <v>Very Low</v>
      </c>
      <c r="J1584">
        <v>322</v>
      </c>
      <c r="K1584" t="str">
        <f t="shared" si="555"/>
        <v>Very Low</v>
      </c>
      <c r="L1584" t="s">
        <v>941</v>
      </c>
      <c r="M1584">
        <v>783</v>
      </c>
      <c r="N1584" t="str">
        <f t="shared" si="556"/>
        <v>Low</v>
      </c>
      <c r="O1584">
        <v>118099659</v>
      </c>
      <c r="P1584" t="str">
        <f t="shared" si="557"/>
        <v>Hit</v>
      </c>
      <c r="Q1584" t="s">
        <v>942</v>
      </c>
      <c r="R1584" t="str">
        <f t="shared" si="558"/>
        <v>Action</v>
      </c>
      <c r="S1584">
        <f t="shared" si="559"/>
        <v>4</v>
      </c>
      <c r="T1584" t="s">
        <v>943</v>
      </c>
      <c r="U1584" t="s">
        <v>944</v>
      </c>
      <c r="V1584">
        <v>69790</v>
      </c>
      <c r="W1584" t="str">
        <f t="shared" si="560"/>
        <v>Medium</v>
      </c>
      <c r="X1584">
        <v>2097</v>
      </c>
      <c r="Y1584" t="str">
        <f t="shared" si="561"/>
        <v>Low</v>
      </c>
      <c r="Z1584" t="s">
        <v>945</v>
      </c>
      <c r="AA1584">
        <v>4</v>
      </c>
      <c r="AB1584" t="str">
        <f t="shared" si="562"/>
        <v>Ensemble Poster</v>
      </c>
      <c r="AC1584" t="s">
        <v>946</v>
      </c>
      <c r="AD1584" t="s">
        <v>947</v>
      </c>
      <c r="AE1584">
        <v>1211</v>
      </c>
      <c r="AF1584" t="str">
        <f t="shared" si="563"/>
        <v>Low</v>
      </c>
      <c r="AG1584" t="s">
        <v>9</v>
      </c>
      <c r="AH1584" t="s">
        <v>10</v>
      </c>
      <c r="AI1584" t="s">
        <v>11</v>
      </c>
      <c r="AJ1584" t="str">
        <f t="shared" si="564"/>
        <v>Teen</v>
      </c>
      <c r="AK1584">
        <v>144000000</v>
      </c>
      <c r="AL1584" t="str">
        <f t="shared" si="565"/>
        <v>High Budget</v>
      </c>
      <c r="AM1584">
        <v>2016</v>
      </c>
      <c r="AN1584">
        <f t="shared" si="566"/>
        <v>9</v>
      </c>
      <c r="AO1584" t="str">
        <f t="shared" si="567"/>
        <v>Modern Classic</v>
      </c>
      <c r="AP1584">
        <v>370</v>
      </c>
      <c r="AQ1584" t="str">
        <f t="shared" si="568"/>
        <v>Very Low</v>
      </c>
      <c r="AR1584">
        <v>5.5</v>
      </c>
      <c r="AS1584" t="str">
        <f t="shared" si="569"/>
        <v>Below Average</v>
      </c>
      <c r="AT1584">
        <v>2.35</v>
      </c>
      <c r="AU1584" t="str">
        <f t="shared" si="570"/>
        <v>Cinematic Widescreen</v>
      </c>
      <c r="AV1584">
        <v>62000</v>
      </c>
      <c r="AW1584" t="str">
        <f t="shared" si="571"/>
        <v>High</v>
      </c>
    </row>
    <row r="1585" spans="1:49" x14ac:dyDescent="0.3">
      <c r="A1585" t="s">
        <v>0</v>
      </c>
      <c r="B1585" t="s">
        <v>8046</v>
      </c>
      <c r="C1585">
        <v>204</v>
      </c>
      <c r="D1585" t="str">
        <f t="shared" si="551"/>
        <v>Medium</v>
      </c>
      <c r="E1585">
        <v>99</v>
      </c>
      <c r="F1585" t="str">
        <f t="shared" si="552"/>
        <v>1h 39m</v>
      </c>
      <c r="G1585" t="str">
        <f t="shared" si="553"/>
        <v>Standard Movie</v>
      </c>
      <c r="H1585">
        <v>0</v>
      </c>
      <c r="I1585" t="str">
        <f t="shared" si="554"/>
        <v>Very Low</v>
      </c>
      <c r="J1585">
        <v>816</v>
      </c>
      <c r="K1585" t="str">
        <f t="shared" si="555"/>
        <v>Very Low</v>
      </c>
      <c r="L1585" t="s">
        <v>4808</v>
      </c>
      <c r="M1585">
        <v>26000</v>
      </c>
      <c r="N1585" t="str">
        <f t="shared" si="556"/>
        <v>Medium</v>
      </c>
      <c r="O1585">
        <v>58879132</v>
      </c>
      <c r="P1585" t="str">
        <f t="shared" si="557"/>
        <v>Hit</v>
      </c>
      <c r="Q1585" t="s">
        <v>4190</v>
      </c>
      <c r="R1585" t="str">
        <f t="shared" si="558"/>
        <v>Adventure</v>
      </c>
      <c r="S1585">
        <f t="shared" si="559"/>
        <v>2</v>
      </c>
      <c r="T1585" t="s">
        <v>69</v>
      </c>
      <c r="U1585" t="s">
        <v>8047</v>
      </c>
      <c r="V1585">
        <v>66123</v>
      </c>
      <c r="W1585" t="str">
        <f t="shared" si="560"/>
        <v>Medium</v>
      </c>
      <c r="X1585">
        <v>40312</v>
      </c>
      <c r="Y1585" t="str">
        <f t="shared" si="561"/>
        <v>Medium</v>
      </c>
      <c r="Z1585" t="s">
        <v>7717</v>
      </c>
      <c r="AA1585">
        <v>4</v>
      </c>
      <c r="AB1585" t="str">
        <f t="shared" si="562"/>
        <v>Ensemble Poster</v>
      </c>
      <c r="AC1585" t="s">
        <v>8048</v>
      </c>
      <c r="AD1585" t="s">
        <v>8049</v>
      </c>
      <c r="AE1585">
        <v>219</v>
      </c>
      <c r="AF1585" t="str">
        <f t="shared" si="563"/>
        <v>Very Low</v>
      </c>
      <c r="AG1585" t="s">
        <v>9</v>
      </c>
      <c r="AH1585" t="s">
        <v>10</v>
      </c>
      <c r="AI1585" t="s">
        <v>556</v>
      </c>
      <c r="AJ1585" t="str">
        <f t="shared" si="564"/>
        <v>Adult</v>
      </c>
      <c r="AK1585">
        <v>31000000</v>
      </c>
      <c r="AL1585" t="str">
        <f t="shared" si="565"/>
        <v>Medium Budget</v>
      </c>
      <c r="AM1585">
        <v>2015</v>
      </c>
      <c r="AN1585">
        <f t="shared" si="566"/>
        <v>10</v>
      </c>
      <c r="AO1585" t="str">
        <f t="shared" si="567"/>
        <v>Modern Classic</v>
      </c>
      <c r="AP1585">
        <v>12000</v>
      </c>
      <c r="AQ1585" t="str">
        <f t="shared" si="568"/>
        <v>Medium</v>
      </c>
      <c r="AR1585">
        <v>6.1</v>
      </c>
      <c r="AS1585" t="str">
        <f t="shared" si="569"/>
        <v>Average</v>
      </c>
      <c r="AT1585">
        <v>2.35</v>
      </c>
      <c r="AU1585" t="str">
        <f t="shared" si="570"/>
        <v>Cinematic Widescreen</v>
      </c>
      <c r="AV1585">
        <v>28000</v>
      </c>
      <c r="AW1585" t="str">
        <f t="shared" si="571"/>
        <v>Medium</v>
      </c>
    </row>
    <row r="1586" spans="1:49" x14ac:dyDescent="0.3">
      <c r="A1586" t="s">
        <v>0</v>
      </c>
      <c r="B1586" t="s">
        <v>134</v>
      </c>
      <c r="C1586">
        <v>96</v>
      </c>
      <c r="D1586" t="str">
        <f t="shared" si="551"/>
        <v>Low</v>
      </c>
      <c r="E1586">
        <v>105</v>
      </c>
      <c r="F1586" t="str">
        <f t="shared" si="552"/>
        <v>1h 45m</v>
      </c>
      <c r="G1586" t="str">
        <f t="shared" si="553"/>
        <v>Standard Movie</v>
      </c>
      <c r="H1586">
        <v>188</v>
      </c>
      <c r="I1586" t="str">
        <f t="shared" si="554"/>
        <v>Very Low</v>
      </c>
      <c r="J1586">
        <v>482</v>
      </c>
      <c r="K1586" t="str">
        <f t="shared" si="555"/>
        <v>Very Low</v>
      </c>
      <c r="L1586" t="s">
        <v>1030</v>
      </c>
      <c r="M1586">
        <v>848</v>
      </c>
      <c r="N1586" t="str">
        <f t="shared" si="556"/>
        <v>Low</v>
      </c>
      <c r="O1586">
        <v>72077000</v>
      </c>
      <c r="P1586" t="str">
        <f t="shared" si="557"/>
        <v>Hit</v>
      </c>
      <c r="Q1586" t="s">
        <v>5938</v>
      </c>
      <c r="R1586" t="str">
        <f t="shared" si="558"/>
        <v>Comedy</v>
      </c>
      <c r="S1586">
        <f t="shared" si="559"/>
        <v>3</v>
      </c>
      <c r="T1586" t="s">
        <v>441</v>
      </c>
      <c r="U1586" t="s">
        <v>8050</v>
      </c>
      <c r="V1586">
        <v>62986</v>
      </c>
      <c r="W1586" t="str">
        <f t="shared" si="560"/>
        <v>Medium</v>
      </c>
      <c r="X1586">
        <v>3439</v>
      </c>
      <c r="Y1586" t="str">
        <f t="shared" si="561"/>
        <v>Low</v>
      </c>
      <c r="Z1586" t="s">
        <v>5562</v>
      </c>
      <c r="AA1586">
        <v>4</v>
      </c>
      <c r="AB1586" t="str">
        <f t="shared" si="562"/>
        <v>Ensemble Poster</v>
      </c>
      <c r="AC1586" t="s">
        <v>8051</v>
      </c>
      <c r="AD1586" t="s">
        <v>8052</v>
      </c>
      <c r="AE1586">
        <v>150</v>
      </c>
      <c r="AF1586" t="str">
        <f t="shared" si="563"/>
        <v>Very Low</v>
      </c>
      <c r="AG1586" t="s">
        <v>9</v>
      </c>
      <c r="AH1586" t="s">
        <v>10</v>
      </c>
      <c r="AI1586" t="s">
        <v>556</v>
      </c>
      <c r="AJ1586" t="str">
        <f t="shared" si="564"/>
        <v>Adult</v>
      </c>
      <c r="AK1586">
        <v>30250000</v>
      </c>
      <c r="AL1586" t="str">
        <f t="shared" si="565"/>
        <v>Medium Budget</v>
      </c>
      <c r="AM1586">
        <v>1995</v>
      </c>
      <c r="AN1586">
        <f t="shared" si="566"/>
        <v>30</v>
      </c>
      <c r="AO1586" t="str">
        <f t="shared" si="567"/>
        <v>Old Classic</v>
      </c>
      <c r="AP1586">
        <v>808</v>
      </c>
      <c r="AQ1586" t="str">
        <f t="shared" si="568"/>
        <v>Very Low</v>
      </c>
      <c r="AR1586">
        <v>6.9</v>
      </c>
      <c r="AS1586" t="str">
        <f t="shared" si="569"/>
        <v>Average</v>
      </c>
      <c r="AT1586">
        <v>1.85</v>
      </c>
      <c r="AU1586" t="str">
        <f t="shared" si="570"/>
        <v>HDTV / Widescreen</v>
      </c>
      <c r="AV1586">
        <v>0</v>
      </c>
      <c r="AW1586" t="str">
        <f t="shared" si="571"/>
        <v>Very Low</v>
      </c>
    </row>
    <row r="1587" spans="1:49" x14ac:dyDescent="0.3">
      <c r="A1587" t="s">
        <v>718</v>
      </c>
      <c r="B1587" t="s">
        <v>128</v>
      </c>
      <c r="C1587">
        <v>223</v>
      </c>
      <c r="D1587" t="str">
        <f t="shared" si="551"/>
        <v>Medium</v>
      </c>
      <c r="E1587">
        <v>113</v>
      </c>
      <c r="F1587" t="str">
        <f t="shared" si="552"/>
        <v>1h 53m</v>
      </c>
      <c r="G1587" t="str">
        <f t="shared" si="553"/>
        <v>Standard Movie</v>
      </c>
      <c r="H1587">
        <v>252</v>
      </c>
      <c r="I1587" t="str">
        <f t="shared" si="554"/>
        <v>Very Low</v>
      </c>
      <c r="J1587">
        <v>90</v>
      </c>
      <c r="K1587" t="str">
        <f t="shared" si="555"/>
        <v>Very Low</v>
      </c>
      <c r="L1587" t="s">
        <v>8053</v>
      </c>
      <c r="M1587">
        <v>539</v>
      </c>
      <c r="N1587" t="str">
        <f t="shared" si="556"/>
        <v>Low</v>
      </c>
      <c r="O1587">
        <v>170684505</v>
      </c>
      <c r="P1587" t="str">
        <f t="shared" si="557"/>
        <v>Hit</v>
      </c>
      <c r="Q1587" t="s">
        <v>8054</v>
      </c>
      <c r="R1587" t="str">
        <f t="shared" si="558"/>
        <v>Comedy</v>
      </c>
      <c r="S1587">
        <f t="shared" si="559"/>
        <v>3</v>
      </c>
      <c r="T1587" t="s">
        <v>4132</v>
      </c>
      <c r="U1587" t="s">
        <v>8055</v>
      </c>
      <c r="V1587">
        <v>172080</v>
      </c>
      <c r="W1587" t="str">
        <f t="shared" si="560"/>
        <v>Medium</v>
      </c>
      <c r="X1587">
        <v>813</v>
      </c>
      <c r="Y1587" t="str">
        <f t="shared" si="561"/>
        <v>Very Low</v>
      </c>
      <c r="Z1587" t="s">
        <v>8056</v>
      </c>
      <c r="AA1587">
        <v>0</v>
      </c>
      <c r="AB1587" t="str">
        <f t="shared" si="562"/>
        <v>Symbolic Poster</v>
      </c>
      <c r="AC1587" t="s">
        <v>8057</v>
      </c>
      <c r="AD1587" t="s">
        <v>8058</v>
      </c>
      <c r="AE1587">
        <v>1017</v>
      </c>
      <c r="AF1587" t="str">
        <f t="shared" si="563"/>
        <v>Low</v>
      </c>
      <c r="AG1587" t="s">
        <v>9</v>
      </c>
      <c r="AH1587" t="s">
        <v>10</v>
      </c>
      <c r="AI1587" t="s">
        <v>11</v>
      </c>
      <c r="AJ1587" t="str">
        <f t="shared" si="564"/>
        <v>Teen</v>
      </c>
      <c r="AK1587">
        <v>45000000</v>
      </c>
      <c r="AL1587" t="str">
        <f t="shared" si="565"/>
        <v>Medium Budget</v>
      </c>
      <c r="AM1587">
        <v>2002</v>
      </c>
      <c r="AN1587">
        <f t="shared" si="566"/>
        <v>23</v>
      </c>
      <c r="AO1587" t="str">
        <f t="shared" si="567"/>
        <v>Old Classic</v>
      </c>
      <c r="AP1587">
        <v>151</v>
      </c>
      <c r="AQ1587" t="str">
        <f t="shared" si="568"/>
        <v>Very Low</v>
      </c>
      <c r="AR1587">
        <v>7.2</v>
      </c>
      <c r="AS1587" t="str">
        <f t="shared" si="569"/>
        <v>Good</v>
      </c>
      <c r="AT1587">
        <v>1.85</v>
      </c>
      <c r="AU1587" t="str">
        <f t="shared" si="570"/>
        <v>HDTV / Widescreen</v>
      </c>
      <c r="AV1587">
        <v>0</v>
      </c>
      <c r="AW1587" t="str">
        <f t="shared" si="571"/>
        <v>Very Low</v>
      </c>
    </row>
    <row r="1588" spans="1:49" x14ac:dyDescent="0.3">
      <c r="A1588" t="s">
        <v>0</v>
      </c>
      <c r="B1588" t="s">
        <v>2149</v>
      </c>
      <c r="C1588">
        <v>112</v>
      </c>
      <c r="D1588" t="str">
        <f t="shared" si="551"/>
        <v>Low</v>
      </c>
      <c r="E1588">
        <v>93</v>
      </c>
      <c r="F1588" t="str">
        <f t="shared" si="552"/>
        <v>1h 33m</v>
      </c>
      <c r="G1588" t="str">
        <f t="shared" si="553"/>
        <v>Standard Movie</v>
      </c>
      <c r="H1588">
        <v>221</v>
      </c>
      <c r="I1588" t="str">
        <f t="shared" si="554"/>
        <v>Very Low</v>
      </c>
      <c r="J1588">
        <v>781</v>
      </c>
      <c r="K1588" t="str">
        <f t="shared" si="555"/>
        <v>Very Low</v>
      </c>
      <c r="L1588" t="s">
        <v>2151</v>
      </c>
      <c r="M1588">
        <v>12000</v>
      </c>
      <c r="N1588" t="str">
        <f t="shared" si="556"/>
        <v>Medium</v>
      </c>
      <c r="O1588">
        <v>163479795</v>
      </c>
      <c r="P1588" t="str">
        <f t="shared" si="557"/>
        <v>Hit</v>
      </c>
      <c r="Q1588" t="s">
        <v>2498</v>
      </c>
      <c r="R1588" t="str">
        <f t="shared" si="558"/>
        <v>Comedy</v>
      </c>
      <c r="S1588">
        <f t="shared" si="559"/>
        <v>2</v>
      </c>
      <c r="T1588" t="s">
        <v>243</v>
      </c>
      <c r="U1588" t="s">
        <v>8059</v>
      </c>
      <c r="V1588">
        <v>161858</v>
      </c>
      <c r="W1588" t="str">
        <f t="shared" si="560"/>
        <v>Medium</v>
      </c>
      <c r="X1588">
        <v>26760</v>
      </c>
      <c r="Y1588" t="str">
        <f t="shared" si="561"/>
        <v>Medium</v>
      </c>
      <c r="Z1588" t="s">
        <v>8060</v>
      </c>
      <c r="AA1588">
        <v>0</v>
      </c>
      <c r="AB1588" t="str">
        <f t="shared" si="562"/>
        <v>Symbolic Poster</v>
      </c>
      <c r="AC1588" t="s">
        <v>8061</v>
      </c>
      <c r="AD1588" t="s">
        <v>8062</v>
      </c>
      <c r="AE1588">
        <v>289</v>
      </c>
      <c r="AF1588" t="str">
        <f t="shared" si="563"/>
        <v>Very Low</v>
      </c>
      <c r="AG1588" t="s">
        <v>9</v>
      </c>
      <c r="AH1588" t="s">
        <v>10</v>
      </c>
      <c r="AI1588" t="s">
        <v>11</v>
      </c>
      <c r="AJ1588" t="str">
        <f t="shared" si="564"/>
        <v>Teen</v>
      </c>
      <c r="AK1588">
        <v>34200000</v>
      </c>
      <c r="AL1588" t="str">
        <f t="shared" si="565"/>
        <v>Medium Budget</v>
      </c>
      <c r="AM1588">
        <v>1999</v>
      </c>
      <c r="AN1588">
        <f t="shared" si="566"/>
        <v>26</v>
      </c>
      <c r="AO1588" t="str">
        <f t="shared" si="567"/>
        <v>Old Classic</v>
      </c>
      <c r="AP1588">
        <v>11000</v>
      </c>
      <c r="AQ1588" t="str">
        <f t="shared" si="568"/>
        <v>Medium</v>
      </c>
      <c r="AR1588">
        <v>6.4</v>
      </c>
      <c r="AS1588" t="str">
        <f t="shared" si="569"/>
        <v>Average</v>
      </c>
      <c r="AT1588">
        <v>1.85</v>
      </c>
      <c r="AU1588" t="str">
        <f t="shared" si="570"/>
        <v>HDTV / Widescreen</v>
      </c>
      <c r="AV1588">
        <v>0</v>
      </c>
      <c r="AW1588" t="str">
        <f t="shared" si="571"/>
        <v>Very Low</v>
      </c>
    </row>
    <row r="1589" spans="1:49" x14ac:dyDescent="0.3">
      <c r="A1589" t="s">
        <v>0</v>
      </c>
      <c r="B1589" t="s">
        <v>8063</v>
      </c>
      <c r="C1589">
        <v>142</v>
      </c>
      <c r="D1589" t="str">
        <f t="shared" si="551"/>
        <v>Low</v>
      </c>
      <c r="E1589">
        <v>108</v>
      </c>
      <c r="F1589" t="str">
        <f t="shared" si="552"/>
        <v>1h 48m</v>
      </c>
      <c r="G1589" t="str">
        <f t="shared" si="553"/>
        <v>Standard Movie</v>
      </c>
      <c r="H1589">
        <v>6</v>
      </c>
      <c r="I1589" t="str">
        <f t="shared" si="554"/>
        <v>Very Low</v>
      </c>
      <c r="J1589">
        <v>1000</v>
      </c>
      <c r="K1589" t="str">
        <f t="shared" si="555"/>
        <v>Very Low</v>
      </c>
      <c r="L1589" t="s">
        <v>7551</v>
      </c>
      <c r="M1589">
        <v>3000</v>
      </c>
      <c r="N1589" t="str">
        <f t="shared" si="556"/>
        <v>Low</v>
      </c>
      <c r="O1589">
        <v>145096820</v>
      </c>
      <c r="P1589" t="str">
        <f t="shared" si="557"/>
        <v>Hit</v>
      </c>
      <c r="Q1589" t="s">
        <v>1642</v>
      </c>
      <c r="R1589" t="str">
        <f t="shared" si="558"/>
        <v>Comedy</v>
      </c>
      <c r="S1589">
        <f t="shared" si="559"/>
        <v>1</v>
      </c>
      <c r="T1589" t="s">
        <v>4570</v>
      </c>
      <c r="U1589" t="s">
        <v>8064</v>
      </c>
      <c r="V1589">
        <v>200260</v>
      </c>
      <c r="W1589" t="str">
        <f t="shared" si="560"/>
        <v>High</v>
      </c>
      <c r="X1589">
        <v>7872</v>
      </c>
      <c r="Y1589" t="str">
        <f t="shared" si="561"/>
        <v>Low</v>
      </c>
      <c r="Z1589" t="s">
        <v>3721</v>
      </c>
      <c r="AA1589">
        <v>0</v>
      </c>
      <c r="AB1589" t="str">
        <f t="shared" si="562"/>
        <v>Symbolic Poster</v>
      </c>
      <c r="AC1589" t="s">
        <v>8065</v>
      </c>
      <c r="AD1589" t="s">
        <v>8066</v>
      </c>
      <c r="AE1589">
        <v>431</v>
      </c>
      <c r="AF1589" t="str">
        <f t="shared" si="563"/>
        <v>Very Low</v>
      </c>
      <c r="AG1589" t="s">
        <v>9</v>
      </c>
      <c r="AH1589" t="s">
        <v>10</v>
      </c>
      <c r="AI1589" t="s">
        <v>556</v>
      </c>
      <c r="AJ1589" t="str">
        <f t="shared" si="564"/>
        <v>Adult</v>
      </c>
      <c r="AK1589">
        <v>30000000</v>
      </c>
      <c r="AL1589" t="str">
        <f t="shared" si="565"/>
        <v>Medium Budget</v>
      </c>
      <c r="AM1589">
        <v>2001</v>
      </c>
      <c r="AN1589">
        <f t="shared" si="566"/>
        <v>24</v>
      </c>
      <c r="AO1589" t="str">
        <f t="shared" si="567"/>
        <v>Old Classic</v>
      </c>
      <c r="AP1589">
        <v>1000</v>
      </c>
      <c r="AQ1589" t="str">
        <f t="shared" si="568"/>
        <v>Very Low</v>
      </c>
      <c r="AR1589">
        <v>6.4</v>
      </c>
      <c r="AS1589" t="str">
        <f t="shared" si="569"/>
        <v>Average</v>
      </c>
      <c r="AT1589">
        <v>1.85</v>
      </c>
      <c r="AU1589" t="str">
        <f t="shared" si="570"/>
        <v>HDTV / Widescreen</v>
      </c>
      <c r="AV1589">
        <v>0</v>
      </c>
      <c r="AW1589" t="str">
        <f t="shared" si="571"/>
        <v>Very Low</v>
      </c>
    </row>
    <row r="1590" spans="1:49" x14ac:dyDescent="0.3">
      <c r="A1590" t="s">
        <v>0</v>
      </c>
      <c r="B1590" t="s">
        <v>277</v>
      </c>
      <c r="C1590">
        <v>166</v>
      </c>
      <c r="D1590" t="str">
        <f t="shared" si="551"/>
        <v>Low</v>
      </c>
      <c r="E1590">
        <v>74</v>
      </c>
      <c r="F1590" t="str">
        <f t="shared" si="552"/>
        <v>1h 14m</v>
      </c>
      <c r="G1590" t="str">
        <f t="shared" si="553"/>
        <v>Featurette</v>
      </c>
      <c r="H1590">
        <v>487</v>
      </c>
      <c r="I1590" t="str">
        <f t="shared" si="554"/>
        <v>Very Low</v>
      </c>
      <c r="J1590">
        <v>802</v>
      </c>
      <c r="K1590" t="str">
        <f t="shared" si="555"/>
        <v>Very Low</v>
      </c>
      <c r="L1590" t="s">
        <v>292</v>
      </c>
      <c r="M1590">
        <v>15000</v>
      </c>
      <c r="N1590" t="str">
        <f t="shared" si="556"/>
        <v>Medium</v>
      </c>
      <c r="O1590">
        <v>191796233</v>
      </c>
      <c r="P1590" t="str">
        <f t="shared" si="557"/>
        <v>Hit</v>
      </c>
      <c r="Q1590" t="s">
        <v>242</v>
      </c>
      <c r="R1590" t="str">
        <f t="shared" si="558"/>
        <v>Adventure</v>
      </c>
      <c r="S1590">
        <f t="shared" si="559"/>
        <v>5</v>
      </c>
      <c r="T1590" t="s">
        <v>293</v>
      </c>
      <c r="U1590" t="s">
        <v>8067</v>
      </c>
      <c r="V1590">
        <v>623757</v>
      </c>
      <c r="W1590" t="str">
        <f t="shared" si="560"/>
        <v>Very High</v>
      </c>
      <c r="X1590">
        <v>19046</v>
      </c>
      <c r="Y1590" t="str">
        <f t="shared" si="561"/>
        <v>Medium</v>
      </c>
      <c r="Z1590" t="s">
        <v>2131</v>
      </c>
      <c r="AA1590">
        <v>1</v>
      </c>
      <c r="AB1590" t="str">
        <f t="shared" si="562"/>
        <v>Solo Star Poster</v>
      </c>
      <c r="AC1590" t="s">
        <v>8068</v>
      </c>
      <c r="AD1590" t="s">
        <v>8069</v>
      </c>
      <c r="AE1590">
        <v>391</v>
      </c>
      <c r="AF1590" t="str">
        <f t="shared" si="563"/>
        <v>Very Low</v>
      </c>
      <c r="AG1590" t="s">
        <v>9</v>
      </c>
      <c r="AH1590" t="s">
        <v>10</v>
      </c>
      <c r="AI1590" t="s">
        <v>248</v>
      </c>
      <c r="AJ1590" t="str">
        <f t="shared" si="564"/>
        <v>Family</v>
      </c>
      <c r="AK1590">
        <v>30000000</v>
      </c>
      <c r="AL1590" t="str">
        <f t="shared" si="565"/>
        <v>Medium Budget</v>
      </c>
      <c r="AM1590">
        <v>1995</v>
      </c>
      <c r="AN1590">
        <f t="shared" si="566"/>
        <v>30</v>
      </c>
      <c r="AO1590" t="str">
        <f t="shared" si="567"/>
        <v>Old Classic</v>
      </c>
      <c r="AP1590">
        <v>1000</v>
      </c>
      <c r="AQ1590" t="str">
        <f t="shared" si="568"/>
        <v>Very Low</v>
      </c>
      <c r="AR1590">
        <v>8.3000000000000007</v>
      </c>
      <c r="AS1590" t="str">
        <f t="shared" si="569"/>
        <v>Excellent</v>
      </c>
      <c r="AT1590">
        <v>1.85</v>
      </c>
      <c r="AU1590" t="str">
        <f t="shared" si="570"/>
        <v>HDTV / Widescreen</v>
      </c>
      <c r="AV1590">
        <v>0</v>
      </c>
      <c r="AW1590" t="str">
        <f t="shared" si="571"/>
        <v>Very Low</v>
      </c>
    </row>
    <row r="1591" spans="1:49" x14ac:dyDescent="0.3">
      <c r="A1591" t="s">
        <v>0</v>
      </c>
      <c r="B1591" t="s">
        <v>1576</v>
      </c>
      <c r="C1591">
        <v>114</v>
      </c>
      <c r="D1591" t="str">
        <f t="shared" si="551"/>
        <v>Low</v>
      </c>
      <c r="E1591">
        <v>116</v>
      </c>
      <c r="F1591" t="str">
        <f t="shared" si="552"/>
        <v>1h 56m</v>
      </c>
      <c r="G1591" t="str">
        <f t="shared" si="553"/>
        <v>Standard Movie</v>
      </c>
      <c r="H1591">
        <v>101</v>
      </c>
      <c r="I1591" t="str">
        <f t="shared" si="554"/>
        <v>Very Low</v>
      </c>
      <c r="J1591">
        <v>780</v>
      </c>
      <c r="K1591" t="str">
        <f t="shared" si="555"/>
        <v>Very Low</v>
      </c>
      <c r="L1591" t="s">
        <v>2273</v>
      </c>
      <c r="M1591">
        <v>18000</v>
      </c>
      <c r="N1591" t="str">
        <f t="shared" si="556"/>
        <v>Medium</v>
      </c>
      <c r="O1591">
        <v>121248145</v>
      </c>
      <c r="P1591" t="str">
        <f t="shared" si="557"/>
        <v>Hit</v>
      </c>
      <c r="Q1591" t="s">
        <v>3307</v>
      </c>
      <c r="R1591" t="str">
        <f t="shared" si="558"/>
        <v>Action</v>
      </c>
      <c r="S1591">
        <f t="shared" si="559"/>
        <v>4</v>
      </c>
      <c r="T1591" t="s">
        <v>559</v>
      </c>
      <c r="U1591" t="s">
        <v>8070</v>
      </c>
      <c r="V1591">
        <v>260981</v>
      </c>
      <c r="W1591" t="str">
        <f t="shared" si="560"/>
        <v>High</v>
      </c>
      <c r="X1591">
        <v>20966</v>
      </c>
      <c r="Y1591" t="str">
        <f t="shared" si="561"/>
        <v>Medium</v>
      </c>
      <c r="Z1591" t="s">
        <v>1016</v>
      </c>
      <c r="AA1591">
        <v>0</v>
      </c>
      <c r="AB1591" t="str">
        <f t="shared" si="562"/>
        <v>Symbolic Poster</v>
      </c>
      <c r="AC1591" t="s">
        <v>8071</v>
      </c>
      <c r="AD1591" t="s">
        <v>8072</v>
      </c>
      <c r="AE1591">
        <v>373</v>
      </c>
      <c r="AF1591" t="str">
        <f t="shared" si="563"/>
        <v>Very Low</v>
      </c>
      <c r="AG1591" t="s">
        <v>9</v>
      </c>
      <c r="AH1591" t="s">
        <v>10</v>
      </c>
      <c r="AI1591" t="s">
        <v>556</v>
      </c>
      <c r="AJ1591" t="str">
        <f t="shared" si="564"/>
        <v>Adult</v>
      </c>
      <c r="AK1591">
        <v>25000000</v>
      </c>
      <c r="AL1591" t="str">
        <f t="shared" si="565"/>
        <v>Low Budget</v>
      </c>
      <c r="AM1591">
        <v>1994</v>
      </c>
      <c r="AN1591">
        <f t="shared" si="566"/>
        <v>31</v>
      </c>
      <c r="AO1591" t="str">
        <f t="shared" si="567"/>
        <v>Old Classic</v>
      </c>
      <c r="AP1591">
        <v>946</v>
      </c>
      <c r="AQ1591" t="str">
        <f t="shared" si="568"/>
        <v>Very Low</v>
      </c>
      <c r="AR1591">
        <v>7.2</v>
      </c>
      <c r="AS1591" t="str">
        <f t="shared" si="569"/>
        <v>Good</v>
      </c>
      <c r="AT1591">
        <v>2.35</v>
      </c>
      <c r="AU1591" t="str">
        <f t="shared" si="570"/>
        <v>Cinematic Widescreen</v>
      </c>
      <c r="AV1591">
        <v>0</v>
      </c>
      <c r="AW1591" t="str">
        <f t="shared" si="571"/>
        <v>Very Low</v>
      </c>
    </row>
    <row r="1592" spans="1:49" x14ac:dyDescent="0.3">
      <c r="A1592" t="s">
        <v>0</v>
      </c>
      <c r="B1592" t="s">
        <v>8073</v>
      </c>
      <c r="C1592">
        <v>214</v>
      </c>
      <c r="D1592" t="str">
        <f t="shared" si="551"/>
        <v>Medium</v>
      </c>
      <c r="E1592">
        <v>104</v>
      </c>
      <c r="F1592" t="str">
        <f t="shared" si="552"/>
        <v>1h 44m</v>
      </c>
      <c r="G1592" t="str">
        <f t="shared" si="553"/>
        <v>Standard Movie</v>
      </c>
      <c r="H1592">
        <v>23</v>
      </c>
      <c r="I1592" t="str">
        <f t="shared" si="554"/>
        <v>Very Low</v>
      </c>
      <c r="J1592">
        <v>281</v>
      </c>
      <c r="K1592" t="str">
        <f t="shared" si="555"/>
        <v>Very Low</v>
      </c>
      <c r="L1592" t="s">
        <v>8074</v>
      </c>
      <c r="M1592">
        <v>17000</v>
      </c>
      <c r="N1592" t="str">
        <f t="shared" si="556"/>
        <v>Medium</v>
      </c>
      <c r="O1592">
        <v>125014030</v>
      </c>
      <c r="P1592" t="str">
        <f t="shared" si="557"/>
        <v>Hit</v>
      </c>
      <c r="Q1592" t="s">
        <v>185</v>
      </c>
      <c r="R1592" t="str">
        <f t="shared" si="558"/>
        <v>Drama</v>
      </c>
      <c r="S1592">
        <f t="shared" si="559"/>
        <v>2</v>
      </c>
      <c r="T1592" t="s">
        <v>415</v>
      </c>
      <c r="U1592" t="s">
        <v>8075</v>
      </c>
      <c r="V1592">
        <v>145852</v>
      </c>
      <c r="W1592" t="str">
        <f t="shared" si="560"/>
        <v>Medium</v>
      </c>
      <c r="X1592">
        <v>18322</v>
      </c>
      <c r="Y1592" t="str">
        <f t="shared" si="561"/>
        <v>Medium</v>
      </c>
      <c r="Z1592" t="s">
        <v>8076</v>
      </c>
      <c r="AA1592">
        <v>0</v>
      </c>
      <c r="AB1592" t="str">
        <f t="shared" si="562"/>
        <v>Symbolic Poster</v>
      </c>
      <c r="AC1592" t="s">
        <v>8077</v>
      </c>
      <c r="AD1592" t="s">
        <v>8078</v>
      </c>
      <c r="AE1592">
        <v>164</v>
      </c>
      <c r="AF1592" t="str">
        <f t="shared" si="563"/>
        <v>Very Low</v>
      </c>
      <c r="AG1592" t="s">
        <v>9</v>
      </c>
      <c r="AH1592" t="s">
        <v>10</v>
      </c>
      <c r="AI1592" t="s">
        <v>11</v>
      </c>
      <c r="AJ1592" t="str">
        <f t="shared" si="564"/>
        <v>Teen</v>
      </c>
      <c r="AK1592">
        <v>30000000</v>
      </c>
      <c r="AL1592" t="str">
        <f t="shared" si="565"/>
        <v>Medium Budget</v>
      </c>
      <c r="AM1592">
        <v>2012</v>
      </c>
      <c r="AN1592">
        <f t="shared" si="566"/>
        <v>13</v>
      </c>
      <c r="AO1592" t="str">
        <f t="shared" si="567"/>
        <v>Modern Classic</v>
      </c>
      <c r="AP1592">
        <v>359</v>
      </c>
      <c r="AQ1592" t="str">
        <f t="shared" si="568"/>
        <v>Very Low</v>
      </c>
      <c r="AR1592">
        <v>6.8</v>
      </c>
      <c r="AS1592" t="str">
        <f t="shared" si="569"/>
        <v>Average</v>
      </c>
      <c r="AT1592">
        <v>2.35</v>
      </c>
      <c r="AU1592" t="str">
        <f t="shared" si="570"/>
        <v>Cinematic Widescreen</v>
      </c>
      <c r="AV1592">
        <v>32000</v>
      </c>
      <c r="AW1592" t="str">
        <f t="shared" si="571"/>
        <v>Medium</v>
      </c>
    </row>
    <row r="1593" spans="1:49" x14ac:dyDescent="0.3">
      <c r="A1593" t="s">
        <v>0</v>
      </c>
      <c r="B1593" t="s">
        <v>8079</v>
      </c>
      <c r="C1593">
        <v>126</v>
      </c>
      <c r="D1593" t="str">
        <f t="shared" si="551"/>
        <v>Low</v>
      </c>
      <c r="E1593">
        <v>106</v>
      </c>
      <c r="F1593" t="str">
        <f t="shared" si="552"/>
        <v>1h 46m</v>
      </c>
      <c r="G1593" t="str">
        <f t="shared" si="553"/>
        <v>Standard Movie</v>
      </c>
      <c r="H1593">
        <v>12</v>
      </c>
      <c r="I1593" t="str">
        <f t="shared" si="554"/>
        <v>Very Low</v>
      </c>
      <c r="J1593">
        <v>946</v>
      </c>
      <c r="K1593" t="str">
        <f t="shared" si="555"/>
        <v>Very Low</v>
      </c>
      <c r="L1593" t="s">
        <v>471</v>
      </c>
      <c r="M1593">
        <v>11000</v>
      </c>
      <c r="N1593" t="str">
        <f t="shared" si="556"/>
        <v>Medium</v>
      </c>
      <c r="O1593">
        <v>11854694</v>
      </c>
      <c r="P1593" t="str">
        <f t="shared" si="557"/>
        <v>Average</v>
      </c>
      <c r="Q1593" t="s">
        <v>3380</v>
      </c>
      <c r="R1593" t="str">
        <f t="shared" si="558"/>
        <v>Drama</v>
      </c>
      <c r="S1593">
        <f t="shared" si="559"/>
        <v>1</v>
      </c>
      <c r="T1593" t="s">
        <v>362</v>
      </c>
      <c r="U1593" t="s">
        <v>8080</v>
      </c>
      <c r="V1593">
        <v>14281</v>
      </c>
      <c r="W1593" t="str">
        <f t="shared" si="560"/>
        <v>Low</v>
      </c>
      <c r="X1593">
        <v>17560</v>
      </c>
      <c r="Y1593" t="str">
        <f t="shared" si="561"/>
        <v>Medium</v>
      </c>
      <c r="Z1593" t="s">
        <v>2273</v>
      </c>
      <c r="AA1593">
        <v>2</v>
      </c>
      <c r="AB1593" t="str">
        <f t="shared" si="562"/>
        <v>Duo/Trio Poster</v>
      </c>
      <c r="AC1593" t="s">
        <v>8081</v>
      </c>
      <c r="AD1593" t="s">
        <v>8082</v>
      </c>
      <c r="AE1593">
        <v>64</v>
      </c>
      <c r="AF1593" t="str">
        <f t="shared" si="563"/>
        <v>Very Low</v>
      </c>
      <c r="AG1593" t="s">
        <v>9</v>
      </c>
      <c r="AH1593" t="s">
        <v>10</v>
      </c>
      <c r="AI1593" t="s">
        <v>66</v>
      </c>
      <c r="AJ1593" t="str">
        <f t="shared" si="564"/>
        <v>Family</v>
      </c>
      <c r="AK1593">
        <v>31000000</v>
      </c>
      <c r="AL1593" t="str">
        <f t="shared" si="565"/>
        <v>Medium Budget</v>
      </c>
      <c r="AM1593">
        <v>2010</v>
      </c>
      <c r="AN1593">
        <f t="shared" si="566"/>
        <v>15</v>
      </c>
      <c r="AO1593" t="str">
        <f t="shared" si="567"/>
        <v>Modern Classic</v>
      </c>
      <c r="AP1593">
        <v>3000</v>
      </c>
      <c r="AQ1593" t="str">
        <f t="shared" si="568"/>
        <v>Low</v>
      </c>
      <c r="AR1593">
        <v>6.5</v>
      </c>
      <c r="AS1593" t="str">
        <f t="shared" si="569"/>
        <v>Average</v>
      </c>
      <c r="AT1593">
        <v>1.85</v>
      </c>
      <c r="AU1593" t="str">
        <f t="shared" si="570"/>
        <v>HDTV / Widescreen</v>
      </c>
      <c r="AV1593">
        <v>0</v>
      </c>
      <c r="AW1593" t="str">
        <f t="shared" si="571"/>
        <v>Very Low</v>
      </c>
    </row>
    <row r="1594" spans="1:49" x14ac:dyDescent="0.3">
      <c r="A1594" t="s">
        <v>0</v>
      </c>
      <c r="B1594" t="s">
        <v>7833</v>
      </c>
      <c r="C1594">
        <v>157</v>
      </c>
      <c r="D1594" t="str">
        <f t="shared" si="551"/>
        <v>Low</v>
      </c>
      <c r="E1594">
        <v>120</v>
      </c>
      <c r="F1594" t="str">
        <f t="shared" si="552"/>
        <v>2h 0m</v>
      </c>
      <c r="G1594" t="str">
        <f t="shared" si="553"/>
        <v>Standard Movie</v>
      </c>
      <c r="H1594">
        <v>132</v>
      </c>
      <c r="I1594" t="str">
        <f t="shared" si="554"/>
        <v>Very Low</v>
      </c>
      <c r="J1594">
        <v>1000</v>
      </c>
      <c r="K1594" t="str">
        <f t="shared" si="555"/>
        <v>Very Low</v>
      </c>
      <c r="L1594" t="s">
        <v>1698</v>
      </c>
      <c r="M1594">
        <v>33000</v>
      </c>
      <c r="N1594" t="str">
        <f t="shared" si="556"/>
        <v>Medium</v>
      </c>
      <c r="O1594">
        <v>115648585</v>
      </c>
      <c r="P1594" t="str">
        <f t="shared" si="557"/>
        <v>Hit</v>
      </c>
      <c r="Q1594" t="s">
        <v>1605</v>
      </c>
      <c r="R1594" t="str">
        <f t="shared" si="558"/>
        <v>Biography</v>
      </c>
      <c r="S1594">
        <f t="shared" si="559"/>
        <v>3</v>
      </c>
      <c r="T1594" t="s">
        <v>4184</v>
      </c>
      <c r="U1594" t="s">
        <v>8083</v>
      </c>
      <c r="V1594">
        <v>160776</v>
      </c>
      <c r="W1594" t="str">
        <f t="shared" si="560"/>
        <v>Medium</v>
      </c>
      <c r="X1594">
        <v>54877</v>
      </c>
      <c r="Y1594" t="str">
        <f t="shared" si="561"/>
        <v>High</v>
      </c>
      <c r="Z1594" t="s">
        <v>2055</v>
      </c>
      <c r="AA1594">
        <v>1</v>
      </c>
      <c r="AB1594" t="str">
        <f t="shared" si="562"/>
        <v>Solo Star Poster</v>
      </c>
      <c r="AC1594" t="s">
        <v>8084</v>
      </c>
      <c r="AD1594" t="s">
        <v>8085</v>
      </c>
      <c r="AE1594">
        <v>402</v>
      </c>
      <c r="AF1594" t="str">
        <f t="shared" si="563"/>
        <v>Very Low</v>
      </c>
      <c r="AG1594" t="s">
        <v>9</v>
      </c>
      <c r="AH1594" t="s">
        <v>10</v>
      </c>
      <c r="AI1594" t="s">
        <v>66</v>
      </c>
      <c r="AJ1594" t="str">
        <f t="shared" si="564"/>
        <v>Family</v>
      </c>
      <c r="AK1594">
        <v>30000000</v>
      </c>
      <c r="AL1594" t="str">
        <f t="shared" si="565"/>
        <v>Medium Budget</v>
      </c>
      <c r="AM1594">
        <v>2000</v>
      </c>
      <c r="AN1594">
        <f t="shared" si="566"/>
        <v>25</v>
      </c>
      <c r="AO1594" t="str">
        <f t="shared" si="567"/>
        <v>Old Classic</v>
      </c>
      <c r="AP1594">
        <v>18000</v>
      </c>
      <c r="AQ1594" t="str">
        <f t="shared" si="568"/>
        <v>Medium</v>
      </c>
      <c r="AR1594">
        <v>7.8</v>
      </c>
      <c r="AS1594" t="str">
        <f t="shared" si="569"/>
        <v>Good</v>
      </c>
      <c r="AT1594">
        <v>2.35</v>
      </c>
      <c r="AU1594" t="str">
        <f t="shared" si="570"/>
        <v>Cinematic Widescreen</v>
      </c>
      <c r="AV1594">
        <v>0</v>
      </c>
      <c r="AW1594" t="str">
        <f t="shared" si="571"/>
        <v>Very Low</v>
      </c>
    </row>
    <row r="1595" spans="1:49" x14ac:dyDescent="0.3">
      <c r="A1595" t="s">
        <v>0</v>
      </c>
      <c r="B1595" t="s">
        <v>1282</v>
      </c>
      <c r="C1595">
        <v>104</v>
      </c>
      <c r="D1595" t="str">
        <f t="shared" si="551"/>
        <v>Low</v>
      </c>
      <c r="E1595">
        <v>135</v>
      </c>
      <c r="F1595" t="str">
        <f t="shared" si="552"/>
        <v>2h 15m</v>
      </c>
      <c r="G1595" t="str">
        <f t="shared" si="553"/>
        <v>Long Movie</v>
      </c>
      <c r="H1595">
        <v>323</v>
      </c>
      <c r="I1595" t="str">
        <f t="shared" si="554"/>
        <v>Very Low</v>
      </c>
      <c r="J1595">
        <v>495</v>
      </c>
      <c r="K1595" t="str">
        <f t="shared" si="555"/>
        <v>Very Low</v>
      </c>
      <c r="L1595" t="s">
        <v>1626</v>
      </c>
      <c r="M1595">
        <v>826</v>
      </c>
      <c r="N1595" t="str">
        <f t="shared" si="556"/>
        <v>Low</v>
      </c>
      <c r="O1595">
        <v>122012643</v>
      </c>
      <c r="P1595" t="str">
        <f t="shared" si="557"/>
        <v>Hit</v>
      </c>
      <c r="Q1595" t="s">
        <v>22</v>
      </c>
      <c r="R1595" t="str">
        <f t="shared" si="558"/>
        <v>Action</v>
      </c>
      <c r="S1595">
        <f t="shared" si="559"/>
        <v>3</v>
      </c>
      <c r="T1595" t="s">
        <v>1290</v>
      </c>
      <c r="U1595" t="s">
        <v>8086</v>
      </c>
      <c r="V1595">
        <v>143696</v>
      </c>
      <c r="W1595" t="str">
        <f t="shared" si="560"/>
        <v>Medium</v>
      </c>
      <c r="X1595">
        <v>2575</v>
      </c>
      <c r="Y1595" t="str">
        <f t="shared" si="561"/>
        <v>Low</v>
      </c>
      <c r="Z1595" t="s">
        <v>3666</v>
      </c>
      <c r="AA1595">
        <v>1</v>
      </c>
      <c r="AB1595" t="str">
        <f t="shared" si="562"/>
        <v>Solo Star Poster</v>
      </c>
      <c r="AC1595" t="s">
        <v>8087</v>
      </c>
      <c r="AD1595" t="s">
        <v>8088</v>
      </c>
      <c r="AE1595">
        <v>241</v>
      </c>
      <c r="AF1595" t="str">
        <f t="shared" si="563"/>
        <v>Very Low</v>
      </c>
      <c r="AG1595" t="s">
        <v>9</v>
      </c>
      <c r="AH1595" t="s">
        <v>10</v>
      </c>
      <c r="AI1595" t="s">
        <v>66</v>
      </c>
      <c r="AJ1595" t="str">
        <f t="shared" si="564"/>
        <v>Family</v>
      </c>
      <c r="AK1595">
        <v>30000000</v>
      </c>
      <c r="AL1595" t="str">
        <f t="shared" si="565"/>
        <v>Medium Budget</v>
      </c>
      <c r="AM1595">
        <v>1990</v>
      </c>
      <c r="AN1595">
        <f t="shared" si="566"/>
        <v>35</v>
      </c>
      <c r="AO1595" t="str">
        <f t="shared" si="567"/>
        <v>Old Classic</v>
      </c>
      <c r="AP1595">
        <v>692</v>
      </c>
      <c r="AQ1595" t="str">
        <f t="shared" si="568"/>
        <v>Very Low</v>
      </c>
      <c r="AR1595">
        <v>7.6</v>
      </c>
      <c r="AS1595" t="str">
        <f t="shared" si="569"/>
        <v>Good</v>
      </c>
      <c r="AT1595">
        <v>2.35</v>
      </c>
      <c r="AU1595" t="str">
        <f t="shared" si="570"/>
        <v>Cinematic Widescreen</v>
      </c>
      <c r="AV1595">
        <v>0</v>
      </c>
      <c r="AW1595" t="str">
        <f t="shared" si="571"/>
        <v>Very Low</v>
      </c>
    </row>
    <row r="1596" spans="1:49" x14ac:dyDescent="0.3">
      <c r="A1596" t="s">
        <v>0</v>
      </c>
      <c r="B1596" t="s">
        <v>7008</v>
      </c>
      <c r="C1596">
        <v>304</v>
      </c>
      <c r="D1596" t="str">
        <f t="shared" si="551"/>
        <v>Medium</v>
      </c>
      <c r="E1596">
        <v>132</v>
      </c>
      <c r="F1596" t="str">
        <f t="shared" si="552"/>
        <v>2h 12m</v>
      </c>
      <c r="G1596" t="str">
        <f t="shared" si="553"/>
        <v>Long Movie</v>
      </c>
      <c r="H1596">
        <v>304</v>
      </c>
      <c r="I1596" t="str">
        <f t="shared" si="554"/>
        <v>Very Low</v>
      </c>
      <c r="J1596">
        <v>898</v>
      </c>
      <c r="K1596" t="str">
        <f t="shared" si="555"/>
        <v>Very Low</v>
      </c>
      <c r="L1596" t="s">
        <v>2009</v>
      </c>
      <c r="M1596">
        <v>15000</v>
      </c>
      <c r="N1596" t="str">
        <f t="shared" si="556"/>
        <v>Medium</v>
      </c>
      <c r="O1596">
        <v>116631310</v>
      </c>
      <c r="P1596" t="str">
        <f t="shared" si="557"/>
        <v>Hit</v>
      </c>
      <c r="Q1596" t="s">
        <v>1515</v>
      </c>
      <c r="R1596" t="str">
        <f t="shared" si="558"/>
        <v>Biography</v>
      </c>
      <c r="S1596">
        <f t="shared" si="559"/>
        <v>2</v>
      </c>
      <c r="T1596" t="s">
        <v>5154</v>
      </c>
      <c r="U1596" t="s">
        <v>8089</v>
      </c>
      <c r="V1596">
        <v>87665</v>
      </c>
      <c r="W1596" t="str">
        <f t="shared" si="560"/>
        <v>Medium</v>
      </c>
      <c r="X1596">
        <v>20035</v>
      </c>
      <c r="Y1596" t="str">
        <f t="shared" si="561"/>
        <v>Medium</v>
      </c>
      <c r="Z1596" t="s">
        <v>2506</v>
      </c>
      <c r="AA1596">
        <v>0</v>
      </c>
      <c r="AB1596" t="str">
        <f t="shared" si="562"/>
        <v>Symbolic Poster</v>
      </c>
      <c r="AC1596" t="s">
        <v>8090</v>
      </c>
      <c r="AD1596" t="s">
        <v>8091</v>
      </c>
      <c r="AE1596">
        <v>323</v>
      </c>
      <c r="AF1596" t="str">
        <f t="shared" si="563"/>
        <v>Very Low</v>
      </c>
      <c r="AG1596" t="s">
        <v>9</v>
      </c>
      <c r="AH1596" t="s">
        <v>10</v>
      </c>
      <c r="AI1596" t="s">
        <v>11</v>
      </c>
      <c r="AJ1596" t="str">
        <f t="shared" si="564"/>
        <v>Teen</v>
      </c>
      <c r="AK1596">
        <v>30000000</v>
      </c>
      <c r="AL1596" t="str">
        <f t="shared" si="565"/>
        <v>Medium Budget</v>
      </c>
      <c r="AM1596">
        <v>2013</v>
      </c>
      <c r="AN1596">
        <f t="shared" si="566"/>
        <v>12</v>
      </c>
      <c r="AO1596" t="str">
        <f t="shared" si="567"/>
        <v>Modern Classic</v>
      </c>
      <c r="AP1596">
        <v>1000</v>
      </c>
      <c r="AQ1596" t="str">
        <f t="shared" si="568"/>
        <v>Very Low</v>
      </c>
      <c r="AR1596">
        <v>7.2</v>
      </c>
      <c r="AS1596" t="str">
        <f t="shared" si="569"/>
        <v>Good</v>
      </c>
      <c r="AT1596">
        <v>1.85</v>
      </c>
      <c r="AU1596" t="str">
        <f t="shared" si="570"/>
        <v>HDTV / Widescreen</v>
      </c>
      <c r="AV1596">
        <v>41000</v>
      </c>
      <c r="AW1596" t="str">
        <f t="shared" si="571"/>
        <v>Medium</v>
      </c>
    </row>
    <row r="1597" spans="1:49" x14ac:dyDescent="0.3">
      <c r="A1597" t="s">
        <v>718</v>
      </c>
      <c r="B1597" t="s">
        <v>5030</v>
      </c>
      <c r="C1597">
        <v>191</v>
      </c>
      <c r="D1597" t="str">
        <f t="shared" si="551"/>
        <v>Low</v>
      </c>
      <c r="E1597">
        <v>92</v>
      </c>
      <c r="F1597" t="str">
        <f t="shared" si="552"/>
        <v>1h 32m</v>
      </c>
      <c r="G1597" t="str">
        <f t="shared" si="553"/>
        <v>Standard Movie</v>
      </c>
      <c r="H1597">
        <v>43</v>
      </c>
      <c r="I1597" t="str">
        <f t="shared" si="554"/>
        <v>Very Low</v>
      </c>
      <c r="J1597">
        <v>936</v>
      </c>
      <c r="K1597" t="str">
        <f t="shared" si="555"/>
        <v>Very Low</v>
      </c>
      <c r="L1597" t="s">
        <v>1118</v>
      </c>
      <c r="M1597">
        <v>989</v>
      </c>
      <c r="N1597" t="str">
        <f t="shared" si="556"/>
        <v>Low</v>
      </c>
      <c r="O1597">
        <v>114324072</v>
      </c>
      <c r="P1597" t="str">
        <f t="shared" si="557"/>
        <v>Hit</v>
      </c>
      <c r="Q1597" t="s">
        <v>3884</v>
      </c>
      <c r="R1597" t="str">
        <f t="shared" si="558"/>
        <v>Comedy</v>
      </c>
      <c r="S1597">
        <f t="shared" si="559"/>
        <v>2</v>
      </c>
      <c r="T1597" t="s">
        <v>3201</v>
      </c>
      <c r="U1597" t="s">
        <v>8092</v>
      </c>
      <c r="V1597">
        <v>185338</v>
      </c>
      <c r="W1597" t="str">
        <f t="shared" si="560"/>
        <v>Medium</v>
      </c>
      <c r="X1597">
        <v>4730</v>
      </c>
      <c r="Y1597" t="str">
        <f t="shared" si="561"/>
        <v>Low</v>
      </c>
      <c r="Z1597" t="s">
        <v>2</v>
      </c>
      <c r="AA1597">
        <v>0</v>
      </c>
      <c r="AB1597" t="str">
        <f t="shared" si="562"/>
        <v>Symbolic Poster</v>
      </c>
      <c r="AC1597" t="s">
        <v>8093</v>
      </c>
      <c r="AD1597" t="s">
        <v>8094</v>
      </c>
      <c r="AE1597">
        <v>392</v>
      </c>
      <c r="AF1597" t="str">
        <f t="shared" si="563"/>
        <v>Very Low</v>
      </c>
      <c r="AG1597" t="s">
        <v>9</v>
      </c>
      <c r="AH1597" t="s">
        <v>10</v>
      </c>
      <c r="AI1597" t="s">
        <v>11</v>
      </c>
      <c r="AJ1597" t="str">
        <f t="shared" si="564"/>
        <v>Teen</v>
      </c>
      <c r="AK1597">
        <v>20000000</v>
      </c>
      <c r="AL1597" t="str">
        <f t="shared" si="565"/>
        <v>Low Budget</v>
      </c>
      <c r="AM1597">
        <v>2004</v>
      </c>
      <c r="AN1597">
        <f t="shared" si="566"/>
        <v>21</v>
      </c>
      <c r="AO1597" t="str">
        <f t="shared" si="567"/>
        <v>Old Classic</v>
      </c>
      <c r="AP1597">
        <v>939</v>
      </c>
      <c r="AQ1597" t="str">
        <f t="shared" si="568"/>
        <v>Very Low</v>
      </c>
      <c r="AR1597">
        <v>6.7</v>
      </c>
      <c r="AS1597" t="str">
        <f t="shared" si="569"/>
        <v>Average</v>
      </c>
      <c r="AT1597">
        <v>2.35</v>
      </c>
      <c r="AU1597" t="str">
        <f t="shared" si="570"/>
        <v>Cinematic Widescreen</v>
      </c>
      <c r="AV1597">
        <v>0</v>
      </c>
      <c r="AW1597" t="str">
        <f t="shared" si="571"/>
        <v>Very Low</v>
      </c>
    </row>
    <row r="1598" spans="1:49" x14ac:dyDescent="0.3">
      <c r="A1598" t="s">
        <v>0</v>
      </c>
      <c r="B1598" t="s">
        <v>134</v>
      </c>
      <c r="C1598">
        <v>55</v>
      </c>
      <c r="D1598" t="str">
        <f t="shared" si="551"/>
        <v>Low</v>
      </c>
      <c r="E1598">
        <v>99</v>
      </c>
      <c r="F1598" t="str">
        <f t="shared" si="552"/>
        <v>1h 39m</v>
      </c>
      <c r="G1598" t="str">
        <f t="shared" si="553"/>
        <v>Standard Movie</v>
      </c>
      <c r="H1598">
        <v>188</v>
      </c>
      <c r="I1598" t="str">
        <f t="shared" si="554"/>
        <v>Very Low</v>
      </c>
      <c r="J1598">
        <v>436</v>
      </c>
      <c r="K1598" t="str">
        <f t="shared" si="555"/>
        <v>Very Low</v>
      </c>
      <c r="L1598" t="s">
        <v>7423</v>
      </c>
      <c r="M1598">
        <v>1000</v>
      </c>
      <c r="N1598" t="str">
        <f t="shared" si="556"/>
        <v>Low</v>
      </c>
      <c r="O1598">
        <v>113502246</v>
      </c>
      <c r="P1598" t="str">
        <f t="shared" si="557"/>
        <v>Hit</v>
      </c>
      <c r="Q1598" t="s">
        <v>2757</v>
      </c>
      <c r="R1598" t="str">
        <f t="shared" si="558"/>
        <v>Comedy</v>
      </c>
      <c r="S1598">
        <f t="shared" si="559"/>
        <v>2</v>
      </c>
      <c r="T1598" t="s">
        <v>3951</v>
      </c>
      <c r="U1598" t="s">
        <v>8095</v>
      </c>
      <c r="V1598">
        <v>96607</v>
      </c>
      <c r="W1598" t="str">
        <f t="shared" si="560"/>
        <v>Medium</v>
      </c>
      <c r="X1598">
        <v>3696</v>
      </c>
      <c r="Y1598" t="str">
        <f t="shared" si="561"/>
        <v>Low</v>
      </c>
      <c r="Z1598" t="s">
        <v>8096</v>
      </c>
      <c r="AA1598">
        <v>0</v>
      </c>
      <c r="AB1598" t="str">
        <f t="shared" si="562"/>
        <v>Symbolic Poster</v>
      </c>
      <c r="AC1598" t="s">
        <v>8097</v>
      </c>
      <c r="AD1598" t="s">
        <v>8098</v>
      </c>
      <c r="AE1598">
        <v>125</v>
      </c>
      <c r="AF1598" t="str">
        <f t="shared" si="563"/>
        <v>Very Low</v>
      </c>
      <c r="AG1598" t="s">
        <v>9</v>
      </c>
      <c r="AH1598" t="s">
        <v>10</v>
      </c>
      <c r="AI1598" t="s">
        <v>11</v>
      </c>
      <c r="AJ1598" t="str">
        <f t="shared" si="564"/>
        <v>Teen</v>
      </c>
      <c r="AK1598">
        <v>38000000</v>
      </c>
      <c r="AL1598" t="str">
        <f t="shared" si="565"/>
        <v>Medium Budget</v>
      </c>
      <c r="AM1598">
        <v>1991</v>
      </c>
      <c r="AN1598">
        <f t="shared" si="566"/>
        <v>34</v>
      </c>
      <c r="AO1598" t="str">
        <f t="shared" si="567"/>
        <v>Old Classic</v>
      </c>
      <c r="AP1598">
        <v>1000</v>
      </c>
      <c r="AQ1598" t="str">
        <f t="shared" si="568"/>
        <v>Very Low</v>
      </c>
      <c r="AR1598">
        <v>6.8</v>
      </c>
      <c r="AS1598" t="str">
        <f t="shared" si="569"/>
        <v>Average</v>
      </c>
      <c r="AT1598">
        <v>1.85</v>
      </c>
      <c r="AU1598" t="str">
        <f t="shared" si="570"/>
        <v>HDTV / Widescreen</v>
      </c>
      <c r="AV1598">
        <v>5000</v>
      </c>
      <c r="AW1598" t="str">
        <f t="shared" si="571"/>
        <v>Low</v>
      </c>
    </row>
    <row r="1599" spans="1:49" x14ac:dyDescent="0.3">
      <c r="A1599" t="s">
        <v>0</v>
      </c>
      <c r="B1599" t="s">
        <v>4953</v>
      </c>
      <c r="C1599">
        <v>59</v>
      </c>
      <c r="D1599" t="str">
        <f t="shared" si="551"/>
        <v>Low</v>
      </c>
      <c r="E1599">
        <v>90</v>
      </c>
      <c r="F1599" t="str">
        <f t="shared" si="552"/>
        <v>1h 30m</v>
      </c>
      <c r="G1599" t="str">
        <f t="shared" si="553"/>
        <v>Standard Movie</v>
      </c>
      <c r="H1599">
        <v>176</v>
      </c>
      <c r="I1599" t="str">
        <f t="shared" si="554"/>
        <v>Very Low</v>
      </c>
      <c r="J1599">
        <v>460</v>
      </c>
      <c r="K1599" t="str">
        <f t="shared" si="555"/>
        <v>Very Low</v>
      </c>
      <c r="L1599" t="s">
        <v>1319</v>
      </c>
      <c r="M1599">
        <v>531</v>
      </c>
      <c r="N1599" t="str">
        <f t="shared" si="556"/>
        <v>Low</v>
      </c>
      <c r="O1599">
        <v>108360000</v>
      </c>
      <c r="P1599" t="str">
        <f t="shared" si="557"/>
        <v>Hit</v>
      </c>
      <c r="Q1599" t="s">
        <v>4190</v>
      </c>
      <c r="R1599" t="str">
        <f t="shared" si="558"/>
        <v>Adventure</v>
      </c>
      <c r="S1599">
        <f t="shared" si="559"/>
        <v>2</v>
      </c>
      <c r="T1599" t="s">
        <v>713</v>
      </c>
      <c r="U1599" t="s">
        <v>8099</v>
      </c>
      <c r="V1599">
        <v>160321</v>
      </c>
      <c r="W1599" t="str">
        <f t="shared" si="560"/>
        <v>Medium</v>
      </c>
      <c r="X1599">
        <v>2203</v>
      </c>
      <c r="Y1599" t="str">
        <f t="shared" si="561"/>
        <v>Low</v>
      </c>
      <c r="Z1599" t="s">
        <v>4099</v>
      </c>
      <c r="AA1599">
        <v>0</v>
      </c>
      <c r="AB1599" t="str">
        <f t="shared" si="562"/>
        <v>Symbolic Poster</v>
      </c>
      <c r="AC1599" t="s">
        <v>8100</v>
      </c>
      <c r="AD1599" t="s">
        <v>8101</v>
      </c>
      <c r="AE1599">
        <v>178</v>
      </c>
      <c r="AF1599" t="str">
        <f t="shared" si="563"/>
        <v>Very Low</v>
      </c>
      <c r="AG1599" t="s">
        <v>9</v>
      </c>
      <c r="AH1599" t="s">
        <v>10</v>
      </c>
      <c r="AI1599" t="s">
        <v>11</v>
      </c>
      <c r="AJ1599" t="str">
        <f t="shared" si="564"/>
        <v>Teen</v>
      </c>
      <c r="AK1599">
        <v>30000000</v>
      </c>
      <c r="AL1599" t="str">
        <f t="shared" si="565"/>
        <v>Medium Budget</v>
      </c>
      <c r="AM1599">
        <v>1995</v>
      </c>
      <c r="AN1599">
        <f t="shared" si="566"/>
        <v>30</v>
      </c>
      <c r="AO1599" t="str">
        <f t="shared" si="567"/>
        <v>Old Classic</v>
      </c>
      <c r="AP1599">
        <v>461</v>
      </c>
      <c r="AQ1599" t="str">
        <f t="shared" si="568"/>
        <v>Very Low</v>
      </c>
      <c r="AR1599">
        <v>6.3</v>
      </c>
      <c r="AS1599" t="str">
        <f t="shared" si="569"/>
        <v>Average</v>
      </c>
      <c r="AT1599">
        <v>2.35</v>
      </c>
      <c r="AU1599" t="str">
        <f t="shared" si="570"/>
        <v>Cinematic Widescreen</v>
      </c>
      <c r="AV1599">
        <v>0</v>
      </c>
      <c r="AW1599" t="str">
        <f t="shared" si="571"/>
        <v>Very Low</v>
      </c>
    </row>
    <row r="1600" spans="1:49" x14ac:dyDescent="0.3">
      <c r="A1600" t="s">
        <v>0</v>
      </c>
      <c r="B1600" t="s">
        <v>3274</v>
      </c>
      <c r="C1600">
        <v>108</v>
      </c>
      <c r="D1600" t="str">
        <f t="shared" si="551"/>
        <v>Low</v>
      </c>
      <c r="E1600">
        <v>111</v>
      </c>
      <c r="F1600" t="str">
        <f t="shared" si="552"/>
        <v>1h 51m</v>
      </c>
      <c r="G1600" t="str">
        <f t="shared" si="553"/>
        <v>Standard Movie</v>
      </c>
      <c r="H1600">
        <v>0</v>
      </c>
      <c r="I1600" t="str">
        <f t="shared" si="554"/>
        <v>Very Low</v>
      </c>
      <c r="J1600">
        <v>529</v>
      </c>
      <c r="K1600" t="str">
        <f t="shared" si="555"/>
        <v>Very Low</v>
      </c>
      <c r="L1600" t="s">
        <v>3276</v>
      </c>
      <c r="M1600">
        <v>11000</v>
      </c>
      <c r="N1600" t="str">
        <f t="shared" si="556"/>
        <v>Medium</v>
      </c>
      <c r="O1600">
        <v>108244774</v>
      </c>
      <c r="P1600" t="str">
        <f t="shared" si="557"/>
        <v>Hit</v>
      </c>
      <c r="Q1600" t="s">
        <v>2688</v>
      </c>
      <c r="R1600" t="str">
        <f t="shared" si="558"/>
        <v>Comedy</v>
      </c>
      <c r="S1600">
        <f t="shared" si="559"/>
        <v>3</v>
      </c>
      <c r="T1600" t="s">
        <v>228</v>
      </c>
      <c r="U1600" t="s">
        <v>8102</v>
      </c>
      <c r="V1600">
        <v>94049</v>
      </c>
      <c r="W1600" t="str">
        <f t="shared" si="560"/>
        <v>Medium</v>
      </c>
      <c r="X1600">
        <v>13645</v>
      </c>
      <c r="Y1600" t="str">
        <f t="shared" si="561"/>
        <v>Medium</v>
      </c>
      <c r="Z1600" t="s">
        <v>8103</v>
      </c>
      <c r="AA1600">
        <v>2</v>
      </c>
      <c r="AB1600" t="str">
        <f t="shared" si="562"/>
        <v>Duo/Trio Poster</v>
      </c>
      <c r="AC1600" t="s">
        <v>8104</v>
      </c>
      <c r="AD1600" t="s">
        <v>8105</v>
      </c>
      <c r="AE1600">
        <v>301</v>
      </c>
      <c r="AF1600" t="str">
        <f t="shared" si="563"/>
        <v>Very Low</v>
      </c>
      <c r="AG1600" t="s">
        <v>9</v>
      </c>
      <c r="AH1600" t="s">
        <v>10</v>
      </c>
      <c r="AI1600" t="s">
        <v>248</v>
      </c>
      <c r="AJ1600" t="str">
        <f t="shared" si="564"/>
        <v>Family</v>
      </c>
      <c r="AK1600">
        <v>37000000</v>
      </c>
      <c r="AL1600" t="str">
        <f t="shared" si="565"/>
        <v>Medium Budget</v>
      </c>
      <c r="AM1600">
        <v>2001</v>
      </c>
      <c r="AN1600">
        <f t="shared" si="566"/>
        <v>24</v>
      </c>
      <c r="AO1600" t="str">
        <f t="shared" si="567"/>
        <v>Old Classic</v>
      </c>
      <c r="AP1600">
        <v>995</v>
      </c>
      <c r="AQ1600" t="str">
        <f t="shared" si="568"/>
        <v>Very Low</v>
      </c>
      <c r="AR1600">
        <v>6.2</v>
      </c>
      <c r="AS1600" t="str">
        <f t="shared" si="569"/>
        <v>Average</v>
      </c>
      <c r="AT1600">
        <v>1.85</v>
      </c>
      <c r="AU1600" t="str">
        <f t="shared" si="570"/>
        <v>HDTV / Widescreen</v>
      </c>
      <c r="AV1600">
        <v>0</v>
      </c>
      <c r="AW1600" t="str">
        <f t="shared" si="571"/>
        <v>Very Low</v>
      </c>
    </row>
    <row r="1601" spans="1:49" x14ac:dyDescent="0.3">
      <c r="A1601" t="s">
        <v>0</v>
      </c>
      <c r="B1601" t="s">
        <v>7469</v>
      </c>
      <c r="C1601">
        <v>50</v>
      </c>
      <c r="D1601" t="str">
        <f t="shared" si="551"/>
        <v>Very Low</v>
      </c>
      <c r="E1601">
        <v>103</v>
      </c>
      <c r="F1601" t="str">
        <f t="shared" si="552"/>
        <v>1h 43m</v>
      </c>
      <c r="G1601" t="str">
        <f t="shared" si="553"/>
        <v>Standard Movie</v>
      </c>
      <c r="H1601">
        <v>37</v>
      </c>
      <c r="I1601" t="str">
        <f t="shared" si="554"/>
        <v>Very Low</v>
      </c>
      <c r="J1601">
        <v>452</v>
      </c>
      <c r="K1601" t="str">
        <f t="shared" si="555"/>
        <v>Very Low</v>
      </c>
      <c r="L1601" t="s">
        <v>6689</v>
      </c>
      <c r="M1601">
        <v>944</v>
      </c>
      <c r="N1601" t="str">
        <f t="shared" si="556"/>
        <v>Low</v>
      </c>
      <c r="O1601">
        <v>105444419</v>
      </c>
      <c r="P1601" t="str">
        <f t="shared" si="557"/>
        <v>Hit</v>
      </c>
      <c r="Q1601" t="s">
        <v>1642</v>
      </c>
      <c r="R1601" t="str">
        <f t="shared" si="558"/>
        <v>Comedy</v>
      </c>
      <c r="S1601">
        <f t="shared" si="559"/>
        <v>1</v>
      </c>
      <c r="T1601" t="s">
        <v>4106</v>
      </c>
      <c r="U1601" t="s">
        <v>8106</v>
      </c>
      <c r="V1601">
        <v>31817</v>
      </c>
      <c r="W1601" t="str">
        <f t="shared" si="560"/>
        <v>Low</v>
      </c>
      <c r="X1601">
        <v>3143</v>
      </c>
      <c r="Y1601" t="str">
        <f t="shared" si="561"/>
        <v>Low</v>
      </c>
      <c r="Z1601" t="s">
        <v>1799</v>
      </c>
      <c r="AA1601">
        <v>3</v>
      </c>
      <c r="AB1601" t="str">
        <f t="shared" si="562"/>
        <v>Duo/Trio Poster</v>
      </c>
      <c r="AC1601" t="s">
        <v>8107</v>
      </c>
      <c r="AD1601" t="s">
        <v>8108</v>
      </c>
      <c r="AE1601">
        <v>117</v>
      </c>
      <c r="AF1601" t="str">
        <f t="shared" si="563"/>
        <v>Very Low</v>
      </c>
      <c r="AG1601" t="s">
        <v>9</v>
      </c>
      <c r="AH1601" t="s">
        <v>10</v>
      </c>
      <c r="AI1601" t="s">
        <v>66</v>
      </c>
      <c r="AJ1601" t="str">
        <f t="shared" si="564"/>
        <v>Family</v>
      </c>
      <c r="AK1601">
        <v>26000000</v>
      </c>
      <c r="AL1601" t="str">
        <f t="shared" si="565"/>
        <v>Low Budget</v>
      </c>
      <c r="AM1601">
        <v>1996</v>
      </c>
      <c r="AN1601">
        <f t="shared" si="566"/>
        <v>29</v>
      </c>
      <c r="AO1601" t="str">
        <f t="shared" si="567"/>
        <v>Old Classic</v>
      </c>
      <c r="AP1601">
        <v>893</v>
      </c>
      <c r="AQ1601" t="str">
        <f t="shared" si="568"/>
        <v>Very Low</v>
      </c>
      <c r="AR1601">
        <v>6.2</v>
      </c>
      <c r="AS1601" t="str">
        <f t="shared" si="569"/>
        <v>Average</v>
      </c>
      <c r="AT1601">
        <v>1.85</v>
      </c>
      <c r="AU1601" t="str">
        <f t="shared" si="570"/>
        <v>HDTV / Widescreen</v>
      </c>
      <c r="AV1601">
        <v>0</v>
      </c>
      <c r="AW1601" t="str">
        <f t="shared" si="571"/>
        <v>Very Low</v>
      </c>
    </row>
    <row r="1602" spans="1:49" x14ac:dyDescent="0.3">
      <c r="A1602" t="s">
        <v>0</v>
      </c>
      <c r="B1602" t="s">
        <v>656</v>
      </c>
      <c r="C1602">
        <v>216</v>
      </c>
      <c r="D1602" t="str">
        <f t="shared" si="551"/>
        <v>Medium</v>
      </c>
      <c r="E1602">
        <v>127</v>
      </c>
      <c r="F1602" t="str">
        <f t="shared" si="552"/>
        <v>2h 7m</v>
      </c>
      <c r="G1602" t="str">
        <f t="shared" si="553"/>
        <v>Long Movie</v>
      </c>
      <c r="H1602">
        <v>21000</v>
      </c>
      <c r="I1602" t="str">
        <f t="shared" si="554"/>
        <v>Medium</v>
      </c>
      <c r="J1602">
        <v>360</v>
      </c>
      <c r="K1602" t="str">
        <f t="shared" si="555"/>
        <v>Very Low</v>
      </c>
      <c r="L1602" t="s">
        <v>311</v>
      </c>
      <c r="M1602">
        <v>11000</v>
      </c>
      <c r="N1602" t="str">
        <f t="shared" si="556"/>
        <v>Medium</v>
      </c>
      <c r="O1602">
        <v>100125340</v>
      </c>
      <c r="P1602" t="str">
        <f t="shared" si="557"/>
        <v>Hit</v>
      </c>
      <c r="Q1602" t="s">
        <v>2113</v>
      </c>
      <c r="R1602" t="str">
        <f t="shared" si="558"/>
        <v>Crime</v>
      </c>
      <c r="S1602">
        <f t="shared" si="559"/>
        <v>4</v>
      </c>
      <c r="T1602" t="s">
        <v>437</v>
      </c>
      <c r="U1602" t="s">
        <v>8109</v>
      </c>
      <c r="V1602">
        <v>1023511</v>
      </c>
      <c r="W1602" t="str">
        <f t="shared" si="560"/>
        <v>Very High</v>
      </c>
      <c r="X1602">
        <v>22678</v>
      </c>
      <c r="Y1602" t="str">
        <f t="shared" si="561"/>
        <v>Medium</v>
      </c>
      <c r="Z1602" t="s">
        <v>1472</v>
      </c>
      <c r="AA1602">
        <v>0</v>
      </c>
      <c r="AB1602" t="str">
        <f t="shared" si="562"/>
        <v>Symbolic Poster</v>
      </c>
      <c r="AC1602" t="s">
        <v>8110</v>
      </c>
      <c r="AD1602" t="s">
        <v>8111</v>
      </c>
      <c r="AE1602">
        <v>1080</v>
      </c>
      <c r="AF1602" t="str">
        <f t="shared" si="563"/>
        <v>Low</v>
      </c>
      <c r="AG1602" t="s">
        <v>9</v>
      </c>
      <c r="AH1602" t="s">
        <v>10</v>
      </c>
      <c r="AI1602" t="s">
        <v>556</v>
      </c>
      <c r="AJ1602" t="str">
        <f t="shared" si="564"/>
        <v>Adult</v>
      </c>
      <c r="AK1602">
        <v>33000000</v>
      </c>
      <c r="AL1602" t="str">
        <f t="shared" si="565"/>
        <v>Medium Budget</v>
      </c>
      <c r="AM1602">
        <v>1995</v>
      </c>
      <c r="AN1602">
        <f t="shared" si="566"/>
        <v>30</v>
      </c>
      <c r="AO1602" t="str">
        <f t="shared" si="567"/>
        <v>Old Classic</v>
      </c>
      <c r="AP1602">
        <v>11000</v>
      </c>
      <c r="AQ1602" t="str">
        <f t="shared" si="568"/>
        <v>Medium</v>
      </c>
      <c r="AR1602">
        <v>8.6</v>
      </c>
      <c r="AS1602" t="str">
        <f t="shared" si="569"/>
        <v>Excellent</v>
      </c>
      <c r="AT1602">
        <v>2.35</v>
      </c>
      <c r="AU1602" t="str">
        <f t="shared" si="570"/>
        <v>Cinematic Widescreen</v>
      </c>
      <c r="AV1602">
        <v>39000</v>
      </c>
      <c r="AW1602" t="str">
        <f t="shared" si="571"/>
        <v>Medium</v>
      </c>
    </row>
    <row r="1603" spans="1:49" x14ac:dyDescent="0.3">
      <c r="A1603" t="s">
        <v>0</v>
      </c>
      <c r="B1603" t="s">
        <v>1360</v>
      </c>
      <c r="C1603">
        <v>472</v>
      </c>
      <c r="D1603" t="str">
        <f t="shared" ref="D1603:D1666" si="572">IF(C1603&lt;=50,"Very Low",
IF(C1603&lt;=200,"Low",
IF(C1603&lt;=500,"Medium",
IF(C1603&lt;=1000,"High","Very High"))))</f>
        <v>Medium</v>
      </c>
      <c r="E1603">
        <v>112</v>
      </c>
      <c r="F1603" t="str">
        <f t="shared" ref="F1603:F1666" si="573">INT(E1603/60) &amp; "h " &amp; MOD(E1603,60) &amp; "m"</f>
        <v>1h 52m</v>
      </c>
      <c r="G1603" t="str">
        <f t="shared" ref="G1603:G1666" si="574">IF(E1603&lt;60,"Short Film",IF(E1603&lt;90,"Featurette",IF(E1603&lt;=120,"Standard Movie",IF(E1603&lt;=180,"Long Movie","Epic"))))</f>
        <v>Standard Movie</v>
      </c>
      <c r="H1603">
        <v>662</v>
      </c>
      <c r="I1603" t="str">
        <f t="shared" ref="I1603:I1666" si="575">IF(H1603&lt;=1000,"Very Low",IF(H1603&lt;=10000,"Low",IF(H1603&lt;=50000,"Medium",IF(H1603&lt;=200000,"High","Very High"))))</f>
        <v>Very Low</v>
      </c>
      <c r="J1603">
        <v>107</v>
      </c>
      <c r="K1603" t="str">
        <f t="shared" ref="K1603:K1666" si="576">IF(J1603&lt;=1000,"Very Low",IF(J1603&lt;=10000,"Low",IF(J1603&lt;=50000,"Medium",IF(J1603&lt;=200000,"High","Very High"))))</f>
        <v>Very Low</v>
      </c>
      <c r="L1603" t="s">
        <v>6157</v>
      </c>
      <c r="M1603">
        <v>2000</v>
      </c>
      <c r="N1603" t="str">
        <f t="shared" ref="N1603:N1666" si="577">IF(A1603&lt;=1000,"Very Low",
IF(M1603&lt;=10000,"Low",IF(M1603&lt;=50000,"Medium",IF(M1603&lt;=200000,"High","Very High"))))</f>
        <v>Low</v>
      </c>
      <c r="O1603">
        <v>115646235</v>
      </c>
      <c r="P1603" t="str">
        <f t="shared" ref="P1603:P1666" si="578">IF(AND(O1603&gt;=500000000),"Blockbuster",
IF(AND(O1603&gt;=200000000,O1603&lt;=499999999),"Superhit",
IF(AND(O1603&gt;=50000000,O1603&lt;=199999999),"Hit",
IF(AND(O1603&gt;=10000000,O1603&lt;=49999999),"Average",
IF(AND(O1603&lt;=10000000),"Flop","")))))</f>
        <v>Hit</v>
      </c>
      <c r="Q1603" t="s">
        <v>2784</v>
      </c>
      <c r="R1603" t="str">
        <f t="shared" ref="R1603:R1666" si="579">LEFT(Q1603, FIND("|",Q1603&amp;"|")-1)</f>
        <v>Action</v>
      </c>
      <c r="S1603">
        <f t="shared" ref="S1603:S1666" si="580">LEN(Q1603)-LEN(SUBSTITUTE(Q1603,"|",""))+1</f>
        <v>3</v>
      </c>
      <c r="T1603" t="s">
        <v>534</v>
      </c>
      <c r="U1603" t="s">
        <v>8112</v>
      </c>
      <c r="V1603">
        <v>531737</v>
      </c>
      <c r="W1603" t="str">
        <f t="shared" ref="W1603:W1666" si="581">IF(V1603&lt;=10000,"Very Low",IF(V1603&lt;=50000,"Low",IF(V1603&lt;=200000,"Medium",IF(V1603&lt;=500000,"High","Very High"))))</f>
        <v>Very High</v>
      </c>
      <c r="X1603">
        <v>2639</v>
      </c>
      <c r="Y1603" t="str">
        <f t="shared" ref="Y1603:Y1666" si="582">IF(X1603&lt;=1000,"Very Low",IF(X1603&lt;=10000,"Low",IF(X1603&lt;=50000,"Medium",IF(X1603&lt;=200000,"High","Very High"))))</f>
        <v>Low</v>
      </c>
      <c r="Z1603" t="s">
        <v>2454</v>
      </c>
      <c r="AA1603">
        <v>0</v>
      </c>
      <c r="AB1603" t="str">
        <f t="shared" ref="AB1603:AB1666" si="583">IF(AA1603=0,"Symbolic Poster",IF(AA1603=1,"Solo Star Poster",IF(AA1603&lt;=3,"Duo/Trio Poster","Ensemble Poster")))</f>
        <v>Symbolic Poster</v>
      </c>
      <c r="AC1603" t="s">
        <v>8113</v>
      </c>
      <c r="AD1603" t="s">
        <v>8114</v>
      </c>
      <c r="AE1603">
        <v>1262</v>
      </c>
      <c r="AF1603" t="str">
        <f t="shared" ref="AF1603:AF1666" si="584">IF(AE1603&lt;=500,"Very Low",IF(AE1603&lt;=2000,"Low",IF(AE1603&lt;=5000,"Medium",IF(AE1603&lt;=15000,"High","Very High"))))</f>
        <v>Low</v>
      </c>
      <c r="AG1603" t="s">
        <v>9</v>
      </c>
      <c r="AH1603" t="s">
        <v>8115</v>
      </c>
      <c r="AI1603" t="s">
        <v>556</v>
      </c>
      <c r="AJ1603" t="str">
        <f t="shared" ref="AJ1603:AJ1666" si="585">IF(OR(AI1603="G",AI1603="PG",AI1603="U",AI1603="TV-Y",AI1603="TV-G"),"Family",IF(OR(AI1603="PG-13",AI1603="UA",AI1603="TV-14"),"Teen",IF(OR(AI1603="R",AI1603="NC-17",AI1603="A",AI1603="TV-MA"),"Adult",IF(AI1603="Not Rated","No Rating","Other/Unknown"))))</f>
        <v>Adult</v>
      </c>
      <c r="AK1603">
        <v>30000000</v>
      </c>
      <c r="AL1603" t="str">
        <f t="shared" ref="AL1603:AL1666" si="586">IF(AK1603&gt;=200000000,"Very High Budget",
IF(AND(AK1603&gt;=100000000,AK1603&lt;=199999999),"High Budget",
IF(AND(AK1603&gt;=30000000,AK1603&lt;=99999999),"Medium Budget",
IF(AK1603&lt;30000000,"Low Budget",""))))</f>
        <v>Medium Budget</v>
      </c>
      <c r="AM1603">
        <v>2009</v>
      </c>
      <c r="AN1603">
        <f t="shared" ref="AN1603:AN1666" si="587">$AY$20-AM1603</f>
        <v>16</v>
      </c>
      <c r="AO1603" t="str">
        <f t="shared" ref="AO1603:AO1666" si="588">IF(AN1603&lt;=5,"Recent",IF(AND(AN1603&gt;=6,AN1603&lt;=15),"Modern Classic",IF(AN1603&gt;15,"Old Classic","")))</f>
        <v>Old Classic</v>
      </c>
      <c r="AP1603">
        <v>433</v>
      </c>
      <c r="AQ1603" t="str">
        <f t="shared" ref="AQ1603:AQ1666" si="589">IF(AP1603&lt;=1000,"Very Low",IF(AP1603&lt;=10000,"Low",IF(AP1603&lt;=50000,"Medium",IF(AP1603&lt;=200000,"High","Very High"))))</f>
        <v>Very Low</v>
      </c>
      <c r="AR1603">
        <v>8</v>
      </c>
      <c r="AS1603" t="str">
        <f t="shared" ref="AS1603:AS1666" si="590">IF(AND(AR1603&gt;=9,AR1603&lt;=10),"Master Piece",
IF(AND(AR1603&gt;=8,AR1603&lt;9),"Excellent",
IF(AND(AR1603&gt;=7,AR1603&lt;8),"Good",
IF(AND(AR1603&gt;=6,AR1603&lt;7),"Average",
IF(AND(AR1603&gt;=5,AR1603&lt;6),"Below Average",
IF(AND(AR1603&gt;=4,AR1603&lt;5),"Poor",
IF(AND(AR1603&gt;=3,AR1603&lt;4),"Very Poor",
IF(AND(AR1603&gt;=0,AR1603&lt;3),"Terrible",""))))))))</f>
        <v>Excellent</v>
      </c>
      <c r="AT1603">
        <v>1.85</v>
      </c>
      <c r="AU1603" t="str">
        <f t="shared" ref="AU1603:AU1666" si="591">IF(AND(AT1603&gt;=1.3,AT1603&lt;=1.4),"Classic",IF(AND(AT1603&gt;=1.7,AT1603&lt;=1.9),"HDTV / Widescreen",IF(AND(AT1603&gt;=2.2,AT1603&lt;=2.4),"Cinematic Widescreen",IF(AND(AT1603&gt;=1.4,AT1603&lt;=1.6),"Standard Academy",IF(AT1603&gt;=2.4,"Ultra Widescreen","")))))</f>
        <v>HDTV / Widescreen</v>
      </c>
      <c r="AV1603">
        <v>22000</v>
      </c>
      <c r="AW1603" t="str">
        <f t="shared" ref="AW1603:AW1666" si="592">IF(AV1603&lt;=1000,"Very Low",IF(AV1603&lt;=10000,"Low",IF(AV1603&lt;=50000,"Medium",IF(AV1603&lt;=200000,"High","Very High"))))</f>
        <v>Medium</v>
      </c>
    </row>
    <row r="1604" spans="1:49" x14ac:dyDescent="0.3">
      <c r="A1604" t="s">
        <v>0</v>
      </c>
      <c r="B1604" t="s">
        <v>8116</v>
      </c>
      <c r="C1604">
        <v>89</v>
      </c>
      <c r="D1604" t="str">
        <f t="shared" si="572"/>
        <v>Low</v>
      </c>
      <c r="E1604">
        <v>87</v>
      </c>
      <c r="F1604" t="str">
        <f t="shared" si="573"/>
        <v>1h 27m</v>
      </c>
      <c r="G1604" t="str">
        <f t="shared" si="574"/>
        <v>Featurette</v>
      </c>
      <c r="H1604">
        <v>47</v>
      </c>
      <c r="I1604" t="str">
        <f t="shared" si="575"/>
        <v>Very Low</v>
      </c>
      <c r="J1604">
        <v>217</v>
      </c>
      <c r="K1604" t="str">
        <f t="shared" si="576"/>
        <v>Very Low</v>
      </c>
      <c r="L1604" t="s">
        <v>1744</v>
      </c>
      <c r="M1604">
        <v>19000</v>
      </c>
      <c r="N1604" t="str">
        <f t="shared" si="577"/>
        <v>Medium</v>
      </c>
      <c r="O1604">
        <v>85416609</v>
      </c>
      <c r="P1604" t="str">
        <f t="shared" si="578"/>
        <v>Hit</v>
      </c>
      <c r="Q1604" t="s">
        <v>242</v>
      </c>
      <c r="R1604" t="str">
        <f t="shared" si="579"/>
        <v>Adventure</v>
      </c>
      <c r="S1604">
        <f t="shared" si="580"/>
        <v>5</v>
      </c>
      <c r="T1604" t="s">
        <v>71</v>
      </c>
      <c r="U1604" t="s">
        <v>8117</v>
      </c>
      <c r="V1604">
        <v>58906</v>
      </c>
      <c r="W1604" t="str">
        <f t="shared" si="581"/>
        <v>Medium</v>
      </c>
      <c r="X1604">
        <v>20097</v>
      </c>
      <c r="Y1604" t="str">
        <f t="shared" si="582"/>
        <v>Medium</v>
      </c>
      <c r="Z1604" t="s">
        <v>8118</v>
      </c>
      <c r="AA1604">
        <v>0</v>
      </c>
      <c r="AB1604" t="str">
        <f t="shared" si="583"/>
        <v>Symbolic Poster</v>
      </c>
      <c r="AC1604" t="s">
        <v>8119</v>
      </c>
      <c r="AD1604" t="s">
        <v>8120</v>
      </c>
      <c r="AE1604">
        <v>186</v>
      </c>
      <c r="AF1604" t="str">
        <f t="shared" si="584"/>
        <v>Very Low</v>
      </c>
      <c r="AG1604" t="s">
        <v>9</v>
      </c>
      <c r="AH1604" t="s">
        <v>10</v>
      </c>
      <c r="AI1604" t="s">
        <v>66</v>
      </c>
      <c r="AJ1604" t="str">
        <f t="shared" si="585"/>
        <v>Family</v>
      </c>
      <c r="AK1604">
        <v>30000000</v>
      </c>
      <c r="AL1604" t="str">
        <f t="shared" si="586"/>
        <v>Medium Budget</v>
      </c>
      <c r="AM1604">
        <v>2004</v>
      </c>
      <c r="AN1604">
        <f t="shared" si="587"/>
        <v>21</v>
      </c>
      <c r="AO1604" t="str">
        <f t="shared" si="588"/>
        <v>Old Classic</v>
      </c>
      <c r="AP1604">
        <v>542</v>
      </c>
      <c r="AQ1604" t="str">
        <f t="shared" si="589"/>
        <v>Very Low</v>
      </c>
      <c r="AR1604">
        <v>7</v>
      </c>
      <c r="AS1604" t="str">
        <f t="shared" si="590"/>
        <v>Good</v>
      </c>
      <c r="AT1604">
        <v>1.85</v>
      </c>
      <c r="AU1604" t="str">
        <f t="shared" si="591"/>
        <v>HDTV / Widescreen</v>
      </c>
      <c r="AV1604">
        <v>0</v>
      </c>
      <c r="AW1604" t="str">
        <f t="shared" si="592"/>
        <v>Very Low</v>
      </c>
    </row>
    <row r="1605" spans="1:49" x14ac:dyDescent="0.3">
      <c r="A1605" t="s">
        <v>0</v>
      </c>
      <c r="B1605" t="s">
        <v>3665</v>
      </c>
      <c r="C1605">
        <v>229</v>
      </c>
      <c r="D1605" t="str">
        <f t="shared" si="572"/>
        <v>Medium</v>
      </c>
      <c r="E1605">
        <v>138</v>
      </c>
      <c r="F1605" t="str">
        <f t="shared" si="573"/>
        <v>2h 18m</v>
      </c>
      <c r="G1605" t="str">
        <f t="shared" si="574"/>
        <v>Long Movie</v>
      </c>
      <c r="H1605">
        <v>16000</v>
      </c>
      <c r="I1605" t="str">
        <f t="shared" si="575"/>
        <v>Medium</v>
      </c>
      <c r="J1605">
        <v>262</v>
      </c>
      <c r="K1605" t="str">
        <f t="shared" si="576"/>
        <v>Very Low</v>
      </c>
      <c r="L1605" t="s">
        <v>8121</v>
      </c>
      <c r="M1605">
        <v>616</v>
      </c>
      <c r="N1605" t="str">
        <f t="shared" si="577"/>
        <v>Low</v>
      </c>
      <c r="O1605">
        <v>90135191</v>
      </c>
      <c r="P1605" t="str">
        <f t="shared" si="578"/>
        <v>Hit</v>
      </c>
      <c r="Q1605" t="s">
        <v>2113</v>
      </c>
      <c r="R1605" t="str">
        <f t="shared" si="579"/>
        <v>Crime</v>
      </c>
      <c r="S1605">
        <f t="shared" si="580"/>
        <v>4</v>
      </c>
      <c r="T1605" t="s">
        <v>6672</v>
      </c>
      <c r="U1605" t="s">
        <v>8122</v>
      </c>
      <c r="V1605">
        <v>338415</v>
      </c>
      <c r="W1605" t="str">
        <f t="shared" si="581"/>
        <v>High</v>
      </c>
      <c r="X1605">
        <v>1942</v>
      </c>
      <c r="Y1605" t="str">
        <f t="shared" si="582"/>
        <v>Low</v>
      </c>
      <c r="Z1605" t="s">
        <v>8123</v>
      </c>
      <c r="AA1605">
        <v>0</v>
      </c>
      <c r="AB1605" t="str">
        <f t="shared" si="583"/>
        <v>Symbolic Poster</v>
      </c>
      <c r="AC1605" t="s">
        <v>8124</v>
      </c>
      <c r="AD1605" t="s">
        <v>8125</v>
      </c>
      <c r="AE1605">
        <v>935</v>
      </c>
      <c r="AF1605" t="str">
        <f t="shared" si="584"/>
        <v>Low</v>
      </c>
      <c r="AG1605" t="s">
        <v>9</v>
      </c>
      <c r="AH1605" t="s">
        <v>10</v>
      </c>
      <c r="AI1605" t="s">
        <v>556</v>
      </c>
      <c r="AJ1605" t="str">
        <f t="shared" si="585"/>
        <v>Adult</v>
      </c>
      <c r="AK1605">
        <v>25000000</v>
      </c>
      <c r="AL1605" t="str">
        <f t="shared" si="586"/>
        <v>Low Budget</v>
      </c>
      <c r="AM1605">
        <v>2003</v>
      </c>
      <c r="AN1605">
        <f t="shared" si="587"/>
        <v>22</v>
      </c>
      <c r="AO1605" t="str">
        <f t="shared" si="588"/>
        <v>Old Classic</v>
      </c>
      <c r="AP1605">
        <v>541</v>
      </c>
      <c r="AQ1605" t="str">
        <f t="shared" si="589"/>
        <v>Very Low</v>
      </c>
      <c r="AR1605">
        <v>8</v>
      </c>
      <c r="AS1605" t="str">
        <f t="shared" si="590"/>
        <v>Excellent</v>
      </c>
      <c r="AT1605">
        <v>2.35</v>
      </c>
      <c r="AU1605" t="str">
        <f t="shared" si="591"/>
        <v>Cinematic Widescreen</v>
      </c>
      <c r="AV1605">
        <v>12000</v>
      </c>
      <c r="AW1605" t="str">
        <f t="shared" si="592"/>
        <v>Medium</v>
      </c>
    </row>
    <row r="1606" spans="1:49" x14ac:dyDescent="0.3">
      <c r="A1606" t="s">
        <v>0</v>
      </c>
      <c r="B1606" t="s">
        <v>3665</v>
      </c>
      <c r="C1606">
        <v>268</v>
      </c>
      <c r="D1606" t="str">
        <f t="shared" si="572"/>
        <v>Medium</v>
      </c>
      <c r="E1606">
        <v>132</v>
      </c>
      <c r="F1606" t="str">
        <f t="shared" si="573"/>
        <v>2h 12m</v>
      </c>
      <c r="G1606" t="str">
        <f t="shared" si="574"/>
        <v>Long Movie</v>
      </c>
      <c r="H1606">
        <v>16000</v>
      </c>
      <c r="I1606" t="str">
        <f t="shared" si="575"/>
        <v>Medium</v>
      </c>
      <c r="J1606">
        <v>567</v>
      </c>
      <c r="K1606" t="str">
        <f t="shared" si="576"/>
        <v>Very Low</v>
      </c>
      <c r="L1606" t="s">
        <v>437</v>
      </c>
      <c r="M1606">
        <v>16000</v>
      </c>
      <c r="N1606" t="str">
        <f t="shared" si="577"/>
        <v>Medium</v>
      </c>
      <c r="O1606">
        <v>100422786</v>
      </c>
      <c r="P1606" t="str">
        <f t="shared" si="578"/>
        <v>Hit</v>
      </c>
      <c r="Q1606" t="s">
        <v>3765</v>
      </c>
      <c r="R1606" t="str">
        <f t="shared" si="579"/>
        <v>Drama</v>
      </c>
      <c r="S1606">
        <f t="shared" si="580"/>
        <v>2</v>
      </c>
      <c r="T1606" t="s">
        <v>3665</v>
      </c>
      <c r="U1606" t="s">
        <v>8126</v>
      </c>
      <c r="V1606">
        <v>482064</v>
      </c>
      <c r="W1606" t="str">
        <f t="shared" si="581"/>
        <v>High</v>
      </c>
      <c r="X1606">
        <v>28830</v>
      </c>
      <c r="Y1606" t="str">
        <f t="shared" si="582"/>
        <v>Medium</v>
      </c>
      <c r="Z1606" t="s">
        <v>8127</v>
      </c>
      <c r="AA1606">
        <v>1</v>
      </c>
      <c r="AB1606" t="str">
        <f t="shared" si="583"/>
        <v>Solo Star Poster</v>
      </c>
      <c r="AC1606" t="s">
        <v>8128</v>
      </c>
      <c r="AD1606" t="s">
        <v>8129</v>
      </c>
      <c r="AE1606">
        <v>1106</v>
      </c>
      <c r="AF1606" t="str">
        <f t="shared" si="584"/>
        <v>Low</v>
      </c>
      <c r="AG1606" t="s">
        <v>9</v>
      </c>
      <c r="AH1606" t="s">
        <v>10</v>
      </c>
      <c r="AI1606" t="s">
        <v>11</v>
      </c>
      <c r="AJ1606" t="str">
        <f t="shared" si="585"/>
        <v>Teen</v>
      </c>
      <c r="AK1606">
        <v>30000000</v>
      </c>
      <c r="AL1606" t="str">
        <f t="shared" si="586"/>
        <v>Medium Budget</v>
      </c>
      <c r="AM1606">
        <v>2004</v>
      </c>
      <c r="AN1606">
        <f t="shared" si="587"/>
        <v>21</v>
      </c>
      <c r="AO1606" t="str">
        <f t="shared" si="588"/>
        <v>Old Classic</v>
      </c>
      <c r="AP1606">
        <v>11000</v>
      </c>
      <c r="AQ1606" t="str">
        <f t="shared" si="589"/>
        <v>Medium</v>
      </c>
      <c r="AR1606">
        <v>8.1</v>
      </c>
      <c r="AS1606" t="str">
        <f t="shared" si="590"/>
        <v>Excellent</v>
      </c>
      <c r="AT1606">
        <v>2.35</v>
      </c>
      <c r="AU1606" t="str">
        <f t="shared" si="591"/>
        <v>Cinematic Widescreen</v>
      </c>
      <c r="AV1606">
        <v>14000</v>
      </c>
      <c r="AW1606" t="str">
        <f t="shared" si="592"/>
        <v>Medium</v>
      </c>
    </row>
    <row r="1607" spans="1:49" x14ac:dyDescent="0.3">
      <c r="A1607" t="s">
        <v>0</v>
      </c>
      <c r="B1607" t="s">
        <v>4189</v>
      </c>
      <c r="C1607">
        <v>145</v>
      </c>
      <c r="D1607" t="str">
        <f t="shared" si="572"/>
        <v>Low</v>
      </c>
      <c r="E1607">
        <v>103</v>
      </c>
      <c r="F1607" t="str">
        <f t="shared" si="573"/>
        <v>1h 43m</v>
      </c>
      <c r="G1607" t="str">
        <f t="shared" si="574"/>
        <v>Standard Movie</v>
      </c>
      <c r="H1607">
        <v>11000</v>
      </c>
      <c r="I1607" t="str">
        <f t="shared" si="575"/>
        <v>Medium</v>
      </c>
      <c r="J1607">
        <v>636</v>
      </c>
      <c r="K1607" t="str">
        <f t="shared" si="576"/>
        <v>Very Low</v>
      </c>
      <c r="L1607" t="s">
        <v>1624</v>
      </c>
      <c r="M1607">
        <v>22000</v>
      </c>
      <c r="N1607" t="str">
        <f t="shared" si="577"/>
        <v>Medium</v>
      </c>
      <c r="O1607">
        <v>106694016</v>
      </c>
      <c r="P1607" t="str">
        <f t="shared" si="578"/>
        <v>Hit</v>
      </c>
      <c r="Q1607" t="s">
        <v>980</v>
      </c>
      <c r="R1607" t="str">
        <f t="shared" si="579"/>
        <v>Comedy</v>
      </c>
      <c r="S1607">
        <f t="shared" si="580"/>
        <v>2</v>
      </c>
      <c r="T1607" t="s">
        <v>1717</v>
      </c>
      <c r="U1607" t="s">
        <v>8130</v>
      </c>
      <c r="V1607">
        <v>123940</v>
      </c>
      <c r="W1607" t="str">
        <f t="shared" si="581"/>
        <v>Medium</v>
      </c>
      <c r="X1607">
        <v>24333</v>
      </c>
      <c r="Y1607" t="str">
        <f t="shared" si="582"/>
        <v>Medium</v>
      </c>
      <c r="Z1607" t="s">
        <v>1305</v>
      </c>
      <c r="AA1607">
        <v>2</v>
      </c>
      <c r="AB1607" t="str">
        <f t="shared" si="583"/>
        <v>Duo/Trio Poster</v>
      </c>
      <c r="AC1607" t="s">
        <v>8131</v>
      </c>
      <c r="AD1607" t="s">
        <v>8132</v>
      </c>
      <c r="AE1607">
        <v>337</v>
      </c>
      <c r="AF1607" t="str">
        <f t="shared" si="584"/>
        <v>Very Low</v>
      </c>
      <c r="AG1607" t="s">
        <v>9</v>
      </c>
      <c r="AH1607" t="s">
        <v>10</v>
      </c>
      <c r="AI1607" t="s">
        <v>556</v>
      </c>
      <c r="AJ1607" t="str">
        <f t="shared" si="585"/>
        <v>Adult</v>
      </c>
      <c r="AK1607">
        <v>30000000</v>
      </c>
      <c r="AL1607" t="str">
        <f t="shared" si="586"/>
        <v>Medium Budget</v>
      </c>
      <c r="AM1607">
        <v>1999</v>
      </c>
      <c r="AN1607">
        <f t="shared" si="587"/>
        <v>26</v>
      </c>
      <c r="AO1607" t="str">
        <f t="shared" si="588"/>
        <v>Old Classic</v>
      </c>
      <c r="AP1607">
        <v>979</v>
      </c>
      <c r="AQ1607" t="str">
        <f t="shared" si="589"/>
        <v>Very Low</v>
      </c>
      <c r="AR1607">
        <v>6.7</v>
      </c>
      <c r="AS1607" t="str">
        <f t="shared" si="590"/>
        <v>Average</v>
      </c>
      <c r="AT1607">
        <v>1.85</v>
      </c>
      <c r="AU1607" t="str">
        <f t="shared" si="591"/>
        <v>HDTV / Widescreen</v>
      </c>
      <c r="AV1607">
        <v>0</v>
      </c>
      <c r="AW1607" t="str">
        <f t="shared" si="592"/>
        <v>Very Low</v>
      </c>
    </row>
    <row r="1608" spans="1:49" x14ac:dyDescent="0.3">
      <c r="A1608" t="s">
        <v>0</v>
      </c>
      <c r="B1608" t="s">
        <v>6367</v>
      </c>
      <c r="C1608">
        <v>177</v>
      </c>
      <c r="D1608" t="str">
        <f t="shared" si="572"/>
        <v>Low</v>
      </c>
      <c r="E1608">
        <v>123</v>
      </c>
      <c r="F1608" t="str">
        <f t="shared" si="573"/>
        <v>2h 3m</v>
      </c>
      <c r="G1608" t="str">
        <f t="shared" si="574"/>
        <v>Long Movie</v>
      </c>
      <c r="H1608">
        <v>415</v>
      </c>
      <c r="I1608" t="str">
        <f t="shared" si="575"/>
        <v>Very Low</v>
      </c>
      <c r="J1608">
        <v>545</v>
      </c>
      <c r="K1608" t="str">
        <f t="shared" si="576"/>
        <v>Very Low</v>
      </c>
      <c r="L1608" t="s">
        <v>7314</v>
      </c>
      <c r="M1608">
        <v>33000</v>
      </c>
      <c r="N1608" t="str">
        <f t="shared" si="577"/>
        <v>Medium</v>
      </c>
      <c r="O1608">
        <v>64286</v>
      </c>
      <c r="P1608" t="str">
        <f t="shared" si="578"/>
        <v>Flop</v>
      </c>
      <c r="Q1608" t="s">
        <v>185</v>
      </c>
      <c r="R1608" t="str">
        <f t="shared" si="579"/>
        <v>Drama</v>
      </c>
      <c r="S1608">
        <f t="shared" si="580"/>
        <v>2</v>
      </c>
      <c r="T1608" t="s">
        <v>4184</v>
      </c>
      <c r="U1608" t="s">
        <v>8133</v>
      </c>
      <c r="V1608">
        <v>396396</v>
      </c>
      <c r="W1608" t="str">
        <f t="shared" si="581"/>
        <v>High</v>
      </c>
      <c r="X1608">
        <v>34495</v>
      </c>
      <c r="Y1608" t="str">
        <f t="shared" si="582"/>
        <v>Medium</v>
      </c>
      <c r="Z1608" t="s">
        <v>6462</v>
      </c>
      <c r="AA1608">
        <v>0</v>
      </c>
      <c r="AB1608" t="str">
        <f t="shared" si="583"/>
        <v>Symbolic Poster</v>
      </c>
      <c r="AC1608" t="s">
        <v>8134</v>
      </c>
      <c r="AD1608" t="s">
        <v>8135</v>
      </c>
      <c r="AE1608">
        <v>1111</v>
      </c>
      <c r="AF1608" t="str">
        <f t="shared" si="584"/>
        <v>Low</v>
      </c>
      <c r="AG1608" t="s">
        <v>9</v>
      </c>
      <c r="AH1608" t="s">
        <v>10</v>
      </c>
      <c r="AI1608" t="s">
        <v>11</v>
      </c>
      <c r="AJ1608" t="str">
        <f t="shared" si="585"/>
        <v>Teen</v>
      </c>
      <c r="AK1608">
        <v>29000000</v>
      </c>
      <c r="AL1608" t="str">
        <f t="shared" si="586"/>
        <v>Low Budget</v>
      </c>
      <c r="AM1608">
        <v>2004</v>
      </c>
      <c r="AN1608">
        <f t="shared" si="587"/>
        <v>21</v>
      </c>
      <c r="AO1608" t="str">
        <f t="shared" si="588"/>
        <v>Old Classic</v>
      </c>
      <c r="AP1608">
        <v>638</v>
      </c>
      <c r="AQ1608" t="str">
        <f t="shared" si="589"/>
        <v>Very Low</v>
      </c>
      <c r="AR1608">
        <v>7.9</v>
      </c>
      <c r="AS1608" t="str">
        <f t="shared" si="590"/>
        <v>Good</v>
      </c>
      <c r="AT1608">
        <v>2.35</v>
      </c>
      <c r="AU1608" t="str">
        <f t="shared" si="591"/>
        <v>Cinematic Widescreen</v>
      </c>
      <c r="AV1608">
        <v>57000</v>
      </c>
      <c r="AW1608" t="str">
        <f t="shared" si="592"/>
        <v>High</v>
      </c>
    </row>
    <row r="1609" spans="1:49" x14ac:dyDescent="0.3">
      <c r="A1609" t="s">
        <v>0</v>
      </c>
      <c r="B1609" t="s">
        <v>6215</v>
      </c>
      <c r="C1609">
        <v>175</v>
      </c>
      <c r="D1609" t="str">
        <f t="shared" si="572"/>
        <v>Low</v>
      </c>
      <c r="E1609">
        <v>111</v>
      </c>
      <c r="F1609" t="str">
        <f t="shared" si="573"/>
        <v>1h 51m</v>
      </c>
      <c r="G1609" t="str">
        <f t="shared" si="574"/>
        <v>Standard Movie</v>
      </c>
      <c r="H1609">
        <v>98</v>
      </c>
      <c r="I1609" t="str">
        <f t="shared" si="575"/>
        <v>Very Low</v>
      </c>
      <c r="J1609">
        <v>71</v>
      </c>
      <c r="K1609" t="str">
        <f t="shared" si="576"/>
        <v>Very Low</v>
      </c>
      <c r="L1609" t="s">
        <v>8136</v>
      </c>
      <c r="M1609">
        <v>2000</v>
      </c>
      <c r="N1609" t="str">
        <f t="shared" si="577"/>
        <v>Low</v>
      </c>
      <c r="O1609">
        <v>76806312</v>
      </c>
      <c r="P1609" t="str">
        <f t="shared" si="578"/>
        <v>Hit</v>
      </c>
      <c r="Q1609" t="s">
        <v>1652</v>
      </c>
      <c r="R1609" t="str">
        <f t="shared" si="579"/>
        <v>Comedy</v>
      </c>
      <c r="S1609">
        <f t="shared" si="580"/>
        <v>2</v>
      </c>
      <c r="T1609" t="s">
        <v>205</v>
      </c>
      <c r="U1609" t="s">
        <v>8137</v>
      </c>
      <c r="V1609">
        <v>124501</v>
      </c>
      <c r="W1609" t="str">
        <f t="shared" si="581"/>
        <v>Medium</v>
      </c>
      <c r="X1609">
        <v>2978</v>
      </c>
      <c r="Y1609" t="str">
        <f t="shared" si="582"/>
        <v>Low</v>
      </c>
      <c r="Z1609" t="s">
        <v>8138</v>
      </c>
      <c r="AA1609">
        <v>1</v>
      </c>
      <c r="AB1609" t="str">
        <f t="shared" si="583"/>
        <v>Solo Star Poster</v>
      </c>
      <c r="AC1609" t="s">
        <v>8139</v>
      </c>
      <c r="AD1609" t="s">
        <v>8140</v>
      </c>
      <c r="AE1609">
        <v>154</v>
      </c>
      <c r="AF1609" t="str">
        <f t="shared" si="584"/>
        <v>Very Low</v>
      </c>
      <c r="AG1609" t="s">
        <v>9</v>
      </c>
      <c r="AH1609" t="s">
        <v>10</v>
      </c>
      <c r="AI1609" t="s">
        <v>11</v>
      </c>
      <c r="AJ1609" t="str">
        <f t="shared" si="585"/>
        <v>Teen</v>
      </c>
      <c r="AK1609">
        <v>30000000</v>
      </c>
      <c r="AL1609" t="str">
        <f t="shared" si="586"/>
        <v>Medium Budget</v>
      </c>
      <c r="AM1609">
        <v>2008</v>
      </c>
      <c r="AN1609">
        <f t="shared" si="587"/>
        <v>17</v>
      </c>
      <c r="AO1609" t="str">
        <f t="shared" si="588"/>
        <v>Old Classic</v>
      </c>
      <c r="AP1609">
        <v>805</v>
      </c>
      <c r="AQ1609" t="str">
        <f t="shared" si="589"/>
        <v>Very Low</v>
      </c>
      <c r="AR1609">
        <v>6.1</v>
      </c>
      <c r="AS1609" t="str">
        <f t="shared" si="590"/>
        <v>Average</v>
      </c>
      <c r="AT1609">
        <v>2.35</v>
      </c>
      <c r="AU1609" t="str">
        <f t="shared" si="591"/>
        <v>Cinematic Widescreen</v>
      </c>
      <c r="AV1609">
        <v>0</v>
      </c>
      <c r="AW1609" t="str">
        <f t="shared" si="592"/>
        <v>Very Low</v>
      </c>
    </row>
    <row r="1610" spans="1:49" x14ac:dyDescent="0.3">
      <c r="A1610" t="s">
        <v>0</v>
      </c>
      <c r="B1610" t="s">
        <v>1650</v>
      </c>
      <c r="C1610">
        <v>131</v>
      </c>
      <c r="D1610" t="str">
        <f t="shared" si="572"/>
        <v>Low</v>
      </c>
      <c r="E1610">
        <v>102</v>
      </c>
      <c r="F1610" t="str">
        <f t="shared" si="573"/>
        <v>1h 42m</v>
      </c>
      <c r="G1610" t="str">
        <f t="shared" si="574"/>
        <v>Standard Movie</v>
      </c>
      <c r="H1610">
        <v>23</v>
      </c>
      <c r="I1610" t="str">
        <f t="shared" si="575"/>
        <v>Very Low</v>
      </c>
      <c r="J1610">
        <v>635</v>
      </c>
      <c r="K1610" t="str">
        <f t="shared" si="576"/>
        <v>Very Low</v>
      </c>
      <c r="L1610" t="s">
        <v>1730</v>
      </c>
      <c r="M1610">
        <v>1000</v>
      </c>
      <c r="N1610" t="str">
        <f t="shared" si="577"/>
        <v>Low</v>
      </c>
      <c r="O1610">
        <v>79566871</v>
      </c>
      <c r="P1610" t="str">
        <f t="shared" si="578"/>
        <v>Hit</v>
      </c>
      <c r="Q1610" t="s">
        <v>8141</v>
      </c>
      <c r="R1610" t="str">
        <f t="shared" si="579"/>
        <v>Comedy</v>
      </c>
      <c r="S1610">
        <f t="shared" si="580"/>
        <v>5</v>
      </c>
      <c r="T1610" t="s">
        <v>6941</v>
      </c>
      <c r="U1610" t="s">
        <v>8142</v>
      </c>
      <c r="V1610">
        <v>31760</v>
      </c>
      <c r="W1610" t="str">
        <f t="shared" si="581"/>
        <v>Low</v>
      </c>
      <c r="X1610">
        <v>4516</v>
      </c>
      <c r="Y1610" t="str">
        <f t="shared" si="582"/>
        <v>Low</v>
      </c>
      <c r="Z1610" t="s">
        <v>1583</v>
      </c>
      <c r="AA1610">
        <v>2</v>
      </c>
      <c r="AB1610" t="str">
        <f t="shared" si="583"/>
        <v>Duo/Trio Poster</v>
      </c>
      <c r="AC1610" t="s">
        <v>8143</v>
      </c>
      <c r="AD1610" t="s">
        <v>8144</v>
      </c>
      <c r="AE1610">
        <v>140</v>
      </c>
      <c r="AF1610" t="str">
        <f t="shared" si="584"/>
        <v>Very Low</v>
      </c>
      <c r="AG1610" t="s">
        <v>9</v>
      </c>
      <c r="AH1610" t="s">
        <v>10</v>
      </c>
      <c r="AI1610" t="s">
        <v>248</v>
      </c>
      <c r="AJ1610" t="str">
        <f t="shared" si="585"/>
        <v>Family</v>
      </c>
      <c r="AK1610">
        <v>30000000</v>
      </c>
      <c r="AL1610" t="str">
        <f t="shared" si="586"/>
        <v>Medium Budget</v>
      </c>
      <c r="AM1610">
        <v>2009</v>
      </c>
      <c r="AN1610">
        <f t="shared" si="587"/>
        <v>16</v>
      </c>
      <c r="AO1610" t="str">
        <f t="shared" si="588"/>
        <v>Old Classic</v>
      </c>
      <c r="AP1610">
        <v>1000</v>
      </c>
      <c r="AQ1610" t="str">
        <f t="shared" si="589"/>
        <v>Very Low</v>
      </c>
      <c r="AR1610">
        <v>4.2</v>
      </c>
      <c r="AS1610" t="str">
        <f t="shared" si="590"/>
        <v>Poor</v>
      </c>
      <c r="AT1610">
        <v>1.85</v>
      </c>
      <c r="AU1610" t="str">
        <f t="shared" si="591"/>
        <v>HDTV / Widescreen</v>
      </c>
      <c r="AV1610">
        <v>0</v>
      </c>
      <c r="AW1610" t="str">
        <f t="shared" si="592"/>
        <v>Very Low</v>
      </c>
    </row>
    <row r="1611" spans="1:49" x14ac:dyDescent="0.3">
      <c r="A1611" t="s">
        <v>0</v>
      </c>
      <c r="B1611" t="s">
        <v>8145</v>
      </c>
      <c r="C1611">
        <v>41</v>
      </c>
      <c r="D1611" t="str">
        <f t="shared" si="572"/>
        <v>Very Low</v>
      </c>
      <c r="E1611">
        <v>78</v>
      </c>
      <c r="F1611" t="str">
        <f t="shared" si="573"/>
        <v>1h 18m</v>
      </c>
      <c r="G1611" t="str">
        <f t="shared" si="574"/>
        <v>Featurette</v>
      </c>
      <c r="H1611">
        <v>0</v>
      </c>
      <c r="I1611" t="str">
        <f t="shared" si="575"/>
        <v>Very Low</v>
      </c>
      <c r="J1611">
        <v>786</v>
      </c>
      <c r="K1611" t="str">
        <f t="shared" si="576"/>
        <v>Very Low</v>
      </c>
      <c r="L1611" t="s">
        <v>8146</v>
      </c>
      <c r="M1611">
        <v>971</v>
      </c>
      <c r="N1611" t="str">
        <f t="shared" si="577"/>
        <v>Low</v>
      </c>
      <c r="O1611">
        <v>76501438</v>
      </c>
      <c r="P1611" t="str">
        <f t="shared" si="578"/>
        <v>Hit</v>
      </c>
      <c r="Q1611" t="s">
        <v>1956</v>
      </c>
      <c r="R1611" t="str">
        <f t="shared" si="579"/>
        <v>Adventure</v>
      </c>
      <c r="S1611">
        <f t="shared" si="580"/>
        <v>5</v>
      </c>
      <c r="T1611" t="s">
        <v>2286</v>
      </c>
      <c r="U1611" t="s">
        <v>8147</v>
      </c>
      <c r="V1611">
        <v>8146</v>
      </c>
      <c r="W1611" t="str">
        <f t="shared" si="581"/>
        <v>Very Low</v>
      </c>
      <c r="X1611">
        <v>4527</v>
      </c>
      <c r="Y1611" t="str">
        <f t="shared" si="582"/>
        <v>Low</v>
      </c>
      <c r="Z1611" t="s">
        <v>6143</v>
      </c>
      <c r="AA1611">
        <v>0</v>
      </c>
      <c r="AB1611" t="str">
        <f t="shared" si="583"/>
        <v>Symbolic Poster</v>
      </c>
      <c r="AC1611" t="s">
        <v>8148</v>
      </c>
      <c r="AD1611" t="s">
        <v>8149</v>
      </c>
      <c r="AE1611">
        <v>49</v>
      </c>
      <c r="AF1611" t="str">
        <f t="shared" si="584"/>
        <v>Very Low</v>
      </c>
      <c r="AG1611" t="s">
        <v>9</v>
      </c>
      <c r="AH1611" t="s">
        <v>738</v>
      </c>
      <c r="AI1611" t="s">
        <v>248</v>
      </c>
      <c r="AJ1611" t="str">
        <f t="shared" si="585"/>
        <v>Family</v>
      </c>
      <c r="AK1611">
        <v>30000000</v>
      </c>
      <c r="AL1611" t="str">
        <f t="shared" si="586"/>
        <v>Medium Budget</v>
      </c>
      <c r="AM1611">
        <v>2000</v>
      </c>
      <c r="AN1611">
        <f t="shared" si="587"/>
        <v>25</v>
      </c>
      <c r="AO1611" t="str">
        <f t="shared" si="588"/>
        <v>Old Classic</v>
      </c>
      <c r="AP1611">
        <v>844</v>
      </c>
      <c r="AQ1611" t="str">
        <f t="shared" si="589"/>
        <v>Very Low</v>
      </c>
      <c r="AR1611">
        <v>6.1</v>
      </c>
      <c r="AS1611" t="str">
        <f t="shared" si="590"/>
        <v>Average</v>
      </c>
      <c r="AT1611">
        <v>1.85</v>
      </c>
      <c r="AU1611" t="str">
        <f t="shared" si="591"/>
        <v>HDTV / Widescreen</v>
      </c>
      <c r="AV1611">
        <v>181</v>
      </c>
      <c r="AW1611" t="str">
        <f t="shared" si="592"/>
        <v>Very Low</v>
      </c>
    </row>
    <row r="1612" spans="1:49" x14ac:dyDescent="0.3">
      <c r="A1612" t="s">
        <v>0</v>
      </c>
      <c r="B1612" t="s">
        <v>6097</v>
      </c>
      <c r="C1612">
        <v>30</v>
      </c>
      <c r="D1612" t="str">
        <f t="shared" si="572"/>
        <v>Very Low</v>
      </c>
      <c r="E1612">
        <v>132</v>
      </c>
      <c r="F1612" t="str">
        <f t="shared" si="573"/>
        <v>2h 12m</v>
      </c>
      <c r="G1612" t="str">
        <f t="shared" si="574"/>
        <v>Long Movie</v>
      </c>
      <c r="H1612">
        <v>0</v>
      </c>
      <c r="I1612" t="str">
        <f t="shared" si="575"/>
        <v>Very Low</v>
      </c>
      <c r="J1612">
        <v>252</v>
      </c>
      <c r="K1612" t="str">
        <f t="shared" si="576"/>
        <v>Very Low</v>
      </c>
      <c r="L1612" t="s">
        <v>1716</v>
      </c>
      <c r="M1612">
        <v>769</v>
      </c>
      <c r="N1612" t="str">
        <f t="shared" si="577"/>
        <v>Low</v>
      </c>
      <c r="O1612">
        <v>74787599</v>
      </c>
      <c r="P1612" t="str">
        <f t="shared" si="578"/>
        <v>Hit</v>
      </c>
      <c r="Q1612" t="s">
        <v>185</v>
      </c>
      <c r="R1612" t="str">
        <f t="shared" si="579"/>
        <v>Drama</v>
      </c>
      <c r="S1612">
        <f t="shared" si="580"/>
        <v>2</v>
      </c>
      <c r="T1612" t="s">
        <v>3271</v>
      </c>
      <c r="U1612" t="s">
        <v>8150</v>
      </c>
      <c r="V1612">
        <v>12549</v>
      </c>
      <c r="W1612" t="str">
        <f t="shared" si="581"/>
        <v>Low</v>
      </c>
      <c r="X1612">
        <v>1936</v>
      </c>
      <c r="Y1612" t="str">
        <f t="shared" si="582"/>
        <v>Low</v>
      </c>
      <c r="Z1612" t="s">
        <v>8151</v>
      </c>
      <c r="AA1612">
        <v>1</v>
      </c>
      <c r="AB1612" t="str">
        <f t="shared" si="583"/>
        <v>Solo Star Poster</v>
      </c>
      <c r="AC1612" t="s">
        <v>8152</v>
      </c>
      <c r="AD1612" t="s">
        <v>8153</v>
      </c>
      <c r="AE1612">
        <v>109</v>
      </c>
      <c r="AF1612" t="str">
        <f t="shared" si="584"/>
        <v>Very Low</v>
      </c>
      <c r="AG1612" t="s">
        <v>9</v>
      </c>
      <c r="AH1612" t="s">
        <v>10</v>
      </c>
      <c r="AI1612" t="s">
        <v>556</v>
      </c>
      <c r="AJ1612" t="str">
        <f t="shared" si="585"/>
        <v>Adult</v>
      </c>
      <c r="AK1612">
        <v>30000000</v>
      </c>
      <c r="AL1612" t="str">
        <f t="shared" si="586"/>
        <v>Medium Budget</v>
      </c>
      <c r="AM1612">
        <v>1991</v>
      </c>
      <c r="AN1612">
        <f t="shared" si="587"/>
        <v>34</v>
      </c>
      <c r="AO1612" t="str">
        <f t="shared" si="588"/>
        <v>Old Classic</v>
      </c>
      <c r="AP1612">
        <v>713</v>
      </c>
      <c r="AQ1612" t="str">
        <f t="shared" si="589"/>
        <v>Very Low</v>
      </c>
      <c r="AR1612">
        <v>6.6</v>
      </c>
      <c r="AS1612" t="str">
        <f t="shared" si="590"/>
        <v>Average</v>
      </c>
      <c r="AT1612">
        <v>1.85</v>
      </c>
      <c r="AU1612" t="str">
        <f t="shared" si="591"/>
        <v>HDTV / Widescreen</v>
      </c>
      <c r="AV1612">
        <v>883</v>
      </c>
      <c r="AW1612" t="str">
        <f t="shared" si="592"/>
        <v>Very Low</v>
      </c>
    </row>
    <row r="1613" spans="1:49" x14ac:dyDescent="0.3">
      <c r="A1613" t="s">
        <v>0</v>
      </c>
      <c r="B1613" t="s">
        <v>986</v>
      </c>
      <c r="C1613">
        <v>57</v>
      </c>
      <c r="D1613" t="str">
        <f t="shared" si="572"/>
        <v>Low</v>
      </c>
      <c r="E1613">
        <v>133</v>
      </c>
      <c r="F1613" t="str">
        <f t="shared" si="573"/>
        <v>2h 13m</v>
      </c>
      <c r="G1613" t="str">
        <f t="shared" si="574"/>
        <v>Long Movie</v>
      </c>
      <c r="H1613">
        <v>380</v>
      </c>
      <c r="I1613" t="str">
        <f t="shared" si="575"/>
        <v>Very Low</v>
      </c>
      <c r="J1613">
        <v>918</v>
      </c>
      <c r="K1613" t="str">
        <f t="shared" si="576"/>
        <v>Very Low</v>
      </c>
      <c r="L1613" t="s">
        <v>311</v>
      </c>
      <c r="M1613">
        <v>12000</v>
      </c>
      <c r="N1613" t="str">
        <f t="shared" si="577"/>
        <v>Medium</v>
      </c>
      <c r="O1613">
        <v>66528842</v>
      </c>
      <c r="P1613" t="str">
        <f t="shared" si="578"/>
        <v>Hit</v>
      </c>
      <c r="Q1613" t="s">
        <v>7698</v>
      </c>
      <c r="R1613" t="str">
        <f t="shared" si="579"/>
        <v>Drama</v>
      </c>
      <c r="S1613">
        <f t="shared" si="580"/>
        <v>4</v>
      </c>
      <c r="T1613" t="s">
        <v>733</v>
      </c>
      <c r="U1613" t="s">
        <v>8154</v>
      </c>
      <c r="V1613">
        <v>112175</v>
      </c>
      <c r="W1613" t="str">
        <f t="shared" si="581"/>
        <v>Medium</v>
      </c>
      <c r="X1613">
        <v>26388</v>
      </c>
      <c r="Y1613" t="str">
        <f t="shared" si="582"/>
        <v>Medium</v>
      </c>
      <c r="Z1613" t="s">
        <v>660</v>
      </c>
      <c r="AA1613">
        <v>2</v>
      </c>
      <c r="AB1613" t="str">
        <f t="shared" si="583"/>
        <v>Duo/Trio Poster</v>
      </c>
      <c r="AC1613" t="s">
        <v>8155</v>
      </c>
      <c r="AD1613" t="s">
        <v>8156</v>
      </c>
      <c r="AE1613">
        <v>329</v>
      </c>
      <c r="AF1613" t="str">
        <f t="shared" si="584"/>
        <v>Very Low</v>
      </c>
      <c r="AG1613" t="s">
        <v>9</v>
      </c>
      <c r="AH1613" t="s">
        <v>10</v>
      </c>
      <c r="AI1613" t="s">
        <v>556</v>
      </c>
      <c r="AJ1613" t="str">
        <f t="shared" si="585"/>
        <v>Adult</v>
      </c>
      <c r="AK1613">
        <v>30000000</v>
      </c>
      <c r="AL1613" t="str">
        <f t="shared" si="586"/>
        <v>Medium Budget</v>
      </c>
      <c r="AM1613">
        <v>1994</v>
      </c>
      <c r="AN1613">
        <f t="shared" si="587"/>
        <v>31</v>
      </c>
      <c r="AO1613" t="str">
        <f t="shared" si="588"/>
        <v>Old Classic</v>
      </c>
      <c r="AP1613">
        <v>11000</v>
      </c>
      <c r="AQ1613" t="str">
        <f t="shared" si="589"/>
        <v>Medium</v>
      </c>
      <c r="AR1613">
        <v>7.5</v>
      </c>
      <c r="AS1613" t="str">
        <f t="shared" si="590"/>
        <v>Good</v>
      </c>
      <c r="AT1613">
        <v>1.85</v>
      </c>
      <c r="AU1613" t="str">
        <f t="shared" si="591"/>
        <v>HDTV / Widescreen</v>
      </c>
      <c r="AV1613">
        <v>11000</v>
      </c>
      <c r="AW1613" t="str">
        <f t="shared" si="592"/>
        <v>Medium</v>
      </c>
    </row>
    <row r="1614" spans="1:49" x14ac:dyDescent="0.3">
      <c r="A1614" t="s">
        <v>0</v>
      </c>
      <c r="B1614" t="s">
        <v>8157</v>
      </c>
      <c r="C1614">
        <v>391</v>
      </c>
      <c r="D1614" t="str">
        <f t="shared" si="572"/>
        <v>Medium</v>
      </c>
      <c r="E1614">
        <v>108</v>
      </c>
      <c r="F1614" t="str">
        <f t="shared" si="573"/>
        <v>1h 48m</v>
      </c>
      <c r="G1614" t="str">
        <f t="shared" si="574"/>
        <v>Standard Movie</v>
      </c>
      <c r="H1614">
        <v>655</v>
      </c>
      <c r="I1614" t="str">
        <f t="shared" si="575"/>
        <v>Very Low</v>
      </c>
      <c r="J1614">
        <v>940</v>
      </c>
      <c r="K1614" t="str">
        <f t="shared" si="576"/>
        <v>Very Low</v>
      </c>
      <c r="L1614" t="s">
        <v>2427</v>
      </c>
      <c r="M1614">
        <v>24000</v>
      </c>
      <c r="N1614" t="str">
        <f t="shared" si="577"/>
        <v>Medium</v>
      </c>
      <c r="O1614">
        <v>83813460</v>
      </c>
      <c r="P1614" t="str">
        <f t="shared" si="578"/>
        <v>Hit</v>
      </c>
      <c r="Q1614" t="s">
        <v>185</v>
      </c>
      <c r="R1614" t="str">
        <f t="shared" si="579"/>
        <v>Drama</v>
      </c>
      <c r="S1614">
        <f t="shared" si="580"/>
        <v>2</v>
      </c>
      <c r="T1614" t="s">
        <v>53</v>
      </c>
      <c r="U1614" t="s">
        <v>8158</v>
      </c>
      <c r="V1614">
        <v>270238</v>
      </c>
      <c r="W1614" t="str">
        <f t="shared" si="581"/>
        <v>High</v>
      </c>
      <c r="X1614">
        <v>35209</v>
      </c>
      <c r="Y1614" t="str">
        <f t="shared" si="582"/>
        <v>Medium</v>
      </c>
      <c r="Z1614" t="s">
        <v>8159</v>
      </c>
      <c r="AA1614">
        <v>0</v>
      </c>
      <c r="AB1614" t="str">
        <f t="shared" si="583"/>
        <v>Symbolic Poster</v>
      </c>
      <c r="AC1614" t="s">
        <v>8160</v>
      </c>
      <c r="AD1614" t="s">
        <v>8161</v>
      </c>
      <c r="AE1614">
        <v>452</v>
      </c>
      <c r="AF1614" t="str">
        <f t="shared" si="584"/>
        <v>Very Low</v>
      </c>
      <c r="AG1614" t="s">
        <v>9</v>
      </c>
      <c r="AH1614" t="s">
        <v>10</v>
      </c>
      <c r="AI1614" t="s">
        <v>556</v>
      </c>
      <c r="AJ1614" t="str">
        <f t="shared" si="585"/>
        <v>Adult</v>
      </c>
      <c r="AK1614">
        <v>25000000</v>
      </c>
      <c r="AL1614" t="str">
        <f t="shared" si="586"/>
        <v>Low Budget</v>
      </c>
      <c r="AM1614">
        <v>2009</v>
      </c>
      <c r="AN1614">
        <f t="shared" si="587"/>
        <v>16</v>
      </c>
      <c r="AO1614" t="str">
        <f t="shared" si="588"/>
        <v>Old Classic</v>
      </c>
      <c r="AP1614">
        <v>10000</v>
      </c>
      <c r="AQ1614" t="str">
        <f t="shared" si="589"/>
        <v>Low</v>
      </c>
      <c r="AR1614">
        <v>7.4</v>
      </c>
      <c r="AS1614" t="str">
        <f t="shared" si="590"/>
        <v>Good</v>
      </c>
      <c r="AT1614">
        <v>1.85</v>
      </c>
      <c r="AU1614" t="str">
        <f t="shared" si="591"/>
        <v>HDTV / Widescreen</v>
      </c>
      <c r="AV1614">
        <v>19000</v>
      </c>
      <c r="AW1614" t="str">
        <f t="shared" si="592"/>
        <v>Medium</v>
      </c>
    </row>
    <row r="1615" spans="1:49" x14ac:dyDescent="0.3">
      <c r="A1615" t="s">
        <v>0</v>
      </c>
      <c r="B1615" t="s">
        <v>8162</v>
      </c>
      <c r="C1615">
        <v>217</v>
      </c>
      <c r="D1615" t="str">
        <f t="shared" si="572"/>
        <v>Medium</v>
      </c>
      <c r="E1615">
        <v>125</v>
      </c>
      <c r="F1615" t="str">
        <f t="shared" si="573"/>
        <v>2h 5m</v>
      </c>
      <c r="G1615" t="str">
        <f t="shared" si="574"/>
        <v>Long Movie</v>
      </c>
      <c r="H1615">
        <v>729</v>
      </c>
      <c r="I1615" t="str">
        <f t="shared" si="575"/>
        <v>Very Low</v>
      </c>
      <c r="J1615">
        <v>322</v>
      </c>
      <c r="K1615" t="str">
        <f t="shared" si="576"/>
        <v>Very Low</v>
      </c>
      <c r="L1615" t="s">
        <v>8163</v>
      </c>
      <c r="M1615">
        <v>442</v>
      </c>
      <c r="N1615" t="str">
        <f t="shared" si="577"/>
        <v>Low</v>
      </c>
      <c r="O1615">
        <v>65010106</v>
      </c>
      <c r="P1615" t="str">
        <f t="shared" si="578"/>
        <v>Hit</v>
      </c>
      <c r="Q1615" t="s">
        <v>2498</v>
      </c>
      <c r="R1615" t="str">
        <f t="shared" si="579"/>
        <v>Comedy</v>
      </c>
      <c r="S1615">
        <f t="shared" si="580"/>
        <v>2</v>
      </c>
      <c r="T1615" t="s">
        <v>8033</v>
      </c>
      <c r="U1615" t="s">
        <v>8164</v>
      </c>
      <c r="V1615">
        <v>107557</v>
      </c>
      <c r="W1615" t="str">
        <f t="shared" si="581"/>
        <v>Medium</v>
      </c>
      <c r="X1615">
        <v>1556</v>
      </c>
      <c r="Y1615" t="str">
        <f t="shared" si="582"/>
        <v>Low</v>
      </c>
      <c r="Z1615" t="s">
        <v>8165</v>
      </c>
      <c r="AA1615">
        <v>1</v>
      </c>
      <c r="AB1615" t="str">
        <f t="shared" si="583"/>
        <v>Solo Star Poster</v>
      </c>
      <c r="AC1615" t="s">
        <v>8166</v>
      </c>
      <c r="AD1615" t="s">
        <v>8167</v>
      </c>
      <c r="AE1615">
        <v>612</v>
      </c>
      <c r="AF1615" t="str">
        <f t="shared" si="584"/>
        <v>Low</v>
      </c>
      <c r="AG1615" t="s">
        <v>9</v>
      </c>
      <c r="AH1615" t="s">
        <v>10</v>
      </c>
      <c r="AI1615" t="s">
        <v>556</v>
      </c>
      <c r="AJ1615" t="str">
        <f t="shared" si="585"/>
        <v>Adult</v>
      </c>
      <c r="AK1615">
        <v>30000000</v>
      </c>
      <c r="AL1615" t="str">
        <f t="shared" si="586"/>
        <v>Medium Budget</v>
      </c>
      <c r="AM1615">
        <v>2002</v>
      </c>
      <c r="AN1615">
        <f t="shared" si="587"/>
        <v>23</v>
      </c>
      <c r="AO1615" t="str">
        <f t="shared" si="588"/>
        <v>Old Classic</v>
      </c>
      <c r="AP1615">
        <v>344</v>
      </c>
      <c r="AQ1615" t="str">
        <f t="shared" si="589"/>
        <v>Very Low</v>
      </c>
      <c r="AR1615">
        <v>7.2</v>
      </c>
      <c r="AS1615" t="str">
        <f t="shared" si="590"/>
        <v>Good</v>
      </c>
      <c r="AT1615">
        <v>1.85</v>
      </c>
      <c r="AU1615" t="str">
        <f t="shared" si="591"/>
        <v>HDTV / Widescreen</v>
      </c>
      <c r="AV1615">
        <v>0</v>
      </c>
      <c r="AW1615" t="str">
        <f t="shared" si="592"/>
        <v>Very Low</v>
      </c>
    </row>
    <row r="1616" spans="1:49" x14ac:dyDescent="0.3">
      <c r="A1616" t="s">
        <v>0</v>
      </c>
      <c r="B1616" t="s">
        <v>8168</v>
      </c>
      <c r="C1616">
        <v>452</v>
      </c>
      <c r="D1616" t="str">
        <f t="shared" si="572"/>
        <v>Medium</v>
      </c>
      <c r="E1616">
        <v>98</v>
      </c>
      <c r="F1616" t="str">
        <f t="shared" si="573"/>
        <v>1h 38m</v>
      </c>
      <c r="G1616" t="str">
        <f t="shared" si="574"/>
        <v>Standard Movie</v>
      </c>
      <c r="H1616">
        <v>129</v>
      </c>
      <c r="I1616" t="str">
        <f t="shared" si="575"/>
        <v>Very Low</v>
      </c>
      <c r="J1616">
        <v>7</v>
      </c>
      <c r="K1616" t="str">
        <f t="shared" si="576"/>
        <v>Very Low</v>
      </c>
      <c r="L1616" t="s">
        <v>8169</v>
      </c>
      <c r="M1616">
        <v>303</v>
      </c>
      <c r="N1616" t="str">
        <f t="shared" si="577"/>
        <v>Low</v>
      </c>
      <c r="O1616">
        <v>66359959</v>
      </c>
      <c r="P1616" t="str">
        <f t="shared" si="578"/>
        <v>Hit</v>
      </c>
      <c r="Q1616" t="s">
        <v>8170</v>
      </c>
      <c r="R1616" t="str">
        <f t="shared" si="579"/>
        <v>Comedy</v>
      </c>
      <c r="S1616">
        <f t="shared" si="580"/>
        <v>3</v>
      </c>
      <c r="T1616" t="s">
        <v>8171</v>
      </c>
      <c r="U1616" t="s">
        <v>8172</v>
      </c>
      <c r="V1616">
        <v>184641</v>
      </c>
      <c r="W1616" t="str">
        <f t="shared" si="581"/>
        <v>Medium</v>
      </c>
      <c r="X1616">
        <v>337</v>
      </c>
      <c r="Y1616" t="str">
        <f t="shared" si="582"/>
        <v>Very Low</v>
      </c>
      <c r="Z1616" t="s">
        <v>8173</v>
      </c>
      <c r="AA1616">
        <v>0</v>
      </c>
      <c r="AB1616" t="str">
        <f t="shared" si="583"/>
        <v>Symbolic Poster</v>
      </c>
      <c r="AC1616" t="s">
        <v>8174</v>
      </c>
      <c r="AD1616" t="s">
        <v>8175</v>
      </c>
      <c r="AE1616">
        <v>326</v>
      </c>
      <c r="AF1616" t="str">
        <f t="shared" si="584"/>
        <v>Very Low</v>
      </c>
      <c r="AG1616" t="s">
        <v>9</v>
      </c>
      <c r="AH1616" t="s">
        <v>10</v>
      </c>
      <c r="AI1616" t="s">
        <v>11</v>
      </c>
      <c r="AJ1616" t="str">
        <f t="shared" si="585"/>
        <v>Teen</v>
      </c>
      <c r="AK1616">
        <v>35000000</v>
      </c>
      <c r="AL1616" t="str">
        <f t="shared" si="586"/>
        <v>Medium Budget</v>
      </c>
      <c r="AM1616">
        <v>2013</v>
      </c>
      <c r="AN1616">
        <f t="shared" si="587"/>
        <v>12</v>
      </c>
      <c r="AO1616" t="str">
        <f t="shared" si="588"/>
        <v>Modern Classic</v>
      </c>
      <c r="AP1616">
        <v>18</v>
      </c>
      <c r="AQ1616" t="str">
        <f t="shared" si="589"/>
        <v>Very Low</v>
      </c>
      <c r="AR1616">
        <v>6.9</v>
      </c>
      <c r="AS1616" t="str">
        <f t="shared" si="590"/>
        <v>Average</v>
      </c>
      <c r="AT1616">
        <v>2.35</v>
      </c>
      <c r="AU1616" t="str">
        <f t="shared" si="591"/>
        <v>Cinematic Widescreen</v>
      </c>
      <c r="AV1616">
        <v>81000</v>
      </c>
      <c r="AW1616" t="str">
        <f t="shared" si="592"/>
        <v>High</v>
      </c>
    </row>
    <row r="1617" spans="1:49" x14ac:dyDescent="0.3">
      <c r="A1617" t="s">
        <v>0</v>
      </c>
      <c r="B1617" t="s">
        <v>8176</v>
      </c>
      <c r="C1617">
        <v>589</v>
      </c>
      <c r="D1617" t="str">
        <f t="shared" si="572"/>
        <v>High</v>
      </c>
      <c r="E1617">
        <v>119</v>
      </c>
      <c r="F1617" t="str">
        <f t="shared" si="573"/>
        <v>1h 59m</v>
      </c>
      <c r="G1617" t="str">
        <f t="shared" si="574"/>
        <v>Standard Movie</v>
      </c>
      <c r="H1617">
        <v>0</v>
      </c>
      <c r="I1617" t="str">
        <f t="shared" si="575"/>
        <v>Very Low</v>
      </c>
      <c r="J1617">
        <v>502</v>
      </c>
      <c r="K1617" t="str">
        <f t="shared" si="576"/>
        <v>Very Low</v>
      </c>
      <c r="L1617" t="s">
        <v>948</v>
      </c>
      <c r="M1617">
        <v>23000</v>
      </c>
      <c r="N1617" t="str">
        <f t="shared" si="577"/>
        <v>Medium</v>
      </c>
      <c r="O1617">
        <v>66468315</v>
      </c>
      <c r="P1617" t="str">
        <f t="shared" si="578"/>
        <v>Hit</v>
      </c>
      <c r="Q1617" t="s">
        <v>5500</v>
      </c>
      <c r="R1617" t="str">
        <f t="shared" si="579"/>
        <v>Action</v>
      </c>
      <c r="S1617">
        <f t="shared" si="580"/>
        <v>5</v>
      </c>
      <c r="T1617" t="s">
        <v>34</v>
      </c>
      <c r="U1617" t="s">
        <v>8177</v>
      </c>
      <c r="V1617">
        <v>428916</v>
      </c>
      <c r="W1617" t="str">
        <f t="shared" si="581"/>
        <v>High</v>
      </c>
      <c r="X1617">
        <v>37387</v>
      </c>
      <c r="Y1617" t="str">
        <f t="shared" si="582"/>
        <v>Medium</v>
      </c>
      <c r="Z1617" t="s">
        <v>8178</v>
      </c>
      <c r="AA1617">
        <v>0</v>
      </c>
      <c r="AB1617" t="str">
        <f t="shared" si="583"/>
        <v>Symbolic Poster</v>
      </c>
      <c r="AC1617" t="s">
        <v>8179</v>
      </c>
      <c r="AD1617" t="s">
        <v>8180</v>
      </c>
      <c r="AE1617">
        <v>667</v>
      </c>
      <c r="AF1617" t="str">
        <f t="shared" si="584"/>
        <v>Low</v>
      </c>
      <c r="AG1617" t="s">
        <v>9</v>
      </c>
      <c r="AH1617" t="s">
        <v>10</v>
      </c>
      <c r="AI1617" t="s">
        <v>556</v>
      </c>
      <c r="AJ1617" t="str">
        <f t="shared" si="585"/>
        <v>Adult</v>
      </c>
      <c r="AK1617">
        <v>30000000</v>
      </c>
      <c r="AL1617" t="str">
        <f t="shared" si="586"/>
        <v>Medium Budget</v>
      </c>
      <c r="AM1617">
        <v>2012</v>
      </c>
      <c r="AN1617">
        <f t="shared" si="587"/>
        <v>13</v>
      </c>
      <c r="AO1617" t="str">
        <f t="shared" si="588"/>
        <v>Modern Classic</v>
      </c>
      <c r="AP1617">
        <v>13000</v>
      </c>
      <c r="AQ1617" t="str">
        <f t="shared" si="589"/>
        <v>Medium</v>
      </c>
      <c r="AR1617">
        <v>7.4</v>
      </c>
      <c r="AS1617" t="str">
        <f t="shared" si="590"/>
        <v>Good</v>
      </c>
      <c r="AT1617">
        <v>2.35</v>
      </c>
      <c r="AU1617" t="str">
        <f t="shared" si="591"/>
        <v>Cinematic Widescreen</v>
      </c>
      <c r="AV1617">
        <v>75000</v>
      </c>
      <c r="AW1617" t="str">
        <f t="shared" si="592"/>
        <v>High</v>
      </c>
    </row>
    <row r="1618" spans="1:49" x14ac:dyDescent="0.3">
      <c r="A1618" t="s">
        <v>0</v>
      </c>
      <c r="B1618" t="s">
        <v>169</v>
      </c>
      <c r="C1618">
        <v>61</v>
      </c>
      <c r="D1618" t="str">
        <f t="shared" si="572"/>
        <v>Low</v>
      </c>
      <c r="E1618">
        <v>87</v>
      </c>
      <c r="F1618" t="str">
        <f t="shared" si="573"/>
        <v>1h 27m</v>
      </c>
      <c r="G1618" t="str">
        <f t="shared" si="574"/>
        <v>Featurette</v>
      </c>
      <c r="H1618">
        <v>129</v>
      </c>
      <c r="I1618" t="str">
        <f t="shared" si="575"/>
        <v>Very Low</v>
      </c>
      <c r="J1618">
        <v>560</v>
      </c>
      <c r="K1618" t="str">
        <f t="shared" si="576"/>
        <v>Very Low</v>
      </c>
      <c r="L1618" t="s">
        <v>161</v>
      </c>
      <c r="M1618">
        <v>979</v>
      </c>
      <c r="N1618" t="str">
        <f t="shared" si="577"/>
        <v>Low</v>
      </c>
      <c r="O1618">
        <v>64172251</v>
      </c>
      <c r="P1618" t="str">
        <f t="shared" si="578"/>
        <v>Hit</v>
      </c>
      <c r="Q1618" t="s">
        <v>2757</v>
      </c>
      <c r="R1618" t="str">
        <f t="shared" si="579"/>
        <v>Comedy</v>
      </c>
      <c r="S1618">
        <f t="shared" si="580"/>
        <v>2</v>
      </c>
      <c r="T1618" t="s">
        <v>1624</v>
      </c>
      <c r="U1618" t="s">
        <v>8181</v>
      </c>
      <c r="V1618">
        <v>19079</v>
      </c>
      <c r="W1618" t="str">
        <f t="shared" si="581"/>
        <v>Low</v>
      </c>
      <c r="X1618">
        <v>2911</v>
      </c>
      <c r="Y1618" t="str">
        <f t="shared" si="582"/>
        <v>Low</v>
      </c>
      <c r="Z1618" t="s">
        <v>2222</v>
      </c>
      <c r="AA1618">
        <v>1</v>
      </c>
      <c r="AB1618" t="str">
        <f t="shared" si="583"/>
        <v>Solo Star Poster</v>
      </c>
      <c r="AC1618" t="s">
        <v>8182</v>
      </c>
      <c r="AD1618" t="s">
        <v>8183</v>
      </c>
      <c r="AE1618">
        <v>122</v>
      </c>
      <c r="AF1618" t="str">
        <f t="shared" si="584"/>
        <v>Very Low</v>
      </c>
      <c r="AG1618" t="s">
        <v>9</v>
      </c>
      <c r="AH1618" t="s">
        <v>10</v>
      </c>
      <c r="AI1618" t="s">
        <v>11</v>
      </c>
      <c r="AJ1618" t="str">
        <f t="shared" si="585"/>
        <v>Teen</v>
      </c>
      <c r="AK1618">
        <v>30000000</v>
      </c>
      <c r="AL1618" t="str">
        <f t="shared" si="586"/>
        <v>Medium Budget</v>
      </c>
      <c r="AM1618">
        <v>2001</v>
      </c>
      <c r="AN1618">
        <f t="shared" si="587"/>
        <v>24</v>
      </c>
      <c r="AO1618" t="str">
        <f t="shared" si="588"/>
        <v>Old Classic</v>
      </c>
      <c r="AP1618">
        <v>891</v>
      </c>
      <c r="AQ1618" t="str">
        <f t="shared" si="589"/>
        <v>Very Low</v>
      </c>
      <c r="AR1618">
        <v>5.4</v>
      </c>
      <c r="AS1618" t="str">
        <f t="shared" si="590"/>
        <v>Below Average</v>
      </c>
      <c r="AT1618">
        <v>1.85</v>
      </c>
      <c r="AU1618" t="str">
        <f t="shared" si="591"/>
        <v>HDTV / Widescreen</v>
      </c>
      <c r="AV1618">
        <v>602</v>
      </c>
      <c r="AW1618" t="str">
        <f t="shared" si="592"/>
        <v>Very Low</v>
      </c>
    </row>
    <row r="1619" spans="1:49" x14ac:dyDescent="0.3">
      <c r="A1619" t="s">
        <v>0</v>
      </c>
      <c r="B1619" t="s">
        <v>8184</v>
      </c>
      <c r="C1619">
        <v>79</v>
      </c>
      <c r="D1619" t="str">
        <f t="shared" si="572"/>
        <v>Low</v>
      </c>
      <c r="E1619">
        <v>91</v>
      </c>
      <c r="F1619" t="str">
        <f t="shared" si="573"/>
        <v>1h 31m</v>
      </c>
      <c r="G1619" t="str">
        <f t="shared" si="574"/>
        <v>Standard Movie</v>
      </c>
      <c r="H1619">
        <v>108</v>
      </c>
      <c r="I1619" t="str">
        <f t="shared" si="575"/>
        <v>Very Low</v>
      </c>
      <c r="J1619">
        <v>204</v>
      </c>
      <c r="K1619" t="str">
        <f t="shared" si="576"/>
        <v>Very Low</v>
      </c>
      <c r="L1619" t="s">
        <v>8185</v>
      </c>
      <c r="M1619">
        <v>405</v>
      </c>
      <c r="N1619" t="str">
        <f t="shared" si="577"/>
        <v>Low</v>
      </c>
      <c r="O1619">
        <v>66600000</v>
      </c>
      <c r="P1619" t="str">
        <f t="shared" si="578"/>
        <v>Hit</v>
      </c>
      <c r="Q1619" t="s">
        <v>3903</v>
      </c>
      <c r="R1619" t="str">
        <f t="shared" si="579"/>
        <v>Comedy</v>
      </c>
      <c r="S1619">
        <f t="shared" si="580"/>
        <v>3</v>
      </c>
      <c r="T1619" t="s">
        <v>3962</v>
      </c>
      <c r="U1619" t="s">
        <v>8186</v>
      </c>
      <c r="V1619">
        <v>94435</v>
      </c>
      <c r="W1619" t="str">
        <f t="shared" si="581"/>
        <v>Medium</v>
      </c>
      <c r="X1619">
        <v>1185</v>
      </c>
      <c r="Y1619" t="str">
        <f t="shared" si="582"/>
        <v>Low</v>
      </c>
      <c r="Z1619" t="s">
        <v>6450</v>
      </c>
      <c r="AA1619">
        <v>0</v>
      </c>
      <c r="AB1619" t="str">
        <f t="shared" si="583"/>
        <v>Symbolic Poster</v>
      </c>
      <c r="AC1619" t="s">
        <v>8187</v>
      </c>
      <c r="AD1619" t="s">
        <v>8188</v>
      </c>
      <c r="AE1619">
        <v>182</v>
      </c>
      <c r="AF1619" t="str">
        <f t="shared" si="584"/>
        <v>Very Low</v>
      </c>
      <c r="AG1619" t="s">
        <v>9</v>
      </c>
      <c r="AH1619" t="s">
        <v>341</v>
      </c>
      <c r="AI1619" t="s">
        <v>248</v>
      </c>
      <c r="AJ1619" t="str">
        <f t="shared" si="585"/>
        <v>Family</v>
      </c>
      <c r="AK1619">
        <v>30000000</v>
      </c>
      <c r="AL1619" t="str">
        <f t="shared" si="586"/>
        <v>Medium Budget</v>
      </c>
      <c r="AM1619">
        <v>1995</v>
      </c>
      <c r="AN1619">
        <f t="shared" si="587"/>
        <v>30</v>
      </c>
      <c r="AO1619" t="str">
        <f t="shared" si="588"/>
        <v>Old Classic</v>
      </c>
      <c r="AP1619">
        <v>368</v>
      </c>
      <c r="AQ1619" t="str">
        <f t="shared" si="589"/>
        <v>Very Low</v>
      </c>
      <c r="AR1619">
        <v>6.8</v>
      </c>
      <c r="AS1619" t="str">
        <f t="shared" si="590"/>
        <v>Average</v>
      </c>
      <c r="AT1619">
        <v>1.85</v>
      </c>
      <c r="AU1619" t="str">
        <f t="shared" si="591"/>
        <v>HDTV / Widescreen</v>
      </c>
      <c r="AV1619">
        <v>5000</v>
      </c>
      <c r="AW1619" t="str">
        <f t="shared" si="592"/>
        <v>Low</v>
      </c>
    </row>
    <row r="1620" spans="1:49" x14ac:dyDescent="0.3">
      <c r="A1620" t="s">
        <v>0</v>
      </c>
      <c r="B1620" t="s">
        <v>3901</v>
      </c>
      <c r="C1620">
        <v>234</v>
      </c>
      <c r="D1620" t="str">
        <f t="shared" si="572"/>
        <v>Medium</v>
      </c>
      <c r="E1620">
        <v>100</v>
      </c>
      <c r="F1620" t="str">
        <f t="shared" si="573"/>
        <v>1h 40m</v>
      </c>
      <c r="G1620" t="str">
        <f t="shared" si="574"/>
        <v>Standard Movie</v>
      </c>
      <c r="H1620">
        <v>64</v>
      </c>
      <c r="I1620" t="str">
        <f t="shared" si="575"/>
        <v>Very Low</v>
      </c>
      <c r="J1620">
        <v>329</v>
      </c>
      <c r="K1620" t="str">
        <f t="shared" si="576"/>
        <v>Very Low</v>
      </c>
      <c r="L1620" t="s">
        <v>489</v>
      </c>
      <c r="M1620">
        <v>11000</v>
      </c>
      <c r="N1620" t="str">
        <f t="shared" si="577"/>
        <v>Medium</v>
      </c>
      <c r="O1620">
        <v>63536011</v>
      </c>
      <c r="P1620" t="str">
        <f t="shared" si="578"/>
        <v>Hit</v>
      </c>
      <c r="Q1620" t="s">
        <v>1386</v>
      </c>
      <c r="R1620" t="str">
        <f t="shared" si="579"/>
        <v>Comedy</v>
      </c>
      <c r="S1620">
        <f t="shared" si="580"/>
        <v>3</v>
      </c>
      <c r="T1620" t="s">
        <v>2348</v>
      </c>
      <c r="U1620" t="s">
        <v>8189</v>
      </c>
      <c r="V1620">
        <v>34258</v>
      </c>
      <c r="W1620" t="str">
        <f t="shared" si="581"/>
        <v>Low</v>
      </c>
      <c r="X1620">
        <v>19420</v>
      </c>
      <c r="Y1620" t="str">
        <f t="shared" si="582"/>
        <v>Medium</v>
      </c>
      <c r="Z1620" t="s">
        <v>8190</v>
      </c>
      <c r="AA1620">
        <v>2</v>
      </c>
      <c r="AB1620" t="str">
        <f t="shared" si="583"/>
        <v>Duo/Trio Poster</v>
      </c>
      <c r="AC1620" t="s">
        <v>8191</v>
      </c>
      <c r="AD1620" t="s">
        <v>8192</v>
      </c>
      <c r="AE1620">
        <v>178</v>
      </c>
      <c r="AF1620" t="str">
        <f t="shared" si="584"/>
        <v>Very Low</v>
      </c>
      <c r="AG1620" t="s">
        <v>9</v>
      </c>
      <c r="AH1620" t="s">
        <v>10</v>
      </c>
      <c r="AI1620" t="s">
        <v>11</v>
      </c>
      <c r="AJ1620" t="str">
        <f t="shared" si="585"/>
        <v>Teen</v>
      </c>
      <c r="AK1620">
        <v>30000000</v>
      </c>
      <c r="AL1620" t="str">
        <f t="shared" si="586"/>
        <v>Medium Budget</v>
      </c>
      <c r="AM1620">
        <v>2012</v>
      </c>
      <c r="AN1620">
        <f t="shared" si="587"/>
        <v>13</v>
      </c>
      <c r="AO1620" t="str">
        <f t="shared" si="588"/>
        <v>Modern Classic</v>
      </c>
      <c r="AP1620">
        <v>7000</v>
      </c>
      <c r="AQ1620" t="str">
        <f t="shared" si="589"/>
        <v>Low</v>
      </c>
      <c r="AR1620">
        <v>6.3</v>
      </c>
      <c r="AS1620" t="str">
        <f t="shared" si="590"/>
        <v>Average</v>
      </c>
      <c r="AT1620">
        <v>2.35</v>
      </c>
      <c r="AU1620" t="str">
        <f t="shared" si="591"/>
        <v>Cinematic Widescreen</v>
      </c>
      <c r="AV1620">
        <v>0</v>
      </c>
      <c r="AW1620" t="str">
        <f t="shared" si="592"/>
        <v>Very Low</v>
      </c>
    </row>
    <row r="1621" spans="1:49" x14ac:dyDescent="0.3">
      <c r="A1621" t="s">
        <v>0</v>
      </c>
      <c r="B1621" t="s">
        <v>6388</v>
      </c>
      <c r="C1621">
        <v>253</v>
      </c>
      <c r="D1621" t="str">
        <f t="shared" si="572"/>
        <v>Medium</v>
      </c>
      <c r="E1621">
        <v>118</v>
      </c>
      <c r="F1621" t="str">
        <f t="shared" si="573"/>
        <v>1h 58m</v>
      </c>
      <c r="G1621" t="str">
        <f t="shared" si="574"/>
        <v>Standard Movie</v>
      </c>
      <c r="H1621">
        <v>89</v>
      </c>
      <c r="I1621" t="str">
        <f t="shared" si="575"/>
        <v>Very Low</v>
      </c>
      <c r="J1621">
        <v>344</v>
      </c>
      <c r="K1621" t="str">
        <f t="shared" si="576"/>
        <v>Very Low</v>
      </c>
      <c r="L1621" t="s">
        <v>593</v>
      </c>
      <c r="M1621">
        <v>15000</v>
      </c>
      <c r="N1621" t="str">
        <f t="shared" si="577"/>
        <v>Medium</v>
      </c>
      <c r="O1621">
        <v>62877175</v>
      </c>
      <c r="P1621" t="str">
        <f t="shared" si="578"/>
        <v>Hit</v>
      </c>
      <c r="Q1621" t="s">
        <v>1386</v>
      </c>
      <c r="R1621" t="str">
        <f t="shared" si="579"/>
        <v>Comedy</v>
      </c>
      <c r="S1621">
        <f t="shared" si="580"/>
        <v>3</v>
      </c>
      <c r="T1621" t="s">
        <v>261</v>
      </c>
      <c r="U1621" t="s">
        <v>8193</v>
      </c>
      <c r="V1621">
        <v>217507</v>
      </c>
      <c r="W1621" t="str">
        <f t="shared" si="581"/>
        <v>High</v>
      </c>
      <c r="X1621">
        <v>16758</v>
      </c>
      <c r="Y1621" t="str">
        <f t="shared" si="582"/>
        <v>Medium</v>
      </c>
      <c r="Z1621" t="s">
        <v>8194</v>
      </c>
      <c r="AA1621">
        <v>1</v>
      </c>
      <c r="AB1621" t="str">
        <f t="shared" si="583"/>
        <v>Solo Star Poster</v>
      </c>
      <c r="AC1621" t="s">
        <v>8195</v>
      </c>
      <c r="AD1621" t="s">
        <v>8196</v>
      </c>
      <c r="AE1621">
        <v>325</v>
      </c>
      <c r="AF1621" t="str">
        <f t="shared" si="584"/>
        <v>Very Low</v>
      </c>
      <c r="AG1621" t="s">
        <v>9</v>
      </c>
      <c r="AH1621" t="s">
        <v>10</v>
      </c>
      <c r="AI1621" t="s">
        <v>556</v>
      </c>
      <c r="AJ1621" t="str">
        <f t="shared" si="585"/>
        <v>Adult</v>
      </c>
      <c r="AK1621">
        <v>30000000</v>
      </c>
      <c r="AL1621" t="str">
        <f t="shared" si="586"/>
        <v>Medium Budget</v>
      </c>
      <c r="AM1621">
        <v>2008</v>
      </c>
      <c r="AN1621">
        <f t="shared" si="587"/>
        <v>17</v>
      </c>
      <c r="AO1621" t="str">
        <f t="shared" si="588"/>
        <v>Old Classic</v>
      </c>
      <c r="AP1621">
        <v>975</v>
      </c>
      <c r="AQ1621" t="str">
        <f t="shared" si="589"/>
        <v>Very Low</v>
      </c>
      <c r="AR1621">
        <v>7.2</v>
      </c>
      <c r="AS1621" t="str">
        <f t="shared" si="590"/>
        <v>Good</v>
      </c>
      <c r="AT1621">
        <v>1.85</v>
      </c>
      <c r="AU1621" t="str">
        <f t="shared" si="591"/>
        <v>HDTV / Widescreen</v>
      </c>
      <c r="AV1621">
        <v>0</v>
      </c>
      <c r="AW1621" t="str">
        <f t="shared" si="592"/>
        <v>Very Low</v>
      </c>
    </row>
    <row r="1622" spans="1:49" x14ac:dyDescent="0.3">
      <c r="A1622" t="s">
        <v>0</v>
      </c>
      <c r="B1622" t="str">
        <f>B1621</f>
        <v>Nicholas Stoller</v>
      </c>
      <c r="C1622">
        <v>51</v>
      </c>
      <c r="D1622" t="str">
        <f t="shared" si="572"/>
        <v>Low</v>
      </c>
      <c r="E1622">
        <v>44</v>
      </c>
      <c r="F1622" t="str">
        <f t="shared" si="573"/>
        <v>0h 44m</v>
      </c>
      <c r="G1622" t="str">
        <f t="shared" si="574"/>
        <v>Short Film</v>
      </c>
      <c r="H1622">
        <f>H1621</f>
        <v>89</v>
      </c>
      <c r="I1622" t="str">
        <f t="shared" si="575"/>
        <v>Very Low</v>
      </c>
      <c r="J1622">
        <v>690</v>
      </c>
      <c r="K1622" t="str">
        <f t="shared" si="576"/>
        <v>Very Low</v>
      </c>
      <c r="L1622" t="s">
        <v>6532</v>
      </c>
      <c r="M1622">
        <v>971</v>
      </c>
      <c r="N1622" t="str">
        <f t="shared" si="577"/>
        <v>Low</v>
      </c>
      <c r="O1622">
        <f>O1621</f>
        <v>62877175</v>
      </c>
      <c r="P1622" t="str">
        <f t="shared" si="578"/>
        <v>Hit</v>
      </c>
      <c r="Q1622" t="s">
        <v>3765</v>
      </c>
      <c r="R1622" t="str">
        <f t="shared" si="579"/>
        <v>Drama</v>
      </c>
      <c r="S1622">
        <f t="shared" si="580"/>
        <v>2</v>
      </c>
      <c r="T1622" t="s">
        <v>8197</v>
      </c>
      <c r="U1622" t="s">
        <v>8198</v>
      </c>
      <c r="V1622">
        <v>42746</v>
      </c>
      <c r="W1622" t="str">
        <f t="shared" si="581"/>
        <v>Low</v>
      </c>
      <c r="X1622">
        <v>3418</v>
      </c>
      <c r="Y1622" t="str">
        <f t="shared" si="582"/>
        <v>Low</v>
      </c>
      <c r="Z1622" t="s">
        <v>1379</v>
      </c>
      <c r="AA1622">
        <v>1</v>
      </c>
      <c r="AB1622" t="str">
        <f t="shared" si="583"/>
        <v>Solo Star Poster</v>
      </c>
      <c r="AC1622" t="s">
        <v>8199</v>
      </c>
      <c r="AD1622" t="s">
        <v>8200</v>
      </c>
      <c r="AE1622">
        <v>257</v>
      </c>
      <c r="AF1622" t="str">
        <f t="shared" si="584"/>
        <v>Very Low</v>
      </c>
      <c r="AG1622" t="s">
        <v>9</v>
      </c>
      <c r="AH1622" t="s">
        <v>10</v>
      </c>
      <c r="AI1622" t="s">
        <v>1097</v>
      </c>
      <c r="AJ1622" t="str">
        <f t="shared" si="585"/>
        <v>Teen</v>
      </c>
      <c r="AK1622">
        <f t="shared" ref="AK1622:AM1622" si="593">AK1621</f>
        <v>30000000</v>
      </c>
      <c r="AL1622" t="str">
        <f t="shared" si="586"/>
        <v>Medium Budget</v>
      </c>
      <c r="AM1622">
        <f t="shared" si="593"/>
        <v>2008</v>
      </c>
      <c r="AN1622">
        <f t="shared" si="587"/>
        <v>17</v>
      </c>
      <c r="AO1622" t="str">
        <f t="shared" si="588"/>
        <v>Old Classic</v>
      </c>
      <c r="AP1622">
        <v>741</v>
      </c>
      <c r="AQ1622" t="str">
        <f t="shared" si="589"/>
        <v>Very Low</v>
      </c>
      <c r="AR1622">
        <v>8.6999999999999993</v>
      </c>
      <c r="AS1622" t="str">
        <f t="shared" si="590"/>
        <v>Excellent</v>
      </c>
      <c r="AT1622">
        <v>1.78</v>
      </c>
      <c r="AU1622" t="str">
        <f t="shared" si="591"/>
        <v>HDTV / Widescreen</v>
      </c>
      <c r="AV1622">
        <v>0</v>
      </c>
      <c r="AW1622" t="str">
        <f t="shared" si="592"/>
        <v>Very Low</v>
      </c>
    </row>
    <row r="1623" spans="1:49" x14ac:dyDescent="0.3">
      <c r="A1623" t="s">
        <v>0</v>
      </c>
      <c r="B1623" t="s">
        <v>2914</v>
      </c>
      <c r="C1623">
        <v>123</v>
      </c>
      <c r="D1623" t="str">
        <f t="shared" si="572"/>
        <v>Low</v>
      </c>
      <c r="E1623">
        <v>109</v>
      </c>
      <c r="F1623" t="str">
        <f t="shared" si="573"/>
        <v>1h 49m</v>
      </c>
      <c r="G1623" t="str">
        <f t="shared" si="574"/>
        <v>Standard Movie</v>
      </c>
      <c r="H1623">
        <v>309</v>
      </c>
      <c r="I1623" t="str">
        <f t="shared" si="575"/>
        <v>Very Low</v>
      </c>
      <c r="J1623">
        <v>482</v>
      </c>
      <c r="K1623" t="str">
        <f t="shared" si="576"/>
        <v>Very Low</v>
      </c>
      <c r="L1623" t="s">
        <v>8201</v>
      </c>
      <c r="M1623">
        <v>1000</v>
      </c>
      <c r="N1623" t="str">
        <f t="shared" si="577"/>
        <v>Low</v>
      </c>
      <c r="O1623">
        <v>74484168</v>
      </c>
      <c r="P1623" t="str">
        <f t="shared" si="578"/>
        <v>Hit</v>
      </c>
      <c r="Q1623" t="s">
        <v>1091</v>
      </c>
      <c r="R1623" t="str">
        <f t="shared" si="579"/>
        <v>Action</v>
      </c>
      <c r="S1623">
        <f t="shared" si="580"/>
        <v>5</v>
      </c>
      <c r="T1623" t="s">
        <v>3306</v>
      </c>
      <c r="U1623" t="s">
        <v>8202</v>
      </c>
      <c r="V1623">
        <v>109894</v>
      </c>
      <c r="W1623" t="str">
        <f t="shared" si="581"/>
        <v>Medium</v>
      </c>
      <c r="X1623">
        <v>2740</v>
      </c>
      <c r="Y1623" t="str">
        <f t="shared" si="582"/>
        <v>Low</v>
      </c>
      <c r="Z1623" t="s">
        <v>8203</v>
      </c>
      <c r="AA1623">
        <v>3</v>
      </c>
      <c r="AB1623" t="str">
        <f t="shared" si="583"/>
        <v>Duo/Trio Poster</v>
      </c>
      <c r="AC1623" t="s">
        <v>8204</v>
      </c>
      <c r="AD1623" t="s">
        <v>8205</v>
      </c>
      <c r="AE1623">
        <v>340</v>
      </c>
      <c r="AF1623" t="str">
        <f t="shared" si="584"/>
        <v>Very Low</v>
      </c>
      <c r="AG1623" t="s">
        <v>9</v>
      </c>
      <c r="AH1623" t="s">
        <v>10</v>
      </c>
      <c r="AI1623" t="s">
        <v>556</v>
      </c>
      <c r="AJ1623" t="str">
        <f t="shared" si="585"/>
        <v>Adult</v>
      </c>
      <c r="AK1623">
        <v>45000000</v>
      </c>
      <c r="AL1623" t="str">
        <f t="shared" si="586"/>
        <v>Medium Budget</v>
      </c>
      <c r="AM1623">
        <v>2005</v>
      </c>
      <c r="AN1623">
        <f t="shared" si="587"/>
        <v>20</v>
      </c>
      <c r="AO1623" t="str">
        <f t="shared" si="588"/>
        <v>Old Classic</v>
      </c>
      <c r="AP1623">
        <v>654</v>
      </c>
      <c r="AQ1623" t="str">
        <f t="shared" si="589"/>
        <v>Very Low</v>
      </c>
      <c r="AR1623">
        <v>6.9</v>
      </c>
      <c r="AS1623" t="str">
        <f t="shared" si="590"/>
        <v>Average</v>
      </c>
      <c r="AT1623">
        <v>2.35</v>
      </c>
      <c r="AU1623" t="str">
        <f t="shared" si="591"/>
        <v>Cinematic Widescreen</v>
      </c>
      <c r="AV1623">
        <v>0</v>
      </c>
      <c r="AW1623" t="str">
        <f t="shared" si="592"/>
        <v>Very Low</v>
      </c>
    </row>
    <row r="1624" spans="1:49" x14ac:dyDescent="0.3">
      <c r="A1624" t="s">
        <v>0</v>
      </c>
      <c r="B1624" t="s">
        <v>8206</v>
      </c>
      <c r="C1624">
        <v>145</v>
      </c>
      <c r="D1624" t="str">
        <f t="shared" si="572"/>
        <v>Low</v>
      </c>
      <c r="E1624">
        <v>99</v>
      </c>
      <c r="F1624" t="str">
        <f t="shared" si="573"/>
        <v>1h 39m</v>
      </c>
      <c r="G1624" t="str">
        <f t="shared" si="574"/>
        <v>Standard Movie</v>
      </c>
      <c r="H1624">
        <v>5</v>
      </c>
      <c r="I1624" t="str">
        <f t="shared" si="575"/>
        <v>Very Low</v>
      </c>
      <c r="J1624">
        <v>966</v>
      </c>
      <c r="K1624" t="str">
        <f t="shared" si="576"/>
        <v>Very Low</v>
      </c>
      <c r="L1624" t="s">
        <v>450</v>
      </c>
      <c r="M1624">
        <v>2000</v>
      </c>
      <c r="N1624" t="str">
        <f t="shared" si="577"/>
        <v>Low</v>
      </c>
      <c r="O1624">
        <v>60269340</v>
      </c>
      <c r="P1624" t="str">
        <f t="shared" si="578"/>
        <v>Hit</v>
      </c>
      <c r="Q1624" t="s">
        <v>1652</v>
      </c>
      <c r="R1624" t="str">
        <f t="shared" si="579"/>
        <v>Comedy</v>
      </c>
      <c r="S1624">
        <f t="shared" si="580"/>
        <v>2</v>
      </c>
      <c r="T1624" t="s">
        <v>4770</v>
      </c>
      <c r="U1624" t="s">
        <v>8207</v>
      </c>
      <c r="V1624">
        <v>34079</v>
      </c>
      <c r="W1624" t="str">
        <f t="shared" si="581"/>
        <v>Low</v>
      </c>
      <c r="X1624">
        <v>6930</v>
      </c>
      <c r="Y1624" t="str">
        <f t="shared" si="582"/>
        <v>Low</v>
      </c>
      <c r="Z1624" t="s">
        <v>3868</v>
      </c>
      <c r="AA1624">
        <v>2</v>
      </c>
      <c r="AB1624" t="str">
        <f t="shared" si="583"/>
        <v>Duo/Trio Poster</v>
      </c>
      <c r="AC1624" t="s">
        <v>8208</v>
      </c>
      <c r="AD1624" t="s">
        <v>8209</v>
      </c>
      <c r="AE1624">
        <v>97</v>
      </c>
      <c r="AF1624" t="str">
        <f t="shared" si="584"/>
        <v>Very Low</v>
      </c>
      <c r="AG1624" t="s">
        <v>9</v>
      </c>
      <c r="AH1624" t="s">
        <v>10</v>
      </c>
      <c r="AI1624" t="s">
        <v>11</v>
      </c>
      <c r="AJ1624" t="str">
        <f t="shared" si="585"/>
        <v>Teen</v>
      </c>
      <c r="AK1624">
        <v>30000000</v>
      </c>
      <c r="AL1624" t="str">
        <f t="shared" si="586"/>
        <v>Medium Budget</v>
      </c>
      <c r="AM1624">
        <v>2008</v>
      </c>
      <c r="AN1624">
        <f t="shared" si="587"/>
        <v>17</v>
      </c>
      <c r="AO1624" t="str">
        <f t="shared" si="588"/>
        <v>Old Classic</v>
      </c>
      <c r="AP1624">
        <v>1000</v>
      </c>
      <c r="AQ1624" t="str">
        <f t="shared" si="589"/>
        <v>Very Low</v>
      </c>
      <c r="AR1624">
        <v>6</v>
      </c>
      <c r="AS1624" t="str">
        <f t="shared" si="590"/>
        <v>Average</v>
      </c>
      <c r="AT1624">
        <v>1.85</v>
      </c>
      <c r="AU1624" t="str">
        <f t="shared" si="591"/>
        <v>HDTV / Widescreen</v>
      </c>
      <c r="AV1624">
        <v>0</v>
      </c>
      <c r="AW1624" t="str">
        <f t="shared" si="592"/>
        <v>Very Low</v>
      </c>
    </row>
    <row r="1625" spans="1:49" x14ac:dyDescent="0.3">
      <c r="A1625" t="s">
        <v>0</v>
      </c>
      <c r="B1625" t="s">
        <v>8210</v>
      </c>
      <c r="C1625">
        <v>65</v>
      </c>
      <c r="D1625" t="str">
        <f t="shared" si="572"/>
        <v>Low</v>
      </c>
      <c r="E1625">
        <v>114</v>
      </c>
      <c r="F1625" t="str">
        <f t="shared" si="573"/>
        <v>1h 54m</v>
      </c>
      <c r="G1625" t="str">
        <f t="shared" si="574"/>
        <v>Standard Movie</v>
      </c>
      <c r="H1625">
        <v>0</v>
      </c>
      <c r="I1625" t="str">
        <f t="shared" si="575"/>
        <v>Very Low</v>
      </c>
      <c r="J1625">
        <v>545</v>
      </c>
      <c r="K1625" t="str">
        <f t="shared" si="576"/>
        <v>Very Low</v>
      </c>
      <c r="L1625" t="s">
        <v>5326</v>
      </c>
      <c r="M1625">
        <v>970</v>
      </c>
      <c r="N1625" t="str">
        <f t="shared" si="577"/>
        <v>Low</v>
      </c>
      <c r="O1625">
        <v>60033780</v>
      </c>
      <c r="P1625" t="str">
        <f t="shared" si="578"/>
        <v>Hit</v>
      </c>
      <c r="Q1625" t="s">
        <v>185</v>
      </c>
      <c r="R1625" t="str">
        <f t="shared" si="579"/>
        <v>Drama</v>
      </c>
      <c r="S1625">
        <f t="shared" si="580"/>
        <v>2</v>
      </c>
      <c r="T1625" t="s">
        <v>3804</v>
      </c>
      <c r="U1625" t="s">
        <v>8211</v>
      </c>
      <c r="V1625">
        <v>18973</v>
      </c>
      <c r="W1625" t="str">
        <f t="shared" si="581"/>
        <v>Low</v>
      </c>
      <c r="X1625">
        <v>2860</v>
      </c>
      <c r="Y1625" t="str">
        <f t="shared" si="582"/>
        <v>Low</v>
      </c>
      <c r="Z1625" t="s">
        <v>6462</v>
      </c>
      <c r="AA1625">
        <v>1</v>
      </c>
      <c r="AB1625" t="str">
        <f t="shared" si="583"/>
        <v>Solo Star Poster</v>
      </c>
      <c r="AC1625" t="s">
        <v>8212</v>
      </c>
      <c r="AD1625" t="s">
        <v>8213</v>
      </c>
      <c r="AE1625">
        <v>162</v>
      </c>
      <c r="AF1625" t="str">
        <f t="shared" si="584"/>
        <v>Very Low</v>
      </c>
      <c r="AG1625" t="s">
        <v>9</v>
      </c>
      <c r="AH1625" t="s">
        <v>10</v>
      </c>
      <c r="AI1625" t="s">
        <v>11</v>
      </c>
      <c r="AJ1625" t="str">
        <f t="shared" si="585"/>
        <v>Teen</v>
      </c>
      <c r="AK1625">
        <v>30000000</v>
      </c>
      <c r="AL1625" t="str">
        <f t="shared" si="586"/>
        <v>Medium Budget</v>
      </c>
      <c r="AM1625">
        <v>1998</v>
      </c>
      <c r="AN1625">
        <f t="shared" si="587"/>
        <v>27</v>
      </c>
      <c r="AO1625" t="str">
        <f t="shared" si="588"/>
        <v>Old Classic</v>
      </c>
      <c r="AP1625">
        <v>631</v>
      </c>
      <c r="AQ1625" t="str">
        <f t="shared" si="589"/>
        <v>Very Low</v>
      </c>
      <c r="AR1625">
        <v>5.9</v>
      </c>
      <c r="AS1625" t="str">
        <f t="shared" si="590"/>
        <v>Below Average</v>
      </c>
      <c r="AT1625">
        <v>1.85</v>
      </c>
      <c r="AU1625" t="str">
        <f t="shared" si="591"/>
        <v>HDTV / Widescreen</v>
      </c>
      <c r="AV1625">
        <v>0</v>
      </c>
      <c r="AW1625" t="str">
        <f t="shared" si="592"/>
        <v>Very Low</v>
      </c>
    </row>
    <row r="1626" spans="1:49" x14ac:dyDescent="0.3">
      <c r="A1626" t="s">
        <v>0</v>
      </c>
      <c r="B1626" t="s">
        <v>2532</v>
      </c>
      <c r="C1626">
        <v>152</v>
      </c>
      <c r="D1626" t="str">
        <f t="shared" si="572"/>
        <v>Low</v>
      </c>
      <c r="E1626">
        <v>89</v>
      </c>
      <c r="F1626" t="str">
        <f t="shared" si="573"/>
        <v>1h 29m</v>
      </c>
      <c r="G1626" t="str">
        <f t="shared" si="574"/>
        <v>Featurette</v>
      </c>
      <c r="H1626">
        <v>56</v>
      </c>
      <c r="I1626" t="str">
        <f t="shared" si="575"/>
        <v>Very Low</v>
      </c>
      <c r="J1626">
        <v>545</v>
      </c>
      <c r="K1626" t="str">
        <f t="shared" si="576"/>
        <v>Very Low</v>
      </c>
      <c r="L1626" t="s">
        <v>7399</v>
      </c>
      <c r="M1626">
        <v>11000</v>
      </c>
      <c r="N1626" t="str">
        <f t="shared" si="577"/>
        <v>Medium</v>
      </c>
      <c r="O1626">
        <v>58715510</v>
      </c>
      <c r="P1626" t="str">
        <f t="shared" si="578"/>
        <v>Hit</v>
      </c>
      <c r="Q1626" t="s">
        <v>1652</v>
      </c>
      <c r="R1626" t="str">
        <f t="shared" si="579"/>
        <v>Comedy</v>
      </c>
      <c r="S1626">
        <f t="shared" si="580"/>
        <v>2</v>
      </c>
      <c r="T1626" t="s">
        <v>228</v>
      </c>
      <c r="U1626" t="s">
        <v>8214</v>
      </c>
      <c r="V1626">
        <v>79094</v>
      </c>
      <c r="W1626" t="str">
        <f t="shared" si="581"/>
        <v>Medium</v>
      </c>
      <c r="X1626">
        <v>13794</v>
      </c>
      <c r="Y1626" t="str">
        <f t="shared" si="582"/>
        <v>Medium</v>
      </c>
      <c r="Z1626" t="s">
        <v>5682</v>
      </c>
      <c r="AA1626">
        <v>2</v>
      </c>
      <c r="AB1626" t="str">
        <f t="shared" si="583"/>
        <v>Duo/Trio Poster</v>
      </c>
      <c r="AC1626" t="s">
        <v>8215</v>
      </c>
      <c r="AD1626" t="s">
        <v>8216</v>
      </c>
      <c r="AE1626">
        <v>129</v>
      </c>
      <c r="AF1626" t="str">
        <f t="shared" si="584"/>
        <v>Very Low</v>
      </c>
      <c r="AG1626" t="s">
        <v>9</v>
      </c>
      <c r="AH1626" t="s">
        <v>10</v>
      </c>
      <c r="AI1626" t="s">
        <v>66</v>
      </c>
      <c r="AJ1626" t="str">
        <f t="shared" si="585"/>
        <v>Family</v>
      </c>
      <c r="AK1626">
        <v>30000000</v>
      </c>
      <c r="AL1626" t="str">
        <f t="shared" si="586"/>
        <v>Medium Budget</v>
      </c>
      <c r="AM1626">
        <v>2009</v>
      </c>
      <c r="AN1626">
        <f t="shared" si="587"/>
        <v>16</v>
      </c>
      <c r="AO1626" t="str">
        <f t="shared" si="588"/>
        <v>Old Classic</v>
      </c>
      <c r="AP1626">
        <v>826</v>
      </c>
      <c r="AQ1626" t="str">
        <f t="shared" si="589"/>
        <v>Very Low</v>
      </c>
      <c r="AR1626">
        <v>5.4</v>
      </c>
      <c r="AS1626" t="str">
        <f t="shared" si="590"/>
        <v>Below Average</v>
      </c>
      <c r="AT1626">
        <v>1.85</v>
      </c>
      <c r="AU1626" t="str">
        <f t="shared" si="591"/>
        <v>HDTV / Widescreen</v>
      </c>
      <c r="AV1626">
        <v>0</v>
      </c>
      <c r="AW1626" t="str">
        <f t="shared" si="592"/>
        <v>Very Low</v>
      </c>
    </row>
    <row r="1627" spans="1:49" x14ac:dyDescent="0.3">
      <c r="A1627" t="s">
        <v>0</v>
      </c>
      <c r="B1627" t="s">
        <v>2756</v>
      </c>
      <c r="C1627">
        <v>94</v>
      </c>
      <c r="D1627" t="str">
        <f t="shared" si="572"/>
        <v>Low</v>
      </c>
      <c r="E1627">
        <v>95</v>
      </c>
      <c r="F1627" t="str">
        <f t="shared" si="573"/>
        <v>1h 35m</v>
      </c>
      <c r="G1627" t="str">
        <f t="shared" si="574"/>
        <v>Standard Movie</v>
      </c>
      <c r="H1627">
        <v>65</v>
      </c>
      <c r="I1627" t="str">
        <f t="shared" si="575"/>
        <v>Very Low</v>
      </c>
      <c r="J1627">
        <v>246</v>
      </c>
      <c r="K1627" t="str">
        <f t="shared" si="576"/>
        <v>Very Low</v>
      </c>
      <c r="L1627" t="s">
        <v>8217</v>
      </c>
      <c r="M1627">
        <v>506</v>
      </c>
      <c r="N1627" t="str">
        <f t="shared" si="577"/>
        <v>Low</v>
      </c>
      <c r="O1627">
        <v>58156435</v>
      </c>
      <c r="P1627" t="str">
        <f t="shared" si="578"/>
        <v>Hit</v>
      </c>
      <c r="Q1627" t="s">
        <v>2447</v>
      </c>
      <c r="R1627" t="str">
        <f t="shared" si="579"/>
        <v>Adventure</v>
      </c>
      <c r="S1627">
        <f t="shared" si="580"/>
        <v>3</v>
      </c>
      <c r="T1627" t="s">
        <v>8218</v>
      </c>
      <c r="U1627" t="s">
        <v>8219</v>
      </c>
      <c r="V1627">
        <v>37479</v>
      </c>
      <c r="W1627" t="str">
        <f t="shared" si="581"/>
        <v>Low</v>
      </c>
      <c r="X1627">
        <v>1266</v>
      </c>
      <c r="Y1627" t="str">
        <f t="shared" si="582"/>
        <v>Low</v>
      </c>
      <c r="Z1627" t="s">
        <v>8220</v>
      </c>
      <c r="AA1627">
        <v>3</v>
      </c>
      <c r="AB1627" t="str">
        <f t="shared" si="583"/>
        <v>Duo/Trio Poster</v>
      </c>
      <c r="AC1627" t="s">
        <v>8221</v>
      </c>
      <c r="AD1627" t="s">
        <v>8222</v>
      </c>
      <c r="AE1627">
        <v>152</v>
      </c>
      <c r="AF1627" t="str">
        <f t="shared" si="584"/>
        <v>Very Low</v>
      </c>
      <c r="AG1627" t="s">
        <v>9</v>
      </c>
      <c r="AH1627" t="s">
        <v>10</v>
      </c>
      <c r="AI1627" t="s">
        <v>11</v>
      </c>
      <c r="AJ1627" t="str">
        <f t="shared" si="585"/>
        <v>Teen</v>
      </c>
      <c r="AK1627">
        <v>19000000</v>
      </c>
      <c r="AL1627" t="str">
        <f t="shared" si="586"/>
        <v>Low Budget</v>
      </c>
      <c r="AM1627">
        <v>2004</v>
      </c>
      <c r="AN1627">
        <f t="shared" si="587"/>
        <v>21</v>
      </c>
      <c r="AO1627" t="str">
        <f t="shared" si="588"/>
        <v>Old Classic</v>
      </c>
      <c r="AP1627">
        <v>316</v>
      </c>
      <c r="AQ1627" t="str">
        <f t="shared" si="589"/>
        <v>Very Low</v>
      </c>
      <c r="AR1627">
        <v>5.9</v>
      </c>
      <c r="AS1627" t="str">
        <f t="shared" si="590"/>
        <v>Below Average</v>
      </c>
      <c r="AT1627">
        <v>2.35</v>
      </c>
      <c r="AU1627" t="str">
        <f t="shared" si="591"/>
        <v>Cinematic Widescreen</v>
      </c>
      <c r="AV1627">
        <v>0</v>
      </c>
      <c r="AW1627" t="str">
        <f t="shared" si="592"/>
        <v>Very Low</v>
      </c>
    </row>
    <row r="1628" spans="1:49" x14ac:dyDescent="0.3">
      <c r="A1628" t="s">
        <v>0</v>
      </c>
      <c r="B1628" t="s">
        <v>2532</v>
      </c>
      <c r="C1628">
        <v>119</v>
      </c>
      <c r="D1628" t="str">
        <f t="shared" si="572"/>
        <v>Low</v>
      </c>
      <c r="E1628">
        <v>98</v>
      </c>
      <c r="F1628" t="str">
        <f t="shared" si="573"/>
        <v>1h 38m</v>
      </c>
      <c r="G1628" t="str">
        <f t="shared" si="574"/>
        <v>Standard Movie</v>
      </c>
      <c r="H1628">
        <v>56</v>
      </c>
      <c r="I1628" t="str">
        <f t="shared" si="575"/>
        <v>Very Low</v>
      </c>
      <c r="J1628">
        <v>533</v>
      </c>
      <c r="K1628" t="str">
        <f t="shared" si="576"/>
        <v>Very Low</v>
      </c>
      <c r="L1628" t="s">
        <v>205</v>
      </c>
      <c r="M1628">
        <v>3000</v>
      </c>
      <c r="N1628" t="str">
        <f t="shared" si="577"/>
        <v>Low</v>
      </c>
      <c r="O1628">
        <v>56044241</v>
      </c>
      <c r="P1628" t="str">
        <f t="shared" si="578"/>
        <v>Hit</v>
      </c>
      <c r="Q1628" t="s">
        <v>3603</v>
      </c>
      <c r="R1628" t="str">
        <f t="shared" si="579"/>
        <v>Comedy</v>
      </c>
      <c r="S1628">
        <f t="shared" si="580"/>
        <v>3</v>
      </c>
      <c r="T1628" t="s">
        <v>721</v>
      </c>
      <c r="U1628" t="s">
        <v>8223</v>
      </c>
      <c r="V1628">
        <v>122187</v>
      </c>
      <c r="W1628" t="str">
        <f t="shared" si="581"/>
        <v>Medium</v>
      </c>
      <c r="X1628">
        <v>6742</v>
      </c>
      <c r="Y1628" t="str">
        <f t="shared" si="582"/>
        <v>Low</v>
      </c>
      <c r="Z1628" t="s">
        <v>8224</v>
      </c>
      <c r="AA1628">
        <v>1</v>
      </c>
      <c r="AB1628" t="str">
        <f t="shared" si="583"/>
        <v>Solo Star Poster</v>
      </c>
      <c r="AC1628" t="s">
        <v>8225</v>
      </c>
      <c r="AD1628" t="s">
        <v>8226</v>
      </c>
      <c r="AE1628">
        <v>339</v>
      </c>
      <c r="AF1628" t="str">
        <f t="shared" si="584"/>
        <v>Very Low</v>
      </c>
      <c r="AG1628" t="s">
        <v>9</v>
      </c>
      <c r="AH1628" t="s">
        <v>10</v>
      </c>
      <c r="AI1628" t="s">
        <v>11</v>
      </c>
      <c r="AJ1628" t="str">
        <f t="shared" si="585"/>
        <v>Teen</v>
      </c>
      <c r="AK1628">
        <v>37000000</v>
      </c>
      <c r="AL1628" t="str">
        <f t="shared" si="586"/>
        <v>Medium Budget</v>
      </c>
      <c r="AM1628">
        <v>2004</v>
      </c>
      <c r="AN1628">
        <f t="shared" si="587"/>
        <v>21</v>
      </c>
      <c r="AO1628" t="str">
        <f t="shared" si="588"/>
        <v>Old Classic</v>
      </c>
      <c r="AP1628">
        <v>2000</v>
      </c>
      <c r="AQ1628" t="str">
        <f t="shared" si="589"/>
        <v>Low</v>
      </c>
      <c r="AR1628">
        <v>6.1</v>
      </c>
      <c r="AS1628" t="str">
        <f t="shared" si="590"/>
        <v>Average</v>
      </c>
      <c r="AT1628">
        <v>1.85</v>
      </c>
      <c r="AU1628" t="str">
        <f t="shared" si="591"/>
        <v>HDTV / Widescreen</v>
      </c>
      <c r="AV1628">
        <v>0</v>
      </c>
      <c r="AW1628" t="str">
        <f t="shared" si="592"/>
        <v>Very Low</v>
      </c>
    </row>
    <row r="1629" spans="1:49" x14ac:dyDescent="0.3">
      <c r="A1629" t="s">
        <v>0</v>
      </c>
      <c r="B1629" t="s">
        <v>3974</v>
      </c>
      <c r="C1629">
        <v>487</v>
      </c>
      <c r="D1629" t="str">
        <f t="shared" si="572"/>
        <v>Medium</v>
      </c>
      <c r="E1629">
        <v>94</v>
      </c>
      <c r="F1629" t="str">
        <f t="shared" si="573"/>
        <v>1h 34m</v>
      </c>
      <c r="G1629" t="str">
        <f t="shared" si="574"/>
        <v>Standard Movie</v>
      </c>
      <c r="H1629">
        <v>11000</v>
      </c>
      <c r="I1629" t="str">
        <f t="shared" si="575"/>
        <v>Medium</v>
      </c>
      <c r="J1629">
        <v>183</v>
      </c>
      <c r="K1629" t="str">
        <f t="shared" si="576"/>
        <v>Very Low</v>
      </c>
      <c r="L1629" t="s">
        <v>8227</v>
      </c>
      <c r="M1629">
        <v>617</v>
      </c>
      <c r="N1629" t="str">
        <f t="shared" si="577"/>
        <v>Low</v>
      </c>
      <c r="O1629">
        <v>56816662</v>
      </c>
      <c r="P1629" t="str">
        <f t="shared" si="578"/>
        <v>Hit</v>
      </c>
      <c r="Q1629" t="s">
        <v>3603</v>
      </c>
      <c r="R1629" t="str">
        <f t="shared" si="579"/>
        <v>Comedy</v>
      </c>
      <c r="S1629">
        <f t="shared" si="580"/>
        <v>3</v>
      </c>
      <c r="T1629" t="s">
        <v>4600</v>
      </c>
      <c r="U1629" t="s">
        <v>8228</v>
      </c>
      <c r="V1629">
        <v>301149</v>
      </c>
      <c r="W1629" t="str">
        <f t="shared" si="581"/>
        <v>High</v>
      </c>
      <c r="X1629">
        <v>1289</v>
      </c>
      <c r="Y1629" t="str">
        <f t="shared" si="582"/>
        <v>Low</v>
      </c>
      <c r="Z1629" t="s">
        <v>8229</v>
      </c>
      <c r="AA1629">
        <v>1</v>
      </c>
      <c r="AB1629" t="str">
        <f t="shared" si="583"/>
        <v>Solo Star Poster</v>
      </c>
      <c r="AC1629" t="s">
        <v>8230</v>
      </c>
      <c r="AD1629" t="s">
        <v>8231</v>
      </c>
      <c r="AE1629">
        <v>509</v>
      </c>
      <c r="AF1629" t="str">
        <f t="shared" si="584"/>
        <v>Low</v>
      </c>
      <c r="AG1629" t="s">
        <v>9</v>
      </c>
      <c r="AH1629" t="s">
        <v>3542</v>
      </c>
      <c r="AI1629" t="s">
        <v>11</v>
      </c>
      <c r="AJ1629" t="str">
        <f t="shared" si="585"/>
        <v>Teen</v>
      </c>
      <c r="AK1629">
        <v>17000000</v>
      </c>
      <c r="AL1629" t="str">
        <f t="shared" si="586"/>
        <v>Low Budget</v>
      </c>
      <c r="AM1629">
        <v>2011</v>
      </c>
      <c r="AN1629">
        <f t="shared" si="587"/>
        <v>14</v>
      </c>
      <c r="AO1629" t="str">
        <f t="shared" si="588"/>
        <v>Modern Classic</v>
      </c>
      <c r="AP1629">
        <v>204</v>
      </c>
      <c r="AQ1629" t="str">
        <f t="shared" si="589"/>
        <v>Very Low</v>
      </c>
      <c r="AR1629">
        <v>7.7</v>
      </c>
      <c r="AS1629" t="str">
        <f t="shared" si="590"/>
        <v>Good</v>
      </c>
      <c r="AT1629">
        <v>1.85</v>
      </c>
      <c r="AU1629" t="str">
        <f t="shared" si="591"/>
        <v>HDTV / Widescreen</v>
      </c>
      <c r="AV1629">
        <v>78000</v>
      </c>
      <c r="AW1629" t="str">
        <f t="shared" si="592"/>
        <v>High</v>
      </c>
    </row>
    <row r="1630" spans="1:49" x14ac:dyDescent="0.3">
      <c r="A1630" t="s">
        <v>0</v>
      </c>
      <c r="B1630" t="s">
        <v>8232</v>
      </c>
      <c r="C1630">
        <v>121</v>
      </c>
      <c r="D1630" t="str">
        <f t="shared" si="572"/>
        <v>Low</v>
      </c>
      <c r="E1630">
        <v>85</v>
      </c>
      <c r="F1630" t="str">
        <f t="shared" si="573"/>
        <v>1h 25m</v>
      </c>
      <c r="G1630" t="str">
        <f t="shared" si="574"/>
        <v>Featurette</v>
      </c>
      <c r="H1630">
        <v>7</v>
      </c>
      <c r="I1630" t="str">
        <f t="shared" si="575"/>
        <v>Very Low</v>
      </c>
      <c r="J1630">
        <v>691</v>
      </c>
      <c r="K1630" t="str">
        <f t="shared" si="576"/>
        <v>Very Low</v>
      </c>
      <c r="L1630" t="s">
        <v>471</v>
      </c>
      <c r="M1630">
        <v>14000</v>
      </c>
      <c r="N1630" t="str">
        <f t="shared" si="577"/>
        <v>Medium</v>
      </c>
      <c r="O1630">
        <v>64238770</v>
      </c>
      <c r="P1630" t="str">
        <f t="shared" si="578"/>
        <v>Hit</v>
      </c>
      <c r="Q1630" t="s">
        <v>442</v>
      </c>
      <c r="R1630" t="str">
        <f t="shared" si="579"/>
        <v>Adventure</v>
      </c>
      <c r="S1630">
        <f t="shared" si="580"/>
        <v>4</v>
      </c>
      <c r="T1630" t="s">
        <v>199</v>
      </c>
      <c r="U1630" t="s">
        <v>8233</v>
      </c>
      <c r="V1630">
        <v>19547</v>
      </c>
      <c r="W1630" t="str">
        <f t="shared" si="581"/>
        <v>Low</v>
      </c>
      <c r="X1630">
        <v>18795</v>
      </c>
      <c r="Y1630" t="str">
        <f t="shared" si="582"/>
        <v>Medium</v>
      </c>
      <c r="Z1630" t="s">
        <v>3386</v>
      </c>
      <c r="AA1630">
        <v>0</v>
      </c>
      <c r="AB1630" t="str">
        <f t="shared" si="583"/>
        <v>Symbolic Poster</v>
      </c>
      <c r="AC1630" t="s">
        <v>8234</v>
      </c>
      <c r="AD1630" t="s">
        <v>8235</v>
      </c>
      <c r="AE1630">
        <v>64</v>
      </c>
      <c r="AF1630" t="str">
        <f t="shared" si="584"/>
        <v>Very Low</v>
      </c>
      <c r="AG1630" t="s">
        <v>9</v>
      </c>
      <c r="AH1630" t="s">
        <v>239</v>
      </c>
      <c r="AI1630" t="s">
        <v>66</v>
      </c>
      <c r="AJ1630" t="str">
        <f t="shared" si="585"/>
        <v>Family</v>
      </c>
      <c r="AK1630">
        <v>42000000</v>
      </c>
      <c r="AL1630" t="str">
        <f t="shared" si="586"/>
        <v>Medium Budget</v>
      </c>
      <c r="AM1630">
        <v>2014</v>
      </c>
      <c r="AN1630">
        <f t="shared" si="587"/>
        <v>11</v>
      </c>
      <c r="AO1630" t="str">
        <f t="shared" si="588"/>
        <v>Modern Classic</v>
      </c>
      <c r="AP1630">
        <v>3000</v>
      </c>
      <c r="AQ1630" t="str">
        <f t="shared" si="589"/>
        <v>Low</v>
      </c>
      <c r="AR1630">
        <v>5.8</v>
      </c>
      <c r="AS1630" t="str">
        <f t="shared" si="590"/>
        <v>Below Average</v>
      </c>
      <c r="AT1630">
        <v>1.85</v>
      </c>
      <c r="AU1630" t="str">
        <f t="shared" si="591"/>
        <v>HDTV / Widescreen</v>
      </c>
      <c r="AV1630">
        <v>0</v>
      </c>
      <c r="AW1630" t="str">
        <f t="shared" si="592"/>
        <v>Very Low</v>
      </c>
    </row>
    <row r="1631" spans="1:49" x14ac:dyDescent="0.3">
      <c r="A1631" t="s">
        <v>0</v>
      </c>
      <c r="B1631" t="s">
        <v>8236</v>
      </c>
      <c r="C1631">
        <v>147</v>
      </c>
      <c r="D1631" t="str">
        <f t="shared" si="572"/>
        <v>Low</v>
      </c>
      <c r="E1631">
        <v>124</v>
      </c>
      <c r="F1631" t="str">
        <f t="shared" si="573"/>
        <v>2h 4m</v>
      </c>
      <c r="G1631" t="str">
        <f t="shared" si="574"/>
        <v>Long Movie</v>
      </c>
      <c r="H1631">
        <v>47</v>
      </c>
      <c r="I1631" t="str">
        <f t="shared" si="575"/>
        <v>Very Low</v>
      </c>
      <c r="J1631">
        <v>877</v>
      </c>
      <c r="K1631" t="str">
        <f t="shared" si="576"/>
        <v>Very Low</v>
      </c>
      <c r="L1631" t="s">
        <v>2055</v>
      </c>
      <c r="M1631">
        <v>40000</v>
      </c>
      <c r="N1631" t="str">
        <f t="shared" si="577"/>
        <v>Medium</v>
      </c>
      <c r="O1631">
        <v>52937130</v>
      </c>
      <c r="P1631" t="str">
        <f t="shared" si="578"/>
        <v>Hit</v>
      </c>
      <c r="Q1631" t="s">
        <v>1697</v>
      </c>
      <c r="R1631" t="str">
        <f t="shared" si="579"/>
        <v>Biography</v>
      </c>
      <c r="S1631">
        <f t="shared" si="580"/>
        <v>3</v>
      </c>
      <c r="T1631" t="s">
        <v>15</v>
      </c>
      <c r="U1631" t="s">
        <v>8237</v>
      </c>
      <c r="V1631">
        <v>198066</v>
      </c>
      <c r="W1631" t="str">
        <f t="shared" si="581"/>
        <v>Medium</v>
      </c>
      <c r="X1631">
        <v>43453</v>
      </c>
      <c r="Y1631" t="str">
        <f t="shared" si="582"/>
        <v>Medium</v>
      </c>
      <c r="Z1631" t="s">
        <v>1161</v>
      </c>
      <c r="AA1631">
        <v>1</v>
      </c>
      <c r="AB1631" t="str">
        <f t="shared" si="583"/>
        <v>Solo Star Poster</v>
      </c>
      <c r="AC1631" t="s">
        <v>8238</v>
      </c>
      <c r="AD1631" t="s">
        <v>8239</v>
      </c>
      <c r="AE1631">
        <v>426</v>
      </c>
      <c r="AF1631" t="str">
        <f t="shared" si="584"/>
        <v>Very Low</v>
      </c>
      <c r="AG1631" t="s">
        <v>9</v>
      </c>
      <c r="AH1631" t="s">
        <v>10</v>
      </c>
      <c r="AI1631" t="s">
        <v>556</v>
      </c>
      <c r="AJ1631" t="str">
        <f t="shared" si="585"/>
        <v>Adult</v>
      </c>
      <c r="AK1631">
        <v>30000000</v>
      </c>
      <c r="AL1631" t="str">
        <f t="shared" si="586"/>
        <v>Medium Budget</v>
      </c>
      <c r="AM1631">
        <v>2001</v>
      </c>
      <c r="AN1631">
        <f t="shared" si="587"/>
        <v>24</v>
      </c>
      <c r="AO1631" t="str">
        <f t="shared" si="588"/>
        <v>Old Classic</v>
      </c>
      <c r="AP1631">
        <v>1000</v>
      </c>
      <c r="AQ1631" t="str">
        <f t="shared" si="589"/>
        <v>Very Low</v>
      </c>
      <c r="AR1631">
        <v>7.6</v>
      </c>
      <c r="AS1631" t="str">
        <f t="shared" si="590"/>
        <v>Good</v>
      </c>
      <c r="AT1631">
        <v>2.35</v>
      </c>
      <c r="AU1631" t="str">
        <f t="shared" si="591"/>
        <v>Cinematic Widescreen</v>
      </c>
      <c r="AV1631">
        <v>13000</v>
      </c>
      <c r="AW1631" t="str">
        <f t="shared" si="592"/>
        <v>Medium</v>
      </c>
    </row>
    <row r="1632" spans="1:49" x14ac:dyDescent="0.3">
      <c r="A1632" t="s">
        <v>0</v>
      </c>
      <c r="B1632" t="s">
        <v>6986</v>
      </c>
      <c r="C1632">
        <v>85</v>
      </c>
      <c r="D1632" t="str">
        <f t="shared" si="572"/>
        <v>Low</v>
      </c>
      <c r="E1632">
        <v>131</v>
      </c>
      <c r="F1632" t="str">
        <f t="shared" si="573"/>
        <v>2h 11m</v>
      </c>
      <c r="G1632" t="str">
        <f t="shared" si="574"/>
        <v>Long Movie</v>
      </c>
      <c r="H1632">
        <v>43</v>
      </c>
      <c r="I1632" t="str">
        <f t="shared" si="575"/>
        <v>Very Low</v>
      </c>
      <c r="J1632">
        <v>362</v>
      </c>
      <c r="K1632" t="str">
        <f t="shared" si="576"/>
        <v>Very Low</v>
      </c>
      <c r="L1632" t="s">
        <v>8240</v>
      </c>
      <c r="M1632">
        <v>18000</v>
      </c>
      <c r="N1632" t="str">
        <f t="shared" si="577"/>
        <v>Medium</v>
      </c>
      <c r="O1632">
        <v>52799004</v>
      </c>
      <c r="P1632" t="str">
        <f t="shared" si="578"/>
        <v>Hit</v>
      </c>
      <c r="Q1632" t="s">
        <v>185</v>
      </c>
      <c r="R1632" t="str">
        <f t="shared" si="579"/>
        <v>Drama</v>
      </c>
      <c r="S1632">
        <f t="shared" si="580"/>
        <v>2</v>
      </c>
      <c r="T1632" t="s">
        <v>409</v>
      </c>
      <c r="U1632" t="s">
        <v>8241</v>
      </c>
      <c r="V1632">
        <v>28942</v>
      </c>
      <c r="W1632" t="str">
        <f t="shared" si="581"/>
        <v>Low</v>
      </c>
      <c r="X1632">
        <v>19815</v>
      </c>
      <c r="Y1632" t="str">
        <f t="shared" si="582"/>
        <v>Medium</v>
      </c>
      <c r="Z1632" t="s">
        <v>8242</v>
      </c>
      <c r="AA1632">
        <v>0</v>
      </c>
      <c r="AB1632" t="str">
        <f t="shared" si="583"/>
        <v>Symbolic Poster</v>
      </c>
      <c r="AC1632" t="s">
        <v>8243</v>
      </c>
      <c r="AD1632" t="s">
        <v>8244</v>
      </c>
      <c r="AE1632">
        <v>223</v>
      </c>
      <c r="AF1632" t="str">
        <f t="shared" si="584"/>
        <v>Very Low</v>
      </c>
      <c r="AG1632" t="s">
        <v>9</v>
      </c>
      <c r="AH1632" t="s">
        <v>10</v>
      </c>
      <c r="AI1632" t="s">
        <v>11</v>
      </c>
      <c r="AJ1632" t="str">
        <f t="shared" si="585"/>
        <v>Teen</v>
      </c>
      <c r="AK1632">
        <v>55000000</v>
      </c>
      <c r="AL1632" t="str">
        <f t="shared" si="586"/>
        <v>Medium Budget</v>
      </c>
      <c r="AM1632">
        <v>1999</v>
      </c>
      <c r="AN1632">
        <f t="shared" si="587"/>
        <v>26</v>
      </c>
      <c r="AO1632" t="str">
        <f t="shared" si="588"/>
        <v>Old Classic</v>
      </c>
      <c r="AP1632">
        <v>652</v>
      </c>
      <c r="AQ1632" t="str">
        <f t="shared" si="589"/>
        <v>Very Low</v>
      </c>
      <c r="AR1632">
        <v>6.1</v>
      </c>
      <c r="AS1632" t="str">
        <f t="shared" si="590"/>
        <v>Average</v>
      </c>
      <c r="AT1632">
        <v>2.35</v>
      </c>
      <c r="AU1632" t="str">
        <f t="shared" si="591"/>
        <v>Cinematic Widescreen</v>
      </c>
      <c r="AV1632">
        <v>0</v>
      </c>
      <c r="AW1632" t="str">
        <f t="shared" si="592"/>
        <v>Very Low</v>
      </c>
    </row>
    <row r="1633" spans="1:49" x14ac:dyDescent="0.3">
      <c r="A1633" t="s">
        <v>0</v>
      </c>
      <c r="B1633" t="s">
        <v>8245</v>
      </c>
      <c r="C1633">
        <v>98</v>
      </c>
      <c r="D1633" t="str">
        <f t="shared" si="572"/>
        <v>Low</v>
      </c>
      <c r="E1633">
        <v>107</v>
      </c>
      <c r="F1633" t="str">
        <f t="shared" si="573"/>
        <v>1h 47m</v>
      </c>
      <c r="G1633" t="str">
        <f t="shared" si="574"/>
        <v>Standard Movie</v>
      </c>
      <c r="H1633">
        <v>0</v>
      </c>
      <c r="I1633" t="str">
        <f t="shared" si="575"/>
        <v>Very Low</v>
      </c>
      <c r="J1633">
        <v>643</v>
      </c>
      <c r="K1633" t="str">
        <f t="shared" si="576"/>
        <v>Very Low</v>
      </c>
      <c r="L1633" t="s">
        <v>7253</v>
      </c>
      <c r="M1633">
        <v>12000</v>
      </c>
      <c r="N1633" t="str">
        <f t="shared" si="577"/>
        <v>Medium</v>
      </c>
      <c r="O1633">
        <v>55210049</v>
      </c>
      <c r="P1633" t="str">
        <f t="shared" si="578"/>
        <v>Hit</v>
      </c>
      <c r="Q1633" t="s">
        <v>198</v>
      </c>
      <c r="R1633" t="str">
        <f t="shared" si="579"/>
        <v>Action</v>
      </c>
      <c r="S1633">
        <f t="shared" si="580"/>
        <v>4</v>
      </c>
      <c r="T1633" t="s">
        <v>999</v>
      </c>
      <c r="U1633" t="s">
        <v>8246</v>
      </c>
      <c r="V1633">
        <v>43743</v>
      </c>
      <c r="W1633" t="str">
        <f t="shared" si="581"/>
        <v>Low</v>
      </c>
      <c r="X1633">
        <v>14710</v>
      </c>
      <c r="Y1633" t="str">
        <f t="shared" si="582"/>
        <v>Medium</v>
      </c>
      <c r="Z1633" t="s">
        <v>7255</v>
      </c>
      <c r="AA1633">
        <v>1</v>
      </c>
      <c r="AB1633" t="str">
        <f t="shared" si="583"/>
        <v>Solo Star Poster</v>
      </c>
      <c r="AC1633" t="s">
        <v>8247</v>
      </c>
      <c r="AD1633" t="s">
        <v>8248</v>
      </c>
      <c r="AE1633">
        <v>293</v>
      </c>
      <c r="AF1633" t="str">
        <f t="shared" si="584"/>
        <v>Very Low</v>
      </c>
      <c r="AG1633" t="s">
        <v>9</v>
      </c>
      <c r="AH1633" t="s">
        <v>10</v>
      </c>
      <c r="AI1633" t="s">
        <v>66</v>
      </c>
      <c r="AJ1633" t="str">
        <f t="shared" si="585"/>
        <v>Family</v>
      </c>
      <c r="AK1633">
        <v>27800000</v>
      </c>
      <c r="AL1633" t="str">
        <f t="shared" si="586"/>
        <v>Low Budget</v>
      </c>
      <c r="AM1633">
        <v>1989</v>
      </c>
      <c r="AN1633">
        <f t="shared" si="587"/>
        <v>36</v>
      </c>
      <c r="AO1633" t="str">
        <f t="shared" si="588"/>
        <v>Old Classic</v>
      </c>
      <c r="AP1633">
        <v>664</v>
      </c>
      <c r="AQ1633" t="str">
        <f t="shared" si="589"/>
        <v>Very Low</v>
      </c>
      <c r="AR1633">
        <v>5.4</v>
      </c>
      <c r="AS1633" t="str">
        <f t="shared" si="590"/>
        <v>Below Average</v>
      </c>
      <c r="AT1633">
        <v>2.35</v>
      </c>
      <c r="AU1633" t="str">
        <f t="shared" si="591"/>
        <v>Cinematic Widescreen</v>
      </c>
      <c r="AV1633">
        <v>0</v>
      </c>
      <c r="AW1633" t="str">
        <f t="shared" si="592"/>
        <v>Very Low</v>
      </c>
    </row>
    <row r="1634" spans="1:49" x14ac:dyDescent="0.3">
      <c r="A1634" t="s">
        <v>0</v>
      </c>
      <c r="B1634" t="s">
        <v>5882</v>
      </c>
      <c r="C1634">
        <v>39</v>
      </c>
      <c r="D1634" t="str">
        <f t="shared" si="572"/>
        <v>Very Low</v>
      </c>
      <c r="E1634">
        <v>99</v>
      </c>
      <c r="F1634" t="str">
        <f t="shared" si="573"/>
        <v>1h 39m</v>
      </c>
      <c r="G1634" t="str">
        <f t="shared" si="574"/>
        <v>Standard Movie</v>
      </c>
      <c r="H1634">
        <v>13</v>
      </c>
      <c r="I1634" t="str">
        <f t="shared" si="575"/>
        <v>Very Low</v>
      </c>
      <c r="J1634">
        <v>837</v>
      </c>
      <c r="K1634" t="str">
        <f t="shared" si="576"/>
        <v>Very Low</v>
      </c>
      <c r="L1634" t="s">
        <v>4329</v>
      </c>
      <c r="M1634">
        <v>1000</v>
      </c>
      <c r="N1634" t="str">
        <f t="shared" si="577"/>
        <v>Low</v>
      </c>
      <c r="O1634">
        <v>51432423</v>
      </c>
      <c r="P1634" t="str">
        <f t="shared" si="578"/>
        <v>Hit</v>
      </c>
      <c r="Q1634" t="s">
        <v>8249</v>
      </c>
      <c r="R1634" t="str">
        <f t="shared" si="579"/>
        <v>Comedy</v>
      </c>
      <c r="S1634">
        <f t="shared" si="580"/>
        <v>4</v>
      </c>
      <c r="T1634" t="s">
        <v>8250</v>
      </c>
      <c r="U1634" t="s">
        <v>8251</v>
      </c>
      <c r="V1634">
        <v>15074</v>
      </c>
      <c r="W1634" t="str">
        <f t="shared" si="581"/>
        <v>Low</v>
      </c>
      <c r="X1634">
        <v>3679</v>
      </c>
      <c r="Y1634" t="str">
        <f t="shared" si="582"/>
        <v>Low</v>
      </c>
      <c r="Z1634" t="s">
        <v>8252</v>
      </c>
      <c r="AA1634">
        <v>7</v>
      </c>
      <c r="AB1634" t="str">
        <f t="shared" si="583"/>
        <v>Ensemble Poster</v>
      </c>
      <c r="AC1634" t="s">
        <v>8253</v>
      </c>
      <c r="AD1634" t="s">
        <v>8254</v>
      </c>
      <c r="AE1634">
        <v>72</v>
      </c>
      <c r="AF1634" t="str">
        <f t="shared" si="584"/>
        <v>Very Low</v>
      </c>
      <c r="AG1634" t="s">
        <v>9</v>
      </c>
      <c r="AH1634" t="s">
        <v>10</v>
      </c>
      <c r="AI1634" t="s">
        <v>66</v>
      </c>
      <c r="AJ1634" t="str">
        <f t="shared" si="585"/>
        <v>Family</v>
      </c>
      <c r="AK1634">
        <v>30000000</v>
      </c>
      <c r="AL1634" t="str">
        <f t="shared" si="586"/>
        <v>Medium Budget</v>
      </c>
      <c r="AM1634">
        <v>2002</v>
      </c>
      <c r="AN1634">
        <f t="shared" si="587"/>
        <v>23</v>
      </c>
      <c r="AO1634" t="str">
        <f t="shared" si="588"/>
        <v>Old Classic</v>
      </c>
      <c r="AP1634">
        <v>889</v>
      </c>
      <c r="AQ1634" t="str">
        <f t="shared" si="589"/>
        <v>Very Low</v>
      </c>
      <c r="AR1634">
        <v>5.0999999999999996</v>
      </c>
      <c r="AS1634" t="str">
        <f t="shared" si="590"/>
        <v>Below Average</v>
      </c>
      <c r="AT1634">
        <v>1.85</v>
      </c>
      <c r="AU1634" t="str">
        <f t="shared" si="591"/>
        <v>HDTV / Widescreen</v>
      </c>
      <c r="AV1634">
        <v>1000</v>
      </c>
      <c r="AW1634" t="str">
        <f t="shared" si="592"/>
        <v>Very Low</v>
      </c>
    </row>
    <row r="1635" spans="1:49" x14ac:dyDescent="0.3">
      <c r="A1635" t="s">
        <v>0</v>
      </c>
      <c r="B1635" t="s">
        <v>2438</v>
      </c>
      <c r="C1635">
        <v>43</v>
      </c>
      <c r="D1635" t="str">
        <f t="shared" si="572"/>
        <v>Very Low</v>
      </c>
      <c r="E1635">
        <v>83</v>
      </c>
      <c r="F1635" t="str">
        <f t="shared" si="573"/>
        <v>1h 23m</v>
      </c>
      <c r="G1635" t="str">
        <f t="shared" si="574"/>
        <v>Featurette</v>
      </c>
      <c r="H1635">
        <v>88</v>
      </c>
      <c r="I1635" t="str">
        <f t="shared" si="575"/>
        <v>Very Low</v>
      </c>
      <c r="J1635">
        <v>348</v>
      </c>
      <c r="K1635" t="str">
        <f t="shared" si="576"/>
        <v>Very Low</v>
      </c>
      <c r="L1635" t="s">
        <v>3957</v>
      </c>
      <c r="M1635">
        <v>3000</v>
      </c>
      <c r="N1635" t="str">
        <f t="shared" si="577"/>
        <v>Low</v>
      </c>
      <c r="O1635">
        <v>51109400</v>
      </c>
      <c r="P1635" t="str">
        <f t="shared" si="578"/>
        <v>Hit</v>
      </c>
      <c r="Q1635" t="s">
        <v>980</v>
      </c>
      <c r="R1635" t="str">
        <f t="shared" si="579"/>
        <v>Comedy</v>
      </c>
      <c r="S1635">
        <f t="shared" si="580"/>
        <v>2</v>
      </c>
      <c r="T1635" t="s">
        <v>7982</v>
      </c>
      <c r="U1635" t="s">
        <v>8255</v>
      </c>
      <c r="V1635">
        <v>76850</v>
      </c>
      <c r="W1635" t="str">
        <f t="shared" si="581"/>
        <v>Medium</v>
      </c>
      <c r="X1635">
        <v>4767</v>
      </c>
      <c r="Y1635" t="str">
        <f t="shared" si="582"/>
        <v>Low</v>
      </c>
      <c r="Z1635" t="s">
        <v>8256</v>
      </c>
      <c r="AA1635">
        <v>5</v>
      </c>
      <c r="AB1635" t="str">
        <f t="shared" si="583"/>
        <v>Ensemble Poster</v>
      </c>
      <c r="AC1635" t="s">
        <v>8257</v>
      </c>
      <c r="AD1635" t="s">
        <v>8258</v>
      </c>
      <c r="AE1635">
        <v>85</v>
      </c>
      <c r="AF1635" t="str">
        <f t="shared" si="584"/>
        <v>Very Low</v>
      </c>
      <c r="AG1635" t="s">
        <v>9</v>
      </c>
      <c r="AH1635" t="s">
        <v>10</v>
      </c>
      <c r="AI1635" t="s">
        <v>11</v>
      </c>
      <c r="AJ1635" t="str">
        <f t="shared" si="585"/>
        <v>Teen</v>
      </c>
      <c r="AK1635">
        <v>30000000</v>
      </c>
      <c r="AL1635" t="str">
        <f t="shared" si="586"/>
        <v>Medium Budget</v>
      </c>
      <c r="AM1635">
        <v>1994</v>
      </c>
      <c r="AN1635">
        <f t="shared" si="587"/>
        <v>31</v>
      </c>
      <c r="AO1635" t="str">
        <f t="shared" si="588"/>
        <v>Old Classic</v>
      </c>
      <c r="AP1635">
        <v>459</v>
      </c>
      <c r="AQ1635" t="str">
        <f t="shared" si="589"/>
        <v>Very Low</v>
      </c>
      <c r="AR1635">
        <v>6.4</v>
      </c>
      <c r="AS1635" t="str">
        <f t="shared" si="590"/>
        <v>Average</v>
      </c>
      <c r="AT1635">
        <v>1.85</v>
      </c>
      <c r="AU1635" t="str">
        <f t="shared" si="591"/>
        <v>HDTV / Widescreen</v>
      </c>
      <c r="AV1635">
        <v>1000</v>
      </c>
      <c r="AW1635" t="str">
        <f t="shared" si="592"/>
        <v>Very Low</v>
      </c>
    </row>
    <row r="1636" spans="1:49" x14ac:dyDescent="0.3">
      <c r="A1636" t="s">
        <v>0</v>
      </c>
      <c r="B1636" t="s">
        <v>6113</v>
      </c>
      <c r="C1636">
        <v>108</v>
      </c>
      <c r="D1636" t="str">
        <f t="shared" si="572"/>
        <v>Low</v>
      </c>
      <c r="E1636">
        <v>131</v>
      </c>
      <c r="F1636" t="str">
        <f t="shared" si="573"/>
        <v>2h 11m</v>
      </c>
      <c r="G1636" t="str">
        <f t="shared" si="574"/>
        <v>Long Movie</v>
      </c>
      <c r="H1636">
        <v>46</v>
      </c>
      <c r="I1636" t="str">
        <f t="shared" si="575"/>
        <v>Very Low</v>
      </c>
      <c r="J1636">
        <v>433</v>
      </c>
      <c r="K1636" t="str">
        <f t="shared" si="576"/>
        <v>Very Low</v>
      </c>
      <c r="L1636" t="s">
        <v>5492</v>
      </c>
      <c r="M1636">
        <v>1000</v>
      </c>
      <c r="N1636" t="str">
        <f t="shared" si="577"/>
        <v>Low</v>
      </c>
      <c r="O1636">
        <v>50300000</v>
      </c>
      <c r="P1636" t="str">
        <f t="shared" si="578"/>
        <v>Hit</v>
      </c>
      <c r="Q1636" t="s">
        <v>22</v>
      </c>
      <c r="R1636" t="str">
        <f t="shared" si="579"/>
        <v>Action</v>
      </c>
      <c r="S1636">
        <f t="shared" si="580"/>
        <v>3</v>
      </c>
      <c r="T1636" t="s">
        <v>8259</v>
      </c>
      <c r="U1636" t="s">
        <v>8260</v>
      </c>
      <c r="V1636">
        <v>68565</v>
      </c>
      <c r="W1636" t="str">
        <f t="shared" si="581"/>
        <v>Medium</v>
      </c>
      <c r="X1636">
        <v>2943</v>
      </c>
      <c r="Y1636" t="str">
        <f t="shared" si="582"/>
        <v>Low</v>
      </c>
      <c r="Z1636" t="s">
        <v>8261</v>
      </c>
      <c r="AA1636">
        <v>2</v>
      </c>
      <c r="AB1636" t="str">
        <f t="shared" si="583"/>
        <v>Duo/Trio Poster</v>
      </c>
      <c r="AC1636" t="s">
        <v>8262</v>
      </c>
      <c r="AD1636" t="s">
        <v>8263</v>
      </c>
      <c r="AE1636">
        <v>300</v>
      </c>
      <c r="AF1636" t="str">
        <f t="shared" si="584"/>
        <v>Very Low</v>
      </c>
      <c r="AG1636" t="s">
        <v>9</v>
      </c>
      <c r="AH1636" t="s">
        <v>28</v>
      </c>
      <c r="AI1636" t="s">
        <v>66</v>
      </c>
      <c r="AJ1636" t="str">
        <f t="shared" si="585"/>
        <v>Family</v>
      </c>
      <c r="AK1636">
        <v>30000000</v>
      </c>
      <c r="AL1636" t="str">
        <f t="shared" si="586"/>
        <v>Medium Budget</v>
      </c>
      <c r="AM1636">
        <v>1985</v>
      </c>
      <c r="AN1636">
        <f t="shared" si="587"/>
        <v>40</v>
      </c>
      <c r="AO1636" t="str">
        <f t="shared" si="588"/>
        <v>Old Classic</v>
      </c>
      <c r="AP1636">
        <v>439</v>
      </c>
      <c r="AQ1636" t="str">
        <f t="shared" si="589"/>
        <v>Very Low</v>
      </c>
      <c r="AR1636">
        <v>6.3</v>
      </c>
      <c r="AS1636" t="str">
        <f t="shared" si="590"/>
        <v>Average</v>
      </c>
      <c r="AT1636">
        <v>2.35</v>
      </c>
      <c r="AU1636" t="str">
        <f t="shared" si="591"/>
        <v>Cinematic Widescreen</v>
      </c>
      <c r="AV1636">
        <v>0</v>
      </c>
      <c r="AW1636" t="str">
        <f t="shared" si="592"/>
        <v>Very Low</v>
      </c>
    </row>
    <row r="1637" spans="1:49" x14ac:dyDescent="0.3">
      <c r="A1637" t="s">
        <v>0</v>
      </c>
      <c r="B1637" t="s">
        <v>8264</v>
      </c>
      <c r="C1637">
        <v>209</v>
      </c>
      <c r="D1637" t="str">
        <f t="shared" si="572"/>
        <v>Medium</v>
      </c>
      <c r="E1637">
        <v>85</v>
      </c>
      <c r="F1637" t="str">
        <f t="shared" si="573"/>
        <v>1h 25m</v>
      </c>
      <c r="G1637" t="str">
        <f t="shared" si="574"/>
        <v>Featurette</v>
      </c>
      <c r="H1637">
        <v>9</v>
      </c>
      <c r="I1637" t="str">
        <f t="shared" si="575"/>
        <v>Very Low</v>
      </c>
      <c r="J1637">
        <v>100</v>
      </c>
      <c r="K1637" t="str">
        <f t="shared" si="576"/>
        <v>Very Low</v>
      </c>
      <c r="L1637" t="s">
        <v>8265</v>
      </c>
      <c r="M1637">
        <v>567</v>
      </c>
      <c r="N1637" t="str">
        <f t="shared" si="577"/>
        <v>Low</v>
      </c>
      <c r="O1637">
        <v>56068547</v>
      </c>
      <c r="P1637" t="str">
        <f t="shared" si="578"/>
        <v>Hit</v>
      </c>
      <c r="Q1637" t="s">
        <v>8266</v>
      </c>
      <c r="R1637" t="str">
        <f t="shared" si="579"/>
        <v>Animation</v>
      </c>
      <c r="S1637">
        <f t="shared" si="580"/>
        <v>5</v>
      </c>
      <c r="T1637" t="s">
        <v>8267</v>
      </c>
      <c r="U1637" t="s">
        <v>8268</v>
      </c>
      <c r="V1637">
        <v>98160</v>
      </c>
      <c r="W1637" t="str">
        <f t="shared" si="581"/>
        <v>Medium</v>
      </c>
      <c r="X1637">
        <v>1145</v>
      </c>
      <c r="Y1637" t="str">
        <f t="shared" si="582"/>
        <v>Low</v>
      </c>
      <c r="Z1637" t="s">
        <v>8269</v>
      </c>
      <c r="AA1637">
        <v>0</v>
      </c>
      <c r="AB1637" t="str">
        <f t="shared" si="583"/>
        <v>Symbolic Poster</v>
      </c>
      <c r="AC1637" t="s">
        <v>8270</v>
      </c>
      <c r="AD1637" t="s">
        <v>8271</v>
      </c>
      <c r="AE1637">
        <v>307</v>
      </c>
      <c r="AF1637" t="str">
        <f t="shared" si="584"/>
        <v>Very Low</v>
      </c>
      <c r="AG1637" t="s">
        <v>9</v>
      </c>
      <c r="AH1637" t="s">
        <v>28</v>
      </c>
      <c r="AI1637" t="s">
        <v>248</v>
      </c>
      <c r="AJ1637" t="str">
        <f t="shared" si="585"/>
        <v>Family</v>
      </c>
      <c r="AK1637">
        <v>30000000</v>
      </c>
      <c r="AL1637" t="str">
        <f t="shared" si="586"/>
        <v>Medium Budget</v>
      </c>
      <c r="AM1637">
        <v>2005</v>
      </c>
      <c r="AN1637">
        <f t="shared" si="587"/>
        <v>20</v>
      </c>
      <c r="AO1637" t="str">
        <f t="shared" si="588"/>
        <v>Old Classic</v>
      </c>
      <c r="AP1637">
        <v>269</v>
      </c>
      <c r="AQ1637" t="str">
        <f t="shared" si="589"/>
        <v>Very Low</v>
      </c>
      <c r="AR1637">
        <v>7.5</v>
      </c>
      <c r="AS1637" t="str">
        <f t="shared" si="590"/>
        <v>Good</v>
      </c>
      <c r="AT1637">
        <v>1.85</v>
      </c>
      <c r="AU1637" t="str">
        <f t="shared" si="591"/>
        <v>HDTV / Widescreen</v>
      </c>
      <c r="AV1637">
        <v>0</v>
      </c>
      <c r="AW1637" t="str">
        <f t="shared" si="592"/>
        <v>Very Low</v>
      </c>
    </row>
    <row r="1638" spans="1:49" x14ac:dyDescent="0.3">
      <c r="A1638" t="s">
        <v>0</v>
      </c>
      <c r="B1638" t="s">
        <v>5433</v>
      </c>
      <c r="C1638">
        <v>131</v>
      </c>
      <c r="D1638" t="str">
        <f t="shared" si="572"/>
        <v>Low</v>
      </c>
      <c r="E1638">
        <v>126</v>
      </c>
      <c r="F1638" t="str">
        <f t="shared" si="573"/>
        <v>2h 6m</v>
      </c>
      <c r="G1638" t="str">
        <f t="shared" si="574"/>
        <v>Long Movie</v>
      </c>
      <c r="H1638">
        <v>98</v>
      </c>
      <c r="I1638" t="str">
        <f t="shared" si="575"/>
        <v>Very Low</v>
      </c>
      <c r="J1638">
        <v>37</v>
      </c>
      <c r="K1638" t="str">
        <f t="shared" si="576"/>
        <v>Very Low</v>
      </c>
      <c r="L1638" t="s">
        <v>5326</v>
      </c>
      <c r="M1638">
        <v>18000</v>
      </c>
      <c r="N1638" t="str">
        <f t="shared" si="577"/>
        <v>Medium</v>
      </c>
      <c r="O1638">
        <v>53680848</v>
      </c>
      <c r="P1638" t="str">
        <f t="shared" si="578"/>
        <v>Hit</v>
      </c>
      <c r="Q1638" t="s">
        <v>185</v>
      </c>
      <c r="R1638" t="str">
        <f t="shared" si="579"/>
        <v>Drama</v>
      </c>
      <c r="S1638">
        <f t="shared" si="580"/>
        <v>2</v>
      </c>
      <c r="T1638" t="s">
        <v>612</v>
      </c>
      <c r="U1638" t="s">
        <v>8272</v>
      </c>
      <c r="V1638">
        <v>167967</v>
      </c>
      <c r="W1638" t="str">
        <f t="shared" si="581"/>
        <v>Medium</v>
      </c>
      <c r="X1638">
        <v>18726</v>
      </c>
      <c r="Y1638" t="str">
        <f t="shared" si="582"/>
        <v>Medium</v>
      </c>
      <c r="Z1638" t="s">
        <v>8273</v>
      </c>
      <c r="AA1638">
        <v>1</v>
      </c>
      <c r="AB1638" t="str">
        <f t="shared" si="583"/>
        <v>Solo Star Poster</v>
      </c>
      <c r="AC1638" t="s">
        <v>8274</v>
      </c>
      <c r="AD1638" t="s">
        <v>8275</v>
      </c>
      <c r="AE1638">
        <v>243</v>
      </c>
      <c r="AF1638" t="str">
        <f t="shared" si="584"/>
        <v>Very Low</v>
      </c>
      <c r="AG1638" t="s">
        <v>9</v>
      </c>
      <c r="AH1638" t="s">
        <v>10</v>
      </c>
      <c r="AI1638" t="s">
        <v>11</v>
      </c>
      <c r="AJ1638" t="str">
        <f t="shared" si="585"/>
        <v>Teen</v>
      </c>
      <c r="AK1638">
        <v>30000000</v>
      </c>
      <c r="AL1638" t="str">
        <f t="shared" si="586"/>
        <v>Medium Budget</v>
      </c>
      <c r="AM1638">
        <v>2007</v>
      </c>
      <c r="AN1638">
        <f t="shared" si="587"/>
        <v>18</v>
      </c>
      <c r="AO1638" t="str">
        <f t="shared" si="588"/>
        <v>Old Classic</v>
      </c>
      <c r="AP1638">
        <v>631</v>
      </c>
      <c r="AQ1638" t="str">
        <f t="shared" si="589"/>
        <v>Very Low</v>
      </c>
      <c r="AR1638">
        <v>7.1</v>
      </c>
      <c r="AS1638" t="str">
        <f t="shared" si="590"/>
        <v>Good</v>
      </c>
      <c r="AT1638">
        <v>1.85</v>
      </c>
      <c r="AU1638" t="str">
        <f t="shared" si="591"/>
        <v>HDTV / Widescreen</v>
      </c>
      <c r="AV1638">
        <v>20000</v>
      </c>
      <c r="AW1638" t="str">
        <f t="shared" si="592"/>
        <v>Medium</v>
      </c>
    </row>
    <row r="1639" spans="1:49" x14ac:dyDescent="0.3">
      <c r="A1639" t="s">
        <v>0</v>
      </c>
      <c r="B1639" t="s">
        <v>6665</v>
      </c>
      <c r="C1639">
        <v>73</v>
      </c>
      <c r="D1639" t="str">
        <f t="shared" si="572"/>
        <v>Low</v>
      </c>
      <c r="E1639">
        <v>102</v>
      </c>
      <c r="F1639" t="str">
        <f t="shared" si="573"/>
        <v>1h 42m</v>
      </c>
      <c r="G1639" t="str">
        <f t="shared" si="574"/>
        <v>Standard Movie</v>
      </c>
      <c r="H1639">
        <v>7</v>
      </c>
      <c r="I1639" t="str">
        <f t="shared" si="575"/>
        <v>Very Low</v>
      </c>
      <c r="J1639">
        <v>521</v>
      </c>
      <c r="K1639" t="str">
        <f t="shared" si="576"/>
        <v>Very Low</v>
      </c>
      <c r="L1639" t="s">
        <v>8276</v>
      </c>
      <c r="M1639">
        <v>984</v>
      </c>
      <c r="N1639" t="str">
        <f t="shared" si="577"/>
        <v>Low</v>
      </c>
      <c r="O1639">
        <v>49186871</v>
      </c>
      <c r="P1639" t="str">
        <f t="shared" si="578"/>
        <v>Average</v>
      </c>
      <c r="Q1639" t="s">
        <v>8277</v>
      </c>
      <c r="R1639" t="str">
        <f t="shared" si="579"/>
        <v>Adventure</v>
      </c>
      <c r="S1639">
        <f t="shared" si="580"/>
        <v>5</v>
      </c>
      <c r="T1639" t="s">
        <v>323</v>
      </c>
      <c r="U1639" t="s">
        <v>8278</v>
      </c>
      <c r="V1639">
        <v>12570</v>
      </c>
      <c r="W1639" t="str">
        <f t="shared" si="581"/>
        <v>Low</v>
      </c>
      <c r="X1639">
        <v>2910</v>
      </c>
      <c r="Y1639" t="str">
        <f t="shared" si="582"/>
        <v>Low</v>
      </c>
      <c r="Z1639" t="s">
        <v>5350</v>
      </c>
      <c r="AA1639">
        <v>0</v>
      </c>
      <c r="AB1639" t="str">
        <f t="shared" si="583"/>
        <v>Symbolic Poster</v>
      </c>
      <c r="AC1639" t="s">
        <v>8279</v>
      </c>
      <c r="AD1639" t="s">
        <v>8280</v>
      </c>
      <c r="AE1639">
        <v>86</v>
      </c>
      <c r="AF1639" t="str">
        <f t="shared" si="584"/>
        <v>Very Low</v>
      </c>
      <c r="AG1639" t="s">
        <v>9</v>
      </c>
      <c r="AH1639" t="s">
        <v>10</v>
      </c>
      <c r="AI1639" t="s">
        <v>66</v>
      </c>
      <c r="AJ1639" t="str">
        <f t="shared" si="585"/>
        <v>Family</v>
      </c>
      <c r="AK1639">
        <f>AK1638</f>
        <v>30000000</v>
      </c>
      <c r="AL1639" t="str">
        <f t="shared" si="586"/>
        <v>Medium Budget</v>
      </c>
      <c r="AM1639">
        <v>2005</v>
      </c>
      <c r="AN1639">
        <f t="shared" si="587"/>
        <v>20</v>
      </c>
      <c r="AO1639" t="str">
        <f t="shared" si="588"/>
        <v>Old Classic</v>
      </c>
      <c r="AP1639">
        <v>934</v>
      </c>
      <c r="AQ1639" t="str">
        <f t="shared" si="589"/>
        <v>Very Low</v>
      </c>
      <c r="AR1639">
        <v>5.2</v>
      </c>
      <c r="AS1639" t="str">
        <f t="shared" si="590"/>
        <v>Below Average</v>
      </c>
      <c r="AT1639">
        <v>1.85</v>
      </c>
      <c r="AU1639" t="str">
        <f t="shared" si="591"/>
        <v>HDTV / Widescreen</v>
      </c>
      <c r="AV1639">
        <v>771</v>
      </c>
      <c r="AW1639" t="str">
        <f t="shared" si="592"/>
        <v>Very Low</v>
      </c>
    </row>
    <row r="1640" spans="1:49" x14ac:dyDescent="0.3">
      <c r="A1640" t="s">
        <v>0</v>
      </c>
      <c r="B1640" t="s">
        <v>911</v>
      </c>
      <c r="C1640">
        <v>316</v>
      </c>
      <c r="D1640" t="str">
        <f t="shared" si="572"/>
        <v>Medium</v>
      </c>
      <c r="E1640">
        <v>123</v>
      </c>
      <c r="F1640" t="str">
        <f t="shared" si="573"/>
        <v>2h 3m</v>
      </c>
      <c r="G1640" t="str">
        <f t="shared" si="574"/>
        <v>Long Movie</v>
      </c>
      <c r="H1640">
        <v>456</v>
      </c>
      <c r="I1640" t="str">
        <f t="shared" si="575"/>
        <v>Very Low</v>
      </c>
      <c r="J1640">
        <v>286</v>
      </c>
      <c r="K1640" t="str">
        <f t="shared" si="576"/>
        <v>Very Low</v>
      </c>
      <c r="L1640" t="s">
        <v>8281</v>
      </c>
      <c r="M1640">
        <v>19000</v>
      </c>
      <c r="N1640" t="str">
        <f t="shared" si="577"/>
        <v>Medium</v>
      </c>
      <c r="O1640">
        <v>50921738</v>
      </c>
      <c r="P1640" t="str">
        <f t="shared" si="578"/>
        <v>Hit</v>
      </c>
      <c r="Q1640" t="s">
        <v>4788</v>
      </c>
      <c r="R1640" t="str">
        <f t="shared" si="579"/>
        <v>Drama</v>
      </c>
      <c r="S1640">
        <f t="shared" si="580"/>
        <v>4</v>
      </c>
      <c r="T1640" t="s">
        <v>324</v>
      </c>
      <c r="U1640" t="s">
        <v>8282</v>
      </c>
      <c r="V1640">
        <v>192930</v>
      </c>
      <c r="W1640" t="str">
        <f t="shared" si="581"/>
        <v>Medium</v>
      </c>
      <c r="X1640">
        <v>20499</v>
      </c>
      <c r="Y1640" t="str">
        <f t="shared" si="582"/>
        <v>Medium</v>
      </c>
      <c r="Z1640" t="s">
        <v>8283</v>
      </c>
      <c r="AA1640">
        <v>1</v>
      </c>
      <c r="AB1640" t="str">
        <f t="shared" si="583"/>
        <v>Solo Star Poster</v>
      </c>
      <c r="AC1640" t="s">
        <v>8284</v>
      </c>
      <c r="AD1640" t="s">
        <v>8285</v>
      </c>
      <c r="AE1640">
        <v>581</v>
      </c>
      <c r="AF1640" t="str">
        <f t="shared" si="584"/>
        <v>Low</v>
      </c>
      <c r="AG1640" t="s">
        <v>9</v>
      </c>
      <c r="AH1640" t="s">
        <v>28</v>
      </c>
      <c r="AI1640" t="s">
        <v>556</v>
      </c>
      <c r="AJ1640" t="str">
        <f t="shared" si="585"/>
        <v>Adult</v>
      </c>
      <c r="AK1640">
        <v>30000000</v>
      </c>
      <c r="AL1640" t="str">
        <f t="shared" si="586"/>
        <v>Medium Budget</v>
      </c>
      <c r="AM1640">
        <v>2007</v>
      </c>
      <c r="AN1640">
        <f t="shared" si="587"/>
        <v>18</v>
      </c>
      <c r="AO1640" t="str">
        <f t="shared" si="588"/>
        <v>Old Classic</v>
      </c>
      <c r="AP1640">
        <v>1000</v>
      </c>
      <c r="AQ1640" t="str">
        <f t="shared" si="589"/>
        <v>Very Low</v>
      </c>
      <c r="AR1640">
        <v>7.8</v>
      </c>
      <c r="AS1640" t="str">
        <f t="shared" si="590"/>
        <v>Good</v>
      </c>
      <c r="AT1640">
        <v>1.85</v>
      </c>
      <c r="AU1640" t="str">
        <f t="shared" si="591"/>
        <v>HDTV / Widescreen</v>
      </c>
      <c r="AV1640">
        <v>12000</v>
      </c>
      <c r="AW1640" t="str">
        <f t="shared" si="592"/>
        <v>Medium</v>
      </c>
    </row>
    <row r="1641" spans="1:49" x14ac:dyDescent="0.3">
      <c r="A1641" t="s">
        <v>0</v>
      </c>
      <c r="B1641" t="s">
        <v>2532</v>
      </c>
      <c r="C1641">
        <v>159</v>
      </c>
      <c r="D1641" t="str">
        <f t="shared" si="572"/>
        <v>Low</v>
      </c>
      <c r="E1641">
        <v>105</v>
      </c>
      <c r="F1641" t="str">
        <f t="shared" si="573"/>
        <v>1h 45m</v>
      </c>
      <c r="G1641" t="str">
        <f t="shared" si="574"/>
        <v>Standard Movie</v>
      </c>
      <c r="H1641">
        <v>56</v>
      </c>
      <c r="I1641" t="str">
        <f t="shared" si="575"/>
        <v>Very Low</v>
      </c>
      <c r="J1641">
        <v>22</v>
      </c>
      <c r="K1641" t="str">
        <f t="shared" si="576"/>
        <v>Very Low</v>
      </c>
      <c r="L1641" t="s">
        <v>8286</v>
      </c>
      <c r="M1641">
        <v>898</v>
      </c>
      <c r="N1641" t="str">
        <f t="shared" si="577"/>
        <v>Low</v>
      </c>
      <c r="O1641">
        <v>53021560</v>
      </c>
      <c r="P1641" t="str">
        <f t="shared" si="578"/>
        <v>Hit</v>
      </c>
      <c r="Q1641" t="s">
        <v>1386</v>
      </c>
      <c r="R1641" t="str">
        <f t="shared" si="579"/>
        <v>Comedy</v>
      </c>
      <c r="S1641">
        <f t="shared" si="580"/>
        <v>3</v>
      </c>
      <c r="T1641" t="s">
        <v>2506</v>
      </c>
      <c r="U1641" t="s">
        <v>8287</v>
      </c>
      <c r="V1641">
        <v>74630</v>
      </c>
      <c r="W1641" t="str">
        <f t="shared" si="581"/>
        <v>Medium</v>
      </c>
      <c r="X1641">
        <v>1026</v>
      </c>
      <c r="Y1641" t="str">
        <f t="shared" si="582"/>
        <v>Low</v>
      </c>
      <c r="Z1641" t="s">
        <v>8288</v>
      </c>
      <c r="AA1641">
        <v>1</v>
      </c>
      <c r="AB1641" t="str">
        <f t="shared" si="583"/>
        <v>Solo Star Poster</v>
      </c>
      <c r="AC1641" t="s">
        <v>8289</v>
      </c>
      <c r="AD1641" t="s">
        <v>8290</v>
      </c>
      <c r="AE1641">
        <v>156</v>
      </c>
      <c r="AF1641" t="str">
        <f t="shared" si="584"/>
        <v>Very Low</v>
      </c>
      <c r="AG1641" t="s">
        <v>9</v>
      </c>
      <c r="AH1641" t="s">
        <v>10</v>
      </c>
      <c r="AI1641" t="s">
        <v>66</v>
      </c>
      <c r="AJ1641" t="str">
        <f t="shared" si="585"/>
        <v>Family</v>
      </c>
      <c r="AK1641">
        <v>30000000</v>
      </c>
      <c r="AL1641" t="str">
        <f t="shared" si="586"/>
        <v>Medium Budget</v>
      </c>
      <c r="AM1641">
        <v>2010</v>
      </c>
      <c r="AN1641">
        <f t="shared" si="587"/>
        <v>15</v>
      </c>
      <c r="AO1641" t="str">
        <f t="shared" si="588"/>
        <v>Modern Classic</v>
      </c>
      <c r="AP1641">
        <v>60</v>
      </c>
      <c r="AQ1641" t="str">
        <f t="shared" si="589"/>
        <v>Very Low</v>
      </c>
      <c r="AR1641">
        <v>6.5</v>
      </c>
      <c r="AS1641" t="str">
        <f t="shared" si="590"/>
        <v>Average</v>
      </c>
      <c r="AT1641">
        <v>2.35</v>
      </c>
      <c r="AU1641" t="str">
        <f t="shared" si="591"/>
        <v>Cinematic Widescreen</v>
      </c>
      <c r="AV1641">
        <v>13000</v>
      </c>
      <c r="AW1641" t="str">
        <f t="shared" si="592"/>
        <v>Medium</v>
      </c>
    </row>
    <row r="1642" spans="1:49" x14ac:dyDescent="0.3">
      <c r="A1642" t="s">
        <v>0</v>
      </c>
      <c r="B1642" t="s">
        <v>158</v>
      </c>
      <c r="C1642">
        <v>63</v>
      </c>
      <c r="D1642" t="str">
        <f t="shared" si="572"/>
        <v>Low</v>
      </c>
      <c r="E1642">
        <v>125</v>
      </c>
      <c r="F1642" t="str">
        <f t="shared" si="573"/>
        <v>2h 5m</v>
      </c>
      <c r="G1642" t="str">
        <f t="shared" si="574"/>
        <v>Long Movie</v>
      </c>
      <c r="H1642">
        <v>0</v>
      </c>
      <c r="I1642" t="str">
        <f t="shared" si="575"/>
        <v>Very Low</v>
      </c>
      <c r="J1642">
        <v>237</v>
      </c>
      <c r="K1642" t="str">
        <f t="shared" si="576"/>
        <v>Very Low</v>
      </c>
      <c r="L1642" t="s">
        <v>8291</v>
      </c>
      <c r="M1642">
        <v>939</v>
      </c>
      <c r="N1642" t="str">
        <f t="shared" si="577"/>
        <v>Low</v>
      </c>
      <c r="O1642">
        <v>45645204</v>
      </c>
      <c r="P1642" t="str">
        <f t="shared" si="578"/>
        <v>Average</v>
      </c>
      <c r="Q1642" t="s">
        <v>305</v>
      </c>
      <c r="R1642" t="str">
        <f t="shared" si="579"/>
        <v>Action</v>
      </c>
      <c r="S1642">
        <f t="shared" si="580"/>
        <v>3</v>
      </c>
      <c r="T1642" t="s">
        <v>1118</v>
      </c>
      <c r="U1642" t="s">
        <v>8292</v>
      </c>
      <c r="V1642">
        <v>39306</v>
      </c>
      <c r="W1642" t="str">
        <f t="shared" si="581"/>
        <v>Low</v>
      </c>
      <c r="X1642">
        <v>1748</v>
      </c>
      <c r="Y1642" t="str">
        <f t="shared" si="582"/>
        <v>Low</v>
      </c>
      <c r="Z1642" t="s">
        <v>8293</v>
      </c>
      <c r="AA1642">
        <v>2</v>
      </c>
      <c r="AB1642" t="str">
        <f t="shared" si="583"/>
        <v>Duo/Trio Poster</v>
      </c>
      <c r="AC1642" t="s">
        <v>8294</v>
      </c>
      <c r="AD1642" t="s">
        <v>8295</v>
      </c>
      <c r="AE1642">
        <v>119</v>
      </c>
      <c r="AF1642" t="str">
        <f t="shared" si="584"/>
        <v>Very Low</v>
      </c>
      <c r="AG1642" t="s">
        <v>9</v>
      </c>
      <c r="AH1642" t="s">
        <v>10</v>
      </c>
      <c r="AI1642" t="s">
        <v>556</v>
      </c>
      <c r="AJ1642" t="str">
        <f t="shared" si="585"/>
        <v>Adult</v>
      </c>
      <c r="AK1642">
        <v>30000000</v>
      </c>
      <c r="AL1642" t="str">
        <f t="shared" si="586"/>
        <v>Medium Budget</v>
      </c>
      <c r="AM1642">
        <v>1989</v>
      </c>
      <c r="AN1642">
        <f t="shared" si="587"/>
        <v>36</v>
      </c>
      <c r="AO1642" t="str">
        <f t="shared" si="588"/>
        <v>Old Classic</v>
      </c>
      <c r="AP1642">
        <v>255</v>
      </c>
      <c r="AQ1642" t="str">
        <f t="shared" si="589"/>
        <v>Very Low</v>
      </c>
      <c r="AR1642">
        <v>6.6</v>
      </c>
      <c r="AS1642" t="str">
        <f t="shared" si="590"/>
        <v>Average</v>
      </c>
      <c r="AT1642">
        <v>2.35</v>
      </c>
      <c r="AU1642" t="str">
        <f t="shared" si="591"/>
        <v>Cinematic Widescreen</v>
      </c>
      <c r="AV1642">
        <v>0</v>
      </c>
      <c r="AW1642" t="str">
        <f t="shared" si="592"/>
        <v>Very Low</v>
      </c>
    </row>
    <row r="1643" spans="1:49" x14ac:dyDescent="0.3">
      <c r="A1643" t="s">
        <v>0</v>
      </c>
      <c r="B1643" t="s">
        <v>3465</v>
      </c>
      <c r="C1643">
        <v>162</v>
      </c>
      <c r="D1643" t="str">
        <f t="shared" si="572"/>
        <v>Low</v>
      </c>
      <c r="E1643">
        <v>92</v>
      </c>
      <c r="F1643" t="str">
        <f t="shared" si="573"/>
        <v>1h 32m</v>
      </c>
      <c r="G1643" t="str">
        <f t="shared" si="574"/>
        <v>Standard Movie</v>
      </c>
      <c r="H1643">
        <v>101</v>
      </c>
      <c r="I1643" t="str">
        <f t="shared" si="575"/>
        <v>Very Low</v>
      </c>
      <c r="J1643">
        <v>760</v>
      </c>
      <c r="K1643" t="str">
        <f t="shared" si="576"/>
        <v>Very Low</v>
      </c>
      <c r="L1643" t="s">
        <v>8296</v>
      </c>
      <c r="M1643">
        <v>971</v>
      </c>
      <c r="N1643" t="str">
        <f t="shared" si="577"/>
        <v>Low</v>
      </c>
      <c r="O1643">
        <v>44328238</v>
      </c>
      <c r="P1643" t="str">
        <f t="shared" si="578"/>
        <v>Average</v>
      </c>
      <c r="Q1643" t="s">
        <v>1642</v>
      </c>
      <c r="R1643" t="str">
        <f t="shared" si="579"/>
        <v>Comedy</v>
      </c>
      <c r="S1643">
        <f t="shared" si="580"/>
        <v>1</v>
      </c>
      <c r="T1643" t="s">
        <v>6368</v>
      </c>
      <c r="U1643" t="s">
        <v>8297</v>
      </c>
      <c r="V1643">
        <v>25484</v>
      </c>
      <c r="W1643" t="str">
        <f t="shared" si="581"/>
        <v>Low</v>
      </c>
      <c r="X1643">
        <v>6137</v>
      </c>
      <c r="Y1643" t="str">
        <f t="shared" si="582"/>
        <v>Low</v>
      </c>
      <c r="Z1643" t="s">
        <v>245</v>
      </c>
      <c r="AA1643">
        <v>0</v>
      </c>
      <c r="AB1643" t="str">
        <f t="shared" si="583"/>
        <v>Symbolic Poster</v>
      </c>
      <c r="AC1643" t="s">
        <v>8298</v>
      </c>
      <c r="AD1643" t="s">
        <v>8299</v>
      </c>
      <c r="AE1643">
        <v>189</v>
      </c>
      <c r="AF1643" t="str">
        <f t="shared" si="584"/>
        <v>Very Low</v>
      </c>
      <c r="AG1643" t="s">
        <v>9</v>
      </c>
      <c r="AH1643" t="s">
        <v>10</v>
      </c>
      <c r="AI1643" t="s">
        <v>66</v>
      </c>
      <c r="AJ1643" t="str">
        <f t="shared" si="585"/>
        <v>Family</v>
      </c>
      <c r="AK1643">
        <f>AK1642</f>
        <v>30000000</v>
      </c>
      <c r="AL1643" t="str">
        <f t="shared" si="586"/>
        <v>Medium Budget</v>
      </c>
      <c r="AM1643">
        <v>2012</v>
      </c>
      <c r="AN1643">
        <f t="shared" si="587"/>
        <v>13</v>
      </c>
      <c r="AO1643" t="str">
        <f t="shared" si="588"/>
        <v>Modern Classic</v>
      </c>
      <c r="AP1643">
        <v>860</v>
      </c>
      <c r="AQ1643" t="str">
        <f t="shared" si="589"/>
        <v>Very Low</v>
      </c>
      <c r="AR1643">
        <v>5.0999999999999996</v>
      </c>
      <c r="AS1643" t="str">
        <f t="shared" si="590"/>
        <v>Below Average</v>
      </c>
      <c r="AT1643">
        <v>1.85</v>
      </c>
      <c r="AU1643" t="str">
        <f t="shared" si="591"/>
        <v>HDTV / Widescreen</v>
      </c>
      <c r="AV1643">
        <v>13000</v>
      </c>
      <c r="AW1643" t="str">
        <f t="shared" si="592"/>
        <v>Medium</v>
      </c>
    </row>
    <row r="1644" spans="1:49" x14ac:dyDescent="0.3">
      <c r="A1644" t="s">
        <v>0</v>
      </c>
      <c r="B1644" t="s">
        <v>226</v>
      </c>
      <c r="C1644">
        <v>267</v>
      </c>
      <c r="D1644" t="str">
        <f t="shared" si="572"/>
        <v>Medium</v>
      </c>
      <c r="E1644">
        <v>77</v>
      </c>
      <c r="F1644" t="str">
        <f t="shared" si="573"/>
        <v>1h 17m</v>
      </c>
      <c r="G1644" t="str">
        <f t="shared" si="574"/>
        <v>Featurette</v>
      </c>
      <c r="H1644">
        <v>13000</v>
      </c>
      <c r="I1644" t="str">
        <f t="shared" si="575"/>
        <v>Medium</v>
      </c>
      <c r="J1644">
        <v>973</v>
      </c>
      <c r="K1644" t="str">
        <f t="shared" si="576"/>
        <v>Very Low</v>
      </c>
      <c r="L1644" t="s">
        <v>172</v>
      </c>
      <c r="M1644">
        <v>40000</v>
      </c>
      <c r="N1644" t="str">
        <f t="shared" si="577"/>
        <v>Medium</v>
      </c>
      <c r="O1644">
        <v>53337608</v>
      </c>
      <c r="P1644" t="str">
        <f t="shared" si="578"/>
        <v>Hit</v>
      </c>
      <c r="Q1644" t="s">
        <v>8300</v>
      </c>
      <c r="R1644" t="str">
        <f t="shared" si="579"/>
        <v>Animation</v>
      </c>
      <c r="S1644">
        <f t="shared" si="580"/>
        <v>6</v>
      </c>
      <c r="T1644" t="s">
        <v>15</v>
      </c>
      <c r="U1644" t="s">
        <v>8301</v>
      </c>
      <c r="V1644">
        <v>188785</v>
      </c>
      <c r="W1644" t="str">
        <f t="shared" si="581"/>
        <v>Medium</v>
      </c>
      <c r="X1644">
        <v>60683</v>
      </c>
      <c r="Y1644" t="str">
        <f t="shared" si="582"/>
        <v>High</v>
      </c>
      <c r="Z1644" t="s">
        <v>7513</v>
      </c>
      <c r="AA1644">
        <v>1</v>
      </c>
      <c r="AB1644" t="str">
        <f t="shared" si="583"/>
        <v>Solo Star Poster</v>
      </c>
      <c r="AC1644" t="s">
        <v>8302</v>
      </c>
      <c r="AD1644" t="s">
        <v>8303</v>
      </c>
      <c r="AE1644">
        <v>467</v>
      </c>
      <c r="AF1644" t="str">
        <f t="shared" si="584"/>
        <v>Very Low</v>
      </c>
      <c r="AG1644" t="s">
        <v>9</v>
      </c>
      <c r="AH1644" t="s">
        <v>10</v>
      </c>
      <c r="AI1644" t="s">
        <v>66</v>
      </c>
      <c r="AJ1644" t="str">
        <f t="shared" si="585"/>
        <v>Family</v>
      </c>
      <c r="AK1644">
        <v>40000000</v>
      </c>
      <c r="AL1644" t="str">
        <f t="shared" si="586"/>
        <v>Medium Budget</v>
      </c>
      <c r="AM1644">
        <v>2005</v>
      </c>
      <c r="AN1644">
        <f t="shared" si="587"/>
        <v>20</v>
      </c>
      <c r="AO1644" t="str">
        <f t="shared" si="588"/>
        <v>Old Classic</v>
      </c>
      <c r="AP1644">
        <v>16000</v>
      </c>
      <c r="AQ1644" t="str">
        <f t="shared" si="589"/>
        <v>Medium</v>
      </c>
      <c r="AR1644">
        <v>7.4</v>
      </c>
      <c r="AS1644" t="str">
        <f t="shared" si="590"/>
        <v>Good</v>
      </c>
      <c r="AT1644">
        <v>1.85</v>
      </c>
      <c r="AU1644" t="str">
        <f t="shared" si="591"/>
        <v>HDTV / Widescreen</v>
      </c>
      <c r="AV1644">
        <v>0</v>
      </c>
      <c r="AW1644" t="str">
        <f t="shared" si="592"/>
        <v>Very Low</v>
      </c>
    </row>
    <row r="1645" spans="1:49" x14ac:dyDescent="0.3">
      <c r="A1645" t="s">
        <v>0</v>
      </c>
      <c r="B1645" t="s">
        <v>8304</v>
      </c>
      <c r="C1645">
        <v>95</v>
      </c>
      <c r="D1645" t="str">
        <f t="shared" si="572"/>
        <v>Low</v>
      </c>
      <c r="E1645">
        <v>118</v>
      </c>
      <c r="F1645" t="str">
        <f t="shared" si="573"/>
        <v>1h 58m</v>
      </c>
      <c r="G1645" t="str">
        <f t="shared" si="574"/>
        <v>Standard Movie</v>
      </c>
      <c r="H1645">
        <v>0</v>
      </c>
      <c r="I1645" t="str">
        <f t="shared" si="575"/>
        <v>Very Low</v>
      </c>
      <c r="J1645">
        <v>543</v>
      </c>
      <c r="K1645" t="str">
        <f t="shared" si="576"/>
        <v>Very Low</v>
      </c>
      <c r="L1645" t="s">
        <v>7574</v>
      </c>
      <c r="M1645">
        <v>696</v>
      </c>
      <c r="N1645" t="str">
        <f t="shared" si="577"/>
        <v>Low</v>
      </c>
      <c r="O1645">
        <v>42643187</v>
      </c>
      <c r="P1645" t="str">
        <f t="shared" si="578"/>
        <v>Average</v>
      </c>
      <c r="Q1645" t="s">
        <v>1605</v>
      </c>
      <c r="R1645" t="str">
        <f t="shared" si="579"/>
        <v>Biography</v>
      </c>
      <c r="S1645">
        <f t="shared" si="580"/>
        <v>3</v>
      </c>
      <c r="T1645" t="s">
        <v>8305</v>
      </c>
      <c r="U1645" t="s">
        <v>8306</v>
      </c>
      <c r="V1645">
        <v>34910</v>
      </c>
      <c r="W1645" t="str">
        <f t="shared" si="581"/>
        <v>Low</v>
      </c>
      <c r="X1645">
        <v>2577</v>
      </c>
      <c r="Y1645" t="str">
        <f t="shared" si="582"/>
        <v>Low</v>
      </c>
      <c r="Z1645" t="s">
        <v>8307</v>
      </c>
      <c r="AA1645">
        <v>1</v>
      </c>
      <c r="AB1645" t="str">
        <f t="shared" si="583"/>
        <v>Solo Star Poster</v>
      </c>
      <c r="AC1645" t="s">
        <v>8308</v>
      </c>
      <c r="AD1645" t="s">
        <v>8309</v>
      </c>
      <c r="AE1645">
        <v>145</v>
      </c>
      <c r="AF1645" t="str">
        <f t="shared" si="584"/>
        <v>Very Low</v>
      </c>
      <c r="AG1645" t="s">
        <v>9</v>
      </c>
      <c r="AH1645" t="s">
        <v>10</v>
      </c>
      <c r="AI1645" t="s">
        <v>66</v>
      </c>
      <c r="AJ1645" t="str">
        <f t="shared" si="585"/>
        <v>Family</v>
      </c>
      <c r="AK1645">
        <f>AK1644</f>
        <v>40000000</v>
      </c>
      <c r="AL1645" t="str">
        <f t="shared" si="586"/>
        <v>Medium Budget</v>
      </c>
      <c r="AM1645">
        <v>2006</v>
      </c>
      <c r="AN1645">
        <f t="shared" si="587"/>
        <v>19</v>
      </c>
      <c r="AO1645" t="str">
        <f t="shared" si="588"/>
        <v>Old Classic</v>
      </c>
      <c r="AP1645">
        <v>663</v>
      </c>
      <c r="AQ1645" t="str">
        <f t="shared" si="589"/>
        <v>Very Low</v>
      </c>
      <c r="AR1645">
        <v>7.2</v>
      </c>
      <c r="AS1645" t="str">
        <f t="shared" si="590"/>
        <v>Good</v>
      </c>
      <c r="AT1645">
        <v>2.35</v>
      </c>
      <c r="AU1645" t="str">
        <f t="shared" si="591"/>
        <v>Cinematic Widescreen</v>
      </c>
      <c r="AV1645">
        <v>0</v>
      </c>
      <c r="AW1645" t="str">
        <f t="shared" si="592"/>
        <v>Very Low</v>
      </c>
    </row>
    <row r="1646" spans="1:49" x14ac:dyDescent="0.3">
      <c r="A1646" t="s">
        <v>0</v>
      </c>
      <c r="B1646" t="s">
        <v>5714</v>
      </c>
      <c r="C1646">
        <v>478</v>
      </c>
      <c r="D1646" t="str">
        <f t="shared" si="572"/>
        <v>Medium</v>
      </c>
      <c r="E1646">
        <v>121</v>
      </c>
      <c r="F1646" t="str">
        <f t="shared" si="573"/>
        <v>2h 1m</v>
      </c>
      <c r="G1646" t="str">
        <f t="shared" si="574"/>
        <v>Long Movie</v>
      </c>
      <c r="H1646">
        <v>777</v>
      </c>
      <c r="I1646" t="str">
        <f t="shared" si="575"/>
        <v>Very Low</v>
      </c>
      <c r="J1646">
        <v>219</v>
      </c>
      <c r="K1646" t="str">
        <f t="shared" si="576"/>
        <v>Very Low</v>
      </c>
      <c r="L1646" t="s">
        <v>8310</v>
      </c>
      <c r="M1646">
        <v>455</v>
      </c>
      <c r="N1646" t="str">
        <f t="shared" si="577"/>
        <v>Low</v>
      </c>
      <c r="O1646">
        <v>46875468</v>
      </c>
      <c r="P1646" t="str">
        <f t="shared" si="578"/>
        <v>Average</v>
      </c>
      <c r="Q1646" t="s">
        <v>1091</v>
      </c>
      <c r="R1646" t="str">
        <f t="shared" si="579"/>
        <v>Action</v>
      </c>
      <c r="S1646">
        <f t="shared" si="580"/>
        <v>5</v>
      </c>
      <c r="T1646" t="s">
        <v>8311</v>
      </c>
      <c r="U1646" t="s">
        <v>8312</v>
      </c>
      <c r="V1646">
        <v>196217</v>
      </c>
      <c r="W1646" t="str">
        <f t="shared" si="581"/>
        <v>Medium</v>
      </c>
      <c r="X1646">
        <v>1467</v>
      </c>
      <c r="Y1646" t="str">
        <f t="shared" si="582"/>
        <v>Low</v>
      </c>
      <c r="Z1646" t="s">
        <v>5963</v>
      </c>
      <c r="AA1646">
        <v>2</v>
      </c>
      <c r="AB1646" t="str">
        <f t="shared" si="583"/>
        <v>Duo/Trio Poster</v>
      </c>
      <c r="AC1646" t="s">
        <v>8313</v>
      </c>
      <c r="AD1646" t="s">
        <v>8314</v>
      </c>
      <c r="AE1646">
        <v>461</v>
      </c>
      <c r="AF1646" t="str">
        <f t="shared" si="584"/>
        <v>Very Low</v>
      </c>
      <c r="AG1646" t="s">
        <v>9</v>
      </c>
      <c r="AH1646" t="s">
        <v>10</v>
      </c>
      <c r="AI1646" t="s">
        <v>556</v>
      </c>
      <c r="AJ1646" t="str">
        <f t="shared" si="585"/>
        <v>Adult</v>
      </c>
      <c r="AK1646">
        <v>30000000</v>
      </c>
      <c r="AL1646" t="str">
        <f t="shared" si="586"/>
        <v>Medium Budget</v>
      </c>
      <c r="AM1646">
        <v>2015</v>
      </c>
      <c r="AN1646">
        <f t="shared" si="587"/>
        <v>10</v>
      </c>
      <c r="AO1646" t="str">
        <f t="shared" si="588"/>
        <v>Modern Classic</v>
      </c>
      <c r="AP1646">
        <v>221</v>
      </c>
      <c r="AQ1646" t="str">
        <f t="shared" si="589"/>
        <v>Very Low</v>
      </c>
      <c r="AR1646">
        <v>7.6</v>
      </c>
      <c r="AS1646" t="str">
        <f t="shared" si="590"/>
        <v>Good</v>
      </c>
      <c r="AT1646">
        <v>2.39</v>
      </c>
      <c r="AU1646" t="str">
        <f t="shared" si="591"/>
        <v>Cinematic Widescreen</v>
      </c>
      <c r="AV1646">
        <v>59000</v>
      </c>
      <c r="AW1646" t="str">
        <f t="shared" si="592"/>
        <v>High</v>
      </c>
    </row>
    <row r="1647" spans="1:49" x14ac:dyDescent="0.3">
      <c r="A1647" t="s">
        <v>0</v>
      </c>
      <c r="B1647" t="s">
        <v>3069</v>
      </c>
      <c r="C1647">
        <v>305</v>
      </c>
      <c r="D1647" t="str">
        <f t="shared" si="572"/>
        <v>Medium</v>
      </c>
      <c r="E1647">
        <v>124</v>
      </c>
      <c r="F1647" t="str">
        <f t="shared" si="573"/>
        <v>2h 4m</v>
      </c>
      <c r="G1647" t="str">
        <f t="shared" si="574"/>
        <v>Long Movie</v>
      </c>
      <c r="H1647">
        <v>845</v>
      </c>
      <c r="I1647" t="str">
        <f t="shared" si="575"/>
        <v>Very Low</v>
      </c>
      <c r="J1647">
        <v>424</v>
      </c>
      <c r="K1647" t="str">
        <f t="shared" si="576"/>
        <v>Very Low</v>
      </c>
      <c r="L1647" t="s">
        <v>3495</v>
      </c>
      <c r="M1647">
        <v>15000</v>
      </c>
      <c r="N1647" t="str">
        <f t="shared" si="577"/>
        <v>Medium</v>
      </c>
      <c r="O1647">
        <v>52418902</v>
      </c>
      <c r="P1647" t="str">
        <f t="shared" si="578"/>
        <v>Hit</v>
      </c>
      <c r="Q1647" t="s">
        <v>3765</v>
      </c>
      <c r="R1647" t="str">
        <f t="shared" si="579"/>
        <v>Drama</v>
      </c>
      <c r="S1647">
        <f t="shared" si="580"/>
        <v>2</v>
      </c>
      <c r="T1647" t="s">
        <v>344</v>
      </c>
      <c r="U1647" t="s">
        <v>8315</v>
      </c>
      <c r="V1647">
        <v>147128</v>
      </c>
      <c r="W1647" t="str">
        <f t="shared" si="581"/>
        <v>Medium</v>
      </c>
      <c r="X1647">
        <v>16881</v>
      </c>
      <c r="Y1647" t="str">
        <f t="shared" si="582"/>
        <v>Medium</v>
      </c>
      <c r="Z1647" t="s">
        <v>8316</v>
      </c>
      <c r="AA1647">
        <v>0</v>
      </c>
      <c r="AB1647" t="str">
        <f t="shared" si="583"/>
        <v>Symbolic Poster</v>
      </c>
      <c r="AC1647" t="s">
        <v>8317</v>
      </c>
      <c r="AD1647" t="s">
        <v>8318</v>
      </c>
      <c r="AE1647">
        <v>277</v>
      </c>
      <c r="AF1647" t="str">
        <f t="shared" si="584"/>
        <v>Very Low</v>
      </c>
      <c r="AG1647" t="s">
        <v>9</v>
      </c>
      <c r="AH1647" t="s">
        <v>10</v>
      </c>
      <c r="AI1647" t="s">
        <v>556</v>
      </c>
      <c r="AJ1647" t="str">
        <f t="shared" si="585"/>
        <v>Adult</v>
      </c>
      <c r="AK1647">
        <v>30000000</v>
      </c>
      <c r="AL1647" t="str">
        <f t="shared" si="586"/>
        <v>Medium Budget</v>
      </c>
      <c r="AM1647">
        <v>2015</v>
      </c>
      <c r="AN1647">
        <f t="shared" si="587"/>
        <v>10</v>
      </c>
      <c r="AO1647" t="str">
        <f t="shared" si="588"/>
        <v>Modern Classic</v>
      </c>
      <c r="AP1647">
        <v>1000</v>
      </c>
      <c r="AQ1647" t="str">
        <f t="shared" si="589"/>
        <v>Very Low</v>
      </c>
      <c r="AR1647">
        <v>7.5</v>
      </c>
      <c r="AS1647" t="str">
        <f t="shared" si="590"/>
        <v>Good</v>
      </c>
      <c r="AT1647">
        <v>2.35</v>
      </c>
      <c r="AU1647" t="str">
        <f t="shared" si="591"/>
        <v>Cinematic Widescreen</v>
      </c>
      <c r="AV1647">
        <v>44000</v>
      </c>
      <c r="AW1647" t="str">
        <f t="shared" si="592"/>
        <v>Medium</v>
      </c>
    </row>
    <row r="1648" spans="1:49" x14ac:dyDescent="0.3">
      <c r="A1648" t="s">
        <v>0</v>
      </c>
      <c r="B1648" t="s">
        <v>50</v>
      </c>
      <c r="C1648">
        <v>397</v>
      </c>
      <c r="D1648" t="str">
        <f t="shared" si="572"/>
        <v>Medium</v>
      </c>
      <c r="E1648">
        <v>99</v>
      </c>
      <c r="F1648" t="str">
        <f t="shared" si="573"/>
        <v>1h 39m</v>
      </c>
      <c r="G1648" t="str">
        <f t="shared" si="574"/>
        <v>Standard Movie</v>
      </c>
      <c r="H1648">
        <v>0</v>
      </c>
      <c r="I1648" t="str">
        <f t="shared" si="575"/>
        <v>Very Low</v>
      </c>
      <c r="J1648">
        <v>828</v>
      </c>
      <c r="K1648" t="str">
        <f t="shared" si="576"/>
        <v>Very Low</v>
      </c>
      <c r="L1648" t="s">
        <v>3356</v>
      </c>
      <c r="M1648">
        <v>2000</v>
      </c>
      <c r="N1648" t="str">
        <f t="shared" si="577"/>
        <v>Low</v>
      </c>
      <c r="O1648">
        <v>42057340</v>
      </c>
      <c r="P1648" t="str">
        <f t="shared" si="578"/>
        <v>Average</v>
      </c>
      <c r="Q1648" t="s">
        <v>5515</v>
      </c>
      <c r="R1648" t="str">
        <f t="shared" si="579"/>
        <v>Horror</v>
      </c>
      <c r="S1648">
        <f t="shared" si="580"/>
        <v>2</v>
      </c>
      <c r="T1648" t="s">
        <v>4243</v>
      </c>
      <c r="U1648" t="s">
        <v>8319</v>
      </c>
      <c r="V1648">
        <v>158354</v>
      </c>
      <c r="W1648" t="str">
        <f t="shared" si="581"/>
        <v>Medium</v>
      </c>
      <c r="X1648">
        <v>5642</v>
      </c>
      <c r="Y1648" t="str">
        <f t="shared" si="582"/>
        <v>Low</v>
      </c>
      <c r="Z1648" t="s">
        <v>6089</v>
      </c>
      <c r="AA1648">
        <v>0</v>
      </c>
      <c r="AB1648" t="str">
        <f t="shared" si="583"/>
        <v>Symbolic Poster</v>
      </c>
      <c r="AC1648" t="s">
        <v>8320</v>
      </c>
      <c r="AD1648" t="s">
        <v>8321</v>
      </c>
      <c r="AE1648">
        <v>691</v>
      </c>
      <c r="AF1648" t="str">
        <f t="shared" si="584"/>
        <v>Low</v>
      </c>
      <c r="AG1648" t="s">
        <v>9</v>
      </c>
      <c r="AH1648" t="s">
        <v>10</v>
      </c>
      <c r="AI1648" t="s">
        <v>11</v>
      </c>
      <c r="AJ1648" t="str">
        <f t="shared" si="585"/>
        <v>Teen</v>
      </c>
      <c r="AK1648">
        <v>30000000</v>
      </c>
      <c r="AL1648" t="str">
        <f t="shared" si="586"/>
        <v>Medium Budget</v>
      </c>
      <c r="AM1648">
        <v>2009</v>
      </c>
      <c r="AN1648">
        <f t="shared" si="587"/>
        <v>16</v>
      </c>
      <c r="AO1648" t="str">
        <f t="shared" si="588"/>
        <v>Old Classic</v>
      </c>
      <c r="AP1648">
        <v>1000</v>
      </c>
      <c r="AQ1648" t="str">
        <f t="shared" si="589"/>
        <v>Very Low</v>
      </c>
      <c r="AR1648">
        <v>6.6</v>
      </c>
      <c r="AS1648" t="str">
        <f t="shared" si="590"/>
        <v>Average</v>
      </c>
      <c r="AT1648">
        <v>2.35</v>
      </c>
      <c r="AU1648" t="str">
        <f t="shared" si="591"/>
        <v>Cinematic Widescreen</v>
      </c>
      <c r="AV1648">
        <v>11000</v>
      </c>
      <c r="AW1648" t="str">
        <f t="shared" si="592"/>
        <v>Medium</v>
      </c>
    </row>
    <row r="1649" spans="1:49" x14ac:dyDescent="0.3">
      <c r="A1649" t="s">
        <v>0</v>
      </c>
      <c r="B1649" t="s">
        <v>8322</v>
      </c>
      <c r="C1649">
        <v>214</v>
      </c>
      <c r="D1649" t="str">
        <f t="shared" si="572"/>
        <v>Medium</v>
      </c>
      <c r="E1649">
        <v>112</v>
      </c>
      <c r="F1649" t="str">
        <f t="shared" si="573"/>
        <v>1h 52m</v>
      </c>
      <c r="G1649" t="str">
        <f t="shared" si="574"/>
        <v>Standard Movie</v>
      </c>
      <c r="H1649">
        <v>43</v>
      </c>
      <c r="I1649" t="str">
        <f t="shared" si="575"/>
        <v>Very Low</v>
      </c>
      <c r="J1649">
        <v>1000</v>
      </c>
      <c r="K1649" t="str">
        <f t="shared" si="576"/>
        <v>Very Low</v>
      </c>
      <c r="L1649" t="s">
        <v>7616</v>
      </c>
      <c r="M1649">
        <v>11000</v>
      </c>
      <c r="N1649" t="str">
        <f t="shared" si="577"/>
        <v>Medium</v>
      </c>
      <c r="O1649">
        <v>42478175</v>
      </c>
      <c r="P1649" t="str">
        <f t="shared" si="578"/>
        <v>Average</v>
      </c>
      <c r="Q1649" t="s">
        <v>658</v>
      </c>
      <c r="R1649" t="str">
        <f t="shared" si="579"/>
        <v>Drama</v>
      </c>
      <c r="S1649">
        <f t="shared" si="580"/>
        <v>3</v>
      </c>
      <c r="T1649" t="s">
        <v>362</v>
      </c>
      <c r="U1649" t="s">
        <v>8323</v>
      </c>
      <c r="V1649">
        <v>93767</v>
      </c>
      <c r="W1649" t="str">
        <f t="shared" si="581"/>
        <v>Medium</v>
      </c>
      <c r="X1649">
        <v>15327</v>
      </c>
      <c r="Y1649" t="str">
        <f t="shared" si="582"/>
        <v>Medium</v>
      </c>
      <c r="Z1649" t="s">
        <v>7734</v>
      </c>
      <c r="AA1649">
        <v>1</v>
      </c>
      <c r="AB1649" t="str">
        <f t="shared" si="583"/>
        <v>Solo Star Poster</v>
      </c>
      <c r="AC1649" t="s">
        <v>8324</v>
      </c>
      <c r="AD1649" t="s">
        <v>8325</v>
      </c>
      <c r="AE1649">
        <v>209</v>
      </c>
      <c r="AF1649" t="str">
        <f t="shared" si="584"/>
        <v>Very Low</v>
      </c>
      <c r="AG1649" t="s">
        <v>9</v>
      </c>
      <c r="AH1649" t="s">
        <v>10</v>
      </c>
      <c r="AI1649" t="s">
        <v>11</v>
      </c>
      <c r="AJ1649" t="str">
        <f t="shared" si="585"/>
        <v>Teen</v>
      </c>
      <c r="AK1649">
        <v>25000000</v>
      </c>
      <c r="AL1649" t="str">
        <f t="shared" si="586"/>
        <v>Low Budget</v>
      </c>
      <c r="AM1649">
        <v>2015</v>
      </c>
      <c r="AN1649">
        <f t="shared" si="587"/>
        <v>10</v>
      </c>
      <c r="AO1649" t="str">
        <f t="shared" si="588"/>
        <v>Modern Classic</v>
      </c>
      <c r="AP1649">
        <v>2000</v>
      </c>
      <c r="AQ1649" t="str">
        <f t="shared" si="589"/>
        <v>Low</v>
      </c>
      <c r="AR1649">
        <v>7.2</v>
      </c>
      <c r="AS1649" t="str">
        <f t="shared" si="590"/>
        <v>Good</v>
      </c>
      <c r="AT1649">
        <v>2.35</v>
      </c>
      <c r="AU1649" t="str">
        <f t="shared" si="591"/>
        <v>Cinematic Widescreen</v>
      </c>
      <c r="AV1649">
        <v>34000</v>
      </c>
      <c r="AW1649" t="str">
        <f t="shared" si="592"/>
        <v>Medium</v>
      </c>
    </row>
    <row r="1650" spans="1:49" x14ac:dyDescent="0.3">
      <c r="A1650" t="s">
        <v>0</v>
      </c>
      <c r="B1650" t="s">
        <v>8326</v>
      </c>
      <c r="C1650">
        <v>82</v>
      </c>
      <c r="D1650" t="str">
        <f t="shared" si="572"/>
        <v>Low</v>
      </c>
      <c r="E1650">
        <v>111</v>
      </c>
      <c r="F1650" t="str">
        <f t="shared" si="573"/>
        <v>1h 51m</v>
      </c>
      <c r="G1650" t="str">
        <f t="shared" si="574"/>
        <v>Standard Movie</v>
      </c>
      <c r="H1650">
        <v>23</v>
      </c>
      <c r="I1650" t="str">
        <f t="shared" si="575"/>
        <v>Very Low</v>
      </c>
      <c r="J1650">
        <v>1000</v>
      </c>
      <c r="K1650" t="str">
        <f t="shared" si="576"/>
        <v>Very Low</v>
      </c>
      <c r="L1650" t="s">
        <v>1660</v>
      </c>
      <c r="M1650">
        <v>3000</v>
      </c>
      <c r="N1650" t="str">
        <f t="shared" si="577"/>
        <v>Low</v>
      </c>
      <c r="O1650">
        <v>41407470</v>
      </c>
      <c r="P1650" t="str">
        <f t="shared" si="578"/>
        <v>Average</v>
      </c>
      <c r="Q1650" t="s">
        <v>3903</v>
      </c>
      <c r="R1650" t="str">
        <f t="shared" si="579"/>
        <v>Comedy</v>
      </c>
      <c r="S1650">
        <f t="shared" si="580"/>
        <v>3</v>
      </c>
      <c r="T1650" t="s">
        <v>2160</v>
      </c>
      <c r="U1650" t="s">
        <v>8327</v>
      </c>
      <c r="V1650">
        <v>43378</v>
      </c>
      <c r="W1650" t="str">
        <f t="shared" si="581"/>
        <v>Low</v>
      </c>
      <c r="X1650">
        <v>9638</v>
      </c>
      <c r="Y1650" t="str">
        <f t="shared" si="582"/>
        <v>Low</v>
      </c>
      <c r="Z1650" t="s">
        <v>8328</v>
      </c>
      <c r="AA1650">
        <v>1</v>
      </c>
      <c r="AB1650" t="str">
        <f t="shared" si="583"/>
        <v>Solo Star Poster</v>
      </c>
      <c r="AC1650" t="s">
        <v>8329</v>
      </c>
      <c r="AD1650" t="s">
        <v>8330</v>
      </c>
      <c r="AE1650">
        <v>292</v>
      </c>
      <c r="AF1650" t="str">
        <f t="shared" si="584"/>
        <v>Very Low</v>
      </c>
      <c r="AG1650" t="s">
        <v>9</v>
      </c>
      <c r="AH1650" t="s">
        <v>10</v>
      </c>
      <c r="AI1650" t="s">
        <v>66</v>
      </c>
      <c r="AJ1650" t="str">
        <f t="shared" si="585"/>
        <v>Family</v>
      </c>
      <c r="AK1650">
        <v>30000000</v>
      </c>
      <c r="AL1650" t="str">
        <f t="shared" si="586"/>
        <v>Medium Budget</v>
      </c>
      <c r="AM1650">
        <v>2003</v>
      </c>
      <c r="AN1650">
        <f t="shared" si="587"/>
        <v>22</v>
      </c>
      <c r="AO1650" t="str">
        <f t="shared" si="588"/>
        <v>Old Classic</v>
      </c>
      <c r="AP1650">
        <v>3000</v>
      </c>
      <c r="AQ1650" t="str">
        <f t="shared" si="589"/>
        <v>Low</v>
      </c>
      <c r="AR1650">
        <v>7.6</v>
      </c>
      <c r="AS1650" t="str">
        <f t="shared" si="590"/>
        <v>Good</v>
      </c>
      <c r="AT1650">
        <v>1.85</v>
      </c>
      <c r="AU1650" t="str">
        <f t="shared" si="591"/>
        <v>HDTV / Widescreen</v>
      </c>
      <c r="AV1650">
        <v>0</v>
      </c>
      <c r="AW1650" t="str">
        <f t="shared" si="592"/>
        <v>Very Low</v>
      </c>
    </row>
    <row r="1651" spans="1:49" x14ac:dyDescent="0.3">
      <c r="A1651" t="s">
        <v>0</v>
      </c>
      <c r="B1651" t="s">
        <v>1042</v>
      </c>
      <c r="C1651">
        <v>138</v>
      </c>
      <c r="D1651" t="str">
        <f t="shared" si="572"/>
        <v>Low</v>
      </c>
      <c r="E1651">
        <v>107</v>
      </c>
      <c r="F1651" t="str">
        <f t="shared" si="573"/>
        <v>1h 47m</v>
      </c>
      <c r="G1651" t="str">
        <f t="shared" si="574"/>
        <v>Standard Movie</v>
      </c>
      <c r="H1651">
        <v>209</v>
      </c>
      <c r="I1651" t="str">
        <f t="shared" si="575"/>
        <v>Very Low</v>
      </c>
      <c r="J1651">
        <v>357</v>
      </c>
      <c r="K1651" t="str">
        <f t="shared" si="576"/>
        <v>Very Low</v>
      </c>
      <c r="L1651" t="s">
        <v>7807</v>
      </c>
      <c r="M1651">
        <v>2000</v>
      </c>
      <c r="N1651" t="str">
        <f t="shared" si="577"/>
        <v>Low</v>
      </c>
      <c r="O1651">
        <v>42385520</v>
      </c>
      <c r="P1651" t="str">
        <f t="shared" si="578"/>
        <v>Average</v>
      </c>
      <c r="Q1651" t="s">
        <v>7808</v>
      </c>
      <c r="R1651" t="str">
        <f t="shared" si="579"/>
        <v>Drama</v>
      </c>
      <c r="S1651">
        <f t="shared" si="580"/>
        <v>3</v>
      </c>
      <c r="T1651" t="s">
        <v>3989</v>
      </c>
      <c r="U1651" t="s">
        <v>8331</v>
      </c>
      <c r="V1651">
        <v>47297</v>
      </c>
      <c r="W1651" t="str">
        <f t="shared" si="581"/>
        <v>Low</v>
      </c>
      <c r="X1651">
        <v>4059</v>
      </c>
      <c r="Y1651" t="str">
        <f t="shared" si="582"/>
        <v>Low</v>
      </c>
      <c r="Z1651" t="s">
        <v>8332</v>
      </c>
      <c r="AA1651">
        <v>0</v>
      </c>
      <c r="AB1651" t="str">
        <f t="shared" si="583"/>
        <v>Symbolic Poster</v>
      </c>
      <c r="AC1651" t="s">
        <v>8333</v>
      </c>
      <c r="AD1651" t="s">
        <v>8334</v>
      </c>
      <c r="AE1651">
        <v>86</v>
      </c>
      <c r="AF1651" t="str">
        <f t="shared" si="584"/>
        <v>Very Low</v>
      </c>
      <c r="AG1651" t="s">
        <v>9</v>
      </c>
      <c r="AH1651" t="s">
        <v>10</v>
      </c>
      <c r="AI1651" t="s">
        <v>11</v>
      </c>
      <c r="AJ1651" t="str">
        <f t="shared" si="585"/>
        <v>Teen</v>
      </c>
      <c r="AK1651">
        <v>30000000</v>
      </c>
      <c r="AL1651" t="str">
        <f t="shared" si="586"/>
        <v>Medium Budget</v>
      </c>
      <c r="AM1651">
        <v>2010</v>
      </c>
      <c r="AN1651">
        <f t="shared" si="587"/>
        <v>15</v>
      </c>
      <c r="AO1651" t="str">
        <f t="shared" si="588"/>
        <v>Modern Classic</v>
      </c>
      <c r="AP1651">
        <v>594</v>
      </c>
      <c r="AQ1651" t="str">
        <f t="shared" si="589"/>
        <v>Very Low</v>
      </c>
      <c r="AR1651">
        <v>6.2</v>
      </c>
      <c r="AS1651" t="str">
        <f t="shared" si="590"/>
        <v>Average</v>
      </c>
      <c r="AT1651">
        <v>1.85</v>
      </c>
      <c r="AU1651" t="str">
        <f t="shared" si="591"/>
        <v>HDTV / Widescreen</v>
      </c>
      <c r="AV1651">
        <v>16000</v>
      </c>
      <c r="AW1651" t="str">
        <f t="shared" si="592"/>
        <v>Medium</v>
      </c>
    </row>
    <row r="1652" spans="1:49" x14ac:dyDescent="0.3">
      <c r="A1652" t="s">
        <v>0</v>
      </c>
      <c r="B1652" t="s">
        <v>5379</v>
      </c>
      <c r="C1652">
        <v>69</v>
      </c>
      <c r="D1652" t="str">
        <f t="shared" si="572"/>
        <v>Low</v>
      </c>
      <c r="E1652">
        <v>104</v>
      </c>
      <c r="F1652" t="str">
        <f t="shared" si="573"/>
        <v>1h 44m</v>
      </c>
      <c r="G1652" t="str">
        <f t="shared" si="574"/>
        <v>Standard Movie</v>
      </c>
      <c r="H1652">
        <v>134</v>
      </c>
      <c r="I1652" t="str">
        <f t="shared" si="575"/>
        <v>Very Low</v>
      </c>
      <c r="J1652">
        <v>64</v>
      </c>
      <c r="K1652" t="str">
        <f t="shared" si="576"/>
        <v>Very Low</v>
      </c>
      <c r="L1652" t="s">
        <v>2734</v>
      </c>
      <c r="M1652">
        <v>585</v>
      </c>
      <c r="N1652" t="str">
        <f t="shared" si="577"/>
        <v>Low</v>
      </c>
      <c r="O1652">
        <v>40118420</v>
      </c>
      <c r="P1652" t="str">
        <f t="shared" si="578"/>
        <v>Average</v>
      </c>
      <c r="Q1652" t="s">
        <v>4886</v>
      </c>
      <c r="R1652" t="str">
        <f t="shared" si="579"/>
        <v>Drama</v>
      </c>
      <c r="S1652">
        <f t="shared" si="580"/>
        <v>3</v>
      </c>
      <c r="T1652" t="s">
        <v>5198</v>
      </c>
      <c r="U1652" t="s">
        <v>8335</v>
      </c>
      <c r="V1652">
        <v>26066</v>
      </c>
      <c r="W1652" t="str">
        <f t="shared" si="581"/>
        <v>Low</v>
      </c>
      <c r="X1652">
        <v>1165</v>
      </c>
      <c r="Y1652" t="str">
        <f t="shared" si="582"/>
        <v>Low</v>
      </c>
      <c r="Z1652" t="s">
        <v>8336</v>
      </c>
      <c r="AA1652">
        <v>3</v>
      </c>
      <c r="AB1652" t="str">
        <f t="shared" si="583"/>
        <v>Duo/Trio Poster</v>
      </c>
      <c r="AC1652" t="s">
        <v>8337</v>
      </c>
      <c r="AD1652" t="s">
        <v>8338</v>
      </c>
      <c r="AE1652">
        <v>216</v>
      </c>
      <c r="AF1652" t="str">
        <f t="shared" si="584"/>
        <v>Very Low</v>
      </c>
      <c r="AG1652" t="s">
        <v>9</v>
      </c>
      <c r="AH1652" t="s">
        <v>10</v>
      </c>
      <c r="AI1652" t="s">
        <v>11</v>
      </c>
      <c r="AJ1652" t="str">
        <f t="shared" si="585"/>
        <v>Teen</v>
      </c>
      <c r="AK1652">
        <v>30000000</v>
      </c>
      <c r="AL1652" t="str">
        <f t="shared" si="586"/>
        <v>Medium Budget</v>
      </c>
      <c r="AM1652">
        <v>2002</v>
      </c>
      <c r="AN1652">
        <f t="shared" si="587"/>
        <v>23</v>
      </c>
      <c r="AO1652" t="str">
        <f t="shared" si="588"/>
        <v>Old Classic</v>
      </c>
      <c r="AP1652">
        <v>495</v>
      </c>
      <c r="AQ1652" t="str">
        <f t="shared" si="589"/>
        <v>Very Low</v>
      </c>
      <c r="AR1652">
        <v>5.6</v>
      </c>
      <c r="AS1652" t="str">
        <f t="shared" si="590"/>
        <v>Below Average</v>
      </c>
      <c r="AT1652">
        <v>1.85</v>
      </c>
      <c r="AU1652" t="str">
        <f t="shared" si="591"/>
        <v>HDTV / Widescreen</v>
      </c>
      <c r="AV1652">
        <v>0</v>
      </c>
      <c r="AW1652" t="str">
        <f t="shared" si="592"/>
        <v>Very Low</v>
      </c>
    </row>
    <row r="1653" spans="1:49" x14ac:dyDescent="0.3">
      <c r="A1653" t="s">
        <v>0</v>
      </c>
      <c r="B1653" t="s">
        <v>96</v>
      </c>
      <c r="C1653">
        <v>253</v>
      </c>
      <c r="D1653" t="str">
        <f t="shared" si="572"/>
        <v>Medium</v>
      </c>
      <c r="E1653">
        <v>113</v>
      </c>
      <c r="F1653" t="str">
        <f t="shared" si="573"/>
        <v>1h 53m</v>
      </c>
      <c r="G1653" t="str">
        <f t="shared" si="574"/>
        <v>Standard Movie</v>
      </c>
      <c r="H1653">
        <v>395</v>
      </c>
      <c r="I1653" t="str">
        <f t="shared" si="575"/>
        <v>Very Low</v>
      </c>
      <c r="J1653">
        <v>77</v>
      </c>
      <c r="K1653" t="str">
        <f t="shared" si="576"/>
        <v>Very Low</v>
      </c>
      <c r="L1653" t="s">
        <v>8339</v>
      </c>
      <c r="M1653">
        <v>8000</v>
      </c>
      <c r="N1653" t="str">
        <f t="shared" si="577"/>
        <v>Low</v>
      </c>
      <c r="O1653">
        <v>40137776</v>
      </c>
      <c r="P1653" t="str">
        <f t="shared" si="578"/>
        <v>Average</v>
      </c>
      <c r="Q1653" t="s">
        <v>2461</v>
      </c>
      <c r="R1653" t="str">
        <f t="shared" si="579"/>
        <v>Comedy</v>
      </c>
      <c r="S1653">
        <f t="shared" si="580"/>
        <v>4</v>
      </c>
      <c r="T1653" t="s">
        <v>1220</v>
      </c>
      <c r="U1653" t="s">
        <v>8340</v>
      </c>
      <c r="V1653">
        <v>186977</v>
      </c>
      <c r="W1653" t="str">
        <f t="shared" si="581"/>
        <v>Medium</v>
      </c>
      <c r="X1653">
        <v>8362</v>
      </c>
      <c r="Y1653" t="str">
        <f t="shared" si="582"/>
        <v>Low</v>
      </c>
      <c r="Z1653" t="s">
        <v>8341</v>
      </c>
      <c r="AA1653">
        <v>1</v>
      </c>
      <c r="AB1653" t="str">
        <f t="shared" si="583"/>
        <v>Solo Star Poster</v>
      </c>
      <c r="AC1653" t="s">
        <v>8342</v>
      </c>
      <c r="AD1653" t="s">
        <v>8343</v>
      </c>
      <c r="AE1653">
        <v>529</v>
      </c>
      <c r="AF1653" t="str">
        <f t="shared" si="584"/>
        <v>Low</v>
      </c>
      <c r="AG1653" t="s">
        <v>9</v>
      </c>
      <c r="AH1653" t="s">
        <v>10</v>
      </c>
      <c r="AI1653" t="s">
        <v>11</v>
      </c>
      <c r="AJ1653" t="str">
        <f t="shared" si="585"/>
        <v>Teen</v>
      </c>
      <c r="AK1653">
        <v>38000000</v>
      </c>
      <c r="AL1653" t="str">
        <f t="shared" si="586"/>
        <v>Medium Budget</v>
      </c>
      <c r="AM1653">
        <v>2006</v>
      </c>
      <c r="AN1653">
        <f t="shared" si="587"/>
        <v>19</v>
      </c>
      <c r="AO1653" t="str">
        <f t="shared" si="588"/>
        <v>Old Classic</v>
      </c>
      <c r="AP1653">
        <v>189</v>
      </c>
      <c r="AQ1653" t="str">
        <f t="shared" si="589"/>
        <v>Very Low</v>
      </c>
      <c r="AR1653">
        <v>7.6</v>
      </c>
      <c r="AS1653" t="str">
        <f t="shared" si="590"/>
        <v>Good</v>
      </c>
      <c r="AT1653">
        <v>1.85</v>
      </c>
      <c r="AU1653" t="str">
        <f t="shared" si="591"/>
        <v>HDTV / Widescreen</v>
      </c>
      <c r="AV1653">
        <v>13000</v>
      </c>
      <c r="AW1653" t="str">
        <f t="shared" si="592"/>
        <v>Medium</v>
      </c>
    </row>
    <row r="1654" spans="1:49" x14ac:dyDescent="0.3">
      <c r="A1654" t="s">
        <v>0</v>
      </c>
      <c r="B1654" t="s">
        <v>3512</v>
      </c>
      <c r="C1654">
        <v>304</v>
      </c>
      <c r="D1654" t="str">
        <f t="shared" si="572"/>
        <v>Medium</v>
      </c>
      <c r="E1654">
        <v>113</v>
      </c>
      <c r="F1654" t="str">
        <f t="shared" si="573"/>
        <v>1h 53m</v>
      </c>
      <c r="G1654" t="str">
        <f t="shared" si="574"/>
        <v>Standard Movie</v>
      </c>
      <c r="H1654">
        <v>171</v>
      </c>
      <c r="I1654" t="str">
        <f t="shared" si="575"/>
        <v>Very Low</v>
      </c>
      <c r="J1654">
        <v>63</v>
      </c>
      <c r="K1654" t="str">
        <f t="shared" si="576"/>
        <v>Very Low</v>
      </c>
      <c r="L1654" t="s">
        <v>8344</v>
      </c>
      <c r="M1654">
        <v>430</v>
      </c>
      <c r="N1654" t="str">
        <f t="shared" si="577"/>
        <v>Low</v>
      </c>
      <c r="O1654">
        <v>39568996</v>
      </c>
      <c r="P1654" t="str">
        <f t="shared" si="578"/>
        <v>Average</v>
      </c>
      <c r="Q1654" t="s">
        <v>6374</v>
      </c>
      <c r="R1654" t="str">
        <f t="shared" si="579"/>
        <v>Horror</v>
      </c>
      <c r="S1654">
        <f t="shared" si="580"/>
        <v>1</v>
      </c>
      <c r="T1654" t="s">
        <v>2965</v>
      </c>
      <c r="U1654" t="s">
        <v>8345</v>
      </c>
      <c r="V1654">
        <v>138435</v>
      </c>
      <c r="W1654" t="str">
        <f t="shared" si="581"/>
        <v>Medium</v>
      </c>
      <c r="X1654">
        <v>814</v>
      </c>
      <c r="Y1654" t="str">
        <f t="shared" si="582"/>
        <v>Very Low</v>
      </c>
      <c r="Z1654" t="s">
        <v>8346</v>
      </c>
      <c r="AA1654">
        <v>0</v>
      </c>
      <c r="AB1654" t="str">
        <f t="shared" si="583"/>
        <v>Symbolic Poster</v>
      </c>
      <c r="AC1654" t="s">
        <v>8347</v>
      </c>
      <c r="AD1654" t="s">
        <v>8348</v>
      </c>
      <c r="AE1654">
        <v>527</v>
      </c>
      <c r="AF1654" t="str">
        <f t="shared" si="584"/>
        <v>Low</v>
      </c>
      <c r="AG1654" t="s">
        <v>9</v>
      </c>
      <c r="AH1654" t="s">
        <v>10</v>
      </c>
      <c r="AI1654" t="s">
        <v>556</v>
      </c>
      <c r="AJ1654" t="str">
        <f t="shared" si="585"/>
        <v>Adult</v>
      </c>
      <c r="AK1654">
        <v>32000000</v>
      </c>
      <c r="AL1654" t="str">
        <f t="shared" si="586"/>
        <v>Medium Budget</v>
      </c>
      <c r="AM1654">
        <v>2007</v>
      </c>
      <c r="AN1654">
        <f t="shared" si="587"/>
        <v>18</v>
      </c>
      <c r="AO1654" t="str">
        <f t="shared" si="588"/>
        <v>Old Classic</v>
      </c>
      <c r="AP1654">
        <v>72</v>
      </c>
      <c r="AQ1654" t="str">
        <f t="shared" si="589"/>
        <v>Very Low</v>
      </c>
      <c r="AR1654">
        <v>6.6</v>
      </c>
      <c r="AS1654" t="str">
        <f t="shared" si="590"/>
        <v>Average</v>
      </c>
      <c r="AT1654">
        <v>2.35</v>
      </c>
      <c r="AU1654" t="str">
        <f t="shared" si="591"/>
        <v>Cinematic Widescreen</v>
      </c>
      <c r="AV1654">
        <v>0</v>
      </c>
      <c r="AW1654" t="str">
        <f t="shared" si="592"/>
        <v>Very Low</v>
      </c>
    </row>
    <row r="1655" spans="1:49" x14ac:dyDescent="0.3">
      <c r="A1655" t="s">
        <v>0</v>
      </c>
      <c r="B1655" t="s">
        <v>8349</v>
      </c>
      <c r="C1655">
        <v>634</v>
      </c>
      <c r="D1655" t="str">
        <f t="shared" si="572"/>
        <v>High</v>
      </c>
      <c r="E1655">
        <v>95</v>
      </c>
      <c r="F1655" t="str">
        <f t="shared" si="573"/>
        <v>1h 35m</v>
      </c>
      <c r="G1655" t="str">
        <f t="shared" si="574"/>
        <v>Standard Movie</v>
      </c>
      <c r="H1655">
        <v>246</v>
      </c>
      <c r="I1655" t="str">
        <f t="shared" si="575"/>
        <v>Very Low</v>
      </c>
      <c r="J1655">
        <v>751</v>
      </c>
      <c r="K1655" t="str">
        <f t="shared" si="576"/>
        <v>Very Low</v>
      </c>
      <c r="L1655" t="s">
        <v>5543</v>
      </c>
      <c r="M1655">
        <v>26000</v>
      </c>
      <c r="N1655" t="str">
        <f t="shared" si="577"/>
        <v>Medium</v>
      </c>
      <c r="O1655">
        <v>42043633</v>
      </c>
      <c r="P1655" t="str">
        <f t="shared" si="578"/>
        <v>Average</v>
      </c>
      <c r="Q1655" t="s">
        <v>2635</v>
      </c>
      <c r="R1655" t="str">
        <f t="shared" si="579"/>
        <v>Fantasy</v>
      </c>
      <c r="S1655">
        <f t="shared" si="580"/>
        <v>4</v>
      </c>
      <c r="T1655" t="s">
        <v>69</v>
      </c>
      <c r="U1655" t="s">
        <v>8350</v>
      </c>
      <c r="V1655">
        <v>277172</v>
      </c>
      <c r="W1655" t="str">
        <f t="shared" si="581"/>
        <v>High</v>
      </c>
      <c r="X1655">
        <v>29551</v>
      </c>
      <c r="Y1655" t="str">
        <f t="shared" si="582"/>
        <v>Medium</v>
      </c>
      <c r="Z1655" t="s">
        <v>4064</v>
      </c>
      <c r="AA1655">
        <v>0</v>
      </c>
      <c r="AB1655" t="str">
        <f t="shared" si="583"/>
        <v>Symbolic Poster</v>
      </c>
      <c r="AC1655" t="s">
        <v>8351</v>
      </c>
      <c r="AD1655" t="s">
        <v>8352</v>
      </c>
      <c r="AE1655">
        <v>986</v>
      </c>
      <c r="AF1655" t="str">
        <f t="shared" si="584"/>
        <v>Low</v>
      </c>
      <c r="AG1655" t="s">
        <v>9</v>
      </c>
      <c r="AH1655" t="s">
        <v>10</v>
      </c>
      <c r="AI1655" t="s">
        <v>556</v>
      </c>
      <c r="AJ1655" t="str">
        <f t="shared" si="585"/>
        <v>Adult</v>
      </c>
      <c r="AK1655">
        <v>30000000</v>
      </c>
      <c r="AL1655" t="str">
        <f t="shared" si="586"/>
        <v>Medium Budget</v>
      </c>
      <c r="AM1655">
        <v>2012</v>
      </c>
      <c r="AN1655">
        <f t="shared" si="587"/>
        <v>13</v>
      </c>
      <c r="AO1655" t="str">
        <f t="shared" si="588"/>
        <v>Modern Classic</v>
      </c>
      <c r="AP1655">
        <v>821</v>
      </c>
      <c r="AQ1655" t="str">
        <f t="shared" si="589"/>
        <v>Very Low</v>
      </c>
      <c r="AR1655">
        <v>7</v>
      </c>
      <c r="AS1655" t="str">
        <f t="shared" si="590"/>
        <v>Good</v>
      </c>
      <c r="AT1655">
        <v>2.35</v>
      </c>
      <c r="AU1655" t="str">
        <f t="shared" si="591"/>
        <v>Cinematic Widescreen</v>
      </c>
      <c r="AV1655">
        <v>66000</v>
      </c>
      <c r="AW1655" t="str">
        <f t="shared" si="592"/>
        <v>High</v>
      </c>
    </row>
    <row r="1656" spans="1:49" x14ac:dyDescent="0.3">
      <c r="A1656" t="s">
        <v>0</v>
      </c>
      <c r="B1656" t="s">
        <v>8353</v>
      </c>
      <c r="C1656">
        <v>111</v>
      </c>
      <c r="D1656" t="str">
        <f t="shared" si="572"/>
        <v>Low</v>
      </c>
      <c r="E1656">
        <v>86</v>
      </c>
      <c r="F1656" t="str">
        <f t="shared" si="573"/>
        <v>1h 26m</v>
      </c>
      <c r="G1656" t="str">
        <f t="shared" si="574"/>
        <v>Featurette</v>
      </c>
      <c r="H1656">
        <v>82</v>
      </c>
      <c r="I1656" t="str">
        <f t="shared" si="575"/>
        <v>Very Low</v>
      </c>
      <c r="J1656">
        <v>362</v>
      </c>
      <c r="K1656" t="str">
        <f t="shared" si="576"/>
        <v>Very Low</v>
      </c>
      <c r="L1656" t="s">
        <v>833</v>
      </c>
      <c r="M1656">
        <v>869</v>
      </c>
      <c r="N1656" t="str">
        <f t="shared" si="577"/>
        <v>Low</v>
      </c>
      <c r="O1656">
        <v>38232624</v>
      </c>
      <c r="P1656" t="str">
        <f t="shared" si="578"/>
        <v>Average</v>
      </c>
      <c r="Q1656" t="s">
        <v>1642</v>
      </c>
      <c r="R1656" t="str">
        <f t="shared" si="579"/>
        <v>Comedy</v>
      </c>
      <c r="S1656">
        <f t="shared" si="580"/>
        <v>1</v>
      </c>
      <c r="T1656" t="s">
        <v>2584</v>
      </c>
      <c r="U1656" t="s">
        <v>8354</v>
      </c>
      <c r="V1656">
        <v>88518</v>
      </c>
      <c r="W1656" t="str">
        <f t="shared" si="581"/>
        <v>Medium</v>
      </c>
      <c r="X1656">
        <v>3854</v>
      </c>
      <c r="Y1656" t="str">
        <f t="shared" si="582"/>
        <v>Low</v>
      </c>
      <c r="Z1656" t="s">
        <v>8355</v>
      </c>
      <c r="AA1656">
        <v>0</v>
      </c>
      <c r="AB1656" t="str">
        <f t="shared" si="583"/>
        <v>Symbolic Poster</v>
      </c>
      <c r="AC1656" t="s">
        <v>8356</v>
      </c>
      <c r="AD1656" t="s">
        <v>8357</v>
      </c>
      <c r="AE1656">
        <v>409</v>
      </c>
      <c r="AF1656" t="str">
        <f t="shared" si="584"/>
        <v>Very Low</v>
      </c>
      <c r="AG1656" t="s">
        <v>9</v>
      </c>
      <c r="AH1656" t="s">
        <v>10</v>
      </c>
      <c r="AI1656" t="s">
        <v>11</v>
      </c>
      <c r="AJ1656" t="str">
        <f t="shared" si="585"/>
        <v>Teen</v>
      </c>
      <c r="AK1656">
        <v>30000000</v>
      </c>
      <c r="AL1656" t="str">
        <f t="shared" si="586"/>
        <v>Medium Budget</v>
      </c>
      <c r="AM1656">
        <v>2008</v>
      </c>
      <c r="AN1656">
        <f t="shared" si="587"/>
        <v>17</v>
      </c>
      <c r="AO1656" t="str">
        <f t="shared" si="588"/>
        <v>Old Classic</v>
      </c>
      <c r="AP1656">
        <v>759</v>
      </c>
      <c r="AQ1656" t="str">
        <f t="shared" si="589"/>
        <v>Very Low</v>
      </c>
      <c r="AR1656">
        <v>2.7</v>
      </c>
      <c r="AS1656" t="str">
        <f t="shared" si="590"/>
        <v>Terrible</v>
      </c>
      <c r="AT1656">
        <v>1.85</v>
      </c>
      <c r="AU1656" t="str">
        <f t="shared" si="591"/>
        <v>HDTV / Widescreen</v>
      </c>
      <c r="AV1656">
        <v>0</v>
      </c>
      <c r="AW1656" t="str">
        <f t="shared" si="592"/>
        <v>Very Low</v>
      </c>
    </row>
    <row r="1657" spans="1:49" x14ac:dyDescent="0.3">
      <c r="A1657" t="s">
        <v>0</v>
      </c>
      <c r="B1657" t="s">
        <v>2400</v>
      </c>
      <c r="C1657">
        <v>77</v>
      </c>
      <c r="D1657" t="str">
        <f t="shared" si="572"/>
        <v>Low</v>
      </c>
      <c r="E1657">
        <v>126</v>
      </c>
      <c r="F1657" t="str">
        <f t="shared" si="573"/>
        <v>2h 6m</v>
      </c>
      <c r="G1657" t="str">
        <f t="shared" si="574"/>
        <v>Long Movie</v>
      </c>
      <c r="H1657">
        <v>102</v>
      </c>
      <c r="I1657" t="str">
        <f t="shared" si="575"/>
        <v>Very Low</v>
      </c>
      <c r="J1657">
        <v>497</v>
      </c>
      <c r="K1657" t="str">
        <f t="shared" si="576"/>
        <v>Very Low</v>
      </c>
      <c r="L1657" t="s">
        <v>8358</v>
      </c>
      <c r="M1657">
        <v>22000</v>
      </c>
      <c r="N1657" t="str">
        <f t="shared" si="577"/>
        <v>Medium</v>
      </c>
      <c r="O1657">
        <v>38413606</v>
      </c>
      <c r="P1657" t="str">
        <f t="shared" si="578"/>
        <v>Average</v>
      </c>
      <c r="Q1657" t="s">
        <v>393</v>
      </c>
      <c r="R1657" t="str">
        <f t="shared" si="579"/>
        <v>Action</v>
      </c>
      <c r="S1657">
        <f t="shared" si="580"/>
        <v>4</v>
      </c>
      <c r="T1657" t="s">
        <v>1717</v>
      </c>
      <c r="U1657" t="s">
        <v>8359</v>
      </c>
      <c r="V1657">
        <v>54042</v>
      </c>
      <c r="W1657" t="str">
        <f t="shared" si="581"/>
        <v>Medium</v>
      </c>
      <c r="X1657">
        <v>23866</v>
      </c>
      <c r="Y1657" t="str">
        <f t="shared" si="582"/>
        <v>Medium</v>
      </c>
      <c r="Z1657" t="s">
        <v>3509</v>
      </c>
      <c r="AA1657">
        <v>1</v>
      </c>
      <c r="AB1657" t="str">
        <f t="shared" si="583"/>
        <v>Solo Star Poster</v>
      </c>
      <c r="AC1657" t="s">
        <v>8360</v>
      </c>
      <c r="AD1657" t="s">
        <v>8361</v>
      </c>
      <c r="AE1657">
        <v>215</v>
      </c>
      <c r="AF1657" t="str">
        <f t="shared" si="584"/>
        <v>Very Low</v>
      </c>
      <c r="AG1657" t="s">
        <v>9</v>
      </c>
      <c r="AH1657" t="s">
        <v>10</v>
      </c>
      <c r="AI1657" t="s">
        <v>556</v>
      </c>
      <c r="AJ1657" t="str">
        <f t="shared" si="585"/>
        <v>Adult</v>
      </c>
      <c r="AK1657">
        <v>30000000</v>
      </c>
      <c r="AL1657" t="str">
        <f t="shared" si="586"/>
        <v>Medium Budget</v>
      </c>
      <c r="AM1657">
        <v>1988</v>
      </c>
      <c r="AN1657">
        <f t="shared" si="587"/>
        <v>37</v>
      </c>
      <c r="AO1657" t="str">
        <f t="shared" si="588"/>
        <v>Old Classic</v>
      </c>
      <c r="AP1657">
        <v>581</v>
      </c>
      <c r="AQ1657" t="str">
        <f t="shared" si="589"/>
        <v>Very Low</v>
      </c>
      <c r="AR1657">
        <v>7.6</v>
      </c>
      <c r="AS1657" t="str">
        <f t="shared" si="590"/>
        <v>Good</v>
      </c>
      <c r="AT1657">
        <v>1.85</v>
      </c>
      <c r="AU1657" t="str">
        <f t="shared" si="591"/>
        <v>HDTV / Widescreen</v>
      </c>
      <c r="AV1657">
        <v>0</v>
      </c>
      <c r="AW1657" t="str">
        <f t="shared" si="592"/>
        <v>Very Low</v>
      </c>
    </row>
    <row r="1658" spans="1:49" x14ac:dyDescent="0.3">
      <c r="A1658" t="s">
        <v>0</v>
      </c>
      <c r="B1658" t="s">
        <v>2562</v>
      </c>
      <c r="C1658">
        <v>120</v>
      </c>
      <c r="D1658" t="str">
        <f t="shared" si="572"/>
        <v>Low</v>
      </c>
      <c r="E1658">
        <v>101</v>
      </c>
      <c r="F1658" t="str">
        <f t="shared" si="573"/>
        <v>1h 41m</v>
      </c>
      <c r="G1658" t="str">
        <f t="shared" si="574"/>
        <v>Standard Movie</v>
      </c>
      <c r="H1658">
        <v>343</v>
      </c>
      <c r="I1658" t="str">
        <f t="shared" si="575"/>
        <v>Very Low</v>
      </c>
      <c r="J1658">
        <v>384</v>
      </c>
      <c r="K1658" t="str">
        <f t="shared" si="576"/>
        <v>Very Low</v>
      </c>
      <c r="L1658" t="s">
        <v>8362</v>
      </c>
      <c r="M1658">
        <v>581</v>
      </c>
      <c r="N1658" t="str">
        <f t="shared" si="577"/>
        <v>Low</v>
      </c>
      <c r="O1658">
        <v>38122105</v>
      </c>
      <c r="P1658" t="str">
        <f t="shared" si="578"/>
        <v>Average</v>
      </c>
      <c r="Q1658" t="s">
        <v>1372</v>
      </c>
      <c r="R1658" t="str">
        <f t="shared" si="579"/>
        <v>Action</v>
      </c>
      <c r="S1658">
        <f t="shared" si="580"/>
        <v>4</v>
      </c>
      <c r="T1658" t="s">
        <v>8358</v>
      </c>
      <c r="U1658" t="s">
        <v>8363</v>
      </c>
      <c r="V1658">
        <v>112669</v>
      </c>
      <c r="W1658" t="str">
        <f t="shared" si="581"/>
        <v>Medium</v>
      </c>
      <c r="X1658">
        <v>2373</v>
      </c>
      <c r="Y1658" t="str">
        <f t="shared" si="582"/>
        <v>Low</v>
      </c>
      <c r="Z1658" t="s">
        <v>8364</v>
      </c>
      <c r="AA1658">
        <v>1</v>
      </c>
      <c r="AB1658" t="str">
        <f t="shared" si="583"/>
        <v>Solo Star Poster</v>
      </c>
      <c r="AC1658" t="s">
        <v>8365</v>
      </c>
      <c r="AD1658" t="s">
        <v>8366</v>
      </c>
      <c r="AE1658">
        <v>226</v>
      </c>
      <c r="AF1658" t="str">
        <f t="shared" si="584"/>
        <v>Very Low</v>
      </c>
      <c r="AG1658" t="s">
        <v>9</v>
      </c>
      <c r="AH1658" t="s">
        <v>10</v>
      </c>
      <c r="AI1658" t="s">
        <v>556</v>
      </c>
      <c r="AJ1658" t="str">
        <f t="shared" si="585"/>
        <v>Adult</v>
      </c>
      <c r="AK1658">
        <v>27000000</v>
      </c>
      <c r="AL1658" t="str">
        <f t="shared" si="586"/>
        <v>Low Budget</v>
      </c>
      <c r="AM1658">
        <v>1987</v>
      </c>
      <c r="AN1658">
        <f t="shared" si="587"/>
        <v>38</v>
      </c>
      <c r="AO1658" t="str">
        <f t="shared" si="588"/>
        <v>Old Classic</v>
      </c>
      <c r="AP1658">
        <v>571</v>
      </c>
      <c r="AQ1658" t="str">
        <f t="shared" si="589"/>
        <v>Very Low</v>
      </c>
      <c r="AR1658">
        <v>6.6</v>
      </c>
      <c r="AS1658" t="str">
        <f t="shared" si="590"/>
        <v>Average</v>
      </c>
      <c r="AT1658">
        <v>1.37</v>
      </c>
      <c r="AU1658" t="str">
        <f t="shared" si="591"/>
        <v>Classic</v>
      </c>
      <c r="AV1658">
        <v>0</v>
      </c>
      <c r="AW1658" t="str">
        <f t="shared" si="592"/>
        <v>Very Low</v>
      </c>
    </row>
    <row r="1659" spans="1:49" x14ac:dyDescent="0.3">
      <c r="A1659" t="s">
        <v>0</v>
      </c>
      <c r="B1659" t="s">
        <v>1925</v>
      </c>
      <c r="C1659">
        <v>63</v>
      </c>
      <c r="D1659" t="str">
        <f t="shared" si="572"/>
        <v>Low</v>
      </c>
      <c r="E1659">
        <v>102</v>
      </c>
      <c r="F1659" t="str">
        <f t="shared" si="573"/>
        <v>1h 42m</v>
      </c>
      <c r="G1659" t="str">
        <f t="shared" si="574"/>
        <v>Standard Movie</v>
      </c>
      <c r="H1659">
        <v>0</v>
      </c>
      <c r="I1659" t="str">
        <f t="shared" si="575"/>
        <v>Very Low</v>
      </c>
      <c r="J1659">
        <v>413</v>
      </c>
      <c r="K1659" t="str">
        <f t="shared" si="576"/>
        <v>Very Low</v>
      </c>
      <c r="L1659" t="s">
        <v>3474</v>
      </c>
      <c r="M1659">
        <v>13000</v>
      </c>
      <c r="N1659" t="str">
        <f t="shared" si="577"/>
        <v>Medium</v>
      </c>
      <c r="O1659">
        <v>38747385</v>
      </c>
      <c r="P1659" t="str">
        <f t="shared" si="578"/>
        <v>Average</v>
      </c>
      <c r="Q1659" t="s">
        <v>8367</v>
      </c>
      <c r="R1659" t="str">
        <f t="shared" si="579"/>
        <v>Comedy</v>
      </c>
      <c r="S1659">
        <f t="shared" si="580"/>
        <v>4</v>
      </c>
      <c r="T1659" t="s">
        <v>518</v>
      </c>
      <c r="U1659" t="s">
        <v>8368</v>
      </c>
      <c r="V1659">
        <v>49349</v>
      </c>
      <c r="W1659" t="str">
        <f t="shared" si="581"/>
        <v>Low</v>
      </c>
      <c r="X1659">
        <v>15308</v>
      </c>
      <c r="Y1659" t="str">
        <f t="shared" si="582"/>
        <v>Medium</v>
      </c>
      <c r="Z1659" t="s">
        <v>8369</v>
      </c>
      <c r="AA1659">
        <v>2</v>
      </c>
      <c r="AB1659" t="str">
        <f t="shared" si="583"/>
        <v>Duo/Trio Poster</v>
      </c>
      <c r="AC1659" t="s">
        <v>8370</v>
      </c>
      <c r="AD1659" t="s">
        <v>8371</v>
      </c>
      <c r="AE1659">
        <v>165</v>
      </c>
      <c r="AF1659" t="str">
        <f t="shared" si="584"/>
        <v>Very Low</v>
      </c>
      <c r="AG1659" t="s">
        <v>9</v>
      </c>
      <c r="AH1659" t="s">
        <v>10</v>
      </c>
      <c r="AI1659" t="s">
        <v>11</v>
      </c>
      <c r="AJ1659" t="str">
        <f t="shared" si="585"/>
        <v>Teen</v>
      </c>
      <c r="AK1659">
        <v>25000000</v>
      </c>
      <c r="AL1659" t="str">
        <f t="shared" si="586"/>
        <v>Low Budget</v>
      </c>
      <c r="AM1659">
        <v>1986</v>
      </c>
      <c r="AN1659">
        <f t="shared" si="587"/>
        <v>39</v>
      </c>
      <c r="AO1659" t="str">
        <f t="shared" si="588"/>
        <v>Old Classic</v>
      </c>
      <c r="AP1659">
        <v>854</v>
      </c>
      <c r="AQ1659" t="str">
        <f t="shared" si="589"/>
        <v>Very Low</v>
      </c>
      <c r="AR1659">
        <v>6.9</v>
      </c>
      <c r="AS1659" t="str">
        <f t="shared" si="590"/>
        <v>Average</v>
      </c>
      <c r="AT1659">
        <v>1.85</v>
      </c>
      <c r="AU1659" t="str">
        <f t="shared" si="591"/>
        <v>HDTV / Widescreen</v>
      </c>
      <c r="AV1659">
        <v>0</v>
      </c>
      <c r="AW1659" t="str">
        <f t="shared" si="592"/>
        <v>Very Low</v>
      </c>
    </row>
    <row r="1660" spans="1:49" x14ac:dyDescent="0.3">
      <c r="A1660" t="s">
        <v>0</v>
      </c>
      <c r="B1660" t="s">
        <v>911</v>
      </c>
      <c r="C1660">
        <v>417</v>
      </c>
      <c r="D1660" t="str">
        <f t="shared" si="572"/>
        <v>Medium</v>
      </c>
      <c r="E1660">
        <v>111</v>
      </c>
      <c r="F1660" t="str">
        <f t="shared" si="573"/>
        <v>1h 51m</v>
      </c>
      <c r="G1660" t="str">
        <f t="shared" si="574"/>
        <v>Standard Movie</v>
      </c>
      <c r="H1660">
        <v>456</v>
      </c>
      <c r="I1660" t="str">
        <f t="shared" si="575"/>
        <v>Very Low</v>
      </c>
      <c r="J1660">
        <v>21</v>
      </c>
      <c r="K1660" t="str">
        <f t="shared" si="576"/>
        <v>Very Low</v>
      </c>
      <c r="L1660" t="s">
        <v>8372</v>
      </c>
      <c r="M1660">
        <v>157</v>
      </c>
      <c r="N1660" t="str">
        <f t="shared" si="577"/>
        <v>Low</v>
      </c>
      <c r="O1660">
        <v>40247512</v>
      </c>
      <c r="P1660" t="str">
        <f t="shared" si="578"/>
        <v>Average</v>
      </c>
      <c r="Q1660" t="s">
        <v>894</v>
      </c>
      <c r="R1660" t="str">
        <f t="shared" si="579"/>
        <v>Action</v>
      </c>
      <c r="S1660">
        <f t="shared" si="580"/>
        <v>3</v>
      </c>
      <c r="T1660" t="s">
        <v>8373</v>
      </c>
      <c r="U1660" t="s">
        <v>8374</v>
      </c>
      <c r="V1660">
        <v>159198</v>
      </c>
      <c r="W1660" t="str">
        <f t="shared" si="581"/>
        <v>Medium</v>
      </c>
      <c r="X1660">
        <v>257</v>
      </c>
      <c r="Y1660" t="str">
        <f t="shared" si="582"/>
        <v>Very Low</v>
      </c>
      <c r="Z1660" t="s">
        <v>8375</v>
      </c>
      <c r="AA1660">
        <v>0</v>
      </c>
      <c r="AB1660" t="str">
        <f t="shared" si="583"/>
        <v>Symbolic Poster</v>
      </c>
      <c r="AC1660" t="s">
        <v>8376</v>
      </c>
      <c r="AD1660" t="s">
        <v>8377</v>
      </c>
      <c r="AE1660">
        <v>438</v>
      </c>
      <c r="AF1660" t="str">
        <f t="shared" si="584"/>
        <v>Very Low</v>
      </c>
      <c r="AG1660" t="s">
        <v>9</v>
      </c>
      <c r="AH1660" t="s">
        <v>10</v>
      </c>
      <c r="AI1660" t="s">
        <v>11</v>
      </c>
      <c r="AJ1660" t="str">
        <f t="shared" si="585"/>
        <v>Teen</v>
      </c>
      <c r="AK1660">
        <v>30000000</v>
      </c>
      <c r="AL1660" t="str">
        <f t="shared" si="586"/>
        <v>Medium Budget</v>
      </c>
      <c r="AM1660">
        <v>2011</v>
      </c>
      <c r="AN1660">
        <f t="shared" si="587"/>
        <v>14</v>
      </c>
      <c r="AO1660" t="str">
        <f t="shared" si="588"/>
        <v>Modern Classic</v>
      </c>
      <c r="AP1660">
        <v>33</v>
      </c>
      <c r="AQ1660" t="str">
        <f t="shared" si="589"/>
        <v>Very Low</v>
      </c>
      <c r="AR1660">
        <v>6.8</v>
      </c>
      <c r="AS1660" t="str">
        <f t="shared" si="590"/>
        <v>Average</v>
      </c>
      <c r="AT1660">
        <v>2.35</v>
      </c>
      <c r="AU1660" t="str">
        <f t="shared" si="591"/>
        <v>Cinematic Widescreen</v>
      </c>
      <c r="AV1660">
        <v>38000</v>
      </c>
      <c r="AW1660" t="str">
        <f t="shared" si="592"/>
        <v>Medium</v>
      </c>
    </row>
    <row r="1661" spans="1:49" x14ac:dyDescent="0.3">
      <c r="A1661" t="s">
        <v>0</v>
      </c>
      <c r="B1661" t="str">
        <f>B1660</f>
        <v>Joe Wright</v>
      </c>
      <c r="C1661">
        <v>9</v>
      </c>
      <c r="D1661" t="str">
        <f t="shared" si="572"/>
        <v>Very Low</v>
      </c>
      <c r="E1661">
        <v>60</v>
      </c>
      <c r="F1661" t="str">
        <f t="shared" si="573"/>
        <v>1h 0m</v>
      </c>
      <c r="G1661" t="str">
        <f t="shared" si="574"/>
        <v>Featurette</v>
      </c>
      <c r="H1661">
        <f>H1660</f>
        <v>456</v>
      </c>
      <c r="I1661" t="str">
        <f t="shared" si="575"/>
        <v>Very Low</v>
      </c>
      <c r="J1661">
        <v>468</v>
      </c>
      <c r="K1661" t="str">
        <f t="shared" si="576"/>
        <v>Very Low</v>
      </c>
      <c r="L1661" t="s">
        <v>2289</v>
      </c>
      <c r="M1661">
        <v>971</v>
      </c>
      <c r="N1661" t="str">
        <f t="shared" si="577"/>
        <v>Low</v>
      </c>
      <c r="O1661">
        <f>O1660</f>
        <v>40247512</v>
      </c>
      <c r="P1661" t="str">
        <f t="shared" si="578"/>
        <v>Average</v>
      </c>
      <c r="Q1661" t="s">
        <v>8031</v>
      </c>
      <c r="R1661" t="str">
        <f t="shared" si="579"/>
        <v>Drama</v>
      </c>
      <c r="S1661">
        <f t="shared" si="580"/>
        <v>2</v>
      </c>
      <c r="T1661" t="s">
        <v>8197</v>
      </c>
      <c r="U1661" t="s">
        <v>8378</v>
      </c>
      <c r="V1661">
        <v>3322</v>
      </c>
      <c r="W1661" t="str">
        <f t="shared" si="581"/>
        <v>Very Low</v>
      </c>
      <c r="X1661">
        <v>3295</v>
      </c>
      <c r="Y1661" t="str">
        <f t="shared" si="582"/>
        <v>Low</v>
      </c>
      <c r="Z1661" t="s">
        <v>400</v>
      </c>
      <c r="AA1661">
        <v>4</v>
      </c>
      <c r="AB1661" t="str">
        <f t="shared" si="583"/>
        <v>Ensemble Poster</v>
      </c>
      <c r="AC1661" t="s">
        <v>8379</v>
      </c>
      <c r="AD1661" t="s">
        <v>8380</v>
      </c>
      <c r="AE1661">
        <v>30</v>
      </c>
      <c r="AF1661" t="str">
        <f t="shared" si="584"/>
        <v>Very Low</v>
      </c>
      <c r="AG1661" t="s">
        <v>9</v>
      </c>
      <c r="AH1661" t="s">
        <v>10</v>
      </c>
      <c r="AI1661" t="s">
        <v>1539</v>
      </c>
      <c r="AJ1661" t="str">
        <f t="shared" si="585"/>
        <v>Other/Unknown</v>
      </c>
      <c r="AK1661">
        <f t="shared" ref="AK1661:AM1661" si="594">AK1660</f>
        <v>30000000</v>
      </c>
      <c r="AL1661" t="str">
        <f t="shared" si="586"/>
        <v>Medium Budget</v>
      </c>
      <c r="AM1661">
        <f t="shared" si="594"/>
        <v>2011</v>
      </c>
      <c r="AN1661">
        <f t="shared" si="587"/>
        <v>14</v>
      </c>
      <c r="AO1661" t="str">
        <f t="shared" si="588"/>
        <v>Modern Classic</v>
      </c>
      <c r="AP1661">
        <v>805</v>
      </c>
      <c r="AQ1661" t="str">
        <f t="shared" si="589"/>
        <v>Very Low</v>
      </c>
      <c r="AR1661">
        <v>7.5</v>
      </c>
      <c r="AS1661" t="str">
        <f t="shared" si="590"/>
        <v>Good</v>
      </c>
      <c r="AT1661">
        <v>16</v>
      </c>
      <c r="AU1661" t="str">
        <f t="shared" si="591"/>
        <v>Ultra Widescreen</v>
      </c>
      <c r="AV1661">
        <v>0</v>
      </c>
      <c r="AW1661" t="str">
        <f t="shared" si="592"/>
        <v>Very Low</v>
      </c>
    </row>
    <row r="1662" spans="1:49" x14ac:dyDescent="0.3">
      <c r="A1662" t="s">
        <v>0</v>
      </c>
      <c r="B1662" t="s">
        <v>8381</v>
      </c>
      <c r="C1662">
        <v>59</v>
      </c>
      <c r="D1662" t="str">
        <f t="shared" si="572"/>
        <v>Low</v>
      </c>
      <c r="E1662">
        <v>95</v>
      </c>
      <c r="F1662" t="str">
        <f t="shared" si="573"/>
        <v>1h 35m</v>
      </c>
      <c r="G1662" t="str">
        <f t="shared" si="574"/>
        <v>Standard Movie</v>
      </c>
      <c r="H1662">
        <v>40</v>
      </c>
      <c r="I1662" t="str">
        <f t="shared" si="575"/>
        <v>Very Low</v>
      </c>
      <c r="J1662">
        <v>342</v>
      </c>
      <c r="K1662" t="str">
        <f t="shared" si="576"/>
        <v>Very Low</v>
      </c>
      <c r="L1662" t="s">
        <v>3455</v>
      </c>
      <c r="M1662">
        <v>663</v>
      </c>
      <c r="N1662" t="str">
        <f t="shared" si="577"/>
        <v>Low</v>
      </c>
      <c r="O1662">
        <v>35927406</v>
      </c>
      <c r="P1662" t="str">
        <f t="shared" si="578"/>
        <v>Average</v>
      </c>
      <c r="Q1662" t="s">
        <v>233</v>
      </c>
      <c r="R1662" t="str">
        <f t="shared" si="579"/>
        <v>Action</v>
      </c>
      <c r="S1662">
        <f t="shared" si="580"/>
        <v>5</v>
      </c>
      <c r="T1662" t="s">
        <v>4492</v>
      </c>
      <c r="U1662" t="s">
        <v>8382</v>
      </c>
      <c r="V1662">
        <v>36363</v>
      </c>
      <c r="W1662" t="str">
        <f t="shared" si="581"/>
        <v>Low</v>
      </c>
      <c r="X1662">
        <v>2266</v>
      </c>
      <c r="Y1662" t="str">
        <f t="shared" si="582"/>
        <v>Low</v>
      </c>
      <c r="Z1662" t="s">
        <v>5461</v>
      </c>
      <c r="AA1662">
        <v>0</v>
      </c>
      <c r="AB1662" t="str">
        <f t="shared" si="583"/>
        <v>Symbolic Poster</v>
      </c>
      <c r="AC1662" t="s">
        <v>8383</v>
      </c>
      <c r="AD1662" t="s">
        <v>8384</v>
      </c>
      <c r="AE1662">
        <v>256</v>
      </c>
      <c r="AF1662" t="str">
        <f t="shared" si="584"/>
        <v>Very Low</v>
      </c>
      <c r="AG1662" t="s">
        <v>9</v>
      </c>
      <c r="AH1662" t="s">
        <v>10</v>
      </c>
      <c r="AI1662" t="s">
        <v>11</v>
      </c>
      <c r="AJ1662" t="str">
        <f t="shared" si="585"/>
        <v>Teen</v>
      </c>
      <c r="AK1662">
        <v>30000000</v>
      </c>
      <c r="AL1662" t="str">
        <f t="shared" si="586"/>
        <v>Medium Budget</v>
      </c>
      <c r="AM1662">
        <v>1997</v>
      </c>
      <c r="AN1662">
        <f t="shared" si="587"/>
        <v>28</v>
      </c>
      <c r="AO1662" t="str">
        <f t="shared" si="588"/>
        <v>Old Classic</v>
      </c>
      <c r="AP1662">
        <v>349</v>
      </c>
      <c r="AQ1662" t="str">
        <f t="shared" si="589"/>
        <v>Very Low</v>
      </c>
      <c r="AR1662">
        <v>3.7</v>
      </c>
      <c r="AS1662" t="str">
        <f t="shared" si="590"/>
        <v>Very Poor</v>
      </c>
      <c r="AT1662">
        <v>1.85</v>
      </c>
      <c r="AU1662" t="str">
        <f t="shared" si="591"/>
        <v>HDTV / Widescreen</v>
      </c>
      <c r="AV1662">
        <v>1000</v>
      </c>
      <c r="AW1662" t="str">
        <f t="shared" si="592"/>
        <v>Very Low</v>
      </c>
    </row>
    <row r="1663" spans="1:49" x14ac:dyDescent="0.3">
      <c r="A1663" t="s">
        <v>0</v>
      </c>
      <c r="B1663" t="s">
        <v>293</v>
      </c>
      <c r="C1663">
        <v>218</v>
      </c>
      <c r="D1663" t="str">
        <f t="shared" si="572"/>
        <v>Medium</v>
      </c>
      <c r="E1663">
        <v>98</v>
      </c>
      <c r="F1663" t="str">
        <f t="shared" si="573"/>
        <v>1h 38m</v>
      </c>
      <c r="G1663" t="str">
        <f t="shared" si="574"/>
        <v>Standard Movie</v>
      </c>
      <c r="H1663">
        <v>15000</v>
      </c>
      <c r="I1663" t="str">
        <f t="shared" si="575"/>
        <v>Medium</v>
      </c>
      <c r="J1663">
        <v>392</v>
      </c>
      <c r="K1663" t="str">
        <f t="shared" si="576"/>
        <v>Very Low</v>
      </c>
      <c r="L1663" t="s">
        <v>4467</v>
      </c>
      <c r="M1663">
        <v>15000</v>
      </c>
      <c r="N1663" t="str">
        <f t="shared" si="577"/>
        <v>Medium</v>
      </c>
      <c r="O1663">
        <v>35565975</v>
      </c>
      <c r="P1663" t="str">
        <f t="shared" si="578"/>
        <v>Average</v>
      </c>
      <c r="Q1663" t="s">
        <v>1386</v>
      </c>
      <c r="R1663" t="str">
        <f t="shared" si="579"/>
        <v>Comedy</v>
      </c>
      <c r="S1663">
        <f t="shared" si="580"/>
        <v>3</v>
      </c>
      <c r="T1663" t="s">
        <v>293</v>
      </c>
      <c r="U1663" t="s">
        <v>8385</v>
      </c>
      <c r="V1663">
        <v>49205</v>
      </c>
      <c r="W1663" t="str">
        <f t="shared" si="581"/>
        <v>Low</v>
      </c>
      <c r="X1663">
        <v>16827</v>
      </c>
      <c r="Y1663" t="str">
        <f t="shared" si="582"/>
        <v>Medium</v>
      </c>
      <c r="Z1663" t="s">
        <v>6148</v>
      </c>
      <c r="AA1663">
        <v>0</v>
      </c>
      <c r="AB1663" t="str">
        <f t="shared" si="583"/>
        <v>Symbolic Poster</v>
      </c>
      <c r="AC1663" t="s">
        <v>8386</v>
      </c>
      <c r="AD1663" t="s">
        <v>8387</v>
      </c>
      <c r="AE1663">
        <v>184</v>
      </c>
      <c r="AF1663" t="str">
        <f t="shared" si="584"/>
        <v>Very Low</v>
      </c>
      <c r="AG1663" t="s">
        <v>9</v>
      </c>
      <c r="AH1663" t="s">
        <v>10</v>
      </c>
      <c r="AI1663" t="s">
        <v>11</v>
      </c>
      <c r="AJ1663" t="str">
        <f t="shared" si="585"/>
        <v>Teen</v>
      </c>
      <c r="AK1663">
        <v>30000000</v>
      </c>
      <c r="AL1663" t="str">
        <f t="shared" si="586"/>
        <v>Medium Budget</v>
      </c>
      <c r="AM1663">
        <v>2011</v>
      </c>
      <c r="AN1663">
        <f t="shared" si="587"/>
        <v>14</v>
      </c>
      <c r="AO1663" t="str">
        <f t="shared" si="588"/>
        <v>Modern Classic</v>
      </c>
      <c r="AP1663">
        <v>839</v>
      </c>
      <c r="AQ1663" t="str">
        <f t="shared" si="589"/>
        <v>Very Low</v>
      </c>
      <c r="AR1663">
        <v>6.1</v>
      </c>
      <c r="AS1663" t="str">
        <f t="shared" si="590"/>
        <v>Average</v>
      </c>
      <c r="AT1663">
        <v>2.35</v>
      </c>
      <c r="AU1663" t="str">
        <f t="shared" si="591"/>
        <v>Cinematic Widescreen</v>
      </c>
      <c r="AV1663">
        <v>0</v>
      </c>
      <c r="AW1663" t="str">
        <f t="shared" si="592"/>
        <v>Very Low</v>
      </c>
    </row>
    <row r="1664" spans="1:49" x14ac:dyDescent="0.3">
      <c r="A1664" t="s">
        <v>0</v>
      </c>
      <c r="B1664" t="s">
        <v>8388</v>
      </c>
      <c r="C1664">
        <v>359</v>
      </c>
      <c r="D1664" t="str">
        <f t="shared" si="572"/>
        <v>Medium</v>
      </c>
      <c r="E1664">
        <v>100</v>
      </c>
      <c r="F1664" t="str">
        <f t="shared" si="573"/>
        <v>1h 40m</v>
      </c>
      <c r="G1664" t="str">
        <f t="shared" si="574"/>
        <v>Standard Movie</v>
      </c>
      <c r="H1664">
        <v>108</v>
      </c>
      <c r="I1664" t="str">
        <f t="shared" si="575"/>
        <v>Very Low</v>
      </c>
      <c r="J1664">
        <v>534</v>
      </c>
      <c r="K1664" t="str">
        <f t="shared" si="576"/>
        <v>Very Low</v>
      </c>
      <c r="L1664" t="s">
        <v>205</v>
      </c>
      <c r="M1664">
        <v>17000</v>
      </c>
      <c r="N1664" t="str">
        <f t="shared" si="577"/>
        <v>Medium</v>
      </c>
      <c r="O1664">
        <v>35266619</v>
      </c>
      <c r="P1664" t="str">
        <f t="shared" si="578"/>
        <v>Average</v>
      </c>
      <c r="Q1664" t="s">
        <v>5022</v>
      </c>
      <c r="R1664" t="str">
        <f t="shared" si="579"/>
        <v>Drama</v>
      </c>
      <c r="S1664">
        <f t="shared" si="580"/>
        <v>3</v>
      </c>
      <c r="T1664" t="s">
        <v>460</v>
      </c>
      <c r="U1664" t="s">
        <v>8389</v>
      </c>
      <c r="V1664">
        <v>108242</v>
      </c>
      <c r="W1664" t="str">
        <f t="shared" si="581"/>
        <v>Medium</v>
      </c>
      <c r="X1664">
        <v>20051</v>
      </c>
      <c r="Y1664" t="str">
        <f t="shared" si="582"/>
        <v>Medium</v>
      </c>
      <c r="Z1664" t="s">
        <v>7906</v>
      </c>
      <c r="AA1664">
        <v>1</v>
      </c>
      <c r="AB1664" t="str">
        <f t="shared" si="583"/>
        <v>Solo Star Poster</v>
      </c>
      <c r="AC1664" t="s">
        <v>8390</v>
      </c>
      <c r="AD1664" t="s">
        <v>8391</v>
      </c>
      <c r="AE1664">
        <v>371</v>
      </c>
      <c r="AF1664" t="str">
        <f t="shared" si="584"/>
        <v>Very Low</v>
      </c>
      <c r="AG1664" t="s">
        <v>9</v>
      </c>
      <c r="AH1664" t="s">
        <v>10</v>
      </c>
      <c r="AI1664" t="s">
        <v>556</v>
      </c>
      <c r="AJ1664" t="str">
        <f t="shared" si="585"/>
        <v>Adult</v>
      </c>
      <c r="AK1664">
        <v>30000000</v>
      </c>
      <c r="AL1664" t="str">
        <f t="shared" si="586"/>
        <v>Medium Budget</v>
      </c>
      <c r="AM1664">
        <v>2013</v>
      </c>
      <c r="AN1664">
        <f t="shared" si="587"/>
        <v>12</v>
      </c>
      <c r="AO1664" t="str">
        <f t="shared" si="588"/>
        <v>Modern Classic</v>
      </c>
      <c r="AP1664">
        <v>2000</v>
      </c>
      <c r="AQ1664" t="str">
        <f t="shared" si="589"/>
        <v>Low</v>
      </c>
      <c r="AR1664">
        <v>5.9</v>
      </c>
      <c r="AS1664" t="str">
        <f t="shared" si="590"/>
        <v>Below Average</v>
      </c>
      <c r="AT1664">
        <v>2.35</v>
      </c>
      <c r="AU1664" t="str">
        <f t="shared" si="591"/>
        <v>Cinematic Widescreen</v>
      </c>
      <c r="AV1664">
        <v>39000</v>
      </c>
      <c r="AW1664" t="str">
        <f t="shared" si="592"/>
        <v>Medium</v>
      </c>
    </row>
    <row r="1665" spans="1:49" x14ac:dyDescent="0.3">
      <c r="A1665" t="s">
        <v>0</v>
      </c>
      <c r="B1665" t="s">
        <v>8392</v>
      </c>
      <c r="C1665">
        <v>101</v>
      </c>
      <c r="D1665" t="str">
        <f t="shared" si="572"/>
        <v>Low</v>
      </c>
      <c r="E1665">
        <v>118</v>
      </c>
      <c r="F1665" t="str">
        <f t="shared" si="573"/>
        <v>1h 58m</v>
      </c>
      <c r="G1665" t="str">
        <f t="shared" si="574"/>
        <v>Standard Movie</v>
      </c>
      <c r="H1665">
        <v>3</v>
      </c>
      <c r="I1665" t="str">
        <f t="shared" si="575"/>
        <v>Very Low</v>
      </c>
      <c r="J1665">
        <v>439</v>
      </c>
      <c r="K1665" t="str">
        <f t="shared" si="576"/>
        <v>Very Low</v>
      </c>
      <c r="L1665" t="s">
        <v>8393</v>
      </c>
      <c r="M1665">
        <v>1000</v>
      </c>
      <c r="N1665" t="str">
        <f t="shared" si="577"/>
        <v>Low</v>
      </c>
      <c r="O1665">
        <v>34703228</v>
      </c>
      <c r="P1665" t="str">
        <f t="shared" si="578"/>
        <v>Average</v>
      </c>
      <c r="Q1665" t="s">
        <v>6170</v>
      </c>
      <c r="R1665" t="str">
        <f t="shared" si="579"/>
        <v>Drama</v>
      </c>
      <c r="S1665">
        <f t="shared" si="580"/>
        <v>2</v>
      </c>
      <c r="T1665" t="s">
        <v>1203</v>
      </c>
      <c r="U1665" t="s">
        <v>8394</v>
      </c>
      <c r="V1665">
        <v>21767</v>
      </c>
      <c r="W1665" t="str">
        <f t="shared" si="581"/>
        <v>Low</v>
      </c>
      <c r="X1665">
        <v>3797</v>
      </c>
      <c r="Y1665" t="str">
        <f t="shared" si="582"/>
        <v>Low</v>
      </c>
      <c r="Z1665" t="s">
        <v>8395</v>
      </c>
      <c r="AA1665">
        <v>0</v>
      </c>
      <c r="AB1665" t="str">
        <f t="shared" si="583"/>
        <v>Symbolic Poster</v>
      </c>
      <c r="AC1665" t="s">
        <v>8396</v>
      </c>
      <c r="AD1665" t="s">
        <v>8397</v>
      </c>
      <c r="AE1665">
        <v>127</v>
      </c>
      <c r="AF1665" t="str">
        <f t="shared" si="584"/>
        <v>Very Low</v>
      </c>
      <c r="AG1665" t="s">
        <v>9</v>
      </c>
      <c r="AH1665" t="s">
        <v>10</v>
      </c>
      <c r="AI1665" t="s">
        <v>11</v>
      </c>
      <c r="AJ1665" t="str">
        <f t="shared" si="585"/>
        <v>Teen</v>
      </c>
      <c r="AK1665">
        <v>30000000</v>
      </c>
      <c r="AL1665" t="str">
        <f t="shared" si="586"/>
        <v>Medium Budget</v>
      </c>
      <c r="AM1665">
        <v>2006</v>
      </c>
      <c r="AN1665">
        <f t="shared" si="587"/>
        <v>19</v>
      </c>
      <c r="AO1665" t="str">
        <f t="shared" si="588"/>
        <v>Old Classic</v>
      </c>
      <c r="AP1665">
        <v>712</v>
      </c>
      <c r="AQ1665" t="str">
        <f t="shared" si="589"/>
        <v>Very Low</v>
      </c>
      <c r="AR1665">
        <v>6.7</v>
      </c>
      <c r="AS1665" t="str">
        <f t="shared" si="590"/>
        <v>Average</v>
      </c>
      <c r="AT1665">
        <v>1.85</v>
      </c>
      <c r="AU1665" t="str">
        <f t="shared" si="591"/>
        <v>HDTV / Widescreen</v>
      </c>
      <c r="AV1665">
        <v>0</v>
      </c>
      <c r="AW1665" t="str">
        <f t="shared" si="592"/>
        <v>Very Low</v>
      </c>
    </row>
    <row r="1666" spans="1:49" x14ac:dyDescent="0.3">
      <c r="A1666" t="s">
        <v>0</v>
      </c>
      <c r="B1666" t="str">
        <f>B1665</f>
        <v>Liz Friedlander</v>
      </c>
      <c r="C1666">
        <v>52</v>
      </c>
      <c r="D1666" t="str">
        <f t="shared" si="572"/>
        <v>Low</v>
      </c>
      <c r="E1666">
        <v>28</v>
      </c>
      <c r="F1666" t="str">
        <f t="shared" si="573"/>
        <v>0h 28m</v>
      </c>
      <c r="G1666" t="str">
        <f t="shared" si="574"/>
        <v>Short Film</v>
      </c>
      <c r="H1666">
        <f>H1665</f>
        <v>3</v>
      </c>
      <c r="I1666" t="str">
        <f t="shared" si="575"/>
        <v>Very Low</v>
      </c>
      <c r="J1666">
        <v>576</v>
      </c>
      <c r="K1666" t="str">
        <f t="shared" si="576"/>
        <v>Very Low</v>
      </c>
      <c r="L1666" t="s">
        <v>7314</v>
      </c>
      <c r="M1666">
        <v>680</v>
      </c>
      <c r="N1666" t="str">
        <f t="shared" si="577"/>
        <v>Low</v>
      </c>
      <c r="O1666">
        <f>O1665</f>
        <v>34703228</v>
      </c>
      <c r="P1666" t="str">
        <f t="shared" si="578"/>
        <v>Average</v>
      </c>
      <c r="Q1666" t="s">
        <v>2498</v>
      </c>
      <c r="R1666" t="str">
        <f t="shared" si="579"/>
        <v>Comedy</v>
      </c>
      <c r="S1666">
        <f t="shared" si="580"/>
        <v>2</v>
      </c>
      <c r="T1666" t="s">
        <v>1808</v>
      </c>
      <c r="U1666" t="s">
        <v>8398</v>
      </c>
      <c r="V1666">
        <v>135643</v>
      </c>
      <c r="W1666" t="str">
        <f t="shared" si="581"/>
        <v>Medium</v>
      </c>
      <c r="X1666">
        <v>2867</v>
      </c>
      <c r="Y1666" t="str">
        <f t="shared" si="582"/>
        <v>Low</v>
      </c>
      <c r="Z1666" t="s">
        <v>3027</v>
      </c>
      <c r="AA1666">
        <v>2</v>
      </c>
      <c r="AB1666" t="str">
        <f t="shared" si="583"/>
        <v>Duo/Trio Poster</v>
      </c>
      <c r="AC1666" t="s">
        <v>8399</v>
      </c>
      <c r="AD1666" t="s">
        <v>8400</v>
      </c>
      <c r="AE1666">
        <v>145</v>
      </c>
      <c r="AF1666" t="str">
        <f t="shared" si="584"/>
        <v>Very Low</v>
      </c>
      <c r="AG1666" t="s">
        <v>9</v>
      </c>
      <c r="AH1666" t="s">
        <v>10</v>
      </c>
      <c r="AI1666" t="s">
        <v>2606</v>
      </c>
      <c r="AJ1666" t="str">
        <f t="shared" si="585"/>
        <v>Adult</v>
      </c>
      <c r="AK1666">
        <f t="shared" ref="AK1666:AM1666" si="595">AK1665</f>
        <v>30000000</v>
      </c>
      <c r="AL1666" t="str">
        <f t="shared" si="586"/>
        <v>Medium Budget</v>
      </c>
      <c r="AM1666">
        <f t="shared" si="595"/>
        <v>2006</v>
      </c>
      <c r="AN1666">
        <f t="shared" si="587"/>
        <v>19</v>
      </c>
      <c r="AO1666" t="str">
        <f t="shared" si="588"/>
        <v>Old Classic</v>
      </c>
      <c r="AP1666">
        <v>638</v>
      </c>
      <c r="AQ1666" t="str">
        <f t="shared" si="589"/>
        <v>Very Low</v>
      </c>
      <c r="AR1666">
        <v>8.5</v>
      </c>
      <c r="AS1666" t="str">
        <f t="shared" si="590"/>
        <v>Excellent</v>
      </c>
      <c r="AT1666">
        <v>1.78</v>
      </c>
      <c r="AU1666" t="str">
        <f t="shared" si="591"/>
        <v>HDTV / Widescreen</v>
      </c>
      <c r="AV1666">
        <v>0</v>
      </c>
      <c r="AW1666" t="str">
        <f t="shared" si="592"/>
        <v>Very Low</v>
      </c>
    </row>
    <row r="1667" spans="1:49" x14ac:dyDescent="0.3">
      <c r="A1667" t="s">
        <v>0</v>
      </c>
      <c r="B1667" t="s">
        <v>8401</v>
      </c>
      <c r="C1667">
        <v>85</v>
      </c>
      <c r="D1667" t="str">
        <f t="shared" ref="D1667:D1730" si="596">IF(C1667&lt;=50,"Very Low",
IF(C1667&lt;=200,"Low",
IF(C1667&lt;=500,"Medium",
IF(C1667&lt;=1000,"High","Very High"))))</f>
        <v>Low</v>
      </c>
      <c r="E1667">
        <v>125</v>
      </c>
      <c r="F1667" t="str">
        <f t="shared" ref="F1667:F1730" si="597">INT(E1667/60) &amp; "h " &amp; MOD(E1667,60) &amp; "m"</f>
        <v>2h 5m</v>
      </c>
      <c r="G1667" t="str">
        <f t="shared" ref="G1667:G1730" si="598">IF(E1667&lt;60,"Short Film",IF(E1667&lt;90,"Featurette",IF(E1667&lt;=120,"Standard Movie",IF(E1667&lt;=180,"Long Movie","Epic"))))</f>
        <v>Long Movie</v>
      </c>
      <c r="H1667">
        <v>21</v>
      </c>
      <c r="I1667" t="str">
        <f t="shared" ref="I1667:I1730" si="599">IF(H1667&lt;=1000,"Very Low",IF(H1667&lt;=10000,"Low",IF(H1667&lt;=50000,"Medium",IF(H1667&lt;=200000,"High","Very High"))))</f>
        <v>Very Low</v>
      </c>
      <c r="J1667">
        <v>581</v>
      </c>
      <c r="K1667" t="str">
        <f t="shared" ref="K1667:K1730" si="600">IF(J1667&lt;=1000,"Very Low",IF(J1667&lt;=10000,"Low",IF(J1667&lt;=50000,"Medium",IF(J1667&lt;=200000,"High","Very High"))))</f>
        <v>Very Low</v>
      </c>
      <c r="L1667" t="s">
        <v>8402</v>
      </c>
      <c r="M1667">
        <v>12000</v>
      </c>
      <c r="N1667" t="str">
        <f t="shared" ref="N1667:N1730" si="601">IF(A1667&lt;=1000,"Very Low",
IF(M1667&lt;=10000,"Low",IF(M1667&lt;=50000,"Medium",IF(M1667&lt;=200000,"High","Very High"))))</f>
        <v>Medium</v>
      </c>
      <c r="O1667">
        <v>38432823</v>
      </c>
      <c r="P1667" t="str">
        <f t="shared" ref="P1667:P1730" si="602">IF(AND(O1667&gt;=500000000),"Blockbuster",
IF(AND(O1667&gt;=200000000,O1667&lt;=499999999),"Superhit",
IF(AND(O1667&gt;=50000000,O1667&lt;=199999999),"Hit",
IF(AND(O1667&gt;=10000000,O1667&lt;=49999999),"Average",
IF(AND(O1667&lt;=10000000),"Flop","")))))</f>
        <v>Average</v>
      </c>
      <c r="Q1667" t="s">
        <v>8403</v>
      </c>
      <c r="R1667" t="str">
        <f t="shared" ref="R1667:R1730" si="603">LEFT(Q1667, FIND("|",Q1667&amp;"|")-1)</f>
        <v>Crime</v>
      </c>
      <c r="S1667">
        <f t="shared" ref="S1667:S1730" si="604">LEN(Q1667)-LEN(SUBSTITUTE(Q1667,"|",""))+1</f>
        <v>3</v>
      </c>
      <c r="T1667" t="s">
        <v>1043</v>
      </c>
      <c r="U1667" t="s">
        <v>8404</v>
      </c>
      <c r="V1667">
        <v>33067</v>
      </c>
      <c r="W1667" t="str">
        <f t="shared" ref="W1667:W1730" si="605">IF(V1667&lt;=10000,"Very Low",IF(V1667&lt;=50000,"Low",IF(V1667&lt;=200000,"Medium",IF(V1667&lt;=500000,"High","Very High"))))</f>
        <v>Low</v>
      </c>
      <c r="X1667">
        <v>15811</v>
      </c>
      <c r="Y1667" t="str">
        <f t="shared" ref="Y1667:Y1730" si="606">IF(X1667&lt;=1000,"Very Low",IF(X1667&lt;=10000,"Low",IF(X1667&lt;=50000,"Medium",IF(X1667&lt;=200000,"High","Very High"))))</f>
        <v>Medium</v>
      </c>
      <c r="Z1667" t="s">
        <v>250</v>
      </c>
      <c r="AA1667">
        <v>1</v>
      </c>
      <c r="AB1667" t="str">
        <f t="shared" ref="AB1667:AB1730" si="607">IF(AA1667=0,"Symbolic Poster",IF(AA1667=1,"Solo Star Poster",IF(AA1667&lt;=3,"Duo/Trio Poster","Ensemble Poster")))</f>
        <v>Solo Star Poster</v>
      </c>
      <c r="AC1667" t="s">
        <v>8405</v>
      </c>
      <c r="AD1667" t="s">
        <v>8406</v>
      </c>
      <c r="AE1667">
        <v>134</v>
      </c>
      <c r="AF1667" t="str">
        <f t="shared" ref="AF1667:AF1730" si="608">IF(AE1667&lt;=500,"Very Low",IF(AE1667&lt;=2000,"Low",IF(AE1667&lt;=5000,"Medium",IF(AE1667&lt;=15000,"High","Very High"))))</f>
        <v>Very Low</v>
      </c>
      <c r="AG1667" t="s">
        <v>9</v>
      </c>
      <c r="AH1667" t="s">
        <v>10</v>
      </c>
      <c r="AI1667" t="s">
        <v>11</v>
      </c>
      <c r="AJ1667" t="str">
        <f t="shared" ref="AJ1667:AJ1730" si="609">IF(OR(AI1667="G",AI1667="PG",AI1667="U",AI1667="TV-Y",AI1667="TV-G"),"Family",IF(OR(AI1667="PG-13",AI1667="UA",AI1667="TV-14"),"Teen",IF(OR(AI1667="R",AI1667="NC-17",AI1667="A",AI1667="TV-MA"),"Adult",IF(AI1667="Not Rated","No Rating","Other/Unknown"))))</f>
        <v>Teen</v>
      </c>
      <c r="AK1667">
        <v>30000000</v>
      </c>
      <c r="AL1667" t="str">
        <f t="shared" ref="AL1667:AL1730" si="610">IF(AK1667&gt;=200000000,"Very High Budget",
IF(AND(AK1667&gt;=100000000,AK1667&lt;=199999999),"High Budget",
IF(AND(AK1667&gt;=30000000,AK1667&lt;=99999999),"Medium Budget",
IF(AK1667&lt;30000000,"Low Budget",""))))</f>
        <v>Medium Budget</v>
      </c>
      <c r="AM1667">
        <v>2006</v>
      </c>
      <c r="AN1667">
        <f t="shared" ref="AN1667:AN1730" si="611">$AY$20-AM1667</f>
        <v>19</v>
      </c>
      <c r="AO1667" t="str">
        <f t="shared" ref="AO1667:AO1730" si="612">IF(AN1667&lt;=5,"Recent",IF(AND(AN1667&gt;=6,AN1667&lt;=15),"Modern Classic",IF(AN1667&gt;15,"Old Classic","")))</f>
        <v>Old Classic</v>
      </c>
      <c r="AP1667">
        <v>2000</v>
      </c>
      <c r="AQ1667" t="str">
        <f t="shared" ref="AQ1667:AQ1730" si="613">IF(AP1667&lt;=1000,"Very Low",IF(AP1667&lt;=10000,"Low",IF(AP1667&lt;=50000,"Medium",IF(AP1667&lt;=200000,"High","Very High"))))</f>
        <v>Low</v>
      </c>
      <c r="AR1667">
        <v>6.9</v>
      </c>
      <c r="AS1667" t="str">
        <f t="shared" ref="AS1667:AS1730" si="614">IF(AND(AR1667&gt;=9,AR1667&lt;=10),"Master Piece",
IF(AND(AR1667&gt;=8,AR1667&lt;9),"Excellent",
IF(AND(AR1667&gt;=7,AR1667&lt;8),"Good",
IF(AND(AR1667&gt;=6,AR1667&lt;7),"Average",
IF(AND(AR1667&gt;=5,AR1667&lt;6),"Below Average",
IF(AND(AR1667&gt;=4,AR1667&lt;5),"Poor",
IF(AND(AR1667&gt;=3,AR1667&lt;4),"Very Poor",
IF(AND(AR1667&gt;=0,AR1667&lt;3),"Terrible",""))))))))</f>
        <v>Average</v>
      </c>
      <c r="AT1667">
        <v>2.35</v>
      </c>
      <c r="AU1667" t="str">
        <f t="shared" ref="AU1667:AU1730" si="615">IF(AND(AT1667&gt;=1.3,AT1667&lt;=1.4),"Classic",IF(AND(AT1667&gt;=1.7,AT1667&lt;=1.9),"HDTV / Widescreen",IF(AND(AT1667&gt;=2.2,AT1667&lt;=2.4),"Cinematic Widescreen",IF(AND(AT1667&gt;=1.4,AT1667&lt;=1.6),"Standard Academy",IF(AT1667&gt;=2.4,"Ultra Widescreen","")))))</f>
        <v>Cinematic Widescreen</v>
      </c>
      <c r="AV1667">
        <v>0</v>
      </c>
      <c r="AW1667" t="str">
        <f t="shared" ref="AW1667:AW1730" si="616">IF(AV1667&lt;=1000,"Very Low",IF(AV1667&lt;=10000,"Low",IF(AV1667&lt;=50000,"Medium",IF(AV1667&lt;=200000,"High","Very High"))))</f>
        <v>Very Low</v>
      </c>
    </row>
    <row r="1668" spans="1:49" x14ac:dyDescent="0.3">
      <c r="A1668" t="s">
        <v>0</v>
      </c>
      <c r="B1668" t="s">
        <v>4562</v>
      </c>
      <c r="C1668">
        <v>64</v>
      </c>
      <c r="D1668" t="str">
        <f t="shared" si="596"/>
        <v>Low</v>
      </c>
      <c r="E1668">
        <v>94</v>
      </c>
      <c r="F1668" t="str">
        <f t="shared" si="597"/>
        <v>1h 34m</v>
      </c>
      <c r="G1668" t="str">
        <f t="shared" si="598"/>
        <v>Standard Movie</v>
      </c>
      <c r="H1668">
        <v>39</v>
      </c>
      <c r="I1668" t="str">
        <f t="shared" si="599"/>
        <v>Very Low</v>
      </c>
      <c r="J1668">
        <v>506</v>
      </c>
      <c r="K1668" t="str">
        <f t="shared" si="600"/>
        <v>Very Low</v>
      </c>
      <c r="L1668" t="s">
        <v>2441</v>
      </c>
      <c r="M1668">
        <v>1000</v>
      </c>
      <c r="N1668" t="str">
        <f t="shared" si="601"/>
        <v>Low</v>
      </c>
      <c r="O1668">
        <v>32095318</v>
      </c>
      <c r="P1668" t="str">
        <f t="shared" si="602"/>
        <v>Average</v>
      </c>
      <c r="Q1668" t="s">
        <v>980</v>
      </c>
      <c r="R1668" t="str">
        <f t="shared" si="603"/>
        <v>Comedy</v>
      </c>
      <c r="S1668">
        <f t="shared" si="604"/>
        <v>2</v>
      </c>
      <c r="T1668" t="s">
        <v>775</v>
      </c>
      <c r="U1668" t="s">
        <v>8407</v>
      </c>
      <c r="V1668">
        <v>12466</v>
      </c>
      <c r="W1668" t="str">
        <f t="shared" si="605"/>
        <v>Low</v>
      </c>
      <c r="X1668">
        <v>3664</v>
      </c>
      <c r="Y1668" t="str">
        <f t="shared" si="606"/>
        <v>Low</v>
      </c>
      <c r="Z1668" t="s">
        <v>2956</v>
      </c>
      <c r="AA1668">
        <v>0</v>
      </c>
      <c r="AB1668" t="str">
        <f t="shared" si="607"/>
        <v>Symbolic Poster</v>
      </c>
      <c r="AC1668" t="s">
        <v>8408</v>
      </c>
      <c r="AD1668" t="s">
        <v>8409</v>
      </c>
      <c r="AE1668">
        <v>84</v>
      </c>
      <c r="AF1668" t="str">
        <f t="shared" si="608"/>
        <v>Very Low</v>
      </c>
      <c r="AG1668" t="s">
        <v>9</v>
      </c>
      <c r="AH1668" t="s">
        <v>10</v>
      </c>
      <c r="AI1668" t="s">
        <v>11</v>
      </c>
      <c r="AJ1668" t="str">
        <f t="shared" si="609"/>
        <v>Teen</v>
      </c>
      <c r="AK1668">
        <v>45000000</v>
      </c>
      <c r="AL1668" t="str">
        <f t="shared" si="610"/>
        <v>Medium Budget</v>
      </c>
      <c r="AM1668">
        <v>2001</v>
      </c>
      <c r="AN1668">
        <f t="shared" si="611"/>
        <v>24</v>
      </c>
      <c r="AO1668" t="str">
        <f t="shared" si="612"/>
        <v>Old Classic</v>
      </c>
      <c r="AP1668">
        <v>611</v>
      </c>
      <c r="AQ1668" t="str">
        <f t="shared" si="613"/>
        <v>Very Low</v>
      </c>
      <c r="AR1668">
        <v>5.5</v>
      </c>
      <c r="AS1668" t="str">
        <f t="shared" si="614"/>
        <v>Below Average</v>
      </c>
      <c r="AT1668">
        <v>1.85</v>
      </c>
      <c r="AU1668" t="str">
        <f t="shared" si="615"/>
        <v>HDTV / Widescreen</v>
      </c>
      <c r="AV1668">
        <v>304</v>
      </c>
      <c r="AW1668" t="str">
        <f t="shared" si="616"/>
        <v>Very Low</v>
      </c>
    </row>
    <row r="1669" spans="1:49" x14ac:dyDescent="0.3">
      <c r="A1669" t="s">
        <v>0</v>
      </c>
      <c r="B1669" t="s">
        <v>8410</v>
      </c>
      <c r="C1669">
        <v>263</v>
      </c>
      <c r="D1669" t="str">
        <f t="shared" si="596"/>
        <v>Medium</v>
      </c>
      <c r="E1669">
        <v>79</v>
      </c>
      <c r="F1669" t="str">
        <f t="shared" si="597"/>
        <v>1h 19m</v>
      </c>
      <c r="G1669" t="str">
        <f t="shared" si="598"/>
        <v>Featurette</v>
      </c>
      <c r="H1669">
        <v>30</v>
      </c>
      <c r="I1669" t="str">
        <f t="shared" si="599"/>
        <v>Very Low</v>
      </c>
      <c r="J1669">
        <v>265</v>
      </c>
      <c r="K1669" t="str">
        <f t="shared" si="600"/>
        <v>Very Low</v>
      </c>
      <c r="L1669" t="s">
        <v>8411</v>
      </c>
      <c r="M1669">
        <v>940</v>
      </c>
      <c r="N1669" t="str">
        <f t="shared" si="601"/>
        <v>Low</v>
      </c>
      <c r="O1669">
        <v>31743332</v>
      </c>
      <c r="P1669" t="str">
        <f t="shared" si="602"/>
        <v>Average</v>
      </c>
      <c r="Q1669" t="s">
        <v>8412</v>
      </c>
      <c r="R1669" t="str">
        <f t="shared" si="603"/>
        <v>Action</v>
      </c>
      <c r="S1669">
        <f t="shared" si="604"/>
        <v>7</v>
      </c>
      <c r="T1669" t="s">
        <v>3231</v>
      </c>
      <c r="U1669" t="s">
        <v>8413</v>
      </c>
      <c r="V1669">
        <v>111117</v>
      </c>
      <c r="W1669" t="str">
        <f t="shared" si="605"/>
        <v>Medium</v>
      </c>
      <c r="X1669">
        <v>1594</v>
      </c>
      <c r="Y1669" t="str">
        <f t="shared" si="606"/>
        <v>Low</v>
      </c>
      <c r="Z1669" t="s">
        <v>8414</v>
      </c>
      <c r="AA1669">
        <v>0</v>
      </c>
      <c r="AB1669" t="str">
        <f t="shared" si="607"/>
        <v>Symbolic Poster</v>
      </c>
      <c r="AC1669" t="s">
        <v>8415</v>
      </c>
      <c r="AD1669" t="s">
        <v>8416</v>
      </c>
      <c r="AE1669">
        <v>245</v>
      </c>
      <c r="AF1669" t="str">
        <f t="shared" si="608"/>
        <v>Very Low</v>
      </c>
      <c r="AG1669" t="s">
        <v>9</v>
      </c>
      <c r="AH1669" t="s">
        <v>10</v>
      </c>
      <c r="AI1669" t="s">
        <v>11</v>
      </c>
      <c r="AJ1669" t="str">
        <f t="shared" si="609"/>
        <v>Teen</v>
      </c>
      <c r="AK1669">
        <v>30000000</v>
      </c>
      <c r="AL1669" t="str">
        <f t="shared" si="610"/>
        <v>Medium Budget</v>
      </c>
      <c r="AM1669">
        <v>2009</v>
      </c>
      <c r="AN1669">
        <f t="shared" si="611"/>
        <v>16</v>
      </c>
      <c r="AO1669" t="str">
        <f t="shared" si="612"/>
        <v>Old Classic</v>
      </c>
      <c r="AP1669">
        <v>271</v>
      </c>
      <c r="AQ1669" t="str">
        <f t="shared" si="613"/>
        <v>Very Low</v>
      </c>
      <c r="AR1669">
        <v>7.1</v>
      </c>
      <c r="AS1669" t="str">
        <f t="shared" si="614"/>
        <v>Good</v>
      </c>
      <c r="AT1669">
        <v>1.85</v>
      </c>
      <c r="AU1669" t="str">
        <f t="shared" si="615"/>
        <v>HDTV / Widescreen</v>
      </c>
      <c r="AV1669">
        <v>13000</v>
      </c>
      <c r="AW1669" t="str">
        <f t="shared" si="616"/>
        <v>Medium</v>
      </c>
    </row>
    <row r="1670" spans="1:49" x14ac:dyDescent="0.3">
      <c r="A1670" t="s">
        <v>0</v>
      </c>
      <c r="B1670" t="s">
        <v>1497</v>
      </c>
      <c r="C1670">
        <v>450</v>
      </c>
      <c r="D1670" t="str">
        <f t="shared" si="596"/>
        <v>Medium</v>
      </c>
      <c r="E1670">
        <v>106</v>
      </c>
      <c r="F1670" t="str">
        <f t="shared" si="597"/>
        <v>1h 46m</v>
      </c>
      <c r="G1670" t="str">
        <f t="shared" si="598"/>
        <v>Standard Movie</v>
      </c>
      <c r="H1670">
        <v>0</v>
      </c>
      <c r="I1670" t="str">
        <f t="shared" si="599"/>
        <v>Very Low</v>
      </c>
      <c r="J1670">
        <v>273</v>
      </c>
      <c r="K1670" t="str">
        <f t="shared" si="600"/>
        <v>Very Low</v>
      </c>
      <c r="L1670" t="s">
        <v>5167</v>
      </c>
      <c r="M1670">
        <v>17000</v>
      </c>
      <c r="N1670" t="str">
        <f t="shared" si="601"/>
        <v>Medium</v>
      </c>
      <c r="O1670">
        <v>32154410</v>
      </c>
      <c r="P1670" t="str">
        <f t="shared" si="602"/>
        <v>Average</v>
      </c>
      <c r="Q1670" t="s">
        <v>2096</v>
      </c>
      <c r="R1670" t="str">
        <f t="shared" si="603"/>
        <v>Crime</v>
      </c>
      <c r="S1670">
        <f t="shared" si="604"/>
        <v>3</v>
      </c>
      <c r="T1670" t="s">
        <v>415</v>
      </c>
      <c r="U1670" t="s">
        <v>8417</v>
      </c>
      <c r="V1670">
        <v>148327</v>
      </c>
      <c r="W1670" t="str">
        <f t="shared" si="605"/>
        <v>Medium</v>
      </c>
      <c r="X1670">
        <v>18469</v>
      </c>
      <c r="Y1670" t="str">
        <f t="shared" si="606"/>
        <v>Medium</v>
      </c>
      <c r="Z1670" t="s">
        <v>8418</v>
      </c>
      <c r="AA1670">
        <v>0</v>
      </c>
      <c r="AB1670" t="str">
        <f t="shared" si="607"/>
        <v>Symbolic Poster</v>
      </c>
      <c r="AC1670" t="s">
        <v>8419</v>
      </c>
      <c r="AD1670" t="s">
        <v>8420</v>
      </c>
      <c r="AE1670">
        <v>274</v>
      </c>
      <c r="AF1670" t="str">
        <f t="shared" si="608"/>
        <v>Very Low</v>
      </c>
      <c r="AG1670" t="s">
        <v>9</v>
      </c>
      <c r="AH1670" t="s">
        <v>10</v>
      </c>
      <c r="AI1670" t="s">
        <v>556</v>
      </c>
      <c r="AJ1670" t="str">
        <f t="shared" si="609"/>
        <v>Adult</v>
      </c>
      <c r="AK1670">
        <v>30000000</v>
      </c>
      <c r="AL1670" t="str">
        <f t="shared" si="610"/>
        <v>Medium Budget</v>
      </c>
      <c r="AM1670">
        <v>2013</v>
      </c>
      <c r="AN1670">
        <f t="shared" si="611"/>
        <v>12</v>
      </c>
      <c r="AO1670" t="str">
        <f t="shared" si="612"/>
        <v>Modern Classic</v>
      </c>
      <c r="AP1670">
        <v>681</v>
      </c>
      <c r="AQ1670" t="str">
        <f t="shared" si="613"/>
        <v>Very Low</v>
      </c>
      <c r="AR1670">
        <v>7.1</v>
      </c>
      <c r="AS1670" t="str">
        <f t="shared" si="614"/>
        <v>Good</v>
      </c>
      <c r="AT1670">
        <v>1.85</v>
      </c>
      <c r="AU1670" t="str">
        <f t="shared" si="615"/>
        <v>HDTV / Widescreen</v>
      </c>
      <c r="AV1670">
        <v>29000</v>
      </c>
      <c r="AW1670" t="str">
        <f t="shared" si="616"/>
        <v>Medium</v>
      </c>
    </row>
    <row r="1671" spans="1:49" x14ac:dyDescent="0.3">
      <c r="A1671" t="s">
        <v>0</v>
      </c>
      <c r="B1671" t="s">
        <v>8421</v>
      </c>
      <c r="C1671">
        <v>85</v>
      </c>
      <c r="D1671" t="str">
        <f t="shared" si="596"/>
        <v>Low</v>
      </c>
      <c r="E1671">
        <v>111</v>
      </c>
      <c r="F1671" t="str">
        <f t="shared" si="597"/>
        <v>1h 51m</v>
      </c>
      <c r="G1671" t="str">
        <f t="shared" si="598"/>
        <v>Standard Movie</v>
      </c>
      <c r="H1671">
        <v>57</v>
      </c>
      <c r="I1671" t="str">
        <f t="shared" si="599"/>
        <v>Very Low</v>
      </c>
      <c r="J1671">
        <v>438</v>
      </c>
      <c r="K1671" t="str">
        <f t="shared" si="600"/>
        <v>Very Low</v>
      </c>
      <c r="L1671" t="s">
        <v>4741</v>
      </c>
      <c r="M1671">
        <v>1000</v>
      </c>
      <c r="N1671" t="str">
        <f t="shared" si="601"/>
        <v>Low</v>
      </c>
      <c r="O1671">
        <v>28165882</v>
      </c>
      <c r="P1671" t="str">
        <f t="shared" si="602"/>
        <v>Average</v>
      </c>
      <c r="Q1671" t="s">
        <v>2688</v>
      </c>
      <c r="R1671" t="str">
        <f t="shared" si="603"/>
        <v>Comedy</v>
      </c>
      <c r="S1671">
        <f t="shared" si="604"/>
        <v>3</v>
      </c>
      <c r="T1671" t="s">
        <v>2783</v>
      </c>
      <c r="U1671" t="s">
        <v>8422</v>
      </c>
      <c r="V1671">
        <v>31984</v>
      </c>
      <c r="W1671" t="str">
        <f t="shared" si="605"/>
        <v>Low</v>
      </c>
      <c r="X1671">
        <v>3239</v>
      </c>
      <c r="Y1671" t="str">
        <f t="shared" si="606"/>
        <v>Low</v>
      </c>
      <c r="Z1671" t="s">
        <v>8423</v>
      </c>
      <c r="AA1671">
        <v>1</v>
      </c>
      <c r="AB1671" t="str">
        <f t="shared" si="607"/>
        <v>Solo Star Poster</v>
      </c>
      <c r="AC1671" t="s">
        <v>8424</v>
      </c>
      <c r="AD1671" t="s">
        <v>8425</v>
      </c>
      <c r="AE1671">
        <v>154</v>
      </c>
      <c r="AF1671" t="str">
        <f t="shared" si="608"/>
        <v>Very Low</v>
      </c>
      <c r="AG1671" t="s">
        <v>9</v>
      </c>
      <c r="AH1671" t="s">
        <v>10</v>
      </c>
      <c r="AI1671" t="s">
        <v>66</v>
      </c>
      <c r="AJ1671" t="str">
        <f t="shared" si="609"/>
        <v>Family</v>
      </c>
      <c r="AK1671">
        <f>AK1670</f>
        <v>30000000</v>
      </c>
      <c r="AL1671" t="str">
        <f t="shared" si="610"/>
        <v>Medium Budget</v>
      </c>
      <c r="AM1671">
        <v>2004</v>
      </c>
      <c r="AN1671">
        <f t="shared" si="611"/>
        <v>21</v>
      </c>
      <c r="AO1671" t="str">
        <f t="shared" si="612"/>
        <v>Old Classic</v>
      </c>
      <c r="AP1671">
        <v>530</v>
      </c>
      <c r="AQ1671" t="str">
        <f t="shared" si="613"/>
        <v>Very Low</v>
      </c>
      <c r="AR1671">
        <v>5.9</v>
      </c>
      <c r="AS1671" t="str">
        <f t="shared" si="614"/>
        <v>Below Average</v>
      </c>
      <c r="AT1671">
        <v>1.85</v>
      </c>
      <c r="AU1671" t="str">
        <f t="shared" si="615"/>
        <v>HDTV / Widescreen</v>
      </c>
      <c r="AV1671">
        <v>0</v>
      </c>
      <c r="AW1671" t="str">
        <f t="shared" si="616"/>
        <v>Very Low</v>
      </c>
    </row>
    <row r="1672" spans="1:49" x14ac:dyDescent="0.3">
      <c r="A1672" t="s">
        <v>0</v>
      </c>
      <c r="B1672" t="s">
        <v>8426</v>
      </c>
      <c r="C1672">
        <v>162</v>
      </c>
      <c r="D1672" t="str">
        <f t="shared" si="596"/>
        <v>Low</v>
      </c>
      <c r="E1672">
        <v>63</v>
      </c>
      <c r="F1672" t="str">
        <f t="shared" si="597"/>
        <v>1h 3m</v>
      </c>
      <c r="G1672" t="str">
        <f t="shared" si="598"/>
        <v>Featurette</v>
      </c>
      <c r="H1672">
        <v>15</v>
      </c>
      <c r="I1672" t="str">
        <f t="shared" si="599"/>
        <v>Very Low</v>
      </c>
      <c r="J1672">
        <v>69</v>
      </c>
      <c r="K1672" t="str">
        <f t="shared" si="600"/>
        <v>Very Low</v>
      </c>
      <c r="L1672" t="s">
        <v>8427</v>
      </c>
      <c r="M1672">
        <v>759</v>
      </c>
      <c r="N1672" t="str">
        <f t="shared" si="601"/>
        <v>Low</v>
      </c>
      <c r="O1672">
        <v>26687172</v>
      </c>
      <c r="P1672" t="str">
        <f t="shared" si="602"/>
        <v>Average</v>
      </c>
      <c r="Q1672" t="s">
        <v>1251</v>
      </c>
      <c r="R1672" t="str">
        <f t="shared" si="603"/>
        <v>Adventure</v>
      </c>
      <c r="S1672">
        <f t="shared" si="604"/>
        <v>5</v>
      </c>
      <c r="T1672" t="s">
        <v>614</v>
      </c>
      <c r="U1672" t="s">
        <v>8428</v>
      </c>
      <c r="V1672">
        <v>15600</v>
      </c>
      <c r="W1672" t="str">
        <f t="shared" si="605"/>
        <v>Low</v>
      </c>
      <c r="X1672">
        <v>1002</v>
      </c>
      <c r="Y1672" t="str">
        <f t="shared" si="606"/>
        <v>Low</v>
      </c>
      <c r="Z1672" t="s">
        <v>8429</v>
      </c>
      <c r="AA1672">
        <v>0</v>
      </c>
      <c r="AB1672" t="str">
        <f t="shared" si="607"/>
        <v>Symbolic Poster</v>
      </c>
      <c r="AC1672" t="s">
        <v>8430</v>
      </c>
      <c r="AD1672" t="s">
        <v>8431</v>
      </c>
      <c r="AE1672">
        <v>55</v>
      </c>
      <c r="AF1672" t="str">
        <f t="shared" si="608"/>
        <v>Very Low</v>
      </c>
      <c r="AG1672" t="s">
        <v>9</v>
      </c>
      <c r="AH1672" t="s">
        <v>10</v>
      </c>
      <c r="AI1672" t="s">
        <v>248</v>
      </c>
      <c r="AJ1672" t="str">
        <f t="shared" si="609"/>
        <v>Family</v>
      </c>
      <c r="AK1672">
        <v>30000000</v>
      </c>
      <c r="AL1672" t="str">
        <f t="shared" si="610"/>
        <v>Medium Budget</v>
      </c>
      <c r="AM1672">
        <v>2011</v>
      </c>
      <c r="AN1672">
        <f t="shared" si="611"/>
        <v>14</v>
      </c>
      <c r="AO1672" t="str">
        <f t="shared" si="612"/>
        <v>Modern Classic</v>
      </c>
      <c r="AP1672">
        <v>73</v>
      </c>
      <c r="AQ1672" t="str">
        <f t="shared" si="613"/>
        <v>Very Low</v>
      </c>
      <c r="AR1672">
        <v>7.3</v>
      </c>
      <c r="AS1672" t="str">
        <f t="shared" si="614"/>
        <v>Good</v>
      </c>
      <c r="AT1672">
        <v>1.85</v>
      </c>
      <c r="AU1672" t="str">
        <f t="shared" si="615"/>
        <v>HDTV / Widescreen</v>
      </c>
      <c r="AV1672">
        <v>0</v>
      </c>
      <c r="AW1672" t="str">
        <f t="shared" si="616"/>
        <v>Very Low</v>
      </c>
    </row>
    <row r="1673" spans="1:49" x14ac:dyDescent="0.3">
      <c r="A1673" t="s">
        <v>0</v>
      </c>
      <c r="B1673" t="s">
        <v>8432</v>
      </c>
      <c r="C1673">
        <v>85</v>
      </c>
      <c r="D1673" t="str">
        <f t="shared" si="596"/>
        <v>Low</v>
      </c>
      <c r="E1673">
        <v>85</v>
      </c>
      <c r="F1673" t="str">
        <f t="shared" si="597"/>
        <v>1h 25m</v>
      </c>
      <c r="G1673" t="str">
        <f t="shared" si="598"/>
        <v>Featurette</v>
      </c>
      <c r="H1673">
        <v>14</v>
      </c>
      <c r="I1673" t="str">
        <f t="shared" si="599"/>
        <v>Very Low</v>
      </c>
      <c r="J1673">
        <v>244</v>
      </c>
      <c r="K1673" t="str">
        <f t="shared" si="600"/>
        <v>Very Low</v>
      </c>
      <c r="L1673" t="s">
        <v>6099</v>
      </c>
      <c r="M1673">
        <v>577</v>
      </c>
      <c r="N1673" t="str">
        <f t="shared" si="601"/>
        <v>Low</v>
      </c>
      <c r="O1673">
        <v>26096584</v>
      </c>
      <c r="P1673" t="str">
        <f t="shared" si="602"/>
        <v>Average</v>
      </c>
      <c r="Q1673" t="s">
        <v>1642</v>
      </c>
      <c r="R1673" t="str">
        <f t="shared" si="603"/>
        <v>Comedy</v>
      </c>
      <c r="S1673">
        <f t="shared" si="604"/>
        <v>1</v>
      </c>
      <c r="T1673" t="s">
        <v>2601</v>
      </c>
      <c r="U1673" t="s">
        <v>8433</v>
      </c>
      <c r="V1673">
        <v>30651</v>
      </c>
      <c r="W1673" t="str">
        <f t="shared" si="605"/>
        <v>Low</v>
      </c>
      <c r="X1673">
        <v>1653</v>
      </c>
      <c r="Y1673" t="str">
        <f t="shared" si="606"/>
        <v>Low</v>
      </c>
      <c r="Z1673" t="s">
        <v>8434</v>
      </c>
      <c r="AA1673">
        <v>0</v>
      </c>
      <c r="AB1673" t="str">
        <f t="shared" si="607"/>
        <v>Symbolic Poster</v>
      </c>
      <c r="AC1673" t="s">
        <v>8435</v>
      </c>
      <c r="AD1673" t="s">
        <v>8436</v>
      </c>
      <c r="AE1673">
        <v>267</v>
      </c>
      <c r="AF1673" t="str">
        <f t="shared" si="608"/>
        <v>Very Low</v>
      </c>
      <c r="AG1673" t="s">
        <v>9</v>
      </c>
      <c r="AH1673" t="s">
        <v>10</v>
      </c>
      <c r="AI1673" t="s">
        <v>11</v>
      </c>
      <c r="AJ1673" t="str">
        <f t="shared" si="609"/>
        <v>Teen</v>
      </c>
      <c r="AK1673">
        <v>19000000</v>
      </c>
      <c r="AL1673" t="str">
        <f t="shared" si="610"/>
        <v>Low Budget</v>
      </c>
      <c r="AM1673">
        <v>2003</v>
      </c>
      <c r="AN1673">
        <f t="shared" si="611"/>
        <v>22</v>
      </c>
      <c r="AO1673" t="str">
        <f t="shared" si="612"/>
        <v>Old Classic</v>
      </c>
      <c r="AP1673">
        <v>291</v>
      </c>
      <c r="AQ1673" t="str">
        <f t="shared" si="613"/>
        <v>Very Low</v>
      </c>
      <c r="AR1673">
        <v>3.4</v>
      </c>
      <c r="AS1673" t="str">
        <f t="shared" si="614"/>
        <v>Very Poor</v>
      </c>
      <c r="AT1673">
        <v>1.37</v>
      </c>
      <c r="AU1673" t="str">
        <f t="shared" si="615"/>
        <v>Classic</v>
      </c>
      <c r="AV1673">
        <v>1000</v>
      </c>
      <c r="AW1673" t="str">
        <f t="shared" si="616"/>
        <v>Very Low</v>
      </c>
    </row>
    <row r="1674" spans="1:49" x14ac:dyDescent="0.3">
      <c r="A1674" t="s">
        <v>0</v>
      </c>
      <c r="B1674" t="s">
        <v>1651</v>
      </c>
      <c r="C1674">
        <v>110</v>
      </c>
      <c r="D1674" t="str">
        <f t="shared" si="596"/>
        <v>Low</v>
      </c>
      <c r="E1674">
        <v>108</v>
      </c>
      <c r="F1674" t="str">
        <f t="shared" si="597"/>
        <v>1h 48m</v>
      </c>
      <c r="G1674" t="str">
        <f t="shared" si="598"/>
        <v>Standard Movie</v>
      </c>
      <c r="H1674">
        <v>631</v>
      </c>
      <c r="I1674" t="str">
        <f t="shared" si="599"/>
        <v>Very Low</v>
      </c>
      <c r="J1674">
        <v>95</v>
      </c>
      <c r="K1674" t="str">
        <f t="shared" si="600"/>
        <v>Very Low</v>
      </c>
      <c r="L1674" t="s">
        <v>8437</v>
      </c>
      <c r="M1674">
        <v>631</v>
      </c>
      <c r="N1674" t="str">
        <f t="shared" si="601"/>
        <v>Low</v>
      </c>
      <c r="O1674">
        <v>26525834</v>
      </c>
      <c r="P1674" t="str">
        <f t="shared" si="602"/>
        <v>Average</v>
      </c>
      <c r="Q1674" t="s">
        <v>1386</v>
      </c>
      <c r="R1674" t="str">
        <f t="shared" si="603"/>
        <v>Comedy</v>
      </c>
      <c r="S1674">
        <f t="shared" si="604"/>
        <v>3</v>
      </c>
      <c r="T1674" t="s">
        <v>1651</v>
      </c>
      <c r="U1674" t="s">
        <v>8438</v>
      </c>
      <c r="V1674">
        <v>21998</v>
      </c>
      <c r="W1674" t="str">
        <f t="shared" si="605"/>
        <v>Low</v>
      </c>
      <c r="X1674">
        <v>1023</v>
      </c>
      <c r="Y1674" t="str">
        <f t="shared" si="606"/>
        <v>Low</v>
      </c>
      <c r="Z1674" t="s">
        <v>8439</v>
      </c>
      <c r="AA1674">
        <v>1</v>
      </c>
      <c r="AB1674" t="str">
        <f t="shared" si="607"/>
        <v>Solo Star Poster</v>
      </c>
      <c r="AC1674" t="s">
        <v>8440</v>
      </c>
      <c r="AD1674" t="s">
        <v>8441</v>
      </c>
      <c r="AE1674">
        <v>227</v>
      </c>
      <c r="AF1674" t="str">
        <f t="shared" si="608"/>
        <v>Very Low</v>
      </c>
      <c r="AG1674" t="s">
        <v>9</v>
      </c>
      <c r="AH1674" t="s">
        <v>10</v>
      </c>
      <c r="AI1674" t="s">
        <v>556</v>
      </c>
      <c r="AJ1674" t="str">
        <f t="shared" si="609"/>
        <v>Adult</v>
      </c>
      <c r="AK1674">
        <v>30000000</v>
      </c>
      <c r="AL1674" t="str">
        <f t="shared" si="610"/>
        <v>Medium Budget</v>
      </c>
      <c r="AM1674">
        <v>1998</v>
      </c>
      <c r="AN1674">
        <f t="shared" si="611"/>
        <v>27</v>
      </c>
      <c r="AO1674" t="str">
        <f t="shared" si="612"/>
        <v>Old Classic</v>
      </c>
      <c r="AP1674">
        <v>199</v>
      </c>
      <c r="AQ1674" t="str">
        <f t="shared" si="613"/>
        <v>Very Low</v>
      </c>
      <c r="AR1674">
        <v>6.8</v>
      </c>
      <c r="AS1674" t="str">
        <f t="shared" si="614"/>
        <v>Average</v>
      </c>
      <c r="AT1674">
        <v>1.85</v>
      </c>
      <c r="AU1674" t="str">
        <f t="shared" si="615"/>
        <v>HDTV / Widescreen</v>
      </c>
      <c r="AV1674">
        <v>0</v>
      </c>
      <c r="AW1674" t="str">
        <f t="shared" si="616"/>
        <v>Very Low</v>
      </c>
    </row>
    <row r="1675" spans="1:49" x14ac:dyDescent="0.3">
      <c r="A1675" t="s">
        <v>0</v>
      </c>
      <c r="B1675" t="s">
        <v>3424</v>
      </c>
      <c r="C1675">
        <v>165</v>
      </c>
      <c r="D1675" t="str">
        <f t="shared" si="596"/>
        <v>Low</v>
      </c>
      <c r="E1675">
        <v>139</v>
      </c>
      <c r="F1675" t="str">
        <f t="shared" si="597"/>
        <v>2h 19m</v>
      </c>
      <c r="G1675" t="str">
        <f t="shared" si="598"/>
        <v>Long Movie</v>
      </c>
      <c r="H1675">
        <v>150</v>
      </c>
      <c r="I1675" t="str">
        <f t="shared" si="599"/>
        <v>Very Low</v>
      </c>
      <c r="J1675">
        <v>400</v>
      </c>
      <c r="K1675" t="str">
        <f t="shared" si="600"/>
        <v>Very Low</v>
      </c>
      <c r="L1675" t="s">
        <v>8442</v>
      </c>
      <c r="M1675">
        <v>521</v>
      </c>
      <c r="N1675" t="str">
        <f t="shared" si="601"/>
        <v>Low</v>
      </c>
      <c r="O1675">
        <v>30513940</v>
      </c>
      <c r="P1675" t="str">
        <f t="shared" si="602"/>
        <v>Average</v>
      </c>
      <c r="Q1675" t="s">
        <v>4267</v>
      </c>
      <c r="R1675" t="str">
        <f t="shared" si="603"/>
        <v>Biography</v>
      </c>
      <c r="S1675">
        <f t="shared" si="604"/>
        <v>3</v>
      </c>
      <c r="T1675" t="s">
        <v>8443</v>
      </c>
      <c r="U1675" t="s">
        <v>8444</v>
      </c>
      <c r="V1675">
        <v>15843</v>
      </c>
      <c r="W1675" t="str">
        <f t="shared" si="605"/>
        <v>Low</v>
      </c>
      <c r="X1675">
        <v>2060</v>
      </c>
      <c r="Y1675" t="str">
        <f t="shared" si="606"/>
        <v>Low</v>
      </c>
      <c r="Z1675" t="s">
        <v>8445</v>
      </c>
      <c r="AA1675">
        <v>0</v>
      </c>
      <c r="AB1675" t="str">
        <f t="shared" si="607"/>
        <v>Symbolic Poster</v>
      </c>
      <c r="AC1675" t="s">
        <v>8446</v>
      </c>
      <c r="AD1675" t="s">
        <v>8447</v>
      </c>
      <c r="AE1675">
        <v>104</v>
      </c>
      <c r="AF1675" t="str">
        <f t="shared" si="608"/>
        <v>Very Low</v>
      </c>
      <c r="AG1675" t="s">
        <v>9</v>
      </c>
      <c r="AH1675" t="s">
        <v>10</v>
      </c>
      <c r="AI1675" t="s">
        <v>11</v>
      </c>
      <c r="AJ1675" t="str">
        <f t="shared" si="609"/>
        <v>Teen</v>
      </c>
      <c r="AK1675">
        <v>30000000</v>
      </c>
      <c r="AL1675" t="str">
        <f t="shared" si="610"/>
        <v>Medium Budget</v>
      </c>
      <c r="AM1675">
        <v>2014</v>
      </c>
      <c r="AN1675">
        <f t="shared" si="611"/>
        <v>11</v>
      </c>
      <c r="AO1675" t="str">
        <f t="shared" si="612"/>
        <v>Modern Classic</v>
      </c>
      <c r="AP1675">
        <v>491</v>
      </c>
      <c r="AQ1675" t="str">
        <f t="shared" si="613"/>
        <v>Very Low</v>
      </c>
      <c r="AR1675">
        <v>6.9</v>
      </c>
      <c r="AS1675" t="str">
        <f t="shared" si="614"/>
        <v>Average</v>
      </c>
      <c r="AT1675">
        <v>1.85</v>
      </c>
      <c r="AU1675" t="str">
        <f t="shared" si="615"/>
        <v>HDTV / Widescreen</v>
      </c>
      <c r="AV1675">
        <v>11000</v>
      </c>
      <c r="AW1675" t="str">
        <f t="shared" si="616"/>
        <v>Medium</v>
      </c>
    </row>
    <row r="1676" spans="1:49" x14ac:dyDescent="0.3">
      <c r="A1676" t="s">
        <v>0</v>
      </c>
      <c r="B1676" t="s">
        <v>5244</v>
      </c>
      <c r="C1676">
        <v>64</v>
      </c>
      <c r="D1676" t="str">
        <f t="shared" si="596"/>
        <v>Low</v>
      </c>
      <c r="E1676">
        <v>127</v>
      </c>
      <c r="F1676" t="str">
        <f t="shared" si="597"/>
        <v>2h 7m</v>
      </c>
      <c r="G1676" t="str">
        <f t="shared" si="598"/>
        <v>Long Movie</v>
      </c>
      <c r="H1676">
        <v>73</v>
      </c>
      <c r="I1676" t="str">
        <f t="shared" si="599"/>
        <v>Very Low</v>
      </c>
      <c r="J1676">
        <v>433</v>
      </c>
      <c r="K1676" t="str">
        <f t="shared" si="600"/>
        <v>Very Low</v>
      </c>
      <c r="L1676" t="s">
        <v>159</v>
      </c>
      <c r="M1676">
        <v>11000</v>
      </c>
      <c r="N1676" t="str">
        <f t="shared" si="601"/>
        <v>Medium</v>
      </c>
      <c r="O1676">
        <v>23209440</v>
      </c>
      <c r="P1676" t="str">
        <f t="shared" si="602"/>
        <v>Average</v>
      </c>
      <c r="Q1676" t="s">
        <v>3380</v>
      </c>
      <c r="R1676" t="str">
        <f t="shared" si="603"/>
        <v>Drama</v>
      </c>
      <c r="S1676">
        <f t="shared" si="604"/>
        <v>1</v>
      </c>
      <c r="T1676" t="s">
        <v>2348</v>
      </c>
      <c r="U1676" t="s">
        <v>8448</v>
      </c>
      <c r="V1676">
        <v>9283</v>
      </c>
      <c r="W1676" t="str">
        <f t="shared" si="605"/>
        <v>Very Low</v>
      </c>
      <c r="X1676">
        <v>12785</v>
      </c>
      <c r="Y1676" t="str">
        <f t="shared" si="606"/>
        <v>Medium</v>
      </c>
      <c r="Z1676" t="s">
        <v>903</v>
      </c>
      <c r="AA1676">
        <v>3</v>
      </c>
      <c r="AB1676" t="str">
        <f t="shared" si="607"/>
        <v>Duo/Trio Poster</v>
      </c>
      <c r="AC1676" t="s">
        <v>8449</v>
      </c>
      <c r="AD1676" t="s">
        <v>8450</v>
      </c>
      <c r="AE1676">
        <v>112</v>
      </c>
      <c r="AF1676" t="str">
        <f t="shared" si="608"/>
        <v>Very Low</v>
      </c>
      <c r="AG1676" t="s">
        <v>9</v>
      </c>
      <c r="AH1676" t="s">
        <v>10</v>
      </c>
      <c r="AI1676" t="s">
        <v>556</v>
      </c>
      <c r="AJ1676" t="str">
        <f t="shared" si="609"/>
        <v>Adult</v>
      </c>
      <c r="AK1676">
        <v>30000000</v>
      </c>
      <c r="AL1676" t="str">
        <f t="shared" si="610"/>
        <v>Medium Budget</v>
      </c>
      <c r="AM1676">
        <v>1998</v>
      </c>
      <c r="AN1676">
        <f t="shared" si="611"/>
        <v>27</v>
      </c>
      <c r="AO1676" t="str">
        <f t="shared" si="612"/>
        <v>Old Classic</v>
      </c>
      <c r="AP1676">
        <v>882</v>
      </c>
      <c r="AQ1676" t="str">
        <f t="shared" si="613"/>
        <v>Very Low</v>
      </c>
      <c r="AR1676">
        <v>7</v>
      </c>
      <c r="AS1676" t="str">
        <f t="shared" si="614"/>
        <v>Good</v>
      </c>
      <c r="AT1676">
        <v>1.85</v>
      </c>
      <c r="AU1676" t="str">
        <f t="shared" si="615"/>
        <v>HDTV / Widescreen</v>
      </c>
      <c r="AV1676">
        <v>592</v>
      </c>
      <c r="AW1676" t="str">
        <f t="shared" si="616"/>
        <v>Very Low</v>
      </c>
    </row>
    <row r="1677" spans="1:49" x14ac:dyDescent="0.3">
      <c r="A1677" t="s">
        <v>0</v>
      </c>
      <c r="B1677" t="s">
        <v>8451</v>
      </c>
      <c r="C1677">
        <v>44</v>
      </c>
      <c r="D1677" t="str">
        <f t="shared" si="596"/>
        <v>Very Low</v>
      </c>
      <c r="E1677">
        <v>106</v>
      </c>
      <c r="F1677" t="str">
        <f t="shared" si="597"/>
        <v>1h 46m</v>
      </c>
      <c r="G1677" t="str">
        <f t="shared" si="598"/>
        <v>Standard Movie</v>
      </c>
      <c r="H1677">
        <v>32</v>
      </c>
      <c r="I1677" t="str">
        <f t="shared" si="599"/>
        <v>Very Low</v>
      </c>
      <c r="J1677">
        <v>650</v>
      </c>
      <c r="K1677" t="str">
        <f t="shared" si="600"/>
        <v>Very Low</v>
      </c>
      <c r="L1677" t="s">
        <v>5891</v>
      </c>
      <c r="M1677">
        <v>18000</v>
      </c>
      <c r="N1677" t="str">
        <f t="shared" si="601"/>
        <v>Medium</v>
      </c>
      <c r="O1677">
        <v>24048000</v>
      </c>
      <c r="P1677" t="str">
        <f t="shared" si="602"/>
        <v>Average</v>
      </c>
      <c r="Q1677" t="s">
        <v>1372</v>
      </c>
      <c r="R1677" t="str">
        <f t="shared" si="603"/>
        <v>Action</v>
      </c>
      <c r="S1677">
        <f t="shared" si="604"/>
        <v>4</v>
      </c>
      <c r="T1677" t="s">
        <v>1698</v>
      </c>
      <c r="U1677" t="s">
        <v>8452</v>
      </c>
      <c r="V1677">
        <v>23579</v>
      </c>
      <c r="W1677" t="str">
        <f t="shared" si="605"/>
        <v>Low</v>
      </c>
      <c r="X1677">
        <v>20772</v>
      </c>
      <c r="Y1677" t="str">
        <f t="shared" si="606"/>
        <v>Medium</v>
      </c>
      <c r="Z1677" t="s">
        <v>5735</v>
      </c>
      <c r="AA1677">
        <v>1</v>
      </c>
      <c r="AB1677" t="str">
        <f t="shared" si="607"/>
        <v>Solo Star Poster</v>
      </c>
      <c r="AC1677" t="s">
        <v>8453</v>
      </c>
      <c r="AD1677" t="s">
        <v>8454</v>
      </c>
      <c r="AE1677">
        <v>88</v>
      </c>
      <c r="AF1677" t="str">
        <f t="shared" si="608"/>
        <v>Very Low</v>
      </c>
      <c r="AG1677" t="s">
        <v>9</v>
      </c>
      <c r="AH1677" t="s">
        <v>10</v>
      </c>
      <c r="AI1677" t="s">
        <v>556</v>
      </c>
      <c r="AJ1677" t="str">
        <f t="shared" si="609"/>
        <v>Adult</v>
      </c>
      <c r="AK1677">
        <v>30000000</v>
      </c>
      <c r="AL1677" t="str">
        <f t="shared" si="610"/>
        <v>Medium Budget</v>
      </c>
      <c r="AM1677">
        <v>1995</v>
      </c>
      <c r="AN1677">
        <f t="shared" si="611"/>
        <v>30</v>
      </c>
      <c r="AO1677" t="str">
        <f t="shared" si="612"/>
        <v>Old Classic</v>
      </c>
      <c r="AP1677">
        <v>723</v>
      </c>
      <c r="AQ1677" t="str">
        <f t="shared" si="613"/>
        <v>Very Low</v>
      </c>
      <c r="AR1677">
        <v>5.5</v>
      </c>
      <c r="AS1677" t="str">
        <f t="shared" si="614"/>
        <v>Below Average</v>
      </c>
      <c r="AT1677">
        <v>2.35</v>
      </c>
      <c r="AU1677" t="str">
        <f t="shared" si="615"/>
        <v>Cinematic Widescreen</v>
      </c>
      <c r="AV1677">
        <v>0</v>
      </c>
      <c r="AW1677" t="str">
        <f t="shared" si="616"/>
        <v>Very Low</v>
      </c>
    </row>
    <row r="1678" spans="1:49" x14ac:dyDescent="0.3">
      <c r="A1678" t="s">
        <v>0</v>
      </c>
      <c r="B1678" t="s">
        <v>2669</v>
      </c>
      <c r="C1678">
        <v>147</v>
      </c>
      <c r="D1678" t="str">
        <f t="shared" si="596"/>
        <v>Low</v>
      </c>
      <c r="E1678">
        <v>95</v>
      </c>
      <c r="F1678" t="str">
        <f t="shared" si="597"/>
        <v>1h 35m</v>
      </c>
      <c r="G1678" t="str">
        <f t="shared" si="598"/>
        <v>Standard Movie</v>
      </c>
      <c r="H1678">
        <v>425</v>
      </c>
      <c r="I1678" t="str">
        <f t="shared" si="599"/>
        <v>Very Low</v>
      </c>
      <c r="J1678">
        <v>560</v>
      </c>
      <c r="K1678" t="str">
        <f t="shared" si="600"/>
        <v>Very Low</v>
      </c>
      <c r="L1678" t="s">
        <v>281</v>
      </c>
      <c r="M1678">
        <v>973</v>
      </c>
      <c r="N1678" t="str">
        <f t="shared" si="601"/>
        <v>Low</v>
      </c>
      <c r="O1678">
        <v>22526144</v>
      </c>
      <c r="P1678" t="str">
        <f t="shared" si="602"/>
        <v>Average</v>
      </c>
      <c r="Q1678" t="s">
        <v>2440</v>
      </c>
      <c r="R1678" t="str">
        <f t="shared" si="603"/>
        <v>Comedy</v>
      </c>
      <c r="S1678">
        <f t="shared" si="604"/>
        <v>3</v>
      </c>
      <c r="T1678" t="s">
        <v>448</v>
      </c>
      <c r="U1678" t="s">
        <v>8455</v>
      </c>
      <c r="V1678">
        <v>53884</v>
      </c>
      <c r="W1678" t="str">
        <f t="shared" si="605"/>
        <v>Medium</v>
      </c>
      <c r="X1678">
        <v>2737</v>
      </c>
      <c r="Y1678" t="str">
        <f t="shared" si="606"/>
        <v>Low</v>
      </c>
      <c r="Z1678" t="s">
        <v>2222</v>
      </c>
      <c r="AA1678">
        <v>1</v>
      </c>
      <c r="AB1678" t="str">
        <f t="shared" si="607"/>
        <v>Solo Star Poster</v>
      </c>
      <c r="AC1678" t="s">
        <v>8456</v>
      </c>
      <c r="AD1678" t="s">
        <v>8457</v>
      </c>
      <c r="AE1678">
        <v>203</v>
      </c>
      <c r="AF1678" t="str">
        <f t="shared" si="608"/>
        <v>Very Low</v>
      </c>
      <c r="AG1678" t="s">
        <v>9</v>
      </c>
      <c r="AH1678" t="s">
        <v>10</v>
      </c>
      <c r="AI1678" t="s">
        <v>11</v>
      </c>
      <c r="AJ1678" t="str">
        <f t="shared" si="609"/>
        <v>Teen</v>
      </c>
      <c r="AK1678">
        <v>30000000</v>
      </c>
      <c r="AL1678" t="str">
        <f t="shared" si="610"/>
        <v>Medium Budget</v>
      </c>
      <c r="AM1678">
        <v>2006</v>
      </c>
      <c r="AN1678">
        <f t="shared" si="611"/>
        <v>19</v>
      </c>
      <c r="AO1678" t="str">
        <f t="shared" si="612"/>
        <v>Old Classic</v>
      </c>
      <c r="AP1678">
        <v>776</v>
      </c>
      <c r="AQ1678" t="str">
        <f t="shared" si="613"/>
        <v>Very Low</v>
      </c>
      <c r="AR1678">
        <v>5.0999999999999996</v>
      </c>
      <c r="AS1678" t="str">
        <f t="shared" si="614"/>
        <v>Below Average</v>
      </c>
      <c r="AT1678">
        <v>2.35</v>
      </c>
      <c r="AU1678" t="str">
        <f t="shared" si="615"/>
        <v>Cinematic Widescreen</v>
      </c>
      <c r="AV1678">
        <v>1000</v>
      </c>
      <c r="AW1678" t="str">
        <f t="shared" si="616"/>
        <v>Very Low</v>
      </c>
    </row>
    <row r="1679" spans="1:49" x14ac:dyDescent="0.3">
      <c r="A1679" t="s">
        <v>0</v>
      </c>
      <c r="B1679" t="s">
        <v>2653</v>
      </c>
      <c r="C1679">
        <v>242</v>
      </c>
      <c r="D1679" t="str">
        <f t="shared" si="596"/>
        <v>Medium</v>
      </c>
      <c r="E1679">
        <v>118</v>
      </c>
      <c r="F1679" t="str">
        <f t="shared" si="597"/>
        <v>1h 58m</v>
      </c>
      <c r="G1679" t="str">
        <f t="shared" si="598"/>
        <v>Standard Movie</v>
      </c>
      <c r="H1679">
        <v>301</v>
      </c>
      <c r="I1679" t="str">
        <f t="shared" si="599"/>
        <v>Very Low</v>
      </c>
      <c r="J1679">
        <v>897</v>
      </c>
      <c r="K1679" t="str">
        <f t="shared" si="600"/>
        <v>Very Low</v>
      </c>
      <c r="L1679" t="s">
        <v>2700</v>
      </c>
      <c r="M1679">
        <v>2000</v>
      </c>
      <c r="N1679" t="str">
        <f t="shared" si="601"/>
        <v>Low</v>
      </c>
      <c r="O1679">
        <v>30523568</v>
      </c>
      <c r="P1679" t="str">
        <f t="shared" si="602"/>
        <v>Average</v>
      </c>
      <c r="Q1679" t="s">
        <v>3001</v>
      </c>
      <c r="R1679" t="str">
        <f t="shared" si="603"/>
        <v>Horror</v>
      </c>
      <c r="S1679">
        <f t="shared" si="604"/>
        <v>3</v>
      </c>
      <c r="T1679" t="s">
        <v>4373</v>
      </c>
      <c r="U1679" t="s">
        <v>8458</v>
      </c>
      <c r="V1679">
        <v>54447</v>
      </c>
      <c r="W1679" t="str">
        <f t="shared" si="605"/>
        <v>Medium</v>
      </c>
      <c r="X1679">
        <v>5697</v>
      </c>
      <c r="Y1679" t="str">
        <f t="shared" si="606"/>
        <v>Low</v>
      </c>
      <c r="Z1679" t="s">
        <v>848</v>
      </c>
      <c r="AA1679">
        <v>0</v>
      </c>
      <c r="AB1679" t="str">
        <f t="shared" si="607"/>
        <v>Symbolic Poster</v>
      </c>
      <c r="AC1679" t="s">
        <v>8459</v>
      </c>
      <c r="AD1679" t="s">
        <v>8460</v>
      </c>
      <c r="AE1679">
        <v>201</v>
      </c>
      <c r="AF1679" t="str">
        <f t="shared" si="608"/>
        <v>Very Low</v>
      </c>
      <c r="AG1679" t="s">
        <v>9</v>
      </c>
      <c r="AH1679" t="s">
        <v>10</v>
      </c>
      <c r="AI1679" t="s">
        <v>556</v>
      </c>
      <c r="AJ1679" t="str">
        <f t="shared" si="609"/>
        <v>Adult</v>
      </c>
      <c r="AK1679">
        <v>30000000</v>
      </c>
      <c r="AL1679" t="str">
        <f t="shared" si="610"/>
        <v>Medium Budget</v>
      </c>
      <c r="AM1679">
        <v>2014</v>
      </c>
      <c r="AN1679">
        <f t="shared" si="611"/>
        <v>11</v>
      </c>
      <c r="AO1679" t="str">
        <f t="shared" si="612"/>
        <v>Modern Classic</v>
      </c>
      <c r="AP1679">
        <v>1000</v>
      </c>
      <c r="AQ1679" t="str">
        <f t="shared" si="613"/>
        <v>Very Low</v>
      </c>
      <c r="AR1679">
        <v>6.2</v>
      </c>
      <c r="AS1679" t="str">
        <f t="shared" si="614"/>
        <v>Average</v>
      </c>
      <c r="AT1679">
        <v>2.35</v>
      </c>
      <c r="AU1679" t="str">
        <f t="shared" si="615"/>
        <v>Cinematic Widescreen</v>
      </c>
      <c r="AV1679">
        <v>18000</v>
      </c>
      <c r="AW1679" t="str">
        <f t="shared" si="616"/>
        <v>Medium</v>
      </c>
    </row>
    <row r="1680" spans="1:49" x14ac:dyDescent="0.3">
      <c r="A1680" t="s">
        <v>0</v>
      </c>
      <c r="B1680" t="s">
        <v>8461</v>
      </c>
      <c r="C1680">
        <v>244</v>
      </c>
      <c r="D1680" t="str">
        <f t="shared" si="596"/>
        <v>Medium</v>
      </c>
      <c r="E1680">
        <v>108</v>
      </c>
      <c r="F1680" t="str">
        <f t="shared" si="597"/>
        <v>1h 48m</v>
      </c>
      <c r="G1680" t="str">
        <f t="shared" si="598"/>
        <v>Standard Movie</v>
      </c>
      <c r="H1680">
        <v>24</v>
      </c>
      <c r="I1680" t="str">
        <f t="shared" si="599"/>
        <v>Very Low</v>
      </c>
      <c r="J1680">
        <v>653</v>
      </c>
      <c r="K1680" t="str">
        <f t="shared" si="600"/>
        <v>Very Low</v>
      </c>
      <c r="L1680" t="s">
        <v>8462</v>
      </c>
      <c r="M1680">
        <v>2000</v>
      </c>
      <c r="N1680" t="str">
        <f t="shared" si="601"/>
        <v>Low</v>
      </c>
      <c r="O1680">
        <v>23070045</v>
      </c>
      <c r="P1680" t="str">
        <f t="shared" si="602"/>
        <v>Average</v>
      </c>
      <c r="Q1680" t="s">
        <v>1797</v>
      </c>
      <c r="R1680" t="str">
        <f t="shared" si="603"/>
        <v>Adventure</v>
      </c>
      <c r="S1680">
        <f t="shared" si="604"/>
        <v>3</v>
      </c>
      <c r="T1680" t="s">
        <v>1323</v>
      </c>
      <c r="U1680" t="s">
        <v>8463</v>
      </c>
      <c r="V1680">
        <v>47003</v>
      </c>
      <c r="W1680" t="str">
        <f t="shared" si="605"/>
        <v>Low</v>
      </c>
      <c r="X1680">
        <v>3892</v>
      </c>
      <c r="Y1680" t="str">
        <f t="shared" si="606"/>
        <v>Low</v>
      </c>
      <c r="Z1680" t="s">
        <v>1019</v>
      </c>
      <c r="AA1680">
        <v>0</v>
      </c>
      <c r="AB1680" t="str">
        <f t="shared" si="607"/>
        <v>Symbolic Poster</v>
      </c>
      <c r="AC1680" t="s">
        <v>8464</v>
      </c>
      <c r="AD1680" t="s">
        <v>8465</v>
      </c>
      <c r="AE1680">
        <v>215</v>
      </c>
      <c r="AF1680" t="str">
        <f t="shared" si="608"/>
        <v>Very Low</v>
      </c>
      <c r="AG1680" t="s">
        <v>9</v>
      </c>
      <c r="AH1680" t="s">
        <v>10</v>
      </c>
      <c r="AI1680" t="s">
        <v>556</v>
      </c>
      <c r="AJ1680" t="str">
        <f t="shared" si="609"/>
        <v>Adult</v>
      </c>
      <c r="AK1680">
        <v>30000000</v>
      </c>
      <c r="AL1680" t="str">
        <f t="shared" si="610"/>
        <v>Medium Budget</v>
      </c>
      <c r="AM1680">
        <v>2011</v>
      </c>
      <c r="AN1680">
        <f t="shared" si="611"/>
        <v>14</v>
      </c>
      <c r="AO1680" t="str">
        <f t="shared" si="612"/>
        <v>Modern Classic</v>
      </c>
      <c r="AP1680">
        <v>942</v>
      </c>
      <c r="AQ1680" t="str">
        <f t="shared" si="613"/>
        <v>Very Low</v>
      </c>
      <c r="AR1680">
        <v>5.9</v>
      </c>
      <c r="AS1680" t="str">
        <f t="shared" si="614"/>
        <v>Below Average</v>
      </c>
      <c r="AT1680">
        <v>1.85</v>
      </c>
      <c r="AU1680" t="str">
        <f t="shared" si="615"/>
        <v>HDTV / Widescreen</v>
      </c>
      <c r="AV1680">
        <v>11000</v>
      </c>
      <c r="AW1680" t="str">
        <f t="shared" si="616"/>
        <v>Medium</v>
      </c>
    </row>
    <row r="1681" spans="1:49" x14ac:dyDescent="0.3">
      <c r="A1681" t="s">
        <v>0</v>
      </c>
      <c r="B1681" t="s">
        <v>8466</v>
      </c>
      <c r="C1681">
        <v>73</v>
      </c>
      <c r="D1681" t="str">
        <f t="shared" si="596"/>
        <v>Low</v>
      </c>
      <c r="E1681">
        <v>105</v>
      </c>
      <c r="F1681" t="str">
        <f t="shared" si="597"/>
        <v>1h 45m</v>
      </c>
      <c r="G1681" t="str">
        <f t="shared" si="598"/>
        <v>Standard Movie</v>
      </c>
      <c r="H1681">
        <v>34</v>
      </c>
      <c r="I1681" t="str">
        <f t="shared" si="599"/>
        <v>Very Low</v>
      </c>
      <c r="J1681">
        <v>642</v>
      </c>
      <c r="K1681" t="str">
        <f t="shared" si="600"/>
        <v>Very Low</v>
      </c>
      <c r="L1681" t="s">
        <v>2162</v>
      </c>
      <c r="M1681">
        <v>1000</v>
      </c>
      <c r="N1681" t="str">
        <f t="shared" si="601"/>
        <v>Low</v>
      </c>
      <c r="O1681">
        <v>20422207</v>
      </c>
      <c r="P1681" t="str">
        <f t="shared" si="602"/>
        <v>Average</v>
      </c>
      <c r="Q1681" t="s">
        <v>1386</v>
      </c>
      <c r="R1681" t="str">
        <f t="shared" si="603"/>
        <v>Comedy</v>
      </c>
      <c r="S1681">
        <f t="shared" si="604"/>
        <v>3</v>
      </c>
      <c r="T1681" t="s">
        <v>2032</v>
      </c>
      <c r="U1681" t="s">
        <v>8467</v>
      </c>
      <c r="V1681">
        <v>15052</v>
      </c>
      <c r="W1681" t="str">
        <f t="shared" si="605"/>
        <v>Low</v>
      </c>
      <c r="X1681">
        <v>4369</v>
      </c>
      <c r="Y1681" t="str">
        <f t="shared" si="606"/>
        <v>Low</v>
      </c>
      <c r="Z1681" t="s">
        <v>8468</v>
      </c>
      <c r="AA1681">
        <v>1</v>
      </c>
      <c r="AB1681" t="str">
        <f t="shared" si="607"/>
        <v>Solo Star Poster</v>
      </c>
      <c r="AC1681" t="s">
        <v>8469</v>
      </c>
      <c r="AD1681" t="s">
        <v>8470</v>
      </c>
      <c r="AE1681">
        <v>116</v>
      </c>
      <c r="AF1681" t="str">
        <f t="shared" si="608"/>
        <v>Very Low</v>
      </c>
      <c r="AG1681" t="s">
        <v>9</v>
      </c>
      <c r="AH1681" t="s">
        <v>10</v>
      </c>
      <c r="AI1681" t="s">
        <v>11</v>
      </c>
      <c r="AJ1681" t="str">
        <f t="shared" si="609"/>
        <v>Teen</v>
      </c>
      <c r="AK1681">
        <v>35000000</v>
      </c>
      <c r="AL1681" t="str">
        <f t="shared" si="610"/>
        <v>Medium Budget</v>
      </c>
      <c r="AM1681">
        <v>2004</v>
      </c>
      <c r="AN1681">
        <f t="shared" si="611"/>
        <v>21</v>
      </c>
      <c r="AO1681" t="str">
        <f t="shared" si="612"/>
        <v>Old Classic</v>
      </c>
      <c r="AP1681">
        <v>681</v>
      </c>
      <c r="AQ1681" t="str">
        <f t="shared" si="613"/>
        <v>Very Low</v>
      </c>
      <c r="AR1681">
        <v>5.2</v>
      </c>
      <c r="AS1681" t="str">
        <f t="shared" si="614"/>
        <v>Below Average</v>
      </c>
      <c r="AT1681">
        <v>2.35</v>
      </c>
      <c r="AU1681" t="str">
        <f t="shared" si="615"/>
        <v>Cinematic Widescreen</v>
      </c>
      <c r="AV1681">
        <v>484</v>
      </c>
      <c r="AW1681" t="str">
        <f t="shared" si="616"/>
        <v>Very Low</v>
      </c>
    </row>
    <row r="1682" spans="1:49" x14ac:dyDescent="0.3">
      <c r="A1682" t="s">
        <v>0</v>
      </c>
      <c r="B1682" t="s">
        <v>6388</v>
      </c>
      <c r="C1682">
        <v>232</v>
      </c>
      <c r="D1682" t="str">
        <f t="shared" si="596"/>
        <v>Medium</v>
      </c>
      <c r="E1682">
        <v>131</v>
      </c>
      <c r="F1682" t="str">
        <f t="shared" si="597"/>
        <v>2h 11m</v>
      </c>
      <c r="G1682" t="str">
        <f t="shared" si="598"/>
        <v>Long Movie</v>
      </c>
      <c r="H1682">
        <v>89</v>
      </c>
      <c r="I1682" t="str">
        <f t="shared" si="599"/>
        <v>Very Low</v>
      </c>
      <c r="J1682">
        <v>372</v>
      </c>
      <c r="K1682" t="str">
        <f t="shared" si="600"/>
        <v>Very Low</v>
      </c>
      <c r="L1682" t="s">
        <v>8471</v>
      </c>
      <c r="M1682">
        <v>2000</v>
      </c>
      <c r="N1682" t="str">
        <f t="shared" si="601"/>
        <v>Low</v>
      </c>
      <c r="O1682">
        <v>28644770</v>
      </c>
      <c r="P1682" t="str">
        <f t="shared" si="602"/>
        <v>Average</v>
      </c>
      <c r="Q1682" t="s">
        <v>1652</v>
      </c>
      <c r="R1682" t="str">
        <f t="shared" si="603"/>
        <v>Comedy</v>
      </c>
      <c r="S1682">
        <f t="shared" si="604"/>
        <v>2</v>
      </c>
      <c r="T1682" t="s">
        <v>4171</v>
      </c>
      <c r="U1682" t="s">
        <v>8472</v>
      </c>
      <c r="V1682">
        <v>78974</v>
      </c>
      <c r="W1682" t="str">
        <f t="shared" si="605"/>
        <v>Medium</v>
      </c>
      <c r="X1682">
        <v>3479</v>
      </c>
      <c r="Y1682" t="str">
        <f t="shared" si="606"/>
        <v>Low</v>
      </c>
      <c r="Z1682" t="s">
        <v>2737</v>
      </c>
      <c r="AA1682">
        <v>2</v>
      </c>
      <c r="AB1682" t="str">
        <f t="shared" si="607"/>
        <v>Duo/Trio Poster</v>
      </c>
      <c r="AC1682" t="s">
        <v>8473</v>
      </c>
      <c r="AD1682" t="s">
        <v>8474</v>
      </c>
      <c r="AE1682">
        <v>141</v>
      </c>
      <c r="AF1682" t="str">
        <f t="shared" si="608"/>
        <v>Very Low</v>
      </c>
      <c r="AG1682" t="s">
        <v>9</v>
      </c>
      <c r="AH1682" t="s">
        <v>10</v>
      </c>
      <c r="AI1682" t="s">
        <v>556</v>
      </c>
      <c r="AJ1682" t="str">
        <f t="shared" si="609"/>
        <v>Adult</v>
      </c>
      <c r="AK1682">
        <v>30000000</v>
      </c>
      <c r="AL1682" t="str">
        <f t="shared" si="610"/>
        <v>Medium Budget</v>
      </c>
      <c r="AM1682">
        <v>2012</v>
      </c>
      <c r="AN1682">
        <f t="shared" si="611"/>
        <v>13</v>
      </c>
      <c r="AO1682" t="str">
        <f t="shared" si="612"/>
        <v>Modern Classic</v>
      </c>
      <c r="AP1682">
        <v>401</v>
      </c>
      <c r="AQ1682" t="str">
        <f t="shared" si="613"/>
        <v>Very Low</v>
      </c>
      <c r="AR1682">
        <v>6.2</v>
      </c>
      <c r="AS1682" t="str">
        <f t="shared" si="614"/>
        <v>Average</v>
      </c>
      <c r="AT1682">
        <v>1.85</v>
      </c>
      <c r="AU1682" t="str">
        <f t="shared" si="615"/>
        <v>HDTV / Widescreen</v>
      </c>
      <c r="AV1682">
        <v>11000</v>
      </c>
      <c r="AW1682" t="str">
        <f t="shared" si="616"/>
        <v>Medium</v>
      </c>
    </row>
    <row r="1683" spans="1:49" x14ac:dyDescent="0.3">
      <c r="A1683" t="s">
        <v>0</v>
      </c>
      <c r="B1683" t="s">
        <v>8475</v>
      </c>
      <c r="C1683">
        <v>63</v>
      </c>
      <c r="D1683" t="str">
        <f t="shared" si="596"/>
        <v>Low</v>
      </c>
      <c r="E1683">
        <v>104</v>
      </c>
      <c r="F1683" t="str">
        <f t="shared" si="597"/>
        <v>1h 44m</v>
      </c>
      <c r="G1683" t="str">
        <f t="shared" si="598"/>
        <v>Standard Movie</v>
      </c>
      <c r="H1683">
        <v>30</v>
      </c>
      <c r="I1683" t="str">
        <f t="shared" si="599"/>
        <v>Very Low</v>
      </c>
      <c r="J1683">
        <v>635</v>
      </c>
      <c r="K1683" t="str">
        <f t="shared" si="600"/>
        <v>Very Low</v>
      </c>
      <c r="L1683" t="s">
        <v>1949</v>
      </c>
      <c r="M1683">
        <v>1000</v>
      </c>
      <c r="N1683" t="str">
        <f t="shared" si="601"/>
        <v>Low</v>
      </c>
      <c r="O1683">
        <v>21800302</v>
      </c>
      <c r="P1683" t="str">
        <f t="shared" si="602"/>
        <v>Average</v>
      </c>
      <c r="Q1683" t="s">
        <v>4450</v>
      </c>
      <c r="R1683" t="str">
        <f t="shared" si="603"/>
        <v>Comedy</v>
      </c>
      <c r="S1683">
        <f t="shared" si="604"/>
        <v>4</v>
      </c>
      <c r="T1683" t="s">
        <v>775</v>
      </c>
      <c r="U1683" t="s">
        <v>8476</v>
      </c>
      <c r="V1683">
        <v>12164</v>
      </c>
      <c r="W1683" t="str">
        <f t="shared" si="605"/>
        <v>Low</v>
      </c>
      <c r="X1683">
        <v>4462</v>
      </c>
      <c r="Y1683" t="str">
        <f t="shared" si="606"/>
        <v>Low</v>
      </c>
      <c r="Z1683" t="s">
        <v>7630</v>
      </c>
      <c r="AA1683">
        <v>1</v>
      </c>
      <c r="AB1683" t="str">
        <f t="shared" si="607"/>
        <v>Solo Star Poster</v>
      </c>
      <c r="AC1683" t="s">
        <v>8477</v>
      </c>
      <c r="AD1683" t="s">
        <v>8478</v>
      </c>
      <c r="AE1683">
        <v>63</v>
      </c>
      <c r="AF1683" t="str">
        <f t="shared" si="608"/>
        <v>Very Low</v>
      </c>
      <c r="AG1683" t="s">
        <v>9</v>
      </c>
      <c r="AH1683" t="s">
        <v>10</v>
      </c>
      <c r="AI1683" t="s">
        <v>11</v>
      </c>
      <c r="AJ1683" t="str">
        <f t="shared" si="609"/>
        <v>Teen</v>
      </c>
      <c r="AK1683">
        <v>30000000</v>
      </c>
      <c r="AL1683" t="str">
        <f t="shared" si="610"/>
        <v>Medium Budget</v>
      </c>
      <c r="AM1683">
        <v>2004</v>
      </c>
      <c r="AN1683">
        <f t="shared" si="611"/>
        <v>21</v>
      </c>
      <c r="AO1683" t="str">
        <f t="shared" si="612"/>
        <v>Old Classic</v>
      </c>
      <c r="AP1683">
        <v>962</v>
      </c>
      <c r="AQ1683" t="str">
        <f t="shared" si="613"/>
        <v>Very Low</v>
      </c>
      <c r="AR1683">
        <v>5.5</v>
      </c>
      <c r="AS1683" t="str">
        <f t="shared" si="614"/>
        <v>Below Average</v>
      </c>
      <c r="AT1683">
        <v>1.85</v>
      </c>
      <c r="AU1683" t="str">
        <f t="shared" si="615"/>
        <v>HDTV / Widescreen</v>
      </c>
      <c r="AV1683">
        <v>491</v>
      </c>
      <c r="AW1683" t="str">
        <f t="shared" si="616"/>
        <v>Very Low</v>
      </c>
    </row>
    <row r="1684" spans="1:49" x14ac:dyDescent="0.3">
      <c r="A1684" t="s">
        <v>0</v>
      </c>
      <c r="B1684" t="s">
        <v>8479</v>
      </c>
      <c r="C1684">
        <v>239</v>
      </c>
      <c r="D1684" t="str">
        <f t="shared" si="596"/>
        <v>Medium</v>
      </c>
      <c r="E1684">
        <v>133</v>
      </c>
      <c r="F1684" t="str">
        <f t="shared" si="597"/>
        <v>2h 13m</v>
      </c>
      <c r="G1684" t="str">
        <f t="shared" si="598"/>
        <v>Long Movie</v>
      </c>
      <c r="H1684">
        <v>549</v>
      </c>
      <c r="I1684" t="str">
        <f t="shared" si="599"/>
        <v>Very Low</v>
      </c>
      <c r="J1684">
        <v>343</v>
      </c>
      <c r="K1684" t="str">
        <f t="shared" si="600"/>
        <v>Very Low</v>
      </c>
      <c r="L1684" t="s">
        <v>8480</v>
      </c>
      <c r="M1684">
        <v>10000</v>
      </c>
      <c r="N1684" t="str">
        <f t="shared" si="601"/>
        <v>Low</v>
      </c>
      <c r="O1684">
        <v>21129348</v>
      </c>
      <c r="P1684" t="str">
        <f t="shared" si="602"/>
        <v>Average</v>
      </c>
      <c r="Q1684" t="s">
        <v>5245</v>
      </c>
      <c r="R1684" t="str">
        <f t="shared" si="603"/>
        <v>Crime</v>
      </c>
      <c r="S1684">
        <f t="shared" si="604"/>
        <v>4</v>
      </c>
      <c r="T1684" t="s">
        <v>271</v>
      </c>
      <c r="U1684" t="s">
        <v>8481</v>
      </c>
      <c r="V1684">
        <v>146364</v>
      </c>
      <c r="W1684" t="str">
        <f t="shared" si="605"/>
        <v>Medium</v>
      </c>
      <c r="X1684">
        <v>11799</v>
      </c>
      <c r="Y1684" t="str">
        <f t="shared" si="606"/>
        <v>Medium</v>
      </c>
      <c r="Z1684" t="s">
        <v>8482</v>
      </c>
      <c r="AA1684">
        <v>0</v>
      </c>
      <c r="AB1684" t="str">
        <f t="shared" si="607"/>
        <v>Symbolic Poster</v>
      </c>
      <c r="AC1684" t="s">
        <v>8483</v>
      </c>
      <c r="AD1684" t="s">
        <v>8484</v>
      </c>
      <c r="AE1684">
        <v>237</v>
      </c>
      <c r="AF1684" t="str">
        <f t="shared" si="608"/>
        <v>Very Low</v>
      </c>
      <c r="AG1684" t="s">
        <v>9</v>
      </c>
      <c r="AH1684" t="s">
        <v>10</v>
      </c>
      <c r="AI1684" t="s">
        <v>11</v>
      </c>
      <c r="AJ1684" t="str">
        <f t="shared" si="609"/>
        <v>Teen</v>
      </c>
      <c r="AK1684">
        <v>35000000</v>
      </c>
      <c r="AL1684" t="str">
        <f t="shared" si="610"/>
        <v>Medium Budget</v>
      </c>
      <c r="AM1684">
        <v>2010</v>
      </c>
      <c r="AN1684">
        <f t="shared" si="611"/>
        <v>15</v>
      </c>
      <c r="AO1684" t="str">
        <f t="shared" si="612"/>
        <v>Modern Classic</v>
      </c>
      <c r="AP1684">
        <v>796</v>
      </c>
      <c r="AQ1684" t="str">
        <f t="shared" si="613"/>
        <v>Very Low</v>
      </c>
      <c r="AR1684">
        <v>7.4</v>
      </c>
      <c r="AS1684" t="str">
        <f t="shared" si="614"/>
        <v>Good</v>
      </c>
      <c r="AT1684">
        <v>2.35</v>
      </c>
      <c r="AU1684" t="str">
        <f t="shared" si="615"/>
        <v>Cinematic Widescreen</v>
      </c>
      <c r="AV1684">
        <v>27000</v>
      </c>
      <c r="AW1684" t="str">
        <f t="shared" si="616"/>
        <v>Medium</v>
      </c>
    </row>
    <row r="1685" spans="1:49" x14ac:dyDescent="0.3">
      <c r="A1685" t="s">
        <v>0</v>
      </c>
      <c r="B1685" t="s">
        <v>8485</v>
      </c>
      <c r="C1685">
        <v>158</v>
      </c>
      <c r="D1685" t="str">
        <f t="shared" si="596"/>
        <v>Low</v>
      </c>
      <c r="E1685">
        <v>94</v>
      </c>
      <c r="F1685" t="str">
        <f t="shared" si="597"/>
        <v>1h 34m</v>
      </c>
      <c r="G1685" t="str">
        <f t="shared" si="598"/>
        <v>Standard Movie</v>
      </c>
      <c r="H1685">
        <v>110</v>
      </c>
      <c r="I1685" t="str">
        <f t="shared" si="599"/>
        <v>Very Low</v>
      </c>
      <c r="J1685">
        <v>277</v>
      </c>
      <c r="K1685" t="str">
        <f t="shared" si="600"/>
        <v>Very Low</v>
      </c>
      <c r="L1685" t="s">
        <v>8486</v>
      </c>
      <c r="M1685">
        <v>14000</v>
      </c>
      <c r="N1685" t="str">
        <f t="shared" si="601"/>
        <v>Medium</v>
      </c>
      <c r="O1685">
        <v>18500966</v>
      </c>
      <c r="P1685" t="str">
        <f t="shared" si="602"/>
        <v>Average</v>
      </c>
      <c r="Q1685" t="s">
        <v>2179</v>
      </c>
      <c r="R1685" t="str">
        <f t="shared" si="603"/>
        <v>Action</v>
      </c>
      <c r="S1685">
        <f t="shared" si="604"/>
        <v>4</v>
      </c>
      <c r="T1685" t="s">
        <v>1943</v>
      </c>
      <c r="U1685" t="s">
        <v>8487</v>
      </c>
      <c r="V1685">
        <v>70341</v>
      </c>
      <c r="W1685" t="str">
        <f t="shared" si="605"/>
        <v>Medium</v>
      </c>
      <c r="X1685">
        <v>15271</v>
      </c>
      <c r="Y1685" t="str">
        <f t="shared" si="606"/>
        <v>Medium</v>
      </c>
      <c r="Z1685" t="s">
        <v>2743</v>
      </c>
      <c r="AA1685">
        <v>1</v>
      </c>
      <c r="AB1685" t="str">
        <f t="shared" si="607"/>
        <v>Solo Star Poster</v>
      </c>
      <c r="AC1685" t="s">
        <v>8488</v>
      </c>
      <c r="AD1685" t="s">
        <v>8489</v>
      </c>
      <c r="AE1685">
        <v>830</v>
      </c>
      <c r="AF1685" t="str">
        <f t="shared" si="608"/>
        <v>Low</v>
      </c>
      <c r="AG1685" t="s">
        <v>9</v>
      </c>
      <c r="AH1685" t="s">
        <v>10</v>
      </c>
      <c r="AI1685" t="s">
        <v>11</v>
      </c>
      <c r="AJ1685" t="str">
        <f t="shared" si="609"/>
        <v>Teen</v>
      </c>
      <c r="AK1685">
        <v>30000000</v>
      </c>
      <c r="AL1685" t="str">
        <f t="shared" si="610"/>
        <v>Medium Budget</v>
      </c>
      <c r="AM1685">
        <v>2006</v>
      </c>
      <c r="AN1685">
        <f t="shared" si="611"/>
        <v>19</v>
      </c>
      <c r="AO1685" t="str">
        <f t="shared" si="612"/>
        <v>Old Classic</v>
      </c>
      <c r="AP1685">
        <v>829</v>
      </c>
      <c r="AQ1685" t="str">
        <f t="shared" si="613"/>
        <v>Very Low</v>
      </c>
      <c r="AR1685">
        <v>4.4000000000000004</v>
      </c>
      <c r="AS1685" t="str">
        <f t="shared" si="614"/>
        <v>Poor</v>
      </c>
      <c r="AT1685">
        <v>1.85</v>
      </c>
      <c r="AU1685" t="str">
        <f t="shared" si="615"/>
        <v>HDTV / Widescreen</v>
      </c>
      <c r="AV1685">
        <v>0</v>
      </c>
      <c r="AW1685" t="str">
        <f t="shared" si="616"/>
        <v>Very Low</v>
      </c>
    </row>
    <row r="1686" spans="1:49" x14ac:dyDescent="0.3">
      <c r="A1686" t="s">
        <v>0</v>
      </c>
      <c r="B1686" t="s">
        <v>8490</v>
      </c>
      <c r="C1686">
        <v>152</v>
      </c>
      <c r="D1686" t="str">
        <f t="shared" si="596"/>
        <v>Low</v>
      </c>
      <c r="E1686">
        <v>109</v>
      </c>
      <c r="F1686" t="str">
        <f t="shared" si="597"/>
        <v>1h 49m</v>
      </c>
      <c r="G1686" t="str">
        <f t="shared" si="598"/>
        <v>Standard Movie</v>
      </c>
      <c r="H1686">
        <v>25</v>
      </c>
      <c r="I1686" t="str">
        <f t="shared" si="599"/>
        <v>Very Low</v>
      </c>
      <c r="J1686">
        <v>431</v>
      </c>
      <c r="K1686" t="str">
        <f t="shared" si="600"/>
        <v>Very Low</v>
      </c>
      <c r="L1686" t="s">
        <v>8491</v>
      </c>
      <c r="M1686">
        <v>954</v>
      </c>
      <c r="N1686" t="str">
        <f t="shared" si="601"/>
        <v>Low</v>
      </c>
      <c r="O1686">
        <v>19976073</v>
      </c>
      <c r="P1686" t="str">
        <f t="shared" si="602"/>
        <v>Average</v>
      </c>
      <c r="Q1686" t="s">
        <v>435</v>
      </c>
      <c r="R1686" t="str">
        <f t="shared" si="603"/>
        <v>Action</v>
      </c>
      <c r="S1686">
        <f t="shared" si="604"/>
        <v>4</v>
      </c>
      <c r="T1686" t="s">
        <v>766</v>
      </c>
      <c r="U1686" t="s">
        <v>8492</v>
      </c>
      <c r="V1686">
        <v>65979</v>
      </c>
      <c r="W1686" t="str">
        <f t="shared" si="605"/>
        <v>Medium</v>
      </c>
      <c r="X1686">
        <v>3148</v>
      </c>
      <c r="Y1686" t="str">
        <f t="shared" si="606"/>
        <v>Low</v>
      </c>
      <c r="Z1686" t="s">
        <v>8493</v>
      </c>
      <c r="AA1686">
        <v>1</v>
      </c>
      <c r="AB1686" t="str">
        <f t="shared" si="607"/>
        <v>Solo Star Poster</v>
      </c>
      <c r="AC1686" t="s">
        <v>8494</v>
      </c>
      <c r="AD1686" t="s">
        <v>8495</v>
      </c>
      <c r="AE1686">
        <v>220</v>
      </c>
      <c r="AF1686" t="str">
        <f t="shared" si="608"/>
        <v>Very Low</v>
      </c>
      <c r="AG1686" t="s">
        <v>9</v>
      </c>
      <c r="AH1686" t="s">
        <v>10</v>
      </c>
      <c r="AI1686" t="s">
        <v>556</v>
      </c>
      <c r="AJ1686" t="str">
        <f t="shared" si="609"/>
        <v>Adult</v>
      </c>
      <c r="AK1686">
        <v>20000000</v>
      </c>
      <c r="AL1686" t="str">
        <f t="shared" si="610"/>
        <v>Low Budget</v>
      </c>
      <c r="AM1686">
        <v>2005</v>
      </c>
      <c r="AN1686">
        <f t="shared" si="611"/>
        <v>20</v>
      </c>
      <c r="AO1686" t="str">
        <f t="shared" si="612"/>
        <v>Old Classic</v>
      </c>
      <c r="AP1686">
        <v>739</v>
      </c>
      <c r="AQ1686" t="str">
        <f t="shared" si="613"/>
        <v>Very Low</v>
      </c>
      <c r="AR1686">
        <v>6.3</v>
      </c>
      <c r="AS1686" t="str">
        <f t="shared" si="614"/>
        <v>Average</v>
      </c>
      <c r="AT1686">
        <v>2.35</v>
      </c>
      <c r="AU1686" t="str">
        <f t="shared" si="615"/>
        <v>Cinematic Widescreen</v>
      </c>
      <c r="AV1686">
        <v>999</v>
      </c>
      <c r="AW1686" t="str">
        <f t="shared" si="616"/>
        <v>Very Low</v>
      </c>
    </row>
    <row r="1687" spans="1:49" x14ac:dyDescent="0.3">
      <c r="A1687" t="s">
        <v>0</v>
      </c>
      <c r="B1687" t="s">
        <v>3069</v>
      </c>
      <c r="C1687">
        <v>105</v>
      </c>
      <c r="D1687" t="str">
        <f t="shared" si="596"/>
        <v>Low</v>
      </c>
      <c r="E1687">
        <v>96</v>
      </c>
      <c r="F1687" t="str">
        <f t="shared" si="597"/>
        <v>1h 36m</v>
      </c>
      <c r="G1687" t="str">
        <f t="shared" si="598"/>
        <v>Standard Movie</v>
      </c>
      <c r="H1687">
        <v>845</v>
      </c>
      <c r="I1687" t="str">
        <f t="shared" si="599"/>
        <v>Very Low</v>
      </c>
      <c r="J1687">
        <v>488</v>
      </c>
      <c r="K1687" t="str">
        <f t="shared" si="600"/>
        <v>Very Low</v>
      </c>
      <c r="L1687" t="s">
        <v>350</v>
      </c>
      <c r="M1687">
        <v>978</v>
      </c>
      <c r="N1687" t="str">
        <f t="shared" si="601"/>
        <v>Low</v>
      </c>
      <c r="O1687">
        <v>18967571</v>
      </c>
      <c r="P1687" t="str">
        <f t="shared" si="602"/>
        <v>Average</v>
      </c>
      <c r="Q1687" t="s">
        <v>305</v>
      </c>
      <c r="R1687" t="str">
        <f t="shared" si="603"/>
        <v>Action</v>
      </c>
      <c r="S1687">
        <f t="shared" si="604"/>
        <v>3</v>
      </c>
      <c r="T1687" t="s">
        <v>6676</v>
      </c>
      <c r="U1687" t="s">
        <v>8496</v>
      </c>
      <c r="V1687">
        <v>23345</v>
      </c>
      <c r="W1687" t="str">
        <f t="shared" si="605"/>
        <v>Low</v>
      </c>
      <c r="X1687">
        <v>3072</v>
      </c>
      <c r="Y1687" t="str">
        <f t="shared" si="606"/>
        <v>Low</v>
      </c>
      <c r="Z1687" t="s">
        <v>4129</v>
      </c>
      <c r="AA1687">
        <v>2</v>
      </c>
      <c r="AB1687" t="str">
        <f t="shared" si="607"/>
        <v>Duo/Trio Poster</v>
      </c>
      <c r="AC1687" t="s">
        <v>8497</v>
      </c>
      <c r="AD1687" t="s">
        <v>8498</v>
      </c>
      <c r="AE1687">
        <v>167</v>
      </c>
      <c r="AF1687" t="str">
        <f t="shared" si="608"/>
        <v>Very Low</v>
      </c>
      <c r="AG1687" t="s">
        <v>9</v>
      </c>
      <c r="AH1687" t="s">
        <v>10</v>
      </c>
      <c r="AI1687" t="s">
        <v>556</v>
      </c>
      <c r="AJ1687" t="str">
        <f t="shared" si="609"/>
        <v>Adult</v>
      </c>
      <c r="AK1687">
        <v>30000000</v>
      </c>
      <c r="AL1687" t="str">
        <f t="shared" si="610"/>
        <v>Medium Budget</v>
      </c>
      <c r="AM1687">
        <v>1998</v>
      </c>
      <c r="AN1687">
        <f t="shared" si="611"/>
        <v>27</v>
      </c>
      <c r="AO1687" t="str">
        <f t="shared" si="612"/>
        <v>Old Classic</v>
      </c>
      <c r="AP1687">
        <v>968</v>
      </c>
      <c r="AQ1687" t="str">
        <f t="shared" si="613"/>
        <v>Very Low</v>
      </c>
      <c r="AR1687">
        <v>6.1</v>
      </c>
      <c r="AS1687" t="str">
        <f t="shared" si="614"/>
        <v>Average</v>
      </c>
      <c r="AT1687">
        <v>2.35</v>
      </c>
      <c r="AU1687" t="str">
        <f t="shared" si="615"/>
        <v>Cinematic Widescreen</v>
      </c>
      <c r="AV1687">
        <v>629</v>
      </c>
      <c r="AW1687" t="str">
        <f t="shared" si="616"/>
        <v>Very Low</v>
      </c>
    </row>
    <row r="1688" spans="1:49" x14ac:dyDescent="0.3">
      <c r="A1688" t="s">
        <v>0</v>
      </c>
      <c r="B1688" t="s">
        <v>8499</v>
      </c>
      <c r="C1688">
        <v>36</v>
      </c>
      <c r="D1688" t="str">
        <f t="shared" si="596"/>
        <v>Very Low</v>
      </c>
      <c r="E1688">
        <v>105</v>
      </c>
      <c r="F1688" t="str">
        <f t="shared" si="597"/>
        <v>1h 45m</v>
      </c>
      <c r="G1688" t="str">
        <f t="shared" si="598"/>
        <v>Standard Movie</v>
      </c>
      <c r="H1688">
        <v>114</v>
      </c>
      <c r="I1688" t="str">
        <f t="shared" si="599"/>
        <v>Very Low</v>
      </c>
      <c r="J1688">
        <v>537</v>
      </c>
      <c r="K1688" t="str">
        <f t="shared" si="600"/>
        <v>Very Low</v>
      </c>
      <c r="L1688" t="s">
        <v>8500</v>
      </c>
      <c r="M1688">
        <v>4000</v>
      </c>
      <c r="N1688" t="str">
        <f t="shared" si="601"/>
        <v>Low</v>
      </c>
      <c r="O1688">
        <v>17100000</v>
      </c>
      <c r="P1688" t="str">
        <f t="shared" si="602"/>
        <v>Average</v>
      </c>
      <c r="Q1688" t="s">
        <v>8501</v>
      </c>
      <c r="R1688" t="str">
        <f t="shared" si="603"/>
        <v>Action</v>
      </c>
      <c r="S1688">
        <f t="shared" si="604"/>
        <v>5</v>
      </c>
      <c r="T1688" t="s">
        <v>464</v>
      </c>
      <c r="U1688" t="s">
        <v>8502</v>
      </c>
      <c r="V1688">
        <v>7073</v>
      </c>
      <c r="W1688" t="str">
        <f t="shared" si="605"/>
        <v>Very Low</v>
      </c>
      <c r="X1688">
        <v>6152</v>
      </c>
      <c r="Y1688" t="str">
        <f t="shared" si="606"/>
        <v>Low</v>
      </c>
      <c r="Z1688" t="s">
        <v>950</v>
      </c>
      <c r="AA1688">
        <v>1</v>
      </c>
      <c r="AB1688" t="str">
        <f t="shared" si="607"/>
        <v>Solo Star Poster</v>
      </c>
      <c r="AC1688" t="s">
        <v>8503</v>
      </c>
      <c r="AD1688" t="s">
        <v>8504</v>
      </c>
      <c r="AE1688">
        <v>29</v>
      </c>
      <c r="AF1688" t="str">
        <f t="shared" si="608"/>
        <v>Very Low</v>
      </c>
      <c r="AG1688" t="s">
        <v>9</v>
      </c>
      <c r="AH1688" t="s">
        <v>10</v>
      </c>
      <c r="AI1688" t="s">
        <v>556</v>
      </c>
      <c r="AJ1688" t="str">
        <f t="shared" si="609"/>
        <v>Adult</v>
      </c>
      <c r="AK1688">
        <v>25000000</v>
      </c>
      <c r="AL1688" t="str">
        <f t="shared" si="610"/>
        <v>Low Budget</v>
      </c>
      <c r="AM1688">
        <v>1996</v>
      </c>
      <c r="AN1688">
        <f t="shared" si="611"/>
        <v>29</v>
      </c>
      <c r="AO1688" t="str">
        <f t="shared" si="612"/>
        <v>Old Classic</v>
      </c>
      <c r="AP1688">
        <v>561</v>
      </c>
      <c r="AQ1688" t="str">
        <f t="shared" si="613"/>
        <v>Very Low</v>
      </c>
      <c r="AR1688">
        <v>5.3</v>
      </c>
      <c r="AS1688" t="str">
        <f t="shared" si="614"/>
        <v>Below Average</v>
      </c>
      <c r="AT1688">
        <v>1.85</v>
      </c>
      <c r="AU1688" t="str">
        <f t="shared" si="615"/>
        <v>HDTV / Widescreen</v>
      </c>
      <c r="AV1688">
        <v>204</v>
      </c>
      <c r="AW1688" t="str">
        <f t="shared" si="616"/>
        <v>Very Low</v>
      </c>
    </row>
    <row r="1689" spans="1:49" x14ac:dyDescent="0.3">
      <c r="A1689" t="s">
        <v>0</v>
      </c>
      <c r="B1689" t="s">
        <v>8505</v>
      </c>
      <c r="C1689">
        <v>181</v>
      </c>
      <c r="D1689" t="str">
        <f t="shared" si="596"/>
        <v>Low</v>
      </c>
      <c r="E1689">
        <v>99</v>
      </c>
      <c r="F1689" t="str">
        <f t="shared" si="597"/>
        <v>1h 39m</v>
      </c>
      <c r="G1689" t="str">
        <f t="shared" si="598"/>
        <v>Standard Movie</v>
      </c>
      <c r="H1689">
        <v>11</v>
      </c>
      <c r="I1689" t="str">
        <f t="shared" si="599"/>
        <v>Very Low</v>
      </c>
      <c r="J1689">
        <v>762</v>
      </c>
      <c r="K1689" t="str">
        <f t="shared" si="600"/>
        <v>Very Low</v>
      </c>
      <c r="L1689" t="s">
        <v>8506</v>
      </c>
      <c r="M1689">
        <v>19000</v>
      </c>
      <c r="N1689" t="str">
        <f t="shared" si="601"/>
        <v>Medium</v>
      </c>
      <c r="O1689">
        <v>17266505</v>
      </c>
      <c r="P1689" t="str">
        <f t="shared" si="602"/>
        <v>Average</v>
      </c>
      <c r="Q1689" t="s">
        <v>8507</v>
      </c>
      <c r="R1689" t="str">
        <f t="shared" si="603"/>
        <v>Action</v>
      </c>
      <c r="S1689">
        <f t="shared" si="604"/>
        <v>3</v>
      </c>
      <c r="T1689" t="s">
        <v>71</v>
      </c>
      <c r="U1689" t="s">
        <v>8508</v>
      </c>
      <c r="V1689">
        <v>43764</v>
      </c>
      <c r="W1689" t="str">
        <f t="shared" si="605"/>
        <v>Low</v>
      </c>
      <c r="X1689">
        <v>22554</v>
      </c>
      <c r="Y1689" t="str">
        <f t="shared" si="606"/>
        <v>Medium</v>
      </c>
      <c r="Z1689" t="s">
        <v>6743</v>
      </c>
      <c r="AA1689">
        <v>1</v>
      </c>
      <c r="AB1689" t="str">
        <f t="shared" si="607"/>
        <v>Solo Star Poster</v>
      </c>
      <c r="AC1689" t="s">
        <v>8509</v>
      </c>
      <c r="AD1689" t="s">
        <v>8510</v>
      </c>
      <c r="AE1689">
        <v>291</v>
      </c>
      <c r="AF1689" t="str">
        <f t="shared" si="608"/>
        <v>Very Low</v>
      </c>
      <c r="AG1689" t="s">
        <v>9</v>
      </c>
      <c r="AH1689" t="s">
        <v>10</v>
      </c>
      <c r="AI1689" t="s">
        <v>11</v>
      </c>
      <c r="AJ1689" t="str">
        <f t="shared" si="609"/>
        <v>Teen</v>
      </c>
      <c r="AK1689">
        <v>30000000</v>
      </c>
      <c r="AL1689" t="str">
        <f t="shared" si="610"/>
        <v>Medium Budget</v>
      </c>
      <c r="AM1689">
        <v>2002</v>
      </c>
      <c r="AN1689">
        <f t="shared" si="611"/>
        <v>23</v>
      </c>
      <c r="AO1689" t="str">
        <f t="shared" si="612"/>
        <v>Old Classic</v>
      </c>
      <c r="AP1689">
        <v>953</v>
      </c>
      <c r="AQ1689" t="str">
        <f t="shared" si="613"/>
        <v>Very Low</v>
      </c>
      <c r="AR1689">
        <v>5.4</v>
      </c>
      <c r="AS1689" t="str">
        <f t="shared" si="614"/>
        <v>Below Average</v>
      </c>
      <c r="AT1689">
        <v>2.35</v>
      </c>
      <c r="AU1689" t="str">
        <f t="shared" si="615"/>
        <v>Cinematic Widescreen</v>
      </c>
      <c r="AV1689">
        <v>0</v>
      </c>
      <c r="AW1689" t="str">
        <f t="shared" si="616"/>
        <v>Very Low</v>
      </c>
    </row>
    <row r="1690" spans="1:49" x14ac:dyDescent="0.3">
      <c r="A1690" t="s">
        <v>0</v>
      </c>
      <c r="B1690" t="s">
        <v>986</v>
      </c>
      <c r="C1690">
        <v>219</v>
      </c>
      <c r="D1690" t="str">
        <f t="shared" si="596"/>
        <v>Medium</v>
      </c>
      <c r="E1690">
        <v>112</v>
      </c>
      <c r="F1690" t="str">
        <f t="shared" si="597"/>
        <v>1h 52m</v>
      </c>
      <c r="G1690" t="str">
        <f t="shared" si="598"/>
        <v>Standard Movie</v>
      </c>
      <c r="H1690">
        <v>380</v>
      </c>
      <c r="I1690" t="str">
        <f t="shared" si="599"/>
        <v>Very Low</v>
      </c>
      <c r="J1690">
        <v>2000</v>
      </c>
      <c r="K1690" t="str">
        <f t="shared" si="600"/>
        <v>Low</v>
      </c>
      <c r="L1690" t="s">
        <v>228</v>
      </c>
      <c r="M1690">
        <v>15000</v>
      </c>
      <c r="N1690" t="str">
        <f t="shared" si="601"/>
        <v>Medium</v>
      </c>
      <c r="O1690">
        <v>32357532</v>
      </c>
      <c r="P1690" t="str">
        <f t="shared" si="602"/>
        <v>Average</v>
      </c>
      <c r="Q1690" t="s">
        <v>1386</v>
      </c>
      <c r="R1690" t="str">
        <f t="shared" si="603"/>
        <v>Comedy</v>
      </c>
      <c r="S1690">
        <f t="shared" si="604"/>
        <v>3</v>
      </c>
      <c r="T1690" t="s">
        <v>344</v>
      </c>
      <c r="U1690" t="s">
        <v>8511</v>
      </c>
      <c r="V1690">
        <v>143368</v>
      </c>
      <c r="W1690" t="str">
        <f t="shared" si="605"/>
        <v>Medium</v>
      </c>
      <c r="X1690">
        <v>31278</v>
      </c>
      <c r="Y1690" t="str">
        <f t="shared" si="606"/>
        <v>Medium</v>
      </c>
      <c r="Z1690" t="s">
        <v>205</v>
      </c>
      <c r="AA1690">
        <v>0</v>
      </c>
      <c r="AB1690" t="str">
        <f t="shared" si="607"/>
        <v>Symbolic Poster</v>
      </c>
      <c r="AC1690" t="s">
        <v>8512</v>
      </c>
      <c r="AD1690" t="s">
        <v>8513</v>
      </c>
      <c r="AE1690">
        <v>215</v>
      </c>
      <c r="AF1690" t="str">
        <f t="shared" si="608"/>
        <v>Very Low</v>
      </c>
      <c r="AG1690" t="s">
        <v>9</v>
      </c>
      <c r="AH1690" t="s">
        <v>10</v>
      </c>
      <c r="AI1690" t="s">
        <v>556</v>
      </c>
      <c r="AJ1690" t="str">
        <f t="shared" si="609"/>
        <v>Adult</v>
      </c>
      <c r="AK1690">
        <v>30000000</v>
      </c>
      <c r="AL1690" t="str">
        <f t="shared" si="610"/>
        <v>Medium Budget</v>
      </c>
      <c r="AM1690">
        <v>2010</v>
      </c>
      <c r="AN1690">
        <f t="shared" si="611"/>
        <v>15</v>
      </c>
      <c r="AO1690" t="str">
        <f t="shared" si="612"/>
        <v>Modern Classic</v>
      </c>
      <c r="AP1690">
        <v>11000</v>
      </c>
      <c r="AQ1690" t="str">
        <f t="shared" si="613"/>
        <v>Medium</v>
      </c>
      <c r="AR1690">
        <v>6.7</v>
      </c>
      <c r="AS1690" t="str">
        <f t="shared" si="614"/>
        <v>Average</v>
      </c>
      <c r="AT1690">
        <v>1.85</v>
      </c>
      <c r="AU1690" t="str">
        <f t="shared" si="615"/>
        <v>HDTV / Widescreen</v>
      </c>
      <c r="AV1690">
        <v>24000</v>
      </c>
      <c r="AW1690" t="str">
        <f t="shared" si="616"/>
        <v>Medium</v>
      </c>
    </row>
    <row r="1691" spans="1:49" x14ac:dyDescent="0.3">
      <c r="A1691" t="s">
        <v>0</v>
      </c>
      <c r="B1691" t="s">
        <v>4105</v>
      </c>
      <c r="C1691">
        <v>158</v>
      </c>
      <c r="D1691" t="str">
        <f t="shared" si="596"/>
        <v>Low</v>
      </c>
      <c r="E1691">
        <v>108</v>
      </c>
      <c r="F1691" t="str">
        <f t="shared" si="597"/>
        <v>1h 48m</v>
      </c>
      <c r="G1691" t="str">
        <f t="shared" si="598"/>
        <v>Standard Movie</v>
      </c>
      <c r="H1691">
        <v>50</v>
      </c>
      <c r="I1691" t="str">
        <f t="shared" si="599"/>
        <v>Very Low</v>
      </c>
      <c r="J1691">
        <v>494</v>
      </c>
      <c r="K1691" t="str">
        <f t="shared" si="600"/>
        <v>Very Low</v>
      </c>
      <c r="L1691" t="s">
        <v>3970</v>
      </c>
      <c r="M1691">
        <v>14000</v>
      </c>
      <c r="N1691" t="str">
        <f t="shared" si="601"/>
        <v>Medium</v>
      </c>
      <c r="O1691">
        <v>16930884</v>
      </c>
      <c r="P1691" t="str">
        <f t="shared" si="602"/>
        <v>Average</v>
      </c>
      <c r="Q1691" t="s">
        <v>2113</v>
      </c>
      <c r="R1691" t="str">
        <f t="shared" si="603"/>
        <v>Crime</v>
      </c>
      <c r="S1691">
        <f t="shared" si="604"/>
        <v>4</v>
      </c>
      <c r="T1691" t="s">
        <v>2353</v>
      </c>
      <c r="U1691" t="s">
        <v>8514</v>
      </c>
      <c r="V1691">
        <v>65628</v>
      </c>
      <c r="W1691" t="str">
        <f t="shared" si="605"/>
        <v>Medium</v>
      </c>
      <c r="X1691">
        <v>16722</v>
      </c>
      <c r="Y1691" t="str">
        <f t="shared" si="606"/>
        <v>Medium</v>
      </c>
      <c r="Z1691" t="s">
        <v>5053</v>
      </c>
      <c r="AA1691">
        <v>1</v>
      </c>
      <c r="AB1691" t="str">
        <f t="shared" si="607"/>
        <v>Solo Star Poster</v>
      </c>
      <c r="AC1691" t="s">
        <v>8515</v>
      </c>
      <c r="AD1691" t="s">
        <v>8516</v>
      </c>
      <c r="AE1691">
        <v>262</v>
      </c>
      <c r="AF1691" t="str">
        <f t="shared" si="608"/>
        <v>Very Low</v>
      </c>
      <c r="AG1691" t="s">
        <v>9</v>
      </c>
      <c r="AH1691" t="s">
        <v>10</v>
      </c>
      <c r="AI1691" t="s">
        <v>556</v>
      </c>
      <c r="AJ1691" t="str">
        <f t="shared" si="609"/>
        <v>Adult</v>
      </c>
      <c r="AK1691">
        <v>30000000</v>
      </c>
      <c r="AL1691" t="str">
        <f t="shared" si="610"/>
        <v>Medium Budget</v>
      </c>
      <c r="AM1691">
        <v>2007</v>
      </c>
      <c r="AN1691">
        <f t="shared" si="611"/>
        <v>18</v>
      </c>
      <c r="AO1691" t="str">
        <f t="shared" si="612"/>
        <v>Old Classic</v>
      </c>
      <c r="AP1691">
        <v>975</v>
      </c>
      <c r="AQ1691" t="str">
        <f t="shared" si="613"/>
        <v>Very Low</v>
      </c>
      <c r="AR1691">
        <v>5.9</v>
      </c>
      <c r="AS1691" t="str">
        <f t="shared" si="614"/>
        <v>Below Average</v>
      </c>
      <c r="AT1691">
        <v>2.35</v>
      </c>
      <c r="AU1691" t="str">
        <f t="shared" si="615"/>
        <v>Cinematic Widescreen</v>
      </c>
      <c r="AV1691">
        <v>0</v>
      </c>
      <c r="AW1691" t="str">
        <f t="shared" si="616"/>
        <v>Very Low</v>
      </c>
    </row>
    <row r="1692" spans="1:49" x14ac:dyDescent="0.3">
      <c r="A1692" t="s">
        <v>0</v>
      </c>
      <c r="B1692" t="s">
        <v>8517</v>
      </c>
      <c r="C1692">
        <v>155</v>
      </c>
      <c r="D1692" t="str">
        <f t="shared" si="596"/>
        <v>Low</v>
      </c>
      <c r="E1692">
        <v>126</v>
      </c>
      <c r="F1692" t="str">
        <f t="shared" si="597"/>
        <v>2h 6m</v>
      </c>
      <c r="G1692" t="str">
        <f t="shared" si="598"/>
        <v>Long Movie</v>
      </c>
      <c r="H1692">
        <v>51</v>
      </c>
      <c r="I1692" t="str">
        <f t="shared" si="599"/>
        <v>Very Low</v>
      </c>
      <c r="J1692">
        <v>874</v>
      </c>
      <c r="K1692" t="str">
        <f t="shared" si="600"/>
        <v>Very Low</v>
      </c>
      <c r="L1692" t="s">
        <v>747</v>
      </c>
      <c r="M1692">
        <v>10000</v>
      </c>
      <c r="N1692" t="str">
        <f t="shared" si="601"/>
        <v>Low</v>
      </c>
      <c r="O1692">
        <v>18324242</v>
      </c>
      <c r="P1692" t="str">
        <f t="shared" si="602"/>
        <v>Average</v>
      </c>
      <c r="Q1692" t="s">
        <v>3380</v>
      </c>
      <c r="R1692" t="str">
        <f t="shared" si="603"/>
        <v>Drama</v>
      </c>
      <c r="S1692">
        <f t="shared" si="604"/>
        <v>1</v>
      </c>
      <c r="T1692" t="s">
        <v>858</v>
      </c>
      <c r="U1692" t="s">
        <v>8518</v>
      </c>
      <c r="V1692">
        <v>32815</v>
      </c>
      <c r="W1692" t="str">
        <f t="shared" si="605"/>
        <v>Low</v>
      </c>
      <c r="X1692">
        <v>20563</v>
      </c>
      <c r="Y1692" t="str">
        <f t="shared" si="606"/>
        <v>Medium</v>
      </c>
      <c r="Z1692" t="s">
        <v>5076</v>
      </c>
      <c r="AA1692">
        <v>4</v>
      </c>
      <c r="AB1692" t="str">
        <f t="shared" si="607"/>
        <v>Ensemble Poster</v>
      </c>
      <c r="AC1692" t="s">
        <v>8519</v>
      </c>
      <c r="AD1692" t="s">
        <v>8520</v>
      </c>
      <c r="AE1692">
        <v>214</v>
      </c>
      <c r="AF1692" t="str">
        <f t="shared" si="608"/>
        <v>Very Low</v>
      </c>
      <c r="AG1692" t="s">
        <v>9</v>
      </c>
      <c r="AH1692" t="s">
        <v>10</v>
      </c>
      <c r="AI1692" t="s">
        <v>556</v>
      </c>
      <c r="AJ1692" t="str">
        <f t="shared" si="609"/>
        <v>Adult</v>
      </c>
      <c r="AK1692">
        <v>35000000</v>
      </c>
      <c r="AL1692" t="str">
        <f t="shared" si="610"/>
        <v>Medium Budget</v>
      </c>
      <c r="AM1692">
        <v>2005</v>
      </c>
      <c r="AN1692">
        <f t="shared" si="611"/>
        <v>20</v>
      </c>
      <c r="AO1692" t="str">
        <f t="shared" si="612"/>
        <v>Old Classic</v>
      </c>
      <c r="AP1692">
        <v>9000</v>
      </c>
      <c r="AQ1692" t="str">
        <f t="shared" si="613"/>
        <v>Low</v>
      </c>
      <c r="AR1692">
        <v>7.3</v>
      </c>
      <c r="AS1692" t="str">
        <f t="shared" si="614"/>
        <v>Good</v>
      </c>
      <c r="AT1692">
        <v>2.35</v>
      </c>
      <c r="AU1692" t="str">
        <f t="shared" si="615"/>
        <v>Cinematic Widescreen</v>
      </c>
      <c r="AV1692">
        <v>0</v>
      </c>
      <c r="AW1692" t="str">
        <f t="shared" si="616"/>
        <v>Very Low</v>
      </c>
    </row>
    <row r="1693" spans="1:49" x14ac:dyDescent="0.3">
      <c r="A1693" t="s">
        <v>0</v>
      </c>
      <c r="B1693" t="s">
        <v>5196</v>
      </c>
      <c r="C1693">
        <v>74</v>
      </c>
      <c r="D1693" t="str">
        <f t="shared" si="596"/>
        <v>Low</v>
      </c>
      <c r="E1693">
        <v>98</v>
      </c>
      <c r="F1693" t="str">
        <f t="shared" si="597"/>
        <v>1h 38m</v>
      </c>
      <c r="G1693" t="str">
        <f t="shared" si="598"/>
        <v>Standard Movie</v>
      </c>
      <c r="H1693">
        <v>41</v>
      </c>
      <c r="I1693" t="str">
        <f t="shared" si="599"/>
        <v>Very Low</v>
      </c>
      <c r="J1693">
        <v>900</v>
      </c>
      <c r="K1693" t="str">
        <f t="shared" si="600"/>
        <v>Very Low</v>
      </c>
      <c r="L1693" t="s">
        <v>6363</v>
      </c>
      <c r="M1693">
        <v>13000</v>
      </c>
      <c r="N1693" t="str">
        <f t="shared" si="601"/>
        <v>Medium</v>
      </c>
      <c r="O1693">
        <v>16323969</v>
      </c>
      <c r="P1693" t="str">
        <f t="shared" si="602"/>
        <v>Average</v>
      </c>
      <c r="Q1693" t="s">
        <v>5938</v>
      </c>
      <c r="R1693" t="str">
        <f t="shared" si="603"/>
        <v>Comedy</v>
      </c>
      <c r="S1693">
        <f t="shared" si="604"/>
        <v>3</v>
      </c>
      <c r="T1693" t="s">
        <v>948</v>
      </c>
      <c r="U1693" t="s">
        <v>8521</v>
      </c>
      <c r="V1693">
        <v>45775</v>
      </c>
      <c r="W1693" t="str">
        <f t="shared" si="605"/>
        <v>Low</v>
      </c>
      <c r="X1693">
        <v>18085</v>
      </c>
      <c r="Y1693" t="str">
        <f t="shared" si="606"/>
        <v>Medium</v>
      </c>
      <c r="Z1693" t="s">
        <v>7295</v>
      </c>
      <c r="AA1693">
        <v>5</v>
      </c>
      <c r="AB1693" t="str">
        <f t="shared" si="607"/>
        <v>Ensemble Poster</v>
      </c>
      <c r="AC1693" t="s">
        <v>8522</v>
      </c>
      <c r="AD1693" t="s">
        <v>8523</v>
      </c>
      <c r="AE1693">
        <v>112</v>
      </c>
      <c r="AF1693" t="str">
        <f t="shared" si="608"/>
        <v>Very Low</v>
      </c>
      <c r="AG1693" t="s">
        <v>9</v>
      </c>
      <c r="AH1693" t="s">
        <v>10</v>
      </c>
      <c r="AI1693" t="s">
        <v>11</v>
      </c>
      <c r="AJ1693" t="str">
        <f t="shared" si="609"/>
        <v>Teen</v>
      </c>
      <c r="AK1693">
        <v>40000000</v>
      </c>
      <c r="AL1693" t="str">
        <f t="shared" si="610"/>
        <v>Medium Budget</v>
      </c>
      <c r="AM1693">
        <v>2004</v>
      </c>
      <c r="AN1693">
        <f t="shared" si="611"/>
        <v>21</v>
      </c>
      <c r="AO1693" t="str">
        <f t="shared" si="612"/>
        <v>Old Classic</v>
      </c>
      <c r="AP1693">
        <v>2000</v>
      </c>
      <c r="AQ1693" t="str">
        <f t="shared" si="613"/>
        <v>Low</v>
      </c>
      <c r="AR1693">
        <v>5.5</v>
      </c>
      <c r="AS1693" t="str">
        <f t="shared" si="614"/>
        <v>Below Average</v>
      </c>
      <c r="AT1693">
        <v>1.85</v>
      </c>
      <c r="AU1693" t="str">
        <f t="shared" si="615"/>
        <v>HDTV / Widescreen</v>
      </c>
      <c r="AV1693">
        <v>462</v>
      </c>
      <c r="AW1693" t="str">
        <f t="shared" si="616"/>
        <v>Very Low</v>
      </c>
    </row>
    <row r="1694" spans="1:49" x14ac:dyDescent="0.3">
      <c r="A1694" t="s">
        <v>0</v>
      </c>
      <c r="B1694" t="s">
        <v>8524</v>
      </c>
      <c r="C1694">
        <v>368</v>
      </c>
      <c r="D1694" t="str">
        <f t="shared" si="596"/>
        <v>Medium</v>
      </c>
      <c r="E1694">
        <v>104</v>
      </c>
      <c r="F1694" t="str">
        <f t="shared" si="597"/>
        <v>1h 44m</v>
      </c>
      <c r="G1694" t="str">
        <f t="shared" si="598"/>
        <v>Standard Movie</v>
      </c>
      <c r="H1694">
        <v>165</v>
      </c>
      <c r="I1694" t="str">
        <f t="shared" si="599"/>
        <v>Very Low</v>
      </c>
      <c r="J1694">
        <v>559</v>
      </c>
      <c r="K1694" t="str">
        <f t="shared" si="600"/>
        <v>Very Low</v>
      </c>
      <c r="L1694" t="s">
        <v>8525</v>
      </c>
      <c r="M1694">
        <v>900</v>
      </c>
      <c r="N1694" t="str">
        <f t="shared" si="601"/>
        <v>Low</v>
      </c>
      <c r="O1694">
        <v>16999046</v>
      </c>
      <c r="P1694" t="str">
        <f t="shared" si="602"/>
        <v>Average</v>
      </c>
      <c r="Q1694" t="s">
        <v>753</v>
      </c>
      <c r="R1694" t="str">
        <f t="shared" si="603"/>
        <v>Drama</v>
      </c>
      <c r="S1694">
        <f t="shared" si="604"/>
        <v>3</v>
      </c>
      <c r="T1694" t="s">
        <v>8526</v>
      </c>
      <c r="U1694" t="s">
        <v>8527</v>
      </c>
      <c r="V1694">
        <v>79517</v>
      </c>
      <c r="W1694" t="str">
        <f t="shared" si="605"/>
        <v>Medium</v>
      </c>
      <c r="X1694">
        <v>2222</v>
      </c>
      <c r="Y1694" t="str">
        <f t="shared" si="606"/>
        <v>Low</v>
      </c>
      <c r="Z1694" t="s">
        <v>8528</v>
      </c>
      <c r="AA1694">
        <v>0</v>
      </c>
      <c r="AB1694" t="str">
        <f t="shared" si="607"/>
        <v>Symbolic Poster</v>
      </c>
      <c r="AC1694" t="s">
        <v>8529</v>
      </c>
      <c r="AD1694" t="s">
        <v>8530</v>
      </c>
      <c r="AE1694">
        <v>354</v>
      </c>
      <c r="AF1694" t="str">
        <f t="shared" si="608"/>
        <v>Very Low</v>
      </c>
      <c r="AG1694" t="s">
        <v>9</v>
      </c>
      <c r="AH1694" t="s">
        <v>239</v>
      </c>
      <c r="AI1694" t="s">
        <v>556</v>
      </c>
      <c r="AJ1694" t="str">
        <f t="shared" si="609"/>
        <v>Adult</v>
      </c>
      <c r="AK1694">
        <v>26000000</v>
      </c>
      <c r="AL1694" t="str">
        <f t="shared" si="610"/>
        <v>Low Budget</v>
      </c>
      <c r="AM1694">
        <v>2009</v>
      </c>
      <c r="AN1694">
        <f t="shared" si="611"/>
        <v>16</v>
      </c>
      <c r="AO1694" t="str">
        <f t="shared" si="612"/>
        <v>Old Classic</v>
      </c>
      <c r="AP1694">
        <v>686</v>
      </c>
      <c r="AQ1694" t="str">
        <f t="shared" si="613"/>
        <v>Very Low</v>
      </c>
      <c r="AR1694">
        <v>5.8</v>
      </c>
      <c r="AS1694" t="str">
        <f t="shared" si="614"/>
        <v>Below Average</v>
      </c>
      <c r="AT1694">
        <v>1.85</v>
      </c>
      <c r="AU1694" t="str">
        <f t="shared" si="615"/>
        <v>HDTV / Widescreen</v>
      </c>
      <c r="AV1694">
        <v>12000</v>
      </c>
      <c r="AW1694" t="str">
        <f t="shared" si="616"/>
        <v>Medium</v>
      </c>
    </row>
    <row r="1695" spans="1:49" x14ac:dyDescent="0.3">
      <c r="A1695" t="s">
        <v>0</v>
      </c>
      <c r="B1695" t="s">
        <v>8531</v>
      </c>
      <c r="C1695">
        <v>81</v>
      </c>
      <c r="D1695" t="str">
        <f t="shared" si="596"/>
        <v>Low</v>
      </c>
      <c r="E1695">
        <v>110</v>
      </c>
      <c r="F1695" t="str">
        <f t="shared" si="597"/>
        <v>1h 50m</v>
      </c>
      <c r="G1695" t="str">
        <f t="shared" si="598"/>
        <v>Standard Movie</v>
      </c>
      <c r="H1695">
        <v>8</v>
      </c>
      <c r="I1695" t="str">
        <f t="shared" si="599"/>
        <v>Very Low</v>
      </c>
      <c r="J1695">
        <v>322</v>
      </c>
      <c r="K1695" t="str">
        <f t="shared" si="600"/>
        <v>Very Low</v>
      </c>
      <c r="L1695" t="s">
        <v>1626</v>
      </c>
      <c r="M1695">
        <v>1000</v>
      </c>
      <c r="N1695" t="str">
        <f t="shared" si="601"/>
        <v>Low</v>
      </c>
      <c r="O1695">
        <v>16295774</v>
      </c>
      <c r="P1695" t="str">
        <f t="shared" si="602"/>
        <v>Average</v>
      </c>
      <c r="Q1695" t="s">
        <v>4403</v>
      </c>
      <c r="R1695" t="str">
        <f t="shared" si="603"/>
        <v>Action</v>
      </c>
      <c r="S1695">
        <f t="shared" si="604"/>
        <v>5</v>
      </c>
      <c r="T1695" t="s">
        <v>3727</v>
      </c>
      <c r="U1695" t="s">
        <v>8532</v>
      </c>
      <c r="V1695">
        <v>33669</v>
      </c>
      <c r="W1695" t="str">
        <f t="shared" si="605"/>
        <v>Low</v>
      </c>
      <c r="X1695">
        <v>3000</v>
      </c>
      <c r="Y1695" t="str">
        <f t="shared" si="606"/>
        <v>Low</v>
      </c>
      <c r="Z1695" t="s">
        <v>8533</v>
      </c>
      <c r="AA1695">
        <v>1</v>
      </c>
      <c r="AB1695" t="str">
        <f t="shared" si="607"/>
        <v>Solo Star Poster</v>
      </c>
      <c r="AC1695" t="s">
        <v>8534</v>
      </c>
      <c r="AD1695" t="s">
        <v>8535</v>
      </c>
      <c r="AE1695">
        <v>269</v>
      </c>
      <c r="AF1695" t="str">
        <f t="shared" si="608"/>
        <v>Very Low</v>
      </c>
      <c r="AG1695" t="s">
        <v>9</v>
      </c>
      <c r="AH1695" t="s">
        <v>10</v>
      </c>
      <c r="AI1695" t="s">
        <v>66</v>
      </c>
      <c r="AJ1695" t="str">
        <f t="shared" si="609"/>
        <v>Family</v>
      </c>
      <c r="AK1695">
        <v>35000000</v>
      </c>
      <c r="AL1695" t="str">
        <f t="shared" si="610"/>
        <v>Medium Budget</v>
      </c>
      <c r="AM1695">
        <v>1986</v>
      </c>
      <c r="AN1695">
        <f t="shared" si="611"/>
        <v>39</v>
      </c>
      <c r="AO1695" t="str">
        <f t="shared" si="612"/>
        <v>Old Classic</v>
      </c>
      <c r="AP1695">
        <v>692</v>
      </c>
      <c r="AQ1695" t="str">
        <f t="shared" si="613"/>
        <v>Very Low</v>
      </c>
      <c r="AR1695">
        <v>4.5999999999999996</v>
      </c>
      <c r="AS1695" t="str">
        <f t="shared" si="614"/>
        <v>Poor</v>
      </c>
      <c r="AT1695">
        <v>1.85</v>
      </c>
      <c r="AU1695" t="str">
        <f t="shared" si="615"/>
        <v>HDTV / Widescreen</v>
      </c>
      <c r="AV1695">
        <v>0</v>
      </c>
      <c r="AW1695" t="str">
        <f t="shared" si="616"/>
        <v>Very Low</v>
      </c>
    </row>
    <row r="1696" spans="1:49" x14ac:dyDescent="0.3">
      <c r="A1696" t="s">
        <v>0</v>
      </c>
      <c r="B1696" t="s">
        <v>8536</v>
      </c>
      <c r="C1696">
        <v>154</v>
      </c>
      <c r="D1696" t="str">
        <f t="shared" si="596"/>
        <v>Low</v>
      </c>
      <c r="E1696">
        <v>130</v>
      </c>
      <c r="F1696" t="str">
        <f t="shared" si="597"/>
        <v>2h 10m</v>
      </c>
      <c r="G1696" t="str">
        <f t="shared" si="598"/>
        <v>Long Movie</v>
      </c>
      <c r="H1696">
        <v>149</v>
      </c>
      <c r="I1696" t="str">
        <f t="shared" si="599"/>
        <v>Very Low</v>
      </c>
      <c r="J1696">
        <v>798</v>
      </c>
      <c r="K1696" t="str">
        <f t="shared" si="600"/>
        <v>Very Low</v>
      </c>
      <c r="L1696" t="s">
        <v>1156</v>
      </c>
      <c r="M1696">
        <v>1000</v>
      </c>
      <c r="N1696" t="str">
        <f t="shared" si="601"/>
        <v>Low</v>
      </c>
      <c r="O1696">
        <v>15709385</v>
      </c>
      <c r="P1696" t="str">
        <f t="shared" si="602"/>
        <v>Average</v>
      </c>
      <c r="Q1696" t="s">
        <v>2096</v>
      </c>
      <c r="R1696" t="str">
        <f t="shared" si="603"/>
        <v>Crime</v>
      </c>
      <c r="S1696">
        <f t="shared" si="604"/>
        <v>3</v>
      </c>
      <c r="T1696" t="s">
        <v>1374</v>
      </c>
      <c r="U1696" t="s">
        <v>8537</v>
      </c>
      <c r="V1696">
        <v>53053</v>
      </c>
      <c r="W1696" t="str">
        <f t="shared" si="605"/>
        <v>Medium</v>
      </c>
      <c r="X1696">
        <v>5101</v>
      </c>
      <c r="Y1696" t="str">
        <f t="shared" si="606"/>
        <v>Low</v>
      </c>
      <c r="Z1696" t="s">
        <v>1669</v>
      </c>
      <c r="AA1696">
        <v>0</v>
      </c>
      <c r="AB1696" t="str">
        <f t="shared" si="607"/>
        <v>Symbolic Poster</v>
      </c>
      <c r="AC1696" t="s">
        <v>8538</v>
      </c>
      <c r="AD1696" t="s">
        <v>8539</v>
      </c>
      <c r="AE1696">
        <v>132</v>
      </c>
      <c r="AF1696" t="str">
        <f t="shared" si="608"/>
        <v>Very Low</v>
      </c>
      <c r="AG1696" t="s">
        <v>9</v>
      </c>
      <c r="AH1696" t="s">
        <v>10</v>
      </c>
      <c r="AI1696" t="s">
        <v>556</v>
      </c>
      <c r="AJ1696" t="str">
        <f t="shared" si="609"/>
        <v>Adult</v>
      </c>
      <c r="AK1696">
        <v>30000000</v>
      </c>
      <c r="AL1696" t="str">
        <f t="shared" si="610"/>
        <v>Medium Budget</v>
      </c>
      <c r="AM1696">
        <v>2008</v>
      </c>
      <c r="AN1696">
        <f t="shared" si="611"/>
        <v>17</v>
      </c>
      <c r="AO1696" t="str">
        <f t="shared" si="612"/>
        <v>Old Classic</v>
      </c>
      <c r="AP1696">
        <v>807</v>
      </c>
      <c r="AQ1696" t="str">
        <f t="shared" si="613"/>
        <v>Very Low</v>
      </c>
      <c r="AR1696">
        <v>6.7</v>
      </c>
      <c r="AS1696" t="str">
        <f t="shared" si="614"/>
        <v>Average</v>
      </c>
      <c r="AT1696">
        <v>1.85</v>
      </c>
      <c r="AU1696" t="str">
        <f t="shared" si="615"/>
        <v>HDTV / Widescreen</v>
      </c>
      <c r="AV1696">
        <v>0</v>
      </c>
      <c r="AW1696" t="str">
        <f t="shared" si="616"/>
        <v>Very Low</v>
      </c>
    </row>
    <row r="1697" spans="1:49" x14ac:dyDescent="0.3">
      <c r="A1697" t="s">
        <v>0</v>
      </c>
      <c r="B1697" t="s">
        <v>8540</v>
      </c>
      <c r="C1697">
        <v>140</v>
      </c>
      <c r="D1697" t="str">
        <f t="shared" si="596"/>
        <v>Low</v>
      </c>
      <c r="E1697">
        <v>93</v>
      </c>
      <c r="F1697" t="str">
        <f t="shared" si="597"/>
        <v>1h 33m</v>
      </c>
      <c r="G1697" t="str">
        <f t="shared" si="598"/>
        <v>Standard Movie</v>
      </c>
      <c r="H1697">
        <v>2</v>
      </c>
      <c r="I1697" t="str">
        <f t="shared" si="599"/>
        <v>Very Low</v>
      </c>
      <c r="J1697">
        <v>258</v>
      </c>
      <c r="K1697" t="str">
        <f t="shared" si="600"/>
        <v>Very Low</v>
      </c>
      <c r="L1697" t="s">
        <v>2020</v>
      </c>
      <c r="M1697">
        <v>849</v>
      </c>
      <c r="N1697" t="str">
        <f t="shared" si="601"/>
        <v>Low</v>
      </c>
      <c r="O1697">
        <v>14888028</v>
      </c>
      <c r="P1697" t="str">
        <f t="shared" si="602"/>
        <v>Average</v>
      </c>
      <c r="Q1697" t="s">
        <v>8541</v>
      </c>
      <c r="R1697" t="str">
        <f t="shared" si="603"/>
        <v>Adventure</v>
      </c>
      <c r="S1697">
        <f t="shared" si="604"/>
        <v>3</v>
      </c>
      <c r="T1697" t="s">
        <v>8542</v>
      </c>
      <c r="U1697" t="s">
        <v>8543</v>
      </c>
      <c r="V1697">
        <v>28606</v>
      </c>
      <c r="W1697" t="str">
        <f t="shared" si="605"/>
        <v>Low</v>
      </c>
      <c r="X1697">
        <v>2178</v>
      </c>
      <c r="Y1697" t="str">
        <f t="shared" si="606"/>
        <v>Low</v>
      </c>
      <c r="Z1697" t="s">
        <v>5231</v>
      </c>
      <c r="AA1697">
        <v>0</v>
      </c>
      <c r="AB1697" t="str">
        <f t="shared" si="607"/>
        <v>Symbolic Poster</v>
      </c>
      <c r="AC1697" t="s">
        <v>8544</v>
      </c>
      <c r="AD1697" t="s">
        <v>8545</v>
      </c>
      <c r="AE1697">
        <v>262</v>
      </c>
      <c r="AF1697" t="str">
        <f t="shared" si="608"/>
        <v>Very Low</v>
      </c>
      <c r="AG1697" t="s">
        <v>9</v>
      </c>
      <c r="AH1697" t="s">
        <v>10</v>
      </c>
      <c r="AI1697" t="s">
        <v>11</v>
      </c>
      <c r="AJ1697" t="str">
        <f t="shared" si="609"/>
        <v>Teen</v>
      </c>
      <c r="AK1697">
        <v>30000000</v>
      </c>
      <c r="AL1697" t="str">
        <f t="shared" si="610"/>
        <v>Medium Budget</v>
      </c>
      <c r="AM1697">
        <v>2005</v>
      </c>
      <c r="AN1697">
        <f t="shared" si="611"/>
        <v>20</v>
      </c>
      <c r="AO1697" t="str">
        <f t="shared" si="612"/>
        <v>Old Classic</v>
      </c>
      <c r="AP1697">
        <v>787</v>
      </c>
      <c r="AQ1697" t="str">
        <f t="shared" si="613"/>
        <v>Very Low</v>
      </c>
      <c r="AR1697">
        <v>5.0999999999999996</v>
      </c>
      <c r="AS1697" t="str">
        <f t="shared" si="614"/>
        <v>Below Average</v>
      </c>
      <c r="AT1697">
        <v>2.35</v>
      </c>
      <c r="AU1697" t="str">
        <f t="shared" si="615"/>
        <v>Cinematic Widescreen</v>
      </c>
      <c r="AV1697">
        <v>0</v>
      </c>
      <c r="AW1697" t="str">
        <f t="shared" si="616"/>
        <v>Very Low</v>
      </c>
    </row>
    <row r="1698" spans="1:49" x14ac:dyDescent="0.3">
      <c r="A1698" t="s">
        <v>0</v>
      </c>
      <c r="B1698" t="s">
        <v>3862</v>
      </c>
      <c r="C1698">
        <v>73</v>
      </c>
      <c r="D1698" t="str">
        <f t="shared" si="596"/>
        <v>Low</v>
      </c>
      <c r="E1698">
        <v>96</v>
      </c>
      <c r="F1698" t="str">
        <f t="shared" si="597"/>
        <v>1h 36m</v>
      </c>
      <c r="G1698" t="str">
        <f t="shared" si="598"/>
        <v>Standard Movie</v>
      </c>
      <c r="H1698">
        <v>0</v>
      </c>
      <c r="I1698" t="str">
        <f t="shared" si="599"/>
        <v>Very Low</v>
      </c>
      <c r="J1698">
        <v>130</v>
      </c>
      <c r="K1698" t="str">
        <f t="shared" si="600"/>
        <v>Very Low</v>
      </c>
      <c r="L1698" t="s">
        <v>8546</v>
      </c>
      <c r="M1698">
        <v>372</v>
      </c>
      <c r="N1698" t="str">
        <f t="shared" si="601"/>
        <v>Low</v>
      </c>
      <c r="O1698">
        <v>14208384</v>
      </c>
      <c r="P1698" t="str">
        <f t="shared" si="602"/>
        <v>Average</v>
      </c>
      <c r="Q1698" t="s">
        <v>1652</v>
      </c>
      <c r="R1698" t="str">
        <f t="shared" si="603"/>
        <v>Comedy</v>
      </c>
      <c r="S1698">
        <f t="shared" si="604"/>
        <v>2</v>
      </c>
      <c r="T1698" t="s">
        <v>2737</v>
      </c>
      <c r="U1698" t="s">
        <v>8547</v>
      </c>
      <c r="V1698">
        <v>11520</v>
      </c>
      <c r="W1698" t="str">
        <f t="shared" si="605"/>
        <v>Low</v>
      </c>
      <c r="X1698">
        <v>977</v>
      </c>
      <c r="Y1698" t="str">
        <f t="shared" si="606"/>
        <v>Very Low</v>
      </c>
      <c r="Z1698" t="s">
        <v>8548</v>
      </c>
      <c r="AA1698">
        <v>2</v>
      </c>
      <c r="AB1698" t="str">
        <f t="shared" si="607"/>
        <v>Duo/Trio Poster</v>
      </c>
      <c r="AC1698" t="s">
        <v>8549</v>
      </c>
      <c r="AD1698" t="s">
        <v>8550</v>
      </c>
      <c r="AE1698">
        <v>105</v>
      </c>
      <c r="AF1698" t="str">
        <f t="shared" si="608"/>
        <v>Very Low</v>
      </c>
      <c r="AG1698" t="s">
        <v>9</v>
      </c>
      <c r="AH1698" t="s">
        <v>10</v>
      </c>
      <c r="AI1698" t="s">
        <v>11</v>
      </c>
      <c r="AJ1698" t="str">
        <f t="shared" si="609"/>
        <v>Teen</v>
      </c>
      <c r="AK1698">
        <v>30000000</v>
      </c>
      <c r="AL1698" t="str">
        <f t="shared" si="610"/>
        <v>Medium Budget</v>
      </c>
      <c r="AM1698">
        <v>2003</v>
      </c>
      <c r="AN1698">
        <f t="shared" si="611"/>
        <v>22</v>
      </c>
      <c r="AO1698" t="str">
        <f t="shared" si="612"/>
        <v>Old Classic</v>
      </c>
      <c r="AP1698">
        <v>206</v>
      </c>
      <c r="AQ1698" t="str">
        <f t="shared" si="613"/>
        <v>Very Low</v>
      </c>
      <c r="AR1698">
        <v>5.6</v>
      </c>
      <c r="AS1698" t="str">
        <f t="shared" si="614"/>
        <v>Below Average</v>
      </c>
      <c r="AT1698">
        <v>1.85</v>
      </c>
      <c r="AU1698" t="str">
        <f t="shared" si="615"/>
        <v>HDTV / Widescreen</v>
      </c>
      <c r="AV1698">
        <v>625</v>
      </c>
      <c r="AW1698" t="str">
        <f t="shared" si="616"/>
        <v>Very Low</v>
      </c>
    </row>
    <row r="1699" spans="1:49" x14ac:dyDescent="0.3">
      <c r="A1699" t="s">
        <v>0</v>
      </c>
      <c r="B1699" t="s">
        <v>6017</v>
      </c>
      <c r="C1699">
        <v>98</v>
      </c>
      <c r="D1699" t="str">
        <f t="shared" si="596"/>
        <v>Low</v>
      </c>
      <c r="E1699">
        <v>114</v>
      </c>
      <c r="F1699" t="str">
        <f t="shared" si="597"/>
        <v>1h 54m</v>
      </c>
      <c r="G1699" t="str">
        <f t="shared" si="598"/>
        <v>Standard Movie</v>
      </c>
      <c r="H1699">
        <v>118</v>
      </c>
      <c r="I1699" t="str">
        <f t="shared" si="599"/>
        <v>Very Low</v>
      </c>
      <c r="J1699">
        <v>40</v>
      </c>
      <c r="K1699" t="str">
        <f t="shared" si="600"/>
        <v>Very Low</v>
      </c>
      <c r="L1699" t="s">
        <v>8551</v>
      </c>
      <c r="M1699">
        <v>489</v>
      </c>
      <c r="N1699" t="str">
        <f t="shared" si="601"/>
        <v>Low</v>
      </c>
      <c r="O1699">
        <v>12831121</v>
      </c>
      <c r="P1699" t="str">
        <f t="shared" si="602"/>
        <v>Average</v>
      </c>
      <c r="Q1699" t="s">
        <v>3248</v>
      </c>
      <c r="R1699" t="str">
        <f t="shared" si="603"/>
        <v>Drama</v>
      </c>
      <c r="S1699">
        <f t="shared" si="604"/>
        <v>4</v>
      </c>
      <c r="T1699" t="s">
        <v>8552</v>
      </c>
      <c r="U1699" t="s">
        <v>8553</v>
      </c>
      <c r="V1699">
        <v>44979</v>
      </c>
      <c r="W1699" t="str">
        <f t="shared" si="605"/>
        <v>Low</v>
      </c>
      <c r="X1699">
        <v>679</v>
      </c>
      <c r="Y1699" t="str">
        <f t="shared" si="606"/>
        <v>Very Low</v>
      </c>
      <c r="Z1699" t="s">
        <v>8554</v>
      </c>
      <c r="AA1699">
        <v>0</v>
      </c>
      <c r="AB1699" t="str">
        <f t="shared" si="607"/>
        <v>Symbolic Poster</v>
      </c>
      <c r="AC1699" t="s">
        <v>8555</v>
      </c>
      <c r="AD1699" t="s">
        <v>8556</v>
      </c>
      <c r="AE1699">
        <v>298</v>
      </c>
      <c r="AF1699" t="str">
        <f t="shared" si="608"/>
        <v>Very Low</v>
      </c>
      <c r="AG1699" t="s">
        <v>9</v>
      </c>
      <c r="AH1699" t="s">
        <v>10</v>
      </c>
      <c r="AI1699" t="s">
        <v>11</v>
      </c>
      <c r="AJ1699" t="str">
        <f t="shared" si="609"/>
        <v>Teen</v>
      </c>
      <c r="AK1699">
        <v>30000000</v>
      </c>
      <c r="AL1699" t="str">
        <f t="shared" si="610"/>
        <v>Medium Budget</v>
      </c>
      <c r="AM1699">
        <v>2004</v>
      </c>
      <c r="AN1699">
        <f t="shared" si="611"/>
        <v>21</v>
      </c>
      <c r="AO1699" t="str">
        <f t="shared" si="612"/>
        <v>Old Classic</v>
      </c>
      <c r="AP1699">
        <v>93</v>
      </c>
      <c r="AQ1699" t="str">
        <f t="shared" si="613"/>
        <v>Very Low</v>
      </c>
      <c r="AR1699">
        <v>7</v>
      </c>
      <c r="AS1699" t="str">
        <f t="shared" si="614"/>
        <v>Good</v>
      </c>
      <c r="AT1699">
        <v>2.35</v>
      </c>
      <c r="AU1699" t="str">
        <f t="shared" si="615"/>
        <v>Cinematic Widescreen</v>
      </c>
      <c r="AV1699">
        <v>0</v>
      </c>
      <c r="AW1699" t="str">
        <f t="shared" si="616"/>
        <v>Very Low</v>
      </c>
    </row>
    <row r="1700" spans="1:49" x14ac:dyDescent="0.3">
      <c r="A1700" t="s">
        <v>0</v>
      </c>
      <c r="B1700" t="s">
        <v>3556</v>
      </c>
      <c r="C1700">
        <v>358</v>
      </c>
      <c r="D1700" t="str">
        <f t="shared" si="596"/>
        <v>Medium</v>
      </c>
      <c r="E1700">
        <v>106</v>
      </c>
      <c r="F1700" t="str">
        <f t="shared" si="597"/>
        <v>1h 46m</v>
      </c>
      <c r="G1700" t="str">
        <f t="shared" si="598"/>
        <v>Standard Movie</v>
      </c>
      <c r="H1700">
        <v>44</v>
      </c>
      <c r="I1700" t="str">
        <f t="shared" si="599"/>
        <v>Very Low</v>
      </c>
      <c r="J1700">
        <v>133</v>
      </c>
      <c r="K1700" t="str">
        <f t="shared" si="600"/>
        <v>Very Low</v>
      </c>
      <c r="L1700" t="s">
        <v>8557</v>
      </c>
      <c r="M1700">
        <v>596</v>
      </c>
      <c r="N1700" t="str">
        <f t="shared" si="601"/>
        <v>Low</v>
      </c>
      <c r="O1700">
        <v>18298649</v>
      </c>
      <c r="P1700" t="str">
        <f t="shared" si="602"/>
        <v>Average</v>
      </c>
      <c r="Q1700" t="s">
        <v>7550</v>
      </c>
      <c r="R1700" t="str">
        <f t="shared" si="603"/>
        <v>Comedy</v>
      </c>
      <c r="S1700">
        <f t="shared" si="604"/>
        <v>2</v>
      </c>
      <c r="T1700" t="s">
        <v>8558</v>
      </c>
      <c r="U1700" t="s">
        <v>8559</v>
      </c>
      <c r="V1700">
        <v>85024</v>
      </c>
      <c r="W1700" t="str">
        <f t="shared" si="605"/>
        <v>Medium</v>
      </c>
      <c r="X1700">
        <v>1393</v>
      </c>
      <c r="Y1700" t="str">
        <f t="shared" si="606"/>
        <v>Low</v>
      </c>
      <c r="Z1700" t="s">
        <v>8560</v>
      </c>
      <c r="AA1700">
        <v>1</v>
      </c>
      <c r="AB1700" t="str">
        <f t="shared" si="607"/>
        <v>Solo Star Poster</v>
      </c>
      <c r="AC1700" t="s">
        <v>8561</v>
      </c>
      <c r="AD1700" t="s">
        <v>8562</v>
      </c>
      <c r="AE1700">
        <v>242</v>
      </c>
      <c r="AF1700" t="str">
        <f t="shared" si="608"/>
        <v>Very Low</v>
      </c>
      <c r="AG1700" t="s">
        <v>9</v>
      </c>
      <c r="AH1700" t="s">
        <v>10</v>
      </c>
      <c r="AI1700" t="s">
        <v>556</v>
      </c>
      <c r="AJ1700" t="str">
        <f t="shared" si="609"/>
        <v>Adult</v>
      </c>
      <c r="AK1700">
        <v>30000000</v>
      </c>
      <c r="AL1700" t="str">
        <f t="shared" si="610"/>
        <v>Medium Budget</v>
      </c>
      <c r="AM1700">
        <v>2011</v>
      </c>
      <c r="AN1700">
        <f t="shared" si="611"/>
        <v>14</v>
      </c>
      <c r="AO1700" t="str">
        <f t="shared" si="612"/>
        <v>Modern Classic</v>
      </c>
      <c r="AP1700">
        <v>343</v>
      </c>
      <c r="AQ1700" t="str">
        <f t="shared" si="613"/>
        <v>Very Low</v>
      </c>
      <c r="AR1700">
        <v>6.4</v>
      </c>
      <c r="AS1700" t="str">
        <f t="shared" si="614"/>
        <v>Average</v>
      </c>
      <c r="AT1700">
        <v>1.85</v>
      </c>
      <c r="AU1700" t="str">
        <f t="shared" si="615"/>
        <v>HDTV / Widescreen</v>
      </c>
      <c r="AV1700">
        <v>23000</v>
      </c>
      <c r="AW1700" t="str">
        <f t="shared" si="616"/>
        <v>Medium</v>
      </c>
    </row>
    <row r="1701" spans="1:49" x14ac:dyDescent="0.3">
      <c r="A1701" t="s">
        <v>0</v>
      </c>
      <c r="B1701" t="s">
        <v>4916</v>
      </c>
      <c r="C1701">
        <v>222</v>
      </c>
      <c r="D1701" t="str">
        <f t="shared" si="596"/>
        <v>Medium</v>
      </c>
      <c r="E1701">
        <v>150</v>
      </c>
      <c r="F1701" t="str">
        <f t="shared" si="597"/>
        <v>2h 30m</v>
      </c>
      <c r="G1701" t="str">
        <f t="shared" si="598"/>
        <v>Long Movie</v>
      </c>
      <c r="H1701">
        <v>0</v>
      </c>
      <c r="I1701" t="str">
        <f t="shared" si="599"/>
        <v>Very Low</v>
      </c>
      <c r="J1701">
        <v>855</v>
      </c>
      <c r="K1701" t="str">
        <f t="shared" si="600"/>
        <v>Very Low</v>
      </c>
      <c r="L1701" t="s">
        <v>8563</v>
      </c>
      <c r="M1701">
        <v>23000</v>
      </c>
      <c r="N1701" t="str">
        <f t="shared" si="601"/>
        <v>Medium</v>
      </c>
      <c r="O1701">
        <v>12712093</v>
      </c>
      <c r="P1701" t="str">
        <f t="shared" si="602"/>
        <v>Average</v>
      </c>
      <c r="Q1701" t="s">
        <v>6084</v>
      </c>
      <c r="R1701" t="str">
        <f t="shared" si="603"/>
        <v>Biography</v>
      </c>
      <c r="S1701">
        <f t="shared" si="604"/>
        <v>4</v>
      </c>
      <c r="T1701" t="s">
        <v>30</v>
      </c>
      <c r="U1701" t="s">
        <v>8564</v>
      </c>
      <c r="V1701">
        <v>70771</v>
      </c>
      <c r="W1701" t="str">
        <f t="shared" si="605"/>
        <v>Medium</v>
      </c>
      <c r="X1701">
        <v>27829</v>
      </c>
      <c r="Y1701" t="str">
        <f t="shared" si="606"/>
        <v>Medium</v>
      </c>
      <c r="Z1701" t="s">
        <v>6</v>
      </c>
      <c r="AA1701">
        <v>0</v>
      </c>
      <c r="AB1701" t="str">
        <f t="shared" si="607"/>
        <v>Symbolic Poster</v>
      </c>
      <c r="AC1701" t="s">
        <v>8565</v>
      </c>
      <c r="AD1701" t="s">
        <v>8566</v>
      </c>
      <c r="AE1701">
        <v>671</v>
      </c>
      <c r="AF1701" t="str">
        <f t="shared" si="608"/>
        <v>Low</v>
      </c>
      <c r="AG1701" t="s">
        <v>9</v>
      </c>
      <c r="AH1701" t="s">
        <v>10</v>
      </c>
      <c r="AI1701" t="s">
        <v>11</v>
      </c>
      <c r="AJ1701" t="str">
        <f t="shared" si="609"/>
        <v>Teen</v>
      </c>
      <c r="AK1701">
        <v>30000000</v>
      </c>
      <c r="AL1701" t="str">
        <f t="shared" si="610"/>
        <v>Medium Budget</v>
      </c>
      <c r="AM1701">
        <v>2005</v>
      </c>
      <c r="AN1701">
        <f t="shared" si="611"/>
        <v>20</v>
      </c>
      <c r="AO1701" t="str">
        <f t="shared" si="612"/>
        <v>Old Classic</v>
      </c>
      <c r="AP1701">
        <v>909</v>
      </c>
      <c r="AQ1701" t="str">
        <f t="shared" si="613"/>
        <v>Very Low</v>
      </c>
      <c r="AR1701">
        <v>6.7</v>
      </c>
      <c r="AS1701" t="str">
        <f t="shared" si="614"/>
        <v>Average</v>
      </c>
      <c r="AT1701">
        <v>2.35</v>
      </c>
      <c r="AU1701" t="str">
        <f t="shared" si="615"/>
        <v>Cinematic Widescreen</v>
      </c>
      <c r="AV1701">
        <v>0</v>
      </c>
      <c r="AW1701" t="str">
        <f t="shared" si="616"/>
        <v>Very Low</v>
      </c>
    </row>
    <row r="1702" spans="1:49" x14ac:dyDescent="0.3">
      <c r="A1702" t="s">
        <v>0</v>
      </c>
      <c r="B1702" t="s">
        <v>8567</v>
      </c>
      <c r="C1702">
        <v>85</v>
      </c>
      <c r="D1702" t="str">
        <f t="shared" si="596"/>
        <v>Low</v>
      </c>
      <c r="E1702">
        <v>100</v>
      </c>
      <c r="F1702" t="str">
        <f t="shared" si="597"/>
        <v>1h 40m</v>
      </c>
      <c r="G1702" t="str">
        <f t="shared" si="598"/>
        <v>Standard Movie</v>
      </c>
      <c r="H1702">
        <v>38</v>
      </c>
      <c r="I1702" t="str">
        <f t="shared" si="599"/>
        <v>Very Low</v>
      </c>
      <c r="J1702">
        <v>362</v>
      </c>
      <c r="K1702" t="str">
        <f t="shared" si="600"/>
        <v>Very Low</v>
      </c>
      <c r="L1702" t="s">
        <v>908</v>
      </c>
      <c r="M1702">
        <v>811</v>
      </c>
      <c r="N1702" t="str">
        <f t="shared" si="601"/>
        <v>Low</v>
      </c>
      <c r="O1702">
        <v>11576087</v>
      </c>
      <c r="P1702" t="str">
        <f t="shared" si="602"/>
        <v>Average</v>
      </c>
      <c r="Q1702" t="s">
        <v>44</v>
      </c>
      <c r="R1702" t="str">
        <f t="shared" si="603"/>
        <v>Action</v>
      </c>
      <c r="S1702">
        <f t="shared" si="604"/>
        <v>3</v>
      </c>
      <c r="T1702" t="s">
        <v>4034</v>
      </c>
      <c r="U1702" t="s">
        <v>8568</v>
      </c>
      <c r="V1702">
        <v>14747</v>
      </c>
      <c r="W1702" t="str">
        <f t="shared" si="605"/>
        <v>Low</v>
      </c>
      <c r="X1702">
        <v>2497</v>
      </c>
      <c r="Y1702" t="str">
        <f t="shared" si="606"/>
        <v>Low</v>
      </c>
      <c r="Z1702" t="s">
        <v>1246</v>
      </c>
      <c r="AA1702">
        <v>3</v>
      </c>
      <c r="AB1702" t="str">
        <f t="shared" si="607"/>
        <v>Duo/Trio Poster</v>
      </c>
      <c r="AC1702" t="s">
        <v>8569</v>
      </c>
      <c r="AD1702" t="s">
        <v>8570</v>
      </c>
      <c r="AE1702">
        <v>338</v>
      </c>
      <c r="AF1702" t="str">
        <f t="shared" si="608"/>
        <v>Very Low</v>
      </c>
      <c r="AG1702" t="s">
        <v>9</v>
      </c>
      <c r="AH1702" t="s">
        <v>10</v>
      </c>
      <c r="AI1702" t="s">
        <v>11</v>
      </c>
      <c r="AJ1702" t="str">
        <f t="shared" si="609"/>
        <v>Teen</v>
      </c>
      <c r="AK1702">
        <v>30000000</v>
      </c>
      <c r="AL1702" t="str">
        <f t="shared" si="610"/>
        <v>Medium Budget</v>
      </c>
      <c r="AM1702">
        <v>1999</v>
      </c>
      <c r="AN1702">
        <f t="shared" si="611"/>
        <v>26</v>
      </c>
      <c r="AO1702" t="str">
        <f t="shared" si="612"/>
        <v>Old Classic</v>
      </c>
      <c r="AP1702">
        <v>586</v>
      </c>
      <c r="AQ1702" t="str">
        <f t="shared" si="613"/>
        <v>Very Low</v>
      </c>
      <c r="AR1702">
        <v>4.0999999999999996</v>
      </c>
      <c r="AS1702" t="str">
        <f t="shared" si="614"/>
        <v>Poor</v>
      </c>
      <c r="AT1702">
        <v>2.35</v>
      </c>
      <c r="AU1702" t="str">
        <f t="shared" si="615"/>
        <v>Cinematic Widescreen</v>
      </c>
      <c r="AV1702">
        <v>858</v>
      </c>
      <c r="AW1702" t="str">
        <f t="shared" si="616"/>
        <v>Very Low</v>
      </c>
    </row>
    <row r="1703" spans="1:49" x14ac:dyDescent="0.3">
      <c r="A1703" t="s">
        <v>0</v>
      </c>
      <c r="B1703" t="s">
        <v>5021</v>
      </c>
      <c r="C1703">
        <v>62</v>
      </c>
      <c r="D1703" t="str">
        <f t="shared" si="596"/>
        <v>Low</v>
      </c>
      <c r="E1703">
        <v>100</v>
      </c>
      <c r="F1703" t="str">
        <f t="shared" si="597"/>
        <v>1h 40m</v>
      </c>
      <c r="G1703" t="str">
        <f t="shared" si="598"/>
        <v>Standard Movie</v>
      </c>
      <c r="H1703">
        <v>277</v>
      </c>
      <c r="I1703" t="str">
        <f t="shared" si="599"/>
        <v>Very Low</v>
      </c>
      <c r="J1703">
        <v>210</v>
      </c>
      <c r="K1703" t="str">
        <f t="shared" si="600"/>
        <v>Very Low</v>
      </c>
      <c r="L1703" t="s">
        <v>6417</v>
      </c>
      <c r="M1703">
        <v>21000</v>
      </c>
      <c r="N1703" t="str">
        <f t="shared" si="601"/>
        <v>Medium</v>
      </c>
      <c r="O1703">
        <v>11900000</v>
      </c>
      <c r="P1703" t="str">
        <f t="shared" si="602"/>
        <v>Average</v>
      </c>
      <c r="Q1703" t="s">
        <v>1972</v>
      </c>
      <c r="R1703" t="str">
        <f t="shared" si="603"/>
        <v>Drama</v>
      </c>
      <c r="S1703">
        <f t="shared" si="604"/>
        <v>3</v>
      </c>
      <c r="T1703" t="s">
        <v>68</v>
      </c>
      <c r="U1703" t="s">
        <v>8571</v>
      </c>
      <c r="V1703">
        <v>11003</v>
      </c>
      <c r="W1703" t="str">
        <f t="shared" si="605"/>
        <v>Low</v>
      </c>
      <c r="X1703">
        <v>22006</v>
      </c>
      <c r="Y1703" t="str">
        <f t="shared" si="606"/>
        <v>Medium</v>
      </c>
      <c r="Z1703" t="s">
        <v>3734</v>
      </c>
      <c r="AA1703">
        <v>0</v>
      </c>
      <c r="AB1703" t="str">
        <f t="shared" si="607"/>
        <v>Symbolic Poster</v>
      </c>
      <c r="AC1703" t="s">
        <v>8572</v>
      </c>
      <c r="AD1703" t="s">
        <v>8573</v>
      </c>
      <c r="AE1703">
        <v>148</v>
      </c>
      <c r="AF1703" t="str">
        <f t="shared" si="608"/>
        <v>Very Low</v>
      </c>
      <c r="AG1703" t="s">
        <v>9</v>
      </c>
      <c r="AH1703" t="s">
        <v>10</v>
      </c>
      <c r="AI1703" t="s">
        <v>556</v>
      </c>
      <c r="AJ1703" t="str">
        <f t="shared" si="609"/>
        <v>Adult</v>
      </c>
      <c r="AK1703">
        <v>30000000</v>
      </c>
      <c r="AL1703" t="str">
        <f t="shared" si="610"/>
        <v>Medium Budget</v>
      </c>
      <c r="AM1703">
        <v>1999</v>
      </c>
      <c r="AN1703">
        <f t="shared" si="611"/>
        <v>26</v>
      </c>
      <c r="AO1703" t="str">
        <f t="shared" si="612"/>
        <v>Old Classic</v>
      </c>
      <c r="AP1703">
        <v>767</v>
      </c>
      <c r="AQ1703" t="str">
        <f t="shared" si="613"/>
        <v>Very Low</v>
      </c>
      <c r="AR1703">
        <v>5.5</v>
      </c>
      <c r="AS1703" t="str">
        <f t="shared" si="614"/>
        <v>Below Average</v>
      </c>
      <c r="AT1703">
        <v>1.85</v>
      </c>
      <c r="AU1703" t="str">
        <f t="shared" si="615"/>
        <v>HDTV / Widescreen</v>
      </c>
      <c r="AV1703">
        <v>654</v>
      </c>
      <c r="AW1703" t="str">
        <f t="shared" si="616"/>
        <v>Very Low</v>
      </c>
    </row>
    <row r="1704" spans="1:49" x14ac:dyDescent="0.3">
      <c r="A1704" t="s">
        <v>0</v>
      </c>
      <c r="B1704" t="s">
        <v>5466</v>
      </c>
      <c r="C1704">
        <v>130</v>
      </c>
      <c r="D1704" t="str">
        <f t="shared" si="596"/>
        <v>Low</v>
      </c>
      <c r="E1704">
        <v>100</v>
      </c>
      <c r="F1704" t="str">
        <f t="shared" si="597"/>
        <v>1h 40m</v>
      </c>
      <c r="G1704" t="str">
        <f t="shared" si="598"/>
        <v>Standard Movie</v>
      </c>
      <c r="H1704">
        <v>70</v>
      </c>
      <c r="I1704" t="str">
        <f t="shared" si="599"/>
        <v>Very Low</v>
      </c>
      <c r="J1704">
        <v>99</v>
      </c>
      <c r="K1704" t="str">
        <f t="shared" si="600"/>
        <v>Very Low</v>
      </c>
      <c r="L1704" t="s">
        <v>8574</v>
      </c>
      <c r="M1704">
        <v>473</v>
      </c>
      <c r="N1704" t="str">
        <f t="shared" si="601"/>
        <v>Low</v>
      </c>
      <c r="O1704">
        <v>9353573</v>
      </c>
      <c r="P1704" t="str">
        <f t="shared" si="602"/>
        <v>Flop</v>
      </c>
      <c r="Q1704" t="s">
        <v>233</v>
      </c>
      <c r="R1704" t="str">
        <f t="shared" si="603"/>
        <v>Action</v>
      </c>
      <c r="S1704">
        <f t="shared" si="604"/>
        <v>5</v>
      </c>
      <c r="T1704" t="s">
        <v>6504</v>
      </c>
      <c r="U1704" t="s">
        <v>8575</v>
      </c>
      <c r="V1704">
        <v>56451</v>
      </c>
      <c r="W1704" t="str">
        <f t="shared" si="605"/>
        <v>Medium</v>
      </c>
      <c r="X1704">
        <v>1100</v>
      </c>
      <c r="Y1704" t="str">
        <f t="shared" si="606"/>
        <v>Low</v>
      </c>
      <c r="Z1704" t="s">
        <v>3111</v>
      </c>
      <c r="AA1704">
        <v>0</v>
      </c>
      <c r="AB1704" t="str">
        <f t="shared" si="607"/>
        <v>Symbolic Poster</v>
      </c>
      <c r="AC1704" t="s">
        <v>8576</v>
      </c>
      <c r="AD1704" t="s">
        <v>8577</v>
      </c>
      <c r="AE1704">
        <v>524</v>
      </c>
      <c r="AF1704" t="str">
        <f t="shared" si="608"/>
        <v>Low</v>
      </c>
      <c r="AG1704" t="s">
        <v>9</v>
      </c>
      <c r="AH1704" t="s">
        <v>10</v>
      </c>
      <c r="AI1704" t="s">
        <v>66</v>
      </c>
      <c r="AJ1704" t="str">
        <f t="shared" si="609"/>
        <v>Family</v>
      </c>
      <c r="AK1704">
        <v>45000000</v>
      </c>
      <c r="AL1704" t="str">
        <f t="shared" si="610"/>
        <v>Medium Budget</v>
      </c>
      <c r="AM1704">
        <v>2009</v>
      </c>
      <c r="AN1704">
        <f t="shared" si="611"/>
        <v>16</v>
      </c>
      <c r="AO1704" t="str">
        <f t="shared" si="612"/>
        <v>Old Classic</v>
      </c>
      <c r="AP1704">
        <v>315</v>
      </c>
      <c r="AQ1704" t="str">
        <f t="shared" si="613"/>
        <v>Very Low</v>
      </c>
      <c r="AR1704">
        <v>2.7</v>
      </c>
      <c r="AS1704" t="str">
        <f t="shared" si="614"/>
        <v>Terrible</v>
      </c>
      <c r="AT1704">
        <v>2.35</v>
      </c>
      <c r="AU1704" t="str">
        <f t="shared" si="615"/>
        <v>Cinematic Widescreen</v>
      </c>
      <c r="AV1704">
        <v>0</v>
      </c>
      <c r="AW1704" t="str">
        <f t="shared" si="616"/>
        <v>Very Low</v>
      </c>
    </row>
    <row r="1705" spans="1:49" x14ac:dyDescent="0.3">
      <c r="A1705" t="s">
        <v>0</v>
      </c>
      <c r="B1705" t="s">
        <v>8578</v>
      </c>
      <c r="C1705">
        <v>376</v>
      </c>
      <c r="D1705" t="str">
        <f t="shared" si="596"/>
        <v>Medium</v>
      </c>
      <c r="E1705">
        <v>107</v>
      </c>
      <c r="F1705" t="str">
        <f t="shared" si="597"/>
        <v>1h 47m</v>
      </c>
      <c r="G1705" t="str">
        <f t="shared" si="598"/>
        <v>Standard Movie</v>
      </c>
      <c r="H1705">
        <v>419</v>
      </c>
      <c r="I1705" t="str">
        <f t="shared" si="599"/>
        <v>Very Low</v>
      </c>
      <c r="J1705">
        <v>165</v>
      </c>
      <c r="K1705" t="str">
        <f t="shared" si="600"/>
        <v>Very Low</v>
      </c>
      <c r="L1705" t="s">
        <v>8579</v>
      </c>
      <c r="M1705">
        <v>971</v>
      </c>
      <c r="N1705" t="str">
        <f t="shared" si="601"/>
        <v>Low</v>
      </c>
      <c r="O1705">
        <v>12026670</v>
      </c>
      <c r="P1705" t="str">
        <f t="shared" si="602"/>
        <v>Average</v>
      </c>
      <c r="Q1705" t="s">
        <v>305</v>
      </c>
      <c r="R1705" t="str">
        <f t="shared" si="603"/>
        <v>Action</v>
      </c>
      <c r="S1705">
        <f t="shared" si="604"/>
        <v>3</v>
      </c>
      <c r="T1705" t="s">
        <v>8197</v>
      </c>
      <c r="U1705" t="s">
        <v>8580</v>
      </c>
      <c r="V1705">
        <v>114241</v>
      </c>
      <c r="W1705" t="str">
        <f t="shared" si="605"/>
        <v>Medium</v>
      </c>
      <c r="X1705">
        <v>1643</v>
      </c>
      <c r="Y1705" t="str">
        <f t="shared" si="606"/>
        <v>Low</v>
      </c>
      <c r="Z1705" t="s">
        <v>8581</v>
      </c>
      <c r="AA1705">
        <v>2</v>
      </c>
      <c r="AB1705" t="str">
        <f t="shared" si="607"/>
        <v>Duo/Trio Poster</v>
      </c>
      <c r="AC1705" t="s">
        <v>8582</v>
      </c>
      <c r="AD1705" t="s">
        <v>8583</v>
      </c>
      <c r="AE1705">
        <v>258</v>
      </c>
      <c r="AF1705" t="str">
        <f t="shared" si="608"/>
        <v>Very Low</v>
      </c>
      <c r="AG1705" t="s">
        <v>9</v>
      </c>
      <c r="AH1705" t="s">
        <v>10</v>
      </c>
      <c r="AI1705" t="s">
        <v>556</v>
      </c>
      <c r="AJ1705" t="str">
        <f t="shared" si="609"/>
        <v>Adult</v>
      </c>
      <c r="AK1705">
        <v>45000000</v>
      </c>
      <c r="AL1705" t="str">
        <f t="shared" si="610"/>
        <v>Medium Budget</v>
      </c>
      <c r="AM1705">
        <v>2013</v>
      </c>
      <c r="AN1705">
        <f t="shared" si="611"/>
        <v>12</v>
      </c>
      <c r="AO1705" t="str">
        <f t="shared" si="612"/>
        <v>Modern Classic</v>
      </c>
      <c r="AP1705">
        <v>236</v>
      </c>
      <c r="AQ1705" t="str">
        <f t="shared" si="613"/>
        <v>Very Low</v>
      </c>
      <c r="AR1705">
        <v>6.4</v>
      </c>
      <c r="AS1705" t="str">
        <f t="shared" si="614"/>
        <v>Average</v>
      </c>
      <c r="AT1705">
        <v>2.35</v>
      </c>
      <c r="AU1705" t="str">
        <f t="shared" si="615"/>
        <v>Cinematic Widescreen</v>
      </c>
      <c r="AV1705">
        <v>24000</v>
      </c>
      <c r="AW1705" t="str">
        <f t="shared" si="616"/>
        <v>Medium</v>
      </c>
    </row>
    <row r="1706" spans="1:49" x14ac:dyDescent="0.3">
      <c r="A1706" t="s">
        <v>0</v>
      </c>
      <c r="B1706" t="s">
        <v>8584</v>
      </c>
      <c r="C1706">
        <v>130</v>
      </c>
      <c r="D1706" t="str">
        <f t="shared" si="596"/>
        <v>Low</v>
      </c>
      <c r="E1706">
        <v>102</v>
      </c>
      <c r="F1706" t="str">
        <f t="shared" si="597"/>
        <v>1h 42m</v>
      </c>
      <c r="G1706" t="str">
        <f t="shared" si="598"/>
        <v>Standard Movie</v>
      </c>
      <c r="H1706">
        <v>6</v>
      </c>
      <c r="I1706" t="str">
        <f t="shared" si="599"/>
        <v>Very Low</v>
      </c>
      <c r="J1706">
        <v>353</v>
      </c>
      <c r="K1706" t="str">
        <f t="shared" si="600"/>
        <v>Very Low</v>
      </c>
      <c r="L1706" t="s">
        <v>8486</v>
      </c>
      <c r="M1706">
        <v>22000</v>
      </c>
      <c r="N1706" t="str">
        <f t="shared" si="601"/>
        <v>Medium</v>
      </c>
      <c r="O1706">
        <v>14334645</v>
      </c>
      <c r="P1706" t="str">
        <f t="shared" si="602"/>
        <v>Average</v>
      </c>
      <c r="Q1706" t="s">
        <v>3142</v>
      </c>
      <c r="R1706" t="str">
        <f t="shared" si="603"/>
        <v>Drama</v>
      </c>
      <c r="S1706">
        <f t="shared" si="604"/>
        <v>4</v>
      </c>
      <c r="T1706" t="s">
        <v>1717</v>
      </c>
      <c r="U1706" t="s">
        <v>8585</v>
      </c>
      <c r="V1706">
        <v>22449</v>
      </c>
      <c r="W1706" t="str">
        <f t="shared" si="605"/>
        <v>Low</v>
      </c>
      <c r="X1706">
        <v>23352</v>
      </c>
      <c r="Y1706" t="str">
        <f t="shared" si="606"/>
        <v>Medium</v>
      </c>
      <c r="Z1706" t="s">
        <v>8586</v>
      </c>
      <c r="AA1706">
        <v>1</v>
      </c>
      <c r="AB1706" t="str">
        <f t="shared" si="607"/>
        <v>Solo Star Poster</v>
      </c>
      <c r="AC1706" t="s">
        <v>8587</v>
      </c>
      <c r="AD1706" t="s">
        <v>8588</v>
      </c>
      <c r="AE1706">
        <v>191</v>
      </c>
      <c r="AF1706" t="str">
        <f t="shared" si="608"/>
        <v>Very Low</v>
      </c>
      <c r="AG1706" t="s">
        <v>9</v>
      </c>
      <c r="AH1706" t="s">
        <v>10</v>
      </c>
      <c r="AI1706" t="s">
        <v>11</v>
      </c>
      <c r="AJ1706" t="str">
        <f t="shared" si="609"/>
        <v>Teen</v>
      </c>
      <c r="AK1706">
        <v>25000000</v>
      </c>
      <c r="AL1706" t="str">
        <f t="shared" si="610"/>
        <v>Low Budget</v>
      </c>
      <c r="AM1706">
        <v>2004</v>
      </c>
      <c r="AN1706">
        <f t="shared" si="611"/>
        <v>21</v>
      </c>
      <c r="AO1706" t="str">
        <f t="shared" si="612"/>
        <v>Old Classic</v>
      </c>
      <c r="AP1706">
        <v>829</v>
      </c>
      <c r="AQ1706" t="str">
        <f t="shared" si="613"/>
        <v>Very Low</v>
      </c>
      <c r="AR1706">
        <v>4.8</v>
      </c>
      <c r="AS1706" t="str">
        <f t="shared" si="614"/>
        <v>Poor</v>
      </c>
      <c r="AT1706">
        <v>2.35</v>
      </c>
      <c r="AU1706" t="str">
        <f t="shared" si="615"/>
        <v>Cinematic Widescreen</v>
      </c>
      <c r="AV1706">
        <v>387</v>
      </c>
      <c r="AW1706" t="str">
        <f t="shared" si="616"/>
        <v>Very Low</v>
      </c>
    </row>
    <row r="1707" spans="1:49" x14ac:dyDescent="0.3">
      <c r="A1707" t="s">
        <v>0</v>
      </c>
      <c r="B1707" t="s">
        <v>8589</v>
      </c>
      <c r="C1707">
        <v>65</v>
      </c>
      <c r="D1707" t="str">
        <f t="shared" si="596"/>
        <v>Low</v>
      </c>
      <c r="E1707">
        <v>101</v>
      </c>
      <c r="F1707" t="str">
        <f t="shared" si="597"/>
        <v>1h 41m</v>
      </c>
      <c r="G1707" t="str">
        <f t="shared" si="598"/>
        <v>Standard Movie</v>
      </c>
      <c r="H1707">
        <v>3</v>
      </c>
      <c r="I1707" t="str">
        <f t="shared" si="599"/>
        <v>Very Low</v>
      </c>
      <c r="J1707">
        <v>120</v>
      </c>
      <c r="K1707" t="str">
        <f t="shared" si="600"/>
        <v>Very Low</v>
      </c>
      <c r="L1707" t="s">
        <v>8590</v>
      </c>
      <c r="M1707">
        <v>448</v>
      </c>
      <c r="N1707" t="str">
        <f t="shared" si="601"/>
        <v>Low</v>
      </c>
      <c r="O1707">
        <v>12189514</v>
      </c>
      <c r="P1707" t="str">
        <f t="shared" si="602"/>
        <v>Average</v>
      </c>
      <c r="Q1707" t="s">
        <v>1652</v>
      </c>
      <c r="R1707" t="str">
        <f t="shared" si="603"/>
        <v>Comedy</v>
      </c>
      <c r="S1707">
        <f t="shared" si="604"/>
        <v>2</v>
      </c>
      <c r="T1707" t="s">
        <v>2751</v>
      </c>
      <c r="U1707" t="s">
        <v>8591</v>
      </c>
      <c r="V1707">
        <v>30092</v>
      </c>
      <c r="W1707" t="str">
        <f t="shared" si="605"/>
        <v>Low</v>
      </c>
      <c r="X1707">
        <v>842</v>
      </c>
      <c r="Y1707" t="str">
        <f t="shared" si="606"/>
        <v>Very Low</v>
      </c>
      <c r="Z1707" t="s">
        <v>8592</v>
      </c>
      <c r="AA1707">
        <v>0</v>
      </c>
      <c r="AB1707" t="str">
        <f t="shared" si="607"/>
        <v>Symbolic Poster</v>
      </c>
      <c r="AC1707" t="s">
        <v>8593</v>
      </c>
      <c r="AD1707" t="s">
        <v>8594</v>
      </c>
      <c r="AE1707">
        <v>129</v>
      </c>
      <c r="AF1707" t="str">
        <f t="shared" si="608"/>
        <v>Very Low</v>
      </c>
      <c r="AG1707" t="s">
        <v>9</v>
      </c>
      <c r="AH1707" t="s">
        <v>10</v>
      </c>
      <c r="AI1707" t="s">
        <v>11</v>
      </c>
      <c r="AJ1707" t="str">
        <f t="shared" si="609"/>
        <v>Teen</v>
      </c>
      <c r="AK1707">
        <v>23000000</v>
      </c>
      <c r="AL1707" t="str">
        <f t="shared" si="610"/>
        <v>Low Budget</v>
      </c>
      <c r="AM1707">
        <v>2004</v>
      </c>
      <c r="AN1707">
        <f t="shared" si="611"/>
        <v>21</v>
      </c>
      <c r="AO1707" t="str">
        <f t="shared" si="612"/>
        <v>Old Classic</v>
      </c>
      <c r="AP1707">
        <v>143</v>
      </c>
      <c r="AQ1707" t="str">
        <f t="shared" si="613"/>
        <v>Very Low</v>
      </c>
      <c r="AR1707">
        <v>6.1</v>
      </c>
      <c r="AS1707" t="str">
        <f t="shared" si="614"/>
        <v>Average</v>
      </c>
      <c r="AT1707">
        <v>2.35</v>
      </c>
      <c r="AU1707" t="str">
        <f t="shared" si="615"/>
        <v>Cinematic Widescreen</v>
      </c>
      <c r="AV1707">
        <v>0</v>
      </c>
      <c r="AW1707" t="str">
        <f t="shared" si="616"/>
        <v>Very Low</v>
      </c>
    </row>
    <row r="1708" spans="1:49" x14ac:dyDescent="0.3">
      <c r="A1708" t="s">
        <v>0</v>
      </c>
      <c r="B1708" t="s">
        <v>8595</v>
      </c>
      <c r="C1708">
        <v>77</v>
      </c>
      <c r="D1708" t="str">
        <f t="shared" si="596"/>
        <v>Low</v>
      </c>
      <c r="E1708">
        <v>86</v>
      </c>
      <c r="F1708" t="str">
        <f t="shared" si="597"/>
        <v>1h 26m</v>
      </c>
      <c r="G1708" t="str">
        <f t="shared" si="598"/>
        <v>Featurette</v>
      </c>
      <c r="H1708">
        <v>6</v>
      </c>
      <c r="I1708" t="str">
        <f t="shared" si="599"/>
        <v>Very Low</v>
      </c>
      <c r="J1708">
        <v>843</v>
      </c>
      <c r="K1708" t="str">
        <f t="shared" si="600"/>
        <v>Very Low</v>
      </c>
      <c r="L1708" t="s">
        <v>8596</v>
      </c>
      <c r="M1708">
        <v>1000</v>
      </c>
      <c r="N1708" t="str">
        <f t="shared" si="601"/>
        <v>Low</v>
      </c>
      <c r="O1708">
        <v>10134754</v>
      </c>
      <c r="P1708" t="str">
        <f t="shared" si="602"/>
        <v>Average</v>
      </c>
      <c r="Q1708" t="s">
        <v>2937</v>
      </c>
      <c r="R1708" t="str">
        <f t="shared" si="603"/>
        <v>Animation</v>
      </c>
      <c r="S1708">
        <f t="shared" si="604"/>
        <v>3</v>
      </c>
      <c r="T1708" t="s">
        <v>450</v>
      </c>
      <c r="U1708" t="s">
        <v>8597</v>
      </c>
      <c r="V1708">
        <v>9682</v>
      </c>
      <c r="W1708" t="str">
        <f t="shared" si="605"/>
        <v>Very Low</v>
      </c>
      <c r="X1708">
        <v>5393</v>
      </c>
      <c r="Y1708" t="str">
        <f t="shared" si="606"/>
        <v>Low</v>
      </c>
      <c r="Z1708" t="s">
        <v>3269</v>
      </c>
      <c r="AA1708">
        <v>0</v>
      </c>
      <c r="AB1708" t="str">
        <f t="shared" si="607"/>
        <v>Symbolic Poster</v>
      </c>
      <c r="AC1708" t="s">
        <v>8598</v>
      </c>
      <c r="AD1708" t="s">
        <v>8599</v>
      </c>
      <c r="AE1708">
        <v>38</v>
      </c>
      <c r="AF1708" t="str">
        <f t="shared" si="608"/>
        <v>Very Low</v>
      </c>
      <c r="AG1708" t="s">
        <v>9</v>
      </c>
      <c r="AH1708" t="s">
        <v>10</v>
      </c>
      <c r="AI1708" t="s">
        <v>66</v>
      </c>
      <c r="AJ1708" t="str">
        <f t="shared" si="609"/>
        <v>Family</v>
      </c>
      <c r="AK1708">
        <v>30000000</v>
      </c>
      <c r="AL1708" t="str">
        <f t="shared" si="610"/>
        <v>Medium Budget</v>
      </c>
      <c r="AM1708">
        <v>2011</v>
      </c>
      <c r="AN1708">
        <f t="shared" si="611"/>
        <v>14</v>
      </c>
      <c r="AO1708" t="str">
        <f t="shared" si="612"/>
        <v>Modern Classic</v>
      </c>
      <c r="AP1708">
        <v>857</v>
      </c>
      <c r="AQ1708" t="str">
        <f t="shared" si="613"/>
        <v>Very Low</v>
      </c>
      <c r="AR1708">
        <v>4.8</v>
      </c>
      <c r="AS1708" t="str">
        <f t="shared" si="614"/>
        <v>Poor</v>
      </c>
      <c r="AT1708">
        <v>1.85</v>
      </c>
      <c r="AU1708" t="str">
        <f t="shared" si="615"/>
        <v>HDTV / Widescreen</v>
      </c>
      <c r="AV1708">
        <v>0</v>
      </c>
      <c r="AW1708" t="str">
        <f t="shared" si="616"/>
        <v>Very Low</v>
      </c>
    </row>
    <row r="1709" spans="1:49" x14ac:dyDescent="0.3">
      <c r="A1709" t="s">
        <v>0</v>
      </c>
      <c r="B1709" t="s">
        <v>7606</v>
      </c>
      <c r="C1709">
        <v>107</v>
      </c>
      <c r="D1709" t="str">
        <f t="shared" si="596"/>
        <v>Low</v>
      </c>
      <c r="E1709">
        <v>108</v>
      </c>
      <c r="F1709" t="str">
        <f t="shared" si="597"/>
        <v>1h 48m</v>
      </c>
      <c r="G1709" t="str">
        <f t="shared" si="598"/>
        <v>Standard Movie</v>
      </c>
      <c r="H1709">
        <v>529</v>
      </c>
      <c r="I1709" t="str">
        <f t="shared" si="599"/>
        <v>Very Low</v>
      </c>
      <c r="J1709">
        <v>83</v>
      </c>
      <c r="K1709" t="str">
        <f t="shared" si="600"/>
        <v>Very Low</v>
      </c>
      <c r="L1709" t="s">
        <v>4354</v>
      </c>
      <c r="M1709">
        <v>11000</v>
      </c>
      <c r="N1709" t="str">
        <f t="shared" si="601"/>
        <v>Medium</v>
      </c>
      <c r="O1709">
        <v>8535575</v>
      </c>
      <c r="P1709" t="str">
        <f t="shared" si="602"/>
        <v>Flop</v>
      </c>
      <c r="Q1709" t="s">
        <v>3380</v>
      </c>
      <c r="R1709" t="str">
        <f t="shared" si="603"/>
        <v>Drama</v>
      </c>
      <c r="S1709">
        <f t="shared" si="604"/>
        <v>1</v>
      </c>
      <c r="T1709" t="s">
        <v>437</v>
      </c>
      <c r="U1709" t="s">
        <v>8600</v>
      </c>
      <c r="V1709">
        <v>24033</v>
      </c>
      <c r="W1709" t="str">
        <f t="shared" si="605"/>
        <v>Low</v>
      </c>
      <c r="X1709">
        <v>11519</v>
      </c>
      <c r="Y1709" t="str">
        <f t="shared" si="606"/>
        <v>Medium</v>
      </c>
      <c r="Z1709" t="s">
        <v>8601</v>
      </c>
      <c r="AA1709">
        <v>3</v>
      </c>
      <c r="AB1709" t="str">
        <f t="shared" si="607"/>
        <v>Duo/Trio Poster</v>
      </c>
      <c r="AC1709" t="s">
        <v>8602</v>
      </c>
      <c r="AD1709" t="s">
        <v>8603</v>
      </c>
      <c r="AE1709">
        <v>152</v>
      </c>
      <c r="AF1709" t="str">
        <f t="shared" si="608"/>
        <v>Very Low</v>
      </c>
      <c r="AG1709" t="s">
        <v>9</v>
      </c>
      <c r="AH1709" t="s">
        <v>10</v>
      </c>
      <c r="AI1709" t="s">
        <v>11</v>
      </c>
      <c r="AJ1709" t="str">
        <f t="shared" si="609"/>
        <v>Teen</v>
      </c>
      <c r="AK1709">
        <v>30000000</v>
      </c>
      <c r="AL1709" t="str">
        <f t="shared" si="610"/>
        <v>Medium Budget</v>
      </c>
      <c r="AM1709">
        <v>2005</v>
      </c>
      <c r="AN1709">
        <f t="shared" si="611"/>
        <v>20</v>
      </c>
      <c r="AO1709" t="str">
        <f t="shared" si="612"/>
        <v>Old Classic</v>
      </c>
      <c r="AP1709">
        <v>329</v>
      </c>
      <c r="AQ1709" t="str">
        <f t="shared" si="613"/>
        <v>Very Low</v>
      </c>
      <c r="AR1709">
        <v>7</v>
      </c>
      <c r="AS1709" t="str">
        <f t="shared" si="614"/>
        <v>Good</v>
      </c>
      <c r="AT1709">
        <v>2.35</v>
      </c>
      <c r="AU1709" t="str">
        <f t="shared" si="615"/>
        <v>Cinematic Widescreen</v>
      </c>
      <c r="AV1709">
        <v>0</v>
      </c>
      <c r="AW1709" t="str">
        <f t="shared" si="616"/>
        <v>Very Low</v>
      </c>
    </row>
    <row r="1710" spans="1:49" x14ac:dyDescent="0.3">
      <c r="A1710" t="s">
        <v>0</v>
      </c>
      <c r="B1710" t="s">
        <v>2762</v>
      </c>
      <c r="C1710">
        <v>292</v>
      </c>
      <c r="D1710" t="str">
        <f t="shared" si="596"/>
        <v>Medium</v>
      </c>
      <c r="E1710">
        <v>123</v>
      </c>
      <c r="F1710" t="str">
        <f t="shared" si="597"/>
        <v>2h 3m</v>
      </c>
      <c r="G1710" t="str">
        <f t="shared" si="598"/>
        <v>Long Movie</v>
      </c>
      <c r="H1710">
        <v>0</v>
      </c>
      <c r="I1710" t="str">
        <f t="shared" si="599"/>
        <v>Very Low</v>
      </c>
      <c r="J1710">
        <v>645</v>
      </c>
      <c r="K1710" t="str">
        <f t="shared" si="600"/>
        <v>Very Low</v>
      </c>
      <c r="L1710" t="s">
        <v>7222</v>
      </c>
      <c r="M1710">
        <v>10000</v>
      </c>
      <c r="N1710" t="str">
        <f t="shared" si="601"/>
        <v>Low</v>
      </c>
      <c r="O1710">
        <v>7689458</v>
      </c>
      <c r="P1710" t="str">
        <f t="shared" si="602"/>
        <v>Flop</v>
      </c>
      <c r="Q1710" t="s">
        <v>8604</v>
      </c>
      <c r="R1710" t="str">
        <f t="shared" si="603"/>
        <v>Adventure</v>
      </c>
      <c r="S1710">
        <f t="shared" si="604"/>
        <v>3</v>
      </c>
      <c r="T1710" t="s">
        <v>152</v>
      </c>
      <c r="U1710" t="s">
        <v>8605</v>
      </c>
      <c r="V1710">
        <v>126307</v>
      </c>
      <c r="W1710" t="str">
        <f t="shared" si="605"/>
        <v>Medium</v>
      </c>
      <c r="X1710">
        <v>11769</v>
      </c>
      <c r="Y1710" t="str">
        <f t="shared" si="606"/>
        <v>Medium</v>
      </c>
      <c r="Z1710" t="s">
        <v>1225</v>
      </c>
      <c r="AA1710">
        <v>1</v>
      </c>
      <c r="AB1710" t="str">
        <f t="shared" si="607"/>
        <v>Solo Star Poster</v>
      </c>
      <c r="AC1710" t="s">
        <v>8606</v>
      </c>
      <c r="AD1710" t="s">
        <v>8607</v>
      </c>
      <c r="AE1710">
        <v>210</v>
      </c>
      <c r="AF1710" t="str">
        <f t="shared" si="608"/>
        <v>Very Low</v>
      </c>
      <c r="AG1710" t="s">
        <v>9</v>
      </c>
      <c r="AH1710" t="s">
        <v>28</v>
      </c>
      <c r="AI1710" t="s">
        <v>11</v>
      </c>
      <c r="AJ1710" t="str">
        <f t="shared" si="609"/>
        <v>Teen</v>
      </c>
      <c r="AK1710">
        <v>40000000</v>
      </c>
      <c r="AL1710" t="str">
        <f t="shared" si="610"/>
        <v>Medium Budget</v>
      </c>
      <c r="AM1710">
        <v>2009</v>
      </c>
      <c r="AN1710">
        <f t="shared" si="611"/>
        <v>16</v>
      </c>
      <c r="AO1710" t="str">
        <f t="shared" si="612"/>
        <v>Old Classic</v>
      </c>
      <c r="AP1710">
        <v>785</v>
      </c>
      <c r="AQ1710" t="str">
        <f t="shared" si="613"/>
        <v>Very Low</v>
      </c>
      <c r="AR1710">
        <v>6.8</v>
      </c>
      <c r="AS1710" t="str">
        <f t="shared" si="614"/>
        <v>Average</v>
      </c>
      <c r="AT1710">
        <v>1.85</v>
      </c>
      <c r="AU1710" t="str">
        <f t="shared" si="615"/>
        <v>HDTV / Widescreen</v>
      </c>
      <c r="AV1710">
        <v>19000</v>
      </c>
      <c r="AW1710" t="str">
        <f t="shared" si="616"/>
        <v>Medium</v>
      </c>
    </row>
    <row r="1711" spans="1:49" x14ac:dyDescent="0.3">
      <c r="A1711" t="s">
        <v>0</v>
      </c>
      <c r="B1711" t="s">
        <v>8608</v>
      </c>
      <c r="C1711">
        <v>193</v>
      </c>
      <c r="D1711" t="str">
        <f t="shared" si="596"/>
        <v>Low</v>
      </c>
      <c r="E1711">
        <v>134</v>
      </c>
      <c r="F1711" t="str">
        <f t="shared" si="597"/>
        <v>2h 14m</v>
      </c>
      <c r="G1711" t="str">
        <f t="shared" si="598"/>
        <v>Long Movie</v>
      </c>
      <c r="H1711">
        <v>12</v>
      </c>
      <c r="I1711" t="str">
        <f t="shared" si="599"/>
        <v>Very Low</v>
      </c>
      <c r="J1711">
        <v>329</v>
      </c>
      <c r="K1711" t="str">
        <f t="shared" si="600"/>
        <v>Very Low</v>
      </c>
      <c r="L1711" t="s">
        <v>8609</v>
      </c>
      <c r="M1711">
        <v>891</v>
      </c>
      <c r="N1711" t="str">
        <f t="shared" si="601"/>
        <v>Low</v>
      </c>
      <c r="O1711">
        <v>7501404</v>
      </c>
      <c r="P1711" t="str">
        <f t="shared" si="602"/>
        <v>Flop</v>
      </c>
      <c r="Q1711" t="s">
        <v>2498</v>
      </c>
      <c r="R1711" t="str">
        <f t="shared" si="603"/>
        <v>Comedy</v>
      </c>
      <c r="S1711">
        <f t="shared" si="604"/>
        <v>2</v>
      </c>
      <c r="T1711" t="s">
        <v>161</v>
      </c>
      <c r="U1711" t="s">
        <v>8610</v>
      </c>
      <c r="V1711">
        <v>21086</v>
      </c>
      <c r="W1711" t="str">
        <f t="shared" si="605"/>
        <v>Low</v>
      </c>
      <c r="X1711">
        <v>1873</v>
      </c>
      <c r="Y1711" t="str">
        <f t="shared" si="606"/>
        <v>Low</v>
      </c>
      <c r="Z1711" t="s">
        <v>8611</v>
      </c>
      <c r="AA1711">
        <v>2</v>
      </c>
      <c r="AB1711" t="str">
        <f t="shared" si="607"/>
        <v>Duo/Trio Poster</v>
      </c>
      <c r="AC1711" t="s">
        <v>8612</v>
      </c>
      <c r="AD1711" t="s">
        <v>8613</v>
      </c>
      <c r="AE1711">
        <v>87</v>
      </c>
      <c r="AF1711" t="str">
        <f t="shared" si="608"/>
        <v>Very Low</v>
      </c>
      <c r="AG1711" t="s">
        <v>9</v>
      </c>
      <c r="AH1711" t="s">
        <v>239</v>
      </c>
      <c r="AI1711" t="s">
        <v>556</v>
      </c>
      <c r="AJ1711" t="str">
        <f t="shared" si="609"/>
        <v>Adult</v>
      </c>
      <c r="AK1711">
        <f>AK1710</f>
        <v>40000000</v>
      </c>
      <c r="AL1711" t="str">
        <f t="shared" si="610"/>
        <v>Medium Budget</v>
      </c>
      <c r="AM1711">
        <v>2010</v>
      </c>
      <c r="AN1711">
        <f t="shared" si="611"/>
        <v>15</v>
      </c>
      <c r="AO1711" t="str">
        <f t="shared" si="612"/>
        <v>Modern Classic</v>
      </c>
      <c r="AP1711">
        <v>460</v>
      </c>
      <c r="AQ1711" t="str">
        <f t="shared" si="613"/>
        <v>Very Low</v>
      </c>
      <c r="AR1711">
        <v>7.3</v>
      </c>
      <c r="AS1711" t="str">
        <f t="shared" si="614"/>
        <v>Good</v>
      </c>
      <c r="AT1711">
        <v>2.35</v>
      </c>
      <c r="AU1711" t="str">
        <f t="shared" si="615"/>
        <v>Cinematic Widescreen</v>
      </c>
      <c r="AV1711">
        <v>0</v>
      </c>
      <c r="AW1711" t="str">
        <f t="shared" si="616"/>
        <v>Very Low</v>
      </c>
    </row>
    <row r="1712" spans="1:49" x14ac:dyDescent="0.3">
      <c r="A1712" t="s">
        <v>0</v>
      </c>
      <c r="B1712" t="str">
        <f>B1711</f>
        <v>Richard J. Lewis</v>
      </c>
      <c r="C1712">
        <v>16</v>
      </c>
      <c r="D1712" t="str">
        <f t="shared" si="596"/>
        <v>Very Low</v>
      </c>
      <c r="E1712">
        <v>511</v>
      </c>
      <c r="F1712" t="str">
        <f t="shared" si="597"/>
        <v>8h 31m</v>
      </c>
      <c r="G1712" t="str">
        <f t="shared" si="598"/>
        <v>Epic</v>
      </c>
      <c r="H1712">
        <f>H1711</f>
        <v>12</v>
      </c>
      <c r="I1712" t="str">
        <f t="shared" si="599"/>
        <v>Very Low</v>
      </c>
      <c r="J1712">
        <v>51</v>
      </c>
      <c r="K1712" t="str">
        <f t="shared" si="600"/>
        <v>Very Low</v>
      </c>
      <c r="L1712" t="s">
        <v>8614</v>
      </c>
      <c r="M1712">
        <v>147</v>
      </c>
      <c r="N1712" t="str">
        <f t="shared" si="601"/>
        <v>Low</v>
      </c>
      <c r="O1712">
        <f>O1711</f>
        <v>7501404</v>
      </c>
      <c r="P1712" t="str">
        <f t="shared" si="602"/>
        <v>Flop</v>
      </c>
      <c r="Q1712" t="s">
        <v>2096</v>
      </c>
      <c r="R1712" t="str">
        <f t="shared" si="603"/>
        <v>Crime</v>
      </c>
      <c r="S1712">
        <f t="shared" si="604"/>
        <v>3</v>
      </c>
      <c r="T1712" t="s">
        <v>8615</v>
      </c>
      <c r="U1712" t="s">
        <v>8616</v>
      </c>
      <c r="V1712">
        <v>2308</v>
      </c>
      <c r="W1712" t="str">
        <f t="shared" si="605"/>
        <v>Very Low</v>
      </c>
      <c r="X1712">
        <v>307</v>
      </c>
      <c r="Y1712" t="str">
        <f t="shared" si="606"/>
        <v>Very Low</v>
      </c>
      <c r="Z1712" t="s">
        <v>8617</v>
      </c>
      <c r="AA1712">
        <v>0</v>
      </c>
      <c r="AB1712" t="str">
        <f t="shared" si="607"/>
        <v>Symbolic Poster</v>
      </c>
      <c r="AC1712" t="s">
        <v>8618</v>
      </c>
      <c r="AD1712" t="s">
        <v>8619</v>
      </c>
      <c r="AE1712">
        <v>19</v>
      </c>
      <c r="AF1712" t="str">
        <f t="shared" si="608"/>
        <v>Very Low</v>
      </c>
      <c r="AG1712" t="s">
        <v>8620</v>
      </c>
      <c r="AH1712" t="s">
        <v>8621</v>
      </c>
      <c r="AI1712" t="str">
        <f t="shared" ref="AI1712:AM1712" si="617">AI1711</f>
        <v>R</v>
      </c>
      <c r="AJ1712" t="str">
        <f t="shared" si="609"/>
        <v>Adult</v>
      </c>
      <c r="AK1712">
        <f t="shared" si="617"/>
        <v>40000000</v>
      </c>
      <c r="AL1712" t="str">
        <f t="shared" si="610"/>
        <v>Medium Budget</v>
      </c>
      <c r="AM1712">
        <f t="shared" si="617"/>
        <v>2010</v>
      </c>
      <c r="AN1712">
        <f t="shared" si="611"/>
        <v>15</v>
      </c>
      <c r="AO1712" t="str">
        <f t="shared" si="612"/>
        <v>Modern Classic</v>
      </c>
      <c r="AP1712">
        <v>63</v>
      </c>
      <c r="AQ1712" t="str">
        <f t="shared" si="613"/>
        <v>Very Low</v>
      </c>
      <c r="AR1712">
        <v>8.1999999999999993</v>
      </c>
      <c r="AS1712" t="str">
        <f t="shared" si="614"/>
        <v>Excellent</v>
      </c>
      <c r="AT1712">
        <v>16</v>
      </c>
      <c r="AU1712" t="str">
        <f t="shared" si="615"/>
        <v>Ultra Widescreen</v>
      </c>
      <c r="AV1712">
        <v>0</v>
      </c>
      <c r="AW1712" t="str">
        <f t="shared" si="616"/>
        <v>Very Low</v>
      </c>
    </row>
    <row r="1713" spans="1:49" x14ac:dyDescent="0.3">
      <c r="A1713" t="s">
        <v>0</v>
      </c>
      <c r="B1713" t="s">
        <v>5654</v>
      </c>
      <c r="C1713">
        <v>184</v>
      </c>
      <c r="D1713" t="str">
        <f t="shared" si="596"/>
        <v>Low</v>
      </c>
      <c r="E1713">
        <v>88</v>
      </c>
      <c r="F1713" t="str">
        <f t="shared" si="597"/>
        <v>1h 28m</v>
      </c>
      <c r="G1713" t="str">
        <f t="shared" si="598"/>
        <v>Featurette</v>
      </c>
      <c r="H1713">
        <v>65</v>
      </c>
      <c r="I1713" t="str">
        <f t="shared" si="599"/>
        <v>Very Low</v>
      </c>
      <c r="J1713">
        <v>681</v>
      </c>
      <c r="K1713" t="str">
        <f t="shared" si="600"/>
        <v>Very Low</v>
      </c>
      <c r="L1713" t="s">
        <v>3169</v>
      </c>
      <c r="M1713">
        <v>3000</v>
      </c>
      <c r="N1713" t="str">
        <f t="shared" si="601"/>
        <v>Low</v>
      </c>
      <c r="O1713">
        <v>19316646</v>
      </c>
      <c r="P1713" t="str">
        <f t="shared" si="602"/>
        <v>Average</v>
      </c>
      <c r="Q1713" t="s">
        <v>1499</v>
      </c>
      <c r="R1713" t="str">
        <f t="shared" si="603"/>
        <v>Crime</v>
      </c>
      <c r="S1713">
        <f t="shared" si="604"/>
        <v>2</v>
      </c>
      <c r="T1713" t="s">
        <v>694</v>
      </c>
      <c r="U1713" t="s">
        <v>8622</v>
      </c>
      <c r="V1713">
        <v>52069</v>
      </c>
      <c r="W1713" t="str">
        <f t="shared" si="605"/>
        <v>Medium</v>
      </c>
      <c r="X1713">
        <v>5706</v>
      </c>
      <c r="Y1713" t="str">
        <f t="shared" si="606"/>
        <v>Low</v>
      </c>
      <c r="Z1713" t="s">
        <v>5167</v>
      </c>
      <c r="AA1713">
        <v>3</v>
      </c>
      <c r="AB1713" t="str">
        <f t="shared" si="607"/>
        <v>Duo/Trio Poster</v>
      </c>
      <c r="AC1713" t="s">
        <v>8623</v>
      </c>
      <c r="AD1713" t="s">
        <v>8624</v>
      </c>
      <c r="AE1713">
        <v>95</v>
      </c>
      <c r="AF1713" t="str">
        <f t="shared" si="608"/>
        <v>Very Low</v>
      </c>
      <c r="AG1713" t="s">
        <v>9</v>
      </c>
      <c r="AH1713" t="s">
        <v>10</v>
      </c>
      <c r="AI1713" t="s">
        <v>556</v>
      </c>
      <c r="AJ1713" t="str">
        <f t="shared" si="609"/>
        <v>Adult</v>
      </c>
      <c r="AK1713">
        <v>30000000</v>
      </c>
      <c r="AL1713" t="str">
        <f t="shared" si="610"/>
        <v>Medium Budget</v>
      </c>
      <c r="AM1713">
        <v>2013</v>
      </c>
      <c r="AN1713">
        <f t="shared" si="611"/>
        <v>12</v>
      </c>
      <c r="AO1713" t="str">
        <f t="shared" si="612"/>
        <v>Modern Classic</v>
      </c>
      <c r="AP1713">
        <v>697</v>
      </c>
      <c r="AQ1713" t="str">
        <f t="shared" si="613"/>
        <v>Very Low</v>
      </c>
      <c r="AR1713">
        <v>5.6</v>
      </c>
      <c r="AS1713" t="str">
        <f t="shared" si="614"/>
        <v>Below Average</v>
      </c>
      <c r="AT1713">
        <v>2.35</v>
      </c>
      <c r="AU1713" t="str">
        <f t="shared" si="615"/>
        <v>Cinematic Widescreen</v>
      </c>
      <c r="AV1713">
        <v>0</v>
      </c>
      <c r="AW1713" t="str">
        <f t="shared" si="616"/>
        <v>Very Low</v>
      </c>
    </row>
    <row r="1714" spans="1:49" x14ac:dyDescent="0.3">
      <c r="A1714" t="s">
        <v>0</v>
      </c>
      <c r="B1714" t="s">
        <v>5838</v>
      </c>
      <c r="C1714">
        <v>123</v>
      </c>
      <c r="D1714" t="str">
        <f t="shared" si="596"/>
        <v>Low</v>
      </c>
      <c r="E1714">
        <v>109</v>
      </c>
      <c r="F1714" t="str">
        <f t="shared" si="597"/>
        <v>1h 49m</v>
      </c>
      <c r="G1714" t="str">
        <f t="shared" si="598"/>
        <v>Standard Movie</v>
      </c>
      <c r="H1714">
        <v>29</v>
      </c>
      <c r="I1714" t="str">
        <f t="shared" si="599"/>
        <v>Very Low</v>
      </c>
      <c r="J1714">
        <v>91</v>
      </c>
      <c r="K1714" t="str">
        <f t="shared" si="600"/>
        <v>Very Low</v>
      </c>
      <c r="L1714" t="s">
        <v>8625</v>
      </c>
      <c r="M1714">
        <v>779</v>
      </c>
      <c r="N1714" t="str">
        <f t="shared" si="601"/>
        <v>Low</v>
      </c>
      <c r="O1714">
        <v>10965209</v>
      </c>
      <c r="P1714" t="str">
        <f t="shared" si="602"/>
        <v>Average</v>
      </c>
      <c r="Q1714" t="s">
        <v>435</v>
      </c>
      <c r="R1714" t="str">
        <f t="shared" si="603"/>
        <v>Action</v>
      </c>
      <c r="S1714">
        <f t="shared" si="604"/>
        <v>4</v>
      </c>
      <c r="T1714" t="s">
        <v>241</v>
      </c>
      <c r="U1714" t="s">
        <v>8626</v>
      </c>
      <c r="V1714">
        <v>25558</v>
      </c>
      <c r="W1714" t="str">
        <f t="shared" si="605"/>
        <v>Low</v>
      </c>
      <c r="X1714">
        <v>1297</v>
      </c>
      <c r="Y1714" t="str">
        <f t="shared" si="606"/>
        <v>Low</v>
      </c>
      <c r="Z1714" t="s">
        <v>8627</v>
      </c>
      <c r="AA1714">
        <v>2</v>
      </c>
      <c r="AB1714" t="str">
        <f t="shared" si="607"/>
        <v>Duo/Trio Poster</v>
      </c>
      <c r="AC1714" t="s">
        <v>8628</v>
      </c>
      <c r="AD1714" t="s">
        <v>8629</v>
      </c>
      <c r="AE1714">
        <v>221</v>
      </c>
      <c r="AF1714" t="str">
        <f t="shared" si="608"/>
        <v>Very Low</v>
      </c>
      <c r="AG1714" t="s">
        <v>9</v>
      </c>
      <c r="AH1714" t="s">
        <v>10</v>
      </c>
      <c r="AI1714" t="s">
        <v>11</v>
      </c>
      <c r="AJ1714" t="str">
        <f t="shared" si="609"/>
        <v>Teen</v>
      </c>
      <c r="AK1714">
        <v>30000000</v>
      </c>
      <c r="AL1714" t="str">
        <f t="shared" si="610"/>
        <v>Medium Budget</v>
      </c>
      <c r="AM1714">
        <v>2001</v>
      </c>
      <c r="AN1714">
        <f t="shared" si="611"/>
        <v>24</v>
      </c>
      <c r="AO1714" t="str">
        <f t="shared" si="612"/>
        <v>Old Classic</v>
      </c>
      <c r="AP1714">
        <v>240</v>
      </c>
      <c r="AQ1714" t="str">
        <f t="shared" si="613"/>
        <v>Very Low</v>
      </c>
      <c r="AR1714">
        <v>6.1</v>
      </c>
      <c r="AS1714" t="str">
        <f t="shared" si="614"/>
        <v>Average</v>
      </c>
      <c r="AT1714">
        <v>2.35</v>
      </c>
      <c r="AU1714" t="str">
        <f t="shared" si="615"/>
        <v>Cinematic Widescreen</v>
      </c>
      <c r="AV1714">
        <v>0</v>
      </c>
      <c r="AW1714" t="str">
        <f t="shared" si="616"/>
        <v>Very Low</v>
      </c>
    </row>
    <row r="1715" spans="1:49" x14ac:dyDescent="0.3">
      <c r="A1715" t="s">
        <v>0</v>
      </c>
      <c r="B1715" t="s">
        <v>986</v>
      </c>
      <c r="C1715">
        <v>60</v>
      </c>
      <c r="D1715" t="str">
        <f t="shared" si="596"/>
        <v>Low</v>
      </c>
      <c r="E1715">
        <v>122</v>
      </c>
      <c r="F1715" t="str">
        <f t="shared" si="597"/>
        <v>2h 2m</v>
      </c>
      <c r="G1715" t="str">
        <f t="shared" si="598"/>
        <v>Long Movie</v>
      </c>
      <c r="H1715">
        <v>380</v>
      </c>
      <c r="I1715" t="str">
        <f t="shared" si="599"/>
        <v>Very Low</v>
      </c>
      <c r="J1715">
        <v>2000</v>
      </c>
      <c r="K1715" t="str">
        <f t="shared" si="600"/>
        <v>Low</v>
      </c>
      <c r="L1715" t="s">
        <v>437</v>
      </c>
      <c r="M1715">
        <v>18000</v>
      </c>
      <c r="N1715" t="str">
        <f t="shared" si="601"/>
        <v>Medium</v>
      </c>
      <c r="O1715">
        <v>26830000</v>
      </c>
      <c r="P1715" t="str">
        <f t="shared" si="602"/>
        <v>Average</v>
      </c>
      <c r="Q1715" t="s">
        <v>1932</v>
      </c>
      <c r="R1715" t="str">
        <f t="shared" si="603"/>
        <v>Drama</v>
      </c>
      <c r="S1715">
        <f t="shared" si="604"/>
        <v>3</v>
      </c>
      <c r="T1715" t="s">
        <v>1698</v>
      </c>
      <c r="U1715" t="s">
        <v>8630</v>
      </c>
      <c r="V1715">
        <v>101888</v>
      </c>
      <c r="W1715" t="str">
        <f t="shared" si="605"/>
        <v>Medium</v>
      </c>
      <c r="X1715">
        <v>32930</v>
      </c>
      <c r="Y1715" t="str">
        <f t="shared" si="606"/>
        <v>Medium</v>
      </c>
      <c r="Z1715" t="s">
        <v>873</v>
      </c>
      <c r="AA1715">
        <v>3</v>
      </c>
      <c r="AB1715" t="str">
        <f t="shared" si="607"/>
        <v>Duo/Trio Poster</v>
      </c>
      <c r="AC1715" t="s">
        <v>8631</v>
      </c>
      <c r="AD1715" t="s">
        <v>8632</v>
      </c>
      <c r="AE1715">
        <v>365</v>
      </c>
      <c r="AF1715" t="str">
        <f t="shared" si="608"/>
        <v>Very Low</v>
      </c>
      <c r="AG1715" t="s">
        <v>9</v>
      </c>
      <c r="AH1715" t="s">
        <v>10</v>
      </c>
      <c r="AI1715" t="s">
        <v>556</v>
      </c>
      <c r="AJ1715" t="str">
        <f t="shared" si="609"/>
        <v>Adult</v>
      </c>
      <c r="AK1715">
        <v>18000000</v>
      </c>
      <c r="AL1715" t="str">
        <f t="shared" si="610"/>
        <v>Low Budget</v>
      </c>
      <c r="AM1715">
        <v>1989</v>
      </c>
      <c r="AN1715">
        <f t="shared" si="611"/>
        <v>36</v>
      </c>
      <c r="AO1715" t="str">
        <f t="shared" si="612"/>
        <v>Old Classic</v>
      </c>
      <c r="AP1715">
        <v>11000</v>
      </c>
      <c r="AQ1715" t="str">
        <f t="shared" si="613"/>
        <v>Medium</v>
      </c>
      <c r="AR1715">
        <v>7.9</v>
      </c>
      <c r="AS1715" t="str">
        <f t="shared" si="614"/>
        <v>Good</v>
      </c>
      <c r="AT1715">
        <v>1.85</v>
      </c>
      <c r="AU1715" t="str">
        <f t="shared" si="615"/>
        <v>HDTV / Widescreen</v>
      </c>
      <c r="AV1715">
        <v>0</v>
      </c>
      <c r="AW1715" t="str">
        <f t="shared" si="616"/>
        <v>Very Low</v>
      </c>
    </row>
    <row r="1716" spans="1:49" x14ac:dyDescent="0.3">
      <c r="A1716" t="s">
        <v>0</v>
      </c>
      <c r="B1716" t="s">
        <v>8633</v>
      </c>
      <c r="C1716">
        <v>111</v>
      </c>
      <c r="D1716" t="str">
        <f t="shared" si="596"/>
        <v>Low</v>
      </c>
      <c r="E1716">
        <v>251</v>
      </c>
      <c r="F1716" t="str">
        <f t="shared" si="597"/>
        <v>4h 11m</v>
      </c>
      <c r="G1716" t="str">
        <f t="shared" si="598"/>
        <v>Epic</v>
      </c>
      <c r="H1716">
        <v>0</v>
      </c>
      <c r="I1716" t="str">
        <f t="shared" si="599"/>
        <v>Very Low</v>
      </c>
      <c r="J1716">
        <v>642</v>
      </c>
      <c r="K1716" t="str">
        <f t="shared" si="600"/>
        <v>Very Low</v>
      </c>
      <c r="L1716" t="s">
        <v>1877</v>
      </c>
      <c r="M1716">
        <v>22000</v>
      </c>
      <c r="N1716" t="str">
        <f t="shared" si="601"/>
        <v>Medium</v>
      </c>
      <c r="O1716">
        <v>5300000</v>
      </c>
      <c r="P1716" t="str">
        <f t="shared" si="602"/>
        <v>Flop</v>
      </c>
      <c r="Q1716" t="s">
        <v>1906</v>
      </c>
      <c r="R1716" t="str">
        <f t="shared" si="603"/>
        <v>Crime</v>
      </c>
      <c r="S1716">
        <f t="shared" si="604"/>
        <v>2</v>
      </c>
      <c r="T1716" t="s">
        <v>1717</v>
      </c>
      <c r="U1716" t="s">
        <v>8634</v>
      </c>
      <c r="V1716">
        <v>221000</v>
      </c>
      <c r="W1716" t="str">
        <f t="shared" si="605"/>
        <v>High</v>
      </c>
      <c r="X1716">
        <v>24719</v>
      </c>
      <c r="Y1716" t="str">
        <f t="shared" si="606"/>
        <v>Medium</v>
      </c>
      <c r="Z1716" t="s">
        <v>4177</v>
      </c>
      <c r="AA1716">
        <v>8</v>
      </c>
      <c r="AB1716" t="str">
        <f t="shared" si="607"/>
        <v>Ensemble Poster</v>
      </c>
      <c r="AC1716" t="s">
        <v>8635</v>
      </c>
      <c r="AD1716" t="s">
        <v>8636</v>
      </c>
      <c r="AE1716">
        <v>495</v>
      </c>
      <c r="AF1716" t="str">
        <f t="shared" si="608"/>
        <v>Very Low</v>
      </c>
      <c r="AG1716" t="s">
        <v>9</v>
      </c>
      <c r="AH1716" t="s">
        <v>7061</v>
      </c>
      <c r="AI1716" t="s">
        <v>556</v>
      </c>
      <c r="AJ1716" t="str">
        <f t="shared" si="609"/>
        <v>Adult</v>
      </c>
      <c r="AK1716">
        <v>30000000</v>
      </c>
      <c r="AL1716" t="str">
        <f t="shared" si="610"/>
        <v>Medium Budget</v>
      </c>
      <c r="AM1716">
        <v>1984</v>
      </c>
      <c r="AN1716">
        <f t="shared" si="611"/>
        <v>41</v>
      </c>
      <c r="AO1716" t="str">
        <f t="shared" si="612"/>
        <v>Old Classic</v>
      </c>
      <c r="AP1716">
        <v>683</v>
      </c>
      <c r="AQ1716" t="str">
        <f t="shared" si="613"/>
        <v>Very Low</v>
      </c>
      <c r="AR1716">
        <v>8.4</v>
      </c>
      <c r="AS1716" t="str">
        <f t="shared" si="614"/>
        <v>Excellent</v>
      </c>
      <c r="AT1716">
        <v>1.85</v>
      </c>
      <c r="AU1716" t="str">
        <f t="shared" si="615"/>
        <v>HDTV / Widescreen</v>
      </c>
      <c r="AV1716">
        <v>12000</v>
      </c>
      <c r="AW1716" t="str">
        <f t="shared" si="616"/>
        <v>Medium</v>
      </c>
    </row>
    <row r="1717" spans="1:49" x14ac:dyDescent="0.3">
      <c r="A1717" t="s">
        <v>0</v>
      </c>
      <c r="B1717" t="s">
        <v>8637</v>
      </c>
      <c r="C1717">
        <v>217</v>
      </c>
      <c r="D1717" t="str">
        <f t="shared" si="596"/>
        <v>Medium</v>
      </c>
      <c r="E1717">
        <v>118</v>
      </c>
      <c r="F1717" t="str">
        <f t="shared" si="597"/>
        <v>1h 58m</v>
      </c>
      <c r="G1717" t="str">
        <f t="shared" si="598"/>
        <v>Standard Movie</v>
      </c>
      <c r="H1717">
        <v>76</v>
      </c>
      <c r="I1717" t="str">
        <f t="shared" si="599"/>
        <v>Very Low</v>
      </c>
      <c r="J1717">
        <v>174</v>
      </c>
      <c r="K1717" t="str">
        <f t="shared" si="600"/>
        <v>Very Low</v>
      </c>
      <c r="L1717" t="s">
        <v>6011</v>
      </c>
      <c r="M1717">
        <v>3000</v>
      </c>
      <c r="N1717" t="str">
        <f t="shared" si="601"/>
        <v>Low</v>
      </c>
      <c r="O1717">
        <v>10880926</v>
      </c>
      <c r="P1717" t="str">
        <f t="shared" si="602"/>
        <v>Average</v>
      </c>
      <c r="Q1717" t="s">
        <v>435</v>
      </c>
      <c r="R1717" t="str">
        <f t="shared" si="603"/>
        <v>Action</v>
      </c>
      <c r="S1717">
        <f t="shared" si="604"/>
        <v>4</v>
      </c>
      <c r="T1717" t="s">
        <v>701</v>
      </c>
      <c r="U1717" t="s">
        <v>8638</v>
      </c>
      <c r="V1717">
        <v>54147</v>
      </c>
      <c r="W1717" t="str">
        <f t="shared" si="605"/>
        <v>Medium</v>
      </c>
      <c r="X1717">
        <v>4253</v>
      </c>
      <c r="Y1717" t="str">
        <f t="shared" si="606"/>
        <v>Low</v>
      </c>
      <c r="Z1717" t="s">
        <v>8639</v>
      </c>
      <c r="AA1717">
        <v>2</v>
      </c>
      <c r="AB1717" t="str">
        <f t="shared" si="607"/>
        <v>Duo/Trio Poster</v>
      </c>
      <c r="AC1717" t="s">
        <v>8640</v>
      </c>
      <c r="AD1717" t="s">
        <v>8641</v>
      </c>
      <c r="AE1717">
        <v>127</v>
      </c>
      <c r="AF1717" t="str">
        <f t="shared" si="608"/>
        <v>Very Low</v>
      </c>
      <c r="AG1717" t="s">
        <v>9</v>
      </c>
      <c r="AH1717" t="s">
        <v>10</v>
      </c>
      <c r="AI1717" t="s">
        <v>556</v>
      </c>
      <c r="AJ1717" t="str">
        <f t="shared" si="609"/>
        <v>Adult</v>
      </c>
      <c r="AK1717">
        <v>30000000</v>
      </c>
      <c r="AL1717" t="str">
        <f t="shared" si="610"/>
        <v>Medium Budget</v>
      </c>
      <c r="AM1717">
        <v>2013</v>
      </c>
      <c r="AN1717">
        <f t="shared" si="611"/>
        <v>12</v>
      </c>
      <c r="AO1717" t="str">
        <f t="shared" si="612"/>
        <v>Modern Classic</v>
      </c>
      <c r="AP1717">
        <v>678</v>
      </c>
      <c r="AQ1717" t="str">
        <f t="shared" si="613"/>
        <v>Very Low</v>
      </c>
      <c r="AR1717">
        <v>6.5</v>
      </c>
      <c r="AS1717" t="str">
        <f t="shared" si="614"/>
        <v>Average</v>
      </c>
      <c r="AT1717">
        <v>2.35</v>
      </c>
      <c r="AU1717" t="str">
        <f t="shared" si="615"/>
        <v>Cinematic Widescreen</v>
      </c>
      <c r="AV1717">
        <v>0</v>
      </c>
      <c r="AW1717" t="str">
        <f t="shared" si="616"/>
        <v>Very Low</v>
      </c>
    </row>
    <row r="1718" spans="1:49" x14ac:dyDescent="0.3">
      <c r="A1718" t="s">
        <v>0</v>
      </c>
      <c r="B1718" t="s">
        <v>8642</v>
      </c>
      <c r="C1718">
        <v>117</v>
      </c>
      <c r="D1718" t="str">
        <f t="shared" si="596"/>
        <v>Low</v>
      </c>
      <c r="E1718">
        <v>131</v>
      </c>
      <c r="F1718" t="str">
        <f t="shared" si="597"/>
        <v>2h 11m</v>
      </c>
      <c r="G1718" t="str">
        <f t="shared" si="598"/>
        <v>Long Movie</v>
      </c>
      <c r="H1718">
        <v>53</v>
      </c>
      <c r="I1718" t="str">
        <f t="shared" si="599"/>
        <v>Very Low</v>
      </c>
      <c r="J1718">
        <v>548</v>
      </c>
      <c r="K1718" t="str">
        <f t="shared" si="600"/>
        <v>Very Low</v>
      </c>
      <c r="L1718" t="s">
        <v>1181</v>
      </c>
      <c r="M1718">
        <v>14000</v>
      </c>
      <c r="N1718" t="str">
        <f t="shared" si="601"/>
        <v>Medium</v>
      </c>
      <c r="O1718">
        <v>3752725</v>
      </c>
      <c r="P1718" t="str">
        <f t="shared" si="602"/>
        <v>Flop</v>
      </c>
      <c r="Q1718" t="s">
        <v>185</v>
      </c>
      <c r="R1718" t="str">
        <f t="shared" si="603"/>
        <v>Drama</v>
      </c>
      <c r="S1718">
        <f t="shared" si="604"/>
        <v>2</v>
      </c>
      <c r="T1718" t="s">
        <v>2353</v>
      </c>
      <c r="U1718" t="s">
        <v>8643</v>
      </c>
      <c r="V1718">
        <v>29715</v>
      </c>
      <c r="W1718" t="str">
        <f t="shared" si="605"/>
        <v>Low</v>
      </c>
      <c r="X1718">
        <v>16252</v>
      </c>
      <c r="Y1718" t="str">
        <f t="shared" si="606"/>
        <v>Medium</v>
      </c>
      <c r="Z1718" t="s">
        <v>5765</v>
      </c>
      <c r="AA1718">
        <v>3</v>
      </c>
      <c r="AB1718" t="str">
        <f t="shared" si="607"/>
        <v>Duo/Trio Poster</v>
      </c>
      <c r="AC1718" t="s">
        <v>8644</v>
      </c>
      <c r="AD1718" t="s">
        <v>8645</v>
      </c>
      <c r="AE1718">
        <v>161</v>
      </c>
      <c r="AF1718" t="str">
        <f t="shared" si="608"/>
        <v>Very Low</v>
      </c>
      <c r="AG1718" t="s">
        <v>9</v>
      </c>
      <c r="AH1718" t="s">
        <v>10</v>
      </c>
      <c r="AI1718" t="s">
        <v>556</v>
      </c>
      <c r="AJ1718" t="str">
        <f t="shared" si="609"/>
        <v>Adult</v>
      </c>
      <c r="AK1718">
        <v>18000000</v>
      </c>
      <c r="AL1718" t="str">
        <f t="shared" si="610"/>
        <v>Low Budget</v>
      </c>
      <c r="AM1718">
        <v>2004</v>
      </c>
      <c r="AN1718">
        <f t="shared" si="611"/>
        <v>21</v>
      </c>
      <c r="AO1718" t="str">
        <f t="shared" si="612"/>
        <v>Old Classic</v>
      </c>
      <c r="AP1718">
        <v>871</v>
      </c>
      <c r="AQ1718" t="str">
        <f t="shared" si="613"/>
        <v>Very Low</v>
      </c>
      <c r="AR1718">
        <v>7.1</v>
      </c>
      <c r="AS1718" t="str">
        <f t="shared" si="614"/>
        <v>Good</v>
      </c>
      <c r="AT1718">
        <v>2.35</v>
      </c>
      <c r="AU1718" t="str">
        <f t="shared" si="615"/>
        <v>Cinematic Widescreen</v>
      </c>
      <c r="AV1718">
        <v>0</v>
      </c>
      <c r="AW1718" t="str">
        <f t="shared" si="616"/>
        <v>Very Low</v>
      </c>
    </row>
    <row r="1719" spans="1:49" x14ac:dyDescent="0.3">
      <c r="A1719" t="s">
        <v>0</v>
      </c>
      <c r="B1719" t="s">
        <v>5021</v>
      </c>
      <c r="C1719">
        <v>105</v>
      </c>
      <c r="D1719" t="str">
        <f t="shared" si="596"/>
        <v>Low</v>
      </c>
      <c r="E1719">
        <v>109</v>
      </c>
      <c r="F1719" t="str">
        <f t="shared" si="597"/>
        <v>1h 49m</v>
      </c>
      <c r="G1719" t="str">
        <f t="shared" si="598"/>
        <v>Standard Movie</v>
      </c>
      <c r="H1719">
        <v>277</v>
      </c>
      <c r="I1719" t="str">
        <f t="shared" si="599"/>
        <v>Very Low</v>
      </c>
      <c r="J1719">
        <v>345</v>
      </c>
      <c r="K1719" t="str">
        <f t="shared" si="600"/>
        <v>Very Low</v>
      </c>
      <c r="L1719" t="s">
        <v>8646</v>
      </c>
      <c r="M1719">
        <v>2000</v>
      </c>
      <c r="N1719" t="str">
        <f t="shared" si="601"/>
        <v>Low</v>
      </c>
      <c r="O1719">
        <v>3517797</v>
      </c>
      <c r="P1719" t="str">
        <f t="shared" si="602"/>
        <v>Flop</v>
      </c>
      <c r="Q1719" t="s">
        <v>5777</v>
      </c>
      <c r="R1719" t="str">
        <f t="shared" si="603"/>
        <v>Action</v>
      </c>
      <c r="S1719">
        <f t="shared" si="604"/>
        <v>5</v>
      </c>
      <c r="T1719" t="s">
        <v>8647</v>
      </c>
      <c r="U1719" t="s">
        <v>8648</v>
      </c>
      <c r="V1719">
        <v>9004</v>
      </c>
      <c r="W1719" t="str">
        <f t="shared" si="605"/>
        <v>Very Low</v>
      </c>
      <c r="X1719">
        <v>2759</v>
      </c>
      <c r="Y1719" t="str">
        <f t="shared" si="606"/>
        <v>Low</v>
      </c>
      <c r="Z1719" t="s">
        <v>2433</v>
      </c>
      <c r="AA1719">
        <v>0</v>
      </c>
      <c r="AB1719" t="str">
        <f t="shared" si="607"/>
        <v>Symbolic Poster</v>
      </c>
      <c r="AC1719" t="s">
        <v>8649</v>
      </c>
      <c r="AD1719" t="s">
        <v>8650</v>
      </c>
      <c r="AE1719">
        <v>103</v>
      </c>
      <c r="AF1719" t="str">
        <f t="shared" si="608"/>
        <v>Very Low</v>
      </c>
      <c r="AG1719" t="s">
        <v>9</v>
      </c>
      <c r="AH1719" t="s">
        <v>1436</v>
      </c>
      <c r="AI1719" t="s">
        <v>556</v>
      </c>
      <c r="AJ1719" t="str">
        <f t="shared" si="609"/>
        <v>Adult</v>
      </c>
      <c r="AK1719">
        <v>25000000</v>
      </c>
      <c r="AL1719" t="str">
        <f t="shared" si="610"/>
        <v>Low Budget</v>
      </c>
      <c r="AM1719">
        <v>2002</v>
      </c>
      <c r="AN1719">
        <f t="shared" si="611"/>
        <v>23</v>
      </c>
      <c r="AO1719" t="str">
        <f t="shared" si="612"/>
        <v>Old Classic</v>
      </c>
      <c r="AP1719">
        <v>378</v>
      </c>
      <c r="AQ1719" t="str">
        <f t="shared" si="613"/>
        <v>Very Low</v>
      </c>
      <c r="AR1719">
        <v>6.6</v>
      </c>
      <c r="AS1719" t="str">
        <f t="shared" si="614"/>
        <v>Average</v>
      </c>
      <c r="AT1719">
        <v>1.85</v>
      </c>
      <c r="AU1719" t="str">
        <f t="shared" si="615"/>
        <v>HDTV / Widescreen</v>
      </c>
      <c r="AV1719">
        <v>287</v>
      </c>
      <c r="AW1719" t="str">
        <f t="shared" si="616"/>
        <v>Very Low</v>
      </c>
    </row>
    <row r="1720" spans="1:49" x14ac:dyDescent="0.3">
      <c r="A1720" t="s">
        <v>0</v>
      </c>
      <c r="B1720" t="s">
        <v>8651</v>
      </c>
      <c r="C1720">
        <v>41</v>
      </c>
      <c r="D1720" t="str">
        <f t="shared" si="596"/>
        <v>Very Low</v>
      </c>
      <c r="E1720">
        <v>80</v>
      </c>
      <c r="F1720" t="str">
        <f t="shared" si="597"/>
        <v>1h 20m</v>
      </c>
      <c r="G1720" t="str">
        <f t="shared" si="598"/>
        <v>Featurette</v>
      </c>
      <c r="H1720">
        <v>9</v>
      </c>
      <c r="I1720" t="str">
        <f t="shared" si="599"/>
        <v>Very Low</v>
      </c>
      <c r="J1720">
        <v>826</v>
      </c>
      <c r="K1720" t="str">
        <f t="shared" si="600"/>
        <v>Very Low</v>
      </c>
      <c r="L1720" t="s">
        <v>682</v>
      </c>
      <c r="M1720">
        <v>17000</v>
      </c>
      <c r="N1720" t="str">
        <f t="shared" si="601"/>
        <v>Medium</v>
      </c>
      <c r="O1720">
        <v>3101301</v>
      </c>
      <c r="P1720" t="str">
        <f t="shared" si="602"/>
        <v>Flop</v>
      </c>
      <c r="Q1720" t="s">
        <v>8652</v>
      </c>
      <c r="R1720" t="str">
        <f t="shared" si="603"/>
        <v>Action</v>
      </c>
      <c r="S1720">
        <f t="shared" si="604"/>
        <v>4</v>
      </c>
      <c r="T1720" t="s">
        <v>415</v>
      </c>
      <c r="U1720" t="s">
        <v>8653</v>
      </c>
      <c r="V1720">
        <v>3926</v>
      </c>
      <c r="W1720" t="str">
        <f t="shared" si="605"/>
        <v>Very Low</v>
      </c>
      <c r="X1720">
        <v>21519</v>
      </c>
      <c r="Y1720" t="str">
        <f t="shared" si="606"/>
        <v>Medium</v>
      </c>
      <c r="Z1720" t="s">
        <v>7399</v>
      </c>
      <c r="AA1720">
        <v>1</v>
      </c>
      <c r="AB1720" t="str">
        <f t="shared" si="607"/>
        <v>Solo Star Poster</v>
      </c>
      <c r="AC1720" t="s">
        <v>8654</v>
      </c>
      <c r="AD1720" t="s">
        <v>8655</v>
      </c>
      <c r="AE1720">
        <v>38</v>
      </c>
      <c r="AF1720" t="str">
        <f t="shared" si="608"/>
        <v>Very Low</v>
      </c>
      <c r="AG1720" t="s">
        <v>9</v>
      </c>
      <c r="AH1720" t="s">
        <v>10</v>
      </c>
      <c r="AI1720" t="s">
        <v>11</v>
      </c>
      <c r="AJ1720" t="str">
        <f t="shared" si="609"/>
        <v>Teen</v>
      </c>
      <c r="AK1720">
        <f>AK1719</f>
        <v>25000000</v>
      </c>
      <c r="AL1720" t="str">
        <f t="shared" si="610"/>
        <v>Low Budget</v>
      </c>
      <c r="AM1720">
        <v>2005</v>
      </c>
      <c r="AN1720">
        <f t="shared" si="611"/>
        <v>20</v>
      </c>
      <c r="AO1720" t="str">
        <f t="shared" si="612"/>
        <v>Old Classic</v>
      </c>
      <c r="AP1720">
        <v>2000</v>
      </c>
      <c r="AQ1720" t="str">
        <f t="shared" si="613"/>
        <v>Low</v>
      </c>
      <c r="AR1720">
        <v>4</v>
      </c>
      <c r="AS1720" t="str">
        <f t="shared" si="614"/>
        <v>Poor</v>
      </c>
      <c r="AT1720">
        <v>1.85</v>
      </c>
      <c r="AU1720" t="str">
        <f t="shared" si="615"/>
        <v>HDTV / Widescreen</v>
      </c>
      <c r="AV1720">
        <v>353</v>
      </c>
      <c r="AW1720" t="str">
        <f t="shared" si="616"/>
        <v>Very Low</v>
      </c>
    </row>
    <row r="1721" spans="1:49" x14ac:dyDescent="0.3">
      <c r="A1721" t="s">
        <v>0</v>
      </c>
      <c r="B1721" t="s">
        <v>8184</v>
      </c>
      <c r="C1721">
        <v>124</v>
      </c>
      <c r="D1721" t="str">
        <f t="shared" si="596"/>
        <v>Low</v>
      </c>
      <c r="E1721">
        <v>88</v>
      </c>
      <c r="F1721" t="str">
        <f t="shared" si="597"/>
        <v>1h 28m</v>
      </c>
      <c r="G1721" t="str">
        <f t="shared" si="598"/>
        <v>Featurette</v>
      </c>
      <c r="H1721">
        <v>108</v>
      </c>
      <c r="I1721" t="str">
        <f t="shared" si="599"/>
        <v>Very Low</v>
      </c>
      <c r="J1721">
        <v>135</v>
      </c>
      <c r="K1721" t="str">
        <f t="shared" si="600"/>
        <v>Very Low</v>
      </c>
      <c r="L1721" t="s">
        <v>8656</v>
      </c>
      <c r="M1721">
        <v>876</v>
      </c>
      <c r="N1721" t="str">
        <f t="shared" si="601"/>
        <v>Low</v>
      </c>
      <c r="O1721">
        <v>2975649</v>
      </c>
      <c r="P1721" t="str">
        <f t="shared" si="602"/>
        <v>Flop</v>
      </c>
      <c r="Q1721" t="s">
        <v>6297</v>
      </c>
      <c r="R1721" t="str">
        <f t="shared" si="603"/>
        <v>Biography</v>
      </c>
      <c r="S1721">
        <f t="shared" si="604"/>
        <v>3</v>
      </c>
      <c r="T1721" t="s">
        <v>2904</v>
      </c>
      <c r="U1721" t="s">
        <v>8657</v>
      </c>
      <c r="V1721">
        <v>23864</v>
      </c>
      <c r="W1721" t="str">
        <f t="shared" si="605"/>
        <v>Low</v>
      </c>
      <c r="X1721">
        <v>1518</v>
      </c>
      <c r="Y1721" t="str">
        <f t="shared" si="606"/>
        <v>Low</v>
      </c>
      <c r="Z1721" t="s">
        <v>8658</v>
      </c>
      <c r="AA1721">
        <v>1</v>
      </c>
      <c r="AB1721" t="str">
        <f t="shared" si="607"/>
        <v>Solo Star Poster</v>
      </c>
      <c r="AC1721" t="s">
        <v>8659</v>
      </c>
      <c r="AD1721" t="s">
        <v>8660</v>
      </c>
      <c r="AE1721">
        <v>142</v>
      </c>
      <c r="AF1721" t="str">
        <f t="shared" si="608"/>
        <v>Very Low</v>
      </c>
      <c r="AG1721" t="s">
        <v>9</v>
      </c>
      <c r="AH1721" t="s">
        <v>28</v>
      </c>
      <c r="AI1721" t="s">
        <v>66</v>
      </c>
      <c r="AJ1721" t="str">
        <f t="shared" si="609"/>
        <v>Family</v>
      </c>
      <c r="AK1721">
        <v>30000000</v>
      </c>
      <c r="AL1721" t="str">
        <f t="shared" si="610"/>
        <v>Medium Budget</v>
      </c>
      <c r="AM1721">
        <v>2006</v>
      </c>
      <c r="AN1721">
        <f t="shared" si="611"/>
        <v>19</v>
      </c>
      <c r="AO1721" t="str">
        <f t="shared" si="612"/>
        <v>Old Classic</v>
      </c>
      <c r="AP1721">
        <v>142</v>
      </c>
      <c r="AQ1721" t="str">
        <f t="shared" si="613"/>
        <v>Very Low</v>
      </c>
      <c r="AR1721">
        <v>7</v>
      </c>
      <c r="AS1721" t="str">
        <f t="shared" si="614"/>
        <v>Good</v>
      </c>
      <c r="AT1721">
        <v>2.35</v>
      </c>
      <c r="AU1721" t="str">
        <f t="shared" si="615"/>
        <v>Cinematic Widescreen</v>
      </c>
      <c r="AV1721">
        <v>0</v>
      </c>
      <c r="AW1721" t="str">
        <f t="shared" si="616"/>
        <v>Very Low</v>
      </c>
    </row>
    <row r="1722" spans="1:49" x14ac:dyDescent="0.3">
      <c r="A1722" t="s">
        <v>0</v>
      </c>
      <c r="B1722" t="s">
        <v>8661</v>
      </c>
      <c r="C1722">
        <v>90</v>
      </c>
      <c r="D1722" t="str">
        <f t="shared" si="596"/>
        <v>Low</v>
      </c>
      <c r="E1722">
        <v>103</v>
      </c>
      <c r="F1722" t="str">
        <f t="shared" si="597"/>
        <v>1h 43m</v>
      </c>
      <c r="G1722" t="str">
        <f t="shared" si="598"/>
        <v>Standard Movie</v>
      </c>
      <c r="H1722">
        <v>45</v>
      </c>
      <c r="I1722" t="str">
        <f t="shared" si="599"/>
        <v>Very Low</v>
      </c>
      <c r="J1722">
        <v>107</v>
      </c>
      <c r="K1722" t="str">
        <f t="shared" si="600"/>
        <v>Very Low</v>
      </c>
      <c r="L1722" t="s">
        <v>8662</v>
      </c>
      <c r="M1722">
        <v>489</v>
      </c>
      <c r="N1722" t="str">
        <f t="shared" si="601"/>
        <v>Low</v>
      </c>
      <c r="O1722">
        <v>668171</v>
      </c>
      <c r="P1722" t="str">
        <f t="shared" si="602"/>
        <v>Flop</v>
      </c>
      <c r="Q1722" t="s">
        <v>6876</v>
      </c>
      <c r="R1722" t="str">
        <f t="shared" si="603"/>
        <v>Action</v>
      </c>
      <c r="S1722">
        <f t="shared" si="604"/>
        <v>3</v>
      </c>
      <c r="T1722" t="s">
        <v>6154</v>
      </c>
      <c r="U1722" t="s">
        <v>8663</v>
      </c>
      <c r="V1722">
        <v>8215</v>
      </c>
      <c r="W1722" t="str">
        <f t="shared" si="605"/>
        <v>Very Low</v>
      </c>
      <c r="X1722">
        <v>949</v>
      </c>
      <c r="Y1722" t="str">
        <f t="shared" si="606"/>
        <v>Very Low</v>
      </c>
      <c r="Z1722" t="s">
        <v>8664</v>
      </c>
      <c r="AA1722">
        <v>0</v>
      </c>
      <c r="AB1722" t="str">
        <f t="shared" si="607"/>
        <v>Symbolic Poster</v>
      </c>
      <c r="AC1722" t="s">
        <v>8665</v>
      </c>
      <c r="AD1722" t="s">
        <v>8666</v>
      </c>
      <c r="AE1722">
        <v>132</v>
      </c>
      <c r="AF1722" t="str">
        <f t="shared" si="608"/>
        <v>Very Low</v>
      </c>
      <c r="AG1722" t="s">
        <v>1917</v>
      </c>
      <c r="AH1722" t="s">
        <v>863</v>
      </c>
      <c r="AI1722" t="s">
        <v>11</v>
      </c>
      <c r="AJ1722" t="str">
        <f t="shared" si="609"/>
        <v>Teen</v>
      </c>
      <c r="AK1722">
        <v>60000000</v>
      </c>
      <c r="AL1722" t="str">
        <f t="shared" si="610"/>
        <v>Medium Budget</v>
      </c>
      <c r="AM1722">
        <v>2005</v>
      </c>
      <c r="AN1722">
        <f t="shared" si="611"/>
        <v>20</v>
      </c>
      <c r="AO1722" t="str">
        <f t="shared" si="612"/>
        <v>Old Classic</v>
      </c>
      <c r="AP1722">
        <v>181</v>
      </c>
      <c r="AQ1722" t="str">
        <f t="shared" si="613"/>
        <v>Very Low</v>
      </c>
      <c r="AR1722">
        <v>5.6</v>
      </c>
      <c r="AS1722" t="str">
        <f t="shared" si="614"/>
        <v>Below Average</v>
      </c>
      <c r="AT1722">
        <v>2.35</v>
      </c>
      <c r="AU1722" t="str">
        <f t="shared" si="615"/>
        <v>Cinematic Widescreen</v>
      </c>
      <c r="AV1722">
        <v>445</v>
      </c>
      <c r="AW1722" t="str">
        <f t="shared" si="616"/>
        <v>Very Low</v>
      </c>
    </row>
    <row r="1723" spans="1:49" x14ac:dyDescent="0.3">
      <c r="A1723" t="s">
        <v>0</v>
      </c>
      <c r="B1723" t="s">
        <v>8667</v>
      </c>
      <c r="C1723">
        <v>110</v>
      </c>
      <c r="D1723" t="str">
        <f t="shared" si="596"/>
        <v>Low</v>
      </c>
      <c r="E1723">
        <v>87</v>
      </c>
      <c r="F1723" t="str">
        <f t="shared" si="597"/>
        <v>1h 27m</v>
      </c>
      <c r="G1723" t="str">
        <f t="shared" si="598"/>
        <v>Featurette</v>
      </c>
      <c r="H1723">
        <v>23</v>
      </c>
      <c r="I1723" t="str">
        <f t="shared" si="599"/>
        <v>Very Low</v>
      </c>
      <c r="J1723">
        <v>748</v>
      </c>
      <c r="K1723" t="str">
        <f t="shared" si="600"/>
        <v>Very Low</v>
      </c>
      <c r="L1723" t="s">
        <v>8668</v>
      </c>
      <c r="M1723">
        <v>826</v>
      </c>
      <c r="N1723" t="str">
        <f t="shared" si="601"/>
        <v>Low</v>
      </c>
      <c r="O1723">
        <v>480314</v>
      </c>
      <c r="P1723" t="str">
        <f t="shared" si="602"/>
        <v>Flop</v>
      </c>
      <c r="Q1723" t="s">
        <v>98</v>
      </c>
      <c r="R1723" t="str">
        <f t="shared" si="603"/>
        <v>Action</v>
      </c>
      <c r="S1723">
        <f t="shared" si="604"/>
        <v>2</v>
      </c>
      <c r="T1723" t="s">
        <v>7399</v>
      </c>
      <c r="U1723" t="s">
        <v>8669</v>
      </c>
      <c r="V1723">
        <v>38503</v>
      </c>
      <c r="W1723" t="str">
        <f t="shared" si="605"/>
        <v>Low</v>
      </c>
      <c r="X1723">
        <v>4473</v>
      </c>
      <c r="Y1723" t="str">
        <f t="shared" si="606"/>
        <v>Low</v>
      </c>
      <c r="Z1723" t="s">
        <v>8670</v>
      </c>
      <c r="AA1723">
        <v>4</v>
      </c>
      <c r="AB1723" t="str">
        <f t="shared" si="607"/>
        <v>Ensemble Poster</v>
      </c>
      <c r="AC1723" t="s">
        <v>8671</v>
      </c>
      <c r="AD1723" t="s">
        <v>8672</v>
      </c>
      <c r="AE1723">
        <v>180</v>
      </c>
      <c r="AF1723" t="str">
        <f t="shared" si="608"/>
        <v>Very Low</v>
      </c>
      <c r="AG1723" t="s">
        <v>9</v>
      </c>
      <c r="AH1723" t="s">
        <v>10</v>
      </c>
      <c r="AI1723" t="s">
        <v>11</v>
      </c>
      <c r="AJ1723" t="str">
        <f t="shared" si="609"/>
        <v>Teen</v>
      </c>
      <c r="AK1723">
        <v>21000000</v>
      </c>
      <c r="AL1723" t="str">
        <f t="shared" si="610"/>
        <v>Low Budget</v>
      </c>
      <c r="AM1723">
        <v>2006</v>
      </c>
      <c r="AN1723">
        <f t="shared" si="611"/>
        <v>19</v>
      </c>
      <c r="AO1723" t="str">
        <f t="shared" si="612"/>
        <v>Old Classic</v>
      </c>
      <c r="AP1723">
        <v>816</v>
      </c>
      <c r="AQ1723" t="str">
        <f t="shared" si="613"/>
        <v>Very Low</v>
      </c>
      <c r="AR1723">
        <v>4.8</v>
      </c>
      <c r="AS1723" t="str">
        <f t="shared" si="614"/>
        <v>Poor</v>
      </c>
      <c r="AT1723">
        <v>2.35</v>
      </c>
      <c r="AU1723" t="str">
        <f t="shared" si="615"/>
        <v>Cinematic Widescreen</v>
      </c>
      <c r="AV1723">
        <v>0</v>
      </c>
      <c r="AW1723" t="str">
        <f t="shared" si="616"/>
        <v>Very Low</v>
      </c>
    </row>
    <row r="1724" spans="1:49" x14ac:dyDescent="0.3">
      <c r="A1724" t="s">
        <v>0</v>
      </c>
      <c r="B1724" t="s">
        <v>8673</v>
      </c>
      <c r="C1724">
        <v>273</v>
      </c>
      <c r="D1724" t="str">
        <f t="shared" si="596"/>
        <v>Medium</v>
      </c>
      <c r="E1724">
        <v>160</v>
      </c>
      <c r="F1724" t="str">
        <f t="shared" si="597"/>
        <v>2h 40m</v>
      </c>
      <c r="G1724" t="str">
        <f t="shared" si="598"/>
        <v>Long Movie</v>
      </c>
      <c r="H1724">
        <v>181</v>
      </c>
      <c r="I1724" t="str">
        <f t="shared" si="599"/>
        <v>Very Low</v>
      </c>
      <c r="J1724">
        <v>820</v>
      </c>
      <c r="K1724" t="str">
        <f t="shared" si="600"/>
        <v>Very Low</v>
      </c>
      <c r="L1724" t="s">
        <v>858</v>
      </c>
      <c r="M1724">
        <v>11000</v>
      </c>
      <c r="N1724" t="str">
        <f t="shared" si="601"/>
        <v>Medium</v>
      </c>
      <c r="O1724">
        <v>3904982</v>
      </c>
      <c r="P1724" t="str">
        <f t="shared" si="602"/>
        <v>Flop</v>
      </c>
      <c r="Q1724" t="s">
        <v>8674</v>
      </c>
      <c r="R1724" t="str">
        <f t="shared" si="603"/>
        <v>Biography</v>
      </c>
      <c r="S1724">
        <f t="shared" si="604"/>
        <v>5</v>
      </c>
      <c r="T1724" t="s">
        <v>311</v>
      </c>
      <c r="U1724" t="s">
        <v>8675</v>
      </c>
      <c r="V1724">
        <v>136104</v>
      </c>
      <c r="W1724" t="str">
        <f t="shared" si="605"/>
        <v>Medium</v>
      </c>
      <c r="X1724">
        <v>22516</v>
      </c>
      <c r="Y1724" t="str">
        <f t="shared" si="606"/>
        <v>Medium</v>
      </c>
      <c r="Z1724" t="s">
        <v>1017</v>
      </c>
      <c r="AA1724">
        <v>0</v>
      </c>
      <c r="AB1724" t="str">
        <f t="shared" si="607"/>
        <v>Symbolic Poster</v>
      </c>
      <c r="AC1724" t="s">
        <v>8676</v>
      </c>
      <c r="AD1724" t="s">
        <v>8677</v>
      </c>
      <c r="AE1724">
        <v>415</v>
      </c>
      <c r="AF1724" t="str">
        <f t="shared" si="608"/>
        <v>Very Low</v>
      </c>
      <c r="AG1724" t="s">
        <v>9</v>
      </c>
      <c r="AH1724" t="s">
        <v>10</v>
      </c>
      <c r="AI1724" t="s">
        <v>556</v>
      </c>
      <c r="AJ1724" t="str">
        <f t="shared" si="609"/>
        <v>Adult</v>
      </c>
      <c r="AK1724">
        <v>30000000</v>
      </c>
      <c r="AL1724" t="str">
        <f t="shared" si="610"/>
        <v>Medium Budget</v>
      </c>
      <c r="AM1724">
        <v>2007</v>
      </c>
      <c r="AN1724">
        <f t="shared" si="611"/>
        <v>18</v>
      </c>
      <c r="AO1724" t="str">
        <f t="shared" si="612"/>
        <v>Old Classic</v>
      </c>
      <c r="AP1724">
        <v>10000</v>
      </c>
      <c r="AQ1724" t="str">
        <f t="shared" si="613"/>
        <v>Low</v>
      </c>
      <c r="AR1724">
        <v>7.5</v>
      </c>
      <c r="AS1724" t="str">
        <f t="shared" si="614"/>
        <v>Good</v>
      </c>
      <c r="AT1724">
        <v>2.35</v>
      </c>
      <c r="AU1724" t="str">
        <f t="shared" si="615"/>
        <v>Cinematic Widescreen</v>
      </c>
      <c r="AV1724">
        <v>0</v>
      </c>
      <c r="AW1724" t="str">
        <f t="shared" si="616"/>
        <v>Very Low</v>
      </c>
    </row>
    <row r="1725" spans="1:49" x14ac:dyDescent="0.3">
      <c r="A1725" t="s">
        <v>0</v>
      </c>
      <c r="B1725" t="s">
        <v>8678</v>
      </c>
      <c r="C1725">
        <v>63</v>
      </c>
      <c r="D1725" t="str">
        <f t="shared" si="596"/>
        <v>Low</v>
      </c>
      <c r="E1725">
        <v>121</v>
      </c>
      <c r="F1725" t="str">
        <f t="shared" si="597"/>
        <v>2h 1m</v>
      </c>
      <c r="G1725" t="str">
        <f t="shared" si="598"/>
        <v>Long Movie</v>
      </c>
      <c r="H1725">
        <v>0</v>
      </c>
      <c r="I1725" t="str">
        <f t="shared" si="599"/>
        <v>Very Low</v>
      </c>
      <c r="J1725">
        <v>187</v>
      </c>
      <c r="K1725" t="str">
        <f t="shared" si="600"/>
        <v>Very Low</v>
      </c>
      <c r="L1725" t="s">
        <v>5251</v>
      </c>
      <c r="M1725">
        <v>974</v>
      </c>
      <c r="N1725" t="str">
        <f t="shared" si="601"/>
        <v>Low</v>
      </c>
      <c r="O1725">
        <v>127437</v>
      </c>
      <c r="P1725" t="str">
        <f t="shared" si="602"/>
        <v>Flop</v>
      </c>
      <c r="Q1725" t="s">
        <v>1069</v>
      </c>
      <c r="R1725" t="str">
        <f t="shared" si="603"/>
        <v>Action</v>
      </c>
      <c r="S1725">
        <f t="shared" si="604"/>
        <v>5</v>
      </c>
      <c r="T1725" t="s">
        <v>257</v>
      </c>
      <c r="U1725" t="s">
        <v>8679</v>
      </c>
      <c r="V1725">
        <v>4670</v>
      </c>
      <c r="W1725" t="str">
        <f t="shared" si="605"/>
        <v>Very Low</v>
      </c>
      <c r="X1725">
        <v>1887</v>
      </c>
      <c r="Y1725" t="str">
        <f t="shared" si="606"/>
        <v>Low</v>
      </c>
      <c r="Z1725" t="s">
        <v>8680</v>
      </c>
      <c r="AA1725">
        <v>0</v>
      </c>
      <c r="AB1725" t="str">
        <f t="shared" si="607"/>
        <v>Symbolic Poster</v>
      </c>
      <c r="AC1725" t="s">
        <v>8681</v>
      </c>
      <c r="AD1725" t="s">
        <v>8682</v>
      </c>
      <c r="AE1725">
        <v>27</v>
      </c>
      <c r="AF1725" t="str">
        <f t="shared" si="608"/>
        <v>Very Low</v>
      </c>
      <c r="AG1725" t="s">
        <v>1917</v>
      </c>
      <c r="AH1725" t="s">
        <v>863</v>
      </c>
      <c r="AI1725" t="s">
        <v>556</v>
      </c>
      <c r="AJ1725" t="str">
        <f t="shared" si="609"/>
        <v>Adult</v>
      </c>
      <c r="AK1725">
        <v>18000000</v>
      </c>
      <c r="AL1725" t="str">
        <f t="shared" si="610"/>
        <v>Low Budget</v>
      </c>
      <c r="AM1725">
        <v>2011</v>
      </c>
      <c r="AN1725">
        <f t="shared" si="611"/>
        <v>14</v>
      </c>
      <c r="AO1725" t="str">
        <f t="shared" si="612"/>
        <v>Modern Classic</v>
      </c>
      <c r="AP1725">
        <v>643</v>
      </c>
      <c r="AQ1725" t="str">
        <f t="shared" si="613"/>
        <v>Very Low</v>
      </c>
      <c r="AR1725">
        <v>6</v>
      </c>
      <c r="AS1725" t="str">
        <f t="shared" si="614"/>
        <v>Average</v>
      </c>
      <c r="AT1725">
        <v>2.35</v>
      </c>
      <c r="AU1725" t="str">
        <f t="shared" si="615"/>
        <v>Cinematic Widescreen</v>
      </c>
      <c r="AV1725">
        <v>0</v>
      </c>
      <c r="AW1725" t="str">
        <f t="shared" si="616"/>
        <v>Very Low</v>
      </c>
    </row>
    <row r="1726" spans="1:49" x14ac:dyDescent="0.3">
      <c r="A1726" t="s">
        <v>0</v>
      </c>
      <c r="B1726" t="s">
        <v>8683</v>
      </c>
      <c r="C1726">
        <v>56</v>
      </c>
      <c r="D1726" t="str">
        <f t="shared" si="596"/>
        <v>Low</v>
      </c>
      <c r="E1726">
        <v>91</v>
      </c>
      <c r="F1726" t="str">
        <f t="shared" si="597"/>
        <v>1h 31m</v>
      </c>
      <c r="G1726" t="str">
        <f t="shared" si="598"/>
        <v>Standard Movie</v>
      </c>
      <c r="H1726">
        <v>2</v>
      </c>
      <c r="I1726" t="str">
        <f t="shared" si="599"/>
        <v>Very Low</v>
      </c>
      <c r="J1726">
        <v>55</v>
      </c>
      <c r="K1726" t="str">
        <f t="shared" si="600"/>
        <v>Very Low</v>
      </c>
      <c r="L1726" t="s">
        <v>8684</v>
      </c>
      <c r="M1726">
        <v>295</v>
      </c>
      <c r="N1726" t="str">
        <f t="shared" si="601"/>
        <v>Low</v>
      </c>
      <c r="O1726">
        <f t="shared" ref="O1726:O1727" si="618">O1725</f>
        <v>127437</v>
      </c>
      <c r="P1726" t="str">
        <f t="shared" si="602"/>
        <v>Flop</v>
      </c>
      <c r="Q1726" t="s">
        <v>3028</v>
      </c>
      <c r="R1726" t="str">
        <f t="shared" si="603"/>
        <v>Comedy</v>
      </c>
      <c r="S1726">
        <f t="shared" si="604"/>
        <v>2</v>
      </c>
      <c r="T1726" t="s">
        <v>8685</v>
      </c>
      <c r="U1726" t="s">
        <v>8686</v>
      </c>
      <c r="V1726">
        <v>9214</v>
      </c>
      <c r="W1726" t="str">
        <f t="shared" si="605"/>
        <v>Very Low</v>
      </c>
      <c r="X1726">
        <v>545</v>
      </c>
      <c r="Y1726" t="str">
        <f t="shared" si="606"/>
        <v>Very Low</v>
      </c>
      <c r="Z1726" t="s">
        <v>8687</v>
      </c>
      <c r="AA1726">
        <v>7</v>
      </c>
      <c r="AB1726" t="str">
        <f t="shared" si="607"/>
        <v>Ensemble Poster</v>
      </c>
      <c r="AC1726" t="s">
        <v>8688</v>
      </c>
      <c r="AD1726" t="s">
        <v>8689</v>
      </c>
      <c r="AE1726">
        <v>17</v>
      </c>
      <c r="AF1726" t="str">
        <f t="shared" si="608"/>
        <v>Very Low</v>
      </c>
      <c r="AG1726" t="s">
        <v>1435</v>
      </c>
      <c r="AH1726" t="s">
        <v>1436</v>
      </c>
      <c r="AI1726" t="str">
        <f t="shared" ref="AI1726:AK1726" si="619">AI1725</f>
        <v>R</v>
      </c>
      <c r="AJ1726" t="str">
        <f t="shared" si="609"/>
        <v>Adult</v>
      </c>
      <c r="AK1726">
        <f t="shared" si="619"/>
        <v>18000000</v>
      </c>
      <c r="AL1726" t="str">
        <f t="shared" si="610"/>
        <v>Low Budget</v>
      </c>
      <c r="AM1726">
        <v>2009</v>
      </c>
      <c r="AN1726">
        <f t="shared" si="611"/>
        <v>16</v>
      </c>
      <c r="AO1726" t="str">
        <f t="shared" si="612"/>
        <v>Old Classic</v>
      </c>
      <c r="AP1726">
        <v>71</v>
      </c>
      <c r="AQ1726" t="str">
        <f t="shared" si="613"/>
        <v>Very Low</v>
      </c>
      <c r="AR1726">
        <v>7.2</v>
      </c>
      <c r="AS1726" t="str">
        <f t="shared" si="614"/>
        <v>Good</v>
      </c>
      <c r="AT1726">
        <v>1.85</v>
      </c>
      <c r="AU1726" t="str">
        <f t="shared" si="615"/>
        <v>HDTV / Widescreen</v>
      </c>
      <c r="AV1726">
        <v>0</v>
      </c>
      <c r="AW1726" t="str">
        <f t="shared" si="616"/>
        <v>Very Low</v>
      </c>
    </row>
    <row r="1727" spans="1:49" x14ac:dyDescent="0.3">
      <c r="A1727" t="s">
        <v>0</v>
      </c>
      <c r="B1727" t="s">
        <v>1754</v>
      </c>
      <c r="C1727">
        <v>130</v>
      </c>
      <c r="D1727" t="str">
        <f t="shared" si="596"/>
        <v>Low</v>
      </c>
      <c r="E1727">
        <v>92</v>
      </c>
      <c r="F1727" t="str">
        <f t="shared" si="597"/>
        <v>1h 32m</v>
      </c>
      <c r="G1727" t="str">
        <f t="shared" si="598"/>
        <v>Standard Movie</v>
      </c>
      <c r="H1727">
        <v>165</v>
      </c>
      <c r="I1727" t="str">
        <f t="shared" si="599"/>
        <v>Very Low</v>
      </c>
      <c r="J1727">
        <v>700</v>
      </c>
      <c r="K1727" t="str">
        <f t="shared" si="600"/>
        <v>Very Low</v>
      </c>
      <c r="L1727" t="s">
        <v>2268</v>
      </c>
      <c r="M1727">
        <v>26000</v>
      </c>
      <c r="N1727" t="str">
        <f t="shared" si="601"/>
        <v>Medium</v>
      </c>
      <c r="O1727">
        <f t="shared" si="618"/>
        <v>127437</v>
      </c>
      <c r="P1727" t="str">
        <f t="shared" si="602"/>
        <v>Flop</v>
      </c>
      <c r="Q1727" t="s">
        <v>435</v>
      </c>
      <c r="R1727" t="str">
        <f t="shared" si="603"/>
        <v>Action</v>
      </c>
      <c r="S1727">
        <f t="shared" si="604"/>
        <v>4</v>
      </c>
      <c r="T1727" t="s">
        <v>306</v>
      </c>
      <c r="U1727" t="s">
        <v>8690</v>
      </c>
      <c r="V1727">
        <v>36487</v>
      </c>
      <c r="W1727" t="str">
        <f t="shared" si="605"/>
        <v>Low</v>
      </c>
      <c r="X1727">
        <v>29773</v>
      </c>
      <c r="Y1727" t="str">
        <f t="shared" si="606"/>
        <v>Medium</v>
      </c>
      <c r="Z1727" t="s">
        <v>1741</v>
      </c>
      <c r="AA1727">
        <v>0</v>
      </c>
      <c r="AB1727" t="str">
        <f t="shared" si="607"/>
        <v>Symbolic Poster</v>
      </c>
      <c r="AC1727" t="s">
        <v>8691</v>
      </c>
      <c r="AD1727" t="s">
        <v>8692</v>
      </c>
      <c r="AE1727">
        <v>114</v>
      </c>
      <c r="AF1727" t="str">
        <f t="shared" si="608"/>
        <v>Very Low</v>
      </c>
      <c r="AG1727" t="s">
        <v>9</v>
      </c>
      <c r="AH1727" t="s">
        <v>10</v>
      </c>
      <c r="AI1727" t="s">
        <v>556</v>
      </c>
      <c r="AJ1727" t="str">
        <f t="shared" si="609"/>
        <v>Adult</v>
      </c>
      <c r="AK1727">
        <v>30000000</v>
      </c>
      <c r="AL1727" t="str">
        <f t="shared" si="610"/>
        <v>Medium Budget</v>
      </c>
      <c r="AM1727">
        <v>2015</v>
      </c>
      <c r="AN1727">
        <f t="shared" si="611"/>
        <v>10</v>
      </c>
      <c r="AO1727" t="str">
        <f t="shared" si="612"/>
        <v>Modern Classic</v>
      </c>
      <c r="AP1727">
        <v>947</v>
      </c>
      <c r="AQ1727" t="str">
        <f t="shared" si="613"/>
        <v>Very Low</v>
      </c>
      <c r="AR1727">
        <v>5.6</v>
      </c>
      <c r="AS1727" t="str">
        <f t="shared" si="614"/>
        <v>Below Average</v>
      </c>
      <c r="AT1727">
        <v>2.35</v>
      </c>
      <c r="AU1727" t="str">
        <f t="shared" si="615"/>
        <v>Cinematic Widescreen</v>
      </c>
      <c r="AV1727">
        <v>0</v>
      </c>
      <c r="AW1727" t="str">
        <f t="shared" si="616"/>
        <v>Very Low</v>
      </c>
    </row>
    <row r="1728" spans="1:49" x14ac:dyDescent="0.3">
      <c r="A1728" t="s">
        <v>0</v>
      </c>
      <c r="B1728" t="s">
        <v>96</v>
      </c>
      <c r="C1728">
        <v>134</v>
      </c>
      <c r="D1728" t="str">
        <f t="shared" si="596"/>
        <v>Low</v>
      </c>
      <c r="E1728">
        <v>129</v>
      </c>
      <c r="F1728" t="str">
        <f t="shared" si="597"/>
        <v>2h 9m</v>
      </c>
      <c r="G1728" t="str">
        <f t="shared" si="598"/>
        <v>Long Movie</v>
      </c>
      <c r="H1728">
        <v>395</v>
      </c>
      <c r="I1728" t="str">
        <f t="shared" si="599"/>
        <v>Very Low</v>
      </c>
      <c r="J1728">
        <v>313</v>
      </c>
      <c r="K1728" t="str">
        <f t="shared" si="600"/>
        <v>Very Low</v>
      </c>
      <c r="L1728" t="s">
        <v>4656</v>
      </c>
      <c r="M1728">
        <v>18000</v>
      </c>
      <c r="N1728" t="str">
        <f t="shared" si="601"/>
        <v>Medium</v>
      </c>
      <c r="O1728">
        <v>537580</v>
      </c>
      <c r="P1728" t="str">
        <f t="shared" si="602"/>
        <v>Flop</v>
      </c>
      <c r="Q1728" t="s">
        <v>8693</v>
      </c>
      <c r="R1728" t="str">
        <f t="shared" si="603"/>
        <v>Action</v>
      </c>
      <c r="S1728">
        <f t="shared" si="604"/>
        <v>4</v>
      </c>
      <c r="T1728" t="s">
        <v>612</v>
      </c>
      <c r="U1728" t="s">
        <v>8694</v>
      </c>
      <c r="V1728">
        <v>52972</v>
      </c>
      <c r="W1728" t="str">
        <f t="shared" si="605"/>
        <v>Medium</v>
      </c>
      <c r="X1728">
        <v>19620</v>
      </c>
      <c r="Y1728" t="str">
        <f t="shared" si="606"/>
        <v>Medium</v>
      </c>
      <c r="Z1728" t="s">
        <v>8695</v>
      </c>
      <c r="AA1728">
        <v>1</v>
      </c>
      <c r="AB1728" t="str">
        <f t="shared" si="607"/>
        <v>Solo Star Poster</v>
      </c>
      <c r="AC1728" t="s">
        <v>8696</v>
      </c>
      <c r="AD1728" t="s">
        <v>8697</v>
      </c>
      <c r="AE1728">
        <v>124</v>
      </c>
      <c r="AF1728" t="str">
        <f t="shared" si="608"/>
        <v>Very Low</v>
      </c>
      <c r="AG1728" t="s">
        <v>9</v>
      </c>
      <c r="AH1728" t="s">
        <v>10</v>
      </c>
      <c r="AI1728" t="s">
        <v>556</v>
      </c>
      <c r="AJ1728" t="str">
        <f t="shared" si="609"/>
        <v>Adult</v>
      </c>
      <c r="AK1728">
        <v>30000000</v>
      </c>
      <c r="AL1728" t="str">
        <f t="shared" si="610"/>
        <v>Medium Budget</v>
      </c>
      <c r="AM1728">
        <v>2011</v>
      </c>
      <c r="AN1728">
        <f t="shared" si="611"/>
        <v>14</v>
      </c>
      <c r="AO1728" t="str">
        <f t="shared" si="612"/>
        <v>Modern Classic</v>
      </c>
      <c r="AP1728">
        <v>1000</v>
      </c>
      <c r="AQ1728" t="str">
        <f t="shared" si="613"/>
        <v>Very Low</v>
      </c>
      <c r="AR1728">
        <v>6.8</v>
      </c>
      <c r="AS1728" t="str">
        <f t="shared" si="614"/>
        <v>Average</v>
      </c>
      <c r="AT1728">
        <v>2.35</v>
      </c>
      <c r="AU1728" t="str">
        <f t="shared" si="615"/>
        <v>Cinematic Widescreen</v>
      </c>
      <c r="AV1728">
        <v>21000</v>
      </c>
      <c r="AW1728" t="str">
        <f t="shared" si="616"/>
        <v>Medium</v>
      </c>
    </row>
    <row r="1729" spans="1:49" x14ac:dyDescent="0.3">
      <c r="A1729" t="s">
        <v>0</v>
      </c>
      <c r="B1729" t="s">
        <v>8698</v>
      </c>
      <c r="C1729">
        <v>36</v>
      </c>
      <c r="D1729" t="str">
        <f t="shared" si="596"/>
        <v>Very Low</v>
      </c>
      <c r="E1729">
        <v>93</v>
      </c>
      <c r="F1729" t="str">
        <f t="shared" si="597"/>
        <v>1h 33m</v>
      </c>
      <c r="G1729" t="str">
        <f t="shared" si="598"/>
        <v>Standard Movie</v>
      </c>
      <c r="H1729">
        <v>7</v>
      </c>
      <c r="I1729" t="str">
        <f t="shared" si="599"/>
        <v>Very Low</v>
      </c>
      <c r="J1729">
        <v>480</v>
      </c>
      <c r="K1729" t="str">
        <f t="shared" si="600"/>
        <v>Very Low</v>
      </c>
      <c r="L1729" t="s">
        <v>2506</v>
      </c>
      <c r="M1729">
        <v>1000</v>
      </c>
      <c r="N1729" t="str">
        <f t="shared" si="601"/>
        <v>Low</v>
      </c>
      <c r="O1729">
        <f t="shared" ref="O1729:O1735" si="620">O1728</f>
        <v>537580</v>
      </c>
      <c r="P1729" t="str">
        <f t="shared" si="602"/>
        <v>Flop</v>
      </c>
      <c r="Q1729" t="s">
        <v>2937</v>
      </c>
      <c r="R1729" t="str">
        <f t="shared" si="603"/>
        <v>Animation</v>
      </c>
      <c r="S1729">
        <f t="shared" si="604"/>
        <v>3</v>
      </c>
      <c r="T1729" t="s">
        <v>364</v>
      </c>
      <c r="U1729" t="s">
        <v>8699</v>
      </c>
      <c r="V1729">
        <v>4599</v>
      </c>
      <c r="W1729" t="str">
        <f t="shared" si="605"/>
        <v>Very Low</v>
      </c>
      <c r="X1729">
        <v>3095</v>
      </c>
      <c r="Y1729" t="str">
        <f t="shared" si="606"/>
        <v>Low</v>
      </c>
      <c r="Z1729" t="s">
        <v>1521</v>
      </c>
      <c r="AA1729">
        <v>0</v>
      </c>
      <c r="AB1729" t="str">
        <f t="shared" si="607"/>
        <v>Symbolic Poster</v>
      </c>
      <c r="AC1729" t="s">
        <v>8700</v>
      </c>
      <c r="AD1729" t="s">
        <v>8701</v>
      </c>
      <c r="AE1729">
        <v>44</v>
      </c>
      <c r="AF1729" t="str">
        <f t="shared" si="608"/>
        <v>Very Low</v>
      </c>
      <c r="AG1729" t="s">
        <v>8702</v>
      </c>
      <c r="AH1729" t="s">
        <v>738</v>
      </c>
      <c r="AI1729" t="s">
        <v>66</v>
      </c>
      <c r="AJ1729" t="str">
        <f t="shared" si="609"/>
        <v>Family</v>
      </c>
      <c r="AK1729">
        <f>AK1728</f>
        <v>30000000</v>
      </c>
      <c r="AL1729" t="str">
        <f t="shared" si="610"/>
        <v>Medium Budget</v>
      </c>
      <c r="AM1729">
        <v>2010</v>
      </c>
      <c r="AN1729">
        <f t="shared" si="611"/>
        <v>15</v>
      </c>
      <c r="AO1729" t="str">
        <f t="shared" si="612"/>
        <v>Modern Classic</v>
      </c>
      <c r="AP1729">
        <v>898</v>
      </c>
      <c r="AQ1729" t="str">
        <f t="shared" si="613"/>
        <v>Very Low</v>
      </c>
      <c r="AR1729">
        <v>4.9000000000000004</v>
      </c>
      <c r="AS1729" t="str">
        <f t="shared" si="614"/>
        <v>Poor</v>
      </c>
      <c r="AT1729">
        <v>2.39</v>
      </c>
      <c r="AU1729" t="str">
        <f t="shared" si="615"/>
        <v>Cinematic Widescreen</v>
      </c>
      <c r="AV1729">
        <v>885</v>
      </c>
      <c r="AW1729" t="str">
        <f t="shared" si="616"/>
        <v>Very Low</v>
      </c>
    </row>
    <row r="1730" spans="1:49" x14ac:dyDescent="0.3">
      <c r="A1730" t="s">
        <v>0</v>
      </c>
      <c r="B1730" t="s">
        <v>7678</v>
      </c>
      <c r="C1730">
        <v>46</v>
      </c>
      <c r="D1730" t="str">
        <f t="shared" si="596"/>
        <v>Very Low</v>
      </c>
      <c r="E1730">
        <v>118</v>
      </c>
      <c r="F1730" t="str">
        <f t="shared" si="597"/>
        <v>1h 58m</v>
      </c>
      <c r="G1730" t="str">
        <f t="shared" si="598"/>
        <v>Standard Movie</v>
      </c>
      <c r="H1730">
        <v>55</v>
      </c>
      <c r="I1730" t="str">
        <f t="shared" si="599"/>
        <v>Very Low</v>
      </c>
      <c r="J1730">
        <v>11</v>
      </c>
      <c r="K1730" t="str">
        <f t="shared" si="600"/>
        <v>Very Low</v>
      </c>
      <c r="L1730" t="s">
        <v>8703</v>
      </c>
      <c r="M1730">
        <v>113</v>
      </c>
      <c r="N1730" t="str">
        <f t="shared" si="601"/>
        <v>Low</v>
      </c>
      <c r="O1730">
        <f t="shared" si="620"/>
        <v>537580</v>
      </c>
      <c r="P1730" t="str">
        <f t="shared" si="602"/>
        <v>Flop</v>
      </c>
      <c r="Q1730" t="s">
        <v>5911</v>
      </c>
      <c r="R1730" t="str">
        <f t="shared" si="603"/>
        <v>Biography</v>
      </c>
      <c r="S1730">
        <f t="shared" si="604"/>
        <v>3</v>
      </c>
      <c r="T1730" t="s">
        <v>7777</v>
      </c>
      <c r="U1730" t="s">
        <v>8704</v>
      </c>
      <c r="V1730">
        <v>10175</v>
      </c>
      <c r="W1730" t="str">
        <f t="shared" si="605"/>
        <v>Low</v>
      </c>
      <c r="X1730">
        <v>143</v>
      </c>
      <c r="Y1730" t="str">
        <f t="shared" si="606"/>
        <v>Very Low</v>
      </c>
      <c r="Z1730" t="s">
        <v>8705</v>
      </c>
      <c r="AA1730">
        <v>1</v>
      </c>
      <c r="AB1730" t="str">
        <f t="shared" si="607"/>
        <v>Solo Star Poster</v>
      </c>
      <c r="AC1730" t="s">
        <v>8706</v>
      </c>
      <c r="AD1730" t="s">
        <v>8707</v>
      </c>
      <c r="AE1730">
        <v>23</v>
      </c>
      <c r="AF1730" t="str">
        <f t="shared" si="608"/>
        <v>Very Low</v>
      </c>
      <c r="AG1730" t="s">
        <v>9</v>
      </c>
      <c r="AH1730" t="s">
        <v>738</v>
      </c>
      <c r="AI1730" t="s">
        <v>556</v>
      </c>
      <c r="AJ1730" t="str">
        <f t="shared" si="609"/>
        <v>Adult</v>
      </c>
      <c r="AK1730">
        <v>30000000</v>
      </c>
      <c r="AL1730" t="str">
        <f t="shared" si="610"/>
        <v>Medium Budget</v>
      </c>
      <c r="AM1730">
        <v>2007</v>
      </c>
      <c r="AN1730">
        <f t="shared" si="611"/>
        <v>18</v>
      </c>
      <c r="AO1730" t="str">
        <f t="shared" si="612"/>
        <v>Old Classic</v>
      </c>
      <c r="AP1730">
        <v>11</v>
      </c>
      <c r="AQ1730" t="str">
        <f t="shared" si="613"/>
        <v>Very Low</v>
      </c>
      <c r="AR1730">
        <v>7.1</v>
      </c>
      <c r="AS1730" t="str">
        <f t="shared" si="614"/>
        <v>Good</v>
      </c>
      <c r="AT1730">
        <v>2.35</v>
      </c>
      <c r="AU1730" t="str">
        <f t="shared" si="615"/>
        <v>Cinematic Widescreen</v>
      </c>
      <c r="AV1730">
        <v>0</v>
      </c>
      <c r="AW1730" t="str">
        <f t="shared" si="616"/>
        <v>Very Low</v>
      </c>
    </row>
    <row r="1731" spans="1:49" x14ac:dyDescent="0.3">
      <c r="A1731" t="s">
        <v>0</v>
      </c>
      <c r="B1731" t="s">
        <v>8708</v>
      </c>
      <c r="C1731">
        <v>7</v>
      </c>
      <c r="D1731" t="str">
        <f t="shared" ref="D1731:D1794" si="621">IF(C1731&lt;=50,"Very Low",
IF(C1731&lt;=200,"Low",
IF(C1731&lt;=500,"Medium",
IF(C1731&lt;=1000,"High","Very High"))))</f>
        <v>Very Low</v>
      </c>
      <c r="E1731">
        <v>110</v>
      </c>
      <c r="F1731" t="str">
        <f t="shared" ref="F1731:F1794" si="622">INT(E1731/60) &amp; "h " &amp; MOD(E1731,60) &amp; "m"</f>
        <v>1h 50m</v>
      </c>
      <c r="G1731" t="str">
        <f t="shared" ref="G1731:G1794" si="623">IF(E1731&lt;60,"Short Film",IF(E1731&lt;90,"Featurette",IF(E1731&lt;=120,"Standard Movie",IF(E1731&lt;=180,"Long Movie","Epic"))))</f>
        <v>Standard Movie</v>
      </c>
      <c r="H1731">
        <v>18</v>
      </c>
      <c r="I1731" t="str">
        <f t="shared" ref="I1731:I1794" si="624">IF(H1731&lt;=1000,"Very Low",IF(H1731&lt;=10000,"Low",IF(H1731&lt;=50000,"Medium",IF(H1731&lt;=200000,"High","Very High"))))</f>
        <v>Very Low</v>
      </c>
      <c r="J1731">
        <v>432</v>
      </c>
      <c r="K1731" t="str">
        <f t="shared" ref="K1731:K1794" si="625">IF(J1731&lt;=1000,"Very Low",IF(J1731&lt;=10000,"Low",IF(J1731&lt;=50000,"Medium",IF(J1731&lt;=200000,"High","Very High"))))</f>
        <v>Very Low</v>
      </c>
      <c r="L1731" t="s">
        <v>177</v>
      </c>
      <c r="M1731">
        <v>922</v>
      </c>
      <c r="N1731" t="str">
        <f t="shared" ref="N1731:N1794" si="626">IF(A1731&lt;=1000,"Very Low",
IF(M1731&lt;=10000,"Low",IF(M1731&lt;=50000,"Medium",IF(M1731&lt;=200000,"High","Very High"))))</f>
        <v>Low</v>
      </c>
      <c r="O1731">
        <f t="shared" si="620"/>
        <v>537580</v>
      </c>
      <c r="P1731" t="str">
        <f t="shared" ref="P1731:P1794" si="627">IF(AND(O1731&gt;=500000000),"Blockbuster",
IF(AND(O1731&gt;=200000000,O1731&lt;=499999999),"Superhit",
IF(AND(O1731&gt;=50000000,O1731&lt;=199999999),"Hit",
IF(AND(O1731&gt;=10000000,O1731&lt;=49999999),"Average",
IF(AND(O1731&lt;=10000000),"Flop","")))))</f>
        <v>Flop</v>
      </c>
      <c r="Q1731" t="s">
        <v>2269</v>
      </c>
      <c r="R1731" t="str">
        <f t="shared" ref="R1731:R1794" si="628">LEFT(Q1731, FIND("|",Q1731&amp;"|")-1)</f>
        <v>Drama</v>
      </c>
      <c r="S1731">
        <f t="shared" ref="S1731:S1794" si="629">LEN(Q1731)-LEN(SUBSTITUTE(Q1731,"|",""))+1</f>
        <v>3</v>
      </c>
      <c r="T1731" t="s">
        <v>6128</v>
      </c>
      <c r="U1731" t="s">
        <v>8709</v>
      </c>
      <c r="V1731">
        <v>3279</v>
      </c>
      <c r="W1731" t="str">
        <f t="shared" ref="W1731:W1794" si="630">IF(V1731&lt;=10000,"Very Low",IF(V1731&lt;=50000,"Low",IF(V1731&lt;=200000,"Medium",IF(V1731&lt;=500000,"High","Very High"))))</f>
        <v>Very Low</v>
      </c>
      <c r="X1731">
        <v>2725</v>
      </c>
      <c r="Y1731" t="str">
        <f t="shared" ref="Y1731:Y1794" si="631">IF(X1731&lt;=1000,"Very Low",IF(X1731&lt;=10000,"Low",IF(X1731&lt;=50000,"Medium",IF(X1731&lt;=200000,"High","Very High"))))</f>
        <v>Low</v>
      </c>
      <c r="Z1731" t="s">
        <v>8710</v>
      </c>
      <c r="AA1731">
        <v>4</v>
      </c>
      <c r="AB1731" t="str">
        <f t="shared" ref="AB1731:AB1794" si="632">IF(AA1731=0,"Symbolic Poster",IF(AA1731=1,"Solo Star Poster",IF(AA1731&lt;=3,"Duo/Trio Poster","Ensemble Poster")))</f>
        <v>Ensemble Poster</v>
      </c>
      <c r="AC1731" t="s">
        <v>8711</v>
      </c>
      <c r="AD1731" t="s">
        <v>8712</v>
      </c>
      <c r="AE1731">
        <v>22</v>
      </c>
      <c r="AF1731" t="str">
        <f t="shared" ref="AF1731:AF1794" si="633">IF(AE1731&lt;=500,"Very Low",IF(AE1731&lt;=2000,"Low",IF(AE1731&lt;=5000,"Medium",IF(AE1731&lt;=15000,"High","Very High"))))</f>
        <v>Very Low</v>
      </c>
      <c r="AG1731" t="s">
        <v>9</v>
      </c>
      <c r="AH1731" t="s">
        <v>1436</v>
      </c>
      <c r="AI1731" t="s">
        <v>4801</v>
      </c>
      <c r="AJ1731" t="str">
        <f t="shared" ref="AJ1731:AJ1794" si="634">IF(OR(AI1731="G",AI1731="PG",AI1731="U",AI1731="TV-Y",AI1731="TV-G"),"Family",IF(OR(AI1731="PG-13",AI1731="UA",AI1731="TV-14"),"Teen",IF(OR(AI1731="R",AI1731="NC-17",AI1731="A",AI1731="TV-MA"),"Adult",IF(AI1731="Not Rated","No Rating","Other/Unknown"))))</f>
        <v>No Rating</v>
      </c>
      <c r="AK1731">
        <v>24000000</v>
      </c>
      <c r="AL1731" t="str">
        <f t="shared" ref="AL1731:AL1794" si="635">IF(AK1731&gt;=200000000,"Very High Budget",
IF(AND(AK1731&gt;=100000000,AK1731&lt;=199999999),"High Budget",
IF(AND(AK1731&gt;=30000000,AK1731&lt;=99999999),"Medium Budget",
IF(AK1731&lt;30000000,"Low Budget",""))))</f>
        <v>Low Budget</v>
      </c>
      <c r="AM1731">
        <v>2014</v>
      </c>
      <c r="AN1731">
        <f t="shared" ref="AN1731:AN1794" si="636">$AY$20-AM1731</f>
        <v>11</v>
      </c>
      <c r="AO1731" t="str">
        <f t="shared" ref="AO1731:AO1794" si="637">IF(AN1731&lt;=5,"Recent",IF(AND(AN1731&gt;=6,AN1731&lt;=15),"Modern Classic",IF(AN1731&gt;15,"Old Classic","")))</f>
        <v>Modern Classic</v>
      </c>
      <c r="AP1731">
        <v>919</v>
      </c>
      <c r="AQ1731" t="str">
        <f t="shared" ref="AQ1731:AQ1794" si="638">IF(AP1731&lt;=1000,"Very Low",IF(AP1731&lt;=10000,"Low",IF(AP1731&lt;=50000,"Medium",IF(AP1731&lt;=200000,"High","Very High"))))</f>
        <v>Very Low</v>
      </c>
      <c r="AR1731">
        <v>2</v>
      </c>
      <c r="AS1731" t="str">
        <f t="shared" ref="AS1731:AS1794" si="639">IF(AND(AR1731&gt;=9,AR1731&lt;=10),"Master Piece",
IF(AND(AR1731&gt;=8,AR1731&lt;9),"Excellent",
IF(AND(AR1731&gt;=7,AR1731&lt;8),"Good",
IF(AND(AR1731&gt;=6,AR1731&lt;7),"Average",
IF(AND(AR1731&gt;=5,AR1731&lt;6),"Below Average",
IF(AND(AR1731&gt;=4,AR1731&lt;5),"Poor",
IF(AND(AR1731&gt;=3,AR1731&lt;4),"Very Poor",
IF(AND(AR1731&gt;=0,AR1731&lt;3),"Terrible",""))))))))</f>
        <v>Terrible</v>
      </c>
      <c r="AT1731">
        <v>2.35</v>
      </c>
      <c r="AU1731" t="str">
        <f t="shared" ref="AU1731:AU1794" si="640">IF(AND(AT1731&gt;=1.3,AT1731&lt;=1.4),"Classic",IF(AND(AT1731&gt;=1.7,AT1731&lt;=1.9),"HDTV / Widescreen",IF(AND(AT1731&gt;=2.2,AT1731&lt;=2.4),"Cinematic Widescreen",IF(AND(AT1731&gt;=1.4,AT1731&lt;=1.6),"Standard Academy",IF(AT1731&gt;=2.4,"Ultra Widescreen","")))))</f>
        <v>Cinematic Widescreen</v>
      </c>
      <c r="AV1731">
        <v>0</v>
      </c>
      <c r="AW1731" t="str">
        <f t="shared" ref="AW1731:AW1794" si="641">IF(AV1731&lt;=1000,"Very Low",IF(AV1731&lt;=10000,"Low",IF(AV1731&lt;=50000,"Medium",IF(AV1731&lt;=200000,"High","Very High"))))</f>
        <v>Very Low</v>
      </c>
    </row>
    <row r="1732" spans="1:49" x14ac:dyDescent="0.3">
      <c r="A1732" t="s">
        <v>0</v>
      </c>
      <c r="B1732" t="s">
        <v>8713</v>
      </c>
      <c r="C1732">
        <v>132</v>
      </c>
      <c r="D1732" t="str">
        <f t="shared" si="621"/>
        <v>Low</v>
      </c>
      <c r="E1732">
        <v>103</v>
      </c>
      <c r="F1732" t="str">
        <f t="shared" si="622"/>
        <v>1h 43m</v>
      </c>
      <c r="G1732" t="str">
        <f t="shared" si="623"/>
        <v>Standard Movie</v>
      </c>
      <c r="H1732">
        <v>61</v>
      </c>
      <c r="I1732" t="str">
        <f t="shared" si="624"/>
        <v>Very Low</v>
      </c>
      <c r="J1732">
        <v>520</v>
      </c>
      <c r="K1732" t="str">
        <f t="shared" si="625"/>
        <v>Very Low</v>
      </c>
      <c r="L1732" t="s">
        <v>93</v>
      </c>
      <c r="M1732">
        <v>963</v>
      </c>
      <c r="N1732" t="str">
        <f t="shared" si="626"/>
        <v>Low</v>
      </c>
      <c r="O1732">
        <f t="shared" si="620"/>
        <v>537580</v>
      </c>
      <c r="P1732" t="str">
        <f t="shared" si="627"/>
        <v>Flop</v>
      </c>
      <c r="Q1732" t="s">
        <v>6297</v>
      </c>
      <c r="R1732" t="str">
        <f t="shared" si="628"/>
        <v>Biography</v>
      </c>
      <c r="S1732">
        <f t="shared" si="629"/>
        <v>3</v>
      </c>
      <c r="T1732" t="s">
        <v>3083</v>
      </c>
      <c r="U1732" t="s">
        <v>8714</v>
      </c>
      <c r="V1732">
        <v>12410</v>
      </c>
      <c r="W1732" t="str">
        <f t="shared" si="630"/>
        <v>Low</v>
      </c>
      <c r="X1732">
        <v>2806</v>
      </c>
      <c r="Y1732" t="str">
        <f t="shared" si="631"/>
        <v>Low</v>
      </c>
      <c r="Z1732" t="s">
        <v>1966</v>
      </c>
      <c r="AA1732">
        <v>3</v>
      </c>
      <c r="AB1732" t="str">
        <f t="shared" si="632"/>
        <v>Duo/Trio Poster</v>
      </c>
      <c r="AC1732" t="s">
        <v>8715</v>
      </c>
      <c r="AD1732" t="s">
        <v>8716</v>
      </c>
      <c r="AE1732">
        <v>62</v>
      </c>
      <c r="AF1732" t="str">
        <f t="shared" si="633"/>
        <v>Very Low</v>
      </c>
      <c r="AG1732" t="s">
        <v>9</v>
      </c>
      <c r="AH1732" t="s">
        <v>8717</v>
      </c>
      <c r="AI1732" t="str">
        <f t="shared" ref="AI1732:AI1733" si="642">AI1731</f>
        <v>Not Rated</v>
      </c>
      <c r="AJ1732" t="str">
        <f t="shared" si="634"/>
        <v>No Rating</v>
      </c>
      <c r="AK1732">
        <v>30000000</v>
      </c>
      <c r="AL1732" t="str">
        <f t="shared" si="635"/>
        <v>Medium Budget</v>
      </c>
      <c r="AM1732">
        <v>2014</v>
      </c>
      <c r="AN1732">
        <f t="shared" si="636"/>
        <v>11</v>
      </c>
      <c r="AO1732" t="str">
        <f t="shared" si="637"/>
        <v>Modern Classic</v>
      </c>
      <c r="AP1732">
        <v>903</v>
      </c>
      <c r="AQ1732" t="str">
        <f t="shared" si="638"/>
        <v>Very Low</v>
      </c>
      <c r="AR1732">
        <v>5.7</v>
      </c>
      <c r="AS1732" t="str">
        <f t="shared" si="639"/>
        <v>Below Average</v>
      </c>
      <c r="AT1732">
        <v>2.35</v>
      </c>
      <c r="AU1732" t="str">
        <f t="shared" si="640"/>
        <v>Cinematic Widescreen</v>
      </c>
      <c r="AV1732">
        <v>6000</v>
      </c>
      <c r="AW1732" t="str">
        <f t="shared" si="641"/>
        <v>Low</v>
      </c>
    </row>
    <row r="1733" spans="1:49" x14ac:dyDescent="0.3">
      <c r="A1733" t="s">
        <v>0</v>
      </c>
      <c r="B1733" t="s">
        <v>8718</v>
      </c>
      <c r="C1733">
        <v>5</v>
      </c>
      <c r="D1733" t="str">
        <f t="shared" si="621"/>
        <v>Very Low</v>
      </c>
      <c r="E1733">
        <v>85</v>
      </c>
      <c r="F1733" t="str">
        <f t="shared" si="622"/>
        <v>1h 25m</v>
      </c>
      <c r="G1733" t="str">
        <f t="shared" si="623"/>
        <v>Featurette</v>
      </c>
      <c r="H1733">
        <v>0</v>
      </c>
      <c r="I1733" t="str">
        <f t="shared" si="624"/>
        <v>Very Low</v>
      </c>
      <c r="J1733">
        <v>21</v>
      </c>
      <c r="K1733" t="str">
        <f t="shared" si="625"/>
        <v>Very Low</v>
      </c>
      <c r="L1733" t="s">
        <v>7135</v>
      </c>
      <c r="M1733">
        <v>114</v>
      </c>
      <c r="N1733" t="str">
        <f t="shared" si="626"/>
        <v>Low</v>
      </c>
      <c r="O1733">
        <f t="shared" si="620"/>
        <v>537580</v>
      </c>
      <c r="P1733" t="str">
        <f t="shared" si="627"/>
        <v>Flop</v>
      </c>
      <c r="Q1733" t="s">
        <v>8719</v>
      </c>
      <c r="R1733" t="str">
        <f t="shared" si="628"/>
        <v>Adventure</v>
      </c>
      <c r="S1733">
        <f t="shared" si="629"/>
        <v>3</v>
      </c>
      <c r="T1733" t="s">
        <v>8720</v>
      </c>
      <c r="U1733" t="s">
        <v>8721</v>
      </c>
      <c r="V1733">
        <v>393</v>
      </c>
      <c r="W1733" t="str">
        <f t="shared" si="630"/>
        <v>Very Low</v>
      </c>
      <c r="X1733">
        <v>229</v>
      </c>
      <c r="Y1733" t="str">
        <f t="shared" si="631"/>
        <v>Very Low</v>
      </c>
      <c r="Z1733" t="s">
        <v>8722</v>
      </c>
      <c r="AA1733">
        <v>1</v>
      </c>
      <c r="AB1733" t="str">
        <f t="shared" si="632"/>
        <v>Solo Star Poster</v>
      </c>
      <c r="AC1733" t="s">
        <v>8723</v>
      </c>
      <c r="AD1733" t="s">
        <v>8724</v>
      </c>
      <c r="AE1733">
        <v>7</v>
      </c>
      <c r="AF1733" t="str">
        <f t="shared" si="633"/>
        <v>Very Low</v>
      </c>
      <c r="AG1733" t="s">
        <v>5612</v>
      </c>
      <c r="AH1733" t="s">
        <v>7141</v>
      </c>
      <c r="AI1733" t="str">
        <f t="shared" si="642"/>
        <v>Not Rated</v>
      </c>
      <c r="AJ1733" t="str">
        <f t="shared" si="634"/>
        <v>No Rating</v>
      </c>
      <c r="AK1733">
        <v>30000000</v>
      </c>
      <c r="AL1733" t="str">
        <f t="shared" si="635"/>
        <v>Medium Budget</v>
      </c>
      <c r="AM1733">
        <v>2015</v>
      </c>
      <c r="AN1733">
        <f t="shared" si="636"/>
        <v>10</v>
      </c>
      <c r="AO1733" t="str">
        <f t="shared" si="637"/>
        <v>Modern Classic</v>
      </c>
      <c r="AP1733">
        <v>35</v>
      </c>
      <c r="AQ1733" t="str">
        <f t="shared" si="638"/>
        <v>Very Low</v>
      </c>
      <c r="AR1733">
        <v>4.0999999999999996</v>
      </c>
      <c r="AS1733" t="str">
        <f t="shared" si="639"/>
        <v>Poor</v>
      </c>
      <c r="AT1733">
        <f>AT1732</f>
        <v>2.35</v>
      </c>
      <c r="AU1733" t="str">
        <f t="shared" si="640"/>
        <v>Cinematic Widescreen</v>
      </c>
      <c r="AV1733">
        <v>161</v>
      </c>
      <c r="AW1733" t="str">
        <f t="shared" si="641"/>
        <v>Very Low</v>
      </c>
    </row>
    <row r="1734" spans="1:49" x14ac:dyDescent="0.3">
      <c r="A1734" t="s">
        <v>0</v>
      </c>
      <c r="B1734" t="s">
        <v>8725</v>
      </c>
      <c r="C1734">
        <v>56</v>
      </c>
      <c r="D1734" t="str">
        <f t="shared" si="621"/>
        <v>Low</v>
      </c>
      <c r="E1734">
        <v>110</v>
      </c>
      <c r="F1734" t="str">
        <f t="shared" si="622"/>
        <v>1h 50m</v>
      </c>
      <c r="G1734" t="str">
        <f t="shared" si="623"/>
        <v>Standard Movie</v>
      </c>
      <c r="H1734">
        <v>59</v>
      </c>
      <c r="I1734" t="str">
        <f t="shared" si="624"/>
        <v>Very Low</v>
      </c>
      <c r="J1734">
        <v>24</v>
      </c>
      <c r="K1734" t="str">
        <f t="shared" si="625"/>
        <v>Very Low</v>
      </c>
      <c r="L1734" t="s">
        <v>1312</v>
      </c>
      <c r="M1734">
        <v>1000</v>
      </c>
      <c r="N1734" t="str">
        <f t="shared" si="626"/>
        <v>Low</v>
      </c>
      <c r="O1734">
        <f t="shared" si="620"/>
        <v>537580</v>
      </c>
      <c r="P1734" t="str">
        <f t="shared" si="627"/>
        <v>Flop</v>
      </c>
      <c r="Q1734" t="s">
        <v>2113</v>
      </c>
      <c r="R1734" t="str">
        <f t="shared" si="628"/>
        <v>Crime</v>
      </c>
      <c r="S1734">
        <f t="shared" si="629"/>
        <v>4</v>
      </c>
      <c r="T1734" t="s">
        <v>361</v>
      </c>
      <c r="U1734" t="s">
        <v>8726</v>
      </c>
      <c r="V1734">
        <v>14618</v>
      </c>
      <c r="W1734" t="str">
        <f t="shared" si="630"/>
        <v>Low</v>
      </c>
      <c r="X1734">
        <v>1831</v>
      </c>
      <c r="Y1734" t="str">
        <f t="shared" si="631"/>
        <v>Low</v>
      </c>
      <c r="Z1734" t="s">
        <v>8727</v>
      </c>
      <c r="AA1734">
        <v>0</v>
      </c>
      <c r="AB1734" t="str">
        <f t="shared" si="632"/>
        <v>Symbolic Poster</v>
      </c>
      <c r="AC1734" t="s">
        <v>8728</v>
      </c>
      <c r="AD1734" t="s">
        <v>8729</v>
      </c>
      <c r="AE1734">
        <v>108</v>
      </c>
      <c r="AF1734" t="str">
        <f t="shared" si="633"/>
        <v>Very Low</v>
      </c>
      <c r="AG1734" t="s">
        <v>9</v>
      </c>
      <c r="AH1734" t="s">
        <v>7061</v>
      </c>
      <c r="AI1734" t="s">
        <v>556</v>
      </c>
      <c r="AJ1734" t="str">
        <f t="shared" si="634"/>
        <v>Adult</v>
      </c>
      <c r="AK1734">
        <v>30000000</v>
      </c>
      <c r="AL1734" t="str">
        <f t="shared" si="635"/>
        <v>Medium Budget</v>
      </c>
      <c r="AM1734">
        <v>2002</v>
      </c>
      <c r="AN1734">
        <f t="shared" si="636"/>
        <v>23</v>
      </c>
      <c r="AO1734" t="str">
        <f t="shared" si="637"/>
        <v>Old Classic</v>
      </c>
      <c r="AP1734">
        <v>794</v>
      </c>
      <c r="AQ1734" t="str">
        <f t="shared" si="638"/>
        <v>Very Low</v>
      </c>
      <c r="AR1734">
        <v>6.7</v>
      </c>
      <c r="AS1734" t="str">
        <f t="shared" si="639"/>
        <v>Average</v>
      </c>
      <c r="AT1734">
        <v>1.85</v>
      </c>
      <c r="AU1734" t="str">
        <f t="shared" si="640"/>
        <v>HDTV / Widescreen</v>
      </c>
      <c r="AV1734">
        <v>447</v>
      </c>
      <c r="AW1734" t="str">
        <f t="shared" si="641"/>
        <v>Very Low</v>
      </c>
    </row>
    <row r="1735" spans="1:49" x14ac:dyDescent="0.3">
      <c r="A1735" t="s">
        <v>0</v>
      </c>
      <c r="B1735" t="s">
        <v>8730</v>
      </c>
      <c r="C1735">
        <v>65</v>
      </c>
      <c r="D1735" t="str">
        <f t="shared" si="621"/>
        <v>Low</v>
      </c>
      <c r="E1735">
        <v>89</v>
      </c>
      <c r="F1735" t="str">
        <f t="shared" si="622"/>
        <v>1h 29m</v>
      </c>
      <c r="G1735" t="str">
        <f t="shared" si="623"/>
        <v>Featurette</v>
      </c>
      <c r="H1735">
        <v>5</v>
      </c>
      <c r="I1735" t="str">
        <f t="shared" si="624"/>
        <v>Very Low</v>
      </c>
      <c r="J1735">
        <v>365</v>
      </c>
      <c r="K1735" t="str">
        <f t="shared" si="625"/>
        <v>Very Low</v>
      </c>
      <c r="L1735" t="s">
        <v>464</v>
      </c>
      <c r="M1735">
        <v>11000</v>
      </c>
      <c r="N1735" t="str">
        <f t="shared" si="626"/>
        <v>Medium</v>
      </c>
      <c r="O1735">
        <f t="shared" si="620"/>
        <v>537580</v>
      </c>
      <c r="P1735" t="str">
        <f t="shared" si="627"/>
        <v>Flop</v>
      </c>
      <c r="Q1735" t="s">
        <v>8731</v>
      </c>
      <c r="R1735" t="str">
        <f t="shared" si="628"/>
        <v>Adventure</v>
      </c>
      <c r="S1735">
        <f t="shared" si="629"/>
        <v>4</v>
      </c>
      <c r="T1735" t="s">
        <v>51</v>
      </c>
      <c r="U1735" t="s">
        <v>8732</v>
      </c>
      <c r="V1735">
        <v>3302</v>
      </c>
      <c r="W1735" t="str">
        <f t="shared" si="630"/>
        <v>Very Low</v>
      </c>
      <c r="X1735">
        <v>15795</v>
      </c>
      <c r="Y1735" t="str">
        <f t="shared" si="631"/>
        <v>Medium</v>
      </c>
      <c r="Z1735" t="s">
        <v>6150</v>
      </c>
      <c r="AA1735">
        <v>0</v>
      </c>
      <c r="AB1735" t="str">
        <f t="shared" si="632"/>
        <v>Symbolic Poster</v>
      </c>
      <c r="AC1735" t="s">
        <v>8733</v>
      </c>
      <c r="AD1735" t="s">
        <v>8734</v>
      </c>
      <c r="AE1735">
        <v>14</v>
      </c>
      <c r="AF1735" t="str">
        <f t="shared" si="633"/>
        <v>Very Low</v>
      </c>
      <c r="AG1735" t="s">
        <v>9</v>
      </c>
      <c r="AH1735" t="s">
        <v>10</v>
      </c>
      <c r="AI1735" t="s">
        <v>556</v>
      </c>
      <c r="AJ1735" t="str">
        <f t="shared" si="634"/>
        <v>Adult</v>
      </c>
      <c r="AK1735">
        <v>19000000</v>
      </c>
      <c r="AL1735" t="str">
        <f t="shared" si="635"/>
        <v>Low Budget</v>
      </c>
      <c r="AM1735">
        <v>2016</v>
      </c>
      <c r="AN1735">
        <f t="shared" si="636"/>
        <v>9</v>
      </c>
      <c r="AO1735" t="str">
        <f t="shared" si="637"/>
        <v>Modern Classic</v>
      </c>
      <c r="AP1735">
        <v>4000</v>
      </c>
      <c r="AQ1735" t="str">
        <f t="shared" si="638"/>
        <v>Low</v>
      </c>
      <c r="AR1735">
        <v>7.5</v>
      </c>
      <c r="AS1735" t="str">
        <f t="shared" si="639"/>
        <v>Good</v>
      </c>
      <c r="AT1735">
        <v>1.85</v>
      </c>
      <c r="AU1735" t="str">
        <f t="shared" si="640"/>
        <v>HDTV / Widescreen</v>
      </c>
      <c r="AV1735">
        <v>13000</v>
      </c>
      <c r="AW1735" t="str">
        <f t="shared" si="641"/>
        <v>Medium</v>
      </c>
    </row>
    <row r="1736" spans="1:49" x14ac:dyDescent="0.3">
      <c r="A1736" t="s">
        <v>0</v>
      </c>
      <c r="B1736" t="s">
        <v>8735</v>
      </c>
      <c r="C1736">
        <v>221</v>
      </c>
      <c r="D1736" t="str">
        <f t="shared" si="621"/>
        <v>Medium</v>
      </c>
      <c r="E1736">
        <v>115</v>
      </c>
      <c r="F1736" t="str">
        <f t="shared" si="622"/>
        <v>1h 55m</v>
      </c>
      <c r="G1736" t="str">
        <f t="shared" si="623"/>
        <v>Standard Movie</v>
      </c>
      <c r="H1736">
        <v>0</v>
      </c>
      <c r="I1736" t="str">
        <f t="shared" si="624"/>
        <v>Very Low</v>
      </c>
      <c r="J1736">
        <v>751</v>
      </c>
      <c r="K1736" t="str">
        <f t="shared" si="625"/>
        <v>Very Low</v>
      </c>
      <c r="L1736" t="s">
        <v>8736</v>
      </c>
      <c r="M1736">
        <v>10000</v>
      </c>
      <c r="N1736" t="str">
        <f t="shared" si="626"/>
        <v>Low</v>
      </c>
      <c r="O1736">
        <v>183436380</v>
      </c>
      <c r="P1736" t="str">
        <f t="shared" si="627"/>
        <v>Hit</v>
      </c>
      <c r="Q1736" t="s">
        <v>6390</v>
      </c>
      <c r="R1736" t="str">
        <f t="shared" si="628"/>
        <v>Comedy</v>
      </c>
      <c r="S1736">
        <f t="shared" si="629"/>
        <v>2</v>
      </c>
      <c r="T1736" t="s">
        <v>2427</v>
      </c>
      <c r="U1736" t="s">
        <v>8737</v>
      </c>
      <c r="V1736">
        <v>97697</v>
      </c>
      <c r="W1736" t="str">
        <f t="shared" si="630"/>
        <v>Medium</v>
      </c>
      <c r="X1736">
        <v>13159</v>
      </c>
      <c r="Y1736" t="str">
        <f t="shared" si="631"/>
        <v>Medium</v>
      </c>
      <c r="Z1736" t="s">
        <v>8738</v>
      </c>
      <c r="AA1736">
        <v>8</v>
      </c>
      <c r="AB1736" t="str">
        <f t="shared" si="632"/>
        <v>Ensemble Poster</v>
      </c>
      <c r="AC1736" t="s">
        <v>8739</v>
      </c>
      <c r="AD1736" t="s">
        <v>8740</v>
      </c>
      <c r="AE1736">
        <v>185</v>
      </c>
      <c r="AF1736" t="str">
        <f t="shared" si="633"/>
        <v>Very Low</v>
      </c>
      <c r="AG1736" t="s">
        <v>9</v>
      </c>
      <c r="AH1736" t="s">
        <v>10</v>
      </c>
      <c r="AI1736" t="s">
        <v>11</v>
      </c>
      <c r="AJ1736" t="str">
        <f t="shared" si="634"/>
        <v>Teen</v>
      </c>
      <c r="AK1736">
        <v>29000000</v>
      </c>
      <c r="AL1736" t="str">
        <f t="shared" si="635"/>
        <v>Low Budget</v>
      </c>
      <c r="AM1736">
        <v>2015</v>
      </c>
      <c r="AN1736">
        <f t="shared" si="636"/>
        <v>10</v>
      </c>
      <c r="AO1736" t="str">
        <f t="shared" si="637"/>
        <v>Modern Classic</v>
      </c>
      <c r="AP1736">
        <v>1000</v>
      </c>
      <c r="AQ1736" t="str">
        <f t="shared" si="638"/>
        <v>Very Low</v>
      </c>
      <c r="AR1736">
        <v>6.5</v>
      </c>
      <c r="AS1736" t="str">
        <f t="shared" si="639"/>
        <v>Average</v>
      </c>
      <c r="AT1736">
        <v>1.85</v>
      </c>
      <c r="AU1736" t="str">
        <f t="shared" si="640"/>
        <v>HDTV / Widescreen</v>
      </c>
      <c r="AV1736">
        <v>40000</v>
      </c>
      <c r="AW1736" t="str">
        <f t="shared" si="641"/>
        <v>Medium</v>
      </c>
    </row>
    <row r="1737" spans="1:49" x14ac:dyDescent="0.3">
      <c r="A1737" t="s">
        <v>0</v>
      </c>
      <c r="B1737" t="s">
        <v>1392</v>
      </c>
      <c r="C1737">
        <v>291</v>
      </c>
      <c r="D1737" t="str">
        <f t="shared" si="621"/>
        <v>Medium</v>
      </c>
      <c r="E1737">
        <v>153</v>
      </c>
      <c r="F1737" t="str">
        <f t="shared" si="622"/>
        <v>2h 33m</v>
      </c>
      <c r="G1737" t="str">
        <f t="shared" si="623"/>
        <v>Long Movie</v>
      </c>
      <c r="H1737">
        <v>446</v>
      </c>
      <c r="I1737" t="str">
        <f t="shared" si="624"/>
        <v>Very Low</v>
      </c>
      <c r="J1737">
        <v>154</v>
      </c>
      <c r="K1737" t="str">
        <f t="shared" si="625"/>
        <v>Very Low</v>
      </c>
      <c r="L1737" t="s">
        <v>8741</v>
      </c>
      <c r="M1737">
        <v>523</v>
      </c>
      <c r="N1737" t="str">
        <f t="shared" si="626"/>
        <v>Low</v>
      </c>
      <c r="O1737">
        <v>119518352</v>
      </c>
      <c r="P1737" t="str">
        <f t="shared" si="627"/>
        <v>Hit</v>
      </c>
      <c r="Q1737" t="s">
        <v>8742</v>
      </c>
      <c r="R1737" t="str">
        <f t="shared" si="628"/>
        <v>Biography</v>
      </c>
      <c r="S1737">
        <f t="shared" si="629"/>
        <v>4</v>
      </c>
      <c r="T1737" t="s">
        <v>1143</v>
      </c>
      <c r="U1737" t="s">
        <v>8743</v>
      </c>
      <c r="V1737">
        <v>188637</v>
      </c>
      <c r="W1737" t="str">
        <f t="shared" si="630"/>
        <v>Medium</v>
      </c>
      <c r="X1737">
        <v>1383</v>
      </c>
      <c r="Y1737" t="str">
        <f t="shared" si="631"/>
        <v>Low</v>
      </c>
      <c r="Z1737" t="s">
        <v>8744</v>
      </c>
      <c r="AA1737">
        <v>0</v>
      </c>
      <c r="AB1737" t="str">
        <f t="shared" si="632"/>
        <v>Symbolic Poster</v>
      </c>
      <c r="AC1737" t="s">
        <v>8745</v>
      </c>
      <c r="AD1737" t="s">
        <v>8746</v>
      </c>
      <c r="AE1737">
        <v>815</v>
      </c>
      <c r="AF1737" t="str">
        <f t="shared" si="633"/>
        <v>Low</v>
      </c>
      <c r="AG1737" t="s">
        <v>9</v>
      </c>
      <c r="AH1737" t="s">
        <v>10</v>
      </c>
      <c r="AI1737" t="s">
        <v>11</v>
      </c>
      <c r="AJ1737" t="str">
        <f t="shared" si="634"/>
        <v>Teen</v>
      </c>
      <c r="AK1737">
        <v>28000000</v>
      </c>
      <c r="AL1737" t="str">
        <f t="shared" si="635"/>
        <v>Low Budget</v>
      </c>
      <c r="AM1737">
        <v>2005</v>
      </c>
      <c r="AN1737">
        <f t="shared" si="636"/>
        <v>20</v>
      </c>
      <c r="AO1737" t="str">
        <f t="shared" si="637"/>
        <v>Old Classic</v>
      </c>
      <c r="AP1737">
        <v>405</v>
      </c>
      <c r="AQ1737" t="str">
        <f t="shared" si="638"/>
        <v>Very Low</v>
      </c>
      <c r="AR1737">
        <v>7.9</v>
      </c>
      <c r="AS1737" t="str">
        <f t="shared" si="639"/>
        <v>Good</v>
      </c>
      <c r="AT1737">
        <v>2.39</v>
      </c>
      <c r="AU1737" t="str">
        <f t="shared" si="640"/>
        <v>Cinematic Widescreen</v>
      </c>
      <c r="AV1737">
        <v>11000</v>
      </c>
      <c r="AW1737" t="str">
        <f t="shared" si="641"/>
        <v>Medium</v>
      </c>
    </row>
    <row r="1738" spans="1:49" x14ac:dyDescent="0.3">
      <c r="A1738" t="s">
        <v>0</v>
      </c>
      <c r="B1738" t="str">
        <f>B1737</f>
        <v>James Mangold</v>
      </c>
      <c r="C1738">
        <v>13</v>
      </c>
      <c r="D1738" t="str">
        <f t="shared" si="621"/>
        <v>Very Low</v>
      </c>
      <c r="E1738">
        <v>42</v>
      </c>
      <c r="F1738" t="str">
        <f t="shared" si="622"/>
        <v>0h 42m</v>
      </c>
      <c r="G1738" t="str">
        <f t="shared" si="623"/>
        <v>Short Film</v>
      </c>
      <c r="H1738">
        <f>H1737</f>
        <v>446</v>
      </c>
      <c r="I1738" t="str">
        <f t="shared" si="624"/>
        <v>Very Low</v>
      </c>
      <c r="J1738">
        <v>442</v>
      </c>
      <c r="K1738" t="str">
        <f t="shared" si="625"/>
        <v>Very Low</v>
      </c>
      <c r="L1738" t="s">
        <v>8747</v>
      </c>
      <c r="M1738">
        <v>757</v>
      </c>
      <c r="N1738" t="str">
        <f t="shared" si="626"/>
        <v>Low</v>
      </c>
      <c r="O1738">
        <f>O1737</f>
        <v>119518352</v>
      </c>
      <c r="P1738" t="str">
        <f t="shared" si="627"/>
        <v>Hit</v>
      </c>
      <c r="Q1738" t="s">
        <v>8748</v>
      </c>
      <c r="R1738" t="str">
        <f t="shared" si="628"/>
        <v>Adventure</v>
      </c>
      <c r="S1738">
        <f t="shared" si="629"/>
        <v>5</v>
      </c>
      <c r="T1738" t="s">
        <v>8749</v>
      </c>
      <c r="U1738" t="s">
        <v>8750</v>
      </c>
      <c r="V1738">
        <v>20839</v>
      </c>
      <c r="W1738" t="str">
        <f t="shared" si="630"/>
        <v>Low</v>
      </c>
      <c r="X1738">
        <v>3309</v>
      </c>
      <c r="Y1738" t="str">
        <f t="shared" si="631"/>
        <v>Low</v>
      </c>
      <c r="Z1738" t="s">
        <v>2377</v>
      </c>
      <c r="AA1738">
        <v>0</v>
      </c>
      <c r="AB1738" t="str">
        <f t="shared" si="632"/>
        <v>Symbolic Poster</v>
      </c>
      <c r="AC1738" t="s">
        <v>8751</v>
      </c>
      <c r="AD1738" t="s">
        <v>8752</v>
      </c>
      <c r="AE1738">
        <v>56</v>
      </c>
      <c r="AF1738" t="str">
        <f t="shared" si="633"/>
        <v>Very Low</v>
      </c>
      <c r="AG1738" t="s">
        <v>9</v>
      </c>
      <c r="AH1738" t="s">
        <v>10</v>
      </c>
      <c r="AI1738" t="s">
        <v>1097</v>
      </c>
      <c r="AJ1738" t="str">
        <f t="shared" si="634"/>
        <v>Teen</v>
      </c>
      <c r="AK1738">
        <f t="shared" ref="AK1738:AM1738" si="643">AK1737</f>
        <v>28000000</v>
      </c>
      <c r="AL1738" t="str">
        <f t="shared" si="635"/>
        <v>Low Budget</v>
      </c>
      <c r="AM1738">
        <f t="shared" si="643"/>
        <v>2005</v>
      </c>
      <c r="AN1738">
        <f t="shared" si="636"/>
        <v>20</v>
      </c>
      <c r="AO1738" t="str">
        <f t="shared" si="637"/>
        <v>Old Classic</v>
      </c>
      <c r="AP1738">
        <v>641</v>
      </c>
      <c r="AQ1738" t="str">
        <f t="shared" si="638"/>
        <v>Very Low</v>
      </c>
      <c r="AR1738">
        <v>7.6</v>
      </c>
      <c r="AS1738" t="str">
        <f t="shared" si="639"/>
        <v>Good</v>
      </c>
      <c r="AT1738">
        <v>16</v>
      </c>
      <c r="AU1738" t="str">
        <f t="shared" si="640"/>
        <v>Ultra Widescreen</v>
      </c>
      <c r="AV1738">
        <v>12000</v>
      </c>
      <c r="AW1738" t="str">
        <f t="shared" si="641"/>
        <v>Medium</v>
      </c>
    </row>
    <row r="1739" spans="1:49" x14ac:dyDescent="0.3">
      <c r="A1739" t="s">
        <v>0</v>
      </c>
      <c r="B1739" t="s">
        <v>8753</v>
      </c>
      <c r="C1739">
        <v>148</v>
      </c>
      <c r="D1739" t="str">
        <f t="shared" si="621"/>
        <v>Low</v>
      </c>
      <c r="E1739">
        <v>128</v>
      </c>
      <c r="F1739" t="str">
        <f t="shared" si="622"/>
        <v>2h 8m</v>
      </c>
      <c r="G1739" t="str">
        <f t="shared" si="623"/>
        <v>Long Movie</v>
      </c>
      <c r="H1739">
        <v>0</v>
      </c>
      <c r="I1739" t="str">
        <f t="shared" si="624"/>
        <v>Very Low</v>
      </c>
      <c r="J1739">
        <v>754</v>
      </c>
      <c r="K1739" t="str">
        <f t="shared" si="625"/>
        <v>Very Low</v>
      </c>
      <c r="L1739" t="s">
        <v>4926</v>
      </c>
      <c r="M1739">
        <v>955</v>
      </c>
      <c r="N1739" t="str">
        <f t="shared" si="626"/>
        <v>Low</v>
      </c>
      <c r="O1739">
        <v>37036404</v>
      </c>
      <c r="P1739" t="str">
        <f t="shared" si="627"/>
        <v>Average</v>
      </c>
      <c r="Q1739" t="s">
        <v>1386</v>
      </c>
      <c r="R1739" t="str">
        <f t="shared" si="628"/>
        <v>Comedy</v>
      </c>
      <c r="S1739">
        <f t="shared" si="629"/>
        <v>3</v>
      </c>
      <c r="T1739" t="s">
        <v>3602</v>
      </c>
      <c r="U1739" t="s">
        <v>8754</v>
      </c>
      <c r="V1739">
        <v>44816</v>
      </c>
      <c r="W1739" t="str">
        <f t="shared" si="630"/>
        <v>Low</v>
      </c>
      <c r="X1739">
        <v>5404</v>
      </c>
      <c r="Y1739" t="str">
        <f t="shared" si="631"/>
        <v>Low</v>
      </c>
      <c r="Z1739" t="s">
        <v>3976</v>
      </c>
      <c r="AA1739">
        <v>3</v>
      </c>
      <c r="AB1739" t="str">
        <f t="shared" si="632"/>
        <v>Duo/Trio Poster</v>
      </c>
      <c r="AC1739" t="s">
        <v>8755</v>
      </c>
      <c r="AD1739" t="s">
        <v>8756</v>
      </c>
      <c r="AE1739">
        <v>259</v>
      </c>
      <c r="AF1739" t="str">
        <f t="shared" si="633"/>
        <v>Very Low</v>
      </c>
      <c r="AG1739" t="s">
        <v>9</v>
      </c>
      <c r="AH1739" t="s">
        <v>10</v>
      </c>
      <c r="AI1739" t="s">
        <v>11</v>
      </c>
      <c r="AJ1739" t="str">
        <f t="shared" si="634"/>
        <v>Teen</v>
      </c>
      <c r="AK1739">
        <v>30000000</v>
      </c>
      <c r="AL1739" t="str">
        <f t="shared" si="635"/>
        <v>Medium Budget</v>
      </c>
      <c r="AM1739">
        <v>2000</v>
      </c>
      <c r="AN1739">
        <f t="shared" si="636"/>
        <v>25</v>
      </c>
      <c r="AO1739" t="str">
        <f t="shared" si="637"/>
        <v>Old Classic</v>
      </c>
      <c r="AP1739">
        <v>869</v>
      </c>
      <c r="AQ1739" t="str">
        <f t="shared" si="638"/>
        <v>Very Low</v>
      </c>
      <c r="AR1739">
        <v>6.4</v>
      </c>
      <c r="AS1739" t="str">
        <f t="shared" si="639"/>
        <v>Average</v>
      </c>
      <c r="AT1739">
        <v>1.85</v>
      </c>
      <c r="AU1739" t="str">
        <f t="shared" si="640"/>
        <v>HDTV / Widescreen</v>
      </c>
      <c r="AV1739">
        <v>0</v>
      </c>
      <c r="AW1739" t="str">
        <f t="shared" si="641"/>
        <v>Very Low</v>
      </c>
    </row>
    <row r="1740" spans="1:49" x14ac:dyDescent="0.3">
      <c r="A1740" t="s">
        <v>0</v>
      </c>
      <c r="B1740" t="s">
        <v>5082</v>
      </c>
      <c r="C1740">
        <v>42</v>
      </c>
      <c r="D1740" t="str">
        <f t="shared" si="621"/>
        <v>Very Low</v>
      </c>
      <c r="E1740">
        <v>89</v>
      </c>
      <c r="F1740" t="str">
        <f t="shared" si="622"/>
        <v>1h 29m</v>
      </c>
      <c r="G1740" t="str">
        <f t="shared" si="623"/>
        <v>Featurette</v>
      </c>
      <c r="H1740">
        <v>12</v>
      </c>
      <c r="I1740" t="str">
        <f t="shared" si="624"/>
        <v>Very Low</v>
      </c>
      <c r="J1740">
        <v>373</v>
      </c>
      <c r="K1740" t="str">
        <f t="shared" si="625"/>
        <v>Very Low</v>
      </c>
      <c r="L1740" t="s">
        <v>8757</v>
      </c>
      <c r="M1740">
        <v>1000</v>
      </c>
      <c r="N1740" t="str">
        <f t="shared" si="626"/>
        <v>Low</v>
      </c>
      <c r="O1740">
        <v>22359293</v>
      </c>
      <c r="P1740" t="str">
        <f t="shared" si="627"/>
        <v>Average</v>
      </c>
      <c r="Q1740" t="s">
        <v>758</v>
      </c>
      <c r="R1740" t="str">
        <f t="shared" si="628"/>
        <v>Adventure</v>
      </c>
      <c r="S1740">
        <f t="shared" si="629"/>
        <v>4</v>
      </c>
      <c r="T1740" t="s">
        <v>364</v>
      </c>
      <c r="U1740" t="s">
        <v>8758</v>
      </c>
      <c r="V1740">
        <v>16222</v>
      </c>
      <c r="W1740" t="str">
        <f t="shared" si="630"/>
        <v>Low</v>
      </c>
      <c r="X1740">
        <v>2056</v>
      </c>
      <c r="Y1740" t="str">
        <f t="shared" si="631"/>
        <v>Low</v>
      </c>
      <c r="Z1740" t="s">
        <v>8759</v>
      </c>
      <c r="AA1740">
        <v>0</v>
      </c>
      <c r="AB1740" t="str">
        <f t="shared" si="632"/>
        <v>Symbolic Poster</v>
      </c>
      <c r="AC1740" t="s">
        <v>8760</v>
      </c>
      <c r="AD1740" t="s">
        <v>8761</v>
      </c>
      <c r="AE1740">
        <v>39</v>
      </c>
      <c r="AF1740" t="str">
        <f t="shared" si="633"/>
        <v>Very Low</v>
      </c>
      <c r="AG1740" t="s">
        <v>9</v>
      </c>
      <c r="AH1740" t="s">
        <v>28</v>
      </c>
      <c r="AI1740" t="s">
        <v>66</v>
      </c>
      <c r="AJ1740" t="str">
        <f t="shared" si="634"/>
        <v>Family</v>
      </c>
      <c r="AK1740">
        <v>29000000</v>
      </c>
      <c r="AL1740" t="str">
        <f t="shared" si="635"/>
        <v>Low Budget</v>
      </c>
      <c r="AM1740">
        <v>1997</v>
      </c>
      <c r="AN1740">
        <f t="shared" si="636"/>
        <v>28</v>
      </c>
      <c r="AO1740" t="str">
        <f t="shared" si="637"/>
        <v>Old Classic</v>
      </c>
      <c r="AP1740">
        <v>409</v>
      </c>
      <c r="AQ1740" t="str">
        <f t="shared" si="638"/>
        <v>Very Low</v>
      </c>
      <c r="AR1740">
        <v>5.8</v>
      </c>
      <c r="AS1740" t="str">
        <f t="shared" si="639"/>
        <v>Below Average</v>
      </c>
      <c r="AT1740">
        <v>1.85</v>
      </c>
      <c r="AU1740" t="str">
        <f t="shared" si="640"/>
        <v>HDTV / Widescreen</v>
      </c>
      <c r="AV1740">
        <v>0</v>
      </c>
      <c r="AW1740" t="str">
        <f t="shared" si="641"/>
        <v>Very Low</v>
      </c>
    </row>
    <row r="1741" spans="1:49" x14ac:dyDescent="0.3">
      <c r="A1741" t="s">
        <v>0</v>
      </c>
      <c r="B1741" t="s">
        <v>821</v>
      </c>
      <c r="C1741">
        <v>302</v>
      </c>
      <c r="D1741" t="str">
        <f t="shared" si="621"/>
        <v>Medium</v>
      </c>
      <c r="E1741">
        <v>122</v>
      </c>
      <c r="F1741" t="str">
        <f t="shared" si="622"/>
        <v>2h 2m</v>
      </c>
      <c r="G1741" t="str">
        <f t="shared" si="623"/>
        <v>Long Movie</v>
      </c>
      <c r="H1741">
        <v>2000</v>
      </c>
      <c r="I1741" t="str">
        <f t="shared" si="624"/>
        <v>Low</v>
      </c>
      <c r="J1741">
        <v>1000</v>
      </c>
      <c r="K1741" t="str">
        <f t="shared" si="625"/>
        <v>Very Low</v>
      </c>
      <c r="L1741" t="s">
        <v>1303</v>
      </c>
      <c r="M1741">
        <v>2000</v>
      </c>
      <c r="N1741" t="str">
        <f t="shared" si="626"/>
        <v>Low</v>
      </c>
      <c r="O1741">
        <v>18593156</v>
      </c>
      <c r="P1741" t="str">
        <f t="shared" si="627"/>
        <v>Average</v>
      </c>
      <c r="Q1741" t="s">
        <v>3380</v>
      </c>
      <c r="R1741" t="str">
        <f t="shared" si="628"/>
        <v>Drama</v>
      </c>
      <c r="S1741">
        <f t="shared" si="629"/>
        <v>1</v>
      </c>
      <c r="T1741" t="s">
        <v>1183</v>
      </c>
      <c r="U1741" t="s">
        <v>8762</v>
      </c>
      <c r="V1741">
        <v>88682</v>
      </c>
      <c r="W1741" t="str">
        <f t="shared" si="630"/>
        <v>Medium</v>
      </c>
      <c r="X1741">
        <v>6161</v>
      </c>
      <c r="Y1741" t="str">
        <f t="shared" si="631"/>
        <v>Low</v>
      </c>
      <c r="Z1741" t="s">
        <v>401</v>
      </c>
      <c r="AA1741">
        <v>1</v>
      </c>
      <c r="AB1741" t="str">
        <f t="shared" si="632"/>
        <v>Solo Star Poster</v>
      </c>
      <c r="AC1741" t="s">
        <v>8763</v>
      </c>
      <c r="AD1741" t="s">
        <v>8764</v>
      </c>
      <c r="AE1741">
        <v>241</v>
      </c>
      <c r="AF1741" t="str">
        <f t="shared" si="633"/>
        <v>Very Low</v>
      </c>
      <c r="AG1741" t="s">
        <v>9</v>
      </c>
      <c r="AH1741" t="s">
        <v>10</v>
      </c>
      <c r="AI1741" t="s">
        <v>556</v>
      </c>
      <c r="AJ1741" t="str">
        <f t="shared" si="634"/>
        <v>Adult</v>
      </c>
      <c r="AK1741">
        <v>35000000</v>
      </c>
      <c r="AL1741" t="str">
        <f t="shared" si="635"/>
        <v>Medium Budget</v>
      </c>
      <c r="AM1741">
        <v>2008</v>
      </c>
      <c r="AN1741">
        <f t="shared" si="636"/>
        <v>17</v>
      </c>
      <c r="AO1741" t="str">
        <f t="shared" si="637"/>
        <v>Old Classic</v>
      </c>
      <c r="AP1741">
        <v>1000</v>
      </c>
      <c r="AQ1741" t="str">
        <f t="shared" si="638"/>
        <v>Very Low</v>
      </c>
      <c r="AR1741">
        <v>7.7</v>
      </c>
      <c r="AS1741" t="str">
        <f t="shared" si="639"/>
        <v>Good</v>
      </c>
      <c r="AT1741">
        <v>2.35</v>
      </c>
      <c r="AU1741" t="str">
        <f t="shared" si="640"/>
        <v>Cinematic Widescreen</v>
      </c>
      <c r="AV1741">
        <v>0</v>
      </c>
      <c r="AW1741" t="str">
        <f t="shared" si="641"/>
        <v>Very Low</v>
      </c>
    </row>
    <row r="1742" spans="1:49" x14ac:dyDescent="0.3">
      <c r="A1742" t="s">
        <v>0</v>
      </c>
      <c r="B1742" t="s">
        <v>3372</v>
      </c>
      <c r="C1742">
        <v>181</v>
      </c>
      <c r="D1742" t="str">
        <f t="shared" si="621"/>
        <v>Low</v>
      </c>
      <c r="E1742">
        <v>113</v>
      </c>
      <c r="F1742" t="str">
        <f t="shared" si="622"/>
        <v>1h 53m</v>
      </c>
      <c r="G1742" t="str">
        <f t="shared" si="623"/>
        <v>Standard Movie</v>
      </c>
      <c r="H1742">
        <v>0</v>
      </c>
      <c r="I1742" t="str">
        <f t="shared" si="624"/>
        <v>Very Low</v>
      </c>
      <c r="J1742">
        <v>89</v>
      </c>
      <c r="K1742" t="str">
        <f t="shared" si="625"/>
        <v>Very Low</v>
      </c>
      <c r="L1742" t="s">
        <v>8765</v>
      </c>
      <c r="M1742">
        <v>504</v>
      </c>
      <c r="N1742" t="str">
        <f t="shared" si="626"/>
        <v>Low</v>
      </c>
      <c r="O1742">
        <f>O1741</f>
        <v>18593156</v>
      </c>
      <c r="P1742" t="str">
        <f t="shared" si="627"/>
        <v>Average</v>
      </c>
      <c r="Q1742" t="s">
        <v>8766</v>
      </c>
      <c r="R1742" t="str">
        <f t="shared" si="628"/>
        <v>Biography</v>
      </c>
      <c r="S1742">
        <f t="shared" si="629"/>
        <v>6</v>
      </c>
      <c r="T1742" t="s">
        <v>8767</v>
      </c>
      <c r="U1742" t="s">
        <v>8768</v>
      </c>
      <c r="V1742">
        <v>71596</v>
      </c>
      <c r="W1742" t="str">
        <f t="shared" si="630"/>
        <v>Medium</v>
      </c>
      <c r="X1742">
        <v>810</v>
      </c>
      <c r="Y1742" t="str">
        <f t="shared" si="631"/>
        <v>Very Low</v>
      </c>
      <c r="Z1742" t="s">
        <v>8769</v>
      </c>
      <c r="AA1742">
        <v>0</v>
      </c>
      <c r="AB1742" t="str">
        <f t="shared" si="632"/>
        <v>Symbolic Poster</v>
      </c>
      <c r="AC1742" t="s">
        <v>8770</v>
      </c>
      <c r="AD1742" t="s">
        <v>8771</v>
      </c>
      <c r="AE1742">
        <v>276</v>
      </c>
      <c r="AF1742" t="str">
        <f t="shared" si="633"/>
        <v>Very Low</v>
      </c>
      <c r="AG1742" t="s">
        <v>9</v>
      </c>
      <c r="AH1742" t="s">
        <v>10</v>
      </c>
      <c r="AI1742" t="s">
        <v>556</v>
      </c>
      <c r="AJ1742" t="str">
        <f t="shared" si="634"/>
        <v>Adult</v>
      </c>
      <c r="AK1742">
        <v>29000000</v>
      </c>
      <c r="AL1742" t="str">
        <f t="shared" si="635"/>
        <v>Low Budget</v>
      </c>
      <c r="AM1742">
        <v>2002</v>
      </c>
      <c r="AN1742">
        <f t="shared" si="636"/>
        <v>23</v>
      </c>
      <c r="AO1742" t="str">
        <f t="shared" si="637"/>
        <v>Old Classic</v>
      </c>
      <c r="AP1742">
        <v>147</v>
      </c>
      <c r="AQ1742" t="str">
        <f t="shared" si="638"/>
        <v>Very Low</v>
      </c>
      <c r="AR1742">
        <v>7.1</v>
      </c>
      <c r="AS1742" t="str">
        <f t="shared" si="639"/>
        <v>Good</v>
      </c>
      <c r="AT1742">
        <v>2.35</v>
      </c>
      <c r="AU1742" t="str">
        <f t="shared" si="640"/>
        <v>Cinematic Widescreen</v>
      </c>
      <c r="AV1742">
        <v>3000</v>
      </c>
      <c r="AW1742" t="str">
        <f t="shared" si="641"/>
        <v>Low</v>
      </c>
    </row>
    <row r="1743" spans="1:49" x14ac:dyDescent="0.3">
      <c r="A1743" t="s">
        <v>0</v>
      </c>
      <c r="B1743" t="s">
        <v>6073</v>
      </c>
      <c r="C1743">
        <v>64</v>
      </c>
      <c r="D1743" t="str">
        <f t="shared" si="621"/>
        <v>Low</v>
      </c>
      <c r="E1743">
        <v>99</v>
      </c>
      <c r="F1743" t="str">
        <f t="shared" si="622"/>
        <v>1h 39m</v>
      </c>
      <c r="G1743" t="str">
        <f t="shared" si="623"/>
        <v>Standard Movie</v>
      </c>
      <c r="H1743">
        <v>71</v>
      </c>
      <c r="I1743" t="str">
        <f t="shared" si="624"/>
        <v>Very Low</v>
      </c>
      <c r="J1743">
        <v>584</v>
      </c>
      <c r="K1743" t="str">
        <f t="shared" si="625"/>
        <v>Very Low</v>
      </c>
      <c r="L1743" t="s">
        <v>2995</v>
      </c>
      <c r="M1743">
        <v>2000</v>
      </c>
      <c r="N1743" t="str">
        <f t="shared" si="626"/>
        <v>Low</v>
      </c>
      <c r="O1743">
        <v>16930185</v>
      </c>
      <c r="P1743" t="str">
        <f t="shared" si="627"/>
        <v>Average</v>
      </c>
      <c r="Q1743" t="s">
        <v>1652</v>
      </c>
      <c r="R1743" t="str">
        <f t="shared" si="628"/>
        <v>Comedy</v>
      </c>
      <c r="S1743">
        <f t="shared" si="629"/>
        <v>2</v>
      </c>
      <c r="T1743" t="s">
        <v>6363</v>
      </c>
      <c r="U1743" t="s">
        <v>8772</v>
      </c>
      <c r="V1743">
        <v>14315</v>
      </c>
      <c r="W1743" t="str">
        <f t="shared" si="630"/>
        <v>Low</v>
      </c>
      <c r="X1743">
        <v>4169</v>
      </c>
      <c r="Y1743" t="str">
        <f t="shared" si="631"/>
        <v>Low</v>
      </c>
      <c r="Z1743" t="s">
        <v>3526</v>
      </c>
      <c r="AA1743">
        <v>2</v>
      </c>
      <c r="AB1743" t="str">
        <f t="shared" si="632"/>
        <v>Duo/Trio Poster</v>
      </c>
      <c r="AC1743" t="s">
        <v>8773</v>
      </c>
      <c r="AD1743" t="s">
        <v>8774</v>
      </c>
      <c r="AE1743">
        <v>101</v>
      </c>
      <c r="AF1743" t="str">
        <f t="shared" si="633"/>
        <v>Very Low</v>
      </c>
      <c r="AG1743" t="s">
        <v>9</v>
      </c>
      <c r="AH1743" t="s">
        <v>738</v>
      </c>
      <c r="AI1743" t="s">
        <v>11</v>
      </c>
      <c r="AJ1743" t="str">
        <f t="shared" si="634"/>
        <v>Teen</v>
      </c>
      <c r="AK1743">
        <v>29000000</v>
      </c>
      <c r="AL1743" t="str">
        <f t="shared" si="635"/>
        <v>Low Budget</v>
      </c>
      <c r="AM1743">
        <v>2002</v>
      </c>
      <c r="AN1743">
        <f t="shared" si="636"/>
        <v>23</v>
      </c>
      <c r="AO1743" t="str">
        <f t="shared" si="637"/>
        <v>Old Classic</v>
      </c>
      <c r="AP1743">
        <v>719</v>
      </c>
      <c r="AQ1743" t="str">
        <f t="shared" si="638"/>
        <v>Very Low</v>
      </c>
      <c r="AR1743">
        <v>5.3</v>
      </c>
      <c r="AS1743" t="str">
        <f t="shared" si="639"/>
        <v>Below Average</v>
      </c>
      <c r="AT1743">
        <v>1.85</v>
      </c>
      <c r="AU1743" t="str">
        <f t="shared" si="640"/>
        <v>HDTV / Widescreen</v>
      </c>
      <c r="AV1743">
        <v>201</v>
      </c>
      <c r="AW1743" t="str">
        <f t="shared" si="641"/>
        <v>Very Low</v>
      </c>
    </row>
    <row r="1744" spans="1:49" x14ac:dyDescent="0.3">
      <c r="A1744" t="s">
        <v>0</v>
      </c>
      <c r="B1744" t="s">
        <v>4280</v>
      </c>
      <c r="C1744">
        <v>154</v>
      </c>
      <c r="D1744" t="str">
        <f t="shared" si="621"/>
        <v>Low</v>
      </c>
      <c r="E1744">
        <v>99</v>
      </c>
      <c r="F1744" t="str">
        <f t="shared" si="622"/>
        <v>1h 39m</v>
      </c>
      <c r="G1744" t="str">
        <f t="shared" si="623"/>
        <v>Standard Movie</v>
      </c>
      <c r="H1744">
        <v>265</v>
      </c>
      <c r="I1744" t="str">
        <f t="shared" si="624"/>
        <v>Very Low</v>
      </c>
      <c r="J1744">
        <v>265</v>
      </c>
      <c r="K1744" t="str">
        <f t="shared" si="625"/>
        <v>Very Low</v>
      </c>
      <c r="L1744" t="s">
        <v>241</v>
      </c>
      <c r="M1744">
        <v>22000</v>
      </c>
      <c r="N1744" t="str">
        <f t="shared" si="626"/>
        <v>Medium</v>
      </c>
      <c r="O1744">
        <v>63034755</v>
      </c>
      <c r="P1744" t="str">
        <f t="shared" si="627"/>
        <v>Hit</v>
      </c>
      <c r="Q1744" t="s">
        <v>1642</v>
      </c>
      <c r="R1744" t="str">
        <f t="shared" si="628"/>
        <v>Comedy</v>
      </c>
      <c r="S1744">
        <f t="shared" si="629"/>
        <v>1</v>
      </c>
      <c r="T1744" t="s">
        <v>120</v>
      </c>
      <c r="U1744" t="s">
        <v>8775</v>
      </c>
      <c r="V1744">
        <v>16984</v>
      </c>
      <c r="W1744" t="str">
        <f t="shared" si="630"/>
        <v>Low</v>
      </c>
      <c r="X1744">
        <v>23562</v>
      </c>
      <c r="Y1744" t="str">
        <f t="shared" si="631"/>
        <v>Medium</v>
      </c>
      <c r="Z1744" t="s">
        <v>4280</v>
      </c>
      <c r="AA1744">
        <v>1</v>
      </c>
      <c r="AB1744" t="str">
        <f t="shared" si="632"/>
        <v>Solo Star Poster</v>
      </c>
      <c r="AC1744" t="s">
        <v>8776</v>
      </c>
      <c r="AD1744" t="s">
        <v>8777</v>
      </c>
      <c r="AE1744">
        <v>96</v>
      </c>
      <c r="AF1744" t="str">
        <f t="shared" si="633"/>
        <v>Very Low</v>
      </c>
      <c r="AG1744" t="s">
        <v>9</v>
      </c>
      <c r="AH1744" t="s">
        <v>10</v>
      </c>
      <c r="AI1744" t="s">
        <v>556</v>
      </c>
      <c r="AJ1744" t="str">
        <f t="shared" si="634"/>
        <v>Adult</v>
      </c>
      <c r="AK1744">
        <v>29000000</v>
      </c>
      <c r="AL1744" t="str">
        <f t="shared" si="635"/>
        <v>Low Budget</v>
      </c>
      <c r="AM1744">
        <v>2016</v>
      </c>
      <c r="AN1744">
        <f t="shared" si="636"/>
        <v>9</v>
      </c>
      <c r="AO1744" t="str">
        <f t="shared" si="637"/>
        <v>Modern Classic</v>
      </c>
      <c r="AP1744">
        <v>779</v>
      </c>
      <c r="AQ1744" t="str">
        <f t="shared" si="638"/>
        <v>Very Low</v>
      </c>
      <c r="AR1744">
        <v>5.3</v>
      </c>
      <c r="AS1744" t="str">
        <f t="shared" si="639"/>
        <v>Below Average</v>
      </c>
      <c r="AT1744">
        <v>1.85</v>
      </c>
      <c r="AU1744" t="str">
        <f t="shared" si="640"/>
        <v>HDTV / Widescreen</v>
      </c>
      <c r="AV1744">
        <v>0</v>
      </c>
      <c r="AW1744" t="str">
        <f t="shared" si="641"/>
        <v>Very Low</v>
      </c>
    </row>
    <row r="1745" spans="1:49" x14ac:dyDescent="0.3">
      <c r="A1745" t="s">
        <v>0</v>
      </c>
      <c r="B1745" t="s">
        <v>8778</v>
      </c>
      <c r="C1745">
        <v>17</v>
      </c>
      <c r="D1745" t="str">
        <f t="shared" si="621"/>
        <v>Very Low</v>
      </c>
      <c r="E1745">
        <v>147</v>
      </c>
      <c r="F1745" t="str">
        <f t="shared" si="622"/>
        <v>2h 27m</v>
      </c>
      <c r="G1745" t="str">
        <f t="shared" si="623"/>
        <v>Long Movie</v>
      </c>
      <c r="H1745">
        <v>0</v>
      </c>
      <c r="I1745" t="str">
        <f t="shared" si="624"/>
        <v>Very Low</v>
      </c>
      <c r="J1745">
        <v>400</v>
      </c>
      <c r="K1745" t="str">
        <f t="shared" si="625"/>
        <v>Very Low</v>
      </c>
      <c r="L1745" t="s">
        <v>3574</v>
      </c>
      <c r="M1745">
        <v>18000</v>
      </c>
      <c r="N1745" t="str">
        <f t="shared" si="626"/>
        <v>Medium</v>
      </c>
      <c r="O1745">
        <v>5899797</v>
      </c>
      <c r="P1745" t="str">
        <f t="shared" si="627"/>
        <v>Flop</v>
      </c>
      <c r="Q1745" t="s">
        <v>5911</v>
      </c>
      <c r="R1745" t="str">
        <f t="shared" si="628"/>
        <v>Biography</v>
      </c>
      <c r="S1745">
        <f t="shared" si="629"/>
        <v>3</v>
      </c>
      <c r="T1745" t="s">
        <v>1698</v>
      </c>
      <c r="U1745" t="s">
        <v>8779</v>
      </c>
      <c r="V1745">
        <v>9913</v>
      </c>
      <c r="W1745" t="str">
        <f t="shared" si="630"/>
        <v>Very Low</v>
      </c>
      <c r="X1745">
        <v>18855</v>
      </c>
      <c r="Y1745" t="str">
        <f t="shared" si="631"/>
        <v>Medium</v>
      </c>
      <c r="Z1745" t="s">
        <v>1098</v>
      </c>
      <c r="AA1745">
        <v>0</v>
      </c>
      <c r="AB1745" t="str">
        <f t="shared" si="632"/>
        <v>Symbolic Poster</v>
      </c>
      <c r="AC1745" t="s">
        <v>8780</v>
      </c>
      <c r="AD1745" t="s">
        <v>8781</v>
      </c>
      <c r="AE1745">
        <v>51</v>
      </c>
      <c r="AF1745" t="str">
        <f t="shared" si="633"/>
        <v>Very Low</v>
      </c>
      <c r="AG1745" t="s">
        <v>9</v>
      </c>
      <c r="AH1745" t="s">
        <v>28</v>
      </c>
      <c r="AI1745" t="s">
        <v>66</v>
      </c>
      <c r="AJ1745" t="str">
        <f t="shared" si="634"/>
        <v>Family</v>
      </c>
      <c r="AK1745">
        <v>29000000</v>
      </c>
      <c r="AL1745" t="str">
        <f t="shared" si="635"/>
        <v>Low Budget</v>
      </c>
      <c r="AM1745">
        <v>1987</v>
      </c>
      <c r="AN1745">
        <f t="shared" si="636"/>
        <v>38</v>
      </c>
      <c r="AO1745" t="str">
        <f t="shared" si="637"/>
        <v>Old Classic</v>
      </c>
      <c r="AP1745">
        <v>427</v>
      </c>
      <c r="AQ1745" t="str">
        <f t="shared" si="638"/>
        <v>Very Low</v>
      </c>
      <c r="AR1745">
        <v>7.5</v>
      </c>
      <c r="AS1745" t="str">
        <f t="shared" si="639"/>
        <v>Good</v>
      </c>
      <c r="AT1745">
        <v>2.35</v>
      </c>
      <c r="AU1745" t="str">
        <f t="shared" si="640"/>
        <v>Cinematic Widescreen</v>
      </c>
      <c r="AV1745">
        <v>0</v>
      </c>
      <c r="AW1745" t="str">
        <f t="shared" si="641"/>
        <v>Very Low</v>
      </c>
    </row>
    <row r="1746" spans="1:49" x14ac:dyDescent="0.3">
      <c r="A1746" t="s">
        <v>718</v>
      </c>
      <c r="B1746" t="s">
        <v>3610</v>
      </c>
      <c r="C1746">
        <v>65</v>
      </c>
      <c r="D1746" t="str">
        <f t="shared" si="621"/>
        <v>Low</v>
      </c>
      <c r="E1746">
        <v>112</v>
      </c>
      <c r="F1746" t="str">
        <f t="shared" si="622"/>
        <v>1h 52m</v>
      </c>
      <c r="G1746" t="str">
        <f t="shared" si="623"/>
        <v>Standard Movie</v>
      </c>
      <c r="H1746">
        <v>759</v>
      </c>
      <c r="I1746" t="str">
        <f t="shared" si="624"/>
        <v>Very Low</v>
      </c>
      <c r="J1746">
        <v>933</v>
      </c>
      <c r="K1746" t="str">
        <f t="shared" si="625"/>
        <v>Very Low</v>
      </c>
      <c r="L1746" t="s">
        <v>1203</v>
      </c>
      <c r="M1746">
        <v>11000</v>
      </c>
      <c r="N1746" t="str">
        <f t="shared" si="626"/>
        <v>Medium</v>
      </c>
      <c r="O1746">
        <v>4554569</v>
      </c>
      <c r="P1746" t="str">
        <f t="shared" si="627"/>
        <v>Flop</v>
      </c>
      <c r="Q1746" t="s">
        <v>2498</v>
      </c>
      <c r="R1746" t="str">
        <f t="shared" si="628"/>
        <v>Comedy</v>
      </c>
      <c r="S1746">
        <f t="shared" si="629"/>
        <v>2</v>
      </c>
      <c r="T1746" t="s">
        <v>1919</v>
      </c>
      <c r="U1746" t="s">
        <v>8782</v>
      </c>
      <c r="V1746">
        <v>8134</v>
      </c>
      <c r="W1746" t="str">
        <f t="shared" si="630"/>
        <v>Very Low</v>
      </c>
      <c r="X1746">
        <v>17873</v>
      </c>
      <c r="Y1746" t="str">
        <f t="shared" si="631"/>
        <v>Medium</v>
      </c>
      <c r="Z1746" t="s">
        <v>2953</v>
      </c>
      <c r="AA1746">
        <v>4</v>
      </c>
      <c r="AB1746" t="str">
        <f t="shared" si="632"/>
        <v>Ensemble Poster</v>
      </c>
      <c r="AC1746" t="s">
        <v>8783</v>
      </c>
      <c r="AD1746" t="s">
        <v>8784</v>
      </c>
      <c r="AE1746">
        <v>123</v>
      </c>
      <c r="AF1746" t="str">
        <f t="shared" si="633"/>
        <v>Very Low</v>
      </c>
      <c r="AG1746" t="s">
        <v>9</v>
      </c>
      <c r="AH1746" t="s">
        <v>10</v>
      </c>
      <c r="AI1746" t="s">
        <v>556</v>
      </c>
      <c r="AJ1746" t="str">
        <f t="shared" si="634"/>
        <v>Adult</v>
      </c>
      <c r="AK1746">
        <v>28000000</v>
      </c>
      <c r="AL1746" t="str">
        <f t="shared" si="635"/>
        <v>Low Budget</v>
      </c>
      <c r="AM1746">
        <v>1999</v>
      </c>
      <c r="AN1746">
        <f t="shared" si="636"/>
        <v>26</v>
      </c>
      <c r="AO1746" t="str">
        <f t="shared" si="637"/>
        <v>Old Classic</v>
      </c>
      <c r="AP1746">
        <v>1000</v>
      </c>
      <c r="AQ1746" t="str">
        <f t="shared" si="638"/>
        <v>Very Low</v>
      </c>
      <c r="AR1746">
        <v>6.9</v>
      </c>
      <c r="AS1746" t="str">
        <f t="shared" si="639"/>
        <v>Average</v>
      </c>
      <c r="AT1746">
        <v>2.35</v>
      </c>
      <c r="AU1746" t="str">
        <f t="shared" si="640"/>
        <v>Cinematic Widescreen</v>
      </c>
      <c r="AV1746">
        <v>209</v>
      </c>
      <c r="AW1746" t="str">
        <f t="shared" si="641"/>
        <v>Very Low</v>
      </c>
    </row>
    <row r="1747" spans="1:49" x14ac:dyDescent="0.3">
      <c r="A1747" t="s">
        <v>0</v>
      </c>
      <c r="B1747" t="s">
        <v>8785</v>
      </c>
      <c r="C1747">
        <v>148</v>
      </c>
      <c r="D1747" t="str">
        <f t="shared" si="621"/>
        <v>Low</v>
      </c>
      <c r="E1747">
        <v>88</v>
      </c>
      <c r="F1747" t="str">
        <f t="shared" si="622"/>
        <v>1h 28m</v>
      </c>
      <c r="G1747" t="str">
        <f t="shared" si="623"/>
        <v>Featurette</v>
      </c>
      <c r="H1747">
        <v>64</v>
      </c>
      <c r="I1747" t="str">
        <f t="shared" si="624"/>
        <v>Very Low</v>
      </c>
      <c r="J1747">
        <v>363</v>
      </c>
      <c r="K1747" t="str">
        <f t="shared" si="625"/>
        <v>Very Low</v>
      </c>
      <c r="L1747" t="s">
        <v>1595</v>
      </c>
      <c r="M1747">
        <v>1000</v>
      </c>
      <c r="N1747" t="str">
        <f t="shared" si="626"/>
        <v>Low</v>
      </c>
      <c r="O1747">
        <v>17016190</v>
      </c>
      <c r="P1747" t="str">
        <f t="shared" si="627"/>
        <v>Average</v>
      </c>
      <c r="Q1747" t="s">
        <v>8037</v>
      </c>
      <c r="R1747" t="str">
        <f t="shared" si="628"/>
        <v>Comedy</v>
      </c>
      <c r="S1747">
        <f t="shared" si="629"/>
        <v>4</v>
      </c>
      <c r="T1747" t="s">
        <v>657</v>
      </c>
      <c r="U1747" t="s">
        <v>8786</v>
      </c>
      <c r="V1747">
        <v>28632</v>
      </c>
      <c r="W1747" t="str">
        <f t="shared" si="630"/>
        <v>Low</v>
      </c>
      <c r="X1747">
        <v>2567</v>
      </c>
      <c r="Y1747" t="str">
        <f t="shared" si="631"/>
        <v>Low</v>
      </c>
      <c r="Z1747" t="s">
        <v>8787</v>
      </c>
      <c r="AA1747">
        <v>0</v>
      </c>
      <c r="AB1747" t="str">
        <f t="shared" si="632"/>
        <v>Symbolic Poster</v>
      </c>
      <c r="AC1747" t="s">
        <v>8788</v>
      </c>
      <c r="AD1747" t="s">
        <v>8789</v>
      </c>
      <c r="AE1747">
        <v>214</v>
      </c>
      <c r="AF1747" t="str">
        <f t="shared" si="633"/>
        <v>Very Low</v>
      </c>
      <c r="AG1747" t="s">
        <v>9</v>
      </c>
      <c r="AH1747" t="s">
        <v>8790</v>
      </c>
      <c r="AI1747" t="s">
        <v>556</v>
      </c>
      <c r="AJ1747" t="str">
        <f t="shared" si="634"/>
        <v>Adult</v>
      </c>
      <c r="AK1747">
        <v>12000000</v>
      </c>
      <c r="AL1747" t="str">
        <f t="shared" si="635"/>
        <v>Low Budget</v>
      </c>
      <c r="AM1747">
        <v>2004</v>
      </c>
      <c r="AN1747">
        <f t="shared" si="636"/>
        <v>21</v>
      </c>
      <c r="AO1747" t="str">
        <f t="shared" si="637"/>
        <v>Old Classic</v>
      </c>
      <c r="AP1747">
        <v>857</v>
      </c>
      <c r="AQ1747" t="str">
        <f t="shared" si="638"/>
        <v>Very Low</v>
      </c>
      <c r="AR1747">
        <v>4.9000000000000004</v>
      </c>
      <c r="AS1747" t="str">
        <f t="shared" si="639"/>
        <v>Poor</v>
      </c>
      <c r="AT1747">
        <v>1.85</v>
      </c>
      <c r="AU1747" t="str">
        <f t="shared" si="640"/>
        <v>HDTV / Widescreen</v>
      </c>
      <c r="AV1747">
        <v>0</v>
      </c>
      <c r="AW1747" t="str">
        <f t="shared" si="641"/>
        <v>Very Low</v>
      </c>
    </row>
    <row r="1748" spans="1:49" x14ac:dyDescent="0.3">
      <c r="A1748" t="s">
        <v>0</v>
      </c>
      <c r="B1748" t="s">
        <v>8791</v>
      </c>
      <c r="C1748">
        <v>161</v>
      </c>
      <c r="D1748" t="str">
        <f t="shared" si="621"/>
        <v>Low</v>
      </c>
      <c r="E1748">
        <v>94</v>
      </c>
      <c r="F1748" t="str">
        <f t="shared" si="622"/>
        <v>1h 34m</v>
      </c>
      <c r="G1748" t="str">
        <f t="shared" si="623"/>
        <v>Standard Movie</v>
      </c>
      <c r="H1748">
        <v>11</v>
      </c>
      <c r="I1748" t="str">
        <f t="shared" si="624"/>
        <v>Very Low</v>
      </c>
      <c r="J1748">
        <v>566</v>
      </c>
      <c r="K1748" t="str">
        <f t="shared" si="625"/>
        <v>Very Low</v>
      </c>
      <c r="L1748" t="s">
        <v>8792</v>
      </c>
      <c r="M1748">
        <v>1000</v>
      </c>
      <c r="N1748" t="str">
        <f t="shared" si="626"/>
        <v>Low</v>
      </c>
      <c r="O1748">
        <v>6301131</v>
      </c>
      <c r="P1748" t="str">
        <f t="shared" si="627"/>
        <v>Flop</v>
      </c>
      <c r="Q1748" t="s">
        <v>2173</v>
      </c>
      <c r="R1748" t="str">
        <f t="shared" si="628"/>
        <v>Drama</v>
      </c>
      <c r="S1748">
        <f t="shared" si="629"/>
        <v>4</v>
      </c>
      <c r="T1748" t="s">
        <v>2590</v>
      </c>
      <c r="U1748" t="s">
        <v>8793</v>
      </c>
      <c r="V1748">
        <v>92850</v>
      </c>
      <c r="W1748" t="str">
        <f t="shared" si="630"/>
        <v>Medium</v>
      </c>
      <c r="X1748">
        <v>5085</v>
      </c>
      <c r="Y1748" t="str">
        <f t="shared" si="631"/>
        <v>Low</v>
      </c>
      <c r="Z1748" t="s">
        <v>8794</v>
      </c>
      <c r="AA1748">
        <v>0</v>
      </c>
      <c r="AB1748" t="str">
        <f t="shared" si="632"/>
        <v>Symbolic Poster</v>
      </c>
      <c r="AC1748" t="s">
        <v>8795</v>
      </c>
      <c r="AD1748" t="s">
        <v>8796</v>
      </c>
      <c r="AE1748">
        <v>263</v>
      </c>
      <c r="AF1748" t="str">
        <f t="shared" si="633"/>
        <v>Very Low</v>
      </c>
      <c r="AG1748" t="s">
        <v>9</v>
      </c>
      <c r="AH1748" t="s">
        <v>10</v>
      </c>
      <c r="AI1748" t="s">
        <v>556</v>
      </c>
      <c r="AJ1748" t="str">
        <f t="shared" si="634"/>
        <v>Adult</v>
      </c>
      <c r="AK1748">
        <v>29000000</v>
      </c>
      <c r="AL1748" t="str">
        <f t="shared" si="635"/>
        <v>Low Budget</v>
      </c>
      <c r="AM1748">
        <v>2005</v>
      </c>
      <c r="AN1748">
        <f t="shared" si="636"/>
        <v>20</v>
      </c>
      <c r="AO1748" t="str">
        <f t="shared" si="637"/>
        <v>Old Classic</v>
      </c>
      <c r="AP1748">
        <v>948</v>
      </c>
      <c r="AQ1748" t="str">
        <f t="shared" si="638"/>
        <v>Very Low</v>
      </c>
      <c r="AR1748">
        <v>7.1</v>
      </c>
      <c r="AS1748" t="str">
        <f t="shared" si="639"/>
        <v>Good</v>
      </c>
      <c r="AT1748">
        <v>2.35</v>
      </c>
      <c r="AU1748" t="str">
        <f t="shared" si="640"/>
        <v>Cinematic Widescreen</v>
      </c>
      <c r="AV1748">
        <v>0</v>
      </c>
      <c r="AW1748" t="str">
        <f t="shared" si="641"/>
        <v>Very Low</v>
      </c>
    </row>
    <row r="1749" spans="1:49" x14ac:dyDescent="0.3">
      <c r="A1749" t="s">
        <v>0</v>
      </c>
      <c r="B1749" t="s">
        <v>1629</v>
      </c>
      <c r="C1749">
        <v>124</v>
      </c>
      <c r="D1749" t="str">
        <f t="shared" si="621"/>
        <v>Low</v>
      </c>
      <c r="E1749">
        <v>90</v>
      </c>
      <c r="F1749" t="str">
        <f t="shared" si="622"/>
        <v>1h 30m</v>
      </c>
      <c r="G1749" t="str">
        <f t="shared" si="623"/>
        <v>Standard Movie</v>
      </c>
      <c r="H1749">
        <v>63</v>
      </c>
      <c r="I1749" t="str">
        <f t="shared" si="624"/>
        <v>Very Low</v>
      </c>
      <c r="J1749">
        <v>631</v>
      </c>
      <c r="K1749" t="str">
        <f t="shared" si="625"/>
        <v>Very Low</v>
      </c>
      <c r="L1749" t="s">
        <v>1957</v>
      </c>
      <c r="M1749">
        <v>49000</v>
      </c>
      <c r="N1749" t="str">
        <f t="shared" si="626"/>
        <v>Medium</v>
      </c>
      <c r="O1749">
        <v>217350219</v>
      </c>
      <c r="P1749" t="str">
        <f t="shared" si="627"/>
        <v>Superhit</v>
      </c>
      <c r="Q1749" t="s">
        <v>60</v>
      </c>
      <c r="R1749" t="str">
        <f t="shared" si="628"/>
        <v>Adventure</v>
      </c>
      <c r="S1749">
        <f t="shared" si="629"/>
        <v>7</v>
      </c>
      <c r="T1749" t="s">
        <v>782</v>
      </c>
      <c r="U1749" t="s">
        <v>8797</v>
      </c>
      <c r="V1749">
        <v>260939</v>
      </c>
      <c r="W1749" t="str">
        <f t="shared" si="630"/>
        <v>High</v>
      </c>
      <c r="X1749">
        <v>52970</v>
      </c>
      <c r="Y1749" t="str">
        <f t="shared" si="631"/>
        <v>High</v>
      </c>
      <c r="Z1749" t="s">
        <v>8798</v>
      </c>
      <c r="AA1749">
        <v>0</v>
      </c>
      <c r="AB1749" t="str">
        <f t="shared" si="632"/>
        <v>Symbolic Poster</v>
      </c>
      <c r="AC1749" t="s">
        <v>8799</v>
      </c>
      <c r="AD1749" t="s">
        <v>8800</v>
      </c>
      <c r="AE1749">
        <v>244</v>
      </c>
      <c r="AF1749" t="str">
        <f t="shared" si="633"/>
        <v>Very Low</v>
      </c>
      <c r="AG1749" t="s">
        <v>9</v>
      </c>
      <c r="AH1749" t="s">
        <v>10</v>
      </c>
      <c r="AI1749" t="s">
        <v>248</v>
      </c>
      <c r="AJ1749" t="str">
        <f t="shared" si="634"/>
        <v>Family</v>
      </c>
      <c r="AK1749">
        <v>28000000</v>
      </c>
      <c r="AL1749" t="str">
        <f t="shared" si="635"/>
        <v>Low Budget</v>
      </c>
      <c r="AM1749">
        <v>1992</v>
      </c>
      <c r="AN1749">
        <f t="shared" si="636"/>
        <v>33</v>
      </c>
      <c r="AO1749" t="str">
        <f t="shared" si="637"/>
        <v>Old Classic</v>
      </c>
      <c r="AP1749">
        <v>2000</v>
      </c>
      <c r="AQ1749" t="str">
        <f t="shared" si="638"/>
        <v>Low</v>
      </c>
      <c r="AR1749">
        <v>8</v>
      </c>
      <c r="AS1749" t="str">
        <f t="shared" si="639"/>
        <v>Excellent</v>
      </c>
      <c r="AT1749">
        <v>1.33</v>
      </c>
      <c r="AU1749" t="str">
        <f t="shared" si="640"/>
        <v>Classic</v>
      </c>
      <c r="AV1749">
        <v>0</v>
      </c>
      <c r="AW1749" t="str">
        <f t="shared" si="641"/>
        <v>Very Low</v>
      </c>
    </row>
    <row r="1750" spans="1:49" x14ac:dyDescent="0.3">
      <c r="A1750" t="s">
        <v>0</v>
      </c>
      <c r="B1750" t="s">
        <v>3059</v>
      </c>
      <c r="C1750">
        <v>349</v>
      </c>
      <c r="D1750" t="str">
        <f t="shared" si="621"/>
        <v>Medium</v>
      </c>
      <c r="E1750">
        <v>167</v>
      </c>
      <c r="F1750" t="str">
        <f t="shared" si="622"/>
        <v>2h 47m</v>
      </c>
      <c r="G1750" t="str">
        <f t="shared" si="623"/>
        <v>Long Movie</v>
      </c>
      <c r="H1750">
        <v>473</v>
      </c>
      <c r="I1750" t="str">
        <f t="shared" si="624"/>
        <v>Very Low</v>
      </c>
      <c r="J1750">
        <v>303</v>
      </c>
      <c r="K1750" t="str">
        <f t="shared" si="625"/>
        <v>Very Low</v>
      </c>
      <c r="L1750" t="s">
        <v>8801</v>
      </c>
      <c r="M1750">
        <v>559</v>
      </c>
      <c r="N1750" t="str">
        <f t="shared" si="626"/>
        <v>Low</v>
      </c>
      <c r="O1750">
        <v>161029270</v>
      </c>
      <c r="P1750" t="str">
        <f t="shared" si="627"/>
        <v>Hit</v>
      </c>
      <c r="Q1750" t="s">
        <v>8802</v>
      </c>
      <c r="R1750" t="str">
        <f t="shared" si="628"/>
        <v>Biography</v>
      </c>
      <c r="S1750">
        <f t="shared" si="629"/>
        <v>5</v>
      </c>
      <c r="T1750" t="s">
        <v>2118</v>
      </c>
      <c r="U1750" t="s">
        <v>8803</v>
      </c>
      <c r="V1750">
        <v>119928</v>
      </c>
      <c r="W1750" t="str">
        <f t="shared" si="630"/>
        <v>Medium</v>
      </c>
      <c r="X1750">
        <v>2702</v>
      </c>
      <c r="Y1750" t="str">
        <f t="shared" si="631"/>
        <v>Low</v>
      </c>
      <c r="Z1750" t="s">
        <v>8804</v>
      </c>
      <c r="AA1750">
        <v>0</v>
      </c>
      <c r="AB1750" t="str">
        <f t="shared" si="632"/>
        <v>Symbolic Poster</v>
      </c>
      <c r="AC1750" t="s">
        <v>8805</v>
      </c>
      <c r="AD1750" t="s">
        <v>8806</v>
      </c>
      <c r="AE1750">
        <v>331</v>
      </c>
      <c r="AF1750" t="str">
        <f t="shared" si="633"/>
        <v>Very Low</v>
      </c>
      <c r="AG1750" t="s">
        <v>9</v>
      </c>
      <c r="AH1750" t="s">
        <v>10</v>
      </c>
      <c r="AI1750" t="s">
        <v>556</v>
      </c>
      <c r="AJ1750" t="str">
        <f t="shared" si="634"/>
        <v>Adult</v>
      </c>
      <c r="AK1750">
        <v>28000000</v>
      </c>
      <c r="AL1750" t="str">
        <f t="shared" si="635"/>
        <v>Low Budget</v>
      </c>
      <c r="AM1750">
        <v>2015</v>
      </c>
      <c r="AN1750">
        <f t="shared" si="636"/>
        <v>10</v>
      </c>
      <c r="AO1750" t="str">
        <f t="shared" si="637"/>
        <v>Modern Classic</v>
      </c>
      <c r="AP1750">
        <v>427</v>
      </c>
      <c r="AQ1750" t="str">
        <f t="shared" si="638"/>
        <v>Very Low</v>
      </c>
      <c r="AR1750">
        <v>7.9</v>
      </c>
      <c r="AS1750" t="str">
        <f t="shared" si="639"/>
        <v>Good</v>
      </c>
      <c r="AT1750">
        <v>2.35</v>
      </c>
      <c r="AU1750" t="str">
        <f t="shared" si="640"/>
        <v>Cinematic Widescreen</v>
      </c>
      <c r="AV1750">
        <v>76000</v>
      </c>
      <c r="AW1750" t="str">
        <f t="shared" si="641"/>
        <v>High</v>
      </c>
    </row>
    <row r="1751" spans="1:49" x14ac:dyDescent="0.3">
      <c r="A1751" t="s">
        <v>0</v>
      </c>
      <c r="B1751" t="s">
        <v>360</v>
      </c>
      <c r="C1751">
        <v>148</v>
      </c>
      <c r="D1751" t="str">
        <f t="shared" si="621"/>
        <v>Low</v>
      </c>
      <c r="E1751">
        <v>118</v>
      </c>
      <c r="F1751" t="str">
        <f t="shared" si="622"/>
        <v>1h 58m</v>
      </c>
      <c r="G1751" t="str">
        <f t="shared" si="623"/>
        <v>Standard Movie</v>
      </c>
      <c r="H1751">
        <v>14000</v>
      </c>
      <c r="I1751" t="str">
        <f t="shared" si="624"/>
        <v>Medium</v>
      </c>
      <c r="J1751">
        <v>237</v>
      </c>
      <c r="K1751" t="str">
        <f t="shared" si="625"/>
        <v>Very Low</v>
      </c>
      <c r="L1751" t="s">
        <v>8807</v>
      </c>
      <c r="M1751">
        <v>11000</v>
      </c>
      <c r="N1751" t="str">
        <f t="shared" si="626"/>
        <v>Medium</v>
      </c>
      <c r="O1751">
        <v>179870271</v>
      </c>
      <c r="P1751" t="str">
        <f t="shared" si="627"/>
        <v>Hit</v>
      </c>
      <c r="Q1751" t="s">
        <v>98</v>
      </c>
      <c r="R1751" t="str">
        <f t="shared" si="628"/>
        <v>Action</v>
      </c>
      <c r="S1751">
        <f t="shared" si="629"/>
        <v>2</v>
      </c>
      <c r="T1751" t="s">
        <v>362</v>
      </c>
      <c r="U1751" t="s">
        <v>8808</v>
      </c>
      <c r="V1751">
        <v>329969</v>
      </c>
      <c r="W1751" t="str">
        <f t="shared" si="630"/>
        <v>High</v>
      </c>
      <c r="X1751">
        <v>11898</v>
      </c>
      <c r="Y1751" t="str">
        <f t="shared" si="631"/>
        <v>Medium</v>
      </c>
      <c r="Z1751" t="s">
        <v>8293</v>
      </c>
      <c r="AA1751">
        <v>2</v>
      </c>
      <c r="AB1751" t="str">
        <f t="shared" si="632"/>
        <v>Duo/Trio Poster</v>
      </c>
      <c r="AC1751" t="s">
        <v>8809</v>
      </c>
      <c r="AD1751" t="s">
        <v>8810</v>
      </c>
      <c r="AE1751">
        <v>524</v>
      </c>
      <c r="AF1751" t="str">
        <f t="shared" si="633"/>
        <v>Low</v>
      </c>
      <c r="AG1751" t="s">
        <v>9</v>
      </c>
      <c r="AH1751" t="s">
        <v>10</v>
      </c>
      <c r="AI1751" t="s">
        <v>66</v>
      </c>
      <c r="AJ1751" t="str">
        <f t="shared" si="634"/>
        <v>Family</v>
      </c>
      <c r="AK1751">
        <v>28000000</v>
      </c>
      <c r="AL1751" t="str">
        <f t="shared" si="635"/>
        <v>Low Budget</v>
      </c>
      <c r="AM1751">
        <v>1984</v>
      </c>
      <c r="AN1751">
        <f t="shared" si="636"/>
        <v>41</v>
      </c>
      <c r="AO1751" t="str">
        <f t="shared" si="637"/>
        <v>Old Classic</v>
      </c>
      <c r="AP1751">
        <v>429</v>
      </c>
      <c r="AQ1751" t="str">
        <f t="shared" si="638"/>
        <v>Very Low</v>
      </c>
      <c r="AR1751">
        <v>7.6</v>
      </c>
      <c r="AS1751" t="str">
        <f t="shared" si="639"/>
        <v>Good</v>
      </c>
      <c r="AT1751">
        <v>2.35</v>
      </c>
      <c r="AU1751" t="str">
        <f t="shared" si="640"/>
        <v>Cinematic Widescreen</v>
      </c>
      <c r="AV1751">
        <v>0</v>
      </c>
      <c r="AW1751" t="str">
        <f t="shared" si="641"/>
        <v>Very Low</v>
      </c>
    </row>
    <row r="1752" spans="1:49" x14ac:dyDescent="0.3">
      <c r="A1752" t="s">
        <v>0</v>
      </c>
      <c r="B1752" t="s">
        <v>8811</v>
      </c>
      <c r="C1752">
        <v>45</v>
      </c>
      <c r="D1752" t="str">
        <f t="shared" si="621"/>
        <v>Very Low</v>
      </c>
      <c r="E1752">
        <v>83</v>
      </c>
      <c r="F1752" t="str">
        <f t="shared" si="622"/>
        <v>1h 23m</v>
      </c>
      <c r="G1752" t="str">
        <f t="shared" si="623"/>
        <v>Featurette</v>
      </c>
      <c r="H1752">
        <v>5</v>
      </c>
      <c r="I1752" t="str">
        <f t="shared" si="624"/>
        <v>Very Low</v>
      </c>
      <c r="J1752">
        <v>368</v>
      </c>
      <c r="K1752" t="str">
        <f t="shared" si="625"/>
        <v>Very Low</v>
      </c>
      <c r="L1752" t="s">
        <v>2134</v>
      </c>
      <c r="M1752">
        <v>971</v>
      </c>
      <c r="N1752" t="str">
        <f t="shared" si="626"/>
        <v>Low</v>
      </c>
      <c r="O1752">
        <v>100491683</v>
      </c>
      <c r="P1752" t="str">
        <f t="shared" si="627"/>
        <v>Hit</v>
      </c>
      <c r="Q1752" t="s">
        <v>8812</v>
      </c>
      <c r="R1752" t="str">
        <f t="shared" si="628"/>
        <v>Adventure</v>
      </c>
      <c r="S1752">
        <f t="shared" si="629"/>
        <v>6</v>
      </c>
      <c r="T1752" t="s">
        <v>2286</v>
      </c>
      <c r="U1752" t="s">
        <v>8813</v>
      </c>
      <c r="V1752">
        <v>14005</v>
      </c>
      <c r="W1752" t="str">
        <f t="shared" si="630"/>
        <v>Low</v>
      </c>
      <c r="X1752">
        <v>3438</v>
      </c>
      <c r="Y1752" t="str">
        <f t="shared" si="631"/>
        <v>Low</v>
      </c>
      <c r="Z1752" t="s">
        <v>8185</v>
      </c>
      <c r="AA1752">
        <v>0</v>
      </c>
      <c r="AB1752" t="str">
        <f t="shared" si="632"/>
        <v>Symbolic Poster</v>
      </c>
      <c r="AC1752" t="s">
        <v>8814</v>
      </c>
      <c r="AD1752" t="s">
        <v>8815</v>
      </c>
      <c r="AE1752">
        <v>67</v>
      </c>
      <c r="AF1752" t="str">
        <f t="shared" si="633"/>
        <v>Very Low</v>
      </c>
      <c r="AG1752" t="s">
        <v>9</v>
      </c>
      <c r="AH1752" t="s">
        <v>10</v>
      </c>
      <c r="AI1752" t="s">
        <v>248</v>
      </c>
      <c r="AJ1752" t="str">
        <f t="shared" si="634"/>
        <v>Family</v>
      </c>
      <c r="AK1752">
        <v>24000000</v>
      </c>
      <c r="AL1752" t="str">
        <f t="shared" si="635"/>
        <v>Low Budget</v>
      </c>
      <c r="AM1752">
        <v>1998</v>
      </c>
      <c r="AN1752">
        <f t="shared" si="636"/>
        <v>27</v>
      </c>
      <c r="AO1752" t="str">
        <f t="shared" si="637"/>
        <v>Old Classic</v>
      </c>
      <c r="AP1752">
        <v>503</v>
      </c>
      <c r="AQ1752" t="str">
        <f t="shared" si="638"/>
        <v>Very Low</v>
      </c>
      <c r="AR1752">
        <v>5.9</v>
      </c>
      <c r="AS1752" t="str">
        <f t="shared" si="639"/>
        <v>Below Average</v>
      </c>
      <c r="AT1752">
        <v>1.85</v>
      </c>
      <c r="AU1752" t="str">
        <f t="shared" si="640"/>
        <v>HDTV / Widescreen</v>
      </c>
      <c r="AV1752">
        <v>418</v>
      </c>
      <c r="AW1752" t="str">
        <f t="shared" si="641"/>
        <v>Very Low</v>
      </c>
    </row>
    <row r="1753" spans="1:49" x14ac:dyDescent="0.3">
      <c r="A1753" t="s">
        <v>0</v>
      </c>
      <c r="B1753" t="s">
        <v>933</v>
      </c>
      <c r="C1753">
        <v>133</v>
      </c>
      <c r="D1753" t="str">
        <f t="shared" si="621"/>
        <v>Low</v>
      </c>
      <c r="E1753">
        <v>104</v>
      </c>
      <c r="F1753" t="str">
        <f t="shared" si="622"/>
        <v>1h 44m</v>
      </c>
      <c r="G1753" t="str">
        <f t="shared" si="623"/>
        <v>Standard Movie</v>
      </c>
      <c r="H1753">
        <v>93</v>
      </c>
      <c r="I1753" t="str">
        <f t="shared" si="624"/>
        <v>Very Low</v>
      </c>
      <c r="J1753">
        <v>878</v>
      </c>
      <c r="K1753" t="str">
        <f t="shared" si="625"/>
        <v>Very Low</v>
      </c>
      <c r="L1753" t="s">
        <v>4025</v>
      </c>
      <c r="M1753">
        <v>11000</v>
      </c>
      <c r="N1753" t="str">
        <f t="shared" si="626"/>
        <v>Medium</v>
      </c>
      <c r="O1753">
        <v>74058698</v>
      </c>
      <c r="P1753" t="str">
        <f t="shared" si="627"/>
        <v>Hit</v>
      </c>
      <c r="Q1753" t="s">
        <v>2096</v>
      </c>
      <c r="R1753" t="str">
        <f t="shared" si="628"/>
        <v>Crime</v>
      </c>
      <c r="S1753">
        <f t="shared" si="629"/>
        <v>3</v>
      </c>
      <c r="T1753" t="s">
        <v>437</v>
      </c>
      <c r="U1753" t="s">
        <v>8816</v>
      </c>
      <c r="V1753">
        <v>59232</v>
      </c>
      <c r="W1753" t="str">
        <f t="shared" si="630"/>
        <v>Medium</v>
      </c>
      <c r="X1753">
        <v>17109</v>
      </c>
      <c r="Y1753" t="str">
        <f t="shared" si="631"/>
        <v>Medium</v>
      </c>
      <c r="Z1753" t="s">
        <v>2607</v>
      </c>
      <c r="AA1753">
        <v>0</v>
      </c>
      <c r="AB1753" t="str">
        <f t="shared" si="632"/>
        <v>Symbolic Poster</v>
      </c>
      <c r="AC1753" t="s">
        <v>8817</v>
      </c>
      <c r="AD1753" t="s">
        <v>8818</v>
      </c>
      <c r="AE1753">
        <v>317</v>
      </c>
      <c r="AF1753" t="str">
        <f t="shared" si="633"/>
        <v>Very Low</v>
      </c>
      <c r="AG1753" t="s">
        <v>9</v>
      </c>
      <c r="AH1753" t="s">
        <v>10</v>
      </c>
      <c r="AI1753" t="s">
        <v>556</v>
      </c>
      <c r="AJ1753" t="str">
        <f t="shared" si="634"/>
        <v>Adult</v>
      </c>
      <c r="AK1753">
        <v>60000000</v>
      </c>
      <c r="AL1753" t="str">
        <f t="shared" si="635"/>
        <v>Medium Budget</v>
      </c>
      <c r="AM1753">
        <v>2001</v>
      </c>
      <c r="AN1753">
        <f t="shared" si="636"/>
        <v>24</v>
      </c>
      <c r="AO1753" t="str">
        <f t="shared" si="637"/>
        <v>Old Classic</v>
      </c>
      <c r="AP1753">
        <v>2000</v>
      </c>
      <c r="AQ1753" t="str">
        <f t="shared" si="638"/>
        <v>Low</v>
      </c>
      <c r="AR1753">
        <v>6.3</v>
      </c>
      <c r="AS1753" t="str">
        <f t="shared" si="639"/>
        <v>Average</v>
      </c>
      <c r="AT1753">
        <v>2.35</v>
      </c>
      <c r="AU1753" t="str">
        <f t="shared" si="640"/>
        <v>Cinematic Widescreen</v>
      </c>
      <c r="AV1753">
        <v>0</v>
      </c>
      <c r="AW1753" t="str">
        <f t="shared" si="641"/>
        <v>Very Low</v>
      </c>
    </row>
    <row r="1754" spans="1:49" x14ac:dyDescent="0.3">
      <c r="A1754" t="s">
        <v>0</v>
      </c>
      <c r="B1754" t="s">
        <v>5618</v>
      </c>
      <c r="C1754">
        <v>87</v>
      </c>
      <c r="D1754" t="str">
        <f t="shared" si="621"/>
        <v>Low</v>
      </c>
      <c r="E1754">
        <v>110</v>
      </c>
      <c r="F1754" t="str">
        <f t="shared" si="622"/>
        <v>1h 50m</v>
      </c>
      <c r="G1754" t="str">
        <f t="shared" si="623"/>
        <v>Standard Movie</v>
      </c>
      <c r="H1754">
        <v>350</v>
      </c>
      <c r="I1754" t="str">
        <f t="shared" si="624"/>
        <v>Very Low</v>
      </c>
      <c r="J1754">
        <v>83</v>
      </c>
      <c r="K1754" t="str">
        <f t="shared" si="625"/>
        <v>Very Low</v>
      </c>
      <c r="L1754" t="s">
        <v>8229</v>
      </c>
      <c r="M1754">
        <v>11000</v>
      </c>
      <c r="N1754" t="str">
        <f t="shared" si="626"/>
        <v>Medium</v>
      </c>
      <c r="O1754">
        <f>O1753</f>
        <v>74058698</v>
      </c>
      <c r="P1754" t="str">
        <f t="shared" si="627"/>
        <v>Hit</v>
      </c>
      <c r="Q1754" t="s">
        <v>8819</v>
      </c>
      <c r="R1754" t="str">
        <f t="shared" si="628"/>
        <v>Biography</v>
      </c>
      <c r="S1754">
        <f t="shared" si="629"/>
        <v>5</v>
      </c>
      <c r="T1754" t="s">
        <v>2348</v>
      </c>
      <c r="U1754" t="s">
        <v>8820</v>
      </c>
      <c r="V1754">
        <v>2167</v>
      </c>
      <c r="W1754" t="str">
        <f t="shared" si="630"/>
        <v>Very Low</v>
      </c>
      <c r="X1754">
        <v>11534</v>
      </c>
      <c r="Y1754" t="str">
        <f t="shared" si="631"/>
        <v>Medium</v>
      </c>
      <c r="Z1754" t="s">
        <v>8821</v>
      </c>
      <c r="AA1754">
        <v>3</v>
      </c>
      <c r="AB1754" t="str">
        <f t="shared" si="632"/>
        <v>Duo/Trio Poster</v>
      </c>
      <c r="AC1754" t="s">
        <v>8822</v>
      </c>
      <c r="AD1754" t="s">
        <v>8823</v>
      </c>
      <c r="AE1754">
        <v>32</v>
      </c>
      <c r="AF1754" t="str">
        <f t="shared" si="633"/>
        <v>Very Low</v>
      </c>
      <c r="AG1754" t="s">
        <v>9</v>
      </c>
      <c r="AH1754" t="s">
        <v>28</v>
      </c>
      <c r="AI1754" t="s">
        <v>11</v>
      </c>
      <c r="AJ1754" t="str">
        <f t="shared" si="634"/>
        <v>Teen</v>
      </c>
      <c r="AK1754">
        <v>29000000</v>
      </c>
      <c r="AL1754" t="str">
        <f t="shared" si="635"/>
        <v>Low Budget</v>
      </c>
      <c r="AM1754">
        <v>2016</v>
      </c>
      <c r="AN1754">
        <f t="shared" si="636"/>
        <v>9</v>
      </c>
      <c r="AO1754" t="str">
        <f t="shared" si="637"/>
        <v>Modern Classic</v>
      </c>
      <c r="AP1754">
        <v>183</v>
      </c>
      <c r="AQ1754" t="str">
        <f t="shared" si="638"/>
        <v>Very Low</v>
      </c>
      <c r="AR1754">
        <v>7.1</v>
      </c>
      <c r="AS1754" t="str">
        <f t="shared" si="639"/>
        <v>Good</v>
      </c>
      <c r="AT1754">
        <v>2.35</v>
      </c>
      <c r="AU1754" t="str">
        <f t="shared" si="640"/>
        <v>Cinematic Widescreen</v>
      </c>
      <c r="AV1754">
        <v>0</v>
      </c>
      <c r="AW1754" t="str">
        <f t="shared" si="641"/>
        <v>Very Low</v>
      </c>
    </row>
    <row r="1755" spans="1:49" x14ac:dyDescent="0.3">
      <c r="A1755" t="s">
        <v>0</v>
      </c>
      <c r="B1755" t="s">
        <v>4874</v>
      </c>
      <c r="C1755">
        <v>178</v>
      </c>
      <c r="D1755" t="str">
        <f t="shared" si="621"/>
        <v>Low</v>
      </c>
      <c r="E1755">
        <v>102</v>
      </c>
      <c r="F1755" t="str">
        <f t="shared" si="622"/>
        <v>1h 42m</v>
      </c>
      <c r="G1755" t="str">
        <f t="shared" si="623"/>
        <v>Standard Movie</v>
      </c>
      <c r="H1755">
        <v>0</v>
      </c>
      <c r="I1755" t="str">
        <f t="shared" si="624"/>
        <v>Very Low</v>
      </c>
      <c r="J1755">
        <v>876</v>
      </c>
      <c r="K1755" t="str">
        <f t="shared" si="625"/>
        <v>Very Low</v>
      </c>
      <c r="L1755" t="s">
        <v>464</v>
      </c>
      <c r="M1755">
        <v>40000</v>
      </c>
      <c r="N1755" t="str">
        <f t="shared" si="626"/>
        <v>Medium</v>
      </c>
      <c r="O1755">
        <v>55845943</v>
      </c>
      <c r="P1755" t="str">
        <f t="shared" si="627"/>
        <v>Hit</v>
      </c>
      <c r="Q1755" t="s">
        <v>305</v>
      </c>
      <c r="R1755" t="str">
        <f t="shared" si="628"/>
        <v>Action</v>
      </c>
      <c r="S1755">
        <f t="shared" si="629"/>
        <v>3</v>
      </c>
      <c r="T1755" t="s">
        <v>15</v>
      </c>
      <c r="U1755" t="s">
        <v>8824</v>
      </c>
      <c r="V1755">
        <v>130094</v>
      </c>
      <c r="W1755" t="str">
        <f t="shared" si="630"/>
        <v>Medium</v>
      </c>
      <c r="X1755">
        <v>46186</v>
      </c>
      <c r="Y1755" t="str">
        <f t="shared" si="631"/>
        <v>Medium</v>
      </c>
      <c r="Z1755" t="s">
        <v>8825</v>
      </c>
      <c r="AA1755">
        <v>1</v>
      </c>
      <c r="AB1755" t="str">
        <f t="shared" si="632"/>
        <v>Solo Star Poster</v>
      </c>
      <c r="AC1755" t="s">
        <v>8826</v>
      </c>
      <c r="AD1755" t="s">
        <v>8827</v>
      </c>
      <c r="AE1755">
        <v>471</v>
      </c>
      <c r="AF1755" t="str">
        <f t="shared" si="633"/>
        <v>Very Low</v>
      </c>
      <c r="AG1755" t="s">
        <v>9</v>
      </c>
      <c r="AH1755" t="s">
        <v>10</v>
      </c>
      <c r="AI1755" t="s">
        <v>556</v>
      </c>
      <c r="AJ1755" t="str">
        <f t="shared" si="634"/>
        <v>Adult</v>
      </c>
      <c r="AK1755">
        <v>29000000</v>
      </c>
      <c r="AL1755" t="str">
        <f t="shared" si="635"/>
        <v>Low Budget</v>
      </c>
      <c r="AM1755">
        <v>2003</v>
      </c>
      <c r="AN1755">
        <f t="shared" si="636"/>
        <v>22</v>
      </c>
      <c r="AO1755" t="str">
        <f t="shared" si="637"/>
        <v>Old Classic</v>
      </c>
      <c r="AP1755">
        <v>4000</v>
      </c>
      <c r="AQ1755" t="str">
        <f t="shared" si="638"/>
        <v>Low</v>
      </c>
      <c r="AR1755">
        <v>6.4</v>
      </c>
      <c r="AS1755" t="str">
        <f t="shared" si="639"/>
        <v>Average</v>
      </c>
      <c r="AT1755">
        <v>1.78</v>
      </c>
      <c r="AU1755" t="str">
        <f t="shared" si="640"/>
        <v>HDTV / Widescreen</v>
      </c>
      <c r="AV1755">
        <v>0</v>
      </c>
      <c r="AW1755" t="str">
        <f t="shared" si="641"/>
        <v>Very Low</v>
      </c>
    </row>
    <row r="1756" spans="1:49" x14ac:dyDescent="0.3">
      <c r="A1756" t="s">
        <v>0</v>
      </c>
      <c r="B1756" t="s">
        <v>1282</v>
      </c>
      <c r="C1756">
        <v>233</v>
      </c>
      <c r="D1756" t="str">
        <f t="shared" si="621"/>
        <v>Medium</v>
      </c>
      <c r="E1756">
        <v>131</v>
      </c>
      <c r="F1756" t="str">
        <f t="shared" si="622"/>
        <v>2h 11m</v>
      </c>
      <c r="G1756" t="str">
        <f t="shared" si="623"/>
        <v>Long Movie</v>
      </c>
      <c r="H1756">
        <v>323</v>
      </c>
      <c r="I1756" t="str">
        <f t="shared" si="624"/>
        <v>Very Low</v>
      </c>
      <c r="J1756">
        <v>541</v>
      </c>
      <c r="K1756" t="str">
        <f t="shared" si="625"/>
        <v>Very Low</v>
      </c>
      <c r="L1756" t="s">
        <v>948</v>
      </c>
      <c r="M1756">
        <v>25000</v>
      </c>
      <c r="N1756" t="str">
        <f t="shared" si="626"/>
        <v>Medium</v>
      </c>
      <c r="O1756">
        <v>81350242</v>
      </c>
      <c r="P1756" t="str">
        <f t="shared" si="627"/>
        <v>Hit</v>
      </c>
      <c r="Q1756" t="s">
        <v>31</v>
      </c>
      <c r="R1756" t="str">
        <f t="shared" si="628"/>
        <v>Action</v>
      </c>
      <c r="S1756">
        <f t="shared" si="629"/>
        <v>2</v>
      </c>
      <c r="T1756" t="s">
        <v>77</v>
      </c>
      <c r="U1756" t="s">
        <v>8828</v>
      </c>
      <c r="V1756">
        <v>592582</v>
      </c>
      <c r="W1756" t="str">
        <f t="shared" si="630"/>
        <v>Very High</v>
      </c>
      <c r="X1756">
        <v>40585</v>
      </c>
      <c r="Y1756" t="str">
        <f t="shared" si="631"/>
        <v>Medium</v>
      </c>
      <c r="Z1756" t="s">
        <v>8829</v>
      </c>
      <c r="AA1756">
        <v>0</v>
      </c>
      <c r="AB1756" t="str">
        <f t="shared" si="632"/>
        <v>Symbolic Poster</v>
      </c>
      <c r="AC1756" t="s">
        <v>8830</v>
      </c>
      <c r="AD1756" t="s">
        <v>8831</v>
      </c>
      <c r="AE1756">
        <v>722</v>
      </c>
      <c r="AF1756" t="str">
        <f t="shared" si="633"/>
        <v>Low</v>
      </c>
      <c r="AG1756" t="s">
        <v>9</v>
      </c>
      <c r="AH1756" t="s">
        <v>10</v>
      </c>
      <c r="AI1756" t="s">
        <v>556</v>
      </c>
      <c r="AJ1756" t="str">
        <f t="shared" si="634"/>
        <v>Adult</v>
      </c>
      <c r="AK1756">
        <v>28000000</v>
      </c>
      <c r="AL1756" t="str">
        <f t="shared" si="635"/>
        <v>Low Budget</v>
      </c>
      <c r="AM1756">
        <v>1988</v>
      </c>
      <c r="AN1756">
        <f t="shared" si="636"/>
        <v>37</v>
      </c>
      <c r="AO1756" t="str">
        <f t="shared" si="637"/>
        <v>Old Classic</v>
      </c>
      <c r="AP1756">
        <v>13000</v>
      </c>
      <c r="AQ1756" t="str">
        <f t="shared" si="638"/>
        <v>Medium</v>
      </c>
      <c r="AR1756">
        <v>8.1999999999999993</v>
      </c>
      <c r="AS1756" t="str">
        <f t="shared" si="639"/>
        <v>Excellent</v>
      </c>
      <c r="AT1756">
        <v>2.35</v>
      </c>
      <c r="AU1756" t="str">
        <f t="shared" si="640"/>
        <v>Cinematic Widescreen</v>
      </c>
      <c r="AV1756">
        <v>25000</v>
      </c>
      <c r="AW1756" t="str">
        <f t="shared" si="641"/>
        <v>Medium</v>
      </c>
    </row>
    <row r="1757" spans="1:49" x14ac:dyDescent="0.3">
      <c r="A1757" t="s">
        <v>0</v>
      </c>
      <c r="B1757" t="s">
        <v>7856</v>
      </c>
      <c r="C1757">
        <v>173</v>
      </c>
      <c r="D1757" t="str">
        <f t="shared" si="621"/>
        <v>Low</v>
      </c>
      <c r="E1757">
        <v>101</v>
      </c>
      <c r="F1757" t="str">
        <f t="shared" si="622"/>
        <v>1h 41m</v>
      </c>
      <c r="G1757" t="str">
        <f t="shared" si="623"/>
        <v>Standard Movie</v>
      </c>
      <c r="H1757">
        <v>136</v>
      </c>
      <c r="I1757" t="str">
        <f t="shared" si="624"/>
        <v>Very Low</v>
      </c>
      <c r="J1757">
        <v>526</v>
      </c>
      <c r="K1757" t="str">
        <f t="shared" si="625"/>
        <v>Very Low</v>
      </c>
      <c r="L1757" t="s">
        <v>4424</v>
      </c>
      <c r="M1757">
        <v>833</v>
      </c>
      <c r="N1757" t="str">
        <f t="shared" si="626"/>
        <v>Low</v>
      </c>
      <c r="O1757">
        <v>67266300</v>
      </c>
      <c r="P1757" t="str">
        <f t="shared" si="627"/>
        <v>Hit</v>
      </c>
      <c r="Q1757" t="s">
        <v>1642</v>
      </c>
      <c r="R1757" t="str">
        <f t="shared" si="628"/>
        <v>Comedy</v>
      </c>
      <c r="S1757">
        <f t="shared" si="629"/>
        <v>1</v>
      </c>
      <c r="T1757" t="s">
        <v>595</v>
      </c>
      <c r="U1757" t="s">
        <v>8832</v>
      </c>
      <c r="V1757">
        <v>195255</v>
      </c>
      <c r="W1757" t="str">
        <f t="shared" si="630"/>
        <v>Medium</v>
      </c>
      <c r="X1757">
        <v>3400</v>
      </c>
      <c r="Y1757" t="str">
        <f t="shared" si="631"/>
        <v>Low</v>
      </c>
      <c r="Z1757" t="s">
        <v>1848</v>
      </c>
      <c r="AA1757">
        <v>1</v>
      </c>
      <c r="AB1757" t="str">
        <f t="shared" si="632"/>
        <v>Solo Star Poster</v>
      </c>
      <c r="AC1757" t="s">
        <v>8833</v>
      </c>
      <c r="AD1757" t="s">
        <v>8834</v>
      </c>
      <c r="AE1757">
        <v>170</v>
      </c>
      <c r="AF1757" t="str">
        <f t="shared" si="633"/>
        <v>Very Low</v>
      </c>
      <c r="AG1757" t="s">
        <v>9</v>
      </c>
      <c r="AH1757" t="s">
        <v>738</v>
      </c>
      <c r="AI1757" t="s">
        <v>556</v>
      </c>
      <c r="AJ1757" t="str">
        <f t="shared" si="634"/>
        <v>Adult</v>
      </c>
      <c r="AK1757">
        <v>28000000</v>
      </c>
      <c r="AL1757" t="str">
        <f t="shared" si="635"/>
        <v>Low Budget</v>
      </c>
      <c r="AM1757">
        <v>2008</v>
      </c>
      <c r="AN1757">
        <f t="shared" si="636"/>
        <v>17</v>
      </c>
      <c r="AO1757" t="str">
        <f t="shared" si="637"/>
        <v>Old Classic</v>
      </c>
      <c r="AP1757">
        <v>543</v>
      </c>
      <c r="AQ1757" t="str">
        <f t="shared" si="638"/>
        <v>Very Low</v>
      </c>
      <c r="AR1757">
        <v>6.9</v>
      </c>
      <c r="AS1757" t="str">
        <f t="shared" si="639"/>
        <v>Average</v>
      </c>
      <c r="AT1757">
        <v>1.85</v>
      </c>
      <c r="AU1757" t="str">
        <f t="shared" si="640"/>
        <v>HDTV / Widescreen</v>
      </c>
      <c r="AV1757">
        <v>0</v>
      </c>
      <c r="AW1757" t="str">
        <f t="shared" si="641"/>
        <v>Very Low</v>
      </c>
    </row>
    <row r="1758" spans="1:49" x14ac:dyDescent="0.3">
      <c r="A1758" t="s">
        <v>0</v>
      </c>
      <c r="B1758" t="s">
        <v>1722</v>
      </c>
      <c r="C1758">
        <v>426</v>
      </c>
      <c r="D1758" t="str">
        <f t="shared" si="621"/>
        <v>Medium</v>
      </c>
      <c r="E1758">
        <v>130</v>
      </c>
      <c r="F1758" t="str">
        <f t="shared" si="622"/>
        <v>2h 10m</v>
      </c>
      <c r="G1758" t="str">
        <f t="shared" si="623"/>
        <v>Long Movie</v>
      </c>
      <c r="H1758">
        <v>285</v>
      </c>
      <c r="I1758" t="str">
        <f t="shared" si="624"/>
        <v>Very Low</v>
      </c>
      <c r="J1758">
        <v>767</v>
      </c>
      <c r="K1758" t="str">
        <f t="shared" si="625"/>
        <v>Very Low</v>
      </c>
      <c r="L1758" t="s">
        <v>30</v>
      </c>
      <c r="M1758">
        <v>33000</v>
      </c>
      <c r="N1758" t="str">
        <f t="shared" si="626"/>
        <v>Medium</v>
      </c>
      <c r="O1758">
        <v>70235322</v>
      </c>
      <c r="P1758" t="str">
        <f t="shared" si="627"/>
        <v>Hit</v>
      </c>
      <c r="Q1758" t="s">
        <v>3038</v>
      </c>
      <c r="R1758" t="str">
        <f t="shared" si="628"/>
        <v>Biography</v>
      </c>
      <c r="S1758">
        <f t="shared" si="629"/>
        <v>4</v>
      </c>
      <c r="T1758" t="s">
        <v>4184</v>
      </c>
      <c r="U1758" t="s">
        <v>8835</v>
      </c>
      <c r="V1758">
        <v>182983</v>
      </c>
      <c r="W1758" t="str">
        <f t="shared" si="630"/>
        <v>Medium</v>
      </c>
      <c r="X1758">
        <v>57308</v>
      </c>
      <c r="Y1758" t="str">
        <f t="shared" si="631"/>
        <v>High</v>
      </c>
      <c r="Z1758" t="s">
        <v>8836</v>
      </c>
      <c r="AA1758">
        <v>4</v>
      </c>
      <c r="AB1758" t="str">
        <f t="shared" si="632"/>
        <v>Ensemble Poster</v>
      </c>
      <c r="AC1758" t="s">
        <v>8837</v>
      </c>
      <c r="AD1758" t="s">
        <v>8838</v>
      </c>
      <c r="AE1758">
        <v>374</v>
      </c>
      <c r="AF1758" t="str">
        <f t="shared" si="633"/>
        <v>Very Low</v>
      </c>
      <c r="AG1758" t="s">
        <v>9</v>
      </c>
      <c r="AH1758" t="s">
        <v>10</v>
      </c>
      <c r="AI1758" t="s">
        <v>556</v>
      </c>
      <c r="AJ1758" t="str">
        <f t="shared" si="634"/>
        <v>Adult</v>
      </c>
      <c r="AK1758">
        <v>28000000</v>
      </c>
      <c r="AL1758" t="str">
        <f t="shared" si="635"/>
        <v>Low Budget</v>
      </c>
      <c r="AM1758">
        <v>2015</v>
      </c>
      <c r="AN1758">
        <f t="shared" si="636"/>
        <v>10</v>
      </c>
      <c r="AO1758" t="str">
        <f t="shared" si="637"/>
        <v>Modern Classic</v>
      </c>
      <c r="AP1758">
        <v>23000</v>
      </c>
      <c r="AQ1758" t="str">
        <f t="shared" si="638"/>
        <v>Medium</v>
      </c>
      <c r="AR1758">
        <v>7.8</v>
      </c>
      <c r="AS1758" t="str">
        <f t="shared" si="639"/>
        <v>Good</v>
      </c>
      <c r="AT1758">
        <v>2.35</v>
      </c>
      <c r="AU1758" t="str">
        <f t="shared" si="640"/>
        <v>Cinematic Widescreen</v>
      </c>
      <c r="AV1758">
        <v>99000</v>
      </c>
      <c r="AW1758" t="str">
        <f t="shared" si="641"/>
        <v>High</v>
      </c>
    </row>
    <row r="1759" spans="1:49" x14ac:dyDescent="0.3">
      <c r="A1759" t="s">
        <v>0</v>
      </c>
      <c r="B1759" t="s">
        <v>1035</v>
      </c>
      <c r="C1759">
        <v>210</v>
      </c>
      <c r="D1759" t="str">
        <f t="shared" si="621"/>
        <v>Medium</v>
      </c>
      <c r="E1759">
        <v>120</v>
      </c>
      <c r="F1759" t="str">
        <f t="shared" si="622"/>
        <v>2h 0m</v>
      </c>
      <c r="G1759" t="str">
        <f t="shared" si="623"/>
        <v>Standard Movie</v>
      </c>
      <c r="H1759">
        <v>0</v>
      </c>
      <c r="I1759" t="str">
        <f t="shared" si="624"/>
        <v>Very Low</v>
      </c>
      <c r="J1759">
        <v>210</v>
      </c>
      <c r="K1759" t="str">
        <f t="shared" si="625"/>
        <v>Very Low</v>
      </c>
      <c r="L1759" t="s">
        <v>2120</v>
      </c>
      <c r="M1759">
        <v>579</v>
      </c>
      <c r="N1759" t="str">
        <f t="shared" si="626"/>
        <v>Low</v>
      </c>
      <c r="O1759">
        <v>7443007</v>
      </c>
      <c r="P1759" t="str">
        <f t="shared" si="627"/>
        <v>Flop</v>
      </c>
      <c r="Q1759" t="s">
        <v>5481</v>
      </c>
      <c r="R1759" t="str">
        <f t="shared" si="628"/>
        <v>Comedy</v>
      </c>
      <c r="S1759">
        <f t="shared" si="629"/>
        <v>3</v>
      </c>
      <c r="T1759" t="s">
        <v>2395</v>
      </c>
      <c r="U1759" t="s">
        <v>8839</v>
      </c>
      <c r="V1759">
        <v>24663</v>
      </c>
      <c r="W1759" t="str">
        <f t="shared" si="630"/>
        <v>Low</v>
      </c>
      <c r="X1759">
        <v>1500</v>
      </c>
      <c r="Y1759" t="str">
        <f t="shared" si="631"/>
        <v>Low</v>
      </c>
      <c r="Z1759" t="s">
        <v>8840</v>
      </c>
      <c r="AA1759">
        <v>12</v>
      </c>
      <c r="AB1759" t="str">
        <f t="shared" si="632"/>
        <v>Ensemble Poster</v>
      </c>
      <c r="AC1759" t="s">
        <v>8841</v>
      </c>
      <c r="AD1759" t="s">
        <v>8842</v>
      </c>
      <c r="AE1759">
        <v>71</v>
      </c>
      <c r="AF1759" t="str">
        <f t="shared" si="633"/>
        <v>Very Low</v>
      </c>
      <c r="AG1759" t="s">
        <v>9</v>
      </c>
      <c r="AH1759" t="s">
        <v>10</v>
      </c>
      <c r="AI1759" t="s">
        <v>556</v>
      </c>
      <c r="AJ1759" t="str">
        <f t="shared" si="634"/>
        <v>Adult</v>
      </c>
      <c r="AK1759">
        <v>30000000</v>
      </c>
      <c r="AL1759" t="str">
        <f t="shared" si="635"/>
        <v>Medium Budget</v>
      </c>
      <c r="AM1759">
        <v>2009</v>
      </c>
      <c r="AN1759">
        <f t="shared" si="636"/>
        <v>16</v>
      </c>
      <c r="AO1759" t="str">
        <f t="shared" si="637"/>
        <v>Old Classic</v>
      </c>
      <c r="AP1759">
        <v>489</v>
      </c>
      <c r="AQ1759" t="str">
        <f t="shared" si="638"/>
        <v>Very Low</v>
      </c>
      <c r="AR1759">
        <v>6.7</v>
      </c>
      <c r="AS1759" t="str">
        <f t="shared" si="639"/>
        <v>Average</v>
      </c>
      <c r="AT1759">
        <v>1.85</v>
      </c>
      <c r="AU1759" t="str">
        <f t="shared" si="640"/>
        <v>HDTV / Widescreen</v>
      </c>
      <c r="AV1759">
        <v>0</v>
      </c>
      <c r="AW1759" t="str">
        <f t="shared" si="641"/>
        <v>Very Low</v>
      </c>
    </row>
    <row r="1760" spans="1:49" x14ac:dyDescent="0.3">
      <c r="A1760" t="s">
        <v>0</v>
      </c>
      <c r="B1760" t="s">
        <v>8536</v>
      </c>
      <c r="C1760">
        <v>129</v>
      </c>
      <c r="D1760" t="str">
        <f t="shared" si="621"/>
        <v>Low</v>
      </c>
      <c r="E1760">
        <v>135</v>
      </c>
      <c r="F1760" t="str">
        <f t="shared" si="622"/>
        <v>2h 15m</v>
      </c>
      <c r="G1760" t="str">
        <f t="shared" si="623"/>
        <v>Long Movie</v>
      </c>
      <c r="H1760">
        <v>149</v>
      </c>
      <c r="I1760" t="str">
        <f t="shared" si="624"/>
        <v>Very Low</v>
      </c>
      <c r="J1760">
        <v>250</v>
      </c>
      <c r="K1760" t="str">
        <f t="shared" si="625"/>
        <v>Very Low</v>
      </c>
      <c r="L1760" t="s">
        <v>1440</v>
      </c>
      <c r="M1760">
        <v>639</v>
      </c>
      <c r="N1760" t="str">
        <f t="shared" si="626"/>
        <v>Low</v>
      </c>
      <c r="O1760">
        <v>64371181</v>
      </c>
      <c r="P1760" t="str">
        <f t="shared" si="627"/>
        <v>Hit</v>
      </c>
      <c r="Q1760" t="s">
        <v>4195</v>
      </c>
      <c r="R1760" t="str">
        <f t="shared" si="628"/>
        <v>Biography</v>
      </c>
      <c r="S1760">
        <f t="shared" si="629"/>
        <v>4</v>
      </c>
      <c r="T1760" t="s">
        <v>8843</v>
      </c>
      <c r="U1760" t="s">
        <v>8844</v>
      </c>
      <c r="V1760">
        <v>36636</v>
      </c>
      <c r="W1760" t="str">
        <f t="shared" si="630"/>
        <v>Low</v>
      </c>
      <c r="X1760">
        <v>1845</v>
      </c>
      <c r="Y1760" t="str">
        <f t="shared" si="631"/>
        <v>Low</v>
      </c>
      <c r="Z1760" t="s">
        <v>8845</v>
      </c>
      <c r="AA1760">
        <v>0</v>
      </c>
      <c r="AB1760" t="str">
        <f t="shared" si="632"/>
        <v>Symbolic Poster</v>
      </c>
      <c r="AC1760" t="s">
        <v>8846</v>
      </c>
      <c r="AD1760" t="s">
        <v>8847</v>
      </c>
      <c r="AE1760">
        <v>289</v>
      </c>
      <c r="AF1760" t="str">
        <f t="shared" si="633"/>
        <v>Very Low</v>
      </c>
      <c r="AG1760" t="s">
        <v>9</v>
      </c>
      <c r="AH1760" t="s">
        <v>10</v>
      </c>
      <c r="AI1760" t="s">
        <v>66</v>
      </c>
      <c r="AJ1760" t="str">
        <f t="shared" si="634"/>
        <v>Family</v>
      </c>
      <c r="AK1760">
        <v>28000000</v>
      </c>
      <c r="AL1760" t="str">
        <f t="shared" si="635"/>
        <v>Low Budget</v>
      </c>
      <c r="AM1760">
        <v>2004</v>
      </c>
      <c r="AN1760">
        <f t="shared" si="636"/>
        <v>21</v>
      </c>
      <c r="AO1760" t="str">
        <f t="shared" si="637"/>
        <v>Old Classic</v>
      </c>
      <c r="AP1760">
        <v>617</v>
      </c>
      <c r="AQ1760" t="str">
        <f t="shared" si="638"/>
        <v>Very Low</v>
      </c>
      <c r="AR1760">
        <v>7.5</v>
      </c>
      <c r="AS1760" t="str">
        <f t="shared" si="639"/>
        <v>Good</v>
      </c>
      <c r="AT1760">
        <v>2.4</v>
      </c>
      <c r="AU1760" t="str">
        <f t="shared" si="640"/>
        <v>Cinematic Widescreen</v>
      </c>
      <c r="AV1760">
        <v>0</v>
      </c>
      <c r="AW1760" t="str">
        <f t="shared" si="641"/>
        <v>Very Low</v>
      </c>
    </row>
    <row r="1761" spans="1:49" x14ac:dyDescent="0.3">
      <c r="A1761" t="s">
        <v>0</v>
      </c>
      <c r="B1761" t="s">
        <v>82</v>
      </c>
      <c r="C1761">
        <v>287</v>
      </c>
      <c r="D1761" t="str">
        <f t="shared" si="621"/>
        <v>Medium</v>
      </c>
      <c r="E1761">
        <v>110</v>
      </c>
      <c r="F1761" t="str">
        <f t="shared" si="622"/>
        <v>1h 50m</v>
      </c>
      <c r="G1761" t="str">
        <f t="shared" si="623"/>
        <v>Standard Movie</v>
      </c>
      <c r="H1761">
        <v>0</v>
      </c>
      <c r="I1761" t="str">
        <f t="shared" si="624"/>
        <v>Very Low</v>
      </c>
      <c r="J1761">
        <v>1000</v>
      </c>
      <c r="K1761" t="str">
        <f t="shared" si="625"/>
        <v>Very Low</v>
      </c>
      <c r="L1761" t="s">
        <v>4342</v>
      </c>
      <c r="M1761">
        <v>3000</v>
      </c>
      <c r="N1761" t="str">
        <f t="shared" si="626"/>
        <v>Low</v>
      </c>
      <c r="O1761">
        <v>58885635</v>
      </c>
      <c r="P1761" t="str">
        <f t="shared" si="627"/>
        <v>Hit</v>
      </c>
      <c r="Q1761" t="s">
        <v>4875</v>
      </c>
      <c r="R1761" t="str">
        <f t="shared" si="628"/>
        <v>Action</v>
      </c>
      <c r="S1761">
        <f t="shared" si="629"/>
        <v>3</v>
      </c>
      <c r="T1761" t="s">
        <v>919</v>
      </c>
      <c r="U1761" t="s">
        <v>8848</v>
      </c>
      <c r="V1761">
        <v>194422</v>
      </c>
      <c r="W1761" t="str">
        <f t="shared" si="630"/>
        <v>Medium</v>
      </c>
      <c r="X1761">
        <v>10438</v>
      </c>
      <c r="Y1761" t="str">
        <f t="shared" si="631"/>
        <v>Medium</v>
      </c>
      <c r="Z1761" t="s">
        <v>1511</v>
      </c>
      <c r="AA1761">
        <v>0</v>
      </c>
      <c r="AB1761" t="str">
        <f t="shared" si="632"/>
        <v>Symbolic Poster</v>
      </c>
      <c r="AC1761" t="s">
        <v>8849</v>
      </c>
      <c r="AD1761" t="s">
        <v>8850</v>
      </c>
      <c r="AE1761">
        <v>1057</v>
      </c>
      <c r="AF1761" t="str">
        <f t="shared" si="633"/>
        <v>Low</v>
      </c>
      <c r="AG1761" t="s">
        <v>9</v>
      </c>
      <c r="AH1761" t="s">
        <v>10</v>
      </c>
      <c r="AI1761" t="s">
        <v>556</v>
      </c>
      <c r="AJ1761" t="str">
        <f t="shared" si="634"/>
        <v>Adult</v>
      </c>
      <c r="AK1761">
        <v>26000000</v>
      </c>
      <c r="AL1761" t="str">
        <f t="shared" si="635"/>
        <v>Low Budget</v>
      </c>
      <c r="AM1761">
        <v>2004</v>
      </c>
      <c r="AN1761">
        <f t="shared" si="636"/>
        <v>21</v>
      </c>
      <c r="AO1761" t="str">
        <f t="shared" si="637"/>
        <v>Old Classic</v>
      </c>
      <c r="AP1761">
        <v>2000</v>
      </c>
      <c r="AQ1761" t="str">
        <f t="shared" si="638"/>
        <v>Low</v>
      </c>
      <c r="AR1761">
        <v>7.4</v>
      </c>
      <c r="AS1761" t="str">
        <f t="shared" si="639"/>
        <v>Good</v>
      </c>
      <c r="AT1761">
        <v>2.35</v>
      </c>
      <c r="AU1761" t="str">
        <f t="shared" si="640"/>
        <v>Cinematic Widescreen</v>
      </c>
      <c r="AV1761">
        <v>7000</v>
      </c>
      <c r="AW1761" t="str">
        <f t="shared" si="641"/>
        <v>Low</v>
      </c>
    </row>
    <row r="1762" spans="1:49" x14ac:dyDescent="0.3">
      <c r="A1762" t="s">
        <v>0</v>
      </c>
      <c r="B1762" t="s">
        <v>2583</v>
      </c>
      <c r="C1762">
        <v>108</v>
      </c>
      <c r="D1762" t="str">
        <f t="shared" si="621"/>
        <v>Low</v>
      </c>
      <c r="E1762">
        <v>103</v>
      </c>
      <c r="F1762" t="str">
        <f t="shared" si="622"/>
        <v>1h 43m</v>
      </c>
      <c r="G1762" t="str">
        <f t="shared" si="623"/>
        <v>Standard Movie</v>
      </c>
      <c r="H1762">
        <v>163</v>
      </c>
      <c r="I1762" t="str">
        <f t="shared" si="624"/>
        <v>Very Low</v>
      </c>
      <c r="J1762">
        <v>968</v>
      </c>
      <c r="K1762" t="str">
        <f t="shared" si="625"/>
        <v>Very Low</v>
      </c>
      <c r="L1762" t="s">
        <v>205</v>
      </c>
      <c r="M1762">
        <v>11000</v>
      </c>
      <c r="N1762" t="str">
        <f t="shared" si="626"/>
        <v>Medium</v>
      </c>
      <c r="O1762">
        <v>60400856</v>
      </c>
      <c r="P1762" t="str">
        <f t="shared" si="627"/>
        <v>Hit</v>
      </c>
      <c r="Q1762" t="s">
        <v>1652</v>
      </c>
      <c r="R1762" t="str">
        <f t="shared" si="628"/>
        <v>Comedy</v>
      </c>
      <c r="S1762">
        <f t="shared" si="629"/>
        <v>2</v>
      </c>
      <c r="T1762" t="s">
        <v>631</v>
      </c>
      <c r="U1762" t="s">
        <v>8851</v>
      </c>
      <c r="V1762">
        <v>61317</v>
      </c>
      <c r="W1762" t="str">
        <f t="shared" si="630"/>
        <v>Medium</v>
      </c>
      <c r="X1762">
        <v>17533</v>
      </c>
      <c r="Y1762" t="str">
        <f t="shared" si="631"/>
        <v>Medium</v>
      </c>
      <c r="Z1762" t="s">
        <v>8852</v>
      </c>
      <c r="AA1762">
        <v>2</v>
      </c>
      <c r="AB1762" t="str">
        <f t="shared" si="632"/>
        <v>Duo/Trio Poster</v>
      </c>
      <c r="AC1762" t="s">
        <v>8853</v>
      </c>
      <c r="AD1762" t="s">
        <v>8854</v>
      </c>
      <c r="AE1762">
        <v>229</v>
      </c>
      <c r="AF1762" t="str">
        <f t="shared" si="633"/>
        <v>Very Low</v>
      </c>
      <c r="AG1762" t="s">
        <v>9</v>
      </c>
      <c r="AH1762" t="s">
        <v>738</v>
      </c>
      <c r="AI1762" t="s">
        <v>11</v>
      </c>
      <c r="AJ1762" t="str">
        <f t="shared" si="634"/>
        <v>Teen</v>
      </c>
      <c r="AK1762">
        <v>35000000</v>
      </c>
      <c r="AL1762" t="str">
        <f t="shared" si="635"/>
        <v>Medium Budget</v>
      </c>
      <c r="AM1762">
        <v>2001</v>
      </c>
      <c r="AN1762">
        <f t="shared" si="636"/>
        <v>24</v>
      </c>
      <c r="AO1762" t="str">
        <f t="shared" si="637"/>
        <v>Old Classic</v>
      </c>
      <c r="AP1762">
        <v>2000</v>
      </c>
      <c r="AQ1762" t="str">
        <f t="shared" si="638"/>
        <v>Low</v>
      </c>
      <c r="AR1762">
        <v>5.2</v>
      </c>
      <c r="AS1762" t="str">
        <f t="shared" si="639"/>
        <v>Below Average</v>
      </c>
      <c r="AT1762">
        <v>2.35</v>
      </c>
      <c r="AU1762" t="str">
        <f t="shared" si="640"/>
        <v>Cinematic Widescreen</v>
      </c>
      <c r="AV1762">
        <v>0</v>
      </c>
      <c r="AW1762" t="str">
        <f t="shared" si="641"/>
        <v>Very Low</v>
      </c>
    </row>
    <row r="1763" spans="1:49" x14ac:dyDescent="0.3">
      <c r="A1763" t="s">
        <v>0</v>
      </c>
      <c r="B1763" t="s">
        <v>8855</v>
      </c>
      <c r="C1763">
        <v>62</v>
      </c>
      <c r="D1763" t="str">
        <f t="shared" si="621"/>
        <v>Low</v>
      </c>
      <c r="E1763">
        <v>115</v>
      </c>
      <c r="F1763" t="str">
        <f t="shared" si="622"/>
        <v>1h 55m</v>
      </c>
      <c r="G1763" t="str">
        <f t="shared" si="623"/>
        <v>Standard Movie</v>
      </c>
      <c r="H1763">
        <v>21</v>
      </c>
      <c r="I1763" t="str">
        <f t="shared" si="624"/>
        <v>Very Low</v>
      </c>
      <c r="J1763">
        <v>47</v>
      </c>
      <c r="K1763" t="str">
        <f t="shared" si="625"/>
        <v>Very Low</v>
      </c>
      <c r="L1763" t="s">
        <v>8856</v>
      </c>
      <c r="M1763">
        <v>173</v>
      </c>
      <c r="N1763" t="str">
        <f t="shared" si="626"/>
        <v>Low</v>
      </c>
      <c r="O1763">
        <f>O1762</f>
        <v>60400856</v>
      </c>
      <c r="P1763" t="str">
        <f t="shared" si="627"/>
        <v>Hit</v>
      </c>
      <c r="Q1763" t="s">
        <v>8857</v>
      </c>
      <c r="R1763" t="str">
        <f t="shared" si="628"/>
        <v>Adventure</v>
      </c>
      <c r="S1763">
        <f t="shared" si="629"/>
        <v>3</v>
      </c>
      <c r="T1763" t="s">
        <v>8858</v>
      </c>
      <c r="U1763" t="s">
        <v>8859</v>
      </c>
      <c r="V1763">
        <v>8227</v>
      </c>
      <c r="W1763" t="str">
        <f t="shared" si="630"/>
        <v>Very Low</v>
      </c>
      <c r="X1763">
        <v>386</v>
      </c>
      <c r="Y1763" t="str">
        <f t="shared" si="631"/>
        <v>Very Low</v>
      </c>
      <c r="Z1763" t="s">
        <v>8860</v>
      </c>
      <c r="AA1763">
        <v>0</v>
      </c>
      <c r="AB1763" t="str">
        <f t="shared" si="632"/>
        <v>Symbolic Poster</v>
      </c>
      <c r="AC1763" t="s">
        <v>8861</v>
      </c>
      <c r="AD1763" t="s">
        <v>8862</v>
      </c>
      <c r="AE1763">
        <v>28</v>
      </c>
      <c r="AF1763" t="str">
        <f t="shared" si="633"/>
        <v>Very Low</v>
      </c>
      <c r="AG1763" t="s">
        <v>647</v>
      </c>
      <c r="AH1763" t="s">
        <v>648</v>
      </c>
      <c r="AI1763" t="s">
        <v>4801</v>
      </c>
      <c r="AJ1763" t="str">
        <f t="shared" si="634"/>
        <v>No Rating</v>
      </c>
      <c r="AK1763">
        <v>30000000</v>
      </c>
      <c r="AL1763" t="str">
        <f t="shared" si="635"/>
        <v>Medium Budget</v>
      </c>
      <c r="AM1763">
        <v>2013</v>
      </c>
      <c r="AN1763">
        <f t="shared" si="636"/>
        <v>12</v>
      </c>
      <c r="AO1763" t="str">
        <f t="shared" si="637"/>
        <v>Modern Classic</v>
      </c>
      <c r="AP1763">
        <v>59</v>
      </c>
      <c r="AQ1763" t="str">
        <f t="shared" si="638"/>
        <v>Very Low</v>
      </c>
      <c r="AR1763">
        <v>6.5</v>
      </c>
      <c r="AS1763" t="str">
        <f t="shared" si="639"/>
        <v>Average</v>
      </c>
      <c r="AT1763">
        <v>2.35</v>
      </c>
      <c r="AU1763" t="str">
        <f t="shared" si="640"/>
        <v>Cinematic Widescreen</v>
      </c>
      <c r="AV1763">
        <v>0</v>
      </c>
      <c r="AW1763" t="str">
        <f t="shared" si="641"/>
        <v>Very Low</v>
      </c>
    </row>
    <row r="1764" spans="1:49" x14ac:dyDescent="0.3">
      <c r="A1764" t="s">
        <v>0</v>
      </c>
      <c r="B1764" t="s">
        <v>5353</v>
      </c>
      <c r="C1764">
        <v>220</v>
      </c>
      <c r="D1764" t="str">
        <f t="shared" si="621"/>
        <v>Medium</v>
      </c>
      <c r="E1764">
        <v>110</v>
      </c>
      <c r="F1764" t="str">
        <f t="shared" si="622"/>
        <v>1h 50m</v>
      </c>
      <c r="G1764" t="str">
        <f t="shared" si="623"/>
        <v>Standard Movie</v>
      </c>
      <c r="H1764">
        <v>0</v>
      </c>
      <c r="I1764" t="str">
        <f t="shared" si="624"/>
        <v>Very Low</v>
      </c>
      <c r="J1764">
        <v>327</v>
      </c>
      <c r="K1764" t="str">
        <f t="shared" si="625"/>
        <v>Very Low</v>
      </c>
      <c r="L1764" t="s">
        <v>3951</v>
      </c>
      <c r="M1764">
        <v>13000</v>
      </c>
      <c r="N1764" t="str">
        <f t="shared" si="626"/>
        <v>Medium</v>
      </c>
      <c r="O1764">
        <v>52353636</v>
      </c>
      <c r="P1764" t="str">
        <f t="shared" si="627"/>
        <v>Hit</v>
      </c>
      <c r="Q1764" t="s">
        <v>2498</v>
      </c>
      <c r="R1764" t="str">
        <f t="shared" si="628"/>
        <v>Comedy</v>
      </c>
      <c r="S1764">
        <f t="shared" si="629"/>
        <v>2</v>
      </c>
      <c r="T1764" t="s">
        <v>518</v>
      </c>
      <c r="U1764" t="s">
        <v>8863</v>
      </c>
      <c r="V1764">
        <v>209133</v>
      </c>
      <c r="W1764" t="str">
        <f t="shared" si="630"/>
        <v>High</v>
      </c>
      <c r="X1764">
        <v>14609</v>
      </c>
      <c r="Y1764" t="str">
        <f t="shared" si="631"/>
        <v>Medium</v>
      </c>
      <c r="Z1764" t="s">
        <v>4716</v>
      </c>
      <c r="AA1764">
        <v>1</v>
      </c>
      <c r="AB1764" t="str">
        <f t="shared" si="632"/>
        <v>Solo Star Poster</v>
      </c>
      <c r="AC1764" t="s">
        <v>8864</v>
      </c>
      <c r="AD1764" t="s">
        <v>8865</v>
      </c>
      <c r="AE1764">
        <v>962</v>
      </c>
      <c r="AF1764" t="str">
        <f t="shared" si="633"/>
        <v>Low</v>
      </c>
      <c r="AG1764" t="s">
        <v>9</v>
      </c>
      <c r="AH1764" t="s">
        <v>10</v>
      </c>
      <c r="AI1764" t="s">
        <v>556</v>
      </c>
      <c r="AJ1764" t="str">
        <f t="shared" si="634"/>
        <v>Adult</v>
      </c>
      <c r="AK1764">
        <v>21000000</v>
      </c>
      <c r="AL1764" t="str">
        <f t="shared" si="635"/>
        <v>Low Budget</v>
      </c>
      <c r="AM1764">
        <v>2001</v>
      </c>
      <c r="AN1764">
        <f t="shared" si="636"/>
        <v>24</v>
      </c>
      <c r="AO1764" t="str">
        <f t="shared" si="637"/>
        <v>Old Classic</v>
      </c>
      <c r="AP1764">
        <v>1000</v>
      </c>
      <c r="AQ1764" t="str">
        <f t="shared" si="638"/>
        <v>Very Low</v>
      </c>
      <c r="AR1764">
        <v>7.6</v>
      </c>
      <c r="AS1764" t="str">
        <f t="shared" si="639"/>
        <v>Good</v>
      </c>
      <c r="AT1764">
        <v>2.35</v>
      </c>
      <c r="AU1764" t="str">
        <f t="shared" si="640"/>
        <v>Cinematic Widescreen</v>
      </c>
      <c r="AV1764">
        <v>0</v>
      </c>
      <c r="AW1764" t="str">
        <f t="shared" si="641"/>
        <v>Very Low</v>
      </c>
    </row>
    <row r="1765" spans="1:49" x14ac:dyDescent="0.3">
      <c r="A1765" t="s">
        <v>0</v>
      </c>
      <c r="B1765" t="s">
        <v>1392</v>
      </c>
      <c r="C1765">
        <v>136</v>
      </c>
      <c r="D1765" t="str">
        <f t="shared" si="621"/>
        <v>Low</v>
      </c>
      <c r="E1765">
        <v>91</v>
      </c>
      <c r="F1765" t="str">
        <f t="shared" si="622"/>
        <v>1h 31m</v>
      </c>
      <c r="G1765" t="str">
        <f t="shared" si="623"/>
        <v>Standard Movie</v>
      </c>
      <c r="H1765">
        <v>446</v>
      </c>
      <c r="I1765" t="str">
        <f t="shared" si="624"/>
        <v>Very Low</v>
      </c>
      <c r="J1765">
        <v>660</v>
      </c>
      <c r="K1765" t="str">
        <f t="shared" si="625"/>
        <v>Very Low</v>
      </c>
      <c r="L1765" t="s">
        <v>8866</v>
      </c>
      <c r="M1765">
        <v>1000</v>
      </c>
      <c r="N1765" t="str">
        <f t="shared" si="626"/>
        <v>Low</v>
      </c>
      <c r="O1765">
        <v>51475962</v>
      </c>
      <c r="P1765" t="str">
        <f t="shared" si="627"/>
        <v>Hit</v>
      </c>
      <c r="Q1765" t="s">
        <v>823</v>
      </c>
      <c r="R1765" t="str">
        <f t="shared" si="628"/>
        <v>Mystery</v>
      </c>
      <c r="S1765">
        <f t="shared" si="629"/>
        <v>2</v>
      </c>
      <c r="T1765" t="s">
        <v>5975</v>
      </c>
      <c r="U1765" t="s">
        <v>8867</v>
      </c>
      <c r="V1765">
        <v>177828</v>
      </c>
      <c r="W1765" t="str">
        <f t="shared" si="630"/>
        <v>Medium</v>
      </c>
      <c r="X1765">
        <v>3969</v>
      </c>
      <c r="Y1765" t="str">
        <f t="shared" si="631"/>
        <v>Low</v>
      </c>
      <c r="Z1765" t="s">
        <v>1813</v>
      </c>
      <c r="AA1765">
        <v>0</v>
      </c>
      <c r="AB1765" t="str">
        <f t="shared" si="632"/>
        <v>Symbolic Poster</v>
      </c>
      <c r="AC1765" t="s">
        <v>8868</v>
      </c>
      <c r="AD1765" t="s">
        <v>8869</v>
      </c>
      <c r="AE1765">
        <v>714</v>
      </c>
      <c r="AF1765" t="str">
        <f t="shared" si="633"/>
        <v>Low</v>
      </c>
      <c r="AG1765" t="s">
        <v>9</v>
      </c>
      <c r="AH1765" t="s">
        <v>10</v>
      </c>
      <c r="AI1765" t="s">
        <v>556</v>
      </c>
      <c r="AJ1765" t="str">
        <f t="shared" si="634"/>
        <v>Adult</v>
      </c>
      <c r="AK1765">
        <v>30000000</v>
      </c>
      <c r="AL1765" t="str">
        <f t="shared" si="635"/>
        <v>Medium Budget</v>
      </c>
      <c r="AM1765">
        <v>2003</v>
      </c>
      <c r="AN1765">
        <f t="shared" si="636"/>
        <v>22</v>
      </c>
      <c r="AO1765" t="str">
        <f t="shared" si="637"/>
        <v>Old Classic</v>
      </c>
      <c r="AP1765">
        <v>872</v>
      </c>
      <c r="AQ1765" t="str">
        <f t="shared" si="638"/>
        <v>Very Low</v>
      </c>
      <c r="AR1765">
        <v>7.3</v>
      </c>
      <c r="AS1765" t="str">
        <f t="shared" si="639"/>
        <v>Good</v>
      </c>
      <c r="AT1765">
        <v>2.35</v>
      </c>
      <c r="AU1765" t="str">
        <f t="shared" si="640"/>
        <v>Cinematic Widescreen</v>
      </c>
      <c r="AV1765">
        <v>11000</v>
      </c>
      <c r="AW1765" t="str">
        <f t="shared" si="641"/>
        <v>Medium</v>
      </c>
    </row>
    <row r="1766" spans="1:49" x14ac:dyDescent="0.3">
      <c r="A1766" t="s">
        <v>0</v>
      </c>
      <c r="B1766" t="s">
        <v>674</v>
      </c>
      <c r="C1766">
        <v>222</v>
      </c>
      <c r="D1766" t="str">
        <f t="shared" si="621"/>
        <v>Medium</v>
      </c>
      <c r="E1766">
        <v>105</v>
      </c>
      <c r="F1766" t="str">
        <f t="shared" si="622"/>
        <v>1h 45m</v>
      </c>
      <c r="G1766" t="str">
        <f t="shared" si="623"/>
        <v>Standard Movie</v>
      </c>
      <c r="H1766">
        <v>226</v>
      </c>
      <c r="I1766" t="str">
        <f t="shared" si="624"/>
        <v>Very Low</v>
      </c>
      <c r="J1766">
        <v>966</v>
      </c>
      <c r="K1766" t="str">
        <f t="shared" si="625"/>
        <v>Very Low</v>
      </c>
      <c r="L1766" t="s">
        <v>437</v>
      </c>
      <c r="M1766">
        <v>22000</v>
      </c>
      <c r="N1766" t="str">
        <f t="shared" si="626"/>
        <v>Medium</v>
      </c>
      <c r="O1766">
        <v>63910583</v>
      </c>
      <c r="P1766" t="str">
        <f t="shared" si="627"/>
        <v>Hit</v>
      </c>
      <c r="Q1766" t="s">
        <v>1652</v>
      </c>
      <c r="R1766" t="str">
        <f t="shared" si="628"/>
        <v>Comedy</v>
      </c>
      <c r="S1766">
        <f t="shared" si="629"/>
        <v>2</v>
      </c>
      <c r="T1766" t="s">
        <v>1717</v>
      </c>
      <c r="U1766" t="s">
        <v>8870</v>
      </c>
      <c r="V1766">
        <v>106755</v>
      </c>
      <c r="W1766" t="str">
        <f t="shared" si="630"/>
        <v>Medium</v>
      </c>
      <c r="X1766">
        <v>35694</v>
      </c>
      <c r="Y1766" t="str">
        <f t="shared" si="631"/>
        <v>Medium</v>
      </c>
      <c r="Z1766" t="s">
        <v>3868</v>
      </c>
      <c r="AA1766">
        <v>2</v>
      </c>
      <c r="AB1766" t="str">
        <f t="shared" si="632"/>
        <v>Duo/Trio Poster</v>
      </c>
      <c r="AC1766" t="s">
        <v>8871</v>
      </c>
      <c r="AD1766" t="s">
        <v>8872</v>
      </c>
      <c r="AE1766">
        <v>173</v>
      </c>
      <c r="AF1766" t="str">
        <f t="shared" si="633"/>
        <v>Very Low</v>
      </c>
      <c r="AG1766" t="s">
        <v>9</v>
      </c>
      <c r="AH1766" t="s">
        <v>10</v>
      </c>
      <c r="AI1766" t="s">
        <v>11</v>
      </c>
      <c r="AJ1766" t="str">
        <f t="shared" si="634"/>
        <v>Teen</v>
      </c>
      <c r="AK1766">
        <v>28000000</v>
      </c>
      <c r="AL1766" t="str">
        <f t="shared" si="635"/>
        <v>Low Budget</v>
      </c>
      <c r="AM1766">
        <v>2013</v>
      </c>
      <c r="AN1766">
        <f t="shared" si="636"/>
        <v>12</v>
      </c>
      <c r="AO1766" t="str">
        <f t="shared" si="637"/>
        <v>Modern Classic</v>
      </c>
      <c r="AP1766">
        <v>11000</v>
      </c>
      <c r="AQ1766" t="str">
        <f t="shared" si="638"/>
        <v>Medium</v>
      </c>
      <c r="AR1766">
        <v>6.6</v>
      </c>
      <c r="AS1766" t="str">
        <f t="shared" si="639"/>
        <v>Average</v>
      </c>
      <c r="AT1766">
        <v>2.35</v>
      </c>
      <c r="AU1766" t="str">
        <f t="shared" si="640"/>
        <v>Cinematic Widescreen</v>
      </c>
      <c r="AV1766">
        <v>27000</v>
      </c>
      <c r="AW1766" t="str">
        <f t="shared" si="641"/>
        <v>Medium</v>
      </c>
    </row>
    <row r="1767" spans="1:49" x14ac:dyDescent="0.3">
      <c r="A1767" t="s">
        <v>0</v>
      </c>
      <c r="B1767" t="s">
        <v>6113</v>
      </c>
      <c r="C1767">
        <v>112</v>
      </c>
      <c r="D1767" t="str">
        <f t="shared" si="621"/>
        <v>Low</v>
      </c>
      <c r="E1767">
        <v>127</v>
      </c>
      <c r="F1767" t="str">
        <f t="shared" si="622"/>
        <v>2h 7m</v>
      </c>
      <c r="G1767" t="str">
        <f t="shared" si="623"/>
        <v>Long Movie</v>
      </c>
      <c r="H1767">
        <v>46</v>
      </c>
      <c r="I1767" t="str">
        <f t="shared" si="624"/>
        <v>Very Low</v>
      </c>
      <c r="J1767">
        <v>244</v>
      </c>
      <c r="K1767" t="str">
        <f t="shared" si="625"/>
        <v>Very Low</v>
      </c>
      <c r="L1767" t="s">
        <v>8873</v>
      </c>
      <c r="M1767">
        <v>844</v>
      </c>
      <c r="N1767" t="str">
        <f t="shared" si="626"/>
        <v>Low</v>
      </c>
      <c r="O1767">
        <v>62300000</v>
      </c>
      <c r="P1767" t="str">
        <f t="shared" si="627"/>
        <v>Hit</v>
      </c>
      <c r="Q1767" t="s">
        <v>22</v>
      </c>
      <c r="R1767" t="str">
        <f t="shared" si="628"/>
        <v>Action</v>
      </c>
      <c r="S1767">
        <f t="shared" si="629"/>
        <v>3</v>
      </c>
      <c r="T1767" t="s">
        <v>926</v>
      </c>
      <c r="U1767" t="s">
        <v>8874</v>
      </c>
      <c r="V1767">
        <v>72085</v>
      </c>
      <c r="W1767" t="str">
        <f t="shared" si="630"/>
        <v>Medium</v>
      </c>
      <c r="X1767">
        <v>2118</v>
      </c>
      <c r="Y1767" t="str">
        <f t="shared" si="631"/>
        <v>Low</v>
      </c>
      <c r="Z1767" t="s">
        <v>1064</v>
      </c>
      <c r="AA1767">
        <v>1</v>
      </c>
      <c r="AB1767" t="str">
        <f t="shared" si="632"/>
        <v>Solo Star Poster</v>
      </c>
      <c r="AC1767" t="s">
        <v>8875</v>
      </c>
      <c r="AD1767" t="s">
        <v>8876</v>
      </c>
      <c r="AE1767">
        <v>263</v>
      </c>
      <c r="AF1767" t="str">
        <f t="shared" si="633"/>
        <v>Very Low</v>
      </c>
      <c r="AG1767" t="s">
        <v>9</v>
      </c>
      <c r="AH1767" t="s">
        <v>28</v>
      </c>
      <c r="AI1767" t="s">
        <v>66</v>
      </c>
      <c r="AJ1767" t="str">
        <f t="shared" si="634"/>
        <v>Family</v>
      </c>
      <c r="AK1767">
        <v>28000000</v>
      </c>
      <c r="AL1767" t="str">
        <f t="shared" si="635"/>
        <v>Low Budget</v>
      </c>
      <c r="AM1767">
        <v>1981</v>
      </c>
      <c r="AN1767">
        <f t="shared" si="636"/>
        <v>44</v>
      </c>
      <c r="AO1767" t="str">
        <f t="shared" si="637"/>
        <v>Old Classic</v>
      </c>
      <c r="AP1767">
        <v>402</v>
      </c>
      <c r="AQ1767" t="str">
        <f t="shared" si="638"/>
        <v>Very Low</v>
      </c>
      <c r="AR1767">
        <v>6.8</v>
      </c>
      <c r="AS1767" t="str">
        <f t="shared" si="639"/>
        <v>Average</v>
      </c>
      <c r="AT1767">
        <v>2.35</v>
      </c>
      <c r="AU1767" t="str">
        <f t="shared" si="640"/>
        <v>Cinematic Widescreen</v>
      </c>
      <c r="AV1767">
        <v>2000</v>
      </c>
      <c r="AW1767" t="str">
        <f t="shared" si="641"/>
        <v>Low</v>
      </c>
    </row>
    <row r="1768" spans="1:49" x14ac:dyDescent="0.3">
      <c r="A1768" t="s">
        <v>0</v>
      </c>
      <c r="B1768" t="s">
        <v>1650</v>
      </c>
      <c r="C1768">
        <v>122</v>
      </c>
      <c r="D1768" t="str">
        <f t="shared" si="621"/>
        <v>Low</v>
      </c>
      <c r="E1768">
        <v>82</v>
      </c>
      <c r="F1768" t="str">
        <f t="shared" si="622"/>
        <v>1h 22m</v>
      </c>
      <c r="G1768" t="str">
        <f t="shared" si="623"/>
        <v>Featurette</v>
      </c>
      <c r="H1768">
        <v>23</v>
      </c>
      <c r="I1768" t="str">
        <f t="shared" si="624"/>
        <v>Very Low</v>
      </c>
      <c r="J1768">
        <v>6</v>
      </c>
      <c r="K1768" t="str">
        <f t="shared" si="625"/>
        <v>Very Low</v>
      </c>
      <c r="L1768" t="s">
        <v>8877</v>
      </c>
      <c r="M1768">
        <v>11</v>
      </c>
      <c r="N1768" t="str">
        <f t="shared" si="626"/>
        <v>Low</v>
      </c>
      <c r="O1768">
        <v>49968653</v>
      </c>
      <c r="P1768" t="str">
        <f t="shared" si="627"/>
        <v>Average</v>
      </c>
      <c r="Q1768" t="s">
        <v>1652</v>
      </c>
      <c r="R1768" t="str">
        <f t="shared" si="628"/>
        <v>Comedy</v>
      </c>
      <c r="S1768">
        <f t="shared" si="629"/>
        <v>2</v>
      </c>
      <c r="T1768" t="s">
        <v>8878</v>
      </c>
      <c r="U1768" t="s">
        <v>8879</v>
      </c>
      <c r="V1768">
        <v>85423</v>
      </c>
      <c r="W1768" t="str">
        <f t="shared" si="630"/>
        <v>Medium</v>
      </c>
      <c r="X1768">
        <v>37</v>
      </c>
      <c r="Y1768" t="str">
        <f t="shared" si="631"/>
        <v>Very Low</v>
      </c>
      <c r="Z1768" t="s">
        <v>8880</v>
      </c>
      <c r="AA1768">
        <v>0</v>
      </c>
      <c r="AB1768" t="str">
        <f t="shared" si="632"/>
        <v>Symbolic Poster</v>
      </c>
      <c r="AC1768" t="s">
        <v>8881</v>
      </c>
      <c r="AD1768" t="s">
        <v>8882</v>
      </c>
      <c r="AE1768">
        <v>374</v>
      </c>
      <c r="AF1768" t="str">
        <f t="shared" si="633"/>
        <v>Very Low</v>
      </c>
      <c r="AG1768" t="s">
        <v>9</v>
      </c>
      <c r="AH1768" t="s">
        <v>10</v>
      </c>
      <c r="AI1768" t="s">
        <v>11</v>
      </c>
      <c r="AJ1768" t="str">
        <f t="shared" si="634"/>
        <v>Teen</v>
      </c>
      <c r="AK1768">
        <v>28000000</v>
      </c>
      <c r="AL1768" t="str">
        <f t="shared" si="635"/>
        <v>Low Budget</v>
      </c>
      <c r="AM1768">
        <v>2001</v>
      </c>
      <c r="AN1768">
        <f t="shared" si="636"/>
        <v>24</v>
      </c>
      <c r="AO1768" t="str">
        <f t="shared" si="637"/>
        <v>Old Classic</v>
      </c>
      <c r="AP1768">
        <v>9</v>
      </c>
      <c r="AQ1768" t="str">
        <f t="shared" si="638"/>
        <v>Very Low</v>
      </c>
      <c r="AR1768">
        <v>6.9</v>
      </c>
      <c r="AS1768" t="str">
        <f t="shared" si="639"/>
        <v>Average</v>
      </c>
      <c r="AT1768">
        <v>1.85</v>
      </c>
      <c r="AU1768" t="str">
        <f t="shared" si="640"/>
        <v>HDTV / Widescreen</v>
      </c>
      <c r="AV1768">
        <v>12000</v>
      </c>
      <c r="AW1768" t="str">
        <f t="shared" si="641"/>
        <v>Medium</v>
      </c>
    </row>
    <row r="1769" spans="1:49" x14ac:dyDescent="0.3">
      <c r="A1769" t="s">
        <v>0</v>
      </c>
      <c r="B1769" t="s">
        <v>1790</v>
      </c>
      <c r="C1769">
        <v>62</v>
      </c>
      <c r="D1769" t="str">
        <f t="shared" si="621"/>
        <v>Low</v>
      </c>
      <c r="E1769">
        <v>99</v>
      </c>
      <c r="F1769" t="str">
        <f t="shared" si="622"/>
        <v>1h 39m</v>
      </c>
      <c r="G1769" t="str">
        <f t="shared" si="623"/>
        <v>Standard Movie</v>
      </c>
      <c r="H1769">
        <v>0</v>
      </c>
      <c r="I1769" t="str">
        <f t="shared" si="624"/>
        <v>Very Low</v>
      </c>
      <c r="J1769">
        <v>186</v>
      </c>
      <c r="K1769" t="str">
        <f t="shared" si="625"/>
        <v>Very Low</v>
      </c>
      <c r="L1769" t="s">
        <v>2254</v>
      </c>
      <c r="M1769">
        <v>664</v>
      </c>
      <c r="N1769" t="str">
        <f t="shared" si="626"/>
        <v>Low</v>
      </c>
      <c r="O1769">
        <v>44450000</v>
      </c>
      <c r="P1769" t="str">
        <f t="shared" si="627"/>
        <v>Average</v>
      </c>
      <c r="Q1769" t="s">
        <v>1372</v>
      </c>
      <c r="R1769" t="str">
        <f t="shared" si="628"/>
        <v>Action</v>
      </c>
      <c r="S1769">
        <f t="shared" si="629"/>
        <v>4</v>
      </c>
      <c r="T1769" t="s">
        <v>8883</v>
      </c>
      <c r="U1769" t="s">
        <v>8884</v>
      </c>
      <c r="V1769">
        <v>44394</v>
      </c>
      <c r="W1769" t="str">
        <f t="shared" si="630"/>
        <v>Low</v>
      </c>
      <c r="X1769">
        <v>2010</v>
      </c>
      <c r="Y1769" t="str">
        <f t="shared" si="631"/>
        <v>Low</v>
      </c>
      <c r="Z1769" t="s">
        <v>8885</v>
      </c>
      <c r="AA1769">
        <v>1</v>
      </c>
      <c r="AB1769" t="str">
        <f t="shared" si="632"/>
        <v>Solo Star Poster</v>
      </c>
      <c r="AC1769" t="s">
        <v>8886</v>
      </c>
      <c r="AD1769" t="s">
        <v>8887</v>
      </c>
      <c r="AE1769">
        <v>115</v>
      </c>
      <c r="AF1769" t="str">
        <f t="shared" si="633"/>
        <v>Very Low</v>
      </c>
      <c r="AG1769" t="s">
        <v>9</v>
      </c>
      <c r="AH1769" t="s">
        <v>239</v>
      </c>
      <c r="AI1769" t="s">
        <v>556</v>
      </c>
      <c r="AJ1769" t="str">
        <f t="shared" si="634"/>
        <v>Adult</v>
      </c>
      <c r="AK1769">
        <v>27000000</v>
      </c>
      <c r="AL1769" t="str">
        <f t="shared" si="635"/>
        <v>Low Budget</v>
      </c>
      <c r="AM1769">
        <v>1994</v>
      </c>
      <c r="AN1769">
        <f t="shared" si="636"/>
        <v>31</v>
      </c>
      <c r="AO1769" t="str">
        <f t="shared" si="637"/>
        <v>Old Classic</v>
      </c>
      <c r="AP1769">
        <v>655</v>
      </c>
      <c r="AQ1769" t="str">
        <f t="shared" si="638"/>
        <v>Very Low</v>
      </c>
      <c r="AR1769">
        <v>5.8</v>
      </c>
      <c r="AS1769" t="str">
        <f t="shared" si="639"/>
        <v>Below Average</v>
      </c>
      <c r="AT1769">
        <v>2.35</v>
      </c>
      <c r="AU1769" t="str">
        <f t="shared" si="640"/>
        <v>Cinematic Widescreen</v>
      </c>
      <c r="AV1769">
        <v>0</v>
      </c>
      <c r="AW1769" t="str">
        <f t="shared" si="641"/>
        <v>Very Low</v>
      </c>
    </row>
    <row r="1770" spans="1:49" x14ac:dyDescent="0.3">
      <c r="A1770" t="s">
        <v>0</v>
      </c>
      <c r="B1770" t="s">
        <v>2083</v>
      </c>
      <c r="C1770">
        <v>135</v>
      </c>
      <c r="D1770" t="str">
        <f t="shared" si="621"/>
        <v>Low</v>
      </c>
      <c r="E1770">
        <v>90</v>
      </c>
      <c r="F1770" t="str">
        <f t="shared" si="622"/>
        <v>1h 30m</v>
      </c>
      <c r="G1770" t="str">
        <f t="shared" si="623"/>
        <v>Standard Movie</v>
      </c>
      <c r="H1770">
        <v>0</v>
      </c>
      <c r="I1770" t="str">
        <f t="shared" si="624"/>
        <v>Very Low</v>
      </c>
      <c r="J1770">
        <v>8000</v>
      </c>
      <c r="K1770" t="str">
        <f t="shared" si="625"/>
        <v>Low</v>
      </c>
      <c r="L1770" t="s">
        <v>197</v>
      </c>
      <c r="M1770">
        <v>14000</v>
      </c>
      <c r="N1770" t="str">
        <f t="shared" si="626"/>
        <v>Medium</v>
      </c>
      <c r="O1770">
        <v>45162741</v>
      </c>
      <c r="P1770" t="str">
        <f t="shared" si="627"/>
        <v>Average</v>
      </c>
      <c r="Q1770" t="s">
        <v>1642</v>
      </c>
      <c r="R1770" t="str">
        <f t="shared" si="628"/>
        <v>Comedy</v>
      </c>
      <c r="S1770">
        <f t="shared" si="629"/>
        <v>1</v>
      </c>
      <c r="T1770" t="s">
        <v>1943</v>
      </c>
      <c r="U1770" t="s">
        <v>8888</v>
      </c>
      <c r="V1770">
        <v>201084</v>
      </c>
      <c r="W1770" t="str">
        <f t="shared" si="630"/>
        <v>High</v>
      </c>
      <c r="X1770">
        <v>34565</v>
      </c>
      <c r="Y1770" t="str">
        <f t="shared" si="631"/>
        <v>Medium</v>
      </c>
      <c r="Z1770" t="s">
        <v>1220</v>
      </c>
      <c r="AA1770">
        <v>0</v>
      </c>
      <c r="AB1770" t="str">
        <f t="shared" si="632"/>
        <v>Symbolic Poster</v>
      </c>
      <c r="AC1770" t="s">
        <v>8889</v>
      </c>
      <c r="AD1770" t="s">
        <v>8890</v>
      </c>
      <c r="AE1770">
        <v>523</v>
      </c>
      <c r="AF1770" t="str">
        <f t="shared" si="633"/>
        <v>Low</v>
      </c>
      <c r="AG1770" t="s">
        <v>9</v>
      </c>
      <c r="AH1770" t="s">
        <v>738</v>
      </c>
      <c r="AI1770" t="s">
        <v>11</v>
      </c>
      <c r="AJ1770" t="str">
        <f t="shared" si="634"/>
        <v>Teen</v>
      </c>
      <c r="AK1770">
        <v>28000000</v>
      </c>
      <c r="AL1770" t="str">
        <f t="shared" si="635"/>
        <v>Low Budget</v>
      </c>
      <c r="AM1770">
        <v>2001</v>
      </c>
      <c r="AN1770">
        <f t="shared" si="636"/>
        <v>24</v>
      </c>
      <c r="AO1770" t="str">
        <f t="shared" si="637"/>
        <v>Old Classic</v>
      </c>
      <c r="AP1770">
        <v>10000</v>
      </c>
      <c r="AQ1770" t="str">
        <f t="shared" si="638"/>
        <v>Low</v>
      </c>
      <c r="AR1770">
        <v>6.6</v>
      </c>
      <c r="AS1770" t="str">
        <f t="shared" si="639"/>
        <v>Average</v>
      </c>
      <c r="AT1770">
        <v>2.35</v>
      </c>
      <c r="AU1770" t="str">
        <f t="shared" si="640"/>
        <v>Cinematic Widescreen</v>
      </c>
      <c r="AV1770">
        <v>0</v>
      </c>
      <c r="AW1770" t="str">
        <f t="shared" si="641"/>
        <v>Very Low</v>
      </c>
    </row>
    <row r="1771" spans="1:49" x14ac:dyDescent="0.3">
      <c r="A1771" t="s">
        <v>0</v>
      </c>
      <c r="B1771" t="s">
        <v>7606</v>
      </c>
      <c r="C1771">
        <v>184</v>
      </c>
      <c r="D1771" t="str">
        <f t="shared" si="621"/>
        <v>Low</v>
      </c>
      <c r="E1771">
        <v>115</v>
      </c>
      <c r="F1771" t="str">
        <f t="shared" si="622"/>
        <v>1h 55m</v>
      </c>
      <c r="G1771" t="str">
        <f t="shared" si="623"/>
        <v>Standard Movie</v>
      </c>
      <c r="H1771">
        <v>529</v>
      </c>
      <c r="I1771" t="str">
        <f t="shared" si="624"/>
        <v>Very Low</v>
      </c>
      <c r="J1771">
        <v>325</v>
      </c>
      <c r="K1771" t="str">
        <f t="shared" si="625"/>
        <v>Very Low</v>
      </c>
      <c r="L1771" t="s">
        <v>8891</v>
      </c>
      <c r="M1771">
        <v>576</v>
      </c>
      <c r="N1771" t="str">
        <f t="shared" si="626"/>
        <v>Low</v>
      </c>
      <c r="O1771">
        <v>71346930</v>
      </c>
      <c r="P1771" t="str">
        <f t="shared" si="627"/>
        <v>Hit</v>
      </c>
      <c r="Q1771" t="s">
        <v>8892</v>
      </c>
      <c r="R1771" t="str">
        <f t="shared" si="628"/>
        <v>Drama</v>
      </c>
      <c r="S1771">
        <f t="shared" si="629"/>
        <v>3</v>
      </c>
      <c r="T1771" t="s">
        <v>8893</v>
      </c>
      <c r="U1771" t="s">
        <v>8894</v>
      </c>
      <c r="V1771">
        <v>78008</v>
      </c>
      <c r="W1771" t="str">
        <f t="shared" si="630"/>
        <v>Medium</v>
      </c>
      <c r="X1771">
        <v>1554</v>
      </c>
      <c r="Y1771" t="str">
        <f t="shared" si="631"/>
        <v>Low</v>
      </c>
      <c r="Z1771" t="s">
        <v>8895</v>
      </c>
      <c r="AA1771">
        <v>0</v>
      </c>
      <c r="AB1771" t="str">
        <f t="shared" si="632"/>
        <v>Symbolic Poster</v>
      </c>
      <c r="AC1771" t="s">
        <v>8896</v>
      </c>
      <c r="AD1771" t="s">
        <v>8897</v>
      </c>
      <c r="AE1771">
        <v>160</v>
      </c>
      <c r="AF1771" t="str">
        <f t="shared" si="633"/>
        <v>Very Low</v>
      </c>
      <c r="AG1771" t="s">
        <v>9</v>
      </c>
      <c r="AH1771" t="s">
        <v>10</v>
      </c>
      <c r="AI1771" t="s">
        <v>11</v>
      </c>
      <c r="AJ1771" t="str">
        <f t="shared" si="634"/>
        <v>Teen</v>
      </c>
      <c r="AK1771">
        <v>28000000</v>
      </c>
      <c r="AL1771" t="str">
        <f t="shared" si="635"/>
        <v>Low Budget</v>
      </c>
      <c r="AM1771">
        <v>2013</v>
      </c>
      <c r="AN1771">
        <f t="shared" si="636"/>
        <v>12</v>
      </c>
      <c r="AO1771" t="str">
        <f t="shared" si="637"/>
        <v>Modern Classic</v>
      </c>
      <c r="AP1771">
        <v>447</v>
      </c>
      <c r="AQ1771" t="str">
        <f t="shared" si="638"/>
        <v>Very Low</v>
      </c>
      <c r="AR1771">
        <v>6.7</v>
      </c>
      <c r="AS1771" t="str">
        <f t="shared" si="639"/>
        <v>Average</v>
      </c>
      <c r="AT1771">
        <v>2.35</v>
      </c>
      <c r="AU1771" t="str">
        <f t="shared" si="640"/>
        <v>Cinematic Widescreen</v>
      </c>
      <c r="AV1771">
        <v>23000</v>
      </c>
      <c r="AW1771" t="str">
        <f t="shared" si="641"/>
        <v>Medium</v>
      </c>
    </row>
    <row r="1772" spans="1:49" x14ac:dyDescent="0.3">
      <c r="A1772" t="s">
        <v>0</v>
      </c>
      <c r="B1772" t="s">
        <v>4037</v>
      </c>
      <c r="C1772">
        <v>36</v>
      </c>
      <c r="D1772" t="str">
        <f t="shared" si="621"/>
        <v>Very Low</v>
      </c>
      <c r="E1772">
        <v>96</v>
      </c>
      <c r="F1772" t="str">
        <f t="shared" si="622"/>
        <v>1h 36m</v>
      </c>
      <c r="G1772" t="str">
        <f t="shared" si="623"/>
        <v>Standard Movie</v>
      </c>
      <c r="H1772">
        <v>197</v>
      </c>
      <c r="I1772" t="str">
        <f t="shared" si="624"/>
        <v>Very Low</v>
      </c>
      <c r="J1772">
        <v>115</v>
      </c>
      <c r="K1772" t="str">
        <f t="shared" si="625"/>
        <v>Very Low</v>
      </c>
      <c r="L1772" t="s">
        <v>8898</v>
      </c>
      <c r="M1772">
        <v>580</v>
      </c>
      <c r="N1772" t="str">
        <f t="shared" si="626"/>
        <v>Low</v>
      </c>
      <c r="O1772">
        <v>39514713</v>
      </c>
      <c r="P1772" t="str">
        <f t="shared" si="627"/>
        <v>Average</v>
      </c>
      <c r="Q1772" t="s">
        <v>486</v>
      </c>
      <c r="R1772" t="str">
        <f t="shared" si="628"/>
        <v>Comedy</v>
      </c>
      <c r="S1772">
        <f t="shared" si="629"/>
        <v>3</v>
      </c>
      <c r="T1772" t="s">
        <v>3699</v>
      </c>
      <c r="U1772" t="s">
        <v>8899</v>
      </c>
      <c r="V1772">
        <v>60494</v>
      </c>
      <c r="W1772" t="str">
        <f t="shared" si="630"/>
        <v>Medium</v>
      </c>
      <c r="X1772">
        <v>1275</v>
      </c>
      <c r="Y1772" t="str">
        <f t="shared" si="631"/>
        <v>Low</v>
      </c>
      <c r="Z1772" t="s">
        <v>8900</v>
      </c>
      <c r="AA1772">
        <v>0</v>
      </c>
      <c r="AB1772" t="str">
        <f t="shared" si="632"/>
        <v>Symbolic Poster</v>
      </c>
      <c r="AC1772" t="s">
        <v>8901</v>
      </c>
      <c r="AD1772" t="s">
        <v>8902</v>
      </c>
      <c r="AE1772">
        <v>132</v>
      </c>
      <c r="AF1772" t="str">
        <f t="shared" si="633"/>
        <v>Very Low</v>
      </c>
      <c r="AG1772" t="s">
        <v>9</v>
      </c>
      <c r="AH1772" t="s">
        <v>10</v>
      </c>
      <c r="AI1772" t="s">
        <v>66</v>
      </c>
      <c r="AJ1772" t="str">
        <f t="shared" si="634"/>
        <v>Family</v>
      </c>
      <c r="AK1772">
        <v>28000000</v>
      </c>
      <c r="AL1772" t="str">
        <f t="shared" si="635"/>
        <v>Low Budget</v>
      </c>
      <c r="AM1772">
        <v>1993</v>
      </c>
      <c r="AN1772">
        <f t="shared" si="636"/>
        <v>32</v>
      </c>
      <c r="AO1772" t="str">
        <f t="shared" si="637"/>
        <v>Old Classic</v>
      </c>
      <c r="AP1772">
        <v>336</v>
      </c>
      <c r="AQ1772" t="str">
        <f t="shared" si="638"/>
        <v>Very Low</v>
      </c>
      <c r="AR1772">
        <v>6.7</v>
      </c>
      <c r="AS1772" t="str">
        <f t="shared" si="639"/>
        <v>Average</v>
      </c>
      <c r="AT1772">
        <v>1.85</v>
      </c>
      <c r="AU1772" t="str">
        <f t="shared" si="640"/>
        <v>HDTV / Widescreen</v>
      </c>
      <c r="AV1772">
        <v>16000</v>
      </c>
      <c r="AW1772" t="str">
        <f t="shared" si="641"/>
        <v>Medium</v>
      </c>
    </row>
    <row r="1773" spans="1:49" x14ac:dyDescent="0.3">
      <c r="A1773" t="s">
        <v>0</v>
      </c>
      <c r="B1773" t="s">
        <v>7175</v>
      </c>
      <c r="C1773">
        <v>171</v>
      </c>
      <c r="D1773" t="str">
        <f t="shared" si="621"/>
        <v>Low</v>
      </c>
      <c r="E1773">
        <v>104</v>
      </c>
      <c r="F1773" t="str">
        <f t="shared" si="622"/>
        <v>1h 44m</v>
      </c>
      <c r="G1773" t="str">
        <f t="shared" si="623"/>
        <v>Standard Movie</v>
      </c>
      <c r="H1773">
        <v>96</v>
      </c>
      <c r="I1773" t="str">
        <f t="shared" si="624"/>
        <v>Very Low</v>
      </c>
      <c r="J1773">
        <v>559</v>
      </c>
      <c r="K1773" t="str">
        <f t="shared" si="625"/>
        <v>Very Low</v>
      </c>
      <c r="L1773" t="s">
        <v>8903</v>
      </c>
      <c r="M1773">
        <v>943</v>
      </c>
      <c r="N1773" t="str">
        <f t="shared" si="626"/>
        <v>Low</v>
      </c>
      <c r="O1773">
        <v>43097652</v>
      </c>
      <c r="P1773" t="str">
        <f t="shared" si="627"/>
        <v>Average</v>
      </c>
      <c r="Q1773" t="s">
        <v>1386</v>
      </c>
      <c r="R1773" t="str">
        <f t="shared" si="628"/>
        <v>Comedy</v>
      </c>
      <c r="S1773">
        <f t="shared" si="629"/>
        <v>3</v>
      </c>
      <c r="T1773" t="s">
        <v>818</v>
      </c>
      <c r="U1773" t="s">
        <v>8904</v>
      </c>
      <c r="V1773">
        <v>59068</v>
      </c>
      <c r="W1773" t="str">
        <f t="shared" si="630"/>
        <v>Medium</v>
      </c>
      <c r="X1773">
        <v>3497</v>
      </c>
      <c r="Y1773" t="str">
        <f t="shared" si="631"/>
        <v>Low</v>
      </c>
      <c r="Z1773" t="s">
        <v>3326</v>
      </c>
      <c r="AA1773">
        <v>2</v>
      </c>
      <c r="AB1773" t="str">
        <f t="shared" si="632"/>
        <v>Duo/Trio Poster</v>
      </c>
      <c r="AC1773" t="s">
        <v>8905</v>
      </c>
      <c r="AD1773" t="s">
        <v>8906</v>
      </c>
      <c r="AE1773">
        <v>128</v>
      </c>
      <c r="AF1773" t="str">
        <f t="shared" si="633"/>
        <v>Very Low</v>
      </c>
      <c r="AG1773" t="s">
        <v>9</v>
      </c>
      <c r="AH1773" t="s">
        <v>10</v>
      </c>
      <c r="AI1773" t="s">
        <v>66</v>
      </c>
      <c r="AJ1773" t="str">
        <f t="shared" si="634"/>
        <v>Family</v>
      </c>
      <c r="AK1773">
        <v>28000000</v>
      </c>
      <c r="AL1773" t="str">
        <f t="shared" si="635"/>
        <v>Low Budget</v>
      </c>
      <c r="AM1773">
        <v>2007</v>
      </c>
      <c r="AN1773">
        <f t="shared" si="636"/>
        <v>18</v>
      </c>
      <c r="AO1773" t="str">
        <f t="shared" si="637"/>
        <v>Old Classic</v>
      </c>
      <c r="AP1773">
        <v>763</v>
      </c>
      <c r="AQ1773" t="str">
        <f t="shared" si="638"/>
        <v>Very Low</v>
      </c>
      <c r="AR1773">
        <v>6.3</v>
      </c>
      <c r="AS1773" t="str">
        <f t="shared" si="639"/>
        <v>Average</v>
      </c>
      <c r="AT1773">
        <v>2.35</v>
      </c>
      <c r="AU1773" t="str">
        <f t="shared" si="640"/>
        <v>Cinematic Widescreen</v>
      </c>
      <c r="AV1773">
        <v>0</v>
      </c>
      <c r="AW1773" t="str">
        <f t="shared" si="641"/>
        <v>Very Low</v>
      </c>
    </row>
    <row r="1774" spans="1:49" x14ac:dyDescent="0.3">
      <c r="A1774" t="s">
        <v>0</v>
      </c>
      <c r="B1774" t="s">
        <v>663</v>
      </c>
      <c r="C1774">
        <v>447</v>
      </c>
      <c r="D1774" t="str">
        <f t="shared" si="621"/>
        <v>Medium</v>
      </c>
      <c r="E1774">
        <v>117</v>
      </c>
      <c r="F1774" t="str">
        <f t="shared" si="622"/>
        <v>1h 57m</v>
      </c>
      <c r="G1774" t="str">
        <f t="shared" si="623"/>
        <v>Standard Movie</v>
      </c>
      <c r="H1774">
        <v>905</v>
      </c>
      <c r="I1774" t="str">
        <f t="shared" si="624"/>
        <v>Very Low</v>
      </c>
      <c r="J1774">
        <v>385</v>
      </c>
      <c r="K1774" t="str">
        <f t="shared" si="625"/>
        <v>Very Low</v>
      </c>
      <c r="L1774" t="s">
        <v>8907</v>
      </c>
      <c r="M1774">
        <v>553</v>
      </c>
      <c r="N1774" t="str">
        <f t="shared" si="626"/>
        <v>Low</v>
      </c>
      <c r="O1774">
        <v>48043505</v>
      </c>
      <c r="P1774" t="str">
        <f t="shared" si="627"/>
        <v>Average</v>
      </c>
      <c r="Q1774" t="s">
        <v>2107</v>
      </c>
      <c r="R1774" t="str">
        <f t="shared" si="628"/>
        <v>Action</v>
      </c>
      <c r="S1774">
        <f t="shared" si="629"/>
        <v>2</v>
      </c>
      <c r="T1774" t="s">
        <v>8908</v>
      </c>
      <c r="U1774" t="s">
        <v>8909</v>
      </c>
      <c r="V1774">
        <v>435864</v>
      </c>
      <c r="W1774" t="str">
        <f t="shared" si="630"/>
        <v>High</v>
      </c>
      <c r="X1774">
        <v>2357</v>
      </c>
      <c r="Y1774" t="str">
        <f t="shared" si="631"/>
        <v>Low</v>
      </c>
      <c r="Z1774" t="s">
        <v>1712</v>
      </c>
      <c r="AA1774">
        <v>1</v>
      </c>
      <c r="AB1774" t="str">
        <f t="shared" si="632"/>
        <v>Solo Star Poster</v>
      </c>
      <c r="AC1774" t="s">
        <v>8910</v>
      </c>
      <c r="AD1774" t="s">
        <v>8911</v>
      </c>
      <c r="AE1774">
        <v>801</v>
      </c>
      <c r="AF1774" t="str">
        <f t="shared" si="633"/>
        <v>Low</v>
      </c>
      <c r="AG1774" t="s">
        <v>9</v>
      </c>
      <c r="AH1774" t="s">
        <v>28</v>
      </c>
      <c r="AI1774" t="s">
        <v>556</v>
      </c>
      <c r="AJ1774" t="str">
        <f t="shared" si="634"/>
        <v>Adult</v>
      </c>
      <c r="AK1774">
        <v>30000000</v>
      </c>
      <c r="AL1774" t="str">
        <f t="shared" si="635"/>
        <v>Medium Budget</v>
      </c>
      <c r="AM1774">
        <v>2010</v>
      </c>
      <c r="AN1774">
        <f t="shared" si="636"/>
        <v>15</v>
      </c>
      <c r="AO1774" t="str">
        <f t="shared" si="637"/>
        <v>Modern Classic</v>
      </c>
      <c r="AP1774">
        <v>488</v>
      </c>
      <c r="AQ1774" t="str">
        <f t="shared" si="638"/>
        <v>Very Low</v>
      </c>
      <c r="AR1774">
        <v>7.7</v>
      </c>
      <c r="AS1774" t="str">
        <f t="shared" si="639"/>
        <v>Good</v>
      </c>
      <c r="AT1774">
        <v>2.35</v>
      </c>
      <c r="AU1774" t="str">
        <f t="shared" si="640"/>
        <v>Cinematic Widescreen</v>
      </c>
      <c r="AV1774">
        <v>36000</v>
      </c>
      <c r="AW1774" t="str">
        <f t="shared" si="641"/>
        <v>Medium</v>
      </c>
    </row>
    <row r="1775" spans="1:49" x14ac:dyDescent="0.3">
      <c r="A1775" t="s">
        <v>0</v>
      </c>
      <c r="B1775" t="s">
        <v>4183</v>
      </c>
      <c r="C1775">
        <v>220</v>
      </c>
      <c r="D1775" t="str">
        <f t="shared" si="621"/>
        <v>Medium</v>
      </c>
      <c r="E1775">
        <v>83</v>
      </c>
      <c r="F1775" t="str">
        <f t="shared" si="622"/>
        <v>1h 23m</v>
      </c>
      <c r="G1775" t="str">
        <f t="shared" si="623"/>
        <v>Featurette</v>
      </c>
      <c r="H1775">
        <v>181</v>
      </c>
      <c r="I1775" t="str">
        <f t="shared" si="624"/>
        <v>Very Low</v>
      </c>
      <c r="J1775">
        <v>459</v>
      </c>
      <c r="K1775" t="str">
        <f t="shared" si="625"/>
        <v>Very Low</v>
      </c>
      <c r="L1775" t="s">
        <v>8912</v>
      </c>
      <c r="M1775">
        <v>731</v>
      </c>
      <c r="N1775" t="str">
        <f t="shared" si="626"/>
        <v>Low</v>
      </c>
      <c r="O1775">
        <v>37053924</v>
      </c>
      <c r="P1775" t="str">
        <f t="shared" si="627"/>
        <v>Average</v>
      </c>
      <c r="Q1775" t="s">
        <v>1723</v>
      </c>
      <c r="R1775" t="str">
        <f t="shared" si="628"/>
        <v>Action</v>
      </c>
      <c r="S1775">
        <f t="shared" si="629"/>
        <v>3</v>
      </c>
      <c r="T1775" t="s">
        <v>4115</v>
      </c>
      <c r="U1775" t="s">
        <v>8913</v>
      </c>
      <c r="V1775">
        <v>77935</v>
      </c>
      <c r="W1775" t="str">
        <f t="shared" si="630"/>
        <v>Medium</v>
      </c>
      <c r="X1775">
        <v>1987</v>
      </c>
      <c r="Y1775" t="str">
        <f t="shared" si="631"/>
        <v>Low</v>
      </c>
      <c r="Z1775" t="s">
        <v>3957</v>
      </c>
      <c r="AA1775">
        <v>3</v>
      </c>
      <c r="AB1775" t="str">
        <f t="shared" si="632"/>
        <v>Duo/Trio Poster</v>
      </c>
      <c r="AC1775" t="s">
        <v>8914</v>
      </c>
      <c r="AD1775" t="s">
        <v>8915</v>
      </c>
      <c r="AE1775">
        <v>122</v>
      </c>
      <c r="AF1775" t="str">
        <f t="shared" si="633"/>
        <v>Very Low</v>
      </c>
      <c r="AG1775" t="s">
        <v>9</v>
      </c>
      <c r="AH1775" t="s">
        <v>738</v>
      </c>
      <c r="AI1775" t="s">
        <v>556</v>
      </c>
      <c r="AJ1775" t="str">
        <f t="shared" si="634"/>
        <v>Adult</v>
      </c>
      <c r="AK1775">
        <v>28000000</v>
      </c>
      <c r="AL1775" t="str">
        <f t="shared" si="635"/>
        <v>Low Budget</v>
      </c>
      <c r="AM1775">
        <v>2011</v>
      </c>
      <c r="AN1775">
        <f t="shared" si="636"/>
        <v>14</v>
      </c>
      <c r="AO1775" t="str">
        <f t="shared" si="637"/>
        <v>Modern Classic</v>
      </c>
      <c r="AP1775">
        <v>579</v>
      </c>
      <c r="AQ1775" t="str">
        <f t="shared" si="638"/>
        <v>Very Low</v>
      </c>
      <c r="AR1775">
        <v>6.1</v>
      </c>
      <c r="AS1775" t="str">
        <f t="shared" si="639"/>
        <v>Average</v>
      </c>
      <c r="AT1775">
        <v>2.35</v>
      </c>
      <c r="AU1775" t="str">
        <f t="shared" si="640"/>
        <v>Cinematic Widescreen</v>
      </c>
      <c r="AV1775">
        <v>0</v>
      </c>
      <c r="AW1775" t="str">
        <f t="shared" si="641"/>
        <v>Very Low</v>
      </c>
    </row>
    <row r="1776" spans="1:49" x14ac:dyDescent="0.3">
      <c r="A1776" t="s">
        <v>0</v>
      </c>
      <c r="B1776" t="s">
        <v>5457</v>
      </c>
      <c r="C1776">
        <v>122</v>
      </c>
      <c r="D1776" t="str">
        <f t="shared" si="621"/>
        <v>Low</v>
      </c>
      <c r="E1776">
        <v>99</v>
      </c>
      <c r="F1776" t="str">
        <f t="shared" si="622"/>
        <v>1h 39m</v>
      </c>
      <c r="G1776" t="str">
        <f t="shared" si="623"/>
        <v>Standard Movie</v>
      </c>
      <c r="H1776">
        <v>71</v>
      </c>
      <c r="I1776" t="str">
        <f t="shared" si="624"/>
        <v>Very Low</v>
      </c>
      <c r="J1776">
        <v>1000</v>
      </c>
      <c r="K1776" t="str">
        <f t="shared" si="625"/>
        <v>Very Low</v>
      </c>
      <c r="L1776" t="s">
        <v>5027</v>
      </c>
      <c r="M1776">
        <v>18000</v>
      </c>
      <c r="N1776" t="str">
        <f t="shared" si="626"/>
        <v>Medium</v>
      </c>
      <c r="O1776">
        <v>33000377</v>
      </c>
      <c r="P1776" t="str">
        <f t="shared" si="627"/>
        <v>Average</v>
      </c>
      <c r="Q1776" t="s">
        <v>8916</v>
      </c>
      <c r="R1776" t="str">
        <f t="shared" si="628"/>
        <v>Action</v>
      </c>
      <c r="S1776">
        <f t="shared" si="629"/>
        <v>4</v>
      </c>
      <c r="T1776" t="s">
        <v>612</v>
      </c>
      <c r="U1776" t="s">
        <v>8917</v>
      </c>
      <c r="V1776">
        <v>27378</v>
      </c>
      <c r="W1776" t="str">
        <f t="shared" si="630"/>
        <v>Low</v>
      </c>
      <c r="X1776">
        <v>23344</v>
      </c>
      <c r="Y1776" t="str">
        <f t="shared" si="631"/>
        <v>Medium</v>
      </c>
      <c r="Z1776" t="s">
        <v>8918</v>
      </c>
      <c r="AA1776">
        <v>0</v>
      </c>
      <c r="AB1776" t="str">
        <f t="shared" si="632"/>
        <v>Symbolic Poster</v>
      </c>
      <c r="AC1776" t="s">
        <v>8919</v>
      </c>
      <c r="AD1776" t="s">
        <v>8920</v>
      </c>
      <c r="AE1776">
        <v>365</v>
      </c>
      <c r="AF1776" t="str">
        <f t="shared" si="633"/>
        <v>Very Low</v>
      </c>
      <c r="AG1776" t="s">
        <v>9</v>
      </c>
      <c r="AH1776" t="s">
        <v>10</v>
      </c>
      <c r="AI1776" t="s">
        <v>556</v>
      </c>
      <c r="AJ1776" t="str">
        <f t="shared" si="634"/>
        <v>Adult</v>
      </c>
      <c r="AK1776">
        <v>28000000</v>
      </c>
      <c r="AL1776" t="str">
        <f t="shared" si="635"/>
        <v>Low Budget</v>
      </c>
      <c r="AM1776">
        <v>2000</v>
      </c>
      <c r="AN1776">
        <f t="shared" si="636"/>
        <v>25</v>
      </c>
      <c r="AO1776" t="str">
        <f t="shared" si="637"/>
        <v>Old Classic</v>
      </c>
      <c r="AP1776">
        <v>1000</v>
      </c>
      <c r="AQ1776" t="str">
        <f t="shared" si="638"/>
        <v>Very Low</v>
      </c>
      <c r="AR1776">
        <v>4.9000000000000004</v>
      </c>
      <c r="AS1776" t="str">
        <f t="shared" si="639"/>
        <v>Poor</v>
      </c>
      <c r="AT1776">
        <v>2.35</v>
      </c>
      <c r="AU1776" t="str">
        <f t="shared" si="640"/>
        <v>Cinematic Widescreen</v>
      </c>
      <c r="AV1776">
        <v>0</v>
      </c>
      <c r="AW1776" t="str">
        <f t="shared" si="641"/>
        <v>Very Low</v>
      </c>
    </row>
    <row r="1777" spans="1:49" x14ac:dyDescent="0.3">
      <c r="A1777" t="s">
        <v>0</v>
      </c>
      <c r="B1777" t="s">
        <v>8921</v>
      </c>
      <c r="C1777">
        <v>119</v>
      </c>
      <c r="D1777" t="str">
        <f t="shared" si="621"/>
        <v>Low</v>
      </c>
      <c r="E1777">
        <v>81</v>
      </c>
      <c r="F1777" t="str">
        <f t="shared" si="622"/>
        <v>1h 21m</v>
      </c>
      <c r="G1777" t="str">
        <f t="shared" si="623"/>
        <v>Featurette</v>
      </c>
      <c r="H1777">
        <v>44</v>
      </c>
      <c r="I1777" t="str">
        <f t="shared" si="624"/>
        <v>Very Low</v>
      </c>
      <c r="J1777">
        <v>3000</v>
      </c>
      <c r="K1777" t="str">
        <f t="shared" si="625"/>
        <v>Low</v>
      </c>
      <c r="L1777" t="s">
        <v>489</v>
      </c>
      <c r="M1777">
        <v>35000</v>
      </c>
      <c r="N1777" t="str">
        <f t="shared" si="626"/>
        <v>Medium</v>
      </c>
      <c r="O1777">
        <v>66950483</v>
      </c>
      <c r="P1777" t="str">
        <f t="shared" si="627"/>
        <v>Hit</v>
      </c>
      <c r="Q1777" t="s">
        <v>3028</v>
      </c>
      <c r="R1777" t="str">
        <f t="shared" si="628"/>
        <v>Comedy</v>
      </c>
      <c r="S1777">
        <f t="shared" si="629"/>
        <v>2</v>
      </c>
      <c r="T1777" t="s">
        <v>2140</v>
      </c>
      <c r="U1777" t="s">
        <v>8922</v>
      </c>
      <c r="V1777">
        <v>29738</v>
      </c>
      <c r="W1777" t="str">
        <f t="shared" si="630"/>
        <v>Low</v>
      </c>
      <c r="X1777">
        <v>47677</v>
      </c>
      <c r="Y1777" t="str">
        <f t="shared" si="631"/>
        <v>Medium</v>
      </c>
      <c r="Z1777" t="s">
        <v>721</v>
      </c>
      <c r="AA1777">
        <v>6</v>
      </c>
      <c r="AB1777" t="str">
        <f t="shared" si="632"/>
        <v>Ensemble Poster</v>
      </c>
      <c r="AC1777" t="s">
        <v>8923</v>
      </c>
      <c r="AD1777" t="s">
        <v>8924</v>
      </c>
      <c r="AE1777">
        <v>85</v>
      </c>
      <c r="AF1777" t="str">
        <f t="shared" si="633"/>
        <v>Very Low</v>
      </c>
      <c r="AG1777" t="s">
        <v>9</v>
      </c>
      <c r="AH1777" t="s">
        <v>10</v>
      </c>
      <c r="AI1777" t="s">
        <v>66</v>
      </c>
      <c r="AJ1777" t="str">
        <f t="shared" si="634"/>
        <v>Family</v>
      </c>
      <c r="AK1777">
        <v>28000000</v>
      </c>
      <c r="AL1777" t="str">
        <f t="shared" si="635"/>
        <v>Low Budget</v>
      </c>
      <c r="AM1777">
        <v>2014</v>
      </c>
      <c r="AN1777">
        <f t="shared" si="636"/>
        <v>11</v>
      </c>
      <c r="AO1777" t="str">
        <f t="shared" si="637"/>
        <v>Modern Classic</v>
      </c>
      <c r="AP1777">
        <v>7000</v>
      </c>
      <c r="AQ1777" t="str">
        <f t="shared" si="638"/>
        <v>Low</v>
      </c>
      <c r="AR1777">
        <v>6.2</v>
      </c>
      <c r="AS1777" t="str">
        <f t="shared" si="639"/>
        <v>Average</v>
      </c>
      <c r="AT1777">
        <v>2.39</v>
      </c>
      <c r="AU1777" t="str">
        <f t="shared" si="640"/>
        <v>Cinematic Widescreen</v>
      </c>
      <c r="AV1777">
        <v>12000</v>
      </c>
      <c r="AW1777" t="str">
        <f t="shared" si="641"/>
        <v>Medium</v>
      </c>
    </row>
    <row r="1778" spans="1:49" x14ac:dyDescent="0.3">
      <c r="A1778" t="s">
        <v>0</v>
      </c>
      <c r="B1778" t="s">
        <v>911</v>
      </c>
      <c r="C1778">
        <v>177</v>
      </c>
      <c r="D1778" t="str">
        <f t="shared" si="621"/>
        <v>Low</v>
      </c>
      <c r="E1778">
        <v>135</v>
      </c>
      <c r="F1778" t="str">
        <f t="shared" si="622"/>
        <v>2h 15m</v>
      </c>
      <c r="G1778" t="str">
        <f t="shared" si="623"/>
        <v>Long Movie</v>
      </c>
      <c r="H1778">
        <v>456</v>
      </c>
      <c r="I1778" t="str">
        <f t="shared" si="624"/>
        <v>Very Low</v>
      </c>
      <c r="J1778">
        <v>241</v>
      </c>
      <c r="K1778" t="str">
        <f t="shared" si="625"/>
        <v>Very Low</v>
      </c>
      <c r="L1778" t="s">
        <v>8283</v>
      </c>
      <c r="M1778">
        <v>422</v>
      </c>
      <c r="N1778" t="str">
        <f t="shared" si="626"/>
        <v>Low</v>
      </c>
      <c r="O1778">
        <v>38372662</v>
      </c>
      <c r="P1778" t="str">
        <f t="shared" si="627"/>
        <v>Average</v>
      </c>
      <c r="Q1778" t="s">
        <v>185</v>
      </c>
      <c r="R1778" t="str">
        <f t="shared" si="628"/>
        <v>Drama</v>
      </c>
      <c r="S1778">
        <f t="shared" si="629"/>
        <v>2</v>
      </c>
      <c r="T1778" t="s">
        <v>8925</v>
      </c>
      <c r="U1778" t="s">
        <v>8926</v>
      </c>
      <c r="V1778">
        <v>193455</v>
      </c>
      <c r="W1778" t="str">
        <f t="shared" si="630"/>
        <v>Medium</v>
      </c>
      <c r="X1778">
        <v>1083</v>
      </c>
      <c r="Y1778" t="str">
        <f t="shared" si="631"/>
        <v>Low</v>
      </c>
      <c r="Z1778" t="s">
        <v>8927</v>
      </c>
      <c r="AA1778">
        <v>2</v>
      </c>
      <c r="AB1778" t="str">
        <f t="shared" si="632"/>
        <v>Duo/Trio Poster</v>
      </c>
      <c r="AC1778" t="s">
        <v>8928</v>
      </c>
      <c r="AD1778" t="s">
        <v>8929</v>
      </c>
      <c r="AE1778">
        <v>1058</v>
      </c>
      <c r="AF1778" t="str">
        <f t="shared" si="633"/>
        <v>Low</v>
      </c>
      <c r="AG1778" t="s">
        <v>9</v>
      </c>
      <c r="AH1778" t="s">
        <v>1436</v>
      </c>
      <c r="AI1778" t="s">
        <v>66</v>
      </c>
      <c r="AJ1778" t="str">
        <f t="shared" si="634"/>
        <v>Family</v>
      </c>
      <c r="AK1778">
        <v>28000000</v>
      </c>
      <c r="AL1778" t="str">
        <f t="shared" si="635"/>
        <v>Low Budget</v>
      </c>
      <c r="AM1778">
        <v>2005</v>
      </c>
      <c r="AN1778">
        <f t="shared" si="636"/>
        <v>20</v>
      </c>
      <c r="AO1778" t="str">
        <f t="shared" si="637"/>
        <v>Old Classic</v>
      </c>
      <c r="AP1778">
        <v>286</v>
      </c>
      <c r="AQ1778" t="str">
        <f t="shared" si="638"/>
        <v>Very Low</v>
      </c>
      <c r="AR1778">
        <v>7.8</v>
      </c>
      <c r="AS1778" t="str">
        <f t="shared" si="639"/>
        <v>Good</v>
      </c>
      <c r="AT1778">
        <v>2.35</v>
      </c>
      <c r="AU1778" t="str">
        <f t="shared" si="640"/>
        <v>Cinematic Widescreen</v>
      </c>
      <c r="AV1778">
        <v>17000</v>
      </c>
      <c r="AW1778" t="str">
        <f t="shared" si="641"/>
        <v>Medium</v>
      </c>
    </row>
    <row r="1779" spans="1:49" x14ac:dyDescent="0.3">
      <c r="A1779" t="s">
        <v>0</v>
      </c>
      <c r="B1779" t="s">
        <v>158</v>
      </c>
      <c r="C1779">
        <v>302</v>
      </c>
      <c r="D1779" t="str">
        <f t="shared" si="621"/>
        <v>Medium</v>
      </c>
      <c r="E1779">
        <v>117</v>
      </c>
      <c r="F1779" t="str">
        <f t="shared" si="622"/>
        <v>1h 57m</v>
      </c>
      <c r="G1779" t="str">
        <f t="shared" si="623"/>
        <v>Standard Movie</v>
      </c>
      <c r="H1779">
        <v>0</v>
      </c>
      <c r="I1779" t="str">
        <f t="shared" si="624"/>
        <v>Very Low</v>
      </c>
      <c r="J1779">
        <v>521</v>
      </c>
      <c r="K1779" t="str">
        <f t="shared" si="625"/>
        <v>Very Low</v>
      </c>
      <c r="L1779" t="s">
        <v>8930</v>
      </c>
      <c r="M1779">
        <v>11000</v>
      </c>
      <c r="N1779" t="str">
        <f t="shared" si="626"/>
        <v>Medium</v>
      </c>
      <c r="O1779">
        <v>27000000</v>
      </c>
      <c r="P1779" t="str">
        <f t="shared" si="627"/>
        <v>Average</v>
      </c>
      <c r="Q1779" t="s">
        <v>2925</v>
      </c>
      <c r="R1779" t="str">
        <f t="shared" si="628"/>
        <v>Sci-Fi</v>
      </c>
      <c r="S1779">
        <f t="shared" si="629"/>
        <v>2</v>
      </c>
      <c r="T1779" t="s">
        <v>362</v>
      </c>
      <c r="U1779" t="s">
        <v>8931</v>
      </c>
      <c r="V1779">
        <v>461609</v>
      </c>
      <c r="W1779" t="str">
        <f t="shared" si="630"/>
        <v>High</v>
      </c>
      <c r="X1779">
        <v>13877</v>
      </c>
      <c r="Y1779" t="str">
        <f t="shared" si="631"/>
        <v>Medium</v>
      </c>
      <c r="Z1779" t="s">
        <v>5350</v>
      </c>
      <c r="AA1779">
        <v>2</v>
      </c>
      <c r="AB1779" t="str">
        <f t="shared" si="632"/>
        <v>Duo/Trio Poster</v>
      </c>
      <c r="AC1779" t="s">
        <v>8932</v>
      </c>
      <c r="AD1779" t="s">
        <v>8933</v>
      </c>
      <c r="AE1779">
        <v>1168</v>
      </c>
      <c r="AF1779" t="str">
        <f t="shared" si="633"/>
        <v>Low</v>
      </c>
      <c r="AG1779" t="s">
        <v>9</v>
      </c>
      <c r="AH1779" t="s">
        <v>10</v>
      </c>
      <c r="AI1779" t="s">
        <v>556</v>
      </c>
      <c r="AJ1779" t="str">
        <f t="shared" si="634"/>
        <v>Adult</v>
      </c>
      <c r="AK1779">
        <v>28000000</v>
      </c>
      <c r="AL1779" t="str">
        <f t="shared" si="635"/>
        <v>Low Budget</v>
      </c>
      <c r="AM1779">
        <v>1982</v>
      </c>
      <c r="AN1779">
        <f t="shared" si="636"/>
        <v>43</v>
      </c>
      <c r="AO1779" t="str">
        <f t="shared" si="637"/>
        <v>Old Classic</v>
      </c>
      <c r="AP1779">
        <v>759</v>
      </c>
      <c r="AQ1779" t="str">
        <f t="shared" si="638"/>
        <v>Very Low</v>
      </c>
      <c r="AR1779">
        <v>8.1999999999999993</v>
      </c>
      <c r="AS1779" t="str">
        <f t="shared" si="639"/>
        <v>Excellent</v>
      </c>
      <c r="AT1779">
        <v>2.35</v>
      </c>
      <c r="AU1779" t="str">
        <f t="shared" si="640"/>
        <v>Cinematic Widescreen</v>
      </c>
      <c r="AV1779">
        <v>34000</v>
      </c>
      <c r="AW1779" t="str">
        <f t="shared" si="641"/>
        <v>Medium</v>
      </c>
    </row>
    <row r="1780" spans="1:49" x14ac:dyDescent="0.3">
      <c r="A1780" t="s">
        <v>0</v>
      </c>
      <c r="B1780" t="s">
        <v>3487</v>
      </c>
      <c r="C1780">
        <v>44</v>
      </c>
      <c r="D1780" t="str">
        <f t="shared" si="621"/>
        <v>Very Low</v>
      </c>
      <c r="E1780">
        <v>139</v>
      </c>
      <c r="F1780" t="str">
        <f t="shared" si="622"/>
        <v>2h 19m</v>
      </c>
      <c r="G1780" t="str">
        <f t="shared" si="623"/>
        <v>Long Movie</v>
      </c>
      <c r="H1780">
        <v>105</v>
      </c>
      <c r="I1780" t="str">
        <f t="shared" si="624"/>
        <v>Very Low</v>
      </c>
      <c r="J1780">
        <v>902</v>
      </c>
      <c r="K1780" t="str">
        <f t="shared" si="625"/>
        <v>Very Low</v>
      </c>
      <c r="L1780" t="s">
        <v>657</v>
      </c>
      <c r="M1780">
        <v>14000</v>
      </c>
      <c r="N1780" t="str">
        <f t="shared" si="626"/>
        <v>Medium</v>
      </c>
      <c r="O1780">
        <v>31600000</v>
      </c>
      <c r="P1780" t="str">
        <f t="shared" si="627"/>
        <v>Average</v>
      </c>
      <c r="Q1780" t="s">
        <v>8934</v>
      </c>
      <c r="R1780" t="str">
        <f t="shared" si="628"/>
        <v>Adventure</v>
      </c>
      <c r="S1780">
        <f t="shared" si="629"/>
        <v>2</v>
      </c>
      <c r="T1780" t="s">
        <v>199</v>
      </c>
      <c r="U1780" t="s">
        <v>8935</v>
      </c>
      <c r="V1780">
        <v>34427</v>
      </c>
      <c r="W1780" t="str">
        <f t="shared" si="630"/>
        <v>Low</v>
      </c>
      <c r="X1780">
        <v>16125</v>
      </c>
      <c r="Y1780" t="str">
        <f t="shared" si="631"/>
        <v>Medium</v>
      </c>
      <c r="Z1780" t="s">
        <v>5752</v>
      </c>
      <c r="AA1780">
        <v>1</v>
      </c>
      <c r="AB1780" t="str">
        <f t="shared" si="632"/>
        <v>Solo Star Poster</v>
      </c>
      <c r="AC1780" t="s">
        <v>8936</v>
      </c>
      <c r="AD1780" t="s">
        <v>8937</v>
      </c>
      <c r="AE1780">
        <v>126</v>
      </c>
      <c r="AF1780" t="str">
        <f t="shared" si="633"/>
        <v>Very Low</v>
      </c>
      <c r="AG1780" t="s">
        <v>9</v>
      </c>
      <c r="AH1780" t="s">
        <v>10</v>
      </c>
      <c r="AI1780" t="s">
        <v>556</v>
      </c>
      <c r="AJ1780" t="str">
        <f t="shared" si="634"/>
        <v>Adult</v>
      </c>
      <c r="AK1780">
        <v>28000000</v>
      </c>
      <c r="AL1780" t="str">
        <f t="shared" si="635"/>
        <v>Low Budget</v>
      </c>
      <c r="AM1780">
        <v>1995</v>
      </c>
      <c r="AN1780">
        <f t="shared" si="636"/>
        <v>30</v>
      </c>
      <c r="AO1780" t="str">
        <f t="shared" si="637"/>
        <v>Old Classic</v>
      </c>
      <c r="AP1780">
        <v>1000</v>
      </c>
      <c r="AQ1780" t="str">
        <f t="shared" si="638"/>
        <v>Very Low</v>
      </c>
      <c r="AR1780">
        <v>6.9</v>
      </c>
      <c r="AS1780" t="str">
        <f t="shared" si="639"/>
        <v>Average</v>
      </c>
      <c r="AT1780">
        <v>2.35</v>
      </c>
      <c r="AU1780" t="str">
        <f t="shared" si="640"/>
        <v>Cinematic Widescreen</v>
      </c>
      <c r="AV1780">
        <v>0</v>
      </c>
      <c r="AW1780" t="str">
        <f t="shared" si="641"/>
        <v>Very Low</v>
      </c>
    </row>
    <row r="1781" spans="1:49" x14ac:dyDescent="0.3">
      <c r="A1781" t="s">
        <v>0</v>
      </c>
      <c r="B1781" t="s">
        <v>298</v>
      </c>
      <c r="C1781">
        <v>211</v>
      </c>
      <c r="D1781" t="str">
        <f t="shared" si="621"/>
        <v>Medium</v>
      </c>
      <c r="E1781">
        <v>123</v>
      </c>
      <c r="F1781" t="str">
        <f t="shared" si="622"/>
        <v>2h 3m</v>
      </c>
      <c r="G1781" t="str">
        <f t="shared" si="623"/>
        <v>Long Movie</v>
      </c>
      <c r="H1781">
        <v>368</v>
      </c>
      <c r="I1781" t="str">
        <f t="shared" si="624"/>
        <v>Very Low</v>
      </c>
      <c r="J1781">
        <v>114</v>
      </c>
      <c r="K1781" t="str">
        <f t="shared" si="625"/>
        <v>Very Low</v>
      </c>
      <c r="L1781" t="s">
        <v>8938</v>
      </c>
      <c r="M1781">
        <v>933</v>
      </c>
      <c r="N1781" t="str">
        <f t="shared" si="626"/>
        <v>Low</v>
      </c>
      <c r="O1781">
        <v>30688364</v>
      </c>
      <c r="P1781" t="str">
        <f t="shared" si="627"/>
        <v>Average</v>
      </c>
      <c r="Q1781" t="s">
        <v>894</v>
      </c>
      <c r="R1781" t="str">
        <f t="shared" si="628"/>
        <v>Action</v>
      </c>
      <c r="S1781">
        <f t="shared" si="629"/>
        <v>3</v>
      </c>
      <c r="T1781" t="s">
        <v>1663</v>
      </c>
      <c r="U1781" t="s">
        <v>8939</v>
      </c>
      <c r="V1781">
        <v>69355</v>
      </c>
      <c r="W1781" t="str">
        <f t="shared" si="630"/>
        <v>Medium</v>
      </c>
      <c r="X1781">
        <v>1286</v>
      </c>
      <c r="Y1781" t="str">
        <f t="shared" si="631"/>
        <v>Low</v>
      </c>
      <c r="Z1781" t="s">
        <v>8940</v>
      </c>
      <c r="AA1781">
        <v>0</v>
      </c>
      <c r="AB1781" t="str">
        <f t="shared" si="632"/>
        <v>Symbolic Poster</v>
      </c>
      <c r="AC1781" t="s">
        <v>8941</v>
      </c>
      <c r="AD1781" t="s">
        <v>8942</v>
      </c>
      <c r="AE1781">
        <v>211</v>
      </c>
      <c r="AF1781" t="str">
        <f t="shared" si="633"/>
        <v>Very Low</v>
      </c>
      <c r="AG1781" t="s">
        <v>9</v>
      </c>
      <c r="AH1781" t="s">
        <v>10</v>
      </c>
      <c r="AI1781" t="s">
        <v>11</v>
      </c>
      <c r="AJ1781" t="str">
        <f t="shared" si="634"/>
        <v>Teen</v>
      </c>
      <c r="AK1781">
        <v>28000000</v>
      </c>
      <c r="AL1781" t="str">
        <f t="shared" si="635"/>
        <v>Low Budget</v>
      </c>
      <c r="AM1781">
        <v>2014</v>
      </c>
      <c r="AN1781">
        <f t="shared" si="636"/>
        <v>11</v>
      </c>
      <c r="AO1781" t="str">
        <f t="shared" si="637"/>
        <v>Modern Classic</v>
      </c>
      <c r="AP1781">
        <v>194</v>
      </c>
      <c r="AQ1781" t="str">
        <f t="shared" si="638"/>
        <v>Very Low</v>
      </c>
      <c r="AR1781">
        <v>6.2</v>
      </c>
      <c r="AS1781" t="str">
        <f t="shared" si="639"/>
        <v>Average</v>
      </c>
      <c r="AT1781">
        <v>2.35</v>
      </c>
      <c r="AU1781" t="str">
        <f t="shared" si="640"/>
        <v>Cinematic Widescreen</v>
      </c>
      <c r="AV1781">
        <v>10000</v>
      </c>
      <c r="AW1781" t="str">
        <f t="shared" si="641"/>
        <v>Low</v>
      </c>
    </row>
    <row r="1782" spans="1:49" x14ac:dyDescent="0.3">
      <c r="A1782" t="s">
        <v>0</v>
      </c>
      <c r="B1782" t="s">
        <v>8943</v>
      </c>
      <c r="C1782">
        <v>222</v>
      </c>
      <c r="D1782" t="str">
        <f t="shared" si="621"/>
        <v>Medium</v>
      </c>
      <c r="E1782">
        <v>117</v>
      </c>
      <c r="F1782" t="str">
        <f t="shared" si="622"/>
        <v>1h 57m</v>
      </c>
      <c r="G1782" t="str">
        <f t="shared" si="623"/>
        <v>Standard Movie</v>
      </c>
      <c r="H1782">
        <v>115</v>
      </c>
      <c r="I1782" t="str">
        <f t="shared" si="624"/>
        <v>Very Low</v>
      </c>
      <c r="J1782">
        <v>97</v>
      </c>
      <c r="K1782" t="str">
        <f t="shared" si="625"/>
        <v>Very Low</v>
      </c>
      <c r="L1782" t="s">
        <v>8944</v>
      </c>
      <c r="M1782">
        <v>3000</v>
      </c>
      <c r="N1782" t="str">
        <f t="shared" si="626"/>
        <v>Low</v>
      </c>
      <c r="O1782">
        <v>28563179</v>
      </c>
      <c r="P1782" t="str">
        <f t="shared" si="627"/>
        <v>Average</v>
      </c>
      <c r="Q1782" t="s">
        <v>2096</v>
      </c>
      <c r="R1782" t="str">
        <f t="shared" si="628"/>
        <v>Crime</v>
      </c>
      <c r="S1782">
        <f t="shared" si="629"/>
        <v>3</v>
      </c>
      <c r="T1782" t="s">
        <v>1660</v>
      </c>
      <c r="U1782" t="s">
        <v>8945</v>
      </c>
      <c r="V1782">
        <v>72693</v>
      </c>
      <c r="W1782" t="str">
        <f t="shared" si="630"/>
        <v>Medium</v>
      </c>
      <c r="X1782">
        <v>3681</v>
      </c>
      <c r="Y1782" t="str">
        <f t="shared" si="631"/>
        <v>Low</v>
      </c>
      <c r="Z1782" t="s">
        <v>8946</v>
      </c>
      <c r="AA1782">
        <v>4</v>
      </c>
      <c r="AB1782" t="str">
        <f t="shared" si="632"/>
        <v>Ensemble Poster</v>
      </c>
      <c r="AC1782" t="s">
        <v>8947</v>
      </c>
      <c r="AD1782" t="s">
        <v>8948</v>
      </c>
      <c r="AE1782">
        <v>199</v>
      </c>
      <c r="AF1782" t="str">
        <f t="shared" si="633"/>
        <v>Very Low</v>
      </c>
      <c r="AG1782" t="s">
        <v>9</v>
      </c>
      <c r="AH1782" t="s">
        <v>10</v>
      </c>
      <c r="AI1782" t="s">
        <v>556</v>
      </c>
      <c r="AJ1782" t="str">
        <f t="shared" si="634"/>
        <v>Adult</v>
      </c>
      <c r="AK1782">
        <v>21000000</v>
      </c>
      <c r="AL1782" t="str">
        <f t="shared" si="635"/>
        <v>Low Budget</v>
      </c>
      <c r="AM1782">
        <v>2007</v>
      </c>
      <c r="AN1782">
        <f t="shared" si="636"/>
        <v>18</v>
      </c>
      <c r="AO1782" t="str">
        <f t="shared" si="637"/>
        <v>Old Classic</v>
      </c>
      <c r="AP1782">
        <v>327</v>
      </c>
      <c r="AQ1782" t="str">
        <f t="shared" si="638"/>
        <v>Very Low</v>
      </c>
      <c r="AR1782">
        <v>6.9</v>
      </c>
      <c r="AS1782" t="str">
        <f t="shared" si="639"/>
        <v>Average</v>
      </c>
      <c r="AT1782">
        <v>1.85</v>
      </c>
      <c r="AU1782" t="str">
        <f t="shared" si="640"/>
        <v>HDTV / Widescreen</v>
      </c>
      <c r="AV1782">
        <v>0</v>
      </c>
      <c r="AW1782" t="str">
        <f t="shared" si="641"/>
        <v>Very Low</v>
      </c>
    </row>
    <row r="1783" spans="1:49" x14ac:dyDescent="0.3">
      <c r="A1783" t="s">
        <v>0</v>
      </c>
      <c r="B1783" t="s">
        <v>8949</v>
      </c>
      <c r="C1783">
        <v>100</v>
      </c>
      <c r="D1783" t="str">
        <f t="shared" si="621"/>
        <v>Low</v>
      </c>
      <c r="E1783">
        <v>97</v>
      </c>
      <c r="F1783" t="str">
        <f t="shared" si="622"/>
        <v>1h 37m</v>
      </c>
      <c r="G1783" t="str">
        <f t="shared" si="623"/>
        <v>Standard Movie</v>
      </c>
      <c r="H1783">
        <v>710</v>
      </c>
      <c r="I1783" t="str">
        <f t="shared" si="624"/>
        <v>Very Low</v>
      </c>
      <c r="J1783">
        <v>258</v>
      </c>
      <c r="K1783" t="str">
        <f t="shared" si="625"/>
        <v>Very Low</v>
      </c>
      <c r="L1783" t="s">
        <v>8950</v>
      </c>
      <c r="M1783">
        <v>497</v>
      </c>
      <c r="N1783" t="str">
        <f t="shared" si="626"/>
        <v>Low</v>
      </c>
      <c r="O1783">
        <v>16779636</v>
      </c>
      <c r="P1783" t="str">
        <f t="shared" si="627"/>
        <v>Average</v>
      </c>
      <c r="Q1783" t="s">
        <v>4355</v>
      </c>
      <c r="R1783" t="str">
        <f t="shared" si="628"/>
        <v>Drama</v>
      </c>
      <c r="S1783">
        <f t="shared" si="629"/>
        <v>3</v>
      </c>
      <c r="T1783" t="s">
        <v>3509</v>
      </c>
      <c r="U1783" t="s">
        <v>8951</v>
      </c>
      <c r="V1783">
        <v>9338</v>
      </c>
      <c r="W1783" t="str">
        <f t="shared" si="630"/>
        <v>Very Low</v>
      </c>
      <c r="X1783">
        <v>1805</v>
      </c>
      <c r="Y1783" t="str">
        <f t="shared" si="631"/>
        <v>Low</v>
      </c>
      <c r="Z1783" t="s">
        <v>8952</v>
      </c>
      <c r="AA1783">
        <v>2</v>
      </c>
      <c r="AB1783" t="str">
        <f t="shared" si="632"/>
        <v>Duo/Trio Poster</v>
      </c>
      <c r="AC1783" t="s">
        <v>8953</v>
      </c>
      <c r="AD1783" t="s">
        <v>8954</v>
      </c>
      <c r="AE1783">
        <v>167</v>
      </c>
      <c r="AF1783" t="str">
        <f t="shared" si="633"/>
        <v>Very Low</v>
      </c>
      <c r="AG1783" t="s">
        <v>9</v>
      </c>
      <c r="AH1783" t="s">
        <v>10</v>
      </c>
      <c r="AI1783" t="s">
        <v>556</v>
      </c>
      <c r="AJ1783" t="str">
        <f t="shared" si="634"/>
        <v>Adult</v>
      </c>
      <c r="AK1783">
        <v>28000000</v>
      </c>
      <c r="AL1783" t="str">
        <f t="shared" si="635"/>
        <v>Low Budget</v>
      </c>
      <c r="AM1783">
        <v>2000</v>
      </c>
      <c r="AN1783">
        <f t="shared" si="636"/>
        <v>25</v>
      </c>
      <c r="AO1783" t="str">
        <f t="shared" si="637"/>
        <v>Old Classic</v>
      </c>
      <c r="AP1783">
        <v>347</v>
      </c>
      <c r="AQ1783" t="str">
        <f t="shared" si="638"/>
        <v>Very Low</v>
      </c>
      <c r="AR1783">
        <v>4.8</v>
      </c>
      <c r="AS1783" t="str">
        <f t="shared" si="639"/>
        <v>Poor</v>
      </c>
      <c r="AT1783">
        <v>2.35</v>
      </c>
      <c r="AU1783" t="str">
        <f t="shared" si="640"/>
        <v>Cinematic Widescreen</v>
      </c>
      <c r="AV1783">
        <v>209</v>
      </c>
      <c r="AW1783" t="str">
        <f t="shared" si="641"/>
        <v>Very Low</v>
      </c>
    </row>
    <row r="1784" spans="1:49" x14ac:dyDescent="0.3">
      <c r="A1784" t="s">
        <v>0</v>
      </c>
      <c r="B1784" t="s">
        <v>2859</v>
      </c>
      <c r="C1784">
        <v>100</v>
      </c>
      <c r="D1784" t="str">
        <f t="shared" si="621"/>
        <v>Low</v>
      </c>
      <c r="E1784">
        <v>81</v>
      </c>
      <c r="F1784" t="str">
        <f t="shared" si="622"/>
        <v>1h 21m</v>
      </c>
      <c r="G1784" t="str">
        <f t="shared" si="623"/>
        <v>Featurette</v>
      </c>
      <c r="H1784">
        <v>63</v>
      </c>
      <c r="I1784" t="str">
        <f t="shared" si="624"/>
        <v>Very Low</v>
      </c>
      <c r="J1784">
        <f>J1783</f>
        <v>258</v>
      </c>
      <c r="K1784" t="str">
        <f t="shared" si="625"/>
        <v>Very Low</v>
      </c>
      <c r="L1784" t="s">
        <v>8955</v>
      </c>
      <c r="M1784">
        <v>63</v>
      </c>
      <c r="N1784" t="str">
        <f t="shared" si="626"/>
        <v>Low</v>
      </c>
      <c r="O1784">
        <v>10762178</v>
      </c>
      <c r="P1784" t="str">
        <f t="shared" si="627"/>
        <v>Average</v>
      </c>
      <c r="Q1784" t="s">
        <v>39</v>
      </c>
      <c r="R1784" t="str">
        <f t="shared" si="628"/>
        <v>Documentary</v>
      </c>
      <c r="S1784">
        <f t="shared" si="629"/>
        <v>1</v>
      </c>
      <c r="T1784" t="s">
        <v>2859</v>
      </c>
      <c r="U1784" t="s">
        <v>8956</v>
      </c>
      <c r="V1784">
        <v>10369</v>
      </c>
      <c r="W1784" t="str">
        <f t="shared" si="630"/>
        <v>Low</v>
      </c>
      <c r="X1784">
        <v>66</v>
      </c>
      <c r="Y1784" t="str">
        <f t="shared" si="631"/>
        <v>Very Low</v>
      </c>
      <c r="Z1784" t="str">
        <f>Z1783</f>
        <v>Ben Chaplin</v>
      </c>
      <c r="AA1784">
        <v>0</v>
      </c>
      <c r="AB1784" t="str">
        <f t="shared" si="632"/>
        <v>Symbolic Poster</v>
      </c>
      <c r="AC1784" t="s">
        <v>8957</v>
      </c>
      <c r="AD1784" t="s">
        <v>8958</v>
      </c>
      <c r="AE1784">
        <v>153</v>
      </c>
      <c r="AF1784" t="str">
        <f t="shared" si="633"/>
        <v>Very Low</v>
      </c>
      <c r="AG1784" t="s">
        <v>9</v>
      </c>
      <c r="AH1784" t="s">
        <v>1436</v>
      </c>
      <c r="AI1784" t="s">
        <v>248</v>
      </c>
      <c r="AJ1784" t="str">
        <f t="shared" si="634"/>
        <v>Family</v>
      </c>
      <c r="AK1784">
        <v>160000000</v>
      </c>
      <c r="AL1784" t="str">
        <f t="shared" si="635"/>
        <v>High Budget</v>
      </c>
      <c r="AM1784">
        <v>2001</v>
      </c>
      <c r="AN1784">
        <f t="shared" si="636"/>
        <v>24</v>
      </c>
      <c r="AO1784" t="str">
        <f t="shared" si="637"/>
        <v>Old Classic</v>
      </c>
      <c r="AP1784">
        <v>3</v>
      </c>
      <c r="AQ1784" t="str">
        <f t="shared" si="638"/>
        <v>Very Low</v>
      </c>
      <c r="AR1784">
        <v>8</v>
      </c>
      <c r="AS1784" t="str">
        <f t="shared" si="639"/>
        <v>Excellent</v>
      </c>
      <c r="AT1784">
        <v>1.85</v>
      </c>
      <c r="AU1784" t="str">
        <f t="shared" si="640"/>
        <v>HDTV / Widescreen</v>
      </c>
      <c r="AV1784">
        <v>1000</v>
      </c>
      <c r="AW1784" t="str">
        <f t="shared" si="641"/>
        <v>Very Low</v>
      </c>
    </row>
    <row r="1785" spans="1:49" x14ac:dyDescent="0.3">
      <c r="A1785" t="s">
        <v>0</v>
      </c>
      <c r="B1785" t="s">
        <v>4210</v>
      </c>
      <c r="C1785">
        <v>98</v>
      </c>
      <c r="D1785" t="str">
        <f t="shared" si="621"/>
        <v>Low</v>
      </c>
      <c r="E1785">
        <v>103</v>
      </c>
      <c r="F1785" t="str">
        <f t="shared" si="622"/>
        <v>1h 43m</v>
      </c>
      <c r="G1785" t="str">
        <f t="shared" si="623"/>
        <v>Standard Movie</v>
      </c>
      <c r="H1785">
        <v>80</v>
      </c>
      <c r="I1785" t="str">
        <f t="shared" si="624"/>
        <v>Very Low</v>
      </c>
      <c r="J1785">
        <v>585</v>
      </c>
      <c r="K1785" t="str">
        <f t="shared" si="625"/>
        <v>Very Low</v>
      </c>
      <c r="L1785" t="s">
        <v>4665</v>
      </c>
      <c r="M1785">
        <v>806</v>
      </c>
      <c r="N1785" t="str">
        <f t="shared" si="626"/>
        <v>Low</v>
      </c>
      <c r="O1785">
        <v>17324744</v>
      </c>
      <c r="P1785" t="str">
        <f t="shared" si="627"/>
        <v>Average</v>
      </c>
      <c r="Q1785" t="s">
        <v>3603</v>
      </c>
      <c r="R1785" t="str">
        <f t="shared" si="628"/>
        <v>Comedy</v>
      </c>
      <c r="S1785">
        <f t="shared" si="629"/>
        <v>3</v>
      </c>
      <c r="T1785" t="s">
        <v>8959</v>
      </c>
      <c r="U1785" t="s">
        <v>8960</v>
      </c>
      <c r="V1785">
        <v>44103</v>
      </c>
      <c r="W1785" t="str">
        <f t="shared" si="630"/>
        <v>Low</v>
      </c>
      <c r="X1785">
        <v>3211</v>
      </c>
      <c r="Y1785" t="str">
        <f t="shared" si="631"/>
        <v>Low</v>
      </c>
      <c r="Z1785" t="s">
        <v>5198</v>
      </c>
      <c r="AA1785">
        <v>3</v>
      </c>
      <c r="AB1785" t="str">
        <f t="shared" si="632"/>
        <v>Duo/Trio Poster</v>
      </c>
      <c r="AC1785" t="s">
        <v>8961</v>
      </c>
      <c r="AD1785" t="s">
        <v>8962</v>
      </c>
      <c r="AE1785">
        <v>149</v>
      </c>
      <c r="AF1785" t="str">
        <f t="shared" si="633"/>
        <v>Very Low</v>
      </c>
      <c r="AG1785" t="s">
        <v>9</v>
      </c>
      <c r="AH1785" t="s">
        <v>10</v>
      </c>
      <c r="AI1785" t="s">
        <v>11</v>
      </c>
      <c r="AJ1785" t="str">
        <f t="shared" si="634"/>
        <v>Teen</v>
      </c>
      <c r="AK1785">
        <v>28000000</v>
      </c>
      <c r="AL1785" t="str">
        <f t="shared" si="635"/>
        <v>Low Budget</v>
      </c>
      <c r="AM1785">
        <v>2006</v>
      </c>
      <c r="AN1785">
        <f t="shared" si="636"/>
        <v>19</v>
      </c>
      <c r="AO1785" t="str">
        <f t="shared" si="637"/>
        <v>Old Classic</v>
      </c>
      <c r="AP1785">
        <v>591</v>
      </c>
      <c r="AQ1785" t="str">
        <f t="shared" si="638"/>
        <v>Very Low</v>
      </c>
      <c r="AR1785">
        <v>5.3</v>
      </c>
      <c r="AS1785" t="str">
        <f t="shared" si="639"/>
        <v>Below Average</v>
      </c>
      <c r="AT1785">
        <v>1.85</v>
      </c>
      <c r="AU1785" t="str">
        <f t="shared" si="640"/>
        <v>HDTV / Widescreen</v>
      </c>
      <c r="AV1785">
        <v>0</v>
      </c>
      <c r="AW1785" t="str">
        <f t="shared" si="641"/>
        <v>Very Low</v>
      </c>
    </row>
    <row r="1786" spans="1:49" x14ac:dyDescent="0.3">
      <c r="A1786" t="s">
        <v>0</v>
      </c>
      <c r="B1786" t="s">
        <v>1936</v>
      </c>
      <c r="C1786">
        <v>74</v>
      </c>
      <c r="D1786" t="str">
        <f t="shared" si="621"/>
        <v>Low</v>
      </c>
      <c r="E1786">
        <v>119</v>
      </c>
      <c r="F1786" t="str">
        <f t="shared" si="622"/>
        <v>1h 59m</v>
      </c>
      <c r="G1786" t="str">
        <f t="shared" si="623"/>
        <v>Standard Movie</v>
      </c>
      <c r="H1786">
        <v>116</v>
      </c>
      <c r="I1786" t="str">
        <f t="shared" si="624"/>
        <v>Very Low</v>
      </c>
      <c r="J1786">
        <v>385</v>
      </c>
      <c r="K1786" t="str">
        <f t="shared" si="625"/>
        <v>Very Low</v>
      </c>
      <c r="L1786" t="s">
        <v>8963</v>
      </c>
      <c r="M1786">
        <v>738</v>
      </c>
      <c r="N1786" t="str">
        <f t="shared" si="626"/>
        <v>Low</v>
      </c>
      <c r="O1786">
        <v>8888143</v>
      </c>
      <c r="P1786" t="str">
        <f t="shared" si="627"/>
        <v>Flop</v>
      </c>
      <c r="Q1786" t="s">
        <v>6254</v>
      </c>
      <c r="R1786" t="str">
        <f t="shared" si="628"/>
        <v>Comedy</v>
      </c>
      <c r="S1786">
        <f t="shared" si="629"/>
        <v>3</v>
      </c>
      <c r="T1786" t="s">
        <v>163</v>
      </c>
      <c r="U1786" t="s">
        <v>8964</v>
      </c>
      <c r="V1786">
        <v>22250</v>
      </c>
      <c r="W1786" t="str">
        <f t="shared" si="630"/>
        <v>Low</v>
      </c>
      <c r="X1786">
        <v>2171</v>
      </c>
      <c r="Y1786" t="str">
        <f t="shared" si="631"/>
        <v>Low</v>
      </c>
      <c r="Z1786" t="s">
        <v>8965</v>
      </c>
      <c r="AA1786">
        <v>0</v>
      </c>
      <c r="AB1786" t="str">
        <f t="shared" si="632"/>
        <v>Symbolic Poster</v>
      </c>
      <c r="AC1786" t="s">
        <v>8966</v>
      </c>
      <c r="AD1786" t="s">
        <v>8967</v>
      </c>
      <c r="AE1786">
        <v>123</v>
      </c>
      <c r="AF1786" t="str">
        <f t="shared" si="633"/>
        <v>Very Low</v>
      </c>
      <c r="AG1786" t="s">
        <v>9</v>
      </c>
      <c r="AH1786" t="s">
        <v>239</v>
      </c>
      <c r="AI1786" t="s">
        <v>556</v>
      </c>
      <c r="AJ1786" t="str">
        <f t="shared" si="634"/>
        <v>Adult</v>
      </c>
      <c r="AK1786">
        <v>28000000</v>
      </c>
      <c r="AL1786" t="str">
        <f t="shared" si="635"/>
        <v>Low Budget</v>
      </c>
      <c r="AM1786">
        <v>1999</v>
      </c>
      <c r="AN1786">
        <f t="shared" si="636"/>
        <v>26</v>
      </c>
      <c r="AO1786" t="str">
        <f t="shared" si="637"/>
        <v>Old Classic</v>
      </c>
      <c r="AP1786">
        <v>428</v>
      </c>
      <c r="AQ1786" t="str">
        <f t="shared" si="638"/>
        <v>Very Low</v>
      </c>
      <c r="AR1786">
        <v>6.7</v>
      </c>
      <c r="AS1786" t="str">
        <f t="shared" si="639"/>
        <v>Average</v>
      </c>
      <c r="AT1786">
        <v>2.35</v>
      </c>
      <c r="AU1786" t="str">
        <f t="shared" si="640"/>
        <v>Cinematic Widescreen</v>
      </c>
      <c r="AV1786">
        <v>913</v>
      </c>
      <c r="AW1786" t="str">
        <f t="shared" si="641"/>
        <v>Very Low</v>
      </c>
    </row>
    <row r="1787" spans="1:49" x14ac:dyDescent="0.3">
      <c r="A1787" t="s">
        <v>0</v>
      </c>
      <c r="B1787" t="s">
        <v>4078</v>
      </c>
      <c r="C1787">
        <v>97</v>
      </c>
      <c r="D1787" t="str">
        <f t="shared" si="621"/>
        <v>Low</v>
      </c>
      <c r="E1787">
        <v>94</v>
      </c>
      <c r="F1787" t="str">
        <f t="shared" si="622"/>
        <v>1h 34m</v>
      </c>
      <c r="G1787" t="str">
        <f t="shared" si="623"/>
        <v>Standard Movie</v>
      </c>
      <c r="H1787">
        <v>32</v>
      </c>
      <c r="I1787" t="str">
        <f t="shared" si="624"/>
        <v>Very Low</v>
      </c>
      <c r="J1787">
        <v>453</v>
      </c>
      <c r="K1787" t="str">
        <f t="shared" si="625"/>
        <v>Very Low</v>
      </c>
      <c r="L1787" t="s">
        <v>2064</v>
      </c>
      <c r="M1787">
        <v>1000</v>
      </c>
      <c r="N1787" t="str">
        <f t="shared" si="626"/>
        <v>Low</v>
      </c>
      <c r="O1787">
        <v>24268828</v>
      </c>
      <c r="P1787" t="str">
        <f t="shared" si="627"/>
        <v>Average</v>
      </c>
      <c r="Q1787" t="s">
        <v>8968</v>
      </c>
      <c r="R1787" t="str">
        <f t="shared" si="628"/>
        <v>Action</v>
      </c>
      <c r="S1787">
        <f t="shared" si="629"/>
        <v>3</v>
      </c>
      <c r="T1787" t="s">
        <v>4656</v>
      </c>
      <c r="U1787" t="s">
        <v>8969</v>
      </c>
      <c r="V1787">
        <v>29971</v>
      </c>
      <c r="W1787" t="str">
        <f t="shared" si="630"/>
        <v>Low</v>
      </c>
      <c r="X1787">
        <v>3436</v>
      </c>
      <c r="Y1787" t="str">
        <f t="shared" si="631"/>
        <v>Low</v>
      </c>
      <c r="Z1787" t="s">
        <v>8970</v>
      </c>
      <c r="AA1787">
        <v>4</v>
      </c>
      <c r="AB1787" t="str">
        <f t="shared" si="632"/>
        <v>Ensemble Poster</v>
      </c>
      <c r="AC1787" t="s">
        <v>8971</v>
      </c>
      <c r="AD1787" t="s">
        <v>8972</v>
      </c>
      <c r="AE1787">
        <v>71</v>
      </c>
      <c r="AF1787" t="str">
        <f t="shared" si="633"/>
        <v>Very Low</v>
      </c>
      <c r="AG1787" t="s">
        <v>9</v>
      </c>
      <c r="AH1787" t="s">
        <v>10</v>
      </c>
      <c r="AI1787" t="s">
        <v>66</v>
      </c>
      <c r="AJ1787" t="str">
        <f t="shared" si="634"/>
        <v>Family</v>
      </c>
      <c r="AK1787">
        <v>28000000</v>
      </c>
      <c r="AL1787" t="str">
        <f t="shared" si="635"/>
        <v>Low Budget</v>
      </c>
      <c r="AM1787">
        <v>2010</v>
      </c>
      <c r="AN1787">
        <f t="shared" si="636"/>
        <v>15</v>
      </c>
      <c r="AO1787" t="str">
        <f t="shared" si="637"/>
        <v>Modern Classic</v>
      </c>
      <c r="AP1787">
        <v>626</v>
      </c>
      <c r="AQ1787" t="str">
        <f t="shared" si="638"/>
        <v>Very Low</v>
      </c>
      <c r="AR1787">
        <v>5.4</v>
      </c>
      <c r="AS1787" t="str">
        <f t="shared" si="639"/>
        <v>Below Average</v>
      </c>
      <c r="AT1787">
        <v>1.85</v>
      </c>
      <c r="AU1787" t="str">
        <f t="shared" si="640"/>
        <v>HDTV / Widescreen</v>
      </c>
      <c r="AV1787">
        <v>0</v>
      </c>
      <c r="AW1787" t="str">
        <f t="shared" si="641"/>
        <v>Very Low</v>
      </c>
    </row>
    <row r="1788" spans="1:49" x14ac:dyDescent="0.3">
      <c r="A1788" t="s">
        <v>0</v>
      </c>
      <c r="B1788" t="s">
        <v>7414</v>
      </c>
      <c r="C1788">
        <v>21</v>
      </c>
      <c r="D1788" t="str">
        <f t="shared" si="621"/>
        <v>Very Low</v>
      </c>
      <c r="E1788">
        <v>89</v>
      </c>
      <c r="F1788" t="str">
        <f t="shared" si="622"/>
        <v>1h 29m</v>
      </c>
      <c r="G1788" t="str">
        <f t="shared" si="623"/>
        <v>Featurette</v>
      </c>
      <c r="H1788">
        <v>23</v>
      </c>
      <c r="I1788" t="str">
        <f t="shared" si="624"/>
        <v>Very Low</v>
      </c>
      <c r="J1788">
        <v>899</v>
      </c>
      <c r="K1788" t="str">
        <f t="shared" si="625"/>
        <v>Very Low</v>
      </c>
      <c r="L1788" t="s">
        <v>8973</v>
      </c>
      <c r="M1788">
        <v>1000</v>
      </c>
      <c r="N1788" t="str">
        <f t="shared" si="626"/>
        <v>Low</v>
      </c>
      <c r="O1788">
        <v>8119205</v>
      </c>
      <c r="P1788" t="str">
        <f t="shared" si="627"/>
        <v>Flop</v>
      </c>
      <c r="Q1788" t="s">
        <v>486</v>
      </c>
      <c r="R1788" t="str">
        <f t="shared" si="628"/>
        <v>Comedy</v>
      </c>
      <c r="S1788">
        <f t="shared" si="629"/>
        <v>3</v>
      </c>
      <c r="T1788" t="s">
        <v>8974</v>
      </c>
      <c r="U1788" t="s">
        <v>8975</v>
      </c>
      <c r="V1788">
        <v>4288</v>
      </c>
      <c r="W1788" t="str">
        <f t="shared" si="630"/>
        <v>Very Low</v>
      </c>
      <c r="X1788">
        <v>5535</v>
      </c>
      <c r="Y1788" t="str">
        <f t="shared" si="631"/>
        <v>Low</v>
      </c>
      <c r="Z1788" t="s">
        <v>3902</v>
      </c>
      <c r="AA1788">
        <v>3</v>
      </c>
      <c r="AB1788" t="str">
        <f t="shared" si="632"/>
        <v>Duo/Trio Poster</v>
      </c>
      <c r="AC1788" t="s">
        <v>8976</v>
      </c>
      <c r="AD1788" t="s">
        <v>8977</v>
      </c>
      <c r="AE1788">
        <v>21</v>
      </c>
      <c r="AF1788" t="str">
        <f t="shared" si="633"/>
        <v>Very Low</v>
      </c>
      <c r="AG1788" t="s">
        <v>9</v>
      </c>
      <c r="AH1788" t="s">
        <v>10</v>
      </c>
      <c r="AI1788" t="s">
        <v>66</v>
      </c>
      <c r="AJ1788" t="str">
        <f t="shared" si="634"/>
        <v>Family</v>
      </c>
      <c r="AK1788">
        <v>28000000</v>
      </c>
      <c r="AL1788" t="str">
        <f t="shared" si="635"/>
        <v>Low Budget</v>
      </c>
      <c r="AM1788">
        <v>1997</v>
      </c>
      <c r="AN1788">
        <f t="shared" si="636"/>
        <v>28</v>
      </c>
      <c r="AO1788" t="str">
        <f t="shared" si="637"/>
        <v>Old Classic</v>
      </c>
      <c r="AP1788">
        <v>937</v>
      </c>
      <c r="AQ1788" t="str">
        <f t="shared" si="638"/>
        <v>Very Low</v>
      </c>
      <c r="AR1788">
        <v>5.4</v>
      </c>
      <c r="AS1788" t="str">
        <f t="shared" si="639"/>
        <v>Below Average</v>
      </c>
      <c r="AT1788">
        <v>1.85</v>
      </c>
      <c r="AU1788" t="str">
        <f t="shared" si="640"/>
        <v>HDTV / Widescreen</v>
      </c>
      <c r="AV1788">
        <v>517</v>
      </c>
      <c r="AW1788" t="str">
        <f t="shared" si="641"/>
        <v>Very Low</v>
      </c>
    </row>
    <row r="1789" spans="1:49" x14ac:dyDescent="0.3">
      <c r="A1789" t="s">
        <v>0</v>
      </c>
      <c r="B1789" t="s">
        <v>5338</v>
      </c>
      <c r="C1789">
        <v>156</v>
      </c>
      <c r="D1789" t="str">
        <f t="shared" si="621"/>
        <v>Low</v>
      </c>
      <c r="E1789">
        <v>98</v>
      </c>
      <c r="F1789" t="str">
        <f t="shared" si="622"/>
        <v>1h 38m</v>
      </c>
      <c r="G1789" t="str">
        <f t="shared" si="623"/>
        <v>Standard Movie</v>
      </c>
      <c r="H1789">
        <v>0</v>
      </c>
      <c r="I1789" t="str">
        <f t="shared" si="624"/>
        <v>Very Low</v>
      </c>
      <c r="J1789">
        <v>900</v>
      </c>
      <c r="K1789" t="str">
        <f t="shared" si="625"/>
        <v>Very Low</v>
      </c>
      <c r="L1789" t="s">
        <v>5975</v>
      </c>
      <c r="M1789">
        <v>26000</v>
      </c>
      <c r="N1789" t="str">
        <f t="shared" si="626"/>
        <v>Medium</v>
      </c>
      <c r="O1789">
        <v>8434601</v>
      </c>
      <c r="P1789" t="str">
        <f t="shared" si="627"/>
        <v>Flop</v>
      </c>
      <c r="Q1789" t="s">
        <v>4148</v>
      </c>
      <c r="R1789" t="str">
        <f t="shared" si="628"/>
        <v>Action</v>
      </c>
      <c r="S1789">
        <f t="shared" si="629"/>
        <v>3</v>
      </c>
      <c r="T1789" t="s">
        <v>306</v>
      </c>
      <c r="U1789" t="s">
        <v>8978</v>
      </c>
      <c r="V1789">
        <v>43006</v>
      </c>
      <c r="W1789" t="str">
        <f t="shared" si="630"/>
        <v>Low</v>
      </c>
      <c r="X1789">
        <v>28867</v>
      </c>
      <c r="Y1789" t="str">
        <f t="shared" si="631"/>
        <v>Medium</v>
      </c>
      <c r="Z1789" t="s">
        <v>7295</v>
      </c>
      <c r="AA1789">
        <v>5</v>
      </c>
      <c r="AB1789" t="str">
        <f t="shared" si="632"/>
        <v>Ensemble Poster</v>
      </c>
      <c r="AC1789" t="s">
        <v>8979</v>
      </c>
      <c r="AD1789" t="s">
        <v>8980</v>
      </c>
      <c r="AE1789">
        <v>460</v>
      </c>
      <c r="AF1789" t="str">
        <f t="shared" si="633"/>
        <v>Very Low</v>
      </c>
      <c r="AG1789" t="s">
        <v>9</v>
      </c>
      <c r="AH1789" t="s">
        <v>10</v>
      </c>
      <c r="AI1789" t="s">
        <v>556</v>
      </c>
      <c r="AJ1789" t="str">
        <f t="shared" si="634"/>
        <v>Adult</v>
      </c>
      <c r="AK1789">
        <v>28000000</v>
      </c>
      <c r="AL1789" t="str">
        <f t="shared" si="635"/>
        <v>Low Budget</v>
      </c>
      <c r="AM1789">
        <v>2001</v>
      </c>
      <c r="AN1789">
        <f t="shared" si="636"/>
        <v>24</v>
      </c>
      <c r="AO1789" t="str">
        <f t="shared" si="637"/>
        <v>Old Classic</v>
      </c>
      <c r="AP1789">
        <v>1000</v>
      </c>
      <c r="AQ1789" t="str">
        <f t="shared" si="638"/>
        <v>Very Low</v>
      </c>
      <c r="AR1789">
        <v>4.9000000000000004</v>
      </c>
      <c r="AS1789" t="str">
        <f t="shared" si="639"/>
        <v>Poor</v>
      </c>
      <c r="AT1789">
        <v>2.35</v>
      </c>
      <c r="AU1789" t="str">
        <f t="shared" si="640"/>
        <v>Cinematic Widescreen</v>
      </c>
      <c r="AV1789">
        <v>0</v>
      </c>
      <c r="AW1789" t="str">
        <f t="shared" si="641"/>
        <v>Very Low</v>
      </c>
    </row>
    <row r="1790" spans="1:49" x14ac:dyDescent="0.3">
      <c r="A1790" t="s">
        <v>0</v>
      </c>
      <c r="B1790" t="s">
        <v>5389</v>
      </c>
      <c r="C1790">
        <v>125</v>
      </c>
      <c r="D1790" t="str">
        <f t="shared" si="621"/>
        <v>Low</v>
      </c>
      <c r="E1790">
        <v>107</v>
      </c>
      <c r="F1790" t="str">
        <f t="shared" si="622"/>
        <v>1h 47m</v>
      </c>
      <c r="G1790" t="str">
        <f t="shared" si="623"/>
        <v>Standard Movie</v>
      </c>
      <c r="H1790">
        <v>234</v>
      </c>
      <c r="I1790" t="str">
        <f t="shared" si="624"/>
        <v>Very Low</v>
      </c>
      <c r="J1790">
        <v>660</v>
      </c>
      <c r="K1790" t="str">
        <f t="shared" si="625"/>
        <v>Very Low</v>
      </c>
      <c r="L1790" t="s">
        <v>2350</v>
      </c>
      <c r="M1790">
        <v>1000</v>
      </c>
      <c r="N1790" t="str">
        <f t="shared" si="626"/>
        <v>Low</v>
      </c>
      <c r="O1790">
        <v>6998324</v>
      </c>
      <c r="P1790" t="str">
        <f t="shared" si="627"/>
        <v>Flop</v>
      </c>
      <c r="Q1790" t="s">
        <v>2498</v>
      </c>
      <c r="R1790" t="str">
        <f t="shared" si="628"/>
        <v>Comedy</v>
      </c>
      <c r="S1790">
        <f t="shared" si="629"/>
        <v>2</v>
      </c>
      <c r="T1790" t="s">
        <v>8981</v>
      </c>
      <c r="U1790" t="s">
        <v>8982</v>
      </c>
      <c r="V1790">
        <v>11476</v>
      </c>
      <c r="W1790" t="str">
        <f t="shared" si="630"/>
        <v>Low</v>
      </c>
      <c r="X1790">
        <v>3944</v>
      </c>
      <c r="Y1790" t="str">
        <f t="shared" si="631"/>
        <v>Low</v>
      </c>
      <c r="Z1790" t="s">
        <v>5101</v>
      </c>
      <c r="AA1790">
        <v>2</v>
      </c>
      <c r="AB1790" t="str">
        <f t="shared" si="632"/>
        <v>Duo/Trio Poster</v>
      </c>
      <c r="AC1790" t="s">
        <v>8983</v>
      </c>
      <c r="AD1790" t="s">
        <v>8984</v>
      </c>
      <c r="AE1790">
        <v>50</v>
      </c>
      <c r="AF1790" t="str">
        <f t="shared" si="633"/>
        <v>Very Low</v>
      </c>
      <c r="AG1790" t="s">
        <v>9</v>
      </c>
      <c r="AH1790" t="s">
        <v>10</v>
      </c>
      <c r="AI1790" t="s">
        <v>556</v>
      </c>
      <c r="AJ1790" t="str">
        <f t="shared" si="634"/>
        <v>Adult</v>
      </c>
      <c r="AK1790">
        <v>28000000</v>
      </c>
      <c r="AL1790" t="str">
        <f t="shared" si="635"/>
        <v>Low Budget</v>
      </c>
      <c r="AM1790">
        <v>2015</v>
      </c>
      <c r="AN1790">
        <f t="shared" si="636"/>
        <v>10</v>
      </c>
      <c r="AO1790" t="str">
        <f t="shared" si="637"/>
        <v>Modern Classic</v>
      </c>
      <c r="AP1790">
        <v>962</v>
      </c>
      <c r="AQ1790" t="str">
        <f t="shared" si="638"/>
        <v>Very Low</v>
      </c>
      <c r="AR1790">
        <v>6.1</v>
      </c>
      <c r="AS1790" t="str">
        <f t="shared" si="639"/>
        <v>Average</v>
      </c>
      <c r="AT1790">
        <v>1.85</v>
      </c>
      <c r="AU1790" t="str">
        <f t="shared" si="640"/>
        <v>HDTV / Widescreen</v>
      </c>
      <c r="AV1790">
        <v>0</v>
      </c>
      <c r="AW1790" t="str">
        <f t="shared" si="641"/>
        <v>Very Low</v>
      </c>
    </row>
    <row r="1791" spans="1:49" x14ac:dyDescent="0.3">
      <c r="A1791" t="s">
        <v>0</v>
      </c>
      <c r="B1791" t="s">
        <v>6045</v>
      </c>
      <c r="C1791">
        <v>225</v>
      </c>
      <c r="D1791" t="str">
        <f t="shared" si="621"/>
        <v>Medium</v>
      </c>
      <c r="E1791">
        <v>108</v>
      </c>
      <c r="F1791" t="str">
        <f t="shared" si="622"/>
        <v>1h 48m</v>
      </c>
      <c r="G1791" t="str">
        <f t="shared" si="623"/>
        <v>Standard Movie</v>
      </c>
      <c r="H1791">
        <v>23</v>
      </c>
      <c r="I1791" t="str">
        <f t="shared" si="624"/>
        <v>Very Low</v>
      </c>
      <c r="J1791">
        <v>845</v>
      </c>
      <c r="K1791" t="str">
        <f t="shared" si="625"/>
        <v>Very Low</v>
      </c>
      <c r="L1791" t="s">
        <v>8985</v>
      </c>
      <c r="M1791">
        <v>2000</v>
      </c>
      <c r="N1791" t="str">
        <f t="shared" si="626"/>
        <v>Low</v>
      </c>
      <c r="O1791">
        <v>10907291</v>
      </c>
      <c r="P1791" t="str">
        <f t="shared" si="627"/>
        <v>Average</v>
      </c>
      <c r="Q1791" t="s">
        <v>8986</v>
      </c>
      <c r="R1791" t="str">
        <f t="shared" si="628"/>
        <v>Action</v>
      </c>
      <c r="S1791">
        <f t="shared" si="629"/>
        <v>3</v>
      </c>
      <c r="T1791" t="s">
        <v>709</v>
      </c>
      <c r="U1791" t="s">
        <v>8987</v>
      </c>
      <c r="V1791">
        <v>23775</v>
      </c>
      <c r="W1791" t="str">
        <f t="shared" si="630"/>
        <v>Low</v>
      </c>
      <c r="X1791">
        <v>4710</v>
      </c>
      <c r="Y1791" t="str">
        <f t="shared" si="631"/>
        <v>Low</v>
      </c>
      <c r="Z1791" t="s">
        <v>538</v>
      </c>
      <c r="AA1791">
        <v>0</v>
      </c>
      <c r="AB1791" t="str">
        <f t="shared" si="632"/>
        <v>Symbolic Poster</v>
      </c>
      <c r="AC1791" t="s">
        <v>8988</v>
      </c>
      <c r="AD1791" t="s">
        <v>8989</v>
      </c>
      <c r="AE1791">
        <v>134</v>
      </c>
      <c r="AF1791" t="str">
        <f t="shared" si="633"/>
        <v>Very Low</v>
      </c>
      <c r="AG1791" t="s">
        <v>9</v>
      </c>
      <c r="AH1791" t="s">
        <v>10</v>
      </c>
      <c r="AI1791" t="s">
        <v>11</v>
      </c>
      <c r="AJ1791" t="str">
        <f t="shared" si="634"/>
        <v>Teen</v>
      </c>
      <c r="AK1791">
        <v>28000000</v>
      </c>
      <c r="AL1791" t="str">
        <f t="shared" si="635"/>
        <v>Low Budget</v>
      </c>
      <c r="AM1791">
        <v>2016</v>
      </c>
      <c r="AN1791">
        <f t="shared" si="636"/>
        <v>9</v>
      </c>
      <c r="AO1791" t="str">
        <f t="shared" si="637"/>
        <v>Modern Classic</v>
      </c>
      <c r="AP1791">
        <v>860</v>
      </c>
      <c r="AQ1791" t="str">
        <f t="shared" si="638"/>
        <v>Very Low</v>
      </c>
      <c r="AR1791">
        <v>5.8</v>
      </c>
      <c r="AS1791" t="str">
        <f t="shared" si="639"/>
        <v>Below Average</v>
      </c>
      <c r="AT1791">
        <v>2.35</v>
      </c>
      <c r="AU1791" t="str">
        <f t="shared" si="640"/>
        <v>Cinematic Widescreen</v>
      </c>
      <c r="AV1791">
        <v>73000</v>
      </c>
      <c r="AW1791" t="str">
        <f t="shared" si="641"/>
        <v>High</v>
      </c>
    </row>
    <row r="1792" spans="1:49" x14ac:dyDescent="0.3">
      <c r="A1792" t="s">
        <v>0</v>
      </c>
      <c r="B1792" t="s">
        <v>458</v>
      </c>
      <c r="C1792">
        <v>85</v>
      </c>
      <c r="D1792" t="str">
        <f t="shared" si="621"/>
        <v>Low</v>
      </c>
      <c r="E1792">
        <v>134</v>
      </c>
      <c r="F1792" t="str">
        <f t="shared" si="622"/>
        <v>2h 14m</v>
      </c>
      <c r="G1792" t="str">
        <f t="shared" si="623"/>
        <v>Long Movie</v>
      </c>
      <c r="H1792">
        <v>17000</v>
      </c>
      <c r="I1792" t="str">
        <f t="shared" si="624"/>
        <v>Medium</v>
      </c>
      <c r="J1792">
        <v>0</v>
      </c>
      <c r="K1792" t="str">
        <f t="shared" si="625"/>
        <v>Very Low</v>
      </c>
      <c r="L1792" t="s">
        <v>8990</v>
      </c>
      <c r="M1792">
        <v>2</v>
      </c>
      <c r="N1792" t="str">
        <f t="shared" si="626"/>
        <v>Low</v>
      </c>
      <c r="O1792">
        <v>5532301</v>
      </c>
      <c r="P1792" t="str">
        <f t="shared" si="627"/>
        <v>Flop</v>
      </c>
      <c r="Q1792" t="s">
        <v>3212</v>
      </c>
      <c r="R1792" t="str">
        <f t="shared" si="628"/>
        <v>Biography</v>
      </c>
      <c r="S1792">
        <f t="shared" si="629"/>
        <v>4</v>
      </c>
      <c r="T1792" t="s">
        <v>8991</v>
      </c>
      <c r="U1792" t="s">
        <v>8992</v>
      </c>
      <c r="V1792">
        <v>21606</v>
      </c>
      <c r="W1792" t="str">
        <f t="shared" si="630"/>
        <v>Low</v>
      </c>
      <c r="X1792">
        <v>4</v>
      </c>
      <c r="Y1792" t="str">
        <f t="shared" si="631"/>
        <v>Very Low</v>
      </c>
      <c r="Z1792" t="s">
        <v>8993</v>
      </c>
      <c r="AA1792">
        <v>0</v>
      </c>
      <c r="AB1792" t="str">
        <f t="shared" si="632"/>
        <v>Symbolic Poster</v>
      </c>
      <c r="AC1792" t="s">
        <v>8994</v>
      </c>
      <c r="AD1792" t="s">
        <v>8995</v>
      </c>
      <c r="AE1792">
        <v>117</v>
      </c>
      <c r="AF1792" t="str">
        <f t="shared" si="633"/>
        <v>Very Low</v>
      </c>
      <c r="AG1792" t="s">
        <v>9</v>
      </c>
      <c r="AH1792" t="s">
        <v>10</v>
      </c>
      <c r="AI1792" t="s">
        <v>11</v>
      </c>
      <c r="AJ1792" t="str">
        <f t="shared" si="634"/>
        <v>Teen</v>
      </c>
      <c r="AK1792">
        <v>28000000</v>
      </c>
      <c r="AL1792" t="str">
        <f t="shared" si="635"/>
        <v>Low Budget</v>
      </c>
      <c r="AM1792">
        <v>1997</v>
      </c>
      <c r="AN1792">
        <f t="shared" si="636"/>
        <v>28</v>
      </c>
      <c r="AO1792" t="str">
        <f t="shared" si="637"/>
        <v>Old Classic</v>
      </c>
      <c r="AP1792">
        <v>2</v>
      </c>
      <c r="AQ1792" t="str">
        <f t="shared" si="638"/>
        <v>Very Low</v>
      </c>
      <c r="AR1792">
        <v>7</v>
      </c>
      <c r="AS1792" t="str">
        <f t="shared" si="639"/>
        <v>Good</v>
      </c>
      <c r="AT1792">
        <v>2.35</v>
      </c>
      <c r="AU1792" t="str">
        <f t="shared" si="640"/>
        <v>Cinematic Widescreen</v>
      </c>
      <c r="AV1792">
        <v>0</v>
      </c>
      <c r="AW1792" t="str">
        <f t="shared" si="641"/>
        <v>Very Low</v>
      </c>
    </row>
    <row r="1793" spans="1:49" x14ac:dyDescent="0.3">
      <c r="A1793" t="s">
        <v>0</v>
      </c>
      <c r="B1793" t="s">
        <v>8996</v>
      </c>
      <c r="C1793">
        <v>135</v>
      </c>
      <c r="D1793" t="str">
        <f t="shared" si="621"/>
        <v>Low</v>
      </c>
      <c r="E1793">
        <v>110</v>
      </c>
      <c r="F1793" t="str">
        <f t="shared" si="622"/>
        <v>1h 50m</v>
      </c>
      <c r="G1793" t="str">
        <f t="shared" si="623"/>
        <v>Standard Movie</v>
      </c>
      <c r="H1793">
        <v>53</v>
      </c>
      <c r="I1793" t="str">
        <f t="shared" si="624"/>
        <v>Very Low</v>
      </c>
      <c r="J1793">
        <v>87</v>
      </c>
      <c r="K1793" t="str">
        <f t="shared" si="625"/>
        <v>Very Low</v>
      </c>
      <c r="L1793" t="s">
        <v>8997</v>
      </c>
      <c r="M1793">
        <v>480</v>
      </c>
      <c r="N1793" t="str">
        <f t="shared" si="626"/>
        <v>Low</v>
      </c>
      <c r="O1793">
        <v>2775593</v>
      </c>
      <c r="P1793" t="str">
        <f t="shared" si="627"/>
        <v>Flop</v>
      </c>
      <c r="Q1793" t="s">
        <v>1386</v>
      </c>
      <c r="R1793" t="str">
        <f t="shared" si="628"/>
        <v>Comedy</v>
      </c>
      <c r="S1793">
        <f t="shared" si="629"/>
        <v>3</v>
      </c>
      <c r="T1793" t="s">
        <v>1521</v>
      </c>
      <c r="U1793" t="s">
        <v>8998</v>
      </c>
      <c r="V1793">
        <v>61269</v>
      </c>
      <c r="W1793" t="str">
        <f t="shared" si="630"/>
        <v>Medium</v>
      </c>
      <c r="X1793">
        <v>858</v>
      </c>
      <c r="Y1793" t="str">
        <f t="shared" si="631"/>
        <v>Very Low</v>
      </c>
      <c r="Z1793" t="s">
        <v>8999</v>
      </c>
      <c r="AA1793">
        <v>4</v>
      </c>
      <c r="AB1793" t="str">
        <f t="shared" si="632"/>
        <v>Ensemble Poster</v>
      </c>
      <c r="AC1793" t="s">
        <v>9000</v>
      </c>
      <c r="AD1793" t="s">
        <v>9001</v>
      </c>
      <c r="AE1793">
        <v>98</v>
      </c>
      <c r="AF1793" t="str">
        <f t="shared" si="633"/>
        <v>Very Low</v>
      </c>
      <c r="AG1793" t="s">
        <v>9</v>
      </c>
      <c r="AH1793" t="s">
        <v>28</v>
      </c>
      <c r="AI1793" t="s">
        <v>556</v>
      </c>
      <c r="AJ1793" t="str">
        <f t="shared" si="634"/>
        <v>Adult</v>
      </c>
      <c r="AK1793">
        <v>27000000</v>
      </c>
      <c r="AL1793" t="str">
        <f t="shared" si="635"/>
        <v>Low Budget</v>
      </c>
      <c r="AM1793">
        <v>2008</v>
      </c>
      <c r="AN1793">
        <f t="shared" si="636"/>
        <v>17</v>
      </c>
      <c r="AO1793" t="str">
        <f t="shared" si="637"/>
        <v>Old Classic</v>
      </c>
      <c r="AP1793">
        <v>261</v>
      </c>
      <c r="AQ1793" t="str">
        <f t="shared" si="638"/>
        <v>Very Low</v>
      </c>
      <c r="AR1793">
        <v>6.5</v>
      </c>
      <c r="AS1793" t="str">
        <f t="shared" si="639"/>
        <v>Average</v>
      </c>
      <c r="AT1793">
        <v>1.85</v>
      </c>
      <c r="AU1793" t="str">
        <f t="shared" si="640"/>
        <v>HDTV / Widescreen</v>
      </c>
      <c r="AV1793">
        <v>0</v>
      </c>
      <c r="AW1793" t="str">
        <f t="shared" si="641"/>
        <v>Very Low</v>
      </c>
    </row>
    <row r="1794" spans="1:49" x14ac:dyDescent="0.3">
      <c r="A1794" t="s">
        <v>0</v>
      </c>
      <c r="B1794" t="s">
        <v>9002</v>
      </c>
      <c r="C1794">
        <v>350</v>
      </c>
      <c r="D1794" t="str">
        <f t="shared" si="621"/>
        <v>Medium</v>
      </c>
      <c r="E1794">
        <v>103</v>
      </c>
      <c r="F1794" t="str">
        <f t="shared" si="622"/>
        <v>1h 43m</v>
      </c>
      <c r="G1794" t="str">
        <f t="shared" si="623"/>
        <v>Standard Movie</v>
      </c>
      <c r="H1794">
        <v>65</v>
      </c>
      <c r="I1794" t="str">
        <f t="shared" si="624"/>
        <v>Very Low</v>
      </c>
      <c r="J1794">
        <v>405</v>
      </c>
      <c r="K1794" t="str">
        <f t="shared" si="625"/>
        <v>Very Low</v>
      </c>
      <c r="L1794" t="s">
        <v>9003</v>
      </c>
      <c r="M1794">
        <v>17000</v>
      </c>
      <c r="N1794" t="str">
        <f t="shared" si="626"/>
        <v>Medium</v>
      </c>
      <c r="O1794">
        <v>28751715</v>
      </c>
      <c r="P1794" t="str">
        <f t="shared" si="627"/>
        <v>Average</v>
      </c>
      <c r="Q1794" t="s">
        <v>1723</v>
      </c>
      <c r="R1794" t="str">
        <f t="shared" si="628"/>
        <v>Action</v>
      </c>
      <c r="S1794">
        <f t="shared" si="629"/>
        <v>3</v>
      </c>
      <c r="T1794" t="s">
        <v>460</v>
      </c>
      <c r="U1794" t="s">
        <v>9004</v>
      </c>
      <c r="V1794">
        <v>202967</v>
      </c>
      <c r="W1794" t="str">
        <f t="shared" si="630"/>
        <v>High</v>
      </c>
      <c r="X1794">
        <v>19168</v>
      </c>
      <c r="Y1794" t="str">
        <f t="shared" si="631"/>
        <v>Medium</v>
      </c>
      <c r="Z1794" t="s">
        <v>6047</v>
      </c>
      <c r="AA1794">
        <v>0</v>
      </c>
      <c r="AB1794" t="str">
        <f t="shared" si="632"/>
        <v>Symbolic Poster</v>
      </c>
      <c r="AC1794" t="s">
        <v>9005</v>
      </c>
      <c r="AD1794" t="s">
        <v>9006</v>
      </c>
      <c r="AE1794">
        <v>378</v>
      </c>
      <c r="AF1794" t="str">
        <f t="shared" si="633"/>
        <v>Very Low</v>
      </c>
      <c r="AG1794" t="s">
        <v>9</v>
      </c>
      <c r="AH1794" t="s">
        <v>10</v>
      </c>
      <c r="AI1794" t="s">
        <v>556</v>
      </c>
      <c r="AJ1794" t="str">
        <f t="shared" si="634"/>
        <v>Adult</v>
      </c>
      <c r="AK1794">
        <v>28000000</v>
      </c>
      <c r="AL1794" t="str">
        <f t="shared" si="635"/>
        <v>Low Budget</v>
      </c>
      <c r="AM1794">
        <v>2013</v>
      </c>
      <c r="AN1794">
        <f t="shared" si="636"/>
        <v>12</v>
      </c>
      <c r="AO1794" t="str">
        <f t="shared" si="637"/>
        <v>Modern Classic</v>
      </c>
      <c r="AP1794">
        <v>927</v>
      </c>
      <c r="AQ1794" t="str">
        <f t="shared" si="638"/>
        <v>Very Low</v>
      </c>
      <c r="AR1794">
        <v>6.6</v>
      </c>
      <c r="AS1794" t="str">
        <f t="shared" si="639"/>
        <v>Average</v>
      </c>
      <c r="AT1794">
        <v>2.35</v>
      </c>
      <c r="AU1794" t="str">
        <f t="shared" si="640"/>
        <v>Cinematic Widescreen</v>
      </c>
      <c r="AV1794">
        <v>36000</v>
      </c>
      <c r="AW1794" t="str">
        <f t="shared" si="641"/>
        <v>Medium</v>
      </c>
    </row>
    <row r="1795" spans="1:49" x14ac:dyDescent="0.3">
      <c r="A1795" t="s">
        <v>0</v>
      </c>
      <c r="B1795" t="s">
        <v>9007</v>
      </c>
      <c r="C1795">
        <v>31</v>
      </c>
      <c r="D1795" t="str">
        <f t="shared" ref="D1795:D1858" si="644">IF(C1795&lt;=50,"Very Low",
IF(C1795&lt;=200,"Low",
IF(C1795&lt;=500,"Medium",
IF(C1795&lt;=1000,"High","Very High"))))</f>
        <v>Very Low</v>
      </c>
      <c r="E1795">
        <v>145</v>
      </c>
      <c r="F1795" t="str">
        <f t="shared" ref="F1795:F1858" si="645">INT(E1795/60) &amp; "h " &amp; MOD(E1795,60) &amp; "m"</f>
        <v>2h 25m</v>
      </c>
      <c r="G1795" t="str">
        <f t="shared" ref="G1795:G1858" si="646">IF(E1795&lt;60,"Short Film",IF(E1795&lt;90,"Featurette",IF(E1795&lt;=120,"Standard Movie",IF(E1795&lt;=180,"Long Movie","Epic"))))</f>
        <v>Long Movie</v>
      </c>
      <c r="H1795">
        <v>13</v>
      </c>
      <c r="I1795" t="str">
        <f t="shared" ref="I1795:I1858" si="647">IF(H1795&lt;=1000,"Very Low",IF(H1795&lt;=10000,"Low",IF(H1795&lt;=50000,"Medium",IF(H1795&lt;=200000,"High","Very High"))))</f>
        <v>Very Low</v>
      </c>
      <c r="J1795">
        <v>278</v>
      </c>
      <c r="K1795" t="str">
        <f t="shared" ref="K1795:K1858" si="648">IF(J1795&lt;=1000,"Very Low",IF(J1795&lt;=10000,"Low",IF(J1795&lt;=50000,"Medium",IF(J1795&lt;=200000,"High","Very High"))))</f>
        <v>Very Low</v>
      </c>
      <c r="L1795" t="s">
        <v>9008</v>
      </c>
      <c r="M1795">
        <v>10000</v>
      </c>
      <c r="N1795" t="str">
        <f t="shared" ref="N1795:N1858" si="649">IF(A1795&lt;=1000,"Very Low",
IF(M1795&lt;=10000,"Low",IF(M1795&lt;=50000,"Medium",IF(M1795&lt;=200000,"High","Very High"))))</f>
        <v>Low</v>
      </c>
      <c r="O1795">
        <f>O1794</f>
        <v>28751715</v>
      </c>
      <c r="P1795" t="str">
        <f t="shared" ref="P1795:P1858" si="650">IF(AND(O1795&gt;=500000000),"Blockbuster",
IF(AND(O1795&gt;=200000000,O1795&lt;=499999999),"Superhit",
IF(AND(O1795&gt;=50000000,O1795&lt;=199999999),"Hit",
IF(AND(O1795&gt;=10000000,O1795&lt;=49999999),"Average",
IF(AND(O1795&lt;=10000000),"Flop","")))))</f>
        <v>Average</v>
      </c>
      <c r="Q1795" t="s">
        <v>9009</v>
      </c>
      <c r="R1795" t="str">
        <f t="shared" ref="R1795:R1858" si="651">LEFT(Q1795, FIND("|",Q1795&amp;"|")-1)</f>
        <v>Adventure</v>
      </c>
      <c r="S1795">
        <f t="shared" ref="S1795:S1858" si="652">LEN(Q1795)-LEN(SUBSTITUTE(Q1795,"|",""))+1</f>
        <v>6</v>
      </c>
      <c r="T1795" t="s">
        <v>2795</v>
      </c>
      <c r="U1795" t="s">
        <v>9010</v>
      </c>
      <c r="V1795">
        <v>10266</v>
      </c>
      <c r="W1795" t="str">
        <f t="shared" ref="W1795:W1858" si="653">IF(V1795&lt;=10000,"Very Low",IF(V1795&lt;=50000,"Low",IF(V1795&lt;=200000,"Medium",IF(V1795&lt;=500000,"High","Very High"))))</f>
        <v>Low</v>
      </c>
      <c r="X1795">
        <v>11669</v>
      </c>
      <c r="Y1795" t="str">
        <f t="shared" ref="Y1795:Y1858" si="654">IF(X1795&lt;=1000,"Very Low",IF(X1795&lt;=10000,"Low",IF(X1795&lt;=50000,"Medium",IF(X1795&lt;=200000,"High","Very High"))))</f>
        <v>Medium</v>
      </c>
      <c r="Z1795" t="s">
        <v>9011</v>
      </c>
      <c r="AA1795">
        <v>1</v>
      </c>
      <c r="AB1795" t="str">
        <f t="shared" ref="AB1795:AB1858" si="655">IF(AA1795=0,"Symbolic Poster",IF(AA1795=1,"Solo Star Poster",IF(AA1795&lt;=3,"Duo/Trio Poster","Ensemble Poster")))</f>
        <v>Solo Star Poster</v>
      </c>
      <c r="AC1795" t="s">
        <v>9012</v>
      </c>
      <c r="AD1795" t="s">
        <v>9013</v>
      </c>
      <c r="AE1795">
        <v>84</v>
      </c>
      <c r="AF1795" t="str">
        <f t="shared" ref="AF1795:AF1858" si="656">IF(AE1795&lt;=500,"Very Low",IF(AE1795&lt;=2000,"Low",IF(AE1795&lt;=5000,"Medium",IF(AE1795&lt;=15000,"High","Very High"))))</f>
        <v>Very Low</v>
      </c>
      <c r="AG1795" t="s">
        <v>2749</v>
      </c>
      <c r="AH1795" t="s">
        <v>3542</v>
      </c>
      <c r="AI1795" t="str">
        <f>AI1794</f>
        <v>R</v>
      </c>
      <c r="AJ1795" t="str">
        <f t="shared" ref="AJ1795:AJ1858" si="657">IF(OR(AI1795="G",AI1795="PG",AI1795="U",AI1795="TV-Y",AI1795="TV-G"),"Family",IF(OR(AI1795="PG-13",AI1795="UA",AI1795="TV-14"),"Teen",IF(OR(AI1795="R",AI1795="NC-17",AI1795="A",AI1795="TV-MA"),"Adult",IF(AI1795="Not Rated","No Rating","Other/Unknown"))))</f>
        <v>Adult</v>
      </c>
      <c r="AK1795">
        <v>24000000</v>
      </c>
      <c r="AL1795" t="str">
        <f t="shared" ref="AL1795:AL1858" si="658">IF(AK1795&gt;=200000000,"Very High Budget",
IF(AND(AK1795&gt;=100000000,AK1795&lt;=199999999),"High Budget",
IF(AND(AK1795&gt;=30000000,AK1795&lt;=99999999),"Medium Budget",
IF(AK1795&lt;30000000,"Low Budget",""))))</f>
        <v>Low Budget</v>
      </c>
      <c r="AM1795">
        <v>2006</v>
      </c>
      <c r="AN1795">
        <f t="shared" ref="AN1795:AN1858" si="659">$AY$20-AM1795</f>
        <v>19</v>
      </c>
      <c r="AO1795" t="str">
        <f t="shared" ref="AO1795:AO1858" si="660">IF(AN1795&lt;=5,"Recent",IF(AND(AN1795&gt;=6,AN1795&lt;=15),"Modern Classic",IF(AN1795&gt;15,"Old Classic","")))</f>
        <v>Old Classic</v>
      </c>
      <c r="AP1795">
        <v>1000</v>
      </c>
      <c r="AQ1795" t="str">
        <f t="shared" ref="AQ1795:AQ1858" si="661">IF(AP1795&lt;=1000,"Very Low",IF(AP1795&lt;=10000,"Low",IF(AP1795&lt;=50000,"Medium",IF(AP1795&lt;=200000,"High","Very High"))))</f>
        <v>Very Low</v>
      </c>
      <c r="AR1795">
        <v>6.1</v>
      </c>
      <c r="AS1795" t="str">
        <f t="shared" ref="AS1795:AS1858" si="662">IF(AND(AR1795&gt;=9,AR1795&lt;=10),"Master Piece",
IF(AND(AR1795&gt;=8,AR1795&lt;9),"Excellent",
IF(AND(AR1795&gt;=7,AR1795&lt;8),"Good",
IF(AND(AR1795&gt;=6,AR1795&lt;7),"Average",
IF(AND(AR1795&gt;=5,AR1795&lt;6),"Below Average",
IF(AND(AR1795&gt;=4,AR1795&lt;5),"Poor",
IF(AND(AR1795&gt;=3,AR1795&lt;4),"Very Poor",
IF(AND(AR1795&gt;=0,AR1795&lt;3),"Terrible",""))))))))</f>
        <v>Average</v>
      </c>
      <c r="AT1795">
        <v>1.85</v>
      </c>
      <c r="AU1795" t="str">
        <f t="shared" ref="AU1795:AU1858" si="663">IF(AND(AT1795&gt;=1.3,AT1795&lt;=1.4),"Classic",IF(AND(AT1795&gt;=1.7,AT1795&lt;=1.9),"HDTV / Widescreen",IF(AND(AT1795&gt;=2.2,AT1795&lt;=2.4),"Cinematic Widescreen",IF(AND(AT1795&gt;=1.4,AT1795&lt;=1.6),"Standard Academy",IF(AT1795&gt;=2.4,"Ultra Widescreen","")))))</f>
        <v>HDTV / Widescreen</v>
      </c>
      <c r="AV1795">
        <v>0</v>
      </c>
      <c r="AW1795" t="str">
        <f t="shared" ref="AW1795:AW1858" si="664">IF(AV1795&lt;=1000,"Very Low",IF(AV1795&lt;=10000,"Low",IF(AV1795&lt;=50000,"Medium",IF(AV1795&lt;=200000,"High","Very High"))))</f>
        <v>Very Low</v>
      </c>
    </row>
    <row r="1796" spans="1:49" x14ac:dyDescent="0.3">
      <c r="A1796" t="s">
        <v>0</v>
      </c>
      <c r="B1796" t="s">
        <v>9014</v>
      </c>
      <c r="C1796">
        <v>177</v>
      </c>
      <c r="D1796" t="str">
        <f t="shared" si="644"/>
        <v>Low</v>
      </c>
      <c r="E1796">
        <v>100</v>
      </c>
      <c r="F1796" t="str">
        <f t="shared" si="645"/>
        <v>1h 40m</v>
      </c>
      <c r="G1796" t="str">
        <f t="shared" si="646"/>
        <v>Standard Movie</v>
      </c>
      <c r="H1796">
        <v>11</v>
      </c>
      <c r="I1796" t="str">
        <f t="shared" si="647"/>
        <v>Very Low</v>
      </c>
      <c r="J1796">
        <v>561</v>
      </c>
      <c r="K1796" t="str">
        <f t="shared" si="648"/>
        <v>Very Low</v>
      </c>
      <c r="L1796" t="s">
        <v>2124</v>
      </c>
      <c r="M1796">
        <v>23000</v>
      </c>
      <c r="N1796" t="str">
        <f t="shared" si="649"/>
        <v>Medium</v>
      </c>
      <c r="O1796">
        <v>20285518</v>
      </c>
      <c r="P1796" t="str">
        <f t="shared" si="650"/>
        <v>Average</v>
      </c>
      <c r="Q1796" t="s">
        <v>435</v>
      </c>
      <c r="R1796" t="str">
        <f t="shared" si="651"/>
        <v>Action</v>
      </c>
      <c r="S1796">
        <f t="shared" si="652"/>
        <v>4</v>
      </c>
      <c r="T1796" t="s">
        <v>304</v>
      </c>
      <c r="U1796" t="s">
        <v>9015</v>
      </c>
      <c r="V1796">
        <v>32103</v>
      </c>
      <c r="W1796" t="str">
        <f t="shared" si="653"/>
        <v>Low</v>
      </c>
      <c r="X1796">
        <v>25387</v>
      </c>
      <c r="Y1796" t="str">
        <f t="shared" si="654"/>
        <v>Medium</v>
      </c>
      <c r="Z1796" t="s">
        <v>1700</v>
      </c>
      <c r="AA1796">
        <v>2</v>
      </c>
      <c r="AB1796" t="str">
        <f t="shared" si="655"/>
        <v>Duo/Trio Poster</v>
      </c>
      <c r="AC1796" t="s">
        <v>9016</v>
      </c>
      <c r="AD1796" t="s">
        <v>9017</v>
      </c>
      <c r="AE1796">
        <v>112</v>
      </c>
      <c r="AF1796" t="str">
        <f t="shared" si="656"/>
        <v>Very Low</v>
      </c>
      <c r="AG1796" t="s">
        <v>9</v>
      </c>
      <c r="AH1796" t="s">
        <v>1436</v>
      </c>
      <c r="AI1796" t="s">
        <v>11</v>
      </c>
      <c r="AJ1796" t="str">
        <f t="shared" si="657"/>
        <v>Teen</v>
      </c>
      <c r="AK1796">
        <v>28000000</v>
      </c>
      <c r="AL1796" t="str">
        <f t="shared" si="658"/>
        <v>Low Budget</v>
      </c>
      <c r="AM1796">
        <v>2014</v>
      </c>
      <c r="AN1796">
        <f t="shared" si="659"/>
        <v>11</v>
      </c>
      <c r="AO1796" t="str">
        <f t="shared" si="660"/>
        <v>Modern Classic</v>
      </c>
      <c r="AP1796">
        <v>727</v>
      </c>
      <c r="AQ1796" t="str">
        <f t="shared" si="661"/>
        <v>Very Low</v>
      </c>
      <c r="AR1796">
        <v>5.7</v>
      </c>
      <c r="AS1796" t="str">
        <f t="shared" si="662"/>
        <v>Below Average</v>
      </c>
      <c r="AT1796">
        <v>2.35</v>
      </c>
      <c r="AU1796" t="str">
        <f t="shared" si="663"/>
        <v>Cinematic Widescreen</v>
      </c>
      <c r="AV1796">
        <v>0</v>
      </c>
      <c r="AW1796" t="str">
        <f t="shared" si="664"/>
        <v>Very Low</v>
      </c>
    </row>
    <row r="1797" spans="1:49" x14ac:dyDescent="0.3">
      <c r="A1797" t="s">
        <v>0</v>
      </c>
      <c r="B1797" t="s">
        <v>6113</v>
      </c>
      <c r="C1797">
        <v>106</v>
      </c>
      <c r="D1797" t="str">
        <f t="shared" si="644"/>
        <v>Low</v>
      </c>
      <c r="E1797">
        <v>131</v>
      </c>
      <c r="F1797" t="str">
        <f t="shared" si="645"/>
        <v>2h 11m</v>
      </c>
      <c r="G1797" t="str">
        <f t="shared" si="646"/>
        <v>Long Movie</v>
      </c>
      <c r="H1797">
        <v>46</v>
      </c>
      <c r="I1797" t="str">
        <f t="shared" si="647"/>
        <v>Very Low</v>
      </c>
      <c r="J1797">
        <v>293</v>
      </c>
      <c r="K1797" t="str">
        <f t="shared" si="648"/>
        <v>Very Low</v>
      </c>
      <c r="L1797" t="s">
        <v>9018</v>
      </c>
      <c r="M1797">
        <v>594</v>
      </c>
      <c r="N1797" t="str">
        <f t="shared" si="649"/>
        <v>Low</v>
      </c>
      <c r="O1797">
        <v>67900000</v>
      </c>
      <c r="P1797" t="str">
        <f t="shared" si="650"/>
        <v>Hit</v>
      </c>
      <c r="Q1797" t="s">
        <v>22</v>
      </c>
      <c r="R1797" t="str">
        <f t="shared" si="651"/>
        <v>Action</v>
      </c>
      <c r="S1797">
        <f t="shared" si="652"/>
        <v>3</v>
      </c>
      <c r="T1797" t="s">
        <v>9019</v>
      </c>
      <c r="U1797" t="s">
        <v>9020</v>
      </c>
      <c r="V1797">
        <v>74374</v>
      </c>
      <c r="W1797" t="str">
        <f t="shared" si="653"/>
        <v>Medium</v>
      </c>
      <c r="X1797">
        <v>1898</v>
      </c>
      <c r="Y1797" t="str">
        <f t="shared" si="654"/>
        <v>Low</v>
      </c>
      <c r="Z1797" t="s">
        <v>9021</v>
      </c>
      <c r="AA1797">
        <v>0</v>
      </c>
      <c r="AB1797" t="str">
        <f t="shared" si="655"/>
        <v>Symbolic Poster</v>
      </c>
      <c r="AC1797" t="s">
        <v>9022</v>
      </c>
      <c r="AD1797" t="s">
        <v>9023</v>
      </c>
      <c r="AE1797">
        <v>225</v>
      </c>
      <c r="AF1797" t="str">
        <f t="shared" si="656"/>
        <v>Very Low</v>
      </c>
      <c r="AG1797" t="s">
        <v>9</v>
      </c>
      <c r="AH1797" t="s">
        <v>28</v>
      </c>
      <c r="AI1797" t="s">
        <v>66</v>
      </c>
      <c r="AJ1797" t="str">
        <f t="shared" si="657"/>
        <v>Family</v>
      </c>
      <c r="AK1797">
        <v>27500000</v>
      </c>
      <c r="AL1797" t="str">
        <f t="shared" si="658"/>
        <v>Low Budget</v>
      </c>
      <c r="AM1797">
        <v>1983</v>
      </c>
      <c r="AN1797">
        <f t="shared" si="659"/>
        <v>42</v>
      </c>
      <c r="AO1797" t="str">
        <f t="shared" si="660"/>
        <v>Old Classic</v>
      </c>
      <c r="AP1797">
        <v>303</v>
      </c>
      <c r="AQ1797" t="str">
        <f t="shared" si="661"/>
        <v>Very Low</v>
      </c>
      <c r="AR1797">
        <v>6.6</v>
      </c>
      <c r="AS1797" t="str">
        <f t="shared" si="662"/>
        <v>Average</v>
      </c>
      <c r="AT1797">
        <v>2.35</v>
      </c>
      <c r="AU1797" t="str">
        <f t="shared" si="663"/>
        <v>Cinematic Widescreen</v>
      </c>
      <c r="AV1797">
        <v>0</v>
      </c>
      <c r="AW1797" t="str">
        <f t="shared" si="664"/>
        <v>Very Low</v>
      </c>
    </row>
    <row r="1798" spans="1:49" x14ac:dyDescent="0.3">
      <c r="A1798" t="s">
        <v>0</v>
      </c>
      <c r="B1798" t="s">
        <v>3189</v>
      </c>
      <c r="C1798">
        <v>251</v>
      </c>
      <c r="D1798" t="str">
        <f t="shared" si="644"/>
        <v>Medium</v>
      </c>
      <c r="E1798">
        <v>133</v>
      </c>
      <c r="F1798" t="str">
        <f t="shared" si="645"/>
        <v>2h 13m</v>
      </c>
      <c r="G1798" t="str">
        <f t="shared" si="646"/>
        <v>Long Movie</v>
      </c>
      <c r="H1798">
        <v>0</v>
      </c>
      <c r="I1798" t="str">
        <f t="shared" si="647"/>
        <v>Very Low</v>
      </c>
      <c r="J1798">
        <v>529</v>
      </c>
      <c r="K1798" t="str">
        <f t="shared" si="648"/>
        <v>Very Low</v>
      </c>
      <c r="L1798" t="s">
        <v>9024</v>
      </c>
      <c r="M1798">
        <v>11000</v>
      </c>
      <c r="N1798" t="str">
        <f t="shared" si="649"/>
        <v>Medium</v>
      </c>
      <c r="O1798">
        <v>148734225</v>
      </c>
      <c r="P1798" t="str">
        <f t="shared" si="650"/>
        <v>Hit</v>
      </c>
      <c r="Q1798" t="s">
        <v>1652</v>
      </c>
      <c r="R1798" t="str">
        <f t="shared" si="651"/>
        <v>Comedy</v>
      </c>
      <c r="S1798">
        <f t="shared" si="652"/>
        <v>2</v>
      </c>
      <c r="T1798" t="s">
        <v>4189</v>
      </c>
      <c r="U1798" t="s">
        <v>9025</v>
      </c>
      <c r="V1798">
        <v>298590</v>
      </c>
      <c r="W1798" t="str">
        <f t="shared" si="653"/>
        <v>High</v>
      </c>
      <c r="X1798">
        <v>12874</v>
      </c>
      <c r="Y1798" t="str">
        <f t="shared" si="654"/>
        <v>Medium</v>
      </c>
      <c r="Z1798" t="s">
        <v>7342</v>
      </c>
      <c r="AA1798">
        <v>2</v>
      </c>
      <c r="AB1798" t="str">
        <f t="shared" si="655"/>
        <v>Duo/Trio Poster</v>
      </c>
      <c r="AC1798" t="s">
        <v>9026</v>
      </c>
      <c r="AD1798" t="s">
        <v>9027</v>
      </c>
      <c r="AE1798">
        <v>559</v>
      </c>
      <c r="AF1798" t="str">
        <f t="shared" si="656"/>
        <v>Low</v>
      </c>
      <c r="AG1798" t="s">
        <v>9</v>
      </c>
      <c r="AH1798" t="s">
        <v>10</v>
      </c>
      <c r="AI1798" t="s">
        <v>556</v>
      </c>
      <c r="AJ1798" t="str">
        <f t="shared" si="657"/>
        <v>Adult</v>
      </c>
      <c r="AK1798">
        <v>30000000</v>
      </c>
      <c r="AL1798" t="str">
        <f t="shared" si="658"/>
        <v>Medium Budget</v>
      </c>
      <c r="AM1798">
        <v>2007</v>
      </c>
      <c r="AN1798">
        <f t="shared" si="659"/>
        <v>18</v>
      </c>
      <c r="AO1798" t="str">
        <f t="shared" si="660"/>
        <v>Old Classic</v>
      </c>
      <c r="AP1798">
        <v>985</v>
      </c>
      <c r="AQ1798" t="str">
        <f t="shared" si="661"/>
        <v>Very Low</v>
      </c>
      <c r="AR1798">
        <v>7</v>
      </c>
      <c r="AS1798" t="str">
        <f t="shared" si="662"/>
        <v>Good</v>
      </c>
      <c r="AT1798">
        <v>1.85</v>
      </c>
      <c r="AU1798" t="str">
        <f t="shared" si="663"/>
        <v>HDTV / Widescreen</v>
      </c>
      <c r="AV1798">
        <v>0</v>
      </c>
      <c r="AW1798" t="str">
        <f t="shared" si="664"/>
        <v>Very Low</v>
      </c>
    </row>
    <row r="1799" spans="1:49" x14ac:dyDescent="0.3">
      <c r="A1799" t="s">
        <v>0</v>
      </c>
      <c r="B1799" t="s">
        <v>6367</v>
      </c>
      <c r="C1799">
        <v>148</v>
      </c>
      <c r="D1799" t="str">
        <f t="shared" si="644"/>
        <v>Low</v>
      </c>
      <c r="E1799">
        <v>109</v>
      </c>
      <c r="F1799" t="str">
        <f t="shared" si="645"/>
        <v>1h 49m</v>
      </c>
      <c r="G1799" t="str">
        <f t="shared" si="646"/>
        <v>Standard Movie</v>
      </c>
      <c r="H1799">
        <v>415</v>
      </c>
      <c r="I1799" t="str">
        <f t="shared" si="647"/>
        <v>Very Low</v>
      </c>
      <c r="J1799">
        <v>228</v>
      </c>
      <c r="K1799" t="str">
        <f t="shared" si="648"/>
        <v>Very Low</v>
      </c>
      <c r="L1799" t="s">
        <v>9028</v>
      </c>
      <c r="M1799">
        <v>673</v>
      </c>
      <c r="N1799" t="str">
        <f t="shared" si="649"/>
        <v>Low</v>
      </c>
      <c r="O1799">
        <v>49185998</v>
      </c>
      <c r="P1799" t="str">
        <f t="shared" si="650"/>
        <v>Average</v>
      </c>
      <c r="Q1799" t="s">
        <v>3380</v>
      </c>
      <c r="R1799" t="str">
        <f t="shared" si="651"/>
        <v>Drama</v>
      </c>
      <c r="S1799">
        <f t="shared" si="652"/>
        <v>1</v>
      </c>
      <c r="T1799" t="s">
        <v>1578</v>
      </c>
      <c r="U1799" t="s">
        <v>9029</v>
      </c>
      <c r="V1799">
        <v>74476</v>
      </c>
      <c r="W1799" t="str">
        <f t="shared" si="653"/>
        <v>Medium</v>
      </c>
      <c r="X1799">
        <v>1775</v>
      </c>
      <c r="Y1799" t="str">
        <f t="shared" si="654"/>
        <v>Low</v>
      </c>
      <c r="Z1799" t="s">
        <v>9030</v>
      </c>
      <c r="AA1799">
        <v>2</v>
      </c>
      <c r="AB1799" t="str">
        <f t="shared" si="655"/>
        <v>Duo/Trio Poster</v>
      </c>
      <c r="AC1799" t="s">
        <v>9031</v>
      </c>
      <c r="AD1799" t="s">
        <v>9032</v>
      </c>
      <c r="AE1799">
        <v>184</v>
      </c>
      <c r="AF1799" t="str">
        <f t="shared" si="656"/>
        <v>Very Low</v>
      </c>
      <c r="AG1799" t="s">
        <v>9</v>
      </c>
      <c r="AH1799" t="s">
        <v>10</v>
      </c>
      <c r="AI1799" t="s">
        <v>11</v>
      </c>
      <c r="AJ1799" t="str">
        <f t="shared" si="657"/>
        <v>Teen</v>
      </c>
      <c r="AK1799">
        <v>30000000</v>
      </c>
      <c r="AL1799" t="str">
        <f t="shared" si="658"/>
        <v>Medium Budget</v>
      </c>
      <c r="AM1799">
        <v>2009</v>
      </c>
      <c r="AN1799">
        <f t="shared" si="659"/>
        <v>16</v>
      </c>
      <c r="AO1799" t="str">
        <f t="shared" si="660"/>
        <v>Old Classic</v>
      </c>
      <c r="AP1799">
        <v>489</v>
      </c>
      <c r="AQ1799" t="str">
        <f t="shared" si="661"/>
        <v>Very Low</v>
      </c>
      <c r="AR1799">
        <v>7.4</v>
      </c>
      <c r="AS1799" t="str">
        <f t="shared" si="662"/>
        <v>Good</v>
      </c>
      <c r="AT1799">
        <v>2.35</v>
      </c>
      <c r="AU1799" t="str">
        <f t="shared" si="663"/>
        <v>Cinematic Widescreen</v>
      </c>
      <c r="AV1799">
        <v>15000</v>
      </c>
      <c r="AW1799" t="str">
        <f t="shared" si="664"/>
        <v>Medium</v>
      </c>
    </row>
    <row r="1800" spans="1:49" x14ac:dyDescent="0.3">
      <c r="A1800" t="s">
        <v>0</v>
      </c>
      <c r="B1800" t="s">
        <v>6771</v>
      </c>
      <c r="C1800">
        <v>76</v>
      </c>
      <c r="D1800" t="str">
        <f t="shared" si="644"/>
        <v>Low</v>
      </c>
      <c r="E1800">
        <v>114</v>
      </c>
      <c r="F1800" t="str">
        <f t="shared" si="645"/>
        <v>1h 54m</v>
      </c>
      <c r="G1800" t="str">
        <f t="shared" si="646"/>
        <v>Standard Movie</v>
      </c>
      <c r="H1800">
        <v>92</v>
      </c>
      <c r="I1800" t="str">
        <f t="shared" si="647"/>
        <v>Very Low</v>
      </c>
      <c r="J1800">
        <v>436</v>
      </c>
      <c r="K1800" t="str">
        <f t="shared" si="648"/>
        <v>Very Low</v>
      </c>
      <c r="L1800" t="s">
        <v>5236</v>
      </c>
      <c r="M1800">
        <v>940</v>
      </c>
      <c r="N1800" t="str">
        <f t="shared" si="649"/>
        <v>Low</v>
      </c>
      <c r="O1800">
        <v>42168445</v>
      </c>
      <c r="P1800" t="str">
        <f t="shared" si="650"/>
        <v>Average</v>
      </c>
      <c r="Q1800" t="s">
        <v>1386</v>
      </c>
      <c r="R1800" t="str">
        <f t="shared" si="651"/>
        <v>Comedy</v>
      </c>
      <c r="S1800">
        <f t="shared" si="652"/>
        <v>3</v>
      </c>
      <c r="T1800" t="s">
        <v>5421</v>
      </c>
      <c r="U1800" t="s">
        <v>9033</v>
      </c>
      <c r="V1800">
        <v>10791</v>
      </c>
      <c r="W1800" t="str">
        <f t="shared" si="653"/>
        <v>Low</v>
      </c>
      <c r="X1800">
        <v>3565</v>
      </c>
      <c r="Y1800" t="str">
        <f t="shared" si="654"/>
        <v>Low</v>
      </c>
      <c r="Z1800" t="s">
        <v>777</v>
      </c>
      <c r="AA1800">
        <v>3</v>
      </c>
      <c r="AB1800" t="str">
        <f t="shared" si="655"/>
        <v>Duo/Trio Poster</v>
      </c>
      <c r="AC1800" t="s">
        <v>9034</v>
      </c>
      <c r="AD1800" t="s">
        <v>9035</v>
      </c>
      <c r="AE1800">
        <v>39</v>
      </c>
      <c r="AF1800" t="str">
        <f t="shared" si="656"/>
        <v>Very Low</v>
      </c>
      <c r="AG1800" t="s">
        <v>9</v>
      </c>
      <c r="AH1800" t="s">
        <v>10</v>
      </c>
      <c r="AI1800" t="s">
        <v>11</v>
      </c>
      <c r="AJ1800" t="str">
        <f t="shared" si="657"/>
        <v>Teen</v>
      </c>
      <c r="AK1800">
        <v>35000000</v>
      </c>
      <c r="AL1800" t="str">
        <f t="shared" si="658"/>
        <v>Medium Budget</v>
      </c>
      <c r="AM1800">
        <v>2008</v>
      </c>
      <c r="AN1800">
        <f t="shared" si="659"/>
        <v>17</v>
      </c>
      <c r="AO1800" t="str">
        <f t="shared" si="660"/>
        <v>Old Classic</v>
      </c>
      <c r="AP1800">
        <v>706</v>
      </c>
      <c r="AQ1800" t="str">
        <f t="shared" si="661"/>
        <v>Very Low</v>
      </c>
      <c r="AR1800">
        <v>5.3</v>
      </c>
      <c r="AS1800" t="str">
        <f t="shared" si="662"/>
        <v>Below Average</v>
      </c>
      <c r="AT1800">
        <v>1.85</v>
      </c>
      <c r="AU1800" t="str">
        <f t="shared" si="663"/>
        <v>HDTV / Widescreen</v>
      </c>
      <c r="AV1800">
        <v>464</v>
      </c>
      <c r="AW1800" t="str">
        <f t="shared" si="664"/>
        <v>Very Low</v>
      </c>
    </row>
    <row r="1801" spans="1:49" x14ac:dyDescent="0.3">
      <c r="A1801" t="s">
        <v>0</v>
      </c>
      <c r="B1801" t="s">
        <v>9036</v>
      </c>
      <c r="C1801">
        <v>52</v>
      </c>
      <c r="D1801" t="str">
        <f t="shared" si="644"/>
        <v>Low</v>
      </c>
      <c r="E1801">
        <v>164</v>
      </c>
      <c r="F1801" t="str">
        <f t="shared" si="645"/>
        <v>2h 44m</v>
      </c>
      <c r="G1801" t="str">
        <f t="shared" si="646"/>
        <v>Long Movie</v>
      </c>
      <c r="H1801">
        <v>767</v>
      </c>
      <c r="I1801" t="str">
        <f t="shared" si="647"/>
        <v>Very Low</v>
      </c>
      <c r="J1801">
        <v>162</v>
      </c>
      <c r="K1801" t="str">
        <f t="shared" si="648"/>
        <v>Very Low</v>
      </c>
      <c r="L1801" t="s">
        <v>7926</v>
      </c>
      <c r="M1801">
        <v>358</v>
      </c>
      <c r="N1801" t="str">
        <f t="shared" si="649"/>
        <v>Low</v>
      </c>
      <c r="O1801">
        <v>26400000</v>
      </c>
      <c r="P1801" t="str">
        <f t="shared" si="650"/>
        <v>Average</v>
      </c>
      <c r="Q1801" t="s">
        <v>2128</v>
      </c>
      <c r="R1801" t="str">
        <f t="shared" si="651"/>
        <v>Adventure</v>
      </c>
      <c r="S1801">
        <f t="shared" si="652"/>
        <v>3</v>
      </c>
      <c r="T1801" t="s">
        <v>9037</v>
      </c>
      <c r="U1801" t="s">
        <v>9038</v>
      </c>
      <c r="V1801">
        <v>12980</v>
      </c>
      <c r="W1801" t="str">
        <f t="shared" si="653"/>
        <v>Low</v>
      </c>
      <c r="X1801">
        <v>1334</v>
      </c>
      <c r="Y1801" t="str">
        <f t="shared" si="654"/>
        <v>Low</v>
      </c>
      <c r="Z1801" t="s">
        <v>868</v>
      </c>
      <c r="AA1801">
        <v>0</v>
      </c>
      <c r="AB1801" t="str">
        <f t="shared" si="655"/>
        <v>Symbolic Poster</v>
      </c>
      <c r="AC1801" t="s">
        <v>9039</v>
      </c>
      <c r="AD1801" t="s">
        <v>9040</v>
      </c>
      <c r="AE1801">
        <v>89</v>
      </c>
      <c r="AF1801" t="str">
        <f t="shared" si="656"/>
        <v>Very Low</v>
      </c>
      <c r="AG1801" t="s">
        <v>9</v>
      </c>
      <c r="AH1801" t="s">
        <v>28</v>
      </c>
      <c r="AI1801" t="s">
        <v>66</v>
      </c>
      <c r="AJ1801" t="str">
        <f t="shared" si="657"/>
        <v>Family</v>
      </c>
      <c r="AK1801">
        <v>16000000</v>
      </c>
      <c r="AL1801" t="str">
        <f t="shared" si="658"/>
        <v>Low Budget</v>
      </c>
      <c r="AM1801">
        <v>1984</v>
      </c>
      <c r="AN1801">
        <f t="shared" si="659"/>
        <v>41</v>
      </c>
      <c r="AO1801" t="str">
        <f t="shared" si="660"/>
        <v>Old Classic</v>
      </c>
      <c r="AP1801">
        <v>223</v>
      </c>
      <c r="AQ1801" t="str">
        <f t="shared" si="661"/>
        <v>Very Low</v>
      </c>
      <c r="AR1801">
        <v>7.4</v>
      </c>
      <c r="AS1801" t="str">
        <f t="shared" si="662"/>
        <v>Good</v>
      </c>
      <c r="AT1801">
        <v>1.85</v>
      </c>
      <c r="AU1801" t="str">
        <f t="shared" si="663"/>
        <v>HDTV / Widescreen</v>
      </c>
      <c r="AV1801">
        <v>845</v>
      </c>
      <c r="AW1801" t="str">
        <f t="shared" si="664"/>
        <v>Very Low</v>
      </c>
    </row>
    <row r="1802" spans="1:49" x14ac:dyDescent="0.3">
      <c r="A1802" t="s">
        <v>0</v>
      </c>
      <c r="B1802" t="s">
        <v>9041</v>
      </c>
      <c r="C1802">
        <v>220</v>
      </c>
      <c r="D1802" t="str">
        <f t="shared" si="644"/>
        <v>Medium</v>
      </c>
      <c r="E1802">
        <v>92</v>
      </c>
      <c r="F1802" t="str">
        <f t="shared" si="645"/>
        <v>1h 32m</v>
      </c>
      <c r="G1802" t="str">
        <f t="shared" si="646"/>
        <v>Standard Movie</v>
      </c>
      <c r="H1802">
        <v>14</v>
      </c>
      <c r="I1802" t="str">
        <f t="shared" si="647"/>
        <v>Very Low</v>
      </c>
      <c r="J1802">
        <v>78</v>
      </c>
      <c r="K1802" t="str">
        <f t="shared" si="648"/>
        <v>Very Low</v>
      </c>
      <c r="L1802" t="s">
        <v>9042</v>
      </c>
      <c r="M1802">
        <v>386</v>
      </c>
      <c r="N1802" t="str">
        <f t="shared" si="649"/>
        <v>Low</v>
      </c>
      <c r="O1802">
        <v>17508670</v>
      </c>
      <c r="P1802" t="str">
        <f t="shared" si="650"/>
        <v>Average</v>
      </c>
      <c r="Q1802" t="s">
        <v>5245</v>
      </c>
      <c r="R1802" t="str">
        <f t="shared" si="651"/>
        <v>Crime</v>
      </c>
      <c r="S1802">
        <f t="shared" si="652"/>
        <v>4</v>
      </c>
      <c r="T1802" t="s">
        <v>9043</v>
      </c>
      <c r="U1802" t="s">
        <v>9044</v>
      </c>
      <c r="V1802">
        <v>64625</v>
      </c>
      <c r="W1802" t="str">
        <f t="shared" si="653"/>
        <v>Medium</v>
      </c>
      <c r="X1802">
        <v>646</v>
      </c>
      <c r="Y1802" t="str">
        <f t="shared" si="654"/>
        <v>Very Low</v>
      </c>
      <c r="Z1802" t="s">
        <v>9045</v>
      </c>
      <c r="AA1802">
        <v>0</v>
      </c>
      <c r="AB1802" t="str">
        <f t="shared" si="655"/>
        <v>Symbolic Poster</v>
      </c>
      <c r="AC1802" t="s">
        <v>9046</v>
      </c>
      <c r="AD1802" t="s">
        <v>9047</v>
      </c>
      <c r="AE1802">
        <v>281</v>
      </c>
      <c r="AF1802" t="str">
        <f t="shared" si="656"/>
        <v>Very Low</v>
      </c>
      <c r="AG1802" t="s">
        <v>9</v>
      </c>
      <c r="AH1802" t="s">
        <v>28</v>
      </c>
      <c r="AI1802" t="s">
        <v>556</v>
      </c>
      <c r="AJ1802" t="str">
        <f t="shared" si="657"/>
        <v>Adult</v>
      </c>
      <c r="AK1802">
        <v>15000000</v>
      </c>
      <c r="AL1802" t="str">
        <f t="shared" si="658"/>
        <v>Low Budget</v>
      </c>
      <c r="AM1802">
        <v>2006</v>
      </c>
      <c r="AN1802">
        <f t="shared" si="659"/>
        <v>19</v>
      </c>
      <c r="AO1802" t="str">
        <f t="shared" si="660"/>
        <v>Old Classic</v>
      </c>
      <c r="AP1802">
        <v>99</v>
      </c>
      <c r="AQ1802" t="str">
        <f t="shared" si="661"/>
        <v>Very Low</v>
      </c>
      <c r="AR1802">
        <v>7.4</v>
      </c>
      <c r="AS1802" t="str">
        <f t="shared" si="662"/>
        <v>Good</v>
      </c>
      <c r="AT1802">
        <v>1.85</v>
      </c>
      <c r="AU1802" t="str">
        <f t="shared" si="663"/>
        <v>HDTV / Widescreen</v>
      </c>
      <c r="AV1802">
        <v>0</v>
      </c>
      <c r="AW1802" t="str">
        <f t="shared" si="664"/>
        <v>Very Low</v>
      </c>
    </row>
    <row r="1803" spans="1:49" x14ac:dyDescent="0.3">
      <c r="A1803" t="s">
        <v>0</v>
      </c>
      <c r="B1803" t="s">
        <v>787</v>
      </c>
      <c r="C1803">
        <v>131</v>
      </c>
      <c r="D1803" t="str">
        <f t="shared" si="644"/>
        <v>Low</v>
      </c>
      <c r="E1803">
        <v>122</v>
      </c>
      <c r="F1803" t="str">
        <f t="shared" si="645"/>
        <v>2h 2m</v>
      </c>
      <c r="G1803" t="str">
        <f t="shared" si="646"/>
        <v>Long Movie</v>
      </c>
      <c r="H1803">
        <v>151</v>
      </c>
      <c r="I1803" t="str">
        <f t="shared" si="647"/>
        <v>Very Low</v>
      </c>
      <c r="J1803">
        <v>11000</v>
      </c>
      <c r="K1803" t="str">
        <f t="shared" si="648"/>
        <v>Medium</v>
      </c>
      <c r="L1803" t="s">
        <v>344</v>
      </c>
      <c r="M1803">
        <v>24000</v>
      </c>
      <c r="N1803" t="str">
        <f t="shared" si="649"/>
        <v>Medium</v>
      </c>
      <c r="O1803">
        <v>9664316</v>
      </c>
      <c r="P1803" t="str">
        <f t="shared" si="650"/>
        <v>Flop</v>
      </c>
      <c r="Q1803" t="s">
        <v>4046</v>
      </c>
      <c r="R1803" t="str">
        <f t="shared" si="651"/>
        <v>Drama</v>
      </c>
      <c r="S1803">
        <f t="shared" si="652"/>
        <v>2</v>
      </c>
      <c r="T1803" t="s">
        <v>53</v>
      </c>
      <c r="U1803" t="s">
        <v>9048</v>
      </c>
      <c r="V1803">
        <v>47203</v>
      </c>
      <c r="W1803" t="str">
        <f t="shared" si="653"/>
        <v>Low</v>
      </c>
      <c r="X1803">
        <v>50950</v>
      </c>
      <c r="Y1803" t="str">
        <f t="shared" si="654"/>
        <v>High</v>
      </c>
      <c r="Z1803" t="s">
        <v>2348</v>
      </c>
      <c r="AA1803">
        <v>2</v>
      </c>
      <c r="AB1803" t="str">
        <f t="shared" si="655"/>
        <v>Duo/Trio Poster</v>
      </c>
      <c r="AC1803" t="s">
        <v>9049</v>
      </c>
      <c r="AD1803" t="s">
        <v>9050</v>
      </c>
      <c r="AE1803">
        <v>197</v>
      </c>
      <c r="AF1803" t="str">
        <f t="shared" si="656"/>
        <v>Very Low</v>
      </c>
      <c r="AG1803" t="s">
        <v>9</v>
      </c>
      <c r="AH1803" t="s">
        <v>10</v>
      </c>
      <c r="AI1803" t="s">
        <v>556</v>
      </c>
      <c r="AJ1803" t="str">
        <f t="shared" si="657"/>
        <v>Adult</v>
      </c>
      <c r="AK1803">
        <v>27500000</v>
      </c>
      <c r="AL1803" t="str">
        <f t="shared" si="658"/>
        <v>Low Budget</v>
      </c>
      <c r="AM1803">
        <v>2007</v>
      </c>
      <c r="AN1803">
        <f t="shared" si="659"/>
        <v>18</v>
      </c>
      <c r="AO1803" t="str">
        <f t="shared" si="660"/>
        <v>Old Classic</v>
      </c>
      <c r="AP1803">
        <v>15000</v>
      </c>
      <c r="AQ1803" t="str">
        <f t="shared" si="661"/>
        <v>Medium</v>
      </c>
      <c r="AR1803">
        <v>6.8</v>
      </c>
      <c r="AS1803" t="str">
        <f t="shared" si="662"/>
        <v>Average</v>
      </c>
      <c r="AT1803">
        <v>2.35</v>
      </c>
      <c r="AU1803" t="str">
        <f t="shared" si="663"/>
        <v>Cinematic Widescreen</v>
      </c>
      <c r="AV1803">
        <v>0</v>
      </c>
      <c r="AW1803" t="str">
        <f t="shared" si="664"/>
        <v>Very Low</v>
      </c>
    </row>
    <row r="1804" spans="1:49" x14ac:dyDescent="0.3">
      <c r="A1804" t="s">
        <v>0</v>
      </c>
      <c r="B1804" t="str">
        <f>B1803</f>
        <v>Gavin Hood</v>
      </c>
      <c r="C1804">
        <v>7</v>
      </c>
      <c r="D1804" t="str">
        <f t="shared" si="644"/>
        <v>Very Low</v>
      </c>
      <c r="E1804">
        <v>42</v>
      </c>
      <c r="F1804" t="str">
        <f t="shared" si="645"/>
        <v>0h 42m</v>
      </c>
      <c r="G1804" t="str">
        <f t="shared" si="646"/>
        <v>Short Film</v>
      </c>
      <c r="H1804">
        <f>H1803</f>
        <v>151</v>
      </c>
      <c r="I1804" t="str">
        <f t="shared" si="647"/>
        <v>Very Low</v>
      </c>
      <c r="J1804">
        <v>535</v>
      </c>
      <c r="K1804" t="str">
        <f t="shared" si="648"/>
        <v>Very Low</v>
      </c>
      <c r="L1804" t="s">
        <v>1316</v>
      </c>
      <c r="M1804">
        <v>766</v>
      </c>
      <c r="N1804" t="str">
        <f t="shared" si="649"/>
        <v>Low</v>
      </c>
      <c r="O1804">
        <f>O1803</f>
        <v>9664316</v>
      </c>
      <c r="P1804" t="str">
        <f t="shared" si="650"/>
        <v>Flop</v>
      </c>
      <c r="Q1804" t="s">
        <v>9051</v>
      </c>
      <c r="R1804" t="str">
        <f t="shared" si="651"/>
        <v>Crime</v>
      </c>
      <c r="S1804">
        <f t="shared" si="652"/>
        <v>4</v>
      </c>
      <c r="T1804" t="s">
        <v>934</v>
      </c>
      <c r="U1804" t="s">
        <v>9052</v>
      </c>
      <c r="V1804">
        <v>38177</v>
      </c>
      <c r="W1804" t="str">
        <f t="shared" si="653"/>
        <v>Low</v>
      </c>
      <c r="X1804">
        <v>2707</v>
      </c>
      <c r="Y1804" t="str">
        <f t="shared" si="654"/>
        <v>Low</v>
      </c>
      <c r="Z1804" t="s">
        <v>9053</v>
      </c>
      <c r="AA1804">
        <v>2</v>
      </c>
      <c r="AB1804" t="str">
        <f t="shared" si="655"/>
        <v>Duo/Trio Poster</v>
      </c>
      <c r="AC1804" t="s">
        <v>9054</v>
      </c>
      <c r="AD1804" t="s">
        <v>9055</v>
      </c>
      <c r="AE1804">
        <v>131</v>
      </c>
      <c r="AF1804" t="str">
        <f t="shared" si="656"/>
        <v>Very Low</v>
      </c>
      <c r="AG1804" t="s">
        <v>9</v>
      </c>
      <c r="AH1804" t="s">
        <v>10</v>
      </c>
      <c r="AI1804" t="s">
        <v>1097</v>
      </c>
      <c r="AJ1804" t="str">
        <f t="shared" si="657"/>
        <v>Teen</v>
      </c>
      <c r="AK1804">
        <f t="shared" ref="AK1804:AM1804" si="665">AK1803</f>
        <v>27500000</v>
      </c>
      <c r="AL1804" t="str">
        <f t="shared" si="658"/>
        <v>Low Budget</v>
      </c>
      <c r="AM1804">
        <f t="shared" si="665"/>
        <v>2007</v>
      </c>
      <c r="AN1804">
        <f t="shared" si="659"/>
        <v>18</v>
      </c>
      <c r="AO1804" t="str">
        <f t="shared" si="660"/>
        <v>Old Classic</v>
      </c>
      <c r="AP1804">
        <v>638</v>
      </c>
      <c r="AQ1804" t="str">
        <f t="shared" si="661"/>
        <v>Very Low</v>
      </c>
      <c r="AR1804">
        <v>7.9</v>
      </c>
      <c r="AS1804" t="str">
        <f t="shared" si="662"/>
        <v>Good</v>
      </c>
      <c r="AT1804">
        <v>16</v>
      </c>
      <c r="AU1804" t="str">
        <f t="shared" si="663"/>
        <v>Ultra Widescreen</v>
      </c>
      <c r="AV1804">
        <v>11000</v>
      </c>
      <c r="AW1804" t="str">
        <f t="shared" si="664"/>
        <v>Medium</v>
      </c>
    </row>
    <row r="1805" spans="1:49" x14ac:dyDescent="0.3">
      <c r="A1805" t="s">
        <v>0</v>
      </c>
      <c r="B1805" t="s">
        <v>9056</v>
      </c>
      <c r="C1805">
        <v>112</v>
      </c>
      <c r="D1805" t="str">
        <f t="shared" si="644"/>
        <v>Low</v>
      </c>
      <c r="E1805">
        <v>110</v>
      </c>
      <c r="F1805" t="str">
        <f t="shared" si="645"/>
        <v>1h 50m</v>
      </c>
      <c r="G1805" t="str">
        <f t="shared" si="646"/>
        <v>Standard Movie</v>
      </c>
      <c r="H1805">
        <v>120</v>
      </c>
      <c r="I1805" t="str">
        <f t="shared" si="647"/>
        <v>Very Low</v>
      </c>
      <c r="J1805">
        <v>664</v>
      </c>
      <c r="K1805" t="str">
        <f t="shared" si="648"/>
        <v>Very Low</v>
      </c>
      <c r="L1805" t="s">
        <v>4443</v>
      </c>
      <c r="M1805">
        <v>12000</v>
      </c>
      <c r="N1805" t="str">
        <f t="shared" si="649"/>
        <v>Medium</v>
      </c>
      <c r="O1805">
        <v>74888996</v>
      </c>
      <c r="P1805" t="str">
        <f t="shared" si="650"/>
        <v>Hit</v>
      </c>
      <c r="Q1805" t="s">
        <v>198</v>
      </c>
      <c r="R1805" t="str">
        <f t="shared" si="651"/>
        <v>Action</v>
      </c>
      <c r="S1805">
        <f t="shared" si="652"/>
        <v>4</v>
      </c>
      <c r="T1805" t="s">
        <v>999</v>
      </c>
      <c r="U1805" t="s">
        <v>9057</v>
      </c>
      <c r="V1805">
        <v>55513</v>
      </c>
      <c r="W1805" t="str">
        <f t="shared" si="653"/>
        <v>Medium</v>
      </c>
      <c r="X1805">
        <v>16230</v>
      </c>
      <c r="Y1805" t="str">
        <f t="shared" si="654"/>
        <v>Medium</v>
      </c>
      <c r="Z1805" t="s">
        <v>7253</v>
      </c>
      <c r="AA1805">
        <v>0</v>
      </c>
      <c r="AB1805" t="str">
        <f t="shared" si="655"/>
        <v>Symbolic Poster</v>
      </c>
      <c r="AC1805" t="s">
        <v>9058</v>
      </c>
      <c r="AD1805" t="s">
        <v>9059</v>
      </c>
      <c r="AE1805">
        <v>188</v>
      </c>
      <c r="AF1805" t="str">
        <f t="shared" si="656"/>
        <v>Very Low</v>
      </c>
      <c r="AG1805" t="s">
        <v>9</v>
      </c>
      <c r="AH1805" t="s">
        <v>10</v>
      </c>
      <c r="AI1805" t="s">
        <v>66</v>
      </c>
      <c r="AJ1805" t="str">
        <f t="shared" si="657"/>
        <v>Family</v>
      </c>
      <c r="AK1805">
        <v>30000000</v>
      </c>
      <c r="AL1805" t="str">
        <f t="shared" si="658"/>
        <v>Medium Budget</v>
      </c>
      <c r="AM1805">
        <v>1991</v>
      </c>
      <c r="AN1805">
        <f t="shared" si="659"/>
        <v>34</v>
      </c>
      <c r="AO1805" t="str">
        <f t="shared" si="660"/>
        <v>Old Classic</v>
      </c>
      <c r="AP1805">
        <v>1000</v>
      </c>
      <c r="AQ1805" t="str">
        <f t="shared" si="661"/>
        <v>Very Low</v>
      </c>
      <c r="AR1805">
        <v>7.2</v>
      </c>
      <c r="AS1805" t="str">
        <f t="shared" si="662"/>
        <v>Good</v>
      </c>
      <c r="AT1805">
        <v>2.35</v>
      </c>
      <c r="AU1805" t="str">
        <f t="shared" si="663"/>
        <v>Cinematic Widescreen</v>
      </c>
      <c r="AV1805">
        <v>0</v>
      </c>
      <c r="AW1805" t="str">
        <f t="shared" si="664"/>
        <v>Very Low</v>
      </c>
    </row>
    <row r="1806" spans="1:49" x14ac:dyDescent="0.3">
      <c r="A1806" t="s">
        <v>0</v>
      </c>
      <c r="B1806" t="s">
        <v>9060</v>
      </c>
      <c r="C1806">
        <v>93</v>
      </c>
      <c r="D1806" t="str">
        <f t="shared" si="644"/>
        <v>Low</v>
      </c>
      <c r="E1806">
        <v>116</v>
      </c>
      <c r="F1806" t="str">
        <f t="shared" si="645"/>
        <v>1h 56m</v>
      </c>
      <c r="G1806" t="str">
        <f t="shared" si="646"/>
        <v>Standard Movie</v>
      </c>
      <c r="H1806">
        <v>144</v>
      </c>
      <c r="I1806" t="str">
        <f t="shared" si="647"/>
        <v>Very Low</v>
      </c>
      <c r="J1806">
        <v>477</v>
      </c>
      <c r="K1806" t="str">
        <f t="shared" si="648"/>
        <v>Very Low</v>
      </c>
      <c r="L1806" t="s">
        <v>8203</v>
      </c>
      <c r="M1806">
        <v>1000</v>
      </c>
      <c r="N1806" t="str">
        <f t="shared" si="649"/>
        <v>Low</v>
      </c>
      <c r="O1806">
        <v>69586544</v>
      </c>
      <c r="P1806" t="str">
        <f t="shared" si="650"/>
        <v>Hit</v>
      </c>
      <c r="Q1806" t="s">
        <v>3380</v>
      </c>
      <c r="R1806" t="str">
        <f t="shared" si="651"/>
        <v>Drama</v>
      </c>
      <c r="S1806">
        <f t="shared" si="652"/>
        <v>1</v>
      </c>
      <c r="T1806" t="s">
        <v>7734</v>
      </c>
      <c r="U1806" t="s">
        <v>9061</v>
      </c>
      <c r="V1806">
        <v>15352</v>
      </c>
      <c r="W1806" t="str">
        <f t="shared" si="653"/>
        <v>Low</v>
      </c>
      <c r="X1806">
        <v>3845</v>
      </c>
      <c r="Y1806" t="str">
        <f t="shared" si="654"/>
        <v>Low</v>
      </c>
      <c r="Z1806" t="s">
        <v>9062</v>
      </c>
      <c r="AA1806">
        <v>4</v>
      </c>
      <c r="AB1806" t="str">
        <f t="shared" si="655"/>
        <v>Ensemble Poster</v>
      </c>
      <c r="AC1806" t="s">
        <v>9063</v>
      </c>
      <c r="AD1806" t="s">
        <v>9064</v>
      </c>
      <c r="AE1806">
        <v>199</v>
      </c>
      <c r="AF1806" t="str">
        <f t="shared" si="656"/>
        <v>Very Low</v>
      </c>
      <c r="AG1806" t="s">
        <v>9</v>
      </c>
      <c r="AH1806" t="s">
        <v>10</v>
      </c>
      <c r="AI1806" t="s">
        <v>11</v>
      </c>
      <c r="AJ1806" t="str">
        <f t="shared" si="657"/>
        <v>Teen</v>
      </c>
      <c r="AK1806">
        <v>27000000</v>
      </c>
      <c r="AL1806" t="str">
        <f t="shared" si="658"/>
        <v>Low Budget</v>
      </c>
      <c r="AM1806">
        <v>2002</v>
      </c>
      <c r="AN1806">
        <f t="shared" si="659"/>
        <v>23</v>
      </c>
      <c r="AO1806" t="str">
        <f t="shared" si="660"/>
        <v>Old Classic</v>
      </c>
      <c r="AP1806">
        <v>482</v>
      </c>
      <c r="AQ1806" t="str">
        <f t="shared" si="661"/>
        <v>Very Low</v>
      </c>
      <c r="AR1806">
        <v>6</v>
      </c>
      <c r="AS1806" t="str">
        <f t="shared" si="662"/>
        <v>Average</v>
      </c>
      <c r="AT1806">
        <v>2.35</v>
      </c>
      <c r="AU1806" t="str">
        <f t="shared" si="663"/>
        <v>Cinematic Widescreen</v>
      </c>
      <c r="AV1806">
        <v>0</v>
      </c>
      <c r="AW1806" t="str">
        <f t="shared" si="664"/>
        <v>Very Low</v>
      </c>
    </row>
    <row r="1807" spans="1:49" x14ac:dyDescent="0.3">
      <c r="A1807" t="s">
        <v>0</v>
      </c>
      <c r="B1807" t="s">
        <v>221</v>
      </c>
      <c r="C1807">
        <v>370</v>
      </c>
      <c r="D1807" t="str">
        <f t="shared" si="644"/>
        <v>Medium</v>
      </c>
      <c r="E1807">
        <v>106</v>
      </c>
      <c r="F1807" t="str">
        <f t="shared" si="645"/>
        <v>1h 46m</v>
      </c>
      <c r="G1807" t="str">
        <f t="shared" si="646"/>
        <v>Standard Movie</v>
      </c>
      <c r="H1807">
        <v>4000</v>
      </c>
      <c r="I1807" t="str">
        <f t="shared" si="647"/>
        <v>Low</v>
      </c>
      <c r="J1807">
        <v>591</v>
      </c>
      <c r="K1807" t="str">
        <f t="shared" si="648"/>
        <v>Very Low</v>
      </c>
      <c r="L1807" t="s">
        <v>518</v>
      </c>
      <c r="M1807">
        <v>19000</v>
      </c>
      <c r="N1807" t="str">
        <f t="shared" si="649"/>
        <v>Medium</v>
      </c>
      <c r="O1807">
        <v>362645141</v>
      </c>
      <c r="P1807" t="str">
        <f t="shared" si="650"/>
        <v>Superhit</v>
      </c>
      <c r="Q1807" t="s">
        <v>519</v>
      </c>
      <c r="R1807" t="str">
        <f t="shared" si="651"/>
        <v>Adventure</v>
      </c>
      <c r="S1807">
        <f t="shared" si="652"/>
        <v>4</v>
      </c>
      <c r="T1807" t="s">
        <v>71</v>
      </c>
      <c r="U1807" t="s">
        <v>520</v>
      </c>
      <c r="V1807">
        <v>106221</v>
      </c>
      <c r="W1807" t="str">
        <f t="shared" si="653"/>
        <v>Medium</v>
      </c>
      <c r="X1807">
        <v>32921</v>
      </c>
      <c r="Y1807" t="str">
        <f t="shared" si="654"/>
        <v>Medium</v>
      </c>
      <c r="Z1807" t="s">
        <v>521</v>
      </c>
      <c r="AA1807">
        <v>0</v>
      </c>
      <c r="AB1807" t="str">
        <f t="shared" si="655"/>
        <v>Symbolic Poster</v>
      </c>
      <c r="AC1807" t="s">
        <v>522</v>
      </c>
      <c r="AD1807" t="s">
        <v>523</v>
      </c>
      <c r="AE1807">
        <v>398</v>
      </c>
      <c r="AF1807" t="str">
        <f t="shared" si="656"/>
        <v>Very Low</v>
      </c>
      <c r="AG1807" t="s">
        <v>9</v>
      </c>
      <c r="AH1807" t="s">
        <v>28</v>
      </c>
      <c r="AI1807" t="s">
        <v>66</v>
      </c>
      <c r="AJ1807" t="str">
        <f t="shared" si="657"/>
        <v>Family</v>
      </c>
      <c r="AK1807">
        <v>175000000</v>
      </c>
      <c r="AL1807" t="str">
        <f t="shared" si="658"/>
        <v>High Budget</v>
      </c>
      <c r="AM1807">
        <v>2016</v>
      </c>
      <c r="AN1807">
        <f t="shared" si="659"/>
        <v>9</v>
      </c>
      <c r="AO1807" t="str">
        <f t="shared" si="660"/>
        <v>Modern Classic</v>
      </c>
      <c r="AP1807">
        <v>13000</v>
      </c>
      <c r="AQ1807" t="str">
        <f t="shared" si="661"/>
        <v>Medium</v>
      </c>
      <c r="AR1807">
        <v>7.8</v>
      </c>
      <c r="AS1807" t="str">
        <f t="shared" si="662"/>
        <v>Good</v>
      </c>
      <c r="AT1807">
        <v>1.85</v>
      </c>
      <c r="AU1807" t="str">
        <f t="shared" si="663"/>
        <v>HDTV / Widescreen</v>
      </c>
      <c r="AV1807">
        <v>65000</v>
      </c>
      <c r="AW1807" t="str">
        <f t="shared" si="664"/>
        <v>High</v>
      </c>
    </row>
    <row r="1808" spans="1:49" x14ac:dyDescent="0.3">
      <c r="A1808" t="s">
        <v>0</v>
      </c>
      <c r="B1808" t="s">
        <v>5135</v>
      </c>
      <c r="C1808">
        <v>83</v>
      </c>
      <c r="D1808" t="str">
        <f t="shared" si="644"/>
        <v>Low</v>
      </c>
      <c r="E1808">
        <v>115</v>
      </c>
      <c r="F1808" t="str">
        <f t="shared" si="645"/>
        <v>1h 55m</v>
      </c>
      <c r="G1808" t="str">
        <f t="shared" si="646"/>
        <v>Standard Movie</v>
      </c>
      <c r="H1808">
        <v>39</v>
      </c>
      <c r="I1808" t="str">
        <f t="shared" si="647"/>
        <v>Very Low</v>
      </c>
      <c r="J1808">
        <v>685</v>
      </c>
      <c r="K1808" t="str">
        <f t="shared" si="648"/>
        <v>Very Low</v>
      </c>
      <c r="L1808" t="s">
        <v>987</v>
      </c>
      <c r="M1808">
        <v>11000</v>
      </c>
      <c r="N1808" t="str">
        <f t="shared" si="649"/>
        <v>Medium</v>
      </c>
      <c r="O1808">
        <v>60491560</v>
      </c>
      <c r="P1808" t="str">
        <f t="shared" si="650"/>
        <v>Hit</v>
      </c>
      <c r="Q1808" t="s">
        <v>2113</v>
      </c>
      <c r="R1808" t="str">
        <f t="shared" si="651"/>
        <v>Crime</v>
      </c>
      <c r="S1808">
        <f t="shared" si="652"/>
        <v>4</v>
      </c>
      <c r="T1808" t="s">
        <v>437</v>
      </c>
      <c r="U1808" t="s">
        <v>9065</v>
      </c>
      <c r="V1808">
        <v>50653</v>
      </c>
      <c r="W1808" t="str">
        <f t="shared" si="653"/>
        <v>Medium</v>
      </c>
      <c r="X1808">
        <v>14322</v>
      </c>
      <c r="Y1808" t="str">
        <f t="shared" si="654"/>
        <v>Medium</v>
      </c>
      <c r="Z1808" t="s">
        <v>9066</v>
      </c>
      <c r="AA1808">
        <v>1</v>
      </c>
      <c r="AB1808" t="str">
        <f t="shared" si="655"/>
        <v>Solo Star Poster</v>
      </c>
      <c r="AC1808" t="s">
        <v>9067</v>
      </c>
      <c r="AD1808" t="s">
        <v>9068</v>
      </c>
      <c r="AE1808">
        <v>143</v>
      </c>
      <c r="AF1808" t="str">
        <f t="shared" si="656"/>
        <v>Very Low</v>
      </c>
      <c r="AG1808" t="s">
        <v>9</v>
      </c>
      <c r="AH1808" t="s">
        <v>10</v>
      </c>
      <c r="AI1808" t="s">
        <v>556</v>
      </c>
      <c r="AJ1808" t="str">
        <f t="shared" si="657"/>
        <v>Adult</v>
      </c>
      <c r="AK1808">
        <v>27000000</v>
      </c>
      <c r="AL1808" t="str">
        <f t="shared" si="658"/>
        <v>Low Budget</v>
      </c>
      <c r="AM1808">
        <v>1997</v>
      </c>
      <c r="AN1808">
        <f t="shared" si="659"/>
        <v>28</v>
      </c>
      <c r="AO1808" t="str">
        <f t="shared" si="660"/>
        <v>Old Classic</v>
      </c>
      <c r="AP1808">
        <v>956</v>
      </c>
      <c r="AQ1808" t="str">
        <f t="shared" si="661"/>
        <v>Very Low</v>
      </c>
      <c r="AR1808">
        <v>6.6</v>
      </c>
      <c r="AS1808" t="str">
        <f t="shared" si="662"/>
        <v>Average</v>
      </c>
      <c r="AT1808">
        <v>2.35</v>
      </c>
      <c r="AU1808" t="str">
        <f t="shared" si="663"/>
        <v>Cinematic Widescreen</v>
      </c>
      <c r="AV1808">
        <v>0</v>
      </c>
      <c r="AW1808" t="str">
        <f t="shared" si="664"/>
        <v>Very Low</v>
      </c>
    </row>
    <row r="1809" spans="1:49" x14ac:dyDescent="0.3">
      <c r="A1809" t="s">
        <v>0</v>
      </c>
      <c r="B1809" t="s">
        <v>5216</v>
      </c>
      <c r="C1809">
        <v>125</v>
      </c>
      <c r="D1809" t="str">
        <f t="shared" si="644"/>
        <v>Low</v>
      </c>
      <c r="E1809">
        <v>148</v>
      </c>
      <c r="F1809" t="str">
        <f t="shared" si="645"/>
        <v>2h 28m</v>
      </c>
      <c r="G1809" t="str">
        <f t="shared" si="646"/>
        <v>Long Movie</v>
      </c>
      <c r="H1809">
        <v>644</v>
      </c>
      <c r="I1809" t="str">
        <f t="shared" si="647"/>
        <v>Very Low</v>
      </c>
      <c r="J1809">
        <v>326</v>
      </c>
      <c r="K1809" t="str">
        <f t="shared" si="648"/>
        <v>Very Low</v>
      </c>
      <c r="L1809" t="s">
        <v>9069</v>
      </c>
      <c r="M1809">
        <v>1000</v>
      </c>
      <c r="N1809" t="str">
        <f t="shared" si="649"/>
        <v>Low</v>
      </c>
      <c r="O1809">
        <v>54200000</v>
      </c>
      <c r="P1809" t="str">
        <f t="shared" si="650"/>
        <v>Hit</v>
      </c>
      <c r="Q1809" t="s">
        <v>9070</v>
      </c>
      <c r="R1809" t="str">
        <f t="shared" si="651"/>
        <v>Action</v>
      </c>
      <c r="S1809">
        <f t="shared" si="652"/>
        <v>4</v>
      </c>
      <c r="T1809" t="s">
        <v>7929</v>
      </c>
      <c r="U1809" t="s">
        <v>9071</v>
      </c>
      <c r="V1809">
        <v>142448</v>
      </c>
      <c r="W1809" t="str">
        <f t="shared" si="653"/>
        <v>Medium</v>
      </c>
      <c r="X1809">
        <v>2566</v>
      </c>
      <c r="Y1809" t="str">
        <f t="shared" si="654"/>
        <v>Low</v>
      </c>
      <c r="Z1809" t="s">
        <v>9072</v>
      </c>
      <c r="AA1809">
        <v>1</v>
      </c>
      <c r="AB1809" t="str">
        <f t="shared" si="655"/>
        <v>Solo Star Poster</v>
      </c>
      <c r="AC1809" t="s">
        <v>9073</v>
      </c>
      <c r="AD1809" t="s">
        <v>9074</v>
      </c>
      <c r="AE1809">
        <v>319</v>
      </c>
      <c r="AF1809" t="str">
        <f t="shared" si="656"/>
        <v>Very Low</v>
      </c>
      <c r="AG1809" t="s">
        <v>9</v>
      </c>
      <c r="AH1809" t="s">
        <v>10</v>
      </c>
      <c r="AI1809" t="s">
        <v>556</v>
      </c>
      <c r="AJ1809" t="str">
        <f t="shared" si="657"/>
        <v>Adult</v>
      </c>
      <c r="AK1809">
        <v>27000000</v>
      </c>
      <c r="AL1809" t="str">
        <f t="shared" si="658"/>
        <v>Low Budget</v>
      </c>
      <c r="AM1809">
        <v>1980</v>
      </c>
      <c r="AN1809">
        <f t="shared" si="659"/>
        <v>45</v>
      </c>
      <c r="AO1809" t="str">
        <f t="shared" si="660"/>
        <v>Old Classic</v>
      </c>
      <c r="AP1809">
        <v>809</v>
      </c>
      <c r="AQ1809" t="str">
        <f t="shared" si="661"/>
        <v>Very Low</v>
      </c>
      <c r="AR1809">
        <v>7.9</v>
      </c>
      <c r="AS1809" t="str">
        <f t="shared" si="662"/>
        <v>Good</v>
      </c>
      <c r="AT1809">
        <v>1.85</v>
      </c>
      <c r="AU1809" t="str">
        <f t="shared" si="663"/>
        <v>HDTV / Widescreen</v>
      </c>
      <c r="AV1809">
        <v>14000</v>
      </c>
      <c r="AW1809" t="str">
        <f t="shared" si="664"/>
        <v>Medium</v>
      </c>
    </row>
    <row r="1810" spans="1:49" x14ac:dyDescent="0.3">
      <c r="A1810" t="s">
        <v>0</v>
      </c>
      <c r="B1810" t="s">
        <v>9075</v>
      </c>
      <c r="C1810">
        <v>73</v>
      </c>
      <c r="D1810" t="str">
        <f t="shared" si="644"/>
        <v>Low</v>
      </c>
      <c r="E1810">
        <v>119</v>
      </c>
      <c r="F1810" t="str">
        <f t="shared" si="645"/>
        <v>1h 59m</v>
      </c>
      <c r="G1810" t="str">
        <f t="shared" si="646"/>
        <v>Standard Movie</v>
      </c>
      <c r="H1810">
        <v>43</v>
      </c>
      <c r="I1810" t="str">
        <f t="shared" si="647"/>
        <v>Very Low</v>
      </c>
      <c r="J1810">
        <v>523</v>
      </c>
      <c r="K1810" t="str">
        <f t="shared" si="648"/>
        <v>Very Low</v>
      </c>
      <c r="L1810" t="s">
        <v>1716</v>
      </c>
      <c r="M1810">
        <v>953</v>
      </c>
      <c r="N1810" t="str">
        <f t="shared" si="649"/>
        <v>Low</v>
      </c>
      <c r="O1810">
        <v>44087387</v>
      </c>
      <c r="P1810" t="str">
        <f t="shared" si="650"/>
        <v>Average</v>
      </c>
      <c r="Q1810" t="s">
        <v>9076</v>
      </c>
      <c r="R1810" t="str">
        <f t="shared" si="651"/>
        <v>Comedy</v>
      </c>
      <c r="S1810">
        <f t="shared" si="652"/>
        <v>4</v>
      </c>
      <c r="T1810" t="s">
        <v>611</v>
      </c>
      <c r="U1810" t="s">
        <v>9077</v>
      </c>
      <c r="V1810">
        <v>22304</v>
      </c>
      <c r="W1810" t="str">
        <f t="shared" si="653"/>
        <v>Low</v>
      </c>
      <c r="X1810">
        <v>3525</v>
      </c>
      <c r="Y1810" t="str">
        <f t="shared" si="654"/>
        <v>Low</v>
      </c>
      <c r="Z1810" t="s">
        <v>9078</v>
      </c>
      <c r="AA1810">
        <v>4</v>
      </c>
      <c r="AB1810" t="str">
        <f t="shared" si="655"/>
        <v>Ensemble Poster</v>
      </c>
      <c r="AC1810" t="s">
        <v>9079</v>
      </c>
      <c r="AD1810" t="s">
        <v>9080</v>
      </c>
      <c r="AE1810">
        <v>33</v>
      </c>
      <c r="AF1810" t="str">
        <f t="shared" si="656"/>
        <v>Very Low</v>
      </c>
      <c r="AG1810" t="s">
        <v>9</v>
      </c>
      <c r="AH1810" t="s">
        <v>10</v>
      </c>
      <c r="AI1810" t="s">
        <v>11</v>
      </c>
      <c r="AJ1810" t="str">
        <f t="shared" si="657"/>
        <v>Teen</v>
      </c>
      <c r="AK1810">
        <f>AK1809</f>
        <v>27000000</v>
      </c>
      <c r="AL1810" t="str">
        <f t="shared" si="658"/>
        <v>Low Budget</v>
      </c>
      <c r="AM1810">
        <v>2008</v>
      </c>
      <c r="AN1810">
        <f t="shared" si="659"/>
        <v>17</v>
      </c>
      <c r="AO1810" t="str">
        <f t="shared" si="660"/>
        <v>Old Classic</v>
      </c>
      <c r="AP1810">
        <v>713</v>
      </c>
      <c r="AQ1810" t="str">
        <f t="shared" si="661"/>
        <v>Very Low</v>
      </c>
      <c r="AR1810">
        <v>6.2</v>
      </c>
      <c r="AS1810" t="str">
        <f t="shared" si="662"/>
        <v>Average</v>
      </c>
      <c r="AT1810">
        <v>1.85</v>
      </c>
      <c r="AU1810" t="str">
        <f t="shared" si="663"/>
        <v>HDTV / Widescreen</v>
      </c>
      <c r="AV1810">
        <v>894</v>
      </c>
      <c r="AW1810" t="str">
        <f t="shared" si="664"/>
        <v>Very Low</v>
      </c>
    </row>
    <row r="1811" spans="1:49" x14ac:dyDescent="0.3">
      <c r="A1811" t="s">
        <v>0</v>
      </c>
      <c r="B1811" t="s">
        <v>3376</v>
      </c>
      <c r="C1811">
        <v>98</v>
      </c>
      <c r="D1811" t="str">
        <f t="shared" si="644"/>
        <v>Low</v>
      </c>
      <c r="E1811">
        <v>118</v>
      </c>
      <c r="F1811" t="str">
        <f t="shared" si="645"/>
        <v>1h 58m</v>
      </c>
      <c r="G1811" t="str">
        <f t="shared" si="646"/>
        <v>Standard Movie</v>
      </c>
      <c r="H1811">
        <v>650</v>
      </c>
      <c r="I1811" t="str">
        <f t="shared" si="647"/>
        <v>Very Low</v>
      </c>
      <c r="J1811">
        <v>715</v>
      </c>
      <c r="K1811" t="str">
        <f t="shared" si="648"/>
        <v>Very Low</v>
      </c>
      <c r="L1811" t="s">
        <v>9081</v>
      </c>
      <c r="M1811">
        <v>1000</v>
      </c>
      <c r="N1811" t="str">
        <f t="shared" si="649"/>
        <v>Low</v>
      </c>
      <c r="O1811">
        <v>30920167</v>
      </c>
      <c r="P1811" t="str">
        <f t="shared" si="650"/>
        <v>Average</v>
      </c>
      <c r="Q1811" t="s">
        <v>6390</v>
      </c>
      <c r="R1811" t="str">
        <f t="shared" si="651"/>
        <v>Comedy</v>
      </c>
      <c r="S1811">
        <f t="shared" si="652"/>
        <v>2</v>
      </c>
      <c r="T1811" t="s">
        <v>9082</v>
      </c>
      <c r="U1811" t="s">
        <v>9083</v>
      </c>
      <c r="V1811">
        <v>6476</v>
      </c>
      <c r="W1811" t="str">
        <f t="shared" si="653"/>
        <v>Very Low</v>
      </c>
      <c r="X1811">
        <v>3389</v>
      </c>
      <c r="Y1811" t="str">
        <f t="shared" si="654"/>
        <v>Low</v>
      </c>
      <c r="Z1811" t="s">
        <v>6615</v>
      </c>
      <c r="AA1811">
        <v>4</v>
      </c>
      <c r="AB1811" t="str">
        <f t="shared" si="655"/>
        <v>Ensemble Poster</v>
      </c>
      <c r="AC1811" t="s">
        <v>9084</v>
      </c>
      <c r="AD1811" t="s">
        <v>9085</v>
      </c>
      <c r="AE1811">
        <v>71</v>
      </c>
      <c r="AF1811" t="str">
        <f t="shared" si="656"/>
        <v>Very Low</v>
      </c>
      <c r="AG1811" t="s">
        <v>9</v>
      </c>
      <c r="AH1811" t="s">
        <v>10</v>
      </c>
      <c r="AI1811" t="s">
        <v>11</v>
      </c>
      <c r="AJ1811" t="str">
        <f t="shared" si="657"/>
        <v>Teen</v>
      </c>
      <c r="AK1811">
        <v>25000000</v>
      </c>
      <c r="AL1811" t="str">
        <f t="shared" si="658"/>
        <v>Low Budget</v>
      </c>
      <c r="AM1811">
        <v>2012</v>
      </c>
      <c r="AN1811">
        <f t="shared" si="659"/>
        <v>13</v>
      </c>
      <c r="AO1811" t="str">
        <f t="shared" si="660"/>
        <v>Modern Classic</v>
      </c>
      <c r="AP1811">
        <v>773</v>
      </c>
      <c r="AQ1811" t="str">
        <f t="shared" si="661"/>
        <v>Very Low</v>
      </c>
      <c r="AR1811">
        <v>5.7</v>
      </c>
      <c r="AS1811" t="str">
        <f t="shared" si="662"/>
        <v>Below Average</v>
      </c>
      <c r="AT1811">
        <v>2.35</v>
      </c>
      <c r="AU1811" t="str">
        <f t="shared" si="663"/>
        <v>Cinematic Widescreen</v>
      </c>
      <c r="AV1811">
        <v>0</v>
      </c>
      <c r="AW1811" t="str">
        <f t="shared" si="664"/>
        <v>Very Low</v>
      </c>
    </row>
    <row r="1812" spans="1:49" x14ac:dyDescent="0.3">
      <c r="A1812" t="s">
        <v>0</v>
      </c>
      <c r="B1812" t="s">
        <v>169</v>
      </c>
      <c r="C1812">
        <v>158</v>
      </c>
      <c r="D1812" t="str">
        <f t="shared" si="644"/>
        <v>Low</v>
      </c>
      <c r="E1812">
        <v>101</v>
      </c>
      <c r="F1812" t="str">
        <f t="shared" si="645"/>
        <v>1h 41m</v>
      </c>
      <c r="G1812" t="str">
        <f t="shared" si="646"/>
        <v>Standard Movie</v>
      </c>
      <c r="H1812">
        <v>129</v>
      </c>
      <c r="I1812" t="str">
        <f t="shared" si="647"/>
        <v>Very Low</v>
      </c>
      <c r="J1812">
        <v>3</v>
      </c>
      <c r="K1812" t="str">
        <f t="shared" si="648"/>
        <v>Very Low</v>
      </c>
      <c r="L1812" t="s">
        <v>9086</v>
      </c>
      <c r="M1812">
        <v>66</v>
      </c>
      <c r="N1812" t="str">
        <f t="shared" si="649"/>
        <v>Low</v>
      </c>
      <c r="O1812">
        <v>40566655</v>
      </c>
      <c r="P1812" t="str">
        <f t="shared" si="650"/>
        <v>Average</v>
      </c>
      <c r="Q1812" t="s">
        <v>1386</v>
      </c>
      <c r="R1812" t="str">
        <f t="shared" si="651"/>
        <v>Comedy</v>
      </c>
      <c r="S1812">
        <f t="shared" si="652"/>
        <v>3</v>
      </c>
      <c r="T1812" t="s">
        <v>9087</v>
      </c>
      <c r="U1812" t="s">
        <v>9088</v>
      </c>
      <c r="V1812">
        <v>144021</v>
      </c>
      <c r="W1812" t="str">
        <f t="shared" si="653"/>
        <v>Medium</v>
      </c>
      <c r="X1812">
        <v>74</v>
      </c>
      <c r="Y1812" t="str">
        <f t="shared" si="654"/>
        <v>Very Low</v>
      </c>
      <c r="Z1812" t="s">
        <v>9089</v>
      </c>
      <c r="AA1812">
        <v>0</v>
      </c>
      <c r="AB1812" t="str">
        <f t="shared" si="655"/>
        <v>Symbolic Poster</v>
      </c>
      <c r="AC1812" t="s">
        <v>9090</v>
      </c>
      <c r="AD1812" t="s">
        <v>9091</v>
      </c>
      <c r="AE1812">
        <v>391</v>
      </c>
      <c r="AF1812" t="str">
        <f t="shared" si="656"/>
        <v>Very Low</v>
      </c>
      <c r="AG1812" t="s">
        <v>9</v>
      </c>
      <c r="AH1812" t="s">
        <v>28</v>
      </c>
      <c r="AI1812" t="s">
        <v>11</v>
      </c>
      <c r="AJ1812" t="str">
        <f t="shared" si="657"/>
        <v>Teen</v>
      </c>
      <c r="AK1812">
        <v>30000000</v>
      </c>
      <c r="AL1812" t="str">
        <f t="shared" si="658"/>
        <v>Medium Budget</v>
      </c>
      <c r="AM1812">
        <v>2002</v>
      </c>
      <c r="AN1812">
        <f t="shared" si="659"/>
        <v>23</v>
      </c>
      <c r="AO1812" t="str">
        <f t="shared" si="660"/>
        <v>Old Classic</v>
      </c>
      <c r="AP1812">
        <v>5</v>
      </c>
      <c r="AQ1812" t="str">
        <f t="shared" si="661"/>
        <v>Very Low</v>
      </c>
      <c r="AR1812">
        <v>7.1</v>
      </c>
      <c r="AS1812" t="str">
        <f t="shared" si="662"/>
        <v>Good</v>
      </c>
      <c r="AT1812">
        <v>2.35</v>
      </c>
      <c r="AU1812" t="str">
        <f t="shared" si="663"/>
        <v>Cinematic Widescreen</v>
      </c>
      <c r="AV1812">
        <v>0</v>
      </c>
      <c r="AW1812" t="str">
        <f t="shared" si="664"/>
        <v>Very Low</v>
      </c>
    </row>
    <row r="1813" spans="1:49" x14ac:dyDescent="0.3">
      <c r="A1813" t="s">
        <v>0</v>
      </c>
      <c r="B1813" t="s">
        <v>7035</v>
      </c>
      <c r="C1813">
        <v>152</v>
      </c>
      <c r="D1813" t="str">
        <f t="shared" si="644"/>
        <v>Low</v>
      </c>
      <c r="E1813">
        <v>82</v>
      </c>
      <c r="F1813" t="str">
        <f t="shared" si="645"/>
        <v>1h 22m</v>
      </c>
      <c r="G1813" t="str">
        <f t="shared" si="646"/>
        <v>Featurette</v>
      </c>
      <c r="H1813">
        <v>49</v>
      </c>
      <c r="I1813" t="str">
        <f t="shared" si="647"/>
        <v>Very Low</v>
      </c>
      <c r="J1813">
        <v>429</v>
      </c>
      <c r="K1813" t="str">
        <f t="shared" si="648"/>
        <v>Very Low</v>
      </c>
      <c r="L1813" t="s">
        <v>3148</v>
      </c>
      <c r="M1813">
        <v>1000</v>
      </c>
      <c r="N1813" t="str">
        <f t="shared" si="649"/>
        <v>Low</v>
      </c>
      <c r="O1813">
        <v>31768374</v>
      </c>
      <c r="P1813" t="str">
        <f t="shared" si="650"/>
        <v>Average</v>
      </c>
      <c r="Q1813" t="s">
        <v>8507</v>
      </c>
      <c r="R1813" t="str">
        <f t="shared" si="651"/>
        <v>Action</v>
      </c>
      <c r="S1813">
        <f t="shared" si="652"/>
        <v>3</v>
      </c>
      <c r="T1813" t="s">
        <v>401</v>
      </c>
      <c r="U1813" t="s">
        <v>9092</v>
      </c>
      <c r="V1813">
        <v>42761</v>
      </c>
      <c r="W1813" t="str">
        <f t="shared" si="653"/>
        <v>Low</v>
      </c>
      <c r="X1813">
        <v>3313</v>
      </c>
      <c r="Y1813" t="str">
        <f t="shared" si="654"/>
        <v>Low</v>
      </c>
      <c r="Z1813" t="s">
        <v>9093</v>
      </c>
      <c r="AA1813">
        <v>0</v>
      </c>
      <c r="AB1813" t="str">
        <f t="shared" si="655"/>
        <v>Symbolic Poster</v>
      </c>
      <c r="AC1813" t="s">
        <v>9094</v>
      </c>
      <c r="AD1813" t="s">
        <v>9095</v>
      </c>
      <c r="AE1813">
        <v>366</v>
      </c>
      <c r="AF1813" t="str">
        <f t="shared" si="656"/>
        <v>Very Low</v>
      </c>
      <c r="AG1813" t="s">
        <v>9</v>
      </c>
      <c r="AH1813" t="s">
        <v>10</v>
      </c>
      <c r="AI1813" t="s">
        <v>556</v>
      </c>
      <c r="AJ1813" t="str">
        <f t="shared" si="657"/>
        <v>Adult</v>
      </c>
      <c r="AK1813">
        <v>27000000</v>
      </c>
      <c r="AL1813" t="str">
        <f t="shared" si="658"/>
        <v>Low Budget</v>
      </c>
      <c r="AM1813">
        <v>1999</v>
      </c>
      <c r="AN1813">
        <f t="shared" si="659"/>
        <v>26</v>
      </c>
      <c r="AO1813" t="str">
        <f t="shared" si="660"/>
        <v>Old Classic</v>
      </c>
      <c r="AP1813">
        <v>888</v>
      </c>
      <c r="AQ1813" t="str">
        <f t="shared" si="661"/>
        <v>Very Low</v>
      </c>
      <c r="AR1813">
        <v>5.6</v>
      </c>
      <c r="AS1813" t="str">
        <f t="shared" si="662"/>
        <v>Below Average</v>
      </c>
      <c r="AT1813">
        <v>2.35</v>
      </c>
      <c r="AU1813" t="str">
        <f t="shared" si="663"/>
        <v>Cinematic Widescreen</v>
      </c>
      <c r="AV1813">
        <v>2000</v>
      </c>
      <c r="AW1813" t="str">
        <f t="shared" si="664"/>
        <v>Low</v>
      </c>
    </row>
    <row r="1814" spans="1:49" x14ac:dyDescent="0.3">
      <c r="A1814" t="s">
        <v>0</v>
      </c>
      <c r="B1814" t="s">
        <v>6017</v>
      </c>
      <c r="C1814">
        <v>202</v>
      </c>
      <c r="D1814" t="str">
        <f t="shared" si="644"/>
        <v>Medium</v>
      </c>
      <c r="E1814">
        <v>110</v>
      </c>
      <c r="F1814" t="str">
        <f t="shared" si="645"/>
        <v>1h 50m</v>
      </c>
      <c r="G1814" t="str">
        <f t="shared" si="646"/>
        <v>Standard Movie</v>
      </c>
      <c r="H1814">
        <v>118</v>
      </c>
      <c r="I1814" t="str">
        <f t="shared" si="647"/>
        <v>Very Low</v>
      </c>
      <c r="J1814">
        <v>1000</v>
      </c>
      <c r="K1814" t="str">
        <f t="shared" si="648"/>
        <v>Very Low</v>
      </c>
      <c r="L1814" t="s">
        <v>437</v>
      </c>
      <c r="M1814">
        <v>13000</v>
      </c>
      <c r="N1814" t="str">
        <f t="shared" si="649"/>
        <v>Medium</v>
      </c>
      <c r="O1814">
        <v>22494487</v>
      </c>
      <c r="P1814" t="str">
        <f t="shared" si="650"/>
        <v>Average</v>
      </c>
      <c r="Q1814" t="s">
        <v>2113</v>
      </c>
      <c r="R1814" t="str">
        <f t="shared" si="651"/>
        <v>Crime</v>
      </c>
      <c r="S1814">
        <f t="shared" si="652"/>
        <v>4</v>
      </c>
      <c r="T1814" t="s">
        <v>948</v>
      </c>
      <c r="U1814" t="s">
        <v>9096</v>
      </c>
      <c r="V1814">
        <v>262153</v>
      </c>
      <c r="W1814" t="str">
        <f t="shared" si="653"/>
        <v>High</v>
      </c>
      <c r="X1814">
        <v>26451</v>
      </c>
      <c r="Y1814" t="str">
        <f t="shared" si="654"/>
        <v>Medium</v>
      </c>
      <c r="Z1814" t="s">
        <v>2700</v>
      </c>
      <c r="AA1814">
        <v>3</v>
      </c>
      <c r="AB1814" t="str">
        <f t="shared" si="655"/>
        <v>Duo/Trio Poster</v>
      </c>
      <c r="AC1814" t="s">
        <v>9097</v>
      </c>
      <c r="AD1814" t="s">
        <v>9098</v>
      </c>
      <c r="AE1814">
        <v>507</v>
      </c>
      <c r="AF1814" t="str">
        <f t="shared" si="656"/>
        <v>Low</v>
      </c>
      <c r="AG1814" t="s">
        <v>9</v>
      </c>
      <c r="AH1814" t="s">
        <v>738</v>
      </c>
      <c r="AI1814" t="s">
        <v>556</v>
      </c>
      <c r="AJ1814" t="str">
        <f t="shared" si="657"/>
        <v>Adult</v>
      </c>
      <c r="AK1814">
        <v>27000000</v>
      </c>
      <c r="AL1814" t="str">
        <f t="shared" si="658"/>
        <v>Low Budget</v>
      </c>
      <c r="AM1814">
        <v>2006</v>
      </c>
      <c r="AN1814">
        <f t="shared" si="659"/>
        <v>19</v>
      </c>
      <c r="AO1814" t="str">
        <f t="shared" si="660"/>
        <v>Old Classic</v>
      </c>
      <c r="AP1814">
        <v>11000</v>
      </c>
      <c r="AQ1814" t="str">
        <f t="shared" si="661"/>
        <v>Medium</v>
      </c>
      <c r="AR1814">
        <v>7.8</v>
      </c>
      <c r="AS1814" t="str">
        <f t="shared" si="662"/>
        <v>Good</v>
      </c>
      <c r="AT1814">
        <v>2.35</v>
      </c>
      <c r="AU1814" t="str">
        <f t="shared" si="663"/>
        <v>Cinematic Widescreen</v>
      </c>
      <c r="AV1814">
        <v>10000</v>
      </c>
      <c r="AW1814" t="str">
        <f t="shared" si="664"/>
        <v>Low</v>
      </c>
    </row>
    <row r="1815" spans="1:49" x14ac:dyDescent="0.3">
      <c r="A1815" t="s">
        <v>0</v>
      </c>
      <c r="B1815" t="s">
        <v>9099</v>
      </c>
      <c r="C1815">
        <v>80</v>
      </c>
      <c r="D1815" t="str">
        <f t="shared" si="644"/>
        <v>Low</v>
      </c>
      <c r="E1815">
        <v>193</v>
      </c>
      <c r="F1815" t="str">
        <f t="shared" si="645"/>
        <v>3h 13m</v>
      </c>
      <c r="G1815" t="str">
        <f t="shared" si="646"/>
        <v>Epic</v>
      </c>
      <c r="H1815">
        <v>133</v>
      </c>
      <c r="I1815" t="str">
        <f t="shared" si="647"/>
        <v>Very Low</v>
      </c>
      <c r="J1815">
        <v>820</v>
      </c>
      <c r="K1815" t="str">
        <f t="shared" si="648"/>
        <v>Very Low</v>
      </c>
      <c r="L1815" t="s">
        <v>1290</v>
      </c>
      <c r="M1815">
        <v>2000</v>
      </c>
      <c r="N1815" t="str">
        <f t="shared" si="649"/>
        <v>Low</v>
      </c>
      <c r="O1815">
        <v>21500000</v>
      </c>
      <c r="P1815" t="str">
        <f t="shared" si="650"/>
        <v>Average</v>
      </c>
      <c r="Q1815" t="s">
        <v>2128</v>
      </c>
      <c r="R1815" t="str">
        <f t="shared" si="651"/>
        <v>Adventure</v>
      </c>
      <c r="S1815">
        <f t="shared" si="652"/>
        <v>3</v>
      </c>
      <c r="T1815" t="s">
        <v>507</v>
      </c>
      <c r="U1815" t="s">
        <v>9100</v>
      </c>
      <c r="V1815">
        <v>45271</v>
      </c>
      <c r="W1815" t="str">
        <f t="shared" si="653"/>
        <v>Low</v>
      </c>
      <c r="X1815">
        <v>6341</v>
      </c>
      <c r="Y1815" t="str">
        <f t="shared" si="654"/>
        <v>Low</v>
      </c>
      <c r="Z1815" t="s">
        <v>1017</v>
      </c>
      <c r="AA1815">
        <v>0</v>
      </c>
      <c r="AB1815" t="str">
        <f t="shared" si="655"/>
        <v>Symbolic Poster</v>
      </c>
      <c r="AC1815" t="s">
        <v>9101</v>
      </c>
      <c r="AD1815" t="s">
        <v>9102</v>
      </c>
      <c r="AE1815">
        <v>170</v>
      </c>
      <c r="AF1815" t="str">
        <f t="shared" si="656"/>
        <v>Very Low</v>
      </c>
      <c r="AG1815" t="s">
        <v>9</v>
      </c>
      <c r="AH1815" t="s">
        <v>10</v>
      </c>
      <c r="AI1815" t="s">
        <v>66</v>
      </c>
      <c r="AJ1815" t="str">
        <f t="shared" si="657"/>
        <v>Family</v>
      </c>
      <c r="AK1815">
        <v>27000000</v>
      </c>
      <c r="AL1815" t="str">
        <f t="shared" si="658"/>
        <v>Low Budget</v>
      </c>
      <c r="AM1815">
        <v>1983</v>
      </c>
      <c r="AN1815">
        <f t="shared" si="659"/>
        <v>42</v>
      </c>
      <c r="AO1815" t="str">
        <f t="shared" si="660"/>
        <v>Old Classic</v>
      </c>
      <c r="AP1815">
        <v>826</v>
      </c>
      <c r="AQ1815" t="str">
        <f t="shared" si="661"/>
        <v>Very Low</v>
      </c>
      <c r="AR1815">
        <v>7.9</v>
      </c>
      <c r="AS1815" t="str">
        <f t="shared" si="662"/>
        <v>Good</v>
      </c>
      <c r="AT1815">
        <v>1.85</v>
      </c>
      <c r="AU1815" t="str">
        <f t="shared" si="663"/>
        <v>HDTV / Widescreen</v>
      </c>
      <c r="AV1815">
        <v>0</v>
      </c>
      <c r="AW1815" t="str">
        <f t="shared" si="664"/>
        <v>Very Low</v>
      </c>
    </row>
    <row r="1816" spans="1:49" x14ac:dyDescent="0.3">
      <c r="A1816" t="s">
        <v>0</v>
      </c>
      <c r="B1816" t="s">
        <v>399</v>
      </c>
      <c r="C1816">
        <v>288</v>
      </c>
      <c r="D1816" t="str">
        <f t="shared" si="644"/>
        <v>Medium</v>
      </c>
      <c r="E1816">
        <v>130</v>
      </c>
      <c r="F1816" t="str">
        <f t="shared" si="645"/>
        <v>2h 10m</v>
      </c>
      <c r="G1816" t="str">
        <f t="shared" si="646"/>
        <v>Long Movie</v>
      </c>
      <c r="H1816">
        <v>776</v>
      </c>
      <c r="I1816" t="str">
        <f t="shared" si="647"/>
        <v>Very Low</v>
      </c>
      <c r="J1816">
        <v>358</v>
      </c>
      <c r="K1816" t="str">
        <f t="shared" si="648"/>
        <v>Very Low</v>
      </c>
      <c r="L1816" t="s">
        <v>2115</v>
      </c>
      <c r="M1816">
        <v>898</v>
      </c>
      <c r="N1816" t="str">
        <f t="shared" si="649"/>
        <v>Low</v>
      </c>
      <c r="O1816">
        <v>4463292</v>
      </c>
      <c r="P1816" t="str">
        <f t="shared" si="650"/>
        <v>Flop</v>
      </c>
      <c r="Q1816" t="s">
        <v>2790</v>
      </c>
      <c r="R1816" t="str">
        <f t="shared" si="651"/>
        <v>Drama</v>
      </c>
      <c r="S1816">
        <f t="shared" si="652"/>
        <v>3</v>
      </c>
      <c r="T1816" t="s">
        <v>2506</v>
      </c>
      <c r="U1816" t="s">
        <v>9103</v>
      </c>
      <c r="V1816">
        <v>34488</v>
      </c>
      <c r="W1816" t="str">
        <f t="shared" si="653"/>
        <v>Low</v>
      </c>
      <c r="X1816">
        <v>2452</v>
      </c>
      <c r="Y1816" t="str">
        <f t="shared" si="654"/>
        <v>Low</v>
      </c>
      <c r="Z1816" t="s">
        <v>1101</v>
      </c>
      <c r="AA1816">
        <v>3</v>
      </c>
      <c r="AB1816" t="str">
        <f t="shared" si="655"/>
        <v>Duo/Trio Poster</v>
      </c>
      <c r="AC1816" t="s">
        <v>9104</v>
      </c>
      <c r="AD1816" t="s">
        <v>9105</v>
      </c>
      <c r="AE1816">
        <v>136</v>
      </c>
      <c r="AF1816" t="str">
        <f t="shared" si="656"/>
        <v>Very Low</v>
      </c>
      <c r="AG1816" t="s">
        <v>9</v>
      </c>
      <c r="AH1816" t="s">
        <v>28</v>
      </c>
      <c r="AI1816" t="s">
        <v>11</v>
      </c>
      <c r="AJ1816" t="str">
        <f t="shared" si="657"/>
        <v>Teen</v>
      </c>
      <c r="AK1816">
        <v>30000000</v>
      </c>
      <c r="AL1816" t="str">
        <f t="shared" si="658"/>
        <v>Medium Budget</v>
      </c>
      <c r="AM1816">
        <v>2011</v>
      </c>
      <c r="AN1816">
        <f t="shared" si="659"/>
        <v>14</v>
      </c>
      <c r="AO1816" t="str">
        <f t="shared" si="660"/>
        <v>Modern Classic</v>
      </c>
      <c r="AP1816">
        <v>584</v>
      </c>
      <c r="AQ1816" t="str">
        <f t="shared" si="661"/>
        <v>Very Low</v>
      </c>
      <c r="AR1816">
        <v>6.9</v>
      </c>
      <c r="AS1816" t="str">
        <f t="shared" si="662"/>
        <v>Average</v>
      </c>
      <c r="AT1816">
        <v>2.35</v>
      </c>
      <c r="AU1816" t="str">
        <f t="shared" si="663"/>
        <v>Cinematic Widescreen</v>
      </c>
      <c r="AV1816">
        <v>15000</v>
      </c>
      <c r="AW1816" t="str">
        <f t="shared" si="664"/>
        <v>Medium</v>
      </c>
    </row>
    <row r="1817" spans="1:49" x14ac:dyDescent="0.3">
      <c r="A1817" t="s">
        <v>0</v>
      </c>
      <c r="B1817" t="s">
        <v>681</v>
      </c>
      <c r="C1817">
        <v>99</v>
      </c>
      <c r="D1817" t="str">
        <f t="shared" si="644"/>
        <v>Low</v>
      </c>
      <c r="E1817">
        <v>94</v>
      </c>
      <c r="F1817" t="str">
        <f t="shared" si="645"/>
        <v>1h 34m</v>
      </c>
      <c r="G1817" t="str">
        <f t="shared" si="646"/>
        <v>Standard Movie</v>
      </c>
      <c r="H1817">
        <v>249</v>
      </c>
      <c r="I1817" t="str">
        <f t="shared" si="647"/>
        <v>Very Low</v>
      </c>
      <c r="J1817">
        <v>271</v>
      </c>
      <c r="K1817" t="str">
        <f t="shared" si="648"/>
        <v>Very Low</v>
      </c>
      <c r="L1817" t="s">
        <v>9106</v>
      </c>
      <c r="M1817">
        <v>523</v>
      </c>
      <c r="N1817" t="str">
        <f t="shared" si="649"/>
        <v>Low</v>
      </c>
      <c r="O1817">
        <f>O1816</f>
        <v>4463292</v>
      </c>
      <c r="P1817" t="str">
        <f t="shared" si="650"/>
        <v>Flop</v>
      </c>
      <c r="Q1817" t="s">
        <v>519</v>
      </c>
      <c r="R1817" t="str">
        <f t="shared" si="651"/>
        <v>Adventure</v>
      </c>
      <c r="S1817">
        <f t="shared" si="652"/>
        <v>4</v>
      </c>
      <c r="T1817" t="s">
        <v>3712</v>
      </c>
      <c r="U1817" t="s">
        <v>9107</v>
      </c>
      <c r="V1817">
        <v>99557</v>
      </c>
      <c r="W1817" t="str">
        <f t="shared" si="653"/>
        <v>Medium</v>
      </c>
      <c r="X1817">
        <v>1560</v>
      </c>
      <c r="Y1817" t="str">
        <f t="shared" si="654"/>
        <v>Low</v>
      </c>
      <c r="Z1817" t="s">
        <v>8411</v>
      </c>
      <c r="AA1817">
        <v>1</v>
      </c>
      <c r="AB1817" t="str">
        <f t="shared" si="655"/>
        <v>Solo Star Poster</v>
      </c>
      <c r="AC1817" t="s">
        <v>9108</v>
      </c>
      <c r="AD1817" t="s">
        <v>9109</v>
      </c>
      <c r="AE1817">
        <v>284</v>
      </c>
      <c r="AF1817" t="str">
        <f t="shared" si="656"/>
        <v>Very Low</v>
      </c>
      <c r="AG1817" t="s">
        <v>9</v>
      </c>
      <c r="AH1817" t="s">
        <v>9110</v>
      </c>
      <c r="AI1817" t="s">
        <v>66</v>
      </c>
      <c r="AJ1817" t="str">
        <f t="shared" si="657"/>
        <v>Family</v>
      </c>
      <c r="AK1817">
        <v>27000000</v>
      </c>
      <c r="AL1817" t="str">
        <f t="shared" si="658"/>
        <v>Low Budget</v>
      </c>
      <c r="AM1817">
        <v>1984</v>
      </c>
      <c r="AN1817">
        <f t="shared" si="659"/>
        <v>41</v>
      </c>
      <c r="AO1817" t="str">
        <f t="shared" si="660"/>
        <v>Old Classic</v>
      </c>
      <c r="AP1817">
        <v>312</v>
      </c>
      <c r="AQ1817" t="str">
        <f t="shared" si="661"/>
        <v>Very Low</v>
      </c>
      <c r="AR1817">
        <v>7.4</v>
      </c>
      <c r="AS1817" t="str">
        <f t="shared" si="662"/>
        <v>Good</v>
      </c>
      <c r="AT1817">
        <v>2.35</v>
      </c>
      <c r="AU1817" t="str">
        <f t="shared" si="663"/>
        <v>Cinematic Widescreen</v>
      </c>
      <c r="AV1817">
        <v>21000</v>
      </c>
      <c r="AW1817" t="str">
        <f t="shared" si="664"/>
        <v>Medium</v>
      </c>
    </row>
    <row r="1818" spans="1:49" x14ac:dyDescent="0.3">
      <c r="A1818" t="s">
        <v>0</v>
      </c>
      <c r="B1818" t="s">
        <v>1010</v>
      </c>
      <c r="C1818">
        <v>222</v>
      </c>
      <c r="D1818" t="str">
        <f t="shared" si="644"/>
        <v>Medium</v>
      </c>
      <c r="E1818">
        <v>111</v>
      </c>
      <c r="F1818" t="str">
        <f t="shared" si="645"/>
        <v>1h 51m</v>
      </c>
      <c r="G1818" t="str">
        <f t="shared" si="646"/>
        <v>Standard Movie</v>
      </c>
      <c r="H1818">
        <v>295</v>
      </c>
      <c r="I1818" t="str">
        <f t="shared" si="647"/>
        <v>Very Low</v>
      </c>
      <c r="J1818">
        <v>531</v>
      </c>
      <c r="K1818" t="str">
        <f t="shared" si="648"/>
        <v>Very Low</v>
      </c>
      <c r="L1818" t="s">
        <v>159</v>
      </c>
      <c r="M1818">
        <v>3000</v>
      </c>
      <c r="N1818" t="str">
        <f t="shared" si="649"/>
        <v>Low</v>
      </c>
      <c r="O1818">
        <v>14337579</v>
      </c>
      <c r="P1818" t="str">
        <f t="shared" si="650"/>
        <v>Average</v>
      </c>
      <c r="Q1818" t="s">
        <v>9111</v>
      </c>
      <c r="R1818" t="str">
        <f t="shared" si="651"/>
        <v>Action</v>
      </c>
      <c r="S1818">
        <f t="shared" si="652"/>
        <v>6</v>
      </c>
      <c r="T1818" t="s">
        <v>1787</v>
      </c>
      <c r="U1818" t="s">
        <v>9112</v>
      </c>
      <c r="V1818">
        <v>156929</v>
      </c>
      <c r="W1818" t="str">
        <f t="shared" si="653"/>
        <v>Medium</v>
      </c>
      <c r="X1818">
        <v>4696</v>
      </c>
      <c r="Y1818" t="str">
        <f t="shared" si="654"/>
        <v>Low</v>
      </c>
      <c r="Z1818" t="s">
        <v>713</v>
      </c>
      <c r="AA1818">
        <v>1</v>
      </c>
      <c r="AB1818" t="str">
        <f t="shared" si="655"/>
        <v>Solo Star Poster</v>
      </c>
      <c r="AC1818" t="s">
        <v>9113</v>
      </c>
      <c r="AD1818" t="s">
        <v>9114</v>
      </c>
      <c r="AE1818">
        <v>624</v>
      </c>
      <c r="AF1818" t="str">
        <f t="shared" si="656"/>
        <v>Low</v>
      </c>
      <c r="AG1818" t="s">
        <v>9</v>
      </c>
      <c r="AH1818" t="s">
        <v>341</v>
      </c>
      <c r="AI1818" t="s">
        <v>556</v>
      </c>
      <c r="AJ1818" t="str">
        <f t="shared" si="657"/>
        <v>Adult</v>
      </c>
      <c r="AK1818">
        <v>27000000</v>
      </c>
      <c r="AL1818" t="str">
        <f t="shared" si="658"/>
        <v>Low Budget</v>
      </c>
      <c r="AM1818">
        <v>1998</v>
      </c>
      <c r="AN1818">
        <f t="shared" si="659"/>
        <v>27</v>
      </c>
      <c r="AO1818" t="str">
        <f t="shared" si="660"/>
        <v>Old Classic</v>
      </c>
      <c r="AP1818">
        <v>882</v>
      </c>
      <c r="AQ1818" t="str">
        <f t="shared" si="661"/>
        <v>Very Low</v>
      </c>
      <c r="AR1818">
        <v>7.7</v>
      </c>
      <c r="AS1818" t="str">
        <f t="shared" si="662"/>
        <v>Good</v>
      </c>
      <c r="AT1818">
        <v>2.35</v>
      </c>
      <c r="AU1818" t="str">
        <f t="shared" si="663"/>
        <v>Cinematic Widescreen</v>
      </c>
      <c r="AV1818">
        <v>14000</v>
      </c>
      <c r="AW1818" t="str">
        <f t="shared" si="664"/>
        <v>Medium</v>
      </c>
    </row>
    <row r="1819" spans="1:49" x14ac:dyDescent="0.3">
      <c r="A1819" t="s">
        <v>0</v>
      </c>
      <c r="B1819" t="s">
        <v>9115</v>
      </c>
      <c r="C1819">
        <v>194</v>
      </c>
      <c r="D1819" t="str">
        <f t="shared" si="644"/>
        <v>Low</v>
      </c>
      <c r="E1819">
        <v>110</v>
      </c>
      <c r="F1819" t="str">
        <f t="shared" si="645"/>
        <v>1h 50m</v>
      </c>
      <c r="G1819" t="str">
        <f t="shared" si="646"/>
        <v>Standard Movie</v>
      </c>
      <c r="H1819">
        <v>10</v>
      </c>
      <c r="I1819" t="str">
        <f t="shared" si="647"/>
        <v>Very Low</v>
      </c>
      <c r="J1819">
        <v>844</v>
      </c>
      <c r="K1819" t="str">
        <f t="shared" si="648"/>
        <v>Very Low</v>
      </c>
      <c r="L1819" t="s">
        <v>565</v>
      </c>
      <c r="M1819">
        <v>3000</v>
      </c>
      <c r="N1819" t="str">
        <f t="shared" si="649"/>
        <v>Low</v>
      </c>
      <c r="O1819">
        <v>13823741</v>
      </c>
      <c r="P1819" t="str">
        <f t="shared" si="650"/>
        <v>Average</v>
      </c>
      <c r="Q1819" t="s">
        <v>6084</v>
      </c>
      <c r="R1819" t="str">
        <f t="shared" si="651"/>
        <v>Biography</v>
      </c>
      <c r="S1819">
        <f t="shared" si="652"/>
        <v>4</v>
      </c>
      <c r="T1819" t="s">
        <v>701</v>
      </c>
      <c r="U1819" t="s">
        <v>9116</v>
      </c>
      <c r="V1819">
        <v>61777</v>
      </c>
      <c r="W1819" t="str">
        <f t="shared" si="653"/>
        <v>Medium</v>
      </c>
      <c r="X1819">
        <v>6420</v>
      </c>
      <c r="Y1819" t="str">
        <f t="shared" si="654"/>
        <v>Low</v>
      </c>
      <c r="Z1819" t="s">
        <v>3489</v>
      </c>
      <c r="AA1819">
        <v>3</v>
      </c>
      <c r="AB1819" t="str">
        <f t="shared" si="655"/>
        <v>Duo/Trio Poster</v>
      </c>
      <c r="AC1819" t="s">
        <v>9117</v>
      </c>
      <c r="AD1819" t="s">
        <v>9118</v>
      </c>
      <c r="AE1819">
        <v>140</v>
      </c>
      <c r="AF1819" t="str">
        <f t="shared" si="656"/>
        <v>Very Low</v>
      </c>
      <c r="AG1819" t="s">
        <v>9</v>
      </c>
      <c r="AH1819" t="s">
        <v>28</v>
      </c>
      <c r="AI1819" t="s">
        <v>11</v>
      </c>
      <c r="AJ1819" t="str">
        <f t="shared" si="657"/>
        <v>Teen</v>
      </c>
      <c r="AK1819">
        <v>13500000</v>
      </c>
      <c r="AL1819" t="str">
        <f t="shared" si="658"/>
        <v>Low Budget</v>
      </c>
      <c r="AM1819">
        <v>2008</v>
      </c>
      <c r="AN1819">
        <f t="shared" si="659"/>
        <v>17</v>
      </c>
      <c r="AO1819" t="str">
        <f t="shared" si="660"/>
        <v>Old Classic</v>
      </c>
      <c r="AP1819">
        <v>2000</v>
      </c>
      <c r="AQ1819" t="str">
        <f t="shared" si="661"/>
        <v>Low</v>
      </c>
      <c r="AR1819">
        <v>6.9</v>
      </c>
      <c r="AS1819" t="str">
        <f t="shared" si="662"/>
        <v>Average</v>
      </c>
      <c r="AT1819">
        <v>2.35</v>
      </c>
      <c r="AU1819" t="str">
        <f t="shared" si="663"/>
        <v>Cinematic Widescreen</v>
      </c>
      <c r="AV1819">
        <v>0</v>
      </c>
      <c r="AW1819" t="str">
        <f t="shared" si="664"/>
        <v>Very Low</v>
      </c>
    </row>
    <row r="1820" spans="1:49" x14ac:dyDescent="0.3">
      <c r="A1820" t="s">
        <v>718</v>
      </c>
      <c r="B1820" t="str">
        <f>B1819</f>
        <v>Saul Dibb</v>
      </c>
      <c r="C1820">
        <v>15</v>
      </c>
      <c r="D1820" t="str">
        <f t="shared" si="644"/>
        <v>Very Low</v>
      </c>
      <c r="E1820">
        <v>30</v>
      </c>
      <c r="F1820" t="str">
        <f t="shared" si="645"/>
        <v>0h 30m</v>
      </c>
      <c r="G1820" t="str">
        <f t="shared" si="646"/>
        <v>Short Film</v>
      </c>
      <c r="H1820">
        <f>H1819</f>
        <v>10</v>
      </c>
      <c r="I1820" t="str">
        <f t="shared" si="647"/>
        <v>Very Low</v>
      </c>
      <c r="J1820">
        <v>94</v>
      </c>
      <c r="K1820" t="str">
        <f t="shared" si="648"/>
        <v>Very Low</v>
      </c>
      <c r="L1820" t="s">
        <v>9119</v>
      </c>
      <c r="M1820">
        <v>491</v>
      </c>
      <c r="N1820" t="str">
        <f t="shared" si="649"/>
        <v>Low</v>
      </c>
      <c r="O1820">
        <f t="shared" ref="O1820:O1821" si="666">O1819</f>
        <v>13823741</v>
      </c>
      <c r="P1820" t="str">
        <f t="shared" si="650"/>
        <v>Average</v>
      </c>
      <c r="Q1820" t="s">
        <v>3028</v>
      </c>
      <c r="R1820" t="str">
        <f t="shared" si="651"/>
        <v>Comedy</v>
      </c>
      <c r="S1820">
        <f t="shared" si="652"/>
        <v>2</v>
      </c>
      <c r="T1820" t="s">
        <v>9120</v>
      </c>
      <c r="U1820" t="s">
        <v>9121</v>
      </c>
      <c r="V1820">
        <v>3446</v>
      </c>
      <c r="W1820" t="str">
        <f t="shared" si="653"/>
        <v>Very Low</v>
      </c>
      <c r="X1820">
        <v>812</v>
      </c>
      <c r="Y1820" t="str">
        <f t="shared" si="654"/>
        <v>Very Low</v>
      </c>
      <c r="Z1820" t="s">
        <v>9122</v>
      </c>
      <c r="AA1820">
        <v>4</v>
      </c>
      <c r="AB1820" t="str">
        <f t="shared" si="655"/>
        <v>Ensemble Poster</v>
      </c>
      <c r="AC1820" t="s">
        <v>9123</v>
      </c>
      <c r="AD1820" t="s">
        <v>9124</v>
      </c>
      <c r="AE1820">
        <v>31</v>
      </c>
      <c r="AF1820" t="str">
        <f t="shared" si="656"/>
        <v>Very Low</v>
      </c>
      <c r="AG1820" t="s">
        <v>9</v>
      </c>
      <c r="AH1820" t="s">
        <v>10</v>
      </c>
      <c r="AI1820" t="str">
        <f t="shared" ref="AI1820:AM1820" si="667">AI1819</f>
        <v>PG-13</v>
      </c>
      <c r="AJ1820" t="str">
        <f t="shared" si="657"/>
        <v>Teen</v>
      </c>
      <c r="AK1820">
        <f t="shared" si="667"/>
        <v>13500000</v>
      </c>
      <c r="AL1820" t="str">
        <f t="shared" si="658"/>
        <v>Low Budget</v>
      </c>
      <c r="AM1820">
        <f t="shared" si="667"/>
        <v>2008</v>
      </c>
      <c r="AN1820">
        <f t="shared" si="659"/>
        <v>17</v>
      </c>
      <c r="AO1820" t="str">
        <f t="shared" si="660"/>
        <v>Old Classic</v>
      </c>
      <c r="AP1820">
        <v>154</v>
      </c>
      <c r="AQ1820" t="str">
        <f t="shared" si="661"/>
        <v>Very Low</v>
      </c>
      <c r="AR1820">
        <v>8.6999999999999993</v>
      </c>
      <c r="AS1820" t="str">
        <f t="shared" si="662"/>
        <v>Excellent</v>
      </c>
      <c r="AT1820">
        <v>1.33</v>
      </c>
      <c r="AU1820" t="str">
        <f t="shared" si="663"/>
        <v>Classic</v>
      </c>
      <c r="AV1820">
        <v>459</v>
      </c>
      <c r="AW1820" t="str">
        <f t="shared" si="664"/>
        <v>Very Low</v>
      </c>
    </row>
    <row r="1821" spans="1:49" x14ac:dyDescent="0.3">
      <c r="A1821" t="s">
        <v>0</v>
      </c>
      <c r="B1821" t="s">
        <v>9125</v>
      </c>
      <c r="C1821">
        <v>56</v>
      </c>
      <c r="D1821" t="str">
        <f t="shared" si="644"/>
        <v>Low</v>
      </c>
      <c r="E1821">
        <v>109</v>
      </c>
      <c r="F1821" t="str">
        <f t="shared" si="645"/>
        <v>1h 49m</v>
      </c>
      <c r="G1821" t="str">
        <f t="shared" si="646"/>
        <v>Standard Movie</v>
      </c>
      <c r="H1821">
        <v>181</v>
      </c>
      <c r="I1821" t="str">
        <f t="shared" si="647"/>
        <v>Very Low</v>
      </c>
      <c r="J1821">
        <v>137</v>
      </c>
      <c r="K1821" t="str">
        <f t="shared" si="648"/>
        <v>Very Low</v>
      </c>
      <c r="L1821" t="s">
        <v>9126</v>
      </c>
      <c r="M1821">
        <v>303</v>
      </c>
      <c r="N1821" t="str">
        <f t="shared" si="649"/>
        <v>Low</v>
      </c>
      <c r="O1821">
        <f t="shared" si="666"/>
        <v>13823741</v>
      </c>
      <c r="P1821" t="str">
        <f t="shared" si="650"/>
        <v>Average</v>
      </c>
      <c r="Q1821" t="s">
        <v>9127</v>
      </c>
      <c r="R1821" t="str">
        <f t="shared" si="651"/>
        <v>Adventure</v>
      </c>
      <c r="S1821">
        <f t="shared" si="652"/>
        <v>5</v>
      </c>
      <c r="T1821" t="s">
        <v>9128</v>
      </c>
      <c r="U1821" t="s">
        <v>9129</v>
      </c>
      <c r="V1821">
        <v>19568</v>
      </c>
      <c r="W1821" t="str">
        <f t="shared" si="653"/>
        <v>Low</v>
      </c>
      <c r="X1821">
        <v>960</v>
      </c>
      <c r="Y1821" t="str">
        <f t="shared" si="654"/>
        <v>Very Low</v>
      </c>
      <c r="Z1821" t="s">
        <v>9130</v>
      </c>
      <c r="AA1821">
        <v>0</v>
      </c>
      <c r="AB1821" t="str">
        <f t="shared" si="655"/>
        <v>Symbolic Poster</v>
      </c>
      <c r="AC1821" t="s">
        <v>9131</v>
      </c>
      <c r="AD1821" t="s">
        <v>9132</v>
      </c>
      <c r="AE1821">
        <v>208</v>
      </c>
      <c r="AF1821" t="str">
        <f t="shared" si="656"/>
        <v>Very Low</v>
      </c>
      <c r="AG1821" t="s">
        <v>9</v>
      </c>
      <c r="AH1821" t="s">
        <v>28</v>
      </c>
      <c r="AI1821" t="s">
        <v>66</v>
      </c>
      <c r="AJ1821" t="str">
        <f t="shared" si="657"/>
        <v>Family</v>
      </c>
      <c r="AK1821">
        <v>25000000</v>
      </c>
      <c r="AL1821" t="str">
        <f t="shared" si="658"/>
        <v>Low Budget</v>
      </c>
      <c r="AM1821">
        <v>1985</v>
      </c>
      <c r="AN1821">
        <f t="shared" si="659"/>
        <v>40</v>
      </c>
      <c r="AO1821" t="str">
        <f t="shared" si="660"/>
        <v>Old Classic</v>
      </c>
      <c r="AP1821">
        <v>146</v>
      </c>
      <c r="AQ1821" t="str">
        <f t="shared" si="661"/>
        <v>Very Low</v>
      </c>
      <c r="AR1821">
        <v>6.7</v>
      </c>
      <c r="AS1821" t="str">
        <f t="shared" si="662"/>
        <v>Average</v>
      </c>
      <c r="AT1821">
        <v>1.85</v>
      </c>
      <c r="AU1821" t="str">
        <f t="shared" si="663"/>
        <v>HDTV / Widescreen</v>
      </c>
      <c r="AV1821">
        <v>0</v>
      </c>
      <c r="AW1821" t="str">
        <f t="shared" si="664"/>
        <v>Very Low</v>
      </c>
    </row>
    <row r="1822" spans="1:49" x14ac:dyDescent="0.3">
      <c r="A1822" t="s">
        <v>0</v>
      </c>
      <c r="B1822" t="s">
        <v>9133</v>
      </c>
      <c r="C1822">
        <v>63</v>
      </c>
      <c r="D1822" t="str">
        <f t="shared" si="644"/>
        <v>Low</v>
      </c>
      <c r="E1822">
        <v>123</v>
      </c>
      <c r="F1822" t="str">
        <f t="shared" si="645"/>
        <v>2h 3m</v>
      </c>
      <c r="G1822" t="str">
        <f t="shared" si="646"/>
        <v>Long Movie</v>
      </c>
      <c r="H1822">
        <v>0</v>
      </c>
      <c r="I1822" t="str">
        <f t="shared" si="647"/>
        <v>Very Low</v>
      </c>
      <c r="J1822">
        <v>324</v>
      </c>
      <c r="K1822" t="str">
        <f t="shared" si="648"/>
        <v>Very Low</v>
      </c>
      <c r="L1822" t="s">
        <v>9134</v>
      </c>
      <c r="M1822">
        <v>11000</v>
      </c>
      <c r="N1822" t="str">
        <f t="shared" si="649"/>
        <v>Medium</v>
      </c>
      <c r="O1822">
        <v>10297897</v>
      </c>
      <c r="P1822" t="str">
        <f t="shared" si="650"/>
        <v>Average</v>
      </c>
      <c r="Q1822" t="s">
        <v>9135</v>
      </c>
      <c r="R1822" t="str">
        <f t="shared" si="651"/>
        <v>Action</v>
      </c>
      <c r="S1822">
        <f t="shared" si="652"/>
        <v>5</v>
      </c>
      <c r="T1822" t="s">
        <v>631</v>
      </c>
      <c r="U1822" t="s">
        <v>9136</v>
      </c>
      <c r="V1822">
        <v>8309</v>
      </c>
      <c r="W1822" t="str">
        <f t="shared" si="653"/>
        <v>Very Low</v>
      </c>
      <c r="X1822">
        <v>11969</v>
      </c>
      <c r="Y1822" t="str">
        <f t="shared" si="654"/>
        <v>Medium</v>
      </c>
      <c r="Z1822" t="s">
        <v>5508</v>
      </c>
      <c r="AA1822">
        <v>4</v>
      </c>
      <c r="AB1822" t="str">
        <f t="shared" si="655"/>
        <v>Ensemble Poster</v>
      </c>
      <c r="AC1822" t="s">
        <v>9137</v>
      </c>
      <c r="AD1822" t="s">
        <v>9138</v>
      </c>
      <c r="AE1822">
        <v>39</v>
      </c>
      <c r="AF1822" t="str">
        <f t="shared" si="656"/>
        <v>Very Low</v>
      </c>
      <c r="AG1822" t="s">
        <v>9</v>
      </c>
      <c r="AH1822" t="s">
        <v>10</v>
      </c>
      <c r="AI1822" t="s">
        <v>11</v>
      </c>
      <c r="AJ1822" t="str">
        <f t="shared" si="657"/>
        <v>Teen</v>
      </c>
      <c r="AK1822">
        <v>27000000</v>
      </c>
      <c r="AL1822" t="str">
        <f t="shared" si="658"/>
        <v>Low Budget</v>
      </c>
      <c r="AM1822">
        <v>1998</v>
      </c>
      <c r="AN1822">
        <f t="shared" si="659"/>
        <v>27</v>
      </c>
      <c r="AO1822" t="str">
        <f t="shared" si="660"/>
        <v>Old Classic</v>
      </c>
      <c r="AP1822">
        <v>597</v>
      </c>
      <c r="AQ1822" t="str">
        <f t="shared" si="661"/>
        <v>Very Low</v>
      </c>
      <c r="AR1822">
        <v>6</v>
      </c>
      <c r="AS1822" t="str">
        <f t="shared" si="662"/>
        <v>Average</v>
      </c>
      <c r="AT1822">
        <v>2.35</v>
      </c>
      <c r="AU1822" t="str">
        <f t="shared" si="663"/>
        <v>Cinematic Widescreen</v>
      </c>
      <c r="AV1822">
        <v>315</v>
      </c>
      <c r="AW1822" t="str">
        <f t="shared" si="664"/>
        <v>Very Low</v>
      </c>
    </row>
    <row r="1823" spans="1:49" x14ac:dyDescent="0.3">
      <c r="A1823" t="s">
        <v>0</v>
      </c>
      <c r="B1823" t="s">
        <v>6784</v>
      </c>
      <c r="C1823">
        <v>167</v>
      </c>
      <c r="D1823" t="str">
        <f t="shared" si="644"/>
        <v>Low</v>
      </c>
      <c r="E1823">
        <v>109</v>
      </c>
      <c r="F1823" t="str">
        <f t="shared" si="645"/>
        <v>1h 49m</v>
      </c>
      <c r="G1823" t="str">
        <f t="shared" si="646"/>
        <v>Standard Movie</v>
      </c>
      <c r="H1823">
        <v>22</v>
      </c>
      <c r="I1823" t="str">
        <f t="shared" si="647"/>
        <v>Very Low</v>
      </c>
      <c r="J1823">
        <v>355</v>
      </c>
      <c r="K1823" t="str">
        <f t="shared" si="648"/>
        <v>Very Low</v>
      </c>
      <c r="L1823" t="s">
        <v>700</v>
      </c>
      <c r="M1823">
        <v>14000</v>
      </c>
      <c r="N1823" t="str">
        <f t="shared" si="649"/>
        <v>Medium</v>
      </c>
      <c r="O1823">
        <v>13248477</v>
      </c>
      <c r="P1823" t="str">
        <f t="shared" si="650"/>
        <v>Average</v>
      </c>
      <c r="Q1823" t="s">
        <v>3001</v>
      </c>
      <c r="R1823" t="str">
        <f t="shared" si="651"/>
        <v>Horror</v>
      </c>
      <c r="S1823">
        <f t="shared" si="652"/>
        <v>3</v>
      </c>
      <c r="T1823" t="s">
        <v>625</v>
      </c>
      <c r="U1823" t="s">
        <v>9139</v>
      </c>
      <c r="V1823">
        <v>60555</v>
      </c>
      <c r="W1823" t="str">
        <f t="shared" si="653"/>
        <v>Medium</v>
      </c>
      <c r="X1823">
        <v>15790</v>
      </c>
      <c r="Y1823" t="str">
        <f t="shared" si="654"/>
        <v>Medium</v>
      </c>
      <c r="Z1823" t="s">
        <v>9140</v>
      </c>
      <c r="AA1823">
        <v>1</v>
      </c>
      <c r="AB1823" t="str">
        <f t="shared" si="655"/>
        <v>Solo Star Poster</v>
      </c>
      <c r="AC1823" t="s">
        <v>9141</v>
      </c>
      <c r="AD1823" t="s">
        <v>9142</v>
      </c>
      <c r="AE1823">
        <v>174</v>
      </c>
      <c r="AF1823" t="str">
        <f t="shared" si="656"/>
        <v>Very Low</v>
      </c>
      <c r="AG1823" t="s">
        <v>9</v>
      </c>
      <c r="AH1823" t="s">
        <v>10</v>
      </c>
      <c r="AI1823" t="s">
        <v>556</v>
      </c>
      <c r="AJ1823" t="str">
        <f t="shared" si="657"/>
        <v>Adult</v>
      </c>
      <c r="AK1823">
        <v>27000000</v>
      </c>
      <c r="AL1823" t="str">
        <f t="shared" si="658"/>
        <v>Low Budget</v>
      </c>
      <c r="AM1823">
        <v>2009</v>
      </c>
      <c r="AN1823">
        <f t="shared" si="659"/>
        <v>16</v>
      </c>
      <c r="AO1823" t="str">
        <f t="shared" si="660"/>
        <v>Old Classic</v>
      </c>
      <c r="AP1823">
        <v>716</v>
      </c>
      <c r="AQ1823" t="str">
        <f t="shared" si="661"/>
        <v>Very Low</v>
      </c>
      <c r="AR1823">
        <v>6.2</v>
      </c>
      <c r="AS1823" t="str">
        <f t="shared" si="662"/>
        <v>Average</v>
      </c>
      <c r="AT1823">
        <v>2.35</v>
      </c>
      <c r="AU1823" t="str">
        <f t="shared" si="663"/>
        <v>Cinematic Widescreen</v>
      </c>
      <c r="AV1823">
        <v>0</v>
      </c>
      <c r="AW1823" t="str">
        <f t="shared" si="664"/>
        <v>Very Low</v>
      </c>
    </row>
    <row r="1824" spans="1:49" x14ac:dyDescent="0.3">
      <c r="A1824" t="s">
        <v>0</v>
      </c>
      <c r="B1824" t="s">
        <v>9143</v>
      </c>
      <c r="C1824">
        <v>101</v>
      </c>
      <c r="D1824" t="str">
        <f t="shared" si="644"/>
        <v>Low</v>
      </c>
      <c r="E1824">
        <v>99</v>
      </c>
      <c r="F1824" t="str">
        <f t="shared" si="645"/>
        <v>1h 39m</v>
      </c>
      <c r="G1824" t="str">
        <f t="shared" si="646"/>
        <v>Standard Movie</v>
      </c>
      <c r="H1824">
        <v>54</v>
      </c>
      <c r="I1824" t="str">
        <f t="shared" si="647"/>
        <v>Very Low</v>
      </c>
      <c r="J1824">
        <v>398</v>
      </c>
      <c r="K1824" t="str">
        <f t="shared" si="648"/>
        <v>Very Low</v>
      </c>
      <c r="L1824" t="s">
        <v>2120</v>
      </c>
      <c r="M1824">
        <v>748</v>
      </c>
      <c r="N1824" t="str">
        <f t="shared" si="649"/>
        <v>Low</v>
      </c>
      <c r="O1824">
        <v>8712564</v>
      </c>
      <c r="P1824" t="str">
        <f t="shared" si="650"/>
        <v>Flop</v>
      </c>
      <c r="Q1824" t="s">
        <v>2113</v>
      </c>
      <c r="R1824" t="str">
        <f t="shared" si="651"/>
        <v>Crime</v>
      </c>
      <c r="S1824">
        <f t="shared" si="652"/>
        <v>4</v>
      </c>
      <c r="T1824" t="s">
        <v>114</v>
      </c>
      <c r="U1824" t="s">
        <v>9144</v>
      </c>
      <c r="V1824">
        <v>16555</v>
      </c>
      <c r="W1824" t="str">
        <f t="shared" si="653"/>
        <v>Low</v>
      </c>
      <c r="X1824">
        <v>1721</v>
      </c>
      <c r="Y1824" t="str">
        <f t="shared" si="654"/>
        <v>Low</v>
      </c>
      <c r="Z1824" t="s">
        <v>9145</v>
      </c>
      <c r="AA1824">
        <v>0</v>
      </c>
      <c r="AB1824" t="str">
        <f t="shared" si="655"/>
        <v>Symbolic Poster</v>
      </c>
      <c r="AC1824" t="s">
        <v>9146</v>
      </c>
      <c r="AD1824" t="s">
        <v>9147</v>
      </c>
      <c r="AE1824">
        <v>139</v>
      </c>
      <c r="AF1824" t="str">
        <f t="shared" si="656"/>
        <v>Very Low</v>
      </c>
      <c r="AG1824" t="s">
        <v>9</v>
      </c>
      <c r="AH1824" t="s">
        <v>10</v>
      </c>
      <c r="AI1824" t="s">
        <v>556</v>
      </c>
      <c r="AJ1824" t="str">
        <f t="shared" si="657"/>
        <v>Adult</v>
      </c>
      <c r="AK1824">
        <v>27000000</v>
      </c>
      <c r="AL1824" t="str">
        <f t="shared" si="658"/>
        <v>Low Budget</v>
      </c>
      <c r="AM1824">
        <v>2004</v>
      </c>
      <c r="AN1824">
        <f t="shared" si="659"/>
        <v>21</v>
      </c>
      <c r="AO1824" t="str">
        <f t="shared" si="660"/>
        <v>Old Classic</v>
      </c>
      <c r="AP1824">
        <v>489</v>
      </c>
      <c r="AQ1824" t="str">
        <f t="shared" si="661"/>
        <v>Very Low</v>
      </c>
      <c r="AR1824">
        <v>5.9</v>
      </c>
      <c r="AS1824" t="str">
        <f t="shared" si="662"/>
        <v>Below Average</v>
      </c>
      <c r="AT1824">
        <v>1.33</v>
      </c>
      <c r="AU1824" t="str">
        <f t="shared" si="663"/>
        <v>Classic</v>
      </c>
      <c r="AV1824">
        <v>817</v>
      </c>
      <c r="AW1824" t="str">
        <f t="shared" si="664"/>
        <v>Very Low</v>
      </c>
    </row>
    <row r="1825" spans="1:49" x14ac:dyDescent="0.3">
      <c r="A1825" t="s">
        <v>0</v>
      </c>
      <c r="B1825" t="s">
        <v>9148</v>
      </c>
      <c r="C1825">
        <v>118</v>
      </c>
      <c r="D1825" t="str">
        <f t="shared" si="644"/>
        <v>Low</v>
      </c>
      <c r="E1825">
        <v>106</v>
      </c>
      <c r="F1825" t="str">
        <f t="shared" si="645"/>
        <v>1h 46m</v>
      </c>
      <c r="G1825" t="str">
        <f t="shared" si="646"/>
        <v>Standard Movie</v>
      </c>
      <c r="H1825">
        <v>43</v>
      </c>
      <c r="I1825" t="str">
        <f t="shared" si="647"/>
        <v>Very Low</v>
      </c>
      <c r="J1825">
        <v>460</v>
      </c>
      <c r="K1825" t="str">
        <f t="shared" si="648"/>
        <v>Very Low</v>
      </c>
      <c r="L1825" t="s">
        <v>2956</v>
      </c>
      <c r="M1825">
        <v>1000</v>
      </c>
      <c r="N1825" t="str">
        <f t="shared" si="649"/>
        <v>Low</v>
      </c>
      <c r="O1825">
        <v>7486906</v>
      </c>
      <c r="P1825" t="str">
        <f t="shared" si="650"/>
        <v>Flop</v>
      </c>
      <c r="Q1825" t="s">
        <v>3903</v>
      </c>
      <c r="R1825" t="str">
        <f t="shared" si="651"/>
        <v>Comedy</v>
      </c>
      <c r="S1825">
        <f t="shared" si="652"/>
        <v>3</v>
      </c>
      <c r="T1825" t="s">
        <v>401</v>
      </c>
      <c r="U1825" t="s">
        <v>9149</v>
      </c>
      <c r="V1825">
        <v>17436</v>
      </c>
      <c r="W1825" t="str">
        <f t="shared" si="653"/>
        <v>Low</v>
      </c>
      <c r="X1825">
        <v>2495</v>
      </c>
      <c r="Y1825" t="str">
        <f t="shared" si="654"/>
        <v>Low</v>
      </c>
      <c r="Z1825" t="s">
        <v>4099</v>
      </c>
      <c r="AA1825">
        <v>0</v>
      </c>
      <c r="AB1825" t="str">
        <f t="shared" si="655"/>
        <v>Symbolic Poster</v>
      </c>
      <c r="AC1825" t="s">
        <v>9150</v>
      </c>
      <c r="AD1825" t="s">
        <v>9151</v>
      </c>
      <c r="AE1825">
        <v>71</v>
      </c>
      <c r="AF1825" t="str">
        <f t="shared" si="656"/>
        <v>Very Low</v>
      </c>
      <c r="AG1825" t="s">
        <v>9</v>
      </c>
      <c r="AH1825" t="s">
        <v>10</v>
      </c>
      <c r="AI1825" t="s">
        <v>66</v>
      </c>
      <c r="AJ1825" t="str">
        <f t="shared" si="657"/>
        <v>Family</v>
      </c>
      <c r="AK1825">
        <v>27000000</v>
      </c>
      <c r="AL1825" t="str">
        <f t="shared" si="658"/>
        <v>Low Budget</v>
      </c>
      <c r="AM1825">
        <v>2007</v>
      </c>
      <c r="AN1825">
        <f t="shared" si="659"/>
        <v>18</v>
      </c>
      <c r="AO1825" t="str">
        <f t="shared" si="660"/>
        <v>Old Classic</v>
      </c>
      <c r="AP1825">
        <v>506</v>
      </c>
      <c r="AQ1825" t="str">
        <f t="shared" si="661"/>
        <v>Very Low</v>
      </c>
      <c r="AR1825">
        <v>6.8</v>
      </c>
      <c r="AS1825" t="str">
        <f t="shared" si="662"/>
        <v>Average</v>
      </c>
      <c r="AT1825">
        <v>1.85</v>
      </c>
      <c r="AU1825" t="str">
        <f t="shared" si="663"/>
        <v>HDTV / Widescreen</v>
      </c>
      <c r="AV1825">
        <v>0</v>
      </c>
      <c r="AW1825" t="str">
        <f t="shared" si="664"/>
        <v>Very Low</v>
      </c>
    </row>
    <row r="1826" spans="1:49" x14ac:dyDescent="0.3">
      <c r="A1826" t="s">
        <v>0</v>
      </c>
      <c r="B1826" t="s">
        <v>4874</v>
      </c>
      <c r="C1826">
        <v>76</v>
      </c>
      <c r="D1826" t="str">
        <f t="shared" si="644"/>
        <v>Low</v>
      </c>
      <c r="E1826">
        <v>89</v>
      </c>
      <c r="F1826" t="str">
        <f t="shared" si="645"/>
        <v>1h 29m</v>
      </c>
      <c r="G1826" t="str">
        <f t="shared" si="646"/>
        <v>Featurette</v>
      </c>
      <c r="H1826">
        <v>0</v>
      </c>
      <c r="I1826" t="str">
        <f t="shared" si="647"/>
        <v>Very Low</v>
      </c>
      <c r="J1826">
        <v>640</v>
      </c>
      <c r="K1826" t="str">
        <f t="shared" si="648"/>
        <v>Very Low</v>
      </c>
      <c r="L1826" t="s">
        <v>5811</v>
      </c>
      <c r="M1826">
        <v>2000</v>
      </c>
      <c r="N1826" t="str">
        <f t="shared" si="649"/>
        <v>Low</v>
      </c>
      <c r="O1826">
        <v>38536376</v>
      </c>
      <c r="P1826" t="str">
        <f t="shared" si="650"/>
        <v>Average</v>
      </c>
      <c r="Q1826" t="s">
        <v>3007</v>
      </c>
      <c r="R1826" t="str">
        <f t="shared" si="651"/>
        <v>Action</v>
      </c>
      <c r="S1826">
        <f t="shared" si="652"/>
        <v>5</v>
      </c>
      <c r="T1826" t="s">
        <v>5873</v>
      </c>
      <c r="U1826" t="s">
        <v>9152</v>
      </c>
      <c r="V1826">
        <v>15866</v>
      </c>
      <c r="W1826" t="str">
        <f t="shared" si="653"/>
        <v>Low</v>
      </c>
      <c r="X1826">
        <v>4311</v>
      </c>
      <c r="Y1826" t="str">
        <f t="shared" si="654"/>
        <v>Low</v>
      </c>
      <c r="Z1826" t="s">
        <v>45</v>
      </c>
      <c r="AA1826">
        <v>5</v>
      </c>
      <c r="AB1826" t="str">
        <f t="shared" si="655"/>
        <v>Ensemble Poster</v>
      </c>
      <c r="AC1826" t="s">
        <v>9153</v>
      </c>
      <c r="AD1826" t="s">
        <v>9154</v>
      </c>
      <c r="AE1826">
        <v>83</v>
      </c>
      <c r="AF1826" t="str">
        <f t="shared" si="656"/>
        <v>Very Low</v>
      </c>
      <c r="AG1826" t="s">
        <v>9</v>
      </c>
      <c r="AH1826" t="s">
        <v>10</v>
      </c>
      <c r="AI1826" t="s">
        <v>66</v>
      </c>
      <c r="AJ1826" t="str">
        <f t="shared" si="657"/>
        <v>Family</v>
      </c>
      <c r="AK1826">
        <v>27000000</v>
      </c>
      <c r="AL1826" t="str">
        <f t="shared" si="658"/>
        <v>Low Budget</v>
      </c>
      <c r="AM1826">
        <v>2011</v>
      </c>
      <c r="AN1826">
        <f t="shared" si="659"/>
        <v>14</v>
      </c>
      <c r="AO1826" t="str">
        <f t="shared" si="660"/>
        <v>Modern Classic</v>
      </c>
      <c r="AP1826">
        <v>734</v>
      </c>
      <c r="AQ1826" t="str">
        <f t="shared" si="661"/>
        <v>Very Low</v>
      </c>
      <c r="AR1826">
        <v>3.6</v>
      </c>
      <c r="AS1826" t="str">
        <f t="shared" si="662"/>
        <v>Very Poor</v>
      </c>
      <c r="AT1826">
        <v>1.85</v>
      </c>
      <c r="AU1826" t="str">
        <f t="shared" si="663"/>
        <v>HDTV / Widescreen</v>
      </c>
      <c r="AV1826">
        <v>0</v>
      </c>
      <c r="AW1826" t="str">
        <f t="shared" si="664"/>
        <v>Very Low</v>
      </c>
    </row>
    <row r="1827" spans="1:49" x14ac:dyDescent="0.3">
      <c r="A1827" t="s">
        <v>0</v>
      </c>
      <c r="B1827" t="s">
        <v>9155</v>
      </c>
      <c r="C1827">
        <v>268</v>
      </c>
      <c r="D1827" t="str">
        <f t="shared" si="644"/>
        <v>Medium</v>
      </c>
      <c r="E1827">
        <v>98</v>
      </c>
      <c r="F1827" t="str">
        <f t="shared" si="645"/>
        <v>1h 38m</v>
      </c>
      <c r="G1827" t="str">
        <f t="shared" si="646"/>
        <v>Standard Movie</v>
      </c>
      <c r="H1827">
        <v>0</v>
      </c>
      <c r="I1827" t="str">
        <f t="shared" si="647"/>
        <v>Very Low</v>
      </c>
      <c r="J1827">
        <v>638</v>
      </c>
      <c r="K1827" t="str">
        <f t="shared" si="648"/>
        <v>Very Low</v>
      </c>
      <c r="L1827" t="s">
        <v>3658</v>
      </c>
      <c r="M1827">
        <v>8000</v>
      </c>
      <c r="N1827" t="str">
        <f t="shared" si="649"/>
        <v>Low</v>
      </c>
      <c r="O1827">
        <v>41008532</v>
      </c>
      <c r="P1827" t="str">
        <f t="shared" si="650"/>
        <v>Average</v>
      </c>
      <c r="Q1827" t="s">
        <v>2096</v>
      </c>
      <c r="R1827" t="str">
        <f t="shared" si="651"/>
        <v>Crime</v>
      </c>
      <c r="S1827">
        <f t="shared" si="652"/>
        <v>3</v>
      </c>
      <c r="T1827" t="s">
        <v>1498</v>
      </c>
      <c r="U1827" t="s">
        <v>9156</v>
      </c>
      <c r="V1827">
        <v>19611</v>
      </c>
      <c r="W1827" t="str">
        <f t="shared" si="653"/>
        <v>Low</v>
      </c>
      <c r="X1827">
        <v>10894</v>
      </c>
      <c r="Y1827" t="str">
        <f t="shared" si="654"/>
        <v>Medium</v>
      </c>
      <c r="Z1827" t="s">
        <v>576</v>
      </c>
      <c r="AA1827">
        <v>1</v>
      </c>
      <c r="AB1827" t="str">
        <f t="shared" si="655"/>
        <v>Solo Star Poster</v>
      </c>
      <c r="AC1827" t="s">
        <v>9157</v>
      </c>
      <c r="AD1827" t="s">
        <v>9158</v>
      </c>
      <c r="AE1827">
        <v>103</v>
      </c>
      <c r="AF1827" t="str">
        <f t="shared" si="656"/>
        <v>Very Low</v>
      </c>
      <c r="AG1827" t="s">
        <v>9</v>
      </c>
      <c r="AH1827" t="s">
        <v>10</v>
      </c>
      <c r="AI1827" t="s">
        <v>556</v>
      </c>
      <c r="AJ1827" t="str">
        <f t="shared" si="657"/>
        <v>Adult</v>
      </c>
      <c r="AK1827">
        <v>27000000</v>
      </c>
      <c r="AL1827" t="str">
        <f t="shared" si="658"/>
        <v>Low Budget</v>
      </c>
      <c r="AM1827">
        <v>2016</v>
      </c>
      <c r="AN1827">
        <f t="shared" si="659"/>
        <v>9</v>
      </c>
      <c r="AO1827" t="str">
        <f t="shared" si="660"/>
        <v>Modern Classic</v>
      </c>
      <c r="AP1827">
        <v>698</v>
      </c>
      <c r="AQ1827" t="str">
        <f t="shared" si="661"/>
        <v>Very Low</v>
      </c>
      <c r="AR1827">
        <v>6.7</v>
      </c>
      <c r="AS1827" t="str">
        <f t="shared" si="662"/>
        <v>Average</v>
      </c>
      <c r="AT1827">
        <v>2.35</v>
      </c>
      <c r="AU1827" t="str">
        <f t="shared" si="663"/>
        <v>Cinematic Widescreen</v>
      </c>
      <c r="AV1827">
        <v>0</v>
      </c>
      <c r="AW1827" t="str">
        <f t="shared" si="664"/>
        <v>Very Low</v>
      </c>
    </row>
    <row r="1828" spans="1:49" x14ac:dyDescent="0.3">
      <c r="A1828" t="s">
        <v>0</v>
      </c>
      <c r="B1828" t="s">
        <v>7658</v>
      </c>
      <c r="C1828">
        <v>95</v>
      </c>
      <c r="D1828" t="str">
        <f t="shared" si="644"/>
        <v>Low</v>
      </c>
      <c r="E1828">
        <v>93</v>
      </c>
      <c r="F1828" t="str">
        <f t="shared" si="645"/>
        <v>1h 33m</v>
      </c>
      <c r="G1828" t="str">
        <f t="shared" si="646"/>
        <v>Standard Movie</v>
      </c>
      <c r="H1828">
        <v>31</v>
      </c>
      <c r="I1828" t="str">
        <f t="shared" si="647"/>
        <v>Very Low</v>
      </c>
      <c r="J1828">
        <v>57</v>
      </c>
      <c r="K1828" t="str">
        <f t="shared" si="648"/>
        <v>Very Low</v>
      </c>
      <c r="L1828" t="s">
        <v>9159</v>
      </c>
      <c r="M1828">
        <v>783</v>
      </c>
      <c r="N1828" t="str">
        <f t="shared" si="649"/>
        <v>Low</v>
      </c>
      <c r="O1828">
        <v>5204007</v>
      </c>
      <c r="P1828" t="str">
        <f t="shared" si="650"/>
        <v>Flop</v>
      </c>
      <c r="Q1828" t="s">
        <v>393</v>
      </c>
      <c r="R1828" t="str">
        <f t="shared" si="651"/>
        <v>Action</v>
      </c>
      <c r="S1828">
        <f t="shared" si="652"/>
        <v>4</v>
      </c>
      <c r="T1828" t="s">
        <v>3759</v>
      </c>
      <c r="U1828" t="s">
        <v>9160</v>
      </c>
      <c r="V1828">
        <v>42876</v>
      </c>
      <c r="W1828" t="str">
        <f t="shared" si="653"/>
        <v>Low</v>
      </c>
      <c r="X1828">
        <v>1044</v>
      </c>
      <c r="Y1828" t="str">
        <f t="shared" si="654"/>
        <v>Low</v>
      </c>
      <c r="Z1828" t="s">
        <v>9161</v>
      </c>
      <c r="AA1828">
        <v>2</v>
      </c>
      <c r="AB1828" t="str">
        <f t="shared" si="655"/>
        <v>Duo/Trio Poster</v>
      </c>
      <c r="AC1828" t="s">
        <v>9162</v>
      </c>
      <c r="AD1828" t="s">
        <v>9163</v>
      </c>
      <c r="AE1828">
        <v>167</v>
      </c>
      <c r="AF1828" t="str">
        <f t="shared" si="656"/>
        <v>Very Low</v>
      </c>
      <c r="AG1828" t="s">
        <v>9</v>
      </c>
      <c r="AH1828" t="s">
        <v>28</v>
      </c>
      <c r="AI1828" t="s">
        <v>556</v>
      </c>
      <c r="AJ1828" t="str">
        <f t="shared" si="657"/>
        <v>Adult</v>
      </c>
      <c r="AK1828">
        <v>28000000</v>
      </c>
      <c r="AL1828" t="str">
        <f t="shared" si="658"/>
        <v>Low Budget</v>
      </c>
      <c r="AM1828">
        <v>2001</v>
      </c>
      <c r="AN1828">
        <f t="shared" si="659"/>
        <v>24</v>
      </c>
      <c r="AO1828" t="str">
        <f t="shared" si="660"/>
        <v>Old Classic</v>
      </c>
      <c r="AP1828">
        <v>132</v>
      </c>
      <c r="AQ1828" t="str">
        <f t="shared" si="661"/>
        <v>Very Low</v>
      </c>
      <c r="AR1828">
        <v>6.3</v>
      </c>
      <c r="AS1828" t="str">
        <f t="shared" si="662"/>
        <v>Average</v>
      </c>
      <c r="AT1828">
        <v>2.35</v>
      </c>
      <c r="AU1828" t="str">
        <f t="shared" si="663"/>
        <v>Cinematic Widescreen</v>
      </c>
      <c r="AV1828">
        <v>0</v>
      </c>
      <c r="AW1828" t="str">
        <f t="shared" si="664"/>
        <v>Very Low</v>
      </c>
    </row>
    <row r="1829" spans="1:49" x14ac:dyDescent="0.3">
      <c r="A1829" t="s">
        <v>0</v>
      </c>
      <c r="B1829" t="s">
        <v>1295</v>
      </c>
      <c r="C1829">
        <v>78</v>
      </c>
      <c r="D1829" t="str">
        <f t="shared" si="644"/>
        <v>Low</v>
      </c>
      <c r="E1829">
        <v>112</v>
      </c>
      <c r="F1829" t="str">
        <f t="shared" si="645"/>
        <v>1h 52m</v>
      </c>
      <c r="G1829" t="str">
        <f t="shared" si="646"/>
        <v>Standard Movie</v>
      </c>
      <c r="H1829">
        <v>541</v>
      </c>
      <c r="I1829" t="str">
        <f t="shared" si="647"/>
        <v>Very Low</v>
      </c>
      <c r="J1829">
        <v>638</v>
      </c>
      <c r="K1829" t="str">
        <f t="shared" si="648"/>
        <v>Very Low</v>
      </c>
      <c r="L1829" t="s">
        <v>668</v>
      </c>
      <c r="M1829">
        <v>22000</v>
      </c>
      <c r="N1829" t="str">
        <f t="shared" si="649"/>
        <v>Medium</v>
      </c>
      <c r="O1829">
        <v>4485485</v>
      </c>
      <c r="P1829" t="str">
        <f t="shared" si="650"/>
        <v>Flop</v>
      </c>
      <c r="Q1829" t="s">
        <v>9164</v>
      </c>
      <c r="R1829" t="str">
        <f t="shared" si="651"/>
        <v>Comedy</v>
      </c>
      <c r="S1829">
        <f t="shared" si="652"/>
        <v>3</v>
      </c>
      <c r="T1829" t="s">
        <v>1717</v>
      </c>
      <c r="U1829" t="s">
        <v>9165</v>
      </c>
      <c r="V1829">
        <v>14612</v>
      </c>
      <c r="W1829" t="str">
        <f t="shared" si="653"/>
        <v>Low</v>
      </c>
      <c r="X1829">
        <v>46022</v>
      </c>
      <c r="Y1829" t="str">
        <f t="shared" si="654"/>
        <v>Medium</v>
      </c>
      <c r="Z1829" t="s">
        <v>576</v>
      </c>
      <c r="AA1829">
        <v>1</v>
      </c>
      <c r="AB1829" t="str">
        <f t="shared" si="655"/>
        <v>Solo Star Poster</v>
      </c>
      <c r="AC1829" t="s">
        <v>9166</v>
      </c>
      <c r="AD1829" t="s">
        <v>9167</v>
      </c>
      <c r="AE1829">
        <v>105</v>
      </c>
      <c r="AF1829" t="str">
        <f t="shared" si="656"/>
        <v>Very Low</v>
      </c>
      <c r="AG1829" t="s">
        <v>9</v>
      </c>
      <c r="AH1829" t="s">
        <v>10</v>
      </c>
      <c r="AI1829" t="s">
        <v>556</v>
      </c>
      <c r="AJ1829" t="str">
        <f t="shared" si="657"/>
        <v>Adult</v>
      </c>
      <c r="AK1829">
        <v>15000000</v>
      </c>
      <c r="AL1829" t="str">
        <f t="shared" si="658"/>
        <v>Low Budget</v>
      </c>
      <c r="AM1829">
        <v>1999</v>
      </c>
      <c r="AN1829">
        <f t="shared" si="659"/>
        <v>26</v>
      </c>
      <c r="AO1829" t="str">
        <f t="shared" si="660"/>
        <v>Old Classic</v>
      </c>
      <c r="AP1829">
        <v>22000</v>
      </c>
      <c r="AQ1829" t="str">
        <f t="shared" si="661"/>
        <v>Medium</v>
      </c>
      <c r="AR1829">
        <v>6.4</v>
      </c>
      <c r="AS1829" t="str">
        <f t="shared" si="662"/>
        <v>Average</v>
      </c>
      <c r="AT1829">
        <v>1.85</v>
      </c>
      <c r="AU1829" t="str">
        <f t="shared" si="663"/>
        <v>HDTV / Widescreen</v>
      </c>
      <c r="AV1829">
        <v>0</v>
      </c>
      <c r="AW1829" t="str">
        <f t="shared" si="664"/>
        <v>Very Low</v>
      </c>
    </row>
    <row r="1830" spans="1:49" x14ac:dyDescent="0.3">
      <c r="A1830" t="s">
        <v>0</v>
      </c>
      <c r="B1830" t="s">
        <v>2037</v>
      </c>
      <c r="C1830">
        <v>127</v>
      </c>
      <c r="D1830" t="str">
        <f t="shared" si="644"/>
        <v>Low</v>
      </c>
      <c r="E1830">
        <v>101</v>
      </c>
      <c r="F1830" t="str">
        <f t="shared" si="645"/>
        <v>1h 41m</v>
      </c>
      <c r="G1830" t="str">
        <f t="shared" si="646"/>
        <v>Standard Movie</v>
      </c>
      <c r="H1830">
        <v>212</v>
      </c>
      <c r="I1830" t="str">
        <f t="shared" si="647"/>
        <v>Very Low</v>
      </c>
      <c r="J1830">
        <v>749</v>
      </c>
      <c r="K1830" t="str">
        <f t="shared" si="648"/>
        <v>Very Low</v>
      </c>
      <c r="L1830" t="s">
        <v>350</v>
      </c>
      <c r="M1830">
        <v>1000</v>
      </c>
      <c r="N1830" t="str">
        <f t="shared" si="649"/>
        <v>Low</v>
      </c>
      <c r="O1830">
        <v>4476235</v>
      </c>
      <c r="P1830" t="str">
        <f t="shared" si="650"/>
        <v>Flop</v>
      </c>
      <c r="Q1830" t="s">
        <v>4804</v>
      </c>
      <c r="R1830" t="str">
        <f t="shared" si="651"/>
        <v>Crime</v>
      </c>
      <c r="S1830">
        <f t="shared" si="652"/>
        <v>4</v>
      </c>
      <c r="T1830" t="s">
        <v>2090</v>
      </c>
      <c r="U1830" t="s">
        <v>9168</v>
      </c>
      <c r="V1830">
        <v>49405</v>
      </c>
      <c r="W1830" t="str">
        <f t="shared" si="653"/>
        <v>Low</v>
      </c>
      <c r="X1830">
        <v>4186</v>
      </c>
      <c r="Y1830" t="str">
        <f t="shared" si="654"/>
        <v>Low</v>
      </c>
      <c r="Z1830" t="s">
        <v>9169</v>
      </c>
      <c r="AA1830">
        <v>0</v>
      </c>
      <c r="AB1830" t="str">
        <f t="shared" si="655"/>
        <v>Symbolic Poster</v>
      </c>
      <c r="AC1830" t="s">
        <v>9170</v>
      </c>
      <c r="AD1830" t="s">
        <v>9171</v>
      </c>
      <c r="AE1830">
        <v>226</v>
      </c>
      <c r="AF1830" t="str">
        <f t="shared" si="656"/>
        <v>Very Low</v>
      </c>
      <c r="AG1830" t="s">
        <v>9</v>
      </c>
      <c r="AH1830" t="s">
        <v>10</v>
      </c>
      <c r="AI1830" t="s">
        <v>556</v>
      </c>
      <c r="AJ1830" t="str">
        <f t="shared" si="657"/>
        <v>Adult</v>
      </c>
      <c r="AK1830">
        <v>27000000</v>
      </c>
      <c r="AL1830" t="str">
        <f t="shared" si="658"/>
        <v>Low Budget</v>
      </c>
      <c r="AM1830">
        <v>2004</v>
      </c>
      <c r="AN1830">
        <f t="shared" si="659"/>
        <v>21</v>
      </c>
      <c r="AO1830" t="str">
        <f t="shared" si="660"/>
        <v>Old Classic</v>
      </c>
      <c r="AP1830">
        <v>968</v>
      </c>
      <c r="AQ1830" t="str">
        <f t="shared" si="661"/>
        <v>Very Low</v>
      </c>
      <c r="AR1830">
        <v>6.4</v>
      </c>
      <c r="AS1830" t="str">
        <f t="shared" si="662"/>
        <v>Average</v>
      </c>
      <c r="AT1830">
        <v>2.35</v>
      </c>
      <c r="AU1830" t="str">
        <f t="shared" si="663"/>
        <v>Cinematic Widescreen</v>
      </c>
      <c r="AV1830">
        <v>2000</v>
      </c>
      <c r="AW1830" t="str">
        <f t="shared" si="664"/>
        <v>Low</v>
      </c>
    </row>
    <row r="1831" spans="1:49" x14ac:dyDescent="0.3">
      <c r="A1831" t="s">
        <v>0</v>
      </c>
      <c r="B1831" t="s">
        <v>3093</v>
      </c>
      <c r="C1831">
        <v>137</v>
      </c>
      <c r="D1831" t="str">
        <f t="shared" si="644"/>
        <v>Low</v>
      </c>
      <c r="E1831">
        <v>104</v>
      </c>
      <c r="F1831" t="str">
        <f t="shared" si="645"/>
        <v>1h 44m</v>
      </c>
      <c r="G1831" t="str">
        <f t="shared" si="646"/>
        <v>Standard Movie</v>
      </c>
      <c r="H1831">
        <v>272</v>
      </c>
      <c r="I1831" t="str">
        <f t="shared" si="647"/>
        <v>Very Low</v>
      </c>
      <c r="J1831">
        <v>17000</v>
      </c>
      <c r="K1831" t="str">
        <f t="shared" si="648"/>
        <v>Medium</v>
      </c>
      <c r="L1831" t="s">
        <v>409</v>
      </c>
      <c r="M1831">
        <v>22000</v>
      </c>
      <c r="N1831" t="str">
        <f t="shared" si="649"/>
        <v>Medium</v>
      </c>
      <c r="O1831">
        <v>1089365</v>
      </c>
      <c r="P1831" t="str">
        <f t="shared" si="650"/>
        <v>Flop</v>
      </c>
      <c r="Q1831" t="s">
        <v>2498</v>
      </c>
      <c r="R1831" t="str">
        <f t="shared" si="651"/>
        <v>Comedy</v>
      </c>
      <c r="S1831">
        <f t="shared" si="652"/>
        <v>2</v>
      </c>
      <c r="T1831" t="s">
        <v>1717</v>
      </c>
      <c r="U1831" t="s">
        <v>9172</v>
      </c>
      <c r="V1831">
        <v>23767</v>
      </c>
      <c r="W1831" t="str">
        <f t="shared" si="653"/>
        <v>Low</v>
      </c>
      <c r="X1831">
        <v>71973</v>
      </c>
      <c r="Y1831" t="str">
        <f t="shared" si="654"/>
        <v>High</v>
      </c>
      <c r="Z1831" t="s">
        <v>528</v>
      </c>
      <c r="AA1831">
        <v>1</v>
      </c>
      <c r="AB1831" t="str">
        <f t="shared" si="655"/>
        <v>Solo Star Poster</v>
      </c>
      <c r="AC1831" t="s">
        <v>9173</v>
      </c>
      <c r="AD1831" t="s">
        <v>9174</v>
      </c>
      <c r="AE1831">
        <v>111</v>
      </c>
      <c r="AF1831" t="str">
        <f t="shared" si="656"/>
        <v>Very Low</v>
      </c>
      <c r="AG1831" t="s">
        <v>9</v>
      </c>
      <c r="AH1831" t="s">
        <v>10</v>
      </c>
      <c r="AI1831" t="s">
        <v>556</v>
      </c>
      <c r="AJ1831" t="str">
        <f t="shared" si="657"/>
        <v>Adult</v>
      </c>
      <c r="AK1831">
        <v>25000000</v>
      </c>
      <c r="AL1831" t="str">
        <f t="shared" si="658"/>
        <v>Low Budget</v>
      </c>
      <c r="AM1831">
        <v>2008</v>
      </c>
      <c r="AN1831">
        <f t="shared" si="659"/>
        <v>17</v>
      </c>
      <c r="AO1831" t="str">
        <f t="shared" si="660"/>
        <v>Old Classic</v>
      </c>
      <c r="AP1831">
        <v>18000</v>
      </c>
      <c r="AQ1831" t="str">
        <f t="shared" si="661"/>
        <v>Medium</v>
      </c>
      <c r="AR1831">
        <v>5.7</v>
      </c>
      <c r="AS1831" t="str">
        <f t="shared" si="662"/>
        <v>Below Average</v>
      </c>
      <c r="AT1831">
        <v>2.35</v>
      </c>
      <c r="AU1831" t="str">
        <f t="shared" si="663"/>
        <v>Cinematic Widescreen</v>
      </c>
      <c r="AV1831">
        <v>845</v>
      </c>
      <c r="AW1831" t="str">
        <f t="shared" si="664"/>
        <v>Very Low</v>
      </c>
    </row>
    <row r="1832" spans="1:49" x14ac:dyDescent="0.3">
      <c r="A1832" t="s">
        <v>718</v>
      </c>
      <c r="B1832" t="s">
        <v>6968</v>
      </c>
      <c r="C1832">
        <v>54</v>
      </c>
      <c r="D1832" t="str">
        <f t="shared" si="644"/>
        <v>Low</v>
      </c>
      <c r="E1832">
        <v>120</v>
      </c>
      <c r="F1832" t="str">
        <f t="shared" si="645"/>
        <v>2h 0m</v>
      </c>
      <c r="G1832" t="str">
        <f t="shared" si="646"/>
        <v>Standard Movie</v>
      </c>
      <c r="H1832">
        <v>278</v>
      </c>
      <c r="I1832" t="str">
        <f t="shared" si="647"/>
        <v>Very Low</v>
      </c>
      <c r="J1832">
        <v>387</v>
      </c>
      <c r="K1832" t="str">
        <f t="shared" si="648"/>
        <v>Very Low</v>
      </c>
      <c r="L1832" t="s">
        <v>934</v>
      </c>
      <c r="M1832">
        <v>844</v>
      </c>
      <c r="N1832" t="str">
        <f t="shared" si="649"/>
        <v>Low</v>
      </c>
      <c r="O1832">
        <v>763044</v>
      </c>
      <c r="P1832" t="str">
        <f t="shared" si="650"/>
        <v>Flop</v>
      </c>
      <c r="Q1832" t="s">
        <v>4046</v>
      </c>
      <c r="R1832" t="str">
        <f t="shared" si="651"/>
        <v>Drama</v>
      </c>
      <c r="S1832">
        <f t="shared" si="652"/>
        <v>2</v>
      </c>
      <c r="T1832" t="s">
        <v>3489</v>
      </c>
      <c r="U1832" t="s">
        <v>9175</v>
      </c>
      <c r="V1832">
        <v>4257</v>
      </c>
      <c r="W1832" t="str">
        <f t="shared" si="653"/>
        <v>Very Low</v>
      </c>
      <c r="X1832">
        <v>3286</v>
      </c>
      <c r="Y1832" t="str">
        <f t="shared" si="654"/>
        <v>Low</v>
      </c>
      <c r="Z1832" t="s">
        <v>9176</v>
      </c>
      <c r="AA1832">
        <v>4</v>
      </c>
      <c r="AB1832" t="str">
        <f t="shared" si="655"/>
        <v>Ensemble Poster</v>
      </c>
      <c r="AC1832" t="s">
        <v>9177</v>
      </c>
      <c r="AD1832" t="s">
        <v>9178</v>
      </c>
      <c r="AE1832">
        <v>52</v>
      </c>
      <c r="AF1832" t="str">
        <f t="shared" si="656"/>
        <v>Very Low</v>
      </c>
      <c r="AG1832" t="s">
        <v>9</v>
      </c>
      <c r="AH1832" t="s">
        <v>239</v>
      </c>
      <c r="AI1832" t="s">
        <v>556</v>
      </c>
      <c r="AJ1832" t="str">
        <f t="shared" si="657"/>
        <v>Adult</v>
      </c>
      <c r="AK1832">
        <v>23000000</v>
      </c>
      <c r="AL1832" t="str">
        <f t="shared" si="658"/>
        <v>Low Budget</v>
      </c>
      <c r="AM1832">
        <v>2003</v>
      </c>
      <c r="AN1832">
        <f t="shared" si="659"/>
        <v>22</v>
      </c>
      <c r="AO1832" t="str">
        <f t="shared" si="660"/>
        <v>Old Classic</v>
      </c>
      <c r="AP1832">
        <v>766</v>
      </c>
      <c r="AQ1832" t="str">
        <f t="shared" si="661"/>
        <v>Very Low</v>
      </c>
      <c r="AR1832">
        <v>6.2</v>
      </c>
      <c r="AS1832" t="str">
        <f t="shared" si="662"/>
        <v>Average</v>
      </c>
      <c r="AT1832">
        <v>1.85</v>
      </c>
      <c r="AU1832" t="str">
        <f t="shared" si="663"/>
        <v>HDTV / Widescreen</v>
      </c>
      <c r="AV1832">
        <v>188</v>
      </c>
      <c r="AW1832" t="str">
        <f t="shared" si="664"/>
        <v>Very Low</v>
      </c>
    </row>
    <row r="1833" spans="1:49" x14ac:dyDescent="0.3">
      <c r="A1833" t="s">
        <v>0</v>
      </c>
      <c r="B1833" t="s">
        <v>828</v>
      </c>
      <c r="C1833">
        <v>38</v>
      </c>
      <c r="D1833" t="str">
        <f t="shared" si="644"/>
        <v>Very Low</v>
      </c>
      <c r="E1833">
        <v>135</v>
      </c>
      <c r="F1833" t="str">
        <f t="shared" si="645"/>
        <v>2h 15m</v>
      </c>
      <c r="G1833" t="str">
        <f t="shared" si="646"/>
        <v>Long Movie</v>
      </c>
      <c r="H1833">
        <v>0</v>
      </c>
      <c r="I1833" t="str">
        <f t="shared" si="647"/>
        <v>Very Low</v>
      </c>
      <c r="J1833">
        <v>3</v>
      </c>
      <c r="K1833" t="str">
        <f t="shared" si="648"/>
        <v>Very Low</v>
      </c>
      <c r="L1833" t="s">
        <v>9179</v>
      </c>
      <c r="M1833">
        <v>5</v>
      </c>
      <c r="N1833" t="str">
        <f t="shared" si="649"/>
        <v>Low</v>
      </c>
      <c r="O1833">
        <f>O1832</f>
        <v>763044</v>
      </c>
      <c r="P1833" t="str">
        <f t="shared" si="650"/>
        <v>Flop</v>
      </c>
      <c r="Q1833" t="s">
        <v>2821</v>
      </c>
      <c r="R1833" t="str">
        <f t="shared" si="651"/>
        <v>Drama</v>
      </c>
      <c r="S1833">
        <f t="shared" si="652"/>
        <v>3</v>
      </c>
      <c r="T1833" t="s">
        <v>9180</v>
      </c>
      <c r="U1833" t="s">
        <v>9181</v>
      </c>
      <c r="V1833">
        <v>926</v>
      </c>
      <c r="W1833" t="str">
        <f t="shared" si="653"/>
        <v>Very Low</v>
      </c>
      <c r="X1833">
        <v>24</v>
      </c>
      <c r="Y1833" t="str">
        <f t="shared" si="654"/>
        <v>Very Low</v>
      </c>
      <c r="Z1833" t="s">
        <v>9182</v>
      </c>
      <c r="AA1833">
        <v>1</v>
      </c>
      <c r="AB1833" t="str">
        <f t="shared" si="655"/>
        <v>Solo Star Poster</v>
      </c>
      <c r="AC1833" t="s">
        <v>9183</v>
      </c>
      <c r="AD1833" t="s">
        <v>9184</v>
      </c>
      <c r="AE1833">
        <v>19</v>
      </c>
      <c r="AF1833" t="str">
        <f t="shared" si="656"/>
        <v>Very Low</v>
      </c>
      <c r="AG1833" t="s">
        <v>9</v>
      </c>
      <c r="AH1833" t="s">
        <v>1436</v>
      </c>
      <c r="AI1833" t="str">
        <f>AI1832</f>
        <v>R</v>
      </c>
      <c r="AJ1833" t="str">
        <f t="shared" si="657"/>
        <v>Adult</v>
      </c>
      <c r="AK1833">
        <v>27000000</v>
      </c>
      <c r="AL1833" t="str">
        <f t="shared" si="658"/>
        <v>Low Budget</v>
      </c>
      <c r="AM1833">
        <v>2006</v>
      </c>
      <c r="AN1833">
        <f t="shared" si="659"/>
        <v>19</v>
      </c>
      <c r="AO1833" t="str">
        <f t="shared" si="660"/>
        <v>Old Classic</v>
      </c>
      <c r="AP1833">
        <v>4</v>
      </c>
      <c r="AQ1833" t="str">
        <f t="shared" si="661"/>
        <v>Very Low</v>
      </c>
      <c r="AR1833">
        <v>6.6</v>
      </c>
      <c r="AS1833" t="str">
        <f t="shared" si="662"/>
        <v>Average</v>
      </c>
      <c r="AT1833">
        <v>2.35</v>
      </c>
      <c r="AU1833" t="str">
        <f t="shared" si="663"/>
        <v>Cinematic Widescreen</v>
      </c>
      <c r="AV1833">
        <v>359</v>
      </c>
      <c r="AW1833" t="str">
        <f t="shared" si="664"/>
        <v>Very Low</v>
      </c>
    </row>
    <row r="1834" spans="1:49" x14ac:dyDescent="0.3">
      <c r="A1834" t="s">
        <v>0</v>
      </c>
      <c r="B1834" t="s">
        <v>3204</v>
      </c>
      <c r="C1834">
        <v>167</v>
      </c>
      <c r="D1834" t="str">
        <f t="shared" si="644"/>
        <v>Low</v>
      </c>
      <c r="E1834">
        <v>91</v>
      </c>
      <c r="F1834" t="str">
        <f t="shared" si="645"/>
        <v>1h 31m</v>
      </c>
      <c r="G1834" t="str">
        <f t="shared" si="646"/>
        <v>Standard Movie</v>
      </c>
      <c r="H1834">
        <v>41</v>
      </c>
      <c r="I1834" t="str">
        <f t="shared" si="647"/>
        <v>Very Low</v>
      </c>
      <c r="J1834">
        <v>328</v>
      </c>
      <c r="K1834" t="str">
        <f t="shared" si="648"/>
        <v>Very Low</v>
      </c>
      <c r="L1834" t="s">
        <v>4117</v>
      </c>
      <c r="M1834">
        <v>567</v>
      </c>
      <c r="N1834" t="str">
        <f t="shared" si="649"/>
        <v>Low</v>
      </c>
      <c r="O1834">
        <v>20819129</v>
      </c>
      <c r="P1834" t="str">
        <f t="shared" si="650"/>
        <v>Average</v>
      </c>
      <c r="Q1834" t="s">
        <v>1723</v>
      </c>
      <c r="R1834" t="str">
        <f t="shared" si="651"/>
        <v>Action</v>
      </c>
      <c r="S1834">
        <f t="shared" si="652"/>
        <v>3</v>
      </c>
      <c r="T1834" t="s">
        <v>1684</v>
      </c>
      <c r="U1834" t="s">
        <v>9185</v>
      </c>
      <c r="V1834">
        <v>84209</v>
      </c>
      <c r="W1834" t="str">
        <f t="shared" si="653"/>
        <v>Medium</v>
      </c>
      <c r="X1834">
        <v>2954</v>
      </c>
      <c r="Y1834" t="str">
        <f t="shared" si="654"/>
        <v>Low</v>
      </c>
      <c r="Z1834" t="s">
        <v>2990</v>
      </c>
      <c r="AA1834">
        <v>1</v>
      </c>
      <c r="AB1834" t="str">
        <f t="shared" si="655"/>
        <v>Solo Star Poster</v>
      </c>
      <c r="AC1834" t="s">
        <v>9186</v>
      </c>
      <c r="AD1834" t="s">
        <v>9187</v>
      </c>
      <c r="AE1834">
        <v>201</v>
      </c>
      <c r="AF1834" t="str">
        <f t="shared" si="656"/>
        <v>Very Low</v>
      </c>
      <c r="AG1834" t="s">
        <v>9</v>
      </c>
      <c r="AH1834" t="s">
        <v>10</v>
      </c>
      <c r="AI1834" t="s">
        <v>66</v>
      </c>
      <c r="AJ1834" t="str">
        <f t="shared" si="657"/>
        <v>Family</v>
      </c>
      <c r="AK1834">
        <v>26000000</v>
      </c>
      <c r="AL1834" t="str">
        <f t="shared" si="658"/>
        <v>Low Budget</v>
      </c>
      <c r="AM1834">
        <v>2009</v>
      </c>
      <c r="AN1834">
        <f t="shared" si="659"/>
        <v>16</v>
      </c>
      <c r="AO1834" t="str">
        <f t="shared" si="660"/>
        <v>Old Classic</v>
      </c>
      <c r="AP1834">
        <v>402</v>
      </c>
      <c r="AQ1834" t="str">
        <f t="shared" si="661"/>
        <v>Very Low</v>
      </c>
      <c r="AR1834">
        <v>5.2</v>
      </c>
      <c r="AS1834" t="str">
        <f t="shared" si="662"/>
        <v>Below Average</v>
      </c>
      <c r="AT1834">
        <v>1.85</v>
      </c>
      <c r="AU1834" t="str">
        <f t="shared" si="663"/>
        <v>HDTV / Widescreen</v>
      </c>
      <c r="AV1834">
        <v>0</v>
      </c>
      <c r="AW1834" t="str">
        <f t="shared" si="664"/>
        <v>Very Low</v>
      </c>
    </row>
    <row r="1835" spans="1:49" x14ac:dyDescent="0.3">
      <c r="A1835" t="s">
        <v>0</v>
      </c>
      <c r="B1835" t="s">
        <v>2013</v>
      </c>
      <c r="C1835">
        <v>129</v>
      </c>
      <c r="D1835" t="str">
        <f t="shared" si="644"/>
        <v>Low</v>
      </c>
      <c r="E1835">
        <v>97</v>
      </c>
      <c r="F1835" t="str">
        <f t="shared" si="645"/>
        <v>1h 37m</v>
      </c>
      <c r="G1835" t="str">
        <f t="shared" si="646"/>
        <v>Standard Movie</v>
      </c>
      <c r="H1835">
        <v>70</v>
      </c>
      <c r="I1835" t="str">
        <f t="shared" si="647"/>
        <v>Very Low</v>
      </c>
      <c r="J1835">
        <v>512</v>
      </c>
      <c r="K1835" t="str">
        <f t="shared" si="648"/>
        <v>Very Low</v>
      </c>
      <c r="L1835" t="s">
        <v>9188</v>
      </c>
      <c r="M1835">
        <v>2000</v>
      </c>
      <c r="N1835" t="str">
        <f t="shared" si="649"/>
        <v>Low</v>
      </c>
      <c r="O1835">
        <v>110222438</v>
      </c>
      <c r="P1835" t="str">
        <f t="shared" si="650"/>
        <v>Hit</v>
      </c>
      <c r="Q1835" t="s">
        <v>9189</v>
      </c>
      <c r="R1835" t="str">
        <f t="shared" si="651"/>
        <v>Comedy</v>
      </c>
      <c r="S1835">
        <f t="shared" si="652"/>
        <v>5</v>
      </c>
      <c r="T1835" t="s">
        <v>1705</v>
      </c>
      <c r="U1835" t="s">
        <v>9190</v>
      </c>
      <c r="V1835">
        <v>96693</v>
      </c>
      <c r="W1835" t="str">
        <f t="shared" si="653"/>
        <v>Medium</v>
      </c>
      <c r="X1835">
        <v>3984</v>
      </c>
      <c r="Y1835" t="str">
        <f t="shared" si="654"/>
        <v>Low</v>
      </c>
      <c r="Z1835" t="s">
        <v>4434</v>
      </c>
      <c r="AA1835">
        <v>2</v>
      </c>
      <c r="AB1835" t="str">
        <f t="shared" si="655"/>
        <v>Duo/Trio Poster</v>
      </c>
      <c r="AC1835" t="s">
        <v>9191</v>
      </c>
      <c r="AD1835" t="s">
        <v>9192</v>
      </c>
      <c r="AE1835">
        <v>271</v>
      </c>
      <c r="AF1835" t="str">
        <f t="shared" si="656"/>
        <v>Very Low</v>
      </c>
      <c r="AG1835" t="s">
        <v>9</v>
      </c>
      <c r="AH1835" t="s">
        <v>10</v>
      </c>
      <c r="AI1835" t="s">
        <v>66</v>
      </c>
      <c r="AJ1835" t="str">
        <f t="shared" si="657"/>
        <v>Family</v>
      </c>
      <c r="AK1835">
        <v>26000000</v>
      </c>
      <c r="AL1835" t="str">
        <f t="shared" si="658"/>
        <v>Low Budget</v>
      </c>
      <c r="AM1835">
        <v>2003</v>
      </c>
      <c r="AN1835">
        <f t="shared" si="659"/>
        <v>22</v>
      </c>
      <c r="AO1835" t="str">
        <f t="shared" si="660"/>
        <v>Old Classic</v>
      </c>
      <c r="AP1835">
        <v>528</v>
      </c>
      <c r="AQ1835" t="str">
        <f t="shared" si="661"/>
        <v>Very Low</v>
      </c>
      <c r="AR1835">
        <v>6.1</v>
      </c>
      <c r="AS1835" t="str">
        <f t="shared" si="662"/>
        <v>Average</v>
      </c>
      <c r="AT1835">
        <v>1.85</v>
      </c>
      <c r="AU1835" t="str">
        <f t="shared" si="663"/>
        <v>HDTV / Widescreen</v>
      </c>
      <c r="AV1835">
        <v>0</v>
      </c>
      <c r="AW1835" t="str">
        <f t="shared" si="664"/>
        <v>Very Low</v>
      </c>
    </row>
    <row r="1836" spans="1:49" x14ac:dyDescent="0.3">
      <c r="A1836" t="s">
        <v>0</v>
      </c>
      <c r="B1836" t="s">
        <v>3189</v>
      </c>
      <c r="C1836">
        <v>217</v>
      </c>
      <c r="D1836" t="str">
        <f t="shared" si="644"/>
        <v>Medium</v>
      </c>
      <c r="E1836">
        <v>133</v>
      </c>
      <c r="F1836" t="str">
        <f t="shared" si="645"/>
        <v>2h 13m</v>
      </c>
      <c r="G1836" t="str">
        <f t="shared" si="646"/>
        <v>Long Movie</v>
      </c>
      <c r="H1836">
        <v>0</v>
      </c>
      <c r="I1836" t="str">
        <f t="shared" si="647"/>
        <v>Very Low</v>
      </c>
      <c r="J1836">
        <v>218</v>
      </c>
      <c r="K1836" t="str">
        <f t="shared" si="648"/>
        <v>Very Low</v>
      </c>
      <c r="L1836" t="s">
        <v>3868</v>
      </c>
      <c r="M1836">
        <v>7000</v>
      </c>
      <c r="N1836" t="str">
        <f t="shared" si="649"/>
        <v>Low</v>
      </c>
      <c r="O1836">
        <v>109243478</v>
      </c>
      <c r="P1836" t="str">
        <f t="shared" si="650"/>
        <v>Hit</v>
      </c>
      <c r="Q1836" t="s">
        <v>1652</v>
      </c>
      <c r="R1836" t="str">
        <f t="shared" si="651"/>
        <v>Comedy</v>
      </c>
      <c r="S1836">
        <f t="shared" si="652"/>
        <v>2</v>
      </c>
      <c r="T1836" t="s">
        <v>489</v>
      </c>
      <c r="U1836" t="s">
        <v>9193</v>
      </c>
      <c r="V1836">
        <v>313797</v>
      </c>
      <c r="W1836" t="str">
        <f t="shared" si="653"/>
        <v>High</v>
      </c>
      <c r="X1836">
        <v>8341</v>
      </c>
      <c r="Y1836" t="str">
        <f t="shared" si="654"/>
        <v>Low</v>
      </c>
      <c r="Z1836" t="s">
        <v>9194</v>
      </c>
      <c r="AA1836">
        <v>1</v>
      </c>
      <c r="AB1836" t="str">
        <f t="shared" si="655"/>
        <v>Solo Star Poster</v>
      </c>
      <c r="AC1836" t="s">
        <v>9195</v>
      </c>
      <c r="AD1836" t="s">
        <v>9196</v>
      </c>
      <c r="AE1836">
        <v>546</v>
      </c>
      <c r="AF1836" t="str">
        <f t="shared" si="656"/>
        <v>Low</v>
      </c>
      <c r="AG1836" t="s">
        <v>9</v>
      </c>
      <c r="AH1836" t="s">
        <v>10</v>
      </c>
      <c r="AI1836" t="s">
        <v>556</v>
      </c>
      <c r="AJ1836" t="str">
        <f t="shared" si="657"/>
        <v>Adult</v>
      </c>
      <c r="AK1836">
        <v>26000000</v>
      </c>
      <c r="AL1836" t="str">
        <f t="shared" si="658"/>
        <v>Low Budget</v>
      </c>
      <c r="AM1836">
        <v>2005</v>
      </c>
      <c r="AN1836">
        <f t="shared" si="659"/>
        <v>20</v>
      </c>
      <c r="AO1836" t="str">
        <f t="shared" si="660"/>
        <v>Old Classic</v>
      </c>
      <c r="AP1836">
        <v>966</v>
      </c>
      <c r="AQ1836" t="str">
        <f t="shared" si="661"/>
        <v>Very Low</v>
      </c>
      <c r="AR1836">
        <v>7.1</v>
      </c>
      <c r="AS1836" t="str">
        <f t="shared" si="662"/>
        <v>Good</v>
      </c>
      <c r="AT1836">
        <v>1.85</v>
      </c>
      <c r="AU1836" t="str">
        <f t="shared" si="663"/>
        <v>HDTV / Widescreen</v>
      </c>
      <c r="AV1836">
        <v>0</v>
      </c>
      <c r="AW1836" t="str">
        <f t="shared" si="664"/>
        <v>Very Low</v>
      </c>
    </row>
    <row r="1837" spans="1:49" x14ac:dyDescent="0.3">
      <c r="A1837" t="s">
        <v>0</v>
      </c>
      <c r="B1837" t="s">
        <v>4508</v>
      </c>
      <c r="C1837">
        <v>134</v>
      </c>
      <c r="D1837" t="str">
        <f t="shared" si="644"/>
        <v>Low</v>
      </c>
      <c r="E1837">
        <v>123</v>
      </c>
      <c r="F1837" t="str">
        <f t="shared" si="645"/>
        <v>2h 3m</v>
      </c>
      <c r="G1837" t="str">
        <f t="shared" si="646"/>
        <v>Long Movie</v>
      </c>
      <c r="H1837">
        <v>108</v>
      </c>
      <c r="I1837" t="str">
        <f t="shared" si="647"/>
        <v>Very Low</v>
      </c>
      <c r="J1837">
        <v>239</v>
      </c>
      <c r="K1837" t="str">
        <f t="shared" si="648"/>
        <v>Very Low</v>
      </c>
      <c r="L1837" t="s">
        <v>9197</v>
      </c>
      <c r="M1837">
        <v>1000</v>
      </c>
      <c r="N1837" t="str">
        <f t="shared" si="649"/>
        <v>Low</v>
      </c>
      <c r="O1837">
        <v>100241322</v>
      </c>
      <c r="P1837" t="str">
        <f t="shared" si="650"/>
        <v>Hit</v>
      </c>
      <c r="Q1837" t="s">
        <v>1386</v>
      </c>
      <c r="R1837" t="str">
        <f t="shared" si="651"/>
        <v>Comedy</v>
      </c>
      <c r="S1837">
        <f t="shared" si="652"/>
        <v>3</v>
      </c>
      <c r="T1837" t="s">
        <v>109</v>
      </c>
      <c r="U1837" t="s">
        <v>9198</v>
      </c>
      <c r="V1837">
        <v>175524</v>
      </c>
      <c r="W1837" t="str">
        <f t="shared" si="653"/>
        <v>Medium</v>
      </c>
      <c r="X1837">
        <v>1690</v>
      </c>
      <c r="Y1837" t="str">
        <f t="shared" si="654"/>
        <v>Low</v>
      </c>
      <c r="Z1837" t="s">
        <v>7997</v>
      </c>
      <c r="AA1837">
        <v>0</v>
      </c>
      <c r="AB1837" t="str">
        <f t="shared" si="655"/>
        <v>Symbolic Poster</v>
      </c>
      <c r="AC1837" t="s">
        <v>9199</v>
      </c>
      <c r="AD1837" t="s">
        <v>9200</v>
      </c>
      <c r="AE1837">
        <v>752</v>
      </c>
      <c r="AF1837" t="str">
        <f t="shared" si="656"/>
        <v>Low</v>
      </c>
      <c r="AG1837" t="s">
        <v>9</v>
      </c>
      <c r="AH1837" t="s">
        <v>10</v>
      </c>
      <c r="AI1837" t="s">
        <v>556</v>
      </c>
      <c r="AJ1837" t="str">
        <f t="shared" si="657"/>
        <v>Adult</v>
      </c>
      <c r="AK1837">
        <v>25000000</v>
      </c>
      <c r="AL1837" t="str">
        <f t="shared" si="658"/>
        <v>Low Budget</v>
      </c>
      <c r="AM1837">
        <v>1998</v>
      </c>
      <c r="AN1837">
        <f t="shared" si="659"/>
        <v>27</v>
      </c>
      <c r="AO1837" t="str">
        <f t="shared" si="660"/>
        <v>Old Classic</v>
      </c>
      <c r="AP1837">
        <v>264</v>
      </c>
      <c r="AQ1837" t="str">
        <f t="shared" si="661"/>
        <v>Very Low</v>
      </c>
      <c r="AR1837">
        <v>7.2</v>
      </c>
      <c r="AS1837" t="str">
        <f t="shared" si="662"/>
        <v>Good</v>
      </c>
      <c r="AT1837">
        <v>2.35</v>
      </c>
      <c r="AU1837" t="str">
        <f t="shared" si="663"/>
        <v>Cinematic Widescreen</v>
      </c>
      <c r="AV1837">
        <v>0</v>
      </c>
      <c r="AW1837" t="str">
        <f t="shared" si="664"/>
        <v>Very Low</v>
      </c>
    </row>
    <row r="1838" spans="1:49" x14ac:dyDescent="0.3">
      <c r="A1838" t="s">
        <v>0</v>
      </c>
      <c r="B1838" t="s">
        <v>9201</v>
      </c>
      <c r="C1838">
        <v>253</v>
      </c>
      <c r="D1838" t="str">
        <f t="shared" si="644"/>
        <v>Medium</v>
      </c>
      <c r="E1838">
        <v>114</v>
      </c>
      <c r="F1838" t="str">
        <f t="shared" si="645"/>
        <v>1h 54m</v>
      </c>
      <c r="G1838" t="str">
        <f t="shared" si="646"/>
        <v>Standard Movie</v>
      </c>
      <c r="H1838">
        <v>71</v>
      </c>
      <c r="I1838" t="str">
        <f t="shared" si="647"/>
        <v>Very Low</v>
      </c>
      <c r="J1838">
        <v>313</v>
      </c>
      <c r="K1838" t="str">
        <f t="shared" si="648"/>
        <v>Very Low</v>
      </c>
      <c r="L1838" t="s">
        <v>9202</v>
      </c>
      <c r="M1838">
        <v>14000</v>
      </c>
      <c r="N1838" t="str">
        <f t="shared" si="649"/>
        <v>Medium</v>
      </c>
      <c r="O1838">
        <v>25977365</v>
      </c>
      <c r="P1838" t="str">
        <f t="shared" si="650"/>
        <v>Average</v>
      </c>
      <c r="Q1838" t="s">
        <v>2113</v>
      </c>
      <c r="R1838" t="str">
        <f t="shared" si="651"/>
        <v>Crime</v>
      </c>
      <c r="S1838">
        <f t="shared" si="652"/>
        <v>4</v>
      </c>
      <c r="T1838" t="s">
        <v>199</v>
      </c>
      <c r="U1838" t="s">
        <v>9203</v>
      </c>
      <c r="V1838">
        <v>87950</v>
      </c>
      <c r="W1838" t="str">
        <f t="shared" si="653"/>
        <v>Medium</v>
      </c>
      <c r="X1838">
        <v>15428</v>
      </c>
      <c r="Y1838" t="str">
        <f t="shared" si="654"/>
        <v>Medium</v>
      </c>
      <c r="Z1838" t="s">
        <v>9204</v>
      </c>
      <c r="AA1838">
        <v>0</v>
      </c>
      <c r="AB1838" t="str">
        <f t="shared" si="655"/>
        <v>Symbolic Poster</v>
      </c>
      <c r="AC1838" t="s">
        <v>9205</v>
      </c>
      <c r="AD1838" t="s">
        <v>9206</v>
      </c>
      <c r="AE1838">
        <v>207</v>
      </c>
      <c r="AF1838" t="str">
        <f t="shared" si="656"/>
        <v>Very Low</v>
      </c>
      <c r="AG1838" t="s">
        <v>9</v>
      </c>
      <c r="AH1838" t="s">
        <v>10</v>
      </c>
      <c r="AI1838" t="s">
        <v>556</v>
      </c>
      <c r="AJ1838" t="str">
        <f t="shared" si="657"/>
        <v>Adult</v>
      </c>
      <c r="AK1838">
        <v>28000000</v>
      </c>
      <c r="AL1838" t="str">
        <f t="shared" si="658"/>
        <v>Low Budget</v>
      </c>
      <c r="AM1838">
        <v>2014</v>
      </c>
      <c r="AN1838">
        <f t="shared" si="659"/>
        <v>11</v>
      </c>
      <c r="AO1838" t="str">
        <f t="shared" si="660"/>
        <v>Modern Classic</v>
      </c>
      <c r="AP1838">
        <v>439</v>
      </c>
      <c r="AQ1838" t="str">
        <f t="shared" si="661"/>
        <v>Very Low</v>
      </c>
      <c r="AR1838">
        <v>6.5</v>
      </c>
      <c r="AS1838" t="str">
        <f t="shared" si="662"/>
        <v>Average</v>
      </c>
      <c r="AT1838">
        <v>2.35</v>
      </c>
      <c r="AU1838" t="str">
        <f t="shared" si="663"/>
        <v>Cinematic Widescreen</v>
      </c>
      <c r="AV1838">
        <v>15000</v>
      </c>
      <c r="AW1838" t="str">
        <f t="shared" si="664"/>
        <v>Medium</v>
      </c>
    </row>
    <row r="1839" spans="1:49" x14ac:dyDescent="0.3">
      <c r="A1839" t="s">
        <v>0</v>
      </c>
      <c r="B1839" t="s">
        <v>2669</v>
      </c>
      <c r="C1839">
        <v>46</v>
      </c>
      <c r="D1839" t="str">
        <f t="shared" si="644"/>
        <v>Very Low</v>
      </c>
      <c r="E1839">
        <v>111</v>
      </c>
      <c r="F1839" t="str">
        <f t="shared" si="645"/>
        <v>1h 51m</v>
      </c>
      <c r="G1839" t="str">
        <f t="shared" si="646"/>
        <v>Standard Movie</v>
      </c>
      <c r="H1839">
        <v>425</v>
      </c>
      <c r="I1839" t="str">
        <f t="shared" si="647"/>
        <v>Very Low</v>
      </c>
      <c r="J1839">
        <v>344</v>
      </c>
      <c r="K1839" t="str">
        <f t="shared" si="648"/>
        <v>Very Low</v>
      </c>
      <c r="L1839" t="s">
        <v>4254</v>
      </c>
      <c r="M1839">
        <v>743</v>
      </c>
      <c r="N1839" t="str">
        <f t="shared" si="649"/>
        <v>Low</v>
      </c>
      <c r="O1839">
        <v>91457688</v>
      </c>
      <c r="P1839" t="str">
        <f t="shared" si="650"/>
        <v>Hit</v>
      </c>
      <c r="Q1839" t="s">
        <v>1723</v>
      </c>
      <c r="R1839" t="str">
        <f t="shared" si="651"/>
        <v>Action</v>
      </c>
      <c r="S1839">
        <f t="shared" si="652"/>
        <v>3</v>
      </c>
      <c r="T1839" t="s">
        <v>2809</v>
      </c>
      <c r="U1839" t="s">
        <v>9207</v>
      </c>
      <c r="V1839">
        <v>107801</v>
      </c>
      <c r="W1839" t="str">
        <f t="shared" si="653"/>
        <v>Medium</v>
      </c>
      <c r="X1839">
        <v>2403</v>
      </c>
      <c r="Y1839" t="str">
        <f t="shared" si="654"/>
        <v>Low</v>
      </c>
      <c r="Z1839" t="s">
        <v>4247</v>
      </c>
      <c r="AA1839">
        <v>4</v>
      </c>
      <c r="AB1839" t="str">
        <f t="shared" si="655"/>
        <v>Ensemble Poster</v>
      </c>
      <c r="AC1839" t="s">
        <v>9208</v>
      </c>
      <c r="AD1839" t="s">
        <v>9209</v>
      </c>
      <c r="AE1839">
        <v>109</v>
      </c>
      <c r="AF1839" t="str">
        <f t="shared" si="656"/>
        <v>Very Low</v>
      </c>
      <c r="AG1839" t="s">
        <v>9</v>
      </c>
      <c r="AH1839" t="s">
        <v>10</v>
      </c>
      <c r="AI1839" t="s">
        <v>11</v>
      </c>
      <c r="AJ1839" t="str">
        <f t="shared" si="657"/>
        <v>Teen</v>
      </c>
      <c r="AK1839">
        <v>26000000</v>
      </c>
      <c r="AL1839" t="str">
        <f t="shared" si="658"/>
        <v>Low Budget</v>
      </c>
      <c r="AM1839">
        <v>1990</v>
      </c>
      <c r="AN1839">
        <f t="shared" si="659"/>
        <v>35</v>
      </c>
      <c r="AO1839" t="str">
        <f t="shared" si="660"/>
        <v>Old Classic</v>
      </c>
      <c r="AP1839">
        <v>394</v>
      </c>
      <c r="AQ1839" t="str">
        <f t="shared" si="661"/>
        <v>Very Low</v>
      </c>
      <c r="AR1839">
        <v>6</v>
      </c>
      <c r="AS1839" t="str">
        <f t="shared" si="662"/>
        <v>Average</v>
      </c>
      <c r="AT1839">
        <v>1.85</v>
      </c>
      <c r="AU1839" t="str">
        <f t="shared" si="663"/>
        <v>HDTV / Widescreen</v>
      </c>
      <c r="AV1839">
        <v>0</v>
      </c>
      <c r="AW1839" t="str">
        <f t="shared" si="664"/>
        <v>Very Low</v>
      </c>
    </row>
    <row r="1840" spans="1:49" x14ac:dyDescent="0.3">
      <c r="A1840" t="s">
        <v>0</v>
      </c>
      <c r="B1840" t="s">
        <v>5389</v>
      </c>
      <c r="C1840">
        <v>232</v>
      </c>
      <c r="D1840" t="str">
        <f t="shared" si="644"/>
        <v>Medium</v>
      </c>
      <c r="E1840">
        <v>117</v>
      </c>
      <c r="F1840" t="str">
        <f t="shared" si="645"/>
        <v>1h 57m</v>
      </c>
      <c r="G1840" t="str">
        <f t="shared" si="646"/>
        <v>Standard Movie</v>
      </c>
      <c r="H1840">
        <v>234</v>
      </c>
      <c r="I1840" t="str">
        <f t="shared" si="647"/>
        <v>Very Low</v>
      </c>
      <c r="J1840">
        <v>919</v>
      </c>
      <c r="K1840" t="str">
        <f t="shared" si="648"/>
        <v>Very Low</v>
      </c>
      <c r="L1840" t="s">
        <v>3201</v>
      </c>
      <c r="M1840">
        <v>11000</v>
      </c>
      <c r="N1840" t="str">
        <f t="shared" si="649"/>
        <v>Medium</v>
      </c>
      <c r="O1840">
        <v>87341380</v>
      </c>
      <c r="P1840" t="str">
        <f t="shared" si="650"/>
        <v>Hit</v>
      </c>
      <c r="Q1840" t="s">
        <v>1723</v>
      </c>
      <c r="R1840" t="str">
        <f t="shared" si="651"/>
        <v>Action</v>
      </c>
      <c r="S1840">
        <f t="shared" si="652"/>
        <v>3</v>
      </c>
      <c r="T1840" t="s">
        <v>51</v>
      </c>
      <c r="U1840" t="s">
        <v>9210</v>
      </c>
      <c r="V1840">
        <v>255257</v>
      </c>
      <c r="W1840" t="str">
        <f t="shared" si="653"/>
        <v>High</v>
      </c>
      <c r="X1840">
        <v>15590</v>
      </c>
      <c r="Y1840" t="str">
        <f t="shared" si="654"/>
        <v>Medium</v>
      </c>
      <c r="Z1840" t="s">
        <v>1955</v>
      </c>
      <c r="AA1840">
        <v>3</v>
      </c>
      <c r="AB1840" t="str">
        <f t="shared" si="655"/>
        <v>Duo/Trio Poster</v>
      </c>
      <c r="AC1840" t="s">
        <v>9211</v>
      </c>
      <c r="AD1840" t="s">
        <v>9212</v>
      </c>
      <c r="AE1840">
        <v>374</v>
      </c>
      <c r="AF1840" t="str">
        <f t="shared" si="656"/>
        <v>Very Low</v>
      </c>
      <c r="AG1840" t="s">
        <v>9</v>
      </c>
      <c r="AH1840" t="s">
        <v>10</v>
      </c>
      <c r="AI1840" t="s">
        <v>556</v>
      </c>
      <c r="AJ1840" t="str">
        <f t="shared" si="657"/>
        <v>Adult</v>
      </c>
      <c r="AK1840">
        <v>27000000</v>
      </c>
      <c r="AL1840" t="str">
        <f t="shared" si="658"/>
        <v>Low Budget</v>
      </c>
      <c r="AM1840">
        <v>2008</v>
      </c>
      <c r="AN1840">
        <f t="shared" si="659"/>
        <v>17</v>
      </c>
      <c r="AO1840" t="str">
        <f t="shared" si="660"/>
        <v>Old Classic</v>
      </c>
      <c r="AP1840">
        <v>989</v>
      </c>
      <c r="AQ1840" t="str">
        <f t="shared" si="661"/>
        <v>Very Low</v>
      </c>
      <c r="AR1840">
        <v>7</v>
      </c>
      <c r="AS1840" t="str">
        <f t="shared" si="662"/>
        <v>Good</v>
      </c>
      <c r="AT1840">
        <v>2.35</v>
      </c>
      <c r="AU1840" t="str">
        <f t="shared" si="663"/>
        <v>Cinematic Widescreen</v>
      </c>
      <c r="AV1840">
        <v>0</v>
      </c>
      <c r="AW1840" t="str">
        <f t="shared" si="664"/>
        <v>Very Low</v>
      </c>
    </row>
    <row r="1841" spans="1:49" x14ac:dyDescent="0.3">
      <c r="A1841" t="s">
        <v>0</v>
      </c>
      <c r="B1841" t="s">
        <v>3107</v>
      </c>
      <c r="C1841">
        <v>92</v>
      </c>
      <c r="D1841" t="str">
        <f t="shared" si="644"/>
        <v>Low</v>
      </c>
      <c r="E1841">
        <v>121</v>
      </c>
      <c r="F1841" t="str">
        <f t="shared" si="645"/>
        <v>2h 1m</v>
      </c>
      <c r="G1841" t="str">
        <f t="shared" si="646"/>
        <v>Long Movie</v>
      </c>
      <c r="H1841">
        <v>72</v>
      </c>
      <c r="I1841" t="str">
        <f t="shared" si="647"/>
        <v>Very Low</v>
      </c>
      <c r="J1841">
        <v>343</v>
      </c>
      <c r="K1841" t="str">
        <f t="shared" si="648"/>
        <v>Very Low</v>
      </c>
      <c r="L1841" t="s">
        <v>1312</v>
      </c>
      <c r="M1841">
        <v>1000</v>
      </c>
      <c r="N1841" t="str">
        <f t="shared" si="649"/>
        <v>Low</v>
      </c>
      <c r="O1841">
        <v>65703412</v>
      </c>
      <c r="P1841" t="str">
        <f t="shared" si="650"/>
        <v>Hit</v>
      </c>
      <c r="Q1841" t="s">
        <v>1386</v>
      </c>
      <c r="R1841" t="str">
        <f t="shared" si="651"/>
        <v>Comedy</v>
      </c>
      <c r="S1841">
        <f t="shared" si="652"/>
        <v>3</v>
      </c>
      <c r="T1841" t="s">
        <v>3951</v>
      </c>
      <c r="U1841" t="s">
        <v>9213</v>
      </c>
      <c r="V1841">
        <v>57958</v>
      </c>
      <c r="W1841" t="str">
        <f t="shared" si="653"/>
        <v>Medium</v>
      </c>
      <c r="X1841">
        <v>2747</v>
      </c>
      <c r="Y1841" t="str">
        <f t="shared" si="654"/>
        <v>Low</v>
      </c>
      <c r="Z1841" t="s">
        <v>9214</v>
      </c>
      <c r="AA1841">
        <v>1</v>
      </c>
      <c r="AB1841" t="str">
        <f t="shared" si="655"/>
        <v>Solo Star Poster</v>
      </c>
      <c r="AC1841" t="s">
        <v>9215</v>
      </c>
      <c r="AD1841" t="s">
        <v>9216</v>
      </c>
      <c r="AE1841">
        <v>345</v>
      </c>
      <c r="AF1841" t="str">
        <f t="shared" si="656"/>
        <v>Very Low</v>
      </c>
      <c r="AG1841" t="s">
        <v>9</v>
      </c>
      <c r="AH1841" t="s">
        <v>10</v>
      </c>
      <c r="AI1841" t="s">
        <v>11</v>
      </c>
      <c r="AJ1841" t="str">
        <f t="shared" si="657"/>
        <v>Teen</v>
      </c>
      <c r="AK1841">
        <v>26000000</v>
      </c>
      <c r="AL1841" t="str">
        <f t="shared" si="658"/>
        <v>Low Budget</v>
      </c>
      <c r="AM1841">
        <v>1998</v>
      </c>
      <c r="AN1841">
        <f t="shared" si="659"/>
        <v>27</v>
      </c>
      <c r="AO1841" t="str">
        <f t="shared" si="660"/>
        <v>Old Classic</v>
      </c>
      <c r="AP1841">
        <v>794</v>
      </c>
      <c r="AQ1841" t="str">
        <f t="shared" si="661"/>
        <v>Very Low</v>
      </c>
      <c r="AR1841">
        <v>7</v>
      </c>
      <c r="AS1841" t="str">
        <f t="shared" si="662"/>
        <v>Good</v>
      </c>
      <c r="AT1841">
        <v>2.35</v>
      </c>
      <c r="AU1841" t="str">
        <f t="shared" si="663"/>
        <v>Cinematic Widescreen</v>
      </c>
      <c r="AV1841">
        <v>0</v>
      </c>
      <c r="AW1841" t="str">
        <f t="shared" si="664"/>
        <v>Very Low</v>
      </c>
    </row>
    <row r="1842" spans="1:49" x14ac:dyDescent="0.3">
      <c r="A1842" t="s">
        <v>0</v>
      </c>
      <c r="B1842" t="s">
        <v>2830</v>
      </c>
      <c r="C1842">
        <v>153</v>
      </c>
      <c r="D1842" t="str">
        <f t="shared" si="644"/>
        <v>Low</v>
      </c>
      <c r="E1842">
        <v>139</v>
      </c>
      <c r="F1842" t="str">
        <f t="shared" si="645"/>
        <v>2h 19m</v>
      </c>
      <c r="G1842" t="str">
        <f t="shared" si="646"/>
        <v>Long Movie</v>
      </c>
      <c r="H1842">
        <v>0</v>
      </c>
      <c r="I1842" t="str">
        <f t="shared" si="647"/>
        <v>Very Low</v>
      </c>
      <c r="J1842">
        <v>648</v>
      </c>
      <c r="K1842" t="str">
        <f t="shared" si="648"/>
        <v>Very Low</v>
      </c>
      <c r="L1842" t="s">
        <v>2003</v>
      </c>
      <c r="M1842">
        <v>3000</v>
      </c>
      <c r="N1842" t="str">
        <f t="shared" si="649"/>
        <v>Low</v>
      </c>
      <c r="O1842">
        <v>58328680</v>
      </c>
      <c r="P1842" t="str">
        <f t="shared" si="650"/>
        <v>Hit</v>
      </c>
      <c r="Q1842" t="s">
        <v>4013</v>
      </c>
      <c r="R1842" t="str">
        <f t="shared" si="651"/>
        <v>Drama</v>
      </c>
      <c r="S1842">
        <f t="shared" si="652"/>
        <v>3</v>
      </c>
      <c r="T1842" t="s">
        <v>1660</v>
      </c>
      <c r="U1842" t="s">
        <v>9217</v>
      </c>
      <c r="V1842">
        <v>54096</v>
      </c>
      <c r="W1842" t="str">
        <f t="shared" si="653"/>
        <v>Medium</v>
      </c>
      <c r="X1842">
        <v>5458</v>
      </c>
      <c r="Y1842" t="str">
        <f t="shared" si="654"/>
        <v>Low</v>
      </c>
      <c r="Z1842" t="s">
        <v>7923</v>
      </c>
      <c r="AA1842">
        <v>0</v>
      </c>
      <c r="AB1842" t="str">
        <f t="shared" si="655"/>
        <v>Symbolic Poster</v>
      </c>
      <c r="AC1842" t="s">
        <v>9218</v>
      </c>
      <c r="AD1842" t="s">
        <v>9219</v>
      </c>
      <c r="AE1842">
        <v>494</v>
      </c>
      <c r="AF1842" t="str">
        <f t="shared" si="656"/>
        <v>Very Low</v>
      </c>
      <c r="AG1842" t="s">
        <v>9</v>
      </c>
      <c r="AH1842" t="s">
        <v>10</v>
      </c>
      <c r="AI1842" t="s">
        <v>556</v>
      </c>
      <c r="AJ1842" t="str">
        <f t="shared" si="657"/>
        <v>Adult</v>
      </c>
      <c r="AK1842">
        <v>22000000</v>
      </c>
      <c r="AL1842" t="str">
        <f t="shared" si="658"/>
        <v>Low Budget</v>
      </c>
      <c r="AM1842">
        <v>2003</v>
      </c>
      <c r="AN1842">
        <f t="shared" si="659"/>
        <v>22</v>
      </c>
      <c r="AO1842" t="str">
        <f t="shared" si="660"/>
        <v>Old Classic</v>
      </c>
      <c r="AP1842">
        <v>693</v>
      </c>
      <c r="AQ1842" t="str">
        <f t="shared" si="661"/>
        <v>Very Low</v>
      </c>
      <c r="AR1842">
        <v>7.5</v>
      </c>
      <c r="AS1842" t="str">
        <f t="shared" si="662"/>
        <v>Good</v>
      </c>
      <c r="AT1842">
        <v>2.35</v>
      </c>
      <c r="AU1842" t="str">
        <f t="shared" si="663"/>
        <v>Cinematic Widescreen</v>
      </c>
      <c r="AV1842">
        <v>0</v>
      </c>
      <c r="AW1842" t="str">
        <f t="shared" si="664"/>
        <v>Very Low</v>
      </c>
    </row>
    <row r="1843" spans="1:49" x14ac:dyDescent="0.3">
      <c r="A1843" t="s">
        <v>0</v>
      </c>
      <c r="B1843" t="s">
        <v>1295</v>
      </c>
      <c r="C1843">
        <v>49</v>
      </c>
      <c r="D1843" t="str">
        <f t="shared" si="644"/>
        <v>Very Low</v>
      </c>
      <c r="E1843">
        <v>115</v>
      </c>
      <c r="F1843" t="str">
        <f t="shared" si="645"/>
        <v>1h 55m</v>
      </c>
      <c r="G1843" t="str">
        <f t="shared" si="646"/>
        <v>Standard Movie</v>
      </c>
      <c r="H1843">
        <v>541</v>
      </c>
      <c r="I1843" t="str">
        <f t="shared" si="647"/>
        <v>Very Low</v>
      </c>
      <c r="J1843">
        <v>442</v>
      </c>
      <c r="K1843" t="str">
        <f t="shared" si="648"/>
        <v>Very Low</v>
      </c>
      <c r="L1843" t="s">
        <v>401</v>
      </c>
      <c r="M1843">
        <v>8000</v>
      </c>
      <c r="N1843" t="str">
        <f t="shared" si="649"/>
        <v>Low</v>
      </c>
      <c r="O1843">
        <v>61490000</v>
      </c>
      <c r="P1843" t="str">
        <f t="shared" si="650"/>
        <v>Hit</v>
      </c>
      <c r="Q1843" t="s">
        <v>3142</v>
      </c>
      <c r="R1843" t="str">
        <f t="shared" si="651"/>
        <v>Drama</v>
      </c>
      <c r="S1843">
        <f t="shared" si="652"/>
        <v>4</v>
      </c>
      <c r="T1843" t="s">
        <v>1498</v>
      </c>
      <c r="U1843" t="s">
        <v>9220</v>
      </c>
      <c r="V1843">
        <v>62037</v>
      </c>
      <c r="W1843" t="str">
        <f t="shared" si="653"/>
        <v>Medium</v>
      </c>
      <c r="X1843">
        <v>10493</v>
      </c>
      <c r="Y1843" t="str">
        <f t="shared" si="654"/>
        <v>Medium</v>
      </c>
      <c r="Z1843" t="s">
        <v>8033</v>
      </c>
      <c r="AA1843">
        <v>5</v>
      </c>
      <c r="AB1843" t="str">
        <f t="shared" si="655"/>
        <v>Ensemble Poster</v>
      </c>
      <c r="AC1843" t="s">
        <v>9221</v>
      </c>
      <c r="AD1843" t="s">
        <v>9222</v>
      </c>
      <c r="AE1843">
        <v>148</v>
      </c>
      <c r="AF1843" t="str">
        <f t="shared" si="656"/>
        <v>Very Low</v>
      </c>
      <c r="AG1843" t="s">
        <v>9</v>
      </c>
      <c r="AH1843" t="s">
        <v>10</v>
      </c>
      <c r="AI1843" t="s">
        <v>556</v>
      </c>
      <c r="AJ1843" t="str">
        <f t="shared" si="657"/>
        <v>Adult</v>
      </c>
      <c r="AK1843">
        <v>26000000</v>
      </c>
      <c r="AL1843" t="str">
        <f t="shared" si="658"/>
        <v>Low Budget</v>
      </c>
      <c r="AM1843">
        <v>1990</v>
      </c>
      <c r="AN1843">
        <f t="shared" si="659"/>
        <v>35</v>
      </c>
      <c r="AO1843" t="str">
        <f t="shared" si="660"/>
        <v>Old Classic</v>
      </c>
      <c r="AP1843">
        <v>1000</v>
      </c>
      <c r="AQ1843" t="str">
        <f t="shared" si="661"/>
        <v>Very Low</v>
      </c>
      <c r="AR1843">
        <v>6.6</v>
      </c>
      <c r="AS1843" t="str">
        <f t="shared" si="662"/>
        <v>Average</v>
      </c>
      <c r="AT1843">
        <v>2.35</v>
      </c>
      <c r="AU1843" t="str">
        <f t="shared" si="663"/>
        <v>Cinematic Widescreen</v>
      </c>
      <c r="AV1843">
        <v>0</v>
      </c>
      <c r="AW1843" t="str">
        <f t="shared" si="664"/>
        <v>Very Low</v>
      </c>
    </row>
    <row r="1844" spans="1:49" x14ac:dyDescent="0.3">
      <c r="A1844" t="s">
        <v>0</v>
      </c>
      <c r="B1844" t="str">
        <f>B1843</f>
        <v>Joel Schumacher</v>
      </c>
      <c r="C1844">
        <v>79</v>
      </c>
      <c r="D1844" t="str">
        <f t="shared" si="644"/>
        <v>Low</v>
      </c>
      <c r="E1844">
        <v>22</v>
      </c>
      <c r="F1844" t="str">
        <f t="shared" si="645"/>
        <v>0h 22m</v>
      </c>
      <c r="G1844" t="str">
        <f t="shared" si="646"/>
        <v>Short Film</v>
      </c>
      <c r="H1844">
        <f>H1843</f>
        <v>541</v>
      </c>
      <c r="I1844" t="str">
        <f t="shared" si="647"/>
        <v>Very Low</v>
      </c>
      <c r="J1844">
        <v>424</v>
      </c>
      <c r="K1844" t="str">
        <f t="shared" si="648"/>
        <v>Very Low</v>
      </c>
      <c r="L1844" t="s">
        <v>9223</v>
      </c>
      <c r="M1844">
        <v>813</v>
      </c>
      <c r="N1844" t="str">
        <f t="shared" si="649"/>
        <v>Low</v>
      </c>
      <c r="O1844">
        <f>O1843</f>
        <v>61490000</v>
      </c>
      <c r="P1844" t="str">
        <f t="shared" si="650"/>
        <v>Hit</v>
      </c>
      <c r="Q1844" t="s">
        <v>1642</v>
      </c>
      <c r="R1844" t="str">
        <f t="shared" si="651"/>
        <v>Comedy</v>
      </c>
      <c r="S1844">
        <f t="shared" si="652"/>
        <v>1</v>
      </c>
      <c r="T1844" t="s">
        <v>9224</v>
      </c>
      <c r="U1844" t="s">
        <v>9225</v>
      </c>
      <c r="V1844">
        <v>133415</v>
      </c>
      <c r="W1844" t="str">
        <f t="shared" si="653"/>
        <v>Medium</v>
      </c>
      <c r="X1844">
        <v>1784</v>
      </c>
      <c r="Y1844" t="str">
        <f t="shared" si="654"/>
        <v>Low</v>
      </c>
      <c r="Z1844" t="s">
        <v>9226</v>
      </c>
      <c r="AA1844">
        <v>5</v>
      </c>
      <c r="AB1844" t="str">
        <f t="shared" si="655"/>
        <v>Ensemble Poster</v>
      </c>
      <c r="AC1844" t="s">
        <v>9227</v>
      </c>
      <c r="AD1844" t="s">
        <v>9228</v>
      </c>
      <c r="AE1844">
        <v>151</v>
      </c>
      <c r="AF1844" t="str">
        <f t="shared" si="656"/>
        <v>Very Low</v>
      </c>
      <c r="AG1844" t="s">
        <v>9</v>
      </c>
      <c r="AH1844" t="s">
        <v>10</v>
      </c>
      <c r="AI1844" t="s">
        <v>2606</v>
      </c>
      <c r="AJ1844" t="str">
        <f t="shared" si="657"/>
        <v>Adult</v>
      </c>
      <c r="AK1844">
        <f t="shared" ref="AK1844:AM1844" si="668">AK1843</f>
        <v>26000000</v>
      </c>
      <c r="AL1844" t="str">
        <f t="shared" si="658"/>
        <v>Low Budget</v>
      </c>
      <c r="AM1844">
        <f t="shared" si="668"/>
        <v>1990</v>
      </c>
      <c r="AN1844">
        <f t="shared" si="659"/>
        <v>35</v>
      </c>
      <c r="AO1844" t="str">
        <f t="shared" si="660"/>
        <v>Old Classic</v>
      </c>
      <c r="AP1844">
        <v>547</v>
      </c>
      <c r="AQ1844" t="str">
        <f t="shared" si="661"/>
        <v>Very Low</v>
      </c>
      <c r="AR1844">
        <v>8.8000000000000007</v>
      </c>
      <c r="AS1844" t="str">
        <f t="shared" si="662"/>
        <v>Excellent</v>
      </c>
      <c r="AT1844">
        <v>1.33</v>
      </c>
      <c r="AU1844" t="str">
        <f t="shared" si="663"/>
        <v>Classic</v>
      </c>
      <c r="AV1844">
        <v>0</v>
      </c>
      <c r="AW1844" t="str">
        <f t="shared" si="664"/>
        <v>Very Low</v>
      </c>
    </row>
    <row r="1845" spans="1:49" x14ac:dyDescent="0.3">
      <c r="A1845" t="s">
        <v>718</v>
      </c>
      <c r="B1845" t="s">
        <v>8778</v>
      </c>
      <c r="C1845">
        <v>56</v>
      </c>
      <c r="D1845" t="str">
        <f t="shared" si="644"/>
        <v>Low</v>
      </c>
      <c r="E1845">
        <v>175</v>
      </c>
      <c r="F1845" t="str">
        <f t="shared" si="645"/>
        <v>2h 55m</v>
      </c>
      <c r="G1845" t="str">
        <f t="shared" si="646"/>
        <v>Long Movie</v>
      </c>
      <c r="H1845">
        <v>0</v>
      </c>
      <c r="I1845" t="str">
        <f t="shared" si="647"/>
        <v>Very Low</v>
      </c>
      <c r="J1845">
        <v>14</v>
      </c>
      <c r="K1845" t="str">
        <f t="shared" si="648"/>
        <v>Very Low</v>
      </c>
      <c r="L1845" t="s">
        <v>9229</v>
      </c>
      <c r="M1845">
        <v>385</v>
      </c>
      <c r="N1845" t="str">
        <f t="shared" si="649"/>
        <v>Low</v>
      </c>
      <c r="O1845">
        <v>50800000</v>
      </c>
      <c r="P1845" t="str">
        <f t="shared" si="650"/>
        <v>Hit</v>
      </c>
      <c r="Q1845" t="s">
        <v>1932</v>
      </c>
      <c r="R1845" t="str">
        <f t="shared" si="651"/>
        <v>Drama</v>
      </c>
      <c r="S1845">
        <f t="shared" si="652"/>
        <v>3</v>
      </c>
      <c r="T1845" t="s">
        <v>9230</v>
      </c>
      <c r="U1845" t="s">
        <v>9231</v>
      </c>
      <c r="V1845">
        <v>40277</v>
      </c>
      <c r="W1845" t="str">
        <f t="shared" si="653"/>
        <v>Low</v>
      </c>
      <c r="X1845">
        <v>669</v>
      </c>
      <c r="Y1845" t="str">
        <f t="shared" si="654"/>
        <v>Very Low</v>
      </c>
      <c r="Z1845" t="s">
        <v>9232</v>
      </c>
      <c r="AA1845">
        <v>14</v>
      </c>
      <c r="AB1845" t="str">
        <f t="shared" si="655"/>
        <v>Ensemble Poster</v>
      </c>
      <c r="AC1845" t="s">
        <v>9233</v>
      </c>
      <c r="AD1845" t="s">
        <v>9234</v>
      </c>
      <c r="AE1845">
        <v>210</v>
      </c>
      <c r="AF1845" t="str">
        <f t="shared" si="656"/>
        <v>Very Low</v>
      </c>
      <c r="AG1845" t="s">
        <v>9</v>
      </c>
      <c r="AH1845" t="s">
        <v>10</v>
      </c>
      <c r="AI1845" t="s">
        <v>66</v>
      </c>
      <c r="AJ1845" t="str">
        <f t="shared" si="657"/>
        <v>Family</v>
      </c>
      <c r="AK1845">
        <v>26000000</v>
      </c>
      <c r="AL1845" t="str">
        <f t="shared" si="658"/>
        <v>Low Budget</v>
      </c>
      <c r="AM1845">
        <v>1977</v>
      </c>
      <c r="AN1845">
        <f t="shared" si="659"/>
        <v>48</v>
      </c>
      <c r="AO1845" t="str">
        <f t="shared" si="660"/>
        <v>Old Classic</v>
      </c>
      <c r="AP1845">
        <v>232</v>
      </c>
      <c r="AQ1845" t="str">
        <f t="shared" si="661"/>
        <v>Very Low</v>
      </c>
      <c r="AR1845">
        <v>7.4</v>
      </c>
      <c r="AS1845" t="str">
        <f t="shared" si="662"/>
        <v>Good</v>
      </c>
      <c r="AT1845">
        <v>2.35</v>
      </c>
      <c r="AU1845" t="str">
        <f t="shared" si="663"/>
        <v>Cinematic Widescreen</v>
      </c>
      <c r="AV1845">
        <v>0</v>
      </c>
      <c r="AW1845" t="str">
        <f t="shared" si="664"/>
        <v>Very Low</v>
      </c>
    </row>
    <row r="1846" spans="1:49" x14ac:dyDescent="0.3">
      <c r="A1846" t="s">
        <v>0</v>
      </c>
      <c r="B1846" t="s">
        <v>6279</v>
      </c>
      <c r="C1846">
        <v>224</v>
      </c>
      <c r="D1846" t="str">
        <f t="shared" si="644"/>
        <v>Medium</v>
      </c>
      <c r="E1846">
        <v>85</v>
      </c>
      <c r="F1846" t="str">
        <f t="shared" si="645"/>
        <v>1h 25m</v>
      </c>
      <c r="G1846" t="str">
        <f t="shared" si="646"/>
        <v>Featurette</v>
      </c>
      <c r="H1846">
        <v>0</v>
      </c>
      <c r="I1846" t="str">
        <f t="shared" si="647"/>
        <v>Very Low</v>
      </c>
      <c r="J1846">
        <v>178</v>
      </c>
      <c r="K1846" t="str">
        <f t="shared" si="648"/>
        <v>Very Low</v>
      </c>
      <c r="L1846" t="s">
        <v>9235</v>
      </c>
      <c r="M1846">
        <v>332</v>
      </c>
      <c r="N1846" t="str">
        <f t="shared" si="649"/>
        <v>Low</v>
      </c>
      <c r="O1846">
        <v>57859105</v>
      </c>
      <c r="P1846" t="str">
        <f t="shared" si="650"/>
        <v>Hit</v>
      </c>
      <c r="Q1846" t="s">
        <v>823</v>
      </c>
      <c r="R1846" t="str">
        <f t="shared" si="651"/>
        <v>Mystery</v>
      </c>
      <c r="S1846">
        <f t="shared" si="652"/>
        <v>2</v>
      </c>
      <c r="T1846" t="s">
        <v>9236</v>
      </c>
      <c r="U1846" t="s">
        <v>9237</v>
      </c>
      <c r="V1846">
        <v>94108</v>
      </c>
      <c r="W1846" t="str">
        <f t="shared" si="653"/>
        <v>Medium</v>
      </c>
      <c r="X1846">
        <v>1090</v>
      </c>
      <c r="Y1846" t="str">
        <f t="shared" si="654"/>
        <v>Low</v>
      </c>
      <c r="Z1846" t="s">
        <v>9238</v>
      </c>
      <c r="AA1846">
        <v>0</v>
      </c>
      <c r="AB1846" t="str">
        <f t="shared" si="655"/>
        <v>Symbolic Poster</v>
      </c>
      <c r="AC1846" t="s">
        <v>9239</v>
      </c>
      <c r="AD1846" t="s">
        <v>9240</v>
      </c>
      <c r="AE1846">
        <v>673</v>
      </c>
      <c r="AF1846" t="str">
        <f t="shared" si="656"/>
        <v>Low</v>
      </c>
      <c r="AG1846" t="s">
        <v>9</v>
      </c>
      <c r="AH1846" t="s">
        <v>10</v>
      </c>
      <c r="AI1846" t="s">
        <v>11</v>
      </c>
      <c r="AJ1846" t="str">
        <f t="shared" si="657"/>
        <v>Teen</v>
      </c>
      <c r="AK1846">
        <v>26000000</v>
      </c>
      <c r="AL1846" t="str">
        <f t="shared" si="658"/>
        <v>Low Budget</v>
      </c>
      <c r="AM1846">
        <v>2005</v>
      </c>
      <c r="AN1846">
        <f t="shared" si="659"/>
        <v>20</v>
      </c>
      <c r="AO1846" t="str">
        <f t="shared" si="660"/>
        <v>Old Classic</v>
      </c>
      <c r="AP1846">
        <v>285</v>
      </c>
      <c r="AQ1846" t="str">
        <f t="shared" si="661"/>
        <v>Very Low</v>
      </c>
      <c r="AR1846">
        <v>6.5</v>
      </c>
      <c r="AS1846" t="str">
        <f t="shared" si="662"/>
        <v>Average</v>
      </c>
      <c r="AT1846">
        <v>2.35</v>
      </c>
      <c r="AU1846" t="str">
        <f t="shared" si="663"/>
        <v>Cinematic Widescreen</v>
      </c>
      <c r="AV1846">
        <v>0</v>
      </c>
      <c r="AW1846" t="str">
        <f t="shared" si="664"/>
        <v>Very Low</v>
      </c>
    </row>
    <row r="1847" spans="1:49" x14ac:dyDescent="0.3">
      <c r="A1847" t="s">
        <v>0</v>
      </c>
      <c r="B1847" t="s">
        <v>5832</v>
      </c>
      <c r="C1847">
        <v>175</v>
      </c>
      <c r="D1847" t="str">
        <f t="shared" si="644"/>
        <v>Low</v>
      </c>
      <c r="E1847">
        <v>90</v>
      </c>
      <c r="F1847" t="str">
        <f t="shared" si="645"/>
        <v>1h 30m</v>
      </c>
      <c r="G1847" t="str">
        <f t="shared" si="646"/>
        <v>Standard Movie</v>
      </c>
      <c r="H1847">
        <v>160</v>
      </c>
      <c r="I1847" t="str">
        <f t="shared" si="647"/>
        <v>Very Low</v>
      </c>
      <c r="J1847">
        <v>392</v>
      </c>
      <c r="K1847" t="str">
        <f t="shared" si="648"/>
        <v>Very Low</v>
      </c>
      <c r="L1847" t="s">
        <v>9241</v>
      </c>
      <c r="M1847">
        <v>748</v>
      </c>
      <c r="N1847" t="str">
        <f t="shared" si="649"/>
        <v>Low</v>
      </c>
      <c r="O1847">
        <v>46455802</v>
      </c>
      <c r="P1847" t="str">
        <f t="shared" si="650"/>
        <v>Average</v>
      </c>
      <c r="Q1847" t="s">
        <v>5515</v>
      </c>
      <c r="R1847" t="str">
        <f t="shared" si="651"/>
        <v>Horror</v>
      </c>
      <c r="S1847">
        <f t="shared" si="652"/>
        <v>2</v>
      </c>
      <c r="T1847" t="s">
        <v>8670</v>
      </c>
      <c r="U1847" t="s">
        <v>9242</v>
      </c>
      <c r="V1847">
        <v>120786</v>
      </c>
      <c r="W1847" t="str">
        <f t="shared" si="653"/>
        <v>Medium</v>
      </c>
      <c r="X1847">
        <v>3172</v>
      </c>
      <c r="Y1847" t="str">
        <f t="shared" si="654"/>
        <v>Low</v>
      </c>
      <c r="Z1847" t="s">
        <v>9243</v>
      </c>
      <c r="AA1847">
        <v>0</v>
      </c>
      <c r="AB1847" t="str">
        <f t="shared" si="655"/>
        <v>Symbolic Poster</v>
      </c>
      <c r="AC1847" t="s">
        <v>9244</v>
      </c>
      <c r="AD1847" t="s">
        <v>9245</v>
      </c>
      <c r="AE1847">
        <v>472</v>
      </c>
      <c r="AF1847" t="str">
        <f t="shared" si="656"/>
        <v>Very Low</v>
      </c>
      <c r="AG1847" t="s">
        <v>9</v>
      </c>
      <c r="AH1847" t="s">
        <v>10</v>
      </c>
      <c r="AI1847" t="s">
        <v>556</v>
      </c>
      <c r="AJ1847" t="str">
        <f t="shared" si="657"/>
        <v>Adult</v>
      </c>
      <c r="AK1847">
        <v>26000000</v>
      </c>
      <c r="AL1847" t="str">
        <f t="shared" si="658"/>
        <v>Low Budget</v>
      </c>
      <c r="AM1847">
        <v>2003</v>
      </c>
      <c r="AN1847">
        <f t="shared" si="659"/>
        <v>22</v>
      </c>
      <c r="AO1847" t="str">
        <f t="shared" si="660"/>
        <v>Old Classic</v>
      </c>
      <c r="AP1847">
        <v>439</v>
      </c>
      <c r="AQ1847" t="str">
        <f t="shared" si="661"/>
        <v>Very Low</v>
      </c>
      <c r="AR1847">
        <v>6.2</v>
      </c>
      <c r="AS1847" t="str">
        <f t="shared" si="662"/>
        <v>Average</v>
      </c>
      <c r="AT1847">
        <v>1.85</v>
      </c>
      <c r="AU1847" t="str">
        <f t="shared" si="663"/>
        <v>HDTV / Widescreen</v>
      </c>
      <c r="AV1847">
        <v>0</v>
      </c>
      <c r="AW1847" t="str">
        <f t="shared" si="664"/>
        <v>Very Low</v>
      </c>
    </row>
    <row r="1848" spans="1:49" x14ac:dyDescent="0.3">
      <c r="A1848" t="s">
        <v>0</v>
      </c>
      <c r="B1848" t="s">
        <v>4231</v>
      </c>
      <c r="C1848">
        <v>197</v>
      </c>
      <c r="D1848" t="str">
        <f t="shared" si="644"/>
        <v>Low</v>
      </c>
      <c r="E1848">
        <v>107</v>
      </c>
      <c r="F1848" t="str">
        <f t="shared" si="645"/>
        <v>1h 47m</v>
      </c>
      <c r="G1848" t="str">
        <f t="shared" si="646"/>
        <v>Standard Movie</v>
      </c>
      <c r="H1848">
        <v>0</v>
      </c>
      <c r="I1848" t="str">
        <f t="shared" si="647"/>
        <v>Very Low</v>
      </c>
      <c r="J1848">
        <v>577</v>
      </c>
      <c r="K1848" t="str">
        <f t="shared" si="648"/>
        <v>Very Low</v>
      </c>
      <c r="L1848" t="s">
        <v>1473</v>
      </c>
      <c r="M1848">
        <v>1000</v>
      </c>
      <c r="N1848" t="str">
        <f t="shared" si="649"/>
        <v>Low</v>
      </c>
      <c r="O1848">
        <v>45506619</v>
      </c>
      <c r="P1848" t="str">
        <f t="shared" si="650"/>
        <v>Average</v>
      </c>
      <c r="Q1848" t="s">
        <v>9246</v>
      </c>
      <c r="R1848" t="str">
        <f t="shared" si="651"/>
        <v>Adventure</v>
      </c>
      <c r="S1848">
        <f t="shared" si="652"/>
        <v>4</v>
      </c>
      <c r="T1848" t="s">
        <v>2032</v>
      </c>
      <c r="U1848" t="s">
        <v>9247</v>
      </c>
      <c r="V1848">
        <v>225102</v>
      </c>
      <c r="W1848" t="str">
        <f t="shared" si="653"/>
        <v>High</v>
      </c>
      <c r="X1848">
        <v>3066</v>
      </c>
      <c r="Y1848" t="str">
        <f t="shared" si="654"/>
        <v>Low</v>
      </c>
      <c r="Z1848" t="s">
        <v>3682</v>
      </c>
      <c r="AA1848">
        <v>3</v>
      </c>
      <c r="AB1848" t="str">
        <f t="shared" si="655"/>
        <v>Duo/Trio Poster</v>
      </c>
      <c r="AC1848" t="s">
        <v>9248</v>
      </c>
      <c r="AD1848" t="s">
        <v>9249</v>
      </c>
      <c r="AE1848">
        <v>862</v>
      </c>
      <c r="AF1848" t="str">
        <f t="shared" si="656"/>
        <v>Low</v>
      </c>
      <c r="AG1848" t="s">
        <v>9</v>
      </c>
      <c r="AH1848" t="s">
        <v>28</v>
      </c>
      <c r="AI1848" t="s">
        <v>11</v>
      </c>
      <c r="AJ1848" t="str">
        <f t="shared" si="657"/>
        <v>Teen</v>
      </c>
      <c r="AK1848">
        <v>26000000</v>
      </c>
      <c r="AL1848" t="str">
        <f t="shared" si="658"/>
        <v>Low Budget</v>
      </c>
      <c r="AM1848">
        <v>2000</v>
      </c>
      <c r="AN1848">
        <f t="shared" si="659"/>
        <v>25</v>
      </c>
      <c r="AO1848" t="str">
        <f t="shared" si="660"/>
        <v>Old Classic</v>
      </c>
      <c r="AP1848">
        <v>596</v>
      </c>
      <c r="AQ1848" t="str">
        <f t="shared" si="661"/>
        <v>Very Low</v>
      </c>
      <c r="AR1848">
        <v>7.8</v>
      </c>
      <c r="AS1848" t="str">
        <f t="shared" si="662"/>
        <v>Good</v>
      </c>
      <c r="AT1848">
        <v>2.35</v>
      </c>
      <c r="AU1848" t="str">
        <f t="shared" si="663"/>
        <v>Cinematic Widescreen</v>
      </c>
      <c r="AV1848">
        <v>16000</v>
      </c>
      <c r="AW1848" t="str">
        <f t="shared" si="664"/>
        <v>Medium</v>
      </c>
    </row>
    <row r="1849" spans="1:49" x14ac:dyDescent="0.3">
      <c r="A1849" t="s">
        <v>0</v>
      </c>
      <c r="B1849" t="s">
        <v>4288</v>
      </c>
      <c r="C1849">
        <v>226</v>
      </c>
      <c r="D1849" t="str">
        <f t="shared" si="644"/>
        <v>Medium</v>
      </c>
      <c r="E1849">
        <v>100</v>
      </c>
      <c r="F1849" t="str">
        <f t="shared" si="645"/>
        <v>1h 40m</v>
      </c>
      <c r="G1849" t="str">
        <f t="shared" si="646"/>
        <v>Standard Movie</v>
      </c>
      <c r="H1849">
        <v>124</v>
      </c>
      <c r="I1849" t="str">
        <f t="shared" si="647"/>
        <v>Very Low</v>
      </c>
      <c r="J1849">
        <v>534</v>
      </c>
      <c r="K1849" t="str">
        <f t="shared" si="648"/>
        <v>Very Low</v>
      </c>
      <c r="L1849" t="s">
        <v>9250</v>
      </c>
      <c r="M1849">
        <v>2000</v>
      </c>
      <c r="N1849" t="str">
        <f t="shared" si="649"/>
        <v>Low</v>
      </c>
      <c r="O1849">
        <v>40168080</v>
      </c>
      <c r="P1849" t="str">
        <f t="shared" si="650"/>
        <v>Average</v>
      </c>
      <c r="Q1849" t="s">
        <v>3429</v>
      </c>
      <c r="R1849" t="str">
        <f t="shared" si="651"/>
        <v>Action</v>
      </c>
      <c r="S1849">
        <f t="shared" si="652"/>
        <v>3</v>
      </c>
      <c r="T1849" t="s">
        <v>507</v>
      </c>
      <c r="U1849" t="s">
        <v>9251</v>
      </c>
      <c r="V1849">
        <v>80870</v>
      </c>
      <c r="W1849" t="str">
        <f t="shared" si="653"/>
        <v>Medium</v>
      </c>
      <c r="X1849">
        <v>3889</v>
      </c>
      <c r="Y1849" t="str">
        <f t="shared" si="654"/>
        <v>Low</v>
      </c>
      <c r="Z1849" t="s">
        <v>4670</v>
      </c>
      <c r="AA1849">
        <v>0</v>
      </c>
      <c r="AB1849" t="str">
        <f t="shared" si="655"/>
        <v>Symbolic Poster</v>
      </c>
      <c r="AC1849" t="s">
        <v>9252</v>
      </c>
      <c r="AD1849" t="s">
        <v>9253</v>
      </c>
      <c r="AE1849">
        <v>315</v>
      </c>
      <c r="AF1849" t="str">
        <f t="shared" si="656"/>
        <v>Very Low</v>
      </c>
      <c r="AG1849" t="s">
        <v>9</v>
      </c>
      <c r="AH1849" t="s">
        <v>10</v>
      </c>
      <c r="AI1849" t="s">
        <v>556</v>
      </c>
      <c r="AJ1849" t="str">
        <f t="shared" si="657"/>
        <v>Adult</v>
      </c>
      <c r="AK1849">
        <v>26000000</v>
      </c>
      <c r="AL1849" t="str">
        <f t="shared" si="658"/>
        <v>Low Budget</v>
      </c>
      <c r="AM1849">
        <v>2010</v>
      </c>
      <c r="AN1849">
        <f t="shared" si="659"/>
        <v>15</v>
      </c>
      <c r="AO1849" t="str">
        <f t="shared" si="660"/>
        <v>Modern Classic</v>
      </c>
      <c r="AP1849">
        <v>850</v>
      </c>
      <c r="AQ1849" t="str">
        <f t="shared" si="661"/>
        <v>Very Low</v>
      </c>
      <c r="AR1849">
        <v>5.2</v>
      </c>
      <c r="AS1849" t="str">
        <f t="shared" si="662"/>
        <v>Below Average</v>
      </c>
      <c r="AT1849">
        <v>2.35</v>
      </c>
      <c r="AU1849" t="str">
        <f t="shared" si="663"/>
        <v>Cinematic Widescreen</v>
      </c>
      <c r="AV1849">
        <v>0</v>
      </c>
      <c r="AW1849" t="str">
        <f t="shared" si="664"/>
        <v>Very Low</v>
      </c>
    </row>
    <row r="1850" spans="1:49" x14ac:dyDescent="0.3">
      <c r="A1850" t="s">
        <v>0</v>
      </c>
      <c r="B1850" t="s">
        <v>249</v>
      </c>
      <c r="C1850">
        <v>335</v>
      </c>
      <c r="D1850" t="str">
        <f t="shared" si="644"/>
        <v>Medium</v>
      </c>
      <c r="E1850">
        <v>129</v>
      </c>
      <c r="F1850" t="str">
        <f t="shared" si="645"/>
        <v>2h 9m</v>
      </c>
      <c r="G1850" t="str">
        <f t="shared" si="646"/>
        <v>Long Movie</v>
      </c>
      <c r="H1850">
        <v>0</v>
      </c>
      <c r="I1850" t="str">
        <f t="shared" si="647"/>
        <v>Very Low</v>
      </c>
      <c r="J1850">
        <v>385</v>
      </c>
      <c r="K1850" t="str">
        <f t="shared" si="648"/>
        <v>Very Low</v>
      </c>
      <c r="L1850" t="s">
        <v>9254</v>
      </c>
      <c r="M1850">
        <v>12000</v>
      </c>
      <c r="N1850" t="str">
        <f t="shared" si="649"/>
        <v>Medium</v>
      </c>
      <c r="O1850">
        <v>49874933</v>
      </c>
      <c r="P1850" t="str">
        <f t="shared" si="650"/>
        <v>Average</v>
      </c>
      <c r="Q1850" t="s">
        <v>9164</v>
      </c>
      <c r="R1850" t="str">
        <f t="shared" si="651"/>
        <v>Comedy</v>
      </c>
      <c r="S1850">
        <f t="shared" si="652"/>
        <v>3</v>
      </c>
      <c r="T1850" t="s">
        <v>1043</v>
      </c>
      <c r="U1850" t="s">
        <v>9255</v>
      </c>
      <c r="V1850">
        <v>161168</v>
      </c>
      <c r="W1850" t="str">
        <f t="shared" si="653"/>
        <v>Medium</v>
      </c>
      <c r="X1850">
        <v>13573</v>
      </c>
      <c r="Y1850" t="str">
        <f t="shared" si="654"/>
        <v>Medium</v>
      </c>
      <c r="Z1850" t="s">
        <v>1712</v>
      </c>
      <c r="AA1850">
        <v>4</v>
      </c>
      <c r="AB1850" t="str">
        <f t="shared" si="655"/>
        <v>Ensemble Poster</v>
      </c>
      <c r="AC1850" t="s">
        <v>9256</v>
      </c>
      <c r="AD1850" t="s">
        <v>9257</v>
      </c>
      <c r="AE1850">
        <v>287</v>
      </c>
      <c r="AF1850" t="str">
        <f t="shared" si="656"/>
        <v>Very Low</v>
      </c>
      <c r="AG1850" t="s">
        <v>9</v>
      </c>
      <c r="AH1850" t="s">
        <v>10</v>
      </c>
      <c r="AI1850" t="s">
        <v>556</v>
      </c>
      <c r="AJ1850" t="str">
        <f t="shared" si="657"/>
        <v>Adult</v>
      </c>
      <c r="AK1850">
        <v>26000000</v>
      </c>
      <c r="AL1850" t="str">
        <f t="shared" si="658"/>
        <v>Low Budget</v>
      </c>
      <c r="AM1850">
        <v>2013</v>
      </c>
      <c r="AN1850">
        <f t="shared" si="659"/>
        <v>12</v>
      </c>
      <c r="AO1850" t="str">
        <f t="shared" si="660"/>
        <v>Modern Classic</v>
      </c>
      <c r="AP1850">
        <v>412</v>
      </c>
      <c r="AQ1850" t="str">
        <f t="shared" si="661"/>
        <v>Very Low</v>
      </c>
      <c r="AR1850">
        <v>6.5</v>
      </c>
      <c r="AS1850" t="str">
        <f t="shared" si="662"/>
        <v>Average</v>
      </c>
      <c r="AT1850">
        <v>2.35</v>
      </c>
      <c r="AU1850" t="str">
        <f t="shared" si="663"/>
        <v>Cinematic Widescreen</v>
      </c>
      <c r="AV1850">
        <v>43000</v>
      </c>
      <c r="AW1850" t="str">
        <f t="shared" si="664"/>
        <v>Medium</v>
      </c>
    </row>
    <row r="1851" spans="1:49" x14ac:dyDescent="0.3">
      <c r="A1851" t="s">
        <v>0</v>
      </c>
      <c r="B1851" t="s">
        <v>1715</v>
      </c>
      <c r="C1851">
        <v>157</v>
      </c>
      <c r="D1851" t="str">
        <f t="shared" si="644"/>
        <v>Low</v>
      </c>
      <c r="E1851">
        <v>109</v>
      </c>
      <c r="F1851" t="str">
        <f t="shared" si="645"/>
        <v>1h 49m</v>
      </c>
      <c r="G1851" t="str">
        <f t="shared" si="646"/>
        <v>Standard Movie</v>
      </c>
      <c r="H1851">
        <v>80</v>
      </c>
      <c r="I1851" t="str">
        <f t="shared" si="647"/>
        <v>Very Low</v>
      </c>
      <c r="J1851">
        <v>2000</v>
      </c>
      <c r="K1851" t="str">
        <f t="shared" si="648"/>
        <v>Low</v>
      </c>
      <c r="L1851" t="s">
        <v>919</v>
      </c>
      <c r="M1851">
        <v>19000</v>
      </c>
      <c r="N1851" t="str">
        <f t="shared" si="649"/>
        <v>Medium</v>
      </c>
      <c r="O1851">
        <v>45489752</v>
      </c>
      <c r="P1851" t="str">
        <f t="shared" si="650"/>
        <v>Average</v>
      </c>
      <c r="Q1851" t="s">
        <v>1386</v>
      </c>
      <c r="R1851" t="str">
        <f t="shared" si="651"/>
        <v>Comedy</v>
      </c>
      <c r="S1851">
        <f t="shared" si="652"/>
        <v>3</v>
      </c>
      <c r="T1851" t="s">
        <v>71</v>
      </c>
      <c r="U1851" t="s">
        <v>9258</v>
      </c>
      <c r="V1851">
        <v>48973</v>
      </c>
      <c r="W1851" t="str">
        <f t="shared" si="653"/>
        <v>Low</v>
      </c>
      <c r="X1851">
        <v>28493</v>
      </c>
      <c r="Y1851" t="str">
        <f t="shared" si="654"/>
        <v>Medium</v>
      </c>
      <c r="Z1851" t="s">
        <v>507</v>
      </c>
      <c r="AA1851">
        <v>2</v>
      </c>
      <c r="AB1851" t="str">
        <f t="shared" si="655"/>
        <v>Duo/Trio Poster</v>
      </c>
      <c r="AC1851" t="s">
        <v>9259</v>
      </c>
      <c r="AD1851" t="s">
        <v>9260</v>
      </c>
      <c r="AE1851">
        <v>214</v>
      </c>
      <c r="AF1851" t="str">
        <f t="shared" si="656"/>
        <v>Very Low</v>
      </c>
      <c r="AG1851" t="s">
        <v>9</v>
      </c>
      <c r="AH1851" t="s">
        <v>10</v>
      </c>
      <c r="AI1851" t="s">
        <v>11</v>
      </c>
      <c r="AJ1851" t="str">
        <f t="shared" si="657"/>
        <v>Teen</v>
      </c>
      <c r="AK1851">
        <v>26000000</v>
      </c>
      <c r="AL1851" t="str">
        <f t="shared" si="658"/>
        <v>Low Budget</v>
      </c>
      <c r="AM1851">
        <v>2004</v>
      </c>
      <c r="AN1851">
        <f t="shared" si="659"/>
        <v>21</v>
      </c>
      <c r="AO1851" t="str">
        <f t="shared" si="660"/>
        <v>Old Classic</v>
      </c>
      <c r="AP1851">
        <v>3000</v>
      </c>
      <c r="AQ1851" t="str">
        <f t="shared" si="661"/>
        <v>Low</v>
      </c>
      <c r="AR1851">
        <v>6.5</v>
      </c>
      <c r="AS1851" t="str">
        <f t="shared" si="662"/>
        <v>Average</v>
      </c>
      <c r="AT1851">
        <v>1.85</v>
      </c>
      <c r="AU1851" t="str">
        <f t="shared" si="663"/>
        <v>HDTV / Widescreen</v>
      </c>
      <c r="AV1851">
        <v>736</v>
      </c>
      <c r="AW1851" t="str">
        <f t="shared" si="664"/>
        <v>Very Low</v>
      </c>
    </row>
    <row r="1852" spans="1:49" x14ac:dyDescent="0.3">
      <c r="A1852" t="s">
        <v>0</v>
      </c>
      <c r="B1852" t="s">
        <v>3347</v>
      </c>
      <c r="C1852">
        <v>69</v>
      </c>
      <c r="D1852" t="str">
        <f t="shared" si="644"/>
        <v>Low</v>
      </c>
      <c r="E1852">
        <v>94</v>
      </c>
      <c r="F1852" t="str">
        <f t="shared" si="645"/>
        <v>1h 34m</v>
      </c>
      <c r="G1852" t="str">
        <f t="shared" si="646"/>
        <v>Standard Movie</v>
      </c>
      <c r="H1852">
        <v>906</v>
      </c>
      <c r="I1852" t="str">
        <f t="shared" si="647"/>
        <v>Very Low</v>
      </c>
      <c r="J1852">
        <v>528</v>
      </c>
      <c r="K1852" t="str">
        <f t="shared" si="648"/>
        <v>Very Low</v>
      </c>
      <c r="L1852" t="s">
        <v>9261</v>
      </c>
      <c r="M1852">
        <v>2000</v>
      </c>
      <c r="N1852" t="str">
        <f t="shared" si="649"/>
        <v>Low</v>
      </c>
      <c r="O1852">
        <v>36985501</v>
      </c>
      <c r="P1852" t="str">
        <f t="shared" si="650"/>
        <v>Average</v>
      </c>
      <c r="Q1852" t="s">
        <v>9262</v>
      </c>
      <c r="R1852" t="str">
        <f t="shared" si="651"/>
        <v>Action</v>
      </c>
      <c r="S1852">
        <f t="shared" si="652"/>
        <v>5</v>
      </c>
      <c r="T1852" t="s">
        <v>2978</v>
      </c>
      <c r="U1852" t="s">
        <v>9263</v>
      </c>
      <c r="V1852">
        <v>11212</v>
      </c>
      <c r="W1852" t="str">
        <f t="shared" si="653"/>
        <v>Low</v>
      </c>
      <c r="X1852">
        <v>3917</v>
      </c>
      <c r="Y1852" t="str">
        <f t="shared" si="654"/>
        <v>Low</v>
      </c>
      <c r="Z1852" t="s">
        <v>9264</v>
      </c>
      <c r="AA1852">
        <v>0</v>
      </c>
      <c r="AB1852" t="str">
        <f t="shared" si="655"/>
        <v>Symbolic Poster</v>
      </c>
      <c r="AC1852" t="s">
        <v>9265</v>
      </c>
      <c r="AD1852" t="s">
        <v>9266</v>
      </c>
      <c r="AE1852">
        <v>94</v>
      </c>
      <c r="AF1852" t="str">
        <f t="shared" si="656"/>
        <v>Very Low</v>
      </c>
      <c r="AG1852" t="s">
        <v>9</v>
      </c>
      <c r="AH1852" t="s">
        <v>10</v>
      </c>
      <c r="AI1852" t="s">
        <v>66</v>
      </c>
      <c r="AJ1852" t="str">
        <f t="shared" si="657"/>
        <v>Family</v>
      </c>
      <c r="AK1852">
        <v>26000000</v>
      </c>
      <c r="AL1852" t="str">
        <f t="shared" si="658"/>
        <v>Low Budget</v>
      </c>
      <c r="AM1852">
        <v>2002</v>
      </c>
      <c r="AN1852">
        <f t="shared" si="659"/>
        <v>23</v>
      </c>
      <c r="AO1852" t="str">
        <f t="shared" si="660"/>
        <v>Old Classic</v>
      </c>
      <c r="AP1852">
        <v>587</v>
      </c>
      <c r="AQ1852" t="str">
        <f t="shared" si="661"/>
        <v>Very Low</v>
      </c>
      <c r="AR1852">
        <v>5.2</v>
      </c>
      <c r="AS1852" t="str">
        <f t="shared" si="662"/>
        <v>Below Average</v>
      </c>
      <c r="AT1852">
        <v>1.85</v>
      </c>
      <c r="AU1852" t="str">
        <f t="shared" si="663"/>
        <v>HDTV / Widescreen</v>
      </c>
      <c r="AV1852">
        <v>874</v>
      </c>
      <c r="AW1852" t="str">
        <f t="shared" si="664"/>
        <v>Very Low</v>
      </c>
    </row>
    <row r="1853" spans="1:49" x14ac:dyDescent="0.3">
      <c r="A1853" t="s">
        <v>0</v>
      </c>
      <c r="B1853" t="s">
        <v>3610</v>
      </c>
      <c r="C1853">
        <v>46</v>
      </c>
      <c r="D1853" t="str">
        <f t="shared" si="644"/>
        <v>Very Low</v>
      </c>
      <c r="E1853">
        <v>133</v>
      </c>
      <c r="F1853" t="str">
        <f t="shared" si="645"/>
        <v>2h 13m</v>
      </c>
      <c r="G1853" t="str">
        <f t="shared" si="646"/>
        <v>Long Movie</v>
      </c>
      <c r="H1853">
        <v>759</v>
      </c>
      <c r="I1853" t="str">
        <f t="shared" si="647"/>
        <v>Very Low</v>
      </c>
      <c r="J1853">
        <v>67</v>
      </c>
      <c r="K1853" t="str">
        <f t="shared" si="648"/>
        <v>Very Low</v>
      </c>
      <c r="L1853" t="s">
        <v>9267</v>
      </c>
      <c r="M1853">
        <v>826</v>
      </c>
      <c r="N1853" t="str">
        <f t="shared" si="649"/>
        <v>Low</v>
      </c>
      <c r="O1853">
        <v>33200000</v>
      </c>
      <c r="P1853" t="str">
        <f t="shared" si="650"/>
        <v>Average</v>
      </c>
      <c r="Q1853" t="s">
        <v>9268</v>
      </c>
      <c r="R1853" t="str">
        <f t="shared" si="651"/>
        <v>Action</v>
      </c>
      <c r="S1853">
        <f t="shared" si="652"/>
        <v>4</v>
      </c>
      <c r="T1853" t="s">
        <v>1290</v>
      </c>
      <c r="U1853" t="s">
        <v>9269</v>
      </c>
      <c r="V1853">
        <v>28247</v>
      </c>
      <c r="W1853" t="str">
        <f t="shared" si="653"/>
        <v>Low</v>
      </c>
      <c r="X1853">
        <v>1154</v>
      </c>
      <c r="Y1853" t="str">
        <f t="shared" si="654"/>
        <v>Low</v>
      </c>
      <c r="Z1853" t="s">
        <v>9270</v>
      </c>
      <c r="AA1853">
        <v>4</v>
      </c>
      <c r="AB1853" t="str">
        <f t="shared" si="655"/>
        <v>Ensemble Poster</v>
      </c>
      <c r="AC1853" t="s">
        <v>9271</v>
      </c>
      <c r="AD1853" t="s">
        <v>9272</v>
      </c>
      <c r="AE1853">
        <v>149</v>
      </c>
      <c r="AF1853" t="str">
        <f t="shared" si="656"/>
        <v>Very Low</v>
      </c>
      <c r="AG1853" t="s">
        <v>9</v>
      </c>
      <c r="AH1853" t="s">
        <v>10</v>
      </c>
      <c r="AI1853" t="s">
        <v>11</v>
      </c>
      <c r="AJ1853" t="str">
        <f t="shared" si="657"/>
        <v>Teen</v>
      </c>
      <c r="AK1853">
        <v>26000000</v>
      </c>
      <c r="AL1853" t="str">
        <f t="shared" si="658"/>
        <v>Low Budget</v>
      </c>
      <c r="AM1853">
        <v>1985</v>
      </c>
      <c r="AN1853">
        <f t="shared" si="659"/>
        <v>40</v>
      </c>
      <c r="AO1853" t="str">
        <f t="shared" si="660"/>
        <v>Old Classic</v>
      </c>
      <c r="AP1853">
        <v>130</v>
      </c>
      <c r="AQ1853" t="str">
        <f t="shared" si="661"/>
        <v>Very Low</v>
      </c>
      <c r="AR1853">
        <v>7.2</v>
      </c>
      <c r="AS1853" t="str">
        <f t="shared" si="662"/>
        <v>Good</v>
      </c>
      <c r="AT1853">
        <v>2.35</v>
      </c>
      <c r="AU1853" t="str">
        <f t="shared" si="663"/>
        <v>Cinematic Widescreen</v>
      </c>
      <c r="AV1853">
        <v>0</v>
      </c>
      <c r="AW1853" t="str">
        <f t="shared" si="664"/>
        <v>Very Low</v>
      </c>
    </row>
    <row r="1854" spans="1:49" x14ac:dyDescent="0.3">
      <c r="A1854" t="s">
        <v>0</v>
      </c>
      <c r="B1854" t="s">
        <v>5394</v>
      </c>
      <c r="C1854">
        <v>217</v>
      </c>
      <c r="D1854" t="str">
        <f t="shared" si="644"/>
        <v>Medium</v>
      </c>
      <c r="E1854">
        <v>105</v>
      </c>
      <c r="F1854" t="str">
        <f t="shared" si="645"/>
        <v>1h 45m</v>
      </c>
      <c r="G1854" t="str">
        <f t="shared" si="646"/>
        <v>Standard Movie</v>
      </c>
      <c r="H1854">
        <v>260</v>
      </c>
      <c r="I1854" t="str">
        <f t="shared" si="647"/>
        <v>Very Low</v>
      </c>
      <c r="J1854">
        <v>3000</v>
      </c>
      <c r="K1854" t="str">
        <f t="shared" si="648"/>
        <v>Low</v>
      </c>
      <c r="L1854" t="s">
        <v>344</v>
      </c>
      <c r="M1854">
        <v>20000</v>
      </c>
      <c r="N1854" t="str">
        <f t="shared" si="649"/>
        <v>Medium</v>
      </c>
      <c r="O1854">
        <v>28501651</v>
      </c>
      <c r="P1854" t="str">
        <f t="shared" si="650"/>
        <v>Average</v>
      </c>
      <c r="Q1854" t="s">
        <v>4046</v>
      </c>
      <c r="R1854" t="str">
        <f t="shared" si="651"/>
        <v>Drama</v>
      </c>
      <c r="S1854">
        <f t="shared" si="652"/>
        <v>2</v>
      </c>
      <c r="T1854" t="s">
        <v>812</v>
      </c>
      <c r="U1854" t="s">
        <v>9273</v>
      </c>
      <c r="V1854">
        <v>88035</v>
      </c>
      <c r="W1854" t="str">
        <f t="shared" si="653"/>
        <v>Medium</v>
      </c>
      <c r="X1854">
        <v>42473</v>
      </c>
      <c r="Y1854" t="str">
        <f t="shared" si="654"/>
        <v>Medium</v>
      </c>
      <c r="Z1854" t="s">
        <v>2595</v>
      </c>
      <c r="AA1854">
        <v>0</v>
      </c>
      <c r="AB1854" t="str">
        <f t="shared" si="655"/>
        <v>Symbolic Poster</v>
      </c>
      <c r="AC1854" t="s">
        <v>9274</v>
      </c>
      <c r="AD1854" t="s">
        <v>9275</v>
      </c>
      <c r="AE1854">
        <v>201</v>
      </c>
      <c r="AF1854" t="str">
        <f t="shared" si="656"/>
        <v>Very Low</v>
      </c>
      <c r="AG1854" t="s">
        <v>9</v>
      </c>
      <c r="AH1854" t="s">
        <v>10</v>
      </c>
      <c r="AI1854" t="s">
        <v>556</v>
      </c>
      <c r="AJ1854" t="str">
        <f t="shared" si="657"/>
        <v>Adult</v>
      </c>
      <c r="AK1854">
        <v>26000000</v>
      </c>
      <c r="AL1854" t="str">
        <f t="shared" si="658"/>
        <v>Low Budget</v>
      </c>
      <c r="AM1854">
        <v>2009</v>
      </c>
      <c r="AN1854">
        <f t="shared" si="659"/>
        <v>16</v>
      </c>
      <c r="AO1854" t="str">
        <f t="shared" si="660"/>
        <v>Old Classic</v>
      </c>
      <c r="AP1854">
        <v>15000</v>
      </c>
      <c r="AQ1854" t="str">
        <f t="shared" si="661"/>
        <v>Medium</v>
      </c>
      <c r="AR1854">
        <v>7.1</v>
      </c>
      <c r="AS1854" t="str">
        <f t="shared" si="662"/>
        <v>Good</v>
      </c>
      <c r="AT1854">
        <v>2.35</v>
      </c>
      <c r="AU1854" t="str">
        <f t="shared" si="663"/>
        <v>Cinematic Widescreen</v>
      </c>
      <c r="AV1854">
        <v>10000</v>
      </c>
      <c r="AW1854" t="str">
        <f t="shared" si="664"/>
        <v>Low</v>
      </c>
    </row>
    <row r="1855" spans="1:49" x14ac:dyDescent="0.3">
      <c r="A1855" t="s">
        <v>0</v>
      </c>
      <c r="B1855" t="s">
        <v>9276</v>
      </c>
      <c r="C1855">
        <v>55</v>
      </c>
      <c r="D1855" t="str">
        <f t="shared" si="644"/>
        <v>Low</v>
      </c>
      <c r="E1855">
        <v>100</v>
      </c>
      <c r="F1855" t="str">
        <f t="shared" si="645"/>
        <v>1h 40m</v>
      </c>
      <c r="G1855" t="str">
        <f t="shared" si="646"/>
        <v>Standard Movie</v>
      </c>
      <c r="H1855">
        <v>8</v>
      </c>
      <c r="I1855" t="str">
        <f t="shared" si="647"/>
        <v>Very Low</v>
      </c>
      <c r="J1855">
        <v>588</v>
      </c>
      <c r="K1855" t="str">
        <f t="shared" si="648"/>
        <v>Very Low</v>
      </c>
      <c r="L1855" t="s">
        <v>8276</v>
      </c>
      <c r="M1855">
        <v>1000</v>
      </c>
      <c r="N1855" t="str">
        <f t="shared" si="649"/>
        <v>Low</v>
      </c>
      <c r="O1855">
        <v>23222861</v>
      </c>
      <c r="P1855" t="str">
        <f t="shared" si="650"/>
        <v>Average</v>
      </c>
      <c r="Q1855" t="s">
        <v>9277</v>
      </c>
      <c r="R1855" t="str">
        <f t="shared" si="651"/>
        <v>Action</v>
      </c>
      <c r="S1855">
        <f t="shared" si="652"/>
        <v>6</v>
      </c>
      <c r="T1855" t="s">
        <v>5979</v>
      </c>
      <c r="U1855" t="s">
        <v>9278</v>
      </c>
      <c r="V1855">
        <v>11092</v>
      </c>
      <c r="W1855" t="str">
        <f t="shared" si="653"/>
        <v>Low</v>
      </c>
      <c r="X1855">
        <v>3742</v>
      </c>
      <c r="Y1855" t="str">
        <f t="shared" si="654"/>
        <v>Low</v>
      </c>
      <c r="Z1855" t="s">
        <v>760</v>
      </c>
      <c r="AA1855">
        <v>4</v>
      </c>
      <c r="AB1855" t="str">
        <f t="shared" si="655"/>
        <v>Ensemble Poster</v>
      </c>
      <c r="AC1855" t="s">
        <v>9279</v>
      </c>
      <c r="AD1855" t="s">
        <v>9280</v>
      </c>
      <c r="AE1855">
        <v>44</v>
      </c>
      <c r="AF1855" t="str">
        <f t="shared" si="656"/>
        <v>Very Low</v>
      </c>
      <c r="AG1855" t="s">
        <v>9</v>
      </c>
      <c r="AH1855" t="s">
        <v>10</v>
      </c>
      <c r="AI1855" t="s">
        <v>66</v>
      </c>
      <c r="AJ1855" t="str">
        <f t="shared" si="657"/>
        <v>Family</v>
      </c>
      <c r="AK1855">
        <v>26000000</v>
      </c>
      <c r="AL1855" t="str">
        <f t="shared" si="658"/>
        <v>Low Budget</v>
      </c>
      <c r="AM1855">
        <v>2004</v>
      </c>
      <c r="AN1855">
        <f t="shared" si="659"/>
        <v>21</v>
      </c>
      <c r="AO1855" t="str">
        <f t="shared" si="660"/>
        <v>Old Classic</v>
      </c>
      <c r="AP1855">
        <v>934</v>
      </c>
      <c r="AQ1855" t="str">
        <f t="shared" si="661"/>
        <v>Very Low</v>
      </c>
      <c r="AR1855">
        <v>4.5</v>
      </c>
      <c r="AS1855" t="str">
        <f t="shared" si="662"/>
        <v>Poor</v>
      </c>
      <c r="AT1855">
        <v>2.35</v>
      </c>
      <c r="AU1855" t="str">
        <f t="shared" si="663"/>
        <v>Cinematic Widescreen</v>
      </c>
      <c r="AV1855">
        <v>167</v>
      </c>
      <c r="AW1855" t="str">
        <f t="shared" si="664"/>
        <v>Very Low</v>
      </c>
    </row>
    <row r="1856" spans="1:49" x14ac:dyDescent="0.3">
      <c r="A1856" t="s">
        <v>0</v>
      </c>
      <c r="B1856" t="s">
        <v>3274</v>
      </c>
      <c r="C1856">
        <v>200</v>
      </c>
      <c r="D1856" t="str">
        <f t="shared" si="644"/>
        <v>Low</v>
      </c>
      <c r="E1856">
        <v>113</v>
      </c>
      <c r="F1856" t="str">
        <f t="shared" si="645"/>
        <v>1h 53m</v>
      </c>
      <c r="G1856" t="str">
        <f t="shared" si="646"/>
        <v>Standard Movie</v>
      </c>
      <c r="H1856">
        <v>0</v>
      </c>
      <c r="I1856" t="str">
        <f t="shared" si="647"/>
        <v>Very Low</v>
      </c>
      <c r="J1856">
        <v>307</v>
      </c>
      <c r="K1856" t="str">
        <f t="shared" si="648"/>
        <v>Very Low</v>
      </c>
      <c r="L1856" t="s">
        <v>300</v>
      </c>
      <c r="M1856">
        <v>22000</v>
      </c>
      <c r="N1856" t="str">
        <f t="shared" si="649"/>
        <v>Medium</v>
      </c>
      <c r="O1856">
        <v>54540525</v>
      </c>
      <c r="P1856" t="str">
        <f t="shared" si="650"/>
        <v>Hit</v>
      </c>
      <c r="Q1856" t="s">
        <v>1652</v>
      </c>
      <c r="R1856" t="str">
        <f t="shared" si="651"/>
        <v>Comedy</v>
      </c>
      <c r="S1856">
        <f t="shared" si="652"/>
        <v>2</v>
      </c>
      <c r="T1856" t="s">
        <v>1717</v>
      </c>
      <c r="U1856" t="s">
        <v>9281</v>
      </c>
      <c r="V1856">
        <v>66579</v>
      </c>
      <c r="W1856" t="str">
        <f t="shared" si="653"/>
        <v>Medium</v>
      </c>
      <c r="X1856">
        <v>23456</v>
      </c>
      <c r="Y1856" t="str">
        <f t="shared" si="654"/>
        <v>Medium</v>
      </c>
      <c r="Z1856" t="s">
        <v>9282</v>
      </c>
      <c r="AA1856">
        <v>15</v>
      </c>
      <c r="AB1856" t="str">
        <f t="shared" si="655"/>
        <v>Ensemble Poster</v>
      </c>
      <c r="AC1856" t="s">
        <v>9283</v>
      </c>
      <c r="AD1856" t="s">
        <v>9284</v>
      </c>
      <c r="AE1856">
        <v>134</v>
      </c>
      <c r="AF1856" t="str">
        <f t="shared" si="656"/>
        <v>Very Low</v>
      </c>
      <c r="AG1856" t="s">
        <v>9</v>
      </c>
      <c r="AH1856" t="s">
        <v>10</v>
      </c>
      <c r="AI1856" t="s">
        <v>11</v>
      </c>
      <c r="AJ1856" t="str">
        <f t="shared" si="657"/>
        <v>Teen</v>
      </c>
      <c r="AK1856">
        <v>56000000</v>
      </c>
      <c r="AL1856" t="str">
        <f t="shared" si="658"/>
        <v>Medium Budget</v>
      </c>
      <c r="AM1856">
        <v>2011</v>
      </c>
      <c r="AN1856">
        <f t="shared" si="659"/>
        <v>14</v>
      </c>
      <c r="AO1856" t="str">
        <f t="shared" si="660"/>
        <v>Modern Classic</v>
      </c>
      <c r="AP1856">
        <v>988</v>
      </c>
      <c r="AQ1856" t="str">
        <f t="shared" si="661"/>
        <v>Very Low</v>
      </c>
      <c r="AR1856">
        <v>5.7</v>
      </c>
      <c r="AS1856" t="str">
        <f t="shared" si="662"/>
        <v>Below Average</v>
      </c>
      <c r="AT1856">
        <v>1.85</v>
      </c>
      <c r="AU1856" t="str">
        <f t="shared" si="663"/>
        <v>HDTV / Widescreen</v>
      </c>
      <c r="AV1856">
        <v>20000</v>
      </c>
      <c r="AW1856" t="str">
        <f t="shared" si="664"/>
        <v>Medium</v>
      </c>
    </row>
    <row r="1857" spans="1:49" x14ac:dyDescent="0.3">
      <c r="A1857" t="s">
        <v>0</v>
      </c>
      <c r="B1857" t="s">
        <v>9285</v>
      </c>
      <c r="C1857">
        <v>93</v>
      </c>
      <c r="D1857" t="str">
        <f t="shared" si="644"/>
        <v>Low</v>
      </c>
      <c r="E1857">
        <v>118</v>
      </c>
      <c r="F1857" t="str">
        <f t="shared" si="645"/>
        <v>1h 58m</v>
      </c>
      <c r="G1857" t="str">
        <f t="shared" si="646"/>
        <v>Standard Movie</v>
      </c>
      <c r="H1857">
        <v>49</v>
      </c>
      <c r="I1857" t="str">
        <f t="shared" si="647"/>
        <v>Very Low</v>
      </c>
      <c r="J1857">
        <v>155</v>
      </c>
      <c r="K1857" t="str">
        <f t="shared" si="648"/>
        <v>Very Low</v>
      </c>
      <c r="L1857" t="s">
        <v>9286</v>
      </c>
      <c r="M1857">
        <v>11000</v>
      </c>
      <c r="N1857" t="str">
        <f t="shared" si="649"/>
        <v>Medium</v>
      </c>
      <c r="O1857">
        <v>16252765</v>
      </c>
      <c r="P1857" t="str">
        <f t="shared" si="650"/>
        <v>Average</v>
      </c>
      <c r="Q1857" t="s">
        <v>3248</v>
      </c>
      <c r="R1857" t="str">
        <f t="shared" si="651"/>
        <v>Drama</v>
      </c>
      <c r="S1857">
        <f t="shared" si="652"/>
        <v>4</v>
      </c>
      <c r="T1857" t="s">
        <v>536</v>
      </c>
      <c r="U1857" t="s">
        <v>9287</v>
      </c>
      <c r="V1857">
        <v>44913</v>
      </c>
      <c r="W1857" t="str">
        <f t="shared" si="653"/>
        <v>Low</v>
      </c>
      <c r="X1857">
        <v>11662</v>
      </c>
      <c r="Y1857" t="str">
        <f t="shared" si="654"/>
        <v>Medium</v>
      </c>
      <c r="Z1857" t="s">
        <v>9288</v>
      </c>
      <c r="AA1857">
        <v>1</v>
      </c>
      <c r="AB1857" t="str">
        <f t="shared" si="655"/>
        <v>Solo Star Poster</v>
      </c>
      <c r="AC1857" t="s">
        <v>9289</v>
      </c>
      <c r="AD1857" t="s">
        <v>9290</v>
      </c>
      <c r="AE1857">
        <v>181</v>
      </c>
      <c r="AF1857" t="str">
        <f t="shared" si="656"/>
        <v>Very Low</v>
      </c>
      <c r="AG1857" t="s">
        <v>9</v>
      </c>
      <c r="AH1857" t="s">
        <v>1436</v>
      </c>
      <c r="AI1857" t="s">
        <v>556</v>
      </c>
      <c r="AJ1857" t="str">
        <f t="shared" si="657"/>
        <v>Adult</v>
      </c>
      <c r="AK1857">
        <v>42000000</v>
      </c>
      <c r="AL1857" t="str">
        <f t="shared" si="658"/>
        <v>Medium Budget</v>
      </c>
      <c r="AM1857">
        <v>2001</v>
      </c>
      <c r="AN1857">
        <f t="shared" si="659"/>
        <v>24</v>
      </c>
      <c r="AO1857" t="str">
        <f t="shared" si="660"/>
        <v>Old Classic</v>
      </c>
      <c r="AP1857">
        <v>216</v>
      </c>
      <c r="AQ1857" t="str">
        <f t="shared" si="661"/>
        <v>Very Low</v>
      </c>
      <c r="AR1857">
        <v>6</v>
      </c>
      <c r="AS1857" t="str">
        <f t="shared" si="662"/>
        <v>Average</v>
      </c>
      <c r="AT1857">
        <v>2.35</v>
      </c>
      <c r="AU1857" t="str">
        <f t="shared" si="663"/>
        <v>Cinematic Widescreen</v>
      </c>
      <c r="AV1857">
        <v>3000</v>
      </c>
      <c r="AW1857" t="str">
        <f t="shared" si="664"/>
        <v>Low</v>
      </c>
    </row>
    <row r="1858" spans="1:49" x14ac:dyDescent="0.3">
      <c r="A1858" t="s">
        <v>0</v>
      </c>
      <c r="B1858" t="s">
        <v>5110</v>
      </c>
      <c r="C1858">
        <v>265</v>
      </c>
      <c r="D1858" t="str">
        <f t="shared" si="644"/>
        <v>Medium</v>
      </c>
      <c r="E1858">
        <v>110</v>
      </c>
      <c r="F1858" t="str">
        <f t="shared" si="645"/>
        <v>1h 50m</v>
      </c>
      <c r="G1858" t="str">
        <f t="shared" si="646"/>
        <v>Standard Movie</v>
      </c>
      <c r="H1858">
        <v>160</v>
      </c>
      <c r="I1858" t="str">
        <f t="shared" si="647"/>
        <v>Very Low</v>
      </c>
      <c r="J1858">
        <v>427</v>
      </c>
      <c r="K1858" t="str">
        <f t="shared" si="648"/>
        <v>Very Low</v>
      </c>
      <c r="L1858" t="s">
        <v>1209</v>
      </c>
      <c r="M1858">
        <v>771</v>
      </c>
      <c r="N1858" t="str">
        <f t="shared" si="649"/>
        <v>Low</v>
      </c>
      <c r="O1858">
        <v>16005978</v>
      </c>
      <c r="P1858" t="str">
        <f t="shared" si="650"/>
        <v>Average</v>
      </c>
      <c r="Q1858" t="s">
        <v>2186</v>
      </c>
      <c r="R1858" t="str">
        <f t="shared" si="651"/>
        <v>Crime</v>
      </c>
      <c r="S1858">
        <f t="shared" si="652"/>
        <v>3</v>
      </c>
      <c r="T1858" t="s">
        <v>9291</v>
      </c>
      <c r="U1858" t="s">
        <v>9292</v>
      </c>
      <c r="V1858">
        <v>72886</v>
      </c>
      <c r="W1858" t="str">
        <f t="shared" si="653"/>
        <v>Medium</v>
      </c>
      <c r="X1858">
        <v>2356</v>
      </c>
      <c r="Y1858" t="str">
        <f t="shared" si="654"/>
        <v>Low</v>
      </c>
      <c r="Z1858" t="s">
        <v>3574</v>
      </c>
      <c r="AA1858">
        <v>1</v>
      </c>
      <c r="AB1858" t="str">
        <f t="shared" si="655"/>
        <v>Solo Star Poster</v>
      </c>
      <c r="AC1858" t="s">
        <v>9293</v>
      </c>
      <c r="AD1858" t="s">
        <v>9294</v>
      </c>
      <c r="AE1858">
        <v>190</v>
      </c>
      <c r="AF1858" t="str">
        <f t="shared" si="656"/>
        <v>Very Low</v>
      </c>
      <c r="AG1858" t="s">
        <v>9</v>
      </c>
      <c r="AH1858" t="s">
        <v>10</v>
      </c>
      <c r="AI1858" t="s">
        <v>556</v>
      </c>
      <c r="AJ1858" t="str">
        <f t="shared" si="657"/>
        <v>Adult</v>
      </c>
      <c r="AK1858">
        <v>26000000</v>
      </c>
      <c r="AL1858" t="str">
        <f t="shared" si="658"/>
        <v>Low Budget</v>
      </c>
      <c r="AM1858">
        <v>2012</v>
      </c>
      <c r="AN1858">
        <f t="shared" si="659"/>
        <v>13</v>
      </c>
      <c r="AO1858" t="str">
        <f t="shared" si="660"/>
        <v>Modern Classic</v>
      </c>
      <c r="AP1858">
        <v>570</v>
      </c>
      <c r="AQ1858" t="str">
        <f t="shared" si="661"/>
        <v>Very Low</v>
      </c>
      <c r="AR1858">
        <v>6.4</v>
      </c>
      <c r="AS1858" t="str">
        <f t="shared" si="662"/>
        <v>Average</v>
      </c>
      <c r="AT1858">
        <v>2.35</v>
      </c>
      <c r="AU1858" t="str">
        <f t="shared" si="663"/>
        <v>Cinematic Widescreen</v>
      </c>
      <c r="AV1858">
        <v>35000</v>
      </c>
      <c r="AW1858" t="str">
        <f t="shared" si="664"/>
        <v>Medium</v>
      </c>
    </row>
    <row r="1859" spans="1:49" x14ac:dyDescent="0.3">
      <c r="A1859" t="s">
        <v>0</v>
      </c>
      <c r="B1859" t="s">
        <v>4210</v>
      </c>
      <c r="C1859">
        <v>82</v>
      </c>
      <c r="D1859" t="str">
        <f t="shared" ref="D1859:D1922" si="669">IF(C1859&lt;=50,"Very Low",
IF(C1859&lt;=200,"Low",
IF(C1859&lt;=500,"Medium",
IF(C1859&lt;=1000,"High","Very High"))))</f>
        <v>Low</v>
      </c>
      <c r="E1859">
        <v>110</v>
      </c>
      <c r="F1859" t="str">
        <f t="shared" ref="F1859:F1922" si="670">INT(E1859/60) &amp; "h " &amp; MOD(E1859,60) &amp; "m"</f>
        <v>1h 50m</v>
      </c>
      <c r="G1859" t="str">
        <f t="shared" ref="G1859:G1922" si="671">IF(E1859&lt;60,"Short Film",IF(E1859&lt;90,"Featurette",IF(E1859&lt;=120,"Standard Movie",IF(E1859&lt;=180,"Long Movie","Epic"))))</f>
        <v>Standard Movie</v>
      </c>
      <c r="H1859">
        <v>80</v>
      </c>
      <c r="I1859" t="str">
        <f t="shared" ref="I1859:I1922" si="672">IF(H1859&lt;=1000,"Very Low",IF(H1859&lt;=10000,"Low",IF(H1859&lt;=50000,"Medium",IF(H1859&lt;=200000,"High","Very High"))))</f>
        <v>Very Low</v>
      </c>
      <c r="J1859">
        <v>509</v>
      </c>
      <c r="K1859" t="str">
        <f t="shared" ref="K1859:K1922" si="673">IF(J1859&lt;=1000,"Very Low",IF(J1859&lt;=10000,"Low",IF(J1859&lt;=50000,"Medium",IF(J1859&lt;=200000,"High","Very High"))))</f>
        <v>Very Low</v>
      </c>
      <c r="L1859" t="s">
        <v>2983</v>
      </c>
      <c r="M1859">
        <v>826</v>
      </c>
      <c r="N1859" t="str">
        <f t="shared" ref="N1859:N1922" si="674">IF(A1859&lt;=1000,"Very Low",
IF(M1859&lt;=10000,"Low",IF(M1859&lt;=50000,"Medium",IF(M1859&lt;=200000,"High","Very High"))))</f>
        <v>Low</v>
      </c>
      <c r="O1859">
        <v>14469428</v>
      </c>
      <c r="P1859" t="str">
        <f t="shared" ref="P1859:P1922" si="675">IF(AND(O1859&gt;=500000000),"Blockbuster",
IF(AND(O1859&gt;=200000000,O1859&lt;=499999999),"Superhit",
IF(AND(O1859&gt;=50000000,O1859&lt;=199999999),"Hit",
IF(AND(O1859&gt;=10000000,O1859&lt;=49999999),"Average",
IF(AND(O1859&lt;=10000000),"Flop","")))))</f>
        <v>Average</v>
      </c>
      <c r="Q1859" t="s">
        <v>1652</v>
      </c>
      <c r="R1859" t="str">
        <f t="shared" ref="R1859:R1922" si="676">LEFT(Q1859, FIND("|",Q1859&amp;"|")-1)</f>
        <v>Comedy</v>
      </c>
      <c r="S1859">
        <f t="shared" ref="S1859:S1922" si="677">LEN(Q1859)-LEN(SUBSTITUTE(Q1859,"|",""))+1</f>
        <v>2</v>
      </c>
      <c r="T1859" t="s">
        <v>875</v>
      </c>
      <c r="U1859" t="s">
        <v>9295</v>
      </c>
      <c r="V1859">
        <v>10667</v>
      </c>
      <c r="W1859" t="str">
        <f t="shared" ref="W1859:W1922" si="678">IF(V1859&lt;=10000,"Very Low",IF(V1859&lt;=50000,"Low",IF(V1859&lt;=200000,"Medium",IF(V1859&lt;=500000,"High","Very High"))))</f>
        <v>Low</v>
      </c>
      <c r="X1859">
        <v>2466</v>
      </c>
      <c r="Y1859" t="str">
        <f t="shared" ref="Y1859:Y1922" si="679">IF(X1859&lt;=1000,"Very Low",IF(X1859&lt;=10000,"Low",IF(X1859&lt;=50000,"Medium",IF(X1859&lt;=200000,"High","Very High"))))</f>
        <v>Low</v>
      </c>
      <c r="Z1859" t="s">
        <v>3732</v>
      </c>
      <c r="AA1859">
        <v>2</v>
      </c>
      <c r="AB1859" t="str">
        <f t="shared" ref="AB1859:AB1922" si="680">IF(AA1859=0,"Symbolic Poster",IF(AA1859=1,"Solo Star Poster",IF(AA1859&lt;=3,"Duo/Trio Poster","Ensemble Poster")))</f>
        <v>Duo/Trio Poster</v>
      </c>
      <c r="AC1859" t="s">
        <v>9296</v>
      </c>
      <c r="AD1859" t="s">
        <v>9297</v>
      </c>
      <c r="AE1859">
        <v>95</v>
      </c>
      <c r="AF1859" t="str">
        <f t="shared" ref="AF1859:AF1922" si="681">IF(AE1859&lt;=500,"Very Low",IF(AE1859&lt;=2000,"Low",IF(AE1859&lt;=5000,"Medium",IF(AE1859&lt;=15000,"High","Very High"))))</f>
        <v>Very Low</v>
      </c>
      <c r="AG1859" t="s">
        <v>9</v>
      </c>
      <c r="AH1859" t="s">
        <v>10</v>
      </c>
      <c r="AI1859" t="s">
        <v>11</v>
      </c>
      <c r="AJ1859" t="str">
        <f t="shared" ref="AJ1859:AJ1922" si="682">IF(OR(AI1859="G",AI1859="PG",AI1859="U",AI1859="TV-Y",AI1859="TV-G"),"Family",IF(OR(AI1859="PG-13",AI1859="UA",AI1859="TV-14"),"Teen",IF(OR(AI1859="R",AI1859="NC-17",AI1859="A",AI1859="TV-MA"),"Adult",IF(AI1859="Not Rated","No Rating","Other/Unknown"))))</f>
        <v>Teen</v>
      </c>
      <c r="AK1859">
        <v>26000000</v>
      </c>
      <c r="AL1859" t="str">
        <f t="shared" ref="AL1859:AL1922" si="683">IF(AK1859&gt;=200000000,"Very High Budget",
IF(AND(AK1859&gt;=100000000,AK1859&lt;=199999999),"High Budget",
IF(AND(AK1859&gt;=30000000,AK1859&lt;=99999999),"Medium Budget",
IF(AK1859&lt;30000000,"Low Budget",""))))</f>
        <v>Low Budget</v>
      </c>
      <c r="AM1859">
        <v>2004</v>
      </c>
      <c r="AN1859">
        <f t="shared" ref="AN1859:AN1922" si="684">$AY$20-AM1859</f>
        <v>21</v>
      </c>
      <c r="AO1859" t="str">
        <f t="shared" ref="AO1859:AO1922" si="685">IF(AN1859&lt;=5,"Recent",IF(AND(AN1859&gt;=6,AN1859&lt;=15),"Modern Classic",IF(AN1859&gt;15,"Old Classic","")))</f>
        <v>Old Classic</v>
      </c>
      <c r="AP1859">
        <v>590</v>
      </c>
      <c r="AQ1859" t="str">
        <f t="shared" ref="AQ1859:AQ1922" si="686">IF(AP1859&lt;=1000,"Very Low",IF(AP1859&lt;=10000,"Low",IF(AP1859&lt;=50000,"Medium",IF(AP1859&lt;=200000,"High","Very High"))))</f>
        <v>Very Low</v>
      </c>
      <c r="AR1859">
        <v>5.2</v>
      </c>
      <c r="AS1859" t="str">
        <f t="shared" ref="AS1859:AS1922" si="687">IF(AND(AR1859&gt;=9,AR1859&lt;=10),"Master Piece",
IF(AND(AR1859&gt;=8,AR1859&lt;9),"Excellent",
IF(AND(AR1859&gt;=7,AR1859&lt;8),"Good",
IF(AND(AR1859&gt;=6,AR1859&lt;7),"Average",
IF(AND(AR1859&gt;=5,AR1859&lt;6),"Below Average",
IF(AND(AR1859&gt;=4,AR1859&lt;5),"Poor",
IF(AND(AR1859&gt;=3,AR1859&lt;4),"Very Poor",
IF(AND(AR1859&gt;=0,AR1859&lt;3),"Terrible",""))))))))</f>
        <v>Below Average</v>
      </c>
      <c r="AT1859">
        <v>1.85</v>
      </c>
      <c r="AU1859" t="str">
        <f t="shared" ref="AU1859:AU1922" si="688">IF(AND(AT1859&gt;=1.3,AT1859&lt;=1.4),"Classic",IF(AND(AT1859&gt;=1.7,AT1859&lt;=1.9),"HDTV / Widescreen",IF(AND(AT1859&gt;=2.2,AT1859&lt;=2.4),"Cinematic Widescreen",IF(AND(AT1859&gt;=1.4,AT1859&lt;=1.6),"Standard Academy",IF(AT1859&gt;=2.4,"Ultra Widescreen","")))))</f>
        <v>HDTV / Widescreen</v>
      </c>
      <c r="AV1859">
        <v>260</v>
      </c>
      <c r="AW1859" t="str">
        <f t="shared" ref="AW1859:AW1922" si="689">IF(AV1859&lt;=1000,"Very Low",IF(AV1859&lt;=10000,"Low",IF(AV1859&lt;=50000,"Medium",IF(AV1859&lt;=200000,"High","Very High"))))</f>
        <v>Very Low</v>
      </c>
    </row>
    <row r="1860" spans="1:49" x14ac:dyDescent="0.3">
      <c r="A1860" t="s">
        <v>0</v>
      </c>
      <c r="B1860" t="s">
        <v>9298</v>
      </c>
      <c r="C1860">
        <v>32</v>
      </c>
      <c r="D1860" t="str">
        <f t="shared" si="669"/>
        <v>Very Low</v>
      </c>
      <c r="E1860">
        <v>99</v>
      </c>
      <c r="F1860" t="str">
        <f t="shared" si="670"/>
        <v>1h 39m</v>
      </c>
      <c r="G1860" t="str">
        <f t="shared" si="671"/>
        <v>Standard Movie</v>
      </c>
      <c r="H1860">
        <v>5</v>
      </c>
      <c r="I1860" t="str">
        <f t="shared" si="672"/>
        <v>Very Low</v>
      </c>
      <c r="J1860">
        <v>535</v>
      </c>
      <c r="K1860" t="str">
        <f t="shared" si="673"/>
        <v>Very Low</v>
      </c>
      <c r="L1860" t="s">
        <v>723</v>
      </c>
      <c r="M1860">
        <v>1000</v>
      </c>
      <c r="N1860" t="str">
        <f t="shared" si="674"/>
        <v>Low</v>
      </c>
      <c r="O1860">
        <v>13829734</v>
      </c>
      <c r="P1860" t="str">
        <f t="shared" si="675"/>
        <v>Average</v>
      </c>
      <c r="Q1860" t="s">
        <v>9299</v>
      </c>
      <c r="R1860" t="str">
        <f t="shared" si="676"/>
        <v>Action</v>
      </c>
      <c r="S1860">
        <f t="shared" si="677"/>
        <v>4</v>
      </c>
      <c r="T1860" t="s">
        <v>4505</v>
      </c>
      <c r="U1860" t="s">
        <v>9300</v>
      </c>
      <c r="V1860">
        <v>16194</v>
      </c>
      <c r="W1860" t="str">
        <f t="shared" si="678"/>
        <v>Low</v>
      </c>
      <c r="X1860">
        <v>2960</v>
      </c>
      <c r="Y1860" t="str">
        <f t="shared" si="679"/>
        <v>Low</v>
      </c>
      <c r="Z1860" t="s">
        <v>9301</v>
      </c>
      <c r="AA1860">
        <v>0</v>
      </c>
      <c r="AB1860" t="str">
        <f t="shared" si="680"/>
        <v>Symbolic Poster</v>
      </c>
      <c r="AC1860" t="s">
        <v>9302</v>
      </c>
      <c r="AD1860" t="s">
        <v>9303</v>
      </c>
      <c r="AE1860">
        <v>79</v>
      </c>
      <c r="AF1860" t="str">
        <f t="shared" si="681"/>
        <v>Very Low</v>
      </c>
      <c r="AG1860" t="s">
        <v>9</v>
      </c>
      <c r="AH1860" t="s">
        <v>239</v>
      </c>
      <c r="AI1860" t="s">
        <v>11</v>
      </c>
      <c r="AJ1860" t="str">
        <f t="shared" si="682"/>
        <v>Teen</v>
      </c>
      <c r="AK1860">
        <v>26000000</v>
      </c>
      <c r="AL1860" t="str">
        <f t="shared" si="683"/>
        <v>Low Budget</v>
      </c>
      <c r="AM1860">
        <v>1994</v>
      </c>
      <c r="AN1860">
        <f t="shared" si="684"/>
        <v>31</v>
      </c>
      <c r="AO1860" t="str">
        <f t="shared" si="685"/>
        <v>Old Classic</v>
      </c>
      <c r="AP1860">
        <v>691</v>
      </c>
      <c r="AQ1860" t="str">
        <f t="shared" si="686"/>
        <v>Very Low</v>
      </c>
      <c r="AR1860">
        <v>4.3</v>
      </c>
      <c r="AS1860" t="str">
        <f t="shared" si="687"/>
        <v>Poor</v>
      </c>
      <c r="AT1860">
        <v>2.35</v>
      </c>
      <c r="AU1860" t="str">
        <f t="shared" si="688"/>
        <v>Cinematic Widescreen</v>
      </c>
      <c r="AV1860">
        <v>319</v>
      </c>
      <c r="AW1860" t="str">
        <f t="shared" si="689"/>
        <v>Very Low</v>
      </c>
    </row>
    <row r="1861" spans="1:49" x14ac:dyDescent="0.3">
      <c r="A1861" t="s">
        <v>0</v>
      </c>
      <c r="B1861" t="s">
        <v>9304</v>
      </c>
      <c r="C1861">
        <v>42</v>
      </c>
      <c r="D1861" t="str">
        <f t="shared" si="669"/>
        <v>Very Low</v>
      </c>
      <c r="E1861">
        <v>101</v>
      </c>
      <c r="F1861" t="str">
        <f t="shared" si="670"/>
        <v>1h 41m</v>
      </c>
      <c r="G1861" t="str">
        <f t="shared" si="671"/>
        <v>Standard Movie</v>
      </c>
      <c r="H1861">
        <v>30</v>
      </c>
      <c r="I1861" t="str">
        <f t="shared" si="672"/>
        <v>Very Low</v>
      </c>
      <c r="J1861">
        <v>223</v>
      </c>
      <c r="K1861" t="str">
        <f t="shared" si="673"/>
        <v>Very Low</v>
      </c>
      <c r="L1861" t="s">
        <v>3167</v>
      </c>
      <c r="M1861">
        <v>1000</v>
      </c>
      <c r="N1861" t="str">
        <f t="shared" si="674"/>
        <v>Low</v>
      </c>
      <c r="O1861">
        <v>1075288</v>
      </c>
      <c r="P1861" t="str">
        <f t="shared" si="675"/>
        <v>Flop</v>
      </c>
      <c r="Q1861" t="s">
        <v>2096</v>
      </c>
      <c r="R1861" t="str">
        <f t="shared" si="676"/>
        <v>Crime</v>
      </c>
      <c r="S1861">
        <f t="shared" si="677"/>
        <v>3</v>
      </c>
      <c r="T1861" t="s">
        <v>2778</v>
      </c>
      <c r="U1861" t="s">
        <v>9305</v>
      </c>
      <c r="V1861">
        <v>7772</v>
      </c>
      <c r="W1861" t="str">
        <f t="shared" si="678"/>
        <v>Very Low</v>
      </c>
      <c r="X1861">
        <v>2228</v>
      </c>
      <c r="Y1861" t="str">
        <f t="shared" si="679"/>
        <v>Low</v>
      </c>
      <c r="Z1861" t="s">
        <v>7926</v>
      </c>
      <c r="AA1861">
        <v>3</v>
      </c>
      <c r="AB1861" t="str">
        <f t="shared" si="680"/>
        <v>Duo/Trio Poster</v>
      </c>
      <c r="AC1861" t="s">
        <v>9306</v>
      </c>
      <c r="AD1861" t="s">
        <v>9307</v>
      </c>
      <c r="AE1861">
        <v>55</v>
      </c>
      <c r="AF1861" t="str">
        <f t="shared" si="681"/>
        <v>Very Low</v>
      </c>
      <c r="AG1861" t="s">
        <v>9</v>
      </c>
      <c r="AH1861" t="s">
        <v>10</v>
      </c>
      <c r="AI1861" t="s">
        <v>556</v>
      </c>
      <c r="AJ1861" t="str">
        <f t="shared" si="682"/>
        <v>Adult</v>
      </c>
      <c r="AK1861">
        <v>22000000</v>
      </c>
      <c r="AL1861" t="str">
        <f t="shared" si="683"/>
        <v>Low Budget</v>
      </c>
      <c r="AM1861">
        <v>1996</v>
      </c>
      <c r="AN1861">
        <f t="shared" si="684"/>
        <v>29</v>
      </c>
      <c r="AO1861" t="str">
        <f t="shared" si="685"/>
        <v>Old Classic</v>
      </c>
      <c r="AP1861">
        <v>854</v>
      </c>
      <c r="AQ1861" t="str">
        <f t="shared" si="686"/>
        <v>Very Low</v>
      </c>
      <c r="AR1861">
        <v>6.1</v>
      </c>
      <c r="AS1861" t="str">
        <f t="shared" si="687"/>
        <v>Average</v>
      </c>
      <c r="AT1861">
        <v>1.85</v>
      </c>
      <c r="AU1861" t="str">
        <f t="shared" si="688"/>
        <v>HDTV / Widescreen</v>
      </c>
      <c r="AV1861">
        <v>145</v>
      </c>
      <c r="AW1861" t="str">
        <f t="shared" si="689"/>
        <v>Very Low</v>
      </c>
    </row>
    <row r="1862" spans="1:49" x14ac:dyDescent="0.3">
      <c r="A1862" t="s">
        <v>0</v>
      </c>
      <c r="B1862" t="s">
        <v>9308</v>
      </c>
      <c r="C1862">
        <v>22</v>
      </c>
      <c r="D1862" t="str">
        <f t="shared" si="669"/>
        <v>Very Low</v>
      </c>
      <c r="E1862">
        <v>100</v>
      </c>
      <c r="F1862" t="str">
        <f t="shared" si="670"/>
        <v>1h 40m</v>
      </c>
      <c r="G1862" t="str">
        <f t="shared" si="671"/>
        <v>Standard Movie</v>
      </c>
      <c r="H1862">
        <v>2</v>
      </c>
      <c r="I1862" t="str">
        <f t="shared" si="672"/>
        <v>Very Low</v>
      </c>
      <c r="J1862">
        <v>512</v>
      </c>
      <c r="K1862" t="str">
        <f t="shared" si="673"/>
        <v>Very Low</v>
      </c>
      <c r="L1862" t="s">
        <v>576</v>
      </c>
      <c r="M1862">
        <v>642</v>
      </c>
      <c r="N1862" t="str">
        <f t="shared" si="674"/>
        <v>Low</v>
      </c>
      <c r="O1862">
        <f>O1861</f>
        <v>1075288</v>
      </c>
      <c r="P1862" t="str">
        <f t="shared" si="675"/>
        <v>Flop</v>
      </c>
      <c r="Q1862" t="s">
        <v>7377</v>
      </c>
      <c r="R1862" t="str">
        <f t="shared" si="676"/>
        <v>Fantasy</v>
      </c>
      <c r="S1862">
        <f t="shared" si="677"/>
        <v>2</v>
      </c>
      <c r="T1862" t="s">
        <v>9309</v>
      </c>
      <c r="U1862" t="s">
        <v>9310</v>
      </c>
      <c r="V1862">
        <v>8118</v>
      </c>
      <c r="W1862" t="str">
        <f t="shared" si="678"/>
        <v>Very Low</v>
      </c>
      <c r="X1862">
        <v>2170</v>
      </c>
      <c r="Y1862" t="str">
        <f t="shared" si="679"/>
        <v>Low</v>
      </c>
      <c r="Z1862" t="s">
        <v>9311</v>
      </c>
      <c r="AA1862">
        <v>2</v>
      </c>
      <c r="AB1862" t="str">
        <f t="shared" si="680"/>
        <v>Duo/Trio Poster</v>
      </c>
      <c r="AC1862" t="s">
        <v>9312</v>
      </c>
      <c r="AD1862" t="s">
        <v>9313</v>
      </c>
      <c r="AE1862">
        <v>69</v>
      </c>
      <c r="AF1862" t="str">
        <f t="shared" si="681"/>
        <v>Very Low</v>
      </c>
      <c r="AG1862" t="s">
        <v>9</v>
      </c>
      <c r="AH1862" t="s">
        <v>10</v>
      </c>
      <c r="AI1862" t="s">
        <v>556</v>
      </c>
      <c r="AJ1862" t="str">
        <f t="shared" si="682"/>
        <v>Adult</v>
      </c>
      <c r="AK1862">
        <v>26000000</v>
      </c>
      <c r="AL1862" t="str">
        <f t="shared" si="683"/>
        <v>Low Budget</v>
      </c>
      <c r="AM1862">
        <v>1997</v>
      </c>
      <c r="AN1862">
        <f t="shared" si="684"/>
        <v>28</v>
      </c>
      <c r="AO1862" t="str">
        <f t="shared" si="685"/>
        <v>Old Classic</v>
      </c>
      <c r="AP1862">
        <v>638</v>
      </c>
      <c r="AQ1862" t="str">
        <f t="shared" si="686"/>
        <v>Very Low</v>
      </c>
      <c r="AR1862">
        <v>6.3</v>
      </c>
      <c r="AS1862" t="str">
        <f t="shared" si="687"/>
        <v>Average</v>
      </c>
      <c r="AT1862">
        <v>1.85</v>
      </c>
      <c r="AU1862" t="str">
        <f t="shared" si="688"/>
        <v>HDTV / Widescreen</v>
      </c>
      <c r="AV1862">
        <v>0</v>
      </c>
      <c r="AW1862" t="str">
        <f t="shared" si="689"/>
        <v>Very Low</v>
      </c>
    </row>
    <row r="1863" spans="1:49" x14ac:dyDescent="0.3">
      <c r="A1863" t="s">
        <v>0</v>
      </c>
      <c r="B1863" t="s">
        <v>3974</v>
      </c>
      <c r="C1863">
        <v>116</v>
      </c>
      <c r="D1863" t="str">
        <f t="shared" si="669"/>
        <v>Low</v>
      </c>
      <c r="E1863">
        <v>103</v>
      </c>
      <c r="F1863" t="str">
        <f t="shared" si="670"/>
        <v>1h 43m</v>
      </c>
      <c r="G1863" t="str">
        <f t="shared" si="671"/>
        <v>Standard Movie</v>
      </c>
      <c r="H1863">
        <v>11000</v>
      </c>
      <c r="I1863" t="str">
        <f t="shared" si="672"/>
        <v>Medium</v>
      </c>
      <c r="J1863">
        <v>277</v>
      </c>
      <c r="K1863" t="str">
        <f t="shared" si="673"/>
        <v>Very Low</v>
      </c>
      <c r="L1863" t="s">
        <v>6689</v>
      </c>
      <c r="M1863">
        <v>11000</v>
      </c>
      <c r="N1863" t="str">
        <f t="shared" si="674"/>
        <v>Medium</v>
      </c>
      <c r="O1863">
        <v>7496522</v>
      </c>
      <c r="P1863" t="str">
        <f t="shared" si="675"/>
        <v>Flop</v>
      </c>
      <c r="Q1863" t="s">
        <v>9314</v>
      </c>
      <c r="R1863" t="str">
        <f t="shared" si="676"/>
        <v>Comedy</v>
      </c>
      <c r="S1863">
        <f t="shared" si="677"/>
        <v>4</v>
      </c>
      <c r="T1863" t="s">
        <v>3974</v>
      </c>
      <c r="U1863" t="s">
        <v>9315</v>
      </c>
      <c r="V1863">
        <v>31798</v>
      </c>
      <c r="W1863" t="str">
        <f t="shared" si="678"/>
        <v>Low</v>
      </c>
      <c r="X1863">
        <v>12534</v>
      </c>
      <c r="Y1863" t="str">
        <f t="shared" si="679"/>
        <v>Medium</v>
      </c>
      <c r="Z1863" t="s">
        <v>3360</v>
      </c>
      <c r="AA1863">
        <v>0</v>
      </c>
      <c r="AB1863" t="str">
        <f t="shared" si="680"/>
        <v>Symbolic Poster</v>
      </c>
      <c r="AC1863" t="s">
        <v>9316</v>
      </c>
      <c r="AD1863" t="s">
        <v>9317</v>
      </c>
      <c r="AE1863">
        <v>178</v>
      </c>
      <c r="AF1863" t="str">
        <f t="shared" si="681"/>
        <v>Very Low</v>
      </c>
      <c r="AG1863" t="s">
        <v>9</v>
      </c>
      <c r="AH1863" t="s">
        <v>10</v>
      </c>
      <c r="AI1863" t="s">
        <v>11</v>
      </c>
      <c r="AJ1863" t="str">
        <f t="shared" si="682"/>
        <v>Teen</v>
      </c>
      <c r="AK1863">
        <v>26000000</v>
      </c>
      <c r="AL1863" t="str">
        <f t="shared" si="683"/>
        <v>Low Budget</v>
      </c>
      <c r="AM1863">
        <v>2001</v>
      </c>
      <c r="AN1863">
        <f t="shared" si="684"/>
        <v>24</v>
      </c>
      <c r="AO1863" t="str">
        <f t="shared" si="685"/>
        <v>Old Classic</v>
      </c>
      <c r="AP1863">
        <v>893</v>
      </c>
      <c r="AQ1863" t="str">
        <f t="shared" si="686"/>
        <v>Very Low</v>
      </c>
      <c r="AR1863">
        <v>6.8</v>
      </c>
      <c r="AS1863" t="str">
        <f t="shared" si="687"/>
        <v>Average</v>
      </c>
      <c r="AT1863">
        <v>1.37</v>
      </c>
      <c r="AU1863" t="str">
        <f t="shared" si="688"/>
        <v>Classic</v>
      </c>
      <c r="AV1863">
        <v>826</v>
      </c>
      <c r="AW1863" t="str">
        <f t="shared" si="689"/>
        <v>Very Low</v>
      </c>
    </row>
    <row r="1864" spans="1:49" x14ac:dyDescent="0.3">
      <c r="A1864" t="s">
        <v>0</v>
      </c>
      <c r="B1864" t="s">
        <v>4137</v>
      </c>
      <c r="C1864">
        <v>56</v>
      </c>
      <c r="D1864" t="str">
        <f t="shared" si="669"/>
        <v>Low</v>
      </c>
      <c r="E1864">
        <v>100</v>
      </c>
      <c r="F1864" t="str">
        <f t="shared" si="670"/>
        <v>1h 40m</v>
      </c>
      <c r="G1864" t="str">
        <f t="shared" si="671"/>
        <v>Standard Movie</v>
      </c>
      <c r="H1864">
        <v>737</v>
      </c>
      <c r="I1864" t="str">
        <f t="shared" si="672"/>
        <v>Very Low</v>
      </c>
      <c r="J1864">
        <v>816</v>
      </c>
      <c r="K1864" t="str">
        <f t="shared" si="673"/>
        <v>Very Low</v>
      </c>
      <c r="L1864" t="s">
        <v>9318</v>
      </c>
      <c r="M1864">
        <v>15000</v>
      </c>
      <c r="N1864" t="str">
        <f t="shared" si="674"/>
        <v>Medium</v>
      </c>
      <c r="O1864">
        <f>O1863</f>
        <v>7496522</v>
      </c>
      <c r="P1864" t="str">
        <f t="shared" si="675"/>
        <v>Flop</v>
      </c>
      <c r="Q1864" t="s">
        <v>1652</v>
      </c>
      <c r="R1864" t="str">
        <f t="shared" si="676"/>
        <v>Comedy</v>
      </c>
      <c r="S1864">
        <f t="shared" si="677"/>
        <v>2</v>
      </c>
      <c r="T1864" t="s">
        <v>344</v>
      </c>
      <c r="U1864" t="s">
        <v>9319</v>
      </c>
      <c r="V1864">
        <v>5006</v>
      </c>
      <c r="W1864" t="str">
        <f t="shared" si="678"/>
        <v>Very Low</v>
      </c>
      <c r="X1864">
        <v>19068</v>
      </c>
      <c r="Y1864" t="str">
        <f t="shared" si="679"/>
        <v>Medium</v>
      </c>
      <c r="Z1864" t="s">
        <v>7717</v>
      </c>
      <c r="AA1864">
        <v>5</v>
      </c>
      <c r="AB1864" t="str">
        <f t="shared" si="680"/>
        <v>Ensemble Poster</v>
      </c>
      <c r="AC1864" t="s">
        <v>9320</v>
      </c>
      <c r="AD1864" t="s">
        <v>9321</v>
      </c>
      <c r="AE1864">
        <v>28</v>
      </c>
      <c r="AF1864" t="str">
        <f t="shared" si="681"/>
        <v>Very Low</v>
      </c>
      <c r="AG1864" t="s">
        <v>9</v>
      </c>
      <c r="AH1864" t="s">
        <v>10</v>
      </c>
      <c r="AI1864" t="s">
        <v>11</v>
      </c>
      <c r="AJ1864" t="str">
        <f t="shared" si="682"/>
        <v>Teen</v>
      </c>
      <c r="AK1864">
        <v>26000000</v>
      </c>
      <c r="AL1864" t="str">
        <f t="shared" si="683"/>
        <v>Low Budget</v>
      </c>
      <c r="AM1864">
        <v>2015</v>
      </c>
      <c r="AN1864">
        <f t="shared" si="684"/>
        <v>10</v>
      </c>
      <c r="AO1864" t="str">
        <f t="shared" si="685"/>
        <v>Modern Classic</v>
      </c>
      <c r="AP1864">
        <v>980</v>
      </c>
      <c r="AQ1864" t="str">
        <f t="shared" si="686"/>
        <v>Very Low</v>
      </c>
      <c r="AR1864">
        <v>4</v>
      </c>
      <c r="AS1864" t="str">
        <f t="shared" si="687"/>
        <v>Poor</v>
      </c>
      <c r="AT1864">
        <v>1.85</v>
      </c>
      <c r="AU1864" t="str">
        <f t="shared" si="688"/>
        <v>HDTV / Widescreen</v>
      </c>
      <c r="AV1864">
        <v>0</v>
      </c>
      <c r="AW1864" t="str">
        <f t="shared" si="689"/>
        <v>Very Low</v>
      </c>
    </row>
    <row r="1865" spans="1:49" x14ac:dyDescent="0.3">
      <c r="A1865" t="s">
        <v>0</v>
      </c>
      <c r="B1865" t="s">
        <v>9322</v>
      </c>
      <c r="C1865">
        <v>23</v>
      </c>
      <c r="D1865" t="str">
        <f t="shared" si="669"/>
        <v>Very Low</v>
      </c>
      <c r="E1865">
        <v>95</v>
      </c>
      <c r="F1865" t="str">
        <f t="shared" si="670"/>
        <v>1h 35m</v>
      </c>
      <c r="G1865" t="str">
        <f t="shared" si="671"/>
        <v>Standard Movie</v>
      </c>
      <c r="H1865">
        <v>0</v>
      </c>
      <c r="I1865" t="str">
        <f t="shared" si="672"/>
        <v>Very Low</v>
      </c>
      <c r="J1865">
        <v>26</v>
      </c>
      <c r="K1865" t="str">
        <f t="shared" si="673"/>
        <v>Very Low</v>
      </c>
      <c r="L1865" t="s">
        <v>9323</v>
      </c>
      <c r="M1865">
        <v>442</v>
      </c>
      <c r="N1865" t="str">
        <f t="shared" si="674"/>
        <v>Low</v>
      </c>
      <c r="O1865">
        <v>20047715</v>
      </c>
      <c r="P1865" t="str">
        <f t="shared" si="675"/>
        <v>Average</v>
      </c>
      <c r="Q1865" t="s">
        <v>9324</v>
      </c>
      <c r="R1865" t="str">
        <f t="shared" si="676"/>
        <v>Adventure</v>
      </c>
      <c r="S1865">
        <f t="shared" si="677"/>
        <v>2</v>
      </c>
      <c r="T1865" t="s">
        <v>9325</v>
      </c>
      <c r="U1865" t="s">
        <v>9326</v>
      </c>
      <c r="V1865">
        <v>8008</v>
      </c>
      <c r="W1865" t="str">
        <f t="shared" si="678"/>
        <v>Very Low</v>
      </c>
      <c r="X1865">
        <v>616</v>
      </c>
      <c r="Y1865" t="str">
        <f t="shared" si="679"/>
        <v>Very Low</v>
      </c>
      <c r="Z1865" t="s">
        <v>9327</v>
      </c>
      <c r="AA1865">
        <v>1</v>
      </c>
      <c r="AB1865" t="str">
        <f t="shared" si="680"/>
        <v>Solo Star Poster</v>
      </c>
      <c r="AC1865" t="s">
        <v>9328</v>
      </c>
      <c r="AD1865" t="s">
        <v>9329</v>
      </c>
      <c r="AE1865">
        <v>26</v>
      </c>
      <c r="AF1865" t="str">
        <f t="shared" si="681"/>
        <v>Very Low</v>
      </c>
      <c r="AG1865" t="s">
        <v>9</v>
      </c>
      <c r="AH1865" t="s">
        <v>10</v>
      </c>
      <c r="AI1865" t="s">
        <v>66</v>
      </c>
      <c r="AJ1865" t="str">
        <f t="shared" si="682"/>
        <v>Family</v>
      </c>
      <c r="AK1865">
        <v>25530000</v>
      </c>
      <c r="AL1865" t="str">
        <f t="shared" si="683"/>
        <v>Low Budget</v>
      </c>
      <c r="AM1865">
        <v>1996</v>
      </c>
      <c r="AN1865">
        <f t="shared" si="684"/>
        <v>29</v>
      </c>
      <c r="AO1865" t="str">
        <f t="shared" si="685"/>
        <v>Old Classic</v>
      </c>
      <c r="AP1865">
        <v>95</v>
      </c>
      <c r="AQ1865" t="str">
        <f t="shared" si="686"/>
        <v>Very Low</v>
      </c>
      <c r="AR1865">
        <v>5.2</v>
      </c>
      <c r="AS1865" t="str">
        <f t="shared" si="687"/>
        <v>Below Average</v>
      </c>
      <c r="AT1865">
        <v>2.35</v>
      </c>
      <c r="AU1865" t="str">
        <f t="shared" si="688"/>
        <v>Cinematic Widescreen</v>
      </c>
      <c r="AV1865">
        <v>504</v>
      </c>
      <c r="AW1865" t="str">
        <f t="shared" si="689"/>
        <v>Very Low</v>
      </c>
    </row>
    <row r="1866" spans="1:49" x14ac:dyDescent="0.3">
      <c r="A1866" t="s">
        <v>0</v>
      </c>
      <c r="B1866" t="s">
        <v>2419</v>
      </c>
      <c r="C1866">
        <v>178</v>
      </c>
      <c r="D1866" t="str">
        <f t="shared" si="669"/>
        <v>Low</v>
      </c>
      <c r="E1866">
        <v>117</v>
      </c>
      <c r="F1866" t="str">
        <f t="shared" si="670"/>
        <v>1h 57m</v>
      </c>
      <c r="G1866" t="str">
        <f t="shared" si="671"/>
        <v>Standard Movie</v>
      </c>
      <c r="H1866">
        <v>763</v>
      </c>
      <c r="I1866" t="str">
        <f t="shared" si="672"/>
        <v>Very Low</v>
      </c>
      <c r="J1866">
        <v>523</v>
      </c>
      <c r="K1866" t="str">
        <f t="shared" si="673"/>
        <v>Very Low</v>
      </c>
      <c r="L1866" t="s">
        <v>8307</v>
      </c>
      <c r="M1866">
        <v>16000</v>
      </c>
      <c r="N1866" t="str">
        <f t="shared" si="674"/>
        <v>Medium</v>
      </c>
      <c r="O1866">
        <v>12276810</v>
      </c>
      <c r="P1866" t="str">
        <f t="shared" si="675"/>
        <v>Average</v>
      </c>
      <c r="Q1866" t="s">
        <v>1615</v>
      </c>
      <c r="R1866" t="str">
        <f t="shared" si="676"/>
        <v>Action</v>
      </c>
      <c r="S1866">
        <f t="shared" si="677"/>
        <v>4</v>
      </c>
      <c r="T1866" t="s">
        <v>286</v>
      </c>
      <c r="U1866" t="s">
        <v>9330</v>
      </c>
      <c r="V1866">
        <v>57674</v>
      </c>
      <c r="W1866" t="str">
        <f t="shared" si="678"/>
        <v>Medium</v>
      </c>
      <c r="X1866">
        <v>17847</v>
      </c>
      <c r="Y1866" t="str">
        <f t="shared" si="679"/>
        <v>Medium</v>
      </c>
      <c r="Z1866" t="s">
        <v>1143</v>
      </c>
      <c r="AA1866">
        <v>0</v>
      </c>
      <c r="AB1866" t="str">
        <f t="shared" si="680"/>
        <v>Symbolic Poster</v>
      </c>
      <c r="AC1866" t="s">
        <v>9331</v>
      </c>
      <c r="AD1866" t="s">
        <v>9332</v>
      </c>
      <c r="AE1866">
        <v>126</v>
      </c>
      <c r="AF1866" t="str">
        <f t="shared" si="681"/>
        <v>Very Low</v>
      </c>
      <c r="AG1866" t="s">
        <v>9</v>
      </c>
      <c r="AH1866" t="s">
        <v>10</v>
      </c>
      <c r="AI1866" t="s">
        <v>11</v>
      </c>
      <c r="AJ1866" t="str">
        <f t="shared" si="682"/>
        <v>Teen</v>
      </c>
      <c r="AK1866">
        <v>26000000</v>
      </c>
      <c r="AL1866" t="str">
        <f t="shared" si="683"/>
        <v>Low Budget</v>
      </c>
      <c r="AM1866">
        <v>2015</v>
      </c>
      <c r="AN1866">
        <f t="shared" si="684"/>
        <v>10</v>
      </c>
      <c r="AO1866" t="str">
        <f t="shared" si="685"/>
        <v>Modern Classic</v>
      </c>
      <c r="AP1866">
        <v>543</v>
      </c>
      <c r="AQ1866" t="str">
        <f t="shared" si="686"/>
        <v>Very Low</v>
      </c>
      <c r="AR1866">
        <v>6.5</v>
      </c>
      <c r="AS1866" t="str">
        <f t="shared" si="687"/>
        <v>Average</v>
      </c>
      <c r="AT1866">
        <v>2.35</v>
      </c>
      <c r="AU1866" t="str">
        <f t="shared" si="688"/>
        <v>Cinematic Widescreen</v>
      </c>
      <c r="AV1866">
        <v>11000</v>
      </c>
      <c r="AW1866" t="str">
        <f t="shared" si="689"/>
        <v>Medium</v>
      </c>
    </row>
    <row r="1867" spans="1:49" x14ac:dyDescent="0.3">
      <c r="A1867" t="s">
        <v>0</v>
      </c>
      <c r="B1867" t="s">
        <v>9333</v>
      </c>
      <c r="C1867">
        <v>226</v>
      </c>
      <c r="D1867" t="str">
        <f t="shared" si="669"/>
        <v>Medium</v>
      </c>
      <c r="E1867">
        <v>129</v>
      </c>
      <c r="F1867" t="str">
        <f t="shared" si="670"/>
        <v>2h 9m</v>
      </c>
      <c r="G1867" t="str">
        <f t="shared" si="671"/>
        <v>Long Movie</v>
      </c>
      <c r="H1867">
        <v>353</v>
      </c>
      <c r="I1867" t="str">
        <f t="shared" si="672"/>
        <v>Very Low</v>
      </c>
      <c r="J1867">
        <v>151</v>
      </c>
      <c r="K1867" t="str">
        <f t="shared" si="673"/>
        <v>Very Low</v>
      </c>
      <c r="L1867" t="s">
        <v>2965</v>
      </c>
      <c r="M1867">
        <v>883</v>
      </c>
      <c r="N1867" t="str">
        <f t="shared" si="674"/>
        <v>Low</v>
      </c>
      <c r="O1867">
        <v>33565375</v>
      </c>
      <c r="P1867" t="str">
        <f t="shared" si="675"/>
        <v>Average</v>
      </c>
      <c r="Q1867" t="s">
        <v>3248</v>
      </c>
      <c r="R1867" t="str">
        <f t="shared" si="676"/>
        <v>Drama</v>
      </c>
      <c r="S1867">
        <f t="shared" si="677"/>
        <v>4</v>
      </c>
      <c r="T1867" t="s">
        <v>1484</v>
      </c>
      <c r="U1867" t="s">
        <v>9334</v>
      </c>
      <c r="V1867">
        <v>111351</v>
      </c>
      <c r="W1867" t="str">
        <f t="shared" si="678"/>
        <v>Medium</v>
      </c>
      <c r="X1867">
        <v>1565</v>
      </c>
      <c r="Y1867" t="str">
        <f t="shared" si="679"/>
        <v>Low</v>
      </c>
      <c r="Z1867" t="s">
        <v>9335</v>
      </c>
      <c r="AA1867">
        <v>0</v>
      </c>
      <c r="AB1867" t="str">
        <f t="shared" si="680"/>
        <v>Symbolic Poster</v>
      </c>
      <c r="AC1867" t="s">
        <v>9336</v>
      </c>
      <c r="AD1867" t="s">
        <v>9337</v>
      </c>
      <c r="AE1867">
        <v>568</v>
      </c>
      <c r="AF1867" t="str">
        <f t="shared" si="681"/>
        <v>Low</v>
      </c>
      <c r="AG1867" t="s">
        <v>9</v>
      </c>
      <c r="AH1867" t="s">
        <v>28</v>
      </c>
      <c r="AI1867" t="s">
        <v>556</v>
      </c>
      <c r="AJ1867" t="str">
        <f t="shared" si="682"/>
        <v>Adult</v>
      </c>
      <c r="AK1867">
        <v>15000000</v>
      </c>
      <c r="AL1867" t="str">
        <f t="shared" si="683"/>
        <v>Low Budget</v>
      </c>
      <c r="AM1867">
        <v>2005</v>
      </c>
      <c r="AN1867">
        <f t="shared" si="684"/>
        <v>20</v>
      </c>
      <c r="AO1867" t="str">
        <f t="shared" si="685"/>
        <v>Old Classic</v>
      </c>
      <c r="AP1867">
        <v>430</v>
      </c>
      <c r="AQ1867" t="str">
        <f t="shared" si="686"/>
        <v>Very Low</v>
      </c>
      <c r="AR1867">
        <v>7.5</v>
      </c>
      <c r="AS1867" t="str">
        <f t="shared" si="687"/>
        <v>Good</v>
      </c>
      <c r="AT1867">
        <v>1.85</v>
      </c>
      <c r="AU1867" t="str">
        <f t="shared" si="688"/>
        <v>HDTV / Widescreen</v>
      </c>
      <c r="AV1867">
        <v>0</v>
      </c>
      <c r="AW1867" t="str">
        <f t="shared" si="689"/>
        <v>Very Low</v>
      </c>
    </row>
    <row r="1868" spans="1:49" x14ac:dyDescent="0.3">
      <c r="A1868" t="s">
        <v>0</v>
      </c>
      <c r="B1868" t="s">
        <v>3210</v>
      </c>
      <c r="C1868">
        <v>406</v>
      </c>
      <c r="D1868" t="str">
        <f t="shared" si="669"/>
        <v>Medium</v>
      </c>
      <c r="E1868">
        <v>120</v>
      </c>
      <c r="F1868" t="str">
        <f t="shared" si="670"/>
        <v>2h 0m</v>
      </c>
      <c r="G1868" t="str">
        <f t="shared" si="671"/>
        <v>Standard Movie</v>
      </c>
      <c r="H1868">
        <v>0</v>
      </c>
      <c r="I1868" t="str">
        <f t="shared" si="672"/>
        <v>Very Low</v>
      </c>
      <c r="J1868">
        <v>113</v>
      </c>
      <c r="K1868" t="str">
        <f t="shared" si="673"/>
        <v>Very Low</v>
      </c>
      <c r="L1868" t="s">
        <v>9338</v>
      </c>
      <c r="M1868">
        <v>260</v>
      </c>
      <c r="N1868" t="str">
        <f t="shared" si="674"/>
        <v>Low</v>
      </c>
      <c r="O1868">
        <v>499263</v>
      </c>
      <c r="P1868" t="str">
        <f t="shared" si="675"/>
        <v>Flop</v>
      </c>
      <c r="Q1868" t="s">
        <v>3380</v>
      </c>
      <c r="R1868" t="str">
        <f t="shared" si="676"/>
        <v>Drama</v>
      </c>
      <c r="S1868">
        <f t="shared" si="677"/>
        <v>1</v>
      </c>
      <c r="T1868" t="s">
        <v>9339</v>
      </c>
      <c r="U1868" t="s">
        <v>9340</v>
      </c>
      <c r="V1868">
        <v>179235</v>
      </c>
      <c r="W1868" t="str">
        <f t="shared" si="678"/>
        <v>Medium</v>
      </c>
      <c r="X1868">
        <v>705</v>
      </c>
      <c r="Y1868" t="str">
        <f t="shared" si="679"/>
        <v>Very Low</v>
      </c>
      <c r="Z1868" t="s">
        <v>9341</v>
      </c>
      <c r="AA1868">
        <v>0</v>
      </c>
      <c r="AB1868" t="str">
        <f t="shared" si="680"/>
        <v>Symbolic Poster</v>
      </c>
      <c r="AC1868" t="s">
        <v>9342</v>
      </c>
      <c r="AD1868" t="s">
        <v>9343</v>
      </c>
      <c r="AE1868">
        <v>2814</v>
      </c>
      <c r="AF1868" t="str">
        <f t="shared" si="681"/>
        <v>Medium</v>
      </c>
      <c r="AG1868" t="s">
        <v>9344</v>
      </c>
      <c r="AH1868" t="s">
        <v>10</v>
      </c>
      <c r="AI1868" t="s">
        <v>556</v>
      </c>
      <c r="AJ1868" t="str">
        <f t="shared" si="682"/>
        <v>Adult</v>
      </c>
      <c r="AK1868">
        <v>30000000</v>
      </c>
      <c r="AL1868" t="str">
        <f t="shared" si="683"/>
        <v>Medium Budget</v>
      </c>
      <c r="AM1868">
        <v>2004</v>
      </c>
      <c r="AN1868">
        <f t="shared" si="684"/>
        <v>21</v>
      </c>
      <c r="AO1868" t="str">
        <f t="shared" si="685"/>
        <v>Old Classic</v>
      </c>
      <c r="AP1868">
        <v>252</v>
      </c>
      <c r="AQ1868" t="str">
        <f t="shared" si="686"/>
        <v>Very Low</v>
      </c>
      <c r="AR1868">
        <v>7.1</v>
      </c>
      <c r="AS1868" t="str">
        <f t="shared" si="687"/>
        <v>Good</v>
      </c>
      <c r="AT1868">
        <v>2.35</v>
      </c>
      <c r="AU1868" t="str">
        <f t="shared" si="688"/>
        <v>Cinematic Widescreen</v>
      </c>
      <c r="AV1868">
        <v>13000</v>
      </c>
      <c r="AW1868" t="str">
        <f t="shared" si="689"/>
        <v>Medium</v>
      </c>
    </row>
    <row r="1869" spans="1:49" x14ac:dyDescent="0.3">
      <c r="A1869" t="s">
        <v>0</v>
      </c>
      <c r="B1869" t="s">
        <v>1223</v>
      </c>
      <c r="C1869">
        <v>57</v>
      </c>
      <c r="D1869" t="str">
        <f t="shared" si="669"/>
        <v>Low</v>
      </c>
      <c r="E1869">
        <v>125</v>
      </c>
      <c r="F1869" t="str">
        <f t="shared" si="670"/>
        <v>2h 5m</v>
      </c>
      <c r="G1869" t="str">
        <f t="shared" si="671"/>
        <v>Long Movie</v>
      </c>
      <c r="H1869">
        <v>0</v>
      </c>
      <c r="I1869" t="str">
        <f t="shared" si="672"/>
        <v>Very Low</v>
      </c>
      <c r="J1869">
        <v>711</v>
      </c>
      <c r="K1869" t="str">
        <f t="shared" si="673"/>
        <v>Very Low</v>
      </c>
      <c r="L1869" t="s">
        <v>8974</v>
      </c>
      <c r="M1869">
        <v>49000</v>
      </c>
      <c r="N1869" t="str">
        <f t="shared" si="674"/>
        <v>Medium</v>
      </c>
      <c r="O1869">
        <v>219200000</v>
      </c>
      <c r="P1869" t="str">
        <f t="shared" si="675"/>
        <v>Superhit</v>
      </c>
      <c r="Q1869" t="s">
        <v>9076</v>
      </c>
      <c r="R1869" t="str">
        <f t="shared" si="676"/>
        <v>Comedy</v>
      </c>
      <c r="S1869">
        <f t="shared" si="677"/>
        <v>4</v>
      </c>
      <c r="T1869" t="s">
        <v>782</v>
      </c>
      <c r="U1869" t="s">
        <v>9345</v>
      </c>
      <c r="V1869">
        <v>181380</v>
      </c>
      <c r="W1869" t="str">
        <f t="shared" si="678"/>
        <v>Medium</v>
      </c>
      <c r="X1869">
        <v>52201</v>
      </c>
      <c r="Y1869" t="str">
        <f t="shared" si="679"/>
        <v>High</v>
      </c>
      <c r="Z1869" t="s">
        <v>9346</v>
      </c>
      <c r="AA1869">
        <v>5</v>
      </c>
      <c r="AB1869" t="str">
        <f t="shared" si="680"/>
        <v>Ensemble Poster</v>
      </c>
      <c r="AC1869" t="s">
        <v>9347</v>
      </c>
      <c r="AD1869" t="s">
        <v>9348</v>
      </c>
      <c r="AE1869">
        <v>223</v>
      </c>
      <c r="AF1869" t="str">
        <f t="shared" si="681"/>
        <v>Very Low</v>
      </c>
      <c r="AG1869" t="s">
        <v>9</v>
      </c>
      <c r="AH1869" t="s">
        <v>10</v>
      </c>
      <c r="AI1869" t="s">
        <v>11</v>
      </c>
      <c r="AJ1869" t="str">
        <f t="shared" si="682"/>
        <v>Teen</v>
      </c>
      <c r="AK1869">
        <v>25000000</v>
      </c>
      <c r="AL1869" t="str">
        <f t="shared" si="683"/>
        <v>Low Budget</v>
      </c>
      <c r="AM1869">
        <v>1993</v>
      </c>
      <c r="AN1869">
        <f t="shared" si="684"/>
        <v>32</v>
      </c>
      <c r="AO1869" t="str">
        <f t="shared" si="685"/>
        <v>Old Classic</v>
      </c>
      <c r="AP1869">
        <v>1000</v>
      </c>
      <c r="AQ1869" t="str">
        <f t="shared" si="686"/>
        <v>Very Low</v>
      </c>
      <c r="AR1869">
        <v>6.9</v>
      </c>
      <c r="AS1869" t="str">
        <f t="shared" si="687"/>
        <v>Average</v>
      </c>
      <c r="AT1869">
        <v>2.35</v>
      </c>
      <c r="AU1869" t="str">
        <f t="shared" si="688"/>
        <v>Cinematic Widescreen</v>
      </c>
      <c r="AV1869">
        <v>0</v>
      </c>
      <c r="AW1869" t="str">
        <f t="shared" si="689"/>
        <v>Very Low</v>
      </c>
    </row>
    <row r="1870" spans="1:49" x14ac:dyDescent="0.3">
      <c r="A1870" t="s">
        <v>0</v>
      </c>
      <c r="B1870" t="s">
        <v>3093</v>
      </c>
      <c r="C1870">
        <v>100</v>
      </c>
      <c r="D1870" t="str">
        <f t="shared" si="669"/>
        <v>Low</v>
      </c>
      <c r="E1870">
        <v>133</v>
      </c>
      <c r="F1870" t="str">
        <f t="shared" si="670"/>
        <v>2h 13m</v>
      </c>
      <c r="G1870" t="str">
        <f t="shared" si="671"/>
        <v>Long Movie</v>
      </c>
      <c r="H1870">
        <v>272</v>
      </c>
      <c r="I1870" t="str">
        <f t="shared" si="672"/>
        <v>Very Low</v>
      </c>
      <c r="J1870">
        <v>628</v>
      </c>
      <c r="K1870" t="str">
        <f t="shared" si="673"/>
        <v>Very Low</v>
      </c>
      <c r="L1870" t="s">
        <v>5339</v>
      </c>
      <c r="M1870">
        <v>10000</v>
      </c>
      <c r="N1870" t="str">
        <f t="shared" si="674"/>
        <v>Low</v>
      </c>
      <c r="O1870">
        <v>172825435</v>
      </c>
      <c r="P1870" t="str">
        <f t="shared" si="675"/>
        <v>Hit</v>
      </c>
      <c r="Q1870" t="s">
        <v>3380</v>
      </c>
      <c r="R1870" t="str">
        <f t="shared" si="676"/>
        <v>Drama</v>
      </c>
      <c r="S1870">
        <f t="shared" si="677"/>
        <v>1</v>
      </c>
      <c r="T1870" t="s">
        <v>494</v>
      </c>
      <c r="U1870" t="s">
        <v>9349</v>
      </c>
      <c r="V1870">
        <v>383784</v>
      </c>
      <c r="W1870" t="str">
        <f t="shared" si="678"/>
        <v>High</v>
      </c>
      <c r="X1870">
        <v>12285</v>
      </c>
      <c r="Y1870" t="str">
        <f t="shared" si="679"/>
        <v>Medium</v>
      </c>
      <c r="Z1870" t="s">
        <v>7003</v>
      </c>
      <c r="AA1870">
        <v>3</v>
      </c>
      <c r="AB1870" t="str">
        <f t="shared" si="680"/>
        <v>Duo/Trio Poster</v>
      </c>
      <c r="AC1870" t="s">
        <v>9350</v>
      </c>
      <c r="AD1870" t="s">
        <v>9351</v>
      </c>
      <c r="AE1870">
        <v>331</v>
      </c>
      <c r="AF1870" t="str">
        <f t="shared" si="681"/>
        <v>Very Low</v>
      </c>
      <c r="AG1870" t="s">
        <v>9</v>
      </c>
      <c r="AH1870" t="s">
        <v>10</v>
      </c>
      <c r="AI1870" t="s">
        <v>556</v>
      </c>
      <c r="AJ1870" t="str">
        <f t="shared" si="682"/>
        <v>Adult</v>
      </c>
      <c r="AK1870">
        <v>25000000</v>
      </c>
      <c r="AL1870" t="str">
        <f t="shared" si="683"/>
        <v>Low Budget</v>
      </c>
      <c r="AM1870">
        <v>1988</v>
      </c>
      <c r="AN1870">
        <f t="shared" si="684"/>
        <v>37</v>
      </c>
      <c r="AO1870" t="str">
        <f t="shared" si="685"/>
        <v>Old Classic</v>
      </c>
      <c r="AP1870">
        <v>898</v>
      </c>
      <c r="AQ1870" t="str">
        <f t="shared" si="686"/>
        <v>Very Low</v>
      </c>
      <c r="AR1870">
        <v>8</v>
      </c>
      <c r="AS1870" t="str">
        <f t="shared" si="687"/>
        <v>Excellent</v>
      </c>
      <c r="AT1870">
        <v>1.85</v>
      </c>
      <c r="AU1870" t="str">
        <f t="shared" si="688"/>
        <v>HDTV / Widescreen</v>
      </c>
      <c r="AV1870">
        <v>12000</v>
      </c>
      <c r="AW1870" t="str">
        <f t="shared" si="689"/>
        <v>Medium</v>
      </c>
    </row>
    <row r="1871" spans="1:49" x14ac:dyDescent="0.3">
      <c r="A1871" t="s">
        <v>0</v>
      </c>
      <c r="B1871" t="s">
        <v>3665</v>
      </c>
      <c r="C1871">
        <v>366</v>
      </c>
      <c r="D1871" t="str">
        <f t="shared" si="669"/>
        <v>Medium</v>
      </c>
      <c r="E1871">
        <v>116</v>
      </c>
      <c r="F1871" t="str">
        <f t="shared" si="670"/>
        <v>1h 56m</v>
      </c>
      <c r="G1871" t="str">
        <f t="shared" si="671"/>
        <v>Standard Movie</v>
      </c>
      <c r="H1871">
        <v>16000</v>
      </c>
      <c r="I1871" t="str">
        <f t="shared" si="672"/>
        <v>Medium</v>
      </c>
      <c r="J1871">
        <v>198</v>
      </c>
      <c r="K1871" t="str">
        <f t="shared" si="673"/>
        <v>Very Low</v>
      </c>
      <c r="L1871" t="s">
        <v>9352</v>
      </c>
      <c r="M1871">
        <v>16000</v>
      </c>
      <c r="N1871" t="str">
        <f t="shared" si="674"/>
        <v>Medium</v>
      </c>
      <c r="O1871">
        <v>148085755</v>
      </c>
      <c r="P1871" t="str">
        <f t="shared" si="675"/>
        <v>Hit</v>
      </c>
      <c r="Q1871" t="s">
        <v>3380</v>
      </c>
      <c r="R1871" t="str">
        <f t="shared" si="676"/>
        <v>Drama</v>
      </c>
      <c r="S1871">
        <f t="shared" si="677"/>
        <v>1</v>
      </c>
      <c r="T1871" t="s">
        <v>3665</v>
      </c>
      <c r="U1871" t="s">
        <v>9353</v>
      </c>
      <c r="V1871">
        <v>561773</v>
      </c>
      <c r="W1871" t="str">
        <f t="shared" si="678"/>
        <v>Very High</v>
      </c>
      <c r="X1871">
        <v>17347</v>
      </c>
      <c r="Y1871" t="str">
        <f t="shared" si="679"/>
        <v>Medium</v>
      </c>
      <c r="Z1871" t="s">
        <v>9354</v>
      </c>
      <c r="AA1871">
        <v>0</v>
      </c>
      <c r="AB1871" t="str">
        <f t="shared" si="680"/>
        <v>Symbolic Poster</v>
      </c>
      <c r="AC1871" t="s">
        <v>9355</v>
      </c>
      <c r="AD1871" t="s">
        <v>9356</v>
      </c>
      <c r="AE1871">
        <v>871</v>
      </c>
      <c r="AF1871" t="str">
        <f t="shared" si="681"/>
        <v>Low</v>
      </c>
      <c r="AG1871" t="s">
        <v>9</v>
      </c>
      <c r="AH1871" t="s">
        <v>10</v>
      </c>
      <c r="AI1871" t="s">
        <v>556</v>
      </c>
      <c r="AJ1871" t="str">
        <f t="shared" si="682"/>
        <v>Adult</v>
      </c>
      <c r="AK1871">
        <v>33000000</v>
      </c>
      <c r="AL1871" t="str">
        <f t="shared" si="683"/>
        <v>Medium Budget</v>
      </c>
      <c r="AM1871">
        <v>2008</v>
      </c>
      <c r="AN1871">
        <f t="shared" si="684"/>
        <v>17</v>
      </c>
      <c r="AO1871" t="str">
        <f t="shared" si="685"/>
        <v>Old Classic</v>
      </c>
      <c r="AP1871">
        <v>601</v>
      </c>
      <c r="AQ1871" t="str">
        <f t="shared" si="686"/>
        <v>Very Low</v>
      </c>
      <c r="AR1871">
        <v>8.1999999999999993</v>
      </c>
      <c r="AS1871" t="str">
        <f t="shared" si="687"/>
        <v>Excellent</v>
      </c>
      <c r="AT1871">
        <v>2.35</v>
      </c>
      <c r="AU1871" t="str">
        <f t="shared" si="688"/>
        <v>Cinematic Widescreen</v>
      </c>
      <c r="AV1871">
        <v>28000</v>
      </c>
      <c r="AW1871" t="str">
        <f t="shared" si="689"/>
        <v>Medium</v>
      </c>
    </row>
    <row r="1872" spans="1:49" x14ac:dyDescent="0.3">
      <c r="A1872" t="s">
        <v>0</v>
      </c>
      <c r="B1872" t="s">
        <v>731</v>
      </c>
      <c r="C1872">
        <v>242</v>
      </c>
      <c r="D1872" t="str">
        <f t="shared" si="669"/>
        <v>Medium</v>
      </c>
      <c r="E1872">
        <v>129</v>
      </c>
      <c r="F1872" t="str">
        <f t="shared" si="670"/>
        <v>2h 9m</v>
      </c>
      <c r="G1872" t="str">
        <f t="shared" si="671"/>
        <v>Long Movie</v>
      </c>
      <c r="H1872">
        <v>0</v>
      </c>
      <c r="I1872" t="str">
        <f t="shared" si="672"/>
        <v>Very Low</v>
      </c>
      <c r="J1872">
        <v>655</v>
      </c>
      <c r="K1872" t="str">
        <f t="shared" si="673"/>
        <v>Very Low</v>
      </c>
      <c r="L1872" t="s">
        <v>1290</v>
      </c>
      <c r="M1872">
        <v>2000</v>
      </c>
      <c r="N1872" t="str">
        <f t="shared" si="674"/>
        <v>Low</v>
      </c>
      <c r="O1872">
        <v>25517500</v>
      </c>
      <c r="P1872" t="str">
        <f t="shared" si="675"/>
        <v>Average</v>
      </c>
      <c r="Q1872" t="s">
        <v>5911</v>
      </c>
      <c r="R1872" t="str">
        <f t="shared" si="676"/>
        <v>Biography</v>
      </c>
      <c r="S1872">
        <f t="shared" si="677"/>
        <v>3</v>
      </c>
      <c r="T1872" t="s">
        <v>1183</v>
      </c>
      <c r="U1872" t="s">
        <v>9357</v>
      </c>
      <c r="V1872">
        <v>40941</v>
      </c>
      <c r="W1872" t="str">
        <f t="shared" si="678"/>
        <v>Low</v>
      </c>
      <c r="X1872">
        <v>4264</v>
      </c>
      <c r="Y1872" t="str">
        <f t="shared" si="679"/>
        <v>Low</v>
      </c>
      <c r="Z1872" t="s">
        <v>2254</v>
      </c>
      <c r="AA1872">
        <v>1</v>
      </c>
      <c r="AB1872" t="str">
        <f t="shared" si="680"/>
        <v>Solo Star Poster</v>
      </c>
      <c r="AC1872" t="s">
        <v>9358</v>
      </c>
      <c r="AD1872" t="s">
        <v>9359</v>
      </c>
      <c r="AE1872">
        <v>320</v>
      </c>
      <c r="AF1872" t="str">
        <f t="shared" si="681"/>
        <v>Very Low</v>
      </c>
      <c r="AG1872" t="s">
        <v>9</v>
      </c>
      <c r="AH1872" t="s">
        <v>10</v>
      </c>
      <c r="AI1872" t="s">
        <v>11</v>
      </c>
      <c r="AJ1872" t="str">
        <f t="shared" si="682"/>
        <v>Teen</v>
      </c>
      <c r="AK1872">
        <v>25100000</v>
      </c>
      <c r="AL1872" t="str">
        <f t="shared" si="683"/>
        <v>Low Budget</v>
      </c>
      <c r="AM1872">
        <v>2008</v>
      </c>
      <c r="AN1872">
        <f t="shared" si="684"/>
        <v>17</v>
      </c>
      <c r="AO1872" t="str">
        <f t="shared" si="685"/>
        <v>Old Classic</v>
      </c>
      <c r="AP1872">
        <v>826</v>
      </c>
      <c r="AQ1872" t="str">
        <f t="shared" si="686"/>
        <v>Very Low</v>
      </c>
      <c r="AR1872">
        <v>6.4</v>
      </c>
      <c r="AS1872" t="str">
        <f t="shared" si="687"/>
        <v>Average</v>
      </c>
      <c r="AT1872">
        <v>2.35</v>
      </c>
      <c r="AU1872" t="str">
        <f t="shared" si="688"/>
        <v>Cinematic Widescreen</v>
      </c>
      <c r="AV1872">
        <v>0</v>
      </c>
      <c r="AW1872" t="str">
        <f t="shared" si="689"/>
        <v>Very Low</v>
      </c>
    </row>
    <row r="1873" spans="1:49" x14ac:dyDescent="0.3">
      <c r="A1873" t="s">
        <v>0</v>
      </c>
      <c r="B1873" t="s">
        <v>4936</v>
      </c>
      <c r="C1873">
        <v>309</v>
      </c>
      <c r="D1873" t="str">
        <f t="shared" si="669"/>
        <v>Medium</v>
      </c>
      <c r="E1873">
        <v>93</v>
      </c>
      <c r="F1873" t="str">
        <f t="shared" si="670"/>
        <v>1h 33m</v>
      </c>
      <c r="G1873" t="str">
        <f t="shared" si="671"/>
        <v>Standard Movie</v>
      </c>
      <c r="H1873">
        <v>180</v>
      </c>
      <c r="I1873" t="str">
        <f t="shared" si="672"/>
        <v>Very Low</v>
      </c>
      <c r="J1873">
        <v>485</v>
      </c>
      <c r="K1873" t="str">
        <f t="shared" si="673"/>
        <v>Very Low</v>
      </c>
      <c r="L1873" t="s">
        <v>8668</v>
      </c>
      <c r="M1873">
        <v>14000</v>
      </c>
      <c r="N1873" t="str">
        <f t="shared" si="674"/>
        <v>Medium</v>
      </c>
      <c r="O1873">
        <v>145000989</v>
      </c>
      <c r="P1873" t="str">
        <f t="shared" si="675"/>
        <v>Hit</v>
      </c>
      <c r="Q1873" t="s">
        <v>31</v>
      </c>
      <c r="R1873" t="str">
        <f t="shared" si="676"/>
        <v>Action</v>
      </c>
      <c r="S1873">
        <f t="shared" si="677"/>
        <v>2</v>
      </c>
      <c r="T1873" t="s">
        <v>199</v>
      </c>
      <c r="U1873" t="s">
        <v>9360</v>
      </c>
      <c r="V1873">
        <v>483756</v>
      </c>
      <c r="W1873" t="str">
        <f t="shared" si="678"/>
        <v>High</v>
      </c>
      <c r="X1873">
        <v>16461</v>
      </c>
      <c r="Y1873" t="str">
        <f t="shared" si="679"/>
        <v>Medium</v>
      </c>
      <c r="Z1873" t="s">
        <v>4192</v>
      </c>
      <c r="AA1873">
        <v>0</v>
      </c>
      <c r="AB1873" t="str">
        <f t="shared" si="680"/>
        <v>Symbolic Poster</v>
      </c>
      <c r="AC1873" t="s">
        <v>9361</v>
      </c>
      <c r="AD1873" t="s">
        <v>9362</v>
      </c>
      <c r="AE1873">
        <v>974</v>
      </c>
      <c r="AF1873" t="str">
        <f t="shared" si="681"/>
        <v>Low</v>
      </c>
      <c r="AG1873" t="s">
        <v>9</v>
      </c>
      <c r="AH1873" t="s">
        <v>1436</v>
      </c>
      <c r="AI1873" t="s">
        <v>11</v>
      </c>
      <c r="AJ1873" t="str">
        <f t="shared" si="682"/>
        <v>Teen</v>
      </c>
      <c r="AK1873">
        <v>25000000</v>
      </c>
      <c r="AL1873" t="str">
        <f t="shared" si="683"/>
        <v>Low Budget</v>
      </c>
      <c r="AM1873">
        <v>2008</v>
      </c>
      <c r="AN1873">
        <f t="shared" si="684"/>
        <v>17</v>
      </c>
      <c r="AO1873" t="str">
        <f t="shared" si="685"/>
        <v>Old Classic</v>
      </c>
      <c r="AP1873">
        <v>816</v>
      </c>
      <c r="AQ1873" t="str">
        <f t="shared" si="686"/>
        <v>Very Low</v>
      </c>
      <c r="AR1873">
        <v>7.9</v>
      </c>
      <c r="AS1873" t="str">
        <f t="shared" si="687"/>
        <v>Good</v>
      </c>
      <c r="AT1873">
        <v>2.35</v>
      </c>
      <c r="AU1873" t="str">
        <f t="shared" si="688"/>
        <v>Cinematic Widescreen</v>
      </c>
      <c r="AV1873">
        <v>29000</v>
      </c>
      <c r="AW1873" t="str">
        <f t="shared" si="689"/>
        <v>Medium</v>
      </c>
    </row>
    <row r="1874" spans="1:49" x14ac:dyDescent="0.3">
      <c r="A1874" t="s">
        <v>0</v>
      </c>
      <c r="B1874" t="s">
        <v>9363</v>
      </c>
      <c r="C1874">
        <v>85</v>
      </c>
      <c r="D1874" t="str">
        <f t="shared" si="669"/>
        <v>Low</v>
      </c>
      <c r="E1874">
        <v>118</v>
      </c>
      <c r="F1874" t="str">
        <f t="shared" si="670"/>
        <v>1h 58m</v>
      </c>
      <c r="G1874" t="str">
        <f t="shared" si="671"/>
        <v>Standard Movie</v>
      </c>
      <c r="H1874">
        <v>97</v>
      </c>
      <c r="I1874" t="str">
        <f t="shared" si="672"/>
        <v>Very Low</v>
      </c>
      <c r="J1874">
        <v>437</v>
      </c>
      <c r="K1874" t="str">
        <f t="shared" si="673"/>
        <v>Very Low</v>
      </c>
      <c r="L1874" t="s">
        <v>3712</v>
      </c>
      <c r="M1874">
        <v>775</v>
      </c>
      <c r="N1874" t="str">
        <f t="shared" si="674"/>
        <v>Low</v>
      </c>
      <c r="O1874">
        <v>26761283</v>
      </c>
      <c r="P1874" t="str">
        <f t="shared" si="675"/>
        <v>Average</v>
      </c>
      <c r="Q1874" t="s">
        <v>185</v>
      </c>
      <c r="R1874" t="str">
        <f t="shared" si="676"/>
        <v>Drama</v>
      </c>
      <c r="S1874">
        <f t="shared" si="677"/>
        <v>2</v>
      </c>
      <c r="T1874" t="s">
        <v>9364</v>
      </c>
      <c r="U1874" t="s">
        <v>9365</v>
      </c>
      <c r="V1874">
        <v>43084</v>
      </c>
      <c r="W1874" t="str">
        <f t="shared" si="678"/>
        <v>Low</v>
      </c>
      <c r="X1874">
        <v>3197</v>
      </c>
      <c r="Y1874" t="str">
        <f t="shared" si="679"/>
        <v>Low</v>
      </c>
      <c r="Z1874" t="s">
        <v>6059</v>
      </c>
      <c r="AA1874">
        <v>0</v>
      </c>
      <c r="AB1874" t="str">
        <f t="shared" si="680"/>
        <v>Symbolic Poster</v>
      </c>
      <c r="AC1874" t="s">
        <v>9366</v>
      </c>
      <c r="AD1874" t="s">
        <v>9367</v>
      </c>
      <c r="AE1874">
        <v>99</v>
      </c>
      <c r="AF1874" t="str">
        <f t="shared" si="681"/>
        <v>Very Low</v>
      </c>
      <c r="AG1874" t="s">
        <v>9</v>
      </c>
      <c r="AH1874" t="s">
        <v>10</v>
      </c>
      <c r="AI1874" t="s">
        <v>11</v>
      </c>
      <c r="AJ1874" t="str">
        <f t="shared" si="682"/>
        <v>Teen</v>
      </c>
      <c r="AK1874">
        <v>26000000</v>
      </c>
      <c r="AL1874" t="str">
        <f t="shared" si="683"/>
        <v>Low Budget</v>
      </c>
      <c r="AM1874">
        <v>2014</v>
      </c>
      <c r="AN1874">
        <f t="shared" si="684"/>
        <v>11</v>
      </c>
      <c r="AO1874" t="str">
        <f t="shared" si="685"/>
        <v>Modern Classic</v>
      </c>
      <c r="AP1874">
        <v>523</v>
      </c>
      <c r="AQ1874" t="str">
        <f t="shared" si="686"/>
        <v>Very Low</v>
      </c>
      <c r="AR1874">
        <v>6.7</v>
      </c>
      <c r="AS1874" t="str">
        <f t="shared" si="687"/>
        <v>Average</v>
      </c>
      <c r="AT1874">
        <v>2.35</v>
      </c>
      <c r="AU1874" t="str">
        <f t="shared" si="688"/>
        <v>Cinematic Widescreen</v>
      </c>
      <c r="AV1874">
        <v>19000</v>
      </c>
      <c r="AW1874" t="str">
        <f t="shared" si="689"/>
        <v>Medium</v>
      </c>
    </row>
    <row r="1875" spans="1:49" x14ac:dyDescent="0.3">
      <c r="A1875" t="s">
        <v>0</v>
      </c>
      <c r="B1875" t="s">
        <v>2231</v>
      </c>
      <c r="C1875">
        <v>48</v>
      </c>
      <c r="D1875" t="str">
        <f t="shared" si="669"/>
        <v>Very Low</v>
      </c>
      <c r="E1875">
        <v>129</v>
      </c>
      <c r="F1875" t="str">
        <f t="shared" si="670"/>
        <v>2h 9m</v>
      </c>
      <c r="G1875" t="str">
        <f t="shared" si="671"/>
        <v>Long Movie</v>
      </c>
      <c r="H1875">
        <v>81</v>
      </c>
      <c r="I1875" t="str">
        <f t="shared" si="672"/>
        <v>Very Low</v>
      </c>
      <c r="J1875">
        <v>164</v>
      </c>
      <c r="K1875" t="str">
        <f t="shared" si="673"/>
        <v>Very Low</v>
      </c>
      <c r="L1875" t="s">
        <v>3167</v>
      </c>
      <c r="M1875">
        <v>970</v>
      </c>
      <c r="N1875" t="str">
        <f t="shared" si="674"/>
        <v>Low</v>
      </c>
      <c r="O1875">
        <v>121945720</v>
      </c>
      <c r="P1875" t="str">
        <f t="shared" si="675"/>
        <v>Hit</v>
      </c>
      <c r="Q1875" t="s">
        <v>9368</v>
      </c>
      <c r="R1875" t="str">
        <f t="shared" si="676"/>
        <v>Action</v>
      </c>
      <c r="S1875">
        <f t="shared" si="677"/>
        <v>4</v>
      </c>
      <c r="T1875" t="s">
        <v>3804</v>
      </c>
      <c r="U1875" t="s">
        <v>9369</v>
      </c>
      <c r="V1875">
        <v>89972</v>
      </c>
      <c r="W1875" t="str">
        <f t="shared" si="678"/>
        <v>Medium</v>
      </c>
      <c r="X1875">
        <v>2551</v>
      </c>
      <c r="Y1875" t="str">
        <f t="shared" si="679"/>
        <v>Low</v>
      </c>
      <c r="Z1875" t="s">
        <v>9370</v>
      </c>
      <c r="AA1875">
        <v>0</v>
      </c>
      <c r="AB1875" t="str">
        <f t="shared" si="680"/>
        <v>Symbolic Poster</v>
      </c>
      <c r="AC1875" t="s">
        <v>9371</v>
      </c>
      <c r="AD1875" t="s">
        <v>9372</v>
      </c>
      <c r="AE1875">
        <v>126</v>
      </c>
      <c r="AF1875" t="str">
        <f t="shared" si="681"/>
        <v>Very Low</v>
      </c>
      <c r="AG1875" t="s">
        <v>9</v>
      </c>
      <c r="AH1875" t="s">
        <v>10</v>
      </c>
      <c r="AI1875" t="s">
        <v>556</v>
      </c>
      <c r="AJ1875" t="str">
        <f t="shared" si="682"/>
        <v>Adult</v>
      </c>
      <c r="AK1875">
        <v>25000000</v>
      </c>
      <c r="AL1875" t="str">
        <f t="shared" si="683"/>
        <v>Low Budget</v>
      </c>
      <c r="AM1875">
        <v>1992</v>
      </c>
      <c r="AN1875">
        <f t="shared" si="684"/>
        <v>33</v>
      </c>
      <c r="AO1875" t="str">
        <f t="shared" si="685"/>
        <v>Old Classic</v>
      </c>
      <c r="AP1875">
        <v>854</v>
      </c>
      <c r="AQ1875" t="str">
        <f t="shared" si="686"/>
        <v>Very Low</v>
      </c>
      <c r="AR1875">
        <v>6.1</v>
      </c>
      <c r="AS1875" t="str">
        <f t="shared" si="687"/>
        <v>Average</v>
      </c>
      <c r="AT1875">
        <v>1.85</v>
      </c>
      <c r="AU1875" t="str">
        <f t="shared" si="688"/>
        <v>HDTV / Widescreen</v>
      </c>
      <c r="AV1875">
        <v>0</v>
      </c>
      <c r="AW1875" t="str">
        <f t="shared" si="689"/>
        <v>Very Low</v>
      </c>
    </row>
    <row r="1876" spans="1:49" x14ac:dyDescent="0.3">
      <c r="A1876" t="s">
        <v>718</v>
      </c>
      <c r="B1876" t="s">
        <v>360</v>
      </c>
      <c r="C1876">
        <v>174</v>
      </c>
      <c r="D1876" t="str">
        <f t="shared" si="669"/>
        <v>Low</v>
      </c>
      <c r="E1876">
        <v>185</v>
      </c>
      <c r="F1876" t="str">
        <f t="shared" si="670"/>
        <v>3h 5m</v>
      </c>
      <c r="G1876" t="str">
        <f t="shared" si="671"/>
        <v>Epic</v>
      </c>
      <c r="H1876">
        <v>14000</v>
      </c>
      <c r="I1876" t="str">
        <f t="shared" si="672"/>
        <v>Medium</v>
      </c>
      <c r="J1876">
        <v>212</v>
      </c>
      <c r="K1876" t="str">
        <f t="shared" si="673"/>
        <v>Very Low</v>
      </c>
      <c r="L1876" t="s">
        <v>9373</v>
      </c>
      <c r="M1876">
        <v>14000</v>
      </c>
      <c r="N1876" t="str">
        <f t="shared" si="674"/>
        <v>Medium</v>
      </c>
      <c r="O1876">
        <v>96067179</v>
      </c>
      <c r="P1876" t="str">
        <f t="shared" si="675"/>
        <v>Hit</v>
      </c>
      <c r="Q1876" t="s">
        <v>5911</v>
      </c>
      <c r="R1876" t="str">
        <f t="shared" si="676"/>
        <v>Biography</v>
      </c>
      <c r="S1876">
        <f t="shared" si="677"/>
        <v>3</v>
      </c>
      <c r="T1876" t="s">
        <v>199</v>
      </c>
      <c r="U1876" t="s">
        <v>9374</v>
      </c>
      <c r="V1876">
        <v>865020</v>
      </c>
      <c r="W1876" t="str">
        <f t="shared" si="678"/>
        <v>Very High</v>
      </c>
      <c r="X1876">
        <v>15233</v>
      </c>
      <c r="Y1876" t="str">
        <f t="shared" si="679"/>
        <v>Medium</v>
      </c>
      <c r="Z1876" t="s">
        <v>9375</v>
      </c>
      <c r="AA1876">
        <v>0</v>
      </c>
      <c r="AB1876" t="str">
        <f t="shared" si="680"/>
        <v>Symbolic Poster</v>
      </c>
      <c r="AC1876" t="s">
        <v>9376</v>
      </c>
      <c r="AD1876" t="s">
        <v>9377</v>
      </c>
      <c r="AE1876">
        <v>1273</v>
      </c>
      <c r="AF1876" t="str">
        <f t="shared" si="681"/>
        <v>Low</v>
      </c>
      <c r="AG1876" t="s">
        <v>9</v>
      </c>
      <c r="AH1876" t="s">
        <v>10</v>
      </c>
      <c r="AI1876" t="s">
        <v>556</v>
      </c>
      <c r="AJ1876" t="str">
        <f t="shared" si="682"/>
        <v>Adult</v>
      </c>
      <c r="AK1876">
        <v>22000000</v>
      </c>
      <c r="AL1876" t="str">
        <f t="shared" si="683"/>
        <v>Low Budget</v>
      </c>
      <c r="AM1876">
        <v>1993</v>
      </c>
      <c r="AN1876">
        <f t="shared" si="684"/>
        <v>32</v>
      </c>
      <c r="AO1876" t="str">
        <f t="shared" si="685"/>
        <v>Old Classic</v>
      </c>
      <c r="AP1876">
        <v>795</v>
      </c>
      <c r="AQ1876" t="str">
        <f t="shared" si="686"/>
        <v>Very Low</v>
      </c>
      <c r="AR1876">
        <v>8.9</v>
      </c>
      <c r="AS1876" t="str">
        <f t="shared" si="687"/>
        <v>Excellent</v>
      </c>
      <c r="AT1876">
        <v>1.85</v>
      </c>
      <c r="AU1876" t="str">
        <f t="shared" si="688"/>
        <v>HDTV / Widescreen</v>
      </c>
      <c r="AV1876">
        <v>41000</v>
      </c>
      <c r="AW1876" t="str">
        <f t="shared" si="689"/>
        <v>Medium</v>
      </c>
    </row>
    <row r="1877" spans="1:49" x14ac:dyDescent="0.3">
      <c r="A1877" t="s">
        <v>0</v>
      </c>
      <c r="B1877" t="s">
        <v>3424</v>
      </c>
      <c r="C1877">
        <v>373</v>
      </c>
      <c r="D1877" t="str">
        <f t="shared" si="669"/>
        <v>Medium</v>
      </c>
      <c r="E1877">
        <v>146</v>
      </c>
      <c r="F1877" t="str">
        <f t="shared" si="670"/>
        <v>2h 26m</v>
      </c>
      <c r="G1877" t="str">
        <f t="shared" si="671"/>
        <v>Long Movie</v>
      </c>
      <c r="H1877">
        <v>150</v>
      </c>
      <c r="I1877" t="str">
        <f t="shared" si="672"/>
        <v>Very Low</v>
      </c>
      <c r="J1877">
        <v>2000</v>
      </c>
      <c r="K1877" t="str">
        <f t="shared" si="673"/>
        <v>Low</v>
      </c>
      <c r="L1877" t="s">
        <v>206</v>
      </c>
      <c r="M1877">
        <v>15000</v>
      </c>
      <c r="N1877" t="str">
        <f t="shared" si="674"/>
        <v>Medium</v>
      </c>
      <c r="O1877">
        <v>169705587</v>
      </c>
      <c r="P1877" t="str">
        <f t="shared" si="675"/>
        <v>Hit</v>
      </c>
      <c r="Q1877" t="s">
        <v>3380</v>
      </c>
      <c r="R1877" t="str">
        <f t="shared" si="676"/>
        <v>Drama</v>
      </c>
      <c r="S1877">
        <f t="shared" si="677"/>
        <v>1</v>
      </c>
      <c r="T1877" t="s">
        <v>153</v>
      </c>
      <c r="U1877" t="s">
        <v>9378</v>
      </c>
      <c r="V1877">
        <v>318955</v>
      </c>
      <c r="W1877" t="str">
        <f t="shared" si="678"/>
        <v>High</v>
      </c>
      <c r="X1877">
        <v>23227</v>
      </c>
      <c r="Y1877" t="str">
        <f t="shared" si="679"/>
        <v>Medium</v>
      </c>
      <c r="Z1877" t="s">
        <v>682</v>
      </c>
      <c r="AA1877">
        <v>2</v>
      </c>
      <c r="AB1877" t="str">
        <f t="shared" si="680"/>
        <v>Duo/Trio Poster</v>
      </c>
      <c r="AC1877" t="s">
        <v>9379</v>
      </c>
      <c r="AD1877" t="s">
        <v>9380</v>
      </c>
      <c r="AE1877">
        <v>460</v>
      </c>
      <c r="AF1877" t="str">
        <f t="shared" si="681"/>
        <v>Very Low</v>
      </c>
      <c r="AG1877" t="s">
        <v>9</v>
      </c>
      <c r="AH1877" t="s">
        <v>10</v>
      </c>
      <c r="AI1877" t="s">
        <v>11</v>
      </c>
      <c r="AJ1877" t="str">
        <f t="shared" si="682"/>
        <v>Teen</v>
      </c>
      <c r="AK1877">
        <v>25000000</v>
      </c>
      <c r="AL1877" t="str">
        <f t="shared" si="683"/>
        <v>Low Budget</v>
      </c>
      <c r="AM1877">
        <v>2011</v>
      </c>
      <c r="AN1877">
        <f t="shared" si="684"/>
        <v>14</v>
      </c>
      <c r="AO1877" t="str">
        <f t="shared" si="685"/>
        <v>Modern Classic</v>
      </c>
      <c r="AP1877">
        <v>3000</v>
      </c>
      <c r="AQ1877" t="str">
        <f t="shared" si="686"/>
        <v>Low</v>
      </c>
      <c r="AR1877">
        <v>8.1</v>
      </c>
      <c r="AS1877" t="str">
        <f t="shared" si="687"/>
        <v>Excellent</v>
      </c>
      <c r="AT1877">
        <v>1.85</v>
      </c>
      <c r="AU1877" t="str">
        <f t="shared" si="688"/>
        <v>HDTV / Widescreen</v>
      </c>
      <c r="AV1877">
        <v>75000</v>
      </c>
      <c r="AW1877" t="str">
        <f t="shared" si="689"/>
        <v>High</v>
      </c>
    </row>
    <row r="1878" spans="1:49" x14ac:dyDescent="0.3">
      <c r="A1878" t="s">
        <v>0</v>
      </c>
      <c r="B1878" t="s">
        <v>1075</v>
      </c>
      <c r="C1878">
        <v>224</v>
      </c>
      <c r="D1878" t="str">
        <f t="shared" si="669"/>
        <v>Medium</v>
      </c>
      <c r="E1878">
        <v>128</v>
      </c>
      <c r="F1878" t="str">
        <f t="shared" si="670"/>
        <v>2h 8m</v>
      </c>
      <c r="G1878" t="str">
        <f t="shared" si="671"/>
        <v>Long Movie</v>
      </c>
      <c r="H1878">
        <v>386</v>
      </c>
      <c r="I1878" t="str">
        <f t="shared" si="672"/>
        <v>Very Low</v>
      </c>
      <c r="J1878">
        <v>203</v>
      </c>
      <c r="K1878" t="str">
        <f t="shared" si="673"/>
        <v>Very Low</v>
      </c>
      <c r="L1878" t="s">
        <v>313</v>
      </c>
      <c r="M1878">
        <v>19000</v>
      </c>
      <c r="N1878" t="str">
        <f t="shared" si="674"/>
        <v>Medium</v>
      </c>
      <c r="O1878">
        <v>3254172</v>
      </c>
      <c r="P1878" t="str">
        <f t="shared" si="675"/>
        <v>Flop</v>
      </c>
      <c r="Q1878" t="s">
        <v>3552</v>
      </c>
      <c r="R1878" t="str">
        <f t="shared" si="676"/>
        <v>Biography</v>
      </c>
      <c r="S1878">
        <f t="shared" si="677"/>
        <v>3</v>
      </c>
      <c r="T1878" t="s">
        <v>324</v>
      </c>
      <c r="U1878" t="s">
        <v>9381</v>
      </c>
      <c r="V1878">
        <v>29282</v>
      </c>
      <c r="W1878" t="str">
        <f t="shared" si="678"/>
        <v>Low</v>
      </c>
      <c r="X1878">
        <v>36337</v>
      </c>
      <c r="Y1878" t="str">
        <f t="shared" si="679"/>
        <v>Medium</v>
      </c>
      <c r="Z1878" t="s">
        <v>9382</v>
      </c>
      <c r="AA1878">
        <v>1</v>
      </c>
      <c r="AB1878" t="str">
        <f t="shared" si="680"/>
        <v>Solo Star Poster</v>
      </c>
      <c r="AC1878" t="s">
        <v>9383</v>
      </c>
      <c r="AD1878" t="s">
        <v>9384</v>
      </c>
      <c r="AE1878">
        <v>105</v>
      </c>
      <c r="AF1878" t="str">
        <f t="shared" si="681"/>
        <v>Very Low</v>
      </c>
      <c r="AG1878" t="s">
        <v>9</v>
      </c>
      <c r="AH1878" t="s">
        <v>10</v>
      </c>
      <c r="AI1878" t="s">
        <v>556</v>
      </c>
      <c r="AJ1878" t="str">
        <f t="shared" si="682"/>
        <v>Adult</v>
      </c>
      <c r="AK1878">
        <v>28000000</v>
      </c>
      <c r="AL1878" t="str">
        <f t="shared" si="683"/>
        <v>Low Budget</v>
      </c>
      <c r="AM1878">
        <v>2013</v>
      </c>
      <c r="AN1878">
        <f t="shared" si="684"/>
        <v>12</v>
      </c>
      <c r="AO1878" t="str">
        <f t="shared" si="685"/>
        <v>Modern Classic</v>
      </c>
      <c r="AP1878">
        <v>17000</v>
      </c>
      <c r="AQ1878" t="str">
        <f t="shared" si="686"/>
        <v>Medium</v>
      </c>
      <c r="AR1878">
        <v>6.2</v>
      </c>
      <c r="AS1878" t="str">
        <f t="shared" si="687"/>
        <v>Average</v>
      </c>
      <c r="AT1878">
        <v>2.35</v>
      </c>
      <c r="AU1878" t="str">
        <f t="shared" si="688"/>
        <v>Cinematic Widescreen</v>
      </c>
      <c r="AV1878">
        <v>11000</v>
      </c>
      <c r="AW1878" t="str">
        <f t="shared" si="689"/>
        <v>Medium</v>
      </c>
    </row>
    <row r="1879" spans="1:49" x14ac:dyDescent="0.3">
      <c r="A1879" t="s">
        <v>0</v>
      </c>
      <c r="B1879" t="s">
        <v>1546</v>
      </c>
      <c r="C1879">
        <v>94</v>
      </c>
      <c r="D1879" t="str">
        <f t="shared" si="669"/>
        <v>Low</v>
      </c>
      <c r="E1879">
        <v>93</v>
      </c>
      <c r="F1879" t="str">
        <f t="shared" si="670"/>
        <v>1h 33m</v>
      </c>
      <c r="G1879" t="str">
        <f t="shared" si="671"/>
        <v>Standard Movie</v>
      </c>
      <c r="H1879">
        <v>67</v>
      </c>
      <c r="I1879" t="str">
        <f t="shared" si="672"/>
        <v>Very Low</v>
      </c>
      <c r="J1879">
        <v>596</v>
      </c>
      <c r="K1879" t="str">
        <f t="shared" si="673"/>
        <v>Very Low</v>
      </c>
      <c r="L1879" t="s">
        <v>2446</v>
      </c>
      <c r="M1879">
        <v>4000</v>
      </c>
      <c r="N1879" t="str">
        <f t="shared" si="674"/>
        <v>Low</v>
      </c>
      <c r="O1879">
        <v>84185387</v>
      </c>
      <c r="P1879" t="str">
        <f t="shared" si="675"/>
        <v>Hit</v>
      </c>
      <c r="Q1879" t="s">
        <v>9385</v>
      </c>
      <c r="R1879" t="str">
        <f t="shared" si="676"/>
        <v>Adventure</v>
      </c>
      <c r="S1879">
        <f t="shared" si="677"/>
        <v>6</v>
      </c>
      <c r="T1879" t="s">
        <v>2448</v>
      </c>
      <c r="U1879" t="s">
        <v>9386</v>
      </c>
      <c r="V1879">
        <v>33180</v>
      </c>
      <c r="W1879" t="str">
        <f t="shared" si="678"/>
        <v>Low</v>
      </c>
      <c r="X1879">
        <v>7800</v>
      </c>
      <c r="Y1879" t="str">
        <f t="shared" si="679"/>
        <v>Low</v>
      </c>
      <c r="Z1879" t="s">
        <v>1473</v>
      </c>
      <c r="AA1879">
        <v>0</v>
      </c>
      <c r="AB1879" t="str">
        <f t="shared" si="680"/>
        <v>Symbolic Poster</v>
      </c>
      <c r="AC1879" t="s">
        <v>9387</v>
      </c>
      <c r="AD1879" t="s">
        <v>9388</v>
      </c>
      <c r="AE1879">
        <v>149</v>
      </c>
      <c r="AF1879" t="str">
        <f t="shared" si="681"/>
        <v>Very Low</v>
      </c>
      <c r="AG1879" t="s">
        <v>9</v>
      </c>
      <c r="AH1879" t="s">
        <v>10</v>
      </c>
      <c r="AI1879" t="s">
        <v>66</v>
      </c>
      <c r="AJ1879" t="str">
        <f t="shared" si="682"/>
        <v>Family</v>
      </c>
      <c r="AK1879">
        <v>80000000</v>
      </c>
      <c r="AL1879" t="str">
        <f t="shared" si="683"/>
        <v>Medium Budget</v>
      </c>
      <c r="AM1879">
        <v>2004</v>
      </c>
      <c r="AN1879">
        <f t="shared" si="684"/>
        <v>21</v>
      </c>
      <c r="AO1879" t="str">
        <f t="shared" si="685"/>
        <v>Old Classic</v>
      </c>
      <c r="AP1879">
        <v>2000</v>
      </c>
      <c r="AQ1879" t="str">
        <f t="shared" si="686"/>
        <v>Low</v>
      </c>
      <c r="AR1879">
        <v>4.9000000000000004</v>
      </c>
      <c r="AS1879" t="str">
        <f t="shared" si="687"/>
        <v>Poor</v>
      </c>
      <c r="AT1879">
        <v>1.85</v>
      </c>
      <c r="AU1879" t="str">
        <f t="shared" si="688"/>
        <v>HDTV / Widescreen</v>
      </c>
      <c r="AV1879">
        <v>567</v>
      </c>
      <c r="AW1879" t="str">
        <f t="shared" si="689"/>
        <v>Very Low</v>
      </c>
    </row>
    <row r="1880" spans="1:49" x14ac:dyDescent="0.3">
      <c r="A1880" t="s">
        <v>0</v>
      </c>
      <c r="B1880" t="s">
        <v>9389</v>
      </c>
      <c r="C1880">
        <v>25</v>
      </c>
      <c r="D1880" t="str">
        <f t="shared" si="669"/>
        <v>Very Low</v>
      </c>
      <c r="E1880">
        <v>107</v>
      </c>
      <c r="F1880" t="str">
        <f t="shared" si="670"/>
        <v>1h 47m</v>
      </c>
      <c r="G1880" t="str">
        <f t="shared" si="671"/>
        <v>Standard Movie</v>
      </c>
      <c r="H1880">
        <v>0</v>
      </c>
      <c r="I1880" t="str">
        <f t="shared" si="672"/>
        <v>Very Low</v>
      </c>
      <c r="J1880">
        <v>48</v>
      </c>
      <c r="K1880" t="str">
        <f t="shared" si="673"/>
        <v>Very Low</v>
      </c>
      <c r="L1880" t="s">
        <v>9390</v>
      </c>
      <c r="M1880">
        <v>1000</v>
      </c>
      <c r="N1880" t="str">
        <f t="shared" si="674"/>
        <v>Low</v>
      </c>
      <c r="O1880">
        <f>O1879</f>
        <v>84185387</v>
      </c>
      <c r="P1880" t="str">
        <f t="shared" si="675"/>
        <v>Hit</v>
      </c>
      <c r="Q1880" t="s">
        <v>9391</v>
      </c>
      <c r="R1880" t="str">
        <f t="shared" si="676"/>
        <v>Adventure</v>
      </c>
      <c r="S1880">
        <f t="shared" si="677"/>
        <v>4</v>
      </c>
      <c r="T1880" t="s">
        <v>657</v>
      </c>
      <c r="U1880" t="s">
        <v>9392</v>
      </c>
      <c r="V1880">
        <v>3170</v>
      </c>
      <c r="W1880" t="str">
        <f t="shared" si="678"/>
        <v>Very Low</v>
      </c>
      <c r="X1880">
        <v>1166</v>
      </c>
      <c r="Y1880" t="str">
        <f t="shared" si="679"/>
        <v>Low</v>
      </c>
      <c r="Z1880" t="s">
        <v>9393</v>
      </c>
      <c r="AA1880">
        <v>1</v>
      </c>
      <c r="AB1880" t="str">
        <f t="shared" si="680"/>
        <v>Solo Star Poster</v>
      </c>
      <c r="AC1880" t="s">
        <v>9394</v>
      </c>
      <c r="AD1880" t="s">
        <v>9395</v>
      </c>
      <c r="AE1880">
        <v>18</v>
      </c>
      <c r="AF1880" t="str">
        <f t="shared" si="681"/>
        <v>Very Low</v>
      </c>
      <c r="AG1880" t="s">
        <v>5612</v>
      </c>
      <c r="AH1880" t="s">
        <v>7141</v>
      </c>
      <c r="AI1880" t="str">
        <f>AI1879</f>
        <v>PG</v>
      </c>
      <c r="AJ1880" t="str">
        <f t="shared" si="682"/>
        <v>Family</v>
      </c>
      <c r="AK1880">
        <v>26000000</v>
      </c>
      <c r="AL1880" t="str">
        <f t="shared" si="683"/>
        <v>Low Budget</v>
      </c>
      <c r="AM1880">
        <v>2014</v>
      </c>
      <c r="AN1880">
        <f t="shared" si="684"/>
        <v>11</v>
      </c>
      <c r="AO1880" t="str">
        <f t="shared" si="685"/>
        <v>Modern Classic</v>
      </c>
      <c r="AP1880">
        <v>65</v>
      </c>
      <c r="AQ1880" t="str">
        <f t="shared" si="686"/>
        <v>Very Low</v>
      </c>
      <c r="AR1880">
        <v>5.4</v>
      </c>
      <c r="AS1880" t="str">
        <f t="shared" si="687"/>
        <v>Below Average</v>
      </c>
      <c r="AT1880">
        <v>1.85</v>
      </c>
      <c r="AU1880" t="str">
        <f t="shared" si="688"/>
        <v>HDTV / Widescreen</v>
      </c>
      <c r="AV1880">
        <v>0</v>
      </c>
      <c r="AW1880" t="str">
        <f t="shared" si="689"/>
        <v>Very Low</v>
      </c>
    </row>
    <row r="1881" spans="1:49" x14ac:dyDescent="0.3">
      <c r="A1881" t="s">
        <v>0</v>
      </c>
      <c r="B1881" t="s">
        <v>7658</v>
      </c>
      <c r="C1881">
        <v>273</v>
      </c>
      <c r="D1881" t="str">
        <f t="shared" si="669"/>
        <v>Medium</v>
      </c>
      <c r="E1881">
        <v>97</v>
      </c>
      <c r="F1881" t="str">
        <f t="shared" si="670"/>
        <v>1h 37m</v>
      </c>
      <c r="G1881" t="str">
        <f t="shared" si="671"/>
        <v>Standard Movie</v>
      </c>
      <c r="H1881">
        <v>31</v>
      </c>
      <c r="I1881" t="str">
        <f t="shared" si="672"/>
        <v>Very Low</v>
      </c>
      <c r="J1881">
        <v>662</v>
      </c>
      <c r="K1881" t="str">
        <f t="shared" si="673"/>
        <v>Very Low</v>
      </c>
      <c r="L1881" t="s">
        <v>9396</v>
      </c>
      <c r="M1881">
        <v>918</v>
      </c>
      <c r="N1881" t="str">
        <f t="shared" si="674"/>
        <v>Low</v>
      </c>
      <c r="O1881">
        <v>82163317</v>
      </c>
      <c r="P1881" t="str">
        <f t="shared" si="675"/>
        <v>Hit</v>
      </c>
      <c r="Q1881" t="s">
        <v>4875</v>
      </c>
      <c r="R1881" t="str">
        <f t="shared" si="676"/>
        <v>Action</v>
      </c>
      <c r="S1881">
        <f t="shared" si="677"/>
        <v>3</v>
      </c>
      <c r="T1881" t="s">
        <v>9397</v>
      </c>
      <c r="U1881" t="s">
        <v>9398</v>
      </c>
      <c r="V1881">
        <v>89101</v>
      </c>
      <c r="W1881" t="str">
        <f t="shared" si="678"/>
        <v>Medium</v>
      </c>
      <c r="X1881">
        <v>4692</v>
      </c>
      <c r="Y1881" t="str">
        <f t="shared" si="679"/>
        <v>Low</v>
      </c>
      <c r="Z1881" t="s">
        <v>727</v>
      </c>
      <c r="AA1881">
        <v>0</v>
      </c>
      <c r="AB1881" t="str">
        <f t="shared" si="680"/>
        <v>Symbolic Poster</v>
      </c>
      <c r="AC1881" t="s">
        <v>9399</v>
      </c>
      <c r="AD1881" t="s">
        <v>9400</v>
      </c>
      <c r="AE1881">
        <v>885</v>
      </c>
      <c r="AF1881" t="str">
        <f t="shared" si="681"/>
        <v>Low</v>
      </c>
      <c r="AG1881" t="s">
        <v>9</v>
      </c>
      <c r="AH1881" t="s">
        <v>10</v>
      </c>
      <c r="AI1881" t="s">
        <v>556</v>
      </c>
      <c r="AJ1881" t="str">
        <f t="shared" si="682"/>
        <v>Adult</v>
      </c>
      <c r="AK1881">
        <v>30000000</v>
      </c>
      <c r="AL1881" t="str">
        <f t="shared" si="683"/>
        <v>Medium Budget</v>
      </c>
      <c r="AM1881">
        <v>2003</v>
      </c>
      <c r="AN1881">
        <f t="shared" si="684"/>
        <v>22</v>
      </c>
      <c r="AO1881" t="str">
        <f t="shared" si="685"/>
        <v>Old Classic</v>
      </c>
      <c r="AP1881">
        <v>782</v>
      </c>
      <c r="AQ1881" t="str">
        <f t="shared" si="686"/>
        <v>Very Low</v>
      </c>
      <c r="AR1881">
        <v>5.8</v>
      </c>
      <c r="AS1881" t="str">
        <f t="shared" si="687"/>
        <v>Below Average</v>
      </c>
      <c r="AT1881">
        <v>2.35</v>
      </c>
      <c r="AU1881" t="str">
        <f t="shared" si="688"/>
        <v>Cinematic Widescreen</v>
      </c>
      <c r="AV1881">
        <v>3000</v>
      </c>
      <c r="AW1881" t="str">
        <f t="shared" si="689"/>
        <v>Low</v>
      </c>
    </row>
    <row r="1882" spans="1:49" x14ac:dyDescent="0.3">
      <c r="A1882" t="s">
        <v>0</v>
      </c>
      <c r="B1882" t="s">
        <v>9401</v>
      </c>
      <c r="C1882">
        <v>78</v>
      </c>
      <c r="D1882" t="str">
        <f t="shared" si="669"/>
        <v>Low</v>
      </c>
      <c r="E1882">
        <v>101</v>
      </c>
      <c r="F1882" t="str">
        <f t="shared" si="670"/>
        <v>1h 41m</v>
      </c>
      <c r="G1882" t="str">
        <f t="shared" si="671"/>
        <v>Standard Movie</v>
      </c>
      <c r="H1882">
        <v>187</v>
      </c>
      <c r="I1882" t="str">
        <f t="shared" si="672"/>
        <v>Very Low</v>
      </c>
      <c r="J1882">
        <v>127</v>
      </c>
      <c r="K1882" t="str">
        <f t="shared" si="673"/>
        <v>Very Low</v>
      </c>
      <c r="L1882" t="s">
        <v>9402</v>
      </c>
      <c r="M1882">
        <v>554</v>
      </c>
      <c r="N1882" t="str">
        <f t="shared" si="674"/>
        <v>Low</v>
      </c>
      <c r="O1882">
        <f>O1881</f>
        <v>82163317</v>
      </c>
      <c r="P1882" t="str">
        <f t="shared" si="675"/>
        <v>Hit</v>
      </c>
      <c r="Q1882" t="s">
        <v>3380</v>
      </c>
      <c r="R1882" t="str">
        <f t="shared" si="676"/>
        <v>Drama</v>
      </c>
      <c r="S1882">
        <f t="shared" si="677"/>
        <v>1</v>
      </c>
      <c r="T1882" t="s">
        <v>912</v>
      </c>
      <c r="U1882" t="s">
        <v>9403</v>
      </c>
      <c r="V1882">
        <v>2863</v>
      </c>
      <c r="W1882" t="str">
        <f t="shared" si="678"/>
        <v>Very Low</v>
      </c>
      <c r="X1882">
        <v>1041</v>
      </c>
      <c r="Y1882" t="str">
        <f t="shared" si="679"/>
        <v>Low</v>
      </c>
      <c r="Z1882" t="s">
        <v>9404</v>
      </c>
      <c r="AA1882">
        <v>2</v>
      </c>
      <c r="AB1882" t="str">
        <f t="shared" si="680"/>
        <v>Duo/Trio Poster</v>
      </c>
      <c r="AC1882" t="str">
        <f>AC1881</f>
        <v>elm street|freddy krueger|jason voorhees|serial killer|slasher</v>
      </c>
      <c r="AD1882" t="s">
        <v>9405</v>
      </c>
      <c r="AE1882">
        <v>25</v>
      </c>
      <c r="AF1882" t="str">
        <f t="shared" si="681"/>
        <v>Very Low</v>
      </c>
      <c r="AG1882" t="s">
        <v>9</v>
      </c>
      <c r="AH1882" t="s">
        <v>28</v>
      </c>
      <c r="AI1882" t="s">
        <v>4801</v>
      </c>
      <c r="AJ1882" t="str">
        <f t="shared" si="682"/>
        <v>No Rating</v>
      </c>
      <c r="AK1882">
        <f>AK1881</f>
        <v>30000000</v>
      </c>
      <c r="AL1882" t="str">
        <f t="shared" si="683"/>
        <v>Medium Budget</v>
      </c>
      <c r="AM1882">
        <v>2014</v>
      </c>
      <c r="AN1882">
        <f t="shared" si="684"/>
        <v>11</v>
      </c>
      <c r="AO1882" t="str">
        <f t="shared" si="685"/>
        <v>Modern Classic</v>
      </c>
      <c r="AP1882">
        <v>213</v>
      </c>
      <c r="AQ1882" t="str">
        <f t="shared" si="686"/>
        <v>Very Low</v>
      </c>
      <c r="AR1882">
        <v>4.7</v>
      </c>
      <c r="AS1882" t="str">
        <f t="shared" si="687"/>
        <v>Poor</v>
      </c>
      <c r="AT1882">
        <v>2.35</v>
      </c>
      <c r="AU1882" t="str">
        <f t="shared" si="688"/>
        <v>Cinematic Widescreen</v>
      </c>
      <c r="AV1882">
        <v>488</v>
      </c>
      <c r="AW1882" t="str">
        <f t="shared" si="689"/>
        <v>Very Low</v>
      </c>
    </row>
    <row r="1883" spans="1:49" x14ac:dyDescent="0.3">
      <c r="A1883" t="s">
        <v>0</v>
      </c>
      <c r="B1883" t="s">
        <v>5844</v>
      </c>
      <c r="C1883">
        <v>66</v>
      </c>
      <c r="D1883" t="str">
        <f t="shared" si="669"/>
        <v>Low</v>
      </c>
      <c r="E1883">
        <v>82</v>
      </c>
      <c r="F1883" t="str">
        <f t="shared" si="670"/>
        <v>1h 22m</v>
      </c>
      <c r="G1883" t="str">
        <f t="shared" si="671"/>
        <v>Featurette</v>
      </c>
      <c r="H1883">
        <v>8</v>
      </c>
      <c r="I1883" t="str">
        <f t="shared" si="672"/>
        <v>Very Low</v>
      </c>
      <c r="J1883">
        <v>179</v>
      </c>
      <c r="K1883" t="str">
        <f t="shared" si="673"/>
        <v>Very Low</v>
      </c>
      <c r="L1883" t="s">
        <v>4954</v>
      </c>
      <c r="M1883">
        <v>770</v>
      </c>
      <c r="N1883" t="str">
        <f t="shared" si="674"/>
        <v>Low</v>
      </c>
      <c r="O1883">
        <v>80920948</v>
      </c>
      <c r="P1883" t="str">
        <f t="shared" si="675"/>
        <v>Hit</v>
      </c>
      <c r="Q1883" t="s">
        <v>449</v>
      </c>
      <c r="R1883" t="str">
        <f t="shared" si="676"/>
        <v>Action</v>
      </c>
      <c r="S1883">
        <f t="shared" si="677"/>
        <v>6</v>
      </c>
      <c r="T1883" t="s">
        <v>929</v>
      </c>
      <c r="U1883" t="s">
        <v>9406</v>
      </c>
      <c r="V1883">
        <v>23943</v>
      </c>
      <c r="W1883" t="str">
        <f t="shared" si="678"/>
        <v>Low</v>
      </c>
      <c r="X1883">
        <v>2251</v>
      </c>
      <c r="Y1883" t="str">
        <f t="shared" si="679"/>
        <v>Low</v>
      </c>
      <c r="Z1883" t="s">
        <v>7974</v>
      </c>
      <c r="AA1883">
        <v>0</v>
      </c>
      <c r="AB1883" t="str">
        <f t="shared" si="680"/>
        <v>Symbolic Poster</v>
      </c>
      <c r="AC1883" t="s">
        <v>9407</v>
      </c>
      <c r="AD1883" t="s">
        <v>9408</v>
      </c>
      <c r="AE1883">
        <v>118</v>
      </c>
      <c r="AF1883" t="str">
        <f t="shared" si="681"/>
        <v>Very Low</v>
      </c>
      <c r="AG1883" t="s">
        <v>9</v>
      </c>
      <c r="AH1883" t="s">
        <v>10</v>
      </c>
      <c r="AI1883" t="s">
        <v>248</v>
      </c>
      <c r="AJ1883" t="str">
        <f t="shared" si="682"/>
        <v>Family</v>
      </c>
      <c r="AK1883">
        <v>30000000</v>
      </c>
      <c r="AL1883" t="str">
        <f t="shared" si="683"/>
        <v>Medium Budget</v>
      </c>
      <c r="AM1883">
        <v>2001</v>
      </c>
      <c r="AN1883">
        <f t="shared" si="684"/>
        <v>24</v>
      </c>
      <c r="AO1883" t="str">
        <f t="shared" si="685"/>
        <v>Old Classic</v>
      </c>
      <c r="AP1883">
        <v>677</v>
      </c>
      <c r="AQ1883" t="str">
        <f t="shared" si="686"/>
        <v>Very Low</v>
      </c>
      <c r="AR1883">
        <v>6</v>
      </c>
      <c r="AS1883" t="str">
        <f t="shared" si="687"/>
        <v>Average</v>
      </c>
      <c r="AT1883">
        <v>1.85</v>
      </c>
      <c r="AU1883" t="str">
        <f t="shared" si="688"/>
        <v>HDTV / Widescreen</v>
      </c>
      <c r="AV1883">
        <v>425</v>
      </c>
      <c r="AW1883" t="str">
        <f t="shared" si="689"/>
        <v>Very Low</v>
      </c>
    </row>
    <row r="1884" spans="1:49" x14ac:dyDescent="0.3">
      <c r="A1884" t="s">
        <v>0</v>
      </c>
      <c r="B1884" t="s">
        <v>541</v>
      </c>
      <c r="C1884">
        <v>459</v>
      </c>
      <c r="D1884" t="str">
        <f t="shared" si="669"/>
        <v>Medium</v>
      </c>
      <c r="E1884">
        <v>85</v>
      </c>
      <c r="F1884" t="str">
        <f t="shared" si="670"/>
        <v>1h 25m</v>
      </c>
      <c r="G1884" t="str">
        <f t="shared" si="671"/>
        <v>Featurette</v>
      </c>
      <c r="H1884">
        <v>198</v>
      </c>
      <c r="I1884" t="str">
        <f t="shared" si="672"/>
        <v>Very Low</v>
      </c>
      <c r="J1884">
        <v>387</v>
      </c>
      <c r="K1884" t="str">
        <f t="shared" si="673"/>
        <v>Very Low</v>
      </c>
      <c r="L1884" t="s">
        <v>9409</v>
      </c>
      <c r="M1884">
        <v>2000</v>
      </c>
      <c r="N1884" t="str">
        <f t="shared" si="674"/>
        <v>Low</v>
      </c>
      <c r="O1884">
        <v>80034302</v>
      </c>
      <c r="P1884" t="str">
        <f t="shared" si="675"/>
        <v>Hit</v>
      </c>
      <c r="Q1884" t="s">
        <v>3417</v>
      </c>
      <c r="R1884" t="str">
        <f t="shared" si="676"/>
        <v>Action</v>
      </c>
      <c r="S1884">
        <f t="shared" si="677"/>
        <v>4</v>
      </c>
      <c r="T1884" t="s">
        <v>682</v>
      </c>
      <c r="U1884" t="s">
        <v>9410</v>
      </c>
      <c r="V1884">
        <v>296787</v>
      </c>
      <c r="W1884" t="str">
        <f t="shared" si="678"/>
        <v>High</v>
      </c>
      <c r="X1884">
        <v>3958</v>
      </c>
      <c r="Y1884" t="str">
        <f t="shared" si="679"/>
        <v>Low</v>
      </c>
      <c r="Z1884" t="s">
        <v>9411</v>
      </c>
      <c r="AA1884">
        <v>0</v>
      </c>
      <c r="AB1884" t="str">
        <f t="shared" si="680"/>
        <v>Symbolic Poster</v>
      </c>
      <c r="AC1884" t="s">
        <v>9412</v>
      </c>
      <c r="AD1884" t="s">
        <v>9413</v>
      </c>
      <c r="AE1884">
        <v>2192</v>
      </c>
      <c r="AF1884" t="str">
        <f t="shared" si="681"/>
        <v>Medium</v>
      </c>
      <c r="AG1884" t="s">
        <v>9</v>
      </c>
      <c r="AH1884" t="s">
        <v>10</v>
      </c>
      <c r="AI1884" t="s">
        <v>11</v>
      </c>
      <c r="AJ1884" t="str">
        <f t="shared" si="682"/>
        <v>Teen</v>
      </c>
      <c r="AK1884">
        <v>25000000</v>
      </c>
      <c r="AL1884" t="str">
        <f t="shared" si="683"/>
        <v>Low Budget</v>
      </c>
      <c r="AM1884">
        <v>2008</v>
      </c>
      <c r="AN1884">
        <f t="shared" si="684"/>
        <v>17</v>
      </c>
      <c r="AO1884" t="str">
        <f t="shared" si="685"/>
        <v>Old Classic</v>
      </c>
      <c r="AP1884">
        <v>1000</v>
      </c>
      <c r="AQ1884" t="str">
        <f t="shared" si="686"/>
        <v>Very Low</v>
      </c>
      <c r="AR1884">
        <v>7</v>
      </c>
      <c r="AS1884" t="str">
        <f t="shared" si="687"/>
        <v>Good</v>
      </c>
      <c r="AT1884">
        <v>1.85</v>
      </c>
      <c r="AU1884" t="str">
        <f t="shared" si="688"/>
        <v>HDTV / Widescreen</v>
      </c>
      <c r="AV1884">
        <v>0</v>
      </c>
      <c r="AW1884" t="str">
        <f t="shared" si="689"/>
        <v>Very Low</v>
      </c>
    </row>
    <row r="1885" spans="1:49" x14ac:dyDescent="0.3">
      <c r="A1885" t="s">
        <v>0</v>
      </c>
      <c r="B1885" t="s">
        <v>9414</v>
      </c>
      <c r="C1885">
        <v>68</v>
      </c>
      <c r="D1885" t="str">
        <f t="shared" si="669"/>
        <v>Low</v>
      </c>
      <c r="E1885">
        <v>88</v>
      </c>
      <c r="F1885" t="str">
        <f t="shared" si="670"/>
        <v>1h 28m</v>
      </c>
      <c r="G1885" t="str">
        <f t="shared" si="671"/>
        <v>Featurette</v>
      </c>
      <c r="H1885">
        <v>34</v>
      </c>
      <c r="I1885" t="str">
        <f t="shared" si="672"/>
        <v>Very Low</v>
      </c>
      <c r="J1885">
        <v>445</v>
      </c>
      <c r="K1885" t="str">
        <f t="shared" si="673"/>
        <v>Very Low</v>
      </c>
      <c r="L1885" t="s">
        <v>9415</v>
      </c>
      <c r="M1885">
        <v>642</v>
      </c>
      <c r="N1885" t="str">
        <f t="shared" si="674"/>
        <v>Low</v>
      </c>
      <c r="O1885">
        <v>78656813</v>
      </c>
      <c r="P1885" t="str">
        <f t="shared" si="675"/>
        <v>Hit</v>
      </c>
      <c r="Q1885" t="s">
        <v>3007</v>
      </c>
      <c r="R1885" t="str">
        <f t="shared" si="676"/>
        <v>Action</v>
      </c>
      <c r="S1885">
        <f t="shared" si="677"/>
        <v>5</v>
      </c>
      <c r="T1885" t="s">
        <v>9416</v>
      </c>
      <c r="U1885" t="s">
        <v>9417</v>
      </c>
      <c r="V1885">
        <v>42765</v>
      </c>
      <c r="W1885" t="str">
        <f t="shared" si="678"/>
        <v>Low</v>
      </c>
      <c r="X1885">
        <v>2501</v>
      </c>
      <c r="Y1885" t="str">
        <f t="shared" si="679"/>
        <v>Low</v>
      </c>
      <c r="Z1885" t="s">
        <v>9418</v>
      </c>
      <c r="AA1885">
        <v>0</v>
      </c>
      <c r="AB1885" t="str">
        <f t="shared" si="680"/>
        <v>Symbolic Poster</v>
      </c>
      <c r="AC1885" t="s">
        <v>9419</v>
      </c>
      <c r="AD1885" t="s">
        <v>9420</v>
      </c>
      <c r="AE1885">
        <v>93</v>
      </c>
      <c r="AF1885" t="str">
        <f t="shared" si="681"/>
        <v>Very Low</v>
      </c>
      <c r="AG1885" t="s">
        <v>9</v>
      </c>
      <c r="AH1885" t="s">
        <v>10</v>
      </c>
      <c r="AI1885" t="s">
        <v>66</v>
      </c>
      <c r="AJ1885" t="str">
        <f t="shared" si="682"/>
        <v>Family</v>
      </c>
      <c r="AK1885">
        <v>25000000</v>
      </c>
      <c r="AL1885" t="str">
        <f t="shared" si="683"/>
        <v>Low Budget</v>
      </c>
      <c r="AM1885">
        <v>1991</v>
      </c>
      <c r="AN1885">
        <f t="shared" si="684"/>
        <v>34</v>
      </c>
      <c r="AO1885" t="str">
        <f t="shared" si="685"/>
        <v>Old Classic</v>
      </c>
      <c r="AP1885">
        <v>533</v>
      </c>
      <c r="AQ1885" t="str">
        <f t="shared" si="686"/>
        <v>Very Low</v>
      </c>
      <c r="AR1885">
        <v>6</v>
      </c>
      <c r="AS1885" t="str">
        <f t="shared" si="687"/>
        <v>Average</v>
      </c>
      <c r="AT1885">
        <v>1.85</v>
      </c>
      <c r="AU1885" t="str">
        <f t="shared" si="688"/>
        <v>HDTV / Widescreen</v>
      </c>
      <c r="AV1885">
        <v>0</v>
      </c>
      <c r="AW1885" t="str">
        <f t="shared" si="689"/>
        <v>Very Low</v>
      </c>
    </row>
    <row r="1886" spans="1:49" x14ac:dyDescent="0.3">
      <c r="A1886" t="s">
        <v>0</v>
      </c>
      <c r="B1886" t="s">
        <v>2217</v>
      </c>
      <c r="C1886">
        <v>123</v>
      </c>
      <c r="D1886" t="str">
        <f t="shared" si="669"/>
        <v>Low</v>
      </c>
      <c r="E1886">
        <v>119</v>
      </c>
      <c r="F1886" t="str">
        <f t="shared" si="670"/>
        <v>1h 59m</v>
      </c>
      <c r="G1886" t="str">
        <f t="shared" si="671"/>
        <v>Standard Movie</v>
      </c>
      <c r="H1886">
        <v>0</v>
      </c>
      <c r="I1886" t="str">
        <f t="shared" si="672"/>
        <v>Very Low</v>
      </c>
      <c r="J1886">
        <v>188</v>
      </c>
      <c r="K1886" t="str">
        <f t="shared" si="673"/>
        <v>Very Low</v>
      </c>
      <c r="L1886" t="s">
        <v>9421</v>
      </c>
      <c r="M1886">
        <v>22000</v>
      </c>
      <c r="N1886" t="str">
        <f t="shared" si="674"/>
        <v>Medium</v>
      </c>
      <c r="O1886">
        <v>76270454</v>
      </c>
      <c r="P1886" t="str">
        <f t="shared" si="675"/>
        <v>Hit</v>
      </c>
      <c r="Q1886" t="s">
        <v>2096</v>
      </c>
      <c r="R1886" t="str">
        <f t="shared" si="676"/>
        <v>Crime</v>
      </c>
      <c r="S1886">
        <f t="shared" si="677"/>
        <v>3</v>
      </c>
      <c r="T1886" t="s">
        <v>1717</v>
      </c>
      <c r="U1886" t="s">
        <v>9422</v>
      </c>
      <c r="V1886">
        <v>219008</v>
      </c>
      <c r="W1886" t="str">
        <f t="shared" si="678"/>
        <v>High</v>
      </c>
      <c r="X1886">
        <v>22767</v>
      </c>
      <c r="Y1886" t="str">
        <f t="shared" si="679"/>
        <v>Medium</v>
      </c>
      <c r="Z1886" t="s">
        <v>7113</v>
      </c>
      <c r="AA1886">
        <v>1</v>
      </c>
      <c r="AB1886" t="str">
        <f t="shared" si="680"/>
        <v>Solo Star Poster</v>
      </c>
      <c r="AC1886" t="s">
        <v>9423</v>
      </c>
      <c r="AD1886" t="s">
        <v>9424</v>
      </c>
      <c r="AE1886">
        <v>418</v>
      </c>
      <c r="AF1886" t="str">
        <f t="shared" si="681"/>
        <v>Very Low</v>
      </c>
      <c r="AG1886" t="s">
        <v>9</v>
      </c>
      <c r="AH1886" t="s">
        <v>10</v>
      </c>
      <c r="AI1886" t="s">
        <v>556</v>
      </c>
      <c r="AJ1886" t="str">
        <f t="shared" si="682"/>
        <v>Adult</v>
      </c>
      <c r="AK1886">
        <v>25000000</v>
      </c>
      <c r="AL1886" t="str">
        <f t="shared" si="683"/>
        <v>Low Budget</v>
      </c>
      <c r="AM1886">
        <v>1987</v>
      </c>
      <c r="AN1886">
        <f t="shared" si="684"/>
        <v>38</v>
      </c>
      <c r="AO1886" t="str">
        <f t="shared" si="685"/>
        <v>Old Classic</v>
      </c>
      <c r="AP1886">
        <v>371</v>
      </c>
      <c r="AQ1886" t="str">
        <f t="shared" si="686"/>
        <v>Very Low</v>
      </c>
      <c r="AR1886">
        <v>7.9</v>
      </c>
      <c r="AS1886" t="str">
        <f t="shared" si="687"/>
        <v>Good</v>
      </c>
      <c r="AT1886">
        <v>2.35</v>
      </c>
      <c r="AU1886" t="str">
        <f t="shared" si="688"/>
        <v>Cinematic Widescreen</v>
      </c>
      <c r="AV1886">
        <v>0</v>
      </c>
      <c r="AW1886" t="str">
        <f t="shared" si="689"/>
        <v>Very Low</v>
      </c>
    </row>
    <row r="1887" spans="1:49" x14ac:dyDescent="0.3">
      <c r="A1887" t="s">
        <v>0</v>
      </c>
      <c r="B1887" t="s">
        <v>7084</v>
      </c>
      <c r="C1887">
        <v>488</v>
      </c>
      <c r="D1887" t="str">
        <f t="shared" si="669"/>
        <v>Medium</v>
      </c>
      <c r="E1887">
        <v>122</v>
      </c>
      <c r="F1887" t="str">
        <f t="shared" si="670"/>
        <v>2h 2m</v>
      </c>
      <c r="G1887" t="str">
        <f t="shared" si="671"/>
        <v>Long Movie</v>
      </c>
      <c r="H1887">
        <v>1000</v>
      </c>
      <c r="I1887" t="str">
        <f t="shared" si="672"/>
        <v>Very Low</v>
      </c>
      <c r="J1887">
        <v>883</v>
      </c>
      <c r="K1887" t="str">
        <f t="shared" si="673"/>
        <v>Very Low</v>
      </c>
      <c r="L1887" t="s">
        <v>1118</v>
      </c>
      <c r="M1887">
        <v>2000</v>
      </c>
      <c r="N1887" t="str">
        <f t="shared" si="674"/>
        <v>Low</v>
      </c>
      <c r="O1887">
        <v>74273505</v>
      </c>
      <c r="P1887" t="str">
        <f t="shared" si="675"/>
        <v>Hit</v>
      </c>
      <c r="Q1887" t="s">
        <v>2096</v>
      </c>
      <c r="R1887" t="str">
        <f t="shared" si="676"/>
        <v>Crime</v>
      </c>
      <c r="S1887">
        <f t="shared" si="677"/>
        <v>3</v>
      </c>
      <c r="T1887" t="s">
        <v>374</v>
      </c>
      <c r="U1887" t="s">
        <v>9425</v>
      </c>
      <c r="V1887">
        <v>612060</v>
      </c>
      <c r="W1887" t="str">
        <f t="shared" si="678"/>
        <v>Very High</v>
      </c>
      <c r="X1887">
        <v>4738</v>
      </c>
      <c r="Y1887" t="str">
        <f t="shared" si="679"/>
        <v>Low</v>
      </c>
      <c r="Z1887" t="s">
        <v>4516</v>
      </c>
      <c r="AA1887">
        <v>0</v>
      </c>
      <c r="AB1887" t="str">
        <f t="shared" si="680"/>
        <v>Symbolic Poster</v>
      </c>
      <c r="AC1887" t="s">
        <v>9426</v>
      </c>
      <c r="AD1887" t="s">
        <v>9427</v>
      </c>
      <c r="AE1887">
        <v>1518</v>
      </c>
      <c r="AF1887" t="str">
        <f t="shared" si="681"/>
        <v>Low</v>
      </c>
      <c r="AG1887" t="s">
        <v>9</v>
      </c>
      <c r="AH1887" t="s">
        <v>10</v>
      </c>
      <c r="AI1887" t="s">
        <v>556</v>
      </c>
      <c r="AJ1887" t="str">
        <f t="shared" si="682"/>
        <v>Adult</v>
      </c>
      <c r="AK1887">
        <v>25000000</v>
      </c>
      <c r="AL1887" t="str">
        <f t="shared" si="683"/>
        <v>Low Budget</v>
      </c>
      <c r="AM1887">
        <v>2007</v>
      </c>
      <c r="AN1887">
        <f t="shared" si="684"/>
        <v>18</v>
      </c>
      <c r="AO1887" t="str">
        <f t="shared" si="685"/>
        <v>Old Classic</v>
      </c>
      <c r="AP1887">
        <v>939</v>
      </c>
      <c r="AQ1887" t="str">
        <f t="shared" si="686"/>
        <v>Very Low</v>
      </c>
      <c r="AR1887">
        <v>8.1</v>
      </c>
      <c r="AS1887" t="str">
        <f t="shared" si="687"/>
        <v>Excellent</v>
      </c>
      <c r="AT1887">
        <v>2.35</v>
      </c>
      <c r="AU1887" t="str">
        <f t="shared" si="688"/>
        <v>Cinematic Widescreen</v>
      </c>
      <c r="AV1887">
        <v>21000</v>
      </c>
      <c r="AW1887" t="str">
        <f t="shared" si="689"/>
        <v>Medium</v>
      </c>
    </row>
    <row r="1888" spans="1:49" x14ac:dyDescent="0.3">
      <c r="A1888" t="s">
        <v>0</v>
      </c>
      <c r="B1888" t="s">
        <v>1322</v>
      </c>
      <c r="C1888">
        <v>146</v>
      </c>
      <c r="D1888" t="str">
        <f t="shared" si="669"/>
        <v>Low</v>
      </c>
      <c r="E1888">
        <v>99</v>
      </c>
      <c r="F1888" t="str">
        <f t="shared" si="670"/>
        <v>1h 39m</v>
      </c>
      <c r="G1888" t="str">
        <f t="shared" si="671"/>
        <v>Standard Movie</v>
      </c>
      <c r="H1888">
        <v>167</v>
      </c>
      <c r="I1888" t="str">
        <f t="shared" si="672"/>
        <v>Very Low</v>
      </c>
      <c r="J1888">
        <v>460</v>
      </c>
      <c r="K1888" t="str">
        <f t="shared" si="673"/>
        <v>Very Low</v>
      </c>
      <c r="L1888" t="s">
        <v>8443</v>
      </c>
      <c r="M1888">
        <v>655</v>
      </c>
      <c r="N1888" t="str">
        <f t="shared" si="674"/>
        <v>Low</v>
      </c>
      <c r="O1888">
        <v>134141530</v>
      </c>
      <c r="P1888" t="str">
        <f t="shared" si="675"/>
        <v>Hit</v>
      </c>
      <c r="Q1888" t="s">
        <v>5681</v>
      </c>
      <c r="R1888" t="str">
        <f t="shared" si="676"/>
        <v>Action</v>
      </c>
      <c r="S1888">
        <f t="shared" si="677"/>
        <v>4</v>
      </c>
      <c r="T1888" t="s">
        <v>2254</v>
      </c>
      <c r="U1888" t="s">
        <v>9428</v>
      </c>
      <c r="V1888">
        <v>75903</v>
      </c>
      <c r="W1888" t="str">
        <f t="shared" si="678"/>
        <v>Medium</v>
      </c>
      <c r="X1888">
        <v>2394</v>
      </c>
      <c r="Y1888" t="str">
        <f t="shared" si="679"/>
        <v>Low</v>
      </c>
      <c r="Z1888" t="s">
        <v>9429</v>
      </c>
      <c r="AA1888">
        <v>1</v>
      </c>
      <c r="AB1888" t="str">
        <f t="shared" si="680"/>
        <v>Solo Star Poster</v>
      </c>
      <c r="AC1888" t="s">
        <v>9430</v>
      </c>
      <c r="AD1888" t="s">
        <v>9431</v>
      </c>
      <c r="AE1888">
        <v>109</v>
      </c>
      <c r="AF1888" t="str">
        <f t="shared" si="681"/>
        <v>Very Low</v>
      </c>
      <c r="AG1888" t="s">
        <v>9</v>
      </c>
      <c r="AH1888" t="s">
        <v>10</v>
      </c>
      <c r="AI1888" t="s">
        <v>11</v>
      </c>
      <c r="AJ1888" t="str">
        <f t="shared" si="682"/>
        <v>Teen</v>
      </c>
      <c r="AK1888">
        <v>25000000</v>
      </c>
      <c r="AL1888" t="str">
        <f t="shared" si="683"/>
        <v>Low Budget</v>
      </c>
      <c r="AM1888">
        <v>2014</v>
      </c>
      <c r="AN1888">
        <f t="shared" si="684"/>
        <v>11</v>
      </c>
      <c r="AO1888" t="str">
        <f t="shared" si="685"/>
        <v>Modern Classic</v>
      </c>
      <c r="AP1888">
        <v>521</v>
      </c>
      <c r="AQ1888" t="str">
        <f t="shared" si="686"/>
        <v>Very Low</v>
      </c>
      <c r="AR1888">
        <v>6.2</v>
      </c>
      <c r="AS1888" t="str">
        <f t="shared" si="687"/>
        <v>Average</v>
      </c>
      <c r="AT1888">
        <v>2.35</v>
      </c>
      <c r="AU1888" t="str">
        <f t="shared" si="688"/>
        <v>Cinematic Widescreen</v>
      </c>
      <c r="AV1888">
        <v>0</v>
      </c>
      <c r="AW1888" t="str">
        <f t="shared" si="689"/>
        <v>Very Low</v>
      </c>
    </row>
    <row r="1889" spans="1:49" x14ac:dyDescent="0.3">
      <c r="A1889" t="s">
        <v>0</v>
      </c>
      <c r="B1889" t="s">
        <v>9432</v>
      </c>
      <c r="C1889">
        <v>168</v>
      </c>
      <c r="D1889" t="str">
        <f t="shared" si="669"/>
        <v>Low</v>
      </c>
      <c r="E1889">
        <v>97</v>
      </c>
      <c r="F1889" t="str">
        <f t="shared" si="670"/>
        <v>1h 37m</v>
      </c>
      <c r="G1889" t="str">
        <f t="shared" si="671"/>
        <v>Standard Movie</v>
      </c>
      <c r="H1889">
        <v>11</v>
      </c>
      <c r="I1889" t="str">
        <f t="shared" si="672"/>
        <v>Very Low</v>
      </c>
      <c r="J1889">
        <v>887</v>
      </c>
      <c r="K1889" t="str">
        <f t="shared" si="673"/>
        <v>Very Low</v>
      </c>
      <c r="L1889" t="s">
        <v>364</v>
      </c>
      <c r="M1889">
        <v>14000</v>
      </c>
      <c r="N1889" t="str">
        <f t="shared" si="674"/>
        <v>Medium</v>
      </c>
      <c r="O1889">
        <v>71500556</v>
      </c>
      <c r="P1889" t="str">
        <f t="shared" si="675"/>
        <v>Hit</v>
      </c>
      <c r="Q1889" t="s">
        <v>1386</v>
      </c>
      <c r="R1889" t="str">
        <f t="shared" si="676"/>
        <v>Comedy</v>
      </c>
      <c r="S1889">
        <f t="shared" si="677"/>
        <v>3</v>
      </c>
      <c r="T1889" t="s">
        <v>407</v>
      </c>
      <c r="U1889" t="s">
        <v>9433</v>
      </c>
      <c r="V1889">
        <v>171568</v>
      </c>
      <c r="W1889" t="str">
        <f t="shared" si="678"/>
        <v>Medium</v>
      </c>
      <c r="X1889">
        <v>16999</v>
      </c>
      <c r="Y1889" t="str">
        <f t="shared" si="679"/>
        <v>Medium</v>
      </c>
      <c r="Z1889" t="s">
        <v>2262</v>
      </c>
      <c r="AA1889">
        <v>3</v>
      </c>
      <c r="AB1889" t="str">
        <f t="shared" si="680"/>
        <v>Duo/Trio Poster</v>
      </c>
      <c r="AC1889" t="s">
        <v>9434</v>
      </c>
      <c r="AD1889" t="s">
        <v>9435</v>
      </c>
      <c r="AE1889">
        <v>571</v>
      </c>
      <c r="AF1889" t="str">
        <f t="shared" si="681"/>
        <v>Low</v>
      </c>
      <c r="AG1889" t="s">
        <v>9</v>
      </c>
      <c r="AH1889" t="s">
        <v>28</v>
      </c>
      <c r="AI1889" t="s">
        <v>556</v>
      </c>
      <c r="AJ1889" t="str">
        <f t="shared" si="682"/>
        <v>Adult</v>
      </c>
      <c r="AK1889">
        <v>26000000</v>
      </c>
      <c r="AL1889" t="str">
        <f t="shared" si="683"/>
        <v>Low Budget</v>
      </c>
      <c r="AM1889">
        <v>2001</v>
      </c>
      <c r="AN1889">
        <f t="shared" si="684"/>
        <v>24</v>
      </c>
      <c r="AO1889" t="str">
        <f t="shared" si="685"/>
        <v>Old Classic</v>
      </c>
      <c r="AP1889">
        <v>1000</v>
      </c>
      <c r="AQ1889" t="str">
        <f t="shared" si="686"/>
        <v>Very Low</v>
      </c>
      <c r="AR1889">
        <v>6.7</v>
      </c>
      <c r="AS1889" t="str">
        <f t="shared" si="687"/>
        <v>Average</v>
      </c>
      <c r="AT1889">
        <v>2.35</v>
      </c>
      <c r="AU1889" t="str">
        <f t="shared" si="688"/>
        <v>Cinematic Widescreen</v>
      </c>
      <c r="AV1889">
        <v>0</v>
      </c>
      <c r="AW1889" t="str">
        <f t="shared" si="689"/>
        <v>Very Low</v>
      </c>
    </row>
    <row r="1890" spans="1:49" x14ac:dyDescent="0.3">
      <c r="A1890" t="s">
        <v>0</v>
      </c>
      <c r="B1890" t="s">
        <v>7606</v>
      </c>
      <c r="C1890">
        <v>152</v>
      </c>
      <c r="D1890" t="str">
        <f t="shared" si="669"/>
        <v>Low</v>
      </c>
      <c r="E1890">
        <v>121</v>
      </c>
      <c r="F1890" t="str">
        <f t="shared" si="670"/>
        <v>2h 1m</v>
      </c>
      <c r="G1890" t="str">
        <f t="shared" si="671"/>
        <v>Long Movie</v>
      </c>
      <c r="H1890">
        <v>529</v>
      </c>
      <c r="I1890" t="str">
        <f t="shared" si="672"/>
        <v>Very Low</v>
      </c>
      <c r="J1890">
        <v>163</v>
      </c>
      <c r="K1890" t="str">
        <f t="shared" si="673"/>
        <v>Very Low</v>
      </c>
      <c r="L1890" t="s">
        <v>9436</v>
      </c>
      <c r="M1890">
        <v>541</v>
      </c>
      <c r="N1890" t="str">
        <f t="shared" si="674"/>
        <v>Low</v>
      </c>
      <c r="O1890">
        <v>71309760</v>
      </c>
      <c r="P1890" t="str">
        <f t="shared" si="675"/>
        <v>Hit</v>
      </c>
      <c r="Q1890" t="s">
        <v>185</v>
      </c>
      <c r="R1890" t="str">
        <f t="shared" si="676"/>
        <v>Drama</v>
      </c>
      <c r="S1890">
        <f t="shared" si="677"/>
        <v>2</v>
      </c>
      <c r="T1890" t="s">
        <v>3132</v>
      </c>
      <c r="U1890" t="s">
        <v>9437</v>
      </c>
      <c r="V1890">
        <v>150308</v>
      </c>
      <c r="W1890" t="str">
        <f t="shared" si="678"/>
        <v>Medium</v>
      </c>
      <c r="X1890">
        <v>1323</v>
      </c>
      <c r="Y1890" t="str">
        <f t="shared" si="679"/>
        <v>Low</v>
      </c>
      <c r="Z1890" t="s">
        <v>9438</v>
      </c>
      <c r="AA1890">
        <v>1</v>
      </c>
      <c r="AB1890" t="str">
        <f t="shared" si="680"/>
        <v>Solo Star Poster</v>
      </c>
      <c r="AC1890" t="s">
        <v>9439</v>
      </c>
      <c r="AD1890" t="s">
        <v>9440</v>
      </c>
      <c r="AE1890">
        <v>498</v>
      </c>
      <c r="AF1890" t="str">
        <f t="shared" si="681"/>
        <v>Very Low</v>
      </c>
      <c r="AG1890" t="s">
        <v>9</v>
      </c>
      <c r="AH1890" t="s">
        <v>28</v>
      </c>
      <c r="AI1890" t="s">
        <v>11</v>
      </c>
      <c r="AJ1890" t="str">
        <f t="shared" si="682"/>
        <v>Teen</v>
      </c>
      <c r="AK1890">
        <v>25000000</v>
      </c>
      <c r="AL1890" t="str">
        <f t="shared" si="683"/>
        <v>Low Budget</v>
      </c>
      <c r="AM1890">
        <v>2000</v>
      </c>
      <c r="AN1890">
        <f t="shared" si="684"/>
        <v>25</v>
      </c>
      <c r="AO1890" t="str">
        <f t="shared" si="685"/>
        <v>Old Classic</v>
      </c>
      <c r="AP1890">
        <v>399</v>
      </c>
      <c r="AQ1890" t="str">
        <f t="shared" si="686"/>
        <v>Very Low</v>
      </c>
      <c r="AR1890">
        <v>7.3</v>
      </c>
      <c r="AS1890" t="str">
        <f t="shared" si="687"/>
        <v>Good</v>
      </c>
      <c r="AT1890">
        <v>1.85</v>
      </c>
      <c r="AU1890" t="str">
        <f t="shared" si="688"/>
        <v>HDTV / Widescreen</v>
      </c>
      <c r="AV1890">
        <v>18000</v>
      </c>
      <c r="AW1890" t="str">
        <f t="shared" si="689"/>
        <v>Medium</v>
      </c>
    </row>
    <row r="1891" spans="1:49" x14ac:dyDescent="0.3">
      <c r="A1891" t="s">
        <v>0</v>
      </c>
      <c r="B1891" t="s">
        <v>9441</v>
      </c>
      <c r="C1891">
        <v>133</v>
      </c>
      <c r="D1891" t="str">
        <f t="shared" si="669"/>
        <v>Low</v>
      </c>
      <c r="E1891">
        <v>95</v>
      </c>
      <c r="F1891" t="str">
        <f t="shared" si="670"/>
        <v>1h 35m</v>
      </c>
      <c r="G1891" t="str">
        <f t="shared" si="671"/>
        <v>Standard Movie</v>
      </c>
      <c r="H1891">
        <v>0</v>
      </c>
      <c r="I1891" t="str">
        <f t="shared" si="672"/>
        <v>Very Low</v>
      </c>
      <c r="J1891">
        <v>643</v>
      </c>
      <c r="K1891" t="str">
        <f t="shared" si="673"/>
        <v>Very Low</v>
      </c>
      <c r="L1891" t="s">
        <v>2254</v>
      </c>
      <c r="M1891">
        <v>934</v>
      </c>
      <c r="N1891" t="str">
        <f t="shared" si="674"/>
        <v>Low</v>
      </c>
      <c r="O1891">
        <v>89808372</v>
      </c>
      <c r="P1891" t="str">
        <f t="shared" si="675"/>
        <v>Hit</v>
      </c>
      <c r="Q1891" t="s">
        <v>1642</v>
      </c>
      <c r="R1891" t="str">
        <f t="shared" si="676"/>
        <v>Comedy</v>
      </c>
      <c r="S1891">
        <f t="shared" si="677"/>
        <v>1</v>
      </c>
      <c r="T1891" t="s">
        <v>5177</v>
      </c>
      <c r="U1891" t="s">
        <v>9442</v>
      </c>
      <c r="V1891">
        <v>46417</v>
      </c>
      <c r="W1891" t="str">
        <f t="shared" si="678"/>
        <v>Low</v>
      </c>
      <c r="X1891">
        <v>3500</v>
      </c>
      <c r="Y1891" t="str">
        <f t="shared" si="679"/>
        <v>Low</v>
      </c>
      <c r="Z1891" t="s">
        <v>9443</v>
      </c>
      <c r="AA1891">
        <v>2</v>
      </c>
      <c r="AB1891" t="str">
        <f t="shared" si="680"/>
        <v>Duo/Trio Poster</v>
      </c>
      <c r="AC1891" t="s">
        <v>9444</v>
      </c>
      <c r="AD1891" t="s">
        <v>9445</v>
      </c>
      <c r="AE1891">
        <v>297</v>
      </c>
      <c r="AF1891" t="str">
        <f t="shared" si="681"/>
        <v>Very Low</v>
      </c>
      <c r="AG1891" t="s">
        <v>9</v>
      </c>
      <c r="AH1891" t="s">
        <v>10</v>
      </c>
      <c r="AI1891" t="s">
        <v>11</v>
      </c>
      <c r="AJ1891" t="str">
        <f t="shared" si="682"/>
        <v>Teen</v>
      </c>
      <c r="AK1891">
        <v>45000000</v>
      </c>
      <c r="AL1891" t="str">
        <f t="shared" si="683"/>
        <v>Medium Budget</v>
      </c>
      <c r="AM1891">
        <v>2003</v>
      </c>
      <c r="AN1891">
        <f t="shared" si="684"/>
        <v>22</v>
      </c>
      <c r="AO1891" t="str">
        <f t="shared" si="685"/>
        <v>Old Classic</v>
      </c>
      <c r="AP1891">
        <v>655</v>
      </c>
      <c r="AQ1891" t="str">
        <f t="shared" si="686"/>
        <v>Very Low</v>
      </c>
      <c r="AR1891">
        <v>4.5999999999999996</v>
      </c>
      <c r="AS1891" t="str">
        <f t="shared" si="687"/>
        <v>Poor</v>
      </c>
      <c r="AT1891">
        <v>1.85</v>
      </c>
      <c r="AU1891" t="str">
        <f t="shared" si="688"/>
        <v>HDTV / Widescreen</v>
      </c>
      <c r="AV1891">
        <v>660</v>
      </c>
      <c r="AW1891" t="str">
        <f t="shared" si="689"/>
        <v>Very Low</v>
      </c>
    </row>
    <row r="1892" spans="1:49" x14ac:dyDescent="0.3">
      <c r="A1892" t="s">
        <v>0</v>
      </c>
      <c r="B1892" t="s">
        <v>5104</v>
      </c>
      <c r="C1892">
        <v>139</v>
      </c>
      <c r="D1892" t="str">
        <f t="shared" si="669"/>
        <v>Low</v>
      </c>
      <c r="E1892">
        <v>105</v>
      </c>
      <c r="F1892" t="str">
        <f t="shared" si="670"/>
        <v>1h 45m</v>
      </c>
      <c r="G1892" t="str">
        <f t="shared" si="671"/>
        <v>Standard Movie</v>
      </c>
      <c r="H1892">
        <v>99</v>
      </c>
      <c r="I1892" t="str">
        <f t="shared" si="672"/>
        <v>Very Low</v>
      </c>
      <c r="J1892">
        <v>433</v>
      </c>
      <c r="K1892" t="str">
        <f t="shared" si="673"/>
        <v>Very Low</v>
      </c>
      <c r="L1892" t="s">
        <v>9446</v>
      </c>
      <c r="M1892">
        <v>3000</v>
      </c>
      <c r="N1892" t="str">
        <f t="shared" si="674"/>
        <v>Low</v>
      </c>
      <c r="O1892">
        <v>77264926</v>
      </c>
      <c r="P1892" t="str">
        <f t="shared" si="675"/>
        <v>Hit</v>
      </c>
      <c r="Q1892" t="s">
        <v>3028</v>
      </c>
      <c r="R1892" t="str">
        <f t="shared" si="676"/>
        <v>Comedy</v>
      </c>
      <c r="S1892">
        <f t="shared" si="677"/>
        <v>2</v>
      </c>
      <c r="T1892" t="s">
        <v>2595</v>
      </c>
      <c r="U1892" t="s">
        <v>9447</v>
      </c>
      <c r="V1892">
        <v>21176</v>
      </c>
      <c r="W1892" t="str">
        <f t="shared" si="678"/>
        <v>Low</v>
      </c>
      <c r="X1892">
        <v>5740</v>
      </c>
      <c r="Y1892" t="str">
        <f t="shared" si="679"/>
        <v>Low</v>
      </c>
      <c r="Z1892" t="s">
        <v>903</v>
      </c>
      <c r="AA1892">
        <v>5</v>
      </c>
      <c r="AB1892" t="str">
        <f t="shared" si="680"/>
        <v>Ensemble Poster</v>
      </c>
      <c r="AC1892" t="s">
        <v>9448</v>
      </c>
      <c r="AD1892" t="s">
        <v>9449</v>
      </c>
      <c r="AE1892">
        <v>107</v>
      </c>
      <c r="AF1892" t="str">
        <f t="shared" si="681"/>
        <v>Very Low</v>
      </c>
      <c r="AG1892" t="s">
        <v>9</v>
      </c>
      <c r="AH1892" t="s">
        <v>10</v>
      </c>
      <c r="AI1892" t="s">
        <v>66</v>
      </c>
      <c r="AJ1892" t="str">
        <f t="shared" si="682"/>
        <v>Family</v>
      </c>
      <c r="AK1892">
        <v>25000000</v>
      </c>
      <c r="AL1892" t="str">
        <f t="shared" si="683"/>
        <v>Low Budget</v>
      </c>
      <c r="AM1892">
        <v>2012</v>
      </c>
      <c r="AN1892">
        <f t="shared" si="684"/>
        <v>13</v>
      </c>
      <c r="AO1892" t="str">
        <f t="shared" si="685"/>
        <v>Modern Classic</v>
      </c>
      <c r="AP1892">
        <v>448</v>
      </c>
      <c r="AQ1892" t="str">
        <f t="shared" si="686"/>
        <v>Very Low</v>
      </c>
      <c r="AR1892">
        <v>6.1</v>
      </c>
      <c r="AS1892" t="str">
        <f t="shared" si="687"/>
        <v>Average</v>
      </c>
      <c r="AT1892">
        <v>1.85</v>
      </c>
      <c r="AU1892" t="str">
        <f t="shared" si="688"/>
        <v>HDTV / Widescreen</v>
      </c>
      <c r="AV1892">
        <v>0</v>
      </c>
      <c r="AW1892" t="str">
        <f t="shared" si="689"/>
        <v>Very Low</v>
      </c>
    </row>
    <row r="1893" spans="1:49" x14ac:dyDescent="0.3">
      <c r="A1893" t="s">
        <v>0</v>
      </c>
      <c r="B1893" t="s">
        <v>2669</v>
      </c>
      <c r="C1893">
        <v>245</v>
      </c>
      <c r="D1893" t="str">
        <f t="shared" si="669"/>
        <v>Medium</v>
      </c>
      <c r="E1893">
        <v>108</v>
      </c>
      <c r="F1893" t="str">
        <f t="shared" si="670"/>
        <v>1h 48m</v>
      </c>
      <c r="G1893" t="str">
        <f t="shared" si="671"/>
        <v>Standard Movie</v>
      </c>
      <c r="H1893">
        <v>425</v>
      </c>
      <c r="I1893" t="str">
        <f t="shared" si="672"/>
        <v>Very Low</v>
      </c>
      <c r="J1893">
        <v>766</v>
      </c>
      <c r="K1893" t="str">
        <f t="shared" si="673"/>
        <v>Very Low</v>
      </c>
      <c r="L1893" t="s">
        <v>9450</v>
      </c>
      <c r="M1893">
        <v>20000</v>
      </c>
      <c r="N1893" t="str">
        <f t="shared" si="674"/>
        <v>Medium</v>
      </c>
      <c r="O1893">
        <v>70625986</v>
      </c>
      <c r="P1893" t="str">
        <f t="shared" si="675"/>
        <v>Hit</v>
      </c>
      <c r="Q1893" t="s">
        <v>1652</v>
      </c>
      <c r="R1893" t="str">
        <f t="shared" si="676"/>
        <v>Comedy</v>
      </c>
      <c r="S1893">
        <f t="shared" si="677"/>
        <v>2</v>
      </c>
      <c r="T1893" t="s">
        <v>812</v>
      </c>
      <c r="U1893" t="s">
        <v>9451</v>
      </c>
      <c r="V1893">
        <v>168717</v>
      </c>
      <c r="W1893" t="str">
        <f t="shared" si="678"/>
        <v>Medium</v>
      </c>
      <c r="X1893">
        <v>22739</v>
      </c>
      <c r="Y1893" t="str">
        <f t="shared" si="679"/>
        <v>Medium</v>
      </c>
      <c r="Z1893" t="s">
        <v>512</v>
      </c>
      <c r="AA1893">
        <v>1</v>
      </c>
      <c r="AB1893" t="str">
        <f t="shared" si="680"/>
        <v>Solo Star Poster</v>
      </c>
      <c r="AC1893" t="s">
        <v>9452</v>
      </c>
      <c r="AD1893" t="s">
        <v>9453</v>
      </c>
      <c r="AE1893">
        <v>178</v>
      </c>
      <c r="AF1893" t="str">
        <f t="shared" si="681"/>
        <v>Very Low</v>
      </c>
      <c r="AG1893" t="s">
        <v>9</v>
      </c>
      <c r="AH1893" t="s">
        <v>10</v>
      </c>
      <c r="AI1893" t="s">
        <v>556</v>
      </c>
      <c r="AJ1893" t="str">
        <f t="shared" si="682"/>
        <v>Adult</v>
      </c>
      <c r="AK1893">
        <v>25000000</v>
      </c>
      <c r="AL1893" t="str">
        <f t="shared" si="683"/>
        <v>Low Budget</v>
      </c>
      <c r="AM1893">
        <v>2011</v>
      </c>
      <c r="AN1893">
        <f t="shared" si="684"/>
        <v>14</v>
      </c>
      <c r="AO1893" t="str">
        <f t="shared" si="685"/>
        <v>Modern Classic</v>
      </c>
      <c r="AP1893">
        <v>962</v>
      </c>
      <c r="AQ1893" t="str">
        <f t="shared" si="686"/>
        <v>Very Low</v>
      </c>
      <c r="AR1893">
        <v>6.2</v>
      </c>
      <c r="AS1893" t="str">
        <f t="shared" si="687"/>
        <v>Average</v>
      </c>
      <c r="AT1893">
        <v>2.35</v>
      </c>
      <c r="AU1893" t="str">
        <f t="shared" si="688"/>
        <v>Cinematic Widescreen</v>
      </c>
      <c r="AV1893">
        <v>24000</v>
      </c>
      <c r="AW1893" t="str">
        <f t="shared" si="689"/>
        <v>Medium</v>
      </c>
    </row>
    <row r="1894" spans="1:49" x14ac:dyDescent="0.3">
      <c r="A1894" t="s">
        <v>0</v>
      </c>
      <c r="B1894" t="s">
        <v>5956</v>
      </c>
      <c r="C1894">
        <v>84</v>
      </c>
      <c r="D1894" t="str">
        <f t="shared" si="669"/>
        <v>Low</v>
      </c>
      <c r="E1894">
        <v>134</v>
      </c>
      <c r="F1894" t="str">
        <f t="shared" si="670"/>
        <v>2h 14m</v>
      </c>
      <c r="G1894" t="str">
        <f t="shared" si="671"/>
        <v>Long Movie</v>
      </c>
      <c r="H1894">
        <v>170</v>
      </c>
      <c r="I1894" t="str">
        <f t="shared" si="672"/>
        <v>Very Low</v>
      </c>
      <c r="J1894">
        <v>472</v>
      </c>
      <c r="K1894" t="str">
        <f t="shared" si="673"/>
        <v>Very Low</v>
      </c>
      <c r="L1894" t="s">
        <v>9454</v>
      </c>
      <c r="M1894">
        <v>2000</v>
      </c>
      <c r="N1894" t="str">
        <f t="shared" si="674"/>
        <v>Low</v>
      </c>
      <c r="O1894">
        <v>56505065</v>
      </c>
      <c r="P1894" t="str">
        <f t="shared" si="675"/>
        <v>Hit</v>
      </c>
      <c r="Q1894" t="s">
        <v>9455</v>
      </c>
      <c r="R1894" t="str">
        <f t="shared" si="676"/>
        <v>Action</v>
      </c>
      <c r="S1894">
        <f t="shared" si="677"/>
        <v>6</v>
      </c>
      <c r="T1894" t="s">
        <v>2978</v>
      </c>
      <c r="U1894" t="s">
        <v>9456</v>
      </c>
      <c r="V1894">
        <v>95241</v>
      </c>
      <c r="W1894" t="str">
        <f t="shared" si="678"/>
        <v>Medium</v>
      </c>
      <c r="X1894">
        <v>4453</v>
      </c>
      <c r="Y1894" t="str">
        <f t="shared" si="679"/>
        <v>Low</v>
      </c>
      <c r="Z1894" t="s">
        <v>6331</v>
      </c>
      <c r="AA1894">
        <v>0</v>
      </c>
      <c r="AB1894" t="str">
        <f t="shared" si="680"/>
        <v>Symbolic Poster</v>
      </c>
      <c r="AC1894" t="s">
        <v>9457</v>
      </c>
      <c r="AD1894" t="s">
        <v>9458</v>
      </c>
      <c r="AE1894">
        <v>439</v>
      </c>
      <c r="AF1894" t="str">
        <f t="shared" si="681"/>
        <v>Very Low</v>
      </c>
      <c r="AG1894" t="s">
        <v>9</v>
      </c>
      <c r="AH1894" t="s">
        <v>10</v>
      </c>
      <c r="AI1894" t="s">
        <v>556</v>
      </c>
      <c r="AJ1894" t="str">
        <f t="shared" si="682"/>
        <v>Adult</v>
      </c>
      <c r="AK1894">
        <v>25000000</v>
      </c>
      <c r="AL1894" t="str">
        <f t="shared" si="683"/>
        <v>Low Budget</v>
      </c>
      <c r="AM1894">
        <v>1993</v>
      </c>
      <c r="AN1894">
        <f t="shared" si="684"/>
        <v>32</v>
      </c>
      <c r="AO1894" t="str">
        <f t="shared" si="685"/>
        <v>Old Classic</v>
      </c>
      <c r="AP1894">
        <v>722</v>
      </c>
      <c r="AQ1894" t="str">
        <f t="shared" si="686"/>
        <v>Very Low</v>
      </c>
      <c r="AR1894">
        <v>7.8</v>
      </c>
      <c r="AS1894" t="str">
        <f t="shared" si="687"/>
        <v>Good</v>
      </c>
      <c r="AT1894">
        <v>2.35</v>
      </c>
      <c r="AU1894" t="str">
        <f t="shared" si="688"/>
        <v>Cinematic Widescreen</v>
      </c>
      <c r="AV1894">
        <v>11000</v>
      </c>
      <c r="AW1894" t="str">
        <f t="shared" si="689"/>
        <v>Medium</v>
      </c>
    </row>
    <row r="1895" spans="1:49" x14ac:dyDescent="0.3">
      <c r="A1895" t="s">
        <v>0</v>
      </c>
      <c r="B1895" t="s">
        <v>3415</v>
      </c>
      <c r="C1895">
        <v>70</v>
      </c>
      <c r="D1895" t="str">
        <f t="shared" si="669"/>
        <v>Low</v>
      </c>
      <c r="E1895">
        <v>115</v>
      </c>
      <c r="F1895" t="str">
        <f t="shared" si="670"/>
        <v>1h 55m</v>
      </c>
      <c r="G1895" t="str">
        <f t="shared" si="671"/>
        <v>Standard Movie</v>
      </c>
      <c r="H1895">
        <v>43</v>
      </c>
      <c r="I1895" t="str">
        <f t="shared" si="672"/>
        <v>Very Low</v>
      </c>
      <c r="J1895">
        <v>775</v>
      </c>
      <c r="K1895" t="str">
        <f t="shared" si="673"/>
        <v>Very Low</v>
      </c>
      <c r="L1895" t="s">
        <v>441</v>
      </c>
      <c r="M1895">
        <v>5000</v>
      </c>
      <c r="N1895" t="str">
        <f t="shared" si="674"/>
        <v>Low</v>
      </c>
      <c r="O1895">
        <v>55973336</v>
      </c>
      <c r="P1895" t="str">
        <f t="shared" si="675"/>
        <v>Hit</v>
      </c>
      <c r="Q1895" t="s">
        <v>305</v>
      </c>
      <c r="R1895" t="str">
        <f t="shared" si="676"/>
        <v>Action</v>
      </c>
      <c r="S1895">
        <f t="shared" si="677"/>
        <v>3</v>
      </c>
      <c r="T1895" t="s">
        <v>473</v>
      </c>
      <c r="U1895" t="s">
        <v>9459</v>
      </c>
      <c r="V1895">
        <v>57040</v>
      </c>
      <c r="W1895" t="str">
        <f t="shared" si="678"/>
        <v>Medium</v>
      </c>
      <c r="X1895">
        <v>9082</v>
      </c>
      <c r="Y1895" t="str">
        <f t="shared" si="679"/>
        <v>Low</v>
      </c>
      <c r="Z1895" t="s">
        <v>7456</v>
      </c>
      <c r="AA1895">
        <v>1</v>
      </c>
      <c r="AB1895" t="str">
        <f t="shared" si="680"/>
        <v>Solo Star Poster</v>
      </c>
      <c r="AC1895" t="s">
        <v>9460</v>
      </c>
      <c r="AD1895" t="s">
        <v>9461</v>
      </c>
      <c r="AE1895">
        <v>365</v>
      </c>
      <c r="AF1895" t="str">
        <f t="shared" si="681"/>
        <v>Very Low</v>
      </c>
      <c r="AG1895" t="s">
        <v>9</v>
      </c>
      <c r="AH1895" t="s">
        <v>10</v>
      </c>
      <c r="AI1895" t="s">
        <v>556</v>
      </c>
      <c r="AJ1895" t="str">
        <f t="shared" si="682"/>
        <v>Adult</v>
      </c>
      <c r="AK1895">
        <v>25000000</v>
      </c>
      <c r="AL1895" t="str">
        <f t="shared" si="683"/>
        <v>Low Budget</v>
      </c>
      <c r="AM1895">
        <v>2000</v>
      </c>
      <c r="AN1895">
        <f t="shared" si="684"/>
        <v>25</v>
      </c>
      <c r="AO1895" t="str">
        <f t="shared" si="685"/>
        <v>Old Classic</v>
      </c>
      <c r="AP1895">
        <v>848</v>
      </c>
      <c r="AQ1895" t="str">
        <f t="shared" si="686"/>
        <v>Very Low</v>
      </c>
      <c r="AR1895">
        <v>6.1</v>
      </c>
      <c r="AS1895" t="str">
        <f t="shared" si="687"/>
        <v>Average</v>
      </c>
      <c r="AT1895">
        <v>2.35</v>
      </c>
      <c r="AU1895" t="str">
        <f t="shared" si="688"/>
        <v>Cinematic Widescreen</v>
      </c>
      <c r="AV1895">
        <v>0</v>
      </c>
      <c r="AW1895" t="str">
        <f t="shared" si="689"/>
        <v>Very Low</v>
      </c>
    </row>
    <row r="1896" spans="1:49" x14ac:dyDescent="0.3">
      <c r="A1896" t="s">
        <v>0</v>
      </c>
      <c r="B1896" t="s">
        <v>1029</v>
      </c>
      <c r="C1896">
        <v>154</v>
      </c>
      <c r="D1896" t="str">
        <f t="shared" si="669"/>
        <v>Low</v>
      </c>
      <c r="E1896">
        <v>107</v>
      </c>
      <c r="F1896" t="str">
        <f t="shared" si="670"/>
        <v>1h 47m</v>
      </c>
      <c r="G1896" t="str">
        <f t="shared" si="671"/>
        <v>Standard Movie</v>
      </c>
      <c r="H1896">
        <v>503</v>
      </c>
      <c r="I1896" t="str">
        <f t="shared" si="672"/>
        <v>Very Low</v>
      </c>
      <c r="J1896">
        <v>108</v>
      </c>
      <c r="K1896" t="str">
        <f t="shared" si="673"/>
        <v>Very Low</v>
      </c>
      <c r="L1896" t="s">
        <v>9462</v>
      </c>
      <c r="M1896">
        <v>264</v>
      </c>
      <c r="N1896" t="str">
        <f t="shared" si="674"/>
        <v>Low</v>
      </c>
      <c r="O1896">
        <f>O1895</f>
        <v>55973336</v>
      </c>
      <c r="P1896" t="str">
        <f t="shared" si="675"/>
        <v>Hit</v>
      </c>
      <c r="Q1896" t="s">
        <v>9463</v>
      </c>
      <c r="R1896" t="str">
        <f t="shared" si="676"/>
        <v>Fantasy</v>
      </c>
      <c r="S1896">
        <f t="shared" si="677"/>
        <v>3</v>
      </c>
      <c r="T1896" t="s">
        <v>9464</v>
      </c>
      <c r="U1896" t="s">
        <v>9465</v>
      </c>
      <c r="V1896">
        <v>80958</v>
      </c>
      <c r="W1896" t="str">
        <f t="shared" si="678"/>
        <v>Medium</v>
      </c>
      <c r="X1896">
        <v>673</v>
      </c>
      <c r="Y1896" t="str">
        <f t="shared" si="679"/>
        <v>Very Low</v>
      </c>
      <c r="Z1896" t="s">
        <v>9466</v>
      </c>
      <c r="AA1896">
        <v>2</v>
      </c>
      <c r="AB1896" t="str">
        <f t="shared" si="680"/>
        <v>Duo/Trio Poster</v>
      </c>
      <c r="AC1896" t="s">
        <v>9467</v>
      </c>
      <c r="AD1896" t="s">
        <v>9468</v>
      </c>
      <c r="AE1896">
        <v>310</v>
      </c>
      <c r="AF1896" t="str">
        <f t="shared" si="681"/>
        <v>Very Low</v>
      </c>
      <c r="AG1896" t="s">
        <v>9</v>
      </c>
      <c r="AH1896" t="s">
        <v>28</v>
      </c>
      <c r="AI1896" t="s">
        <v>556</v>
      </c>
      <c r="AJ1896" t="str">
        <f t="shared" si="682"/>
        <v>Adult</v>
      </c>
      <c r="AK1896">
        <v>2800000</v>
      </c>
      <c r="AL1896" t="str">
        <f t="shared" si="683"/>
        <v>Low Budget</v>
      </c>
      <c r="AM1896">
        <v>1976</v>
      </c>
      <c r="AN1896">
        <f t="shared" si="684"/>
        <v>49</v>
      </c>
      <c r="AO1896" t="str">
        <f t="shared" si="685"/>
        <v>Old Classic</v>
      </c>
      <c r="AP1896">
        <v>139</v>
      </c>
      <c r="AQ1896" t="str">
        <f t="shared" si="686"/>
        <v>Very Low</v>
      </c>
      <c r="AR1896">
        <v>7.6</v>
      </c>
      <c r="AS1896" t="str">
        <f t="shared" si="687"/>
        <v>Good</v>
      </c>
      <c r="AT1896">
        <v>2.35</v>
      </c>
      <c r="AU1896" t="str">
        <f t="shared" si="688"/>
        <v>Cinematic Widescreen</v>
      </c>
      <c r="AV1896">
        <v>7000</v>
      </c>
      <c r="AW1896" t="str">
        <f t="shared" si="689"/>
        <v>Low</v>
      </c>
    </row>
    <row r="1897" spans="1:49" x14ac:dyDescent="0.3">
      <c r="A1897" t="s">
        <v>0</v>
      </c>
      <c r="B1897" t="s">
        <v>5466</v>
      </c>
      <c r="C1897">
        <v>216</v>
      </c>
      <c r="D1897" t="str">
        <f t="shared" si="669"/>
        <v>Medium</v>
      </c>
      <c r="E1897">
        <v>86</v>
      </c>
      <c r="F1897" t="str">
        <f t="shared" si="670"/>
        <v>1h 26m</v>
      </c>
      <c r="G1897" t="str">
        <f t="shared" si="671"/>
        <v>Featurette</v>
      </c>
      <c r="H1897">
        <v>70</v>
      </c>
      <c r="I1897" t="str">
        <f t="shared" si="672"/>
        <v>Very Low</v>
      </c>
      <c r="J1897">
        <v>318</v>
      </c>
      <c r="K1897" t="str">
        <f t="shared" si="673"/>
        <v>Very Low</v>
      </c>
      <c r="L1897" t="s">
        <v>9469</v>
      </c>
      <c r="M1897">
        <v>440</v>
      </c>
      <c r="N1897" t="str">
        <f t="shared" si="674"/>
        <v>Low</v>
      </c>
      <c r="O1897">
        <v>54098051</v>
      </c>
      <c r="P1897" t="str">
        <f t="shared" si="675"/>
        <v>Hit</v>
      </c>
      <c r="Q1897" t="s">
        <v>6374</v>
      </c>
      <c r="R1897" t="str">
        <f t="shared" si="676"/>
        <v>Horror</v>
      </c>
      <c r="S1897">
        <f t="shared" si="677"/>
        <v>1</v>
      </c>
      <c r="T1897" t="s">
        <v>9470</v>
      </c>
      <c r="U1897" t="s">
        <v>9471</v>
      </c>
      <c r="V1897">
        <v>102861</v>
      </c>
      <c r="W1897" t="str">
        <f t="shared" si="678"/>
        <v>Medium</v>
      </c>
      <c r="X1897">
        <v>2420</v>
      </c>
      <c r="Y1897" t="str">
        <f t="shared" si="679"/>
        <v>Low</v>
      </c>
      <c r="Z1897" t="s">
        <v>5632</v>
      </c>
      <c r="AA1897">
        <v>0</v>
      </c>
      <c r="AB1897" t="str">
        <f t="shared" si="680"/>
        <v>Symbolic Poster</v>
      </c>
      <c r="AC1897" t="s">
        <v>9472</v>
      </c>
      <c r="AD1897" t="s">
        <v>9473</v>
      </c>
      <c r="AE1897">
        <v>571</v>
      </c>
      <c r="AF1897" t="str">
        <f t="shared" si="681"/>
        <v>Low</v>
      </c>
      <c r="AG1897" t="s">
        <v>9</v>
      </c>
      <c r="AH1897" t="s">
        <v>738</v>
      </c>
      <c r="AI1897" t="s">
        <v>556</v>
      </c>
      <c r="AJ1897" t="str">
        <f t="shared" si="682"/>
        <v>Adult</v>
      </c>
      <c r="AK1897">
        <v>25000000</v>
      </c>
      <c r="AL1897" t="str">
        <f t="shared" si="683"/>
        <v>Low Budget</v>
      </c>
      <c r="AM1897">
        <v>2006</v>
      </c>
      <c r="AN1897">
        <f t="shared" si="684"/>
        <v>19</v>
      </c>
      <c r="AO1897" t="str">
        <f t="shared" si="685"/>
        <v>Old Classic</v>
      </c>
      <c r="AP1897">
        <v>346</v>
      </c>
      <c r="AQ1897" t="str">
        <f t="shared" si="686"/>
        <v>Very Low</v>
      </c>
      <c r="AR1897">
        <v>5.8</v>
      </c>
      <c r="AS1897" t="str">
        <f t="shared" si="687"/>
        <v>Below Average</v>
      </c>
      <c r="AT1897">
        <v>2.35</v>
      </c>
      <c r="AU1897" t="str">
        <f t="shared" si="688"/>
        <v>Cinematic Widescreen</v>
      </c>
      <c r="AV1897">
        <v>0</v>
      </c>
      <c r="AW1897" t="str">
        <f t="shared" si="689"/>
        <v>Very Low</v>
      </c>
    </row>
    <row r="1898" spans="1:49" x14ac:dyDescent="0.3">
      <c r="A1898" t="s">
        <v>0</v>
      </c>
      <c r="B1898" t="s">
        <v>7175</v>
      </c>
      <c r="C1898">
        <v>170</v>
      </c>
      <c r="D1898" t="str">
        <f t="shared" si="669"/>
        <v>Low</v>
      </c>
      <c r="E1898">
        <v>101</v>
      </c>
      <c r="F1898" t="str">
        <f t="shared" si="670"/>
        <v>1h 41m</v>
      </c>
      <c r="G1898" t="str">
        <f t="shared" si="671"/>
        <v>Standard Movie</v>
      </c>
      <c r="H1898">
        <v>96</v>
      </c>
      <c r="I1898" t="str">
        <f t="shared" si="672"/>
        <v>Very Low</v>
      </c>
      <c r="J1898">
        <v>204</v>
      </c>
      <c r="K1898" t="str">
        <f t="shared" si="673"/>
        <v>Very Low</v>
      </c>
      <c r="L1898" t="s">
        <v>9474</v>
      </c>
      <c r="M1898">
        <v>713</v>
      </c>
      <c r="N1898" t="str">
        <f t="shared" si="674"/>
        <v>Low</v>
      </c>
      <c r="O1898">
        <v>60443237</v>
      </c>
      <c r="P1898" t="str">
        <f t="shared" si="675"/>
        <v>Hit</v>
      </c>
      <c r="Q1898" t="s">
        <v>185</v>
      </c>
      <c r="R1898" t="str">
        <f t="shared" si="676"/>
        <v>Drama</v>
      </c>
      <c r="S1898">
        <f t="shared" si="677"/>
        <v>2</v>
      </c>
      <c r="T1898" t="s">
        <v>1716</v>
      </c>
      <c r="U1898" t="s">
        <v>9475</v>
      </c>
      <c r="V1898">
        <v>76882</v>
      </c>
      <c r="W1898" t="str">
        <f t="shared" si="678"/>
        <v>Medium</v>
      </c>
      <c r="X1898">
        <v>1852</v>
      </c>
      <c r="Y1898" t="str">
        <f t="shared" si="679"/>
        <v>Low</v>
      </c>
      <c r="Z1898" t="s">
        <v>9476</v>
      </c>
      <c r="AA1898">
        <v>0</v>
      </c>
      <c r="AB1898" t="str">
        <f t="shared" si="680"/>
        <v>Symbolic Poster</v>
      </c>
      <c r="AC1898" t="s">
        <v>9477</v>
      </c>
      <c r="AD1898" t="s">
        <v>9478</v>
      </c>
      <c r="AE1898">
        <v>106</v>
      </c>
      <c r="AF1898" t="str">
        <f t="shared" si="681"/>
        <v>Very Low</v>
      </c>
      <c r="AG1898" t="s">
        <v>9</v>
      </c>
      <c r="AH1898" t="s">
        <v>10</v>
      </c>
      <c r="AI1898" t="s">
        <v>11</v>
      </c>
      <c r="AJ1898" t="str">
        <f t="shared" si="682"/>
        <v>Teen</v>
      </c>
      <c r="AK1898">
        <v>25000000</v>
      </c>
      <c r="AL1898" t="str">
        <f t="shared" si="683"/>
        <v>Low Budget</v>
      </c>
      <c r="AM1898">
        <v>2012</v>
      </c>
      <c r="AN1898">
        <f t="shared" si="684"/>
        <v>13</v>
      </c>
      <c r="AO1898" t="str">
        <f t="shared" si="685"/>
        <v>Modern Classic</v>
      </c>
      <c r="AP1898">
        <v>220</v>
      </c>
      <c r="AQ1898" t="str">
        <f t="shared" si="686"/>
        <v>Very Low</v>
      </c>
      <c r="AR1898">
        <v>6.5</v>
      </c>
      <c r="AS1898" t="str">
        <f t="shared" si="687"/>
        <v>Average</v>
      </c>
      <c r="AT1898">
        <v>2.35</v>
      </c>
      <c r="AU1898" t="str">
        <f t="shared" si="688"/>
        <v>Cinematic Widescreen</v>
      </c>
      <c r="AV1898">
        <v>29000</v>
      </c>
      <c r="AW1898" t="str">
        <f t="shared" si="689"/>
        <v>Medium</v>
      </c>
    </row>
    <row r="1899" spans="1:49" x14ac:dyDescent="0.3">
      <c r="A1899" t="s">
        <v>0</v>
      </c>
      <c r="B1899" t="s">
        <v>9479</v>
      </c>
      <c r="C1899">
        <v>181</v>
      </c>
      <c r="D1899" t="str">
        <f t="shared" si="669"/>
        <v>Low</v>
      </c>
      <c r="E1899">
        <v>96</v>
      </c>
      <c r="F1899" t="str">
        <f t="shared" si="670"/>
        <v>1h 36m</v>
      </c>
      <c r="G1899" t="str">
        <f t="shared" si="671"/>
        <v>Standard Movie</v>
      </c>
      <c r="H1899">
        <v>47</v>
      </c>
      <c r="I1899" t="str">
        <f t="shared" si="672"/>
        <v>Very Low</v>
      </c>
      <c r="J1899">
        <v>3000</v>
      </c>
      <c r="K1899" t="str">
        <f t="shared" si="673"/>
        <v>Low</v>
      </c>
      <c r="L1899" t="s">
        <v>1919</v>
      </c>
      <c r="M1899">
        <v>14000</v>
      </c>
      <c r="N1899" t="str">
        <f t="shared" si="674"/>
        <v>Medium</v>
      </c>
      <c r="O1899">
        <v>82234139</v>
      </c>
      <c r="P1899" t="str">
        <f t="shared" si="675"/>
        <v>Hit</v>
      </c>
      <c r="Q1899" t="s">
        <v>519</v>
      </c>
      <c r="R1899" t="str">
        <f t="shared" si="676"/>
        <v>Adventure</v>
      </c>
      <c r="S1899">
        <f t="shared" si="677"/>
        <v>4</v>
      </c>
      <c r="T1899" t="s">
        <v>671</v>
      </c>
      <c r="U1899" t="s">
        <v>9480</v>
      </c>
      <c r="V1899">
        <v>110390</v>
      </c>
      <c r="W1899" t="str">
        <f t="shared" si="678"/>
        <v>Medium</v>
      </c>
      <c r="X1899">
        <v>28071</v>
      </c>
      <c r="Y1899" t="str">
        <f t="shared" si="679"/>
        <v>Medium</v>
      </c>
      <c r="Z1899" t="s">
        <v>2595</v>
      </c>
      <c r="AA1899">
        <v>3</v>
      </c>
      <c r="AB1899" t="str">
        <f t="shared" si="680"/>
        <v>Duo/Trio Poster</v>
      </c>
      <c r="AC1899" t="s">
        <v>9481</v>
      </c>
      <c r="AD1899" t="s">
        <v>9482</v>
      </c>
      <c r="AE1899">
        <v>522</v>
      </c>
      <c r="AF1899" t="str">
        <f t="shared" si="681"/>
        <v>Low</v>
      </c>
      <c r="AG1899" t="s">
        <v>9</v>
      </c>
      <c r="AH1899" t="s">
        <v>10</v>
      </c>
      <c r="AI1899" t="s">
        <v>66</v>
      </c>
      <c r="AJ1899" t="str">
        <f t="shared" si="682"/>
        <v>Family</v>
      </c>
      <c r="AK1899">
        <v>17000000</v>
      </c>
      <c r="AL1899" t="str">
        <f t="shared" si="683"/>
        <v>Low Budget</v>
      </c>
      <c r="AM1899">
        <v>2007</v>
      </c>
      <c r="AN1899">
        <f t="shared" si="684"/>
        <v>18</v>
      </c>
      <c r="AO1899" t="str">
        <f t="shared" si="685"/>
        <v>Old Classic</v>
      </c>
      <c r="AP1899">
        <v>11000</v>
      </c>
      <c r="AQ1899" t="str">
        <f t="shared" si="686"/>
        <v>Medium</v>
      </c>
      <c r="AR1899">
        <v>7.2</v>
      </c>
      <c r="AS1899" t="str">
        <f t="shared" si="687"/>
        <v>Good</v>
      </c>
      <c r="AT1899">
        <v>1.85</v>
      </c>
      <c r="AU1899" t="str">
        <f t="shared" si="688"/>
        <v>HDTV / Widescreen</v>
      </c>
      <c r="AV1899">
        <v>6000</v>
      </c>
      <c r="AW1899" t="str">
        <f t="shared" si="689"/>
        <v>Low</v>
      </c>
    </row>
    <row r="1900" spans="1:49" x14ac:dyDescent="0.3">
      <c r="A1900" t="s">
        <v>0</v>
      </c>
      <c r="B1900" t="s">
        <v>96</v>
      </c>
      <c r="C1900">
        <v>226</v>
      </c>
      <c r="D1900" t="str">
        <f t="shared" si="669"/>
        <v>Medium</v>
      </c>
      <c r="E1900">
        <v>101</v>
      </c>
      <c r="F1900" t="str">
        <f t="shared" si="670"/>
        <v>1h 41m</v>
      </c>
      <c r="G1900" t="str">
        <f t="shared" si="671"/>
        <v>Standard Movie</v>
      </c>
      <c r="H1900">
        <v>395</v>
      </c>
      <c r="I1900" t="str">
        <f t="shared" si="672"/>
        <v>Very Low</v>
      </c>
      <c r="J1900">
        <v>2000</v>
      </c>
      <c r="K1900" t="str">
        <f t="shared" si="673"/>
        <v>Low</v>
      </c>
      <c r="L1900" t="s">
        <v>184</v>
      </c>
      <c r="M1900">
        <v>40000</v>
      </c>
      <c r="N1900" t="str">
        <f t="shared" si="674"/>
        <v>Medium</v>
      </c>
      <c r="O1900">
        <v>51676606</v>
      </c>
      <c r="P1900" t="str">
        <f t="shared" si="675"/>
        <v>Hit</v>
      </c>
      <c r="Q1900" t="s">
        <v>9483</v>
      </c>
      <c r="R1900" t="str">
        <f t="shared" si="676"/>
        <v>Biography</v>
      </c>
      <c r="S1900">
        <f t="shared" si="677"/>
        <v>3</v>
      </c>
      <c r="T1900" t="s">
        <v>15</v>
      </c>
      <c r="U1900" t="s">
        <v>9484</v>
      </c>
      <c r="V1900">
        <v>174591</v>
      </c>
      <c r="W1900" t="str">
        <f t="shared" si="678"/>
        <v>Medium</v>
      </c>
      <c r="X1900">
        <v>58823</v>
      </c>
      <c r="Y1900" t="str">
        <f t="shared" si="679"/>
        <v>High</v>
      </c>
      <c r="Z1900" t="s">
        <v>374</v>
      </c>
      <c r="AA1900">
        <v>1</v>
      </c>
      <c r="AB1900" t="str">
        <f t="shared" si="680"/>
        <v>Solo Star Poster</v>
      </c>
      <c r="AC1900" t="s">
        <v>9485</v>
      </c>
      <c r="AD1900" t="s">
        <v>9486</v>
      </c>
      <c r="AE1900">
        <v>632</v>
      </c>
      <c r="AF1900" t="str">
        <f t="shared" si="681"/>
        <v>Low</v>
      </c>
      <c r="AG1900" t="s">
        <v>9</v>
      </c>
      <c r="AH1900" t="s">
        <v>10</v>
      </c>
      <c r="AI1900" t="s">
        <v>66</v>
      </c>
      <c r="AJ1900" t="str">
        <f t="shared" si="682"/>
        <v>Family</v>
      </c>
      <c r="AK1900">
        <v>25000000</v>
      </c>
      <c r="AL1900" t="str">
        <f t="shared" si="683"/>
        <v>Low Budget</v>
      </c>
      <c r="AM1900">
        <v>2004</v>
      </c>
      <c r="AN1900">
        <f t="shared" si="684"/>
        <v>21</v>
      </c>
      <c r="AO1900" t="str">
        <f t="shared" si="685"/>
        <v>Old Classic</v>
      </c>
      <c r="AP1900">
        <v>14000</v>
      </c>
      <c r="AQ1900" t="str">
        <f t="shared" si="686"/>
        <v>Medium</v>
      </c>
      <c r="AR1900">
        <v>7.8</v>
      </c>
      <c r="AS1900" t="str">
        <f t="shared" si="687"/>
        <v>Good</v>
      </c>
      <c r="AT1900">
        <v>2.35</v>
      </c>
      <c r="AU1900" t="str">
        <f t="shared" si="688"/>
        <v>Cinematic Widescreen</v>
      </c>
      <c r="AV1900">
        <v>0</v>
      </c>
      <c r="AW1900" t="str">
        <f t="shared" si="689"/>
        <v>Very Low</v>
      </c>
    </row>
    <row r="1901" spans="1:49" x14ac:dyDescent="0.3">
      <c r="A1901" t="s">
        <v>0</v>
      </c>
      <c r="B1901" t="s">
        <v>9487</v>
      </c>
      <c r="C1901">
        <v>24</v>
      </c>
      <c r="D1901" t="str">
        <f t="shared" si="669"/>
        <v>Very Low</v>
      </c>
      <c r="E1901">
        <v>100</v>
      </c>
      <c r="F1901" t="str">
        <f t="shared" si="670"/>
        <v>1h 40m</v>
      </c>
      <c r="G1901" t="str">
        <f t="shared" si="671"/>
        <v>Standard Movie</v>
      </c>
      <c r="H1901">
        <v>0</v>
      </c>
      <c r="I1901" t="str">
        <f t="shared" si="672"/>
        <v>Very Low</v>
      </c>
      <c r="J1901">
        <v>400</v>
      </c>
      <c r="K1901" t="str">
        <f t="shared" si="673"/>
        <v>Very Low</v>
      </c>
      <c r="L1901" t="s">
        <v>8443</v>
      </c>
      <c r="M1901">
        <v>975</v>
      </c>
      <c r="N1901" t="str">
        <f t="shared" si="674"/>
        <v>Low</v>
      </c>
      <c r="O1901">
        <v>52528330</v>
      </c>
      <c r="P1901" t="str">
        <f t="shared" si="675"/>
        <v>Hit</v>
      </c>
      <c r="Q1901" t="s">
        <v>2498</v>
      </c>
      <c r="R1901" t="str">
        <f t="shared" si="676"/>
        <v>Comedy</v>
      </c>
      <c r="S1901">
        <f t="shared" si="677"/>
        <v>2</v>
      </c>
      <c r="T1901" t="s">
        <v>3970</v>
      </c>
      <c r="U1901" t="s">
        <v>9488</v>
      </c>
      <c r="V1901">
        <v>4265</v>
      </c>
      <c r="W1901" t="str">
        <f t="shared" si="678"/>
        <v>Very Low</v>
      </c>
      <c r="X1901">
        <v>3202</v>
      </c>
      <c r="Y1901" t="str">
        <f t="shared" si="679"/>
        <v>Low</v>
      </c>
      <c r="Z1901" t="s">
        <v>9489</v>
      </c>
      <c r="AA1901">
        <v>0</v>
      </c>
      <c r="AB1901" t="str">
        <f t="shared" si="680"/>
        <v>Symbolic Poster</v>
      </c>
      <c r="AC1901" t="s">
        <v>9490</v>
      </c>
      <c r="AD1901" t="s">
        <v>9491</v>
      </c>
      <c r="AE1901">
        <v>27</v>
      </c>
      <c r="AF1901" t="str">
        <f t="shared" si="681"/>
        <v>Very Low</v>
      </c>
      <c r="AG1901" t="s">
        <v>9</v>
      </c>
      <c r="AH1901" t="s">
        <v>10</v>
      </c>
      <c r="AI1901" t="s">
        <v>11</v>
      </c>
      <c r="AJ1901" t="str">
        <f t="shared" si="682"/>
        <v>Teen</v>
      </c>
      <c r="AK1901">
        <v>25000000</v>
      </c>
      <c r="AL1901" t="str">
        <f t="shared" si="683"/>
        <v>Low Budget</v>
      </c>
      <c r="AM1901">
        <v>2013</v>
      </c>
      <c r="AN1901">
        <f t="shared" si="684"/>
        <v>12</v>
      </c>
      <c r="AO1901" t="str">
        <f t="shared" si="685"/>
        <v>Modern Classic</v>
      </c>
      <c r="AP1901">
        <v>521</v>
      </c>
      <c r="AQ1901" t="str">
        <f t="shared" si="686"/>
        <v>Very Low</v>
      </c>
      <c r="AR1901">
        <v>4.7</v>
      </c>
      <c r="AS1901" t="str">
        <f t="shared" si="687"/>
        <v>Poor</v>
      </c>
      <c r="AT1901">
        <v>1.85</v>
      </c>
      <c r="AU1901" t="str">
        <f t="shared" si="688"/>
        <v>HDTV / Widescreen</v>
      </c>
      <c r="AV1901">
        <v>0</v>
      </c>
      <c r="AW1901" t="str">
        <f t="shared" si="689"/>
        <v>Very Low</v>
      </c>
    </row>
    <row r="1902" spans="1:49" x14ac:dyDescent="0.3">
      <c r="A1902" t="s">
        <v>0</v>
      </c>
      <c r="B1902" t="s">
        <v>9492</v>
      </c>
      <c r="C1902">
        <v>408</v>
      </c>
      <c r="D1902" t="str">
        <f t="shared" si="669"/>
        <v>Medium</v>
      </c>
      <c r="E1902">
        <v>117</v>
      </c>
      <c r="F1902" t="str">
        <f t="shared" si="670"/>
        <v>1h 57m</v>
      </c>
      <c r="G1902" t="str">
        <f t="shared" si="671"/>
        <v>Standard Movie</v>
      </c>
      <c r="H1902">
        <v>248</v>
      </c>
      <c r="I1902" t="str">
        <f t="shared" si="672"/>
        <v>Very Low</v>
      </c>
      <c r="J1902">
        <v>726</v>
      </c>
      <c r="K1902" t="str">
        <f t="shared" si="673"/>
        <v>Very Low</v>
      </c>
      <c r="L1902" t="s">
        <v>1669</v>
      </c>
      <c r="M1902">
        <v>14000</v>
      </c>
      <c r="N1902" t="str">
        <f t="shared" si="674"/>
        <v>Medium</v>
      </c>
      <c r="O1902">
        <v>51533608</v>
      </c>
      <c r="P1902" t="str">
        <f t="shared" si="675"/>
        <v>Hit</v>
      </c>
      <c r="Q1902" t="s">
        <v>683</v>
      </c>
      <c r="R1902" t="str">
        <f t="shared" si="676"/>
        <v>Action</v>
      </c>
      <c r="S1902">
        <f t="shared" si="677"/>
        <v>4</v>
      </c>
      <c r="T1902" t="s">
        <v>199</v>
      </c>
      <c r="U1902" t="s">
        <v>9493</v>
      </c>
      <c r="V1902">
        <v>203111</v>
      </c>
      <c r="W1902" t="str">
        <f t="shared" si="678"/>
        <v>High</v>
      </c>
      <c r="X1902">
        <v>16606</v>
      </c>
      <c r="Y1902" t="str">
        <f t="shared" si="679"/>
        <v>Medium</v>
      </c>
      <c r="Z1902" t="s">
        <v>5165</v>
      </c>
      <c r="AA1902">
        <v>1</v>
      </c>
      <c r="AB1902" t="str">
        <f t="shared" si="680"/>
        <v>Solo Star Poster</v>
      </c>
      <c r="AC1902" t="s">
        <v>9494</v>
      </c>
      <c r="AD1902" t="s">
        <v>9495</v>
      </c>
      <c r="AE1902">
        <v>755</v>
      </c>
      <c r="AF1902" t="str">
        <f t="shared" si="681"/>
        <v>Low</v>
      </c>
      <c r="AG1902" t="s">
        <v>9</v>
      </c>
      <c r="AH1902" t="s">
        <v>10</v>
      </c>
      <c r="AI1902" t="s">
        <v>556</v>
      </c>
      <c r="AJ1902" t="str">
        <f t="shared" si="682"/>
        <v>Adult</v>
      </c>
      <c r="AK1902">
        <v>25000000</v>
      </c>
      <c r="AL1902" t="str">
        <f t="shared" si="683"/>
        <v>Low Budget</v>
      </c>
      <c r="AM1902">
        <v>2011</v>
      </c>
      <c r="AN1902">
        <f t="shared" si="684"/>
        <v>14</v>
      </c>
      <c r="AO1902" t="str">
        <f t="shared" si="685"/>
        <v>Modern Classic</v>
      </c>
      <c r="AP1902">
        <v>798</v>
      </c>
      <c r="AQ1902" t="str">
        <f t="shared" si="686"/>
        <v>Very Low</v>
      </c>
      <c r="AR1902">
        <v>6.8</v>
      </c>
      <c r="AS1902" t="str">
        <f t="shared" si="687"/>
        <v>Average</v>
      </c>
      <c r="AT1902">
        <v>2.35</v>
      </c>
      <c r="AU1902" t="str">
        <f t="shared" si="688"/>
        <v>Cinematic Widescreen</v>
      </c>
      <c r="AV1902">
        <v>32000</v>
      </c>
      <c r="AW1902" t="str">
        <f t="shared" si="689"/>
        <v>Medium</v>
      </c>
    </row>
    <row r="1903" spans="1:49" x14ac:dyDescent="0.3">
      <c r="A1903" t="s">
        <v>0</v>
      </c>
      <c r="B1903" t="s">
        <v>9496</v>
      </c>
      <c r="C1903">
        <v>180</v>
      </c>
      <c r="D1903" t="str">
        <f t="shared" si="669"/>
        <v>Low</v>
      </c>
      <c r="E1903">
        <v>101</v>
      </c>
      <c r="F1903" t="str">
        <f t="shared" si="670"/>
        <v>1h 41m</v>
      </c>
      <c r="G1903" t="str">
        <f t="shared" si="671"/>
        <v>Standard Movie</v>
      </c>
      <c r="H1903">
        <v>21</v>
      </c>
      <c r="I1903" t="str">
        <f t="shared" si="672"/>
        <v>Very Low</v>
      </c>
      <c r="J1903">
        <v>317</v>
      </c>
      <c r="K1903" t="str">
        <f t="shared" si="673"/>
        <v>Very Low</v>
      </c>
      <c r="L1903" t="s">
        <v>4610</v>
      </c>
      <c r="M1903">
        <v>22000</v>
      </c>
      <c r="N1903" t="str">
        <f t="shared" si="674"/>
        <v>Medium</v>
      </c>
      <c r="O1903">
        <v>51097664</v>
      </c>
      <c r="P1903" t="str">
        <f t="shared" si="675"/>
        <v>Hit</v>
      </c>
      <c r="Q1903" t="s">
        <v>6103</v>
      </c>
      <c r="R1903" t="str">
        <f t="shared" si="676"/>
        <v>Drama</v>
      </c>
      <c r="S1903">
        <f t="shared" si="677"/>
        <v>4</v>
      </c>
      <c r="T1903" t="s">
        <v>1717</v>
      </c>
      <c r="U1903" t="s">
        <v>9497</v>
      </c>
      <c r="V1903">
        <v>70205</v>
      </c>
      <c r="W1903" t="str">
        <f t="shared" si="678"/>
        <v>Medium</v>
      </c>
      <c r="X1903">
        <v>23328</v>
      </c>
      <c r="Y1903" t="str">
        <f t="shared" si="679"/>
        <v>Medium</v>
      </c>
      <c r="Z1903" t="s">
        <v>7835</v>
      </c>
      <c r="AA1903">
        <v>0</v>
      </c>
      <c r="AB1903" t="str">
        <f t="shared" si="680"/>
        <v>Symbolic Poster</v>
      </c>
      <c r="AC1903" t="s">
        <v>9498</v>
      </c>
      <c r="AD1903" t="s">
        <v>9499</v>
      </c>
      <c r="AE1903">
        <v>450</v>
      </c>
      <c r="AF1903" t="str">
        <f t="shared" si="681"/>
        <v>Very Low</v>
      </c>
      <c r="AG1903" t="s">
        <v>9</v>
      </c>
      <c r="AH1903" t="s">
        <v>10</v>
      </c>
      <c r="AI1903" t="s">
        <v>556</v>
      </c>
      <c r="AJ1903" t="str">
        <f t="shared" si="682"/>
        <v>Adult</v>
      </c>
      <c r="AK1903">
        <v>30000000</v>
      </c>
      <c r="AL1903" t="str">
        <f t="shared" si="683"/>
        <v>Medium Budget</v>
      </c>
      <c r="AM1903">
        <v>2005</v>
      </c>
      <c r="AN1903">
        <f t="shared" si="684"/>
        <v>20</v>
      </c>
      <c r="AO1903" t="str">
        <f t="shared" si="685"/>
        <v>Old Classic</v>
      </c>
      <c r="AP1903">
        <v>812</v>
      </c>
      <c r="AQ1903" t="str">
        <f t="shared" si="686"/>
        <v>Very Low</v>
      </c>
      <c r="AR1903">
        <v>5.9</v>
      </c>
      <c r="AS1903" t="str">
        <f t="shared" si="687"/>
        <v>Below Average</v>
      </c>
      <c r="AT1903">
        <v>2.35</v>
      </c>
      <c r="AU1903" t="str">
        <f t="shared" si="688"/>
        <v>Cinematic Widescreen</v>
      </c>
      <c r="AV1903">
        <v>0</v>
      </c>
      <c r="AW1903" t="str">
        <f t="shared" si="689"/>
        <v>Very Low</v>
      </c>
    </row>
    <row r="1904" spans="1:49" x14ac:dyDescent="0.3">
      <c r="A1904" t="s">
        <v>0</v>
      </c>
      <c r="B1904" t="s">
        <v>1722</v>
      </c>
      <c r="C1904">
        <v>181</v>
      </c>
      <c r="D1904" t="str">
        <f t="shared" si="669"/>
        <v>Low</v>
      </c>
      <c r="E1904">
        <v>98</v>
      </c>
      <c r="F1904" t="str">
        <f t="shared" si="670"/>
        <v>1h 38m</v>
      </c>
      <c r="G1904" t="str">
        <f t="shared" si="671"/>
        <v>Standard Movie</v>
      </c>
      <c r="H1904">
        <v>285</v>
      </c>
      <c r="I1904" t="str">
        <f t="shared" si="672"/>
        <v>Very Low</v>
      </c>
      <c r="J1904">
        <v>7000</v>
      </c>
      <c r="K1904" t="str">
        <f t="shared" si="673"/>
        <v>Low</v>
      </c>
      <c r="L1904" t="s">
        <v>1220</v>
      </c>
      <c r="M1904">
        <v>640000</v>
      </c>
      <c r="N1904" t="str">
        <f t="shared" si="674"/>
        <v>Very High</v>
      </c>
      <c r="O1904">
        <v>84136909</v>
      </c>
      <c r="P1904" t="str">
        <f t="shared" si="675"/>
        <v>Hit</v>
      </c>
      <c r="Q1904" t="s">
        <v>1642</v>
      </c>
      <c r="R1904" t="str">
        <f t="shared" si="676"/>
        <v>Comedy</v>
      </c>
      <c r="S1904">
        <f t="shared" si="677"/>
        <v>1</v>
      </c>
      <c r="T1904" t="s">
        <v>9500</v>
      </c>
      <c r="U1904" t="s">
        <v>9501</v>
      </c>
      <c r="V1904">
        <v>267921</v>
      </c>
      <c r="W1904" t="str">
        <f t="shared" si="678"/>
        <v>High</v>
      </c>
      <c r="X1904">
        <v>656730</v>
      </c>
      <c r="Y1904" t="str">
        <f t="shared" si="679"/>
        <v>Very High</v>
      </c>
      <c r="Z1904" t="s">
        <v>489</v>
      </c>
      <c r="AA1904">
        <v>5</v>
      </c>
      <c r="AB1904" t="str">
        <f t="shared" si="680"/>
        <v>Ensemble Poster</v>
      </c>
      <c r="AC1904" t="s">
        <v>9502</v>
      </c>
      <c r="AD1904" t="s">
        <v>9503</v>
      </c>
      <c r="AE1904">
        <v>577</v>
      </c>
      <c r="AF1904" t="str">
        <f t="shared" si="681"/>
        <v>Low</v>
      </c>
      <c r="AG1904" t="s">
        <v>9</v>
      </c>
      <c r="AH1904" t="s">
        <v>10</v>
      </c>
      <c r="AI1904" t="s">
        <v>11</v>
      </c>
      <c r="AJ1904" t="str">
        <f t="shared" si="682"/>
        <v>Teen</v>
      </c>
      <c r="AK1904">
        <v>26000000</v>
      </c>
      <c r="AL1904" t="str">
        <f t="shared" si="683"/>
        <v>Low Budget</v>
      </c>
      <c r="AM1904">
        <v>2004</v>
      </c>
      <c r="AN1904">
        <f t="shared" si="684"/>
        <v>21</v>
      </c>
      <c r="AO1904" t="str">
        <f t="shared" si="685"/>
        <v>Old Classic</v>
      </c>
      <c r="AP1904">
        <v>8000</v>
      </c>
      <c r="AQ1904" t="str">
        <f t="shared" si="686"/>
        <v>Low</v>
      </c>
      <c r="AR1904">
        <v>7.2</v>
      </c>
      <c r="AS1904" t="str">
        <f t="shared" si="687"/>
        <v>Good</v>
      </c>
      <c r="AT1904">
        <v>1.85</v>
      </c>
      <c r="AU1904" t="str">
        <f t="shared" si="688"/>
        <v>HDTV / Widescreen</v>
      </c>
      <c r="AV1904">
        <v>0</v>
      </c>
      <c r="AW1904" t="str">
        <f t="shared" si="689"/>
        <v>Very Low</v>
      </c>
    </row>
    <row r="1905" spans="1:49" x14ac:dyDescent="0.3">
      <c r="A1905" t="s">
        <v>0</v>
      </c>
      <c r="B1905" t="s">
        <v>458</v>
      </c>
      <c r="C1905">
        <v>192</v>
      </c>
      <c r="D1905" t="str">
        <f t="shared" si="669"/>
        <v>Low</v>
      </c>
      <c r="E1905">
        <v>146</v>
      </c>
      <c r="F1905" t="str">
        <f t="shared" si="670"/>
        <v>2h 26m</v>
      </c>
      <c r="G1905" t="str">
        <f t="shared" si="671"/>
        <v>Long Movie</v>
      </c>
      <c r="H1905">
        <v>17000</v>
      </c>
      <c r="I1905" t="str">
        <f t="shared" si="672"/>
        <v>Medium</v>
      </c>
      <c r="J1905">
        <v>635</v>
      </c>
      <c r="K1905" t="str">
        <f t="shared" si="673"/>
        <v>Very Low</v>
      </c>
      <c r="L1905" t="s">
        <v>3167</v>
      </c>
      <c r="M1905">
        <v>22000</v>
      </c>
      <c r="N1905" t="str">
        <f t="shared" si="674"/>
        <v>Medium</v>
      </c>
      <c r="O1905">
        <v>46836394</v>
      </c>
      <c r="P1905" t="str">
        <f t="shared" si="675"/>
        <v>Average</v>
      </c>
      <c r="Q1905" t="s">
        <v>1697</v>
      </c>
      <c r="R1905" t="str">
        <f t="shared" si="676"/>
        <v>Biography</v>
      </c>
      <c r="S1905">
        <f t="shared" si="677"/>
        <v>3</v>
      </c>
      <c r="T1905" t="s">
        <v>1717</v>
      </c>
      <c r="U1905" t="s">
        <v>9504</v>
      </c>
      <c r="V1905">
        <v>728685</v>
      </c>
      <c r="W1905" t="str">
        <f t="shared" si="678"/>
        <v>Very High</v>
      </c>
      <c r="X1905">
        <v>24783</v>
      </c>
      <c r="Y1905" t="str">
        <f t="shared" si="679"/>
        <v>Medium</v>
      </c>
      <c r="Z1905" t="s">
        <v>7630</v>
      </c>
      <c r="AA1905">
        <v>3</v>
      </c>
      <c r="AB1905" t="str">
        <f t="shared" si="680"/>
        <v>Duo/Trio Poster</v>
      </c>
      <c r="AC1905" t="s">
        <v>9505</v>
      </c>
      <c r="AD1905" t="s">
        <v>9506</v>
      </c>
      <c r="AE1905">
        <v>989</v>
      </c>
      <c r="AF1905" t="str">
        <f t="shared" si="681"/>
        <v>Low</v>
      </c>
      <c r="AG1905" t="s">
        <v>9</v>
      </c>
      <c r="AH1905" t="s">
        <v>10</v>
      </c>
      <c r="AI1905" t="s">
        <v>556</v>
      </c>
      <c r="AJ1905" t="str">
        <f t="shared" si="682"/>
        <v>Adult</v>
      </c>
      <c r="AK1905">
        <v>25000000</v>
      </c>
      <c r="AL1905" t="str">
        <f t="shared" si="683"/>
        <v>Low Budget</v>
      </c>
      <c r="AM1905">
        <v>1990</v>
      </c>
      <c r="AN1905">
        <f t="shared" si="684"/>
        <v>35</v>
      </c>
      <c r="AO1905" t="str">
        <f t="shared" si="685"/>
        <v>Old Classic</v>
      </c>
      <c r="AP1905">
        <v>854</v>
      </c>
      <c r="AQ1905" t="str">
        <f t="shared" si="686"/>
        <v>Very Low</v>
      </c>
      <c r="AR1905">
        <v>8.6999999999999993</v>
      </c>
      <c r="AS1905" t="str">
        <f t="shared" si="687"/>
        <v>Excellent</v>
      </c>
      <c r="AT1905">
        <v>1.85</v>
      </c>
      <c r="AU1905" t="str">
        <f t="shared" si="688"/>
        <v>HDTV / Widescreen</v>
      </c>
      <c r="AV1905">
        <v>25000</v>
      </c>
      <c r="AW1905" t="str">
        <f t="shared" si="689"/>
        <v>Medium</v>
      </c>
    </row>
    <row r="1906" spans="1:49" x14ac:dyDescent="0.3">
      <c r="A1906" t="s">
        <v>0</v>
      </c>
      <c r="B1906" t="s">
        <v>4341</v>
      </c>
      <c r="C1906">
        <v>79</v>
      </c>
      <c r="D1906" t="str">
        <f t="shared" si="669"/>
        <v>Low</v>
      </c>
      <c r="E1906">
        <v>102</v>
      </c>
      <c r="F1906" t="str">
        <f t="shared" si="670"/>
        <v>1h 42m</v>
      </c>
      <c r="G1906" t="str">
        <f t="shared" si="671"/>
        <v>Standard Movie</v>
      </c>
      <c r="H1906">
        <v>91</v>
      </c>
      <c r="I1906" t="str">
        <f t="shared" si="672"/>
        <v>Very Low</v>
      </c>
      <c r="J1906">
        <v>434</v>
      </c>
      <c r="K1906" t="str">
        <f t="shared" si="673"/>
        <v>Very Low</v>
      </c>
      <c r="L1906" t="s">
        <v>8276</v>
      </c>
      <c r="M1906">
        <v>1000</v>
      </c>
      <c r="N1906" t="str">
        <f t="shared" si="674"/>
        <v>Low</v>
      </c>
      <c r="O1906">
        <v>47285499</v>
      </c>
      <c r="P1906" t="str">
        <f t="shared" si="675"/>
        <v>Average</v>
      </c>
      <c r="Q1906" t="s">
        <v>9507</v>
      </c>
      <c r="R1906" t="str">
        <f t="shared" si="676"/>
        <v>Action</v>
      </c>
      <c r="S1906">
        <f t="shared" si="677"/>
        <v>7</v>
      </c>
      <c r="T1906" t="s">
        <v>5979</v>
      </c>
      <c r="U1906" t="s">
        <v>9508</v>
      </c>
      <c r="V1906">
        <v>26755</v>
      </c>
      <c r="W1906" t="str">
        <f t="shared" si="678"/>
        <v>Low</v>
      </c>
      <c r="X1906">
        <v>3037</v>
      </c>
      <c r="Y1906" t="str">
        <f t="shared" si="679"/>
        <v>Low</v>
      </c>
      <c r="Z1906" t="s">
        <v>9509</v>
      </c>
      <c r="AA1906">
        <v>3</v>
      </c>
      <c r="AB1906" t="str">
        <f t="shared" si="680"/>
        <v>Duo/Trio Poster</v>
      </c>
      <c r="AC1906" t="s">
        <v>9510</v>
      </c>
      <c r="AD1906" t="s">
        <v>9511</v>
      </c>
      <c r="AE1906">
        <v>104</v>
      </c>
      <c r="AF1906" t="str">
        <f t="shared" si="681"/>
        <v>Very Low</v>
      </c>
      <c r="AG1906" t="s">
        <v>9</v>
      </c>
      <c r="AH1906" t="s">
        <v>10</v>
      </c>
      <c r="AI1906" t="s">
        <v>66</v>
      </c>
      <c r="AJ1906" t="str">
        <f t="shared" si="682"/>
        <v>Family</v>
      </c>
      <c r="AK1906">
        <v>26000000</v>
      </c>
      <c r="AL1906" t="str">
        <f t="shared" si="683"/>
        <v>Low Budget</v>
      </c>
      <c r="AM1906">
        <v>2003</v>
      </c>
      <c r="AN1906">
        <f t="shared" si="684"/>
        <v>22</v>
      </c>
      <c r="AO1906" t="str">
        <f t="shared" si="685"/>
        <v>Old Classic</v>
      </c>
      <c r="AP1906">
        <v>934</v>
      </c>
      <c r="AQ1906" t="str">
        <f t="shared" si="686"/>
        <v>Very Low</v>
      </c>
      <c r="AR1906">
        <v>5</v>
      </c>
      <c r="AS1906" t="str">
        <f t="shared" si="687"/>
        <v>Below Average</v>
      </c>
      <c r="AT1906">
        <v>2.35</v>
      </c>
      <c r="AU1906" t="str">
        <f t="shared" si="688"/>
        <v>Cinematic Widescreen</v>
      </c>
      <c r="AV1906">
        <v>542</v>
      </c>
      <c r="AW1906" t="str">
        <f t="shared" si="689"/>
        <v>Very Low</v>
      </c>
    </row>
    <row r="1907" spans="1:49" x14ac:dyDescent="0.3">
      <c r="A1907" t="s">
        <v>0</v>
      </c>
      <c r="B1907" t="s">
        <v>7080</v>
      </c>
      <c r="C1907">
        <v>128</v>
      </c>
      <c r="D1907" t="str">
        <f t="shared" si="669"/>
        <v>Low</v>
      </c>
      <c r="E1907">
        <v>97</v>
      </c>
      <c r="F1907" t="str">
        <f t="shared" si="670"/>
        <v>1h 37m</v>
      </c>
      <c r="G1907" t="str">
        <f t="shared" si="671"/>
        <v>Standard Movie</v>
      </c>
      <c r="H1907">
        <v>52</v>
      </c>
      <c r="I1907" t="str">
        <f t="shared" si="672"/>
        <v>Very Low</v>
      </c>
      <c r="J1907">
        <v>579</v>
      </c>
      <c r="K1907" t="str">
        <f t="shared" si="673"/>
        <v>Very Low</v>
      </c>
      <c r="L1907" t="s">
        <v>374</v>
      </c>
      <c r="M1907">
        <v>14000</v>
      </c>
      <c r="N1907" t="str">
        <f t="shared" si="674"/>
        <v>Medium</v>
      </c>
      <c r="O1907">
        <v>47124400</v>
      </c>
      <c r="P1907" t="str">
        <f t="shared" si="675"/>
        <v>Average</v>
      </c>
      <c r="Q1907" t="s">
        <v>486</v>
      </c>
      <c r="R1907" t="str">
        <f t="shared" si="676"/>
        <v>Comedy</v>
      </c>
      <c r="S1907">
        <f t="shared" si="677"/>
        <v>3</v>
      </c>
      <c r="T1907" t="s">
        <v>407</v>
      </c>
      <c r="U1907" t="s">
        <v>9512</v>
      </c>
      <c r="V1907">
        <v>49676</v>
      </c>
      <c r="W1907" t="str">
        <f t="shared" si="678"/>
        <v>Low</v>
      </c>
      <c r="X1907">
        <v>17278</v>
      </c>
      <c r="Y1907" t="str">
        <f t="shared" si="679"/>
        <v>Medium</v>
      </c>
      <c r="Z1907" t="s">
        <v>2395</v>
      </c>
      <c r="AA1907">
        <v>0</v>
      </c>
      <c r="AB1907" t="str">
        <f t="shared" si="680"/>
        <v>Symbolic Poster</v>
      </c>
      <c r="AC1907" t="s">
        <v>9513</v>
      </c>
      <c r="AD1907" t="s">
        <v>9514</v>
      </c>
      <c r="AE1907">
        <v>181</v>
      </c>
      <c r="AF1907" t="str">
        <f t="shared" si="681"/>
        <v>Very Low</v>
      </c>
      <c r="AG1907" t="s">
        <v>9</v>
      </c>
      <c r="AH1907" t="s">
        <v>10</v>
      </c>
      <c r="AI1907" t="s">
        <v>66</v>
      </c>
      <c r="AJ1907" t="str">
        <f t="shared" si="682"/>
        <v>Family</v>
      </c>
      <c r="AK1907">
        <v>25000000</v>
      </c>
      <c r="AL1907" t="str">
        <f t="shared" si="683"/>
        <v>Low Budget</v>
      </c>
      <c r="AM1907">
        <v>2005</v>
      </c>
      <c r="AN1907">
        <f t="shared" si="684"/>
        <v>20</v>
      </c>
      <c r="AO1907" t="str">
        <f t="shared" si="685"/>
        <v>Old Classic</v>
      </c>
      <c r="AP1907">
        <v>2000</v>
      </c>
      <c r="AQ1907" t="str">
        <f t="shared" si="686"/>
        <v>Low</v>
      </c>
      <c r="AR1907">
        <v>6.6</v>
      </c>
      <c r="AS1907" t="str">
        <f t="shared" si="687"/>
        <v>Average</v>
      </c>
      <c r="AT1907">
        <v>2.35</v>
      </c>
      <c r="AU1907" t="str">
        <f t="shared" si="688"/>
        <v>Cinematic Widescreen</v>
      </c>
      <c r="AV1907">
        <v>0</v>
      </c>
      <c r="AW1907" t="str">
        <f t="shared" si="689"/>
        <v>Very Low</v>
      </c>
    </row>
    <row r="1908" spans="1:49" x14ac:dyDescent="0.3">
      <c r="A1908" t="s">
        <v>0</v>
      </c>
      <c r="B1908" t="s">
        <v>2217</v>
      </c>
      <c r="C1908">
        <v>147</v>
      </c>
      <c r="D1908" t="str">
        <f t="shared" si="669"/>
        <v>Low</v>
      </c>
      <c r="E1908">
        <v>142</v>
      </c>
      <c r="F1908" t="str">
        <f t="shared" si="670"/>
        <v>2h 22m</v>
      </c>
      <c r="G1908" t="str">
        <f t="shared" si="671"/>
        <v>Long Movie</v>
      </c>
      <c r="H1908">
        <v>0</v>
      </c>
      <c r="I1908" t="str">
        <f t="shared" si="672"/>
        <v>Very Low</v>
      </c>
      <c r="J1908">
        <v>638</v>
      </c>
      <c r="K1908" t="str">
        <f t="shared" si="673"/>
        <v>Very Low</v>
      </c>
      <c r="L1908" t="s">
        <v>2379</v>
      </c>
      <c r="M1908">
        <v>14000</v>
      </c>
      <c r="N1908" t="str">
        <f t="shared" si="674"/>
        <v>Medium</v>
      </c>
      <c r="O1908">
        <v>44700000</v>
      </c>
      <c r="P1908" t="str">
        <f t="shared" si="675"/>
        <v>Average</v>
      </c>
      <c r="Q1908" t="s">
        <v>1906</v>
      </c>
      <c r="R1908" t="str">
        <f t="shared" si="676"/>
        <v>Crime</v>
      </c>
      <c r="S1908">
        <f t="shared" si="677"/>
        <v>2</v>
      </c>
      <c r="T1908" t="s">
        <v>2353</v>
      </c>
      <c r="U1908" t="s">
        <v>9515</v>
      </c>
      <c r="V1908">
        <v>537442</v>
      </c>
      <c r="W1908" t="str">
        <f t="shared" si="678"/>
        <v>Very High</v>
      </c>
      <c r="X1908">
        <v>16464</v>
      </c>
      <c r="Y1908" t="str">
        <f t="shared" si="679"/>
        <v>Medium</v>
      </c>
      <c r="Z1908" t="s">
        <v>1316</v>
      </c>
      <c r="AA1908">
        <v>0</v>
      </c>
      <c r="AB1908" t="str">
        <f t="shared" si="680"/>
        <v>Symbolic Poster</v>
      </c>
      <c r="AC1908" t="s">
        <v>9516</v>
      </c>
      <c r="AD1908" t="s">
        <v>9517</v>
      </c>
      <c r="AE1908">
        <v>851</v>
      </c>
      <c r="AF1908" t="str">
        <f t="shared" si="681"/>
        <v>Low</v>
      </c>
      <c r="AG1908" t="s">
        <v>9</v>
      </c>
      <c r="AH1908" t="s">
        <v>10</v>
      </c>
      <c r="AI1908" t="s">
        <v>556</v>
      </c>
      <c r="AJ1908" t="str">
        <f t="shared" si="682"/>
        <v>Adult</v>
      </c>
      <c r="AK1908">
        <v>25000000</v>
      </c>
      <c r="AL1908" t="str">
        <f t="shared" si="683"/>
        <v>Low Budget</v>
      </c>
      <c r="AM1908">
        <v>1983</v>
      </c>
      <c r="AN1908">
        <f t="shared" si="684"/>
        <v>42</v>
      </c>
      <c r="AO1908" t="str">
        <f t="shared" si="685"/>
        <v>Old Classic</v>
      </c>
      <c r="AP1908">
        <v>670</v>
      </c>
      <c r="AQ1908" t="str">
        <f t="shared" si="686"/>
        <v>Very Low</v>
      </c>
      <c r="AR1908">
        <v>8.3000000000000007</v>
      </c>
      <c r="AS1908" t="str">
        <f t="shared" si="687"/>
        <v>Excellent</v>
      </c>
      <c r="AT1908">
        <v>2.35</v>
      </c>
      <c r="AU1908" t="str">
        <f t="shared" si="688"/>
        <v>Cinematic Widescreen</v>
      </c>
      <c r="AV1908">
        <v>19000</v>
      </c>
      <c r="AW1908" t="str">
        <f t="shared" si="689"/>
        <v>Medium</v>
      </c>
    </row>
    <row r="1909" spans="1:49" x14ac:dyDescent="0.3">
      <c r="A1909" t="s">
        <v>0</v>
      </c>
      <c r="B1909" t="s">
        <v>4953</v>
      </c>
      <c r="C1909">
        <v>49</v>
      </c>
      <c r="D1909" t="str">
        <f t="shared" si="669"/>
        <v>Very Low</v>
      </c>
      <c r="E1909">
        <v>98</v>
      </c>
      <c r="F1909" t="str">
        <f t="shared" si="670"/>
        <v>1h 38m</v>
      </c>
      <c r="G1909" t="str">
        <f t="shared" si="671"/>
        <v>Standard Movie</v>
      </c>
      <c r="H1909">
        <v>176</v>
      </c>
      <c r="I1909" t="str">
        <f t="shared" si="672"/>
        <v>Very Low</v>
      </c>
      <c r="J1909">
        <v>468</v>
      </c>
      <c r="K1909" t="str">
        <f t="shared" si="673"/>
        <v>Very Low</v>
      </c>
      <c r="L1909" t="s">
        <v>2759</v>
      </c>
      <c r="M1909">
        <v>742</v>
      </c>
      <c r="N1909" t="str">
        <f t="shared" si="674"/>
        <v>Low</v>
      </c>
      <c r="O1909">
        <v>44455658</v>
      </c>
      <c r="P1909" t="str">
        <f t="shared" si="675"/>
        <v>Average</v>
      </c>
      <c r="Q1909" t="s">
        <v>1345</v>
      </c>
      <c r="R1909" t="str">
        <f t="shared" si="676"/>
        <v>Action</v>
      </c>
      <c r="S1909">
        <f t="shared" si="677"/>
        <v>4</v>
      </c>
      <c r="T1909" t="s">
        <v>1610</v>
      </c>
      <c r="U1909" t="s">
        <v>9518</v>
      </c>
      <c r="V1909">
        <v>36253</v>
      </c>
      <c r="W1909" t="str">
        <f t="shared" si="678"/>
        <v>Low</v>
      </c>
      <c r="X1909">
        <v>2457</v>
      </c>
      <c r="Y1909" t="str">
        <f t="shared" si="679"/>
        <v>Low</v>
      </c>
      <c r="Z1909" t="s">
        <v>9519</v>
      </c>
      <c r="AA1909">
        <v>2</v>
      </c>
      <c r="AB1909" t="str">
        <f t="shared" si="680"/>
        <v>Duo/Trio Poster</v>
      </c>
      <c r="AC1909" t="s">
        <v>9520</v>
      </c>
      <c r="AD1909" t="s">
        <v>9521</v>
      </c>
      <c r="AE1909">
        <v>92</v>
      </c>
      <c r="AF1909" t="str">
        <f t="shared" si="681"/>
        <v>Very Low</v>
      </c>
      <c r="AG1909" t="s">
        <v>9</v>
      </c>
      <c r="AH1909" t="s">
        <v>10</v>
      </c>
      <c r="AI1909" t="s">
        <v>556</v>
      </c>
      <c r="AJ1909" t="str">
        <f t="shared" si="682"/>
        <v>Adult</v>
      </c>
      <c r="AK1909">
        <v>25000000</v>
      </c>
      <c r="AL1909" t="str">
        <f t="shared" si="683"/>
        <v>Low Budget</v>
      </c>
      <c r="AM1909">
        <v>1997</v>
      </c>
      <c r="AN1909">
        <f t="shared" si="684"/>
        <v>28</v>
      </c>
      <c r="AO1909" t="str">
        <f t="shared" si="685"/>
        <v>Old Classic</v>
      </c>
      <c r="AP1909">
        <v>658</v>
      </c>
      <c r="AQ1909" t="str">
        <f t="shared" si="686"/>
        <v>Very Low</v>
      </c>
      <c r="AR1909">
        <v>6.7</v>
      </c>
      <c r="AS1909" t="str">
        <f t="shared" si="687"/>
        <v>Average</v>
      </c>
      <c r="AT1909">
        <v>1.85</v>
      </c>
      <c r="AU1909" t="str">
        <f t="shared" si="688"/>
        <v>HDTV / Widescreen</v>
      </c>
      <c r="AV1909">
        <v>0</v>
      </c>
      <c r="AW1909" t="str">
        <f t="shared" si="689"/>
        <v>Very Low</v>
      </c>
    </row>
    <row r="1910" spans="1:49" x14ac:dyDescent="0.3">
      <c r="A1910" t="s">
        <v>0</v>
      </c>
      <c r="B1910" t="s">
        <v>9522</v>
      </c>
      <c r="C1910">
        <v>75</v>
      </c>
      <c r="D1910" t="str">
        <f t="shared" si="669"/>
        <v>Low</v>
      </c>
      <c r="E1910">
        <v>219</v>
      </c>
      <c r="F1910" t="str">
        <f t="shared" si="670"/>
        <v>3h 39m</v>
      </c>
      <c r="G1910" t="str">
        <f t="shared" si="671"/>
        <v>Epic</v>
      </c>
      <c r="H1910">
        <v>973</v>
      </c>
      <c r="I1910" t="str">
        <f t="shared" si="672"/>
        <v>Very Low</v>
      </c>
      <c r="J1910">
        <v>400</v>
      </c>
      <c r="K1910" t="str">
        <f t="shared" si="673"/>
        <v>Very Low</v>
      </c>
      <c r="L1910" t="s">
        <v>5251</v>
      </c>
      <c r="M1910">
        <v>1000</v>
      </c>
      <c r="N1910" t="str">
        <f t="shared" si="674"/>
        <v>Low</v>
      </c>
      <c r="O1910">
        <v>43984230</v>
      </c>
      <c r="P1910" t="str">
        <f t="shared" si="675"/>
        <v>Average</v>
      </c>
      <c r="Q1910" t="s">
        <v>5911</v>
      </c>
      <c r="R1910" t="str">
        <f t="shared" si="676"/>
        <v>Biography</v>
      </c>
      <c r="S1910">
        <f t="shared" si="677"/>
        <v>3</v>
      </c>
      <c r="T1910" t="s">
        <v>558</v>
      </c>
      <c r="U1910" t="s">
        <v>9523</v>
      </c>
      <c r="V1910">
        <v>70274</v>
      </c>
      <c r="W1910" t="str">
        <f t="shared" si="678"/>
        <v>Medium</v>
      </c>
      <c r="X1910">
        <v>2451</v>
      </c>
      <c r="Y1910" t="str">
        <f t="shared" si="679"/>
        <v>Low</v>
      </c>
      <c r="Z1910" t="s">
        <v>3403</v>
      </c>
      <c r="AA1910">
        <v>0</v>
      </c>
      <c r="AB1910" t="str">
        <f t="shared" si="680"/>
        <v>Symbolic Poster</v>
      </c>
      <c r="AC1910" t="s">
        <v>9524</v>
      </c>
      <c r="AD1910" t="s">
        <v>9525</v>
      </c>
      <c r="AE1910">
        <v>133</v>
      </c>
      <c r="AF1910" t="str">
        <f t="shared" si="681"/>
        <v>Very Low</v>
      </c>
      <c r="AG1910" t="s">
        <v>9</v>
      </c>
      <c r="AH1910" t="s">
        <v>863</v>
      </c>
      <c r="AI1910" t="s">
        <v>11</v>
      </c>
      <c r="AJ1910" t="str">
        <f t="shared" si="682"/>
        <v>Teen</v>
      </c>
      <c r="AK1910">
        <v>23000000</v>
      </c>
      <c r="AL1910" t="str">
        <f t="shared" si="683"/>
        <v>Low Budget</v>
      </c>
      <c r="AM1910">
        <v>1987</v>
      </c>
      <c r="AN1910">
        <f t="shared" si="684"/>
        <v>38</v>
      </c>
      <c r="AO1910" t="str">
        <f t="shared" si="685"/>
        <v>Old Classic</v>
      </c>
      <c r="AP1910">
        <v>643</v>
      </c>
      <c r="AQ1910" t="str">
        <f t="shared" si="686"/>
        <v>Very Low</v>
      </c>
      <c r="AR1910">
        <v>7.8</v>
      </c>
      <c r="AS1910" t="str">
        <f t="shared" si="687"/>
        <v>Good</v>
      </c>
      <c r="AT1910">
        <v>2.35</v>
      </c>
      <c r="AU1910" t="str">
        <f t="shared" si="688"/>
        <v>Cinematic Widescreen</v>
      </c>
      <c r="AV1910">
        <v>0</v>
      </c>
      <c r="AW1910" t="str">
        <f t="shared" si="689"/>
        <v>Very Low</v>
      </c>
    </row>
    <row r="1911" spans="1:49" x14ac:dyDescent="0.3">
      <c r="A1911" t="s">
        <v>0</v>
      </c>
      <c r="B1911" t="s">
        <v>3807</v>
      </c>
      <c r="C1911">
        <v>270</v>
      </c>
      <c r="D1911" t="str">
        <f t="shared" si="669"/>
        <v>Medium</v>
      </c>
      <c r="E1911">
        <v>109</v>
      </c>
      <c r="F1911" t="str">
        <f t="shared" si="670"/>
        <v>1h 49m</v>
      </c>
      <c r="G1911" t="str">
        <f t="shared" si="671"/>
        <v>Standard Movie</v>
      </c>
      <c r="H1911">
        <v>175</v>
      </c>
      <c r="I1911" t="str">
        <f t="shared" si="672"/>
        <v>Very Low</v>
      </c>
      <c r="J1911">
        <v>733</v>
      </c>
      <c r="K1911" t="str">
        <f t="shared" si="673"/>
        <v>Very Low</v>
      </c>
      <c r="L1911" t="s">
        <v>9526</v>
      </c>
      <c r="M1911">
        <v>24000</v>
      </c>
      <c r="N1911" t="str">
        <f t="shared" si="674"/>
        <v>Medium</v>
      </c>
      <c r="O1911">
        <v>66489425</v>
      </c>
      <c r="P1911" t="str">
        <f t="shared" si="675"/>
        <v>Hit</v>
      </c>
      <c r="Q1911" t="s">
        <v>435</v>
      </c>
      <c r="R1911" t="str">
        <f t="shared" si="676"/>
        <v>Action</v>
      </c>
      <c r="S1911">
        <f t="shared" si="677"/>
        <v>4</v>
      </c>
      <c r="T1911" t="s">
        <v>53</v>
      </c>
      <c r="U1911" t="s">
        <v>9527</v>
      </c>
      <c r="V1911">
        <v>101977</v>
      </c>
      <c r="W1911" t="str">
        <f t="shared" si="678"/>
        <v>Medium</v>
      </c>
      <c r="X1911">
        <v>26625</v>
      </c>
      <c r="Y1911" t="str">
        <f t="shared" si="679"/>
        <v>Medium</v>
      </c>
      <c r="Z1911" t="s">
        <v>1107</v>
      </c>
      <c r="AA1911">
        <v>3</v>
      </c>
      <c r="AB1911" t="str">
        <f t="shared" si="680"/>
        <v>Duo/Trio Poster</v>
      </c>
      <c r="AC1911" t="s">
        <v>9528</v>
      </c>
      <c r="AD1911" t="s">
        <v>9529</v>
      </c>
      <c r="AE1911">
        <v>161</v>
      </c>
      <c r="AF1911" t="str">
        <f t="shared" si="681"/>
        <v>Very Low</v>
      </c>
      <c r="AG1911" t="s">
        <v>9</v>
      </c>
      <c r="AH1911" t="s">
        <v>10</v>
      </c>
      <c r="AI1911" t="s">
        <v>556</v>
      </c>
      <c r="AJ1911" t="str">
        <f t="shared" si="682"/>
        <v>Adult</v>
      </c>
      <c r="AK1911">
        <v>25000000</v>
      </c>
      <c r="AL1911" t="str">
        <f t="shared" si="683"/>
        <v>Low Budget</v>
      </c>
      <c r="AM1911">
        <v>2012</v>
      </c>
      <c r="AN1911">
        <f t="shared" si="684"/>
        <v>13</v>
      </c>
      <c r="AO1911" t="str">
        <f t="shared" si="685"/>
        <v>Modern Classic</v>
      </c>
      <c r="AP1911">
        <v>736</v>
      </c>
      <c r="AQ1911" t="str">
        <f t="shared" si="686"/>
        <v>Very Low</v>
      </c>
      <c r="AR1911">
        <v>6.5</v>
      </c>
      <c r="AS1911" t="str">
        <f t="shared" si="687"/>
        <v>Average</v>
      </c>
      <c r="AT1911">
        <v>2.35</v>
      </c>
      <c r="AU1911" t="str">
        <f t="shared" si="688"/>
        <v>Cinematic Widescreen</v>
      </c>
      <c r="AV1911">
        <v>0</v>
      </c>
      <c r="AW1911" t="str">
        <f t="shared" si="689"/>
        <v>Very Low</v>
      </c>
    </row>
    <row r="1912" spans="1:49" x14ac:dyDescent="0.3">
      <c r="A1912" t="s">
        <v>0</v>
      </c>
      <c r="B1912" t="s">
        <v>231</v>
      </c>
      <c r="C1912">
        <v>29</v>
      </c>
      <c r="D1912" t="str">
        <f t="shared" si="669"/>
        <v>Very Low</v>
      </c>
      <c r="E1912">
        <v>97</v>
      </c>
      <c r="F1912" t="str">
        <f t="shared" si="670"/>
        <v>1h 37m</v>
      </c>
      <c r="G1912" t="str">
        <f t="shared" si="671"/>
        <v>Standard Movie</v>
      </c>
      <c r="H1912">
        <v>420</v>
      </c>
      <c r="I1912" t="str">
        <f t="shared" si="672"/>
        <v>Very Low</v>
      </c>
      <c r="J1912">
        <v>585</v>
      </c>
      <c r="K1912" t="str">
        <f t="shared" si="673"/>
        <v>Very Low</v>
      </c>
      <c r="L1912" t="s">
        <v>7630</v>
      </c>
      <c r="M1912">
        <v>695</v>
      </c>
      <c r="N1912" t="str">
        <f t="shared" si="674"/>
        <v>Low</v>
      </c>
      <c r="O1912">
        <v>41067398</v>
      </c>
      <c r="P1912" t="str">
        <f t="shared" si="675"/>
        <v>Average</v>
      </c>
      <c r="Q1912" t="s">
        <v>393</v>
      </c>
      <c r="R1912" t="str">
        <f t="shared" si="676"/>
        <v>Action</v>
      </c>
      <c r="S1912">
        <f t="shared" si="677"/>
        <v>4</v>
      </c>
      <c r="T1912" t="s">
        <v>2817</v>
      </c>
      <c r="U1912" t="s">
        <v>9530</v>
      </c>
      <c r="V1912">
        <v>22748</v>
      </c>
      <c r="W1912" t="str">
        <f t="shared" si="678"/>
        <v>Low</v>
      </c>
      <c r="X1912">
        <v>2530</v>
      </c>
      <c r="Y1912" t="str">
        <f t="shared" si="679"/>
        <v>Low</v>
      </c>
      <c r="Z1912" t="s">
        <v>5198</v>
      </c>
      <c r="AA1912">
        <v>2</v>
      </c>
      <c r="AB1912" t="str">
        <f t="shared" si="680"/>
        <v>Duo/Trio Poster</v>
      </c>
      <c r="AC1912" t="s">
        <v>9531</v>
      </c>
      <c r="AD1912" t="s">
        <v>9532</v>
      </c>
      <c r="AE1912">
        <v>41</v>
      </c>
      <c r="AF1912" t="str">
        <f t="shared" si="681"/>
        <v>Very Low</v>
      </c>
      <c r="AG1912" t="s">
        <v>9</v>
      </c>
      <c r="AH1912" t="s">
        <v>10</v>
      </c>
      <c r="AI1912" t="s">
        <v>556</v>
      </c>
      <c r="AJ1912" t="str">
        <f t="shared" si="682"/>
        <v>Adult</v>
      </c>
      <c r="AK1912">
        <v>25000000</v>
      </c>
      <c r="AL1912" t="str">
        <f t="shared" si="683"/>
        <v>Low Budget</v>
      </c>
      <c r="AM1912">
        <v>1997</v>
      </c>
      <c r="AN1912">
        <f t="shared" si="684"/>
        <v>28</v>
      </c>
      <c r="AO1912" t="str">
        <f t="shared" si="685"/>
        <v>Old Classic</v>
      </c>
      <c r="AP1912">
        <v>635</v>
      </c>
      <c r="AQ1912" t="str">
        <f t="shared" si="686"/>
        <v>Very Low</v>
      </c>
      <c r="AR1912">
        <v>6.1</v>
      </c>
      <c r="AS1912" t="str">
        <f t="shared" si="687"/>
        <v>Average</v>
      </c>
      <c r="AT1912">
        <v>2.35</v>
      </c>
      <c r="AU1912" t="str">
        <f t="shared" si="688"/>
        <v>Cinematic Widescreen</v>
      </c>
      <c r="AV1912">
        <v>666</v>
      </c>
      <c r="AW1912" t="str">
        <f t="shared" si="689"/>
        <v>Very Low</v>
      </c>
    </row>
    <row r="1913" spans="1:49" x14ac:dyDescent="0.3">
      <c r="A1913" t="s">
        <v>0</v>
      </c>
      <c r="B1913" t="s">
        <v>7047</v>
      </c>
      <c r="C1913">
        <v>398</v>
      </c>
      <c r="D1913" t="str">
        <f t="shared" si="669"/>
        <v>Medium</v>
      </c>
      <c r="E1913">
        <v>158</v>
      </c>
      <c r="F1913" t="str">
        <f t="shared" si="670"/>
        <v>2h 38m</v>
      </c>
      <c r="G1913" t="str">
        <f t="shared" si="671"/>
        <v>Long Movie</v>
      </c>
      <c r="H1913">
        <v>0</v>
      </c>
      <c r="I1913" t="str">
        <f t="shared" si="672"/>
        <v>Very Low</v>
      </c>
      <c r="J1913">
        <v>104</v>
      </c>
      <c r="K1913" t="str">
        <f t="shared" si="673"/>
        <v>Very Low</v>
      </c>
      <c r="L1913" t="s">
        <v>9533</v>
      </c>
      <c r="M1913">
        <v>272</v>
      </c>
      <c r="N1913" t="str">
        <f t="shared" si="674"/>
        <v>Low</v>
      </c>
      <c r="O1913">
        <v>40218903</v>
      </c>
      <c r="P1913" t="str">
        <f t="shared" si="675"/>
        <v>Average</v>
      </c>
      <c r="Q1913" t="s">
        <v>3380</v>
      </c>
      <c r="R1913" t="str">
        <f t="shared" si="676"/>
        <v>Drama</v>
      </c>
      <c r="S1913">
        <f t="shared" si="677"/>
        <v>1</v>
      </c>
      <c r="T1913" t="s">
        <v>7102</v>
      </c>
      <c r="U1913" t="s">
        <v>9534</v>
      </c>
      <c r="V1913">
        <v>372990</v>
      </c>
      <c r="W1913" t="str">
        <f t="shared" si="678"/>
        <v>High</v>
      </c>
      <c r="X1913">
        <v>533</v>
      </c>
      <c r="Y1913" t="str">
        <f t="shared" si="679"/>
        <v>Very Low</v>
      </c>
      <c r="Z1913" t="s">
        <v>9535</v>
      </c>
      <c r="AA1913">
        <v>0</v>
      </c>
      <c r="AB1913" t="str">
        <f t="shared" si="680"/>
        <v>Symbolic Poster</v>
      </c>
      <c r="AC1913" t="s">
        <v>9536</v>
      </c>
      <c r="AD1913" t="s">
        <v>9537</v>
      </c>
      <c r="AE1913">
        <v>1107</v>
      </c>
      <c r="AF1913" t="str">
        <f t="shared" si="681"/>
        <v>Low</v>
      </c>
      <c r="AG1913" t="s">
        <v>9</v>
      </c>
      <c r="AH1913" t="s">
        <v>10</v>
      </c>
      <c r="AI1913" t="s">
        <v>556</v>
      </c>
      <c r="AJ1913" t="str">
        <f t="shared" si="682"/>
        <v>Adult</v>
      </c>
      <c r="AK1913">
        <v>25000000</v>
      </c>
      <c r="AL1913" t="str">
        <f t="shared" si="683"/>
        <v>Low Budget</v>
      </c>
      <c r="AM1913">
        <v>2007</v>
      </c>
      <c r="AN1913">
        <f t="shared" si="684"/>
        <v>18</v>
      </c>
      <c r="AO1913" t="str">
        <f t="shared" si="685"/>
        <v>Old Classic</v>
      </c>
      <c r="AP1913">
        <v>111</v>
      </c>
      <c r="AQ1913" t="str">
        <f t="shared" si="686"/>
        <v>Very Low</v>
      </c>
      <c r="AR1913">
        <v>8.1</v>
      </c>
      <c r="AS1913" t="str">
        <f t="shared" si="687"/>
        <v>Excellent</v>
      </c>
      <c r="AT1913">
        <v>2.35</v>
      </c>
      <c r="AU1913" t="str">
        <f t="shared" si="688"/>
        <v>Cinematic Widescreen</v>
      </c>
      <c r="AV1913">
        <v>16000</v>
      </c>
      <c r="AW1913" t="str">
        <f t="shared" si="689"/>
        <v>Medium</v>
      </c>
    </row>
    <row r="1914" spans="1:49" x14ac:dyDescent="0.3">
      <c r="A1914" t="s">
        <v>0</v>
      </c>
      <c r="B1914" t="s">
        <v>9538</v>
      </c>
      <c r="C1914">
        <v>38</v>
      </c>
      <c r="D1914" t="str">
        <f t="shared" si="669"/>
        <v>Very Low</v>
      </c>
      <c r="E1914">
        <v>85</v>
      </c>
      <c r="F1914" t="str">
        <f t="shared" si="670"/>
        <v>1h 25m</v>
      </c>
      <c r="G1914" t="str">
        <f t="shared" si="671"/>
        <v>Featurette</v>
      </c>
      <c r="H1914">
        <v>0</v>
      </c>
      <c r="I1914" t="str">
        <f t="shared" si="672"/>
        <v>Very Low</v>
      </c>
      <c r="J1914">
        <v>503</v>
      </c>
      <c r="K1914" t="str">
        <f t="shared" si="673"/>
        <v>Very Low</v>
      </c>
      <c r="L1914" t="s">
        <v>9539</v>
      </c>
      <c r="M1914">
        <v>1000</v>
      </c>
      <c r="N1914" t="str">
        <f t="shared" si="674"/>
        <v>Low</v>
      </c>
      <c r="O1914">
        <v>39880476</v>
      </c>
      <c r="P1914" t="str">
        <f t="shared" si="675"/>
        <v>Average</v>
      </c>
      <c r="Q1914" t="s">
        <v>242</v>
      </c>
      <c r="R1914" t="str">
        <f t="shared" si="676"/>
        <v>Adventure</v>
      </c>
      <c r="S1914">
        <f t="shared" si="677"/>
        <v>5</v>
      </c>
      <c r="T1914" t="s">
        <v>1203</v>
      </c>
      <c r="U1914" t="s">
        <v>9540</v>
      </c>
      <c r="V1914">
        <v>12218</v>
      </c>
      <c r="W1914" t="str">
        <f t="shared" si="678"/>
        <v>Low</v>
      </c>
      <c r="X1914">
        <v>2908</v>
      </c>
      <c r="Y1914" t="str">
        <f t="shared" si="679"/>
        <v>Low</v>
      </c>
      <c r="Z1914" t="s">
        <v>2134</v>
      </c>
      <c r="AA1914">
        <v>0</v>
      </c>
      <c r="AB1914" t="str">
        <f t="shared" si="680"/>
        <v>Symbolic Poster</v>
      </c>
      <c r="AC1914" t="s">
        <v>9541</v>
      </c>
      <c r="AD1914" t="s">
        <v>9542</v>
      </c>
      <c r="AE1914">
        <v>33</v>
      </c>
      <c r="AF1914" t="str">
        <f t="shared" si="681"/>
        <v>Very Low</v>
      </c>
      <c r="AG1914" t="s">
        <v>9</v>
      </c>
      <c r="AH1914" t="s">
        <v>10</v>
      </c>
      <c r="AI1914" t="s">
        <v>66</v>
      </c>
      <c r="AJ1914" t="str">
        <f t="shared" si="682"/>
        <v>Family</v>
      </c>
      <c r="AK1914">
        <v>25000000</v>
      </c>
      <c r="AL1914" t="str">
        <f t="shared" si="683"/>
        <v>Low Budget</v>
      </c>
      <c r="AM1914">
        <v>2002</v>
      </c>
      <c r="AN1914">
        <f t="shared" si="684"/>
        <v>23</v>
      </c>
      <c r="AO1914" t="str">
        <f t="shared" si="685"/>
        <v>Old Classic</v>
      </c>
      <c r="AP1914">
        <v>535</v>
      </c>
      <c r="AQ1914" t="str">
        <f t="shared" si="686"/>
        <v>Very Low</v>
      </c>
      <c r="AR1914">
        <v>5.2</v>
      </c>
      <c r="AS1914" t="str">
        <f t="shared" si="687"/>
        <v>Below Average</v>
      </c>
      <c r="AT1914">
        <v>2.35</v>
      </c>
      <c r="AU1914" t="str">
        <f t="shared" si="688"/>
        <v>Cinematic Widescreen</v>
      </c>
      <c r="AV1914">
        <v>187</v>
      </c>
      <c r="AW1914" t="str">
        <f t="shared" si="689"/>
        <v>Very Low</v>
      </c>
    </row>
    <row r="1915" spans="1:49" x14ac:dyDescent="0.3">
      <c r="A1915" t="s">
        <v>0</v>
      </c>
      <c r="B1915" t="s">
        <v>9543</v>
      </c>
      <c r="C1915">
        <v>45</v>
      </c>
      <c r="D1915" t="str">
        <f t="shared" si="669"/>
        <v>Very Low</v>
      </c>
      <c r="E1915">
        <v>80</v>
      </c>
      <c r="F1915" t="str">
        <f t="shared" si="670"/>
        <v>1h 20m</v>
      </c>
      <c r="G1915" t="str">
        <f t="shared" si="671"/>
        <v>Featurette</v>
      </c>
      <c r="H1915">
        <v>0</v>
      </c>
      <c r="I1915" t="str">
        <f t="shared" si="672"/>
        <v>Very Low</v>
      </c>
      <c r="J1915">
        <v>362</v>
      </c>
      <c r="K1915" t="str">
        <f t="shared" si="673"/>
        <v>Very Low</v>
      </c>
      <c r="L1915" t="s">
        <v>2134</v>
      </c>
      <c r="M1915">
        <v>971</v>
      </c>
      <c r="N1915" t="str">
        <f t="shared" si="674"/>
        <v>Low</v>
      </c>
      <c r="O1915">
        <v>39399750</v>
      </c>
      <c r="P1915" t="str">
        <f t="shared" si="675"/>
        <v>Average</v>
      </c>
      <c r="Q1915" t="s">
        <v>800</v>
      </c>
      <c r="R1915" t="str">
        <f t="shared" si="676"/>
        <v>Adventure</v>
      </c>
      <c r="S1915">
        <f t="shared" si="677"/>
        <v>6</v>
      </c>
      <c r="T1915" t="s">
        <v>2286</v>
      </c>
      <c r="U1915" t="s">
        <v>9544</v>
      </c>
      <c r="V1915">
        <v>5674</v>
      </c>
      <c r="W1915" t="str">
        <f t="shared" si="678"/>
        <v>Very Low</v>
      </c>
      <c r="X1915">
        <v>3017</v>
      </c>
      <c r="Y1915" t="str">
        <f t="shared" si="679"/>
        <v>Low</v>
      </c>
      <c r="Z1915" t="s">
        <v>9545</v>
      </c>
      <c r="AA1915">
        <v>0</v>
      </c>
      <c r="AB1915" t="str">
        <f t="shared" si="680"/>
        <v>Symbolic Poster</v>
      </c>
      <c r="AC1915" t="s">
        <v>9546</v>
      </c>
      <c r="AD1915" t="s">
        <v>9547</v>
      </c>
      <c r="AE1915">
        <v>35</v>
      </c>
      <c r="AF1915" t="str">
        <f t="shared" si="681"/>
        <v>Very Low</v>
      </c>
      <c r="AG1915" t="s">
        <v>9</v>
      </c>
      <c r="AH1915" t="s">
        <v>10</v>
      </c>
      <c r="AI1915" t="s">
        <v>66</v>
      </c>
      <c r="AJ1915" t="str">
        <f t="shared" si="682"/>
        <v>Family</v>
      </c>
      <c r="AK1915">
        <v>25000000</v>
      </c>
      <c r="AL1915" t="str">
        <f t="shared" si="683"/>
        <v>Low Budget</v>
      </c>
      <c r="AM1915">
        <v>2003</v>
      </c>
      <c r="AN1915">
        <f t="shared" si="684"/>
        <v>22</v>
      </c>
      <c r="AO1915" t="str">
        <f t="shared" si="685"/>
        <v>Old Classic</v>
      </c>
      <c r="AP1915">
        <v>503</v>
      </c>
      <c r="AQ1915" t="str">
        <f t="shared" si="686"/>
        <v>Very Low</v>
      </c>
      <c r="AR1915">
        <v>5.6</v>
      </c>
      <c r="AS1915" t="str">
        <f t="shared" si="687"/>
        <v>Below Average</v>
      </c>
      <c r="AT1915">
        <v>2.35</v>
      </c>
      <c r="AU1915" t="str">
        <f t="shared" si="688"/>
        <v>Cinematic Widescreen</v>
      </c>
      <c r="AV1915">
        <v>329</v>
      </c>
      <c r="AW1915" t="str">
        <f t="shared" si="689"/>
        <v>Very Low</v>
      </c>
    </row>
    <row r="1916" spans="1:49" x14ac:dyDescent="0.3">
      <c r="A1916" t="s">
        <v>0</v>
      </c>
      <c r="B1916" t="s">
        <v>6771</v>
      </c>
      <c r="C1916">
        <v>81</v>
      </c>
      <c r="D1916" t="str">
        <f t="shared" si="669"/>
        <v>Low</v>
      </c>
      <c r="E1916">
        <v>86</v>
      </c>
      <c r="F1916" t="str">
        <f t="shared" si="670"/>
        <v>1h 26m</v>
      </c>
      <c r="G1916" t="str">
        <f t="shared" si="671"/>
        <v>Featurette</v>
      </c>
      <c r="H1916">
        <v>92</v>
      </c>
      <c r="I1916" t="str">
        <f t="shared" si="672"/>
        <v>Very Low</v>
      </c>
      <c r="J1916">
        <v>466</v>
      </c>
      <c r="K1916" t="str">
        <f t="shared" si="673"/>
        <v>Very Low</v>
      </c>
      <c r="L1916" t="s">
        <v>9548</v>
      </c>
      <c r="M1916">
        <v>744</v>
      </c>
      <c r="N1916" t="str">
        <f t="shared" si="674"/>
        <v>Low</v>
      </c>
      <c r="O1916">
        <v>38230435</v>
      </c>
      <c r="P1916" t="str">
        <f t="shared" si="675"/>
        <v>Average</v>
      </c>
      <c r="Q1916" t="s">
        <v>2107</v>
      </c>
      <c r="R1916" t="str">
        <f t="shared" si="676"/>
        <v>Action</v>
      </c>
      <c r="S1916">
        <f t="shared" si="677"/>
        <v>2</v>
      </c>
      <c r="T1916" t="s">
        <v>2609</v>
      </c>
      <c r="U1916" t="s">
        <v>9549</v>
      </c>
      <c r="V1916">
        <v>29661</v>
      </c>
      <c r="W1916" t="str">
        <f t="shared" si="678"/>
        <v>Low</v>
      </c>
      <c r="X1916">
        <v>3001</v>
      </c>
      <c r="Y1916" t="str">
        <f t="shared" si="679"/>
        <v>Low</v>
      </c>
      <c r="Z1916" t="s">
        <v>1617</v>
      </c>
      <c r="AA1916">
        <v>3</v>
      </c>
      <c r="AB1916" t="str">
        <f t="shared" si="680"/>
        <v>Duo/Trio Poster</v>
      </c>
      <c r="AC1916" t="s">
        <v>9550</v>
      </c>
      <c r="AD1916" t="s">
        <v>9551</v>
      </c>
      <c r="AE1916">
        <v>179</v>
      </c>
      <c r="AF1916" t="str">
        <f t="shared" si="681"/>
        <v>Very Low</v>
      </c>
      <c r="AG1916" t="s">
        <v>9</v>
      </c>
      <c r="AH1916" t="s">
        <v>10</v>
      </c>
      <c r="AI1916" t="s">
        <v>11</v>
      </c>
      <c r="AJ1916" t="str">
        <f t="shared" si="682"/>
        <v>Teen</v>
      </c>
      <c r="AK1916">
        <v>25000000</v>
      </c>
      <c r="AL1916" t="str">
        <f t="shared" si="683"/>
        <v>Low Budget</v>
      </c>
      <c r="AM1916">
        <v>2002</v>
      </c>
      <c r="AN1916">
        <f t="shared" si="684"/>
        <v>23</v>
      </c>
      <c r="AO1916" t="str">
        <f t="shared" si="685"/>
        <v>Old Classic</v>
      </c>
      <c r="AP1916">
        <v>489</v>
      </c>
      <c r="AQ1916" t="str">
        <f t="shared" si="686"/>
        <v>Very Low</v>
      </c>
      <c r="AR1916">
        <v>5.8</v>
      </c>
      <c r="AS1916" t="str">
        <f t="shared" si="687"/>
        <v>Below Average</v>
      </c>
      <c r="AT1916">
        <v>1.85</v>
      </c>
      <c r="AU1916" t="str">
        <f t="shared" si="688"/>
        <v>HDTV / Widescreen</v>
      </c>
      <c r="AV1916">
        <v>0</v>
      </c>
      <c r="AW1916" t="str">
        <f t="shared" si="689"/>
        <v>Very Low</v>
      </c>
    </row>
    <row r="1917" spans="1:49" x14ac:dyDescent="0.3">
      <c r="A1917" t="s">
        <v>0</v>
      </c>
      <c r="B1917" t="s">
        <v>6268</v>
      </c>
      <c r="C1917">
        <v>88</v>
      </c>
      <c r="D1917" t="str">
        <f t="shared" si="669"/>
        <v>Low</v>
      </c>
      <c r="E1917">
        <v>119</v>
      </c>
      <c r="F1917" t="str">
        <f t="shared" si="670"/>
        <v>1h 59m</v>
      </c>
      <c r="G1917" t="str">
        <f t="shared" si="671"/>
        <v>Standard Movie</v>
      </c>
      <c r="H1917">
        <v>42</v>
      </c>
      <c r="I1917" t="str">
        <f t="shared" si="672"/>
        <v>Very Low</v>
      </c>
      <c r="J1917">
        <v>917</v>
      </c>
      <c r="K1917" t="str">
        <f t="shared" si="673"/>
        <v>Very Low</v>
      </c>
      <c r="L1917" t="s">
        <v>611</v>
      </c>
      <c r="M1917">
        <v>2000</v>
      </c>
      <c r="N1917" t="str">
        <f t="shared" si="674"/>
        <v>Low</v>
      </c>
      <c r="O1917">
        <v>39008741</v>
      </c>
      <c r="P1917" t="str">
        <f t="shared" si="675"/>
        <v>Average</v>
      </c>
      <c r="Q1917" t="s">
        <v>9076</v>
      </c>
      <c r="R1917" t="str">
        <f t="shared" si="676"/>
        <v>Comedy</v>
      </c>
      <c r="S1917">
        <f t="shared" si="677"/>
        <v>4</v>
      </c>
      <c r="T1917" t="s">
        <v>682</v>
      </c>
      <c r="U1917" t="s">
        <v>9552</v>
      </c>
      <c r="V1917">
        <v>44838</v>
      </c>
      <c r="W1917" t="str">
        <f t="shared" si="678"/>
        <v>Low</v>
      </c>
      <c r="X1917">
        <v>6862</v>
      </c>
      <c r="Y1917" t="str">
        <f t="shared" si="679"/>
        <v>Low</v>
      </c>
      <c r="Z1917" t="s">
        <v>7940</v>
      </c>
      <c r="AA1917">
        <v>0</v>
      </c>
      <c r="AB1917" t="str">
        <f t="shared" si="680"/>
        <v>Symbolic Poster</v>
      </c>
      <c r="AC1917" t="s">
        <v>9553</v>
      </c>
      <c r="AD1917" t="s">
        <v>9554</v>
      </c>
      <c r="AE1917">
        <v>223</v>
      </c>
      <c r="AF1917" t="str">
        <f t="shared" si="681"/>
        <v>Very Low</v>
      </c>
      <c r="AG1917" t="s">
        <v>9</v>
      </c>
      <c r="AH1917" t="s">
        <v>10</v>
      </c>
      <c r="AI1917" t="s">
        <v>66</v>
      </c>
      <c r="AJ1917" t="str">
        <f t="shared" si="682"/>
        <v>Family</v>
      </c>
      <c r="AK1917">
        <v>25000000</v>
      </c>
      <c r="AL1917" t="str">
        <f t="shared" si="683"/>
        <v>Low Budget</v>
      </c>
      <c r="AM1917">
        <v>2005</v>
      </c>
      <c r="AN1917">
        <f t="shared" si="684"/>
        <v>20</v>
      </c>
      <c r="AO1917" t="str">
        <f t="shared" si="685"/>
        <v>Old Classic</v>
      </c>
      <c r="AP1917">
        <v>953</v>
      </c>
      <c r="AQ1917" t="str">
        <f t="shared" si="686"/>
        <v>Very Low</v>
      </c>
      <c r="AR1917">
        <v>6.6</v>
      </c>
      <c r="AS1917" t="str">
        <f t="shared" si="687"/>
        <v>Average</v>
      </c>
      <c r="AT1917">
        <v>2.35</v>
      </c>
      <c r="AU1917" t="str">
        <f t="shared" si="688"/>
        <v>Cinematic Widescreen</v>
      </c>
      <c r="AV1917">
        <v>0</v>
      </c>
      <c r="AW1917" t="str">
        <f t="shared" si="689"/>
        <v>Very Low</v>
      </c>
    </row>
    <row r="1918" spans="1:49" x14ac:dyDescent="0.3">
      <c r="A1918" t="s">
        <v>0</v>
      </c>
      <c r="B1918" t="s">
        <v>9555</v>
      </c>
      <c r="C1918">
        <v>116</v>
      </c>
      <c r="D1918" t="str">
        <f t="shared" si="669"/>
        <v>Low</v>
      </c>
      <c r="E1918">
        <v>98</v>
      </c>
      <c r="F1918" t="str">
        <f t="shared" si="670"/>
        <v>1h 38m</v>
      </c>
      <c r="G1918" t="str">
        <f t="shared" si="671"/>
        <v>Standard Movie</v>
      </c>
      <c r="H1918">
        <v>20</v>
      </c>
      <c r="I1918" t="str">
        <f t="shared" si="672"/>
        <v>Very Low</v>
      </c>
      <c r="J1918">
        <v>872</v>
      </c>
      <c r="K1918" t="str">
        <f t="shared" si="673"/>
        <v>Very Low</v>
      </c>
      <c r="L1918" t="s">
        <v>3148</v>
      </c>
      <c r="M1918">
        <v>5000</v>
      </c>
      <c r="N1918" t="str">
        <f t="shared" si="674"/>
        <v>Low</v>
      </c>
      <c r="O1918">
        <v>36833473</v>
      </c>
      <c r="P1918" t="str">
        <f t="shared" si="675"/>
        <v>Average</v>
      </c>
      <c r="Q1918" t="s">
        <v>435</v>
      </c>
      <c r="R1918" t="str">
        <f t="shared" si="676"/>
        <v>Action</v>
      </c>
      <c r="S1918">
        <f t="shared" si="677"/>
        <v>4</v>
      </c>
      <c r="T1918" t="s">
        <v>473</v>
      </c>
      <c r="U1918" t="s">
        <v>9556</v>
      </c>
      <c r="V1918">
        <v>53126</v>
      </c>
      <c r="W1918" t="str">
        <f t="shared" si="678"/>
        <v>Medium</v>
      </c>
      <c r="X1918">
        <v>7945</v>
      </c>
      <c r="Y1918" t="str">
        <f t="shared" si="679"/>
        <v>Low</v>
      </c>
      <c r="Z1918" t="s">
        <v>2943</v>
      </c>
      <c r="AA1918">
        <v>1</v>
      </c>
      <c r="AB1918" t="str">
        <f t="shared" si="680"/>
        <v>Solo Star Poster</v>
      </c>
      <c r="AC1918" t="s">
        <v>9557</v>
      </c>
      <c r="AD1918" t="s">
        <v>9558</v>
      </c>
      <c r="AE1918">
        <v>254</v>
      </c>
      <c r="AF1918" t="str">
        <f t="shared" si="681"/>
        <v>Very Low</v>
      </c>
      <c r="AG1918" t="s">
        <v>9</v>
      </c>
      <c r="AH1918" t="s">
        <v>1436</v>
      </c>
      <c r="AI1918" t="s">
        <v>556</v>
      </c>
      <c r="AJ1918" t="str">
        <f t="shared" si="682"/>
        <v>Adult</v>
      </c>
      <c r="AK1918">
        <v>25000000</v>
      </c>
      <c r="AL1918" t="str">
        <f t="shared" si="683"/>
        <v>Low Budget</v>
      </c>
      <c r="AM1918">
        <v>2001</v>
      </c>
      <c r="AN1918">
        <f t="shared" si="684"/>
        <v>24</v>
      </c>
      <c r="AO1918" t="str">
        <f t="shared" si="685"/>
        <v>Old Classic</v>
      </c>
      <c r="AP1918">
        <v>888</v>
      </c>
      <c r="AQ1918" t="str">
        <f t="shared" si="686"/>
        <v>Very Low</v>
      </c>
      <c r="AR1918">
        <v>6.6</v>
      </c>
      <c r="AS1918" t="str">
        <f t="shared" si="687"/>
        <v>Average</v>
      </c>
      <c r="AT1918">
        <v>2.35</v>
      </c>
      <c r="AU1918" t="str">
        <f t="shared" si="688"/>
        <v>Cinematic Widescreen</v>
      </c>
      <c r="AV1918">
        <v>0</v>
      </c>
      <c r="AW1918" t="str">
        <f t="shared" si="689"/>
        <v>Very Low</v>
      </c>
    </row>
    <row r="1919" spans="1:49" x14ac:dyDescent="0.3">
      <c r="A1919" t="s">
        <v>0</v>
      </c>
      <c r="B1919" t="s">
        <v>9559</v>
      </c>
      <c r="C1919">
        <v>129</v>
      </c>
      <c r="D1919" t="str">
        <f t="shared" si="669"/>
        <v>Low</v>
      </c>
      <c r="E1919">
        <v>97</v>
      </c>
      <c r="F1919" t="str">
        <f t="shared" si="670"/>
        <v>1h 37m</v>
      </c>
      <c r="G1919" t="str">
        <f t="shared" si="671"/>
        <v>Standard Movie</v>
      </c>
      <c r="H1919">
        <v>29</v>
      </c>
      <c r="I1919" t="str">
        <f t="shared" si="672"/>
        <v>Very Low</v>
      </c>
      <c r="J1919">
        <v>816</v>
      </c>
      <c r="K1919" t="str">
        <f t="shared" si="673"/>
        <v>Very Low</v>
      </c>
      <c r="L1919" t="s">
        <v>9560</v>
      </c>
      <c r="M1919">
        <v>15000</v>
      </c>
      <c r="N1919" t="str">
        <f t="shared" si="674"/>
        <v>Medium</v>
      </c>
      <c r="O1919">
        <v>48237389</v>
      </c>
      <c r="P1919" t="str">
        <f t="shared" si="675"/>
        <v>Average</v>
      </c>
      <c r="Q1919" t="s">
        <v>1652</v>
      </c>
      <c r="R1919" t="str">
        <f t="shared" si="676"/>
        <v>Comedy</v>
      </c>
      <c r="S1919">
        <f t="shared" si="677"/>
        <v>2</v>
      </c>
      <c r="T1919" t="s">
        <v>153</v>
      </c>
      <c r="U1919" t="s">
        <v>9561</v>
      </c>
      <c r="V1919">
        <v>63969</v>
      </c>
      <c r="W1919" t="str">
        <f t="shared" si="678"/>
        <v>Medium</v>
      </c>
      <c r="X1919">
        <v>18789</v>
      </c>
      <c r="Y1919" t="str">
        <f t="shared" si="679"/>
        <v>Medium</v>
      </c>
      <c r="Z1919" t="s">
        <v>7717</v>
      </c>
      <c r="AA1919">
        <v>1</v>
      </c>
      <c r="AB1919" t="str">
        <f t="shared" si="680"/>
        <v>Solo Star Poster</v>
      </c>
      <c r="AC1919" t="s">
        <v>9562</v>
      </c>
      <c r="AD1919" t="s">
        <v>9563</v>
      </c>
      <c r="AE1919">
        <v>126</v>
      </c>
      <c r="AF1919" t="str">
        <f t="shared" si="681"/>
        <v>Very Low</v>
      </c>
      <c r="AG1919" t="s">
        <v>9</v>
      </c>
      <c r="AH1919" t="s">
        <v>10</v>
      </c>
      <c r="AI1919" t="s">
        <v>11</v>
      </c>
      <c r="AJ1919" t="str">
        <f t="shared" si="682"/>
        <v>Teen</v>
      </c>
      <c r="AK1919">
        <v>25000000</v>
      </c>
      <c r="AL1919" t="str">
        <f t="shared" si="683"/>
        <v>Low Budget</v>
      </c>
      <c r="AM1919">
        <v>2008</v>
      </c>
      <c r="AN1919">
        <f t="shared" si="684"/>
        <v>17</v>
      </c>
      <c r="AO1919" t="str">
        <f t="shared" si="685"/>
        <v>Old Classic</v>
      </c>
      <c r="AP1919">
        <v>852</v>
      </c>
      <c r="AQ1919" t="str">
        <f t="shared" si="686"/>
        <v>Very Low</v>
      </c>
      <c r="AR1919">
        <v>5.5</v>
      </c>
      <c r="AS1919" t="str">
        <f t="shared" si="687"/>
        <v>Below Average</v>
      </c>
      <c r="AT1919">
        <v>2.35</v>
      </c>
      <c r="AU1919" t="str">
        <f t="shared" si="688"/>
        <v>Cinematic Widescreen</v>
      </c>
      <c r="AV1919">
        <v>0</v>
      </c>
      <c r="AW1919" t="str">
        <f t="shared" si="689"/>
        <v>Very Low</v>
      </c>
    </row>
    <row r="1920" spans="1:49" x14ac:dyDescent="0.3">
      <c r="A1920" t="s">
        <v>0</v>
      </c>
      <c r="B1920" t="s">
        <v>9564</v>
      </c>
      <c r="C1920">
        <v>72</v>
      </c>
      <c r="D1920" t="str">
        <f t="shared" si="669"/>
        <v>Low</v>
      </c>
      <c r="E1920">
        <v>105</v>
      </c>
      <c r="F1920" t="str">
        <f t="shared" si="670"/>
        <v>1h 45m</v>
      </c>
      <c r="G1920" t="str">
        <f t="shared" si="671"/>
        <v>Standard Movie</v>
      </c>
      <c r="H1920">
        <v>23</v>
      </c>
      <c r="I1920" t="str">
        <f t="shared" si="672"/>
        <v>Very Low</v>
      </c>
      <c r="J1920">
        <v>485</v>
      </c>
      <c r="K1920" t="str">
        <f t="shared" si="673"/>
        <v>Very Low</v>
      </c>
      <c r="L1920" t="s">
        <v>9565</v>
      </c>
      <c r="M1920">
        <v>1000</v>
      </c>
      <c r="N1920" t="str">
        <f t="shared" si="674"/>
        <v>Low</v>
      </c>
      <c r="O1920">
        <v>36310118</v>
      </c>
      <c r="P1920" t="str">
        <f t="shared" si="675"/>
        <v>Average</v>
      </c>
      <c r="Q1920" t="s">
        <v>1642</v>
      </c>
      <c r="R1920" t="str">
        <f t="shared" si="676"/>
        <v>Comedy</v>
      </c>
      <c r="S1920">
        <f t="shared" si="677"/>
        <v>1</v>
      </c>
      <c r="T1920" t="s">
        <v>1203</v>
      </c>
      <c r="U1920" t="s">
        <v>9566</v>
      </c>
      <c r="V1920">
        <v>13194</v>
      </c>
      <c r="W1920" t="str">
        <f t="shared" si="678"/>
        <v>Low</v>
      </c>
      <c r="X1920">
        <v>3535</v>
      </c>
      <c r="Y1920" t="str">
        <f t="shared" si="679"/>
        <v>Low</v>
      </c>
      <c r="Z1920" t="s">
        <v>9567</v>
      </c>
      <c r="AA1920">
        <v>1</v>
      </c>
      <c r="AB1920" t="str">
        <f t="shared" si="680"/>
        <v>Solo Star Poster</v>
      </c>
      <c r="AC1920" t="s">
        <v>9568</v>
      </c>
      <c r="AD1920" t="s">
        <v>9569</v>
      </c>
      <c r="AE1920">
        <v>59</v>
      </c>
      <c r="AF1920" t="str">
        <f t="shared" si="681"/>
        <v>Very Low</v>
      </c>
      <c r="AG1920" t="s">
        <v>9</v>
      </c>
      <c r="AH1920" t="s">
        <v>10</v>
      </c>
      <c r="AI1920" t="s">
        <v>11</v>
      </c>
      <c r="AJ1920" t="str">
        <f t="shared" si="682"/>
        <v>Teen</v>
      </c>
      <c r="AK1920">
        <f>AK1919</f>
        <v>25000000</v>
      </c>
      <c r="AL1920" t="str">
        <f t="shared" si="683"/>
        <v>Low Budget</v>
      </c>
      <c r="AM1920">
        <v>2005</v>
      </c>
      <c r="AN1920">
        <f t="shared" si="684"/>
        <v>20</v>
      </c>
      <c r="AO1920" t="str">
        <f t="shared" si="685"/>
        <v>Old Classic</v>
      </c>
      <c r="AP1920">
        <v>619</v>
      </c>
      <c r="AQ1920" t="str">
        <f t="shared" si="686"/>
        <v>Very Low</v>
      </c>
      <c r="AR1920">
        <v>5.5</v>
      </c>
      <c r="AS1920" t="str">
        <f t="shared" si="687"/>
        <v>Below Average</v>
      </c>
      <c r="AT1920">
        <v>2.35</v>
      </c>
      <c r="AU1920" t="str">
        <f t="shared" si="688"/>
        <v>Cinematic Widescreen</v>
      </c>
      <c r="AV1920">
        <v>671</v>
      </c>
      <c r="AW1920" t="str">
        <f t="shared" si="689"/>
        <v>Very Low</v>
      </c>
    </row>
    <row r="1921" spans="1:49" x14ac:dyDescent="0.3">
      <c r="A1921" t="s">
        <v>0</v>
      </c>
      <c r="B1921" t="s">
        <v>3556</v>
      </c>
      <c r="C1921">
        <v>151</v>
      </c>
      <c r="D1921" t="str">
        <f t="shared" si="669"/>
        <v>Low</v>
      </c>
      <c r="E1921">
        <v>124</v>
      </c>
      <c r="F1921" t="str">
        <f t="shared" si="670"/>
        <v>2h 4m</v>
      </c>
      <c r="G1921" t="str">
        <f t="shared" si="671"/>
        <v>Long Movie</v>
      </c>
      <c r="H1921">
        <v>44</v>
      </c>
      <c r="I1921" t="str">
        <f t="shared" si="672"/>
        <v>Very Low</v>
      </c>
      <c r="J1921">
        <v>367</v>
      </c>
      <c r="K1921" t="str">
        <f t="shared" si="673"/>
        <v>Very Low</v>
      </c>
      <c r="L1921" t="s">
        <v>1328</v>
      </c>
      <c r="M1921">
        <v>4000</v>
      </c>
      <c r="N1921" t="str">
        <f t="shared" si="674"/>
        <v>Low</v>
      </c>
      <c r="O1921">
        <v>36447959</v>
      </c>
      <c r="P1921" t="str">
        <f t="shared" si="675"/>
        <v>Average</v>
      </c>
      <c r="Q1921" t="s">
        <v>1605</v>
      </c>
      <c r="R1921" t="str">
        <f t="shared" si="676"/>
        <v>Biography</v>
      </c>
      <c r="S1921">
        <f t="shared" si="677"/>
        <v>3</v>
      </c>
      <c r="T1921" t="s">
        <v>570</v>
      </c>
      <c r="U1921" t="s">
        <v>9570</v>
      </c>
      <c r="V1921">
        <v>35833</v>
      </c>
      <c r="W1921" t="str">
        <f t="shared" si="678"/>
        <v>Low</v>
      </c>
      <c r="X1921">
        <v>6393</v>
      </c>
      <c r="Y1921" t="str">
        <f t="shared" si="679"/>
        <v>Low</v>
      </c>
      <c r="Z1921" t="s">
        <v>9571</v>
      </c>
      <c r="AA1921">
        <v>0</v>
      </c>
      <c r="AB1921" t="str">
        <f t="shared" si="680"/>
        <v>Symbolic Poster</v>
      </c>
      <c r="AC1921" t="s">
        <v>9572</v>
      </c>
      <c r="AD1921" t="s">
        <v>9573</v>
      </c>
      <c r="AE1921">
        <v>96</v>
      </c>
      <c r="AF1921" t="str">
        <f t="shared" si="681"/>
        <v>Very Low</v>
      </c>
      <c r="AG1921" t="s">
        <v>9</v>
      </c>
      <c r="AH1921" t="s">
        <v>10</v>
      </c>
      <c r="AI1921" t="s">
        <v>66</v>
      </c>
      <c r="AJ1921" t="str">
        <f t="shared" si="682"/>
        <v>Family</v>
      </c>
      <c r="AK1921">
        <v>25000000</v>
      </c>
      <c r="AL1921" t="str">
        <f t="shared" si="683"/>
        <v>Low Budget</v>
      </c>
      <c r="AM1921">
        <v>2014</v>
      </c>
      <c r="AN1921">
        <f t="shared" si="684"/>
        <v>11</v>
      </c>
      <c r="AO1921" t="str">
        <f t="shared" si="685"/>
        <v>Modern Classic</v>
      </c>
      <c r="AP1921">
        <v>774</v>
      </c>
      <c r="AQ1921" t="str">
        <f t="shared" si="686"/>
        <v>Very Low</v>
      </c>
      <c r="AR1921">
        <v>7</v>
      </c>
      <c r="AS1921" t="str">
        <f t="shared" si="687"/>
        <v>Good</v>
      </c>
      <c r="AT1921">
        <v>2.39</v>
      </c>
      <c r="AU1921" t="str">
        <f t="shared" si="688"/>
        <v>Cinematic Widescreen</v>
      </c>
      <c r="AV1921">
        <v>10000</v>
      </c>
      <c r="AW1921" t="str">
        <f t="shared" si="689"/>
        <v>Low</v>
      </c>
    </row>
    <row r="1922" spans="1:49" x14ac:dyDescent="0.3">
      <c r="A1922" t="s">
        <v>718</v>
      </c>
      <c r="B1922" t="s">
        <v>1169</v>
      </c>
      <c r="C1922">
        <v>198</v>
      </c>
      <c r="D1922" t="str">
        <f t="shared" si="669"/>
        <v>Low</v>
      </c>
      <c r="E1922">
        <v>97</v>
      </c>
      <c r="F1922" t="str">
        <f t="shared" si="670"/>
        <v>1h 37m</v>
      </c>
      <c r="G1922" t="str">
        <f t="shared" si="671"/>
        <v>Standard Movie</v>
      </c>
      <c r="H1922">
        <v>176</v>
      </c>
      <c r="I1922" t="str">
        <f t="shared" si="672"/>
        <v>Very Low</v>
      </c>
      <c r="J1922">
        <v>10000</v>
      </c>
      <c r="K1922" t="str">
        <f t="shared" si="673"/>
        <v>Low</v>
      </c>
      <c r="L1922" t="s">
        <v>2348</v>
      </c>
      <c r="M1922">
        <v>12000</v>
      </c>
      <c r="N1922" t="str">
        <f t="shared" si="674"/>
        <v>Medium</v>
      </c>
      <c r="O1922">
        <v>45089048</v>
      </c>
      <c r="P1922" t="str">
        <f t="shared" si="675"/>
        <v>Average</v>
      </c>
      <c r="Q1922" t="s">
        <v>5470</v>
      </c>
      <c r="R1922" t="str">
        <f t="shared" si="676"/>
        <v>Drama</v>
      </c>
      <c r="S1922">
        <f t="shared" si="677"/>
        <v>3</v>
      </c>
      <c r="T1922" t="s">
        <v>272</v>
      </c>
      <c r="U1922" t="s">
        <v>9574</v>
      </c>
      <c r="V1922">
        <v>86251</v>
      </c>
      <c r="W1922" t="str">
        <f t="shared" si="678"/>
        <v>Medium</v>
      </c>
      <c r="X1922">
        <v>36064</v>
      </c>
      <c r="Y1922" t="str">
        <f t="shared" si="679"/>
        <v>Medium</v>
      </c>
      <c r="Z1922" t="s">
        <v>197</v>
      </c>
      <c r="AA1922">
        <v>3</v>
      </c>
      <c r="AB1922" t="str">
        <f t="shared" si="680"/>
        <v>Duo/Trio Poster</v>
      </c>
      <c r="AC1922" t="s">
        <v>9575</v>
      </c>
      <c r="AD1922" t="s">
        <v>9576</v>
      </c>
      <c r="AE1922">
        <v>260</v>
      </c>
      <c r="AF1922" t="str">
        <f t="shared" si="681"/>
        <v>Very Low</v>
      </c>
      <c r="AG1922" t="s">
        <v>9</v>
      </c>
      <c r="AH1922" t="s">
        <v>8115</v>
      </c>
      <c r="AI1922" t="s">
        <v>11</v>
      </c>
      <c r="AJ1922" t="str">
        <f t="shared" si="682"/>
        <v>Teen</v>
      </c>
      <c r="AK1922">
        <v>25000000</v>
      </c>
      <c r="AL1922" t="str">
        <f t="shared" si="683"/>
        <v>Low Budget</v>
      </c>
      <c r="AM1922">
        <v>2014</v>
      </c>
      <c r="AN1922">
        <f t="shared" si="684"/>
        <v>11</v>
      </c>
      <c r="AO1922" t="str">
        <f t="shared" si="685"/>
        <v>Modern Classic</v>
      </c>
      <c r="AP1922">
        <v>11000</v>
      </c>
      <c r="AQ1922" t="str">
        <f t="shared" si="686"/>
        <v>Medium</v>
      </c>
      <c r="AR1922">
        <v>6.5</v>
      </c>
      <c r="AS1922" t="str">
        <f t="shared" si="687"/>
        <v>Average</v>
      </c>
      <c r="AT1922">
        <v>2.35</v>
      </c>
      <c r="AU1922" t="str">
        <f t="shared" si="688"/>
        <v>Cinematic Widescreen</v>
      </c>
      <c r="AV1922">
        <v>58000</v>
      </c>
      <c r="AW1922" t="str">
        <f t="shared" si="689"/>
        <v>High</v>
      </c>
    </row>
    <row r="1923" spans="1:49" x14ac:dyDescent="0.3">
      <c r="A1923" t="s">
        <v>0</v>
      </c>
      <c r="B1923" t="s">
        <v>6738</v>
      </c>
      <c r="C1923">
        <v>66</v>
      </c>
      <c r="D1923" t="str">
        <f t="shared" ref="D1923:D1986" si="690">IF(C1923&lt;=50,"Very Low",
IF(C1923&lt;=200,"Low",
IF(C1923&lt;=500,"Medium",
IF(C1923&lt;=1000,"High","Very High"))))</f>
        <v>Low</v>
      </c>
      <c r="E1923">
        <v>105</v>
      </c>
      <c r="F1923" t="str">
        <f t="shared" ref="F1923:F1986" si="691">INT(E1923/60) &amp; "h " &amp; MOD(E1923,60) &amp; "m"</f>
        <v>1h 45m</v>
      </c>
      <c r="G1923" t="str">
        <f t="shared" ref="G1923:G1986" si="692">IF(E1923&lt;60,"Short Film",IF(E1923&lt;90,"Featurette",IF(E1923&lt;=120,"Standard Movie",IF(E1923&lt;=180,"Long Movie","Epic"))))</f>
        <v>Standard Movie</v>
      </c>
      <c r="H1923">
        <v>29</v>
      </c>
      <c r="I1923" t="str">
        <f t="shared" ref="I1923:I1986" si="693">IF(H1923&lt;=1000,"Very Low",IF(H1923&lt;=10000,"Low",IF(H1923&lt;=50000,"Medium",IF(H1923&lt;=200000,"High","Very High"))))</f>
        <v>Very Low</v>
      </c>
      <c r="J1923">
        <v>742</v>
      </c>
      <c r="K1923" t="str">
        <f t="shared" ref="K1923:K1986" si="694">IF(J1923&lt;=1000,"Very Low",IF(J1923&lt;=10000,"Low",IF(J1923&lt;=50000,"Medium",IF(J1923&lt;=200000,"High","Very High"))))</f>
        <v>Very Low</v>
      </c>
      <c r="L1923" t="s">
        <v>9577</v>
      </c>
      <c r="M1923">
        <v>14000</v>
      </c>
      <c r="N1923" t="str">
        <f t="shared" ref="N1923:N1986" si="695">IF(A1923&lt;=1000,"Very Low",
IF(M1923&lt;=10000,"Low",IF(M1923&lt;=50000,"Medium",IF(M1923&lt;=200000,"High","Very High"))))</f>
        <v>Medium</v>
      </c>
      <c r="O1923">
        <v>35990505</v>
      </c>
      <c r="P1923" t="str">
        <f t="shared" ref="P1923:P1986" si="696">IF(AND(O1923&gt;=500000000),"Blockbuster",
IF(AND(O1923&gt;=200000000,O1923&lt;=499999999),"Superhit",
IF(AND(O1923&gt;=50000000,O1923&lt;=199999999),"Hit",
IF(AND(O1923&gt;=10000000,O1923&lt;=49999999),"Average",
IF(AND(O1923&lt;=10000000),"Flop","")))))</f>
        <v>Average</v>
      </c>
      <c r="Q1923" t="s">
        <v>9076</v>
      </c>
      <c r="R1923" t="str">
        <f t="shared" ref="R1923:R1986" si="697">LEFT(Q1923, FIND("|",Q1923&amp;"|")-1)</f>
        <v>Comedy</v>
      </c>
      <c r="S1923">
        <f t="shared" ref="S1923:S1986" si="698">LEN(Q1923)-LEN(SUBSTITUTE(Q1923,"|",""))+1</f>
        <v>4</v>
      </c>
      <c r="T1923" t="s">
        <v>407</v>
      </c>
      <c r="U1923" t="s">
        <v>9578</v>
      </c>
      <c r="V1923">
        <v>48095</v>
      </c>
      <c r="W1923" t="str">
        <f t="shared" ref="W1923:W1986" si="699">IF(V1923&lt;=10000,"Very Low",IF(V1923&lt;=50000,"Low",IF(V1923&lt;=200000,"Medium",IF(V1923&lt;=500000,"High","Very High"))))</f>
        <v>Low</v>
      </c>
      <c r="X1923">
        <v>16400</v>
      </c>
      <c r="Y1923" t="str">
        <f t="shared" ref="Y1923:Y1986" si="700">IF(X1923&lt;=1000,"Very Low",IF(X1923&lt;=10000,"Low",IF(X1923&lt;=50000,"Medium",IF(X1923&lt;=200000,"High","Very High"))))</f>
        <v>Medium</v>
      </c>
      <c r="Z1923" t="s">
        <v>1610</v>
      </c>
      <c r="AA1923">
        <v>1</v>
      </c>
      <c r="AB1923" t="str">
        <f t="shared" ref="AB1923:AB1986" si="701">IF(AA1923=0,"Symbolic Poster",IF(AA1923=1,"Solo Star Poster",IF(AA1923&lt;=3,"Duo/Trio Poster","Ensemble Poster")))</f>
        <v>Solo Star Poster</v>
      </c>
      <c r="AC1923" t="s">
        <v>9579</v>
      </c>
      <c r="AD1923" t="s">
        <v>9580</v>
      </c>
      <c r="AE1923">
        <v>194</v>
      </c>
      <c r="AF1923" t="str">
        <f t="shared" ref="AF1923:AF1986" si="702">IF(AE1923&lt;=500,"Very Low",IF(AE1923&lt;=2000,"Low",IF(AE1923&lt;=5000,"Medium",IF(AE1923&lt;=15000,"High","Very High"))))</f>
        <v>Very Low</v>
      </c>
      <c r="AG1923" t="s">
        <v>9</v>
      </c>
      <c r="AH1923" t="s">
        <v>10</v>
      </c>
      <c r="AI1923" t="s">
        <v>66</v>
      </c>
      <c r="AJ1923" t="str">
        <f t="shared" ref="AJ1923:AJ1986" si="703">IF(OR(AI1923="G",AI1923="PG",AI1923="U",AI1923="TV-Y",AI1923="TV-G"),"Family",IF(OR(AI1923="PG-13",AI1923="UA",AI1923="TV-14"),"Teen",IF(OR(AI1923="R",AI1923="NC-17",AI1923="A",AI1923="TV-MA"),"Adult",IF(AI1923="Not Rated","No Rating","Other/Unknown"))))</f>
        <v>Family</v>
      </c>
      <c r="AK1923">
        <v>20000000</v>
      </c>
      <c r="AL1923" t="str">
        <f t="shared" ref="AL1923:AL1986" si="704">IF(AK1923&gt;=200000000,"Very High Budget",
IF(AND(AK1923&gt;=100000000,AK1923&lt;=199999999),"High Budget",
IF(AND(AK1923&gt;=30000000,AK1923&lt;=99999999),"Medium Budget",
IF(AK1923&lt;30000000,"Low Budget",""))))</f>
        <v>Low Budget</v>
      </c>
      <c r="AM1923">
        <v>2003</v>
      </c>
      <c r="AN1923">
        <f t="shared" ref="AN1923:AN1986" si="705">$AY$20-AM1923</f>
        <v>22</v>
      </c>
      <c r="AO1923" t="str">
        <f t="shared" ref="AO1923:AO1986" si="706">IF(AN1923&lt;=5,"Recent",IF(AND(AN1923&gt;=6,AN1923&lt;=15),"Modern Classic",IF(AN1923&gt;15,"Old Classic","")))</f>
        <v>Old Classic</v>
      </c>
      <c r="AP1923">
        <v>1000</v>
      </c>
      <c r="AQ1923" t="str">
        <f t="shared" ref="AQ1923:AQ1986" si="707">IF(AP1923&lt;=1000,"Very Low",IF(AP1923&lt;=10000,"Low",IF(AP1923&lt;=50000,"Medium",IF(AP1923&lt;=200000,"High","Very High"))))</f>
        <v>Very Low</v>
      </c>
      <c r="AR1923">
        <v>5.8</v>
      </c>
      <c r="AS1923" t="str">
        <f t="shared" ref="AS1923:AS1986" si="708">IF(AND(AR1923&gt;=9,AR1923&lt;=10),"Master Piece",
IF(AND(AR1923&gt;=8,AR1923&lt;9),"Excellent",
IF(AND(AR1923&gt;=7,AR1923&lt;8),"Good",
IF(AND(AR1923&gt;=6,AR1923&lt;7),"Average",
IF(AND(AR1923&gt;=5,AR1923&lt;6),"Below Average",
IF(AND(AR1923&gt;=4,AR1923&lt;5),"Poor",
IF(AND(AR1923&gt;=3,AR1923&lt;4),"Very Poor",
IF(AND(AR1923&gt;=0,AR1923&lt;3),"Terrible",""))))))))</f>
        <v>Below Average</v>
      </c>
      <c r="AT1923">
        <v>2.35</v>
      </c>
      <c r="AU1923" t="str">
        <f t="shared" ref="AU1923:AU1986" si="709">IF(AND(AT1923&gt;=1.3,AT1923&lt;=1.4),"Classic",IF(AND(AT1923&gt;=1.7,AT1923&lt;=1.9),"HDTV / Widescreen",IF(AND(AT1923&gt;=2.2,AT1923&lt;=2.4),"Cinematic Widescreen",IF(AND(AT1923&gt;=1.4,AT1923&lt;=1.6),"Standard Academy",IF(AT1923&gt;=2.4,"Ultra Widescreen","")))))</f>
        <v>Cinematic Widescreen</v>
      </c>
      <c r="AV1923">
        <v>0</v>
      </c>
      <c r="AW1923" t="str">
        <f t="shared" ref="AW1923:AW1986" si="710">IF(AV1923&lt;=1000,"Very Low",IF(AV1923&lt;=10000,"Low",IF(AV1923&lt;=50000,"Medium",IF(AV1923&lt;=200000,"High","Very High"))))</f>
        <v>Very Low</v>
      </c>
    </row>
    <row r="1924" spans="1:49" x14ac:dyDescent="0.3">
      <c r="A1924" t="s">
        <v>0</v>
      </c>
      <c r="B1924" t="s">
        <v>9581</v>
      </c>
      <c r="C1924">
        <v>167</v>
      </c>
      <c r="D1924" t="str">
        <f t="shared" si="690"/>
        <v>Low</v>
      </c>
      <c r="E1924">
        <v>104</v>
      </c>
      <c r="F1924" t="str">
        <f t="shared" si="691"/>
        <v>1h 44m</v>
      </c>
      <c r="G1924" t="str">
        <f t="shared" si="692"/>
        <v>Standard Movie</v>
      </c>
      <c r="H1924">
        <v>108</v>
      </c>
      <c r="I1924" t="str">
        <f t="shared" si="693"/>
        <v>Very Low</v>
      </c>
      <c r="J1924">
        <v>177</v>
      </c>
      <c r="K1924" t="str">
        <f t="shared" si="694"/>
        <v>Very Low</v>
      </c>
      <c r="L1924" t="s">
        <v>9582</v>
      </c>
      <c r="M1924">
        <v>296</v>
      </c>
      <c r="N1924" t="str">
        <f t="shared" si="695"/>
        <v>Low</v>
      </c>
      <c r="O1924">
        <v>35143332</v>
      </c>
      <c r="P1924" t="str">
        <f t="shared" si="696"/>
        <v>Average</v>
      </c>
      <c r="Q1924" t="s">
        <v>6374</v>
      </c>
      <c r="R1924" t="str">
        <f t="shared" si="697"/>
        <v>Horror</v>
      </c>
      <c r="S1924">
        <f t="shared" si="698"/>
        <v>1</v>
      </c>
      <c r="T1924" t="s">
        <v>7508</v>
      </c>
      <c r="U1924" t="s">
        <v>9583</v>
      </c>
      <c r="V1924">
        <v>45102</v>
      </c>
      <c r="W1924" t="str">
        <f t="shared" si="699"/>
        <v>Low</v>
      </c>
      <c r="X1924">
        <v>1340</v>
      </c>
      <c r="Y1924" t="str">
        <f t="shared" si="700"/>
        <v>Low</v>
      </c>
      <c r="Z1924" t="s">
        <v>9584</v>
      </c>
      <c r="AA1924">
        <v>0</v>
      </c>
      <c r="AB1924" t="str">
        <f t="shared" si="701"/>
        <v>Symbolic Poster</v>
      </c>
      <c r="AC1924" t="s">
        <v>9585</v>
      </c>
      <c r="AD1924" t="s">
        <v>9586</v>
      </c>
      <c r="AE1924">
        <v>316</v>
      </c>
      <c r="AF1924" t="str">
        <f t="shared" si="702"/>
        <v>Very Low</v>
      </c>
      <c r="AG1924" t="s">
        <v>9</v>
      </c>
      <c r="AH1924" t="s">
        <v>10</v>
      </c>
      <c r="AI1924" t="s">
        <v>556</v>
      </c>
      <c r="AJ1924" t="str">
        <f t="shared" si="703"/>
        <v>Adult</v>
      </c>
      <c r="AK1924">
        <v>17000000</v>
      </c>
      <c r="AL1924" t="str">
        <f t="shared" si="704"/>
        <v>Low Budget</v>
      </c>
      <c r="AM1924">
        <v>2003</v>
      </c>
      <c r="AN1924">
        <f t="shared" si="705"/>
        <v>22</v>
      </c>
      <c r="AO1924" t="str">
        <f t="shared" si="706"/>
        <v>Old Classic</v>
      </c>
      <c r="AP1924">
        <v>270</v>
      </c>
      <c r="AQ1924" t="str">
        <f t="shared" si="707"/>
        <v>Very Low</v>
      </c>
      <c r="AR1924">
        <v>5.6</v>
      </c>
      <c r="AS1924" t="str">
        <f t="shared" si="708"/>
        <v>Below Average</v>
      </c>
      <c r="AT1924">
        <v>2.35</v>
      </c>
      <c r="AU1924" t="str">
        <f t="shared" si="709"/>
        <v>Cinematic Widescreen</v>
      </c>
      <c r="AV1924">
        <v>0</v>
      </c>
      <c r="AW1924" t="str">
        <f t="shared" si="710"/>
        <v>Very Low</v>
      </c>
    </row>
    <row r="1925" spans="1:49" x14ac:dyDescent="0.3">
      <c r="A1925" t="s">
        <v>0</v>
      </c>
      <c r="B1925" t="s">
        <v>9587</v>
      </c>
      <c r="C1925">
        <v>127</v>
      </c>
      <c r="D1925" t="str">
        <f t="shared" si="690"/>
        <v>Low</v>
      </c>
      <c r="E1925">
        <v>101</v>
      </c>
      <c r="F1925" t="str">
        <f t="shared" si="691"/>
        <v>1h 41m</v>
      </c>
      <c r="G1925" t="str">
        <f t="shared" si="692"/>
        <v>Standard Movie</v>
      </c>
      <c r="H1925">
        <v>7</v>
      </c>
      <c r="I1925" t="str">
        <f t="shared" si="693"/>
        <v>Very Low</v>
      </c>
      <c r="J1925">
        <v>440</v>
      </c>
      <c r="K1925" t="str">
        <f t="shared" si="694"/>
        <v>Very Low</v>
      </c>
      <c r="L1925" t="s">
        <v>900</v>
      </c>
      <c r="M1925">
        <v>1000</v>
      </c>
      <c r="N1925" t="str">
        <f t="shared" si="695"/>
        <v>Low</v>
      </c>
      <c r="O1925">
        <v>35000629</v>
      </c>
      <c r="P1925" t="str">
        <f t="shared" si="696"/>
        <v>Average</v>
      </c>
      <c r="Q1925" t="s">
        <v>1652</v>
      </c>
      <c r="R1925" t="str">
        <f t="shared" si="697"/>
        <v>Comedy</v>
      </c>
      <c r="S1925">
        <f t="shared" si="698"/>
        <v>2</v>
      </c>
      <c r="T1925" t="s">
        <v>6682</v>
      </c>
      <c r="U1925" t="s">
        <v>9588</v>
      </c>
      <c r="V1925">
        <v>74622</v>
      </c>
      <c r="W1925" t="str">
        <f t="shared" si="699"/>
        <v>Medium</v>
      </c>
      <c r="X1925">
        <v>2822</v>
      </c>
      <c r="Y1925" t="str">
        <f t="shared" si="700"/>
        <v>Low</v>
      </c>
      <c r="Z1925" t="s">
        <v>9470</v>
      </c>
      <c r="AA1925">
        <v>1</v>
      </c>
      <c r="AB1925" t="str">
        <f t="shared" si="701"/>
        <v>Solo Star Poster</v>
      </c>
      <c r="AC1925" t="s">
        <v>9589</v>
      </c>
      <c r="AD1925" t="s">
        <v>9590</v>
      </c>
      <c r="AE1925">
        <v>150</v>
      </c>
      <c r="AF1925" t="str">
        <f t="shared" si="702"/>
        <v>Very Low</v>
      </c>
      <c r="AG1925" t="s">
        <v>9</v>
      </c>
      <c r="AH1925" t="s">
        <v>10</v>
      </c>
      <c r="AI1925" t="s">
        <v>556</v>
      </c>
      <c r="AJ1925" t="str">
        <f t="shared" si="703"/>
        <v>Adult</v>
      </c>
      <c r="AK1925">
        <v>25000000</v>
      </c>
      <c r="AL1925" t="str">
        <f t="shared" si="704"/>
        <v>Low Budget</v>
      </c>
      <c r="AM1925">
        <v>2007</v>
      </c>
      <c r="AN1925">
        <f t="shared" si="705"/>
        <v>18</v>
      </c>
      <c r="AO1925" t="str">
        <f t="shared" si="706"/>
        <v>Old Classic</v>
      </c>
      <c r="AP1925">
        <v>562</v>
      </c>
      <c r="AQ1925" t="str">
        <f t="shared" si="707"/>
        <v>Very Low</v>
      </c>
      <c r="AR1925">
        <v>5.6</v>
      </c>
      <c r="AS1925" t="str">
        <f t="shared" si="708"/>
        <v>Below Average</v>
      </c>
      <c r="AT1925">
        <v>1.85</v>
      </c>
      <c r="AU1925" t="str">
        <f t="shared" si="709"/>
        <v>HDTV / Widescreen</v>
      </c>
      <c r="AV1925">
        <v>0</v>
      </c>
      <c r="AW1925" t="str">
        <f t="shared" si="710"/>
        <v>Very Low</v>
      </c>
    </row>
    <row r="1926" spans="1:49" x14ac:dyDescent="0.3">
      <c r="A1926" t="s">
        <v>0</v>
      </c>
      <c r="B1926" t="s">
        <v>3415</v>
      </c>
      <c r="C1926">
        <v>109</v>
      </c>
      <c r="D1926" t="str">
        <f t="shared" si="690"/>
        <v>Low</v>
      </c>
      <c r="E1926">
        <v>101</v>
      </c>
      <c r="F1926" t="str">
        <f t="shared" si="691"/>
        <v>1h 41m</v>
      </c>
      <c r="G1926" t="str">
        <f t="shared" si="692"/>
        <v>Standard Movie</v>
      </c>
      <c r="H1926">
        <v>43</v>
      </c>
      <c r="I1926" t="str">
        <f t="shared" si="693"/>
        <v>Very Low</v>
      </c>
      <c r="J1926">
        <v>432</v>
      </c>
      <c r="K1926" t="str">
        <f t="shared" si="694"/>
        <v>Very Low</v>
      </c>
      <c r="L1926" t="s">
        <v>1707</v>
      </c>
      <c r="M1926">
        <v>5000</v>
      </c>
      <c r="N1926" t="str">
        <f t="shared" si="695"/>
        <v>Low</v>
      </c>
      <c r="O1926">
        <v>34604054</v>
      </c>
      <c r="P1926" t="str">
        <f t="shared" si="696"/>
        <v>Average</v>
      </c>
      <c r="Q1926" t="s">
        <v>435</v>
      </c>
      <c r="R1926" t="str">
        <f t="shared" si="697"/>
        <v>Action</v>
      </c>
      <c r="S1926">
        <f t="shared" si="698"/>
        <v>4</v>
      </c>
      <c r="T1926" t="s">
        <v>473</v>
      </c>
      <c r="U1926" t="s">
        <v>9591</v>
      </c>
      <c r="V1926">
        <v>34942</v>
      </c>
      <c r="W1926" t="str">
        <f t="shared" si="699"/>
        <v>Low</v>
      </c>
      <c r="X1926">
        <v>6867</v>
      </c>
      <c r="Y1926" t="str">
        <f t="shared" si="700"/>
        <v>Low</v>
      </c>
      <c r="Z1926" t="s">
        <v>9592</v>
      </c>
      <c r="AA1926">
        <v>2</v>
      </c>
      <c r="AB1926" t="str">
        <f t="shared" si="701"/>
        <v>Duo/Trio Poster</v>
      </c>
      <c r="AC1926" t="s">
        <v>9593</v>
      </c>
      <c r="AD1926" t="s">
        <v>9594</v>
      </c>
      <c r="AE1926">
        <v>185</v>
      </c>
      <c r="AF1926" t="str">
        <f t="shared" si="702"/>
        <v>Very Low</v>
      </c>
      <c r="AG1926" t="s">
        <v>9</v>
      </c>
      <c r="AH1926" t="s">
        <v>10</v>
      </c>
      <c r="AI1926" t="s">
        <v>556</v>
      </c>
      <c r="AJ1926" t="str">
        <f t="shared" si="703"/>
        <v>Adult</v>
      </c>
      <c r="AK1926">
        <v>30000000</v>
      </c>
      <c r="AL1926" t="str">
        <f t="shared" si="704"/>
        <v>Medium Budget</v>
      </c>
      <c r="AM1926">
        <v>2003</v>
      </c>
      <c r="AN1926">
        <f t="shared" si="705"/>
        <v>22</v>
      </c>
      <c r="AO1926" t="str">
        <f t="shared" si="706"/>
        <v>Old Classic</v>
      </c>
      <c r="AP1926">
        <v>618</v>
      </c>
      <c r="AQ1926" t="str">
        <f t="shared" si="707"/>
        <v>Very Low</v>
      </c>
      <c r="AR1926">
        <v>5.8</v>
      </c>
      <c r="AS1926" t="str">
        <f t="shared" si="708"/>
        <v>Below Average</v>
      </c>
      <c r="AT1926">
        <v>2.35</v>
      </c>
      <c r="AU1926" t="str">
        <f t="shared" si="709"/>
        <v>Cinematic Widescreen</v>
      </c>
      <c r="AV1926">
        <v>1000</v>
      </c>
      <c r="AW1926" t="str">
        <f t="shared" si="710"/>
        <v>Very Low</v>
      </c>
    </row>
    <row r="1927" spans="1:49" x14ac:dyDescent="0.3">
      <c r="A1927" t="s">
        <v>0</v>
      </c>
      <c r="B1927" t="s">
        <v>6591</v>
      </c>
      <c r="C1927">
        <v>174</v>
      </c>
      <c r="D1927" t="str">
        <f t="shared" si="690"/>
        <v>Low</v>
      </c>
      <c r="E1927">
        <v>114</v>
      </c>
      <c r="F1927" t="str">
        <f t="shared" si="691"/>
        <v>1h 54m</v>
      </c>
      <c r="G1927" t="str">
        <f t="shared" si="692"/>
        <v>Standard Movie</v>
      </c>
      <c r="H1927">
        <v>335</v>
      </c>
      <c r="I1927" t="str">
        <f t="shared" si="693"/>
        <v>Very Low</v>
      </c>
      <c r="J1927">
        <v>530</v>
      </c>
      <c r="K1927" t="str">
        <f t="shared" si="694"/>
        <v>Very Low</v>
      </c>
      <c r="L1927" t="s">
        <v>2212</v>
      </c>
      <c r="M1927">
        <v>11000</v>
      </c>
      <c r="N1927" t="str">
        <f t="shared" si="695"/>
        <v>Medium</v>
      </c>
      <c r="O1927">
        <v>41597830</v>
      </c>
      <c r="P1927" t="str">
        <f t="shared" si="696"/>
        <v>Average</v>
      </c>
      <c r="Q1927" t="s">
        <v>185</v>
      </c>
      <c r="R1927" t="str">
        <f t="shared" si="697"/>
        <v>Drama</v>
      </c>
      <c r="S1927">
        <f t="shared" si="698"/>
        <v>2</v>
      </c>
      <c r="T1927" t="s">
        <v>2348</v>
      </c>
      <c r="U1927" t="s">
        <v>9595</v>
      </c>
      <c r="V1927">
        <v>102123</v>
      </c>
      <c r="W1927" t="str">
        <f t="shared" si="699"/>
        <v>Medium</v>
      </c>
      <c r="X1927">
        <v>12624</v>
      </c>
      <c r="Y1927" t="str">
        <f t="shared" si="700"/>
        <v>Medium</v>
      </c>
      <c r="Z1927" t="s">
        <v>4741</v>
      </c>
      <c r="AA1927">
        <v>3</v>
      </c>
      <c r="AB1927" t="str">
        <f t="shared" si="701"/>
        <v>Duo/Trio Poster</v>
      </c>
      <c r="AC1927" t="s">
        <v>9596</v>
      </c>
      <c r="AD1927" t="s">
        <v>9597</v>
      </c>
      <c r="AE1927">
        <v>660</v>
      </c>
      <c r="AF1927" t="str">
        <f t="shared" si="702"/>
        <v>Low</v>
      </c>
      <c r="AG1927" t="s">
        <v>9</v>
      </c>
      <c r="AH1927" t="s">
        <v>10</v>
      </c>
      <c r="AI1927" t="s">
        <v>11</v>
      </c>
      <c r="AJ1927" t="str">
        <f t="shared" si="703"/>
        <v>Teen</v>
      </c>
      <c r="AK1927">
        <v>25000000</v>
      </c>
      <c r="AL1927" t="str">
        <f t="shared" si="704"/>
        <v>Low Budget</v>
      </c>
      <c r="AM1927">
        <v>2002</v>
      </c>
      <c r="AN1927">
        <f t="shared" si="705"/>
        <v>23</v>
      </c>
      <c r="AO1927" t="str">
        <f t="shared" si="706"/>
        <v>Old Classic</v>
      </c>
      <c r="AP1927">
        <v>577</v>
      </c>
      <c r="AQ1927" t="str">
        <f t="shared" si="707"/>
        <v>Very Low</v>
      </c>
      <c r="AR1927">
        <v>7.6</v>
      </c>
      <c r="AS1927" t="str">
        <f t="shared" si="708"/>
        <v>Good</v>
      </c>
      <c r="AT1927">
        <v>1.85</v>
      </c>
      <c r="AU1927" t="str">
        <f t="shared" si="709"/>
        <v>HDTV / Widescreen</v>
      </c>
      <c r="AV1927">
        <v>0</v>
      </c>
      <c r="AW1927" t="str">
        <f t="shared" si="710"/>
        <v>Very Low</v>
      </c>
    </row>
    <row r="1928" spans="1:49" x14ac:dyDescent="0.3">
      <c r="A1928" t="s">
        <v>0</v>
      </c>
      <c r="B1928" t="s">
        <v>5104</v>
      </c>
      <c r="C1928">
        <v>91</v>
      </c>
      <c r="D1928" t="str">
        <f t="shared" si="690"/>
        <v>Low</v>
      </c>
      <c r="E1928">
        <v>105</v>
      </c>
      <c r="F1928" t="str">
        <f t="shared" si="691"/>
        <v>1h 45m</v>
      </c>
      <c r="G1928" t="str">
        <f t="shared" si="692"/>
        <v>Standard Movie</v>
      </c>
      <c r="H1928">
        <v>99</v>
      </c>
      <c r="I1928" t="str">
        <f t="shared" si="693"/>
        <v>Very Low</v>
      </c>
      <c r="J1928">
        <v>960</v>
      </c>
      <c r="K1928" t="str">
        <f t="shared" si="694"/>
        <v>Very Low</v>
      </c>
      <c r="L1928" t="s">
        <v>9598</v>
      </c>
      <c r="M1928">
        <v>17000</v>
      </c>
      <c r="N1928" t="str">
        <f t="shared" si="695"/>
        <v>Medium</v>
      </c>
      <c r="O1928">
        <v>33687630</v>
      </c>
      <c r="P1928" t="str">
        <f t="shared" si="696"/>
        <v>Average</v>
      </c>
      <c r="Q1928" t="s">
        <v>1652</v>
      </c>
      <c r="R1928" t="str">
        <f t="shared" si="697"/>
        <v>Comedy</v>
      </c>
      <c r="S1928">
        <f t="shared" si="698"/>
        <v>2</v>
      </c>
      <c r="T1928" t="s">
        <v>415</v>
      </c>
      <c r="U1928" t="s">
        <v>9599</v>
      </c>
      <c r="V1928">
        <v>116762</v>
      </c>
      <c r="W1928" t="str">
        <f t="shared" si="699"/>
        <v>Medium</v>
      </c>
      <c r="X1928">
        <v>20109</v>
      </c>
      <c r="Y1928" t="str">
        <f t="shared" si="700"/>
        <v>Medium</v>
      </c>
      <c r="Z1928" t="s">
        <v>9600</v>
      </c>
      <c r="AA1928">
        <v>0</v>
      </c>
      <c r="AB1928" t="str">
        <f t="shared" si="701"/>
        <v>Symbolic Poster</v>
      </c>
      <c r="AC1928" t="s">
        <v>9601</v>
      </c>
      <c r="AD1928" t="s">
        <v>9602</v>
      </c>
      <c r="AE1928">
        <v>261</v>
      </c>
      <c r="AF1928" t="str">
        <f t="shared" si="702"/>
        <v>Very Low</v>
      </c>
      <c r="AG1928" t="s">
        <v>9</v>
      </c>
      <c r="AH1928" t="s">
        <v>10</v>
      </c>
      <c r="AI1928" t="s">
        <v>11</v>
      </c>
      <c r="AJ1928" t="str">
        <f t="shared" si="703"/>
        <v>Teen</v>
      </c>
      <c r="AK1928">
        <v>20000000</v>
      </c>
      <c r="AL1928" t="str">
        <f t="shared" si="704"/>
        <v>Low Budget</v>
      </c>
      <c r="AM1928">
        <v>2006</v>
      </c>
      <c r="AN1928">
        <f t="shared" si="705"/>
        <v>19</v>
      </c>
      <c r="AO1928" t="str">
        <f t="shared" si="706"/>
        <v>Old Classic</v>
      </c>
      <c r="AP1928">
        <v>1000</v>
      </c>
      <c r="AQ1928" t="str">
        <f t="shared" si="707"/>
        <v>Very Low</v>
      </c>
      <c r="AR1928">
        <v>6.4</v>
      </c>
      <c r="AS1928" t="str">
        <f t="shared" si="708"/>
        <v>Average</v>
      </c>
      <c r="AT1928">
        <v>1.85</v>
      </c>
      <c r="AU1928" t="str">
        <f t="shared" si="709"/>
        <v>HDTV / Widescreen</v>
      </c>
      <c r="AV1928">
        <v>0</v>
      </c>
      <c r="AW1928" t="str">
        <f t="shared" si="710"/>
        <v>Very Low</v>
      </c>
    </row>
    <row r="1929" spans="1:49" x14ac:dyDescent="0.3">
      <c r="A1929" t="s">
        <v>0</v>
      </c>
      <c r="B1929" t="s">
        <v>9603</v>
      </c>
      <c r="C1929">
        <v>151</v>
      </c>
      <c r="D1929" t="str">
        <f t="shared" si="690"/>
        <v>Low</v>
      </c>
      <c r="E1929">
        <v>90</v>
      </c>
      <c r="F1929" t="str">
        <f t="shared" si="691"/>
        <v>1h 30m</v>
      </c>
      <c r="G1929" t="str">
        <f t="shared" si="692"/>
        <v>Standard Movie</v>
      </c>
      <c r="H1929">
        <v>68</v>
      </c>
      <c r="I1929" t="str">
        <f t="shared" si="693"/>
        <v>Very Low</v>
      </c>
      <c r="J1929">
        <v>100</v>
      </c>
      <c r="K1929" t="str">
        <f t="shared" si="694"/>
        <v>Very Low</v>
      </c>
      <c r="L1929" t="s">
        <v>9604</v>
      </c>
      <c r="M1929">
        <v>328</v>
      </c>
      <c r="N1929" t="str">
        <f t="shared" si="695"/>
        <v>Low</v>
      </c>
      <c r="O1929">
        <v>32553210</v>
      </c>
      <c r="P1929" t="str">
        <f t="shared" si="696"/>
        <v>Average</v>
      </c>
      <c r="Q1929" t="s">
        <v>3028</v>
      </c>
      <c r="R1929" t="str">
        <f t="shared" si="697"/>
        <v>Comedy</v>
      </c>
      <c r="S1929">
        <f t="shared" si="698"/>
        <v>2</v>
      </c>
      <c r="T1929" t="s">
        <v>9605</v>
      </c>
      <c r="U1929" t="s">
        <v>9606</v>
      </c>
      <c r="V1929">
        <v>88714</v>
      </c>
      <c r="W1929" t="str">
        <f t="shared" si="699"/>
        <v>Medium</v>
      </c>
      <c r="X1929">
        <v>794</v>
      </c>
      <c r="Y1929" t="str">
        <f t="shared" si="700"/>
        <v>Very Low</v>
      </c>
      <c r="Z1929" t="s">
        <v>9607</v>
      </c>
      <c r="AA1929">
        <v>0</v>
      </c>
      <c r="AB1929" t="str">
        <f t="shared" si="701"/>
        <v>Symbolic Poster</v>
      </c>
      <c r="AC1929" t="s">
        <v>9608</v>
      </c>
      <c r="AD1929" t="s">
        <v>9609</v>
      </c>
      <c r="AE1929">
        <v>235</v>
      </c>
      <c r="AF1929" t="str">
        <f t="shared" si="702"/>
        <v>Very Low</v>
      </c>
      <c r="AG1929" t="s">
        <v>9</v>
      </c>
      <c r="AH1929" t="s">
        <v>28</v>
      </c>
      <c r="AI1929" t="s">
        <v>66</v>
      </c>
      <c r="AJ1929" t="str">
        <f t="shared" si="703"/>
        <v>Family</v>
      </c>
      <c r="AK1929">
        <v>25000000</v>
      </c>
      <c r="AL1929" t="str">
        <f t="shared" si="704"/>
        <v>Low Budget</v>
      </c>
      <c r="AM1929">
        <v>2007</v>
      </c>
      <c r="AN1929">
        <f t="shared" si="705"/>
        <v>18</v>
      </c>
      <c r="AO1929" t="str">
        <f t="shared" si="706"/>
        <v>Old Classic</v>
      </c>
      <c r="AP1929">
        <v>132</v>
      </c>
      <c r="AQ1929" t="str">
        <f t="shared" si="707"/>
        <v>Very Low</v>
      </c>
      <c r="AR1929">
        <v>6.3</v>
      </c>
      <c r="AS1929" t="str">
        <f t="shared" si="708"/>
        <v>Average</v>
      </c>
      <c r="AT1929">
        <v>1.85</v>
      </c>
      <c r="AU1929" t="str">
        <f t="shared" si="709"/>
        <v>HDTV / Widescreen</v>
      </c>
      <c r="AV1929">
        <v>0</v>
      </c>
      <c r="AW1929" t="str">
        <f t="shared" si="710"/>
        <v>Very Low</v>
      </c>
    </row>
    <row r="1930" spans="1:49" x14ac:dyDescent="0.3">
      <c r="A1930" t="s">
        <v>0</v>
      </c>
      <c r="B1930" t="s">
        <v>9610</v>
      </c>
      <c r="C1930">
        <v>94</v>
      </c>
      <c r="D1930" t="str">
        <f t="shared" si="690"/>
        <v>Low</v>
      </c>
      <c r="E1930">
        <v>97</v>
      </c>
      <c r="F1930" t="str">
        <f t="shared" si="691"/>
        <v>1h 37m</v>
      </c>
      <c r="G1930" t="str">
        <f t="shared" si="692"/>
        <v>Standard Movie</v>
      </c>
      <c r="H1930">
        <v>27</v>
      </c>
      <c r="I1930" t="str">
        <f t="shared" si="693"/>
        <v>Very Low</v>
      </c>
      <c r="J1930">
        <v>522</v>
      </c>
      <c r="K1930" t="str">
        <f t="shared" si="694"/>
        <v>Very Low</v>
      </c>
      <c r="L1930" t="s">
        <v>9611</v>
      </c>
      <c r="M1930">
        <v>601</v>
      </c>
      <c r="N1930" t="str">
        <f t="shared" si="695"/>
        <v>Low</v>
      </c>
      <c r="O1930">
        <v>31526393</v>
      </c>
      <c r="P1930" t="str">
        <f t="shared" si="696"/>
        <v>Average</v>
      </c>
      <c r="Q1930" t="s">
        <v>5753</v>
      </c>
      <c r="R1930" t="str">
        <f t="shared" si="697"/>
        <v>Action</v>
      </c>
      <c r="S1930">
        <f t="shared" si="698"/>
        <v>4</v>
      </c>
      <c r="T1930" t="s">
        <v>9612</v>
      </c>
      <c r="U1930" t="s">
        <v>9613</v>
      </c>
      <c r="V1930">
        <v>22243</v>
      </c>
      <c r="W1930" t="str">
        <f t="shared" si="699"/>
        <v>Low</v>
      </c>
      <c r="X1930">
        <v>2730</v>
      </c>
      <c r="Y1930" t="str">
        <f t="shared" si="700"/>
        <v>Low</v>
      </c>
      <c r="Z1930" t="s">
        <v>9614</v>
      </c>
      <c r="AA1930">
        <v>0</v>
      </c>
      <c r="AB1930" t="str">
        <f t="shared" si="701"/>
        <v>Symbolic Poster</v>
      </c>
      <c r="AC1930" t="s">
        <v>9615</v>
      </c>
      <c r="AD1930" t="s">
        <v>9616</v>
      </c>
      <c r="AE1930">
        <v>144</v>
      </c>
      <c r="AF1930" t="str">
        <f t="shared" si="702"/>
        <v>Very Low</v>
      </c>
      <c r="AG1930" t="s">
        <v>9</v>
      </c>
      <c r="AH1930" t="s">
        <v>10</v>
      </c>
      <c r="AI1930" t="s">
        <v>11</v>
      </c>
      <c r="AJ1930" t="str">
        <f t="shared" si="703"/>
        <v>Teen</v>
      </c>
      <c r="AK1930">
        <v>25000000</v>
      </c>
      <c r="AL1930" t="str">
        <f t="shared" si="704"/>
        <v>Low Budget</v>
      </c>
      <c r="AM1930">
        <v>2004</v>
      </c>
      <c r="AN1930">
        <f t="shared" si="705"/>
        <v>21</v>
      </c>
      <c r="AO1930" t="str">
        <f t="shared" si="706"/>
        <v>Old Classic</v>
      </c>
      <c r="AP1930">
        <v>543</v>
      </c>
      <c r="AQ1930" t="str">
        <f t="shared" si="707"/>
        <v>Very Low</v>
      </c>
      <c r="AR1930">
        <v>4.5999999999999996</v>
      </c>
      <c r="AS1930" t="str">
        <f t="shared" si="708"/>
        <v>Poor</v>
      </c>
      <c r="AT1930">
        <v>2.35</v>
      </c>
      <c r="AU1930" t="str">
        <f t="shared" si="709"/>
        <v>Cinematic Widescreen</v>
      </c>
      <c r="AV1930">
        <v>686</v>
      </c>
      <c r="AW1930" t="str">
        <f t="shared" si="710"/>
        <v>Very Low</v>
      </c>
    </row>
    <row r="1931" spans="1:49" x14ac:dyDescent="0.3">
      <c r="A1931" t="s">
        <v>0</v>
      </c>
      <c r="B1931" t="s">
        <v>9617</v>
      </c>
      <c r="C1931">
        <v>91</v>
      </c>
      <c r="D1931" t="str">
        <f t="shared" si="690"/>
        <v>Low</v>
      </c>
      <c r="E1931">
        <v>144</v>
      </c>
      <c r="F1931" t="str">
        <f t="shared" si="691"/>
        <v>2h 24m</v>
      </c>
      <c r="G1931" t="str">
        <f t="shared" si="692"/>
        <v>Long Movie</v>
      </c>
      <c r="H1931">
        <v>0</v>
      </c>
      <c r="I1931" t="str">
        <f t="shared" si="693"/>
        <v>Very Low</v>
      </c>
      <c r="J1931">
        <v>745</v>
      </c>
      <c r="K1931" t="str">
        <f t="shared" si="694"/>
        <v>Very Low</v>
      </c>
      <c r="L1931" t="s">
        <v>2634</v>
      </c>
      <c r="M1931">
        <v>15000</v>
      </c>
      <c r="N1931" t="str">
        <f t="shared" si="695"/>
        <v>Medium</v>
      </c>
      <c r="O1931">
        <v>41229</v>
      </c>
      <c r="P1931" t="str">
        <f t="shared" si="696"/>
        <v>Flop</v>
      </c>
      <c r="Q1931" t="s">
        <v>2096</v>
      </c>
      <c r="R1931" t="str">
        <f t="shared" si="697"/>
        <v>Crime</v>
      </c>
      <c r="S1931">
        <f t="shared" si="698"/>
        <v>3</v>
      </c>
      <c r="T1931" t="s">
        <v>261</v>
      </c>
      <c r="U1931" t="s">
        <v>9618</v>
      </c>
      <c r="V1931">
        <v>14612</v>
      </c>
      <c r="W1931" t="str">
        <f t="shared" si="699"/>
        <v>Low</v>
      </c>
      <c r="X1931">
        <v>18442</v>
      </c>
      <c r="Y1931" t="str">
        <f t="shared" si="700"/>
        <v>Medium</v>
      </c>
      <c r="Z1931" t="s">
        <v>1022</v>
      </c>
      <c r="AA1931">
        <v>6</v>
      </c>
      <c r="AB1931" t="str">
        <f t="shared" si="701"/>
        <v>Ensemble Poster</v>
      </c>
      <c r="AC1931" t="s">
        <v>9619</v>
      </c>
      <c r="AD1931" t="s">
        <v>9620</v>
      </c>
      <c r="AE1931">
        <v>41</v>
      </c>
      <c r="AF1931" t="str">
        <f t="shared" si="702"/>
        <v>Very Low</v>
      </c>
      <c r="AG1931" t="s">
        <v>9</v>
      </c>
      <c r="AH1931" t="s">
        <v>1436</v>
      </c>
      <c r="AI1931" t="s">
        <v>556</v>
      </c>
      <c r="AJ1931" t="str">
        <f t="shared" si="703"/>
        <v>Adult</v>
      </c>
      <c r="AK1931">
        <v>25500000</v>
      </c>
      <c r="AL1931" t="str">
        <f t="shared" si="704"/>
        <v>Low Budget</v>
      </c>
      <c r="AM1931">
        <v>2013</v>
      </c>
      <c r="AN1931">
        <f t="shared" si="705"/>
        <v>12</v>
      </c>
      <c r="AO1931" t="str">
        <f t="shared" si="706"/>
        <v>Modern Classic</v>
      </c>
      <c r="AP1931">
        <v>960</v>
      </c>
      <c r="AQ1931" t="str">
        <f t="shared" si="707"/>
        <v>Very Low</v>
      </c>
      <c r="AR1931">
        <v>6.5</v>
      </c>
      <c r="AS1931" t="str">
        <f t="shared" si="708"/>
        <v>Average</v>
      </c>
      <c r="AT1931">
        <v>2.35</v>
      </c>
      <c r="AU1931" t="str">
        <f t="shared" si="709"/>
        <v>Cinematic Widescreen</v>
      </c>
      <c r="AV1931">
        <v>0</v>
      </c>
      <c r="AW1931" t="str">
        <f t="shared" si="710"/>
        <v>Very Low</v>
      </c>
    </row>
    <row r="1932" spans="1:49" x14ac:dyDescent="0.3">
      <c r="A1932" t="s">
        <v>0</v>
      </c>
      <c r="B1932" t="s">
        <v>9621</v>
      </c>
      <c r="C1932">
        <v>148</v>
      </c>
      <c r="D1932" t="str">
        <f t="shared" si="690"/>
        <v>Low</v>
      </c>
      <c r="E1932">
        <v>114</v>
      </c>
      <c r="F1932" t="str">
        <f t="shared" si="691"/>
        <v>1h 54m</v>
      </c>
      <c r="G1932" t="str">
        <f t="shared" si="692"/>
        <v>Standard Movie</v>
      </c>
      <c r="H1932">
        <v>59</v>
      </c>
      <c r="I1932" t="str">
        <f t="shared" si="693"/>
        <v>Very Low</v>
      </c>
      <c r="J1932">
        <v>403</v>
      </c>
      <c r="K1932" t="str">
        <f t="shared" si="694"/>
        <v>Very Low</v>
      </c>
      <c r="L1932" t="s">
        <v>9622</v>
      </c>
      <c r="M1932">
        <v>49000</v>
      </c>
      <c r="N1932" t="str">
        <f t="shared" si="695"/>
        <v>Medium</v>
      </c>
      <c r="O1932">
        <v>31655091</v>
      </c>
      <c r="P1932" t="str">
        <f t="shared" si="696"/>
        <v>Average</v>
      </c>
      <c r="Q1932" t="s">
        <v>6170</v>
      </c>
      <c r="R1932" t="str">
        <f t="shared" si="697"/>
        <v>Drama</v>
      </c>
      <c r="S1932">
        <f t="shared" si="698"/>
        <v>2</v>
      </c>
      <c r="T1932" t="s">
        <v>782</v>
      </c>
      <c r="U1932" t="s">
        <v>9623</v>
      </c>
      <c r="V1932">
        <v>87331</v>
      </c>
      <c r="W1932" t="str">
        <f t="shared" si="699"/>
        <v>Medium</v>
      </c>
      <c r="X1932">
        <v>50927</v>
      </c>
      <c r="Y1932" t="str">
        <f t="shared" si="700"/>
        <v>High</v>
      </c>
      <c r="Z1932" t="s">
        <v>3690</v>
      </c>
      <c r="AA1932">
        <v>0</v>
      </c>
      <c r="AB1932" t="str">
        <f t="shared" si="701"/>
        <v>Symbolic Poster</v>
      </c>
      <c r="AC1932" t="s">
        <v>9624</v>
      </c>
      <c r="AD1932" t="s">
        <v>9625</v>
      </c>
      <c r="AE1932">
        <v>364</v>
      </c>
      <c r="AF1932" t="str">
        <f t="shared" si="702"/>
        <v>Very Low</v>
      </c>
      <c r="AG1932" t="s">
        <v>9</v>
      </c>
      <c r="AH1932" t="s">
        <v>10</v>
      </c>
      <c r="AI1932" t="s">
        <v>66</v>
      </c>
      <c r="AJ1932" t="str">
        <f t="shared" si="703"/>
        <v>Family</v>
      </c>
      <c r="AK1932">
        <v>30000000</v>
      </c>
      <c r="AL1932" t="str">
        <f t="shared" si="704"/>
        <v>Medium Budget</v>
      </c>
      <c r="AM1932">
        <v>2007</v>
      </c>
      <c r="AN1932">
        <f t="shared" si="705"/>
        <v>18</v>
      </c>
      <c r="AO1932" t="str">
        <f t="shared" si="706"/>
        <v>Old Classic</v>
      </c>
      <c r="AP1932">
        <v>702</v>
      </c>
      <c r="AQ1932" t="str">
        <f t="shared" si="707"/>
        <v>Very Low</v>
      </c>
      <c r="AR1932">
        <v>7.5</v>
      </c>
      <c r="AS1932" t="str">
        <f t="shared" si="708"/>
        <v>Good</v>
      </c>
      <c r="AT1932">
        <v>2.35</v>
      </c>
      <c r="AU1932" t="str">
        <f t="shared" si="709"/>
        <v>Cinematic Widescreen</v>
      </c>
      <c r="AV1932">
        <v>18000</v>
      </c>
      <c r="AW1932" t="str">
        <f t="shared" si="710"/>
        <v>Medium</v>
      </c>
    </row>
    <row r="1933" spans="1:49" x14ac:dyDescent="0.3">
      <c r="A1933" t="s">
        <v>0</v>
      </c>
      <c r="B1933" t="s">
        <v>4744</v>
      </c>
      <c r="C1933">
        <v>141</v>
      </c>
      <c r="D1933" t="str">
        <f t="shared" si="690"/>
        <v>Low</v>
      </c>
      <c r="E1933">
        <v>124</v>
      </c>
      <c r="F1933" t="str">
        <f t="shared" si="691"/>
        <v>2h 4m</v>
      </c>
      <c r="G1933" t="str">
        <f t="shared" si="692"/>
        <v>Long Movie</v>
      </c>
      <c r="H1933">
        <v>159</v>
      </c>
      <c r="I1933" t="str">
        <f t="shared" si="693"/>
        <v>Very Low</v>
      </c>
      <c r="J1933">
        <v>240</v>
      </c>
      <c r="K1933" t="str">
        <f t="shared" si="694"/>
        <v>Very Low</v>
      </c>
      <c r="L1933" t="s">
        <v>3104</v>
      </c>
      <c r="M1933">
        <v>288</v>
      </c>
      <c r="N1933" t="str">
        <f t="shared" si="695"/>
        <v>Low</v>
      </c>
      <c r="O1933">
        <v>30012990</v>
      </c>
      <c r="P1933" t="str">
        <f t="shared" si="696"/>
        <v>Average</v>
      </c>
      <c r="Q1933" t="s">
        <v>5911</v>
      </c>
      <c r="R1933" t="str">
        <f t="shared" si="697"/>
        <v>Biography</v>
      </c>
      <c r="S1933">
        <f t="shared" si="698"/>
        <v>3</v>
      </c>
      <c r="T1933" t="s">
        <v>9626</v>
      </c>
      <c r="U1933" t="s">
        <v>9627</v>
      </c>
      <c r="V1933">
        <v>75973</v>
      </c>
      <c r="W1933" t="str">
        <f t="shared" si="699"/>
        <v>Medium</v>
      </c>
      <c r="X1933">
        <v>1006</v>
      </c>
      <c r="Y1933" t="str">
        <f t="shared" si="700"/>
        <v>Low</v>
      </c>
      <c r="Z1933" t="s">
        <v>9628</v>
      </c>
      <c r="AA1933">
        <v>1</v>
      </c>
      <c r="AB1933" t="str">
        <f t="shared" si="701"/>
        <v>Solo Star Poster</v>
      </c>
      <c r="AC1933" t="s">
        <v>9629</v>
      </c>
      <c r="AD1933" t="s">
        <v>9630</v>
      </c>
      <c r="AE1933">
        <v>409</v>
      </c>
      <c r="AF1933" t="str">
        <f t="shared" si="702"/>
        <v>Very Low</v>
      </c>
      <c r="AG1933" t="s">
        <v>9</v>
      </c>
      <c r="AH1933" t="s">
        <v>28</v>
      </c>
      <c r="AI1933" t="s">
        <v>556</v>
      </c>
      <c r="AJ1933" t="str">
        <f t="shared" si="703"/>
        <v>Adult</v>
      </c>
      <c r="AK1933">
        <v>25000000</v>
      </c>
      <c r="AL1933" t="str">
        <f t="shared" si="704"/>
        <v>Low Budget</v>
      </c>
      <c r="AM1933">
        <v>1998</v>
      </c>
      <c r="AN1933">
        <f t="shared" si="705"/>
        <v>27</v>
      </c>
      <c r="AO1933" t="str">
        <f t="shared" si="706"/>
        <v>Old Classic</v>
      </c>
      <c r="AP1933">
        <v>249</v>
      </c>
      <c r="AQ1933" t="str">
        <f t="shared" si="707"/>
        <v>Very Low</v>
      </c>
      <c r="AR1933">
        <v>7.5</v>
      </c>
      <c r="AS1933" t="str">
        <f t="shared" si="708"/>
        <v>Good</v>
      </c>
      <c r="AT1933">
        <v>1.85</v>
      </c>
      <c r="AU1933" t="str">
        <f t="shared" si="709"/>
        <v>HDTV / Widescreen</v>
      </c>
      <c r="AV1933">
        <v>0</v>
      </c>
      <c r="AW1933" t="str">
        <f t="shared" si="710"/>
        <v>Very Low</v>
      </c>
    </row>
    <row r="1934" spans="1:49" x14ac:dyDescent="0.3">
      <c r="A1934" t="s">
        <v>0</v>
      </c>
      <c r="B1934" t="s">
        <v>7658</v>
      </c>
      <c r="C1934">
        <v>114</v>
      </c>
      <c r="D1934" t="str">
        <f t="shared" si="690"/>
        <v>Low</v>
      </c>
      <c r="E1934">
        <v>89</v>
      </c>
      <c r="F1934" t="str">
        <f t="shared" si="691"/>
        <v>1h 29m</v>
      </c>
      <c r="G1934" t="str">
        <f t="shared" si="692"/>
        <v>Featurette</v>
      </c>
      <c r="H1934">
        <v>31</v>
      </c>
      <c r="I1934" t="str">
        <f t="shared" si="693"/>
        <v>Very Low</v>
      </c>
      <c r="J1934">
        <v>71</v>
      </c>
      <c r="K1934" t="str">
        <f t="shared" si="694"/>
        <v>Very Low</v>
      </c>
      <c r="L1934" t="s">
        <v>9631</v>
      </c>
      <c r="M1934">
        <v>285</v>
      </c>
      <c r="N1934" t="str">
        <f t="shared" si="695"/>
        <v>Low</v>
      </c>
      <c r="O1934">
        <v>32368960</v>
      </c>
      <c r="P1934" t="str">
        <f t="shared" si="696"/>
        <v>Average</v>
      </c>
      <c r="Q1934" t="s">
        <v>9632</v>
      </c>
      <c r="R1934" t="str">
        <f t="shared" si="697"/>
        <v>Comedy</v>
      </c>
      <c r="S1934">
        <f t="shared" si="698"/>
        <v>4</v>
      </c>
      <c r="T1934" t="s">
        <v>9633</v>
      </c>
      <c r="U1934" t="s">
        <v>9634</v>
      </c>
      <c r="V1934">
        <v>39768</v>
      </c>
      <c r="W1934" t="str">
        <f t="shared" si="699"/>
        <v>Low</v>
      </c>
      <c r="X1934">
        <v>667</v>
      </c>
      <c r="Y1934" t="str">
        <f t="shared" si="700"/>
        <v>Very Low</v>
      </c>
      <c r="Z1934" t="s">
        <v>9635</v>
      </c>
      <c r="AA1934">
        <v>0</v>
      </c>
      <c r="AB1934" t="str">
        <f t="shared" si="701"/>
        <v>Symbolic Poster</v>
      </c>
      <c r="AC1934" t="s">
        <v>9636</v>
      </c>
      <c r="AD1934" t="s">
        <v>9637</v>
      </c>
      <c r="AE1934">
        <v>292</v>
      </c>
      <c r="AF1934" t="str">
        <f t="shared" si="702"/>
        <v>Very Low</v>
      </c>
      <c r="AG1934" t="s">
        <v>9</v>
      </c>
      <c r="AH1934" t="s">
        <v>239</v>
      </c>
      <c r="AI1934" t="s">
        <v>556</v>
      </c>
      <c r="AJ1934" t="str">
        <f t="shared" si="703"/>
        <v>Adult</v>
      </c>
      <c r="AK1934">
        <v>25000000</v>
      </c>
      <c r="AL1934" t="str">
        <f t="shared" si="704"/>
        <v>Low Budget</v>
      </c>
      <c r="AM1934">
        <v>1998</v>
      </c>
      <c r="AN1934">
        <f t="shared" si="705"/>
        <v>27</v>
      </c>
      <c r="AO1934" t="str">
        <f t="shared" si="706"/>
        <v>Old Classic</v>
      </c>
      <c r="AP1934">
        <v>81</v>
      </c>
      <c r="AQ1934" t="str">
        <f t="shared" si="707"/>
        <v>Very Low</v>
      </c>
      <c r="AR1934">
        <v>5.3</v>
      </c>
      <c r="AS1934" t="str">
        <f t="shared" si="708"/>
        <v>Below Average</v>
      </c>
      <c r="AT1934">
        <v>1.85</v>
      </c>
      <c r="AU1934" t="str">
        <f t="shared" si="709"/>
        <v>HDTV / Widescreen</v>
      </c>
      <c r="AV1934">
        <v>0</v>
      </c>
      <c r="AW1934" t="str">
        <f t="shared" si="710"/>
        <v>Very Low</v>
      </c>
    </row>
    <row r="1935" spans="1:49" x14ac:dyDescent="0.3">
      <c r="A1935" t="s">
        <v>0</v>
      </c>
      <c r="B1935" t="s">
        <v>9638</v>
      </c>
      <c r="C1935">
        <v>79</v>
      </c>
      <c r="D1935" t="str">
        <f t="shared" si="690"/>
        <v>Low</v>
      </c>
      <c r="E1935">
        <v>160</v>
      </c>
      <c r="F1935" t="str">
        <f t="shared" si="691"/>
        <v>2h 40m</v>
      </c>
      <c r="G1935" t="str">
        <f t="shared" si="692"/>
        <v>Long Movie</v>
      </c>
      <c r="H1935">
        <v>130</v>
      </c>
      <c r="I1935" t="str">
        <f t="shared" si="693"/>
        <v>Very Low</v>
      </c>
      <c r="J1935">
        <v>288</v>
      </c>
      <c r="K1935" t="str">
        <f t="shared" si="694"/>
        <v>Very Low</v>
      </c>
      <c r="L1935" t="s">
        <v>9639</v>
      </c>
      <c r="M1935">
        <v>469</v>
      </c>
      <c r="N1935" t="str">
        <f t="shared" si="695"/>
        <v>Low</v>
      </c>
      <c r="O1935">
        <v>14500000</v>
      </c>
      <c r="P1935" t="str">
        <f t="shared" si="696"/>
        <v>Average</v>
      </c>
      <c r="Q1935" t="s">
        <v>988</v>
      </c>
      <c r="R1935" t="str">
        <f t="shared" si="697"/>
        <v>Action</v>
      </c>
      <c r="S1935">
        <f t="shared" si="698"/>
        <v>4</v>
      </c>
      <c r="T1935" t="s">
        <v>9640</v>
      </c>
      <c r="U1935" t="s">
        <v>9641</v>
      </c>
      <c r="V1935">
        <v>25019</v>
      </c>
      <c r="W1935" t="str">
        <f t="shared" si="699"/>
        <v>Low</v>
      </c>
      <c r="X1935">
        <v>1548</v>
      </c>
      <c r="Y1935" t="str">
        <f t="shared" si="700"/>
        <v>Low</v>
      </c>
      <c r="Z1935" t="s">
        <v>9642</v>
      </c>
      <c r="AA1935">
        <v>0</v>
      </c>
      <c r="AB1935" t="str">
        <f t="shared" si="701"/>
        <v>Symbolic Poster</v>
      </c>
      <c r="AC1935" t="s">
        <v>9643</v>
      </c>
      <c r="AD1935" t="s">
        <v>9644</v>
      </c>
      <c r="AE1935">
        <v>159</v>
      </c>
      <c r="AF1935" t="str">
        <f t="shared" si="702"/>
        <v>Very Low</v>
      </c>
      <c r="AG1935" t="s">
        <v>9</v>
      </c>
      <c r="AH1935" t="s">
        <v>648</v>
      </c>
      <c r="AI1935" t="s">
        <v>248</v>
      </c>
      <c r="AJ1935" t="str">
        <f t="shared" si="703"/>
        <v>Family</v>
      </c>
      <c r="AK1935">
        <v>25000000</v>
      </c>
      <c r="AL1935" t="str">
        <f t="shared" si="704"/>
        <v>Low Budget</v>
      </c>
      <c r="AM1935">
        <v>1970</v>
      </c>
      <c r="AN1935">
        <f t="shared" si="705"/>
        <v>55</v>
      </c>
      <c r="AO1935" t="str">
        <f t="shared" si="706"/>
        <v>Old Classic</v>
      </c>
      <c r="AP1935">
        <v>377</v>
      </c>
      <c r="AQ1935" t="str">
        <f t="shared" si="707"/>
        <v>Very Low</v>
      </c>
      <c r="AR1935">
        <v>7.5</v>
      </c>
      <c r="AS1935" t="str">
        <f t="shared" si="708"/>
        <v>Good</v>
      </c>
      <c r="AT1935">
        <v>2.35</v>
      </c>
      <c r="AU1935" t="str">
        <f t="shared" si="709"/>
        <v>Cinematic Widescreen</v>
      </c>
      <c r="AV1935">
        <v>0</v>
      </c>
      <c r="AW1935" t="str">
        <f t="shared" si="710"/>
        <v>Very Low</v>
      </c>
    </row>
    <row r="1936" spans="1:49" x14ac:dyDescent="0.3">
      <c r="A1936" t="s">
        <v>0</v>
      </c>
      <c r="B1936" t="s">
        <v>9645</v>
      </c>
      <c r="C1936">
        <v>33</v>
      </c>
      <c r="D1936" t="str">
        <f t="shared" si="690"/>
        <v>Very Low</v>
      </c>
      <c r="E1936">
        <v>93</v>
      </c>
      <c r="F1936" t="str">
        <f t="shared" si="691"/>
        <v>1h 33m</v>
      </c>
      <c r="G1936" t="str">
        <f t="shared" si="692"/>
        <v>Standard Movie</v>
      </c>
      <c r="H1936">
        <v>14</v>
      </c>
      <c r="I1936" t="str">
        <f t="shared" si="693"/>
        <v>Very Low</v>
      </c>
      <c r="J1936">
        <v>199</v>
      </c>
      <c r="K1936" t="str">
        <f t="shared" si="694"/>
        <v>Very Low</v>
      </c>
      <c r="L1936" t="s">
        <v>9646</v>
      </c>
      <c r="M1936">
        <v>1000</v>
      </c>
      <c r="N1936" t="str">
        <f t="shared" si="695"/>
        <v>Low</v>
      </c>
      <c r="O1936">
        <v>29247405</v>
      </c>
      <c r="P1936" t="str">
        <f t="shared" si="696"/>
        <v>Average</v>
      </c>
      <c r="Q1936" t="s">
        <v>9647</v>
      </c>
      <c r="R1936" t="str">
        <f t="shared" si="697"/>
        <v>Comedy</v>
      </c>
      <c r="S1936">
        <f t="shared" si="698"/>
        <v>3</v>
      </c>
      <c r="T1936" t="s">
        <v>657</v>
      </c>
      <c r="U1936" t="s">
        <v>9648</v>
      </c>
      <c r="V1936">
        <v>28377</v>
      </c>
      <c r="W1936" t="str">
        <f t="shared" si="699"/>
        <v>Low</v>
      </c>
      <c r="X1936">
        <v>2176</v>
      </c>
      <c r="Y1936" t="str">
        <f t="shared" si="700"/>
        <v>Low</v>
      </c>
      <c r="Z1936" t="s">
        <v>9649</v>
      </c>
      <c r="AA1936">
        <v>1</v>
      </c>
      <c r="AB1936" t="str">
        <f t="shared" si="701"/>
        <v>Solo Star Poster</v>
      </c>
      <c r="AC1936" t="s">
        <v>9650</v>
      </c>
      <c r="AD1936" t="s">
        <v>9651</v>
      </c>
      <c r="AE1936">
        <v>261</v>
      </c>
      <c r="AF1936" t="str">
        <f t="shared" si="702"/>
        <v>Very Low</v>
      </c>
      <c r="AG1936" t="s">
        <v>9</v>
      </c>
      <c r="AH1936" t="s">
        <v>28</v>
      </c>
      <c r="AI1936" t="s">
        <v>66</v>
      </c>
      <c r="AJ1936" t="str">
        <f t="shared" si="703"/>
        <v>Family</v>
      </c>
      <c r="AK1936">
        <v>25000000</v>
      </c>
      <c r="AL1936" t="str">
        <f t="shared" si="704"/>
        <v>Low Budget</v>
      </c>
      <c r="AM1936">
        <v>1997</v>
      </c>
      <c r="AN1936">
        <f t="shared" si="705"/>
        <v>28</v>
      </c>
      <c r="AO1936" t="str">
        <f t="shared" si="706"/>
        <v>Old Classic</v>
      </c>
      <c r="AP1936">
        <v>401</v>
      </c>
      <c r="AQ1936" t="str">
        <f t="shared" si="707"/>
        <v>Very Low</v>
      </c>
      <c r="AR1936">
        <v>3.3</v>
      </c>
      <c r="AS1936" t="str">
        <f t="shared" si="708"/>
        <v>Very Poor</v>
      </c>
      <c r="AT1936">
        <v>1.85</v>
      </c>
      <c r="AU1936" t="str">
        <f t="shared" si="709"/>
        <v>HDTV / Widescreen</v>
      </c>
      <c r="AV1936">
        <v>0</v>
      </c>
      <c r="AW1936" t="str">
        <f t="shared" si="710"/>
        <v>Very Low</v>
      </c>
    </row>
    <row r="1937" spans="1:49" x14ac:dyDescent="0.3">
      <c r="A1937" t="s">
        <v>0</v>
      </c>
      <c r="B1937" t="s">
        <v>5389</v>
      </c>
      <c r="C1937">
        <v>146</v>
      </c>
      <c r="D1937" t="str">
        <f t="shared" si="690"/>
        <v>Low</v>
      </c>
      <c r="E1937">
        <v>87</v>
      </c>
      <c r="F1937" t="str">
        <f t="shared" si="691"/>
        <v>1h 27m</v>
      </c>
      <c r="G1937" t="str">
        <f t="shared" si="692"/>
        <v>Featurette</v>
      </c>
      <c r="H1937">
        <v>234</v>
      </c>
      <c r="I1937" t="str">
        <f t="shared" si="693"/>
        <v>Very Low</v>
      </c>
      <c r="J1937">
        <v>370</v>
      </c>
      <c r="K1937" t="str">
        <f t="shared" si="694"/>
        <v>Very Low</v>
      </c>
      <c r="L1937" t="s">
        <v>9652</v>
      </c>
      <c r="M1937">
        <v>904</v>
      </c>
      <c r="N1937" t="str">
        <f t="shared" si="695"/>
        <v>Low</v>
      </c>
      <c r="O1937">
        <v>30538669</v>
      </c>
      <c r="P1937" t="str">
        <f t="shared" si="696"/>
        <v>Average</v>
      </c>
      <c r="Q1937" t="s">
        <v>1642</v>
      </c>
      <c r="R1937" t="str">
        <f t="shared" si="697"/>
        <v>Comedy</v>
      </c>
      <c r="S1937">
        <f t="shared" si="698"/>
        <v>1</v>
      </c>
      <c r="T1937" t="s">
        <v>9653</v>
      </c>
      <c r="U1937" t="s">
        <v>9654</v>
      </c>
      <c r="V1937">
        <v>60202</v>
      </c>
      <c r="W1937" t="str">
        <f t="shared" si="699"/>
        <v>Medium</v>
      </c>
      <c r="X1937">
        <v>3850</v>
      </c>
      <c r="Y1937" t="str">
        <f t="shared" si="700"/>
        <v>Low</v>
      </c>
      <c r="Z1937" t="s">
        <v>9655</v>
      </c>
      <c r="AA1937">
        <v>3</v>
      </c>
      <c r="AB1937" t="str">
        <f t="shared" si="701"/>
        <v>Duo/Trio Poster</v>
      </c>
      <c r="AC1937" t="s">
        <v>9656</v>
      </c>
      <c r="AD1937" t="s">
        <v>9657</v>
      </c>
      <c r="AE1937">
        <v>114</v>
      </c>
      <c r="AF1937" t="str">
        <f t="shared" si="702"/>
        <v>Very Low</v>
      </c>
      <c r="AG1937" t="s">
        <v>9</v>
      </c>
      <c r="AH1937" t="s">
        <v>10</v>
      </c>
      <c r="AI1937" t="s">
        <v>556</v>
      </c>
      <c r="AJ1937" t="str">
        <f t="shared" si="703"/>
        <v>Adult</v>
      </c>
      <c r="AK1937">
        <f>AK1936</f>
        <v>25000000</v>
      </c>
      <c r="AL1937" t="str">
        <f t="shared" si="704"/>
        <v>Low Budget</v>
      </c>
      <c r="AM1937">
        <v>2011</v>
      </c>
      <c r="AN1937">
        <f t="shared" si="705"/>
        <v>14</v>
      </c>
      <c r="AO1937" t="str">
        <f t="shared" si="706"/>
        <v>Modern Classic</v>
      </c>
      <c r="AP1937">
        <v>555</v>
      </c>
      <c r="AQ1937" t="str">
        <f t="shared" si="707"/>
        <v>Very Low</v>
      </c>
      <c r="AR1937">
        <v>5.7</v>
      </c>
      <c r="AS1937" t="str">
        <f t="shared" si="708"/>
        <v>Below Average</v>
      </c>
      <c r="AT1937">
        <v>1.85</v>
      </c>
      <c r="AU1937" t="str">
        <f t="shared" si="709"/>
        <v>HDTV / Widescreen</v>
      </c>
      <c r="AV1937">
        <v>0</v>
      </c>
      <c r="AW1937" t="str">
        <f t="shared" si="710"/>
        <v>Very Low</v>
      </c>
    </row>
    <row r="1938" spans="1:49" x14ac:dyDescent="0.3">
      <c r="A1938" t="s">
        <v>0</v>
      </c>
      <c r="B1938" t="s">
        <v>9658</v>
      </c>
      <c r="C1938">
        <v>83</v>
      </c>
      <c r="D1938" t="str">
        <f t="shared" si="690"/>
        <v>Low</v>
      </c>
      <c r="E1938">
        <v>88</v>
      </c>
      <c r="F1938" t="str">
        <f t="shared" si="691"/>
        <v>1h 28m</v>
      </c>
      <c r="G1938" t="str">
        <f t="shared" si="692"/>
        <v>Featurette</v>
      </c>
      <c r="H1938">
        <v>82</v>
      </c>
      <c r="I1938" t="str">
        <f t="shared" si="693"/>
        <v>Very Low</v>
      </c>
      <c r="J1938">
        <v>571</v>
      </c>
      <c r="K1938" t="str">
        <f t="shared" si="694"/>
        <v>Very Low</v>
      </c>
      <c r="L1938" t="s">
        <v>9659</v>
      </c>
      <c r="M1938">
        <v>756</v>
      </c>
      <c r="N1938" t="str">
        <f t="shared" si="695"/>
        <v>Low</v>
      </c>
      <c r="O1938">
        <v>25615792</v>
      </c>
      <c r="P1938" t="str">
        <f t="shared" si="696"/>
        <v>Average</v>
      </c>
      <c r="Q1938" t="s">
        <v>9660</v>
      </c>
      <c r="R1938" t="str">
        <f t="shared" si="697"/>
        <v>Action</v>
      </c>
      <c r="S1938">
        <f t="shared" si="698"/>
        <v>3</v>
      </c>
      <c r="T1938" t="s">
        <v>585</v>
      </c>
      <c r="U1938" t="s">
        <v>9661</v>
      </c>
      <c r="V1938">
        <v>10161</v>
      </c>
      <c r="W1938" t="str">
        <f t="shared" si="699"/>
        <v>Low</v>
      </c>
      <c r="X1938">
        <v>4378</v>
      </c>
      <c r="Y1938" t="str">
        <f t="shared" si="700"/>
        <v>Low</v>
      </c>
      <c r="Z1938" t="s">
        <v>2443</v>
      </c>
      <c r="AA1938">
        <v>0</v>
      </c>
      <c r="AB1938" t="str">
        <f t="shared" si="701"/>
        <v>Symbolic Poster</v>
      </c>
      <c r="AC1938" t="s">
        <v>9662</v>
      </c>
      <c r="AD1938" t="s">
        <v>9663</v>
      </c>
      <c r="AE1938">
        <v>50</v>
      </c>
      <c r="AF1938" t="str">
        <f t="shared" si="702"/>
        <v>Very Low</v>
      </c>
      <c r="AG1938" t="s">
        <v>9</v>
      </c>
      <c r="AH1938" t="s">
        <v>10</v>
      </c>
      <c r="AI1938" t="s">
        <v>11</v>
      </c>
      <c r="AJ1938" t="str">
        <f t="shared" si="703"/>
        <v>Teen</v>
      </c>
      <c r="AK1938">
        <v>25000000</v>
      </c>
      <c r="AL1938" t="str">
        <f t="shared" si="704"/>
        <v>Low Budget</v>
      </c>
      <c r="AM1938">
        <v>2009</v>
      </c>
      <c r="AN1938">
        <f t="shared" si="705"/>
        <v>16</v>
      </c>
      <c r="AO1938" t="str">
        <f t="shared" si="706"/>
        <v>Old Classic</v>
      </c>
      <c r="AP1938">
        <v>713</v>
      </c>
      <c r="AQ1938" t="str">
        <f t="shared" si="707"/>
        <v>Very Low</v>
      </c>
      <c r="AR1938">
        <v>3.5</v>
      </c>
      <c r="AS1938" t="str">
        <f t="shared" si="708"/>
        <v>Very Poor</v>
      </c>
      <c r="AT1938">
        <v>1.85</v>
      </c>
      <c r="AU1938" t="str">
        <f t="shared" si="709"/>
        <v>HDTV / Widescreen</v>
      </c>
      <c r="AV1938">
        <v>657</v>
      </c>
      <c r="AW1938" t="str">
        <f t="shared" si="710"/>
        <v>Very Low</v>
      </c>
    </row>
    <row r="1939" spans="1:49" x14ac:dyDescent="0.3">
      <c r="A1939" t="s">
        <v>0</v>
      </c>
      <c r="B1939" t="s">
        <v>3230</v>
      </c>
      <c r="C1939">
        <v>199</v>
      </c>
      <c r="D1939" t="str">
        <f t="shared" si="690"/>
        <v>Low</v>
      </c>
      <c r="E1939">
        <v>142</v>
      </c>
      <c r="F1939" t="str">
        <f t="shared" si="691"/>
        <v>2h 22m</v>
      </c>
      <c r="G1939" t="str">
        <f t="shared" si="692"/>
        <v>Long Movie</v>
      </c>
      <c r="H1939">
        <v>0</v>
      </c>
      <c r="I1939" t="str">
        <f t="shared" si="693"/>
        <v>Very Low</v>
      </c>
      <c r="J1939">
        <v>461</v>
      </c>
      <c r="K1939" t="str">
        <f t="shared" si="694"/>
        <v>Very Low</v>
      </c>
      <c r="L1939" t="s">
        <v>3233</v>
      </c>
      <c r="M1939">
        <v>11000</v>
      </c>
      <c r="N1939" t="str">
        <f t="shared" si="695"/>
        <v>Medium</v>
      </c>
      <c r="O1939">
        <v>28341469</v>
      </c>
      <c r="P1939" t="str">
        <f t="shared" si="696"/>
        <v>Average</v>
      </c>
      <c r="Q1939" t="s">
        <v>1906</v>
      </c>
      <c r="R1939" t="str">
        <f t="shared" si="697"/>
        <v>Crime</v>
      </c>
      <c r="S1939">
        <f t="shared" si="698"/>
        <v>2</v>
      </c>
      <c r="T1939" t="s">
        <v>437</v>
      </c>
      <c r="U1939" t="s">
        <v>9664</v>
      </c>
      <c r="V1939">
        <v>1689764</v>
      </c>
      <c r="W1939" t="str">
        <f t="shared" si="699"/>
        <v>Very High</v>
      </c>
      <c r="X1939">
        <v>13495</v>
      </c>
      <c r="Y1939" t="str">
        <f t="shared" si="700"/>
        <v>Medium</v>
      </c>
      <c r="Z1939" t="s">
        <v>1319</v>
      </c>
      <c r="AA1939">
        <v>0</v>
      </c>
      <c r="AB1939" t="str">
        <f t="shared" si="701"/>
        <v>Symbolic Poster</v>
      </c>
      <c r="AC1939" t="s">
        <v>9665</v>
      </c>
      <c r="AD1939" t="s">
        <v>9666</v>
      </c>
      <c r="AE1939">
        <v>4144</v>
      </c>
      <c r="AF1939" t="str">
        <f t="shared" si="702"/>
        <v>Medium</v>
      </c>
      <c r="AG1939" t="s">
        <v>9</v>
      </c>
      <c r="AH1939" t="s">
        <v>10</v>
      </c>
      <c r="AI1939" t="s">
        <v>556</v>
      </c>
      <c r="AJ1939" t="str">
        <f t="shared" si="703"/>
        <v>Adult</v>
      </c>
      <c r="AK1939">
        <v>25000000</v>
      </c>
      <c r="AL1939" t="str">
        <f t="shared" si="704"/>
        <v>Low Budget</v>
      </c>
      <c r="AM1939">
        <v>1994</v>
      </c>
      <c r="AN1939">
        <f t="shared" si="705"/>
        <v>31</v>
      </c>
      <c r="AO1939" t="str">
        <f t="shared" si="706"/>
        <v>Old Classic</v>
      </c>
      <c r="AP1939">
        <v>745</v>
      </c>
      <c r="AQ1939" t="str">
        <f t="shared" si="707"/>
        <v>Very Low</v>
      </c>
      <c r="AR1939">
        <v>9.3000000000000007</v>
      </c>
      <c r="AS1939" t="str">
        <f t="shared" si="708"/>
        <v>Master Piece</v>
      </c>
      <c r="AT1939">
        <v>1.85</v>
      </c>
      <c r="AU1939" t="str">
        <f t="shared" si="709"/>
        <v>HDTV / Widescreen</v>
      </c>
      <c r="AV1939">
        <v>108000</v>
      </c>
      <c r="AW1939" t="str">
        <f t="shared" si="710"/>
        <v>High</v>
      </c>
    </row>
    <row r="1940" spans="1:49" x14ac:dyDescent="0.3">
      <c r="A1940" t="s">
        <v>0</v>
      </c>
      <c r="B1940" t="s">
        <v>5901</v>
      </c>
      <c r="C1940">
        <v>71</v>
      </c>
      <c r="D1940" t="str">
        <f t="shared" si="690"/>
        <v>Low</v>
      </c>
      <c r="E1940">
        <v>92</v>
      </c>
      <c r="F1940" t="str">
        <f t="shared" si="691"/>
        <v>1h 32m</v>
      </c>
      <c r="G1940" t="str">
        <f t="shared" si="692"/>
        <v>Standard Movie</v>
      </c>
      <c r="H1940">
        <v>23</v>
      </c>
      <c r="I1940" t="str">
        <f t="shared" si="693"/>
        <v>Very Low</v>
      </c>
      <c r="J1940">
        <v>162</v>
      </c>
      <c r="K1940" t="str">
        <f t="shared" si="694"/>
        <v>Very Low</v>
      </c>
      <c r="L1940" t="s">
        <v>9325</v>
      </c>
      <c r="M1940">
        <v>460</v>
      </c>
      <c r="N1940" t="str">
        <f t="shared" si="695"/>
        <v>Low</v>
      </c>
      <c r="O1940">
        <v>25590119</v>
      </c>
      <c r="P1940" t="str">
        <f t="shared" si="696"/>
        <v>Average</v>
      </c>
      <c r="Q1940" t="s">
        <v>9667</v>
      </c>
      <c r="R1940" t="str">
        <f t="shared" si="697"/>
        <v>Adventure</v>
      </c>
      <c r="S1940">
        <f t="shared" si="698"/>
        <v>3</v>
      </c>
      <c r="T1940" t="s">
        <v>9668</v>
      </c>
      <c r="U1940" t="s">
        <v>9669</v>
      </c>
      <c r="V1940">
        <v>19699</v>
      </c>
      <c r="W1940" t="str">
        <f t="shared" si="699"/>
        <v>Low</v>
      </c>
      <c r="X1940">
        <v>1315</v>
      </c>
      <c r="Y1940" t="str">
        <f t="shared" si="700"/>
        <v>Low</v>
      </c>
      <c r="Z1940" t="s">
        <v>9670</v>
      </c>
      <c r="AA1940">
        <v>0</v>
      </c>
      <c r="AB1940" t="str">
        <f t="shared" si="701"/>
        <v>Symbolic Poster</v>
      </c>
      <c r="AC1940" t="s">
        <v>9671</v>
      </c>
      <c r="AD1940" t="s">
        <v>9672</v>
      </c>
      <c r="AE1940">
        <v>119</v>
      </c>
      <c r="AF1940" t="str">
        <f t="shared" si="702"/>
        <v>Very Low</v>
      </c>
      <c r="AG1940" t="s">
        <v>9</v>
      </c>
      <c r="AH1940" t="s">
        <v>341</v>
      </c>
      <c r="AI1940" t="s">
        <v>66</v>
      </c>
      <c r="AJ1940" t="str">
        <f t="shared" si="703"/>
        <v>Family</v>
      </c>
      <c r="AK1940">
        <v>21150000</v>
      </c>
      <c r="AL1940" t="str">
        <f t="shared" si="704"/>
        <v>Low Budget</v>
      </c>
      <c r="AM1940">
        <v>2001</v>
      </c>
      <c r="AN1940">
        <f t="shared" si="705"/>
        <v>24</v>
      </c>
      <c r="AO1940" t="str">
        <f t="shared" si="706"/>
        <v>Old Classic</v>
      </c>
      <c r="AP1940">
        <v>442</v>
      </c>
      <c r="AQ1940" t="str">
        <f t="shared" si="707"/>
        <v>Very Low</v>
      </c>
      <c r="AR1940">
        <v>4.8</v>
      </c>
      <c r="AS1940" t="str">
        <f t="shared" si="708"/>
        <v>Poor</v>
      </c>
      <c r="AT1940">
        <v>1.85</v>
      </c>
      <c r="AU1940" t="str">
        <f t="shared" si="709"/>
        <v>HDTV / Widescreen</v>
      </c>
      <c r="AV1940">
        <v>387</v>
      </c>
      <c r="AW1940" t="str">
        <f t="shared" si="710"/>
        <v>Very Low</v>
      </c>
    </row>
    <row r="1941" spans="1:49" x14ac:dyDescent="0.3">
      <c r="A1941" t="s">
        <v>0</v>
      </c>
      <c r="B1941" t="s">
        <v>3465</v>
      </c>
      <c r="C1941">
        <v>62</v>
      </c>
      <c r="D1941" t="str">
        <f t="shared" si="690"/>
        <v>Low</v>
      </c>
      <c r="E1941">
        <v>117</v>
      </c>
      <c r="F1941" t="str">
        <f t="shared" si="691"/>
        <v>1h 57m</v>
      </c>
      <c r="G1941" t="str">
        <f t="shared" si="692"/>
        <v>Standard Movie</v>
      </c>
      <c r="H1941">
        <v>101</v>
      </c>
      <c r="I1941" t="str">
        <f t="shared" si="693"/>
        <v>Very Low</v>
      </c>
      <c r="J1941">
        <v>743</v>
      </c>
      <c r="K1941" t="str">
        <f t="shared" si="694"/>
        <v>Very Low</v>
      </c>
      <c r="L1941" t="s">
        <v>7300</v>
      </c>
      <c r="M1941">
        <v>13000</v>
      </c>
      <c r="N1941" t="str">
        <f t="shared" si="695"/>
        <v>Medium</v>
      </c>
      <c r="O1941">
        <v>24944213</v>
      </c>
      <c r="P1941" t="str">
        <f t="shared" si="696"/>
        <v>Average</v>
      </c>
      <c r="Q1941" t="s">
        <v>3884</v>
      </c>
      <c r="R1941" t="str">
        <f t="shared" si="697"/>
        <v>Comedy</v>
      </c>
      <c r="S1941">
        <f t="shared" si="698"/>
        <v>2</v>
      </c>
      <c r="T1941" t="s">
        <v>518</v>
      </c>
      <c r="U1941" t="s">
        <v>9673</v>
      </c>
      <c r="V1941">
        <v>63459</v>
      </c>
      <c r="W1941" t="str">
        <f t="shared" si="699"/>
        <v>Medium</v>
      </c>
      <c r="X1941">
        <v>16937</v>
      </c>
      <c r="Y1941" t="str">
        <f t="shared" si="700"/>
        <v>Medium</v>
      </c>
      <c r="Z1941" t="s">
        <v>2809</v>
      </c>
      <c r="AA1941">
        <v>2</v>
      </c>
      <c r="AB1941" t="str">
        <f t="shared" si="701"/>
        <v>Duo/Trio Poster</v>
      </c>
      <c r="AC1941" t="s">
        <v>9674</v>
      </c>
      <c r="AD1941" t="s">
        <v>9675</v>
      </c>
      <c r="AE1941">
        <v>185</v>
      </c>
      <c r="AF1941" t="str">
        <f t="shared" si="702"/>
        <v>Very Low</v>
      </c>
      <c r="AG1941" t="s">
        <v>9</v>
      </c>
      <c r="AH1941" t="s">
        <v>10</v>
      </c>
      <c r="AI1941" t="s">
        <v>11</v>
      </c>
      <c r="AJ1941" t="str">
        <f t="shared" si="703"/>
        <v>Teen</v>
      </c>
      <c r="AK1941">
        <v>27000000</v>
      </c>
      <c r="AL1941" t="str">
        <f t="shared" si="704"/>
        <v>Low Budget</v>
      </c>
      <c r="AM1941">
        <v>1996</v>
      </c>
      <c r="AN1941">
        <f t="shared" si="705"/>
        <v>29</v>
      </c>
      <c r="AO1941" t="str">
        <f t="shared" si="706"/>
        <v>Old Classic</v>
      </c>
      <c r="AP1941">
        <v>852</v>
      </c>
      <c r="AQ1941" t="str">
        <f t="shared" si="707"/>
        <v>Very Low</v>
      </c>
      <c r="AR1941">
        <v>6.9</v>
      </c>
      <c r="AS1941" t="str">
        <f t="shared" si="708"/>
        <v>Average</v>
      </c>
      <c r="AT1941">
        <v>2.35</v>
      </c>
      <c r="AU1941" t="str">
        <f t="shared" si="709"/>
        <v>Cinematic Widescreen</v>
      </c>
      <c r="AV1941">
        <v>3000</v>
      </c>
      <c r="AW1941" t="str">
        <f t="shared" si="710"/>
        <v>Low</v>
      </c>
    </row>
    <row r="1942" spans="1:49" x14ac:dyDescent="0.3">
      <c r="A1942" t="s">
        <v>0</v>
      </c>
      <c r="B1942" t="s">
        <v>2008</v>
      </c>
      <c r="C1942">
        <v>175</v>
      </c>
      <c r="D1942" t="str">
        <f t="shared" si="690"/>
        <v>Low</v>
      </c>
      <c r="E1942">
        <v>111</v>
      </c>
      <c r="F1942" t="str">
        <f t="shared" si="691"/>
        <v>1h 51m</v>
      </c>
      <c r="G1942" t="str">
        <f t="shared" si="692"/>
        <v>Standard Movie</v>
      </c>
      <c r="H1942">
        <v>81</v>
      </c>
      <c r="I1942" t="str">
        <f t="shared" si="693"/>
        <v>Very Low</v>
      </c>
      <c r="J1942">
        <v>81</v>
      </c>
      <c r="K1942" t="str">
        <f t="shared" si="694"/>
        <v>Very Low</v>
      </c>
      <c r="L1942" t="s">
        <v>9676</v>
      </c>
      <c r="M1942">
        <v>3000</v>
      </c>
      <c r="N1942" t="str">
        <f t="shared" si="695"/>
        <v>Low</v>
      </c>
      <c r="O1942">
        <v>33631221</v>
      </c>
      <c r="P1942" t="str">
        <f t="shared" si="696"/>
        <v>Average</v>
      </c>
      <c r="Q1942" t="s">
        <v>2096</v>
      </c>
      <c r="R1942" t="str">
        <f t="shared" si="697"/>
        <v>Crime</v>
      </c>
      <c r="S1942">
        <f t="shared" si="698"/>
        <v>3</v>
      </c>
      <c r="T1942" t="s">
        <v>7982</v>
      </c>
      <c r="U1942" t="s">
        <v>9677</v>
      </c>
      <c r="V1942">
        <v>48559</v>
      </c>
      <c r="W1942" t="str">
        <f t="shared" si="699"/>
        <v>Low</v>
      </c>
      <c r="X1942">
        <v>3784</v>
      </c>
      <c r="Y1942" t="str">
        <f t="shared" si="700"/>
        <v>Low</v>
      </c>
      <c r="Z1942" t="s">
        <v>9678</v>
      </c>
      <c r="AA1942">
        <v>1</v>
      </c>
      <c r="AB1942" t="str">
        <f t="shared" si="701"/>
        <v>Solo Star Poster</v>
      </c>
      <c r="AC1942" t="s">
        <v>9679</v>
      </c>
      <c r="AD1942" t="s">
        <v>9680</v>
      </c>
      <c r="AE1942">
        <v>145</v>
      </c>
      <c r="AF1942" t="str">
        <f t="shared" si="702"/>
        <v>Very Low</v>
      </c>
      <c r="AG1942" t="s">
        <v>9</v>
      </c>
      <c r="AH1942" t="s">
        <v>10</v>
      </c>
      <c r="AI1942" t="s">
        <v>556</v>
      </c>
      <c r="AJ1942" t="str">
        <f t="shared" si="703"/>
        <v>Adult</v>
      </c>
      <c r="AK1942">
        <v>25000000</v>
      </c>
      <c r="AL1942" t="str">
        <f t="shared" si="704"/>
        <v>Low Budget</v>
      </c>
      <c r="AM1942">
        <v>2014</v>
      </c>
      <c r="AN1942">
        <f t="shared" si="705"/>
        <v>11</v>
      </c>
      <c r="AO1942" t="str">
        <f t="shared" si="706"/>
        <v>Modern Classic</v>
      </c>
      <c r="AP1942">
        <v>571</v>
      </c>
      <c r="AQ1942" t="str">
        <f t="shared" si="707"/>
        <v>Very Low</v>
      </c>
      <c r="AR1942">
        <v>6</v>
      </c>
      <c r="AS1942" t="str">
        <f t="shared" si="708"/>
        <v>Average</v>
      </c>
      <c r="AT1942">
        <v>2.35</v>
      </c>
      <c r="AU1942" t="str">
        <f t="shared" si="709"/>
        <v>Cinematic Widescreen</v>
      </c>
      <c r="AV1942">
        <v>0</v>
      </c>
      <c r="AW1942" t="str">
        <f t="shared" si="710"/>
        <v>Very Low</v>
      </c>
    </row>
    <row r="1943" spans="1:49" x14ac:dyDescent="0.3">
      <c r="A1943" t="s">
        <v>0</v>
      </c>
      <c r="B1943" t="s">
        <v>9681</v>
      </c>
      <c r="C1943">
        <v>322</v>
      </c>
      <c r="D1943" t="str">
        <f t="shared" si="690"/>
        <v>Medium</v>
      </c>
      <c r="E1943">
        <v>121</v>
      </c>
      <c r="F1943" t="str">
        <f t="shared" si="691"/>
        <v>2h 1m</v>
      </c>
      <c r="G1943" t="str">
        <f t="shared" si="692"/>
        <v>Long Movie</v>
      </c>
      <c r="H1943">
        <v>53</v>
      </c>
      <c r="I1943" t="str">
        <f t="shared" si="693"/>
        <v>Very Low</v>
      </c>
      <c r="J1943">
        <v>8000</v>
      </c>
      <c r="K1943" t="str">
        <f t="shared" si="694"/>
        <v>Low</v>
      </c>
      <c r="L1943" t="s">
        <v>2348</v>
      </c>
      <c r="M1943">
        <v>19000</v>
      </c>
      <c r="N1943" t="str">
        <f t="shared" si="695"/>
        <v>Medium</v>
      </c>
      <c r="O1943">
        <v>37738400</v>
      </c>
      <c r="P1943" t="str">
        <f t="shared" si="696"/>
        <v>Average</v>
      </c>
      <c r="Q1943" t="s">
        <v>3380</v>
      </c>
      <c r="R1943" t="str">
        <f t="shared" si="697"/>
        <v>Drama</v>
      </c>
      <c r="S1943">
        <f t="shared" si="698"/>
        <v>1</v>
      </c>
      <c r="T1943" t="s">
        <v>324</v>
      </c>
      <c r="U1943" t="s">
        <v>9682</v>
      </c>
      <c r="V1943">
        <v>67797</v>
      </c>
      <c r="W1943" t="str">
        <f t="shared" si="699"/>
        <v>Medium</v>
      </c>
      <c r="X1943">
        <v>39690</v>
      </c>
      <c r="Y1943" t="str">
        <f t="shared" si="700"/>
        <v>Medium</v>
      </c>
      <c r="Z1943" t="s">
        <v>1498</v>
      </c>
      <c r="AA1943">
        <v>3</v>
      </c>
      <c r="AB1943" t="str">
        <f t="shared" si="701"/>
        <v>Duo/Trio Poster</v>
      </c>
      <c r="AC1943" t="s">
        <v>9683</v>
      </c>
      <c r="AD1943" t="s">
        <v>9684</v>
      </c>
      <c r="AE1943">
        <v>285</v>
      </c>
      <c r="AF1943" t="str">
        <f t="shared" si="702"/>
        <v>Very Low</v>
      </c>
      <c r="AG1943" t="s">
        <v>9</v>
      </c>
      <c r="AH1943" t="s">
        <v>10</v>
      </c>
      <c r="AI1943" t="s">
        <v>556</v>
      </c>
      <c r="AJ1943" t="str">
        <f t="shared" si="703"/>
        <v>Adult</v>
      </c>
      <c r="AK1943">
        <v>25000000</v>
      </c>
      <c r="AL1943" t="str">
        <f t="shared" si="704"/>
        <v>Low Budget</v>
      </c>
      <c r="AM1943">
        <v>2013</v>
      </c>
      <c r="AN1943">
        <f t="shared" si="705"/>
        <v>12</v>
      </c>
      <c r="AO1943" t="str">
        <f t="shared" si="706"/>
        <v>Modern Classic</v>
      </c>
      <c r="AP1943">
        <v>11000</v>
      </c>
      <c r="AQ1943" t="str">
        <f t="shared" si="707"/>
        <v>Medium</v>
      </c>
      <c r="AR1943">
        <v>7.3</v>
      </c>
      <c r="AS1943" t="str">
        <f t="shared" si="708"/>
        <v>Good</v>
      </c>
      <c r="AT1943">
        <v>2.35</v>
      </c>
      <c r="AU1943" t="str">
        <f t="shared" si="709"/>
        <v>Cinematic Widescreen</v>
      </c>
      <c r="AV1943">
        <v>30000</v>
      </c>
      <c r="AW1943" t="str">
        <f t="shared" si="710"/>
        <v>Medium</v>
      </c>
    </row>
    <row r="1944" spans="1:49" x14ac:dyDescent="0.3">
      <c r="A1944" t="s">
        <v>0</v>
      </c>
      <c r="B1944" t="s">
        <v>9685</v>
      </c>
      <c r="C1944">
        <v>67</v>
      </c>
      <c r="D1944" t="str">
        <f t="shared" si="690"/>
        <v>Low</v>
      </c>
      <c r="E1944">
        <v>98</v>
      </c>
      <c r="F1944" t="str">
        <f t="shared" si="691"/>
        <v>1h 38m</v>
      </c>
      <c r="G1944" t="str">
        <f t="shared" si="692"/>
        <v>Standard Movie</v>
      </c>
      <c r="H1944">
        <v>3</v>
      </c>
      <c r="I1944" t="str">
        <f t="shared" si="693"/>
        <v>Very Low</v>
      </c>
      <c r="J1944">
        <v>28</v>
      </c>
      <c r="K1944" t="str">
        <f t="shared" si="694"/>
        <v>Very Low</v>
      </c>
      <c r="L1944" t="s">
        <v>9686</v>
      </c>
      <c r="M1944">
        <v>90</v>
      </c>
      <c r="N1944" t="str">
        <f t="shared" si="695"/>
        <v>Low</v>
      </c>
      <c r="O1944">
        <v>24381334</v>
      </c>
      <c r="P1944" t="str">
        <f t="shared" si="696"/>
        <v>Average</v>
      </c>
      <c r="Q1944" t="s">
        <v>7416</v>
      </c>
      <c r="R1944" t="str">
        <f t="shared" si="697"/>
        <v>Comedy</v>
      </c>
      <c r="S1944">
        <f t="shared" si="698"/>
        <v>4</v>
      </c>
      <c r="T1944" t="s">
        <v>9687</v>
      </c>
      <c r="U1944" t="s">
        <v>9688</v>
      </c>
      <c r="V1944">
        <v>19737</v>
      </c>
      <c r="W1944" t="str">
        <f t="shared" si="699"/>
        <v>Low</v>
      </c>
      <c r="X1944">
        <v>235</v>
      </c>
      <c r="Y1944" t="str">
        <f t="shared" si="700"/>
        <v>Very Low</v>
      </c>
      <c r="Z1944" t="s">
        <v>9689</v>
      </c>
      <c r="AA1944">
        <v>2</v>
      </c>
      <c r="AB1944" t="str">
        <f t="shared" si="701"/>
        <v>Duo/Trio Poster</v>
      </c>
      <c r="AC1944" t="s">
        <v>9690</v>
      </c>
      <c r="AD1944" t="s">
        <v>9691</v>
      </c>
      <c r="AE1944">
        <v>81</v>
      </c>
      <c r="AF1944" t="str">
        <f t="shared" si="702"/>
        <v>Very Low</v>
      </c>
      <c r="AG1944" t="s">
        <v>9</v>
      </c>
      <c r="AH1944" t="s">
        <v>10</v>
      </c>
      <c r="AI1944" t="s">
        <v>248</v>
      </c>
      <c r="AJ1944" t="str">
        <f t="shared" si="703"/>
        <v>Family</v>
      </c>
      <c r="AK1944">
        <f>AK1943</f>
        <v>25000000</v>
      </c>
      <c r="AL1944" t="str">
        <f t="shared" si="704"/>
        <v>Low Budget</v>
      </c>
      <c r="AM1944">
        <v>2005</v>
      </c>
      <c r="AN1944">
        <f t="shared" si="705"/>
        <v>20</v>
      </c>
      <c r="AO1944" t="str">
        <f t="shared" si="706"/>
        <v>Old Classic</v>
      </c>
      <c r="AP1944">
        <v>89</v>
      </c>
      <c r="AQ1944" t="str">
        <f t="shared" si="707"/>
        <v>Very Low</v>
      </c>
      <c r="AR1944">
        <v>6</v>
      </c>
      <c r="AS1944" t="str">
        <f t="shared" si="708"/>
        <v>Average</v>
      </c>
      <c r="AT1944">
        <v>1.85</v>
      </c>
      <c r="AU1944" t="str">
        <f t="shared" si="709"/>
        <v>HDTV / Widescreen</v>
      </c>
      <c r="AV1944">
        <v>901</v>
      </c>
      <c r="AW1944" t="str">
        <f t="shared" si="710"/>
        <v>Very Low</v>
      </c>
    </row>
    <row r="1945" spans="1:49" x14ac:dyDescent="0.3">
      <c r="A1945" t="s">
        <v>0</v>
      </c>
      <c r="B1945" t="s">
        <v>9692</v>
      </c>
      <c r="C1945">
        <v>112</v>
      </c>
      <c r="D1945" t="str">
        <f t="shared" si="690"/>
        <v>Low</v>
      </c>
      <c r="E1945">
        <v>107</v>
      </c>
      <c r="F1945" t="str">
        <f t="shared" si="691"/>
        <v>1h 47m</v>
      </c>
      <c r="G1945" t="str">
        <f t="shared" si="692"/>
        <v>Standard Movie</v>
      </c>
      <c r="H1945">
        <v>13</v>
      </c>
      <c r="I1945" t="str">
        <f t="shared" si="693"/>
        <v>Very Low</v>
      </c>
      <c r="J1945">
        <v>165</v>
      </c>
      <c r="K1945" t="str">
        <f t="shared" si="694"/>
        <v>Very Low</v>
      </c>
      <c r="L1945" t="s">
        <v>9693</v>
      </c>
      <c r="M1945">
        <v>618</v>
      </c>
      <c r="N1945" t="str">
        <f t="shared" si="695"/>
        <v>Low</v>
      </c>
      <c r="O1945">
        <v>21835784</v>
      </c>
      <c r="P1945" t="str">
        <f t="shared" si="696"/>
        <v>Average</v>
      </c>
      <c r="Q1945" t="s">
        <v>1386</v>
      </c>
      <c r="R1945" t="str">
        <f t="shared" si="697"/>
        <v>Comedy</v>
      </c>
      <c r="S1945">
        <f t="shared" si="698"/>
        <v>3</v>
      </c>
      <c r="T1945" t="s">
        <v>7233</v>
      </c>
      <c r="U1945" t="s">
        <v>9694</v>
      </c>
      <c r="V1945">
        <v>58297</v>
      </c>
      <c r="W1945" t="str">
        <f t="shared" si="699"/>
        <v>Medium</v>
      </c>
      <c r="X1945">
        <v>1095</v>
      </c>
      <c r="Y1945" t="str">
        <f t="shared" si="700"/>
        <v>Low</v>
      </c>
      <c r="Z1945" t="s">
        <v>9695</v>
      </c>
      <c r="AA1945">
        <v>3</v>
      </c>
      <c r="AB1945" t="str">
        <f t="shared" si="701"/>
        <v>Duo/Trio Poster</v>
      </c>
      <c r="AC1945" t="s">
        <v>9696</v>
      </c>
      <c r="AD1945" t="s">
        <v>9697</v>
      </c>
      <c r="AE1945">
        <v>161</v>
      </c>
      <c r="AF1945" t="str">
        <f t="shared" si="702"/>
        <v>Very Low</v>
      </c>
      <c r="AG1945" t="s">
        <v>9</v>
      </c>
      <c r="AH1945" t="s">
        <v>10</v>
      </c>
      <c r="AI1945" t="s">
        <v>11</v>
      </c>
      <c r="AJ1945" t="str">
        <f t="shared" si="703"/>
        <v>Teen</v>
      </c>
      <c r="AK1945">
        <v>30000000</v>
      </c>
      <c r="AL1945" t="str">
        <f t="shared" si="704"/>
        <v>Medium Budget</v>
      </c>
      <c r="AM1945">
        <v>2005</v>
      </c>
      <c r="AN1945">
        <f t="shared" si="705"/>
        <v>20</v>
      </c>
      <c r="AO1945" t="str">
        <f t="shared" si="706"/>
        <v>Old Classic</v>
      </c>
      <c r="AP1945">
        <v>172</v>
      </c>
      <c r="AQ1945" t="str">
        <f t="shared" si="707"/>
        <v>Very Low</v>
      </c>
      <c r="AR1945">
        <v>6.6</v>
      </c>
      <c r="AS1945" t="str">
        <f t="shared" si="708"/>
        <v>Average</v>
      </c>
      <c r="AT1945">
        <v>1.85</v>
      </c>
      <c r="AU1945" t="str">
        <f t="shared" si="709"/>
        <v>HDTV / Widescreen</v>
      </c>
      <c r="AV1945">
        <v>0</v>
      </c>
      <c r="AW1945" t="str">
        <f t="shared" si="710"/>
        <v>Very Low</v>
      </c>
    </row>
    <row r="1946" spans="1:49" x14ac:dyDescent="0.3">
      <c r="A1946" t="s">
        <v>0</v>
      </c>
      <c r="B1946" t="s">
        <v>3419</v>
      </c>
      <c r="C1946">
        <v>216</v>
      </c>
      <c r="D1946" t="str">
        <f t="shared" si="690"/>
        <v>Medium</v>
      </c>
      <c r="E1946">
        <v>106</v>
      </c>
      <c r="F1946" t="str">
        <f t="shared" si="691"/>
        <v>1h 46m</v>
      </c>
      <c r="G1946" t="str">
        <f t="shared" si="692"/>
        <v>Standard Movie</v>
      </c>
      <c r="H1946">
        <v>452</v>
      </c>
      <c r="I1946" t="str">
        <f t="shared" si="693"/>
        <v>Very Low</v>
      </c>
      <c r="J1946">
        <v>141</v>
      </c>
      <c r="K1946" t="str">
        <f t="shared" si="694"/>
        <v>Very Low</v>
      </c>
      <c r="L1946" t="s">
        <v>9698</v>
      </c>
      <c r="M1946">
        <v>20000</v>
      </c>
      <c r="N1946" t="str">
        <f t="shared" si="695"/>
        <v>Medium</v>
      </c>
      <c r="O1946">
        <v>15785632</v>
      </c>
      <c r="P1946" t="str">
        <f t="shared" si="696"/>
        <v>Average</v>
      </c>
      <c r="Q1946" t="s">
        <v>9699</v>
      </c>
      <c r="R1946" t="str">
        <f t="shared" si="697"/>
        <v>Biography</v>
      </c>
      <c r="S1946">
        <f t="shared" si="698"/>
        <v>4</v>
      </c>
      <c r="T1946" t="s">
        <v>234</v>
      </c>
      <c r="U1946" t="s">
        <v>9700</v>
      </c>
      <c r="V1946">
        <v>32507</v>
      </c>
      <c r="W1946" t="str">
        <f t="shared" si="699"/>
        <v>Low</v>
      </c>
      <c r="X1946">
        <v>21195</v>
      </c>
      <c r="Y1946" t="str">
        <f t="shared" si="700"/>
        <v>Medium</v>
      </c>
      <c r="Z1946" t="s">
        <v>5962</v>
      </c>
      <c r="AA1946">
        <v>3</v>
      </c>
      <c r="AB1946" t="str">
        <f t="shared" si="701"/>
        <v>Duo/Trio Poster</v>
      </c>
      <c r="AC1946" t="s">
        <v>9701</v>
      </c>
      <c r="AD1946" t="s">
        <v>9702</v>
      </c>
      <c r="AE1946">
        <v>119</v>
      </c>
      <c r="AF1946" t="str">
        <f t="shared" si="702"/>
        <v>Very Low</v>
      </c>
      <c r="AG1946" t="s">
        <v>9</v>
      </c>
      <c r="AH1946" t="s">
        <v>28</v>
      </c>
      <c r="AI1946" t="s">
        <v>11</v>
      </c>
      <c r="AJ1946" t="str">
        <f t="shared" si="703"/>
        <v>Teen</v>
      </c>
      <c r="AK1946">
        <v>23000000</v>
      </c>
      <c r="AL1946" t="str">
        <f t="shared" si="704"/>
        <v>Low Budget</v>
      </c>
      <c r="AM1946">
        <v>2016</v>
      </c>
      <c r="AN1946">
        <f t="shared" si="705"/>
        <v>9</v>
      </c>
      <c r="AO1946" t="str">
        <f t="shared" si="706"/>
        <v>Modern Classic</v>
      </c>
      <c r="AP1946">
        <v>732</v>
      </c>
      <c r="AQ1946" t="str">
        <f t="shared" si="707"/>
        <v>Very Low</v>
      </c>
      <c r="AR1946">
        <v>7.5</v>
      </c>
      <c r="AS1946" t="str">
        <f t="shared" si="708"/>
        <v>Good</v>
      </c>
      <c r="AT1946">
        <v>2.35</v>
      </c>
      <c r="AU1946" t="str">
        <f t="shared" si="709"/>
        <v>Cinematic Widescreen</v>
      </c>
      <c r="AV1946">
        <v>15000</v>
      </c>
      <c r="AW1946" t="str">
        <f t="shared" si="710"/>
        <v>Medium</v>
      </c>
    </row>
    <row r="1947" spans="1:49" x14ac:dyDescent="0.3">
      <c r="A1947" t="s">
        <v>0</v>
      </c>
      <c r="B1947" t="s">
        <v>5047</v>
      </c>
      <c r="C1947">
        <v>48</v>
      </c>
      <c r="D1947" t="str">
        <f t="shared" si="690"/>
        <v>Very Low</v>
      </c>
      <c r="E1947">
        <v>136</v>
      </c>
      <c r="F1947" t="str">
        <f t="shared" si="691"/>
        <v>2h 16m</v>
      </c>
      <c r="G1947" t="str">
        <f t="shared" si="692"/>
        <v>Long Movie</v>
      </c>
      <c r="H1947">
        <v>0</v>
      </c>
      <c r="I1947" t="str">
        <f t="shared" si="693"/>
        <v>Very Low</v>
      </c>
      <c r="J1947">
        <v>3000</v>
      </c>
      <c r="K1947" t="str">
        <f t="shared" si="694"/>
        <v>Low</v>
      </c>
      <c r="L1947" t="s">
        <v>1943</v>
      </c>
      <c r="M1947">
        <v>18000</v>
      </c>
      <c r="N1947" t="str">
        <f t="shared" si="695"/>
        <v>Medium</v>
      </c>
      <c r="O1947">
        <v>21554585</v>
      </c>
      <c r="P1947" t="str">
        <f t="shared" si="696"/>
        <v>Average</v>
      </c>
      <c r="Q1947" t="s">
        <v>3765</v>
      </c>
      <c r="R1947" t="str">
        <f t="shared" si="697"/>
        <v>Drama</v>
      </c>
      <c r="S1947">
        <f t="shared" si="698"/>
        <v>2</v>
      </c>
      <c r="T1947" t="s">
        <v>1698</v>
      </c>
      <c r="U1947" t="s">
        <v>9703</v>
      </c>
      <c r="V1947">
        <v>36108</v>
      </c>
      <c r="W1947" t="str">
        <f t="shared" si="699"/>
        <v>Low</v>
      </c>
      <c r="X1947">
        <v>37315</v>
      </c>
      <c r="Y1947" t="str">
        <f t="shared" si="700"/>
        <v>Medium</v>
      </c>
      <c r="Z1947" t="s">
        <v>953</v>
      </c>
      <c r="AA1947">
        <v>0</v>
      </c>
      <c r="AB1947" t="str">
        <f t="shared" si="701"/>
        <v>Symbolic Poster</v>
      </c>
      <c r="AC1947" t="s">
        <v>9704</v>
      </c>
      <c r="AD1947" t="s">
        <v>9705</v>
      </c>
      <c r="AE1947">
        <v>109</v>
      </c>
      <c r="AF1947" t="str">
        <f t="shared" si="702"/>
        <v>Very Low</v>
      </c>
      <c r="AG1947" t="s">
        <v>9</v>
      </c>
      <c r="AH1947" t="s">
        <v>10</v>
      </c>
      <c r="AI1947" t="s">
        <v>556</v>
      </c>
      <c r="AJ1947" t="str">
        <f t="shared" si="703"/>
        <v>Adult</v>
      </c>
      <c r="AK1947">
        <v>25000000</v>
      </c>
      <c r="AL1947" t="str">
        <f t="shared" si="704"/>
        <v>Low Budget</v>
      </c>
      <c r="AM1947">
        <v>1998</v>
      </c>
      <c r="AN1947">
        <f t="shared" si="705"/>
        <v>27</v>
      </c>
      <c r="AO1947" t="str">
        <f t="shared" si="706"/>
        <v>Old Classic</v>
      </c>
      <c r="AP1947">
        <v>14000</v>
      </c>
      <c r="AQ1947" t="str">
        <f t="shared" si="707"/>
        <v>Medium</v>
      </c>
      <c r="AR1947">
        <v>6.9</v>
      </c>
      <c r="AS1947" t="str">
        <f t="shared" si="708"/>
        <v>Average</v>
      </c>
      <c r="AT1947">
        <v>1.85</v>
      </c>
      <c r="AU1947" t="str">
        <f t="shared" si="709"/>
        <v>HDTV / Widescreen</v>
      </c>
      <c r="AV1947">
        <v>0</v>
      </c>
      <c r="AW1947" t="str">
        <f t="shared" si="710"/>
        <v>Very Low</v>
      </c>
    </row>
    <row r="1948" spans="1:49" x14ac:dyDescent="0.3">
      <c r="A1948" t="s">
        <v>0</v>
      </c>
      <c r="B1948" t="s">
        <v>9706</v>
      </c>
      <c r="C1948">
        <v>44</v>
      </c>
      <c r="D1948" t="str">
        <f t="shared" si="690"/>
        <v>Very Low</v>
      </c>
      <c r="E1948">
        <v>97</v>
      </c>
      <c r="F1948" t="str">
        <f t="shared" si="691"/>
        <v>1h 37m</v>
      </c>
      <c r="G1948" t="str">
        <f t="shared" si="692"/>
        <v>Standard Movie</v>
      </c>
      <c r="H1948">
        <v>19</v>
      </c>
      <c r="I1948" t="str">
        <f t="shared" si="693"/>
        <v>Very Low</v>
      </c>
      <c r="J1948">
        <v>977</v>
      </c>
      <c r="K1948" t="str">
        <f t="shared" si="694"/>
        <v>Very Low</v>
      </c>
      <c r="L1948" t="s">
        <v>90</v>
      </c>
      <c r="M1948">
        <v>40000</v>
      </c>
      <c r="N1948" t="str">
        <f t="shared" si="695"/>
        <v>Medium</v>
      </c>
      <c r="O1948">
        <v>22200000</v>
      </c>
      <c r="P1948" t="str">
        <f t="shared" si="696"/>
        <v>Average</v>
      </c>
      <c r="Q1948" t="s">
        <v>1386</v>
      </c>
      <c r="R1948" t="str">
        <f t="shared" si="697"/>
        <v>Comedy</v>
      </c>
      <c r="S1948">
        <f t="shared" si="698"/>
        <v>3</v>
      </c>
      <c r="T1948" t="s">
        <v>15</v>
      </c>
      <c r="U1948" t="s">
        <v>9707</v>
      </c>
      <c r="V1948">
        <v>41310</v>
      </c>
      <c r="W1948" t="str">
        <f t="shared" si="699"/>
        <v>Low</v>
      </c>
      <c r="X1948">
        <v>52122</v>
      </c>
      <c r="Y1948" t="str">
        <f t="shared" si="700"/>
        <v>High</v>
      </c>
      <c r="Z1948" t="s">
        <v>5590</v>
      </c>
      <c r="AA1948">
        <v>3</v>
      </c>
      <c r="AB1948" t="str">
        <f t="shared" si="701"/>
        <v>Duo/Trio Poster</v>
      </c>
      <c r="AC1948" t="s">
        <v>9708</v>
      </c>
      <c r="AD1948" t="s">
        <v>9709</v>
      </c>
      <c r="AE1948">
        <v>117</v>
      </c>
      <c r="AF1948" t="str">
        <f t="shared" si="702"/>
        <v>Very Low</v>
      </c>
      <c r="AG1948" t="s">
        <v>9</v>
      </c>
      <c r="AH1948" t="s">
        <v>10</v>
      </c>
      <c r="AI1948" t="s">
        <v>11</v>
      </c>
      <c r="AJ1948" t="str">
        <f t="shared" si="703"/>
        <v>Teen</v>
      </c>
      <c r="AK1948">
        <v>25000000</v>
      </c>
      <c r="AL1948" t="str">
        <f t="shared" si="704"/>
        <v>Low Budget</v>
      </c>
      <c r="AM1948">
        <v>1994</v>
      </c>
      <c r="AN1948">
        <f t="shared" si="705"/>
        <v>31</v>
      </c>
      <c r="AO1948" t="str">
        <f t="shared" si="706"/>
        <v>Old Classic</v>
      </c>
      <c r="AP1948">
        <v>10000</v>
      </c>
      <c r="AQ1948" t="str">
        <f t="shared" si="707"/>
        <v>Low</v>
      </c>
      <c r="AR1948">
        <v>6.8</v>
      </c>
      <c r="AS1948" t="str">
        <f t="shared" si="708"/>
        <v>Average</v>
      </c>
      <c r="AT1948">
        <v>1.85</v>
      </c>
      <c r="AU1948" t="str">
        <f t="shared" si="709"/>
        <v>HDTV / Widescreen</v>
      </c>
      <c r="AV1948">
        <v>0</v>
      </c>
      <c r="AW1948" t="str">
        <f t="shared" si="710"/>
        <v>Very Low</v>
      </c>
    </row>
    <row r="1949" spans="1:49" x14ac:dyDescent="0.3">
      <c r="A1949" t="s">
        <v>0</v>
      </c>
      <c r="B1949" t="str">
        <f>B1948</f>
        <v>Jeremy Leven</v>
      </c>
      <c r="C1949">
        <v>12</v>
      </c>
      <c r="D1949" t="str">
        <f t="shared" si="690"/>
        <v>Very Low</v>
      </c>
      <c r="E1949">
        <v>7</v>
      </c>
      <c r="F1949" t="str">
        <f t="shared" si="691"/>
        <v>0h 7m</v>
      </c>
      <c r="G1949" t="str">
        <f t="shared" si="692"/>
        <v>Short Film</v>
      </c>
      <c r="H1949">
        <f>H1948</f>
        <v>19</v>
      </c>
      <c r="I1949" t="str">
        <f t="shared" si="693"/>
        <v>Very Low</v>
      </c>
      <c r="J1949">
        <v>3</v>
      </c>
      <c r="K1949" t="str">
        <f t="shared" si="694"/>
        <v>Very Low</v>
      </c>
      <c r="L1949" t="s">
        <v>9710</v>
      </c>
      <c r="M1949">
        <v>45</v>
      </c>
      <c r="N1949" t="str">
        <f t="shared" si="695"/>
        <v>Low</v>
      </c>
      <c r="O1949">
        <f>O1948</f>
        <v>22200000</v>
      </c>
      <c r="P1949" t="str">
        <f t="shared" si="696"/>
        <v>Average</v>
      </c>
      <c r="Q1949" t="s">
        <v>2937</v>
      </c>
      <c r="R1949" t="str">
        <f t="shared" si="697"/>
        <v>Animation</v>
      </c>
      <c r="S1949">
        <f t="shared" si="698"/>
        <v>3</v>
      </c>
      <c r="T1949" t="s">
        <v>9711</v>
      </c>
      <c r="U1949" t="s">
        <v>9712</v>
      </c>
      <c r="V1949">
        <v>7968</v>
      </c>
      <c r="W1949" t="str">
        <f t="shared" si="699"/>
        <v>Very Low</v>
      </c>
      <c r="X1949">
        <v>55</v>
      </c>
      <c r="Y1949" t="str">
        <f t="shared" si="700"/>
        <v>Very Low</v>
      </c>
      <c r="Z1949" t="s">
        <v>9713</v>
      </c>
      <c r="AA1949">
        <v>0</v>
      </c>
      <c r="AB1949" t="str">
        <f t="shared" si="701"/>
        <v>Symbolic Poster</v>
      </c>
      <c r="AC1949" t="s">
        <v>9714</v>
      </c>
      <c r="AD1949" t="s">
        <v>9715</v>
      </c>
      <c r="AE1949">
        <v>12</v>
      </c>
      <c r="AF1949" t="str">
        <f t="shared" si="702"/>
        <v>Very Low</v>
      </c>
      <c r="AG1949" t="s">
        <v>9</v>
      </c>
      <c r="AH1949" t="s">
        <v>28</v>
      </c>
      <c r="AI1949" t="s">
        <v>2720</v>
      </c>
      <c r="AJ1949" t="str">
        <f t="shared" si="703"/>
        <v>Family</v>
      </c>
      <c r="AK1949">
        <f t="shared" ref="AK1949:AM1949" si="711">AK1948</f>
        <v>25000000</v>
      </c>
      <c r="AL1949" t="str">
        <f t="shared" si="704"/>
        <v>Low Budget</v>
      </c>
      <c r="AM1949">
        <f t="shared" si="711"/>
        <v>1994</v>
      </c>
      <c r="AN1949">
        <f t="shared" si="705"/>
        <v>31</v>
      </c>
      <c r="AO1949" t="str">
        <f t="shared" si="706"/>
        <v>Old Classic</v>
      </c>
      <c r="AP1949">
        <v>7</v>
      </c>
      <c r="AQ1949" t="str">
        <f t="shared" si="707"/>
        <v>Very Low</v>
      </c>
      <c r="AR1949">
        <v>8.3000000000000007</v>
      </c>
      <c r="AS1949" t="str">
        <f t="shared" si="708"/>
        <v>Excellent</v>
      </c>
      <c r="AT1949">
        <f>AT1948</f>
        <v>1.85</v>
      </c>
      <c r="AU1949" t="str">
        <f t="shared" si="709"/>
        <v>HDTV / Widescreen</v>
      </c>
      <c r="AV1949">
        <v>834</v>
      </c>
      <c r="AW1949" t="str">
        <f t="shared" si="710"/>
        <v>Very Low</v>
      </c>
    </row>
    <row r="1950" spans="1:49" x14ac:dyDescent="0.3">
      <c r="A1950" t="str">
        <f>A1949</f>
        <v>Color</v>
      </c>
      <c r="B1950" t="s">
        <v>7606</v>
      </c>
      <c r="C1950">
        <v>162</v>
      </c>
      <c r="D1950" t="str">
        <f t="shared" si="690"/>
        <v>Low</v>
      </c>
      <c r="E1950">
        <v>108</v>
      </c>
      <c r="F1950" t="str">
        <f t="shared" si="691"/>
        <v>1h 48m</v>
      </c>
      <c r="G1950" t="str">
        <f t="shared" si="692"/>
        <v>Standard Movie</v>
      </c>
      <c r="H1950">
        <v>529</v>
      </c>
      <c r="I1950" t="str">
        <f t="shared" si="693"/>
        <v>Very Low</v>
      </c>
      <c r="J1950">
        <v>690</v>
      </c>
      <c r="K1950" t="str">
        <f t="shared" si="694"/>
        <v>Very Low</v>
      </c>
      <c r="L1950" t="s">
        <v>5907</v>
      </c>
      <c r="M1950">
        <v>17000</v>
      </c>
      <c r="N1950" t="str">
        <f t="shared" si="695"/>
        <v>Medium</v>
      </c>
      <c r="O1950">
        <v>80014842</v>
      </c>
      <c r="P1950" t="str">
        <f t="shared" si="696"/>
        <v>Hit</v>
      </c>
      <c r="Q1950" t="s">
        <v>5576</v>
      </c>
      <c r="R1950" t="str">
        <f t="shared" si="697"/>
        <v>Drama</v>
      </c>
      <c r="S1950">
        <f t="shared" si="698"/>
        <v>3</v>
      </c>
      <c r="T1950" t="s">
        <v>415</v>
      </c>
      <c r="U1950" t="s">
        <v>9716</v>
      </c>
      <c r="V1950">
        <v>104356</v>
      </c>
      <c r="W1950" t="str">
        <f t="shared" si="699"/>
        <v>Medium</v>
      </c>
      <c r="X1950">
        <v>19945</v>
      </c>
      <c r="Y1950" t="str">
        <f t="shared" si="700"/>
        <v>Medium</v>
      </c>
      <c r="Z1950" t="s">
        <v>1379</v>
      </c>
      <c r="AA1950">
        <f>AA1949</f>
        <v>0</v>
      </c>
      <c r="AB1950" t="str">
        <f t="shared" si="701"/>
        <v>Symbolic Poster</v>
      </c>
      <c r="AC1950" t="s">
        <v>9717</v>
      </c>
      <c r="AD1950" t="s">
        <v>9718</v>
      </c>
      <c r="AE1950">
        <v>186</v>
      </c>
      <c r="AF1950" t="str">
        <f t="shared" si="702"/>
        <v>Very Low</v>
      </c>
      <c r="AG1950" t="s">
        <v>9</v>
      </c>
      <c r="AH1950" t="s">
        <v>10</v>
      </c>
      <c r="AI1950" t="s">
        <v>11</v>
      </c>
      <c r="AJ1950" t="str">
        <f t="shared" si="703"/>
        <v>Teen</v>
      </c>
      <c r="AK1950">
        <v>25000000</v>
      </c>
      <c r="AL1950" t="str">
        <f t="shared" si="704"/>
        <v>Low Budget</v>
      </c>
      <c r="AM1950">
        <v>2010</v>
      </c>
      <c r="AN1950">
        <f t="shared" si="705"/>
        <v>15</v>
      </c>
      <c r="AO1950" t="str">
        <f t="shared" si="706"/>
        <v>Modern Classic</v>
      </c>
      <c r="AP1950">
        <v>861</v>
      </c>
      <c r="AQ1950" t="str">
        <f t="shared" si="707"/>
        <v>Very Low</v>
      </c>
      <c r="AR1950">
        <v>6.3</v>
      </c>
      <c r="AS1950" t="str">
        <f t="shared" si="708"/>
        <v>Average</v>
      </c>
      <c r="AT1950">
        <v>2.35</v>
      </c>
      <c r="AU1950" t="str">
        <f t="shared" si="709"/>
        <v>Cinematic Widescreen</v>
      </c>
      <c r="AV1950">
        <v>14000</v>
      </c>
      <c r="AW1950" t="str">
        <f t="shared" si="710"/>
        <v>Medium</v>
      </c>
    </row>
    <row r="1951" spans="1:49" x14ac:dyDescent="0.3">
      <c r="A1951" t="s">
        <v>0</v>
      </c>
      <c r="B1951" t="s">
        <v>9719</v>
      </c>
      <c r="C1951">
        <v>213</v>
      </c>
      <c r="D1951" t="str">
        <f t="shared" si="690"/>
        <v>Medium</v>
      </c>
      <c r="E1951">
        <v>97</v>
      </c>
      <c r="F1951" t="str">
        <f t="shared" si="691"/>
        <v>1h 37m</v>
      </c>
      <c r="G1951" t="str">
        <f t="shared" si="692"/>
        <v>Standard Movie</v>
      </c>
      <c r="H1951">
        <v>41</v>
      </c>
      <c r="I1951" t="str">
        <f t="shared" si="693"/>
        <v>Very Low</v>
      </c>
      <c r="J1951">
        <v>619</v>
      </c>
      <c r="K1951" t="str">
        <f t="shared" si="694"/>
        <v>Very Low</v>
      </c>
      <c r="L1951" t="s">
        <v>1578</v>
      </c>
      <c r="M1951">
        <v>11000</v>
      </c>
      <c r="N1951" t="str">
        <f t="shared" si="695"/>
        <v>Medium</v>
      </c>
      <c r="O1951">
        <v>23527955</v>
      </c>
      <c r="P1951" t="str">
        <f t="shared" si="696"/>
        <v>Average</v>
      </c>
      <c r="Q1951" t="s">
        <v>1091</v>
      </c>
      <c r="R1951" t="str">
        <f t="shared" si="697"/>
        <v>Action</v>
      </c>
      <c r="S1951">
        <f t="shared" si="698"/>
        <v>5</v>
      </c>
      <c r="T1951" t="s">
        <v>193</v>
      </c>
      <c r="U1951" t="s">
        <v>9720</v>
      </c>
      <c r="V1951">
        <v>74691</v>
      </c>
      <c r="W1951" t="str">
        <f t="shared" si="699"/>
        <v>Medium</v>
      </c>
      <c r="X1951">
        <v>12841</v>
      </c>
      <c r="Y1951" t="str">
        <f t="shared" si="700"/>
        <v>Medium</v>
      </c>
      <c r="Z1951" t="s">
        <v>9721</v>
      </c>
      <c r="AA1951">
        <v>1</v>
      </c>
      <c r="AB1951" t="str">
        <f t="shared" si="701"/>
        <v>Solo Star Poster</v>
      </c>
      <c r="AC1951" t="s">
        <v>9722</v>
      </c>
      <c r="AD1951" t="s">
        <v>9723</v>
      </c>
      <c r="AE1951">
        <v>165</v>
      </c>
      <c r="AF1951" t="str">
        <f t="shared" si="702"/>
        <v>Very Low</v>
      </c>
      <c r="AG1951" t="s">
        <v>9</v>
      </c>
      <c r="AH1951" t="s">
        <v>10</v>
      </c>
      <c r="AI1951" t="s">
        <v>11</v>
      </c>
      <c r="AJ1951" t="str">
        <f t="shared" si="703"/>
        <v>Teen</v>
      </c>
      <c r="AK1951">
        <v>25000000</v>
      </c>
      <c r="AL1951" t="str">
        <f t="shared" si="704"/>
        <v>Low Budget</v>
      </c>
      <c r="AM1951">
        <v>2010</v>
      </c>
      <c r="AN1951">
        <f t="shared" si="705"/>
        <v>15</v>
      </c>
      <c r="AO1951" t="str">
        <f t="shared" si="706"/>
        <v>Modern Classic</v>
      </c>
      <c r="AP1951">
        <v>673</v>
      </c>
      <c r="AQ1951" t="str">
        <f t="shared" si="707"/>
        <v>Very Low</v>
      </c>
      <c r="AR1951">
        <v>6.4</v>
      </c>
      <c r="AS1951" t="str">
        <f t="shared" si="708"/>
        <v>Average</v>
      </c>
      <c r="AT1951">
        <v>2.35</v>
      </c>
      <c r="AU1951" t="str">
        <f t="shared" si="709"/>
        <v>Cinematic Widescreen</v>
      </c>
      <c r="AV1951">
        <v>0</v>
      </c>
      <c r="AW1951" t="str">
        <f t="shared" si="710"/>
        <v>Very Low</v>
      </c>
    </row>
    <row r="1952" spans="1:49" x14ac:dyDescent="0.3">
      <c r="A1952" t="s">
        <v>0</v>
      </c>
      <c r="B1952" t="s">
        <v>9724</v>
      </c>
      <c r="C1952">
        <v>298</v>
      </c>
      <c r="D1952" t="str">
        <f t="shared" si="690"/>
        <v>Medium</v>
      </c>
      <c r="E1952">
        <v>99</v>
      </c>
      <c r="F1952" t="str">
        <f t="shared" si="691"/>
        <v>1h 39m</v>
      </c>
      <c r="G1952" t="str">
        <f t="shared" si="692"/>
        <v>Standard Movie</v>
      </c>
      <c r="H1952">
        <v>24</v>
      </c>
      <c r="I1952" t="str">
        <f t="shared" si="693"/>
        <v>Very Low</v>
      </c>
      <c r="J1952">
        <v>155</v>
      </c>
      <c r="K1952" t="str">
        <f t="shared" si="694"/>
        <v>Very Low</v>
      </c>
      <c r="L1952" t="s">
        <v>4289</v>
      </c>
      <c r="M1952">
        <v>3000</v>
      </c>
      <c r="N1952" t="str">
        <f t="shared" si="695"/>
        <v>Low</v>
      </c>
      <c r="O1952">
        <v>24042490</v>
      </c>
      <c r="P1952" t="str">
        <f t="shared" si="696"/>
        <v>Average</v>
      </c>
      <c r="Q1952" t="s">
        <v>9725</v>
      </c>
      <c r="R1952" t="str">
        <f t="shared" si="697"/>
        <v>Fantasy</v>
      </c>
      <c r="S1952">
        <f t="shared" si="698"/>
        <v>3</v>
      </c>
      <c r="T1952" t="s">
        <v>2595</v>
      </c>
      <c r="U1952" t="s">
        <v>9726</v>
      </c>
      <c r="V1952">
        <v>40776</v>
      </c>
      <c r="W1952" t="str">
        <f t="shared" si="699"/>
        <v>Low</v>
      </c>
      <c r="X1952">
        <v>3744</v>
      </c>
      <c r="Y1952" t="str">
        <f t="shared" si="700"/>
        <v>Low</v>
      </c>
      <c r="Z1952" t="s">
        <v>9288</v>
      </c>
      <c r="AA1952">
        <v>1</v>
      </c>
      <c r="AB1952" t="str">
        <f t="shared" si="701"/>
        <v>Solo Star Poster</v>
      </c>
      <c r="AC1952" t="s">
        <v>9727</v>
      </c>
      <c r="AD1952" t="s">
        <v>9728</v>
      </c>
      <c r="AE1952">
        <v>250</v>
      </c>
      <c r="AF1952" t="str">
        <f t="shared" si="702"/>
        <v>Very Low</v>
      </c>
      <c r="AG1952" t="s">
        <v>9</v>
      </c>
      <c r="AH1952" t="s">
        <v>10</v>
      </c>
      <c r="AI1952" t="s">
        <v>556</v>
      </c>
      <c r="AJ1952" t="str">
        <f t="shared" si="703"/>
        <v>Adult</v>
      </c>
      <c r="AK1952">
        <v>25000000</v>
      </c>
      <c r="AL1952" t="str">
        <f t="shared" si="704"/>
        <v>Low Budget</v>
      </c>
      <c r="AM1952">
        <v>2010</v>
      </c>
      <c r="AN1952">
        <f t="shared" si="705"/>
        <v>15</v>
      </c>
      <c r="AO1952" t="str">
        <f t="shared" si="706"/>
        <v>Modern Classic</v>
      </c>
      <c r="AP1952">
        <v>441</v>
      </c>
      <c r="AQ1952" t="str">
        <f t="shared" si="707"/>
        <v>Very Low</v>
      </c>
      <c r="AR1952">
        <v>5.6</v>
      </c>
      <c r="AS1952" t="str">
        <f t="shared" si="708"/>
        <v>Below Average</v>
      </c>
      <c r="AT1952">
        <v>1.85</v>
      </c>
      <c r="AU1952" t="str">
        <f t="shared" si="709"/>
        <v>HDTV / Widescreen</v>
      </c>
      <c r="AV1952">
        <v>10000</v>
      </c>
      <c r="AW1952" t="str">
        <f t="shared" si="710"/>
        <v>Low</v>
      </c>
    </row>
    <row r="1953" spans="1:49" x14ac:dyDescent="0.3">
      <c r="A1953" t="s">
        <v>0</v>
      </c>
      <c r="B1953" t="s">
        <v>9729</v>
      </c>
      <c r="C1953">
        <v>119</v>
      </c>
      <c r="D1953" t="str">
        <f t="shared" si="690"/>
        <v>Low</v>
      </c>
      <c r="E1953">
        <v>103</v>
      </c>
      <c r="F1953" t="str">
        <f t="shared" si="691"/>
        <v>1h 43m</v>
      </c>
      <c r="G1953" t="str">
        <f t="shared" si="692"/>
        <v>Standard Movie</v>
      </c>
      <c r="H1953">
        <v>5</v>
      </c>
      <c r="I1953" t="str">
        <f t="shared" si="693"/>
        <v>Very Low</v>
      </c>
      <c r="J1953">
        <v>874</v>
      </c>
      <c r="K1953" t="str">
        <f t="shared" si="694"/>
        <v>Very Low</v>
      </c>
      <c r="L1953" t="s">
        <v>473</v>
      </c>
      <c r="M1953">
        <v>26000</v>
      </c>
      <c r="N1953" t="str">
        <f t="shared" si="695"/>
        <v>Medium</v>
      </c>
      <c r="O1953">
        <v>22466994</v>
      </c>
      <c r="P1953" t="str">
        <f t="shared" si="696"/>
        <v>Average</v>
      </c>
      <c r="Q1953" t="s">
        <v>305</v>
      </c>
      <c r="R1953" t="str">
        <f t="shared" si="697"/>
        <v>Action</v>
      </c>
      <c r="S1953">
        <f t="shared" si="698"/>
        <v>3</v>
      </c>
      <c r="T1953" t="s">
        <v>306</v>
      </c>
      <c r="U1953" t="s">
        <v>9730</v>
      </c>
      <c r="V1953">
        <v>72673</v>
      </c>
      <c r="W1953" t="str">
        <f t="shared" si="699"/>
        <v>Medium</v>
      </c>
      <c r="X1953">
        <v>33565</v>
      </c>
      <c r="Y1953" t="str">
        <f t="shared" si="700"/>
        <v>Medium</v>
      </c>
      <c r="Z1953" t="s">
        <v>6317</v>
      </c>
      <c r="AA1953">
        <v>0</v>
      </c>
      <c r="AB1953" t="str">
        <f t="shared" si="701"/>
        <v>Symbolic Poster</v>
      </c>
      <c r="AC1953" t="s">
        <v>9731</v>
      </c>
      <c r="AD1953" t="s">
        <v>9732</v>
      </c>
      <c r="AE1953">
        <v>166</v>
      </c>
      <c r="AF1953" t="str">
        <f t="shared" si="702"/>
        <v>Very Low</v>
      </c>
      <c r="AG1953" t="s">
        <v>9</v>
      </c>
      <c r="AH1953" t="s">
        <v>10</v>
      </c>
      <c r="AI1953" t="s">
        <v>556</v>
      </c>
      <c r="AJ1953" t="str">
        <f t="shared" si="703"/>
        <v>Adult</v>
      </c>
      <c r="AK1953">
        <v>25000000</v>
      </c>
      <c r="AL1953" t="str">
        <f t="shared" si="704"/>
        <v>Low Budget</v>
      </c>
      <c r="AM1953">
        <v>2007</v>
      </c>
      <c r="AN1953">
        <f t="shared" si="705"/>
        <v>18</v>
      </c>
      <c r="AO1953" t="str">
        <f t="shared" si="706"/>
        <v>Old Classic</v>
      </c>
      <c r="AP1953">
        <v>5000</v>
      </c>
      <c r="AQ1953" t="str">
        <f t="shared" si="707"/>
        <v>Low</v>
      </c>
      <c r="AR1953">
        <v>6.3</v>
      </c>
      <c r="AS1953" t="str">
        <f t="shared" si="708"/>
        <v>Average</v>
      </c>
      <c r="AT1953">
        <v>2.35</v>
      </c>
      <c r="AU1953" t="str">
        <f t="shared" si="709"/>
        <v>Cinematic Widescreen</v>
      </c>
      <c r="AV1953">
        <v>0</v>
      </c>
      <c r="AW1953" t="str">
        <f t="shared" si="710"/>
        <v>Very Low</v>
      </c>
    </row>
    <row r="1954" spans="1:49" x14ac:dyDescent="0.3">
      <c r="A1954" t="s">
        <v>0</v>
      </c>
      <c r="B1954" t="s">
        <v>7047</v>
      </c>
      <c r="C1954">
        <v>251</v>
      </c>
      <c r="D1954" t="str">
        <f t="shared" si="690"/>
        <v>Medium</v>
      </c>
      <c r="E1954">
        <v>95</v>
      </c>
      <c r="F1954" t="str">
        <f t="shared" si="691"/>
        <v>1h 35m</v>
      </c>
      <c r="G1954" t="str">
        <f t="shared" si="692"/>
        <v>Standard Movie</v>
      </c>
      <c r="H1954">
        <v>0</v>
      </c>
      <c r="I1954" t="str">
        <f t="shared" si="693"/>
        <v>Very Low</v>
      </c>
      <c r="J1954">
        <v>98</v>
      </c>
      <c r="K1954" t="str">
        <f t="shared" si="694"/>
        <v>Very Low</v>
      </c>
      <c r="L1954" t="s">
        <v>2904</v>
      </c>
      <c r="M1954">
        <v>11000</v>
      </c>
      <c r="N1954" t="str">
        <f t="shared" si="695"/>
        <v>Medium</v>
      </c>
      <c r="O1954">
        <v>17791031</v>
      </c>
      <c r="P1954" t="str">
        <f t="shared" si="696"/>
        <v>Average</v>
      </c>
      <c r="Q1954" t="s">
        <v>9733</v>
      </c>
      <c r="R1954" t="str">
        <f t="shared" si="697"/>
        <v>Comedy</v>
      </c>
      <c r="S1954">
        <f t="shared" si="698"/>
        <v>4</v>
      </c>
      <c r="T1954" t="s">
        <v>2151</v>
      </c>
      <c r="U1954" t="s">
        <v>9734</v>
      </c>
      <c r="V1954">
        <v>109855</v>
      </c>
      <c r="W1954" t="str">
        <f t="shared" si="699"/>
        <v>Medium</v>
      </c>
      <c r="X1954">
        <v>11994</v>
      </c>
      <c r="Y1954" t="str">
        <f t="shared" si="700"/>
        <v>Medium</v>
      </c>
      <c r="Z1954" t="s">
        <v>9735</v>
      </c>
      <c r="AA1954">
        <v>0</v>
      </c>
      <c r="AB1954" t="str">
        <f t="shared" si="701"/>
        <v>Symbolic Poster</v>
      </c>
      <c r="AC1954" t="s">
        <v>9736</v>
      </c>
      <c r="AD1954" t="s">
        <v>9737</v>
      </c>
      <c r="AE1954">
        <v>888</v>
      </c>
      <c r="AF1954" t="str">
        <f t="shared" si="702"/>
        <v>Low</v>
      </c>
      <c r="AG1954" t="s">
        <v>9</v>
      </c>
      <c r="AH1954" t="s">
        <v>10</v>
      </c>
      <c r="AI1954" t="s">
        <v>556</v>
      </c>
      <c r="AJ1954" t="str">
        <f t="shared" si="703"/>
        <v>Adult</v>
      </c>
      <c r="AK1954">
        <v>25000000</v>
      </c>
      <c r="AL1954" t="str">
        <f t="shared" si="704"/>
        <v>Low Budget</v>
      </c>
      <c r="AM1954">
        <v>2002</v>
      </c>
      <c r="AN1954">
        <f t="shared" si="705"/>
        <v>23</v>
      </c>
      <c r="AO1954" t="str">
        <f t="shared" si="706"/>
        <v>Old Classic</v>
      </c>
      <c r="AP1954">
        <v>876</v>
      </c>
      <c r="AQ1954" t="str">
        <f t="shared" si="707"/>
        <v>Very Low</v>
      </c>
      <c r="AR1954">
        <v>7.3</v>
      </c>
      <c r="AS1954" t="str">
        <f t="shared" si="708"/>
        <v>Good</v>
      </c>
      <c r="AT1954">
        <v>2.35</v>
      </c>
      <c r="AU1954" t="str">
        <f t="shared" si="709"/>
        <v>Cinematic Widescreen</v>
      </c>
      <c r="AV1954">
        <v>0</v>
      </c>
      <c r="AW1954" t="str">
        <f t="shared" si="710"/>
        <v>Very Low</v>
      </c>
    </row>
    <row r="1955" spans="1:49" x14ac:dyDescent="0.3">
      <c r="A1955" t="s">
        <v>0</v>
      </c>
      <c r="B1955" t="s">
        <v>9738</v>
      </c>
      <c r="C1955">
        <v>92</v>
      </c>
      <c r="D1955" t="str">
        <f t="shared" si="690"/>
        <v>Low</v>
      </c>
      <c r="E1955">
        <v>93</v>
      </c>
      <c r="F1955" t="str">
        <f t="shared" si="691"/>
        <v>1h 33m</v>
      </c>
      <c r="G1955" t="str">
        <f t="shared" si="692"/>
        <v>Standard Movie</v>
      </c>
      <c r="H1955">
        <v>17</v>
      </c>
      <c r="I1955" t="str">
        <f t="shared" si="693"/>
        <v>Very Low</v>
      </c>
      <c r="J1955">
        <v>360</v>
      </c>
      <c r="K1955" t="str">
        <f t="shared" si="694"/>
        <v>Very Low</v>
      </c>
      <c r="L1955" t="s">
        <v>9739</v>
      </c>
      <c r="M1955">
        <v>13000</v>
      </c>
      <c r="N1955" t="str">
        <f t="shared" si="695"/>
        <v>Medium</v>
      </c>
      <c r="O1955">
        <v>17718223</v>
      </c>
      <c r="P1955" t="str">
        <f t="shared" si="696"/>
        <v>Average</v>
      </c>
      <c r="Q1955" t="s">
        <v>1642</v>
      </c>
      <c r="R1955" t="str">
        <f t="shared" si="697"/>
        <v>Comedy</v>
      </c>
      <c r="S1955">
        <f t="shared" si="698"/>
        <v>1</v>
      </c>
      <c r="T1955" t="s">
        <v>1128</v>
      </c>
      <c r="U1955" t="s">
        <v>9740</v>
      </c>
      <c r="V1955">
        <v>162067</v>
      </c>
      <c r="W1955" t="str">
        <f t="shared" si="699"/>
        <v>Medium</v>
      </c>
      <c r="X1955">
        <v>14180</v>
      </c>
      <c r="Y1955" t="str">
        <f t="shared" si="700"/>
        <v>Medium</v>
      </c>
      <c r="Z1955" t="s">
        <v>9741</v>
      </c>
      <c r="AA1955">
        <v>5</v>
      </c>
      <c r="AB1955" t="str">
        <f t="shared" si="701"/>
        <v>Ensemble Poster</v>
      </c>
      <c r="AC1955" t="s">
        <v>9742</v>
      </c>
      <c r="AD1955" t="s">
        <v>9743</v>
      </c>
      <c r="AE1955">
        <v>316</v>
      </c>
      <c r="AF1955" t="str">
        <f t="shared" si="702"/>
        <v>Very Low</v>
      </c>
      <c r="AG1955" t="s">
        <v>9</v>
      </c>
      <c r="AH1955" t="s">
        <v>10</v>
      </c>
      <c r="AI1955" t="s">
        <v>556</v>
      </c>
      <c r="AJ1955" t="str">
        <f t="shared" si="703"/>
        <v>Adult</v>
      </c>
      <c r="AK1955">
        <v>25000000</v>
      </c>
      <c r="AL1955" t="str">
        <f t="shared" si="704"/>
        <v>Low Budget</v>
      </c>
      <c r="AM1955">
        <v>2004</v>
      </c>
      <c r="AN1955">
        <f t="shared" si="705"/>
        <v>21</v>
      </c>
      <c r="AO1955" t="str">
        <f t="shared" si="706"/>
        <v>Old Classic</v>
      </c>
      <c r="AP1955">
        <v>634</v>
      </c>
      <c r="AQ1955" t="str">
        <f t="shared" si="707"/>
        <v>Very Low</v>
      </c>
      <c r="AR1955">
        <v>6.6</v>
      </c>
      <c r="AS1955" t="str">
        <f t="shared" si="708"/>
        <v>Average</v>
      </c>
      <c r="AT1955">
        <v>1.85</v>
      </c>
      <c r="AU1955" t="str">
        <f t="shared" si="709"/>
        <v>HDTV / Widescreen</v>
      </c>
      <c r="AV1955">
        <v>0</v>
      </c>
      <c r="AW1955" t="str">
        <f t="shared" si="710"/>
        <v>Very Low</v>
      </c>
    </row>
    <row r="1956" spans="1:49" x14ac:dyDescent="0.3">
      <c r="A1956" t="s">
        <v>0</v>
      </c>
      <c r="B1956" t="s">
        <v>9744</v>
      </c>
      <c r="C1956">
        <v>58</v>
      </c>
      <c r="D1956" t="str">
        <f t="shared" si="690"/>
        <v>Low</v>
      </c>
      <c r="E1956">
        <v>98</v>
      </c>
      <c r="F1956" t="str">
        <f t="shared" si="691"/>
        <v>1h 38m</v>
      </c>
      <c r="G1956" t="str">
        <f t="shared" si="692"/>
        <v>Standard Movie</v>
      </c>
      <c r="H1956">
        <v>70</v>
      </c>
      <c r="I1956" t="str">
        <f t="shared" si="693"/>
        <v>Very Low</v>
      </c>
      <c r="J1956">
        <v>223</v>
      </c>
      <c r="K1956" t="str">
        <f t="shared" si="694"/>
        <v>Very Low</v>
      </c>
      <c r="L1956" t="s">
        <v>9745</v>
      </c>
      <c r="M1956">
        <v>462</v>
      </c>
      <c r="N1956" t="str">
        <f t="shared" si="695"/>
        <v>Low</v>
      </c>
      <c r="O1956">
        <v>15361537</v>
      </c>
      <c r="P1956" t="str">
        <f t="shared" si="696"/>
        <v>Average</v>
      </c>
      <c r="Q1956" t="s">
        <v>305</v>
      </c>
      <c r="R1956" t="str">
        <f t="shared" si="697"/>
        <v>Action</v>
      </c>
      <c r="S1956">
        <f t="shared" si="698"/>
        <v>3</v>
      </c>
      <c r="T1956" t="s">
        <v>9746</v>
      </c>
      <c r="U1956" t="s">
        <v>9747</v>
      </c>
      <c r="V1956">
        <v>12263</v>
      </c>
      <c r="W1956" t="str">
        <f t="shared" si="699"/>
        <v>Low</v>
      </c>
      <c r="X1956">
        <v>1855</v>
      </c>
      <c r="Y1956" t="str">
        <f t="shared" si="700"/>
        <v>Low</v>
      </c>
      <c r="Z1956" t="s">
        <v>9748</v>
      </c>
      <c r="AA1956">
        <v>0</v>
      </c>
      <c r="AB1956" t="str">
        <f t="shared" si="701"/>
        <v>Symbolic Poster</v>
      </c>
      <c r="AC1956" t="s">
        <v>9749</v>
      </c>
      <c r="AD1956" t="s">
        <v>9750</v>
      </c>
      <c r="AE1956">
        <v>132</v>
      </c>
      <c r="AF1956" t="str">
        <f t="shared" si="702"/>
        <v>Very Low</v>
      </c>
      <c r="AG1956" t="s">
        <v>9</v>
      </c>
      <c r="AH1956" t="s">
        <v>738</v>
      </c>
      <c r="AI1956" t="s">
        <v>11</v>
      </c>
      <c r="AJ1956" t="str">
        <f t="shared" si="703"/>
        <v>Teen</v>
      </c>
      <c r="AK1956">
        <v>13000000</v>
      </c>
      <c r="AL1956" t="str">
        <f t="shared" si="704"/>
        <v>Low Budget</v>
      </c>
      <c r="AM1956">
        <v>2002</v>
      </c>
      <c r="AN1956">
        <f t="shared" si="705"/>
        <v>23</v>
      </c>
      <c r="AO1956" t="str">
        <f t="shared" si="706"/>
        <v>Old Classic</v>
      </c>
      <c r="AP1956">
        <v>444</v>
      </c>
      <c r="AQ1956" t="str">
        <f t="shared" si="707"/>
        <v>Very Low</v>
      </c>
      <c r="AR1956">
        <v>4.5999999999999996</v>
      </c>
      <c r="AS1956" t="str">
        <f t="shared" si="708"/>
        <v>Poor</v>
      </c>
      <c r="AT1956">
        <v>1.85</v>
      </c>
      <c r="AU1956" t="str">
        <f t="shared" si="709"/>
        <v>HDTV / Widescreen</v>
      </c>
      <c r="AV1956">
        <v>564</v>
      </c>
      <c r="AW1956" t="str">
        <f t="shared" si="710"/>
        <v>Very Low</v>
      </c>
    </row>
    <row r="1957" spans="1:49" x14ac:dyDescent="0.3">
      <c r="A1957" t="s">
        <v>0</v>
      </c>
      <c r="B1957" t="s">
        <v>940</v>
      </c>
      <c r="C1957">
        <v>73</v>
      </c>
      <c r="D1957" t="str">
        <f t="shared" si="690"/>
        <v>Low</v>
      </c>
      <c r="E1957">
        <v>90</v>
      </c>
      <c r="F1957" t="str">
        <f t="shared" si="691"/>
        <v>1h 30m</v>
      </c>
      <c r="G1957" t="str">
        <f t="shared" si="692"/>
        <v>Standard Movie</v>
      </c>
      <c r="H1957">
        <v>176</v>
      </c>
      <c r="I1957" t="str">
        <f t="shared" si="693"/>
        <v>Very Low</v>
      </c>
      <c r="J1957">
        <v>825</v>
      </c>
      <c r="K1957" t="str">
        <f t="shared" si="694"/>
        <v>Very Low</v>
      </c>
      <c r="L1957" t="s">
        <v>4467</v>
      </c>
      <c r="M1957">
        <v>931</v>
      </c>
      <c r="N1957" t="str">
        <f t="shared" si="695"/>
        <v>Low</v>
      </c>
      <c r="O1957">
        <v>16647384</v>
      </c>
      <c r="P1957" t="str">
        <f t="shared" si="696"/>
        <v>Average</v>
      </c>
      <c r="Q1957" t="s">
        <v>9751</v>
      </c>
      <c r="R1957" t="str">
        <f t="shared" si="697"/>
        <v>Adventure</v>
      </c>
      <c r="S1957">
        <f t="shared" si="698"/>
        <v>4</v>
      </c>
      <c r="T1957" t="s">
        <v>9752</v>
      </c>
      <c r="U1957" t="s">
        <v>9753</v>
      </c>
      <c r="V1957">
        <v>8398</v>
      </c>
      <c r="W1957" t="str">
        <f t="shared" si="699"/>
        <v>Very Low</v>
      </c>
      <c r="X1957">
        <v>4431</v>
      </c>
      <c r="Y1957" t="str">
        <f t="shared" si="700"/>
        <v>Low</v>
      </c>
      <c r="Z1957" t="s">
        <v>267</v>
      </c>
      <c r="AA1957">
        <v>1</v>
      </c>
      <c r="AB1957" t="str">
        <f t="shared" si="701"/>
        <v>Solo Star Poster</v>
      </c>
      <c r="AC1957" t="s">
        <v>9754</v>
      </c>
      <c r="AD1957" t="s">
        <v>9755</v>
      </c>
      <c r="AE1957">
        <v>56</v>
      </c>
      <c r="AF1957" t="str">
        <f t="shared" si="702"/>
        <v>Very Low</v>
      </c>
      <c r="AG1957" t="s">
        <v>9</v>
      </c>
      <c r="AH1957" t="s">
        <v>10</v>
      </c>
      <c r="AI1957" t="s">
        <v>66</v>
      </c>
      <c r="AJ1957" t="str">
        <f t="shared" si="703"/>
        <v>Family</v>
      </c>
      <c r="AK1957">
        <v>26000000</v>
      </c>
      <c r="AL1957" t="str">
        <f t="shared" si="704"/>
        <v>Low Budget</v>
      </c>
      <c r="AM1957">
        <v>2006</v>
      </c>
      <c r="AN1957">
        <f t="shared" si="705"/>
        <v>19</v>
      </c>
      <c r="AO1957" t="str">
        <f t="shared" si="706"/>
        <v>Old Classic</v>
      </c>
      <c r="AP1957">
        <v>839</v>
      </c>
      <c r="AQ1957" t="str">
        <f t="shared" si="707"/>
        <v>Very Low</v>
      </c>
      <c r="AR1957">
        <v>5.0999999999999996</v>
      </c>
      <c r="AS1957" t="str">
        <f t="shared" si="708"/>
        <v>Below Average</v>
      </c>
      <c r="AT1957">
        <v>2.35</v>
      </c>
      <c r="AU1957" t="str">
        <f t="shared" si="709"/>
        <v>Cinematic Widescreen</v>
      </c>
      <c r="AV1957">
        <v>498</v>
      </c>
      <c r="AW1957" t="str">
        <f t="shared" si="710"/>
        <v>Very Low</v>
      </c>
    </row>
    <row r="1958" spans="1:49" x14ac:dyDescent="0.3">
      <c r="A1958" t="s">
        <v>0</v>
      </c>
      <c r="B1958" t="s">
        <v>9756</v>
      </c>
      <c r="C1958">
        <v>28</v>
      </c>
      <c r="D1958" t="str">
        <f t="shared" si="690"/>
        <v>Very Low</v>
      </c>
      <c r="E1958">
        <v>107</v>
      </c>
      <c r="F1958" t="str">
        <f t="shared" si="691"/>
        <v>1h 47m</v>
      </c>
      <c r="G1958" t="str">
        <f t="shared" si="692"/>
        <v>Standard Movie</v>
      </c>
      <c r="H1958">
        <v>21</v>
      </c>
      <c r="I1958" t="str">
        <f t="shared" si="693"/>
        <v>Very Low</v>
      </c>
      <c r="J1958">
        <v>418</v>
      </c>
      <c r="K1958" t="str">
        <f t="shared" si="694"/>
        <v>Very Low</v>
      </c>
      <c r="L1958" t="s">
        <v>5224</v>
      </c>
      <c r="M1958">
        <v>967</v>
      </c>
      <c r="N1958" t="str">
        <f t="shared" si="695"/>
        <v>Low</v>
      </c>
      <c r="O1958">
        <v>16118077</v>
      </c>
      <c r="P1958" t="str">
        <f t="shared" si="696"/>
        <v>Average</v>
      </c>
      <c r="Q1958" t="s">
        <v>3380</v>
      </c>
      <c r="R1958" t="str">
        <f t="shared" si="697"/>
        <v>Drama</v>
      </c>
      <c r="S1958">
        <f t="shared" si="698"/>
        <v>1</v>
      </c>
      <c r="T1958" t="s">
        <v>4166</v>
      </c>
      <c r="U1958" t="s">
        <v>9757</v>
      </c>
      <c r="V1958">
        <v>5817</v>
      </c>
      <c r="W1958" t="str">
        <f t="shared" si="699"/>
        <v>Very Low</v>
      </c>
      <c r="X1958">
        <v>3067</v>
      </c>
      <c r="Y1958" t="str">
        <f t="shared" si="700"/>
        <v>Low</v>
      </c>
      <c r="Z1958" t="s">
        <v>5649</v>
      </c>
      <c r="AA1958">
        <v>0</v>
      </c>
      <c r="AB1958" t="str">
        <f t="shared" si="701"/>
        <v>Symbolic Poster</v>
      </c>
      <c r="AC1958" t="s">
        <v>9758</v>
      </c>
      <c r="AD1958" t="s">
        <v>9759</v>
      </c>
      <c r="AE1958">
        <v>37</v>
      </c>
      <c r="AF1958" t="str">
        <f t="shared" si="702"/>
        <v>Very Low</v>
      </c>
      <c r="AG1958" t="s">
        <v>9</v>
      </c>
      <c r="AH1958" t="s">
        <v>10</v>
      </c>
      <c r="AI1958" t="s">
        <v>556</v>
      </c>
      <c r="AJ1958" t="str">
        <f t="shared" si="703"/>
        <v>Adult</v>
      </c>
      <c r="AK1958">
        <v>25000000</v>
      </c>
      <c r="AL1958" t="str">
        <f t="shared" si="704"/>
        <v>Low Budget</v>
      </c>
      <c r="AM1958">
        <v>1988</v>
      </c>
      <c r="AN1958">
        <f t="shared" si="705"/>
        <v>37</v>
      </c>
      <c r="AO1958" t="str">
        <f t="shared" si="706"/>
        <v>Old Classic</v>
      </c>
      <c r="AP1958">
        <v>767</v>
      </c>
      <c r="AQ1958" t="str">
        <f t="shared" si="707"/>
        <v>Very Low</v>
      </c>
      <c r="AR1958">
        <v>5.6</v>
      </c>
      <c r="AS1958" t="str">
        <f t="shared" si="708"/>
        <v>Below Average</v>
      </c>
      <c r="AT1958">
        <v>1.85</v>
      </c>
      <c r="AU1958" t="str">
        <f t="shared" si="709"/>
        <v>HDTV / Widescreen</v>
      </c>
      <c r="AV1958">
        <v>377</v>
      </c>
      <c r="AW1958" t="str">
        <f t="shared" si="710"/>
        <v>Very Low</v>
      </c>
    </row>
    <row r="1959" spans="1:49" x14ac:dyDescent="0.3">
      <c r="A1959" t="s">
        <v>0</v>
      </c>
      <c r="B1959" t="s">
        <v>9760</v>
      </c>
      <c r="C1959">
        <v>19</v>
      </c>
      <c r="D1959" t="str">
        <f t="shared" si="690"/>
        <v>Very Low</v>
      </c>
      <c r="E1959">
        <v>90</v>
      </c>
      <c r="F1959" t="str">
        <f t="shared" si="691"/>
        <v>1h 30m</v>
      </c>
      <c r="G1959" t="str">
        <f t="shared" si="692"/>
        <v>Standard Movie</v>
      </c>
      <c r="H1959">
        <v>48</v>
      </c>
      <c r="I1959" t="str">
        <f t="shared" si="693"/>
        <v>Very Low</v>
      </c>
      <c r="J1959">
        <v>376</v>
      </c>
      <c r="K1959" t="str">
        <f t="shared" si="694"/>
        <v>Very Low</v>
      </c>
      <c r="L1959" t="s">
        <v>1794</v>
      </c>
      <c r="M1959">
        <v>940</v>
      </c>
      <c r="N1959" t="str">
        <f t="shared" si="695"/>
        <v>Low</v>
      </c>
      <c r="O1959">
        <v>15091542</v>
      </c>
      <c r="P1959" t="str">
        <f t="shared" si="696"/>
        <v>Average</v>
      </c>
      <c r="Q1959" t="s">
        <v>9761</v>
      </c>
      <c r="R1959" t="str">
        <f t="shared" si="697"/>
        <v>Adventure</v>
      </c>
      <c r="S1959">
        <f t="shared" si="698"/>
        <v>4</v>
      </c>
      <c r="T1959" t="s">
        <v>3231</v>
      </c>
      <c r="U1959" t="s">
        <v>9762</v>
      </c>
      <c r="V1959">
        <v>4086</v>
      </c>
      <c r="W1959" t="str">
        <f t="shared" si="699"/>
        <v>Very Low</v>
      </c>
      <c r="X1959">
        <v>2465</v>
      </c>
      <c r="Y1959" t="str">
        <f t="shared" si="700"/>
        <v>Low</v>
      </c>
      <c r="Z1959" t="s">
        <v>9763</v>
      </c>
      <c r="AA1959">
        <v>2</v>
      </c>
      <c r="AB1959" t="str">
        <f t="shared" si="701"/>
        <v>Duo/Trio Poster</v>
      </c>
      <c r="AC1959" t="s">
        <v>9764</v>
      </c>
      <c r="AD1959" t="s">
        <v>9765</v>
      </c>
      <c r="AE1959">
        <v>22</v>
      </c>
      <c r="AF1959" t="str">
        <f t="shared" si="702"/>
        <v>Very Low</v>
      </c>
      <c r="AG1959" t="s">
        <v>9766</v>
      </c>
      <c r="AH1959" t="s">
        <v>28</v>
      </c>
      <c r="AI1959" t="s">
        <v>248</v>
      </c>
      <c r="AJ1959" t="str">
        <f t="shared" si="703"/>
        <v>Family</v>
      </c>
      <c r="AK1959">
        <v>25000000</v>
      </c>
      <c r="AL1959" t="str">
        <f t="shared" si="704"/>
        <v>Low Budget</v>
      </c>
      <c r="AM1959">
        <v>1996</v>
      </c>
      <c r="AN1959">
        <f t="shared" si="705"/>
        <v>29</v>
      </c>
      <c r="AO1959" t="str">
        <f t="shared" si="706"/>
        <v>Old Classic</v>
      </c>
      <c r="AP1959">
        <v>595</v>
      </c>
      <c r="AQ1959" t="str">
        <f t="shared" si="707"/>
        <v>Very Low</v>
      </c>
      <c r="AR1959">
        <v>5.3</v>
      </c>
      <c r="AS1959" t="str">
        <f t="shared" si="708"/>
        <v>Below Average</v>
      </c>
      <c r="AT1959">
        <v>2.35</v>
      </c>
      <c r="AU1959" t="str">
        <f t="shared" si="709"/>
        <v>Cinematic Widescreen</v>
      </c>
      <c r="AV1959">
        <v>246</v>
      </c>
      <c r="AW1959" t="str">
        <f t="shared" si="710"/>
        <v>Very Low</v>
      </c>
    </row>
    <row r="1960" spans="1:49" x14ac:dyDescent="0.3">
      <c r="A1960" t="s">
        <v>0</v>
      </c>
      <c r="B1960" t="s">
        <v>9767</v>
      </c>
      <c r="C1960">
        <v>86</v>
      </c>
      <c r="D1960" t="str">
        <f t="shared" si="690"/>
        <v>Low</v>
      </c>
      <c r="E1960">
        <v>120</v>
      </c>
      <c r="F1960" t="str">
        <f t="shared" si="691"/>
        <v>2h 0m</v>
      </c>
      <c r="G1960" t="str">
        <f t="shared" si="692"/>
        <v>Standard Movie</v>
      </c>
      <c r="H1960">
        <v>0</v>
      </c>
      <c r="I1960" t="str">
        <f t="shared" si="693"/>
        <v>Very Low</v>
      </c>
      <c r="J1960">
        <v>58</v>
      </c>
      <c r="K1960" t="str">
        <f t="shared" si="694"/>
        <v>Very Low</v>
      </c>
      <c r="L1960" t="s">
        <v>9768</v>
      </c>
      <c r="M1960">
        <v>577</v>
      </c>
      <c r="N1960" t="str">
        <f t="shared" si="695"/>
        <v>Low</v>
      </c>
      <c r="O1960">
        <v>15331289</v>
      </c>
      <c r="P1960" t="str">
        <f t="shared" si="696"/>
        <v>Average</v>
      </c>
      <c r="Q1960" t="s">
        <v>2269</v>
      </c>
      <c r="R1960" t="str">
        <f t="shared" si="697"/>
        <v>Drama</v>
      </c>
      <c r="S1960">
        <f t="shared" si="698"/>
        <v>3</v>
      </c>
      <c r="T1960" t="s">
        <v>2212</v>
      </c>
      <c r="U1960" t="s">
        <v>9769</v>
      </c>
      <c r="V1960">
        <v>22289</v>
      </c>
      <c r="W1960" t="str">
        <f t="shared" si="699"/>
        <v>Low</v>
      </c>
      <c r="X1960">
        <v>1217</v>
      </c>
      <c r="Y1960" t="str">
        <f t="shared" si="700"/>
        <v>Low</v>
      </c>
      <c r="Z1960" t="s">
        <v>9770</v>
      </c>
      <c r="AA1960">
        <v>1</v>
      </c>
      <c r="AB1960" t="str">
        <f t="shared" si="701"/>
        <v>Solo Star Poster</v>
      </c>
      <c r="AC1960" t="s">
        <v>9771</v>
      </c>
      <c r="AD1960" t="s">
        <v>9772</v>
      </c>
      <c r="AE1960">
        <v>106</v>
      </c>
      <c r="AF1960" t="str">
        <f t="shared" si="702"/>
        <v>Very Low</v>
      </c>
      <c r="AG1960" t="s">
        <v>9</v>
      </c>
      <c r="AH1960" t="s">
        <v>10</v>
      </c>
      <c r="AI1960" t="s">
        <v>66</v>
      </c>
      <c r="AJ1960" t="str">
        <f t="shared" si="703"/>
        <v>Family</v>
      </c>
      <c r="AK1960">
        <f>AK1959</f>
        <v>25000000</v>
      </c>
      <c r="AL1960" t="str">
        <f t="shared" si="704"/>
        <v>Low Budget</v>
      </c>
      <c r="AM1960">
        <v>2005</v>
      </c>
      <c r="AN1960">
        <f t="shared" si="705"/>
        <v>20</v>
      </c>
      <c r="AO1960" t="str">
        <f t="shared" si="706"/>
        <v>Old Classic</v>
      </c>
      <c r="AP1960">
        <v>464</v>
      </c>
      <c r="AQ1960" t="str">
        <f t="shared" si="707"/>
        <v>Very Low</v>
      </c>
      <c r="AR1960">
        <v>7.5</v>
      </c>
      <c r="AS1960" t="str">
        <f t="shared" si="708"/>
        <v>Good</v>
      </c>
      <c r="AT1960">
        <v>1.85</v>
      </c>
      <c r="AU1960" t="str">
        <f t="shared" si="709"/>
        <v>HDTV / Widescreen</v>
      </c>
      <c r="AV1960">
        <v>0</v>
      </c>
      <c r="AW1960" t="str">
        <f t="shared" si="710"/>
        <v>Very Low</v>
      </c>
    </row>
    <row r="1961" spans="1:49" x14ac:dyDescent="0.3">
      <c r="A1961" t="s">
        <v>0</v>
      </c>
      <c r="B1961" t="s">
        <v>9773</v>
      </c>
      <c r="C1961">
        <v>287</v>
      </c>
      <c r="D1961" t="str">
        <f t="shared" si="690"/>
        <v>Medium</v>
      </c>
      <c r="E1961">
        <v>115</v>
      </c>
      <c r="F1961" t="str">
        <f t="shared" si="691"/>
        <v>1h 55m</v>
      </c>
      <c r="G1961" t="str">
        <f t="shared" si="692"/>
        <v>Standard Movie</v>
      </c>
      <c r="H1961">
        <v>219</v>
      </c>
      <c r="I1961" t="str">
        <f t="shared" si="693"/>
        <v>Very Low</v>
      </c>
      <c r="J1961">
        <v>258</v>
      </c>
      <c r="K1961" t="str">
        <f t="shared" si="694"/>
        <v>Very Low</v>
      </c>
      <c r="L1961" t="s">
        <v>9774</v>
      </c>
      <c r="M1961">
        <v>902</v>
      </c>
      <c r="N1961" t="str">
        <f t="shared" si="695"/>
        <v>Low</v>
      </c>
      <c r="O1961">
        <v>15045676</v>
      </c>
      <c r="P1961" t="str">
        <f t="shared" si="696"/>
        <v>Average</v>
      </c>
      <c r="Q1961" t="s">
        <v>3324</v>
      </c>
      <c r="R1961" t="str">
        <f t="shared" si="697"/>
        <v>Drama</v>
      </c>
      <c r="S1961">
        <f t="shared" si="698"/>
        <v>4</v>
      </c>
      <c r="T1961" t="s">
        <v>93</v>
      </c>
      <c r="U1961" t="s">
        <v>9775</v>
      </c>
      <c r="V1961">
        <v>76303</v>
      </c>
      <c r="W1961" t="str">
        <f t="shared" si="699"/>
        <v>Medium</v>
      </c>
      <c r="X1961">
        <v>2466</v>
      </c>
      <c r="Y1961" t="str">
        <f t="shared" si="700"/>
        <v>Low</v>
      </c>
      <c r="Z1961" t="s">
        <v>1039</v>
      </c>
      <c r="AA1961">
        <v>1</v>
      </c>
      <c r="AB1961" t="str">
        <f t="shared" si="701"/>
        <v>Solo Star Poster</v>
      </c>
      <c r="AC1961" t="s">
        <v>9776</v>
      </c>
      <c r="AD1961" t="s">
        <v>9777</v>
      </c>
      <c r="AE1961">
        <v>376</v>
      </c>
      <c r="AF1961" t="str">
        <f t="shared" si="702"/>
        <v>Very Low</v>
      </c>
      <c r="AG1961" t="s">
        <v>9</v>
      </c>
      <c r="AH1961" t="s">
        <v>10</v>
      </c>
      <c r="AI1961" t="s">
        <v>11</v>
      </c>
      <c r="AJ1961" t="str">
        <f t="shared" si="703"/>
        <v>Teen</v>
      </c>
      <c r="AK1961">
        <v>16000000</v>
      </c>
      <c r="AL1961" t="str">
        <f t="shared" si="704"/>
        <v>Low Budget</v>
      </c>
      <c r="AM1961">
        <v>2009</v>
      </c>
      <c r="AN1961">
        <f t="shared" si="705"/>
        <v>16</v>
      </c>
      <c r="AO1961" t="str">
        <f t="shared" si="706"/>
        <v>Old Classic</v>
      </c>
      <c r="AP1961">
        <v>837</v>
      </c>
      <c r="AQ1961" t="str">
        <f t="shared" si="707"/>
        <v>Very Low</v>
      </c>
      <c r="AR1961">
        <v>5.6</v>
      </c>
      <c r="AS1961" t="str">
        <f t="shared" si="708"/>
        <v>Below Average</v>
      </c>
      <c r="AT1961">
        <v>2.35</v>
      </c>
      <c r="AU1961" t="str">
        <f t="shared" si="709"/>
        <v>Cinematic Widescreen</v>
      </c>
      <c r="AV1961">
        <v>0</v>
      </c>
      <c r="AW1961" t="str">
        <f t="shared" si="710"/>
        <v>Very Low</v>
      </c>
    </row>
    <row r="1962" spans="1:49" x14ac:dyDescent="0.3">
      <c r="A1962" t="s">
        <v>0</v>
      </c>
      <c r="B1962" t="s">
        <v>9778</v>
      </c>
      <c r="C1962">
        <v>233</v>
      </c>
      <c r="D1962" t="str">
        <f t="shared" si="690"/>
        <v>Medium</v>
      </c>
      <c r="E1962">
        <v>93</v>
      </c>
      <c r="F1962" t="str">
        <f t="shared" si="691"/>
        <v>1h 33m</v>
      </c>
      <c r="G1962" t="str">
        <f t="shared" si="692"/>
        <v>Standard Movie</v>
      </c>
      <c r="H1962">
        <v>27</v>
      </c>
      <c r="I1962" t="str">
        <f t="shared" si="693"/>
        <v>Very Low</v>
      </c>
      <c r="J1962">
        <v>49</v>
      </c>
      <c r="K1962" t="str">
        <f t="shared" si="694"/>
        <v>Very Low</v>
      </c>
      <c r="L1962" t="s">
        <v>9779</v>
      </c>
      <c r="M1962">
        <v>960</v>
      </c>
      <c r="N1962" t="str">
        <f t="shared" si="695"/>
        <v>Low</v>
      </c>
      <c r="O1962">
        <v>17427926</v>
      </c>
      <c r="P1962" t="str">
        <f t="shared" si="696"/>
        <v>Average</v>
      </c>
      <c r="Q1962" t="s">
        <v>6374</v>
      </c>
      <c r="R1962" t="str">
        <f t="shared" si="697"/>
        <v>Horror</v>
      </c>
      <c r="S1962">
        <f t="shared" si="698"/>
        <v>1</v>
      </c>
      <c r="T1962" t="s">
        <v>9600</v>
      </c>
      <c r="U1962" t="s">
        <v>9780</v>
      </c>
      <c r="V1962">
        <v>60062</v>
      </c>
      <c r="W1962" t="str">
        <f t="shared" si="699"/>
        <v>Medium</v>
      </c>
      <c r="X1962">
        <v>1749</v>
      </c>
      <c r="Y1962" t="str">
        <f t="shared" si="700"/>
        <v>Low</v>
      </c>
      <c r="Z1962" t="s">
        <v>9781</v>
      </c>
      <c r="AA1962">
        <v>0</v>
      </c>
      <c r="AB1962" t="str">
        <f t="shared" si="701"/>
        <v>Symbolic Poster</v>
      </c>
      <c r="AC1962" t="s">
        <v>9782</v>
      </c>
      <c r="AD1962" t="s">
        <v>9783</v>
      </c>
      <c r="AE1962">
        <v>351</v>
      </c>
      <c r="AF1962" t="str">
        <f t="shared" si="702"/>
        <v>Very Low</v>
      </c>
      <c r="AG1962" t="s">
        <v>9</v>
      </c>
      <c r="AH1962" t="s">
        <v>10</v>
      </c>
      <c r="AI1962" t="s">
        <v>556</v>
      </c>
      <c r="AJ1962" t="str">
        <f t="shared" si="703"/>
        <v>Adult</v>
      </c>
      <c r="AK1962">
        <v>8000000</v>
      </c>
      <c r="AL1962" t="str">
        <f t="shared" si="704"/>
        <v>Low Budget</v>
      </c>
      <c r="AM1962">
        <v>2008</v>
      </c>
      <c r="AN1962">
        <f t="shared" si="705"/>
        <v>17</v>
      </c>
      <c r="AO1962" t="str">
        <f t="shared" si="706"/>
        <v>Old Classic</v>
      </c>
      <c r="AP1962">
        <v>664</v>
      </c>
      <c r="AQ1962" t="str">
        <f t="shared" si="707"/>
        <v>Very Low</v>
      </c>
      <c r="AR1962">
        <v>5.9</v>
      </c>
      <c r="AS1962" t="str">
        <f t="shared" si="708"/>
        <v>Below Average</v>
      </c>
      <c r="AT1962">
        <v>2.35</v>
      </c>
      <c r="AU1962" t="str">
        <f t="shared" si="709"/>
        <v>Cinematic Widescreen</v>
      </c>
      <c r="AV1962">
        <v>0</v>
      </c>
      <c r="AW1962" t="str">
        <f t="shared" si="710"/>
        <v>Very Low</v>
      </c>
    </row>
    <row r="1963" spans="1:49" x14ac:dyDescent="0.3">
      <c r="A1963" t="s">
        <v>0</v>
      </c>
      <c r="B1963" t="s">
        <v>9784</v>
      </c>
      <c r="C1963">
        <v>86</v>
      </c>
      <c r="D1963" t="str">
        <f t="shared" si="690"/>
        <v>Low</v>
      </c>
      <c r="E1963">
        <v>99</v>
      </c>
      <c r="F1963" t="str">
        <f t="shared" si="691"/>
        <v>1h 39m</v>
      </c>
      <c r="G1963" t="str">
        <f t="shared" si="692"/>
        <v>Standard Movie</v>
      </c>
      <c r="H1963">
        <v>154</v>
      </c>
      <c r="I1963" t="str">
        <f t="shared" si="693"/>
        <v>Very Low</v>
      </c>
      <c r="J1963">
        <v>347</v>
      </c>
      <c r="K1963" t="str">
        <f t="shared" si="694"/>
        <v>Very Low</v>
      </c>
      <c r="L1963" t="s">
        <v>696</v>
      </c>
      <c r="M1963">
        <v>774</v>
      </c>
      <c r="N1963" t="str">
        <f t="shared" si="695"/>
        <v>Low</v>
      </c>
      <c r="O1963">
        <v>14983572</v>
      </c>
      <c r="P1963" t="str">
        <f t="shared" si="696"/>
        <v>Average</v>
      </c>
      <c r="Q1963" t="s">
        <v>1386</v>
      </c>
      <c r="R1963" t="str">
        <f t="shared" si="697"/>
        <v>Comedy</v>
      </c>
      <c r="S1963">
        <f t="shared" si="698"/>
        <v>3</v>
      </c>
      <c r="T1963" t="s">
        <v>3393</v>
      </c>
      <c r="U1963" t="s">
        <v>9785</v>
      </c>
      <c r="V1963">
        <v>9361</v>
      </c>
      <c r="W1963" t="str">
        <f t="shared" si="699"/>
        <v>Very Low</v>
      </c>
      <c r="X1963">
        <v>2498</v>
      </c>
      <c r="Y1963" t="str">
        <f t="shared" si="700"/>
        <v>Low</v>
      </c>
      <c r="Z1963" t="s">
        <v>7915</v>
      </c>
      <c r="AA1963">
        <v>1</v>
      </c>
      <c r="AB1963" t="str">
        <f t="shared" si="701"/>
        <v>Solo Star Poster</v>
      </c>
      <c r="AC1963" t="s">
        <v>9786</v>
      </c>
      <c r="AD1963" t="s">
        <v>9787</v>
      </c>
      <c r="AE1963">
        <v>162</v>
      </c>
      <c r="AF1963" t="str">
        <f t="shared" si="702"/>
        <v>Very Low</v>
      </c>
      <c r="AG1963" t="s">
        <v>9</v>
      </c>
      <c r="AH1963" t="s">
        <v>10</v>
      </c>
      <c r="AI1963" t="s">
        <v>11</v>
      </c>
      <c r="AJ1963" t="str">
        <f t="shared" si="703"/>
        <v>Teen</v>
      </c>
      <c r="AK1963">
        <v>25000000</v>
      </c>
      <c r="AL1963" t="str">
        <f t="shared" si="704"/>
        <v>Low Budget</v>
      </c>
      <c r="AM1963">
        <v>2000</v>
      </c>
      <c r="AN1963">
        <f t="shared" si="705"/>
        <v>25</v>
      </c>
      <c r="AO1963" t="str">
        <f t="shared" si="706"/>
        <v>Old Classic</v>
      </c>
      <c r="AP1963">
        <v>692</v>
      </c>
      <c r="AQ1963" t="str">
        <f t="shared" si="707"/>
        <v>Very Low</v>
      </c>
      <c r="AR1963">
        <v>4.7</v>
      </c>
      <c r="AS1963" t="str">
        <f t="shared" si="708"/>
        <v>Poor</v>
      </c>
      <c r="AT1963">
        <v>1.85</v>
      </c>
      <c r="AU1963" t="str">
        <f t="shared" si="709"/>
        <v>HDTV / Widescreen</v>
      </c>
      <c r="AV1963">
        <v>378</v>
      </c>
      <c r="AW1963" t="str">
        <f t="shared" si="710"/>
        <v>Very Low</v>
      </c>
    </row>
    <row r="1964" spans="1:49" x14ac:dyDescent="0.3">
      <c r="A1964" t="s">
        <v>0</v>
      </c>
      <c r="B1964" t="s">
        <v>6279</v>
      </c>
      <c r="C1964">
        <v>160</v>
      </c>
      <c r="D1964" t="str">
        <f t="shared" si="690"/>
        <v>Low</v>
      </c>
      <c r="E1964">
        <v>107</v>
      </c>
      <c r="F1964" t="str">
        <f t="shared" si="691"/>
        <v>1h 47m</v>
      </c>
      <c r="G1964" t="str">
        <f t="shared" si="692"/>
        <v>Standard Movie</v>
      </c>
      <c r="H1964">
        <v>0</v>
      </c>
      <c r="I1964" t="str">
        <f t="shared" si="693"/>
        <v>Very Low</v>
      </c>
      <c r="J1964">
        <v>255</v>
      </c>
      <c r="K1964" t="str">
        <f t="shared" si="694"/>
        <v>Very Low</v>
      </c>
      <c r="L1964" t="s">
        <v>9788</v>
      </c>
      <c r="M1964">
        <v>798</v>
      </c>
      <c r="N1964" t="str">
        <f t="shared" si="695"/>
        <v>Low</v>
      </c>
      <c r="O1964">
        <v>14637490</v>
      </c>
      <c r="P1964" t="str">
        <f t="shared" si="696"/>
        <v>Average</v>
      </c>
      <c r="Q1964" t="s">
        <v>3001</v>
      </c>
      <c r="R1964" t="str">
        <f t="shared" si="697"/>
        <v>Horror</v>
      </c>
      <c r="S1964">
        <f t="shared" si="698"/>
        <v>3</v>
      </c>
      <c r="T1964" t="s">
        <v>1669</v>
      </c>
      <c r="U1964" t="s">
        <v>9789</v>
      </c>
      <c r="V1964">
        <v>16411</v>
      </c>
      <c r="W1964" t="str">
        <f t="shared" si="699"/>
        <v>Low</v>
      </c>
      <c r="X1964">
        <v>2537</v>
      </c>
      <c r="Y1964" t="str">
        <f t="shared" si="700"/>
        <v>Low</v>
      </c>
      <c r="Z1964" t="s">
        <v>9790</v>
      </c>
      <c r="AA1964">
        <v>2</v>
      </c>
      <c r="AB1964" t="str">
        <f t="shared" si="701"/>
        <v>Duo/Trio Poster</v>
      </c>
      <c r="AC1964" t="s">
        <v>9791</v>
      </c>
      <c r="AD1964" t="s">
        <v>9792</v>
      </c>
      <c r="AE1964">
        <v>136</v>
      </c>
      <c r="AF1964" t="str">
        <f t="shared" si="702"/>
        <v>Very Low</v>
      </c>
      <c r="AG1964" t="s">
        <v>9</v>
      </c>
      <c r="AH1964" t="s">
        <v>10</v>
      </c>
      <c r="AI1964" t="s">
        <v>556</v>
      </c>
      <c r="AJ1964" t="str">
        <f t="shared" si="703"/>
        <v>Adult</v>
      </c>
      <c r="AK1964">
        <v>25000000</v>
      </c>
      <c r="AL1964" t="str">
        <f t="shared" si="704"/>
        <v>Low Budget</v>
      </c>
      <c r="AM1964">
        <v>2010</v>
      </c>
      <c r="AN1964">
        <f t="shared" si="705"/>
        <v>15</v>
      </c>
      <c r="AO1964" t="str">
        <f t="shared" si="706"/>
        <v>Modern Classic</v>
      </c>
      <c r="AP1964">
        <v>374</v>
      </c>
      <c r="AQ1964" t="str">
        <f t="shared" si="707"/>
        <v>Very Low</v>
      </c>
      <c r="AR1964">
        <v>4.8</v>
      </c>
      <c r="AS1964" t="str">
        <f t="shared" si="708"/>
        <v>Poor</v>
      </c>
      <c r="AT1964">
        <v>2.35</v>
      </c>
      <c r="AU1964" t="str">
        <f t="shared" si="709"/>
        <v>Cinematic Widescreen</v>
      </c>
      <c r="AV1964">
        <v>0</v>
      </c>
      <c r="AW1964" t="str">
        <f t="shared" si="710"/>
        <v>Very Low</v>
      </c>
    </row>
    <row r="1965" spans="1:49" x14ac:dyDescent="0.3">
      <c r="A1965" t="s">
        <v>0</v>
      </c>
      <c r="B1965" t="s">
        <v>7398</v>
      </c>
      <c r="C1965">
        <v>126</v>
      </c>
      <c r="D1965" t="str">
        <f t="shared" si="690"/>
        <v>Low</v>
      </c>
      <c r="E1965">
        <v>110</v>
      </c>
      <c r="F1965" t="str">
        <f t="shared" si="691"/>
        <v>1h 50m</v>
      </c>
      <c r="G1965" t="str">
        <f t="shared" si="692"/>
        <v>Standard Movie</v>
      </c>
      <c r="H1965">
        <v>42</v>
      </c>
      <c r="I1965" t="str">
        <f t="shared" si="693"/>
        <v>Very Low</v>
      </c>
      <c r="J1965">
        <v>111</v>
      </c>
      <c r="K1965" t="str">
        <f t="shared" si="694"/>
        <v>Very Low</v>
      </c>
      <c r="L1965" t="s">
        <v>9793</v>
      </c>
      <c r="M1965">
        <v>355</v>
      </c>
      <c r="N1965" t="str">
        <f t="shared" si="695"/>
        <v>Low</v>
      </c>
      <c r="O1965">
        <v>14589444</v>
      </c>
      <c r="P1965" t="str">
        <f t="shared" si="696"/>
        <v>Average</v>
      </c>
      <c r="Q1965" t="s">
        <v>1386</v>
      </c>
      <c r="R1965" t="str">
        <f t="shared" si="697"/>
        <v>Comedy</v>
      </c>
      <c r="S1965">
        <f t="shared" si="698"/>
        <v>3</v>
      </c>
      <c r="T1965" t="s">
        <v>9794</v>
      </c>
      <c r="U1965" t="s">
        <v>9795</v>
      </c>
      <c r="V1965">
        <v>171151</v>
      </c>
      <c r="W1965" t="str">
        <f t="shared" si="699"/>
        <v>Medium</v>
      </c>
      <c r="X1965">
        <v>911</v>
      </c>
      <c r="Y1965" t="str">
        <f t="shared" si="700"/>
        <v>Very Low</v>
      </c>
      <c r="Z1965" t="s">
        <v>9796</v>
      </c>
      <c r="AA1965">
        <v>2</v>
      </c>
      <c r="AB1965" t="str">
        <f t="shared" si="701"/>
        <v>Duo/Trio Poster</v>
      </c>
      <c r="AC1965" t="s">
        <v>9797</v>
      </c>
      <c r="AD1965" t="s">
        <v>9798</v>
      </c>
      <c r="AE1965">
        <v>513</v>
      </c>
      <c r="AF1965" t="str">
        <f t="shared" si="702"/>
        <v>Low</v>
      </c>
      <c r="AG1965" t="s">
        <v>9</v>
      </c>
      <c r="AH1965" t="s">
        <v>10</v>
      </c>
      <c r="AI1965" t="s">
        <v>556</v>
      </c>
      <c r="AJ1965" t="str">
        <f t="shared" si="703"/>
        <v>Adult</v>
      </c>
      <c r="AK1965">
        <v>25000000</v>
      </c>
      <c r="AL1965" t="str">
        <f t="shared" si="704"/>
        <v>Low Budget</v>
      </c>
      <c r="AM1965">
        <v>2004</v>
      </c>
      <c r="AN1965">
        <f t="shared" si="705"/>
        <v>21</v>
      </c>
      <c r="AO1965" t="str">
        <f t="shared" si="706"/>
        <v>Old Classic</v>
      </c>
      <c r="AP1965">
        <v>155</v>
      </c>
      <c r="AQ1965" t="str">
        <f t="shared" si="707"/>
        <v>Very Low</v>
      </c>
      <c r="AR1965">
        <v>6.8</v>
      </c>
      <c r="AS1965" t="str">
        <f t="shared" si="708"/>
        <v>Average</v>
      </c>
      <c r="AT1965">
        <v>1.85</v>
      </c>
      <c r="AU1965" t="str">
        <f t="shared" si="709"/>
        <v>HDTV / Widescreen</v>
      </c>
      <c r="AV1965">
        <v>0</v>
      </c>
      <c r="AW1965" t="str">
        <f t="shared" si="710"/>
        <v>Very Low</v>
      </c>
    </row>
    <row r="1966" spans="1:49" x14ac:dyDescent="0.3">
      <c r="A1966" t="s">
        <v>0</v>
      </c>
      <c r="B1966" t="s">
        <v>9799</v>
      </c>
      <c r="C1966">
        <v>50</v>
      </c>
      <c r="D1966" t="str">
        <f t="shared" si="690"/>
        <v>Very Low</v>
      </c>
      <c r="E1966">
        <v>101</v>
      </c>
      <c r="F1966" t="str">
        <f t="shared" si="691"/>
        <v>1h 41m</v>
      </c>
      <c r="G1966" t="str">
        <f t="shared" si="692"/>
        <v>Standard Movie</v>
      </c>
      <c r="H1966">
        <v>17</v>
      </c>
      <c r="I1966" t="str">
        <f t="shared" si="693"/>
        <v>Very Low</v>
      </c>
      <c r="J1966">
        <v>218</v>
      </c>
      <c r="K1966" t="str">
        <f t="shared" si="694"/>
        <v>Very Low</v>
      </c>
      <c r="L1966" t="s">
        <v>9800</v>
      </c>
      <c r="M1966">
        <v>900</v>
      </c>
      <c r="N1966" t="str">
        <f t="shared" si="695"/>
        <v>Low</v>
      </c>
      <c r="O1966">
        <v>14095303</v>
      </c>
      <c r="P1966" t="str">
        <f t="shared" si="696"/>
        <v>Average</v>
      </c>
      <c r="Q1966" t="s">
        <v>2660</v>
      </c>
      <c r="R1966" t="str">
        <f t="shared" si="697"/>
        <v>Action</v>
      </c>
      <c r="S1966">
        <f t="shared" si="698"/>
        <v>5</v>
      </c>
      <c r="T1966" t="s">
        <v>7295</v>
      </c>
      <c r="U1966" t="s">
        <v>9801</v>
      </c>
      <c r="V1966">
        <v>15814</v>
      </c>
      <c r="W1966" t="str">
        <f t="shared" si="699"/>
        <v>Low</v>
      </c>
      <c r="X1966">
        <v>1634</v>
      </c>
      <c r="Y1966" t="str">
        <f t="shared" si="700"/>
        <v>Low</v>
      </c>
      <c r="Z1966" t="s">
        <v>9802</v>
      </c>
      <c r="AA1966">
        <v>1</v>
      </c>
      <c r="AB1966" t="str">
        <f t="shared" si="701"/>
        <v>Solo Star Poster</v>
      </c>
      <c r="AC1966" t="s">
        <v>9803</v>
      </c>
      <c r="AD1966" t="s">
        <v>9804</v>
      </c>
      <c r="AE1966">
        <v>68</v>
      </c>
      <c r="AF1966" t="str">
        <f t="shared" si="702"/>
        <v>Very Low</v>
      </c>
      <c r="AG1966" t="s">
        <v>9</v>
      </c>
      <c r="AH1966" t="s">
        <v>10</v>
      </c>
      <c r="AI1966" t="s">
        <v>556</v>
      </c>
      <c r="AJ1966" t="str">
        <f t="shared" si="703"/>
        <v>Adult</v>
      </c>
      <c r="AK1966">
        <v>25000000</v>
      </c>
      <c r="AL1966" t="str">
        <f t="shared" si="704"/>
        <v>Low Budget</v>
      </c>
      <c r="AM1966">
        <v>1996</v>
      </c>
      <c r="AN1966">
        <f t="shared" si="705"/>
        <v>29</v>
      </c>
      <c r="AO1966" t="str">
        <f t="shared" si="706"/>
        <v>Old Classic</v>
      </c>
      <c r="AP1966">
        <v>246</v>
      </c>
      <c r="AQ1966" t="str">
        <f t="shared" si="707"/>
        <v>Very Low</v>
      </c>
      <c r="AR1966">
        <v>5.4</v>
      </c>
      <c r="AS1966" t="str">
        <f t="shared" si="708"/>
        <v>Below Average</v>
      </c>
      <c r="AT1966">
        <v>2.35</v>
      </c>
      <c r="AU1966" t="str">
        <f t="shared" si="709"/>
        <v>Cinematic Widescreen</v>
      </c>
      <c r="AV1966">
        <v>503</v>
      </c>
      <c r="AW1966" t="str">
        <f t="shared" si="710"/>
        <v>Very Low</v>
      </c>
    </row>
    <row r="1967" spans="1:49" x14ac:dyDescent="0.3">
      <c r="A1967" t="s">
        <v>0</v>
      </c>
      <c r="B1967" t="s">
        <v>9805</v>
      </c>
      <c r="C1967">
        <v>52</v>
      </c>
      <c r="D1967" t="str">
        <f t="shared" si="690"/>
        <v>Low</v>
      </c>
      <c r="E1967">
        <v>85</v>
      </c>
      <c r="F1967" t="str">
        <f t="shared" si="691"/>
        <v>1h 25m</v>
      </c>
      <c r="G1967" t="str">
        <f t="shared" si="692"/>
        <v>Featurette</v>
      </c>
      <c r="H1967">
        <v>54</v>
      </c>
      <c r="I1967" t="str">
        <f t="shared" si="693"/>
        <v>Very Low</v>
      </c>
      <c r="J1967">
        <v>455</v>
      </c>
      <c r="K1967" t="str">
        <f t="shared" si="694"/>
        <v>Very Low</v>
      </c>
      <c r="L1967" t="s">
        <v>3151</v>
      </c>
      <c r="M1967">
        <v>985</v>
      </c>
      <c r="N1967" t="str">
        <f t="shared" si="695"/>
        <v>Low</v>
      </c>
      <c r="O1967">
        <v>13973532</v>
      </c>
      <c r="P1967" t="str">
        <f t="shared" si="696"/>
        <v>Average</v>
      </c>
      <c r="Q1967" t="s">
        <v>980</v>
      </c>
      <c r="R1967" t="str">
        <f t="shared" si="697"/>
        <v>Comedy</v>
      </c>
      <c r="S1967">
        <f t="shared" si="698"/>
        <v>2</v>
      </c>
      <c r="T1967" t="s">
        <v>9024</v>
      </c>
      <c r="U1967" t="s">
        <v>9806</v>
      </c>
      <c r="V1967">
        <v>11211</v>
      </c>
      <c r="W1967" t="str">
        <f t="shared" si="699"/>
        <v>Low</v>
      </c>
      <c r="X1967">
        <v>3065</v>
      </c>
      <c r="Y1967" t="str">
        <f t="shared" si="700"/>
        <v>Low</v>
      </c>
      <c r="Z1967" t="s">
        <v>4499</v>
      </c>
      <c r="AA1967">
        <v>1</v>
      </c>
      <c r="AB1967" t="str">
        <f t="shared" si="701"/>
        <v>Solo Star Poster</v>
      </c>
      <c r="AC1967" t="s">
        <v>9807</v>
      </c>
      <c r="AD1967" t="s">
        <v>9808</v>
      </c>
      <c r="AE1967">
        <v>92</v>
      </c>
      <c r="AF1967" t="str">
        <f t="shared" si="702"/>
        <v>Very Low</v>
      </c>
      <c r="AG1967" t="s">
        <v>9</v>
      </c>
      <c r="AH1967" t="s">
        <v>10</v>
      </c>
      <c r="AI1967" t="s">
        <v>11</v>
      </c>
      <c r="AJ1967" t="str">
        <f t="shared" si="703"/>
        <v>Teen</v>
      </c>
      <c r="AK1967">
        <v>25000000</v>
      </c>
      <c r="AL1967" t="str">
        <f t="shared" si="704"/>
        <v>Low Budget</v>
      </c>
      <c r="AM1967">
        <v>2002</v>
      </c>
      <c r="AN1967">
        <f t="shared" si="705"/>
        <v>23</v>
      </c>
      <c r="AO1967" t="str">
        <f t="shared" si="706"/>
        <v>Old Classic</v>
      </c>
      <c r="AP1967">
        <v>637</v>
      </c>
      <c r="AQ1967" t="str">
        <f t="shared" si="707"/>
        <v>Very Low</v>
      </c>
      <c r="AR1967">
        <v>5.0999999999999996</v>
      </c>
      <c r="AS1967" t="str">
        <f t="shared" si="708"/>
        <v>Below Average</v>
      </c>
      <c r="AT1967">
        <v>1.85</v>
      </c>
      <c r="AU1967" t="str">
        <f t="shared" si="709"/>
        <v>HDTV / Widescreen</v>
      </c>
      <c r="AV1967">
        <v>215</v>
      </c>
      <c r="AW1967" t="str">
        <f t="shared" si="710"/>
        <v>Very Low</v>
      </c>
    </row>
    <row r="1968" spans="1:49" x14ac:dyDescent="0.3">
      <c r="A1968" t="s">
        <v>0</v>
      </c>
      <c r="B1968" t="s">
        <v>5052</v>
      </c>
      <c r="C1968">
        <v>260</v>
      </c>
      <c r="D1968" t="str">
        <f t="shared" si="690"/>
        <v>Medium</v>
      </c>
      <c r="E1968">
        <v>132</v>
      </c>
      <c r="F1968" t="str">
        <f t="shared" si="691"/>
        <v>2h 12m</v>
      </c>
      <c r="G1968" t="str">
        <f t="shared" si="692"/>
        <v>Long Movie</v>
      </c>
      <c r="H1968">
        <v>241</v>
      </c>
      <c r="I1968" t="str">
        <f t="shared" si="693"/>
        <v>Very Low</v>
      </c>
      <c r="J1968">
        <v>151</v>
      </c>
      <c r="K1968" t="str">
        <f t="shared" si="694"/>
        <v>Very Low</v>
      </c>
      <c r="L1968" t="s">
        <v>1268</v>
      </c>
      <c r="M1968">
        <v>27000</v>
      </c>
      <c r="N1968" t="str">
        <f t="shared" si="695"/>
        <v>Medium</v>
      </c>
      <c r="O1968">
        <v>1865774</v>
      </c>
      <c r="P1968" t="str">
        <f t="shared" si="696"/>
        <v>Flop</v>
      </c>
      <c r="Q1968" t="s">
        <v>9809</v>
      </c>
      <c r="R1968" t="str">
        <f t="shared" si="697"/>
        <v>Biography</v>
      </c>
      <c r="S1968">
        <f t="shared" si="698"/>
        <v>5</v>
      </c>
      <c r="T1968" t="s">
        <v>32</v>
      </c>
      <c r="U1968" t="s">
        <v>9810</v>
      </c>
      <c r="V1968">
        <v>87682</v>
      </c>
      <c r="W1968" t="str">
        <f t="shared" si="699"/>
        <v>Medium</v>
      </c>
      <c r="X1968">
        <v>27659</v>
      </c>
      <c r="Y1968" t="str">
        <f t="shared" si="700"/>
        <v>Medium</v>
      </c>
      <c r="Z1968" t="s">
        <v>9811</v>
      </c>
      <c r="AA1968">
        <v>2</v>
      </c>
      <c r="AB1968" t="str">
        <f t="shared" si="701"/>
        <v>Duo/Trio Poster</v>
      </c>
      <c r="AC1968" t="s">
        <v>9812</v>
      </c>
      <c r="AD1968" t="s">
        <v>9813</v>
      </c>
      <c r="AE1968">
        <v>174</v>
      </c>
      <c r="AF1968" t="str">
        <f t="shared" si="702"/>
        <v>Very Low</v>
      </c>
      <c r="AG1968" t="s">
        <v>9</v>
      </c>
      <c r="AH1968" t="s">
        <v>28</v>
      </c>
      <c r="AI1968" t="s">
        <v>556</v>
      </c>
      <c r="AJ1968" t="str">
        <f t="shared" si="703"/>
        <v>Adult</v>
      </c>
      <c r="AK1968">
        <v>30000000</v>
      </c>
      <c r="AL1968" t="str">
        <f t="shared" si="704"/>
        <v>Medium Budget</v>
      </c>
      <c r="AM1968">
        <v>2015</v>
      </c>
      <c r="AN1968">
        <f t="shared" si="705"/>
        <v>10</v>
      </c>
      <c r="AO1968" t="str">
        <f t="shared" si="706"/>
        <v>Modern Classic</v>
      </c>
      <c r="AP1968">
        <v>154</v>
      </c>
      <c r="AQ1968" t="str">
        <f t="shared" si="707"/>
        <v>Very Low</v>
      </c>
      <c r="AR1968">
        <v>7</v>
      </c>
      <c r="AS1968" t="str">
        <f t="shared" si="708"/>
        <v>Good</v>
      </c>
      <c r="AT1968">
        <v>2.35</v>
      </c>
      <c r="AU1968" t="str">
        <f t="shared" si="709"/>
        <v>Cinematic Widescreen</v>
      </c>
      <c r="AV1968">
        <v>43000</v>
      </c>
      <c r="AW1968" t="str">
        <f t="shared" si="710"/>
        <v>Medium</v>
      </c>
    </row>
    <row r="1969" spans="1:49" x14ac:dyDescent="0.3">
      <c r="A1969" t="s">
        <v>0</v>
      </c>
      <c r="B1969" t="s">
        <v>4699</v>
      </c>
      <c r="C1969">
        <v>111</v>
      </c>
      <c r="D1969" t="str">
        <f t="shared" si="690"/>
        <v>Low</v>
      </c>
      <c r="E1969">
        <v>88</v>
      </c>
      <c r="F1969" t="str">
        <f t="shared" si="691"/>
        <v>1h 28m</v>
      </c>
      <c r="G1969" t="str">
        <f t="shared" si="692"/>
        <v>Featurette</v>
      </c>
      <c r="H1969">
        <v>82</v>
      </c>
      <c r="I1969" t="str">
        <f t="shared" si="693"/>
        <v>Very Low</v>
      </c>
      <c r="J1969">
        <v>432</v>
      </c>
      <c r="K1969" t="str">
        <f t="shared" si="694"/>
        <v>Very Low</v>
      </c>
      <c r="L1969" t="s">
        <v>9814</v>
      </c>
      <c r="M1969">
        <v>874</v>
      </c>
      <c r="N1969" t="str">
        <f t="shared" si="695"/>
        <v>Low</v>
      </c>
      <c r="O1969">
        <v>13920741</v>
      </c>
      <c r="P1969" t="str">
        <f t="shared" si="696"/>
        <v>Average</v>
      </c>
      <c r="Q1969" t="s">
        <v>1642</v>
      </c>
      <c r="R1969" t="str">
        <f t="shared" si="697"/>
        <v>Comedy</v>
      </c>
      <c r="S1969">
        <f t="shared" si="698"/>
        <v>1</v>
      </c>
      <c r="T1969" t="s">
        <v>5076</v>
      </c>
      <c r="U1969" t="s">
        <v>9815</v>
      </c>
      <c r="V1969">
        <v>59900</v>
      </c>
      <c r="W1969" t="str">
        <f t="shared" si="699"/>
        <v>Medium</v>
      </c>
      <c r="X1969">
        <v>2062</v>
      </c>
      <c r="Y1969" t="str">
        <f t="shared" si="700"/>
        <v>Low</v>
      </c>
      <c r="Z1969" t="s">
        <v>9816</v>
      </c>
      <c r="AA1969">
        <v>5</v>
      </c>
      <c r="AB1969" t="str">
        <f t="shared" si="701"/>
        <v>Ensemble Poster</v>
      </c>
      <c r="AC1969" t="s">
        <v>9817</v>
      </c>
      <c r="AD1969" t="s">
        <v>9818</v>
      </c>
      <c r="AE1969">
        <v>149</v>
      </c>
      <c r="AF1969" t="str">
        <f t="shared" si="702"/>
        <v>Very Low</v>
      </c>
      <c r="AG1969" t="s">
        <v>9</v>
      </c>
      <c r="AH1969" t="s">
        <v>10</v>
      </c>
      <c r="AI1969" t="s">
        <v>11</v>
      </c>
      <c r="AJ1969" t="str">
        <f t="shared" si="703"/>
        <v>Teen</v>
      </c>
      <c r="AK1969">
        <f>AK1968</f>
        <v>30000000</v>
      </c>
      <c r="AL1969" t="str">
        <f t="shared" si="704"/>
        <v>Medium Budget</v>
      </c>
      <c r="AM1969">
        <v>2007</v>
      </c>
      <c r="AN1969">
        <f t="shared" si="705"/>
        <v>18</v>
      </c>
      <c r="AO1969" t="str">
        <f t="shared" si="706"/>
        <v>Old Classic</v>
      </c>
      <c r="AP1969">
        <v>434</v>
      </c>
      <c r="AQ1969" t="str">
        <f t="shared" si="707"/>
        <v>Very Low</v>
      </c>
      <c r="AR1969">
        <v>6.7</v>
      </c>
      <c r="AS1969" t="str">
        <f t="shared" si="708"/>
        <v>Average</v>
      </c>
      <c r="AT1969">
        <v>2.35</v>
      </c>
      <c r="AU1969" t="str">
        <f t="shared" si="709"/>
        <v>Cinematic Widescreen</v>
      </c>
      <c r="AV1969">
        <v>0</v>
      </c>
      <c r="AW1969" t="str">
        <f t="shared" si="710"/>
        <v>Very Low</v>
      </c>
    </row>
    <row r="1970" spans="1:49" x14ac:dyDescent="0.3">
      <c r="A1970" t="s">
        <v>0</v>
      </c>
      <c r="B1970" t="s">
        <v>5832</v>
      </c>
      <c r="C1970">
        <v>231</v>
      </c>
      <c r="D1970" t="str">
        <f t="shared" si="690"/>
        <v>Medium</v>
      </c>
      <c r="E1970">
        <v>90</v>
      </c>
      <c r="F1970" t="str">
        <f t="shared" si="691"/>
        <v>1h 30m</v>
      </c>
      <c r="G1970" t="str">
        <f t="shared" si="692"/>
        <v>Standard Movie</v>
      </c>
      <c r="H1970">
        <v>160</v>
      </c>
      <c r="I1970" t="str">
        <f t="shared" si="693"/>
        <v>Very Low</v>
      </c>
      <c r="J1970">
        <v>852</v>
      </c>
      <c r="K1970" t="str">
        <f t="shared" si="694"/>
        <v>Very Low</v>
      </c>
      <c r="L1970" t="s">
        <v>2</v>
      </c>
      <c r="M1970">
        <v>963</v>
      </c>
      <c r="N1970" t="str">
        <f t="shared" si="695"/>
        <v>Low</v>
      </c>
      <c r="O1970">
        <v>18860403</v>
      </c>
      <c r="P1970" t="str">
        <f t="shared" si="696"/>
        <v>Average</v>
      </c>
      <c r="Q1970" t="s">
        <v>5515</v>
      </c>
      <c r="R1970" t="str">
        <f t="shared" si="697"/>
        <v>Horror</v>
      </c>
      <c r="S1970">
        <f t="shared" si="698"/>
        <v>2</v>
      </c>
      <c r="T1970" t="s">
        <v>155</v>
      </c>
      <c r="U1970" t="s">
        <v>9819</v>
      </c>
      <c r="V1970">
        <v>20823</v>
      </c>
      <c r="W1970" t="str">
        <f t="shared" si="699"/>
        <v>Low</v>
      </c>
      <c r="X1970">
        <v>4952</v>
      </c>
      <c r="Y1970" t="str">
        <f t="shared" si="700"/>
        <v>Low</v>
      </c>
      <c r="Z1970" t="s">
        <v>9560</v>
      </c>
      <c r="AA1970">
        <v>0</v>
      </c>
      <c r="AB1970" t="str">
        <f t="shared" si="701"/>
        <v>Symbolic Poster</v>
      </c>
      <c r="AC1970" t="s">
        <v>9820</v>
      </c>
      <c r="AD1970" t="s">
        <v>9821</v>
      </c>
      <c r="AE1970">
        <v>130</v>
      </c>
      <c r="AF1970" t="str">
        <f t="shared" si="702"/>
        <v>Very Low</v>
      </c>
      <c r="AG1970" t="s">
        <v>9</v>
      </c>
      <c r="AH1970" t="s">
        <v>10</v>
      </c>
      <c r="AI1970" t="s">
        <v>11</v>
      </c>
      <c r="AJ1970" t="str">
        <f t="shared" si="703"/>
        <v>Teen</v>
      </c>
      <c r="AK1970">
        <v>25000000</v>
      </c>
      <c r="AL1970" t="str">
        <f t="shared" si="704"/>
        <v>Low Budget</v>
      </c>
      <c r="AM1970">
        <v>2011</v>
      </c>
      <c r="AN1970">
        <f t="shared" si="705"/>
        <v>14</v>
      </c>
      <c r="AO1970" t="str">
        <f t="shared" si="706"/>
        <v>Modern Classic</v>
      </c>
      <c r="AP1970">
        <v>936</v>
      </c>
      <c r="AQ1970" t="str">
        <f t="shared" si="707"/>
        <v>Very Low</v>
      </c>
      <c r="AR1970">
        <v>4</v>
      </c>
      <c r="AS1970" t="str">
        <f t="shared" si="708"/>
        <v>Poor</v>
      </c>
      <c r="AT1970">
        <v>1.85</v>
      </c>
      <c r="AU1970" t="str">
        <f t="shared" si="709"/>
        <v>HDTV / Widescreen</v>
      </c>
      <c r="AV1970">
        <v>0</v>
      </c>
      <c r="AW1970" t="str">
        <f t="shared" si="710"/>
        <v>Very Low</v>
      </c>
    </row>
    <row r="1971" spans="1:49" x14ac:dyDescent="0.3">
      <c r="A1971" t="s">
        <v>0</v>
      </c>
      <c r="B1971" t="s">
        <v>4675</v>
      </c>
      <c r="C1971">
        <v>99</v>
      </c>
      <c r="D1971" t="str">
        <f t="shared" si="690"/>
        <v>Low</v>
      </c>
      <c r="E1971">
        <v>145</v>
      </c>
      <c r="F1971" t="str">
        <f t="shared" si="691"/>
        <v>2h 25m</v>
      </c>
      <c r="G1971" t="str">
        <f t="shared" si="692"/>
        <v>Long Movie</v>
      </c>
      <c r="H1971">
        <v>317</v>
      </c>
      <c r="I1971" t="str">
        <f t="shared" si="693"/>
        <v>Very Low</v>
      </c>
      <c r="J1971">
        <v>70</v>
      </c>
      <c r="K1971" t="str">
        <f t="shared" si="694"/>
        <v>Very Low</v>
      </c>
      <c r="L1971" t="s">
        <v>9822</v>
      </c>
      <c r="M1971">
        <v>876</v>
      </c>
      <c r="N1971" t="str">
        <f t="shared" si="695"/>
        <v>Low</v>
      </c>
      <c r="O1971">
        <v>13038660</v>
      </c>
      <c r="P1971" t="str">
        <f t="shared" si="696"/>
        <v>Average</v>
      </c>
      <c r="Q1971" t="s">
        <v>3380</v>
      </c>
      <c r="R1971" t="str">
        <f t="shared" si="697"/>
        <v>Drama</v>
      </c>
      <c r="S1971">
        <f t="shared" si="698"/>
        <v>1</v>
      </c>
      <c r="T1971" t="s">
        <v>2904</v>
      </c>
      <c r="U1971" t="s">
        <v>9823</v>
      </c>
      <c r="V1971">
        <v>16995</v>
      </c>
      <c r="W1971" t="str">
        <f t="shared" si="699"/>
        <v>Low</v>
      </c>
      <c r="X1971">
        <v>1282</v>
      </c>
      <c r="Y1971" t="str">
        <f t="shared" si="700"/>
        <v>Low</v>
      </c>
      <c r="Z1971" t="s">
        <v>9824</v>
      </c>
      <c r="AA1971">
        <v>1</v>
      </c>
      <c r="AB1971" t="str">
        <f t="shared" si="701"/>
        <v>Solo Star Poster</v>
      </c>
      <c r="AC1971" t="s">
        <v>9825</v>
      </c>
      <c r="AD1971" t="s">
        <v>9826</v>
      </c>
      <c r="AE1971">
        <v>163</v>
      </c>
      <c r="AF1971" t="str">
        <f t="shared" si="702"/>
        <v>Very Low</v>
      </c>
      <c r="AG1971" t="s">
        <v>9</v>
      </c>
      <c r="AH1971" t="s">
        <v>10</v>
      </c>
      <c r="AI1971" t="s">
        <v>556</v>
      </c>
      <c r="AJ1971" t="str">
        <f t="shared" si="703"/>
        <v>Adult</v>
      </c>
      <c r="AK1971">
        <v>25000000</v>
      </c>
      <c r="AL1971" t="str">
        <f t="shared" si="704"/>
        <v>Low Budget</v>
      </c>
      <c r="AM1971">
        <v>1999</v>
      </c>
      <c r="AN1971">
        <f t="shared" si="705"/>
        <v>26</v>
      </c>
      <c r="AO1971" t="str">
        <f t="shared" si="706"/>
        <v>Old Classic</v>
      </c>
      <c r="AP1971">
        <v>219</v>
      </c>
      <c r="AQ1971" t="str">
        <f t="shared" si="707"/>
        <v>Very Low</v>
      </c>
      <c r="AR1971">
        <v>7.3</v>
      </c>
      <c r="AS1971" t="str">
        <f t="shared" si="708"/>
        <v>Good</v>
      </c>
      <c r="AT1971">
        <v>1.85</v>
      </c>
      <c r="AU1971" t="str">
        <f t="shared" si="709"/>
        <v>HDTV / Widescreen</v>
      </c>
      <c r="AV1971">
        <v>0</v>
      </c>
      <c r="AW1971" t="str">
        <f t="shared" si="710"/>
        <v>Very Low</v>
      </c>
    </row>
    <row r="1972" spans="1:49" x14ac:dyDescent="0.3">
      <c r="A1972" t="s">
        <v>0</v>
      </c>
      <c r="B1972" t="s">
        <v>2669</v>
      </c>
      <c r="C1972">
        <v>159</v>
      </c>
      <c r="D1972" t="str">
        <f t="shared" si="690"/>
        <v>Low</v>
      </c>
      <c r="E1972">
        <v>110</v>
      </c>
      <c r="F1972" t="str">
        <f t="shared" si="691"/>
        <v>1h 50m</v>
      </c>
      <c r="G1972" t="str">
        <f t="shared" si="692"/>
        <v>Standard Movie</v>
      </c>
      <c r="H1972">
        <v>425</v>
      </c>
      <c r="I1972" t="str">
        <f t="shared" si="693"/>
        <v>Very Low</v>
      </c>
      <c r="J1972">
        <v>148</v>
      </c>
      <c r="K1972" t="str">
        <f t="shared" si="694"/>
        <v>Very Low</v>
      </c>
      <c r="L1972" t="s">
        <v>1617</v>
      </c>
      <c r="M1972">
        <v>3000</v>
      </c>
      <c r="N1972" t="str">
        <f t="shared" si="695"/>
        <v>Low</v>
      </c>
      <c r="O1972">
        <v>28831145</v>
      </c>
      <c r="P1972" t="str">
        <f t="shared" si="696"/>
        <v>Average</v>
      </c>
      <c r="Q1972" t="s">
        <v>3765</v>
      </c>
      <c r="R1972" t="str">
        <f t="shared" si="697"/>
        <v>Drama</v>
      </c>
      <c r="S1972">
        <f t="shared" si="698"/>
        <v>2</v>
      </c>
      <c r="T1972" t="s">
        <v>721</v>
      </c>
      <c r="U1972" t="s">
        <v>9827</v>
      </c>
      <c r="V1972">
        <v>39357</v>
      </c>
      <c r="W1972" t="str">
        <f t="shared" si="699"/>
        <v>Low</v>
      </c>
      <c r="X1972">
        <v>3757</v>
      </c>
      <c r="Y1972" t="str">
        <f t="shared" si="700"/>
        <v>Low</v>
      </c>
      <c r="Z1972" t="s">
        <v>9828</v>
      </c>
      <c r="AA1972">
        <v>1</v>
      </c>
      <c r="AB1972" t="str">
        <f t="shared" si="701"/>
        <v>Solo Star Poster</v>
      </c>
      <c r="AC1972" t="s">
        <v>9829</v>
      </c>
      <c r="AD1972" t="s">
        <v>9830</v>
      </c>
      <c r="AE1972">
        <v>113</v>
      </c>
      <c r="AF1972" t="str">
        <f t="shared" si="702"/>
        <v>Very Low</v>
      </c>
      <c r="AG1972" t="s">
        <v>9</v>
      </c>
      <c r="AH1972" t="s">
        <v>10</v>
      </c>
      <c r="AI1972" t="s">
        <v>556</v>
      </c>
      <c r="AJ1972" t="str">
        <f t="shared" si="703"/>
        <v>Adult</v>
      </c>
      <c r="AK1972">
        <v>25000000</v>
      </c>
      <c r="AL1972" t="str">
        <f t="shared" si="704"/>
        <v>Low Budget</v>
      </c>
      <c r="AM1972">
        <v>2014</v>
      </c>
      <c r="AN1972">
        <f t="shared" si="705"/>
        <v>11</v>
      </c>
      <c r="AO1972" t="str">
        <f t="shared" si="706"/>
        <v>Modern Classic</v>
      </c>
      <c r="AP1972">
        <v>466</v>
      </c>
      <c r="AQ1972" t="str">
        <f t="shared" si="707"/>
        <v>Very Low</v>
      </c>
      <c r="AR1972">
        <v>6.8</v>
      </c>
      <c r="AS1972" t="str">
        <f t="shared" si="708"/>
        <v>Average</v>
      </c>
      <c r="AT1972">
        <v>2.35</v>
      </c>
      <c r="AU1972" t="str">
        <f t="shared" si="709"/>
        <v>Cinematic Widescreen</v>
      </c>
      <c r="AV1972">
        <v>14000</v>
      </c>
      <c r="AW1972" t="str">
        <f t="shared" si="710"/>
        <v>Medium</v>
      </c>
    </row>
    <row r="1973" spans="1:49" x14ac:dyDescent="0.3">
      <c r="A1973" t="s">
        <v>0</v>
      </c>
      <c r="B1973" t="s">
        <v>7375</v>
      </c>
      <c r="C1973">
        <v>159</v>
      </c>
      <c r="D1973" t="str">
        <f t="shared" si="690"/>
        <v>Low</v>
      </c>
      <c r="E1973">
        <v>101</v>
      </c>
      <c r="F1973" t="str">
        <f t="shared" si="691"/>
        <v>1h 41m</v>
      </c>
      <c r="G1973" t="str">
        <f t="shared" si="692"/>
        <v>Standard Movie</v>
      </c>
      <c r="H1973">
        <v>365</v>
      </c>
      <c r="I1973" t="str">
        <f t="shared" si="693"/>
        <v>Very Low</v>
      </c>
      <c r="J1973">
        <v>141</v>
      </c>
      <c r="K1973" t="str">
        <f t="shared" si="694"/>
        <v>Very Low</v>
      </c>
      <c r="L1973" t="s">
        <v>9831</v>
      </c>
      <c r="M1973">
        <v>338</v>
      </c>
      <c r="N1973" t="str">
        <f t="shared" si="695"/>
        <v>Low</v>
      </c>
      <c r="O1973">
        <f t="shared" ref="O1973:O1974" si="712">O1972</f>
        <v>28831145</v>
      </c>
      <c r="P1973" t="str">
        <f t="shared" si="696"/>
        <v>Average</v>
      </c>
      <c r="Q1973" t="s">
        <v>2179</v>
      </c>
      <c r="R1973" t="str">
        <f t="shared" si="697"/>
        <v>Action</v>
      </c>
      <c r="S1973">
        <f t="shared" si="698"/>
        <v>4</v>
      </c>
      <c r="T1973" t="s">
        <v>7427</v>
      </c>
      <c r="U1973" t="s">
        <v>9832</v>
      </c>
      <c r="V1973">
        <v>15531</v>
      </c>
      <c r="W1973" t="str">
        <f t="shared" si="699"/>
        <v>Low</v>
      </c>
      <c r="X1973">
        <v>1008</v>
      </c>
      <c r="Y1973" t="str">
        <f t="shared" si="700"/>
        <v>Low</v>
      </c>
      <c r="Z1973" t="s">
        <v>9833</v>
      </c>
      <c r="AA1973">
        <v>0</v>
      </c>
      <c r="AB1973" t="str">
        <f t="shared" si="701"/>
        <v>Symbolic Poster</v>
      </c>
      <c r="AC1973" t="s">
        <v>9834</v>
      </c>
      <c r="AD1973" t="s">
        <v>9835</v>
      </c>
      <c r="AE1973">
        <v>189</v>
      </c>
      <c r="AF1973" t="str">
        <f t="shared" si="702"/>
        <v>Very Low</v>
      </c>
      <c r="AG1973" t="s">
        <v>9</v>
      </c>
      <c r="AH1973" t="s">
        <v>28</v>
      </c>
      <c r="AI1973" t="s">
        <v>556</v>
      </c>
      <c r="AJ1973" t="str">
        <f t="shared" si="703"/>
        <v>Adult</v>
      </c>
      <c r="AK1973">
        <v>25000000</v>
      </c>
      <c r="AL1973" t="str">
        <f t="shared" si="704"/>
        <v>Low Budget</v>
      </c>
      <c r="AM1973">
        <v>1985</v>
      </c>
      <c r="AN1973">
        <f t="shared" si="705"/>
        <v>40</v>
      </c>
      <c r="AO1973" t="str">
        <f t="shared" si="706"/>
        <v>Old Classic</v>
      </c>
      <c r="AP1973">
        <v>246</v>
      </c>
      <c r="AQ1973" t="str">
        <f t="shared" si="707"/>
        <v>Very Low</v>
      </c>
      <c r="AR1973">
        <v>6.1</v>
      </c>
      <c r="AS1973" t="str">
        <f t="shared" si="708"/>
        <v>Average</v>
      </c>
      <c r="AT1973">
        <v>2.35</v>
      </c>
      <c r="AU1973" t="str">
        <f t="shared" si="709"/>
        <v>Cinematic Widescreen</v>
      </c>
      <c r="AV1973">
        <v>0</v>
      </c>
      <c r="AW1973" t="str">
        <f t="shared" si="710"/>
        <v>Very Low</v>
      </c>
    </row>
    <row r="1974" spans="1:49" x14ac:dyDescent="0.3">
      <c r="A1974" t="s">
        <v>0</v>
      </c>
      <c r="B1974" t="str">
        <f>B1973</f>
        <v>Tobe Hooper</v>
      </c>
      <c r="C1974">
        <v>7</v>
      </c>
      <c r="D1974" t="str">
        <f t="shared" si="690"/>
        <v>Very Low</v>
      </c>
      <c r="E1974">
        <v>30</v>
      </c>
      <c r="F1974" t="str">
        <f t="shared" si="691"/>
        <v>0h 30m</v>
      </c>
      <c r="G1974" t="str">
        <f t="shared" si="692"/>
        <v>Short Film</v>
      </c>
      <c r="H1974">
        <f>H1973</f>
        <v>365</v>
      </c>
      <c r="I1974" t="str">
        <f t="shared" si="693"/>
        <v>Very Low</v>
      </c>
      <c r="J1974">
        <v>265</v>
      </c>
      <c r="K1974" t="str">
        <f t="shared" si="694"/>
        <v>Very Low</v>
      </c>
      <c r="L1974" t="s">
        <v>9836</v>
      </c>
      <c r="M1974">
        <v>971</v>
      </c>
      <c r="N1974" t="str">
        <f t="shared" si="695"/>
        <v>Low</v>
      </c>
      <c r="O1974">
        <f t="shared" si="712"/>
        <v>28831145</v>
      </c>
      <c r="P1974" t="str">
        <f t="shared" si="696"/>
        <v>Average</v>
      </c>
      <c r="Q1974" t="s">
        <v>9837</v>
      </c>
      <c r="R1974" t="str">
        <f t="shared" si="697"/>
        <v>Action</v>
      </c>
      <c r="S1974">
        <f t="shared" si="698"/>
        <v>6</v>
      </c>
      <c r="T1974" t="s">
        <v>2286</v>
      </c>
      <c r="U1974" t="s">
        <v>9838</v>
      </c>
      <c r="V1974">
        <v>23664</v>
      </c>
      <c r="W1974" t="str">
        <f t="shared" si="699"/>
        <v>Low</v>
      </c>
      <c r="X1974">
        <v>2346</v>
      </c>
      <c r="Y1974" t="str">
        <f t="shared" si="700"/>
        <v>Low</v>
      </c>
      <c r="Z1974" t="s">
        <v>8414</v>
      </c>
      <c r="AA1974">
        <v>0</v>
      </c>
      <c r="AB1974" t="str">
        <f t="shared" si="701"/>
        <v>Symbolic Poster</v>
      </c>
      <c r="AC1974" t="s">
        <v>9839</v>
      </c>
      <c r="AD1974" t="s">
        <v>9840</v>
      </c>
      <c r="AE1974">
        <v>60</v>
      </c>
      <c r="AF1974" t="str">
        <f t="shared" si="702"/>
        <v>Very Low</v>
      </c>
      <c r="AG1974" t="s">
        <v>9</v>
      </c>
      <c r="AH1974" t="s">
        <v>10</v>
      </c>
      <c r="AI1974" t="s">
        <v>9841</v>
      </c>
      <c r="AJ1974" t="str">
        <f t="shared" si="703"/>
        <v>Other/Unknown</v>
      </c>
      <c r="AK1974">
        <f t="shared" ref="AK1974:AM1974" si="713">AK1973</f>
        <v>25000000</v>
      </c>
      <c r="AL1974" t="str">
        <f t="shared" si="704"/>
        <v>Low Budget</v>
      </c>
      <c r="AM1974">
        <f t="shared" si="713"/>
        <v>1985</v>
      </c>
      <c r="AN1974">
        <f t="shared" si="705"/>
        <v>40</v>
      </c>
      <c r="AO1974" t="str">
        <f t="shared" si="706"/>
        <v>Old Classic</v>
      </c>
      <c r="AP1974">
        <v>918</v>
      </c>
      <c r="AQ1974" t="str">
        <f t="shared" si="707"/>
        <v>Very Low</v>
      </c>
      <c r="AR1974">
        <v>7.2</v>
      </c>
      <c r="AS1974" t="str">
        <f t="shared" si="708"/>
        <v>Good</v>
      </c>
      <c r="AT1974">
        <v>4</v>
      </c>
      <c r="AU1974" t="str">
        <f t="shared" si="709"/>
        <v>Ultra Widescreen</v>
      </c>
      <c r="AV1974">
        <v>581</v>
      </c>
      <c r="AW1974" t="str">
        <f t="shared" si="710"/>
        <v>Very Low</v>
      </c>
    </row>
    <row r="1975" spans="1:49" x14ac:dyDescent="0.3">
      <c r="A1975" t="s">
        <v>0</v>
      </c>
      <c r="B1975" t="s">
        <v>4012</v>
      </c>
      <c r="C1975">
        <v>199</v>
      </c>
      <c r="D1975" t="str">
        <f t="shared" si="690"/>
        <v>Low</v>
      </c>
      <c r="E1975">
        <v>122</v>
      </c>
      <c r="F1975" t="str">
        <f t="shared" si="691"/>
        <v>2h 2m</v>
      </c>
      <c r="G1975" t="str">
        <f t="shared" si="692"/>
        <v>Long Movie</v>
      </c>
      <c r="H1975">
        <v>0</v>
      </c>
      <c r="I1975" t="str">
        <f t="shared" si="693"/>
        <v>Very Low</v>
      </c>
      <c r="J1975">
        <v>939</v>
      </c>
      <c r="K1975" t="str">
        <f t="shared" si="694"/>
        <v>Very Low</v>
      </c>
      <c r="L1975" t="s">
        <v>109</v>
      </c>
      <c r="M1975">
        <v>18000</v>
      </c>
      <c r="N1975" t="str">
        <f t="shared" si="695"/>
        <v>Medium</v>
      </c>
      <c r="O1975">
        <v>11538204</v>
      </c>
      <c r="P1975" t="str">
        <f t="shared" si="696"/>
        <v>Average</v>
      </c>
      <c r="Q1975" t="s">
        <v>9842</v>
      </c>
      <c r="R1975" t="str">
        <f t="shared" si="697"/>
        <v>Crime</v>
      </c>
      <c r="S1975">
        <f t="shared" si="698"/>
        <v>3</v>
      </c>
      <c r="T1975" t="s">
        <v>409</v>
      </c>
      <c r="U1975" t="s">
        <v>9843</v>
      </c>
      <c r="V1975">
        <v>23696</v>
      </c>
      <c r="W1975" t="str">
        <f t="shared" si="699"/>
        <v>Low</v>
      </c>
      <c r="X1975">
        <v>21163</v>
      </c>
      <c r="Y1975" t="str">
        <f t="shared" si="700"/>
        <v>Medium</v>
      </c>
      <c r="Z1975" t="s">
        <v>1118</v>
      </c>
      <c r="AA1975">
        <v>0</v>
      </c>
      <c r="AB1975" t="str">
        <f t="shared" si="701"/>
        <v>Symbolic Poster</v>
      </c>
      <c r="AC1975" t="s">
        <v>9844</v>
      </c>
      <c r="AD1975" t="s">
        <v>9845</v>
      </c>
      <c r="AE1975">
        <v>135</v>
      </c>
      <c r="AF1975" t="str">
        <f t="shared" si="702"/>
        <v>Very Low</v>
      </c>
      <c r="AG1975" t="s">
        <v>9</v>
      </c>
      <c r="AH1975" t="s">
        <v>10</v>
      </c>
      <c r="AI1975" t="s">
        <v>11</v>
      </c>
      <c r="AJ1975" t="str">
        <f t="shared" si="703"/>
        <v>Teen</v>
      </c>
      <c r="AK1975">
        <v>25000000</v>
      </c>
      <c r="AL1975" t="str">
        <f t="shared" si="704"/>
        <v>Low Budget</v>
      </c>
      <c r="AM1975">
        <v>2010</v>
      </c>
      <c r="AN1975">
        <f t="shared" si="705"/>
        <v>15</v>
      </c>
      <c r="AO1975" t="str">
        <f t="shared" si="706"/>
        <v>Modern Classic</v>
      </c>
      <c r="AP1975">
        <v>1000</v>
      </c>
      <c r="AQ1975" t="str">
        <f t="shared" si="707"/>
        <v>Very Low</v>
      </c>
      <c r="AR1975">
        <v>7</v>
      </c>
      <c r="AS1975" t="str">
        <f t="shared" si="708"/>
        <v>Good</v>
      </c>
      <c r="AT1975">
        <v>2.35</v>
      </c>
      <c r="AU1975" t="str">
        <f t="shared" si="709"/>
        <v>Cinematic Widescreen</v>
      </c>
      <c r="AV1975">
        <v>0</v>
      </c>
      <c r="AW1975" t="str">
        <f t="shared" si="710"/>
        <v>Very Low</v>
      </c>
    </row>
    <row r="1976" spans="1:49" x14ac:dyDescent="0.3">
      <c r="A1976" t="s">
        <v>0</v>
      </c>
      <c r="B1976" t="s">
        <v>6119</v>
      </c>
      <c r="C1976">
        <v>119</v>
      </c>
      <c r="D1976" t="str">
        <f t="shared" si="690"/>
        <v>Low</v>
      </c>
      <c r="E1976">
        <v>107</v>
      </c>
      <c r="F1976" t="str">
        <f t="shared" si="691"/>
        <v>1h 47m</v>
      </c>
      <c r="G1976" t="str">
        <f t="shared" si="692"/>
        <v>Standard Movie</v>
      </c>
      <c r="H1976">
        <v>308</v>
      </c>
      <c r="I1976" t="str">
        <f t="shared" si="693"/>
        <v>Very Low</v>
      </c>
      <c r="J1976">
        <v>872</v>
      </c>
      <c r="K1976" t="str">
        <f t="shared" si="694"/>
        <v>Very Low</v>
      </c>
      <c r="L1976" t="s">
        <v>2268</v>
      </c>
      <c r="M1976">
        <v>13000</v>
      </c>
      <c r="N1976" t="str">
        <f t="shared" si="695"/>
        <v>Medium</v>
      </c>
      <c r="O1976">
        <v>11008432</v>
      </c>
      <c r="P1976" t="str">
        <f t="shared" si="696"/>
        <v>Average</v>
      </c>
      <c r="Q1976" t="s">
        <v>1605</v>
      </c>
      <c r="R1976" t="str">
        <f t="shared" si="697"/>
        <v>Biography</v>
      </c>
      <c r="S1976">
        <f t="shared" si="698"/>
        <v>3</v>
      </c>
      <c r="T1976" t="s">
        <v>434</v>
      </c>
      <c r="U1976" t="s">
        <v>9846</v>
      </c>
      <c r="V1976">
        <v>43903</v>
      </c>
      <c r="W1976" t="str">
        <f t="shared" si="699"/>
        <v>Low</v>
      </c>
      <c r="X1976">
        <v>16651</v>
      </c>
      <c r="Y1976" t="str">
        <f t="shared" si="700"/>
        <v>Medium</v>
      </c>
      <c r="Z1976" t="s">
        <v>8866</v>
      </c>
      <c r="AA1976">
        <v>0</v>
      </c>
      <c r="AB1976" t="str">
        <f t="shared" si="701"/>
        <v>Symbolic Poster</v>
      </c>
      <c r="AC1976" t="s">
        <v>9847</v>
      </c>
      <c r="AD1976" t="s">
        <v>9848</v>
      </c>
      <c r="AE1976">
        <v>194</v>
      </c>
      <c r="AF1976" t="str">
        <f t="shared" si="702"/>
        <v>Very Low</v>
      </c>
      <c r="AG1976" t="s">
        <v>9</v>
      </c>
      <c r="AH1976" t="s">
        <v>10</v>
      </c>
      <c r="AI1976" t="s">
        <v>11</v>
      </c>
      <c r="AJ1976" t="str">
        <f t="shared" si="703"/>
        <v>Teen</v>
      </c>
      <c r="AK1976">
        <v>25000000</v>
      </c>
      <c r="AL1976" t="str">
        <f t="shared" si="704"/>
        <v>Low Budget</v>
      </c>
      <c r="AM1976">
        <v>2005</v>
      </c>
      <c r="AN1976">
        <f t="shared" si="705"/>
        <v>20</v>
      </c>
      <c r="AO1976" t="str">
        <f t="shared" si="706"/>
        <v>Old Classic</v>
      </c>
      <c r="AP1976">
        <v>947</v>
      </c>
      <c r="AQ1976" t="str">
        <f t="shared" si="707"/>
        <v>Very Low</v>
      </c>
      <c r="AR1976">
        <v>7.1</v>
      </c>
      <c r="AS1976" t="str">
        <f t="shared" si="708"/>
        <v>Good</v>
      </c>
      <c r="AT1976">
        <v>1.85</v>
      </c>
      <c r="AU1976" t="str">
        <f t="shared" si="709"/>
        <v>HDTV / Widescreen</v>
      </c>
      <c r="AV1976">
        <v>5000</v>
      </c>
      <c r="AW1976" t="str">
        <f t="shared" si="710"/>
        <v>Low</v>
      </c>
    </row>
    <row r="1977" spans="1:49" x14ac:dyDescent="0.3">
      <c r="A1977" t="s">
        <v>0</v>
      </c>
      <c r="B1977" t="s">
        <v>9849</v>
      </c>
      <c r="C1977">
        <v>120</v>
      </c>
      <c r="D1977" t="str">
        <f t="shared" si="690"/>
        <v>Low</v>
      </c>
      <c r="E1977">
        <v>127</v>
      </c>
      <c r="F1977" t="str">
        <f t="shared" si="691"/>
        <v>2h 7m</v>
      </c>
      <c r="G1977" t="str">
        <f t="shared" si="692"/>
        <v>Long Movie</v>
      </c>
      <c r="H1977">
        <v>36</v>
      </c>
      <c r="I1977" t="str">
        <f t="shared" si="693"/>
        <v>Very Low</v>
      </c>
      <c r="J1977">
        <v>399</v>
      </c>
      <c r="K1977" t="str">
        <f t="shared" si="694"/>
        <v>Very Low</v>
      </c>
      <c r="L1977" t="s">
        <v>6842</v>
      </c>
      <c r="M1977">
        <v>562</v>
      </c>
      <c r="N1977" t="str">
        <f t="shared" si="695"/>
        <v>Low</v>
      </c>
      <c r="O1977">
        <v>12188642</v>
      </c>
      <c r="P1977" t="str">
        <f t="shared" si="696"/>
        <v>Average</v>
      </c>
      <c r="Q1977" t="s">
        <v>5911</v>
      </c>
      <c r="R1977" t="str">
        <f t="shared" si="697"/>
        <v>Biography</v>
      </c>
      <c r="S1977">
        <f t="shared" si="698"/>
        <v>3</v>
      </c>
      <c r="T1977" t="s">
        <v>9850</v>
      </c>
      <c r="U1977" t="s">
        <v>9851</v>
      </c>
      <c r="V1977">
        <v>21098</v>
      </c>
      <c r="W1977" t="str">
        <f t="shared" si="699"/>
        <v>Low</v>
      </c>
      <c r="X1977">
        <v>2230</v>
      </c>
      <c r="Y1977" t="str">
        <f t="shared" si="700"/>
        <v>Low</v>
      </c>
      <c r="Z1977" t="s">
        <v>5486</v>
      </c>
      <c r="AA1977">
        <v>7</v>
      </c>
      <c r="AB1977" t="str">
        <f t="shared" si="701"/>
        <v>Ensemble Poster</v>
      </c>
      <c r="AC1977" t="s">
        <v>9852</v>
      </c>
      <c r="AD1977" t="s">
        <v>9853</v>
      </c>
      <c r="AE1977">
        <v>56</v>
      </c>
      <c r="AF1977" t="str">
        <f t="shared" si="702"/>
        <v>Very Low</v>
      </c>
      <c r="AG1977" t="s">
        <v>9</v>
      </c>
      <c r="AH1977" t="s">
        <v>9854</v>
      </c>
      <c r="AI1977" t="s">
        <v>11</v>
      </c>
      <c r="AJ1977" t="str">
        <f t="shared" si="703"/>
        <v>Teen</v>
      </c>
      <c r="AK1977">
        <v>26000000</v>
      </c>
      <c r="AL1977" t="str">
        <f t="shared" si="704"/>
        <v>Low Budget</v>
      </c>
      <c r="AM1977">
        <v>2015</v>
      </c>
      <c r="AN1977">
        <f t="shared" si="705"/>
        <v>10</v>
      </c>
      <c r="AO1977" t="str">
        <f t="shared" si="706"/>
        <v>Modern Classic</v>
      </c>
      <c r="AP1977">
        <v>499</v>
      </c>
      <c r="AQ1977" t="str">
        <f t="shared" si="707"/>
        <v>Very Low</v>
      </c>
      <c r="AR1977">
        <v>6.9</v>
      </c>
      <c r="AS1977" t="str">
        <f t="shared" si="708"/>
        <v>Average</v>
      </c>
      <c r="AT1977">
        <v>2.35</v>
      </c>
      <c r="AU1977" t="str">
        <f t="shared" si="709"/>
        <v>Cinematic Widescreen</v>
      </c>
      <c r="AV1977">
        <v>0</v>
      </c>
      <c r="AW1977" t="str">
        <f t="shared" si="710"/>
        <v>Very Low</v>
      </c>
    </row>
    <row r="1978" spans="1:49" x14ac:dyDescent="0.3">
      <c r="A1978" t="s">
        <v>0</v>
      </c>
      <c r="B1978" t="s">
        <v>5338</v>
      </c>
      <c r="C1978">
        <v>180</v>
      </c>
      <c r="D1978" t="str">
        <f t="shared" si="690"/>
        <v>Low</v>
      </c>
      <c r="E1978">
        <v>99</v>
      </c>
      <c r="F1978" t="str">
        <f t="shared" si="691"/>
        <v>1h 39m</v>
      </c>
      <c r="G1978" t="str">
        <f t="shared" si="692"/>
        <v>Standard Movie</v>
      </c>
      <c r="H1978">
        <v>0</v>
      </c>
      <c r="I1978" t="str">
        <f t="shared" si="693"/>
        <v>Very Low</v>
      </c>
      <c r="J1978">
        <v>52</v>
      </c>
      <c r="K1978" t="str">
        <f t="shared" si="694"/>
        <v>Very Low</v>
      </c>
      <c r="L1978" t="s">
        <v>9855</v>
      </c>
      <c r="M1978">
        <v>400</v>
      </c>
      <c r="N1978" t="str">
        <f t="shared" si="695"/>
        <v>Low</v>
      </c>
      <c r="O1978">
        <v>11100000</v>
      </c>
      <c r="P1978" t="str">
        <f t="shared" si="696"/>
        <v>Average</v>
      </c>
      <c r="Q1978" t="s">
        <v>2378</v>
      </c>
      <c r="R1978" t="str">
        <f t="shared" si="697"/>
        <v>Action</v>
      </c>
      <c r="S1978">
        <f t="shared" si="698"/>
        <v>4</v>
      </c>
      <c r="T1978" t="s">
        <v>3403</v>
      </c>
      <c r="U1978" t="s">
        <v>9856</v>
      </c>
      <c r="V1978">
        <v>92464</v>
      </c>
      <c r="W1978" t="str">
        <f t="shared" si="699"/>
        <v>Medium</v>
      </c>
      <c r="X1978">
        <v>896</v>
      </c>
      <c r="Y1978" t="str">
        <f t="shared" si="700"/>
        <v>Very Low</v>
      </c>
      <c r="Z1978" t="s">
        <v>9857</v>
      </c>
      <c r="AA1978">
        <v>1</v>
      </c>
      <c r="AB1978" t="str">
        <f t="shared" si="701"/>
        <v>Solo Star Poster</v>
      </c>
      <c r="AC1978" t="s">
        <v>9858</v>
      </c>
      <c r="AD1978" t="s">
        <v>9859</v>
      </c>
      <c r="AE1978">
        <v>331</v>
      </c>
      <c r="AF1978" t="str">
        <f t="shared" si="702"/>
        <v>Very Low</v>
      </c>
      <c r="AG1978" t="s">
        <v>9</v>
      </c>
      <c r="AH1978" t="s">
        <v>10</v>
      </c>
      <c r="AI1978" t="s">
        <v>11</v>
      </c>
      <c r="AJ1978" t="str">
        <f t="shared" si="703"/>
        <v>Teen</v>
      </c>
      <c r="AK1978">
        <v>25000000</v>
      </c>
      <c r="AL1978" t="str">
        <f t="shared" si="704"/>
        <v>Low Budget</v>
      </c>
      <c r="AM1978">
        <v>1986</v>
      </c>
      <c r="AN1978">
        <f t="shared" si="705"/>
        <v>39</v>
      </c>
      <c r="AO1978" t="str">
        <f t="shared" si="706"/>
        <v>Old Classic</v>
      </c>
      <c r="AP1978">
        <v>223</v>
      </c>
      <c r="AQ1978" t="str">
        <f t="shared" si="707"/>
        <v>Very Low</v>
      </c>
      <c r="AR1978">
        <v>7.3</v>
      </c>
      <c r="AS1978" t="str">
        <f t="shared" si="708"/>
        <v>Good</v>
      </c>
      <c r="AT1978">
        <v>2.35</v>
      </c>
      <c r="AU1978" t="str">
        <f t="shared" si="709"/>
        <v>Cinematic Widescreen</v>
      </c>
      <c r="AV1978">
        <v>19000</v>
      </c>
      <c r="AW1978" t="str">
        <f t="shared" si="710"/>
        <v>Medium</v>
      </c>
    </row>
    <row r="1979" spans="1:49" x14ac:dyDescent="0.3">
      <c r="A1979" t="s">
        <v>0</v>
      </c>
      <c r="B1979" t="s">
        <v>9860</v>
      </c>
      <c r="C1979">
        <v>58</v>
      </c>
      <c r="D1979" t="str">
        <f t="shared" si="690"/>
        <v>Low</v>
      </c>
      <c r="E1979">
        <v>104</v>
      </c>
      <c r="F1979" t="str">
        <f t="shared" si="691"/>
        <v>1h 44m</v>
      </c>
      <c r="G1979" t="str">
        <f t="shared" si="692"/>
        <v>Standard Movie</v>
      </c>
      <c r="H1979">
        <v>8</v>
      </c>
      <c r="I1979" t="str">
        <f t="shared" si="693"/>
        <v>Very Low</v>
      </c>
      <c r="J1979">
        <v>8</v>
      </c>
      <c r="K1979" t="str">
        <f t="shared" si="694"/>
        <v>Very Low</v>
      </c>
      <c r="L1979" t="s">
        <v>9861</v>
      </c>
      <c r="M1979">
        <v>172</v>
      </c>
      <c r="N1979" t="str">
        <f t="shared" si="695"/>
        <v>Low</v>
      </c>
      <c r="O1979">
        <f>O1978</f>
        <v>11100000</v>
      </c>
      <c r="P1979" t="str">
        <f t="shared" si="696"/>
        <v>Average</v>
      </c>
      <c r="Q1979" t="s">
        <v>1652</v>
      </c>
      <c r="R1979" t="str">
        <f t="shared" si="697"/>
        <v>Comedy</v>
      </c>
      <c r="S1979">
        <f t="shared" si="698"/>
        <v>2</v>
      </c>
      <c r="T1979" t="s">
        <v>6166</v>
      </c>
      <c r="U1979" t="s">
        <v>9862</v>
      </c>
      <c r="V1979">
        <v>5525</v>
      </c>
      <c r="W1979" t="str">
        <f t="shared" si="699"/>
        <v>Very Low</v>
      </c>
      <c r="X1979">
        <v>210</v>
      </c>
      <c r="Y1979" t="str">
        <f t="shared" si="700"/>
        <v>Very Low</v>
      </c>
      <c r="Z1979" t="s">
        <v>9863</v>
      </c>
      <c r="AA1979">
        <v>2</v>
      </c>
      <c r="AB1979" t="str">
        <f t="shared" si="701"/>
        <v>Duo/Trio Poster</v>
      </c>
      <c r="AC1979" t="s">
        <v>9864</v>
      </c>
      <c r="AD1979" t="s">
        <v>9865</v>
      </c>
      <c r="AE1979">
        <v>11</v>
      </c>
      <c r="AF1979" t="str">
        <f t="shared" si="702"/>
        <v>Very Low</v>
      </c>
      <c r="AG1979" t="s">
        <v>1435</v>
      </c>
      <c r="AH1979" t="s">
        <v>1436</v>
      </c>
      <c r="AI1979" t="str">
        <f>AI1978</f>
        <v>PG-13</v>
      </c>
      <c r="AJ1979" t="str">
        <f t="shared" si="703"/>
        <v>Teen</v>
      </c>
      <c r="AK1979">
        <v>17000000</v>
      </c>
      <c r="AL1979" t="str">
        <f t="shared" si="704"/>
        <v>Low Budget</v>
      </c>
      <c r="AM1979">
        <v>2012</v>
      </c>
      <c r="AN1979">
        <f t="shared" si="705"/>
        <v>13</v>
      </c>
      <c r="AO1979" t="str">
        <f t="shared" si="706"/>
        <v>Modern Classic</v>
      </c>
      <c r="AP1979">
        <v>20</v>
      </c>
      <c r="AQ1979" t="str">
        <f t="shared" si="707"/>
        <v>Very Low</v>
      </c>
      <c r="AR1979">
        <v>6.3</v>
      </c>
      <c r="AS1979" t="str">
        <f t="shared" si="708"/>
        <v>Average</v>
      </c>
      <c r="AT1979">
        <v>2.35</v>
      </c>
      <c r="AU1979" t="str">
        <f t="shared" si="709"/>
        <v>Cinematic Widescreen</v>
      </c>
      <c r="AV1979">
        <v>853</v>
      </c>
      <c r="AW1979" t="str">
        <f t="shared" si="710"/>
        <v>Very Low</v>
      </c>
    </row>
    <row r="1980" spans="1:49" x14ac:dyDescent="0.3">
      <c r="A1980" t="s">
        <v>0</v>
      </c>
      <c r="B1980" t="s">
        <v>8536</v>
      </c>
      <c r="C1980">
        <v>317</v>
      </c>
      <c r="D1980" t="str">
        <f t="shared" si="690"/>
        <v>Medium</v>
      </c>
      <c r="E1980">
        <v>140</v>
      </c>
      <c r="F1980" t="str">
        <f t="shared" si="691"/>
        <v>2h 20m</v>
      </c>
      <c r="G1980" t="str">
        <f t="shared" si="692"/>
        <v>Long Movie</v>
      </c>
      <c r="H1980">
        <v>149</v>
      </c>
      <c r="I1980" t="str">
        <f t="shared" si="693"/>
        <v>Very Low</v>
      </c>
      <c r="J1980">
        <v>581</v>
      </c>
      <c r="K1980" t="str">
        <f t="shared" si="694"/>
        <v>Very Low</v>
      </c>
      <c r="L1980" t="s">
        <v>1669</v>
      </c>
      <c r="M1980">
        <v>27000</v>
      </c>
      <c r="N1980" t="str">
        <f t="shared" si="695"/>
        <v>Medium</v>
      </c>
      <c r="O1980">
        <v>13651662</v>
      </c>
      <c r="P1980" t="str">
        <f t="shared" si="696"/>
        <v>Average</v>
      </c>
      <c r="Q1980" t="s">
        <v>3765</v>
      </c>
      <c r="R1980" t="str">
        <f t="shared" si="697"/>
        <v>Drama</v>
      </c>
      <c r="S1980">
        <f t="shared" si="698"/>
        <v>2</v>
      </c>
      <c r="T1980" t="s">
        <v>32</v>
      </c>
      <c r="U1980" t="s">
        <v>9866</v>
      </c>
      <c r="V1980">
        <v>332276</v>
      </c>
      <c r="W1980" t="str">
        <f t="shared" si="699"/>
        <v>High</v>
      </c>
      <c r="X1980">
        <v>29692</v>
      </c>
      <c r="Y1980" t="str">
        <f t="shared" si="700"/>
        <v>Medium</v>
      </c>
      <c r="Z1980" t="s">
        <v>250</v>
      </c>
      <c r="AA1980">
        <v>1</v>
      </c>
      <c r="AB1980" t="str">
        <f t="shared" si="701"/>
        <v>Solo Star Poster</v>
      </c>
      <c r="AC1980" t="s">
        <v>9867</v>
      </c>
      <c r="AD1980" t="s">
        <v>9868</v>
      </c>
      <c r="AE1980">
        <v>514</v>
      </c>
      <c r="AF1980" t="str">
        <f t="shared" si="702"/>
        <v>Low</v>
      </c>
      <c r="AG1980" t="s">
        <v>9</v>
      </c>
      <c r="AH1980" t="s">
        <v>10</v>
      </c>
      <c r="AI1980" t="s">
        <v>11</v>
      </c>
      <c r="AJ1980" t="str">
        <f t="shared" si="703"/>
        <v>Teen</v>
      </c>
      <c r="AK1980">
        <v>25000000</v>
      </c>
      <c r="AL1980" t="str">
        <f t="shared" si="704"/>
        <v>Low Budget</v>
      </c>
      <c r="AM1980">
        <v>2011</v>
      </c>
      <c r="AN1980">
        <f t="shared" si="705"/>
        <v>14</v>
      </c>
      <c r="AO1980" t="str">
        <f t="shared" si="706"/>
        <v>Modern Classic</v>
      </c>
      <c r="AP1980">
        <v>798</v>
      </c>
      <c r="AQ1980" t="str">
        <f t="shared" si="707"/>
        <v>Very Low</v>
      </c>
      <c r="AR1980">
        <v>8.1999999999999993</v>
      </c>
      <c r="AS1980" t="str">
        <f t="shared" si="708"/>
        <v>Excellent</v>
      </c>
      <c r="AT1980">
        <v>2.35</v>
      </c>
      <c r="AU1980" t="str">
        <f t="shared" si="709"/>
        <v>Cinematic Widescreen</v>
      </c>
      <c r="AV1980">
        <v>77000</v>
      </c>
      <c r="AW1980" t="str">
        <f t="shared" si="710"/>
        <v>High</v>
      </c>
    </row>
    <row r="1981" spans="1:49" x14ac:dyDescent="0.3">
      <c r="A1981" t="s">
        <v>718</v>
      </c>
      <c r="B1981" t="s">
        <v>5021</v>
      </c>
      <c r="C1981">
        <v>44</v>
      </c>
      <c r="D1981" t="str">
        <f t="shared" si="690"/>
        <v>Very Low</v>
      </c>
      <c r="E1981">
        <v>133</v>
      </c>
      <c r="F1981" t="str">
        <f t="shared" si="691"/>
        <v>2h 13m</v>
      </c>
      <c r="G1981" t="str">
        <f t="shared" si="692"/>
        <v>Long Movie</v>
      </c>
      <c r="H1981">
        <v>277</v>
      </c>
      <c r="I1981" t="str">
        <f t="shared" si="693"/>
        <v>Very Low</v>
      </c>
      <c r="J1981">
        <v>8000</v>
      </c>
      <c r="K1981" t="str">
        <f t="shared" si="694"/>
        <v>Low</v>
      </c>
      <c r="L1981" t="s">
        <v>199</v>
      </c>
      <c r="M1981">
        <v>25000</v>
      </c>
      <c r="N1981" t="str">
        <f t="shared" si="695"/>
        <v>Medium</v>
      </c>
      <c r="O1981">
        <v>11030963</v>
      </c>
      <c r="P1981" t="str">
        <f t="shared" si="696"/>
        <v>Average</v>
      </c>
      <c r="Q1981" t="s">
        <v>9869</v>
      </c>
      <c r="R1981" t="str">
        <f t="shared" si="697"/>
        <v>Biography</v>
      </c>
      <c r="S1981">
        <f t="shared" si="698"/>
        <v>4</v>
      </c>
      <c r="T1981" t="s">
        <v>77</v>
      </c>
      <c r="U1981" t="s">
        <v>9870</v>
      </c>
      <c r="V1981">
        <v>24145</v>
      </c>
      <c r="W1981" t="str">
        <f t="shared" si="699"/>
        <v>Low</v>
      </c>
      <c r="X1981">
        <v>48482</v>
      </c>
      <c r="Y1981" t="str">
        <f t="shared" si="700"/>
        <v>Medium</v>
      </c>
      <c r="Z1981" t="s">
        <v>1498</v>
      </c>
      <c r="AA1981">
        <v>2</v>
      </c>
      <c r="AB1981" t="str">
        <f t="shared" si="701"/>
        <v>Duo/Trio Poster</v>
      </c>
      <c r="AC1981" t="s">
        <v>9871</v>
      </c>
      <c r="AD1981" t="s">
        <v>9872</v>
      </c>
      <c r="AE1981">
        <v>93</v>
      </c>
      <c r="AF1981" t="str">
        <f t="shared" si="702"/>
        <v>Very Low</v>
      </c>
      <c r="AG1981" t="s">
        <v>9</v>
      </c>
      <c r="AH1981" t="s">
        <v>28</v>
      </c>
      <c r="AI1981" t="s">
        <v>556</v>
      </c>
      <c r="AJ1981" t="str">
        <f t="shared" si="703"/>
        <v>Adult</v>
      </c>
      <c r="AK1981">
        <v>28000000</v>
      </c>
      <c r="AL1981" t="str">
        <f t="shared" si="704"/>
        <v>Low Budget</v>
      </c>
      <c r="AM1981">
        <v>1996</v>
      </c>
      <c r="AN1981">
        <f t="shared" si="705"/>
        <v>29</v>
      </c>
      <c r="AO1981" t="str">
        <f t="shared" si="706"/>
        <v>Old Classic</v>
      </c>
      <c r="AP1981">
        <v>14000</v>
      </c>
      <c r="AQ1981" t="str">
        <f t="shared" si="707"/>
        <v>Medium</v>
      </c>
      <c r="AR1981">
        <v>7.1</v>
      </c>
      <c r="AS1981" t="str">
        <f t="shared" si="708"/>
        <v>Good</v>
      </c>
      <c r="AT1981">
        <v>1.85</v>
      </c>
      <c r="AU1981" t="str">
        <f t="shared" si="709"/>
        <v>HDTV / Widescreen</v>
      </c>
      <c r="AV1981">
        <v>0</v>
      </c>
      <c r="AW1981" t="str">
        <f t="shared" si="710"/>
        <v>Very Low</v>
      </c>
    </row>
    <row r="1982" spans="1:49" x14ac:dyDescent="0.3">
      <c r="A1982" t="s">
        <v>0</v>
      </c>
      <c r="B1982" t="s">
        <v>4753</v>
      </c>
      <c r="C1982">
        <v>22</v>
      </c>
      <c r="D1982" t="str">
        <f t="shared" si="690"/>
        <v>Very Low</v>
      </c>
      <c r="E1982">
        <v>271</v>
      </c>
      <c r="F1982" t="str">
        <f t="shared" si="691"/>
        <v>4h 31m</v>
      </c>
      <c r="G1982" t="str">
        <f t="shared" si="692"/>
        <v>Epic</v>
      </c>
      <c r="H1982">
        <v>33</v>
      </c>
      <c r="I1982" t="str">
        <f t="shared" si="693"/>
        <v>Very Low</v>
      </c>
      <c r="J1982">
        <v>251</v>
      </c>
      <c r="K1982" t="str">
        <f t="shared" si="694"/>
        <v>Very Low</v>
      </c>
      <c r="L1982" t="s">
        <v>9873</v>
      </c>
      <c r="M1982">
        <v>854</v>
      </c>
      <c r="N1982" t="str">
        <f t="shared" si="695"/>
        <v>Low</v>
      </c>
      <c r="O1982">
        <v>10769960</v>
      </c>
      <c r="P1982" t="str">
        <f t="shared" si="696"/>
        <v>Average</v>
      </c>
      <c r="Q1982" t="s">
        <v>1932</v>
      </c>
      <c r="R1982" t="str">
        <f t="shared" si="697"/>
        <v>Drama</v>
      </c>
      <c r="S1982">
        <f t="shared" si="698"/>
        <v>3</v>
      </c>
      <c r="T1982" t="s">
        <v>4803</v>
      </c>
      <c r="U1982" t="s">
        <v>9874</v>
      </c>
      <c r="V1982">
        <v>21940</v>
      </c>
      <c r="W1982" t="str">
        <f t="shared" si="699"/>
        <v>Low</v>
      </c>
      <c r="X1982">
        <v>2107</v>
      </c>
      <c r="Y1982" t="str">
        <f t="shared" si="700"/>
        <v>Low</v>
      </c>
      <c r="Z1982" t="s">
        <v>9875</v>
      </c>
      <c r="AA1982">
        <v>0</v>
      </c>
      <c r="AB1982" t="str">
        <f t="shared" si="701"/>
        <v>Symbolic Poster</v>
      </c>
      <c r="AC1982" t="s">
        <v>9876</v>
      </c>
      <c r="AD1982" t="s">
        <v>9877</v>
      </c>
      <c r="AE1982">
        <v>256</v>
      </c>
      <c r="AF1982" t="str">
        <f t="shared" si="702"/>
        <v>Very Low</v>
      </c>
      <c r="AG1982" t="s">
        <v>9</v>
      </c>
      <c r="AH1982" t="s">
        <v>10</v>
      </c>
      <c r="AI1982" t="s">
        <v>66</v>
      </c>
      <c r="AJ1982" t="str">
        <f t="shared" si="703"/>
        <v>Family</v>
      </c>
      <c r="AK1982">
        <v>25000000</v>
      </c>
      <c r="AL1982" t="str">
        <f t="shared" si="704"/>
        <v>Low Budget</v>
      </c>
      <c r="AM1982">
        <v>1993</v>
      </c>
      <c r="AN1982">
        <f t="shared" si="705"/>
        <v>32</v>
      </c>
      <c r="AO1982" t="str">
        <f t="shared" si="706"/>
        <v>Old Classic</v>
      </c>
      <c r="AP1982">
        <v>702</v>
      </c>
      <c r="AQ1982" t="str">
        <f t="shared" si="707"/>
        <v>Very Low</v>
      </c>
      <c r="AR1982">
        <v>7.7</v>
      </c>
      <c r="AS1982" t="str">
        <f t="shared" si="708"/>
        <v>Good</v>
      </c>
      <c r="AT1982">
        <v>1.85</v>
      </c>
      <c r="AU1982" t="str">
        <f t="shared" si="709"/>
        <v>HDTV / Widescreen</v>
      </c>
      <c r="AV1982">
        <v>0</v>
      </c>
      <c r="AW1982" t="str">
        <f t="shared" si="710"/>
        <v>Very Low</v>
      </c>
    </row>
    <row r="1983" spans="1:49" x14ac:dyDescent="0.3">
      <c r="A1983" t="s">
        <v>0</v>
      </c>
      <c r="B1983" t="s">
        <v>8388</v>
      </c>
      <c r="C1983">
        <v>143</v>
      </c>
      <c r="D1983" t="str">
        <f t="shared" si="690"/>
        <v>Low</v>
      </c>
      <c r="E1983">
        <v>112</v>
      </c>
      <c r="F1983" t="str">
        <f t="shared" si="691"/>
        <v>1h 52m</v>
      </c>
      <c r="G1983" t="str">
        <f t="shared" si="692"/>
        <v>Standard Movie</v>
      </c>
      <c r="H1983">
        <v>108</v>
      </c>
      <c r="I1983" t="str">
        <f t="shared" si="693"/>
        <v>Very Low</v>
      </c>
      <c r="J1983">
        <v>2000</v>
      </c>
      <c r="K1983" t="str">
        <f t="shared" si="694"/>
        <v>Low</v>
      </c>
      <c r="L1983" t="s">
        <v>415</v>
      </c>
      <c r="M1983">
        <v>23000</v>
      </c>
      <c r="N1983" t="str">
        <f t="shared" si="695"/>
        <v>Medium</v>
      </c>
      <c r="O1983">
        <v>10911750</v>
      </c>
      <c r="P1983" t="str">
        <f t="shared" si="696"/>
        <v>Average</v>
      </c>
      <c r="Q1983" t="s">
        <v>3367</v>
      </c>
      <c r="R1983" t="str">
        <f t="shared" si="697"/>
        <v>Drama</v>
      </c>
      <c r="S1983">
        <f t="shared" si="698"/>
        <v>2</v>
      </c>
      <c r="T1983" t="s">
        <v>34</v>
      </c>
      <c r="U1983" t="s">
        <v>9878</v>
      </c>
      <c r="V1983">
        <v>17757</v>
      </c>
      <c r="W1983" t="str">
        <f t="shared" si="699"/>
        <v>Low</v>
      </c>
      <c r="X1983">
        <v>43560</v>
      </c>
      <c r="Y1983" t="str">
        <f t="shared" si="700"/>
        <v>Medium</v>
      </c>
      <c r="Z1983" t="s">
        <v>1371</v>
      </c>
      <c r="AA1983">
        <v>2</v>
      </c>
      <c r="AB1983" t="str">
        <f t="shared" si="701"/>
        <v>Duo/Trio Poster</v>
      </c>
      <c r="AC1983" t="s">
        <v>9879</v>
      </c>
      <c r="AD1983" t="s">
        <v>9880</v>
      </c>
      <c r="AE1983">
        <v>99</v>
      </c>
      <c r="AF1983" t="str">
        <f t="shared" si="702"/>
        <v>Very Low</v>
      </c>
      <c r="AG1983" t="s">
        <v>9</v>
      </c>
      <c r="AH1983" t="s">
        <v>10</v>
      </c>
      <c r="AI1983" t="s">
        <v>556</v>
      </c>
      <c r="AJ1983" t="str">
        <f t="shared" si="703"/>
        <v>Adult</v>
      </c>
      <c r="AK1983">
        <v>25000000</v>
      </c>
      <c r="AL1983" t="str">
        <f t="shared" si="704"/>
        <v>Low Budget</v>
      </c>
      <c r="AM1983">
        <v>2008</v>
      </c>
      <c r="AN1983">
        <f t="shared" si="705"/>
        <v>17</v>
      </c>
      <c r="AO1983" t="str">
        <f t="shared" si="706"/>
        <v>Old Classic</v>
      </c>
      <c r="AP1983">
        <v>17000</v>
      </c>
      <c r="AQ1983" t="str">
        <f t="shared" si="707"/>
        <v>Medium</v>
      </c>
      <c r="AR1983">
        <v>6.5</v>
      </c>
      <c r="AS1983" t="str">
        <f t="shared" si="708"/>
        <v>Average</v>
      </c>
      <c r="AT1983">
        <v>1.85</v>
      </c>
      <c r="AU1983" t="str">
        <f t="shared" si="709"/>
        <v>HDTV / Widescreen</v>
      </c>
      <c r="AV1983">
        <v>982</v>
      </c>
      <c r="AW1983" t="str">
        <f t="shared" si="710"/>
        <v>Very Low</v>
      </c>
    </row>
    <row r="1984" spans="1:49" x14ac:dyDescent="0.3">
      <c r="A1984" t="s">
        <v>0</v>
      </c>
      <c r="B1984" t="s">
        <v>5159</v>
      </c>
      <c r="C1984">
        <v>72</v>
      </c>
      <c r="D1984" t="str">
        <f t="shared" si="690"/>
        <v>Low</v>
      </c>
      <c r="E1984">
        <v>99</v>
      </c>
      <c r="F1984" t="str">
        <f t="shared" si="691"/>
        <v>1h 39m</v>
      </c>
      <c r="G1984" t="str">
        <f t="shared" si="692"/>
        <v>Standard Movie</v>
      </c>
      <c r="H1984">
        <v>79</v>
      </c>
      <c r="I1984" t="str">
        <f t="shared" si="693"/>
        <v>Very Low</v>
      </c>
      <c r="J1984">
        <v>956</v>
      </c>
      <c r="K1984" t="str">
        <f t="shared" si="694"/>
        <v>Very Low</v>
      </c>
      <c r="L1984" t="s">
        <v>1919</v>
      </c>
      <c r="M1984">
        <v>16000</v>
      </c>
      <c r="N1984" t="str">
        <f t="shared" si="695"/>
        <v>Medium</v>
      </c>
      <c r="O1984">
        <v>10719367</v>
      </c>
      <c r="P1984" t="str">
        <f t="shared" si="696"/>
        <v>Average</v>
      </c>
      <c r="Q1984" t="s">
        <v>9881</v>
      </c>
      <c r="R1984" t="str">
        <f t="shared" si="697"/>
        <v>Drama</v>
      </c>
      <c r="S1984">
        <f t="shared" si="698"/>
        <v>5</v>
      </c>
      <c r="T1984" t="s">
        <v>351</v>
      </c>
      <c r="U1984" t="s">
        <v>9882</v>
      </c>
      <c r="V1984">
        <v>7909</v>
      </c>
      <c r="W1984" t="str">
        <f t="shared" si="699"/>
        <v>Very Low</v>
      </c>
      <c r="X1984">
        <v>28987</v>
      </c>
      <c r="Y1984" t="str">
        <f t="shared" si="700"/>
        <v>Medium</v>
      </c>
      <c r="Z1984" t="s">
        <v>987</v>
      </c>
      <c r="AA1984">
        <v>3</v>
      </c>
      <c r="AB1984" t="str">
        <f t="shared" si="701"/>
        <v>Duo/Trio Poster</v>
      </c>
      <c r="AC1984" t="s">
        <v>9883</v>
      </c>
      <c r="AD1984" t="s">
        <v>9884</v>
      </c>
      <c r="AE1984">
        <v>157</v>
      </c>
      <c r="AF1984" t="str">
        <f t="shared" si="702"/>
        <v>Very Low</v>
      </c>
      <c r="AG1984" t="s">
        <v>9</v>
      </c>
      <c r="AH1984" t="s">
        <v>10</v>
      </c>
      <c r="AI1984" t="s">
        <v>11</v>
      </c>
      <c r="AJ1984" t="str">
        <f t="shared" si="703"/>
        <v>Teen</v>
      </c>
      <c r="AK1984">
        <v>25000000</v>
      </c>
      <c r="AL1984" t="str">
        <f t="shared" si="704"/>
        <v>Low Budget</v>
      </c>
      <c r="AM1984">
        <v>2002</v>
      </c>
      <c r="AN1984">
        <f t="shared" si="705"/>
        <v>23</v>
      </c>
      <c r="AO1984" t="str">
        <f t="shared" si="706"/>
        <v>Old Classic</v>
      </c>
      <c r="AP1984">
        <v>11000</v>
      </c>
      <c r="AQ1984" t="str">
        <f t="shared" si="707"/>
        <v>Medium</v>
      </c>
      <c r="AR1984">
        <v>4.9000000000000004</v>
      </c>
      <c r="AS1984" t="str">
        <f t="shared" si="708"/>
        <v>Poor</v>
      </c>
      <c r="AT1984">
        <v>2.35</v>
      </c>
      <c r="AU1984" t="str">
        <f t="shared" si="709"/>
        <v>Cinematic Widescreen</v>
      </c>
      <c r="AV1984">
        <v>261</v>
      </c>
      <c r="AW1984" t="str">
        <f t="shared" si="710"/>
        <v>Very Low</v>
      </c>
    </row>
    <row r="1985" spans="1:49" x14ac:dyDescent="0.3">
      <c r="A1985" t="s">
        <v>0</v>
      </c>
      <c r="B1985" t="s">
        <v>9885</v>
      </c>
      <c r="C1985">
        <v>70</v>
      </c>
      <c r="D1985" t="str">
        <f t="shared" si="690"/>
        <v>Low</v>
      </c>
      <c r="E1985">
        <v>100</v>
      </c>
      <c r="F1985" t="str">
        <f t="shared" si="691"/>
        <v>1h 40m</v>
      </c>
      <c r="G1985" t="str">
        <f t="shared" si="692"/>
        <v>Standard Movie</v>
      </c>
      <c r="H1985">
        <v>57</v>
      </c>
      <c r="I1985" t="str">
        <f t="shared" si="693"/>
        <v>Very Low</v>
      </c>
      <c r="J1985">
        <v>92</v>
      </c>
      <c r="K1985" t="str">
        <f t="shared" si="694"/>
        <v>Very Low</v>
      </c>
      <c r="L1985" t="s">
        <v>9886</v>
      </c>
      <c r="M1985">
        <v>181</v>
      </c>
      <c r="N1985" t="str">
        <f t="shared" si="695"/>
        <v>Low</v>
      </c>
      <c r="O1985">
        <v>10114315</v>
      </c>
      <c r="P1985" t="str">
        <f t="shared" si="696"/>
        <v>Average</v>
      </c>
      <c r="Q1985" t="s">
        <v>1895</v>
      </c>
      <c r="R1985" t="str">
        <f t="shared" si="697"/>
        <v>Drama</v>
      </c>
      <c r="S1985">
        <f t="shared" si="698"/>
        <v>3</v>
      </c>
      <c r="T1985" t="s">
        <v>9887</v>
      </c>
      <c r="U1985" t="s">
        <v>9888</v>
      </c>
      <c r="V1985">
        <v>18693</v>
      </c>
      <c r="W1985" t="str">
        <f t="shared" si="699"/>
        <v>Low</v>
      </c>
      <c r="X1985">
        <v>582</v>
      </c>
      <c r="Y1985" t="str">
        <f t="shared" si="700"/>
        <v>Very Low</v>
      </c>
      <c r="Z1985" t="s">
        <v>9889</v>
      </c>
      <c r="AA1985">
        <v>0</v>
      </c>
      <c r="AB1985" t="str">
        <f t="shared" si="701"/>
        <v>Symbolic Poster</v>
      </c>
      <c r="AC1985" t="s">
        <v>9890</v>
      </c>
      <c r="AD1985" t="s">
        <v>9891</v>
      </c>
      <c r="AE1985">
        <v>187</v>
      </c>
      <c r="AF1985" t="str">
        <f t="shared" si="702"/>
        <v>Very Low</v>
      </c>
      <c r="AG1985" t="s">
        <v>9</v>
      </c>
      <c r="AH1985" t="s">
        <v>10</v>
      </c>
      <c r="AI1985" t="s">
        <v>11</v>
      </c>
      <c r="AJ1985" t="str">
        <f t="shared" si="703"/>
        <v>Teen</v>
      </c>
      <c r="AK1985">
        <v>25000000</v>
      </c>
      <c r="AL1985" t="str">
        <f t="shared" si="704"/>
        <v>Low Budget</v>
      </c>
      <c r="AM1985">
        <v>1999</v>
      </c>
      <c r="AN1985">
        <f t="shared" si="705"/>
        <v>26</v>
      </c>
      <c r="AO1985" t="str">
        <f t="shared" si="706"/>
        <v>Old Classic</v>
      </c>
      <c r="AP1985">
        <v>151</v>
      </c>
      <c r="AQ1985" t="str">
        <f t="shared" si="707"/>
        <v>Very Low</v>
      </c>
      <c r="AR1985">
        <v>6.4</v>
      </c>
      <c r="AS1985" t="str">
        <f t="shared" si="708"/>
        <v>Average</v>
      </c>
      <c r="AT1985">
        <v>2.35</v>
      </c>
      <c r="AU1985" t="str">
        <f t="shared" si="709"/>
        <v>Cinematic Widescreen</v>
      </c>
      <c r="AV1985">
        <v>0</v>
      </c>
      <c r="AW1985" t="str">
        <f t="shared" si="710"/>
        <v>Very Low</v>
      </c>
    </row>
    <row r="1986" spans="1:49" x14ac:dyDescent="0.3">
      <c r="A1986" t="s">
        <v>0</v>
      </c>
      <c r="B1986" t="s">
        <v>9892</v>
      </c>
      <c r="C1986">
        <v>264</v>
      </c>
      <c r="D1986" t="str">
        <f t="shared" si="690"/>
        <v>Medium</v>
      </c>
      <c r="E1986">
        <v>92</v>
      </c>
      <c r="F1986" t="str">
        <f t="shared" si="691"/>
        <v>1h 32m</v>
      </c>
      <c r="G1986" t="str">
        <f t="shared" si="692"/>
        <v>Standard Movie</v>
      </c>
      <c r="H1986">
        <v>30</v>
      </c>
      <c r="I1986" t="str">
        <f t="shared" si="693"/>
        <v>Very Low</v>
      </c>
      <c r="J1986">
        <v>309</v>
      </c>
      <c r="K1986" t="str">
        <f t="shared" si="694"/>
        <v>Very Low</v>
      </c>
      <c r="L1986" t="s">
        <v>9893</v>
      </c>
      <c r="M1986">
        <v>941</v>
      </c>
      <c r="N1986" t="str">
        <f t="shared" si="695"/>
        <v>Low</v>
      </c>
      <c r="O1986">
        <v>49122319</v>
      </c>
      <c r="P1986" t="str">
        <f t="shared" si="696"/>
        <v>Average</v>
      </c>
      <c r="Q1986" t="s">
        <v>5515</v>
      </c>
      <c r="R1986" t="str">
        <f t="shared" si="697"/>
        <v>Horror</v>
      </c>
      <c r="S1986">
        <f t="shared" si="698"/>
        <v>2</v>
      </c>
      <c r="T1986" t="s">
        <v>7863</v>
      </c>
      <c r="U1986" t="s">
        <v>9894</v>
      </c>
      <c r="V1986">
        <v>47169</v>
      </c>
      <c r="W1986" t="str">
        <f t="shared" si="699"/>
        <v>Low</v>
      </c>
      <c r="X1986">
        <v>2348</v>
      </c>
      <c r="Y1986" t="str">
        <f t="shared" si="700"/>
        <v>Low</v>
      </c>
      <c r="Z1986" t="s">
        <v>9895</v>
      </c>
      <c r="AA1986">
        <v>0</v>
      </c>
      <c r="AB1986" t="str">
        <f t="shared" si="701"/>
        <v>Symbolic Poster</v>
      </c>
      <c r="AC1986" t="s">
        <v>9896</v>
      </c>
      <c r="AD1986" t="s">
        <v>9897</v>
      </c>
      <c r="AE1986">
        <v>162</v>
      </c>
      <c r="AF1986" t="str">
        <f t="shared" si="702"/>
        <v>Very Low</v>
      </c>
      <c r="AG1986" t="s">
        <v>9</v>
      </c>
      <c r="AH1986" t="s">
        <v>10</v>
      </c>
      <c r="AI1986" t="s">
        <v>11</v>
      </c>
      <c r="AJ1986" t="str">
        <f t="shared" si="703"/>
        <v>Teen</v>
      </c>
      <c r="AK1986">
        <v>14000000</v>
      </c>
      <c r="AL1986" t="str">
        <f t="shared" si="704"/>
        <v>Low Budget</v>
      </c>
      <c r="AM1986">
        <v>2012</v>
      </c>
      <c r="AN1986">
        <f t="shared" si="705"/>
        <v>13</v>
      </c>
      <c r="AO1986" t="str">
        <f t="shared" si="706"/>
        <v>Modern Classic</v>
      </c>
      <c r="AP1986">
        <v>459</v>
      </c>
      <c r="AQ1986" t="str">
        <f t="shared" si="707"/>
        <v>Very Low</v>
      </c>
      <c r="AR1986">
        <v>5.9</v>
      </c>
      <c r="AS1986" t="str">
        <f t="shared" si="708"/>
        <v>Below Average</v>
      </c>
      <c r="AT1986">
        <v>2.35</v>
      </c>
      <c r="AU1986" t="str">
        <f t="shared" si="709"/>
        <v>Cinematic Widescreen</v>
      </c>
      <c r="AV1986">
        <v>17000</v>
      </c>
      <c r="AW1986" t="str">
        <f t="shared" si="710"/>
        <v>Medium</v>
      </c>
    </row>
    <row r="1987" spans="1:49" x14ac:dyDescent="0.3">
      <c r="A1987" t="s">
        <v>0</v>
      </c>
      <c r="B1987" t="s">
        <v>9898</v>
      </c>
      <c r="C1987">
        <v>20</v>
      </c>
      <c r="D1987" t="str">
        <f t="shared" ref="D1987:D2050" si="714">IF(C1987&lt;=50,"Very Low",
IF(C1987&lt;=200,"Low",
IF(C1987&lt;=500,"Medium",
IF(C1987&lt;=1000,"High","Very High"))))</f>
        <v>Very Low</v>
      </c>
      <c r="E1987">
        <v>105</v>
      </c>
      <c r="F1987" t="str">
        <f t="shared" ref="F1987:F2050" si="715">INT(E1987/60) &amp; "h " &amp; MOD(E1987,60) &amp; "m"</f>
        <v>1h 45m</v>
      </c>
      <c r="G1987" t="str">
        <f t="shared" ref="G1987:G2050" si="716">IF(E1987&lt;60,"Short Film",IF(E1987&lt;90,"Featurette",IF(E1987&lt;=120,"Standard Movie",IF(E1987&lt;=180,"Long Movie","Epic"))))</f>
        <v>Standard Movie</v>
      </c>
      <c r="H1987">
        <v>121</v>
      </c>
      <c r="I1987" t="str">
        <f t="shared" ref="I1987:I2050" si="717">IF(H1987&lt;=1000,"Very Low",IF(H1987&lt;=10000,"Low",IF(H1987&lt;=50000,"Medium",IF(H1987&lt;=200000,"High","Very High"))))</f>
        <v>Very Low</v>
      </c>
      <c r="J1987">
        <v>354</v>
      </c>
      <c r="K1987" t="str">
        <f t="shared" ref="K1987:K2050" si="718">IF(J1987&lt;=1000,"Very Low",IF(J1987&lt;=10000,"Low",IF(J1987&lt;=50000,"Medium",IF(J1987&lt;=200000,"High","Very High"))))</f>
        <v>Very Low</v>
      </c>
      <c r="L1987" t="s">
        <v>2360</v>
      </c>
      <c r="M1987">
        <v>3000</v>
      </c>
      <c r="N1987" t="str">
        <f t="shared" ref="N1987:N2050" si="719">IF(A1987&lt;=1000,"Very Low",
IF(M1987&lt;=10000,"Low",IF(M1987&lt;=50000,"Medium",IF(M1987&lt;=200000,"High","Very High"))))</f>
        <v>Low</v>
      </c>
      <c r="O1987">
        <v>10070000</v>
      </c>
      <c r="P1987" t="str">
        <f t="shared" ref="P1987:P2050" si="720">IF(AND(O1987&gt;=500000000),"Blockbuster",
IF(AND(O1987&gt;=200000000,O1987&lt;=499999999),"Superhit",
IF(AND(O1987&gt;=50000000,O1987&lt;=199999999),"Hit",
IF(AND(O1987&gt;=10000000,O1987&lt;=49999999),"Average",
IF(AND(O1987&lt;=10000000),"Flop","")))))</f>
        <v>Average</v>
      </c>
      <c r="Q1987" t="s">
        <v>1386</v>
      </c>
      <c r="R1987" t="str">
        <f t="shared" ref="R1987:R2050" si="721">LEFT(Q1987, FIND("|",Q1987&amp;"|")-1)</f>
        <v>Comedy</v>
      </c>
      <c r="S1987">
        <f t="shared" ref="S1987:S2050" si="722">LEN(Q1987)-LEN(SUBSTITUTE(Q1987,"|",""))+1</f>
        <v>3</v>
      </c>
      <c r="T1987" t="s">
        <v>471</v>
      </c>
      <c r="U1987" t="s">
        <v>9899</v>
      </c>
      <c r="V1987">
        <v>5668</v>
      </c>
      <c r="W1987" t="str">
        <f t="shared" ref="W1987:W2050" si="723">IF(V1987&lt;=10000,"Very Low",IF(V1987&lt;=50000,"Low",IF(V1987&lt;=200000,"Medium",IF(V1987&lt;=500000,"High","Very High"))))</f>
        <v>Very Low</v>
      </c>
      <c r="X1987">
        <v>5023</v>
      </c>
      <c r="Y1987" t="str">
        <f t="shared" ref="Y1987:Y2050" si="724">IF(X1987&lt;=1000,"Very Low",IF(X1987&lt;=10000,"Low",IF(X1987&lt;=50000,"Medium",IF(X1987&lt;=200000,"High","Very High"))))</f>
        <v>Low</v>
      </c>
      <c r="Z1987" t="s">
        <v>9900</v>
      </c>
      <c r="AA1987">
        <v>3</v>
      </c>
      <c r="AB1987" t="str">
        <f t="shared" ref="AB1987:AB2050" si="725">IF(AA1987=0,"Symbolic Poster",IF(AA1987=1,"Solo Star Poster",IF(AA1987&lt;=3,"Duo/Trio Poster","Ensemble Poster")))</f>
        <v>Duo/Trio Poster</v>
      </c>
      <c r="AC1987" t="s">
        <v>9901</v>
      </c>
      <c r="AD1987" t="s">
        <v>9902</v>
      </c>
      <c r="AE1987">
        <v>50</v>
      </c>
      <c r="AF1987" t="str">
        <f t="shared" ref="AF1987:AF2050" si="726">IF(AE1987&lt;=500,"Very Low",IF(AE1987&lt;=2000,"Low",IF(AE1987&lt;=5000,"Medium",IF(AE1987&lt;=15000,"High","Very High"))))</f>
        <v>Very Low</v>
      </c>
      <c r="AG1987" t="s">
        <v>9</v>
      </c>
      <c r="AH1987" t="s">
        <v>10</v>
      </c>
      <c r="AI1987" t="s">
        <v>11</v>
      </c>
      <c r="AJ1987" t="str">
        <f t="shared" ref="AJ1987:AJ2050" si="727">IF(OR(AI1987="G",AI1987="PG",AI1987="U",AI1987="TV-Y",AI1987="TV-G"),"Family",IF(OR(AI1987="PG-13",AI1987="UA",AI1987="TV-14"),"Teen",IF(OR(AI1987="R",AI1987="NC-17",AI1987="A",AI1987="TV-MA"),"Adult",IF(AI1987="Not Rated","No Rating","Other/Unknown"))))</f>
        <v>Teen</v>
      </c>
      <c r="AK1987">
        <v>25000000</v>
      </c>
      <c r="AL1987" t="str">
        <f t="shared" ref="AL1987:AL2050" si="728">IF(AK1987&gt;=200000000,"Very High Budget",
IF(AND(AK1987&gt;=100000000,AK1987&lt;=199999999),"High Budget",
IF(AND(AK1987&gt;=30000000,AK1987&lt;=99999999),"Medium Budget",
IF(AK1987&lt;30000000,"Low Budget",""))))</f>
        <v>Low Budget</v>
      </c>
      <c r="AM1987">
        <v>1996</v>
      </c>
      <c r="AN1987">
        <f t="shared" ref="AN1987:AN2050" si="729">$AY$20-AM1987</f>
        <v>29</v>
      </c>
      <c r="AO1987" t="str">
        <f t="shared" ref="AO1987:AO2050" si="730">IF(AN1987&lt;=5,"Recent",IF(AND(AN1987&gt;=6,AN1987&lt;=15),"Modern Classic",IF(AN1987&gt;15,"Old Classic","")))</f>
        <v>Old Classic</v>
      </c>
      <c r="AP1987">
        <v>624</v>
      </c>
      <c r="AQ1987" t="str">
        <f t="shared" ref="AQ1987:AQ2050" si="731">IF(AP1987&lt;=1000,"Very Low",IF(AP1987&lt;=10000,"Low",IF(AP1987&lt;=50000,"Medium",IF(AP1987&lt;=200000,"High","Very High"))))</f>
        <v>Very Low</v>
      </c>
      <c r="AR1987">
        <v>6.2</v>
      </c>
      <c r="AS1987" t="str">
        <f t="shared" ref="AS1987:AS2050" si="732">IF(AND(AR1987&gt;=9,AR1987&lt;=10),"Master Piece",
IF(AND(AR1987&gt;=8,AR1987&lt;9),"Excellent",
IF(AND(AR1987&gt;=7,AR1987&lt;8),"Good",
IF(AND(AR1987&gt;=6,AR1987&lt;7),"Average",
IF(AND(AR1987&gt;=5,AR1987&lt;6),"Below Average",
IF(AND(AR1987&gt;=4,AR1987&lt;5),"Poor",
IF(AND(AR1987&gt;=3,AR1987&lt;4),"Very Poor",
IF(AND(AR1987&gt;=0,AR1987&lt;3),"Terrible",""))))))))</f>
        <v>Average</v>
      </c>
      <c r="AT1987">
        <v>1.85</v>
      </c>
      <c r="AU1987" t="str">
        <f t="shared" ref="AU1987:AU2050" si="733">IF(AND(AT1987&gt;=1.3,AT1987&lt;=1.4),"Classic",IF(AND(AT1987&gt;=1.7,AT1987&lt;=1.9),"HDTV / Widescreen",IF(AND(AT1987&gt;=2.2,AT1987&lt;=2.4),"Cinematic Widescreen",IF(AND(AT1987&gt;=1.4,AT1987&lt;=1.6),"Standard Academy",IF(AT1987&gt;=2.4,"Ultra Widescreen","")))))</f>
        <v>HDTV / Widescreen</v>
      </c>
      <c r="AV1987">
        <v>491</v>
      </c>
      <c r="AW1987" t="str">
        <f t="shared" ref="AW1987:AW2050" si="734">IF(AV1987&lt;=1000,"Very Low",IF(AV1987&lt;=10000,"Low",IF(AV1987&lt;=50000,"Medium",IF(AV1987&lt;=200000,"High","Very High"))))</f>
        <v>Very Low</v>
      </c>
    </row>
    <row r="1988" spans="1:49" x14ac:dyDescent="0.3">
      <c r="A1988" t="s">
        <v>0</v>
      </c>
      <c r="B1988" t="s">
        <v>4322</v>
      </c>
      <c r="C1988">
        <v>190</v>
      </c>
      <c r="D1988" t="str">
        <f t="shared" si="714"/>
        <v>Low</v>
      </c>
      <c r="E1988">
        <v>110</v>
      </c>
      <c r="F1988" t="str">
        <f t="shared" si="715"/>
        <v>1h 50m</v>
      </c>
      <c r="G1988" t="str">
        <f t="shared" si="716"/>
        <v>Standard Movie</v>
      </c>
      <c r="H1988">
        <v>37</v>
      </c>
      <c r="I1988" t="str">
        <f t="shared" si="717"/>
        <v>Very Low</v>
      </c>
      <c r="J1988">
        <v>268</v>
      </c>
      <c r="K1988" t="str">
        <f t="shared" si="718"/>
        <v>Very Low</v>
      </c>
      <c r="L1988" t="s">
        <v>5924</v>
      </c>
      <c r="M1988">
        <v>10000</v>
      </c>
      <c r="N1988" t="str">
        <f t="shared" si="719"/>
        <v>Low</v>
      </c>
      <c r="O1988">
        <v>10324441</v>
      </c>
      <c r="P1988" t="str">
        <f t="shared" si="720"/>
        <v>Average</v>
      </c>
      <c r="Q1988" t="s">
        <v>894</v>
      </c>
      <c r="R1988" t="str">
        <f t="shared" si="721"/>
        <v>Action</v>
      </c>
      <c r="S1988">
        <f t="shared" si="722"/>
        <v>3</v>
      </c>
      <c r="T1988" t="s">
        <v>197</v>
      </c>
      <c r="U1988" t="s">
        <v>9903</v>
      </c>
      <c r="V1988">
        <v>27117</v>
      </c>
      <c r="W1988" t="str">
        <f t="shared" si="723"/>
        <v>Low</v>
      </c>
      <c r="X1988">
        <v>11431</v>
      </c>
      <c r="Y1988" t="str">
        <f t="shared" si="724"/>
        <v>Medium</v>
      </c>
      <c r="Z1988" t="s">
        <v>9904</v>
      </c>
      <c r="AA1988">
        <v>1</v>
      </c>
      <c r="AB1988" t="str">
        <f t="shared" si="725"/>
        <v>Solo Star Poster</v>
      </c>
      <c r="AC1988" t="s">
        <v>9905</v>
      </c>
      <c r="AD1988" t="s">
        <v>9906</v>
      </c>
      <c r="AE1988">
        <v>140</v>
      </c>
      <c r="AF1988" t="str">
        <f t="shared" si="726"/>
        <v>Very Low</v>
      </c>
      <c r="AG1988" t="s">
        <v>9</v>
      </c>
      <c r="AH1988" t="s">
        <v>10</v>
      </c>
      <c r="AI1988" t="s">
        <v>556</v>
      </c>
      <c r="AJ1988" t="str">
        <f t="shared" si="727"/>
        <v>Adult</v>
      </c>
      <c r="AK1988">
        <v>25000000</v>
      </c>
      <c r="AL1988" t="str">
        <f t="shared" si="728"/>
        <v>Low Budget</v>
      </c>
      <c r="AM1988">
        <v>2011</v>
      </c>
      <c r="AN1988">
        <f t="shared" si="729"/>
        <v>14</v>
      </c>
      <c r="AO1988" t="str">
        <f t="shared" si="730"/>
        <v>Modern Classic</v>
      </c>
      <c r="AP1988">
        <v>826</v>
      </c>
      <c r="AQ1988" t="str">
        <f t="shared" si="731"/>
        <v>Very Low</v>
      </c>
      <c r="AR1988">
        <v>5.8</v>
      </c>
      <c r="AS1988" t="str">
        <f t="shared" si="732"/>
        <v>Below Average</v>
      </c>
      <c r="AT1988">
        <v>2.35</v>
      </c>
      <c r="AU1988" t="str">
        <f t="shared" si="733"/>
        <v>Cinematic Widescreen</v>
      </c>
      <c r="AV1988">
        <v>7000</v>
      </c>
      <c r="AW1988" t="str">
        <f t="shared" si="734"/>
        <v>Low</v>
      </c>
    </row>
    <row r="1989" spans="1:49" x14ac:dyDescent="0.3">
      <c r="A1989" t="s">
        <v>0</v>
      </c>
      <c r="B1989" t="s">
        <v>7606</v>
      </c>
      <c r="C1989">
        <v>142</v>
      </c>
      <c r="D1989" t="str">
        <f t="shared" si="714"/>
        <v>Low</v>
      </c>
      <c r="E1989">
        <v>116</v>
      </c>
      <c r="F1989" t="str">
        <f t="shared" si="715"/>
        <v>1h 56m</v>
      </c>
      <c r="G1989" t="str">
        <f t="shared" si="716"/>
        <v>Standard Movie</v>
      </c>
      <c r="H1989">
        <v>529</v>
      </c>
      <c r="I1989" t="str">
        <f t="shared" si="717"/>
        <v>Very Low</v>
      </c>
      <c r="J1989">
        <v>174</v>
      </c>
      <c r="K1989" t="str">
        <f t="shared" si="718"/>
        <v>Very Low</v>
      </c>
      <c r="L1989" t="s">
        <v>9907</v>
      </c>
      <c r="M1989">
        <v>442</v>
      </c>
      <c r="N1989" t="str">
        <f t="shared" si="719"/>
        <v>Low</v>
      </c>
      <c r="O1989">
        <v>7156933</v>
      </c>
      <c r="P1989" t="str">
        <f t="shared" si="720"/>
        <v>Flop</v>
      </c>
      <c r="Q1989" t="s">
        <v>2498</v>
      </c>
      <c r="R1989" t="str">
        <f t="shared" si="721"/>
        <v>Comedy</v>
      </c>
      <c r="S1989">
        <f t="shared" si="722"/>
        <v>2</v>
      </c>
      <c r="T1989" t="s">
        <v>8033</v>
      </c>
      <c r="U1989" t="s">
        <v>9908</v>
      </c>
      <c r="V1989">
        <v>14581</v>
      </c>
      <c r="W1989" t="str">
        <f t="shared" si="723"/>
        <v>Low</v>
      </c>
      <c r="X1989">
        <v>1134</v>
      </c>
      <c r="Y1989" t="str">
        <f t="shared" si="724"/>
        <v>Low</v>
      </c>
      <c r="Z1989" t="s">
        <v>8639</v>
      </c>
      <c r="AA1989">
        <v>0</v>
      </c>
      <c r="AB1989" t="str">
        <f t="shared" si="725"/>
        <v>Symbolic Poster</v>
      </c>
      <c r="AC1989" t="s">
        <v>9909</v>
      </c>
      <c r="AD1989" t="s">
        <v>9910</v>
      </c>
      <c r="AE1989">
        <v>74</v>
      </c>
      <c r="AF1989" t="str">
        <f t="shared" si="726"/>
        <v>Very Low</v>
      </c>
      <c r="AG1989" t="s">
        <v>9</v>
      </c>
      <c r="AH1989" t="s">
        <v>10</v>
      </c>
      <c r="AI1989" t="s">
        <v>556</v>
      </c>
      <c r="AJ1989" t="str">
        <f t="shared" si="727"/>
        <v>Adult</v>
      </c>
      <c r="AK1989">
        <v>25000000</v>
      </c>
      <c r="AL1989" t="str">
        <f t="shared" si="728"/>
        <v>Low Budget</v>
      </c>
      <c r="AM1989">
        <v>2006</v>
      </c>
      <c r="AN1989">
        <f t="shared" si="729"/>
        <v>19</v>
      </c>
      <c r="AO1989" t="str">
        <f t="shared" si="730"/>
        <v>Old Classic</v>
      </c>
      <c r="AP1989">
        <v>252</v>
      </c>
      <c r="AQ1989" t="str">
        <f t="shared" si="731"/>
        <v>Very Low</v>
      </c>
      <c r="AR1989">
        <v>6.7</v>
      </c>
      <c r="AS1989" t="str">
        <f t="shared" si="732"/>
        <v>Average</v>
      </c>
      <c r="AT1989">
        <v>1.85</v>
      </c>
      <c r="AU1989" t="str">
        <f t="shared" si="733"/>
        <v>HDTV / Widescreen</v>
      </c>
      <c r="AV1989">
        <v>348</v>
      </c>
      <c r="AW1989" t="str">
        <f t="shared" si="734"/>
        <v>Very Low</v>
      </c>
    </row>
    <row r="1990" spans="1:49" x14ac:dyDescent="0.3">
      <c r="A1990" t="s">
        <v>0</v>
      </c>
      <c r="B1990" t="s">
        <v>9911</v>
      </c>
      <c r="C1990">
        <v>27</v>
      </c>
      <c r="D1990" t="str">
        <f t="shared" si="714"/>
        <v>Very Low</v>
      </c>
      <c r="E1990">
        <v>88</v>
      </c>
      <c r="F1990" t="str">
        <f t="shared" si="715"/>
        <v>1h 28m</v>
      </c>
      <c r="G1990" t="str">
        <f t="shared" si="716"/>
        <v>Featurette</v>
      </c>
      <c r="H1990">
        <v>22</v>
      </c>
      <c r="I1990" t="str">
        <f t="shared" si="717"/>
        <v>Very Low</v>
      </c>
      <c r="J1990">
        <v>120</v>
      </c>
      <c r="K1990" t="str">
        <f t="shared" si="718"/>
        <v>Very Low</v>
      </c>
      <c r="L1990" t="s">
        <v>9912</v>
      </c>
      <c r="M1990">
        <v>174</v>
      </c>
      <c r="N1990" t="str">
        <f t="shared" si="719"/>
        <v>Low</v>
      </c>
      <c r="O1990">
        <v>9286314</v>
      </c>
      <c r="P1990" t="str">
        <f t="shared" si="720"/>
        <v>Flop</v>
      </c>
      <c r="Q1990" t="s">
        <v>435</v>
      </c>
      <c r="R1990" t="str">
        <f t="shared" si="721"/>
        <v>Action</v>
      </c>
      <c r="S1990">
        <f t="shared" si="722"/>
        <v>4</v>
      </c>
      <c r="T1990" t="s">
        <v>9913</v>
      </c>
      <c r="U1990" t="s">
        <v>9914</v>
      </c>
      <c r="V1990">
        <v>4972</v>
      </c>
      <c r="W1990" t="str">
        <f t="shared" si="723"/>
        <v>Very Low</v>
      </c>
      <c r="X1990">
        <v>583</v>
      </c>
      <c r="Y1990" t="str">
        <f t="shared" si="724"/>
        <v>Very Low</v>
      </c>
      <c r="Z1990" t="s">
        <v>9915</v>
      </c>
      <c r="AA1990">
        <v>1</v>
      </c>
      <c r="AB1990" t="str">
        <f t="shared" si="725"/>
        <v>Solo Star Poster</v>
      </c>
      <c r="AC1990" t="s">
        <v>9916</v>
      </c>
      <c r="AD1990" t="s">
        <v>9917</v>
      </c>
      <c r="AE1990">
        <v>62</v>
      </c>
      <c r="AF1990" t="str">
        <f t="shared" si="726"/>
        <v>Very Low</v>
      </c>
      <c r="AG1990" t="s">
        <v>9</v>
      </c>
      <c r="AH1990" t="s">
        <v>10</v>
      </c>
      <c r="AI1990" t="s">
        <v>556</v>
      </c>
      <c r="AJ1990" t="str">
        <f t="shared" si="727"/>
        <v>Adult</v>
      </c>
      <c r="AK1990">
        <v>17000000</v>
      </c>
      <c r="AL1990" t="str">
        <f t="shared" si="728"/>
        <v>Low Budget</v>
      </c>
      <c r="AM1990">
        <v>1991</v>
      </c>
      <c r="AN1990">
        <f t="shared" si="729"/>
        <v>34</v>
      </c>
      <c r="AO1990" t="str">
        <f t="shared" si="730"/>
        <v>Old Classic</v>
      </c>
      <c r="AP1990">
        <v>132</v>
      </c>
      <c r="AQ1990" t="str">
        <f t="shared" si="731"/>
        <v>Very Low</v>
      </c>
      <c r="AR1990">
        <v>5.9</v>
      </c>
      <c r="AS1990" t="str">
        <f t="shared" si="732"/>
        <v>Below Average</v>
      </c>
      <c r="AT1990">
        <v>1.85</v>
      </c>
      <c r="AU1990" t="str">
        <f t="shared" si="733"/>
        <v>HDTV / Widescreen</v>
      </c>
      <c r="AV1990">
        <v>0</v>
      </c>
      <c r="AW1990" t="str">
        <f t="shared" si="734"/>
        <v>Very Low</v>
      </c>
    </row>
    <row r="1991" spans="1:49" x14ac:dyDescent="0.3">
      <c r="A1991" t="s">
        <v>0</v>
      </c>
      <c r="B1991" t="s">
        <v>9918</v>
      </c>
      <c r="C1991">
        <v>355</v>
      </c>
      <c r="D1991" t="str">
        <f t="shared" si="714"/>
        <v>Medium</v>
      </c>
      <c r="E1991">
        <v>111</v>
      </c>
      <c r="F1991" t="str">
        <f t="shared" si="715"/>
        <v>1h 51m</v>
      </c>
      <c r="G1991" t="str">
        <f t="shared" si="716"/>
        <v>Standard Movie</v>
      </c>
      <c r="H1991">
        <v>214</v>
      </c>
      <c r="I1991" t="str">
        <f t="shared" si="717"/>
        <v>Very Low</v>
      </c>
      <c r="J1991">
        <v>3000</v>
      </c>
      <c r="K1991" t="str">
        <f t="shared" si="718"/>
        <v>Low</v>
      </c>
      <c r="L1991" t="s">
        <v>747</v>
      </c>
      <c r="M1991">
        <v>10000</v>
      </c>
      <c r="N1991" t="str">
        <f t="shared" si="719"/>
        <v>Low</v>
      </c>
      <c r="O1991">
        <v>56692</v>
      </c>
      <c r="P1991" t="str">
        <f t="shared" si="720"/>
        <v>Flop</v>
      </c>
      <c r="Q1991" t="s">
        <v>7014</v>
      </c>
      <c r="R1991" t="str">
        <f t="shared" si="721"/>
        <v>Adventure</v>
      </c>
      <c r="S1991">
        <f t="shared" si="722"/>
        <v>2</v>
      </c>
      <c r="T1991" t="s">
        <v>2795</v>
      </c>
      <c r="U1991" t="s">
        <v>9919</v>
      </c>
      <c r="V1991">
        <v>177401</v>
      </c>
      <c r="W1991" t="str">
        <f t="shared" si="723"/>
        <v>Medium</v>
      </c>
      <c r="X1991">
        <v>23566</v>
      </c>
      <c r="Y1991" t="str">
        <f t="shared" si="724"/>
        <v>Medium</v>
      </c>
      <c r="Z1991" t="s">
        <v>1660</v>
      </c>
      <c r="AA1991">
        <v>2</v>
      </c>
      <c r="AB1991" t="str">
        <f t="shared" si="725"/>
        <v>Duo/Trio Poster</v>
      </c>
      <c r="AC1991" t="s">
        <v>9920</v>
      </c>
      <c r="AD1991" t="s">
        <v>9921</v>
      </c>
      <c r="AE1991">
        <v>504</v>
      </c>
      <c r="AF1991" t="str">
        <f t="shared" si="726"/>
        <v>Low</v>
      </c>
      <c r="AG1991" t="s">
        <v>9</v>
      </c>
      <c r="AH1991" t="s">
        <v>10</v>
      </c>
      <c r="AI1991" t="s">
        <v>556</v>
      </c>
      <c r="AJ1991" t="str">
        <f t="shared" si="727"/>
        <v>Adult</v>
      </c>
      <c r="AK1991">
        <v>25000000</v>
      </c>
      <c r="AL1991" t="str">
        <f t="shared" si="728"/>
        <v>Low Budget</v>
      </c>
      <c r="AM1991">
        <v>2009</v>
      </c>
      <c r="AN1991">
        <f t="shared" si="729"/>
        <v>16</v>
      </c>
      <c r="AO1991" t="str">
        <f t="shared" si="730"/>
        <v>Old Classic</v>
      </c>
      <c r="AP1991">
        <v>9000</v>
      </c>
      <c r="AQ1991" t="str">
        <f t="shared" si="731"/>
        <v>Low</v>
      </c>
      <c r="AR1991">
        <v>7.3</v>
      </c>
      <c r="AS1991" t="str">
        <f t="shared" si="732"/>
        <v>Good</v>
      </c>
      <c r="AT1991">
        <v>2.35</v>
      </c>
      <c r="AU1991" t="str">
        <f t="shared" si="733"/>
        <v>Cinematic Widescreen</v>
      </c>
      <c r="AV1991">
        <v>32000</v>
      </c>
      <c r="AW1991" t="str">
        <f t="shared" si="734"/>
        <v>Medium</v>
      </c>
    </row>
    <row r="1992" spans="1:49" x14ac:dyDescent="0.3">
      <c r="A1992" t="s">
        <v>0</v>
      </c>
      <c r="B1992" t="s">
        <v>9922</v>
      </c>
      <c r="C1992">
        <v>21</v>
      </c>
      <c r="D1992" t="str">
        <f t="shared" si="714"/>
        <v>Very Low</v>
      </c>
      <c r="E1992">
        <v>117</v>
      </c>
      <c r="F1992" t="str">
        <f t="shared" si="715"/>
        <v>1h 57m</v>
      </c>
      <c r="G1992" t="str">
        <f t="shared" si="716"/>
        <v>Standard Movie</v>
      </c>
      <c r="H1992">
        <v>71</v>
      </c>
      <c r="I1992" t="str">
        <f t="shared" si="717"/>
        <v>Very Low</v>
      </c>
      <c r="J1992">
        <v>42</v>
      </c>
      <c r="K1992" t="str">
        <f t="shared" si="718"/>
        <v>Very Low</v>
      </c>
      <c r="L1992" t="s">
        <v>9923</v>
      </c>
      <c r="M1992">
        <v>433</v>
      </c>
      <c r="N1992" t="str">
        <f t="shared" si="719"/>
        <v>Low</v>
      </c>
      <c r="O1992">
        <f>O1991</f>
        <v>56692</v>
      </c>
      <c r="P1992" t="str">
        <f t="shared" si="720"/>
        <v>Flop</v>
      </c>
      <c r="Q1992" t="s">
        <v>144</v>
      </c>
      <c r="R1992" t="str">
        <f t="shared" si="721"/>
        <v>Adventure</v>
      </c>
      <c r="S1992">
        <f t="shared" si="722"/>
        <v>2</v>
      </c>
      <c r="T1992" t="s">
        <v>8261</v>
      </c>
      <c r="U1992" t="s">
        <v>9924</v>
      </c>
      <c r="V1992">
        <v>3334</v>
      </c>
      <c r="W1992" t="str">
        <f t="shared" si="723"/>
        <v>Very Low</v>
      </c>
      <c r="X1992">
        <v>611</v>
      </c>
      <c r="Y1992" t="str">
        <f t="shared" si="724"/>
        <v>Very Low</v>
      </c>
      <c r="Z1992" t="s">
        <v>9925</v>
      </c>
      <c r="AA1992">
        <v>1</v>
      </c>
      <c r="AB1992" t="str">
        <f t="shared" si="725"/>
        <v>Solo Star Poster</v>
      </c>
      <c r="AC1992" t="s">
        <v>9926</v>
      </c>
      <c r="AD1992" t="s">
        <v>9927</v>
      </c>
      <c r="AE1992">
        <v>52</v>
      </c>
      <c r="AF1992" t="str">
        <f t="shared" si="726"/>
        <v>Very Low</v>
      </c>
      <c r="AG1992" t="s">
        <v>9</v>
      </c>
      <c r="AH1992" t="s">
        <v>28</v>
      </c>
      <c r="AI1992" t="s">
        <v>66</v>
      </c>
      <c r="AJ1992" t="str">
        <f t="shared" si="727"/>
        <v>Family</v>
      </c>
      <c r="AK1992">
        <v>25000000</v>
      </c>
      <c r="AL1992" t="str">
        <f t="shared" si="728"/>
        <v>Low Budget</v>
      </c>
      <c r="AM1992">
        <v>1984</v>
      </c>
      <c r="AN1992">
        <f t="shared" si="729"/>
        <v>41</v>
      </c>
      <c r="AO1992" t="str">
        <f t="shared" si="730"/>
        <v>Old Classic</v>
      </c>
      <c r="AP1992">
        <v>54</v>
      </c>
      <c r="AQ1992" t="str">
        <f t="shared" si="731"/>
        <v>Very Low</v>
      </c>
      <c r="AR1992">
        <v>4.8</v>
      </c>
      <c r="AS1992" t="str">
        <f t="shared" si="732"/>
        <v>Poor</v>
      </c>
      <c r="AT1992">
        <v>2.35</v>
      </c>
      <c r="AU1992" t="str">
        <f t="shared" si="733"/>
        <v>Cinematic Widescreen</v>
      </c>
      <c r="AV1992">
        <v>739</v>
      </c>
      <c r="AW1992" t="str">
        <f t="shared" si="734"/>
        <v>Very Low</v>
      </c>
    </row>
    <row r="1993" spans="1:49" x14ac:dyDescent="0.3">
      <c r="A1993" t="s">
        <v>0</v>
      </c>
      <c r="B1993" t="s">
        <v>9928</v>
      </c>
      <c r="C1993">
        <v>31</v>
      </c>
      <c r="D1993" t="str">
        <f t="shared" si="714"/>
        <v>Very Low</v>
      </c>
      <c r="E1993">
        <v>95</v>
      </c>
      <c r="F1993" t="str">
        <f t="shared" si="715"/>
        <v>1h 35m</v>
      </c>
      <c r="G1993" t="str">
        <f t="shared" si="716"/>
        <v>Standard Movie</v>
      </c>
      <c r="H1993">
        <v>32</v>
      </c>
      <c r="I1993" t="str">
        <f t="shared" si="717"/>
        <v>Very Low</v>
      </c>
      <c r="J1993">
        <v>324</v>
      </c>
      <c r="K1993" t="str">
        <f t="shared" si="718"/>
        <v>Very Low</v>
      </c>
      <c r="L1993" t="s">
        <v>6396</v>
      </c>
      <c r="M1993">
        <v>843</v>
      </c>
      <c r="N1993" t="str">
        <f t="shared" si="719"/>
        <v>Low</v>
      </c>
      <c r="O1993">
        <v>5654777</v>
      </c>
      <c r="P1993" t="str">
        <f t="shared" si="720"/>
        <v>Flop</v>
      </c>
      <c r="Q1993" t="s">
        <v>3525</v>
      </c>
      <c r="R1993" t="str">
        <f t="shared" si="721"/>
        <v>Action</v>
      </c>
      <c r="S1993">
        <f t="shared" si="722"/>
        <v>5</v>
      </c>
      <c r="T1993" t="s">
        <v>3269</v>
      </c>
      <c r="U1993" t="s">
        <v>9929</v>
      </c>
      <c r="V1993">
        <v>4875</v>
      </c>
      <c r="W1993" t="str">
        <f t="shared" si="723"/>
        <v>Very Low</v>
      </c>
      <c r="X1993">
        <v>2165</v>
      </c>
      <c r="Y1993" t="str">
        <f t="shared" si="724"/>
        <v>Low</v>
      </c>
      <c r="Z1993" t="s">
        <v>9930</v>
      </c>
      <c r="AA1993">
        <v>3</v>
      </c>
      <c r="AB1993" t="str">
        <f t="shared" si="725"/>
        <v>Duo/Trio Poster</v>
      </c>
      <c r="AC1993" t="s">
        <v>9931</v>
      </c>
      <c r="AD1993" t="s">
        <v>9932</v>
      </c>
      <c r="AE1993">
        <v>26</v>
      </c>
      <c r="AF1993" t="str">
        <f t="shared" si="726"/>
        <v>Very Low</v>
      </c>
      <c r="AG1993" t="s">
        <v>9</v>
      </c>
      <c r="AH1993" t="s">
        <v>10</v>
      </c>
      <c r="AI1993" t="s">
        <v>11</v>
      </c>
      <c r="AJ1993" t="str">
        <f t="shared" si="727"/>
        <v>Teen</v>
      </c>
      <c r="AK1993">
        <v>25000000</v>
      </c>
      <c r="AL1993" t="str">
        <f t="shared" si="728"/>
        <v>Low Budget</v>
      </c>
      <c r="AM1993">
        <v>2005</v>
      </c>
      <c r="AN1993">
        <f t="shared" si="729"/>
        <v>20</v>
      </c>
      <c r="AO1993" t="str">
        <f t="shared" si="730"/>
        <v>Old Classic</v>
      </c>
      <c r="AP1993">
        <v>593</v>
      </c>
      <c r="AQ1993" t="str">
        <f t="shared" si="731"/>
        <v>Very Low</v>
      </c>
      <c r="AR1993">
        <v>4.0999999999999996</v>
      </c>
      <c r="AS1993" t="str">
        <f t="shared" si="732"/>
        <v>Poor</v>
      </c>
      <c r="AT1993">
        <v>2.35</v>
      </c>
      <c r="AU1993" t="str">
        <f t="shared" si="733"/>
        <v>Cinematic Widescreen</v>
      </c>
      <c r="AV1993">
        <v>206</v>
      </c>
      <c r="AW1993" t="str">
        <f t="shared" si="734"/>
        <v>Very Low</v>
      </c>
    </row>
    <row r="1994" spans="1:49" x14ac:dyDescent="0.3">
      <c r="A1994" t="s">
        <v>0</v>
      </c>
      <c r="B1994" t="s">
        <v>8063</v>
      </c>
      <c r="C1994">
        <v>87</v>
      </c>
      <c r="D1994" t="str">
        <f t="shared" si="714"/>
        <v>Low</v>
      </c>
      <c r="E1994">
        <v>95</v>
      </c>
      <c r="F1994" t="str">
        <f t="shared" si="715"/>
        <v>1h 35m</v>
      </c>
      <c r="G1994" t="str">
        <f t="shared" si="716"/>
        <v>Standard Movie</v>
      </c>
      <c r="H1994">
        <v>6</v>
      </c>
      <c r="I1994" t="str">
        <f t="shared" si="717"/>
        <v>Very Low</v>
      </c>
      <c r="J1994">
        <v>248</v>
      </c>
      <c r="K1994" t="str">
        <f t="shared" si="718"/>
        <v>Very Low</v>
      </c>
      <c r="L1994" t="s">
        <v>3340</v>
      </c>
      <c r="M1994">
        <v>849</v>
      </c>
      <c r="N1994" t="str">
        <f t="shared" si="719"/>
        <v>Low</v>
      </c>
      <c r="O1994">
        <v>5516708</v>
      </c>
      <c r="P1994" t="str">
        <f t="shared" si="720"/>
        <v>Flop</v>
      </c>
      <c r="Q1994" t="s">
        <v>1652</v>
      </c>
      <c r="R1994" t="str">
        <f t="shared" si="721"/>
        <v>Comedy</v>
      </c>
      <c r="S1994">
        <f t="shared" si="722"/>
        <v>2</v>
      </c>
      <c r="T1994" t="s">
        <v>8542</v>
      </c>
      <c r="U1994" t="s">
        <v>9933</v>
      </c>
      <c r="V1994">
        <v>11375</v>
      </c>
      <c r="W1994" t="str">
        <f t="shared" si="723"/>
        <v>Low</v>
      </c>
      <c r="X1994">
        <v>2413</v>
      </c>
      <c r="Y1994" t="str">
        <f t="shared" si="724"/>
        <v>Low</v>
      </c>
      <c r="Z1994" t="s">
        <v>9934</v>
      </c>
      <c r="AA1994">
        <v>2</v>
      </c>
      <c r="AB1994" t="str">
        <f t="shared" si="725"/>
        <v>Duo/Trio Poster</v>
      </c>
      <c r="AC1994" t="s">
        <v>9935</v>
      </c>
      <c r="AD1994" t="s">
        <v>9936</v>
      </c>
      <c r="AE1994">
        <v>91</v>
      </c>
      <c r="AF1994" t="str">
        <f t="shared" si="726"/>
        <v>Very Low</v>
      </c>
      <c r="AG1994" t="s">
        <v>9</v>
      </c>
      <c r="AH1994" t="s">
        <v>10</v>
      </c>
      <c r="AI1994" t="s">
        <v>556</v>
      </c>
      <c r="AJ1994" t="str">
        <f t="shared" si="727"/>
        <v>Adult</v>
      </c>
      <c r="AK1994">
        <v>25000000</v>
      </c>
      <c r="AL1994" t="str">
        <f t="shared" si="728"/>
        <v>Low Budget</v>
      </c>
      <c r="AM1994">
        <v>2001</v>
      </c>
      <c r="AN1994">
        <f t="shared" si="729"/>
        <v>24</v>
      </c>
      <c r="AO1994" t="str">
        <f t="shared" si="730"/>
        <v>Old Classic</v>
      </c>
      <c r="AP1994">
        <v>841</v>
      </c>
      <c r="AQ1994" t="str">
        <f t="shared" si="731"/>
        <v>Very Low</v>
      </c>
      <c r="AR1994">
        <v>4.9000000000000004</v>
      </c>
      <c r="AS1994" t="str">
        <f t="shared" si="732"/>
        <v>Poor</v>
      </c>
      <c r="AT1994">
        <v>1.85</v>
      </c>
      <c r="AU1994" t="str">
        <f t="shared" si="733"/>
        <v>HDTV / Widescreen</v>
      </c>
      <c r="AV1994">
        <v>295</v>
      </c>
      <c r="AW1994" t="str">
        <f t="shared" si="734"/>
        <v>Very Low</v>
      </c>
    </row>
    <row r="1995" spans="1:49" x14ac:dyDescent="0.3">
      <c r="A1995" t="s">
        <v>0</v>
      </c>
      <c r="B1995" t="s">
        <v>1460</v>
      </c>
      <c r="C1995">
        <v>126</v>
      </c>
      <c r="D1995" t="str">
        <f t="shared" si="714"/>
        <v>Low</v>
      </c>
      <c r="E1995">
        <v>127</v>
      </c>
      <c r="F1995" t="str">
        <f t="shared" si="715"/>
        <v>2h 7m</v>
      </c>
      <c r="G1995" t="str">
        <f t="shared" si="716"/>
        <v>Long Movie</v>
      </c>
      <c r="H1995">
        <v>79</v>
      </c>
      <c r="I1995" t="str">
        <f t="shared" si="717"/>
        <v>Very Low</v>
      </c>
      <c r="J1995">
        <v>50</v>
      </c>
      <c r="K1995" t="str">
        <f t="shared" si="718"/>
        <v>Very Low</v>
      </c>
      <c r="L1995" t="s">
        <v>8218</v>
      </c>
      <c r="M1995">
        <v>12000</v>
      </c>
      <c r="N1995" t="str">
        <f t="shared" si="719"/>
        <v>Medium</v>
      </c>
      <c r="O1995">
        <v>5128124</v>
      </c>
      <c r="P1995" t="str">
        <f t="shared" si="720"/>
        <v>Flop</v>
      </c>
      <c r="Q1995" t="s">
        <v>1605</v>
      </c>
      <c r="R1995" t="str">
        <f t="shared" si="721"/>
        <v>Biography</v>
      </c>
      <c r="S1995">
        <f t="shared" si="722"/>
        <v>3</v>
      </c>
      <c r="T1995" t="s">
        <v>733</v>
      </c>
      <c r="U1995" t="s">
        <v>9937</v>
      </c>
      <c r="V1995">
        <v>44198</v>
      </c>
      <c r="W1995" t="str">
        <f t="shared" si="723"/>
        <v>Low</v>
      </c>
      <c r="X1995">
        <v>12574</v>
      </c>
      <c r="Y1995" t="str">
        <f t="shared" si="724"/>
        <v>Medium</v>
      </c>
      <c r="Z1995" t="s">
        <v>9938</v>
      </c>
      <c r="AA1995">
        <v>1</v>
      </c>
      <c r="AB1995" t="str">
        <f t="shared" si="725"/>
        <v>Solo Star Poster</v>
      </c>
      <c r="AC1995" t="s">
        <v>9939</v>
      </c>
      <c r="AD1995" t="s">
        <v>9940</v>
      </c>
      <c r="AE1995">
        <v>251</v>
      </c>
      <c r="AF1995" t="str">
        <f t="shared" si="726"/>
        <v>Very Low</v>
      </c>
      <c r="AG1995" t="s">
        <v>9</v>
      </c>
      <c r="AH1995" t="s">
        <v>150</v>
      </c>
      <c r="AI1995" t="s">
        <v>11</v>
      </c>
      <c r="AJ1995" t="str">
        <f t="shared" si="727"/>
        <v>Teen</v>
      </c>
      <c r="AK1995">
        <v>25000000</v>
      </c>
      <c r="AL1995" t="str">
        <f t="shared" si="728"/>
        <v>Low Budget</v>
      </c>
      <c r="AM1995">
        <v>2005</v>
      </c>
      <c r="AN1995">
        <f t="shared" si="729"/>
        <v>20</v>
      </c>
      <c r="AO1995" t="str">
        <f t="shared" si="730"/>
        <v>Old Classic</v>
      </c>
      <c r="AP1995">
        <v>506</v>
      </c>
      <c r="AQ1995" t="str">
        <f t="shared" si="731"/>
        <v>Very Low</v>
      </c>
      <c r="AR1995">
        <v>7.9</v>
      </c>
      <c r="AS1995" t="str">
        <f t="shared" si="732"/>
        <v>Good</v>
      </c>
      <c r="AT1995">
        <v>2.35</v>
      </c>
      <c r="AU1995" t="str">
        <f t="shared" si="733"/>
        <v>Cinematic Widescreen</v>
      </c>
      <c r="AV1995">
        <v>11000</v>
      </c>
      <c r="AW1995" t="str">
        <f t="shared" si="734"/>
        <v>Medium</v>
      </c>
    </row>
    <row r="1996" spans="1:49" x14ac:dyDescent="0.3">
      <c r="A1996" t="s">
        <v>0</v>
      </c>
      <c r="B1996" t="s">
        <v>5832</v>
      </c>
      <c r="C1996">
        <v>285</v>
      </c>
      <c r="D1996" t="str">
        <f t="shared" si="714"/>
        <v>Medium</v>
      </c>
      <c r="E1996">
        <v>105</v>
      </c>
      <c r="F1996" t="str">
        <f t="shared" si="715"/>
        <v>1h 45m</v>
      </c>
      <c r="G1996" t="str">
        <f t="shared" si="716"/>
        <v>Standard Movie</v>
      </c>
      <c r="H1996">
        <v>160</v>
      </c>
      <c r="I1996" t="str">
        <f t="shared" si="717"/>
        <v>Very Low</v>
      </c>
      <c r="J1996">
        <v>490</v>
      </c>
      <c r="K1996" t="str">
        <f t="shared" si="718"/>
        <v>Very Low</v>
      </c>
      <c r="L1996" t="s">
        <v>7193</v>
      </c>
      <c r="M1996">
        <v>852</v>
      </c>
      <c r="N1996" t="str">
        <f t="shared" si="719"/>
        <v>Low</v>
      </c>
      <c r="O1996">
        <v>34014398</v>
      </c>
      <c r="P1996" t="str">
        <f t="shared" si="720"/>
        <v>Average</v>
      </c>
      <c r="Q1996" t="s">
        <v>7813</v>
      </c>
      <c r="R1996" t="str">
        <f t="shared" si="721"/>
        <v>Action</v>
      </c>
      <c r="S1996">
        <f t="shared" si="722"/>
        <v>5</v>
      </c>
      <c r="T1996" t="s">
        <v>7300</v>
      </c>
      <c r="U1996" t="s">
        <v>7814</v>
      </c>
      <c r="V1996">
        <v>115650</v>
      </c>
      <c r="W1996" t="str">
        <f t="shared" si="723"/>
        <v>Medium</v>
      </c>
      <c r="X1996">
        <v>2603</v>
      </c>
      <c r="Y1996" t="str">
        <f t="shared" si="724"/>
        <v>Low</v>
      </c>
      <c r="Z1996" t="s">
        <v>7815</v>
      </c>
      <c r="AA1996">
        <v>0</v>
      </c>
      <c r="AB1996" t="str">
        <f t="shared" si="725"/>
        <v>Symbolic Poster</v>
      </c>
      <c r="AC1996" t="s">
        <v>7816</v>
      </c>
      <c r="AD1996" t="s">
        <v>7817</v>
      </c>
      <c r="AE1996">
        <v>1033</v>
      </c>
      <c r="AF1996" t="str">
        <f t="shared" si="726"/>
        <v>Low</v>
      </c>
      <c r="AG1996" t="s">
        <v>9</v>
      </c>
      <c r="AH1996" t="s">
        <v>738</v>
      </c>
      <c r="AI1996" t="s">
        <v>556</v>
      </c>
      <c r="AJ1996" t="str">
        <f t="shared" si="727"/>
        <v>Adult</v>
      </c>
      <c r="AK1996">
        <v>33000000</v>
      </c>
      <c r="AL1996" t="str">
        <f t="shared" si="728"/>
        <v>Medium Budget</v>
      </c>
      <c r="AM1996">
        <v>2006</v>
      </c>
      <c r="AN1996">
        <f t="shared" si="729"/>
        <v>19</v>
      </c>
      <c r="AO1996" t="str">
        <f t="shared" si="730"/>
        <v>Old Classic</v>
      </c>
      <c r="AP1996">
        <v>521</v>
      </c>
      <c r="AQ1996" t="str">
        <f t="shared" si="731"/>
        <v>Very Low</v>
      </c>
      <c r="AR1996">
        <v>5.6</v>
      </c>
      <c r="AS1996" t="str">
        <f t="shared" si="732"/>
        <v>Below Average</v>
      </c>
      <c r="AT1996">
        <v>2.35</v>
      </c>
      <c r="AU1996" t="str">
        <f t="shared" si="733"/>
        <v>Cinematic Widescreen</v>
      </c>
      <c r="AV1996">
        <v>4000</v>
      </c>
      <c r="AW1996" t="str">
        <f t="shared" si="734"/>
        <v>Low</v>
      </c>
    </row>
    <row r="1997" spans="1:49" x14ac:dyDescent="0.3">
      <c r="A1997" t="s">
        <v>0</v>
      </c>
      <c r="B1997" t="s">
        <v>9941</v>
      </c>
      <c r="C1997">
        <v>60</v>
      </c>
      <c r="D1997" t="str">
        <f t="shared" si="714"/>
        <v>Low</v>
      </c>
      <c r="E1997">
        <v>104</v>
      </c>
      <c r="F1997" t="str">
        <f t="shared" si="715"/>
        <v>1h 44m</v>
      </c>
      <c r="G1997" t="str">
        <f t="shared" si="716"/>
        <v>Standard Movie</v>
      </c>
      <c r="H1997">
        <v>54</v>
      </c>
      <c r="I1997" t="str">
        <f t="shared" si="717"/>
        <v>Very Low</v>
      </c>
      <c r="J1997">
        <v>919</v>
      </c>
      <c r="K1997" t="str">
        <f t="shared" si="718"/>
        <v>Very Low</v>
      </c>
      <c r="L1997" t="s">
        <v>6253</v>
      </c>
      <c r="M1997">
        <v>6000</v>
      </c>
      <c r="N1997" t="str">
        <f t="shared" si="719"/>
        <v>Low</v>
      </c>
      <c r="O1997">
        <v>4064333</v>
      </c>
      <c r="P1997" t="str">
        <f t="shared" si="720"/>
        <v>Flop</v>
      </c>
      <c r="Q1997" t="s">
        <v>1875</v>
      </c>
      <c r="R1997" t="str">
        <f t="shared" si="721"/>
        <v>Action</v>
      </c>
      <c r="S1997">
        <f t="shared" si="722"/>
        <v>3</v>
      </c>
      <c r="T1997" t="s">
        <v>179</v>
      </c>
      <c r="U1997" t="s">
        <v>9942</v>
      </c>
      <c r="V1997">
        <v>24790</v>
      </c>
      <c r="W1997" t="str">
        <f t="shared" si="723"/>
        <v>Low</v>
      </c>
      <c r="X1997">
        <v>9662</v>
      </c>
      <c r="Y1997" t="str">
        <f t="shared" si="724"/>
        <v>Low</v>
      </c>
      <c r="Z1997" t="s">
        <v>6972</v>
      </c>
      <c r="AA1997">
        <v>0</v>
      </c>
      <c r="AB1997" t="str">
        <f t="shared" si="725"/>
        <v>Symbolic Poster</v>
      </c>
      <c r="AC1997" t="s">
        <v>9943</v>
      </c>
      <c r="AD1997" t="s">
        <v>9944</v>
      </c>
      <c r="AE1997">
        <v>173</v>
      </c>
      <c r="AF1997" t="str">
        <f t="shared" si="726"/>
        <v>Very Low</v>
      </c>
      <c r="AG1997" t="s">
        <v>9</v>
      </c>
      <c r="AH1997" t="s">
        <v>10</v>
      </c>
      <c r="AI1997" t="s">
        <v>556</v>
      </c>
      <c r="AJ1997" t="str">
        <f t="shared" si="727"/>
        <v>Adult</v>
      </c>
      <c r="AK1997">
        <v>25000000</v>
      </c>
      <c r="AL1997" t="str">
        <f t="shared" si="728"/>
        <v>Low Budget</v>
      </c>
      <c r="AM1997">
        <v>1995</v>
      </c>
      <c r="AN1997">
        <f t="shared" si="729"/>
        <v>30</v>
      </c>
      <c r="AO1997" t="str">
        <f t="shared" si="730"/>
        <v>Old Classic</v>
      </c>
      <c r="AP1997">
        <v>923</v>
      </c>
      <c r="AQ1997" t="str">
        <f t="shared" si="731"/>
        <v>Very Low</v>
      </c>
      <c r="AR1997">
        <v>5.2</v>
      </c>
      <c r="AS1997" t="str">
        <f t="shared" si="732"/>
        <v>Below Average</v>
      </c>
      <c r="AT1997">
        <v>2.35</v>
      </c>
      <c r="AU1997" t="str">
        <f t="shared" si="733"/>
        <v>Cinematic Widescreen</v>
      </c>
      <c r="AV1997">
        <v>0</v>
      </c>
      <c r="AW1997" t="str">
        <f t="shared" si="734"/>
        <v>Very Low</v>
      </c>
    </row>
    <row r="1998" spans="1:49" x14ac:dyDescent="0.3">
      <c r="A1998" t="s">
        <v>0</v>
      </c>
      <c r="B1998" t="s">
        <v>9945</v>
      </c>
      <c r="C1998">
        <v>23</v>
      </c>
      <c r="D1998" t="str">
        <f t="shared" si="714"/>
        <v>Very Low</v>
      </c>
      <c r="E1998">
        <v>95</v>
      </c>
      <c r="F1998" t="str">
        <f t="shared" si="715"/>
        <v>1h 35m</v>
      </c>
      <c r="G1998" t="str">
        <f t="shared" si="716"/>
        <v>Standard Movie</v>
      </c>
      <c r="H1998">
        <v>2</v>
      </c>
      <c r="I1998" t="str">
        <f t="shared" si="717"/>
        <v>Very Low</v>
      </c>
      <c r="J1998">
        <v>807</v>
      </c>
      <c r="K1998" t="str">
        <f t="shared" si="718"/>
        <v>Very Low</v>
      </c>
      <c r="L1998" t="s">
        <v>3048</v>
      </c>
      <c r="M1998">
        <v>927</v>
      </c>
      <c r="N1998" t="str">
        <f t="shared" si="719"/>
        <v>Low</v>
      </c>
      <c r="O1998">
        <v>4006906</v>
      </c>
      <c r="P1998" t="str">
        <f t="shared" si="720"/>
        <v>Flop</v>
      </c>
      <c r="Q1998" t="s">
        <v>980</v>
      </c>
      <c r="R1998" t="str">
        <f t="shared" si="721"/>
        <v>Comedy</v>
      </c>
      <c r="S1998">
        <f t="shared" si="722"/>
        <v>2</v>
      </c>
      <c r="T1998" t="s">
        <v>9003</v>
      </c>
      <c r="U1998" t="s">
        <v>9946</v>
      </c>
      <c r="V1998">
        <v>3229</v>
      </c>
      <c r="W1998" t="str">
        <f t="shared" si="723"/>
        <v>Very Low</v>
      </c>
      <c r="X1998">
        <v>4990</v>
      </c>
      <c r="Y1998" t="str">
        <f t="shared" si="724"/>
        <v>Low</v>
      </c>
      <c r="Z1998" t="s">
        <v>5675</v>
      </c>
      <c r="AA1998">
        <v>7</v>
      </c>
      <c r="AB1998" t="str">
        <f t="shared" si="725"/>
        <v>Ensemble Poster</v>
      </c>
      <c r="AC1998" t="s">
        <v>9947</v>
      </c>
      <c r="AD1998" t="s">
        <v>9948</v>
      </c>
      <c r="AE1998">
        <v>20</v>
      </c>
      <c r="AF1998" t="str">
        <f t="shared" si="726"/>
        <v>Very Low</v>
      </c>
      <c r="AG1998" t="s">
        <v>9</v>
      </c>
      <c r="AH1998" t="s">
        <v>10</v>
      </c>
      <c r="AI1998" t="s">
        <v>11</v>
      </c>
      <c r="AJ1998" t="str">
        <f t="shared" si="727"/>
        <v>Teen</v>
      </c>
      <c r="AK1998">
        <v>15000000</v>
      </c>
      <c r="AL1998" t="str">
        <f t="shared" si="728"/>
        <v>Low Budget</v>
      </c>
      <c r="AM1998">
        <v>2005</v>
      </c>
      <c r="AN1998">
        <f t="shared" si="729"/>
        <v>20</v>
      </c>
      <c r="AO1998" t="str">
        <f t="shared" si="730"/>
        <v>Old Classic</v>
      </c>
      <c r="AP1998">
        <v>912</v>
      </c>
      <c r="AQ1998" t="str">
        <f t="shared" si="731"/>
        <v>Very Low</v>
      </c>
      <c r="AR1998">
        <v>4.0999999999999996</v>
      </c>
      <c r="AS1998" t="str">
        <f t="shared" si="732"/>
        <v>Poor</v>
      </c>
      <c r="AT1998">
        <v>1.85</v>
      </c>
      <c r="AU1998" t="str">
        <f t="shared" si="733"/>
        <v>HDTV / Widescreen</v>
      </c>
      <c r="AV1998">
        <v>83</v>
      </c>
      <c r="AW1998" t="str">
        <f t="shared" si="734"/>
        <v>Very Low</v>
      </c>
    </row>
    <row r="1999" spans="1:49" x14ac:dyDescent="0.3">
      <c r="A1999" t="s">
        <v>0</v>
      </c>
      <c r="B1999" t="s">
        <v>9333</v>
      </c>
      <c r="C1999">
        <v>229</v>
      </c>
      <c r="D1999" t="str">
        <f t="shared" si="714"/>
        <v>Medium</v>
      </c>
      <c r="E1999">
        <v>121</v>
      </c>
      <c r="F1999" t="str">
        <f t="shared" si="715"/>
        <v>2h 1m</v>
      </c>
      <c r="G1999" t="str">
        <f t="shared" si="716"/>
        <v>Long Movie</v>
      </c>
      <c r="H1999">
        <v>353</v>
      </c>
      <c r="I1999" t="str">
        <f t="shared" si="717"/>
        <v>Very Low</v>
      </c>
      <c r="J1999">
        <v>18</v>
      </c>
      <c r="K1999" t="str">
        <f t="shared" si="718"/>
        <v>Very Low</v>
      </c>
      <c r="L1999" t="s">
        <v>9949</v>
      </c>
      <c r="M1999">
        <v>45</v>
      </c>
      <c r="N1999" t="str">
        <f t="shared" si="719"/>
        <v>Low</v>
      </c>
      <c r="O1999">
        <v>3073392</v>
      </c>
      <c r="P1999" t="str">
        <f t="shared" si="720"/>
        <v>Flop</v>
      </c>
      <c r="Q1999" t="s">
        <v>2173</v>
      </c>
      <c r="R1999" t="str">
        <f t="shared" si="721"/>
        <v>Drama</v>
      </c>
      <c r="S1999">
        <f t="shared" si="722"/>
        <v>4</v>
      </c>
      <c r="T1999" t="s">
        <v>9950</v>
      </c>
      <c r="U1999" t="s">
        <v>9951</v>
      </c>
      <c r="V1999">
        <v>59462</v>
      </c>
      <c r="W1999" t="str">
        <f t="shared" si="723"/>
        <v>Medium</v>
      </c>
      <c r="X1999">
        <v>142</v>
      </c>
      <c r="Y1999" t="str">
        <f t="shared" si="724"/>
        <v>Very Low</v>
      </c>
      <c r="Z1999" t="s">
        <v>9952</v>
      </c>
      <c r="AA1999">
        <v>0</v>
      </c>
      <c r="AB1999" t="str">
        <f t="shared" si="725"/>
        <v>Symbolic Poster</v>
      </c>
      <c r="AC1999" t="s">
        <v>9953</v>
      </c>
      <c r="AD1999" t="s">
        <v>9954</v>
      </c>
      <c r="AE1999">
        <v>300</v>
      </c>
      <c r="AF1999" t="str">
        <f t="shared" si="726"/>
        <v>Very Low</v>
      </c>
      <c r="AG1999" t="s">
        <v>9</v>
      </c>
      <c r="AH1999" t="s">
        <v>239</v>
      </c>
      <c r="AI1999" t="s">
        <v>556</v>
      </c>
      <c r="AJ1999" t="str">
        <f t="shared" si="727"/>
        <v>Adult</v>
      </c>
      <c r="AK1999">
        <v>25000000</v>
      </c>
      <c r="AL1999" t="str">
        <f t="shared" si="728"/>
        <v>Low Budget</v>
      </c>
      <c r="AM1999">
        <v>2008</v>
      </c>
      <c r="AN1999">
        <f t="shared" si="729"/>
        <v>17</v>
      </c>
      <c r="AO1999" t="str">
        <f t="shared" si="730"/>
        <v>Old Classic</v>
      </c>
      <c r="AP1999">
        <v>30</v>
      </c>
      <c r="AQ1999" t="str">
        <f t="shared" si="731"/>
        <v>Very Low</v>
      </c>
      <c r="AR1999">
        <v>6.6</v>
      </c>
      <c r="AS1999" t="str">
        <f t="shared" si="732"/>
        <v>Average</v>
      </c>
      <c r="AT1999">
        <v>1.85</v>
      </c>
      <c r="AU1999" t="str">
        <f t="shared" si="733"/>
        <v>HDTV / Widescreen</v>
      </c>
      <c r="AV1999">
        <v>0</v>
      </c>
      <c r="AW1999" t="str">
        <f t="shared" si="734"/>
        <v>Very Low</v>
      </c>
    </row>
    <row r="2000" spans="1:49" x14ac:dyDescent="0.3">
      <c r="A2000" t="s">
        <v>0</v>
      </c>
      <c r="B2000" t="s">
        <v>4379</v>
      </c>
      <c r="C2000">
        <v>143</v>
      </c>
      <c r="D2000" t="str">
        <f t="shared" si="714"/>
        <v>Low</v>
      </c>
      <c r="E2000">
        <v>92</v>
      </c>
      <c r="F2000" t="str">
        <f t="shared" si="715"/>
        <v>1h 32m</v>
      </c>
      <c r="G2000" t="str">
        <f t="shared" si="716"/>
        <v>Standard Movie</v>
      </c>
      <c r="H2000">
        <v>892</v>
      </c>
      <c r="I2000" t="str">
        <f t="shared" si="717"/>
        <v>Very Low</v>
      </c>
      <c r="J2000">
        <v>492</v>
      </c>
      <c r="K2000" t="str">
        <f t="shared" si="718"/>
        <v>Very Low</v>
      </c>
      <c r="L2000" t="s">
        <v>1794</v>
      </c>
      <c r="M2000">
        <v>783</v>
      </c>
      <c r="N2000" t="str">
        <f t="shared" si="719"/>
        <v>Low</v>
      </c>
      <c r="O2000">
        <v>1550000</v>
      </c>
      <c r="P2000" t="str">
        <f t="shared" si="720"/>
        <v>Flop</v>
      </c>
      <c r="Q2000" t="s">
        <v>9955</v>
      </c>
      <c r="R2000" t="str">
        <f t="shared" si="721"/>
        <v>Action</v>
      </c>
      <c r="S2000">
        <f t="shared" si="722"/>
        <v>4</v>
      </c>
      <c r="T2000" t="s">
        <v>3759</v>
      </c>
      <c r="U2000" t="s">
        <v>9956</v>
      </c>
      <c r="V2000">
        <v>30628</v>
      </c>
      <c r="W2000" t="str">
        <f t="shared" si="723"/>
        <v>Low</v>
      </c>
      <c r="X2000">
        <v>2930</v>
      </c>
      <c r="Y2000" t="str">
        <f t="shared" si="724"/>
        <v>Low</v>
      </c>
      <c r="Z2000" t="s">
        <v>9957</v>
      </c>
      <c r="AA2000">
        <v>2</v>
      </c>
      <c r="AB2000" t="str">
        <f t="shared" si="725"/>
        <v>Duo/Trio Poster</v>
      </c>
      <c r="AC2000" t="s">
        <v>9958</v>
      </c>
      <c r="AD2000" t="s">
        <v>9959</v>
      </c>
      <c r="AE2000">
        <v>471</v>
      </c>
      <c r="AF2000" t="str">
        <f t="shared" si="726"/>
        <v>Very Low</v>
      </c>
      <c r="AG2000" t="s">
        <v>9</v>
      </c>
      <c r="AH2000" t="s">
        <v>10</v>
      </c>
      <c r="AI2000" t="s">
        <v>556</v>
      </c>
      <c r="AJ2000" t="str">
        <f t="shared" si="727"/>
        <v>Adult</v>
      </c>
      <c r="AK2000">
        <v>25000000</v>
      </c>
      <c r="AL2000" t="str">
        <f t="shared" si="728"/>
        <v>Low Budget</v>
      </c>
      <c r="AM2000">
        <v>2005</v>
      </c>
      <c r="AN2000">
        <f t="shared" si="729"/>
        <v>20</v>
      </c>
      <c r="AO2000" t="str">
        <f t="shared" si="730"/>
        <v>Old Classic</v>
      </c>
      <c r="AP2000">
        <v>595</v>
      </c>
      <c r="AQ2000" t="str">
        <f t="shared" si="731"/>
        <v>Very Low</v>
      </c>
      <c r="AR2000">
        <v>2.9</v>
      </c>
      <c r="AS2000" t="str">
        <f t="shared" si="732"/>
        <v>Terrible</v>
      </c>
      <c r="AT2000">
        <v>2.35</v>
      </c>
      <c r="AU2000" t="str">
        <f t="shared" si="733"/>
        <v>Cinematic Widescreen</v>
      </c>
      <c r="AV2000">
        <v>937</v>
      </c>
      <c r="AW2000" t="str">
        <f t="shared" si="734"/>
        <v>Very Low</v>
      </c>
    </row>
    <row r="2001" spans="1:49" x14ac:dyDescent="0.3">
      <c r="A2001" t="s">
        <v>0</v>
      </c>
      <c r="B2001" t="s">
        <v>3788</v>
      </c>
      <c r="C2001">
        <v>376</v>
      </c>
      <c r="D2001" t="str">
        <f t="shared" si="714"/>
        <v>Medium</v>
      </c>
      <c r="E2001">
        <v>80</v>
      </c>
      <c r="F2001" t="str">
        <f t="shared" si="715"/>
        <v>1h 20m</v>
      </c>
      <c r="G2001" t="str">
        <f t="shared" si="716"/>
        <v>Featurette</v>
      </c>
      <c r="H2001">
        <v>2000</v>
      </c>
      <c r="I2001" t="str">
        <f t="shared" si="717"/>
        <v>Low</v>
      </c>
      <c r="J2001">
        <v>132</v>
      </c>
      <c r="K2001" t="str">
        <f t="shared" si="718"/>
        <v>Very Low</v>
      </c>
      <c r="L2001" t="s">
        <v>23</v>
      </c>
      <c r="M2001">
        <v>14000</v>
      </c>
      <c r="N2001" t="str">
        <f t="shared" si="719"/>
        <v>Medium</v>
      </c>
      <c r="O2001">
        <f>O2000</f>
        <v>1550000</v>
      </c>
      <c r="P2001" t="str">
        <f t="shared" si="720"/>
        <v>Flop</v>
      </c>
      <c r="Q2001" t="s">
        <v>2498</v>
      </c>
      <c r="R2001" t="str">
        <f t="shared" si="721"/>
        <v>Comedy</v>
      </c>
      <c r="S2001">
        <f t="shared" si="722"/>
        <v>2</v>
      </c>
      <c r="T2001" t="s">
        <v>184</v>
      </c>
      <c r="U2001" t="s">
        <v>9960</v>
      </c>
      <c r="V2001">
        <v>96480</v>
      </c>
      <c r="W2001" t="str">
        <f t="shared" si="723"/>
        <v>Medium</v>
      </c>
      <c r="X2001">
        <v>25143</v>
      </c>
      <c r="Y2001" t="str">
        <f t="shared" si="724"/>
        <v>Medium</v>
      </c>
      <c r="Z2001" t="s">
        <v>9961</v>
      </c>
      <c r="AA2001">
        <v>3</v>
      </c>
      <c r="AB2001" t="str">
        <f t="shared" si="725"/>
        <v>Duo/Trio Poster</v>
      </c>
      <c r="AC2001" t="s">
        <v>9962</v>
      </c>
      <c r="AD2001" t="s">
        <v>9963</v>
      </c>
      <c r="AE2001">
        <v>181</v>
      </c>
      <c r="AF2001" t="str">
        <f t="shared" si="726"/>
        <v>Very Low</v>
      </c>
      <c r="AG2001" t="s">
        <v>9</v>
      </c>
      <c r="AH2001" t="s">
        <v>1436</v>
      </c>
      <c r="AI2001" t="s">
        <v>556</v>
      </c>
      <c r="AJ2001" t="str">
        <f t="shared" si="727"/>
        <v>Adult</v>
      </c>
      <c r="AK2001">
        <v>25000000</v>
      </c>
      <c r="AL2001" t="str">
        <f t="shared" si="728"/>
        <v>Low Budget</v>
      </c>
      <c r="AM2001">
        <v>2011</v>
      </c>
      <c r="AN2001">
        <f t="shared" si="729"/>
        <v>14</v>
      </c>
      <c r="AO2001" t="str">
        <f t="shared" si="730"/>
        <v>Modern Classic</v>
      </c>
      <c r="AP2001">
        <v>11000</v>
      </c>
      <c r="AQ2001" t="str">
        <f t="shared" si="731"/>
        <v>Medium</v>
      </c>
      <c r="AR2001">
        <v>7.2</v>
      </c>
      <c r="AS2001" t="str">
        <f t="shared" si="732"/>
        <v>Good</v>
      </c>
      <c r="AT2001">
        <v>2.35</v>
      </c>
      <c r="AU2001" t="str">
        <f t="shared" si="733"/>
        <v>Cinematic Widescreen</v>
      </c>
      <c r="AV2001">
        <v>21000</v>
      </c>
      <c r="AW2001" t="str">
        <f t="shared" si="734"/>
        <v>Medium</v>
      </c>
    </row>
    <row r="2002" spans="1:49" x14ac:dyDescent="0.3">
      <c r="A2002" t="s">
        <v>0</v>
      </c>
      <c r="B2002" t="s">
        <v>8609</v>
      </c>
      <c r="C2002">
        <v>97</v>
      </c>
      <c r="D2002" t="str">
        <f t="shared" si="714"/>
        <v>Low</v>
      </c>
      <c r="E2002">
        <v>107</v>
      </c>
      <c r="F2002" t="str">
        <f t="shared" si="715"/>
        <v>1h 47m</v>
      </c>
      <c r="G2002" t="str">
        <f t="shared" si="716"/>
        <v>Standard Movie</v>
      </c>
      <c r="H2002">
        <v>460</v>
      </c>
      <c r="I2002" t="str">
        <f t="shared" si="717"/>
        <v>Very Low</v>
      </c>
      <c r="J2002">
        <v>490</v>
      </c>
      <c r="K2002" t="str">
        <f t="shared" si="718"/>
        <v>Very Low</v>
      </c>
      <c r="L2002" t="s">
        <v>3356</v>
      </c>
      <c r="M2002">
        <v>14000</v>
      </c>
      <c r="N2002" t="str">
        <f t="shared" si="719"/>
        <v>Medium</v>
      </c>
      <c r="O2002">
        <v>871527</v>
      </c>
      <c r="P2002" t="str">
        <f t="shared" si="720"/>
        <v>Flop</v>
      </c>
      <c r="Q2002" t="s">
        <v>2113</v>
      </c>
      <c r="R2002" t="str">
        <f t="shared" si="721"/>
        <v>Crime</v>
      </c>
      <c r="S2002">
        <f t="shared" si="722"/>
        <v>4</v>
      </c>
      <c r="T2002" t="s">
        <v>407</v>
      </c>
      <c r="U2002" t="s">
        <v>9964</v>
      </c>
      <c r="V2002">
        <v>14982</v>
      </c>
      <c r="W2002" t="str">
        <f t="shared" si="723"/>
        <v>Low</v>
      </c>
      <c r="X2002">
        <v>16090</v>
      </c>
      <c r="Y2002" t="str">
        <f t="shared" si="724"/>
        <v>Medium</v>
      </c>
      <c r="Z2002" t="s">
        <v>7815</v>
      </c>
      <c r="AA2002">
        <v>2</v>
      </c>
      <c r="AB2002" t="str">
        <f t="shared" si="725"/>
        <v>Duo/Trio Poster</v>
      </c>
      <c r="AC2002" t="s">
        <v>9965</v>
      </c>
      <c r="AD2002" t="s">
        <v>9966</v>
      </c>
      <c r="AE2002">
        <v>128</v>
      </c>
      <c r="AF2002" t="str">
        <f t="shared" si="726"/>
        <v>Very Low</v>
      </c>
      <c r="AG2002" t="s">
        <v>9</v>
      </c>
      <c r="AH2002" t="s">
        <v>239</v>
      </c>
      <c r="AI2002" t="s">
        <v>556</v>
      </c>
      <c r="AJ2002" t="str">
        <f t="shared" si="727"/>
        <v>Adult</v>
      </c>
      <c r="AK2002">
        <v>25000000</v>
      </c>
      <c r="AL2002" t="str">
        <f t="shared" si="728"/>
        <v>Low Budget</v>
      </c>
      <c r="AM2002">
        <v>2005</v>
      </c>
      <c r="AN2002">
        <f t="shared" si="729"/>
        <v>20</v>
      </c>
      <c r="AO2002" t="str">
        <f t="shared" si="730"/>
        <v>Old Classic</v>
      </c>
      <c r="AP2002">
        <v>1000</v>
      </c>
      <c r="AQ2002" t="str">
        <f t="shared" si="731"/>
        <v>Very Low</v>
      </c>
      <c r="AR2002">
        <v>6.5</v>
      </c>
      <c r="AS2002" t="str">
        <f t="shared" si="732"/>
        <v>Average</v>
      </c>
      <c r="AT2002">
        <v>2.35</v>
      </c>
      <c r="AU2002" t="str">
        <f t="shared" si="733"/>
        <v>Cinematic Widescreen</v>
      </c>
      <c r="AV2002">
        <v>507</v>
      </c>
      <c r="AW2002" t="str">
        <f t="shared" si="734"/>
        <v>Very Low</v>
      </c>
    </row>
    <row r="2003" spans="1:49" x14ac:dyDescent="0.3">
      <c r="A2003" t="s">
        <v>0</v>
      </c>
      <c r="B2003" t="s">
        <v>117</v>
      </c>
      <c r="C2003">
        <v>73</v>
      </c>
      <c r="D2003" t="str">
        <f t="shared" si="714"/>
        <v>Low</v>
      </c>
      <c r="E2003">
        <v>91</v>
      </c>
      <c r="F2003" t="str">
        <f t="shared" si="715"/>
        <v>1h 31m</v>
      </c>
      <c r="G2003" t="str">
        <f t="shared" si="716"/>
        <v>Standard Movie</v>
      </c>
      <c r="H2003">
        <v>80</v>
      </c>
      <c r="I2003" t="str">
        <f t="shared" si="717"/>
        <v>Very Low</v>
      </c>
      <c r="J2003">
        <v>31</v>
      </c>
      <c r="K2003" t="str">
        <f t="shared" si="718"/>
        <v>Very Low</v>
      </c>
      <c r="L2003" t="s">
        <v>9967</v>
      </c>
      <c r="M2003">
        <v>473</v>
      </c>
      <c r="N2003" t="str">
        <f t="shared" si="719"/>
        <v>Low</v>
      </c>
      <c r="O2003">
        <v>12495865</v>
      </c>
      <c r="P2003" t="str">
        <f t="shared" si="720"/>
        <v>Average</v>
      </c>
      <c r="Q2003" t="s">
        <v>1237</v>
      </c>
      <c r="R2003" t="str">
        <f t="shared" si="721"/>
        <v>Fantasy</v>
      </c>
      <c r="S2003">
        <f t="shared" si="722"/>
        <v>1</v>
      </c>
      <c r="T2003" t="s">
        <v>9968</v>
      </c>
      <c r="U2003" t="s">
        <v>9969</v>
      </c>
      <c r="V2003">
        <v>7100</v>
      </c>
      <c r="W2003" t="str">
        <f t="shared" si="723"/>
        <v>Very Low</v>
      </c>
      <c r="X2003">
        <v>539</v>
      </c>
      <c r="Y2003" t="str">
        <f t="shared" si="724"/>
        <v>Very Low</v>
      </c>
      <c r="Z2003" t="s">
        <v>9970</v>
      </c>
      <c r="AA2003">
        <v>0</v>
      </c>
      <c r="AB2003" t="str">
        <f t="shared" si="725"/>
        <v>Symbolic Poster</v>
      </c>
      <c r="AC2003" t="s">
        <v>9971</v>
      </c>
      <c r="AD2003" t="s">
        <v>9972</v>
      </c>
      <c r="AE2003">
        <v>35</v>
      </c>
      <c r="AF2003" t="str">
        <f t="shared" si="726"/>
        <v>Very Low</v>
      </c>
      <c r="AG2003" t="s">
        <v>9</v>
      </c>
      <c r="AH2003" t="s">
        <v>10</v>
      </c>
      <c r="AI2003" t="s">
        <v>66</v>
      </c>
      <c r="AJ2003" t="str">
        <f t="shared" si="727"/>
        <v>Family</v>
      </c>
      <c r="AK2003">
        <f>AK2002</f>
        <v>25000000</v>
      </c>
      <c r="AL2003" t="str">
        <f t="shared" si="728"/>
        <v>Low Budget</v>
      </c>
      <c r="AM2003">
        <v>2012</v>
      </c>
      <c r="AN2003">
        <f t="shared" si="729"/>
        <v>13</v>
      </c>
      <c r="AO2003" t="str">
        <f t="shared" si="730"/>
        <v>Modern Classic</v>
      </c>
      <c r="AP2003">
        <v>31</v>
      </c>
      <c r="AQ2003" t="str">
        <f t="shared" si="731"/>
        <v>Very Low</v>
      </c>
      <c r="AR2003">
        <v>6.8</v>
      </c>
      <c r="AS2003" t="str">
        <f t="shared" si="732"/>
        <v>Average</v>
      </c>
      <c r="AT2003">
        <f>AT2002</f>
        <v>2.35</v>
      </c>
      <c r="AU2003" t="str">
        <f t="shared" si="733"/>
        <v>Cinematic Widescreen</v>
      </c>
      <c r="AV2003">
        <v>0</v>
      </c>
      <c r="AW2003" t="str">
        <f t="shared" si="734"/>
        <v>Very Low</v>
      </c>
    </row>
    <row r="2004" spans="1:49" x14ac:dyDescent="0.3">
      <c r="A2004" t="s">
        <v>0</v>
      </c>
      <c r="B2004" t="s">
        <v>9973</v>
      </c>
      <c r="C2004">
        <v>28</v>
      </c>
      <c r="D2004" t="str">
        <f t="shared" si="714"/>
        <v>Very Low</v>
      </c>
      <c r="E2004">
        <v>117</v>
      </c>
      <c r="F2004" t="str">
        <f t="shared" si="715"/>
        <v>1h 57m</v>
      </c>
      <c r="G2004" t="str">
        <f t="shared" si="716"/>
        <v>Standard Movie</v>
      </c>
      <c r="H2004">
        <v>162</v>
      </c>
      <c r="I2004" t="str">
        <f t="shared" si="717"/>
        <v>Very Low</v>
      </c>
      <c r="J2004">
        <v>745</v>
      </c>
      <c r="K2004" t="str">
        <f t="shared" si="718"/>
        <v>Very Low</v>
      </c>
      <c r="L2004" t="s">
        <v>2607</v>
      </c>
      <c r="M2004">
        <v>2000</v>
      </c>
      <c r="N2004" t="str">
        <f t="shared" si="719"/>
        <v>Low</v>
      </c>
      <c r="O2004">
        <v>777423</v>
      </c>
      <c r="P2004" t="str">
        <f t="shared" si="720"/>
        <v>Flop</v>
      </c>
      <c r="Q2004" t="s">
        <v>1605</v>
      </c>
      <c r="R2004" t="str">
        <f t="shared" si="721"/>
        <v>Biography</v>
      </c>
      <c r="S2004">
        <f t="shared" si="722"/>
        <v>3</v>
      </c>
      <c r="T2004" t="s">
        <v>4025</v>
      </c>
      <c r="U2004" t="s">
        <v>9974</v>
      </c>
      <c r="V2004">
        <v>5841</v>
      </c>
      <c r="W2004" t="str">
        <f t="shared" si="723"/>
        <v>Very Low</v>
      </c>
      <c r="X2004">
        <v>4351</v>
      </c>
      <c r="Y2004" t="str">
        <f t="shared" si="724"/>
        <v>Low</v>
      </c>
      <c r="Z2004" t="s">
        <v>1022</v>
      </c>
      <c r="AA2004">
        <v>0</v>
      </c>
      <c r="AB2004" t="str">
        <f t="shared" si="725"/>
        <v>Symbolic Poster</v>
      </c>
      <c r="AC2004" t="s">
        <v>9975</v>
      </c>
      <c r="AD2004" t="s">
        <v>9976</v>
      </c>
      <c r="AE2004">
        <v>57</v>
      </c>
      <c r="AF2004" t="str">
        <f t="shared" si="726"/>
        <v>Very Low</v>
      </c>
      <c r="AG2004" t="s">
        <v>9</v>
      </c>
      <c r="AH2004" t="s">
        <v>10</v>
      </c>
      <c r="AI2004" t="s">
        <v>11</v>
      </c>
      <c r="AJ2004" t="str">
        <f t="shared" si="727"/>
        <v>Teen</v>
      </c>
      <c r="AK2004">
        <v>25000000</v>
      </c>
      <c r="AL2004" t="str">
        <f t="shared" si="728"/>
        <v>Low Budget</v>
      </c>
      <c r="AM2004">
        <v>1998</v>
      </c>
      <c r="AN2004">
        <f t="shared" si="729"/>
        <v>27</v>
      </c>
      <c r="AO2004" t="str">
        <f t="shared" si="730"/>
        <v>Old Classic</v>
      </c>
      <c r="AP2004">
        <v>878</v>
      </c>
      <c r="AQ2004" t="str">
        <f t="shared" si="731"/>
        <v>Very Low</v>
      </c>
      <c r="AR2004">
        <v>7.2</v>
      </c>
      <c r="AS2004" t="str">
        <f t="shared" si="732"/>
        <v>Good</v>
      </c>
      <c r="AT2004">
        <v>2.35</v>
      </c>
      <c r="AU2004" t="str">
        <f t="shared" si="733"/>
        <v>Cinematic Widescreen</v>
      </c>
      <c r="AV2004">
        <v>942</v>
      </c>
      <c r="AW2004" t="str">
        <f t="shared" si="734"/>
        <v>Very Low</v>
      </c>
    </row>
    <row r="2005" spans="1:49" x14ac:dyDescent="0.3">
      <c r="A2005" t="s">
        <v>0</v>
      </c>
      <c r="B2005" t="s">
        <v>9133</v>
      </c>
      <c r="C2005">
        <v>160</v>
      </c>
      <c r="D2005" t="str">
        <f t="shared" si="714"/>
        <v>Low</v>
      </c>
      <c r="E2005">
        <v>107</v>
      </c>
      <c r="F2005" t="str">
        <f t="shared" si="715"/>
        <v>1h 47m</v>
      </c>
      <c r="G2005" t="str">
        <f t="shared" si="716"/>
        <v>Standard Movie</v>
      </c>
      <c r="H2005">
        <v>0</v>
      </c>
      <c r="I2005" t="str">
        <f t="shared" si="717"/>
        <v>Very Low</v>
      </c>
      <c r="J2005">
        <v>240</v>
      </c>
      <c r="K2005" t="str">
        <f t="shared" si="718"/>
        <v>Very Low</v>
      </c>
      <c r="L2005" t="s">
        <v>9977</v>
      </c>
      <c r="M2005">
        <v>962</v>
      </c>
      <c r="N2005" t="str">
        <f t="shared" si="719"/>
        <v>Low</v>
      </c>
      <c r="O2005">
        <v>1186957</v>
      </c>
      <c r="P2005" t="str">
        <f t="shared" si="720"/>
        <v>Flop</v>
      </c>
      <c r="Q2005" t="s">
        <v>3380</v>
      </c>
      <c r="R2005" t="str">
        <f t="shared" si="721"/>
        <v>Drama</v>
      </c>
      <c r="S2005">
        <f t="shared" si="722"/>
        <v>1</v>
      </c>
      <c r="T2005" t="s">
        <v>2350</v>
      </c>
      <c r="U2005" t="s">
        <v>9978</v>
      </c>
      <c r="V2005">
        <v>9264</v>
      </c>
      <c r="W2005" t="str">
        <f t="shared" si="723"/>
        <v>Very Low</v>
      </c>
      <c r="X2005">
        <v>1591</v>
      </c>
      <c r="Y2005" t="str">
        <f t="shared" si="724"/>
        <v>Low</v>
      </c>
      <c r="Z2005" t="s">
        <v>9979</v>
      </c>
      <c r="AA2005">
        <v>3</v>
      </c>
      <c r="AB2005" t="str">
        <f t="shared" si="725"/>
        <v>Duo/Trio Poster</v>
      </c>
      <c r="AC2005" t="s">
        <v>9980</v>
      </c>
      <c r="AD2005" t="s">
        <v>9981</v>
      </c>
      <c r="AE2005">
        <v>69</v>
      </c>
      <c r="AF2005" t="str">
        <f t="shared" si="726"/>
        <v>Very Low</v>
      </c>
      <c r="AG2005" t="s">
        <v>9</v>
      </c>
      <c r="AH2005" t="s">
        <v>28</v>
      </c>
      <c r="AI2005" t="s">
        <v>11</v>
      </c>
      <c r="AJ2005" t="str">
        <f t="shared" si="727"/>
        <v>Teen</v>
      </c>
      <c r="AK2005">
        <v>25000000</v>
      </c>
      <c r="AL2005" t="str">
        <f t="shared" si="728"/>
        <v>Low Budget</v>
      </c>
      <c r="AM2005">
        <v>2008</v>
      </c>
      <c r="AN2005">
        <f t="shared" si="729"/>
        <v>17</v>
      </c>
      <c r="AO2005" t="str">
        <f t="shared" si="730"/>
        <v>Old Classic</v>
      </c>
      <c r="AP2005">
        <v>266</v>
      </c>
      <c r="AQ2005" t="str">
        <f t="shared" si="731"/>
        <v>Very Low</v>
      </c>
      <c r="AR2005">
        <v>6.8</v>
      </c>
      <c r="AS2005" t="str">
        <f t="shared" si="732"/>
        <v>Average</v>
      </c>
      <c r="AT2005">
        <v>2.35</v>
      </c>
      <c r="AU2005" t="str">
        <f t="shared" si="733"/>
        <v>Cinematic Widescreen</v>
      </c>
      <c r="AV2005">
        <v>0</v>
      </c>
      <c r="AW2005" t="str">
        <f t="shared" si="734"/>
        <v>Very Low</v>
      </c>
    </row>
    <row r="2006" spans="1:49" x14ac:dyDescent="0.3">
      <c r="A2006" t="s">
        <v>0</v>
      </c>
      <c r="B2006" t="s">
        <v>9982</v>
      </c>
      <c r="C2006">
        <v>124</v>
      </c>
      <c r="D2006" t="str">
        <f t="shared" si="714"/>
        <v>Low</v>
      </c>
      <c r="E2006">
        <v>131</v>
      </c>
      <c r="F2006" t="str">
        <f t="shared" si="715"/>
        <v>2h 11m</v>
      </c>
      <c r="G2006" t="str">
        <f t="shared" si="716"/>
        <v>Long Movie</v>
      </c>
      <c r="H2006">
        <v>911</v>
      </c>
      <c r="I2006" t="str">
        <f t="shared" si="717"/>
        <v>Very Low</v>
      </c>
      <c r="J2006">
        <v>232</v>
      </c>
      <c r="K2006" t="str">
        <f t="shared" si="718"/>
        <v>Very Low</v>
      </c>
      <c r="L2006" t="s">
        <v>9983</v>
      </c>
      <c r="M2006">
        <v>5000</v>
      </c>
      <c r="N2006" t="str">
        <f t="shared" si="719"/>
        <v>Low</v>
      </c>
      <c r="O2006">
        <v>85433</v>
      </c>
      <c r="P2006" t="str">
        <f t="shared" si="720"/>
        <v>Flop</v>
      </c>
      <c r="Q2006" t="s">
        <v>9984</v>
      </c>
      <c r="R2006" t="str">
        <f t="shared" si="721"/>
        <v>Crime</v>
      </c>
      <c r="S2006">
        <f t="shared" si="722"/>
        <v>4</v>
      </c>
      <c r="T2006" t="s">
        <v>1819</v>
      </c>
      <c r="U2006" t="s">
        <v>9985</v>
      </c>
      <c r="V2006">
        <v>69676</v>
      </c>
      <c r="W2006" t="str">
        <f t="shared" si="723"/>
        <v>Medium</v>
      </c>
      <c r="X2006">
        <v>5954</v>
      </c>
      <c r="Y2006" t="str">
        <f t="shared" si="724"/>
        <v>Low</v>
      </c>
      <c r="Z2006" t="s">
        <v>9986</v>
      </c>
      <c r="AA2006">
        <v>2</v>
      </c>
      <c r="AB2006" t="str">
        <f t="shared" si="725"/>
        <v>Duo/Trio Poster</v>
      </c>
      <c r="AC2006" t="s">
        <v>9987</v>
      </c>
      <c r="AD2006" t="s">
        <v>9988</v>
      </c>
      <c r="AE2006">
        <v>131</v>
      </c>
      <c r="AF2006" t="str">
        <f t="shared" si="726"/>
        <v>Very Low</v>
      </c>
      <c r="AG2006" t="s">
        <v>9</v>
      </c>
      <c r="AH2006" t="s">
        <v>7061</v>
      </c>
      <c r="AI2006" t="s">
        <v>556</v>
      </c>
      <c r="AJ2006" t="str">
        <f t="shared" si="727"/>
        <v>Adult</v>
      </c>
      <c r="AK2006">
        <v>13500000</v>
      </c>
      <c r="AL2006" t="str">
        <f t="shared" si="728"/>
        <v>Low Budget</v>
      </c>
      <c r="AM2006">
        <v>2013</v>
      </c>
      <c r="AN2006">
        <f t="shared" si="729"/>
        <v>12</v>
      </c>
      <c r="AO2006" t="str">
        <f t="shared" si="730"/>
        <v>Modern Classic</v>
      </c>
      <c r="AP2006">
        <v>234</v>
      </c>
      <c r="AQ2006" t="str">
        <f t="shared" si="731"/>
        <v>Very Low</v>
      </c>
      <c r="AR2006">
        <v>7.8</v>
      </c>
      <c r="AS2006" t="str">
        <f t="shared" si="732"/>
        <v>Good</v>
      </c>
      <c r="AT2006">
        <v>2.35</v>
      </c>
      <c r="AU2006" t="str">
        <f t="shared" si="733"/>
        <v>Cinematic Widescreen</v>
      </c>
      <c r="AV2006">
        <v>31000</v>
      </c>
      <c r="AW2006" t="str">
        <f t="shared" si="734"/>
        <v>Medium</v>
      </c>
    </row>
    <row r="2007" spans="1:49" x14ac:dyDescent="0.3">
      <c r="A2007" t="s">
        <v>0</v>
      </c>
      <c r="B2007" t="s">
        <v>9989</v>
      </c>
      <c r="C2007">
        <v>280</v>
      </c>
      <c r="D2007" t="str">
        <f t="shared" si="714"/>
        <v>Medium</v>
      </c>
      <c r="E2007">
        <v>122</v>
      </c>
      <c r="F2007" t="str">
        <f t="shared" si="715"/>
        <v>2h 2m</v>
      </c>
      <c r="G2007" t="str">
        <f t="shared" si="716"/>
        <v>Long Movie</v>
      </c>
      <c r="H2007">
        <v>0</v>
      </c>
      <c r="I2007" t="str">
        <f t="shared" si="717"/>
        <v>Very Low</v>
      </c>
      <c r="J2007">
        <v>407</v>
      </c>
      <c r="K2007" t="str">
        <f t="shared" si="718"/>
        <v>Very Low</v>
      </c>
      <c r="L2007" t="s">
        <v>5826</v>
      </c>
      <c r="M2007">
        <v>12000</v>
      </c>
      <c r="N2007" t="str">
        <f t="shared" si="719"/>
        <v>Medium</v>
      </c>
      <c r="O2007">
        <v>1697956</v>
      </c>
      <c r="P2007" t="str">
        <f t="shared" si="720"/>
        <v>Flop</v>
      </c>
      <c r="Q2007" t="s">
        <v>1906</v>
      </c>
      <c r="R2007" t="str">
        <f t="shared" si="721"/>
        <v>Crime</v>
      </c>
      <c r="S2007">
        <f t="shared" si="722"/>
        <v>2</v>
      </c>
      <c r="T2007" t="s">
        <v>676</v>
      </c>
      <c r="U2007" t="s">
        <v>9990</v>
      </c>
      <c r="V2007">
        <v>64944</v>
      </c>
      <c r="W2007" t="str">
        <f t="shared" si="723"/>
        <v>Medium</v>
      </c>
      <c r="X2007">
        <v>13809</v>
      </c>
      <c r="Y2007" t="str">
        <f t="shared" si="724"/>
        <v>Medium</v>
      </c>
      <c r="Z2007" t="s">
        <v>9991</v>
      </c>
      <c r="AA2007">
        <v>2</v>
      </c>
      <c r="AB2007" t="str">
        <f t="shared" si="725"/>
        <v>Duo/Trio Poster</v>
      </c>
      <c r="AC2007" t="s">
        <v>9992</v>
      </c>
      <c r="AD2007" t="s">
        <v>9993</v>
      </c>
      <c r="AE2007">
        <v>212</v>
      </c>
      <c r="AF2007" t="str">
        <f t="shared" si="726"/>
        <v>Very Low</v>
      </c>
      <c r="AG2007" t="s">
        <v>9</v>
      </c>
      <c r="AH2007" t="s">
        <v>10</v>
      </c>
      <c r="AI2007" t="s">
        <v>556</v>
      </c>
      <c r="AJ2007" t="str">
        <f t="shared" si="727"/>
        <v>Adult</v>
      </c>
      <c r="AK2007">
        <v>20000000</v>
      </c>
      <c r="AL2007" t="str">
        <f t="shared" si="728"/>
        <v>Low Budget</v>
      </c>
      <c r="AM2007">
        <v>2009</v>
      </c>
      <c r="AN2007">
        <f t="shared" si="729"/>
        <v>16</v>
      </c>
      <c r="AO2007" t="str">
        <f t="shared" si="730"/>
        <v>Old Classic</v>
      </c>
      <c r="AP2007">
        <v>463</v>
      </c>
      <c r="AQ2007" t="str">
        <f t="shared" si="731"/>
        <v>Very Low</v>
      </c>
      <c r="AR2007">
        <v>6.7</v>
      </c>
      <c r="AS2007" t="str">
        <f t="shared" si="732"/>
        <v>Average</v>
      </c>
      <c r="AT2007">
        <v>1.85</v>
      </c>
      <c r="AU2007" t="str">
        <f t="shared" si="733"/>
        <v>HDTV / Widescreen</v>
      </c>
      <c r="AV2007">
        <v>6000</v>
      </c>
      <c r="AW2007" t="str">
        <f t="shared" si="734"/>
        <v>Low</v>
      </c>
    </row>
    <row r="2008" spans="1:49" x14ac:dyDescent="0.3">
      <c r="A2008" t="s">
        <v>0</v>
      </c>
      <c r="B2008" t="s">
        <v>9994</v>
      </c>
      <c r="C2008">
        <v>56</v>
      </c>
      <c r="D2008" t="str">
        <f t="shared" si="714"/>
        <v>Low</v>
      </c>
      <c r="E2008">
        <v>88</v>
      </c>
      <c r="F2008" t="str">
        <f t="shared" si="715"/>
        <v>1h 28m</v>
      </c>
      <c r="G2008" t="str">
        <f t="shared" si="716"/>
        <v>Featurette</v>
      </c>
      <c r="H2008">
        <v>4</v>
      </c>
      <c r="I2008" t="str">
        <f t="shared" si="717"/>
        <v>Very Low</v>
      </c>
      <c r="J2008">
        <v>602</v>
      </c>
      <c r="K2008" t="str">
        <f t="shared" si="718"/>
        <v>Very Low</v>
      </c>
      <c r="L2008" t="s">
        <v>5677</v>
      </c>
      <c r="M2008">
        <v>783</v>
      </c>
      <c r="N2008" t="str">
        <f t="shared" si="719"/>
        <v>Low</v>
      </c>
      <c r="O2008">
        <f>O2007</f>
        <v>1697956</v>
      </c>
      <c r="P2008" t="str">
        <f t="shared" si="720"/>
        <v>Flop</v>
      </c>
      <c r="Q2008" t="s">
        <v>2802</v>
      </c>
      <c r="R2008" t="str">
        <f t="shared" si="721"/>
        <v>Adventure</v>
      </c>
      <c r="S2008">
        <f t="shared" si="722"/>
        <v>3</v>
      </c>
      <c r="T2008" t="s">
        <v>943</v>
      </c>
      <c r="U2008" t="s">
        <v>9995</v>
      </c>
      <c r="V2008">
        <v>5385</v>
      </c>
      <c r="W2008" t="str">
        <f t="shared" si="723"/>
        <v>Very Low</v>
      </c>
      <c r="X2008">
        <v>3874</v>
      </c>
      <c r="Y2008" t="str">
        <f t="shared" si="724"/>
        <v>Low</v>
      </c>
      <c r="Z2008" t="s">
        <v>1292</v>
      </c>
      <c r="AA2008">
        <v>2</v>
      </c>
      <c r="AB2008" t="str">
        <f t="shared" si="725"/>
        <v>Duo/Trio Poster</v>
      </c>
      <c r="AC2008" t="s">
        <v>9996</v>
      </c>
      <c r="AD2008" t="s">
        <v>9997</v>
      </c>
      <c r="AE2008">
        <v>22</v>
      </c>
      <c r="AF2008" t="str">
        <f t="shared" si="726"/>
        <v>Very Low</v>
      </c>
      <c r="AG2008" t="s">
        <v>9</v>
      </c>
      <c r="AH2008" t="s">
        <v>1436</v>
      </c>
      <c r="AI2008" t="s">
        <v>66</v>
      </c>
      <c r="AJ2008" t="str">
        <f t="shared" si="727"/>
        <v>Family</v>
      </c>
      <c r="AK2008">
        <f>AK2007</f>
        <v>20000000</v>
      </c>
      <c r="AL2008" t="str">
        <f t="shared" si="728"/>
        <v>Low Budget</v>
      </c>
      <c r="AM2008">
        <v>2010</v>
      </c>
      <c r="AN2008">
        <f t="shared" si="729"/>
        <v>15</v>
      </c>
      <c r="AO2008" t="str">
        <f t="shared" si="730"/>
        <v>Modern Classic</v>
      </c>
      <c r="AP2008">
        <v>749</v>
      </c>
      <c r="AQ2008" t="str">
        <f t="shared" si="731"/>
        <v>Very Low</v>
      </c>
      <c r="AR2008">
        <v>6.1</v>
      </c>
      <c r="AS2008" t="str">
        <f t="shared" si="732"/>
        <v>Average</v>
      </c>
      <c r="AT2008">
        <v>2.35</v>
      </c>
      <c r="AU2008" t="str">
        <f t="shared" si="733"/>
        <v>Cinematic Widescreen</v>
      </c>
      <c r="AV2008">
        <v>0</v>
      </c>
      <c r="AW2008" t="str">
        <f t="shared" si="734"/>
        <v>Very Low</v>
      </c>
    </row>
    <row r="2009" spans="1:49" x14ac:dyDescent="0.3">
      <c r="A2009" t="s">
        <v>0</v>
      </c>
      <c r="B2009" t="s">
        <v>9617</v>
      </c>
      <c r="C2009">
        <v>118</v>
      </c>
      <c r="D2009" t="str">
        <f t="shared" si="714"/>
        <v>Low</v>
      </c>
      <c r="E2009">
        <v>134</v>
      </c>
      <c r="F2009" t="str">
        <f t="shared" si="715"/>
        <v>2h 14m</v>
      </c>
      <c r="G2009" t="str">
        <f t="shared" si="716"/>
        <v>Long Movie</v>
      </c>
      <c r="H2009">
        <v>0</v>
      </c>
      <c r="I2009" t="str">
        <f t="shared" si="717"/>
        <v>Very Low</v>
      </c>
      <c r="J2009">
        <v>92</v>
      </c>
      <c r="K2009" t="str">
        <f t="shared" si="718"/>
        <v>Very Low</v>
      </c>
      <c r="L2009" t="s">
        <v>9998</v>
      </c>
      <c r="M2009">
        <v>541</v>
      </c>
      <c r="N2009" t="str">
        <f t="shared" si="719"/>
        <v>Low</v>
      </c>
      <c r="O2009">
        <v>183662</v>
      </c>
      <c r="P2009" t="str">
        <f t="shared" si="720"/>
        <v>Flop</v>
      </c>
      <c r="Q2009" t="s">
        <v>2498</v>
      </c>
      <c r="R2009" t="str">
        <f t="shared" si="721"/>
        <v>Comedy</v>
      </c>
      <c r="S2009">
        <f t="shared" si="722"/>
        <v>2</v>
      </c>
      <c r="T2009" t="s">
        <v>6869</v>
      </c>
      <c r="U2009" t="s">
        <v>9999</v>
      </c>
      <c r="V2009">
        <v>18395</v>
      </c>
      <c r="W2009" t="str">
        <f t="shared" si="723"/>
        <v>Low</v>
      </c>
      <c r="X2009">
        <v>890</v>
      </c>
      <c r="Y2009" t="str">
        <f t="shared" si="724"/>
        <v>Very Low</v>
      </c>
      <c r="Z2009" t="s">
        <v>10000</v>
      </c>
      <c r="AA2009">
        <v>6</v>
      </c>
      <c r="AB2009" t="str">
        <f t="shared" si="725"/>
        <v>Ensemble Poster</v>
      </c>
      <c r="AC2009" t="s">
        <v>10001</v>
      </c>
      <c r="AD2009" t="s">
        <v>10002</v>
      </c>
      <c r="AE2009">
        <v>48</v>
      </c>
      <c r="AF2009" t="str">
        <f t="shared" si="726"/>
        <v>Very Low</v>
      </c>
      <c r="AG2009" t="s">
        <v>1435</v>
      </c>
      <c r="AH2009" t="s">
        <v>1436</v>
      </c>
      <c r="AI2009" t="s">
        <v>4801</v>
      </c>
      <c r="AJ2009" t="str">
        <f t="shared" si="727"/>
        <v>No Rating</v>
      </c>
      <c r="AK2009">
        <v>25000000</v>
      </c>
      <c r="AL2009" t="str">
        <f t="shared" si="728"/>
        <v>Low Budget</v>
      </c>
      <c r="AM2009">
        <v>2010</v>
      </c>
      <c r="AN2009">
        <f t="shared" si="729"/>
        <v>15</v>
      </c>
      <c r="AO2009" t="str">
        <f t="shared" si="730"/>
        <v>Modern Classic</v>
      </c>
      <c r="AP2009">
        <v>173</v>
      </c>
      <c r="AQ2009" t="str">
        <f t="shared" si="731"/>
        <v>Very Low</v>
      </c>
      <c r="AR2009">
        <v>7.1</v>
      </c>
      <c r="AS2009" t="str">
        <f t="shared" si="732"/>
        <v>Good</v>
      </c>
      <c r="AT2009">
        <v>2.35</v>
      </c>
      <c r="AU2009" t="str">
        <f t="shared" si="733"/>
        <v>Cinematic Widescreen</v>
      </c>
      <c r="AV2009">
        <v>0</v>
      </c>
      <c r="AW2009" t="str">
        <f t="shared" si="734"/>
        <v>Very Low</v>
      </c>
    </row>
    <row r="2010" spans="1:49" x14ac:dyDescent="0.3">
      <c r="A2010" t="s">
        <v>0</v>
      </c>
      <c r="B2010" t="s">
        <v>3749</v>
      </c>
      <c r="C2010">
        <v>49</v>
      </c>
      <c r="D2010" t="str">
        <f t="shared" si="714"/>
        <v>Very Low</v>
      </c>
      <c r="E2010">
        <v>117</v>
      </c>
      <c r="F2010" t="str">
        <f t="shared" si="715"/>
        <v>1h 57m</v>
      </c>
      <c r="G2010" t="str">
        <f t="shared" si="716"/>
        <v>Standard Movie</v>
      </c>
      <c r="H2010">
        <v>138</v>
      </c>
      <c r="I2010" t="str">
        <f t="shared" si="717"/>
        <v>Very Low</v>
      </c>
      <c r="J2010">
        <v>416</v>
      </c>
      <c r="K2010" t="str">
        <f t="shared" si="718"/>
        <v>Very Low</v>
      </c>
      <c r="L2010" t="s">
        <v>467</v>
      </c>
      <c r="M2010">
        <v>908</v>
      </c>
      <c r="N2010" t="str">
        <f t="shared" si="719"/>
        <v>Low</v>
      </c>
      <c r="O2010">
        <v>134904</v>
      </c>
      <c r="P2010" t="str">
        <f t="shared" si="720"/>
        <v>Flop</v>
      </c>
      <c r="Q2010" t="s">
        <v>4450</v>
      </c>
      <c r="R2010" t="str">
        <f t="shared" si="721"/>
        <v>Comedy</v>
      </c>
      <c r="S2010">
        <f t="shared" si="722"/>
        <v>4</v>
      </c>
      <c r="T2010" t="s">
        <v>10003</v>
      </c>
      <c r="U2010" t="s">
        <v>10004</v>
      </c>
      <c r="V2010">
        <v>2395</v>
      </c>
      <c r="W2010" t="str">
        <f t="shared" si="723"/>
        <v>Very Low</v>
      </c>
      <c r="X2010">
        <v>3204</v>
      </c>
      <c r="Y2010" t="str">
        <f t="shared" si="724"/>
        <v>Low</v>
      </c>
      <c r="Z2010" t="s">
        <v>10005</v>
      </c>
      <c r="AA2010">
        <v>9</v>
      </c>
      <c r="AB2010" t="str">
        <f t="shared" si="725"/>
        <v>Ensemble Poster</v>
      </c>
      <c r="AC2010" t="s">
        <v>10006</v>
      </c>
      <c r="AD2010" t="s">
        <v>10007</v>
      </c>
      <c r="AE2010">
        <v>17</v>
      </c>
      <c r="AF2010" t="str">
        <f t="shared" si="726"/>
        <v>Very Low</v>
      </c>
      <c r="AG2010" t="s">
        <v>9</v>
      </c>
      <c r="AH2010" t="s">
        <v>10</v>
      </c>
      <c r="AI2010" t="s">
        <v>556</v>
      </c>
      <c r="AJ2010" t="str">
        <f t="shared" si="727"/>
        <v>Adult</v>
      </c>
      <c r="AK2010">
        <v>25000000</v>
      </c>
      <c r="AL2010" t="str">
        <f t="shared" si="728"/>
        <v>Low Budget</v>
      </c>
      <c r="AM2010">
        <v>2010</v>
      </c>
      <c r="AN2010">
        <f t="shared" si="729"/>
        <v>15</v>
      </c>
      <c r="AO2010" t="str">
        <f t="shared" si="730"/>
        <v>Modern Classic</v>
      </c>
      <c r="AP2010">
        <v>581</v>
      </c>
      <c r="AQ2010" t="str">
        <f t="shared" si="731"/>
        <v>Very Low</v>
      </c>
      <c r="AR2010">
        <v>5.7</v>
      </c>
      <c r="AS2010" t="str">
        <f t="shared" si="732"/>
        <v>Below Average</v>
      </c>
      <c r="AT2010">
        <v>1.78</v>
      </c>
      <c r="AU2010" t="str">
        <f t="shared" si="733"/>
        <v>HDTV / Widescreen</v>
      </c>
      <c r="AV2010">
        <v>636</v>
      </c>
      <c r="AW2010" t="str">
        <f t="shared" si="734"/>
        <v>Very Low</v>
      </c>
    </row>
    <row r="2011" spans="1:49" x14ac:dyDescent="0.3">
      <c r="A2011" t="s">
        <v>0</v>
      </c>
      <c r="B2011" t="s">
        <v>10008</v>
      </c>
      <c r="C2011">
        <v>4</v>
      </c>
      <c r="D2011" t="str">
        <f t="shared" si="714"/>
        <v>Very Low</v>
      </c>
      <c r="E2011">
        <v>80</v>
      </c>
      <c r="F2011" t="str">
        <f t="shared" si="715"/>
        <v>1h 20m</v>
      </c>
      <c r="G2011" t="str">
        <f t="shared" si="716"/>
        <v>Featurette</v>
      </c>
      <c r="H2011">
        <v>0</v>
      </c>
      <c r="I2011" t="str">
        <f t="shared" si="717"/>
        <v>Very Low</v>
      </c>
      <c r="J2011">
        <v>0</v>
      </c>
      <c r="K2011" t="str">
        <f t="shared" si="718"/>
        <v>Very Low</v>
      </c>
      <c r="L2011" t="s">
        <v>10009</v>
      </c>
      <c r="M2011">
        <v>44</v>
      </c>
      <c r="N2011" t="str">
        <f t="shared" si="719"/>
        <v>Low</v>
      </c>
      <c r="O2011">
        <f t="shared" ref="O2011:O2012" si="735">O2010</f>
        <v>134904</v>
      </c>
      <c r="P2011" t="str">
        <f t="shared" si="720"/>
        <v>Flop</v>
      </c>
      <c r="Q2011" t="s">
        <v>3225</v>
      </c>
      <c r="R2011" t="str">
        <f t="shared" si="721"/>
        <v>Adventure</v>
      </c>
      <c r="S2011">
        <f t="shared" si="722"/>
        <v>3</v>
      </c>
      <c r="T2011" t="s">
        <v>10010</v>
      </c>
      <c r="U2011" t="s">
        <v>10011</v>
      </c>
      <c r="V2011">
        <v>753</v>
      </c>
      <c r="W2011" t="str">
        <f t="shared" si="723"/>
        <v>Very Low</v>
      </c>
      <c r="X2011">
        <v>53</v>
      </c>
      <c r="Y2011" t="str">
        <f t="shared" si="724"/>
        <v>Very Low</v>
      </c>
      <c r="Z2011" t="s">
        <v>10008</v>
      </c>
      <c r="AA2011">
        <v>0</v>
      </c>
      <c r="AB2011" t="str">
        <f t="shared" si="725"/>
        <v>Symbolic Poster</v>
      </c>
      <c r="AC2011" t="s">
        <v>10012</v>
      </c>
      <c r="AD2011" t="s">
        <v>10013</v>
      </c>
      <c r="AE2011">
        <v>24</v>
      </c>
      <c r="AF2011" t="str">
        <f t="shared" si="726"/>
        <v>Very Low</v>
      </c>
      <c r="AG2011" t="s">
        <v>9</v>
      </c>
      <c r="AH2011" t="s">
        <v>1436</v>
      </c>
      <c r="AI2011" t="s">
        <v>248</v>
      </c>
      <c r="AJ2011" t="str">
        <f t="shared" si="727"/>
        <v>Family</v>
      </c>
      <c r="AK2011">
        <v>25000000</v>
      </c>
      <c r="AL2011" t="str">
        <f t="shared" si="728"/>
        <v>Low Budget</v>
      </c>
      <c r="AM2011">
        <v>2009</v>
      </c>
      <c r="AN2011">
        <f t="shared" si="729"/>
        <v>16</v>
      </c>
      <c r="AO2011" t="str">
        <f t="shared" si="730"/>
        <v>Old Classic</v>
      </c>
      <c r="AP2011">
        <v>9</v>
      </c>
      <c r="AQ2011" t="str">
        <f t="shared" si="731"/>
        <v>Very Low</v>
      </c>
      <c r="AR2011">
        <v>2.9</v>
      </c>
      <c r="AS2011" t="str">
        <f t="shared" si="732"/>
        <v>Terrible</v>
      </c>
      <c r="AT2011">
        <f t="shared" ref="AT2011:AT2012" si="736">AT2010</f>
        <v>1.78</v>
      </c>
      <c r="AU2011" t="str">
        <f t="shared" si="733"/>
        <v>HDTV / Widescreen</v>
      </c>
      <c r="AV2011">
        <v>90</v>
      </c>
      <c r="AW2011" t="str">
        <f t="shared" si="734"/>
        <v>Very Low</v>
      </c>
    </row>
    <row r="2012" spans="1:49" x14ac:dyDescent="0.3">
      <c r="A2012" t="s">
        <v>0</v>
      </c>
      <c r="B2012" t="s">
        <v>10014</v>
      </c>
      <c r="C2012">
        <v>16</v>
      </c>
      <c r="D2012" t="str">
        <f t="shared" si="714"/>
        <v>Very Low</v>
      </c>
      <c r="E2012">
        <v>85</v>
      </c>
      <c r="F2012" t="str">
        <f t="shared" si="715"/>
        <v>1h 25m</v>
      </c>
      <c r="G2012" t="str">
        <f t="shared" si="716"/>
        <v>Featurette</v>
      </c>
      <c r="H2012">
        <v>0</v>
      </c>
      <c r="I2012" t="str">
        <f t="shared" si="717"/>
        <v>Very Low</v>
      </c>
      <c r="J2012">
        <v>7</v>
      </c>
      <c r="K2012" t="str">
        <f t="shared" si="718"/>
        <v>Very Low</v>
      </c>
      <c r="L2012" t="s">
        <v>10015</v>
      </c>
      <c r="M2012">
        <v>21</v>
      </c>
      <c r="N2012" t="str">
        <f t="shared" si="719"/>
        <v>Low</v>
      </c>
      <c r="O2012">
        <f t="shared" si="735"/>
        <v>134904</v>
      </c>
      <c r="P2012" t="str">
        <f t="shared" si="720"/>
        <v>Flop</v>
      </c>
      <c r="Q2012" t="s">
        <v>442</v>
      </c>
      <c r="R2012" t="str">
        <f t="shared" si="721"/>
        <v>Adventure</v>
      </c>
      <c r="S2012">
        <f t="shared" si="722"/>
        <v>4</v>
      </c>
      <c r="T2012" t="s">
        <v>8722</v>
      </c>
      <c r="U2012" t="s">
        <v>10016</v>
      </c>
      <c r="V2012">
        <v>891</v>
      </c>
      <c r="W2012" t="str">
        <f t="shared" si="723"/>
        <v>Very Low</v>
      </c>
      <c r="X2012">
        <v>48</v>
      </c>
      <c r="Y2012" t="str">
        <f t="shared" si="724"/>
        <v>Very Low</v>
      </c>
      <c r="Z2012" t="s">
        <v>10017</v>
      </c>
      <c r="AA2012">
        <v>0</v>
      </c>
      <c r="AB2012" t="str">
        <f t="shared" si="725"/>
        <v>Symbolic Poster</v>
      </c>
      <c r="AC2012" t="s">
        <v>10018</v>
      </c>
      <c r="AD2012" t="s">
        <v>10019</v>
      </c>
      <c r="AE2012">
        <v>8</v>
      </c>
      <c r="AF2012" t="str">
        <f t="shared" si="726"/>
        <v>Very Low</v>
      </c>
      <c r="AG2012" t="s">
        <v>5612</v>
      </c>
      <c r="AH2012" t="s">
        <v>7141</v>
      </c>
      <c r="AI2012" t="s">
        <v>248</v>
      </c>
      <c r="AJ2012" t="str">
        <f t="shared" si="727"/>
        <v>Family</v>
      </c>
      <c r="AK2012">
        <v>25000000</v>
      </c>
      <c r="AL2012" t="str">
        <f t="shared" si="728"/>
        <v>Low Budget</v>
      </c>
      <c r="AM2012">
        <v>2010</v>
      </c>
      <c r="AN2012">
        <f t="shared" si="729"/>
        <v>15</v>
      </c>
      <c r="AO2012" t="str">
        <f t="shared" si="730"/>
        <v>Modern Classic</v>
      </c>
      <c r="AP2012">
        <v>15</v>
      </c>
      <c r="AQ2012" t="str">
        <f t="shared" si="731"/>
        <v>Very Low</v>
      </c>
      <c r="AR2012">
        <v>5.2</v>
      </c>
      <c r="AS2012" t="str">
        <f t="shared" si="732"/>
        <v>Below Average</v>
      </c>
      <c r="AT2012">
        <f t="shared" si="736"/>
        <v>1.78</v>
      </c>
      <c r="AU2012" t="str">
        <f t="shared" si="733"/>
        <v>HDTV / Widescreen</v>
      </c>
      <c r="AV2012">
        <v>200</v>
      </c>
      <c r="AW2012" t="str">
        <f t="shared" si="734"/>
        <v>Very Low</v>
      </c>
    </row>
    <row r="2013" spans="1:49" x14ac:dyDescent="0.3">
      <c r="A2013" t="s">
        <v>0</v>
      </c>
      <c r="B2013" t="s">
        <v>158</v>
      </c>
      <c r="C2013">
        <v>336</v>
      </c>
      <c r="D2013" t="str">
        <f t="shared" si="714"/>
        <v>Medium</v>
      </c>
      <c r="E2013">
        <v>138</v>
      </c>
      <c r="F2013" t="str">
        <f t="shared" si="715"/>
        <v>2h 18m</v>
      </c>
      <c r="G2013" t="str">
        <f t="shared" si="716"/>
        <v>Long Movie</v>
      </c>
      <c r="H2013">
        <v>0</v>
      </c>
      <c r="I2013" t="str">
        <f t="shared" si="717"/>
        <v>Very Low</v>
      </c>
      <c r="J2013">
        <v>1000</v>
      </c>
      <c r="K2013" t="str">
        <f t="shared" si="718"/>
        <v>Very Low</v>
      </c>
      <c r="L2013" t="s">
        <v>311</v>
      </c>
      <c r="M2013">
        <v>13000</v>
      </c>
      <c r="N2013" t="str">
        <f t="shared" si="719"/>
        <v>Medium</v>
      </c>
      <c r="O2013">
        <v>16969390</v>
      </c>
      <c r="P2013" t="str">
        <f t="shared" si="720"/>
        <v>Average</v>
      </c>
      <c r="Q2013" t="s">
        <v>2096</v>
      </c>
      <c r="R2013" t="str">
        <f t="shared" si="721"/>
        <v>Crime</v>
      </c>
      <c r="S2013">
        <f t="shared" si="722"/>
        <v>3</v>
      </c>
      <c r="T2013" t="s">
        <v>429</v>
      </c>
      <c r="U2013" t="s">
        <v>10020</v>
      </c>
      <c r="V2013">
        <v>80861</v>
      </c>
      <c r="W2013" t="str">
        <f t="shared" si="723"/>
        <v>Medium</v>
      </c>
      <c r="X2013">
        <v>27797</v>
      </c>
      <c r="Y2013" t="str">
        <f t="shared" si="724"/>
        <v>Medium</v>
      </c>
      <c r="Z2013" t="s">
        <v>2112</v>
      </c>
      <c r="AA2013">
        <v>4</v>
      </c>
      <c r="AB2013" t="str">
        <f t="shared" si="725"/>
        <v>Ensemble Poster</v>
      </c>
      <c r="AC2013" t="s">
        <v>10021</v>
      </c>
      <c r="AD2013" t="s">
        <v>10022</v>
      </c>
      <c r="AE2013">
        <v>431</v>
      </c>
      <c r="AF2013" t="str">
        <f t="shared" si="726"/>
        <v>Very Low</v>
      </c>
      <c r="AG2013" t="s">
        <v>9</v>
      </c>
      <c r="AH2013" t="s">
        <v>10</v>
      </c>
      <c r="AI2013" t="s">
        <v>556</v>
      </c>
      <c r="AJ2013" t="str">
        <f t="shared" si="727"/>
        <v>Adult</v>
      </c>
      <c r="AK2013">
        <v>25000000</v>
      </c>
      <c r="AL2013" t="str">
        <f t="shared" si="728"/>
        <v>Low Budget</v>
      </c>
      <c r="AM2013">
        <v>2013</v>
      </c>
      <c r="AN2013">
        <f t="shared" si="729"/>
        <v>12</v>
      </c>
      <c r="AO2013" t="str">
        <f t="shared" si="730"/>
        <v>Modern Classic</v>
      </c>
      <c r="AP2013">
        <v>11000</v>
      </c>
      <c r="AQ2013" t="str">
        <f t="shared" si="731"/>
        <v>Medium</v>
      </c>
      <c r="AR2013">
        <v>5.3</v>
      </c>
      <c r="AS2013" t="str">
        <f t="shared" si="732"/>
        <v>Below Average</v>
      </c>
      <c r="AT2013">
        <v>2.35</v>
      </c>
      <c r="AU2013" t="str">
        <f t="shared" si="733"/>
        <v>Cinematic Widescreen</v>
      </c>
      <c r="AV2013">
        <v>24000</v>
      </c>
      <c r="AW2013" t="str">
        <f t="shared" si="734"/>
        <v>Medium</v>
      </c>
    </row>
    <row r="2014" spans="1:49" x14ac:dyDescent="0.3">
      <c r="A2014" t="s">
        <v>0</v>
      </c>
      <c r="B2014" t="s">
        <v>10023</v>
      </c>
      <c r="C2014">
        <v>91</v>
      </c>
      <c r="D2014" t="str">
        <f t="shared" si="714"/>
        <v>Low</v>
      </c>
      <c r="E2014">
        <v>121</v>
      </c>
      <c r="F2014" t="str">
        <f t="shared" si="715"/>
        <v>2h 1m</v>
      </c>
      <c r="G2014" t="str">
        <f t="shared" si="716"/>
        <v>Long Movie</v>
      </c>
      <c r="H2014">
        <v>9</v>
      </c>
      <c r="I2014" t="str">
        <f t="shared" si="717"/>
        <v>Very Low</v>
      </c>
      <c r="J2014">
        <v>520</v>
      </c>
      <c r="K2014" t="str">
        <f t="shared" si="718"/>
        <v>Very Low</v>
      </c>
      <c r="L2014" t="s">
        <v>1181</v>
      </c>
      <c r="M2014">
        <v>1000</v>
      </c>
      <c r="N2014" t="str">
        <f t="shared" si="719"/>
        <v>Low</v>
      </c>
      <c r="O2014">
        <f t="shared" ref="O2014:O2015" si="737">O2013</f>
        <v>16969390</v>
      </c>
      <c r="P2014" t="str">
        <f t="shared" si="720"/>
        <v>Average</v>
      </c>
      <c r="Q2014" t="s">
        <v>10024</v>
      </c>
      <c r="R2014" t="str">
        <f t="shared" si="721"/>
        <v>Action</v>
      </c>
      <c r="S2014">
        <f t="shared" si="722"/>
        <v>4</v>
      </c>
      <c r="T2014" t="s">
        <v>657</v>
      </c>
      <c r="U2014" t="s">
        <v>10025</v>
      </c>
      <c r="V2014">
        <v>34338</v>
      </c>
      <c r="W2014" t="str">
        <f t="shared" si="723"/>
        <v>Low</v>
      </c>
      <c r="X2014">
        <v>3287</v>
      </c>
      <c r="Y2014" t="str">
        <f t="shared" si="724"/>
        <v>Low</v>
      </c>
      <c r="Z2014" t="s">
        <v>1966</v>
      </c>
      <c r="AA2014">
        <v>2</v>
      </c>
      <c r="AB2014" t="str">
        <f t="shared" si="725"/>
        <v>Duo/Trio Poster</v>
      </c>
      <c r="AC2014" t="s">
        <v>10026</v>
      </c>
      <c r="AD2014" t="s">
        <v>10027</v>
      </c>
      <c r="AE2014">
        <v>103</v>
      </c>
      <c r="AF2014" t="str">
        <f t="shared" si="726"/>
        <v>Very Low</v>
      </c>
      <c r="AG2014" t="s">
        <v>9</v>
      </c>
      <c r="AH2014" t="s">
        <v>28</v>
      </c>
      <c r="AI2014" t="s">
        <v>556</v>
      </c>
      <c r="AJ2014" t="str">
        <f t="shared" si="727"/>
        <v>Adult</v>
      </c>
      <c r="AK2014">
        <v>25000000</v>
      </c>
      <c r="AL2014" t="str">
        <f t="shared" si="728"/>
        <v>Low Budget</v>
      </c>
      <c r="AM2014">
        <v>2011</v>
      </c>
      <c r="AN2014">
        <f t="shared" si="729"/>
        <v>14</v>
      </c>
      <c r="AO2014" t="str">
        <f t="shared" si="730"/>
        <v>Modern Classic</v>
      </c>
      <c r="AP2014">
        <v>870</v>
      </c>
      <c r="AQ2014" t="str">
        <f t="shared" si="731"/>
        <v>Very Low</v>
      </c>
      <c r="AR2014">
        <v>6.2</v>
      </c>
      <c r="AS2014" t="str">
        <f t="shared" si="732"/>
        <v>Average</v>
      </c>
      <c r="AT2014">
        <v>2.35</v>
      </c>
      <c r="AU2014" t="str">
        <f t="shared" si="733"/>
        <v>Cinematic Widescreen</v>
      </c>
      <c r="AV2014">
        <v>0</v>
      </c>
      <c r="AW2014" t="str">
        <f t="shared" si="734"/>
        <v>Very Low</v>
      </c>
    </row>
    <row r="2015" spans="1:49" x14ac:dyDescent="0.3">
      <c r="A2015" t="s">
        <v>0</v>
      </c>
      <c r="B2015" t="s">
        <v>10028</v>
      </c>
      <c r="C2015">
        <v>16</v>
      </c>
      <c r="D2015" t="str">
        <f t="shared" si="714"/>
        <v>Very Low</v>
      </c>
      <c r="E2015">
        <v>134</v>
      </c>
      <c r="F2015" t="str">
        <f t="shared" si="715"/>
        <v>2h 14m</v>
      </c>
      <c r="G2015" t="str">
        <f t="shared" si="716"/>
        <v>Long Movie</v>
      </c>
      <c r="H2015">
        <v>27</v>
      </c>
      <c r="I2015" t="str">
        <f t="shared" si="717"/>
        <v>Very Low</v>
      </c>
      <c r="J2015">
        <v>87</v>
      </c>
      <c r="K2015" t="str">
        <f t="shared" si="718"/>
        <v>Very Low</v>
      </c>
      <c r="L2015" t="s">
        <v>10029</v>
      </c>
      <c r="M2015">
        <v>279</v>
      </c>
      <c r="N2015" t="str">
        <f t="shared" si="719"/>
        <v>Low</v>
      </c>
      <c r="O2015">
        <f t="shared" si="737"/>
        <v>16969390</v>
      </c>
      <c r="P2015" t="str">
        <f t="shared" si="720"/>
        <v>Average</v>
      </c>
      <c r="Q2015" t="s">
        <v>988</v>
      </c>
      <c r="R2015" t="str">
        <f t="shared" si="721"/>
        <v>Action</v>
      </c>
      <c r="S2015">
        <f t="shared" si="722"/>
        <v>4</v>
      </c>
      <c r="T2015" t="s">
        <v>5776</v>
      </c>
      <c r="U2015" t="s">
        <v>10030</v>
      </c>
      <c r="V2015">
        <v>5911</v>
      </c>
      <c r="W2015" t="str">
        <f t="shared" si="723"/>
        <v>Very Low</v>
      </c>
      <c r="X2015">
        <v>705</v>
      </c>
      <c r="Y2015" t="str">
        <f t="shared" si="724"/>
        <v>Very Low</v>
      </c>
      <c r="Z2015" t="s">
        <v>10031</v>
      </c>
      <c r="AA2015">
        <v>2</v>
      </c>
      <c r="AB2015" t="str">
        <f t="shared" si="725"/>
        <v>Duo/Trio Poster</v>
      </c>
      <c r="AC2015" t="s">
        <v>10032</v>
      </c>
      <c r="AD2015" t="s">
        <v>10033</v>
      </c>
      <c r="AE2015">
        <v>76</v>
      </c>
      <c r="AF2015" t="str">
        <f t="shared" si="726"/>
        <v>Very Low</v>
      </c>
      <c r="AG2015" t="s">
        <v>9</v>
      </c>
      <c r="AH2015" t="s">
        <v>7061</v>
      </c>
      <c r="AI2015" t="s">
        <v>248</v>
      </c>
      <c r="AJ2015" t="str">
        <f t="shared" si="727"/>
        <v>Family</v>
      </c>
      <c r="AK2015">
        <v>25000000</v>
      </c>
      <c r="AL2015" t="str">
        <f t="shared" si="728"/>
        <v>Low Budget</v>
      </c>
      <c r="AM2015">
        <v>1970</v>
      </c>
      <c r="AN2015">
        <f t="shared" si="729"/>
        <v>55</v>
      </c>
      <c r="AO2015" t="str">
        <f t="shared" si="730"/>
        <v>Old Classic</v>
      </c>
      <c r="AP2015">
        <v>128</v>
      </c>
      <c r="AQ2015" t="str">
        <f t="shared" si="731"/>
        <v>Very Low</v>
      </c>
      <c r="AR2015">
        <v>7.3</v>
      </c>
      <c r="AS2015" t="str">
        <f t="shared" si="732"/>
        <v>Good</v>
      </c>
      <c r="AT2015">
        <v>2.35</v>
      </c>
      <c r="AU2015" t="str">
        <f t="shared" si="733"/>
        <v>Cinematic Widescreen</v>
      </c>
      <c r="AV2015">
        <v>690</v>
      </c>
      <c r="AW2015" t="str">
        <f t="shared" si="734"/>
        <v>Very Low</v>
      </c>
    </row>
    <row r="2016" spans="1:49" x14ac:dyDescent="0.3">
      <c r="A2016" t="s">
        <v>0</v>
      </c>
      <c r="B2016" t="s">
        <v>10034</v>
      </c>
      <c r="C2016">
        <v>65</v>
      </c>
      <c r="D2016" t="str">
        <f t="shared" si="714"/>
        <v>Low</v>
      </c>
      <c r="E2016">
        <v>100</v>
      </c>
      <c r="F2016" t="str">
        <f t="shared" si="715"/>
        <v>1h 40m</v>
      </c>
      <c r="G2016" t="str">
        <f t="shared" si="716"/>
        <v>Standard Movie</v>
      </c>
      <c r="H2016">
        <v>3</v>
      </c>
      <c r="I2016" t="str">
        <f t="shared" si="717"/>
        <v>Very Low</v>
      </c>
      <c r="J2016">
        <v>55</v>
      </c>
      <c r="K2016" t="str">
        <f t="shared" si="718"/>
        <v>Very Low</v>
      </c>
      <c r="L2016" t="s">
        <v>5933</v>
      </c>
      <c r="M2016">
        <v>79</v>
      </c>
      <c r="N2016" t="str">
        <f t="shared" si="719"/>
        <v>Low</v>
      </c>
      <c r="O2016">
        <v>129115</v>
      </c>
      <c r="P2016" t="str">
        <f t="shared" si="720"/>
        <v>Flop</v>
      </c>
      <c r="Q2016" t="s">
        <v>748</v>
      </c>
      <c r="R2016" t="str">
        <f t="shared" si="721"/>
        <v>Action</v>
      </c>
      <c r="S2016">
        <f t="shared" si="722"/>
        <v>2</v>
      </c>
      <c r="T2016" t="s">
        <v>10035</v>
      </c>
      <c r="U2016" t="s">
        <v>10036</v>
      </c>
      <c r="V2016">
        <v>5900</v>
      </c>
      <c r="W2016" t="str">
        <f t="shared" si="723"/>
        <v>Very Low</v>
      </c>
      <c r="X2016">
        <v>285</v>
      </c>
      <c r="Y2016" t="str">
        <f t="shared" si="724"/>
        <v>Very Low</v>
      </c>
      <c r="Z2016" t="s">
        <v>10037</v>
      </c>
      <c r="AA2016">
        <v>2</v>
      </c>
      <c r="AB2016" t="str">
        <f t="shared" si="725"/>
        <v>Duo/Trio Poster</v>
      </c>
      <c r="AC2016" t="s">
        <v>10038</v>
      </c>
      <c r="AD2016" t="s">
        <v>10039</v>
      </c>
      <c r="AE2016">
        <v>26</v>
      </c>
      <c r="AF2016" t="str">
        <f t="shared" si="726"/>
        <v>Very Low</v>
      </c>
      <c r="AG2016" t="s">
        <v>7212</v>
      </c>
      <c r="AH2016" t="s">
        <v>863</v>
      </c>
      <c r="AI2016" t="str">
        <f>AI2015</f>
        <v>G</v>
      </c>
      <c r="AJ2016" t="str">
        <f t="shared" si="727"/>
        <v>Family</v>
      </c>
      <c r="AK2016">
        <v>25000000</v>
      </c>
      <c r="AL2016" t="str">
        <f t="shared" si="728"/>
        <v>Low Budget</v>
      </c>
      <c r="AM2016">
        <v>2014</v>
      </c>
      <c r="AN2016">
        <f t="shared" si="729"/>
        <v>11</v>
      </c>
      <c r="AO2016" t="str">
        <f t="shared" si="730"/>
        <v>Modern Classic</v>
      </c>
      <c r="AP2016">
        <v>68</v>
      </c>
      <c r="AQ2016" t="str">
        <f t="shared" si="731"/>
        <v>Very Low</v>
      </c>
      <c r="AR2016">
        <v>6.5</v>
      </c>
      <c r="AS2016" t="str">
        <f t="shared" si="732"/>
        <v>Average</v>
      </c>
      <c r="AT2016">
        <v>2.35</v>
      </c>
      <c r="AU2016" t="str">
        <f t="shared" si="733"/>
        <v>Cinematic Widescreen</v>
      </c>
      <c r="AV2016">
        <v>0</v>
      </c>
      <c r="AW2016" t="str">
        <f t="shared" si="734"/>
        <v>Very Low</v>
      </c>
    </row>
    <row r="2017" spans="1:49" x14ac:dyDescent="0.3">
      <c r="A2017" t="str">
        <f>A2016</f>
        <v>Color</v>
      </c>
      <c r="B2017" t="s">
        <v>9301</v>
      </c>
      <c r="C2017">
        <v>7</v>
      </c>
      <c r="D2017" t="str">
        <f t="shared" si="714"/>
        <v>Very Low</v>
      </c>
      <c r="E2017">
        <v>100</v>
      </c>
      <c r="F2017" t="str">
        <f t="shared" si="715"/>
        <v>1h 40m</v>
      </c>
      <c r="G2017" t="str">
        <f t="shared" si="716"/>
        <v>Standard Movie</v>
      </c>
      <c r="H2017">
        <v>535</v>
      </c>
      <c r="I2017" t="str">
        <f t="shared" si="717"/>
        <v>Very Low</v>
      </c>
      <c r="J2017">
        <v>399</v>
      </c>
      <c r="K2017" t="str">
        <f t="shared" si="718"/>
        <v>Very Low</v>
      </c>
      <c r="L2017" t="s">
        <v>9301</v>
      </c>
      <c r="M2017">
        <v>668</v>
      </c>
      <c r="N2017" t="str">
        <f t="shared" si="719"/>
        <v>Low</v>
      </c>
      <c r="O2017">
        <f>O2016</f>
        <v>129115</v>
      </c>
      <c r="P2017" t="str">
        <f t="shared" si="720"/>
        <v>Flop</v>
      </c>
      <c r="Q2017" t="s">
        <v>31</v>
      </c>
      <c r="R2017" t="str">
        <f t="shared" si="721"/>
        <v>Action</v>
      </c>
      <c r="S2017">
        <f t="shared" si="722"/>
        <v>2</v>
      </c>
      <c r="T2017" t="s">
        <v>5992</v>
      </c>
      <c r="U2017" t="s">
        <v>10040</v>
      </c>
      <c r="V2017">
        <v>1084</v>
      </c>
      <c r="W2017" t="str">
        <f t="shared" si="723"/>
        <v>Very Low</v>
      </c>
      <c r="X2017">
        <v>2204</v>
      </c>
      <c r="Y2017" t="str">
        <f t="shared" si="724"/>
        <v>Low</v>
      </c>
      <c r="Z2017" t="s">
        <v>5486</v>
      </c>
      <c r="AA2017">
        <v>0</v>
      </c>
      <c r="AB2017" t="str">
        <f t="shared" si="725"/>
        <v>Symbolic Poster</v>
      </c>
      <c r="AC2017" t="s">
        <v>10041</v>
      </c>
      <c r="AD2017" t="s">
        <v>10042</v>
      </c>
      <c r="AE2017">
        <v>11</v>
      </c>
      <c r="AF2017" t="str">
        <f t="shared" si="726"/>
        <v>Very Low</v>
      </c>
      <c r="AG2017" t="s">
        <v>9</v>
      </c>
      <c r="AH2017" t="s">
        <v>10</v>
      </c>
      <c r="AI2017" t="s">
        <v>11</v>
      </c>
      <c r="AJ2017" t="str">
        <f t="shared" si="727"/>
        <v>Teen</v>
      </c>
      <c r="AK2017">
        <v>25000000</v>
      </c>
      <c r="AL2017" t="str">
        <f t="shared" si="728"/>
        <v>Low Budget</v>
      </c>
      <c r="AM2017">
        <v>2014</v>
      </c>
      <c r="AN2017">
        <f t="shared" si="729"/>
        <v>11</v>
      </c>
      <c r="AO2017" t="str">
        <f t="shared" si="730"/>
        <v>Modern Classic</v>
      </c>
      <c r="AP2017">
        <v>535</v>
      </c>
      <c r="AQ2017" t="str">
        <f t="shared" si="731"/>
        <v>Very Low</v>
      </c>
      <c r="AR2017">
        <v>4.0999999999999996</v>
      </c>
      <c r="AS2017" t="str">
        <f t="shared" si="732"/>
        <v>Poor</v>
      </c>
      <c r="AT2017">
        <f>AT2016</f>
        <v>2.35</v>
      </c>
      <c r="AU2017" t="str">
        <f t="shared" si="733"/>
        <v>Cinematic Widescreen</v>
      </c>
      <c r="AV2017">
        <v>437</v>
      </c>
      <c r="AW2017" t="str">
        <f t="shared" si="734"/>
        <v>Very Low</v>
      </c>
    </row>
    <row r="2018" spans="1:49" x14ac:dyDescent="0.3">
      <c r="A2018" t="s">
        <v>0</v>
      </c>
      <c r="B2018" t="s">
        <v>5618</v>
      </c>
      <c r="C2018">
        <v>51</v>
      </c>
      <c r="D2018" t="str">
        <f t="shared" si="714"/>
        <v>Low</v>
      </c>
      <c r="E2018">
        <v>119</v>
      </c>
      <c r="F2018" t="str">
        <f t="shared" si="715"/>
        <v>1h 59m</v>
      </c>
      <c r="G2018" t="str">
        <f t="shared" si="716"/>
        <v>Standard Movie</v>
      </c>
      <c r="H2018">
        <v>350</v>
      </c>
      <c r="I2018" t="str">
        <f t="shared" si="717"/>
        <v>Very Low</v>
      </c>
      <c r="J2018">
        <v>418</v>
      </c>
      <c r="K2018" t="str">
        <f t="shared" si="718"/>
        <v>Very Low</v>
      </c>
      <c r="L2018" t="s">
        <v>313</v>
      </c>
      <c r="M2018">
        <v>18000</v>
      </c>
      <c r="N2018" t="str">
        <f t="shared" si="719"/>
        <v>Medium</v>
      </c>
      <c r="O2018">
        <v>34700000</v>
      </c>
      <c r="P2018" t="str">
        <f t="shared" si="720"/>
        <v>Average</v>
      </c>
      <c r="Q2018" t="s">
        <v>185</v>
      </c>
      <c r="R2018" t="str">
        <f t="shared" si="721"/>
        <v>Drama</v>
      </c>
      <c r="S2018">
        <f t="shared" si="722"/>
        <v>2</v>
      </c>
      <c r="T2018" t="s">
        <v>559</v>
      </c>
      <c r="U2018" t="s">
        <v>10043</v>
      </c>
      <c r="V2018">
        <v>52846</v>
      </c>
      <c r="W2018" t="str">
        <f t="shared" si="723"/>
        <v>Medium</v>
      </c>
      <c r="X2018">
        <v>35501</v>
      </c>
      <c r="Y2018" t="str">
        <f t="shared" si="724"/>
        <v>Medium</v>
      </c>
      <c r="Z2018" t="s">
        <v>5649</v>
      </c>
      <c r="AA2018">
        <v>2</v>
      </c>
      <c r="AB2018" t="str">
        <f t="shared" si="725"/>
        <v>Duo/Trio Poster</v>
      </c>
      <c r="AC2018" t="s">
        <v>10044</v>
      </c>
      <c r="AD2018" t="s">
        <v>10045</v>
      </c>
      <c r="AE2018">
        <v>143</v>
      </c>
      <c r="AF2018" t="str">
        <f t="shared" si="726"/>
        <v>Very Low</v>
      </c>
      <c r="AG2018" t="s">
        <v>9</v>
      </c>
      <c r="AH2018" t="s">
        <v>10</v>
      </c>
      <c r="AI2018" t="s">
        <v>556</v>
      </c>
      <c r="AJ2018" t="str">
        <f t="shared" si="727"/>
        <v>Adult</v>
      </c>
      <c r="AK2018">
        <v>14000000</v>
      </c>
      <c r="AL2018" t="str">
        <f t="shared" si="728"/>
        <v>Low Budget</v>
      </c>
      <c r="AM2018">
        <v>1988</v>
      </c>
      <c r="AN2018">
        <f t="shared" si="729"/>
        <v>37</v>
      </c>
      <c r="AO2018" t="str">
        <f t="shared" si="730"/>
        <v>Old Classic</v>
      </c>
      <c r="AP2018">
        <v>17000</v>
      </c>
      <c r="AQ2018" t="str">
        <f t="shared" si="731"/>
        <v>Medium</v>
      </c>
      <c r="AR2018">
        <v>7.7</v>
      </c>
      <c r="AS2018" t="str">
        <f t="shared" si="732"/>
        <v>Good</v>
      </c>
      <c r="AT2018">
        <v>1.85</v>
      </c>
      <c r="AU2018" t="str">
        <f t="shared" si="733"/>
        <v>HDTV / Widescreen</v>
      </c>
      <c r="AV2018">
        <v>0</v>
      </c>
      <c r="AW2018" t="str">
        <f t="shared" si="734"/>
        <v>Very Low</v>
      </c>
    </row>
    <row r="2019" spans="1:49" x14ac:dyDescent="0.3">
      <c r="A2019" t="s">
        <v>0</v>
      </c>
      <c r="B2019" t="s">
        <v>4353</v>
      </c>
      <c r="C2019">
        <v>252</v>
      </c>
      <c r="D2019" t="str">
        <f t="shared" si="714"/>
        <v>Medium</v>
      </c>
      <c r="E2019">
        <v>137</v>
      </c>
      <c r="F2019" t="str">
        <f t="shared" si="715"/>
        <v>2h 17m</v>
      </c>
      <c r="G2019" t="str">
        <f t="shared" si="716"/>
        <v>Long Movie</v>
      </c>
      <c r="H2019">
        <v>179</v>
      </c>
      <c r="I2019" t="str">
        <f t="shared" si="717"/>
        <v>Very Low</v>
      </c>
      <c r="J2019">
        <v>4000</v>
      </c>
      <c r="K2019" t="str">
        <f t="shared" si="718"/>
        <v>Low</v>
      </c>
      <c r="L2019" t="s">
        <v>2795</v>
      </c>
      <c r="M2019">
        <v>17000</v>
      </c>
      <c r="N2019" t="str">
        <f t="shared" si="719"/>
        <v>Medium</v>
      </c>
      <c r="O2019">
        <v>717753</v>
      </c>
      <c r="P2019" t="str">
        <f t="shared" si="720"/>
        <v>Flop</v>
      </c>
      <c r="Q2019" t="s">
        <v>7014</v>
      </c>
      <c r="R2019" t="str">
        <f t="shared" si="721"/>
        <v>Adventure</v>
      </c>
      <c r="S2019">
        <f t="shared" si="722"/>
        <v>2</v>
      </c>
      <c r="T2019" t="s">
        <v>528</v>
      </c>
      <c r="U2019" t="s">
        <v>10046</v>
      </c>
      <c r="V2019">
        <v>33107</v>
      </c>
      <c r="W2019" t="str">
        <f t="shared" si="723"/>
        <v>Low</v>
      </c>
      <c r="X2019">
        <v>33747</v>
      </c>
      <c r="Y2019" t="str">
        <f t="shared" si="724"/>
        <v>Medium</v>
      </c>
      <c r="Z2019" t="s">
        <v>55</v>
      </c>
      <c r="AA2019">
        <v>4</v>
      </c>
      <c r="AB2019" t="str">
        <f t="shared" si="725"/>
        <v>Ensemble Poster</v>
      </c>
      <c r="AC2019" t="s">
        <v>10047</v>
      </c>
      <c r="AD2019" t="s">
        <v>10048</v>
      </c>
      <c r="AE2019">
        <v>128</v>
      </c>
      <c r="AF2019" t="str">
        <f t="shared" si="726"/>
        <v>Very Low</v>
      </c>
      <c r="AG2019" t="s">
        <v>9</v>
      </c>
      <c r="AH2019" t="s">
        <v>1436</v>
      </c>
      <c r="AI2019" t="s">
        <v>556</v>
      </c>
      <c r="AJ2019" t="str">
        <f t="shared" si="727"/>
        <v>Adult</v>
      </c>
      <c r="AK2019">
        <v>25000000</v>
      </c>
      <c r="AL2019" t="str">
        <f t="shared" si="728"/>
        <v>Low Budget</v>
      </c>
      <c r="AM2019">
        <v>2012</v>
      </c>
      <c r="AN2019">
        <f t="shared" si="729"/>
        <v>13</v>
      </c>
      <c r="AO2019" t="str">
        <f t="shared" si="730"/>
        <v>Modern Classic</v>
      </c>
      <c r="AP2019">
        <v>10000</v>
      </c>
      <c r="AQ2019" t="str">
        <f t="shared" si="731"/>
        <v>Low</v>
      </c>
      <c r="AR2019">
        <v>6.1</v>
      </c>
      <c r="AS2019" t="str">
        <f t="shared" si="732"/>
        <v>Average</v>
      </c>
      <c r="AT2019">
        <v>2.35</v>
      </c>
      <c r="AU2019" t="str">
        <f t="shared" si="733"/>
        <v>Cinematic Widescreen</v>
      </c>
      <c r="AV2019">
        <v>27000</v>
      </c>
      <c r="AW2019" t="str">
        <f t="shared" si="734"/>
        <v>Medium</v>
      </c>
    </row>
    <row r="2020" spans="1:49" x14ac:dyDescent="0.3">
      <c r="A2020" t="s">
        <v>0</v>
      </c>
      <c r="B2020" t="s">
        <v>999</v>
      </c>
      <c r="C2020">
        <v>106</v>
      </c>
      <c r="D2020" t="str">
        <f t="shared" si="714"/>
        <v>Low</v>
      </c>
      <c r="E2020">
        <v>119</v>
      </c>
      <c r="F2020" t="str">
        <f t="shared" si="715"/>
        <v>1h 59m</v>
      </c>
      <c r="G2020" t="str">
        <f t="shared" si="716"/>
        <v>Standard Movie</v>
      </c>
      <c r="H2020">
        <v>12000</v>
      </c>
      <c r="I2020" t="str">
        <f t="shared" si="717"/>
        <v>Medium</v>
      </c>
      <c r="J2020">
        <v>643</v>
      </c>
      <c r="K2020" t="str">
        <f t="shared" si="718"/>
        <v>Very Low</v>
      </c>
      <c r="L2020" t="s">
        <v>7253</v>
      </c>
      <c r="M2020">
        <v>12000</v>
      </c>
      <c r="N2020" t="str">
        <f t="shared" si="719"/>
        <v>Medium</v>
      </c>
      <c r="O2020">
        <v>109713132</v>
      </c>
      <c r="P2020" t="str">
        <f t="shared" si="720"/>
        <v>Hit</v>
      </c>
      <c r="Q2020" t="s">
        <v>1846</v>
      </c>
      <c r="R2020" t="str">
        <f t="shared" si="721"/>
        <v>Adventure</v>
      </c>
      <c r="S2020">
        <f t="shared" si="722"/>
        <v>3</v>
      </c>
      <c r="T2020" t="s">
        <v>999</v>
      </c>
      <c r="U2020" t="s">
        <v>10049</v>
      </c>
      <c r="V2020">
        <v>61621</v>
      </c>
      <c r="W2020" t="str">
        <f t="shared" si="723"/>
        <v>Medium</v>
      </c>
      <c r="X2020">
        <v>15449</v>
      </c>
      <c r="Y2020" t="str">
        <f t="shared" si="724"/>
        <v>Medium</v>
      </c>
      <c r="Z2020" t="s">
        <v>7255</v>
      </c>
      <c r="AA2020">
        <v>5</v>
      </c>
      <c r="AB2020" t="str">
        <f t="shared" si="725"/>
        <v>Ensemble Poster</v>
      </c>
      <c r="AC2020" t="s">
        <v>10050</v>
      </c>
      <c r="AD2020" t="s">
        <v>10051</v>
      </c>
      <c r="AE2020">
        <v>219</v>
      </c>
      <c r="AF2020" t="str">
        <f t="shared" si="726"/>
        <v>Very Low</v>
      </c>
      <c r="AG2020" t="s">
        <v>9</v>
      </c>
      <c r="AH2020" t="s">
        <v>10</v>
      </c>
      <c r="AI2020" t="s">
        <v>66</v>
      </c>
      <c r="AJ2020" t="str">
        <f t="shared" si="727"/>
        <v>Family</v>
      </c>
      <c r="AK2020">
        <v>25000000</v>
      </c>
      <c r="AL2020" t="str">
        <f t="shared" si="728"/>
        <v>Low Budget</v>
      </c>
      <c r="AM2020">
        <v>1986</v>
      </c>
      <c r="AN2020">
        <f t="shared" si="729"/>
        <v>39</v>
      </c>
      <c r="AO2020" t="str">
        <f t="shared" si="730"/>
        <v>Old Classic</v>
      </c>
      <c r="AP2020">
        <v>664</v>
      </c>
      <c r="AQ2020" t="str">
        <f t="shared" si="731"/>
        <v>Very Low</v>
      </c>
      <c r="AR2020">
        <v>7.3</v>
      </c>
      <c r="AS2020" t="str">
        <f t="shared" si="732"/>
        <v>Good</v>
      </c>
      <c r="AT2020">
        <v>2.35</v>
      </c>
      <c r="AU2020" t="str">
        <f t="shared" si="733"/>
        <v>Cinematic Widescreen</v>
      </c>
      <c r="AV2020">
        <v>0</v>
      </c>
      <c r="AW2020" t="str">
        <f t="shared" si="734"/>
        <v>Very Low</v>
      </c>
    </row>
    <row r="2021" spans="1:49" x14ac:dyDescent="0.3">
      <c r="A2021" t="s">
        <v>0</v>
      </c>
      <c r="B2021" t="s">
        <v>1755</v>
      </c>
      <c r="C2021">
        <v>285</v>
      </c>
      <c r="D2021" t="str">
        <f t="shared" si="714"/>
        <v>Medium</v>
      </c>
      <c r="E2021">
        <v>139</v>
      </c>
      <c r="F2021" t="str">
        <f t="shared" si="715"/>
        <v>2h 19m</v>
      </c>
      <c r="G2021" t="str">
        <f t="shared" si="716"/>
        <v>Long Movie</v>
      </c>
      <c r="H2021">
        <v>13000</v>
      </c>
      <c r="I2021" t="str">
        <f t="shared" si="717"/>
        <v>Medium</v>
      </c>
      <c r="J2021">
        <v>461</v>
      </c>
      <c r="K2021" t="str">
        <f t="shared" si="718"/>
        <v>Very Low</v>
      </c>
      <c r="L2021" t="s">
        <v>1877</v>
      </c>
      <c r="M2021">
        <v>13000</v>
      </c>
      <c r="N2021" t="str">
        <f t="shared" si="719"/>
        <v>Medium</v>
      </c>
      <c r="O2021">
        <v>70269171</v>
      </c>
      <c r="P2021" t="str">
        <f t="shared" si="720"/>
        <v>Hit</v>
      </c>
      <c r="Q2021" t="s">
        <v>3765</v>
      </c>
      <c r="R2021" t="str">
        <f t="shared" si="721"/>
        <v>Drama</v>
      </c>
      <c r="S2021">
        <f t="shared" si="722"/>
        <v>2</v>
      </c>
      <c r="T2021" t="s">
        <v>1755</v>
      </c>
      <c r="U2021" t="s">
        <v>10052</v>
      </c>
      <c r="V2021">
        <v>162130</v>
      </c>
      <c r="W2021" t="str">
        <f t="shared" si="723"/>
        <v>Medium</v>
      </c>
      <c r="X2021">
        <v>15111</v>
      </c>
      <c r="Y2021" t="str">
        <f t="shared" si="724"/>
        <v>Medium</v>
      </c>
      <c r="Z2021" t="s">
        <v>2516</v>
      </c>
      <c r="AA2021">
        <v>0</v>
      </c>
      <c r="AB2021" t="str">
        <f t="shared" si="725"/>
        <v>Symbolic Poster</v>
      </c>
      <c r="AC2021" t="s">
        <v>10053</v>
      </c>
      <c r="AD2021" t="s">
        <v>10054</v>
      </c>
      <c r="AE2021">
        <v>962</v>
      </c>
      <c r="AF2021" t="str">
        <f t="shared" si="726"/>
        <v>Low</v>
      </c>
      <c r="AG2021" t="s">
        <v>9</v>
      </c>
      <c r="AH2021" t="s">
        <v>10</v>
      </c>
      <c r="AI2021" t="s">
        <v>66</v>
      </c>
      <c r="AJ2021" t="str">
        <f t="shared" si="727"/>
        <v>Family</v>
      </c>
      <c r="AK2021">
        <v>24000000</v>
      </c>
      <c r="AL2021" t="str">
        <f t="shared" si="728"/>
        <v>Low Budget</v>
      </c>
      <c r="AM2021">
        <v>2006</v>
      </c>
      <c r="AN2021">
        <f t="shared" si="729"/>
        <v>19</v>
      </c>
      <c r="AO2021" t="str">
        <f t="shared" si="730"/>
        <v>Old Classic</v>
      </c>
      <c r="AP2021">
        <v>683</v>
      </c>
      <c r="AQ2021" t="str">
        <f t="shared" si="731"/>
        <v>Very Low</v>
      </c>
      <c r="AR2021">
        <v>7.2</v>
      </c>
      <c r="AS2021" t="str">
        <f t="shared" si="732"/>
        <v>Good</v>
      </c>
      <c r="AT2021">
        <v>1.85</v>
      </c>
      <c r="AU2021" t="str">
        <f t="shared" si="733"/>
        <v>HDTV / Widescreen</v>
      </c>
      <c r="AV2021">
        <v>0</v>
      </c>
      <c r="AW2021" t="str">
        <f t="shared" si="734"/>
        <v>Very Low</v>
      </c>
    </row>
    <row r="2022" spans="1:49" x14ac:dyDescent="0.3">
      <c r="A2022" t="s">
        <v>0</v>
      </c>
      <c r="B2022" t="s">
        <v>1855</v>
      </c>
      <c r="C2022">
        <v>163</v>
      </c>
      <c r="D2022" t="str">
        <f t="shared" si="714"/>
        <v>Low</v>
      </c>
      <c r="E2022">
        <v>114</v>
      </c>
      <c r="F2022" t="str">
        <f t="shared" si="715"/>
        <v>1h 54m</v>
      </c>
      <c r="G2022" t="str">
        <f t="shared" si="716"/>
        <v>Standard Movie</v>
      </c>
      <c r="H2022">
        <v>19</v>
      </c>
      <c r="I2022" t="str">
        <f t="shared" si="717"/>
        <v>Very Low</v>
      </c>
      <c r="J2022">
        <v>848</v>
      </c>
      <c r="K2022" t="str">
        <f t="shared" si="718"/>
        <v>Very Low</v>
      </c>
      <c r="L2022" t="s">
        <v>848</v>
      </c>
      <c r="M2022">
        <v>1000</v>
      </c>
      <c r="N2022" t="str">
        <f t="shared" si="719"/>
        <v>Low</v>
      </c>
      <c r="O2022">
        <v>28772222</v>
      </c>
      <c r="P2022" t="str">
        <f t="shared" si="720"/>
        <v>Average</v>
      </c>
      <c r="Q2022" t="s">
        <v>1856</v>
      </c>
      <c r="R2022" t="str">
        <f t="shared" si="721"/>
        <v>Action</v>
      </c>
      <c r="S2022">
        <f t="shared" si="722"/>
        <v>4</v>
      </c>
      <c r="T2022" t="s">
        <v>361</v>
      </c>
      <c r="U2022" t="s">
        <v>1857</v>
      </c>
      <c r="V2022">
        <v>33958</v>
      </c>
      <c r="W2022" t="str">
        <f t="shared" si="723"/>
        <v>Low</v>
      </c>
      <c r="X2022">
        <v>3962</v>
      </c>
      <c r="Y2022" t="str">
        <f t="shared" si="724"/>
        <v>Low</v>
      </c>
      <c r="Z2022" t="s">
        <v>441</v>
      </c>
      <c r="AA2022">
        <v>1</v>
      </c>
      <c r="AB2022" t="str">
        <f t="shared" si="725"/>
        <v>Solo Star Poster</v>
      </c>
      <c r="AC2022" t="s">
        <v>1858</v>
      </c>
      <c r="AD2022" t="s">
        <v>1859</v>
      </c>
      <c r="AE2022">
        <v>163</v>
      </c>
      <c r="AF2022" t="str">
        <f t="shared" si="726"/>
        <v>Very Low</v>
      </c>
      <c r="AG2022" t="s">
        <v>9</v>
      </c>
      <c r="AH2022" t="s">
        <v>10</v>
      </c>
      <c r="AI2022" t="s">
        <v>11</v>
      </c>
      <c r="AJ2022" t="str">
        <f t="shared" si="727"/>
        <v>Teen</v>
      </c>
      <c r="AK2022">
        <v>105000000</v>
      </c>
      <c r="AL2022" t="str">
        <f t="shared" si="728"/>
        <v>High Budget</v>
      </c>
      <c r="AM2022">
        <v>2015</v>
      </c>
      <c r="AN2022">
        <f t="shared" si="729"/>
        <v>10</v>
      </c>
      <c r="AO2022" t="str">
        <f t="shared" si="730"/>
        <v>Modern Classic</v>
      </c>
      <c r="AP2022">
        <v>897</v>
      </c>
      <c r="AQ2022" t="str">
        <f t="shared" si="731"/>
        <v>Very Low</v>
      </c>
      <c r="AR2022">
        <v>5.3</v>
      </c>
      <c r="AS2022" t="str">
        <f t="shared" si="732"/>
        <v>Below Average</v>
      </c>
      <c r="AT2022">
        <v>2.35</v>
      </c>
      <c r="AU2022" t="str">
        <f t="shared" si="733"/>
        <v>Cinematic Widescreen</v>
      </c>
      <c r="AV2022">
        <v>37000</v>
      </c>
      <c r="AW2022" t="str">
        <f t="shared" si="734"/>
        <v>Medium</v>
      </c>
    </row>
    <row r="2023" spans="1:49" x14ac:dyDescent="0.3">
      <c r="A2023" t="s">
        <v>0</v>
      </c>
      <c r="B2023" t="s">
        <v>6279</v>
      </c>
      <c r="C2023">
        <v>195</v>
      </c>
      <c r="D2023" t="str">
        <f t="shared" si="714"/>
        <v>Low</v>
      </c>
      <c r="E2023">
        <v>120</v>
      </c>
      <c r="F2023" t="str">
        <f t="shared" si="715"/>
        <v>2h 0m</v>
      </c>
      <c r="G2023" t="str">
        <f t="shared" si="716"/>
        <v>Standard Movie</v>
      </c>
      <c r="H2023">
        <v>0</v>
      </c>
      <c r="I2023" t="str">
        <f t="shared" si="717"/>
        <v>Very Low</v>
      </c>
      <c r="J2023">
        <v>221</v>
      </c>
      <c r="K2023" t="str">
        <f t="shared" si="718"/>
        <v>Very Low</v>
      </c>
      <c r="L2023" t="s">
        <v>773</v>
      </c>
      <c r="M2023">
        <v>865</v>
      </c>
      <c r="N2023" t="str">
        <f t="shared" si="719"/>
        <v>Low</v>
      </c>
      <c r="O2023">
        <v>101334374</v>
      </c>
      <c r="P2023" t="str">
        <f t="shared" si="720"/>
        <v>Hit</v>
      </c>
      <c r="Q2023" t="s">
        <v>5074</v>
      </c>
      <c r="R2023" t="str">
        <f t="shared" si="721"/>
        <v>Horror</v>
      </c>
      <c r="S2023">
        <f t="shared" si="722"/>
        <v>2</v>
      </c>
      <c r="T2023" t="s">
        <v>5940</v>
      </c>
      <c r="U2023" t="s">
        <v>10055</v>
      </c>
      <c r="V2023">
        <v>124941</v>
      </c>
      <c r="W2023" t="str">
        <f t="shared" si="723"/>
        <v>Medium</v>
      </c>
      <c r="X2023">
        <v>2321</v>
      </c>
      <c r="Y2023" t="str">
        <f t="shared" si="724"/>
        <v>Low</v>
      </c>
      <c r="Z2023" t="s">
        <v>10056</v>
      </c>
      <c r="AA2023">
        <v>5</v>
      </c>
      <c r="AB2023" t="str">
        <f t="shared" si="725"/>
        <v>Ensemble Poster</v>
      </c>
      <c r="AC2023" t="s">
        <v>10057</v>
      </c>
      <c r="AD2023" t="s">
        <v>10058</v>
      </c>
      <c r="AE2023">
        <v>488</v>
      </c>
      <c r="AF2023" t="str">
        <f t="shared" si="726"/>
        <v>Very Low</v>
      </c>
      <c r="AG2023" t="s">
        <v>9</v>
      </c>
      <c r="AH2023" t="s">
        <v>10</v>
      </c>
      <c r="AI2023" t="s">
        <v>556</v>
      </c>
      <c r="AJ2023" t="str">
        <f t="shared" si="727"/>
        <v>Adult</v>
      </c>
      <c r="AK2023">
        <v>24000000</v>
      </c>
      <c r="AL2023" t="str">
        <f t="shared" si="728"/>
        <v>Low Budget</v>
      </c>
      <c r="AM2023">
        <v>1997</v>
      </c>
      <c r="AN2023">
        <f t="shared" si="729"/>
        <v>28</v>
      </c>
      <c r="AO2023" t="str">
        <f t="shared" si="730"/>
        <v>Old Classic</v>
      </c>
      <c r="AP2023">
        <v>851</v>
      </c>
      <c r="AQ2023" t="str">
        <f t="shared" si="731"/>
        <v>Very Low</v>
      </c>
      <c r="AR2023">
        <v>6.1</v>
      </c>
      <c r="AS2023" t="str">
        <f t="shared" si="732"/>
        <v>Average</v>
      </c>
      <c r="AT2023">
        <v>2.35</v>
      </c>
      <c r="AU2023" t="str">
        <f t="shared" si="733"/>
        <v>Cinematic Widescreen</v>
      </c>
      <c r="AV2023">
        <v>0</v>
      </c>
      <c r="AW2023" t="str">
        <f t="shared" si="734"/>
        <v>Very Low</v>
      </c>
    </row>
    <row r="2024" spans="1:49" x14ac:dyDescent="0.3">
      <c r="A2024" t="s">
        <v>0</v>
      </c>
      <c r="B2024" t="s">
        <v>8536</v>
      </c>
      <c r="C2024">
        <v>123</v>
      </c>
      <c r="D2024" t="str">
        <f t="shared" si="714"/>
        <v>Low</v>
      </c>
      <c r="E2024">
        <v>98</v>
      </c>
      <c r="F2024" t="str">
        <f t="shared" si="715"/>
        <v>1h 38m</v>
      </c>
      <c r="G2024" t="str">
        <f t="shared" si="716"/>
        <v>Standard Movie</v>
      </c>
      <c r="H2024">
        <v>149</v>
      </c>
      <c r="I2024" t="str">
        <f t="shared" si="717"/>
        <v>Very Low</v>
      </c>
      <c r="J2024">
        <v>439</v>
      </c>
      <c r="K2024" t="str">
        <f t="shared" si="718"/>
        <v>Very Low</v>
      </c>
      <c r="L2024" t="s">
        <v>1440</v>
      </c>
      <c r="M2024">
        <v>20000</v>
      </c>
      <c r="N2024" t="str">
        <f t="shared" si="719"/>
        <v>Medium</v>
      </c>
      <c r="O2024">
        <v>1512815</v>
      </c>
      <c r="P2024" t="str">
        <f t="shared" si="720"/>
        <v>Flop</v>
      </c>
      <c r="Q2024" t="s">
        <v>10059</v>
      </c>
      <c r="R2024" t="str">
        <f t="shared" si="721"/>
        <v>Action</v>
      </c>
      <c r="S2024">
        <f t="shared" si="722"/>
        <v>3</v>
      </c>
      <c r="T2024" t="s">
        <v>812</v>
      </c>
      <c r="U2024" t="s">
        <v>10060</v>
      </c>
      <c r="V2024">
        <v>8885</v>
      </c>
      <c r="W2024" t="str">
        <f t="shared" si="723"/>
        <v>Very Low</v>
      </c>
      <c r="X2024">
        <v>21414</v>
      </c>
      <c r="Y2024" t="str">
        <f t="shared" si="724"/>
        <v>Medium</v>
      </c>
      <c r="Z2024" t="s">
        <v>9202</v>
      </c>
      <c r="AA2024">
        <v>0</v>
      </c>
      <c r="AB2024" t="str">
        <f t="shared" si="725"/>
        <v>Symbolic Poster</v>
      </c>
      <c r="AC2024" t="s">
        <v>10061</v>
      </c>
      <c r="AD2024" t="s">
        <v>10062</v>
      </c>
      <c r="AE2024">
        <v>56</v>
      </c>
      <c r="AF2024" t="str">
        <f t="shared" si="726"/>
        <v>Very Low</v>
      </c>
      <c r="AG2024" t="s">
        <v>9</v>
      </c>
      <c r="AH2024" t="s">
        <v>10</v>
      </c>
      <c r="AI2024" t="s">
        <v>556</v>
      </c>
      <c r="AJ2024" t="str">
        <f t="shared" si="727"/>
        <v>Adult</v>
      </c>
      <c r="AK2024">
        <v>25000000</v>
      </c>
      <c r="AL2024" t="str">
        <f t="shared" si="728"/>
        <v>Low Budget</v>
      </c>
      <c r="AM2024">
        <v>2016</v>
      </c>
      <c r="AN2024">
        <f t="shared" si="729"/>
        <v>9</v>
      </c>
      <c r="AO2024" t="str">
        <f t="shared" si="730"/>
        <v>Modern Classic</v>
      </c>
      <c r="AP2024">
        <v>617</v>
      </c>
      <c r="AQ2024" t="str">
        <f t="shared" si="731"/>
        <v>Very Low</v>
      </c>
      <c r="AR2024">
        <v>5.8</v>
      </c>
      <c r="AS2024" t="str">
        <f t="shared" si="732"/>
        <v>Below Average</v>
      </c>
      <c r="AT2024">
        <v>2.35</v>
      </c>
      <c r="AU2024" t="str">
        <f t="shared" si="733"/>
        <v>Cinematic Widescreen</v>
      </c>
      <c r="AV2024">
        <v>0</v>
      </c>
      <c r="AW2024" t="str">
        <f t="shared" si="734"/>
        <v>Very Low</v>
      </c>
    </row>
    <row r="2025" spans="1:49" x14ac:dyDescent="0.3">
      <c r="A2025" t="s">
        <v>0</v>
      </c>
      <c r="B2025" t="s">
        <v>1322</v>
      </c>
      <c r="C2025">
        <v>52</v>
      </c>
      <c r="D2025" t="str">
        <f t="shared" si="714"/>
        <v>Low</v>
      </c>
      <c r="E2025">
        <v>106</v>
      </c>
      <c r="F2025" t="str">
        <f t="shared" si="715"/>
        <v>1h 46m</v>
      </c>
      <c r="G2025" t="str">
        <f t="shared" si="716"/>
        <v>Standard Movie</v>
      </c>
      <c r="H2025">
        <v>167</v>
      </c>
      <c r="I2025" t="str">
        <f t="shared" si="717"/>
        <v>Very Low</v>
      </c>
      <c r="J2025">
        <v>676</v>
      </c>
      <c r="K2025" t="str">
        <f t="shared" si="718"/>
        <v>Very Low</v>
      </c>
      <c r="L2025" t="s">
        <v>5675</v>
      </c>
      <c r="M2025">
        <v>966</v>
      </c>
      <c r="N2025" t="str">
        <f t="shared" si="719"/>
        <v>Low</v>
      </c>
      <c r="O2025">
        <v>65182182</v>
      </c>
      <c r="P2025" t="str">
        <f t="shared" si="720"/>
        <v>Hit</v>
      </c>
      <c r="Q2025" t="s">
        <v>1652</v>
      </c>
      <c r="R2025" t="str">
        <f t="shared" si="721"/>
        <v>Comedy</v>
      </c>
      <c r="S2025">
        <f t="shared" si="722"/>
        <v>2</v>
      </c>
      <c r="T2025" t="s">
        <v>3868</v>
      </c>
      <c r="U2025" t="s">
        <v>10063</v>
      </c>
      <c r="V2025">
        <v>15310</v>
      </c>
      <c r="W2025" t="str">
        <f t="shared" si="723"/>
        <v>Low</v>
      </c>
      <c r="X2025">
        <v>4830</v>
      </c>
      <c r="Y2025" t="str">
        <f t="shared" si="724"/>
        <v>Low</v>
      </c>
      <c r="Z2025" t="s">
        <v>4784</v>
      </c>
      <c r="AA2025">
        <v>8</v>
      </c>
      <c r="AB2025" t="str">
        <f t="shared" si="725"/>
        <v>Ensemble Poster</v>
      </c>
      <c r="AC2025" t="s">
        <v>10064</v>
      </c>
      <c r="AD2025" t="s">
        <v>10065</v>
      </c>
      <c r="AE2025">
        <v>38</v>
      </c>
      <c r="AF2025" t="str">
        <f t="shared" si="726"/>
        <v>Very Low</v>
      </c>
      <c r="AG2025" t="s">
        <v>9</v>
      </c>
      <c r="AH2025" t="s">
        <v>10</v>
      </c>
      <c r="AI2025" t="s">
        <v>11</v>
      </c>
      <c r="AJ2025" t="str">
        <f t="shared" si="727"/>
        <v>Teen</v>
      </c>
      <c r="AK2025">
        <v>24000000</v>
      </c>
      <c r="AL2025" t="str">
        <f t="shared" si="728"/>
        <v>Low Budget</v>
      </c>
      <c r="AM2025">
        <v>2014</v>
      </c>
      <c r="AN2025">
        <f t="shared" si="729"/>
        <v>11</v>
      </c>
      <c r="AO2025" t="str">
        <f t="shared" si="730"/>
        <v>Modern Classic</v>
      </c>
      <c r="AP2025">
        <v>807</v>
      </c>
      <c r="AQ2025" t="str">
        <f t="shared" si="731"/>
        <v>Very Low</v>
      </c>
      <c r="AR2025">
        <v>5.7</v>
      </c>
      <c r="AS2025" t="str">
        <f t="shared" si="732"/>
        <v>Below Average</v>
      </c>
      <c r="AT2025">
        <v>2.35</v>
      </c>
      <c r="AU2025" t="str">
        <f t="shared" si="733"/>
        <v>Cinematic Widescreen</v>
      </c>
      <c r="AV2025">
        <v>3000</v>
      </c>
      <c r="AW2025" t="str">
        <f t="shared" si="734"/>
        <v>Low</v>
      </c>
    </row>
    <row r="2026" spans="1:49" x14ac:dyDescent="0.3">
      <c r="A2026" t="s">
        <v>0</v>
      </c>
      <c r="B2026" t="s">
        <v>6934</v>
      </c>
      <c r="C2026">
        <v>129</v>
      </c>
      <c r="D2026" t="str">
        <f t="shared" si="714"/>
        <v>Low</v>
      </c>
      <c r="E2026">
        <v>98</v>
      </c>
      <c r="F2026" t="str">
        <f t="shared" si="715"/>
        <v>1h 38m</v>
      </c>
      <c r="G2026" t="str">
        <f t="shared" si="716"/>
        <v>Standard Movie</v>
      </c>
      <c r="H2026">
        <v>36</v>
      </c>
      <c r="I2026" t="str">
        <f t="shared" si="717"/>
        <v>Very Low</v>
      </c>
      <c r="J2026">
        <v>900</v>
      </c>
      <c r="K2026" t="str">
        <f t="shared" si="718"/>
        <v>Very Low</v>
      </c>
      <c r="L2026" t="s">
        <v>6363</v>
      </c>
      <c r="M2026">
        <v>13000</v>
      </c>
      <c r="N2026" t="str">
        <f t="shared" si="719"/>
        <v>Medium</v>
      </c>
      <c r="O2026">
        <v>57262492</v>
      </c>
      <c r="P2026" t="str">
        <f t="shared" si="720"/>
        <v>Hit</v>
      </c>
      <c r="Q2026" t="s">
        <v>980</v>
      </c>
      <c r="R2026" t="str">
        <f t="shared" si="721"/>
        <v>Comedy</v>
      </c>
      <c r="S2026">
        <f t="shared" si="722"/>
        <v>2</v>
      </c>
      <c r="T2026" t="s">
        <v>948</v>
      </c>
      <c r="U2026" t="s">
        <v>10066</v>
      </c>
      <c r="V2026">
        <v>90374</v>
      </c>
      <c r="W2026" t="str">
        <f t="shared" si="723"/>
        <v>Medium</v>
      </c>
      <c r="X2026">
        <v>17582</v>
      </c>
      <c r="Y2026" t="str">
        <f t="shared" si="724"/>
        <v>Medium</v>
      </c>
      <c r="Z2026" t="s">
        <v>7295</v>
      </c>
      <c r="AA2026">
        <v>4</v>
      </c>
      <c r="AB2026" t="str">
        <f t="shared" si="725"/>
        <v>Ensemble Poster</v>
      </c>
      <c r="AC2026" t="s">
        <v>10067</v>
      </c>
      <c r="AD2026" t="s">
        <v>10068</v>
      </c>
      <c r="AE2026">
        <v>318</v>
      </c>
      <c r="AF2026" t="str">
        <f t="shared" si="726"/>
        <v>Very Low</v>
      </c>
      <c r="AG2026" t="s">
        <v>9</v>
      </c>
      <c r="AH2026" t="s">
        <v>10</v>
      </c>
      <c r="AI2026" t="s">
        <v>556</v>
      </c>
      <c r="AJ2026" t="str">
        <f t="shared" si="727"/>
        <v>Adult</v>
      </c>
      <c r="AK2026">
        <v>24000000</v>
      </c>
      <c r="AL2026" t="str">
        <f t="shared" si="728"/>
        <v>Low Budget</v>
      </c>
      <c r="AM2026">
        <v>2000</v>
      </c>
      <c r="AN2026">
        <f t="shared" si="729"/>
        <v>25</v>
      </c>
      <c r="AO2026" t="str">
        <f t="shared" si="730"/>
        <v>Old Classic</v>
      </c>
      <c r="AP2026">
        <v>2000</v>
      </c>
      <c r="AQ2026" t="str">
        <f t="shared" si="731"/>
        <v>Low</v>
      </c>
      <c r="AR2026">
        <v>6.7</v>
      </c>
      <c r="AS2026" t="str">
        <f t="shared" si="732"/>
        <v>Average</v>
      </c>
      <c r="AT2026">
        <v>1.85</v>
      </c>
      <c r="AU2026" t="str">
        <f t="shared" si="733"/>
        <v>HDTV / Widescreen</v>
      </c>
      <c r="AV2026">
        <v>0</v>
      </c>
      <c r="AW2026" t="str">
        <f t="shared" si="734"/>
        <v>Very Low</v>
      </c>
    </row>
    <row r="2027" spans="1:49" x14ac:dyDescent="0.3">
      <c r="A2027" t="s">
        <v>0</v>
      </c>
      <c r="B2027" t="s">
        <v>10069</v>
      </c>
      <c r="C2027">
        <v>60</v>
      </c>
      <c r="D2027" t="str">
        <f t="shared" si="714"/>
        <v>Low</v>
      </c>
      <c r="E2027">
        <v>107</v>
      </c>
      <c r="F2027" t="str">
        <f t="shared" si="715"/>
        <v>1h 47m</v>
      </c>
      <c r="G2027" t="str">
        <f t="shared" si="716"/>
        <v>Standard Movie</v>
      </c>
      <c r="H2027">
        <v>71</v>
      </c>
      <c r="I2027" t="str">
        <f t="shared" si="717"/>
        <v>Very Low</v>
      </c>
      <c r="J2027">
        <v>304</v>
      </c>
      <c r="K2027" t="str">
        <f t="shared" si="718"/>
        <v>Very Low</v>
      </c>
      <c r="L2027" t="s">
        <v>4499</v>
      </c>
      <c r="M2027">
        <v>967</v>
      </c>
      <c r="N2027" t="str">
        <f t="shared" si="719"/>
        <v>Low</v>
      </c>
      <c r="O2027">
        <v>80000000</v>
      </c>
      <c r="P2027" t="str">
        <f t="shared" si="720"/>
        <v>Hit</v>
      </c>
      <c r="Q2027" t="s">
        <v>7808</v>
      </c>
      <c r="R2027" t="str">
        <f t="shared" si="721"/>
        <v>Drama</v>
      </c>
      <c r="S2027">
        <f t="shared" si="722"/>
        <v>3</v>
      </c>
      <c r="T2027" t="s">
        <v>4166</v>
      </c>
      <c r="U2027" t="s">
        <v>10070</v>
      </c>
      <c r="V2027">
        <v>51459</v>
      </c>
      <c r="W2027" t="str">
        <f t="shared" si="723"/>
        <v>Medium</v>
      </c>
      <c r="X2027">
        <v>1962</v>
      </c>
      <c r="Y2027" t="str">
        <f t="shared" si="724"/>
        <v>Low</v>
      </c>
      <c r="Z2027" t="s">
        <v>10071</v>
      </c>
      <c r="AA2027">
        <v>0</v>
      </c>
      <c r="AB2027" t="str">
        <f t="shared" si="725"/>
        <v>Symbolic Poster</v>
      </c>
      <c r="AC2027" t="s">
        <v>10072</v>
      </c>
      <c r="AD2027" t="s">
        <v>10073</v>
      </c>
      <c r="AE2027">
        <v>113</v>
      </c>
      <c r="AF2027" t="str">
        <f t="shared" si="726"/>
        <v>Very Low</v>
      </c>
      <c r="AG2027" t="s">
        <v>9</v>
      </c>
      <c r="AH2027" t="s">
        <v>10</v>
      </c>
      <c r="AI2027" t="s">
        <v>66</v>
      </c>
      <c r="AJ2027" t="str">
        <f t="shared" si="727"/>
        <v>Family</v>
      </c>
      <c r="AK2027">
        <v>8200000</v>
      </c>
      <c r="AL2027" t="str">
        <f t="shared" si="728"/>
        <v>Low Budget</v>
      </c>
      <c r="AM2027">
        <v>1984</v>
      </c>
      <c r="AN2027">
        <f t="shared" si="729"/>
        <v>41</v>
      </c>
      <c r="AO2027" t="str">
        <f t="shared" si="730"/>
        <v>Old Classic</v>
      </c>
      <c r="AP2027">
        <v>455</v>
      </c>
      <c r="AQ2027" t="str">
        <f t="shared" si="731"/>
        <v>Very Low</v>
      </c>
      <c r="AR2027">
        <v>6.5</v>
      </c>
      <c r="AS2027" t="str">
        <f t="shared" si="732"/>
        <v>Average</v>
      </c>
      <c r="AT2027">
        <v>1.85</v>
      </c>
      <c r="AU2027" t="str">
        <f t="shared" si="733"/>
        <v>HDTV / Widescreen</v>
      </c>
      <c r="AV2027">
        <v>0</v>
      </c>
      <c r="AW2027" t="str">
        <f t="shared" si="734"/>
        <v>Very Low</v>
      </c>
    </row>
    <row r="2028" spans="1:49" x14ac:dyDescent="0.3">
      <c r="A2028" t="s">
        <v>0</v>
      </c>
      <c r="B2028" t="s">
        <v>2513</v>
      </c>
      <c r="C2028">
        <v>123</v>
      </c>
      <c r="D2028" t="str">
        <f t="shared" si="714"/>
        <v>Low</v>
      </c>
      <c r="E2028">
        <v>88</v>
      </c>
      <c r="F2028" t="str">
        <f t="shared" si="715"/>
        <v>1h 28m</v>
      </c>
      <c r="G2028" t="str">
        <f t="shared" si="716"/>
        <v>Featurette</v>
      </c>
      <c r="H2028">
        <v>480</v>
      </c>
      <c r="I2028" t="str">
        <f t="shared" si="717"/>
        <v>Very Low</v>
      </c>
      <c r="J2028">
        <v>497</v>
      </c>
      <c r="K2028" t="str">
        <f t="shared" si="718"/>
        <v>Very Low</v>
      </c>
      <c r="L2028" t="s">
        <v>10074</v>
      </c>
      <c r="M2028">
        <v>8000</v>
      </c>
      <c r="N2028" t="str">
        <f t="shared" si="719"/>
        <v>Low</v>
      </c>
      <c r="O2028">
        <v>74608545</v>
      </c>
      <c r="P2028" t="str">
        <f t="shared" si="720"/>
        <v>Hit</v>
      </c>
      <c r="Q2028" t="s">
        <v>1642</v>
      </c>
      <c r="R2028" t="str">
        <f t="shared" si="721"/>
        <v>Comedy</v>
      </c>
      <c r="S2028">
        <f t="shared" si="722"/>
        <v>1</v>
      </c>
      <c r="T2028" t="s">
        <v>1220</v>
      </c>
      <c r="U2028" t="s">
        <v>10075</v>
      </c>
      <c r="V2028">
        <v>185258</v>
      </c>
      <c r="W2028" t="str">
        <f t="shared" si="723"/>
        <v>Medium</v>
      </c>
      <c r="X2028">
        <v>10325</v>
      </c>
      <c r="Y2028" t="str">
        <f t="shared" si="724"/>
        <v>Medium</v>
      </c>
      <c r="Z2028" t="s">
        <v>3955</v>
      </c>
      <c r="AA2028">
        <v>4</v>
      </c>
      <c r="AB2028" t="str">
        <f t="shared" si="725"/>
        <v>Ensemble Poster</v>
      </c>
      <c r="AC2028" t="s">
        <v>10076</v>
      </c>
      <c r="AD2028" t="s">
        <v>10077</v>
      </c>
      <c r="AE2028">
        <v>404</v>
      </c>
      <c r="AF2028" t="str">
        <f t="shared" si="726"/>
        <v>Very Low</v>
      </c>
      <c r="AG2028" t="s">
        <v>9</v>
      </c>
      <c r="AH2028" t="s">
        <v>10</v>
      </c>
      <c r="AI2028" t="s">
        <v>556</v>
      </c>
      <c r="AJ2028" t="str">
        <f t="shared" si="727"/>
        <v>Adult</v>
      </c>
      <c r="AK2028">
        <v>24000000</v>
      </c>
      <c r="AL2028" t="str">
        <f t="shared" si="728"/>
        <v>Low Budget</v>
      </c>
      <c r="AM2028">
        <v>2003</v>
      </c>
      <c r="AN2028">
        <f t="shared" si="729"/>
        <v>22</v>
      </c>
      <c r="AO2028" t="str">
        <f t="shared" si="730"/>
        <v>Old Classic</v>
      </c>
      <c r="AP2028">
        <v>909</v>
      </c>
      <c r="AQ2028" t="str">
        <f t="shared" si="731"/>
        <v>Very Low</v>
      </c>
      <c r="AR2028">
        <v>7.2</v>
      </c>
      <c r="AS2028" t="str">
        <f t="shared" si="732"/>
        <v>Good</v>
      </c>
      <c r="AT2028">
        <v>2.35</v>
      </c>
      <c r="AU2028" t="str">
        <f t="shared" si="733"/>
        <v>Cinematic Widescreen</v>
      </c>
      <c r="AV2028">
        <v>0</v>
      </c>
      <c r="AW2028" t="str">
        <f t="shared" si="734"/>
        <v>Very Low</v>
      </c>
    </row>
    <row r="2029" spans="1:49" x14ac:dyDescent="0.3">
      <c r="A2029" t="s">
        <v>0</v>
      </c>
      <c r="B2029" t="s">
        <v>2762</v>
      </c>
      <c r="C2029">
        <v>84</v>
      </c>
      <c r="D2029" t="str">
        <f t="shared" si="714"/>
        <v>Low</v>
      </c>
      <c r="E2029">
        <v>137</v>
      </c>
      <c r="F2029" t="str">
        <f t="shared" si="715"/>
        <v>2h 17m</v>
      </c>
      <c r="G2029" t="str">
        <f t="shared" si="716"/>
        <v>Long Movie</v>
      </c>
      <c r="H2029">
        <v>0</v>
      </c>
      <c r="I2029" t="str">
        <f t="shared" si="717"/>
        <v>Very Low</v>
      </c>
      <c r="J2029">
        <v>161</v>
      </c>
      <c r="K2029" t="str">
        <f t="shared" si="718"/>
        <v>Very Low</v>
      </c>
      <c r="L2029" t="s">
        <v>3362</v>
      </c>
      <c r="M2029">
        <v>12000</v>
      </c>
      <c r="N2029" t="str">
        <f t="shared" si="719"/>
        <v>Medium</v>
      </c>
      <c r="O2029">
        <v>41895491</v>
      </c>
      <c r="P2029" t="str">
        <f t="shared" si="720"/>
        <v>Average</v>
      </c>
      <c r="Q2029" t="s">
        <v>7872</v>
      </c>
      <c r="R2029" t="str">
        <f t="shared" si="721"/>
        <v>Comedy</v>
      </c>
      <c r="S2029">
        <f t="shared" si="722"/>
        <v>3</v>
      </c>
      <c r="T2029" t="s">
        <v>272</v>
      </c>
      <c r="U2029" t="s">
        <v>10078</v>
      </c>
      <c r="V2029">
        <v>63274</v>
      </c>
      <c r="W2029" t="str">
        <f t="shared" si="723"/>
        <v>Medium</v>
      </c>
      <c r="X2029">
        <v>12947</v>
      </c>
      <c r="Y2029" t="str">
        <f t="shared" si="724"/>
        <v>Medium</v>
      </c>
      <c r="Z2029" t="s">
        <v>10079</v>
      </c>
      <c r="AA2029">
        <v>1</v>
      </c>
      <c r="AB2029" t="str">
        <f t="shared" si="725"/>
        <v>Solo Star Poster</v>
      </c>
      <c r="AC2029" t="s">
        <v>10080</v>
      </c>
      <c r="AD2029" t="s">
        <v>10081</v>
      </c>
      <c r="AE2029">
        <v>170</v>
      </c>
      <c r="AF2029" t="str">
        <f t="shared" si="726"/>
        <v>Very Low</v>
      </c>
      <c r="AG2029" t="s">
        <v>9</v>
      </c>
      <c r="AH2029" t="s">
        <v>10</v>
      </c>
      <c r="AI2029" t="s">
        <v>556</v>
      </c>
      <c r="AJ2029" t="str">
        <f t="shared" si="727"/>
        <v>Adult</v>
      </c>
      <c r="AK2029">
        <v>24000000</v>
      </c>
      <c r="AL2029" t="str">
        <f t="shared" si="728"/>
        <v>Low Budget</v>
      </c>
      <c r="AM2029">
        <v>1991</v>
      </c>
      <c r="AN2029">
        <f t="shared" si="729"/>
        <v>34</v>
      </c>
      <c r="AO2029" t="str">
        <f t="shared" si="730"/>
        <v>Old Classic</v>
      </c>
      <c r="AP2029">
        <v>443</v>
      </c>
      <c r="AQ2029" t="str">
        <f t="shared" si="731"/>
        <v>Very Low</v>
      </c>
      <c r="AR2029">
        <v>7.6</v>
      </c>
      <c r="AS2029" t="str">
        <f t="shared" si="732"/>
        <v>Good</v>
      </c>
      <c r="AT2029">
        <v>1.85</v>
      </c>
      <c r="AU2029" t="str">
        <f t="shared" si="733"/>
        <v>HDTV / Widescreen</v>
      </c>
      <c r="AV2029">
        <v>12000</v>
      </c>
      <c r="AW2029" t="str">
        <f t="shared" si="734"/>
        <v>Medium</v>
      </c>
    </row>
    <row r="2030" spans="1:49" x14ac:dyDescent="0.3">
      <c r="A2030" t="s">
        <v>0</v>
      </c>
      <c r="B2030" t="s">
        <v>7829</v>
      </c>
      <c r="C2030">
        <v>125</v>
      </c>
      <c r="D2030" t="str">
        <f t="shared" si="714"/>
        <v>Low</v>
      </c>
      <c r="E2030">
        <v>100</v>
      </c>
      <c r="F2030" t="str">
        <f t="shared" si="715"/>
        <v>1h 40m</v>
      </c>
      <c r="G2030" t="str">
        <f t="shared" si="716"/>
        <v>Standard Movie</v>
      </c>
      <c r="H2030">
        <v>41</v>
      </c>
      <c r="I2030" t="str">
        <f t="shared" si="717"/>
        <v>Very Low</v>
      </c>
      <c r="J2030">
        <v>970</v>
      </c>
      <c r="K2030" t="str">
        <f t="shared" si="718"/>
        <v>Very Low</v>
      </c>
      <c r="L2030" t="s">
        <v>1511</v>
      </c>
      <c r="M2030">
        <v>45000</v>
      </c>
      <c r="N2030" t="str">
        <f t="shared" si="719"/>
        <v>Medium</v>
      </c>
      <c r="O2030">
        <v>39989008</v>
      </c>
      <c r="P2030" t="str">
        <f t="shared" si="720"/>
        <v>Average</v>
      </c>
      <c r="Q2030" t="s">
        <v>5074</v>
      </c>
      <c r="R2030" t="str">
        <f t="shared" si="721"/>
        <v>Horror</v>
      </c>
      <c r="S2030">
        <f t="shared" si="722"/>
        <v>2</v>
      </c>
      <c r="T2030" t="s">
        <v>5304</v>
      </c>
      <c r="U2030" t="s">
        <v>10082</v>
      </c>
      <c r="V2030">
        <v>55398</v>
      </c>
      <c r="W2030" t="str">
        <f t="shared" si="723"/>
        <v>Medium</v>
      </c>
      <c r="X2030">
        <v>49847</v>
      </c>
      <c r="Y2030" t="str">
        <f t="shared" si="724"/>
        <v>Medium</v>
      </c>
      <c r="Z2030" t="s">
        <v>3804</v>
      </c>
      <c r="AA2030">
        <v>2</v>
      </c>
      <c r="AB2030" t="str">
        <f t="shared" si="725"/>
        <v>Duo/Trio Poster</v>
      </c>
      <c r="AC2030" t="s">
        <v>10083</v>
      </c>
      <c r="AD2030" t="s">
        <v>10084</v>
      </c>
      <c r="AE2030">
        <v>418</v>
      </c>
      <c r="AF2030" t="str">
        <f t="shared" si="726"/>
        <v>Very Low</v>
      </c>
      <c r="AG2030" t="s">
        <v>9</v>
      </c>
      <c r="AH2030" t="s">
        <v>10</v>
      </c>
      <c r="AI2030" t="s">
        <v>556</v>
      </c>
      <c r="AJ2030" t="str">
        <f t="shared" si="727"/>
        <v>Adult</v>
      </c>
      <c r="AK2030">
        <v>24000000</v>
      </c>
      <c r="AL2030" t="str">
        <f t="shared" si="728"/>
        <v>Low Budget</v>
      </c>
      <c r="AM2030">
        <v>1998</v>
      </c>
      <c r="AN2030">
        <f t="shared" si="729"/>
        <v>27</v>
      </c>
      <c r="AO2030" t="str">
        <f t="shared" si="730"/>
        <v>Old Classic</v>
      </c>
      <c r="AP2030">
        <v>1000</v>
      </c>
      <c r="AQ2030" t="str">
        <f t="shared" si="731"/>
        <v>Very Low</v>
      </c>
      <c r="AR2030">
        <v>4.5999999999999996</v>
      </c>
      <c r="AS2030" t="str">
        <f t="shared" si="732"/>
        <v>Poor</v>
      </c>
      <c r="AT2030">
        <v>2.35</v>
      </c>
      <c r="AU2030" t="str">
        <f t="shared" si="733"/>
        <v>Cinematic Widescreen</v>
      </c>
      <c r="AV2030">
        <v>891</v>
      </c>
      <c r="AW2030" t="str">
        <f t="shared" si="734"/>
        <v>Very Low</v>
      </c>
    </row>
    <row r="2031" spans="1:49" x14ac:dyDescent="0.3">
      <c r="A2031" t="s">
        <v>0</v>
      </c>
      <c r="B2031" t="s">
        <v>4982</v>
      </c>
      <c r="C2031">
        <v>106</v>
      </c>
      <c r="D2031" t="str">
        <f t="shared" si="714"/>
        <v>Low</v>
      </c>
      <c r="E2031">
        <v>115</v>
      </c>
      <c r="F2031" t="str">
        <f t="shared" si="715"/>
        <v>1h 55m</v>
      </c>
      <c r="G2031" t="str">
        <f t="shared" si="716"/>
        <v>Standard Movie</v>
      </c>
      <c r="H2031">
        <v>597</v>
      </c>
      <c r="I2031" t="str">
        <f t="shared" si="717"/>
        <v>Very Low</v>
      </c>
      <c r="J2031">
        <v>597</v>
      </c>
      <c r="K2031" t="str">
        <f t="shared" si="718"/>
        <v>Very Low</v>
      </c>
      <c r="L2031" t="s">
        <v>3474</v>
      </c>
      <c r="M2031">
        <v>893</v>
      </c>
      <c r="N2031" t="str">
        <f t="shared" si="719"/>
        <v>Low</v>
      </c>
      <c r="O2031">
        <v>32662299</v>
      </c>
      <c r="P2031" t="str">
        <f t="shared" si="720"/>
        <v>Average</v>
      </c>
      <c r="Q2031" t="s">
        <v>1386</v>
      </c>
      <c r="R2031" t="str">
        <f t="shared" si="721"/>
        <v>Comedy</v>
      </c>
      <c r="S2031">
        <f t="shared" si="722"/>
        <v>3</v>
      </c>
      <c r="T2031" t="s">
        <v>3461</v>
      </c>
      <c r="U2031" t="s">
        <v>10085</v>
      </c>
      <c r="V2031">
        <v>16469</v>
      </c>
      <c r="W2031" t="str">
        <f t="shared" si="723"/>
        <v>Low</v>
      </c>
      <c r="X2031">
        <v>3946</v>
      </c>
      <c r="Y2031" t="str">
        <f t="shared" si="724"/>
        <v>Low</v>
      </c>
      <c r="Z2031" t="s">
        <v>4982</v>
      </c>
      <c r="AA2031">
        <v>1</v>
      </c>
      <c r="AB2031" t="str">
        <f t="shared" si="725"/>
        <v>Solo Star Poster</v>
      </c>
      <c r="AC2031" t="s">
        <v>10086</v>
      </c>
      <c r="AD2031" t="s">
        <v>10087</v>
      </c>
      <c r="AE2031">
        <v>275</v>
      </c>
      <c r="AF2031" t="str">
        <f t="shared" si="726"/>
        <v>Very Low</v>
      </c>
      <c r="AG2031" t="s">
        <v>9</v>
      </c>
      <c r="AH2031" t="s">
        <v>10</v>
      </c>
      <c r="AI2031" t="s">
        <v>66</v>
      </c>
      <c r="AJ2031" t="str">
        <f t="shared" si="727"/>
        <v>Family</v>
      </c>
      <c r="AK2031">
        <v>24000000</v>
      </c>
      <c r="AL2031" t="str">
        <f t="shared" si="728"/>
        <v>Low Budget</v>
      </c>
      <c r="AM2031">
        <v>2000</v>
      </c>
      <c r="AN2031">
        <f t="shared" si="729"/>
        <v>25</v>
      </c>
      <c r="AO2031" t="str">
        <f t="shared" si="730"/>
        <v>Old Classic</v>
      </c>
      <c r="AP2031">
        <v>854</v>
      </c>
      <c r="AQ2031" t="str">
        <f t="shared" si="731"/>
        <v>Very Low</v>
      </c>
      <c r="AR2031">
        <v>6.9</v>
      </c>
      <c r="AS2031" t="str">
        <f t="shared" si="732"/>
        <v>Average</v>
      </c>
      <c r="AT2031">
        <v>1.85</v>
      </c>
      <c r="AU2031" t="str">
        <f t="shared" si="733"/>
        <v>HDTV / Widescreen</v>
      </c>
      <c r="AV2031">
        <v>0</v>
      </c>
      <c r="AW2031" t="str">
        <f t="shared" si="734"/>
        <v>Very Low</v>
      </c>
    </row>
    <row r="2032" spans="1:49" x14ac:dyDescent="0.3">
      <c r="A2032" t="s">
        <v>0</v>
      </c>
      <c r="B2032" t="s">
        <v>7105</v>
      </c>
      <c r="C2032">
        <v>247</v>
      </c>
      <c r="D2032" t="str">
        <f t="shared" si="714"/>
        <v>Medium</v>
      </c>
      <c r="E2032">
        <v>101</v>
      </c>
      <c r="F2032" t="str">
        <f t="shared" si="715"/>
        <v>1h 41m</v>
      </c>
      <c r="G2032" t="str">
        <f t="shared" si="716"/>
        <v>Standard Movie</v>
      </c>
      <c r="H2032">
        <v>0</v>
      </c>
      <c r="I2032" t="str">
        <f t="shared" si="717"/>
        <v>Very Low</v>
      </c>
      <c r="J2032">
        <v>92</v>
      </c>
      <c r="K2032" t="str">
        <f t="shared" si="718"/>
        <v>Very Low</v>
      </c>
      <c r="L2032" t="s">
        <v>10088</v>
      </c>
      <c r="M2032">
        <v>218</v>
      </c>
      <c r="N2032" t="str">
        <f t="shared" si="719"/>
        <v>Low</v>
      </c>
      <c r="O2032">
        <v>31452765</v>
      </c>
      <c r="P2032" t="str">
        <f t="shared" si="720"/>
        <v>Average</v>
      </c>
      <c r="Q2032" t="s">
        <v>1652</v>
      </c>
      <c r="R2032" t="str">
        <f t="shared" si="721"/>
        <v>Comedy</v>
      </c>
      <c r="S2032">
        <f t="shared" si="722"/>
        <v>2</v>
      </c>
      <c r="T2032" t="s">
        <v>9194</v>
      </c>
      <c r="U2032" t="s">
        <v>10089</v>
      </c>
      <c r="V2032">
        <v>149835</v>
      </c>
      <c r="W2032" t="str">
        <f t="shared" si="723"/>
        <v>Medium</v>
      </c>
      <c r="X2032">
        <v>638</v>
      </c>
      <c r="Y2032" t="str">
        <f t="shared" si="724"/>
        <v>Very Low</v>
      </c>
      <c r="Z2032" t="s">
        <v>10090</v>
      </c>
      <c r="AA2032">
        <v>7</v>
      </c>
      <c r="AB2032" t="str">
        <f t="shared" si="725"/>
        <v>Ensemble Poster</v>
      </c>
      <c r="AC2032" t="s">
        <v>10091</v>
      </c>
      <c r="AD2032" t="s">
        <v>10092</v>
      </c>
      <c r="AE2032">
        <v>243</v>
      </c>
      <c r="AF2032" t="str">
        <f t="shared" si="726"/>
        <v>Very Low</v>
      </c>
      <c r="AG2032" t="s">
        <v>9</v>
      </c>
      <c r="AH2032" t="s">
        <v>10</v>
      </c>
      <c r="AI2032" t="s">
        <v>556</v>
      </c>
      <c r="AJ2032" t="str">
        <f t="shared" si="727"/>
        <v>Adult</v>
      </c>
      <c r="AK2032">
        <v>24000000</v>
      </c>
      <c r="AL2032" t="str">
        <f t="shared" si="728"/>
        <v>Low Budget</v>
      </c>
      <c r="AM2032">
        <v>2008</v>
      </c>
      <c r="AN2032">
        <f t="shared" si="729"/>
        <v>17</v>
      </c>
      <c r="AO2032" t="str">
        <f t="shared" si="730"/>
        <v>Old Classic</v>
      </c>
      <c r="AP2032">
        <v>216</v>
      </c>
      <c r="AQ2032" t="str">
        <f t="shared" si="731"/>
        <v>Very Low</v>
      </c>
      <c r="AR2032">
        <v>6.6</v>
      </c>
      <c r="AS2032" t="str">
        <f t="shared" si="732"/>
        <v>Average</v>
      </c>
      <c r="AT2032">
        <v>1.85</v>
      </c>
      <c r="AU2032" t="str">
        <f t="shared" si="733"/>
        <v>HDTV / Widescreen</v>
      </c>
      <c r="AV2032">
        <v>0</v>
      </c>
      <c r="AW2032" t="str">
        <f t="shared" si="734"/>
        <v>Very Low</v>
      </c>
    </row>
    <row r="2033" spans="1:49" x14ac:dyDescent="0.3">
      <c r="A2033" t="s">
        <v>0</v>
      </c>
      <c r="B2033" t="s">
        <v>10093</v>
      </c>
      <c r="C2033">
        <v>156</v>
      </c>
      <c r="D2033" t="str">
        <f t="shared" si="714"/>
        <v>Low</v>
      </c>
      <c r="E2033">
        <v>110</v>
      </c>
      <c r="F2033" t="str">
        <f t="shared" si="715"/>
        <v>1h 50m</v>
      </c>
      <c r="G2033" t="str">
        <f t="shared" si="716"/>
        <v>Standard Movie</v>
      </c>
      <c r="H2033">
        <v>119</v>
      </c>
      <c r="I2033" t="str">
        <f t="shared" si="717"/>
        <v>Very Low</v>
      </c>
      <c r="J2033">
        <v>265</v>
      </c>
      <c r="K2033" t="str">
        <f t="shared" si="718"/>
        <v>Very Low</v>
      </c>
      <c r="L2033" t="s">
        <v>5437</v>
      </c>
      <c r="M2033">
        <v>11000</v>
      </c>
      <c r="N2033" t="str">
        <f t="shared" si="719"/>
        <v>Medium</v>
      </c>
      <c r="O2033">
        <v>25167270</v>
      </c>
      <c r="P2033" t="str">
        <f t="shared" si="720"/>
        <v>Average</v>
      </c>
      <c r="Q2033" t="s">
        <v>9164</v>
      </c>
      <c r="R2033" t="str">
        <f t="shared" si="721"/>
        <v>Comedy</v>
      </c>
      <c r="S2033">
        <f t="shared" si="722"/>
        <v>3</v>
      </c>
      <c r="T2033" t="s">
        <v>437</v>
      </c>
      <c r="U2033" t="s">
        <v>10094</v>
      </c>
      <c r="V2033">
        <v>30119</v>
      </c>
      <c r="W2033" t="str">
        <f t="shared" si="723"/>
        <v>Low</v>
      </c>
      <c r="X2033">
        <v>12254</v>
      </c>
      <c r="Y2033" t="str">
        <f t="shared" si="724"/>
        <v>Medium</v>
      </c>
      <c r="Z2033" t="s">
        <v>10095</v>
      </c>
      <c r="AA2033">
        <v>4</v>
      </c>
      <c r="AB2033" t="str">
        <f t="shared" si="725"/>
        <v>Ensemble Poster</v>
      </c>
      <c r="AC2033" t="s">
        <v>10096</v>
      </c>
      <c r="AD2033" t="s">
        <v>10097</v>
      </c>
      <c r="AE2033">
        <v>263</v>
      </c>
      <c r="AF2033" t="str">
        <f t="shared" si="726"/>
        <v>Very Low</v>
      </c>
      <c r="AG2033" t="s">
        <v>9</v>
      </c>
      <c r="AH2033" t="s">
        <v>738</v>
      </c>
      <c r="AI2033" t="s">
        <v>556</v>
      </c>
      <c r="AJ2033" t="str">
        <f t="shared" si="727"/>
        <v>Adult</v>
      </c>
      <c r="AK2033">
        <v>24000000</v>
      </c>
      <c r="AL2033" t="str">
        <f t="shared" si="728"/>
        <v>Low Budget</v>
      </c>
      <c r="AM2033">
        <v>2000</v>
      </c>
      <c r="AN2033">
        <f t="shared" si="729"/>
        <v>25</v>
      </c>
      <c r="AO2033" t="str">
        <f t="shared" si="730"/>
        <v>Old Classic</v>
      </c>
      <c r="AP2033">
        <v>592</v>
      </c>
      <c r="AQ2033" t="str">
        <f t="shared" si="731"/>
        <v>Very Low</v>
      </c>
      <c r="AR2033">
        <v>6.3</v>
      </c>
      <c r="AS2033" t="str">
        <f t="shared" si="732"/>
        <v>Average</v>
      </c>
      <c r="AT2033">
        <v>2.35</v>
      </c>
      <c r="AU2033" t="str">
        <f t="shared" si="733"/>
        <v>Cinematic Widescreen</v>
      </c>
      <c r="AV2033">
        <v>455</v>
      </c>
      <c r="AW2033" t="str">
        <f t="shared" si="734"/>
        <v>Very Low</v>
      </c>
    </row>
    <row r="2034" spans="1:49" x14ac:dyDescent="0.3">
      <c r="A2034" t="s">
        <v>0</v>
      </c>
      <c r="B2034" t="s">
        <v>1461</v>
      </c>
      <c r="C2034">
        <v>271</v>
      </c>
      <c r="D2034" t="str">
        <f t="shared" si="714"/>
        <v>Medium</v>
      </c>
      <c r="E2034">
        <v>94</v>
      </c>
      <c r="F2034" t="str">
        <f t="shared" si="715"/>
        <v>1h 34m</v>
      </c>
      <c r="G2034" t="str">
        <f t="shared" si="716"/>
        <v>Standard Movie</v>
      </c>
      <c r="H2034">
        <v>293</v>
      </c>
      <c r="I2034" t="str">
        <f t="shared" si="717"/>
        <v>Very Low</v>
      </c>
      <c r="J2034">
        <v>939</v>
      </c>
      <c r="K2034" t="str">
        <f t="shared" si="718"/>
        <v>Very Low</v>
      </c>
      <c r="L2034" t="s">
        <v>272</v>
      </c>
      <c r="M2034">
        <v>18000</v>
      </c>
      <c r="N2034" t="str">
        <f t="shared" si="719"/>
        <v>Medium</v>
      </c>
      <c r="O2034">
        <v>32416109</v>
      </c>
      <c r="P2034" t="str">
        <f t="shared" si="720"/>
        <v>Average</v>
      </c>
      <c r="Q2034" t="s">
        <v>6161</v>
      </c>
      <c r="R2034" t="str">
        <f t="shared" si="721"/>
        <v>Comedy</v>
      </c>
      <c r="S2034">
        <f t="shared" si="722"/>
        <v>2</v>
      </c>
      <c r="T2034" t="s">
        <v>91</v>
      </c>
      <c r="U2034" t="s">
        <v>10098</v>
      </c>
      <c r="V2034">
        <v>109620</v>
      </c>
      <c r="W2034" t="str">
        <f t="shared" si="723"/>
        <v>Medium</v>
      </c>
      <c r="X2034">
        <v>32474</v>
      </c>
      <c r="Y2034" t="str">
        <f t="shared" si="724"/>
        <v>Medium</v>
      </c>
      <c r="Z2034" t="s">
        <v>1118</v>
      </c>
      <c r="AA2034">
        <v>0</v>
      </c>
      <c r="AB2034" t="str">
        <f t="shared" si="725"/>
        <v>Symbolic Poster</v>
      </c>
      <c r="AC2034" t="s">
        <v>10099</v>
      </c>
      <c r="AD2034" t="s">
        <v>10100</v>
      </c>
      <c r="AE2034">
        <v>268</v>
      </c>
      <c r="AF2034" t="str">
        <f t="shared" si="726"/>
        <v>Very Low</v>
      </c>
      <c r="AG2034" t="s">
        <v>9</v>
      </c>
      <c r="AH2034" t="s">
        <v>10</v>
      </c>
      <c r="AI2034" t="s">
        <v>556</v>
      </c>
      <c r="AJ2034" t="str">
        <f t="shared" si="727"/>
        <v>Adult</v>
      </c>
      <c r="AK2034">
        <v>25000000</v>
      </c>
      <c r="AL2034" t="str">
        <f t="shared" si="728"/>
        <v>Low Budget</v>
      </c>
      <c r="AM2034">
        <v>2009</v>
      </c>
      <c r="AN2034">
        <f t="shared" si="729"/>
        <v>16</v>
      </c>
      <c r="AO2034" t="str">
        <f t="shared" si="730"/>
        <v>Old Classic</v>
      </c>
      <c r="AP2034">
        <v>12000</v>
      </c>
      <c r="AQ2034" t="str">
        <f t="shared" si="731"/>
        <v>Medium</v>
      </c>
      <c r="AR2034">
        <v>6.2</v>
      </c>
      <c r="AS2034" t="str">
        <f t="shared" si="732"/>
        <v>Average</v>
      </c>
      <c r="AT2034">
        <v>2.35</v>
      </c>
      <c r="AU2034" t="str">
        <f t="shared" si="733"/>
        <v>Cinematic Widescreen</v>
      </c>
      <c r="AV2034">
        <v>15000</v>
      </c>
      <c r="AW2034" t="str">
        <f t="shared" si="734"/>
        <v>Medium</v>
      </c>
    </row>
    <row r="2035" spans="1:49" x14ac:dyDescent="0.3">
      <c r="A2035" t="s">
        <v>0</v>
      </c>
      <c r="B2035" t="s">
        <v>10101</v>
      </c>
      <c r="C2035">
        <v>45</v>
      </c>
      <c r="D2035" t="str">
        <f t="shared" si="714"/>
        <v>Very Low</v>
      </c>
      <c r="E2035">
        <v>88</v>
      </c>
      <c r="F2035" t="str">
        <f t="shared" si="715"/>
        <v>1h 28m</v>
      </c>
      <c r="G2035" t="str">
        <f t="shared" si="716"/>
        <v>Featurette</v>
      </c>
      <c r="H2035">
        <v>269</v>
      </c>
      <c r="I2035" t="str">
        <f t="shared" si="717"/>
        <v>Very Low</v>
      </c>
      <c r="J2035">
        <v>384</v>
      </c>
      <c r="K2035" t="str">
        <f t="shared" si="718"/>
        <v>Very Low</v>
      </c>
      <c r="L2035" t="s">
        <v>9548</v>
      </c>
      <c r="M2035">
        <v>1000</v>
      </c>
      <c r="N2035" t="str">
        <f t="shared" si="719"/>
        <v>Low</v>
      </c>
      <c r="O2035">
        <v>20218</v>
      </c>
      <c r="P2035" t="str">
        <f t="shared" si="720"/>
        <v>Flop</v>
      </c>
      <c r="Q2035" t="s">
        <v>393</v>
      </c>
      <c r="R2035" t="str">
        <f t="shared" si="721"/>
        <v>Action</v>
      </c>
      <c r="S2035">
        <f t="shared" si="722"/>
        <v>4</v>
      </c>
      <c r="T2035" t="s">
        <v>5979</v>
      </c>
      <c r="U2035" t="s">
        <v>10102</v>
      </c>
      <c r="V2035">
        <v>5431</v>
      </c>
      <c r="W2035" t="str">
        <f t="shared" si="723"/>
        <v>Very Low</v>
      </c>
      <c r="X2035">
        <v>2557</v>
      </c>
      <c r="Y2035" t="str">
        <f t="shared" si="724"/>
        <v>Low</v>
      </c>
      <c r="Z2035" t="s">
        <v>3412</v>
      </c>
      <c r="AA2035">
        <v>2</v>
      </c>
      <c r="AB2035" t="str">
        <f t="shared" si="725"/>
        <v>Duo/Trio Poster</v>
      </c>
      <c r="AC2035" t="s">
        <v>10103</v>
      </c>
      <c r="AD2035" t="s">
        <v>10104</v>
      </c>
      <c r="AE2035">
        <v>50</v>
      </c>
      <c r="AF2035" t="str">
        <f t="shared" si="726"/>
        <v>Very Low</v>
      </c>
      <c r="AG2035" t="s">
        <v>9</v>
      </c>
      <c r="AH2035" t="s">
        <v>10</v>
      </c>
      <c r="AI2035" t="s">
        <v>11</v>
      </c>
      <c r="AJ2035" t="str">
        <f t="shared" si="727"/>
        <v>Teen</v>
      </c>
      <c r="AK2035">
        <v>24000000</v>
      </c>
      <c r="AL2035" t="str">
        <f t="shared" si="728"/>
        <v>Low Budget</v>
      </c>
      <c r="AM2035">
        <v>2001</v>
      </c>
      <c r="AN2035">
        <f t="shared" si="729"/>
        <v>24</v>
      </c>
      <c r="AO2035" t="str">
        <f t="shared" si="730"/>
        <v>Old Classic</v>
      </c>
      <c r="AP2035">
        <v>489</v>
      </c>
      <c r="AQ2035" t="str">
        <f t="shared" si="731"/>
        <v>Very Low</v>
      </c>
      <c r="AR2035">
        <v>5.3</v>
      </c>
      <c r="AS2035" t="str">
        <f t="shared" si="732"/>
        <v>Below Average</v>
      </c>
      <c r="AT2035">
        <v>2.35</v>
      </c>
      <c r="AU2035" t="str">
        <f t="shared" si="733"/>
        <v>Cinematic Widescreen</v>
      </c>
      <c r="AV2035">
        <v>204</v>
      </c>
      <c r="AW2035" t="str">
        <f t="shared" si="734"/>
        <v>Very Low</v>
      </c>
    </row>
    <row r="2036" spans="1:49" x14ac:dyDescent="0.3">
      <c r="A2036" t="s">
        <v>0</v>
      </c>
      <c r="B2036" t="s">
        <v>1392</v>
      </c>
      <c r="C2036">
        <v>133</v>
      </c>
      <c r="D2036" t="str">
        <f t="shared" si="714"/>
        <v>Low</v>
      </c>
      <c r="E2036">
        <v>127</v>
      </c>
      <c r="F2036" t="str">
        <f t="shared" si="715"/>
        <v>2h 7m</v>
      </c>
      <c r="G2036" t="str">
        <f t="shared" si="716"/>
        <v>Long Movie</v>
      </c>
      <c r="H2036">
        <v>446</v>
      </c>
      <c r="I2036" t="str">
        <f t="shared" si="717"/>
        <v>Very Low</v>
      </c>
      <c r="J2036">
        <v>898</v>
      </c>
      <c r="K2036" t="str">
        <f t="shared" si="718"/>
        <v>Very Low</v>
      </c>
      <c r="L2036" t="s">
        <v>5975</v>
      </c>
      <c r="M2036">
        <v>11000</v>
      </c>
      <c r="N2036" t="str">
        <f t="shared" si="719"/>
        <v>Medium</v>
      </c>
      <c r="O2036">
        <v>28871190</v>
      </c>
      <c r="P2036" t="str">
        <f t="shared" si="720"/>
        <v>Average</v>
      </c>
      <c r="Q2036" t="s">
        <v>1515</v>
      </c>
      <c r="R2036" t="str">
        <f t="shared" si="721"/>
        <v>Biography</v>
      </c>
      <c r="S2036">
        <f t="shared" si="722"/>
        <v>2</v>
      </c>
      <c r="T2036" t="s">
        <v>536</v>
      </c>
      <c r="U2036" t="s">
        <v>10105</v>
      </c>
      <c r="V2036">
        <v>125421</v>
      </c>
      <c r="W2036" t="str">
        <f t="shared" si="723"/>
        <v>Medium</v>
      </c>
      <c r="X2036">
        <v>13433</v>
      </c>
      <c r="Y2036" t="str">
        <f t="shared" si="724"/>
        <v>Medium</v>
      </c>
      <c r="Z2036" t="s">
        <v>2506</v>
      </c>
      <c r="AA2036">
        <v>0</v>
      </c>
      <c r="AB2036" t="str">
        <f t="shared" si="725"/>
        <v>Symbolic Poster</v>
      </c>
      <c r="AC2036" t="s">
        <v>10106</v>
      </c>
      <c r="AD2036" t="s">
        <v>10107</v>
      </c>
      <c r="AE2036">
        <v>385</v>
      </c>
      <c r="AF2036" t="str">
        <f t="shared" si="726"/>
        <v>Very Low</v>
      </c>
      <c r="AG2036" t="s">
        <v>9</v>
      </c>
      <c r="AH2036" t="s">
        <v>10</v>
      </c>
      <c r="AI2036" t="s">
        <v>556</v>
      </c>
      <c r="AJ2036" t="str">
        <f t="shared" si="727"/>
        <v>Adult</v>
      </c>
      <c r="AK2036">
        <v>24000000</v>
      </c>
      <c r="AL2036" t="str">
        <f t="shared" si="728"/>
        <v>Low Budget</v>
      </c>
      <c r="AM2036">
        <v>1999</v>
      </c>
      <c r="AN2036">
        <f t="shared" si="729"/>
        <v>26</v>
      </c>
      <c r="AO2036" t="str">
        <f t="shared" si="730"/>
        <v>Old Classic</v>
      </c>
      <c r="AP2036">
        <v>1000</v>
      </c>
      <c r="AQ2036" t="str">
        <f t="shared" si="731"/>
        <v>Very Low</v>
      </c>
      <c r="AR2036">
        <v>7.3</v>
      </c>
      <c r="AS2036" t="str">
        <f t="shared" si="732"/>
        <v>Good</v>
      </c>
      <c r="AT2036">
        <v>1.85</v>
      </c>
      <c r="AU2036" t="str">
        <f t="shared" si="733"/>
        <v>HDTV / Widescreen</v>
      </c>
      <c r="AV2036">
        <v>0</v>
      </c>
      <c r="AW2036" t="str">
        <f t="shared" si="734"/>
        <v>Very Low</v>
      </c>
    </row>
    <row r="2037" spans="1:49" x14ac:dyDescent="0.3">
      <c r="A2037" t="s">
        <v>0</v>
      </c>
      <c r="B2037" t="s">
        <v>3073</v>
      </c>
      <c r="C2037">
        <v>84</v>
      </c>
      <c r="D2037" t="str">
        <f t="shared" si="714"/>
        <v>Low</v>
      </c>
      <c r="E2037">
        <v>95</v>
      </c>
      <c r="F2037" t="str">
        <f t="shared" si="715"/>
        <v>1h 35m</v>
      </c>
      <c r="G2037" t="str">
        <f t="shared" si="716"/>
        <v>Standard Movie</v>
      </c>
      <c r="H2037">
        <v>126</v>
      </c>
      <c r="I2037" t="str">
        <f t="shared" si="717"/>
        <v>Very Low</v>
      </c>
      <c r="J2037">
        <v>886</v>
      </c>
      <c r="K2037" t="str">
        <f t="shared" si="718"/>
        <v>Very Low</v>
      </c>
      <c r="L2037" t="s">
        <v>3201</v>
      </c>
      <c r="M2037">
        <v>2000</v>
      </c>
      <c r="N2037" t="str">
        <f t="shared" si="719"/>
        <v>Low</v>
      </c>
      <c r="O2037">
        <v>16964743</v>
      </c>
      <c r="P2037" t="str">
        <f t="shared" si="720"/>
        <v>Average</v>
      </c>
      <c r="Q2037" t="s">
        <v>1652</v>
      </c>
      <c r="R2037" t="str">
        <f t="shared" si="721"/>
        <v>Comedy</v>
      </c>
      <c r="S2037">
        <f t="shared" si="722"/>
        <v>2</v>
      </c>
      <c r="T2037" t="s">
        <v>6444</v>
      </c>
      <c r="U2037" t="s">
        <v>10108</v>
      </c>
      <c r="V2037">
        <v>22844</v>
      </c>
      <c r="W2037" t="str">
        <f t="shared" si="723"/>
        <v>Low</v>
      </c>
      <c r="X2037">
        <v>4681</v>
      </c>
      <c r="Y2037" t="str">
        <f t="shared" si="724"/>
        <v>Low</v>
      </c>
      <c r="Z2037" t="s">
        <v>1355</v>
      </c>
      <c r="AA2037">
        <v>1</v>
      </c>
      <c r="AB2037" t="str">
        <f t="shared" si="725"/>
        <v>Solo Star Poster</v>
      </c>
      <c r="AC2037" t="s">
        <v>10109</v>
      </c>
      <c r="AD2037" t="s">
        <v>10110</v>
      </c>
      <c r="AE2037">
        <v>140</v>
      </c>
      <c r="AF2037" t="str">
        <f t="shared" si="726"/>
        <v>Very Low</v>
      </c>
      <c r="AG2037" t="s">
        <v>9</v>
      </c>
      <c r="AH2037" t="s">
        <v>10</v>
      </c>
      <c r="AI2037" t="s">
        <v>11</v>
      </c>
      <c r="AJ2037" t="str">
        <f t="shared" si="727"/>
        <v>Teen</v>
      </c>
      <c r="AK2037">
        <v>24000000</v>
      </c>
      <c r="AL2037" t="str">
        <f t="shared" si="728"/>
        <v>Low Budget</v>
      </c>
      <c r="AM2037">
        <v>2004</v>
      </c>
      <c r="AN2037">
        <f t="shared" si="729"/>
        <v>21</v>
      </c>
      <c r="AO2037" t="str">
        <f t="shared" si="730"/>
        <v>Old Classic</v>
      </c>
      <c r="AP2037">
        <v>989</v>
      </c>
      <c r="AQ2037" t="str">
        <f t="shared" si="731"/>
        <v>Very Low</v>
      </c>
      <c r="AR2037">
        <v>5.6</v>
      </c>
      <c r="AS2037" t="str">
        <f t="shared" si="732"/>
        <v>Below Average</v>
      </c>
      <c r="AT2037">
        <v>2.35</v>
      </c>
      <c r="AU2037" t="str">
        <f t="shared" si="733"/>
        <v>Cinematic Widescreen</v>
      </c>
      <c r="AV2037">
        <v>876</v>
      </c>
      <c r="AW2037" t="str">
        <f t="shared" si="734"/>
        <v>Very Low</v>
      </c>
    </row>
    <row r="2038" spans="1:49" x14ac:dyDescent="0.3">
      <c r="A2038" t="s">
        <v>0</v>
      </c>
      <c r="B2038" t="s">
        <v>3888</v>
      </c>
      <c r="C2038">
        <v>70</v>
      </c>
      <c r="D2038" t="str">
        <f t="shared" si="714"/>
        <v>Low</v>
      </c>
      <c r="E2038">
        <v>87</v>
      </c>
      <c r="F2038" t="str">
        <f t="shared" si="715"/>
        <v>1h 27m</v>
      </c>
      <c r="G2038" t="str">
        <f t="shared" si="716"/>
        <v>Featurette</v>
      </c>
      <c r="H2038">
        <v>25</v>
      </c>
      <c r="I2038" t="str">
        <f t="shared" si="717"/>
        <v>Very Low</v>
      </c>
      <c r="J2038">
        <v>611</v>
      </c>
      <c r="K2038" t="str">
        <f t="shared" si="718"/>
        <v>Very Low</v>
      </c>
      <c r="L2038" t="s">
        <v>2379</v>
      </c>
      <c r="M2038">
        <v>1000</v>
      </c>
      <c r="N2038" t="str">
        <f t="shared" si="719"/>
        <v>Low</v>
      </c>
      <c r="O2038">
        <v>16290976</v>
      </c>
      <c r="P2038" t="str">
        <f t="shared" si="720"/>
        <v>Average</v>
      </c>
      <c r="Q2038" t="s">
        <v>10111</v>
      </c>
      <c r="R2038" t="str">
        <f t="shared" si="721"/>
        <v>Adventure</v>
      </c>
      <c r="S2038">
        <f t="shared" si="722"/>
        <v>6</v>
      </c>
      <c r="T2038" t="s">
        <v>3306</v>
      </c>
      <c r="U2038" t="s">
        <v>10112</v>
      </c>
      <c r="V2038">
        <v>14637</v>
      </c>
      <c r="W2038" t="str">
        <f t="shared" si="723"/>
        <v>Low</v>
      </c>
      <c r="X2038">
        <v>3243</v>
      </c>
      <c r="Y2038" t="str">
        <f t="shared" si="724"/>
        <v>Low</v>
      </c>
      <c r="Z2038" t="s">
        <v>10113</v>
      </c>
      <c r="AA2038">
        <v>0</v>
      </c>
      <c r="AB2038" t="str">
        <f t="shared" si="725"/>
        <v>Symbolic Poster</v>
      </c>
      <c r="AC2038" t="s">
        <v>10114</v>
      </c>
      <c r="AD2038" t="s">
        <v>10115</v>
      </c>
      <c r="AE2038">
        <v>100</v>
      </c>
      <c r="AF2038" t="str">
        <f t="shared" si="726"/>
        <v>Very Low</v>
      </c>
      <c r="AG2038" t="s">
        <v>9</v>
      </c>
      <c r="AH2038" t="s">
        <v>10</v>
      </c>
      <c r="AI2038" t="s">
        <v>248</v>
      </c>
      <c r="AJ2038" t="str">
        <f t="shared" si="727"/>
        <v>Family</v>
      </c>
      <c r="AK2038">
        <v>24000000</v>
      </c>
      <c r="AL2038" t="str">
        <f t="shared" si="728"/>
        <v>Low Budget</v>
      </c>
      <c r="AM2038">
        <v>1999</v>
      </c>
      <c r="AN2038">
        <f t="shared" si="729"/>
        <v>26</v>
      </c>
      <c r="AO2038" t="str">
        <f t="shared" si="730"/>
        <v>Old Classic</v>
      </c>
      <c r="AP2038">
        <v>670</v>
      </c>
      <c r="AQ2038" t="str">
        <f t="shared" si="731"/>
        <v>Very Low</v>
      </c>
      <c r="AR2038">
        <v>6.2</v>
      </c>
      <c r="AS2038" t="str">
        <f t="shared" si="732"/>
        <v>Average</v>
      </c>
      <c r="AT2038">
        <v>1.85</v>
      </c>
      <c r="AU2038" t="str">
        <f t="shared" si="733"/>
        <v>HDTV / Widescreen</v>
      </c>
      <c r="AV2038">
        <v>619</v>
      </c>
      <c r="AW2038" t="str">
        <f t="shared" si="734"/>
        <v>Very Low</v>
      </c>
    </row>
    <row r="2039" spans="1:49" x14ac:dyDescent="0.3">
      <c r="A2039" t="s">
        <v>0</v>
      </c>
      <c r="B2039" t="s">
        <v>10116</v>
      </c>
      <c r="C2039">
        <v>32</v>
      </c>
      <c r="D2039" t="str">
        <f t="shared" si="714"/>
        <v>Very Low</v>
      </c>
      <c r="E2039">
        <v>118</v>
      </c>
      <c r="F2039" t="str">
        <f t="shared" si="715"/>
        <v>1h 58m</v>
      </c>
      <c r="G2039" t="str">
        <f t="shared" si="716"/>
        <v>Standard Movie</v>
      </c>
      <c r="H2039">
        <v>0</v>
      </c>
      <c r="I2039" t="str">
        <f t="shared" si="717"/>
        <v>Very Low</v>
      </c>
      <c r="J2039">
        <v>227</v>
      </c>
      <c r="K2039" t="str">
        <f t="shared" si="718"/>
        <v>Very Low</v>
      </c>
      <c r="L2039" t="s">
        <v>10117</v>
      </c>
      <c r="M2039">
        <v>738</v>
      </c>
      <c r="N2039" t="str">
        <f t="shared" si="719"/>
        <v>Low</v>
      </c>
      <c r="O2039">
        <v>13000000</v>
      </c>
      <c r="P2039" t="str">
        <f t="shared" si="720"/>
        <v>Average</v>
      </c>
      <c r="Q2039" t="s">
        <v>10118</v>
      </c>
      <c r="R2039" t="str">
        <f t="shared" si="721"/>
        <v>Adventure</v>
      </c>
      <c r="S2039">
        <f t="shared" si="722"/>
        <v>5</v>
      </c>
      <c r="T2039" t="s">
        <v>10119</v>
      </c>
      <c r="U2039" t="s">
        <v>10120</v>
      </c>
      <c r="V2039">
        <v>10895</v>
      </c>
      <c r="W2039" t="str">
        <f t="shared" si="723"/>
        <v>Low</v>
      </c>
      <c r="X2039">
        <v>1458</v>
      </c>
      <c r="Y2039" t="str">
        <f t="shared" si="724"/>
        <v>Low</v>
      </c>
      <c r="Z2039" t="s">
        <v>10121</v>
      </c>
      <c r="AA2039">
        <v>0</v>
      </c>
      <c r="AB2039" t="str">
        <f t="shared" si="725"/>
        <v>Symbolic Poster</v>
      </c>
      <c r="AC2039" t="s">
        <v>10122</v>
      </c>
      <c r="AD2039" t="s">
        <v>10123</v>
      </c>
      <c r="AE2039">
        <v>150</v>
      </c>
      <c r="AF2039" t="str">
        <f t="shared" si="726"/>
        <v>Very Low</v>
      </c>
      <c r="AG2039" t="s">
        <v>9</v>
      </c>
      <c r="AH2039" t="s">
        <v>10</v>
      </c>
      <c r="AI2039" t="s">
        <v>248</v>
      </c>
      <c r="AJ2039" t="str">
        <f t="shared" si="727"/>
        <v>Family</v>
      </c>
      <c r="AK2039">
        <v>24000000</v>
      </c>
      <c r="AL2039" t="str">
        <f t="shared" si="728"/>
        <v>Low Budget</v>
      </c>
      <c r="AM2039">
        <v>1978</v>
      </c>
      <c r="AN2039">
        <f t="shared" si="729"/>
        <v>47</v>
      </c>
      <c r="AO2039" t="str">
        <f t="shared" si="730"/>
        <v>Old Classic</v>
      </c>
      <c r="AP2039">
        <v>295</v>
      </c>
      <c r="AQ2039" t="str">
        <f t="shared" si="731"/>
        <v>Very Low</v>
      </c>
      <c r="AR2039">
        <v>5.2</v>
      </c>
      <c r="AS2039" t="str">
        <f t="shared" si="732"/>
        <v>Below Average</v>
      </c>
      <c r="AT2039">
        <v>1.85</v>
      </c>
      <c r="AU2039" t="str">
        <f t="shared" si="733"/>
        <v>HDTV / Widescreen</v>
      </c>
      <c r="AV2039">
        <v>0</v>
      </c>
      <c r="AW2039" t="str">
        <f t="shared" si="734"/>
        <v>Very Low</v>
      </c>
    </row>
    <row r="2040" spans="1:49" x14ac:dyDescent="0.3">
      <c r="A2040" t="s">
        <v>0</v>
      </c>
      <c r="B2040" t="s">
        <v>4070</v>
      </c>
      <c r="C2040">
        <v>51</v>
      </c>
      <c r="D2040" t="str">
        <f t="shared" si="714"/>
        <v>Low</v>
      </c>
      <c r="E2040">
        <v>107</v>
      </c>
      <c r="F2040" t="str">
        <f t="shared" si="715"/>
        <v>1h 47m</v>
      </c>
      <c r="G2040" t="str">
        <f t="shared" si="716"/>
        <v>Standard Movie</v>
      </c>
      <c r="H2040">
        <v>48</v>
      </c>
      <c r="I2040" t="str">
        <f t="shared" si="717"/>
        <v>Very Low</v>
      </c>
      <c r="J2040">
        <v>940</v>
      </c>
      <c r="K2040" t="str">
        <f t="shared" si="718"/>
        <v>Very Low</v>
      </c>
      <c r="L2040" t="s">
        <v>10124</v>
      </c>
      <c r="M2040">
        <v>1000</v>
      </c>
      <c r="N2040" t="str">
        <f t="shared" si="719"/>
        <v>Low</v>
      </c>
      <c r="O2040">
        <v>12372410</v>
      </c>
      <c r="P2040" t="str">
        <f t="shared" si="720"/>
        <v>Average</v>
      </c>
      <c r="Q2040" t="s">
        <v>3884</v>
      </c>
      <c r="R2040" t="str">
        <f t="shared" si="721"/>
        <v>Comedy</v>
      </c>
      <c r="S2040">
        <f t="shared" si="722"/>
        <v>2</v>
      </c>
      <c r="T2040" t="s">
        <v>401</v>
      </c>
      <c r="U2040" t="s">
        <v>10125</v>
      </c>
      <c r="V2040">
        <v>11709</v>
      </c>
      <c r="W2040" t="str">
        <f t="shared" si="723"/>
        <v>Low</v>
      </c>
      <c r="X2040">
        <v>4971</v>
      </c>
      <c r="Y2040" t="str">
        <f t="shared" si="724"/>
        <v>Low</v>
      </c>
      <c r="Z2040" t="s">
        <v>3231</v>
      </c>
      <c r="AA2040">
        <v>1</v>
      </c>
      <c r="AB2040" t="str">
        <f t="shared" si="725"/>
        <v>Solo Star Poster</v>
      </c>
      <c r="AC2040" t="s">
        <v>10126</v>
      </c>
      <c r="AD2040" t="s">
        <v>10127</v>
      </c>
      <c r="AE2040">
        <v>101</v>
      </c>
      <c r="AF2040" t="str">
        <f t="shared" si="726"/>
        <v>Very Low</v>
      </c>
      <c r="AG2040" t="s">
        <v>9</v>
      </c>
      <c r="AH2040" t="s">
        <v>10</v>
      </c>
      <c r="AI2040" t="s">
        <v>11</v>
      </c>
      <c r="AJ2040" t="str">
        <f t="shared" si="727"/>
        <v>Teen</v>
      </c>
      <c r="AK2040">
        <v>24000000</v>
      </c>
      <c r="AL2040" t="str">
        <f t="shared" si="728"/>
        <v>Low Budget</v>
      </c>
      <c r="AM2040">
        <v>2000</v>
      </c>
      <c r="AN2040">
        <f t="shared" si="729"/>
        <v>25</v>
      </c>
      <c r="AO2040" t="str">
        <f t="shared" si="730"/>
        <v>Old Classic</v>
      </c>
      <c r="AP2040">
        <v>957</v>
      </c>
      <c r="AQ2040" t="str">
        <f t="shared" si="731"/>
        <v>Very Low</v>
      </c>
      <c r="AR2040">
        <v>5.3</v>
      </c>
      <c r="AS2040" t="str">
        <f t="shared" si="732"/>
        <v>Below Average</v>
      </c>
      <c r="AT2040">
        <v>1.85</v>
      </c>
      <c r="AU2040" t="str">
        <f t="shared" si="733"/>
        <v>HDTV / Widescreen</v>
      </c>
      <c r="AV2040">
        <v>650</v>
      </c>
      <c r="AW2040" t="str">
        <f t="shared" si="734"/>
        <v>Very Low</v>
      </c>
    </row>
    <row r="2041" spans="1:49" x14ac:dyDescent="0.3">
      <c r="A2041" t="s">
        <v>0</v>
      </c>
      <c r="B2041" t="s">
        <v>3130</v>
      </c>
      <c r="C2041">
        <v>73</v>
      </c>
      <c r="D2041" t="str">
        <f t="shared" si="714"/>
        <v>Low</v>
      </c>
      <c r="E2041">
        <v>124</v>
      </c>
      <c r="F2041" t="str">
        <f t="shared" si="715"/>
        <v>2h 4m</v>
      </c>
      <c r="G2041" t="str">
        <f t="shared" si="716"/>
        <v>Long Movie</v>
      </c>
      <c r="H2041">
        <v>41</v>
      </c>
      <c r="I2041" t="str">
        <f t="shared" si="717"/>
        <v>Very Low</v>
      </c>
      <c r="J2041">
        <v>197</v>
      </c>
      <c r="K2041" t="str">
        <f t="shared" si="718"/>
        <v>Very Low</v>
      </c>
      <c r="L2041" t="s">
        <v>3823</v>
      </c>
      <c r="M2041">
        <v>512</v>
      </c>
      <c r="N2041" t="str">
        <f t="shared" si="719"/>
        <v>Low</v>
      </c>
      <c r="O2041">
        <v>8427204</v>
      </c>
      <c r="P2041" t="str">
        <f t="shared" si="720"/>
        <v>Flop</v>
      </c>
      <c r="Q2041" t="s">
        <v>6254</v>
      </c>
      <c r="R2041" t="str">
        <f t="shared" si="721"/>
        <v>Comedy</v>
      </c>
      <c r="S2041">
        <f t="shared" si="722"/>
        <v>3</v>
      </c>
      <c r="T2041" t="s">
        <v>4434</v>
      </c>
      <c r="U2041" t="s">
        <v>10128</v>
      </c>
      <c r="V2041">
        <v>10100</v>
      </c>
      <c r="W2041" t="str">
        <f t="shared" si="723"/>
        <v>Low</v>
      </c>
      <c r="X2041">
        <v>1523</v>
      </c>
      <c r="Y2041" t="str">
        <f t="shared" si="724"/>
        <v>Low</v>
      </c>
      <c r="Z2041" t="s">
        <v>10129</v>
      </c>
      <c r="AA2041">
        <v>0</v>
      </c>
      <c r="AB2041" t="str">
        <f t="shared" si="725"/>
        <v>Symbolic Poster</v>
      </c>
      <c r="AC2041" t="s">
        <v>10130</v>
      </c>
      <c r="AD2041" t="s">
        <v>10131</v>
      </c>
      <c r="AE2041">
        <v>59</v>
      </c>
      <c r="AF2041" t="str">
        <f t="shared" si="726"/>
        <v>Very Low</v>
      </c>
      <c r="AG2041" t="s">
        <v>9</v>
      </c>
      <c r="AH2041" t="s">
        <v>10</v>
      </c>
      <c r="AI2041" t="s">
        <v>556</v>
      </c>
      <c r="AJ2041" t="str">
        <f t="shared" si="727"/>
        <v>Adult</v>
      </c>
      <c r="AK2041">
        <v>24000000</v>
      </c>
      <c r="AL2041" t="str">
        <f t="shared" si="728"/>
        <v>Low Budget</v>
      </c>
      <c r="AM2041">
        <v>1999</v>
      </c>
      <c r="AN2041">
        <f t="shared" si="729"/>
        <v>26</v>
      </c>
      <c r="AO2041" t="str">
        <f t="shared" si="730"/>
        <v>Old Classic</v>
      </c>
      <c r="AP2041">
        <v>481</v>
      </c>
      <c r="AQ2041" t="str">
        <f t="shared" si="731"/>
        <v>Very Low</v>
      </c>
      <c r="AR2041">
        <v>5.4</v>
      </c>
      <c r="AS2041" t="str">
        <f t="shared" si="732"/>
        <v>Below Average</v>
      </c>
      <c r="AT2041">
        <v>2.35</v>
      </c>
      <c r="AU2041" t="str">
        <f t="shared" si="733"/>
        <v>Cinematic Widescreen</v>
      </c>
      <c r="AV2041">
        <v>153</v>
      </c>
      <c r="AW2041" t="str">
        <f t="shared" si="734"/>
        <v>Very Low</v>
      </c>
    </row>
    <row r="2042" spans="1:49" x14ac:dyDescent="0.3">
      <c r="A2042" t="s">
        <v>0</v>
      </c>
      <c r="B2042" t="s">
        <v>10132</v>
      </c>
      <c r="C2042">
        <v>169</v>
      </c>
      <c r="D2042" t="str">
        <f t="shared" si="714"/>
        <v>Low</v>
      </c>
      <c r="E2042">
        <v>89</v>
      </c>
      <c r="F2042" t="str">
        <f t="shared" si="715"/>
        <v>1h 29m</v>
      </c>
      <c r="G2042" t="str">
        <f t="shared" si="716"/>
        <v>Featurette</v>
      </c>
      <c r="H2042">
        <v>41</v>
      </c>
      <c r="I2042" t="str">
        <f t="shared" si="717"/>
        <v>Very Low</v>
      </c>
      <c r="J2042">
        <v>847</v>
      </c>
      <c r="K2042" t="str">
        <f t="shared" si="718"/>
        <v>Very Low</v>
      </c>
      <c r="L2042" t="s">
        <v>6473</v>
      </c>
      <c r="M2042">
        <v>2000</v>
      </c>
      <c r="N2042" t="str">
        <f t="shared" si="719"/>
        <v>Low</v>
      </c>
      <c r="O2042">
        <v>9639242</v>
      </c>
      <c r="P2042" t="str">
        <f t="shared" si="720"/>
        <v>Flop</v>
      </c>
      <c r="Q2042" t="s">
        <v>1652</v>
      </c>
      <c r="R2042" t="str">
        <f t="shared" si="721"/>
        <v>Comedy</v>
      </c>
      <c r="S2042">
        <f t="shared" si="722"/>
        <v>2</v>
      </c>
      <c r="T2042" t="s">
        <v>4373</v>
      </c>
      <c r="U2042" t="s">
        <v>10133</v>
      </c>
      <c r="V2042">
        <v>16437</v>
      </c>
      <c r="W2042" t="str">
        <f t="shared" si="723"/>
        <v>Low</v>
      </c>
      <c r="X2042">
        <v>5470</v>
      </c>
      <c r="Y2042" t="str">
        <f t="shared" si="724"/>
        <v>Low</v>
      </c>
      <c r="Z2042" t="s">
        <v>4465</v>
      </c>
      <c r="AA2042">
        <v>0</v>
      </c>
      <c r="AB2042" t="str">
        <f t="shared" si="725"/>
        <v>Symbolic Poster</v>
      </c>
      <c r="AC2042" t="s">
        <v>10134</v>
      </c>
      <c r="AD2042" t="s">
        <v>10135</v>
      </c>
      <c r="AE2042">
        <v>68</v>
      </c>
      <c r="AF2042" t="str">
        <f t="shared" si="726"/>
        <v>Very Low</v>
      </c>
      <c r="AG2042" t="s">
        <v>9</v>
      </c>
      <c r="AH2042" t="s">
        <v>10</v>
      </c>
      <c r="AI2042" t="s">
        <v>11</v>
      </c>
      <c r="AJ2042" t="str">
        <f t="shared" si="727"/>
        <v>Teen</v>
      </c>
      <c r="AK2042">
        <v>24000000</v>
      </c>
      <c r="AL2042" t="str">
        <f t="shared" si="728"/>
        <v>Low Budget</v>
      </c>
      <c r="AM2042">
        <v>2011</v>
      </c>
      <c r="AN2042">
        <f t="shared" si="729"/>
        <v>14</v>
      </c>
      <c r="AO2042" t="str">
        <f t="shared" si="730"/>
        <v>Modern Classic</v>
      </c>
      <c r="AP2042">
        <v>1000</v>
      </c>
      <c r="AQ2042" t="str">
        <f t="shared" si="731"/>
        <v>Very Low</v>
      </c>
      <c r="AR2042">
        <v>4.9000000000000004</v>
      </c>
      <c r="AS2042" t="str">
        <f t="shared" si="732"/>
        <v>Poor</v>
      </c>
      <c r="AT2042">
        <v>1.85</v>
      </c>
      <c r="AU2042" t="str">
        <f t="shared" si="733"/>
        <v>HDTV / Widescreen</v>
      </c>
      <c r="AV2042">
        <v>0</v>
      </c>
      <c r="AW2042" t="str">
        <f t="shared" si="734"/>
        <v>Very Low</v>
      </c>
    </row>
    <row r="2043" spans="1:49" x14ac:dyDescent="0.3">
      <c r="A2043" t="s">
        <v>0</v>
      </c>
      <c r="B2043" t="s">
        <v>7451</v>
      </c>
      <c r="C2043">
        <v>365</v>
      </c>
      <c r="D2043" t="str">
        <f t="shared" si="714"/>
        <v>Medium</v>
      </c>
      <c r="E2043">
        <v>88</v>
      </c>
      <c r="F2043" t="str">
        <f t="shared" si="715"/>
        <v>1h 28m</v>
      </c>
      <c r="G2043" t="str">
        <f t="shared" si="716"/>
        <v>Featurette</v>
      </c>
      <c r="H2043">
        <v>192</v>
      </c>
      <c r="I2043" t="str">
        <f t="shared" si="717"/>
        <v>Very Low</v>
      </c>
      <c r="J2043">
        <v>847</v>
      </c>
      <c r="K2043" t="str">
        <f t="shared" si="718"/>
        <v>Very Low</v>
      </c>
      <c r="L2043" t="s">
        <v>10136</v>
      </c>
      <c r="M2043">
        <v>3000</v>
      </c>
      <c r="N2043" t="str">
        <f t="shared" si="719"/>
        <v>Low</v>
      </c>
      <c r="O2043">
        <v>25003072</v>
      </c>
      <c r="P2043" t="str">
        <f t="shared" si="720"/>
        <v>Average</v>
      </c>
      <c r="Q2043" t="s">
        <v>7550</v>
      </c>
      <c r="R2043" t="str">
        <f t="shared" si="721"/>
        <v>Comedy</v>
      </c>
      <c r="S2043">
        <f t="shared" si="722"/>
        <v>2</v>
      </c>
      <c r="T2043" t="s">
        <v>1514</v>
      </c>
      <c r="U2043" t="s">
        <v>10137</v>
      </c>
      <c r="V2043">
        <v>72552</v>
      </c>
      <c r="W2043" t="str">
        <f t="shared" si="723"/>
        <v>Medium</v>
      </c>
      <c r="X2043">
        <v>5737</v>
      </c>
      <c r="Y2043" t="str">
        <f t="shared" si="724"/>
        <v>Low</v>
      </c>
      <c r="Z2043" t="s">
        <v>4465</v>
      </c>
      <c r="AA2043">
        <v>0</v>
      </c>
      <c r="AB2043" t="str">
        <f t="shared" si="725"/>
        <v>Symbolic Poster</v>
      </c>
      <c r="AC2043" t="s">
        <v>10138</v>
      </c>
      <c r="AD2043" t="s">
        <v>10139</v>
      </c>
      <c r="AE2043">
        <v>374</v>
      </c>
      <c r="AF2043" t="str">
        <f t="shared" si="726"/>
        <v>Very Low</v>
      </c>
      <c r="AG2043" t="s">
        <v>9</v>
      </c>
      <c r="AH2043" t="s">
        <v>10</v>
      </c>
      <c r="AI2043" t="s">
        <v>556</v>
      </c>
      <c r="AJ2043" t="str">
        <f t="shared" si="727"/>
        <v>Adult</v>
      </c>
      <c r="AK2043">
        <v>24000000</v>
      </c>
      <c r="AL2043" t="str">
        <f t="shared" si="728"/>
        <v>Low Budget</v>
      </c>
      <c r="AM2043">
        <v>2010</v>
      </c>
      <c r="AN2043">
        <f t="shared" si="729"/>
        <v>15</v>
      </c>
      <c r="AO2043" t="str">
        <f t="shared" si="730"/>
        <v>Modern Classic</v>
      </c>
      <c r="AP2043">
        <v>859</v>
      </c>
      <c r="AQ2043" t="str">
        <f t="shared" si="731"/>
        <v>Very Low</v>
      </c>
      <c r="AR2043">
        <v>5.5</v>
      </c>
      <c r="AS2043" t="str">
        <f t="shared" si="732"/>
        <v>Below Average</v>
      </c>
      <c r="AT2043">
        <v>2.35</v>
      </c>
      <c r="AU2043" t="str">
        <f t="shared" si="733"/>
        <v>Cinematic Widescreen</v>
      </c>
      <c r="AV2043">
        <v>13000</v>
      </c>
      <c r="AW2043" t="str">
        <f t="shared" si="734"/>
        <v>Medium</v>
      </c>
    </row>
    <row r="2044" spans="1:49" x14ac:dyDescent="0.3">
      <c r="A2044" t="s">
        <v>718</v>
      </c>
      <c r="B2044" t="s">
        <v>91</v>
      </c>
      <c r="C2044">
        <v>113</v>
      </c>
      <c r="D2044" t="str">
        <f t="shared" si="714"/>
        <v>Low</v>
      </c>
      <c r="E2044">
        <v>118</v>
      </c>
      <c r="F2044" t="str">
        <f t="shared" si="715"/>
        <v>1h 58m</v>
      </c>
      <c r="G2044" t="str">
        <f t="shared" si="716"/>
        <v>Standard Movie</v>
      </c>
      <c r="H2044">
        <v>18000</v>
      </c>
      <c r="I2044" t="str">
        <f t="shared" si="717"/>
        <v>Medium</v>
      </c>
      <c r="J2044">
        <v>286</v>
      </c>
      <c r="K2044" t="str">
        <f t="shared" si="718"/>
        <v>Very Low</v>
      </c>
      <c r="L2044" t="s">
        <v>2369</v>
      </c>
      <c r="M2044">
        <v>18000</v>
      </c>
      <c r="N2044" t="str">
        <f t="shared" si="719"/>
        <v>Medium</v>
      </c>
      <c r="O2044">
        <v>6144806</v>
      </c>
      <c r="P2044" t="str">
        <f t="shared" si="720"/>
        <v>Flop</v>
      </c>
      <c r="Q2044" t="s">
        <v>6478</v>
      </c>
      <c r="R2044" t="str">
        <f t="shared" si="721"/>
        <v>Biography</v>
      </c>
      <c r="S2044">
        <f t="shared" si="722"/>
        <v>4</v>
      </c>
      <c r="T2044" t="s">
        <v>91</v>
      </c>
      <c r="U2044" t="s">
        <v>10140</v>
      </c>
      <c r="V2044">
        <v>12821</v>
      </c>
      <c r="W2044" t="str">
        <f t="shared" si="723"/>
        <v>Low</v>
      </c>
      <c r="X2044">
        <v>23689</v>
      </c>
      <c r="Y2044" t="str">
        <f t="shared" si="724"/>
        <v>Medium</v>
      </c>
      <c r="Z2044" t="s">
        <v>8283</v>
      </c>
      <c r="AA2044">
        <v>1</v>
      </c>
      <c r="AB2044" t="str">
        <f t="shared" si="725"/>
        <v>Solo Star Poster</v>
      </c>
      <c r="AC2044" t="s">
        <v>10141</v>
      </c>
      <c r="AD2044" t="s">
        <v>10142</v>
      </c>
      <c r="AE2044">
        <v>248</v>
      </c>
      <c r="AF2044" t="str">
        <f t="shared" si="726"/>
        <v>Very Low</v>
      </c>
      <c r="AG2044" t="s">
        <v>9</v>
      </c>
      <c r="AH2044" t="s">
        <v>10</v>
      </c>
      <c r="AI2044" t="s">
        <v>11</v>
      </c>
      <c r="AJ2044" t="str">
        <f t="shared" si="727"/>
        <v>Teen</v>
      </c>
      <c r="AK2044">
        <v>23000000</v>
      </c>
      <c r="AL2044" t="str">
        <f t="shared" si="728"/>
        <v>Low Budget</v>
      </c>
      <c r="AM2044">
        <v>2004</v>
      </c>
      <c r="AN2044">
        <f t="shared" si="729"/>
        <v>21</v>
      </c>
      <c r="AO2044" t="str">
        <f t="shared" si="730"/>
        <v>Old Classic</v>
      </c>
      <c r="AP2044">
        <v>5000</v>
      </c>
      <c r="AQ2044" t="str">
        <f t="shared" si="731"/>
        <v>Low</v>
      </c>
      <c r="AR2044">
        <v>6.7</v>
      </c>
      <c r="AS2044" t="str">
        <f t="shared" si="732"/>
        <v>Average</v>
      </c>
      <c r="AT2044">
        <v>2.35</v>
      </c>
      <c r="AU2044" t="str">
        <f t="shared" si="733"/>
        <v>Cinematic Widescreen</v>
      </c>
      <c r="AV2044">
        <v>0</v>
      </c>
      <c r="AW2044" t="str">
        <f t="shared" si="734"/>
        <v>Very Low</v>
      </c>
    </row>
    <row r="2045" spans="1:49" x14ac:dyDescent="0.3">
      <c r="A2045" t="s">
        <v>0</v>
      </c>
      <c r="B2045" t="s">
        <v>8651</v>
      </c>
      <c r="C2045">
        <v>18</v>
      </c>
      <c r="D2045" t="str">
        <f t="shared" si="714"/>
        <v>Very Low</v>
      </c>
      <c r="E2045">
        <v>93</v>
      </c>
      <c r="F2045" t="str">
        <f t="shared" si="715"/>
        <v>1h 33m</v>
      </c>
      <c r="G2045" t="str">
        <f t="shared" si="716"/>
        <v>Standard Movie</v>
      </c>
      <c r="H2045">
        <v>9</v>
      </c>
      <c r="I2045" t="str">
        <f t="shared" si="717"/>
        <v>Very Low</v>
      </c>
      <c r="J2045">
        <v>254</v>
      </c>
      <c r="K2045" t="str">
        <f t="shared" si="718"/>
        <v>Very Low</v>
      </c>
      <c r="L2045" t="s">
        <v>63</v>
      </c>
      <c r="M2045">
        <v>23000</v>
      </c>
      <c r="N2045" t="str">
        <f t="shared" si="719"/>
        <v>Medium</v>
      </c>
      <c r="O2045">
        <v>4308981</v>
      </c>
      <c r="P2045" t="str">
        <f t="shared" si="720"/>
        <v>Flop</v>
      </c>
      <c r="Q2045" t="s">
        <v>3028</v>
      </c>
      <c r="R2045" t="str">
        <f t="shared" si="721"/>
        <v>Comedy</v>
      </c>
      <c r="S2045">
        <f t="shared" si="722"/>
        <v>2</v>
      </c>
      <c r="T2045" t="s">
        <v>304</v>
      </c>
      <c r="U2045" t="s">
        <v>10143</v>
      </c>
      <c r="V2045">
        <v>2265</v>
      </c>
      <c r="W2045" t="str">
        <f t="shared" si="723"/>
        <v>Very Low</v>
      </c>
      <c r="X2045">
        <v>24436</v>
      </c>
      <c r="Y2045" t="str">
        <f t="shared" si="724"/>
        <v>Medium</v>
      </c>
      <c r="Z2045" t="s">
        <v>10144</v>
      </c>
      <c r="AA2045">
        <v>2</v>
      </c>
      <c r="AB2045" t="str">
        <f t="shared" si="725"/>
        <v>Duo/Trio Poster</v>
      </c>
      <c r="AC2045" t="s">
        <v>10145</v>
      </c>
      <c r="AD2045" t="s">
        <v>10146</v>
      </c>
      <c r="AE2045">
        <v>37</v>
      </c>
      <c r="AF2045" t="str">
        <f t="shared" si="726"/>
        <v>Very Low</v>
      </c>
      <c r="AG2045" t="s">
        <v>9</v>
      </c>
      <c r="AH2045" t="s">
        <v>10</v>
      </c>
      <c r="AI2045" t="s">
        <v>66</v>
      </c>
      <c r="AJ2045" t="str">
        <f t="shared" si="727"/>
        <v>Family</v>
      </c>
      <c r="AK2045">
        <v>24000000</v>
      </c>
      <c r="AL2045" t="str">
        <f t="shared" si="728"/>
        <v>Low Budget</v>
      </c>
      <c r="AM2045">
        <v>1998</v>
      </c>
      <c r="AN2045">
        <f t="shared" si="729"/>
        <v>27</v>
      </c>
      <c r="AO2045" t="str">
        <f t="shared" si="730"/>
        <v>Old Classic</v>
      </c>
      <c r="AP2045">
        <v>284</v>
      </c>
      <c r="AQ2045" t="str">
        <f t="shared" si="731"/>
        <v>Very Low</v>
      </c>
      <c r="AR2045">
        <v>3.9</v>
      </c>
      <c r="AS2045" t="str">
        <f t="shared" si="732"/>
        <v>Very Poor</v>
      </c>
      <c r="AT2045">
        <f>AT2044</f>
        <v>2.35</v>
      </c>
      <c r="AU2045" t="str">
        <f t="shared" si="733"/>
        <v>Cinematic Widescreen</v>
      </c>
      <c r="AV2045">
        <v>839</v>
      </c>
      <c r="AW2045" t="str">
        <f t="shared" si="734"/>
        <v>Very Low</v>
      </c>
    </row>
    <row r="2046" spans="1:49" x14ac:dyDescent="0.3">
      <c r="A2046" t="s">
        <v>0</v>
      </c>
      <c r="B2046" t="s">
        <v>10147</v>
      </c>
      <c r="C2046">
        <v>10</v>
      </c>
      <c r="D2046" t="str">
        <f t="shared" si="714"/>
        <v>Very Low</v>
      </c>
      <c r="E2046">
        <v>80</v>
      </c>
      <c r="F2046" t="str">
        <f t="shared" si="715"/>
        <v>1h 20m</v>
      </c>
      <c r="G2046" t="str">
        <f t="shared" si="716"/>
        <v>Featurette</v>
      </c>
      <c r="H2046">
        <v>18</v>
      </c>
      <c r="I2046" t="str">
        <f t="shared" si="717"/>
        <v>Very Low</v>
      </c>
      <c r="J2046">
        <v>73</v>
      </c>
      <c r="K2046" t="str">
        <f t="shared" si="718"/>
        <v>Very Low</v>
      </c>
      <c r="L2046" t="s">
        <v>10148</v>
      </c>
      <c r="M2046">
        <v>742</v>
      </c>
      <c r="N2046" t="str">
        <f t="shared" si="719"/>
        <v>Low</v>
      </c>
      <c r="O2046">
        <v>669276</v>
      </c>
      <c r="P2046" t="str">
        <f t="shared" si="720"/>
        <v>Flop</v>
      </c>
      <c r="Q2046" t="s">
        <v>10149</v>
      </c>
      <c r="R2046" t="str">
        <f t="shared" si="721"/>
        <v>Action</v>
      </c>
      <c r="S2046">
        <f t="shared" si="722"/>
        <v>5</v>
      </c>
      <c r="T2046" t="s">
        <v>10150</v>
      </c>
      <c r="U2046" t="s">
        <v>10151</v>
      </c>
      <c r="V2046">
        <v>2541</v>
      </c>
      <c r="W2046" t="str">
        <f t="shared" si="723"/>
        <v>Very Low</v>
      </c>
      <c r="X2046">
        <v>1088</v>
      </c>
      <c r="Y2046" t="str">
        <f t="shared" si="724"/>
        <v>Low</v>
      </c>
      <c r="Z2046" t="s">
        <v>10152</v>
      </c>
      <c r="AA2046">
        <v>0</v>
      </c>
      <c r="AB2046" t="str">
        <f t="shared" si="725"/>
        <v>Symbolic Poster</v>
      </c>
      <c r="AC2046" t="s">
        <v>10153</v>
      </c>
      <c r="AD2046" t="s">
        <v>10154</v>
      </c>
      <c r="AE2046">
        <v>47</v>
      </c>
      <c r="AF2046" t="str">
        <f t="shared" si="726"/>
        <v>Very Low</v>
      </c>
      <c r="AG2046" t="s">
        <v>9</v>
      </c>
      <c r="AH2046" t="s">
        <v>28</v>
      </c>
      <c r="AI2046" t="s">
        <v>248</v>
      </c>
      <c r="AJ2046" t="str">
        <f t="shared" si="727"/>
        <v>Family</v>
      </c>
      <c r="AK2046">
        <v>28000000</v>
      </c>
      <c r="AL2046" t="str">
        <f t="shared" si="728"/>
        <v>Low Budget</v>
      </c>
      <c r="AM2046">
        <v>1993</v>
      </c>
      <c r="AN2046">
        <f t="shared" si="729"/>
        <v>32</v>
      </c>
      <c r="AO2046" t="str">
        <f t="shared" si="730"/>
        <v>Old Classic</v>
      </c>
      <c r="AP2046">
        <v>83</v>
      </c>
      <c r="AQ2046" t="str">
        <f t="shared" si="731"/>
        <v>Very Low</v>
      </c>
      <c r="AR2046">
        <v>7.2</v>
      </c>
      <c r="AS2046" t="str">
        <f t="shared" si="732"/>
        <v>Good</v>
      </c>
      <c r="AT2046">
        <v>2.35</v>
      </c>
      <c r="AU2046" t="str">
        <f t="shared" si="733"/>
        <v>Cinematic Widescreen</v>
      </c>
      <c r="AV2046">
        <v>408</v>
      </c>
      <c r="AW2046" t="str">
        <f t="shared" si="734"/>
        <v>Very Low</v>
      </c>
    </row>
    <row r="2047" spans="1:49" x14ac:dyDescent="0.3">
      <c r="A2047" t="s">
        <v>0</v>
      </c>
      <c r="B2047" t="s">
        <v>10155</v>
      </c>
      <c r="C2047">
        <v>16</v>
      </c>
      <c r="D2047" t="str">
        <f t="shared" si="714"/>
        <v>Very Low</v>
      </c>
      <c r="E2047">
        <v>120</v>
      </c>
      <c r="F2047" t="str">
        <f t="shared" si="715"/>
        <v>2h 0m</v>
      </c>
      <c r="G2047" t="str">
        <f t="shared" si="716"/>
        <v>Standard Movie</v>
      </c>
      <c r="H2047">
        <v>6</v>
      </c>
      <c r="I2047" t="str">
        <f t="shared" si="717"/>
        <v>Very Low</v>
      </c>
      <c r="J2047">
        <v>382</v>
      </c>
      <c r="K2047" t="str">
        <f t="shared" si="718"/>
        <v>Very Low</v>
      </c>
      <c r="L2047" t="s">
        <v>2379</v>
      </c>
      <c r="M2047">
        <v>22000</v>
      </c>
      <c r="N2047" t="str">
        <f t="shared" si="719"/>
        <v>Medium</v>
      </c>
      <c r="O2047">
        <v>42880</v>
      </c>
      <c r="P2047" t="str">
        <f t="shared" si="720"/>
        <v>Flop</v>
      </c>
      <c r="Q2047" t="s">
        <v>185</v>
      </c>
      <c r="R2047" t="str">
        <f t="shared" si="721"/>
        <v>Drama</v>
      </c>
      <c r="S2047">
        <f t="shared" si="722"/>
        <v>2</v>
      </c>
      <c r="T2047" t="s">
        <v>1717</v>
      </c>
      <c r="U2047" t="s">
        <v>10156</v>
      </c>
      <c r="V2047">
        <v>2919</v>
      </c>
      <c r="W2047" t="str">
        <f t="shared" si="723"/>
        <v>Very Low</v>
      </c>
      <c r="X2047">
        <v>23769</v>
      </c>
      <c r="Y2047" t="str">
        <f t="shared" si="724"/>
        <v>Medium</v>
      </c>
      <c r="Z2047" t="s">
        <v>6708</v>
      </c>
      <c r="AA2047">
        <v>3</v>
      </c>
      <c r="AB2047" t="str">
        <f t="shared" si="725"/>
        <v>Duo/Trio Poster</v>
      </c>
      <c r="AC2047" t="s">
        <v>10157</v>
      </c>
      <c r="AD2047" t="s">
        <v>10158</v>
      </c>
      <c r="AE2047">
        <v>50</v>
      </c>
      <c r="AF2047" t="str">
        <f t="shared" si="726"/>
        <v>Very Low</v>
      </c>
      <c r="AG2047" t="s">
        <v>9</v>
      </c>
      <c r="AH2047" t="s">
        <v>28</v>
      </c>
      <c r="AI2047" t="s">
        <v>66</v>
      </c>
      <c r="AJ2047" t="str">
        <f t="shared" si="727"/>
        <v>Family</v>
      </c>
      <c r="AK2047">
        <v>24000000</v>
      </c>
      <c r="AL2047" t="str">
        <f t="shared" si="728"/>
        <v>Low Budget</v>
      </c>
      <c r="AM2047">
        <v>2004</v>
      </c>
      <c r="AN2047">
        <f t="shared" si="729"/>
        <v>21</v>
      </c>
      <c r="AO2047" t="str">
        <f t="shared" si="730"/>
        <v>Old Classic</v>
      </c>
      <c r="AP2047">
        <v>670</v>
      </c>
      <c r="AQ2047" t="str">
        <f t="shared" si="731"/>
        <v>Very Low</v>
      </c>
      <c r="AR2047">
        <v>5.0999999999999996</v>
      </c>
      <c r="AS2047" t="str">
        <f t="shared" si="732"/>
        <v>Below Average</v>
      </c>
      <c r="AT2047">
        <v>1.85</v>
      </c>
      <c r="AU2047" t="str">
        <f t="shared" si="733"/>
        <v>HDTV / Widescreen</v>
      </c>
      <c r="AV2047">
        <v>181</v>
      </c>
      <c r="AW2047" t="str">
        <f t="shared" si="734"/>
        <v>Very Low</v>
      </c>
    </row>
    <row r="2048" spans="1:49" x14ac:dyDescent="0.3">
      <c r="A2048" t="s">
        <v>0</v>
      </c>
      <c r="B2048" t="s">
        <v>7756</v>
      </c>
      <c r="C2048">
        <v>196</v>
      </c>
      <c r="D2048" t="str">
        <f t="shared" si="714"/>
        <v>Low</v>
      </c>
      <c r="E2048">
        <v>98</v>
      </c>
      <c r="F2048" t="str">
        <f t="shared" si="715"/>
        <v>1h 38m</v>
      </c>
      <c r="G2048" t="str">
        <f t="shared" si="716"/>
        <v>Standard Movie</v>
      </c>
      <c r="H2048">
        <v>88</v>
      </c>
      <c r="I2048" t="str">
        <f t="shared" si="717"/>
        <v>Very Low</v>
      </c>
      <c r="J2048">
        <v>706</v>
      </c>
      <c r="K2048" t="str">
        <f t="shared" si="718"/>
        <v>Very Low</v>
      </c>
      <c r="L2048" t="s">
        <v>4803</v>
      </c>
      <c r="M2048">
        <v>12000</v>
      </c>
      <c r="N2048" t="str">
        <f t="shared" si="719"/>
        <v>Medium</v>
      </c>
      <c r="O2048">
        <v>23225911</v>
      </c>
      <c r="P2048" t="str">
        <f t="shared" si="720"/>
        <v>Average</v>
      </c>
      <c r="Q2048" t="s">
        <v>435</v>
      </c>
      <c r="R2048" t="str">
        <f t="shared" si="721"/>
        <v>Action</v>
      </c>
      <c r="S2048">
        <f t="shared" si="722"/>
        <v>4</v>
      </c>
      <c r="T2048" t="s">
        <v>1043</v>
      </c>
      <c r="U2048" t="s">
        <v>10159</v>
      </c>
      <c r="V2048">
        <v>80574</v>
      </c>
      <c r="W2048" t="str">
        <f t="shared" si="723"/>
        <v>Medium</v>
      </c>
      <c r="X2048">
        <v>14699</v>
      </c>
      <c r="Y2048" t="str">
        <f t="shared" si="724"/>
        <v>Medium</v>
      </c>
      <c r="Z2048" t="s">
        <v>5236</v>
      </c>
      <c r="AA2048">
        <v>1</v>
      </c>
      <c r="AB2048" t="str">
        <f t="shared" si="725"/>
        <v>Solo Star Poster</v>
      </c>
      <c r="AC2048" t="s">
        <v>10160</v>
      </c>
      <c r="AD2048" t="s">
        <v>10161</v>
      </c>
      <c r="AE2048">
        <v>157</v>
      </c>
      <c r="AF2048" t="str">
        <f t="shared" si="726"/>
        <v>Very Low</v>
      </c>
      <c r="AG2048" t="s">
        <v>9</v>
      </c>
      <c r="AH2048" t="s">
        <v>10</v>
      </c>
      <c r="AI2048" t="s">
        <v>556</v>
      </c>
      <c r="AJ2048" t="str">
        <f t="shared" si="727"/>
        <v>Adult</v>
      </c>
      <c r="AK2048">
        <v>24000000</v>
      </c>
      <c r="AL2048" t="str">
        <f t="shared" si="728"/>
        <v>Low Budget</v>
      </c>
      <c r="AM2048">
        <v>2010</v>
      </c>
      <c r="AN2048">
        <f t="shared" si="729"/>
        <v>15</v>
      </c>
      <c r="AO2048" t="str">
        <f t="shared" si="730"/>
        <v>Modern Classic</v>
      </c>
      <c r="AP2048">
        <v>854</v>
      </c>
      <c r="AQ2048" t="str">
        <f t="shared" si="731"/>
        <v>Very Low</v>
      </c>
      <c r="AR2048">
        <v>6.5</v>
      </c>
      <c r="AS2048" t="str">
        <f t="shared" si="732"/>
        <v>Average</v>
      </c>
      <c r="AT2048">
        <v>2.35</v>
      </c>
      <c r="AU2048" t="str">
        <f t="shared" si="733"/>
        <v>Cinematic Widescreen</v>
      </c>
      <c r="AV2048">
        <v>12000</v>
      </c>
      <c r="AW2048" t="str">
        <f t="shared" si="734"/>
        <v>Medium</v>
      </c>
    </row>
    <row r="2049" spans="1:49" x14ac:dyDescent="0.3">
      <c r="A2049" t="s">
        <v>0</v>
      </c>
      <c r="B2049" t="s">
        <v>7749</v>
      </c>
      <c r="C2049">
        <v>212</v>
      </c>
      <c r="D2049" t="str">
        <f t="shared" si="714"/>
        <v>Medium</v>
      </c>
      <c r="E2049">
        <v>119</v>
      </c>
      <c r="F2049" t="str">
        <f t="shared" si="715"/>
        <v>1h 59m</v>
      </c>
      <c r="G2049" t="str">
        <f t="shared" si="716"/>
        <v>Standard Movie</v>
      </c>
      <c r="H2049">
        <v>6000</v>
      </c>
      <c r="I2049" t="str">
        <f t="shared" si="717"/>
        <v>Low</v>
      </c>
      <c r="J2049">
        <v>422</v>
      </c>
      <c r="K2049" t="str">
        <f t="shared" si="718"/>
        <v>Very Low</v>
      </c>
      <c r="L2049" t="s">
        <v>1716</v>
      </c>
      <c r="M2049">
        <v>23000</v>
      </c>
      <c r="N2049" t="str">
        <f t="shared" si="719"/>
        <v>Medium</v>
      </c>
      <c r="O2049">
        <v>4710455</v>
      </c>
      <c r="P2049" t="str">
        <f t="shared" si="720"/>
        <v>Flop</v>
      </c>
      <c r="Q2049" t="s">
        <v>599</v>
      </c>
      <c r="R2049" t="str">
        <f t="shared" si="721"/>
        <v>Adventure</v>
      </c>
      <c r="S2049">
        <f t="shared" si="722"/>
        <v>4</v>
      </c>
      <c r="T2049" t="s">
        <v>30</v>
      </c>
      <c r="U2049" t="s">
        <v>10162</v>
      </c>
      <c r="V2049">
        <v>214091</v>
      </c>
      <c r="W2049" t="str">
        <f t="shared" si="723"/>
        <v>High</v>
      </c>
      <c r="X2049">
        <v>24263</v>
      </c>
      <c r="Y2049" t="str">
        <f t="shared" si="724"/>
        <v>Medium</v>
      </c>
      <c r="Z2049" t="s">
        <v>1056</v>
      </c>
      <c r="AA2049">
        <v>0</v>
      </c>
      <c r="AB2049" t="str">
        <f t="shared" si="725"/>
        <v>Symbolic Poster</v>
      </c>
      <c r="AC2049" t="s">
        <v>10163</v>
      </c>
      <c r="AD2049" t="s">
        <v>10164</v>
      </c>
      <c r="AE2049">
        <v>330</v>
      </c>
      <c r="AF2049" t="str">
        <f t="shared" si="726"/>
        <v>Very Low</v>
      </c>
      <c r="AG2049" t="s">
        <v>647</v>
      </c>
      <c r="AH2049" t="s">
        <v>648</v>
      </c>
      <c r="AI2049" t="s">
        <v>66</v>
      </c>
      <c r="AJ2049" t="str">
        <f t="shared" si="727"/>
        <v>Family</v>
      </c>
      <c r="AK2049">
        <v>24000000</v>
      </c>
      <c r="AL2049" t="str">
        <f t="shared" si="728"/>
        <v>Low Budget</v>
      </c>
      <c r="AM2049">
        <v>2004</v>
      </c>
      <c r="AN2049">
        <f t="shared" si="729"/>
        <v>21</v>
      </c>
      <c r="AO2049" t="str">
        <f t="shared" si="730"/>
        <v>Old Classic</v>
      </c>
      <c r="AP2049">
        <v>713</v>
      </c>
      <c r="AQ2049" t="str">
        <f t="shared" si="731"/>
        <v>Very Low</v>
      </c>
      <c r="AR2049">
        <v>8.1999999999999993</v>
      </c>
      <c r="AS2049" t="str">
        <f t="shared" si="732"/>
        <v>Excellent</v>
      </c>
      <c r="AT2049">
        <v>1.85</v>
      </c>
      <c r="AU2049" t="str">
        <f t="shared" si="733"/>
        <v>HDTV / Widescreen</v>
      </c>
      <c r="AV2049">
        <v>13000</v>
      </c>
      <c r="AW2049" t="str">
        <f t="shared" si="734"/>
        <v>Medium</v>
      </c>
    </row>
    <row r="2050" spans="1:49" x14ac:dyDescent="0.3">
      <c r="A2050" t="s">
        <v>0</v>
      </c>
      <c r="B2050" t="s">
        <v>4183</v>
      </c>
      <c r="C2050">
        <v>445</v>
      </c>
      <c r="D2050" t="str">
        <f t="shared" si="714"/>
        <v>Medium</v>
      </c>
      <c r="E2050">
        <v>88</v>
      </c>
      <c r="F2050" t="str">
        <f t="shared" si="715"/>
        <v>1h 28m</v>
      </c>
      <c r="G2050" t="str">
        <f t="shared" si="716"/>
        <v>Featurette</v>
      </c>
      <c r="H2050">
        <v>181</v>
      </c>
      <c r="I2050" t="str">
        <f t="shared" si="717"/>
        <v>Very Low</v>
      </c>
      <c r="J2050">
        <v>11</v>
      </c>
      <c r="K2050" t="str">
        <f t="shared" si="718"/>
        <v>Very Low</v>
      </c>
      <c r="L2050" t="s">
        <v>518</v>
      </c>
      <c r="M2050">
        <v>15000</v>
      </c>
      <c r="N2050" t="str">
        <f t="shared" si="719"/>
        <v>Medium</v>
      </c>
      <c r="O2050">
        <v>75590286</v>
      </c>
      <c r="P2050" t="str">
        <f t="shared" si="720"/>
        <v>Hit</v>
      </c>
      <c r="Q2050" t="s">
        <v>10165</v>
      </c>
      <c r="R2050" t="str">
        <f t="shared" si="721"/>
        <v>Adventure</v>
      </c>
      <c r="S2050">
        <f t="shared" si="722"/>
        <v>4</v>
      </c>
      <c r="T2050" t="s">
        <v>153</v>
      </c>
      <c r="U2050" t="s">
        <v>10166</v>
      </c>
      <c r="V2050">
        <v>386217</v>
      </c>
      <c r="W2050" t="str">
        <f t="shared" si="723"/>
        <v>High</v>
      </c>
      <c r="X2050">
        <v>28011</v>
      </c>
      <c r="Y2050" t="str">
        <f t="shared" si="724"/>
        <v>Medium</v>
      </c>
      <c r="Z2050" t="s">
        <v>10167</v>
      </c>
      <c r="AA2050">
        <v>4</v>
      </c>
      <c r="AB2050" t="str">
        <f t="shared" si="725"/>
        <v>Ensemble Poster</v>
      </c>
      <c r="AC2050" t="s">
        <v>10168</v>
      </c>
      <c r="AD2050" t="s">
        <v>10169</v>
      </c>
      <c r="AE2050">
        <v>553</v>
      </c>
      <c r="AF2050" t="str">
        <f t="shared" si="726"/>
        <v>Low</v>
      </c>
      <c r="AG2050" t="s">
        <v>9</v>
      </c>
      <c r="AH2050" t="s">
        <v>10</v>
      </c>
      <c r="AI2050" t="s">
        <v>556</v>
      </c>
      <c r="AJ2050" t="str">
        <f t="shared" si="727"/>
        <v>Adult</v>
      </c>
      <c r="AK2050">
        <v>23600000</v>
      </c>
      <c r="AL2050" t="str">
        <f t="shared" si="728"/>
        <v>Low Budget</v>
      </c>
      <c r="AM2050">
        <v>2009</v>
      </c>
      <c r="AN2050">
        <f t="shared" si="729"/>
        <v>16</v>
      </c>
      <c r="AO2050" t="str">
        <f t="shared" si="730"/>
        <v>Old Classic</v>
      </c>
      <c r="AP2050">
        <v>13000</v>
      </c>
      <c r="AQ2050" t="str">
        <f t="shared" si="731"/>
        <v>Medium</v>
      </c>
      <c r="AR2050">
        <v>7.7</v>
      </c>
      <c r="AS2050" t="str">
        <f t="shared" si="732"/>
        <v>Good</v>
      </c>
      <c r="AT2050">
        <v>2.35</v>
      </c>
      <c r="AU2050" t="str">
        <f t="shared" si="733"/>
        <v>Cinematic Widescreen</v>
      </c>
      <c r="AV2050">
        <v>26000</v>
      </c>
      <c r="AW2050" t="str">
        <f t="shared" si="734"/>
        <v>Medium</v>
      </c>
    </row>
    <row r="2051" spans="1:49" x14ac:dyDescent="0.3">
      <c r="A2051" t="s">
        <v>0</v>
      </c>
      <c r="B2051" t="s">
        <v>142</v>
      </c>
      <c r="C2051">
        <v>446</v>
      </c>
      <c r="D2051" t="str">
        <f t="shared" ref="D2051:D2114" si="738">IF(C2051&lt;=50,"Very Low",
IF(C2051&lt;=200,"Low",
IF(C2051&lt;=500,"Medium",
IF(C2051&lt;=1000,"High","Very High"))))</f>
        <v>Medium</v>
      </c>
      <c r="E2051">
        <v>201</v>
      </c>
      <c r="F2051" t="str">
        <f t="shared" ref="F2051:F2114" si="739">INT(E2051/60) &amp; "h " &amp; MOD(E2051,60) &amp; "m"</f>
        <v>3h 21m</v>
      </c>
      <c r="G2051" t="str">
        <f t="shared" ref="G2051:G2114" si="740">IF(E2051&lt;60,"Short Film",IF(E2051&lt;90,"Featurette",IF(E2051&lt;=120,"Standard Movie",IF(E2051&lt;=180,"Long Movie","Epic"))))</f>
        <v>Epic</v>
      </c>
      <c r="H2051">
        <v>0</v>
      </c>
      <c r="I2051" t="str">
        <f t="shared" ref="I2051:I2114" si="741">IF(H2051&lt;=1000,"Very Low",IF(H2051&lt;=10000,"Low",IF(H2051&lt;=50000,"Medium",IF(H2051&lt;=200000,"High","Very High"))))</f>
        <v>Very Low</v>
      </c>
      <c r="J2051">
        <v>84</v>
      </c>
      <c r="K2051" t="str">
        <f t="shared" ref="K2051:K2114" si="742">IF(J2051&lt;=1000,"Very Low",IF(J2051&lt;=10000,"Low",IF(J2051&lt;=50000,"Medium",IF(J2051&lt;=200000,"High","Very High"))))</f>
        <v>Very Low</v>
      </c>
      <c r="L2051" t="s">
        <v>177</v>
      </c>
      <c r="M2051">
        <v>6000</v>
      </c>
      <c r="N2051" t="str">
        <f t="shared" ref="N2051:N2114" si="743">IF(A2051&lt;=1000,"Very Low",
IF(M2051&lt;=10000,"Low",IF(M2051&lt;=50000,"Medium",IF(M2051&lt;=200000,"High","Very High"))))</f>
        <v>Low</v>
      </c>
      <c r="O2051">
        <v>218051260</v>
      </c>
      <c r="P2051" t="str">
        <f t="shared" ref="P2051:P2114" si="744">IF(AND(O2051&gt;=500000000),"Blockbuster",
IF(AND(O2051&gt;=200000000,O2051&lt;=499999999),"Superhit",
IF(AND(O2051&gt;=50000000,O2051&lt;=199999999),"Hit",
IF(AND(O2051&gt;=10000000,O2051&lt;=49999999),"Average",
IF(AND(O2051&lt;=10000000),"Flop","")))))</f>
        <v>Superhit</v>
      </c>
      <c r="Q2051" t="s">
        <v>178</v>
      </c>
      <c r="R2051" t="str">
        <f t="shared" ref="R2051:R2114" si="745">LEFT(Q2051, FIND("|",Q2051&amp;"|")-1)</f>
        <v>Action</v>
      </c>
      <c r="S2051">
        <f t="shared" ref="S2051:S2114" si="746">LEN(Q2051)-LEN(SUBSTITUTE(Q2051,"|",""))+1</f>
        <v>4</v>
      </c>
      <c r="T2051" t="s">
        <v>179</v>
      </c>
      <c r="U2051" t="s">
        <v>180</v>
      </c>
      <c r="V2051">
        <v>316020</v>
      </c>
      <c r="W2051" t="str">
        <f t="shared" ref="W2051:W2114" si="747">IF(V2051&lt;=10000,"Very Low",IF(V2051&lt;=50000,"Low",IF(V2051&lt;=200000,"Medium",IF(V2051&lt;=500000,"High","Very High"))))</f>
        <v>High</v>
      </c>
      <c r="X2051">
        <v>7122</v>
      </c>
      <c r="Y2051" t="str">
        <f t="shared" ref="Y2051:Y2114" si="748">IF(X2051&lt;=1000,"Very Low",IF(X2051&lt;=10000,"Low",IF(X2051&lt;=50000,"Medium",IF(X2051&lt;=200000,"High","Very High"))))</f>
        <v>Low</v>
      </c>
      <c r="Z2051" t="s">
        <v>181</v>
      </c>
      <c r="AA2051">
        <v>0</v>
      </c>
      <c r="AB2051" t="str">
        <f t="shared" ref="AB2051:AB2114" si="749">IF(AA2051=0,"Symbolic Poster",IF(AA2051=1,"Solo Star Poster",IF(AA2051&lt;=3,"Duo/Trio Poster","Ensemble Poster")))</f>
        <v>Symbolic Poster</v>
      </c>
      <c r="AC2051" t="s">
        <v>182</v>
      </c>
      <c r="AD2051" t="s">
        <v>183</v>
      </c>
      <c r="AE2051">
        <v>2618</v>
      </c>
      <c r="AF2051" t="str">
        <f t="shared" ref="AF2051:AF2114" si="750">IF(AE2051&lt;=500,"Very Low",IF(AE2051&lt;=2000,"Low",IF(AE2051&lt;=5000,"Medium",IF(AE2051&lt;=15000,"High","Very High"))))</f>
        <v>Medium</v>
      </c>
      <c r="AG2051" t="s">
        <v>9</v>
      </c>
      <c r="AH2051" t="s">
        <v>150</v>
      </c>
      <c r="AI2051" t="s">
        <v>11</v>
      </c>
      <c r="AJ2051" t="str">
        <f t="shared" ref="AJ2051:AJ2114" si="751">IF(OR(AI2051="G",AI2051="PG",AI2051="U",AI2051="TV-Y",AI2051="TV-G"),"Family",IF(OR(AI2051="PG-13",AI2051="UA",AI2051="TV-14"),"Teen",IF(OR(AI2051="R",AI2051="NC-17",AI2051="A",AI2051="TV-MA"),"Adult",IF(AI2051="Not Rated","No Rating","Other/Unknown"))))</f>
        <v>Teen</v>
      </c>
      <c r="AK2051">
        <v>207000000</v>
      </c>
      <c r="AL2051" t="str">
        <f t="shared" ref="AL2051:AL2114" si="752">IF(AK2051&gt;=200000000,"Very High Budget",
IF(AND(AK2051&gt;=100000000,AK2051&lt;=199999999),"High Budget",
IF(AND(AK2051&gt;=30000000,AK2051&lt;=99999999),"Medium Budget",
IF(AK2051&lt;30000000,"Low Budget",""))))</f>
        <v>Very High Budget</v>
      </c>
      <c r="AM2051">
        <v>2005</v>
      </c>
      <c r="AN2051">
        <f t="shared" ref="AN2051:AN2114" si="753">$AY$20-AM2051</f>
        <v>20</v>
      </c>
      <c r="AO2051" t="str">
        <f t="shared" ref="AO2051:AO2114" si="754">IF(AN2051&lt;=5,"Recent",IF(AND(AN2051&gt;=6,AN2051&lt;=15),"Modern Classic",IF(AN2051&gt;15,"Old Classic","")))</f>
        <v>Old Classic</v>
      </c>
      <c r="AP2051">
        <v>918</v>
      </c>
      <c r="AQ2051" t="str">
        <f t="shared" ref="AQ2051:AQ2114" si="755">IF(AP2051&lt;=1000,"Very Low",IF(AP2051&lt;=10000,"Low",IF(AP2051&lt;=50000,"Medium",IF(AP2051&lt;=200000,"High","Very High"))))</f>
        <v>Very Low</v>
      </c>
      <c r="AR2051">
        <v>7.2</v>
      </c>
      <c r="AS2051" t="str">
        <f t="shared" ref="AS2051:AS2114" si="756">IF(AND(AR2051&gt;=9,AR2051&lt;=10),"Master Piece",
IF(AND(AR2051&gt;=8,AR2051&lt;9),"Excellent",
IF(AND(AR2051&gt;=7,AR2051&lt;8),"Good",
IF(AND(AR2051&gt;=6,AR2051&lt;7),"Average",
IF(AND(AR2051&gt;=5,AR2051&lt;6),"Below Average",
IF(AND(AR2051&gt;=4,AR2051&lt;5),"Poor",
IF(AND(AR2051&gt;=3,AR2051&lt;4),"Very Poor",
IF(AND(AR2051&gt;=0,AR2051&lt;3),"Terrible",""))))))))</f>
        <v>Good</v>
      </c>
      <c r="AT2051">
        <v>2.35</v>
      </c>
      <c r="AU2051" t="str">
        <f t="shared" ref="AU2051:AU2114" si="757">IF(AND(AT2051&gt;=1.3,AT2051&lt;=1.4),"Classic",IF(AND(AT2051&gt;=1.7,AT2051&lt;=1.9),"HDTV / Widescreen",IF(AND(AT2051&gt;=2.2,AT2051&lt;=2.4),"Cinematic Widescreen",IF(AND(AT2051&gt;=1.4,AT2051&lt;=1.6),"Standard Academy",IF(AT2051&gt;=2.4,"Ultra Widescreen","")))))</f>
        <v>Cinematic Widescreen</v>
      </c>
      <c r="AV2051">
        <v>0</v>
      </c>
      <c r="AW2051" t="str">
        <f t="shared" ref="AW2051:AW2114" si="758">IF(AV2051&lt;=1000,"Very Low",IF(AV2051&lt;=10000,"Low",IF(AV2051&lt;=50000,"Medium",IF(AV2051&lt;=200000,"High","Very High"))))</f>
        <v>Very Low</v>
      </c>
    </row>
    <row r="2052" spans="1:49" x14ac:dyDescent="0.3">
      <c r="A2052" t="s">
        <v>718</v>
      </c>
      <c r="B2052" t="s">
        <v>1598</v>
      </c>
      <c r="C2052">
        <v>108</v>
      </c>
      <c r="D2052" t="str">
        <f t="shared" si="738"/>
        <v>Low</v>
      </c>
      <c r="E2052">
        <v>90</v>
      </c>
      <c r="F2052" t="str">
        <f t="shared" si="739"/>
        <v>1h 30m</v>
      </c>
      <c r="G2052" t="str">
        <f t="shared" si="740"/>
        <v>Standard Movie</v>
      </c>
      <c r="H2052">
        <v>153</v>
      </c>
      <c r="I2052" t="str">
        <f t="shared" si="741"/>
        <v>Very Low</v>
      </c>
      <c r="J2052">
        <v>427</v>
      </c>
      <c r="K2052" t="str">
        <f t="shared" si="742"/>
        <v>Very Low</v>
      </c>
      <c r="L2052" t="s">
        <v>1303</v>
      </c>
      <c r="M2052">
        <v>11000</v>
      </c>
      <c r="N2052" t="str">
        <f t="shared" si="743"/>
        <v>Medium</v>
      </c>
      <c r="O2052">
        <v>161487252</v>
      </c>
      <c r="P2052" t="str">
        <f t="shared" si="744"/>
        <v>Hit</v>
      </c>
      <c r="Q2052" t="s">
        <v>3884</v>
      </c>
      <c r="R2052" t="str">
        <f t="shared" si="745"/>
        <v>Comedy</v>
      </c>
      <c r="S2052">
        <f t="shared" si="746"/>
        <v>2</v>
      </c>
      <c r="T2052" t="s">
        <v>2151</v>
      </c>
      <c r="U2052" t="s">
        <v>10170</v>
      </c>
      <c r="V2052">
        <v>119450</v>
      </c>
      <c r="W2052" t="str">
        <f t="shared" si="747"/>
        <v>Medium</v>
      </c>
      <c r="X2052">
        <v>13823</v>
      </c>
      <c r="Y2052" t="str">
        <f t="shared" si="748"/>
        <v>Medium</v>
      </c>
      <c r="Z2052" t="s">
        <v>2988</v>
      </c>
      <c r="AA2052">
        <v>0</v>
      </c>
      <c r="AB2052" t="str">
        <f t="shared" si="749"/>
        <v>Symbolic Poster</v>
      </c>
      <c r="AC2052" t="s">
        <v>10171</v>
      </c>
      <c r="AD2052" t="s">
        <v>10172</v>
      </c>
      <c r="AE2052">
        <v>300</v>
      </c>
      <c r="AF2052" t="str">
        <f t="shared" si="750"/>
        <v>Very Low</v>
      </c>
      <c r="AG2052" t="s">
        <v>9</v>
      </c>
      <c r="AH2052" t="s">
        <v>10</v>
      </c>
      <c r="AI2052" t="s">
        <v>11</v>
      </c>
      <c r="AJ2052" t="str">
        <f t="shared" si="751"/>
        <v>Teen</v>
      </c>
      <c r="AK2052">
        <v>20000000</v>
      </c>
      <c r="AL2052" t="str">
        <f t="shared" si="752"/>
        <v>Low Budget</v>
      </c>
      <c r="AM2052">
        <v>1998</v>
      </c>
      <c r="AN2052">
        <f t="shared" si="753"/>
        <v>27</v>
      </c>
      <c r="AO2052" t="str">
        <f t="shared" si="754"/>
        <v>Old Classic</v>
      </c>
      <c r="AP2052">
        <v>1000</v>
      </c>
      <c r="AQ2052" t="str">
        <f t="shared" si="755"/>
        <v>Very Low</v>
      </c>
      <c r="AR2052">
        <v>6.1</v>
      </c>
      <c r="AS2052" t="str">
        <f t="shared" si="756"/>
        <v>Average</v>
      </c>
      <c r="AT2052">
        <v>1.85</v>
      </c>
      <c r="AU2052" t="str">
        <f t="shared" si="757"/>
        <v>HDTV / Widescreen</v>
      </c>
      <c r="AV2052">
        <v>0</v>
      </c>
      <c r="AW2052" t="str">
        <f t="shared" si="758"/>
        <v>Very Low</v>
      </c>
    </row>
    <row r="2053" spans="1:49" x14ac:dyDescent="0.3">
      <c r="A2053" t="s">
        <v>0</v>
      </c>
      <c r="B2053" t="s">
        <v>7145</v>
      </c>
      <c r="C2053">
        <v>223</v>
      </c>
      <c r="D2053" t="str">
        <f t="shared" si="738"/>
        <v>Medium</v>
      </c>
      <c r="E2053">
        <v>127</v>
      </c>
      <c r="F2053" t="str">
        <f t="shared" si="739"/>
        <v>2h 7m</v>
      </c>
      <c r="G2053" t="str">
        <f t="shared" si="740"/>
        <v>Long Movie</v>
      </c>
      <c r="H2053">
        <v>883</v>
      </c>
      <c r="I2053" t="str">
        <f t="shared" si="741"/>
        <v>Very Low</v>
      </c>
      <c r="J2053">
        <v>441</v>
      </c>
      <c r="K2053" t="str">
        <f t="shared" si="742"/>
        <v>Very Low</v>
      </c>
      <c r="L2053" t="s">
        <v>7843</v>
      </c>
      <c r="M2053">
        <v>11000</v>
      </c>
      <c r="N2053" t="str">
        <f t="shared" si="743"/>
        <v>Medium</v>
      </c>
      <c r="O2053">
        <v>290158751</v>
      </c>
      <c r="P2053" t="str">
        <f t="shared" si="744"/>
        <v>Superhit</v>
      </c>
      <c r="Q2053" t="s">
        <v>3</v>
      </c>
      <c r="R2053" t="str">
        <f t="shared" si="745"/>
        <v>Action</v>
      </c>
      <c r="S2053">
        <f t="shared" si="746"/>
        <v>4</v>
      </c>
      <c r="T2053" t="s">
        <v>362</v>
      </c>
      <c r="U2053" t="s">
        <v>10173</v>
      </c>
      <c r="V2053">
        <v>837759</v>
      </c>
      <c r="W2053" t="str">
        <f t="shared" si="747"/>
        <v>Very High</v>
      </c>
      <c r="X2053">
        <v>12643</v>
      </c>
      <c r="Y2053" t="str">
        <f t="shared" si="748"/>
        <v>Medium</v>
      </c>
      <c r="Z2053" t="s">
        <v>10174</v>
      </c>
      <c r="AA2053">
        <v>0</v>
      </c>
      <c r="AB2053" t="str">
        <f t="shared" si="749"/>
        <v>Symbolic Poster</v>
      </c>
      <c r="AC2053" t="s">
        <v>10175</v>
      </c>
      <c r="AD2053" t="s">
        <v>10176</v>
      </c>
      <c r="AE2053">
        <v>900</v>
      </c>
      <c r="AF2053" t="str">
        <f t="shared" si="750"/>
        <v>Low</v>
      </c>
      <c r="AG2053" t="s">
        <v>9</v>
      </c>
      <c r="AH2053" t="s">
        <v>10</v>
      </c>
      <c r="AI2053" t="s">
        <v>66</v>
      </c>
      <c r="AJ2053" t="str">
        <f t="shared" si="751"/>
        <v>Family</v>
      </c>
      <c r="AK2053">
        <v>18000000</v>
      </c>
      <c r="AL2053" t="str">
        <f t="shared" si="752"/>
        <v>Low Budget</v>
      </c>
      <c r="AM2053">
        <v>1980</v>
      </c>
      <c r="AN2053">
        <f t="shared" si="753"/>
        <v>45</v>
      </c>
      <c r="AO2053" t="str">
        <f t="shared" si="754"/>
        <v>Old Classic</v>
      </c>
      <c r="AP2053">
        <v>504</v>
      </c>
      <c r="AQ2053" t="str">
        <f t="shared" si="755"/>
        <v>Very Low</v>
      </c>
      <c r="AR2053">
        <v>8.8000000000000007</v>
      </c>
      <c r="AS2053" t="str">
        <f t="shared" si="756"/>
        <v>Excellent</v>
      </c>
      <c r="AT2053">
        <v>2.35</v>
      </c>
      <c r="AU2053" t="str">
        <f t="shared" si="757"/>
        <v>Cinematic Widescreen</v>
      </c>
      <c r="AV2053">
        <v>17000</v>
      </c>
      <c r="AW2053" t="str">
        <f t="shared" si="758"/>
        <v>Medium</v>
      </c>
    </row>
    <row r="2054" spans="1:49" x14ac:dyDescent="0.3">
      <c r="A2054" t="s">
        <v>0</v>
      </c>
      <c r="B2054" t="s">
        <v>249</v>
      </c>
      <c r="C2054">
        <v>63</v>
      </c>
      <c r="D2054" t="str">
        <f t="shared" si="738"/>
        <v>Low</v>
      </c>
      <c r="E2054">
        <v>119</v>
      </c>
      <c r="F2054" t="str">
        <f t="shared" si="739"/>
        <v>1h 59m</v>
      </c>
      <c r="G2054" t="str">
        <f t="shared" si="740"/>
        <v>Standard Movie</v>
      </c>
      <c r="H2054">
        <v>0</v>
      </c>
      <c r="I2054" t="str">
        <f t="shared" si="741"/>
        <v>Very Low</v>
      </c>
      <c r="J2054">
        <v>244</v>
      </c>
      <c r="K2054" t="str">
        <f t="shared" si="742"/>
        <v>Very Low</v>
      </c>
      <c r="L2054" t="s">
        <v>2433</v>
      </c>
      <c r="M2054">
        <v>10000</v>
      </c>
      <c r="N2054" t="str">
        <f t="shared" si="743"/>
        <v>Low</v>
      </c>
      <c r="O2054">
        <v>65807024</v>
      </c>
      <c r="P2054" t="str">
        <f t="shared" si="744"/>
        <v>Hit</v>
      </c>
      <c r="Q2054" t="s">
        <v>3525</v>
      </c>
      <c r="R2054" t="str">
        <f t="shared" si="745"/>
        <v>Action</v>
      </c>
      <c r="S2054">
        <f t="shared" si="746"/>
        <v>5</v>
      </c>
      <c r="T2054" t="s">
        <v>137</v>
      </c>
      <c r="U2054" t="s">
        <v>10177</v>
      </c>
      <c r="V2054">
        <v>172405</v>
      </c>
      <c r="W2054" t="str">
        <f t="shared" si="747"/>
        <v>Medium</v>
      </c>
      <c r="X2054">
        <v>11013</v>
      </c>
      <c r="Y2054" t="str">
        <f t="shared" si="748"/>
        <v>Medium</v>
      </c>
      <c r="Z2054" t="s">
        <v>10178</v>
      </c>
      <c r="AA2054">
        <v>0</v>
      </c>
      <c r="AB2054" t="str">
        <f t="shared" si="749"/>
        <v>Symbolic Poster</v>
      </c>
      <c r="AC2054" t="s">
        <v>10179</v>
      </c>
      <c r="AD2054" t="s">
        <v>10180</v>
      </c>
      <c r="AE2054">
        <v>203</v>
      </c>
      <c r="AF2054" t="str">
        <f t="shared" si="750"/>
        <v>Very Low</v>
      </c>
      <c r="AG2054" t="s">
        <v>9</v>
      </c>
      <c r="AH2054" t="s">
        <v>10</v>
      </c>
      <c r="AI2054" t="s">
        <v>556</v>
      </c>
      <c r="AJ2054" t="str">
        <f t="shared" si="751"/>
        <v>Adult</v>
      </c>
      <c r="AK2054">
        <v>19000000</v>
      </c>
      <c r="AL2054" t="str">
        <f t="shared" si="752"/>
        <v>Low Budget</v>
      </c>
      <c r="AM2054">
        <v>1995</v>
      </c>
      <c r="AN2054">
        <f t="shared" si="753"/>
        <v>30</v>
      </c>
      <c r="AO2054" t="str">
        <f t="shared" si="754"/>
        <v>Old Classic</v>
      </c>
      <c r="AP2054">
        <v>345</v>
      </c>
      <c r="AQ2054" t="str">
        <f t="shared" si="755"/>
        <v>Very Low</v>
      </c>
      <c r="AR2054">
        <v>6.8</v>
      </c>
      <c r="AS2054" t="str">
        <f t="shared" si="756"/>
        <v>Average</v>
      </c>
      <c r="AT2054">
        <v>1.85</v>
      </c>
      <c r="AU2054" t="str">
        <f t="shared" si="757"/>
        <v>HDTV / Widescreen</v>
      </c>
      <c r="AV2054">
        <v>0</v>
      </c>
      <c r="AW2054" t="str">
        <f t="shared" si="758"/>
        <v>Very Low</v>
      </c>
    </row>
    <row r="2055" spans="1:49" x14ac:dyDescent="0.3">
      <c r="A2055" t="s">
        <v>0</v>
      </c>
      <c r="B2055" t="s">
        <v>5673</v>
      </c>
      <c r="C2055">
        <v>43</v>
      </c>
      <c r="D2055" t="str">
        <f t="shared" si="738"/>
        <v>Very Low</v>
      </c>
      <c r="E2055">
        <v>85</v>
      </c>
      <c r="F2055" t="str">
        <f t="shared" si="739"/>
        <v>1h 25m</v>
      </c>
      <c r="G2055" t="str">
        <f t="shared" si="740"/>
        <v>Featurette</v>
      </c>
      <c r="H2055">
        <v>119</v>
      </c>
      <c r="I2055" t="str">
        <f t="shared" si="741"/>
        <v>Very Low</v>
      </c>
      <c r="J2055">
        <v>144</v>
      </c>
      <c r="K2055" t="str">
        <f t="shared" si="742"/>
        <v>Very Low</v>
      </c>
      <c r="L2055" t="s">
        <v>8256</v>
      </c>
      <c r="M2055">
        <v>3000</v>
      </c>
      <c r="N2055" t="str">
        <f t="shared" si="743"/>
        <v>Low</v>
      </c>
      <c r="O2055">
        <v>86930411</v>
      </c>
      <c r="P2055" t="str">
        <f t="shared" si="744"/>
        <v>Hit</v>
      </c>
      <c r="Q2055" t="s">
        <v>980</v>
      </c>
      <c r="R2055" t="str">
        <f t="shared" si="745"/>
        <v>Comedy</v>
      </c>
      <c r="S2055">
        <f t="shared" si="746"/>
        <v>2</v>
      </c>
      <c r="T2055" t="s">
        <v>7982</v>
      </c>
      <c r="U2055" t="s">
        <v>10181</v>
      </c>
      <c r="V2055">
        <v>83269</v>
      </c>
      <c r="W2055" t="str">
        <f t="shared" si="747"/>
        <v>Medium</v>
      </c>
      <c r="X2055">
        <v>3847</v>
      </c>
      <c r="Y2055" t="str">
        <f t="shared" si="748"/>
        <v>Low</v>
      </c>
      <c r="Z2055" t="s">
        <v>10182</v>
      </c>
      <c r="AA2055">
        <v>6</v>
      </c>
      <c r="AB2055" t="str">
        <f t="shared" si="749"/>
        <v>Ensemble Poster</v>
      </c>
      <c r="AC2055" t="s">
        <v>10183</v>
      </c>
      <c r="AD2055" t="s">
        <v>10184</v>
      </c>
      <c r="AE2055">
        <v>87</v>
      </c>
      <c r="AF2055" t="str">
        <f t="shared" si="750"/>
        <v>Very Low</v>
      </c>
      <c r="AG2055" t="s">
        <v>9</v>
      </c>
      <c r="AH2055" t="s">
        <v>10</v>
      </c>
      <c r="AI2055" t="s">
        <v>11</v>
      </c>
      <c r="AJ2055" t="str">
        <f t="shared" si="751"/>
        <v>Teen</v>
      </c>
      <c r="AK2055">
        <v>23000000</v>
      </c>
      <c r="AL2055" t="str">
        <f t="shared" si="752"/>
        <v>Low Budget</v>
      </c>
      <c r="AM2055">
        <v>1991</v>
      </c>
      <c r="AN2055">
        <f t="shared" si="753"/>
        <v>34</v>
      </c>
      <c r="AO2055" t="str">
        <f t="shared" si="754"/>
        <v>Old Classic</v>
      </c>
      <c r="AP2055">
        <v>348</v>
      </c>
      <c r="AQ2055" t="str">
        <f t="shared" si="755"/>
        <v>Very Low</v>
      </c>
      <c r="AR2055">
        <v>6.8</v>
      </c>
      <c r="AS2055" t="str">
        <f t="shared" si="756"/>
        <v>Average</v>
      </c>
      <c r="AT2055">
        <v>1.85</v>
      </c>
      <c r="AU2055" t="str">
        <f t="shared" si="757"/>
        <v>HDTV / Widescreen</v>
      </c>
      <c r="AV2055">
        <v>0</v>
      </c>
      <c r="AW2055" t="str">
        <f t="shared" si="758"/>
        <v>Very Low</v>
      </c>
    </row>
    <row r="2056" spans="1:49" x14ac:dyDescent="0.3">
      <c r="A2056" t="s">
        <v>0</v>
      </c>
      <c r="B2056" t="s">
        <v>5466</v>
      </c>
      <c r="C2056">
        <v>211</v>
      </c>
      <c r="D2056" t="str">
        <f t="shared" si="738"/>
        <v>Medium</v>
      </c>
      <c r="E2056">
        <v>98</v>
      </c>
      <c r="F2056" t="str">
        <f t="shared" si="739"/>
        <v>1h 38m</v>
      </c>
      <c r="G2056" t="str">
        <f t="shared" si="740"/>
        <v>Standard Movie</v>
      </c>
      <c r="H2056">
        <v>70</v>
      </c>
      <c r="I2056" t="str">
        <f t="shared" si="741"/>
        <v>Very Low</v>
      </c>
      <c r="J2056">
        <v>591</v>
      </c>
      <c r="K2056" t="str">
        <f t="shared" si="742"/>
        <v>Very Low</v>
      </c>
      <c r="L2056" t="s">
        <v>10185</v>
      </c>
      <c r="M2056">
        <v>1000</v>
      </c>
      <c r="N2056" t="str">
        <f t="shared" si="743"/>
        <v>Low</v>
      </c>
      <c r="O2056">
        <v>53302314</v>
      </c>
      <c r="P2056" t="str">
        <f t="shared" si="744"/>
        <v>Hit</v>
      </c>
      <c r="Q2056" t="s">
        <v>5515</v>
      </c>
      <c r="R2056" t="str">
        <f t="shared" si="745"/>
        <v>Horror</v>
      </c>
      <c r="S2056">
        <f t="shared" si="746"/>
        <v>2</v>
      </c>
      <c r="T2056" t="s">
        <v>5979</v>
      </c>
      <c r="U2056" t="s">
        <v>10186</v>
      </c>
      <c r="V2056">
        <v>181058</v>
      </c>
      <c r="W2056" t="str">
        <f t="shared" si="747"/>
        <v>Medium</v>
      </c>
      <c r="X2056">
        <v>3345</v>
      </c>
      <c r="Y2056" t="str">
        <f t="shared" si="748"/>
        <v>Low</v>
      </c>
      <c r="Z2056" t="s">
        <v>10187</v>
      </c>
      <c r="AA2056">
        <v>1</v>
      </c>
      <c r="AB2056" t="str">
        <f t="shared" si="749"/>
        <v>Solo Star Poster</v>
      </c>
      <c r="AC2056" t="s">
        <v>10188</v>
      </c>
      <c r="AD2056" t="s">
        <v>10189</v>
      </c>
      <c r="AE2056">
        <v>674</v>
      </c>
      <c r="AF2056" t="str">
        <f t="shared" si="750"/>
        <v>Low</v>
      </c>
      <c r="AG2056" t="s">
        <v>9</v>
      </c>
      <c r="AH2056" t="s">
        <v>10</v>
      </c>
      <c r="AI2056" t="s">
        <v>556</v>
      </c>
      <c r="AJ2056" t="str">
        <f t="shared" si="751"/>
        <v>Adult</v>
      </c>
      <c r="AK2056">
        <v>23000000</v>
      </c>
      <c r="AL2056" t="str">
        <f t="shared" si="752"/>
        <v>Low Budget</v>
      </c>
      <c r="AM2056">
        <v>2000</v>
      </c>
      <c r="AN2056">
        <f t="shared" si="753"/>
        <v>25</v>
      </c>
      <c r="AO2056" t="str">
        <f t="shared" si="754"/>
        <v>Old Classic</v>
      </c>
      <c r="AP2056">
        <v>847</v>
      </c>
      <c r="AQ2056" t="str">
        <f t="shared" si="755"/>
        <v>Very Low</v>
      </c>
      <c r="AR2056">
        <v>6.7</v>
      </c>
      <c r="AS2056" t="str">
        <f t="shared" si="756"/>
        <v>Average</v>
      </c>
      <c r="AT2056">
        <v>1.85</v>
      </c>
      <c r="AU2056" t="str">
        <f t="shared" si="757"/>
        <v>HDTV / Widescreen</v>
      </c>
      <c r="AV2056">
        <v>0</v>
      </c>
      <c r="AW2056" t="str">
        <f t="shared" si="758"/>
        <v>Very Low</v>
      </c>
    </row>
    <row r="2057" spans="1:49" x14ac:dyDescent="0.3">
      <c r="A2057" t="s">
        <v>0</v>
      </c>
      <c r="B2057" t="s">
        <v>3372</v>
      </c>
      <c r="C2057">
        <v>421</v>
      </c>
      <c r="D2057" t="str">
        <f t="shared" si="738"/>
        <v>Medium</v>
      </c>
      <c r="E2057">
        <v>101</v>
      </c>
      <c r="F2057" t="str">
        <f t="shared" si="739"/>
        <v>1h 41m</v>
      </c>
      <c r="G2057" t="str">
        <f t="shared" si="740"/>
        <v>Standard Movie</v>
      </c>
      <c r="H2057">
        <v>0</v>
      </c>
      <c r="I2057" t="str">
        <f t="shared" si="741"/>
        <v>Very Low</v>
      </c>
      <c r="J2057">
        <v>1000</v>
      </c>
      <c r="K2057" t="str">
        <f t="shared" si="742"/>
        <v>Very Low</v>
      </c>
      <c r="L2057" t="s">
        <v>668</v>
      </c>
      <c r="M2057">
        <v>33000</v>
      </c>
      <c r="N2057" t="str">
        <f t="shared" si="743"/>
        <v>Medium</v>
      </c>
      <c r="O2057">
        <v>40962534</v>
      </c>
      <c r="P2057" t="str">
        <f t="shared" si="744"/>
        <v>Average</v>
      </c>
      <c r="Q2057" t="s">
        <v>3380</v>
      </c>
      <c r="R2057" t="str">
        <f t="shared" si="745"/>
        <v>Drama</v>
      </c>
      <c r="S2057">
        <f t="shared" si="746"/>
        <v>1</v>
      </c>
      <c r="T2057" t="s">
        <v>4184</v>
      </c>
      <c r="U2057" t="s">
        <v>10190</v>
      </c>
      <c r="V2057">
        <v>188652</v>
      </c>
      <c r="W2057" t="str">
        <f t="shared" si="747"/>
        <v>Medium</v>
      </c>
      <c r="X2057">
        <v>57077</v>
      </c>
      <c r="Y2057" t="str">
        <f t="shared" si="748"/>
        <v>High</v>
      </c>
      <c r="Z2057" t="s">
        <v>1374</v>
      </c>
      <c r="AA2057">
        <v>1</v>
      </c>
      <c r="AB2057" t="str">
        <f t="shared" si="749"/>
        <v>Solo Star Poster</v>
      </c>
      <c r="AC2057" t="s">
        <v>10191</v>
      </c>
      <c r="AD2057" t="s">
        <v>10192</v>
      </c>
      <c r="AE2057">
        <v>288</v>
      </c>
      <c r="AF2057" t="str">
        <f t="shared" si="750"/>
        <v>Very Low</v>
      </c>
      <c r="AG2057" t="s">
        <v>9</v>
      </c>
      <c r="AH2057" t="s">
        <v>10</v>
      </c>
      <c r="AI2057" t="s">
        <v>556</v>
      </c>
      <c r="AJ2057" t="str">
        <f t="shared" si="751"/>
        <v>Adult</v>
      </c>
      <c r="AK2057">
        <v>12500000</v>
      </c>
      <c r="AL2057" t="str">
        <f t="shared" si="752"/>
        <v>Low Budget</v>
      </c>
      <c r="AM2057">
        <v>2011</v>
      </c>
      <c r="AN2057">
        <f t="shared" si="753"/>
        <v>14</v>
      </c>
      <c r="AO2057" t="str">
        <f t="shared" si="754"/>
        <v>Modern Classic</v>
      </c>
      <c r="AP2057">
        <v>22000</v>
      </c>
      <c r="AQ2057" t="str">
        <f t="shared" si="755"/>
        <v>Medium</v>
      </c>
      <c r="AR2057">
        <v>7.1</v>
      </c>
      <c r="AS2057" t="str">
        <f t="shared" si="756"/>
        <v>Good</v>
      </c>
      <c r="AT2057">
        <v>2.35</v>
      </c>
      <c r="AU2057" t="str">
        <f t="shared" si="757"/>
        <v>Cinematic Widescreen</v>
      </c>
      <c r="AV2057">
        <v>22000</v>
      </c>
      <c r="AW2057" t="str">
        <f t="shared" si="758"/>
        <v>Medium</v>
      </c>
    </row>
    <row r="2058" spans="1:49" x14ac:dyDescent="0.3">
      <c r="A2058" t="s">
        <v>0</v>
      </c>
      <c r="B2058" t="s">
        <v>1365</v>
      </c>
      <c r="C2058">
        <v>214</v>
      </c>
      <c r="D2058" t="str">
        <f t="shared" si="738"/>
        <v>Medium</v>
      </c>
      <c r="E2058">
        <v>112</v>
      </c>
      <c r="F2058" t="str">
        <f t="shared" si="739"/>
        <v>1h 52m</v>
      </c>
      <c r="G2058" t="str">
        <f t="shared" si="740"/>
        <v>Standard Movie</v>
      </c>
      <c r="H2058">
        <v>123</v>
      </c>
      <c r="I2058" t="str">
        <f t="shared" si="741"/>
        <v>Very Low</v>
      </c>
      <c r="J2058">
        <v>787</v>
      </c>
      <c r="K2058" t="str">
        <f t="shared" si="742"/>
        <v>Very Low</v>
      </c>
      <c r="L2058" t="s">
        <v>3344</v>
      </c>
      <c r="M2058">
        <v>14000</v>
      </c>
      <c r="N2058" t="str">
        <f t="shared" si="743"/>
        <v>Medium</v>
      </c>
      <c r="O2058">
        <v>39235088</v>
      </c>
      <c r="P2058" t="str">
        <f t="shared" si="744"/>
        <v>Average</v>
      </c>
      <c r="Q2058" t="s">
        <v>10193</v>
      </c>
      <c r="R2058" t="str">
        <f t="shared" si="745"/>
        <v>Horror</v>
      </c>
      <c r="S2058">
        <f t="shared" si="746"/>
        <v>2</v>
      </c>
      <c r="T2058" t="s">
        <v>308</v>
      </c>
      <c r="U2058" t="s">
        <v>10194</v>
      </c>
      <c r="V2058">
        <v>193962</v>
      </c>
      <c r="W2058" t="str">
        <f t="shared" si="747"/>
        <v>Medium</v>
      </c>
      <c r="X2058">
        <v>16196</v>
      </c>
      <c r="Y2058" t="str">
        <f t="shared" si="748"/>
        <v>Medium</v>
      </c>
      <c r="Z2058" t="s">
        <v>2020</v>
      </c>
      <c r="AA2058">
        <v>0</v>
      </c>
      <c r="AB2058" t="str">
        <f t="shared" si="749"/>
        <v>Symbolic Poster</v>
      </c>
      <c r="AC2058" t="s">
        <v>10195</v>
      </c>
      <c r="AD2058" t="s">
        <v>10196</v>
      </c>
      <c r="AE2058">
        <v>805</v>
      </c>
      <c r="AF2058" t="str">
        <f t="shared" si="750"/>
        <v>Low</v>
      </c>
      <c r="AG2058" t="s">
        <v>9</v>
      </c>
      <c r="AH2058" t="s">
        <v>10</v>
      </c>
      <c r="AI2058" t="s">
        <v>556</v>
      </c>
      <c r="AJ2058" t="str">
        <f t="shared" si="751"/>
        <v>Adult</v>
      </c>
      <c r="AK2058">
        <v>23000000</v>
      </c>
      <c r="AL2058" t="str">
        <f t="shared" si="752"/>
        <v>Low Budget</v>
      </c>
      <c r="AM2058">
        <v>2000</v>
      </c>
      <c r="AN2058">
        <f t="shared" si="753"/>
        <v>25</v>
      </c>
      <c r="AO2058" t="str">
        <f t="shared" si="754"/>
        <v>Old Classic</v>
      </c>
      <c r="AP2058">
        <v>991</v>
      </c>
      <c r="AQ2058" t="str">
        <f t="shared" si="755"/>
        <v>Very Low</v>
      </c>
      <c r="AR2058">
        <v>7.1</v>
      </c>
      <c r="AS2058" t="str">
        <f t="shared" si="756"/>
        <v>Good</v>
      </c>
      <c r="AT2058">
        <v>2.35</v>
      </c>
      <c r="AU2058" t="str">
        <f t="shared" si="757"/>
        <v>Cinematic Widescreen</v>
      </c>
      <c r="AV2058">
        <v>5000</v>
      </c>
      <c r="AW2058" t="str">
        <f t="shared" si="758"/>
        <v>Low</v>
      </c>
    </row>
    <row r="2059" spans="1:49" x14ac:dyDescent="0.3">
      <c r="A2059" t="s">
        <v>0</v>
      </c>
      <c r="B2059" t="s">
        <v>987</v>
      </c>
      <c r="C2059">
        <v>92</v>
      </c>
      <c r="D2059" t="str">
        <f t="shared" si="738"/>
        <v>Low</v>
      </c>
      <c r="E2059">
        <v>97</v>
      </c>
      <c r="F2059" t="str">
        <f t="shared" si="739"/>
        <v>1h 37m</v>
      </c>
      <c r="G2059" t="str">
        <f t="shared" si="740"/>
        <v>Standard Movie</v>
      </c>
      <c r="H2059">
        <v>956</v>
      </c>
      <c r="I2059" t="str">
        <f t="shared" si="741"/>
        <v>Very Low</v>
      </c>
      <c r="J2059">
        <v>99</v>
      </c>
      <c r="K2059" t="str">
        <f t="shared" si="742"/>
        <v>Very Low</v>
      </c>
      <c r="L2059" t="s">
        <v>4736</v>
      </c>
      <c r="M2059">
        <v>20000</v>
      </c>
      <c r="N2059" t="str">
        <f t="shared" si="743"/>
        <v>Medium</v>
      </c>
      <c r="O2059">
        <v>27338033</v>
      </c>
      <c r="P2059" t="str">
        <f t="shared" si="744"/>
        <v>Average</v>
      </c>
      <c r="Q2059" t="s">
        <v>1652</v>
      </c>
      <c r="R2059" t="str">
        <f t="shared" si="745"/>
        <v>Comedy</v>
      </c>
      <c r="S2059">
        <f t="shared" si="746"/>
        <v>2</v>
      </c>
      <c r="T2059" t="s">
        <v>234</v>
      </c>
      <c r="U2059" t="s">
        <v>10197</v>
      </c>
      <c r="V2059">
        <v>19709</v>
      </c>
      <c r="W2059" t="str">
        <f t="shared" si="747"/>
        <v>Low</v>
      </c>
      <c r="X2059">
        <v>20798</v>
      </c>
      <c r="Y2059" t="str">
        <f t="shared" si="748"/>
        <v>Medium</v>
      </c>
      <c r="Z2059" t="s">
        <v>10198</v>
      </c>
      <c r="AA2059">
        <v>3</v>
      </c>
      <c r="AB2059" t="str">
        <f t="shared" si="749"/>
        <v>Duo/Trio Poster</v>
      </c>
      <c r="AC2059" t="s">
        <v>10199</v>
      </c>
      <c r="AD2059" t="s">
        <v>10200</v>
      </c>
      <c r="AE2059">
        <v>167</v>
      </c>
      <c r="AF2059" t="str">
        <f t="shared" si="750"/>
        <v>Very Low</v>
      </c>
      <c r="AG2059" t="s">
        <v>9</v>
      </c>
      <c r="AH2059" t="s">
        <v>10</v>
      </c>
      <c r="AI2059" t="s">
        <v>11</v>
      </c>
      <c r="AJ2059" t="str">
        <f t="shared" si="751"/>
        <v>Teen</v>
      </c>
      <c r="AK2059">
        <v>23000000</v>
      </c>
      <c r="AL2059" t="str">
        <f t="shared" si="752"/>
        <v>Low Budget</v>
      </c>
      <c r="AM2059">
        <v>2001</v>
      </c>
      <c r="AN2059">
        <f t="shared" si="753"/>
        <v>24</v>
      </c>
      <c r="AO2059" t="str">
        <f t="shared" si="754"/>
        <v>Old Classic</v>
      </c>
      <c r="AP2059">
        <v>551</v>
      </c>
      <c r="AQ2059" t="str">
        <f t="shared" si="755"/>
        <v>Very Low</v>
      </c>
      <c r="AR2059">
        <v>6.1</v>
      </c>
      <c r="AS2059" t="str">
        <f t="shared" si="756"/>
        <v>Average</v>
      </c>
      <c r="AT2059">
        <v>1.85</v>
      </c>
      <c r="AU2059" t="str">
        <f t="shared" si="757"/>
        <v>HDTV / Widescreen</v>
      </c>
      <c r="AV2059">
        <v>0</v>
      </c>
      <c r="AW2059" t="str">
        <f t="shared" si="758"/>
        <v>Very Low</v>
      </c>
    </row>
    <row r="2060" spans="1:49" x14ac:dyDescent="0.3">
      <c r="A2060" t="s">
        <v>0</v>
      </c>
      <c r="B2060" t="s">
        <v>1771</v>
      </c>
      <c r="C2060">
        <v>574</v>
      </c>
      <c r="D2060" t="str">
        <f t="shared" si="738"/>
        <v>High</v>
      </c>
      <c r="E2060">
        <v>126</v>
      </c>
      <c r="F2060" t="str">
        <f t="shared" si="739"/>
        <v>2h 6m</v>
      </c>
      <c r="G2060" t="str">
        <f t="shared" si="740"/>
        <v>Long Movie</v>
      </c>
      <c r="H2060">
        <v>0</v>
      </c>
      <c r="I2060" t="str">
        <f t="shared" si="741"/>
        <v>Very Low</v>
      </c>
      <c r="J2060">
        <v>105</v>
      </c>
      <c r="K2060" t="str">
        <f t="shared" si="742"/>
        <v>Very Low</v>
      </c>
      <c r="L2060" t="s">
        <v>10201</v>
      </c>
      <c r="M2060">
        <v>19000</v>
      </c>
      <c r="N2060" t="str">
        <f t="shared" si="743"/>
        <v>Medium</v>
      </c>
      <c r="O2060">
        <v>25556065</v>
      </c>
      <c r="P2060" t="str">
        <f t="shared" si="744"/>
        <v>Average</v>
      </c>
      <c r="Q2060" t="s">
        <v>5470</v>
      </c>
      <c r="R2060" t="str">
        <f t="shared" si="745"/>
        <v>Drama</v>
      </c>
      <c r="S2060">
        <f t="shared" si="746"/>
        <v>3</v>
      </c>
      <c r="T2060" t="s">
        <v>71</v>
      </c>
      <c r="U2060" t="s">
        <v>10202</v>
      </c>
      <c r="V2060">
        <v>355126</v>
      </c>
      <c r="W2060" t="str">
        <f t="shared" si="747"/>
        <v>High</v>
      </c>
      <c r="X2060">
        <v>19359</v>
      </c>
      <c r="Y2060" t="str">
        <f t="shared" si="748"/>
        <v>Medium</v>
      </c>
      <c r="Z2060" t="s">
        <v>10203</v>
      </c>
      <c r="AA2060">
        <v>1</v>
      </c>
      <c r="AB2060" t="str">
        <f t="shared" si="749"/>
        <v>Solo Star Poster</v>
      </c>
      <c r="AC2060" t="s">
        <v>10204</v>
      </c>
      <c r="AD2060" t="s">
        <v>10205</v>
      </c>
      <c r="AE2060">
        <v>748</v>
      </c>
      <c r="AF2060" t="str">
        <f t="shared" si="750"/>
        <v>Low</v>
      </c>
      <c r="AG2060" t="s">
        <v>9</v>
      </c>
      <c r="AH2060" t="s">
        <v>10</v>
      </c>
      <c r="AI2060" t="s">
        <v>556</v>
      </c>
      <c r="AJ2060" t="str">
        <f t="shared" si="751"/>
        <v>Adult</v>
      </c>
      <c r="AK2060">
        <v>23000000</v>
      </c>
      <c r="AL2060" t="str">
        <f t="shared" si="752"/>
        <v>Low Budget</v>
      </c>
      <c r="AM2060">
        <v>2013</v>
      </c>
      <c r="AN2060">
        <f t="shared" si="753"/>
        <v>12</v>
      </c>
      <c r="AO2060" t="str">
        <f t="shared" si="754"/>
        <v>Modern Classic</v>
      </c>
      <c r="AP2060">
        <v>128</v>
      </c>
      <c r="AQ2060" t="str">
        <f t="shared" si="755"/>
        <v>Very Low</v>
      </c>
      <c r="AR2060">
        <v>8</v>
      </c>
      <c r="AS2060" t="str">
        <f t="shared" si="756"/>
        <v>Excellent</v>
      </c>
      <c r="AT2060">
        <v>1.85</v>
      </c>
      <c r="AU2060" t="str">
        <f t="shared" si="757"/>
        <v>HDTV / Widescreen</v>
      </c>
      <c r="AV2060">
        <v>148000</v>
      </c>
      <c r="AW2060" t="str">
        <f t="shared" si="758"/>
        <v>High</v>
      </c>
    </row>
    <row r="2061" spans="1:49" x14ac:dyDescent="0.3">
      <c r="A2061" t="s">
        <v>0</v>
      </c>
      <c r="B2061" t="s">
        <v>3419</v>
      </c>
      <c r="C2061">
        <v>216</v>
      </c>
      <c r="D2061" t="str">
        <f t="shared" si="738"/>
        <v>Medium</v>
      </c>
      <c r="E2061">
        <v>106</v>
      </c>
      <c r="F2061" t="str">
        <f t="shared" si="739"/>
        <v>1h 46m</v>
      </c>
      <c r="G2061" t="str">
        <f t="shared" si="740"/>
        <v>Standard Movie</v>
      </c>
      <c r="H2061">
        <v>452</v>
      </c>
      <c r="I2061" t="str">
        <f t="shared" si="741"/>
        <v>Very Low</v>
      </c>
      <c r="J2061">
        <v>141</v>
      </c>
      <c r="K2061" t="str">
        <f t="shared" si="742"/>
        <v>Very Low</v>
      </c>
      <c r="L2061" t="s">
        <v>9698</v>
      </c>
      <c r="M2061">
        <v>20000</v>
      </c>
      <c r="N2061" t="str">
        <f t="shared" si="743"/>
        <v>Medium</v>
      </c>
      <c r="O2061">
        <v>15785632</v>
      </c>
      <c r="P2061" t="str">
        <f t="shared" si="744"/>
        <v>Average</v>
      </c>
      <c r="Q2061" t="s">
        <v>9699</v>
      </c>
      <c r="R2061" t="str">
        <f t="shared" si="745"/>
        <v>Biography</v>
      </c>
      <c r="S2061">
        <f t="shared" si="746"/>
        <v>4</v>
      </c>
      <c r="T2061" t="s">
        <v>234</v>
      </c>
      <c r="U2061" t="s">
        <v>9700</v>
      </c>
      <c r="V2061">
        <v>32513</v>
      </c>
      <c r="W2061" t="str">
        <f t="shared" si="747"/>
        <v>Low</v>
      </c>
      <c r="X2061">
        <v>21195</v>
      </c>
      <c r="Y2061" t="str">
        <f t="shared" si="748"/>
        <v>Medium</v>
      </c>
      <c r="Z2061" t="s">
        <v>5962</v>
      </c>
      <c r="AA2061">
        <v>3</v>
      </c>
      <c r="AB2061" t="str">
        <f t="shared" si="749"/>
        <v>Duo/Trio Poster</v>
      </c>
      <c r="AC2061" t="s">
        <v>9701</v>
      </c>
      <c r="AD2061" t="s">
        <v>9702</v>
      </c>
      <c r="AE2061">
        <v>119</v>
      </c>
      <c r="AF2061" t="str">
        <f t="shared" si="750"/>
        <v>Very Low</v>
      </c>
      <c r="AG2061" t="s">
        <v>9</v>
      </c>
      <c r="AH2061" t="s">
        <v>28</v>
      </c>
      <c r="AI2061" t="s">
        <v>11</v>
      </c>
      <c r="AJ2061" t="str">
        <f t="shared" si="751"/>
        <v>Teen</v>
      </c>
      <c r="AK2061">
        <v>23000000</v>
      </c>
      <c r="AL2061" t="str">
        <f t="shared" si="752"/>
        <v>Low Budget</v>
      </c>
      <c r="AM2061">
        <v>2016</v>
      </c>
      <c r="AN2061">
        <f t="shared" si="753"/>
        <v>9</v>
      </c>
      <c r="AO2061" t="str">
        <f t="shared" si="754"/>
        <v>Modern Classic</v>
      </c>
      <c r="AP2061">
        <v>732</v>
      </c>
      <c r="AQ2061" t="str">
        <f t="shared" si="755"/>
        <v>Very Low</v>
      </c>
      <c r="AR2061">
        <v>7.5</v>
      </c>
      <c r="AS2061" t="str">
        <f t="shared" si="756"/>
        <v>Good</v>
      </c>
      <c r="AT2061">
        <v>2.35</v>
      </c>
      <c r="AU2061" t="str">
        <f t="shared" si="757"/>
        <v>Cinematic Widescreen</v>
      </c>
      <c r="AV2061">
        <v>15000</v>
      </c>
      <c r="AW2061" t="str">
        <f t="shared" si="758"/>
        <v>Medium</v>
      </c>
    </row>
    <row r="2062" spans="1:49" x14ac:dyDescent="0.3">
      <c r="A2062" t="s">
        <v>0</v>
      </c>
      <c r="B2062" t="s">
        <v>4394</v>
      </c>
      <c r="C2062">
        <v>140</v>
      </c>
      <c r="D2062" t="str">
        <f t="shared" si="738"/>
        <v>Low</v>
      </c>
      <c r="E2062">
        <v>97</v>
      </c>
      <c r="F2062" t="str">
        <f t="shared" si="739"/>
        <v>1h 37m</v>
      </c>
      <c r="G2062" t="str">
        <f t="shared" si="740"/>
        <v>Standard Movie</v>
      </c>
      <c r="H2062">
        <v>131</v>
      </c>
      <c r="I2062" t="str">
        <f t="shared" si="741"/>
        <v>Very Low</v>
      </c>
      <c r="J2062">
        <v>62</v>
      </c>
      <c r="K2062" t="str">
        <f t="shared" si="742"/>
        <v>Very Low</v>
      </c>
      <c r="L2062" t="s">
        <v>10206</v>
      </c>
      <c r="M2062">
        <v>23000</v>
      </c>
      <c r="N2062" t="str">
        <f t="shared" si="743"/>
        <v>Medium</v>
      </c>
      <c r="O2062">
        <v>21973182</v>
      </c>
      <c r="P2062" t="str">
        <f t="shared" si="744"/>
        <v>Average</v>
      </c>
      <c r="Q2062" t="s">
        <v>823</v>
      </c>
      <c r="R2062" t="str">
        <f t="shared" si="745"/>
        <v>Mystery</v>
      </c>
      <c r="S2062">
        <f t="shared" si="746"/>
        <v>2</v>
      </c>
      <c r="T2062" t="s">
        <v>304</v>
      </c>
      <c r="U2062" t="s">
        <v>10207</v>
      </c>
      <c r="V2062">
        <v>53415</v>
      </c>
      <c r="W2062" t="str">
        <f t="shared" si="747"/>
        <v>Medium</v>
      </c>
      <c r="X2062">
        <v>23242</v>
      </c>
      <c r="Y2062" t="str">
        <f t="shared" si="748"/>
        <v>Medium</v>
      </c>
      <c r="Z2062" t="s">
        <v>10208</v>
      </c>
      <c r="AA2062">
        <v>2</v>
      </c>
      <c r="AB2062" t="str">
        <f t="shared" si="749"/>
        <v>Duo/Trio Poster</v>
      </c>
      <c r="AC2062" t="s">
        <v>10209</v>
      </c>
      <c r="AD2062" t="s">
        <v>10210</v>
      </c>
      <c r="AE2062">
        <v>339</v>
      </c>
      <c r="AF2062" t="str">
        <f t="shared" si="750"/>
        <v>Very Low</v>
      </c>
      <c r="AG2062" t="s">
        <v>9</v>
      </c>
      <c r="AH2062" t="s">
        <v>10</v>
      </c>
      <c r="AI2062" t="s">
        <v>556</v>
      </c>
      <c r="AJ2062" t="str">
        <f t="shared" si="751"/>
        <v>Adult</v>
      </c>
      <c r="AK2062">
        <v>23000000</v>
      </c>
      <c r="AL2062" t="str">
        <f t="shared" si="752"/>
        <v>Low Budget</v>
      </c>
      <c r="AM2062">
        <v>2001</v>
      </c>
      <c r="AN2062">
        <f t="shared" si="753"/>
        <v>24</v>
      </c>
      <c r="AO2062" t="str">
        <f t="shared" si="754"/>
        <v>Old Classic</v>
      </c>
      <c r="AP2062">
        <v>81</v>
      </c>
      <c r="AQ2062" t="str">
        <f t="shared" si="755"/>
        <v>Very Low</v>
      </c>
      <c r="AR2062">
        <v>6.6</v>
      </c>
      <c r="AS2062" t="str">
        <f t="shared" si="756"/>
        <v>Average</v>
      </c>
      <c r="AT2062">
        <v>2.35</v>
      </c>
      <c r="AU2062" t="str">
        <f t="shared" si="757"/>
        <v>Cinematic Widescreen</v>
      </c>
      <c r="AV2062">
        <v>0</v>
      </c>
      <c r="AW2062" t="str">
        <f t="shared" si="758"/>
        <v>Very Low</v>
      </c>
    </row>
    <row r="2063" spans="1:49" x14ac:dyDescent="0.3">
      <c r="A2063" t="s">
        <v>0</v>
      </c>
      <c r="B2063" t="s">
        <v>10211</v>
      </c>
      <c r="C2063">
        <v>28</v>
      </c>
      <c r="D2063" t="str">
        <f t="shared" si="738"/>
        <v>Very Low</v>
      </c>
      <c r="E2063">
        <v>100</v>
      </c>
      <c r="F2063" t="str">
        <f t="shared" si="739"/>
        <v>1h 40m</v>
      </c>
      <c r="G2063" t="str">
        <f t="shared" si="740"/>
        <v>Standard Movie</v>
      </c>
      <c r="H2063">
        <v>3</v>
      </c>
      <c r="I2063" t="str">
        <f t="shared" si="741"/>
        <v>Very Low</v>
      </c>
      <c r="J2063">
        <v>88</v>
      </c>
      <c r="K2063" t="str">
        <f t="shared" si="742"/>
        <v>Very Low</v>
      </c>
      <c r="L2063" t="s">
        <v>10212</v>
      </c>
      <c r="M2063">
        <v>2000</v>
      </c>
      <c r="N2063" t="str">
        <f t="shared" si="743"/>
        <v>Low</v>
      </c>
      <c r="O2063">
        <v>4756</v>
      </c>
      <c r="P2063" t="str">
        <f t="shared" si="744"/>
        <v>Flop</v>
      </c>
      <c r="Q2063" t="s">
        <v>171</v>
      </c>
      <c r="R2063" t="str">
        <f t="shared" si="745"/>
        <v>Adventure</v>
      </c>
      <c r="S2063">
        <f t="shared" si="746"/>
        <v>3</v>
      </c>
      <c r="T2063" t="s">
        <v>1323</v>
      </c>
      <c r="U2063" t="s">
        <v>10213</v>
      </c>
      <c r="V2063">
        <v>4191</v>
      </c>
      <c r="W2063" t="str">
        <f t="shared" si="747"/>
        <v>Very Low</v>
      </c>
      <c r="X2063">
        <v>2450</v>
      </c>
      <c r="Y2063" t="str">
        <f t="shared" si="748"/>
        <v>Low</v>
      </c>
      <c r="Z2063" t="s">
        <v>10214</v>
      </c>
      <c r="AA2063">
        <v>4</v>
      </c>
      <c r="AB2063" t="str">
        <f t="shared" si="749"/>
        <v>Ensemble Poster</v>
      </c>
      <c r="AC2063" t="s">
        <v>10215</v>
      </c>
      <c r="AD2063" t="s">
        <v>10216</v>
      </c>
      <c r="AE2063">
        <v>32</v>
      </c>
      <c r="AF2063" t="str">
        <f t="shared" si="750"/>
        <v>Very Low</v>
      </c>
      <c r="AG2063" t="s">
        <v>9</v>
      </c>
      <c r="AH2063" t="s">
        <v>28</v>
      </c>
      <c r="AI2063" t="s">
        <v>66</v>
      </c>
      <c r="AJ2063" t="str">
        <f t="shared" si="751"/>
        <v>Family</v>
      </c>
      <c r="AK2063">
        <v>25000000</v>
      </c>
      <c r="AL2063" t="str">
        <f t="shared" si="752"/>
        <v>Low Budget</v>
      </c>
      <c r="AM2063">
        <v>2013</v>
      </c>
      <c r="AN2063">
        <f t="shared" si="753"/>
        <v>12</v>
      </c>
      <c r="AO2063" t="str">
        <f t="shared" si="754"/>
        <v>Modern Classic</v>
      </c>
      <c r="AP2063">
        <v>228</v>
      </c>
      <c r="AQ2063" t="str">
        <f t="shared" si="755"/>
        <v>Very Low</v>
      </c>
      <c r="AR2063">
        <v>5.4</v>
      </c>
      <c r="AS2063" t="str">
        <f t="shared" si="756"/>
        <v>Below Average</v>
      </c>
      <c r="AT2063">
        <v>2.35</v>
      </c>
      <c r="AU2063" t="str">
        <f t="shared" si="757"/>
        <v>Cinematic Widescreen</v>
      </c>
      <c r="AV2063">
        <v>0</v>
      </c>
      <c r="AW2063" t="str">
        <f t="shared" si="758"/>
        <v>Very Low</v>
      </c>
    </row>
    <row r="2064" spans="1:49" x14ac:dyDescent="0.3">
      <c r="A2064" t="s">
        <v>0</v>
      </c>
      <c r="B2064" t="s">
        <v>4590</v>
      </c>
      <c r="C2064">
        <v>36</v>
      </c>
      <c r="D2064" t="str">
        <f t="shared" si="738"/>
        <v>Very Low</v>
      </c>
      <c r="E2064">
        <v>114</v>
      </c>
      <c r="F2064" t="str">
        <f t="shared" si="739"/>
        <v>1h 54m</v>
      </c>
      <c r="G2064" t="str">
        <f t="shared" si="740"/>
        <v>Standard Movie</v>
      </c>
      <c r="H2064">
        <v>61</v>
      </c>
      <c r="I2064" t="str">
        <f t="shared" si="741"/>
        <v>Very Low</v>
      </c>
      <c r="J2064">
        <v>407</v>
      </c>
      <c r="K2064" t="str">
        <f t="shared" si="742"/>
        <v>Very Low</v>
      </c>
      <c r="L2064" t="s">
        <v>10217</v>
      </c>
      <c r="M2064">
        <v>20000</v>
      </c>
      <c r="N2064" t="str">
        <f t="shared" si="743"/>
        <v>Medium</v>
      </c>
      <c r="O2064">
        <v>18653615</v>
      </c>
      <c r="P2064" t="str">
        <f t="shared" si="744"/>
        <v>Average</v>
      </c>
      <c r="Q2064" t="s">
        <v>2498</v>
      </c>
      <c r="R2064" t="str">
        <f t="shared" si="745"/>
        <v>Comedy</v>
      </c>
      <c r="S2064">
        <f t="shared" si="746"/>
        <v>2</v>
      </c>
      <c r="T2064" t="s">
        <v>812</v>
      </c>
      <c r="U2064" t="s">
        <v>10218</v>
      </c>
      <c r="V2064">
        <v>14786</v>
      </c>
      <c r="W2064" t="str">
        <f t="shared" si="747"/>
        <v>Low</v>
      </c>
      <c r="X2064">
        <v>22040</v>
      </c>
      <c r="Y2064" t="str">
        <f t="shared" si="748"/>
        <v>Medium</v>
      </c>
      <c r="Z2064" t="s">
        <v>9991</v>
      </c>
      <c r="AA2064">
        <v>2</v>
      </c>
      <c r="AB2064" t="str">
        <f t="shared" si="749"/>
        <v>Duo/Trio Poster</v>
      </c>
      <c r="AC2064" t="s">
        <v>10219</v>
      </c>
      <c r="AD2064" t="s">
        <v>10220</v>
      </c>
      <c r="AE2064">
        <v>103</v>
      </c>
      <c r="AF2064" t="str">
        <f t="shared" si="750"/>
        <v>Very Low</v>
      </c>
      <c r="AG2064" t="s">
        <v>9</v>
      </c>
      <c r="AH2064" t="s">
        <v>10</v>
      </c>
      <c r="AI2064" t="s">
        <v>11</v>
      </c>
      <c r="AJ2064" t="str">
        <f t="shared" si="751"/>
        <v>Teen</v>
      </c>
      <c r="AK2064">
        <v>23000000</v>
      </c>
      <c r="AL2064" t="str">
        <f t="shared" si="752"/>
        <v>Low Budget</v>
      </c>
      <c r="AM2064">
        <v>1999</v>
      </c>
      <c r="AN2064">
        <f t="shared" si="753"/>
        <v>26</v>
      </c>
      <c r="AO2064" t="str">
        <f t="shared" si="754"/>
        <v>Old Classic</v>
      </c>
      <c r="AP2064">
        <v>797</v>
      </c>
      <c r="AQ2064" t="str">
        <f t="shared" si="755"/>
        <v>Very Low</v>
      </c>
      <c r="AR2064">
        <v>6.1</v>
      </c>
      <c r="AS2064" t="str">
        <f t="shared" si="756"/>
        <v>Average</v>
      </c>
      <c r="AT2064">
        <v>2.35</v>
      </c>
      <c r="AU2064" t="str">
        <f t="shared" si="757"/>
        <v>Cinematic Widescreen</v>
      </c>
      <c r="AV2064">
        <v>638</v>
      </c>
      <c r="AW2064" t="str">
        <f t="shared" si="758"/>
        <v>Very Low</v>
      </c>
    </row>
    <row r="2065" spans="1:49" x14ac:dyDescent="0.3">
      <c r="A2065" t="s">
        <v>0</v>
      </c>
      <c r="B2065" t="s">
        <v>8589</v>
      </c>
      <c r="C2065">
        <v>65</v>
      </c>
      <c r="D2065" t="str">
        <f t="shared" si="738"/>
        <v>Low</v>
      </c>
      <c r="E2065">
        <v>101</v>
      </c>
      <c r="F2065" t="str">
        <f t="shared" si="739"/>
        <v>1h 41m</v>
      </c>
      <c r="G2065" t="str">
        <f t="shared" si="740"/>
        <v>Standard Movie</v>
      </c>
      <c r="H2065">
        <v>3</v>
      </c>
      <c r="I2065" t="str">
        <f t="shared" si="741"/>
        <v>Very Low</v>
      </c>
      <c r="J2065">
        <v>120</v>
      </c>
      <c r="K2065" t="str">
        <f t="shared" si="742"/>
        <v>Very Low</v>
      </c>
      <c r="L2065" t="s">
        <v>8590</v>
      </c>
      <c r="M2065">
        <v>448</v>
      </c>
      <c r="N2065" t="str">
        <f t="shared" si="743"/>
        <v>Low</v>
      </c>
      <c r="O2065">
        <v>12189514</v>
      </c>
      <c r="P2065" t="str">
        <f t="shared" si="744"/>
        <v>Average</v>
      </c>
      <c r="Q2065" t="s">
        <v>1652</v>
      </c>
      <c r="R2065" t="str">
        <f t="shared" si="745"/>
        <v>Comedy</v>
      </c>
      <c r="S2065">
        <f t="shared" si="746"/>
        <v>2</v>
      </c>
      <c r="T2065" t="s">
        <v>2751</v>
      </c>
      <c r="U2065" t="s">
        <v>8591</v>
      </c>
      <c r="V2065">
        <v>30092</v>
      </c>
      <c r="W2065" t="str">
        <f t="shared" si="747"/>
        <v>Low</v>
      </c>
      <c r="X2065">
        <v>829</v>
      </c>
      <c r="Y2065" t="str">
        <f t="shared" si="748"/>
        <v>Very Low</v>
      </c>
      <c r="Z2065" t="s">
        <v>8592</v>
      </c>
      <c r="AA2065">
        <v>0</v>
      </c>
      <c r="AB2065" t="str">
        <f t="shared" si="749"/>
        <v>Symbolic Poster</v>
      </c>
      <c r="AC2065" t="s">
        <v>8593</v>
      </c>
      <c r="AD2065" t="s">
        <v>8594</v>
      </c>
      <c r="AE2065">
        <v>129</v>
      </c>
      <c r="AF2065" t="str">
        <f t="shared" si="750"/>
        <v>Very Low</v>
      </c>
      <c r="AG2065" t="s">
        <v>9</v>
      </c>
      <c r="AH2065" t="s">
        <v>10</v>
      </c>
      <c r="AI2065" t="s">
        <v>11</v>
      </c>
      <c r="AJ2065" t="str">
        <f t="shared" si="751"/>
        <v>Teen</v>
      </c>
      <c r="AK2065">
        <v>23000000</v>
      </c>
      <c r="AL2065" t="str">
        <f t="shared" si="752"/>
        <v>Low Budget</v>
      </c>
      <c r="AM2065">
        <v>2004</v>
      </c>
      <c r="AN2065">
        <f t="shared" si="753"/>
        <v>21</v>
      </c>
      <c r="AO2065" t="str">
        <f t="shared" si="754"/>
        <v>Old Classic</v>
      </c>
      <c r="AP2065">
        <v>143</v>
      </c>
      <c r="AQ2065" t="str">
        <f t="shared" si="755"/>
        <v>Very Low</v>
      </c>
      <c r="AR2065">
        <v>6.1</v>
      </c>
      <c r="AS2065" t="str">
        <f t="shared" si="756"/>
        <v>Average</v>
      </c>
      <c r="AT2065">
        <v>2.35</v>
      </c>
      <c r="AU2065" t="str">
        <f t="shared" si="757"/>
        <v>Cinematic Widescreen</v>
      </c>
      <c r="AV2065">
        <v>0</v>
      </c>
      <c r="AW2065" t="str">
        <f t="shared" si="758"/>
        <v>Very Low</v>
      </c>
    </row>
    <row r="2066" spans="1:49" x14ac:dyDescent="0.3">
      <c r="A2066" t="s">
        <v>0</v>
      </c>
      <c r="B2066" t="s">
        <v>10221</v>
      </c>
      <c r="C2066">
        <v>53</v>
      </c>
      <c r="D2066" t="str">
        <f t="shared" si="738"/>
        <v>Low</v>
      </c>
      <c r="E2066">
        <v>88</v>
      </c>
      <c r="F2066" t="str">
        <f t="shared" si="739"/>
        <v>1h 28m</v>
      </c>
      <c r="G2066" t="str">
        <f t="shared" si="740"/>
        <v>Featurette</v>
      </c>
      <c r="H2066">
        <v>12</v>
      </c>
      <c r="I2066" t="str">
        <f t="shared" si="741"/>
        <v>Very Low</v>
      </c>
      <c r="J2066">
        <v>249</v>
      </c>
      <c r="K2066" t="str">
        <f t="shared" si="742"/>
        <v>Very Low</v>
      </c>
      <c r="L2066" t="s">
        <v>10222</v>
      </c>
      <c r="M2066">
        <v>327</v>
      </c>
      <c r="N2066" t="str">
        <f t="shared" si="743"/>
        <v>Low</v>
      </c>
      <c r="O2066">
        <v>13019253</v>
      </c>
      <c r="P2066" t="str">
        <f t="shared" si="744"/>
        <v>Average</v>
      </c>
      <c r="Q2066" t="s">
        <v>980</v>
      </c>
      <c r="R2066" t="str">
        <f t="shared" si="745"/>
        <v>Comedy</v>
      </c>
      <c r="S2066">
        <f t="shared" si="746"/>
        <v>2</v>
      </c>
      <c r="T2066" t="s">
        <v>4716</v>
      </c>
      <c r="U2066" t="s">
        <v>10223</v>
      </c>
      <c r="V2066">
        <v>3914</v>
      </c>
      <c r="W2066" t="str">
        <f t="shared" si="747"/>
        <v>Very Low</v>
      </c>
      <c r="X2066">
        <v>1509</v>
      </c>
      <c r="Y2066" t="str">
        <f t="shared" si="748"/>
        <v>Low</v>
      </c>
      <c r="Z2066" t="s">
        <v>10224</v>
      </c>
      <c r="AA2066">
        <v>4</v>
      </c>
      <c r="AB2066" t="str">
        <f t="shared" si="749"/>
        <v>Ensemble Poster</v>
      </c>
      <c r="AC2066" t="s">
        <v>10225</v>
      </c>
      <c r="AD2066" t="s">
        <v>10226</v>
      </c>
      <c r="AE2066">
        <v>47</v>
      </c>
      <c r="AF2066" t="str">
        <f t="shared" si="750"/>
        <v>Very Low</v>
      </c>
      <c r="AG2066" t="s">
        <v>9</v>
      </c>
      <c r="AH2066" t="s">
        <v>10</v>
      </c>
      <c r="AI2066" t="s">
        <v>11</v>
      </c>
      <c r="AJ2066" t="str">
        <f t="shared" si="751"/>
        <v>Teen</v>
      </c>
      <c r="AK2066">
        <v>23000000</v>
      </c>
      <c r="AL2066" t="str">
        <f t="shared" si="752"/>
        <v>Low Budget</v>
      </c>
      <c r="AM2066">
        <v>2000</v>
      </c>
      <c r="AN2066">
        <f t="shared" si="753"/>
        <v>25</v>
      </c>
      <c r="AO2066" t="str">
        <f t="shared" si="754"/>
        <v>Old Classic</v>
      </c>
      <c r="AP2066">
        <v>281</v>
      </c>
      <c r="AQ2066" t="str">
        <f t="shared" si="755"/>
        <v>Very Low</v>
      </c>
      <c r="AR2066">
        <v>5.6</v>
      </c>
      <c r="AS2066" t="str">
        <f t="shared" si="756"/>
        <v>Below Average</v>
      </c>
      <c r="AT2066">
        <v>1.85</v>
      </c>
      <c r="AU2066" t="str">
        <f t="shared" si="757"/>
        <v>HDTV / Widescreen</v>
      </c>
      <c r="AV2066">
        <v>153</v>
      </c>
      <c r="AW2066" t="str">
        <f t="shared" si="758"/>
        <v>Very Low</v>
      </c>
    </row>
    <row r="2067" spans="1:49" x14ac:dyDescent="0.3">
      <c r="A2067" t="s">
        <v>0</v>
      </c>
      <c r="B2067" t="s">
        <v>1497</v>
      </c>
      <c r="C2067">
        <v>394</v>
      </c>
      <c r="D2067" t="str">
        <f t="shared" si="738"/>
        <v>Medium</v>
      </c>
      <c r="E2067">
        <v>93</v>
      </c>
      <c r="F2067" t="str">
        <f t="shared" si="739"/>
        <v>1h 33m</v>
      </c>
      <c r="G2067" t="str">
        <f t="shared" si="740"/>
        <v>Standard Movie</v>
      </c>
      <c r="H2067">
        <v>0</v>
      </c>
      <c r="I2067" t="str">
        <f t="shared" si="741"/>
        <v>Very Low</v>
      </c>
      <c r="J2067">
        <v>947</v>
      </c>
      <c r="K2067" t="str">
        <f t="shared" si="742"/>
        <v>Very Low</v>
      </c>
      <c r="L2067" t="s">
        <v>429</v>
      </c>
      <c r="M2067">
        <v>17000</v>
      </c>
      <c r="N2067" t="str">
        <f t="shared" si="743"/>
        <v>Medium</v>
      </c>
      <c r="O2067">
        <v>18934858</v>
      </c>
      <c r="P2067" t="str">
        <f t="shared" si="744"/>
        <v>Average</v>
      </c>
      <c r="Q2067" t="s">
        <v>31</v>
      </c>
      <c r="R2067" t="str">
        <f t="shared" si="745"/>
        <v>Action</v>
      </c>
      <c r="S2067">
        <f t="shared" si="746"/>
        <v>2</v>
      </c>
      <c r="T2067" t="s">
        <v>415</v>
      </c>
      <c r="U2067" t="s">
        <v>10227</v>
      </c>
      <c r="V2067">
        <v>72646</v>
      </c>
      <c r="W2067" t="str">
        <f t="shared" si="747"/>
        <v>Medium</v>
      </c>
      <c r="X2067">
        <v>31187</v>
      </c>
      <c r="Y2067" t="str">
        <f t="shared" si="748"/>
        <v>Medium</v>
      </c>
      <c r="Z2067" t="s">
        <v>2268</v>
      </c>
      <c r="AA2067">
        <v>5</v>
      </c>
      <c r="AB2067" t="str">
        <f t="shared" si="749"/>
        <v>Ensemble Poster</v>
      </c>
      <c r="AC2067" t="s">
        <v>10228</v>
      </c>
      <c r="AD2067" t="s">
        <v>10229</v>
      </c>
      <c r="AE2067">
        <v>397</v>
      </c>
      <c r="AF2067" t="str">
        <f t="shared" si="750"/>
        <v>Very Low</v>
      </c>
      <c r="AG2067" t="s">
        <v>9</v>
      </c>
      <c r="AH2067" t="s">
        <v>7958</v>
      </c>
      <c r="AI2067" t="s">
        <v>556</v>
      </c>
      <c r="AJ2067" t="str">
        <f t="shared" si="751"/>
        <v>Adult</v>
      </c>
      <c r="AK2067">
        <v>23000000</v>
      </c>
      <c r="AL2067" t="str">
        <f t="shared" si="752"/>
        <v>Low Budget</v>
      </c>
      <c r="AM2067">
        <v>2011</v>
      </c>
      <c r="AN2067">
        <f t="shared" si="753"/>
        <v>14</v>
      </c>
      <c r="AO2067" t="str">
        <f t="shared" si="754"/>
        <v>Modern Classic</v>
      </c>
      <c r="AP2067">
        <v>13000</v>
      </c>
      <c r="AQ2067" t="str">
        <f t="shared" si="755"/>
        <v>Medium</v>
      </c>
      <c r="AR2067">
        <v>5.8</v>
      </c>
      <c r="AS2067" t="str">
        <f t="shared" si="756"/>
        <v>Below Average</v>
      </c>
      <c r="AT2067">
        <v>2.35</v>
      </c>
      <c r="AU2067" t="str">
        <f t="shared" si="757"/>
        <v>Cinematic Widescreen</v>
      </c>
      <c r="AV2067">
        <v>0</v>
      </c>
      <c r="AW2067" t="str">
        <f t="shared" si="758"/>
        <v>Very Low</v>
      </c>
    </row>
    <row r="2068" spans="1:49" x14ac:dyDescent="0.3">
      <c r="A2068" t="s">
        <v>0</v>
      </c>
      <c r="B2068" t="s">
        <v>10230</v>
      </c>
      <c r="C2068">
        <v>80</v>
      </c>
      <c r="D2068" t="str">
        <f t="shared" si="738"/>
        <v>Low</v>
      </c>
      <c r="E2068">
        <v>92</v>
      </c>
      <c r="F2068" t="str">
        <f t="shared" si="739"/>
        <v>1h 32m</v>
      </c>
      <c r="G2068" t="str">
        <f t="shared" si="740"/>
        <v>Standard Movie</v>
      </c>
      <c r="H2068">
        <v>114</v>
      </c>
      <c r="I2068" t="str">
        <f t="shared" si="741"/>
        <v>Very Low</v>
      </c>
      <c r="J2068">
        <v>434</v>
      </c>
      <c r="K2068" t="str">
        <f t="shared" si="742"/>
        <v>Very Low</v>
      </c>
      <c r="L2068" t="s">
        <v>9301</v>
      </c>
      <c r="M2068">
        <v>912</v>
      </c>
      <c r="N2068" t="str">
        <f t="shared" si="743"/>
        <v>Low</v>
      </c>
      <c r="O2068">
        <v>20763013</v>
      </c>
      <c r="P2068" t="str">
        <f t="shared" si="744"/>
        <v>Average</v>
      </c>
      <c r="Q2068" t="s">
        <v>8541</v>
      </c>
      <c r="R2068" t="str">
        <f t="shared" si="745"/>
        <v>Adventure</v>
      </c>
      <c r="S2068">
        <f t="shared" si="746"/>
        <v>3</v>
      </c>
      <c r="T2068" t="s">
        <v>10231</v>
      </c>
      <c r="U2068" t="s">
        <v>10232</v>
      </c>
      <c r="V2068">
        <v>30840</v>
      </c>
      <c r="W2068" t="str">
        <f t="shared" si="747"/>
        <v>Low</v>
      </c>
      <c r="X2068">
        <v>2355</v>
      </c>
      <c r="Y2068" t="str">
        <f t="shared" si="748"/>
        <v>Low</v>
      </c>
      <c r="Z2068" t="s">
        <v>10233</v>
      </c>
      <c r="AA2068">
        <v>0</v>
      </c>
      <c r="AB2068" t="str">
        <f t="shared" si="749"/>
        <v>Symbolic Poster</v>
      </c>
      <c r="AC2068" t="s">
        <v>10234</v>
      </c>
      <c r="AD2068" t="s">
        <v>10235</v>
      </c>
      <c r="AE2068">
        <v>383</v>
      </c>
      <c r="AF2068" t="str">
        <f t="shared" si="750"/>
        <v>Very Low</v>
      </c>
      <c r="AG2068" t="s">
        <v>9</v>
      </c>
      <c r="AH2068" t="s">
        <v>10</v>
      </c>
      <c r="AI2068" t="s">
        <v>11</v>
      </c>
      <c r="AJ2068" t="str">
        <f t="shared" si="751"/>
        <v>Teen</v>
      </c>
      <c r="AK2068">
        <v>23000000</v>
      </c>
      <c r="AL2068" t="str">
        <f t="shared" si="752"/>
        <v>Low Budget</v>
      </c>
      <c r="AM2068">
        <v>1987</v>
      </c>
      <c r="AN2068">
        <f t="shared" si="753"/>
        <v>38</v>
      </c>
      <c r="AO2068" t="str">
        <f t="shared" si="754"/>
        <v>Old Classic</v>
      </c>
      <c r="AP2068">
        <v>535</v>
      </c>
      <c r="AQ2068" t="str">
        <f t="shared" si="755"/>
        <v>Very Low</v>
      </c>
      <c r="AR2068">
        <v>2.8</v>
      </c>
      <c r="AS2068" t="str">
        <f t="shared" si="756"/>
        <v>Terrible</v>
      </c>
      <c r="AT2068">
        <v>2.35</v>
      </c>
      <c r="AU2068" t="str">
        <f t="shared" si="757"/>
        <v>Cinematic Widescreen</v>
      </c>
      <c r="AV2068">
        <v>0</v>
      </c>
      <c r="AW2068" t="str">
        <f t="shared" si="758"/>
        <v>Very Low</v>
      </c>
    </row>
    <row r="2069" spans="1:49" x14ac:dyDescent="0.3">
      <c r="A2069" t="s">
        <v>0</v>
      </c>
      <c r="B2069" t="s">
        <v>10236</v>
      </c>
      <c r="C2069">
        <v>45</v>
      </c>
      <c r="D2069" t="str">
        <f t="shared" si="738"/>
        <v>Very Low</v>
      </c>
      <c r="E2069">
        <v>98</v>
      </c>
      <c r="F2069" t="str">
        <f t="shared" si="739"/>
        <v>1h 38m</v>
      </c>
      <c r="G2069" t="str">
        <f t="shared" si="740"/>
        <v>Standard Movie</v>
      </c>
      <c r="H2069">
        <v>4</v>
      </c>
      <c r="I2069" t="str">
        <f t="shared" si="741"/>
        <v>Very Low</v>
      </c>
      <c r="J2069">
        <v>11000</v>
      </c>
      <c r="K2069" t="str">
        <f t="shared" si="742"/>
        <v>Medium</v>
      </c>
      <c r="L2069" t="s">
        <v>1717</v>
      </c>
      <c r="M2069">
        <v>29000</v>
      </c>
      <c r="N2069" t="str">
        <f t="shared" si="743"/>
        <v>Medium</v>
      </c>
      <c r="O2069">
        <v>12782508</v>
      </c>
      <c r="P2069" t="str">
        <f t="shared" si="744"/>
        <v>Average</v>
      </c>
      <c r="Q2069" t="s">
        <v>3380</v>
      </c>
      <c r="R2069" t="str">
        <f t="shared" si="745"/>
        <v>Drama</v>
      </c>
      <c r="S2069">
        <f t="shared" si="746"/>
        <v>1</v>
      </c>
      <c r="T2069" t="s">
        <v>186</v>
      </c>
      <c r="U2069" t="s">
        <v>10237</v>
      </c>
      <c r="V2069">
        <v>20163</v>
      </c>
      <c r="W2069" t="str">
        <f t="shared" si="747"/>
        <v>Low</v>
      </c>
      <c r="X2069">
        <v>63194</v>
      </c>
      <c r="Y2069" t="str">
        <f t="shared" si="748"/>
        <v>High</v>
      </c>
      <c r="Z2069" t="s">
        <v>2348</v>
      </c>
      <c r="AA2069">
        <v>2</v>
      </c>
      <c r="AB2069" t="str">
        <f t="shared" si="749"/>
        <v>Duo/Trio Poster</v>
      </c>
      <c r="AC2069" t="s">
        <v>10238</v>
      </c>
      <c r="AD2069" t="s">
        <v>10239</v>
      </c>
      <c r="AE2069">
        <v>71</v>
      </c>
      <c r="AF2069" t="str">
        <f t="shared" si="750"/>
        <v>Very Low</v>
      </c>
      <c r="AG2069" t="s">
        <v>9</v>
      </c>
      <c r="AH2069" t="s">
        <v>10</v>
      </c>
      <c r="AI2069" t="s">
        <v>11</v>
      </c>
      <c r="AJ2069" t="str">
        <f t="shared" si="751"/>
        <v>Teen</v>
      </c>
      <c r="AK2069">
        <v>23000000</v>
      </c>
      <c r="AL2069" t="str">
        <f t="shared" si="752"/>
        <v>Low Budget</v>
      </c>
      <c r="AM2069">
        <v>1996</v>
      </c>
      <c r="AN2069">
        <f t="shared" si="753"/>
        <v>29</v>
      </c>
      <c r="AO2069" t="str">
        <f t="shared" si="754"/>
        <v>Old Classic</v>
      </c>
      <c r="AP2069">
        <v>22000</v>
      </c>
      <c r="AQ2069" t="str">
        <f t="shared" si="755"/>
        <v>Medium</v>
      </c>
      <c r="AR2069">
        <v>6.7</v>
      </c>
      <c r="AS2069" t="str">
        <f t="shared" si="756"/>
        <v>Average</v>
      </c>
      <c r="AT2069">
        <v>1.85</v>
      </c>
      <c r="AU2069" t="str">
        <f t="shared" si="757"/>
        <v>HDTV / Widescreen</v>
      </c>
      <c r="AV2069">
        <v>1000</v>
      </c>
      <c r="AW2069" t="str">
        <f t="shared" si="758"/>
        <v>Very Low</v>
      </c>
    </row>
    <row r="2070" spans="1:49" x14ac:dyDescent="0.3">
      <c r="A2070" t="s">
        <v>0</v>
      </c>
      <c r="B2070" t="s">
        <v>10240</v>
      </c>
      <c r="C2070">
        <v>47</v>
      </c>
      <c r="D2070" t="str">
        <f t="shared" si="738"/>
        <v>Very Low</v>
      </c>
      <c r="E2070">
        <v>94</v>
      </c>
      <c r="F2070" t="str">
        <f t="shared" si="739"/>
        <v>1h 34m</v>
      </c>
      <c r="G2070" t="str">
        <f t="shared" si="740"/>
        <v>Standard Movie</v>
      </c>
      <c r="H2070">
        <v>258</v>
      </c>
      <c r="I2070" t="str">
        <f t="shared" si="741"/>
        <v>Very Low</v>
      </c>
      <c r="J2070">
        <v>424</v>
      </c>
      <c r="K2070" t="str">
        <f t="shared" si="742"/>
        <v>Very Low</v>
      </c>
      <c r="L2070" t="s">
        <v>4918</v>
      </c>
      <c r="M2070">
        <v>721</v>
      </c>
      <c r="N2070" t="str">
        <f t="shared" si="743"/>
        <v>Low</v>
      </c>
      <c r="O2070">
        <v>11508423</v>
      </c>
      <c r="P2070" t="str">
        <f t="shared" si="744"/>
        <v>Average</v>
      </c>
      <c r="Q2070" t="s">
        <v>10241</v>
      </c>
      <c r="R2070" t="str">
        <f t="shared" si="745"/>
        <v>Biography</v>
      </c>
      <c r="S2070">
        <f t="shared" si="746"/>
        <v>5</v>
      </c>
      <c r="T2070" t="s">
        <v>3981</v>
      </c>
      <c r="U2070" t="s">
        <v>10242</v>
      </c>
      <c r="V2070">
        <v>3174</v>
      </c>
      <c r="W2070" t="str">
        <f t="shared" si="747"/>
        <v>Very Low</v>
      </c>
      <c r="X2070">
        <v>2453</v>
      </c>
      <c r="Y2070" t="str">
        <f t="shared" si="748"/>
        <v>Low</v>
      </c>
      <c r="Z2070" t="s">
        <v>10243</v>
      </c>
      <c r="AA2070">
        <v>2</v>
      </c>
      <c r="AB2070" t="str">
        <f t="shared" si="749"/>
        <v>Duo/Trio Poster</v>
      </c>
      <c r="AC2070" t="s">
        <v>10244</v>
      </c>
      <c r="AD2070" t="s">
        <v>10245</v>
      </c>
      <c r="AE2070">
        <v>19</v>
      </c>
      <c r="AF2070" t="str">
        <f t="shared" si="750"/>
        <v>Very Low</v>
      </c>
      <c r="AG2070" t="s">
        <v>9</v>
      </c>
      <c r="AH2070" t="s">
        <v>10</v>
      </c>
      <c r="AI2070" t="s">
        <v>66</v>
      </c>
      <c r="AJ2070" t="str">
        <f t="shared" si="751"/>
        <v>Family</v>
      </c>
      <c r="AK2070">
        <v>23000000</v>
      </c>
      <c r="AL2070" t="str">
        <f t="shared" si="752"/>
        <v>Low Budget</v>
      </c>
      <c r="AM2070">
        <v>2008</v>
      </c>
      <c r="AN2070">
        <f t="shared" si="753"/>
        <v>17</v>
      </c>
      <c r="AO2070" t="str">
        <f t="shared" si="754"/>
        <v>Old Classic</v>
      </c>
      <c r="AP2070">
        <v>463</v>
      </c>
      <c r="AQ2070" t="str">
        <f t="shared" si="755"/>
        <v>Very Low</v>
      </c>
      <c r="AR2070">
        <v>5.0999999999999996</v>
      </c>
      <c r="AS2070" t="str">
        <f t="shared" si="756"/>
        <v>Below Average</v>
      </c>
      <c r="AT2070">
        <v>2.35</v>
      </c>
      <c r="AU2070" t="str">
        <f t="shared" si="757"/>
        <v>Cinematic Widescreen</v>
      </c>
      <c r="AV2070">
        <v>376</v>
      </c>
      <c r="AW2070" t="str">
        <f t="shared" si="758"/>
        <v>Very Low</v>
      </c>
    </row>
    <row r="2071" spans="1:49" x14ac:dyDescent="0.3">
      <c r="A2071" t="s">
        <v>0</v>
      </c>
      <c r="B2071" t="s">
        <v>5021</v>
      </c>
      <c r="C2071">
        <v>90</v>
      </c>
      <c r="D2071" t="str">
        <f t="shared" si="738"/>
        <v>Low</v>
      </c>
      <c r="E2071">
        <v>102</v>
      </c>
      <c r="F2071" t="str">
        <f t="shared" si="739"/>
        <v>1h 42m</v>
      </c>
      <c r="G2071" t="str">
        <f t="shared" si="740"/>
        <v>Standard Movie</v>
      </c>
      <c r="H2071">
        <v>277</v>
      </c>
      <c r="I2071" t="str">
        <f t="shared" si="741"/>
        <v>Very Low</v>
      </c>
      <c r="J2071">
        <v>57</v>
      </c>
      <c r="K2071" t="str">
        <f t="shared" si="742"/>
        <v>Very Low</v>
      </c>
      <c r="L2071" t="s">
        <v>10246</v>
      </c>
      <c r="M2071">
        <v>327</v>
      </c>
      <c r="N2071" t="str">
        <f t="shared" si="743"/>
        <v>Low</v>
      </c>
      <c r="O2071">
        <v>10660147</v>
      </c>
      <c r="P2071" t="str">
        <f t="shared" si="744"/>
        <v>Average</v>
      </c>
      <c r="Q2071" t="s">
        <v>185</v>
      </c>
      <c r="R2071" t="str">
        <f t="shared" si="745"/>
        <v>Drama</v>
      </c>
      <c r="S2071">
        <f t="shared" si="746"/>
        <v>2</v>
      </c>
      <c r="T2071" t="s">
        <v>3428</v>
      </c>
      <c r="U2071" t="s">
        <v>10247</v>
      </c>
      <c r="V2071">
        <v>17740</v>
      </c>
      <c r="W2071" t="str">
        <f t="shared" si="747"/>
        <v>Low</v>
      </c>
      <c r="X2071">
        <v>672</v>
      </c>
      <c r="Y2071" t="str">
        <f t="shared" si="748"/>
        <v>Very Low</v>
      </c>
      <c r="Z2071" t="s">
        <v>10248</v>
      </c>
      <c r="AA2071">
        <v>0</v>
      </c>
      <c r="AB2071" t="str">
        <f t="shared" si="749"/>
        <v>Symbolic Poster</v>
      </c>
      <c r="AC2071" t="s">
        <v>10249</v>
      </c>
      <c r="AD2071" t="s">
        <v>10250</v>
      </c>
      <c r="AE2071">
        <v>165</v>
      </c>
      <c r="AF2071" t="str">
        <f t="shared" si="750"/>
        <v>Very Low</v>
      </c>
      <c r="AG2071" t="s">
        <v>9</v>
      </c>
      <c r="AH2071" t="s">
        <v>28</v>
      </c>
      <c r="AI2071" t="s">
        <v>556</v>
      </c>
      <c r="AJ2071" t="str">
        <f t="shared" si="751"/>
        <v>Adult</v>
      </c>
      <c r="AK2071">
        <v>23000000</v>
      </c>
      <c r="AL2071" t="str">
        <f t="shared" si="752"/>
        <v>Low Budget</v>
      </c>
      <c r="AM2071">
        <v>1999</v>
      </c>
      <c r="AN2071">
        <f t="shared" si="753"/>
        <v>26</v>
      </c>
      <c r="AO2071" t="str">
        <f t="shared" si="754"/>
        <v>Old Classic</v>
      </c>
      <c r="AP2071">
        <v>261</v>
      </c>
      <c r="AQ2071" t="str">
        <f t="shared" si="755"/>
        <v>Very Low</v>
      </c>
      <c r="AR2071">
        <v>7.2</v>
      </c>
      <c r="AS2071" t="str">
        <f t="shared" si="756"/>
        <v>Good</v>
      </c>
      <c r="AT2071">
        <v>1.85</v>
      </c>
      <c r="AU2071" t="str">
        <f t="shared" si="757"/>
        <v>HDTV / Widescreen</v>
      </c>
      <c r="AV2071">
        <v>0</v>
      </c>
      <c r="AW2071" t="str">
        <f t="shared" si="758"/>
        <v>Very Low</v>
      </c>
    </row>
    <row r="2072" spans="1:49" x14ac:dyDescent="0.3">
      <c r="A2072" t="s">
        <v>0</v>
      </c>
      <c r="B2072" t="s">
        <v>5901</v>
      </c>
      <c r="C2072">
        <v>30</v>
      </c>
      <c r="D2072" t="str">
        <f t="shared" si="738"/>
        <v>Very Low</v>
      </c>
      <c r="E2072">
        <v>98</v>
      </c>
      <c r="F2072" t="str">
        <f t="shared" si="739"/>
        <v>1h 38m</v>
      </c>
      <c r="G2072" t="str">
        <f t="shared" si="740"/>
        <v>Standard Movie</v>
      </c>
      <c r="H2072">
        <v>23</v>
      </c>
      <c r="I2072" t="str">
        <f t="shared" si="741"/>
        <v>Very Low</v>
      </c>
      <c r="J2072">
        <v>982</v>
      </c>
      <c r="K2072" t="str">
        <f t="shared" si="742"/>
        <v>Very Low</v>
      </c>
      <c r="L2072" t="s">
        <v>1703</v>
      </c>
      <c r="M2072">
        <v>1000</v>
      </c>
      <c r="N2072" t="str">
        <f t="shared" si="743"/>
        <v>Low</v>
      </c>
      <c r="O2072">
        <v>7434726</v>
      </c>
      <c r="P2072" t="str">
        <f t="shared" si="744"/>
        <v>Flop</v>
      </c>
      <c r="Q2072" t="s">
        <v>10251</v>
      </c>
      <c r="R2072" t="str">
        <f t="shared" si="745"/>
        <v>Action</v>
      </c>
      <c r="S2072">
        <f t="shared" si="746"/>
        <v>5</v>
      </c>
      <c r="T2072" t="s">
        <v>1730</v>
      </c>
      <c r="U2072" t="s">
        <v>10252</v>
      </c>
      <c r="V2072">
        <v>14473</v>
      </c>
      <c r="W2072" t="str">
        <f t="shared" si="747"/>
        <v>Low</v>
      </c>
      <c r="X2072">
        <v>3671</v>
      </c>
      <c r="Y2072" t="str">
        <f t="shared" si="748"/>
        <v>Low</v>
      </c>
      <c r="Z2072" t="s">
        <v>1092</v>
      </c>
      <c r="AA2072">
        <v>2</v>
      </c>
      <c r="AB2072" t="str">
        <f t="shared" si="749"/>
        <v>Duo/Trio Poster</v>
      </c>
      <c r="AC2072" t="s">
        <v>10253</v>
      </c>
      <c r="AD2072" t="s">
        <v>10254</v>
      </c>
      <c r="AE2072">
        <v>81</v>
      </c>
      <c r="AF2072" t="str">
        <f t="shared" si="750"/>
        <v>Very Low</v>
      </c>
      <c r="AG2072" t="s">
        <v>9</v>
      </c>
      <c r="AH2072" t="s">
        <v>10</v>
      </c>
      <c r="AI2072" t="s">
        <v>556</v>
      </c>
      <c r="AJ2072" t="str">
        <f t="shared" si="751"/>
        <v>Adult</v>
      </c>
      <c r="AK2072">
        <v>23000000</v>
      </c>
      <c r="AL2072" t="str">
        <f t="shared" si="752"/>
        <v>Low Budget</v>
      </c>
      <c r="AM2072">
        <v>1991</v>
      </c>
      <c r="AN2072">
        <f t="shared" si="753"/>
        <v>34</v>
      </c>
      <c r="AO2072" t="str">
        <f t="shared" si="754"/>
        <v>Old Classic</v>
      </c>
      <c r="AP2072">
        <v>1000</v>
      </c>
      <c r="AQ2072" t="str">
        <f t="shared" si="755"/>
        <v>Very Low</v>
      </c>
      <c r="AR2072">
        <v>6</v>
      </c>
      <c r="AS2072" t="str">
        <f t="shared" si="756"/>
        <v>Average</v>
      </c>
      <c r="AT2072">
        <v>1.85</v>
      </c>
      <c r="AU2072" t="str">
        <f t="shared" si="757"/>
        <v>HDTV / Widescreen</v>
      </c>
      <c r="AV2072">
        <v>0</v>
      </c>
      <c r="AW2072" t="str">
        <f t="shared" si="758"/>
        <v>Very Low</v>
      </c>
    </row>
    <row r="2073" spans="1:49" x14ac:dyDescent="0.3">
      <c r="A2073" t="s">
        <v>0</v>
      </c>
      <c r="B2073" t="s">
        <v>8479</v>
      </c>
      <c r="C2073">
        <v>232</v>
      </c>
      <c r="D2073" t="str">
        <f t="shared" si="738"/>
        <v>Medium</v>
      </c>
      <c r="E2073">
        <v>121</v>
      </c>
      <c r="F2073" t="str">
        <f t="shared" si="739"/>
        <v>2h 1m</v>
      </c>
      <c r="G2073" t="str">
        <f t="shared" si="740"/>
        <v>Long Movie</v>
      </c>
      <c r="H2073">
        <v>549</v>
      </c>
      <c r="I2073" t="str">
        <f t="shared" si="741"/>
        <v>Very Low</v>
      </c>
      <c r="J2073">
        <v>883</v>
      </c>
      <c r="K2073" t="str">
        <f t="shared" si="742"/>
        <v>Very Low</v>
      </c>
      <c r="L2073" t="s">
        <v>747</v>
      </c>
      <c r="M2073">
        <v>11000</v>
      </c>
      <c r="N2073" t="str">
        <f t="shared" si="743"/>
        <v>Medium</v>
      </c>
      <c r="O2073">
        <v>6777589</v>
      </c>
      <c r="P2073" t="str">
        <f t="shared" si="744"/>
        <v>Flop</v>
      </c>
      <c r="Q2073" t="s">
        <v>2113</v>
      </c>
      <c r="R2073" t="str">
        <f t="shared" si="745"/>
        <v>Crime</v>
      </c>
      <c r="S2073">
        <f t="shared" si="746"/>
        <v>4</v>
      </c>
      <c r="T2073" t="s">
        <v>51</v>
      </c>
      <c r="U2073" t="s">
        <v>10255</v>
      </c>
      <c r="V2073">
        <v>60115</v>
      </c>
      <c r="W2073" t="str">
        <f t="shared" si="747"/>
        <v>Medium</v>
      </c>
      <c r="X2073">
        <v>24248</v>
      </c>
      <c r="Y2073" t="str">
        <f t="shared" si="748"/>
        <v>Medium</v>
      </c>
      <c r="Z2073" t="s">
        <v>4516</v>
      </c>
      <c r="AA2073">
        <v>2</v>
      </c>
      <c r="AB2073" t="str">
        <f t="shared" si="749"/>
        <v>Duo/Trio Poster</v>
      </c>
      <c r="AC2073" t="s">
        <v>10256</v>
      </c>
      <c r="AD2073" t="s">
        <v>10257</v>
      </c>
      <c r="AE2073">
        <v>224</v>
      </c>
      <c r="AF2073" t="str">
        <f t="shared" si="750"/>
        <v>Very Low</v>
      </c>
      <c r="AG2073" t="s">
        <v>9</v>
      </c>
      <c r="AH2073" t="s">
        <v>10</v>
      </c>
      <c r="AI2073" t="s">
        <v>556</v>
      </c>
      <c r="AJ2073" t="str">
        <f t="shared" si="751"/>
        <v>Adult</v>
      </c>
      <c r="AK2073">
        <f>AK2072</f>
        <v>23000000</v>
      </c>
      <c r="AL2073" t="str">
        <f t="shared" si="752"/>
        <v>Low Budget</v>
      </c>
      <c r="AM2073">
        <v>2007</v>
      </c>
      <c r="AN2073">
        <f t="shared" si="753"/>
        <v>18</v>
      </c>
      <c r="AO2073" t="str">
        <f t="shared" si="754"/>
        <v>Old Classic</v>
      </c>
      <c r="AP2073">
        <v>9000</v>
      </c>
      <c r="AQ2073" t="str">
        <f t="shared" si="755"/>
        <v>Low</v>
      </c>
      <c r="AR2073">
        <v>7.2</v>
      </c>
      <c r="AS2073" t="str">
        <f t="shared" si="756"/>
        <v>Good</v>
      </c>
      <c r="AT2073">
        <v>2.35</v>
      </c>
      <c r="AU2073" t="str">
        <f t="shared" si="757"/>
        <v>Cinematic Widescreen</v>
      </c>
      <c r="AV2073">
        <v>0</v>
      </c>
      <c r="AW2073" t="str">
        <f t="shared" si="758"/>
        <v>Very Low</v>
      </c>
    </row>
    <row r="2074" spans="1:49" x14ac:dyDescent="0.3">
      <c r="A2074" t="s">
        <v>0</v>
      </c>
      <c r="B2074" t="s">
        <v>10258</v>
      </c>
      <c r="C2074">
        <v>165</v>
      </c>
      <c r="D2074" t="str">
        <f t="shared" si="738"/>
        <v>Low</v>
      </c>
      <c r="E2074">
        <v>111</v>
      </c>
      <c r="F2074" t="str">
        <f t="shared" si="739"/>
        <v>1h 51m</v>
      </c>
      <c r="G2074" t="str">
        <f t="shared" si="740"/>
        <v>Standard Movie</v>
      </c>
      <c r="H2074">
        <v>105</v>
      </c>
      <c r="I2074" t="str">
        <f t="shared" si="741"/>
        <v>Very Low</v>
      </c>
      <c r="J2074">
        <v>64</v>
      </c>
      <c r="K2074" t="str">
        <f t="shared" si="742"/>
        <v>Very Low</v>
      </c>
      <c r="L2074" t="s">
        <v>10259</v>
      </c>
      <c r="M2074">
        <v>527</v>
      </c>
      <c r="N2074" t="str">
        <f t="shared" si="743"/>
        <v>Low</v>
      </c>
      <c r="O2074">
        <v>6109075</v>
      </c>
      <c r="P2074" t="str">
        <f t="shared" si="744"/>
        <v>Flop</v>
      </c>
      <c r="Q2074" t="s">
        <v>1515</v>
      </c>
      <c r="R2074" t="str">
        <f t="shared" si="745"/>
        <v>Biography</v>
      </c>
      <c r="S2074">
        <f t="shared" si="746"/>
        <v>2</v>
      </c>
      <c r="T2074" t="s">
        <v>2005</v>
      </c>
      <c r="U2074" t="s">
        <v>10260</v>
      </c>
      <c r="V2074">
        <v>32003</v>
      </c>
      <c r="W2074" t="str">
        <f t="shared" si="747"/>
        <v>Low</v>
      </c>
      <c r="X2074">
        <v>735</v>
      </c>
      <c r="Y2074" t="str">
        <f t="shared" si="748"/>
        <v>Very Low</v>
      </c>
      <c r="Z2074" t="s">
        <v>10261</v>
      </c>
      <c r="AA2074">
        <v>1</v>
      </c>
      <c r="AB2074" t="str">
        <f t="shared" si="749"/>
        <v>Solo Star Poster</v>
      </c>
      <c r="AC2074" t="s">
        <v>10262</v>
      </c>
      <c r="AD2074" t="s">
        <v>10263</v>
      </c>
      <c r="AE2074">
        <v>65</v>
      </c>
      <c r="AF2074" t="str">
        <f t="shared" si="750"/>
        <v>Very Low</v>
      </c>
      <c r="AG2074" t="s">
        <v>1435</v>
      </c>
      <c r="AH2074" t="s">
        <v>1436</v>
      </c>
      <c r="AI2074" t="s">
        <v>11</v>
      </c>
      <c r="AJ2074" t="str">
        <f t="shared" si="751"/>
        <v>Teen</v>
      </c>
      <c r="AK2074">
        <v>19430000</v>
      </c>
      <c r="AL2074" t="str">
        <f t="shared" si="752"/>
        <v>Low Budget</v>
      </c>
      <c r="AM2074">
        <v>2009</v>
      </c>
      <c r="AN2074">
        <f t="shared" si="753"/>
        <v>16</v>
      </c>
      <c r="AO2074" t="str">
        <f t="shared" si="754"/>
        <v>Old Classic</v>
      </c>
      <c r="AP2074">
        <v>86</v>
      </c>
      <c r="AQ2074" t="str">
        <f t="shared" si="755"/>
        <v>Very Low</v>
      </c>
      <c r="AR2074">
        <v>6.7</v>
      </c>
      <c r="AS2074" t="str">
        <f t="shared" si="756"/>
        <v>Average</v>
      </c>
      <c r="AT2074">
        <v>2.35</v>
      </c>
      <c r="AU2074" t="str">
        <f t="shared" si="757"/>
        <v>Cinematic Widescreen</v>
      </c>
      <c r="AV2074">
        <v>0</v>
      </c>
      <c r="AW2074" t="str">
        <f t="shared" si="758"/>
        <v>Very Low</v>
      </c>
    </row>
    <row r="2075" spans="1:49" x14ac:dyDescent="0.3">
      <c r="A2075" t="s">
        <v>0</v>
      </c>
      <c r="B2075" t="s">
        <v>10264</v>
      </c>
      <c r="C2075">
        <v>45</v>
      </c>
      <c r="D2075" t="str">
        <f t="shared" si="738"/>
        <v>Very Low</v>
      </c>
      <c r="E2075">
        <v>90</v>
      </c>
      <c r="F2075" t="str">
        <f t="shared" si="739"/>
        <v>1h 30m</v>
      </c>
      <c r="G2075" t="str">
        <f t="shared" si="740"/>
        <v>Standard Movie</v>
      </c>
      <c r="H2075">
        <v>78</v>
      </c>
      <c r="I2075" t="str">
        <f t="shared" si="741"/>
        <v>Very Low</v>
      </c>
      <c r="J2075">
        <v>720</v>
      </c>
      <c r="K2075" t="str">
        <f t="shared" si="742"/>
        <v>Very Low</v>
      </c>
      <c r="L2075" t="s">
        <v>10265</v>
      </c>
      <c r="M2075">
        <v>2000</v>
      </c>
      <c r="N2075" t="str">
        <f t="shared" si="743"/>
        <v>Low</v>
      </c>
      <c r="O2075">
        <f>O2074</f>
        <v>6109075</v>
      </c>
      <c r="P2075" t="str">
        <f t="shared" si="744"/>
        <v>Flop</v>
      </c>
      <c r="Q2075" t="s">
        <v>1736</v>
      </c>
      <c r="R2075" t="str">
        <f t="shared" si="745"/>
        <v>Drama</v>
      </c>
      <c r="S2075">
        <f t="shared" si="746"/>
        <v>2</v>
      </c>
      <c r="T2075" t="s">
        <v>1346</v>
      </c>
      <c r="U2075" t="s">
        <v>10266</v>
      </c>
      <c r="V2075">
        <v>4693</v>
      </c>
      <c r="W2075" t="str">
        <f t="shared" si="747"/>
        <v>Very Low</v>
      </c>
      <c r="X2075">
        <v>4142</v>
      </c>
      <c r="Y2075" t="str">
        <f t="shared" si="748"/>
        <v>Low</v>
      </c>
      <c r="Z2075" t="s">
        <v>1841</v>
      </c>
      <c r="AA2075">
        <v>1</v>
      </c>
      <c r="AB2075" t="str">
        <f t="shared" si="749"/>
        <v>Solo Star Poster</v>
      </c>
      <c r="AC2075" t="str">
        <f>AC2074</f>
        <v>baron|fashion|hat|nickname|orphanage</v>
      </c>
      <c r="AD2075" t="s">
        <v>10267</v>
      </c>
      <c r="AE2075">
        <v>49</v>
      </c>
      <c r="AF2075" t="str">
        <f t="shared" si="750"/>
        <v>Very Low</v>
      </c>
      <c r="AG2075" t="s">
        <v>9</v>
      </c>
      <c r="AH2075" t="s">
        <v>239</v>
      </c>
      <c r="AI2075" t="s">
        <v>556</v>
      </c>
      <c r="AJ2075" t="str">
        <f t="shared" si="751"/>
        <v>Adult</v>
      </c>
      <c r="AK2075">
        <v>11000000</v>
      </c>
      <c r="AL2075" t="str">
        <f t="shared" si="752"/>
        <v>Low Budget</v>
      </c>
      <c r="AM2075">
        <v>2015</v>
      </c>
      <c r="AN2075">
        <f t="shared" si="753"/>
        <v>10</v>
      </c>
      <c r="AO2075" t="str">
        <f t="shared" si="754"/>
        <v>Modern Classic</v>
      </c>
      <c r="AP2075">
        <v>1000</v>
      </c>
      <c r="AQ2075" t="str">
        <f t="shared" si="755"/>
        <v>Very Low</v>
      </c>
      <c r="AR2075">
        <v>6.3</v>
      </c>
      <c r="AS2075" t="str">
        <f t="shared" si="756"/>
        <v>Average</v>
      </c>
      <c r="AT2075">
        <v>2.35</v>
      </c>
      <c r="AU2075" t="str">
        <f t="shared" si="757"/>
        <v>Cinematic Widescreen</v>
      </c>
      <c r="AV2075">
        <v>0</v>
      </c>
      <c r="AW2075" t="str">
        <f t="shared" si="758"/>
        <v>Very Low</v>
      </c>
    </row>
    <row r="2076" spans="1:49" x14ac:dyDescent="0.3">
      <c r="A2076" t="s">
        <v>0</v>
      </c>
      <c r="B2076" t="s">
        <v>5618</v>
      </c>
      <c r="C2076">
        <v>155</v>
      </c>
      <c r="D2076" t="str">
        <f t="shared" si="738"/>
        <v>Low</v>
      </c>
      <c r="E2076">
        <v>100</v>
      </c>
      <c r="F2076" t="str">
        <f t="shared" si="739"/>
        <v>1h 40m</v>
      </c>
      <c r="G2076" t="str">
        <f t="shared" si="740"/>
        <v>Standard Movie</v>
      </c>
      <c r="H2076">
        <v>350</v>
      </c>
      <c r="I2076" t="str">
        <f t="shared" si="741"/>
        <v>Very Low</v>
      </c>
      <c r="J2076">
        <v>30</v>
      </c>
      <c r="K2076" t="str">
        <f t="shared" si="742"/>
        <v>Very Low</v>
      </c>
      <c r="L2076" t="s">
        <v>10268</v>
      </c>
      <c r="M2076">
        <v>201</v>
      </c>
      <c r="N2076" t="str">
        <f t="shared" si="743"/>
        <v>Low</v>
      </c>
      <c r="O2076">
        <v>2708188</v>
      </c>
      <c r="P2076" t="str">
        <f t="shared" si="744"/>
        <v>Flop</v>
      </c>
      <c r="Q2076" t="s">
        <v>1386</v>
      </c>
      <c r="R2076" t="str">
        <f t="shared" si="745"/>
        <v>Comedy</v>
      </c>
      <c r="S2076">
        <f t="shared" si="746"/>
        <v>3</v>
      </c>
      <c r="T2076" t="s">
        <v>10269</v>
      </c>
      <c r="U2076" t="s">
        <v>10270</v>
      </c>
      <c r="V2076">
        <v>8924</v>
      </c>
      <c r="W2076" t="str">
        <f t="shared" si="747"/>
        <v>Very Low</v>
      </c>
      <c r="X2076">
        <v>365</v>
      </c>
      <c r="Y2076" t="str">
        <f t="shared" si="748"/>
        <v>Very Low</v>
      </c>
      <c r="Z2076" t="s">
        <v>10271</v>
      </c>
      <c r="AA2076">
        <v>1</v>
      </c>
      <c r="AB2076" t="str">
        <f t="shared" si="749"/>
        <v>Solo Star Poster</v>
      </c>
      <c r="AC2076" t="s">
        <v>10272</v>
      </c>
      <c r="AD2076" t="s">
        <v>10273</v>
      </c>
      <c r="AE2076">
        <v>43</v>
      </c>
      <c r="AF2076" t="str">
        <f t="shared" si="750"/>
        <v>Very Low</v>
      </c>
      <c r="AG2076" t="s">
        <v>9</v>
      </c>
      <c r="AH2076" t="s">
        <v>28</v>
      </c>
      <c r="AI2076" t="s">
        <v>556</v>
      </c>
      <c r="AJ2076" t="str">
        <f t="shared" si="751"/>
        <v>Adult</v>
      </c>
      <c r="AK2076">
        <v>23000000</v>
      </c>
      <c r="AL2076" t="str">
        <f t="shared" si="752"/>
        <v>Low Budget</v>
      </c>
      <c r="AM2076">
        <v>2009</v>
      </c>
      <c r="AN2076">
        <f t="shared" si="753"/>
        <v>16</v>
      </c>
      <c r="AO2076" t="str">
        <f t="shared" si="754"/>
        <v>Old Classic</v>
      </c>
      <c r="AP2076">
        <v>123</v>
      </c>
      <c r="AQ2076" t="str">
        <f t="shared" si="755"/>
        <v>Very Low</v>
      </c>
      <c r="AR2076">
        <v>6.2</v>
      </c>
      <c r="AS2076" t="str">
        <f t="shared" si="756"/>
        <v>Average</v>
      </c>
      <c r="AT2076">
        <v>2.35</v>
      </c>
      <c r="AU2076" t="str">
        <f t="shared" si="757"/>
        <v>Cinematic Widescreen</v>
      </c>
      <c r="AV2076">
        <v>0</v>
      </c>
      <c r="AW2076" t="str">
        <f t="shared" si="758"/>
        <v>Very Low</v>
      </c>
    </row>
    <row r="2077" spans="1:49" x14ac:dyDescent="0.3">
      <c r="A2077" t="s">
        <v>0</v>
      </c>
      <c r="B2077" t="str">
        <f>B2076</f>
        <v>Stephen Frears</v>
      </c>
      <c r="C2077">
        <v>6</v>
      </c>
      <c r="D2077" t="str">
        <f t="shared" si="738"/>
        <v>Very Low</v>
      </c>
      <c r="E2077">
        <v>50</v>
      </c>
      <c r="F2077" t="str">
        <f t="shared" si="739"/>
        <v>0h 50m</v>
      </c>
      <c r="G2077" t="str">
        <f t="shared" si="740"/>
        <v>Short Film</v>
      </c>
      <c r="H2077">
        <f>H2076</f>
        <v>350</v>
      </c>
      <c r="I2077" t="str">
        <f t="shared" si="741"/>
        <v>Very Low</v>
      </c>
      <c r="J2077">
        <v>543</v>
      </c>
      <c r="K2077" t="str">
        <f t="shared" si="742"/>
        <v>Very Low</v>
      </c>
      <c r="L2077" t="s">
        <v>8670</v>
      </c>
      <c r="M2077">
        <v>787</v>
      </c>
      <c r="N2077" t="str">
        <f t="shared" si="743"/>
        <v>Low</v>
      </c>
      <c r="O2077">
        <f>O2076</f>
        <v>2708188</v>
      </c>
      <c r="P2077" t="str">
        <f t="shared" si="744"/>
        <v>Flop</v>
      </c>
      <c r="Q2077" t="s">
        <v>435</v>
      </c>
      <c r="R2077" t="str">
        <f t="shared" si="745"/>
        <v>Action</v>
      </c>
      <c r="S2077">
        <f t="shared" si="746"/>
        <v>4</v>
      </c>
      <c r="T2077" t="s">
        <v>2020</v>
      </c>
      <c r="U2077" t="s">
        <v>10274</v>
      </c>
      <c r="V2077">
        <v>1781</v>
      </c>
      <c r="W2077" t="str">
        <f t="shared" si="747"/>
        <v>Very Low</v>
      </c>
      <c r="X2077">
        <v>3276</v>
      </c>
      <c r="Y2077" t="str">
        <f t="shared" si="748"/>
        <v>Low</v>
      </c>
      <c r="Z2077" t="s">
        <v>8307</v>
      </c>
      <c r="AA2077">
        <v>0</v>
      </c>
      <c r="AB2077" t="str">
        <f t="shared" si="749"/>
        <v>Symbolic Poster</v>
      </c>
      <c r="AC2077" t="s">
        <v>10275</v>
      </c>
      <c r="AD2077" t="s">
        <v>10276</v>
      </c>
      <c r="AE2077">
        <v>23</v>
      </c>
      <c r="AF2077" t="str">
        <f t="shared" si="750"/>
        <v>Very Low</v>
      </c>
      <c r="AG2077" t="s">
        <v>9</v>
      </c>
      <c r="AH2077" t="s">
        <v>10</v>
      </c>
      <c r="AI2077" t="str">
        <f t="shared" ref="AI2077:AM2077" si="759">AI2076</f>
        <v>R</v>
      </c>
      <c r="AJ2077" t="str">
        <f t="shared" si="751"/>
        <v>Adult</v>
      </c>
      <c r="AK2077">
        <f t="shared" si="759"/>
        <v>23000000</v>
      </c>
      <c r="AL2077" t="str">
        <f t="shared" si="752"/>
        <v>Low Budget</v>
      </c>
      <c r="AM2077">
        <f t="shared" si="759"/>
        <v>2009</v>
      </c>
      <c r="AN2077">
        <f t="shared" si="753"/>
        <v>16</v>
      </c>
      <c r="AO2077" t="str">
        <f t="shared" si="754"/>
        <v>Old Classic</v>
      </c>
      <c r="AP2077">
        <v>748</v>
      </c>
      <c r="AQ2077" t="str">
        <f t="shared" si="755"/>
        <v>Very Low</v>
      </c>
      <c r="AR2077">
        <v>6.8</v>
      </c>
      <c r="AS2077" t="str">
        <f t="shared" si="756"/>
        <v>Average</v>
      </c>
      <c r="AT2077">
        <f>AT2076</f>
        <v>2.35</v>
      </c>
      <c r="AU2077" t="str">
        <f t="shared" si="757"/>
        <v>Cinematic Widescreen</v>
      </c>
      <c r="AV2077">
        <v>532</v>
      </c>
      <c r="AW2077" t="str">
        <f t="shared" si="758"/>
        <v>Very Low</v>
      </c>
    </row>
    <row r="2078" spans="1:49" x14ac:dyDescent="0.3">
      <c r="A2078" t="s">
        <v>0</v>
      </c>
      <c r="B2078" t="s">
        <v>10277</v>
      </c>
      <c r="C2078">
        <v>118</v>
      </c>
      <c r="D2078" t="str">
        <f t="shared" si="738"/>
        <v>Low</v>
      </c>
      <c r="E2078">
        <v>141</v>
      </c>
      <c r="F2078" t="str">
        <f t="shared" si="739"/>
        <v>2h 21m</v>
      </c>
      <c r="G2078" t="str">
        <f t="shared" si="740"/>
        <v>Long Movie</v>
      </c>
      <c r="H2078">
        <v>300</v>
      </c>
      <c r="I2078" t="str">
        <f t="shared" si="741"/>
        <v>Very Low</v>
      </c>
      <c r="J2078">
        <v>73</v>
      </c>
      <c r="K2078" t="str">
        <f t="shared" si="742"/>
        <v>Very Low</v>
      </c>
      <c r="L2078" t="s">
        <v>10278</v>
      </c>
      <c r="M2078">
        <v>805</v>
      </c>
      <c r="N2078" t="str">
        <f t="shared" si="743"/>
        <v>Low</v>
      </c>
      <c r="O2078">
        <v>16123851</v>
      </c>
      <c r="P2078" t="str">
        <f t="shared" si="744"/>
        <v>Average</v>
      </c>
      <c r="Q2078" t="s">
        <v>3380</v>
      </c>
      <c r="R2078" t="str">
        <f t="shared" si="745"/>
        <v>Drama</v>
      </c>
      <c r="S2078">
        <f t="shared" si="746"/>
        <v>1</v>
      </c>
      <c r="T2078" t="s">
        <v>10279</v>
      </c>
      <c r="U2078" t="s">
        <v>10280</v>
      </c>
      <c r="V2078">
        <v>17373</v>
      </c>
      <c r="W2078" t="str">
        <f t="shared" si="747"/>
        <v>Low</v>
      </c>
      <c r="X2078">
        <v>1618</v>
      </c>
      <c r="Y2078" t="str">
        <f t="shared" si="748"/>
        <v>Low</v>
      </c>
      <c r="Z2078" t="s">
        <v>10281</v>
      </c>
      <c r="AA2078">
        <v>2</v>
      </c>
      <c r="AB2078" t="str">
        <f t="shared" si="749"/>
        <v>Duo/Trio Poster</v>
      </c>
      <c r="AC2078" t="s">
        <v>10282</v>
      </c>
      <c r="AD2078" t="s">
        <v>10283</v>
      </c>
      <c r="AE2078">
        <v>148</v>
      </c>
      <c r="AF2078" t="str">
        <f t="shared" si="750"/>
        <v>Very Low</v>
      </c>
      <c r="AG2078" t="s">
        <v>9</v>
      </c>
      <c r="AH2078" t="s">
        <v>10</v>
      </c>
      <c r="AI2078" t="s">
        <v>11</v>
      </c>
      <c r="AJ2078" t="str">
        <f t="shared" si="751"/>
        <v>Teen</v>
      </c>
      <c r="AK2078">
        <v>23000000</v>
      </c>
      <c r="AL2078" t="str">
        <f t="shared" si="752"/>
        <v>Low Budget</v>
      </c>
      <c r="AM2078">
        <v>2004</v>
      </c>
      <c r="AN2078">
        <f t="shared" si="753"/>
        <v>21</v>
      </c>
      <c r="AO2078" t="str">
        <f t="shared" si="754"/>
        <v>Old Classic</v>
      </c>
      <c r="AP2078">
        <v>539</v>
      </c>
      <c r="AQ2078" t="str">
        <f t="shared" si="755"/>
        <v>Very Low</v>
      </c>
      <c r="AR2078">
        <v>6.2</v>
      </c>
      <c r="AS2078" t="str">
        <f t="shared" si="756"/>
        <v>Average</v>
      </c>
      <c r="AT2078">
        <v>2.35</v>
      </c>
      <c r="AU2078" t="str">
        <f t="shared" si="757"/>
        <v>Cinematic Widescreen</v>
      </c>
      <c r="AV2078">
        <v>767</v>
      </c>
      <c r="AW2078" t="str">
        <f t="shared" si="758"/>
        <v>Very Low</v>
      </c>
    </row>
    <row r="2079" spans="1:49" x14ac:dyDescent="0.3">
      <c r="A2079" t="s">
        <v>0</v>
      </c>
      <c r="B2079" t="s">
        <v>10034</v>
      </c>
      <c r="C2079">
        <v>55</v>
      </c>
      <c r="D2079" t="str">
        <f t="shared" si="738"/>
        <v>Low</v>
      </c>
      <c r="E2079">
        <v>139</v>
      </c>
      <c r="F2079" t="str">
        <f t="shared" si="739"/>
        <v>2h 19m</v>
      </c>
      <c r="G2079" t="str">
        <f t="shared" si="740"/>
        <v>Long Movie</v>
      </c>
      <c r="H2079">
        <v>3</v>
      </c>
      <c r="I2079" t="str">
        <f t="shared" si="741"/>
        <v>Very Low</v>
      </c>
      <c r="J2079">
        <v>107</v>
      </c>
      <c r="K2079" t="str">
        <f t="shared" si="742"/>
        <v>Very Low</v>
      </c>
      <c r="L2079" t="s">
        <v>10284</v>
      </c>
      <c r="M2079">
        <v>556</v>
      </c>
      <c r="N2079" t="str">
        <f t="shared" si="743"/>
        <v>Low</v>
      </c>
      <c r="O2079">
        <f>O2078</f>
        <v>16123851</v>
      </c>
      <c r="P2079" t="str">
        <f t="shared" si="744"/>
        <v>Average</v>
      </c>
      <c r="Q2079" t="s">
        <v>10285</v>
      </c>
      <c r="R2079" t="str">
        <f t="shared" si="745"/>
        <v>Action</v>
      </c>
      <c r="S2079">
        <f t="shared" si="746"/>
        <v>3</v>
      </c>
      <c r="T2079" t="s">
        <v>10286</v>
      </c>
      <c r="U2079" t="s">
        <v>10287</v>
      </c>
      <c r="V2079">
        <v>6263</v>
      </c>
      <c r="W2079" t="str">
        <f t="shared" si="747"/>
        <v>Very Low</v>
      </c>
      <c r="X2079">
        <v>1059</v>
      </c>
      <c r="Y2079" t="str">
        <f t="shared" si="748"/>
        <v>Low</v>
      </c>
      <c r="Z2079" t="s">
        <v>8664</v>
      </c>
      <c r="AA2079">
        <v>0</v>
      </c>
      <c r="AB2079" t="str">
        <f t="shared" si="749"/>
        <v>Symbolic Poster</v>
      </c>
      <c r="AC2079" t="s">
        <v>10288</v>
      </c>
      <c r="AD2079" t="s">
        <v>10289</v>
      </c>
      <c r="AE2079">
        <v>33</v>
      </c>
      <c r="AF2079" t="str">
        <f t="shared" si="750"/>
        <v>Very Low</v>
      </c>
      <c r="AG2079" t="s">
        <v>1917</v>
      </c>
      <c r="AH2079" t="s">
        <v>863</v>
      </c>
      <c r="AI2079" t="str">
        <f>AI2078</f>
        <v>PG-13</v>
      </c>
      <c r="AJ2079" t="str">
        <f t="shared" si="751"/>
        <v>Teen</v>
      </c>
      <c r="AK2079">
        <v>23000000</v>
      </c>
      <c r="AL2079" t="str">
        <f t="shared" si="752"/>
        <v>Low Budget</v>
      </c>
      <c r="AM2079">
        <v>2009</v>
      </c>
      <c r="AN2079">
        <f t="shared" si="753"/>
        <v>16</v>
      </c>
      <c r="AO2079" t="str">
        <f t="shared" si="754"/>
        <v>Old Classic</v>
      </c>
      <c r="AP2079">
        <v>155</v>
      </c>
      <c r="AQ2079" t="str">
        <f t="shared" si="755"/>
        <v>Very Low</v>
      </c>
      <c r="AR2079">
        <v>6.9</v>
      </c>
      <c r="AS2079" t="str">
        <f t="shared" si="756"/>
        <v>Average</v>
      </c>
      <c r="AT2079">
        <v>2.35</v>
      </c>
      <c r="AU2079" t="str">
        <f t="shared" si="757"/>
        <v>Cinematic Widescreen</v>
      </c>
      <c r="AV2079">
        <v>765</v>
      </c>
      <c r="AW2079" t="str">
        <f t="shared" si="758"/>
        <v>Very Low</v>
      </c>
    </row>
    <row r="2080" spans="1:49" x14ac:dyDescent="0.3">
      <c r="A2080" t="s">
        <v>0</v>
      </c>
      <c r="B2080" t="s">
        <v>3494</v>
      </c>
      <c r="C2080">
        <v>314</v>
      </c>
      <c r="D2080" t="str">
        <f t="shared" si="738"/>
        <v>Medium</v>
      </c>
      <c r="E2080">
        <v>114</v>
      </c>
      <c r="F2080" t="str">
        <f t="shared" si="739"/>
        <v>1h 54m</v>
      </c>
      <c r="G2080" t="str">
        <f t="shared" si="740"/>
        <v>Standard Movie</v>
      </c>
      <c r="H2080">
        <v>101</v>
      </c>
      <c r="I2080" t="str">
        <f t="shared" si="741"/>
        <v>Very Low</v>
      </c>
      <c r="J2080">
        <v>23</v>
      </c>
      <c r="K2080" t="str">
        <f t="shared" si="742"/>
        <v>Very Low</v>
      </c>
      <c r="L2080" t="s">
        <v>10290</v>
      </c>
      <c r="M2080">
        <v>129</v>
      </c>
      <c r="N2080" t="str">
        <f t="shared" si="743"/>
        <v>Low</v>
      </c>
      <c r="O2080">
        <v>71975611</v>
      </c>
      <c r="P2080" t="str">
        <f t="shared" si="744"/>
        <v>Hit</v>
      </c>
      <c r="Q2080" t="s">
        <v>7377</v>
      </c>
      <c r="R2080" t="str">
        <f t="shared" si="745"/>
        <v>Fantasy</v>
      </c>
      <c r="S2080">
        <f t="shared" si="746"/>
        <v>2</v>
      </c>
      <c r="T2080" t="s">
        <v>10291</v>
      </c>
      <c r="U2080" t="s">
        <v>10292</v>
      </c>
      <c r="V2080">
        <v>209396</v>
      </c>
      <c r="W2080" t="str">
        <f t="shared" si="747"/>
        <v>High</v>
      </c>
      <c r="X2080">
        <v>214</v>
      </c>
      <c r="Y2080" t="str">
        <f t="shared" si="748"/>
        <v>Very Low</v>
      </c>
      <c r="Z2080" t="s">
        <v>10293</v>
      </c>
      <c r="AA2080">
        <v>0</v>
      </c>
      <c r="AB2080" t="str">
        <f t="shared" si="749"/>
        <v>Symbolic Poster</v>
      </c>
      <c r="AC2080" t="s">
        <v>10294</v>
      </c>
      <c r="AD2080" t="s">
        <v>10295</v>
      </c>
      <c r="AE2080">
        <v>580</v>
      </c>
      <c r="AF2080" t="str">
        <f t="shared" si="750"/>
        <v>Low</v>
      </c>
      <c r="AG2080" t="s">
        <v>9</v>
      </c>
      <c r="AH2080" t="s">
        <v>10</v>
      </c>
      <c r="AI2080" t="s">
        <v>11</v>
      </c>
      <c r="AJ2080" t="str">
        <f t="shared" si="751"/>
        <v>Teen</v>
      </c>
      <c r="AK2080">
        <v>25000000</v>
      </c>
      <c r="AL2080" t="str">
        <f t="shared" si="752"/>
        <v>Low Budget</v>
      </c>
      <c r="AM2080">
        <v>2007</v>
      </c>
      <c r="AN2080">
        <f t="shared" si="753"/>
        <v>18</v>
      </c>
      <c r="AO2080" t="str">
        <f t="shared" si="754"/>
        <v>Old Classic</v>
      </c>
      <c r="AP2080">
        <v>25</v>
      </c>
      <c r="AQ2080" t="str">
        <f t="shared" si="755"/>
        <v>Very Low</v>
      </c>
      <c r="AR2080">
        <v>6.8</v>
      </c>
      <c r="AS2080" t="str">
        <f t="shared" si="756"/>
        <v>Average</v>
      </c>
      <c r="AT2080">
        <v>2.35</v>
      </c>
      <c r="AU2080" t="str">
        <f t="shared" si="757"/>
        <v>Cinematic Widescreen</v>
      </c>
      <c r="AV2080">
        <v>11000</v>
      </c>
      <c r="AW2080" t="str">
        <f t="shared" si="758"/>
        <v>Medium</v>
      </c>
    </row>
    <row r="2081" spans="1:49" x14ac:dyDescent="0.3">
      <c r="A2081" t="s">
        <v>0</v>
      </c>
      <c r="B2081" t="s">
        <v>10296</v>
      </c>
      <c r="C2081">
        <v>103</v>
      </c>
      <c r="D2081" t="str">
        <f t="shared" si="738"/>
        <v>Low</v>
      </c>
      <c r="E2081">
        <v>96</v>
      </c>
      <c r="F2081" t="str">
        <f t="shared" si="739"/>
        <v>1h 36m</v>
      </c>
      <c r="G2081" t="str">
        <f t="shared" si="740"/>
        <v>Standard Movie</v>
      </c>
      <c r="H2081">
        <v>0</v>
      </c>
      <c r="I2081" t="str">
        <f t="shared" si="741"/>
        <v>Very Low</v>
      </c>
      <c r="J2081">
        <v>542</v>
      </c>
      <c r="K2081" t="str">
        <f t="shared" si="742"/>
        <v>Very Low</v>
      </c>
      <c r="L2081" t="s">
        <v>10297</v>
      </c>
      <c r="M2081">
        <v>1000</v>
      </c>
      <c r="N2081" t="str">
        <f t="shared" si="743"/>
        <v>Low</v>
      </c>
      <c r="O2081">
        <v>38119483</v>
      </c>
      <c r="P2081" t="str">
        <f t="shared" si="744"/>
        <v>Average</v>
      </c>
      <c r="Q2081" t="s">
        <v>1846</v>
      </c>
      <c r="R2081" t="str">
        <f t="shared" si="745"/>
        <v>Adventure</v>
      </c>
      <c r="S2081">
        <f t="shared" si="746"/>
        <v>3</v>
      </c>
      <c r="T2081" t="s">
        <v>10298</v>
      </c>
      <c r="U2081" t="s">
        <v>10299</v>
      </c>
      <c r="V2081">
        <v>136667</v>
      </c>
      <c r="W2081" t="str">
        <f t="shared" si="747"/>
        <v>Medium</v>
      </c>
      <c r="X2081">
        <v>2936</v>
      </c>
      <c r="Y2081" t="str">
        <f t="shared" si="748"/>
        <v>Low</v>
      </c>
      <c r="Z2081" t="s">
        <v>10300</v>
      </c>
      <c r="AA2081">
        <v>2</v>
      </c>
      <c r="AB2081" t="str">
        <f t="shared" si="749"/>
        <v>Duo/Trio Poster</v>
      </c>
      <c r="AC2081" t="s">
        <v>10301</v>
      </c>
      <c r="AD2081" t="s">
        <v>10302</v>
      </c>
      <c r="AE2081">
        <v>273</v>
      </c>
      <c r="AF2081" t="str">
        <f t="shared" si="750"/>
        <v>Very Low</v>
      </c>
      <c r="AG2081" t="s">
        <v>9</v>
      </c>
      <c r="AH2081" t="s">
        <v>10</v>
      </c>
      <c r="AI2081" t="s">
        <v>66</v>
      </c>
      <c r="AJ2081" t="str">
        <f t="shared" si="751"/>
        <v>Family</v>
      </c>
      <c r="AK2081">
        <v>22700000</v>
      </c>
      <c r="AL2081" t="str">
        <f t="shared" si="752"/>
        <v>Low Budget</v>
      </c>
      <c r="AM2081">
        <v>1987</v>
      </c>
      <c r="AN2081">
        <f t="shared" si="753"/>
        <v>38</v>
      </c>
      <c r="AO2081" t="str">
        <f t="shared" si="754"/>
        <v>Old Classic</v>
      </c>
      <c r="AP2081">
        <v>605</v>
      </c>
      <c r="AQ2081" t="str">
        <f t="shared" si="755"/>
        <v>Very Low</v>
      </c>
      <c r="AR2081">
        <v>7.1</v>
      </c>
      <c r="AS2081" t="str">
        <f t="shared" si="756"/>
        <v>Good</v>
      </c>
      <c r="AT2081">
        <v>1.85</v>
      </c>
      <c r="AU2081" t="str">
        <f t="shared" si="757"/>
        <v>HDTV / Widescreen</v>
      </c>
      <c r="AV2081">
        <v>13000</v>
      </c>
      <c r="AW2081" t="str">
        <f t="shared" si="758"/>
        <v>Medium</v>
      </c>
    </row>
    <row r="2082" spans="1:49" x14ac:dyDescent="0.3">
      <c r="A2082" t="s">
        <v>0</v>
      </c>
      <c r="B2082" t="s">
        <v>10303</v>
      </c>
      <c r="C2082">
        <v>183</v>
      </c>
      <c r="D2082" t="str">
        <f t="shared" si="738"/>
        <v>Low</v>
      </c>
      <c r="E2082">
        <v>111</v>
      </c>
      <c r="F2082" t="str">
        <f t="shared" si="739"/>
        <v>1h 51m</v>
      </c>
      <c r="G2082" t="str">
        <f t="shared" si="740"/>
        <v>Standard Movie</v>
      </c>
      <c r="H2082">
        <v>0</v>
      </c>
      <c r="I2082" t="str">
        <f t="shared" si="741"/>
        <v>Very Low</v>
      </c>
      <c r="J2082">
        <v>234</v>
      </c>
      <c r="K2082" t="str">
        <f t="shared" si="742"/>
        <v>Very Low</v>
      </c>
      <c r="L2082" t="s">
        <v>1772</v>
      </c>
      <c r="M2082">
        <v>523</v>
      </c>
      <c r="N2082" t="str">
        <f t="shared" si="743"/>
        <v>Low</v>
      </c>
      <c r="O2082">
        <v>4190530</v>
      </c>
      <c r="P2082" t="str">
        <f t="shared" si="744"/>
        <v>Flop</v>
      </c>
      <c r="Q2082" t="s">
        <v>3367</v>
      </c>
      <c r="R2082" t="str">
        <f t="shared" si="745"/>
        <v>Drama</v>
      </c>
      <c r="S2082">
        <f t="shared" si="746"/>
        <v>2</v>
      </c>
      <c r="T2082" t="s">
        <v>10304</v>
      </c>
      <c r="U2082" t="s">
        <v>10305</v>
      </c>
      <c r="V2082">
        <v>53341</v>
      </c>
      <c r="W2082" t="str">
        <f t="shared" si="747"/>
        <v>Medium</v>
      </c>
      <c r="X2082">
        <v>1795</v>
      </c>
      <c r="Y2082" t="str">
        <f t="shared" si="748"/>
        <v>Low</v>
      </c>
      <c r="Z2082" t="s">
        <v>807</v>
      </c>
      <c r="AA2082">
        <v>0</v>
      </c>
      <c r="AB2082" t="str">
        <f t="shared" si="749"/>
        <v>Symbolic Poster</v>
      </c>
      <c r="AC2082" t="s">
        <v>10306</v>
      </c>
      <c r="AD2082" t="s">
        <v>10307</v>
      </c>
      <c r="AE2082">
        <v>185</v>
      </c>
      <c r="AF2082" t="str">
        <f t="shared" si="750"/>
        <v>Very Low</v>
      </c>
      <c r="AG2082" t="s">
        <v>9</v>
      </c>
      <c r="AH2082" t="s">
        <v>341</v>
      </c>
      <c r="AI2082" t="s">
        <v>556</v>
      </c>
      <c r="AJ2082" t="str">
        <f t="shared" si="751"/>
        <v>Adult</v>
      </c>
      <c r="AK2082">
        <v>22500000</v>
      </c>
      <c r="AL2082" t="str">
        <f t="shared" si="752"/>
        <v>Low Budget</v>
      </c>
      <c r="AM2082">
        <v>2014</v>
      </c>
      <c r="AN2082">
        <f t="shared" si="753"/>
        <v>11</v>
      </c>
      <c r="AO2082" t="str">
        <f t="shared" si="754"/>
        <v>Modern Classic</v>
      </c>
      <c r="AP2082">
        <v>468</v>
      </c>
      <c r="AQ2082" t="str">
        <f t="shared" si="755"/>
        <v>Very Low</v>
      </c>
      <c r="AR2082">
        <v>7.1</v>
      </c>
      <c r="AS2082" t="str">
        <f t="shared" si="756"/>
        <v>Good</v>
      </c>
      <c r="AT2082">
        <v>2.35</v>
      </c>
      <c r="AU2082" t="str">
        <f t="shared" si="757"/>
        <v>Cinematic Widescreen</v>
      </c>
      <c r="AV2082">
        <v>18000</v>
      </c>
      <c r="AW2082" t="str">
        <f t="shared" si="758"/>
        <v>Medium</v>
      </c>
    </row>
    <row r="2083" spans="1:49" x14ac:dyDescent="0.3">
      <c r="A2083" t="s">
        <v>0</v>
      </c>
      <c r="B2083" t="s">
        <v>3100</v>
      </c>
      <c r="C2083">
        <v>77</v>
      </c>
      <c r="D2083" t="str">
        <f t="shared" si="738"/>
        <v>Low</v>
      </c>
      <c r="E2083">
        <v>127</v>
      </c>
      <c r="F2083" t="str">
        <f t="shared" si="739"/>
        <v>2h 7m</v>
      </c>
      <c r="G2083" t="str">
        <f t="shared" si="740"/>
        <v>Long Movie</v>
      </c>
      <c r="H2083">
        <v>109</v>
      </c>
      <c r="I2083" t="str">
        <f t="shared" si="741"/>
        <v>Very Low</v>
      </c>
      <c r="J2083">
        <v>71</v>
      </c>
      <c r="K2083" t="str">
        <f t="shared" si="742"/>
        <v>Very Low</v>
      </c>
      <c r="L2083" t="s">
        <v>987</v>
      </c>
      <c r="M2083">
        <v>2000</v>
      </c>
      <c r="N2083" t="str">
        <f t="shared" si="743"/>
        <v>Low</v>
      </c>
      <c r="O2083">
        <v>217631306</v>
      </c>
      <c r="P2083" t="str">
        <f t="shared" si="744"/>
        <v>Superhit</v>
      </c>
      <c r="Q2083" t="s">
        <v>10308</v>
      </c>
      <c r="R2083" t="str">
        <f t="shared" si="745"/>
        <v>Drama</v>
      </c>
      <c r="S2083">
        <f t="shared" si="746"/>
        <v>4</v>
      </c>
      <c r="T2083" t="s">
        <v>1346</v>
      </c>
      <c r="U2083" t="s">
        <v>10309</v>
      </c>
      <c r="V2083">
        <v>154199</v>
      </c>
      <c r="W2083" t="str">
        <f t="shared" si="747"/>
        <v>Medium</v>
      </c>
      <c r="X2083">
        <v>3100</v>
      </c>
      <c r="Y2083" t="str">
        <f t="shared" si="748"/>
        <v>Low</v>
      </c>
      <c r="Z2083" t="s">
        <v>10310</v>
      </c>
      <c r="AA2083">
        <v>0</v>
      </c>
      <c r="AB2083" t="str">
        <f t="shared" si="749"/>
        <v>Symbolic Poster</v>
      </c>
      <c r="AC2083" t="s">
        <v>10311</v>
      </c>
      <c r="AD2083" t="s">
        <v>10312</v>
      </c>
      <c r="AE2083">
        <v>252</v>
      </c>
      <c r="AF2083" t="str">
        <f t="shared" si="750"/>
        <v>Very Low</v>
      </c>
      <c r="AG2083" t="s">
        <v>9</v>
      </c>
      <c r="AH2083" t="s">
        <v>10</v>
      </c>
      <c r="AI2083" t="s">
        <v>11</v>
      </c>
      <c r="AJ2083" t="str">
        <f t="shared" si="751"/>
        <v>Teen</v>
      </c>
      <c r="AK2083">
        <v>22000000</v>
      </c>
      <c r="AL2083" t="str">
        <f t="shared" si="752"/>
        <v>Low Budget</v>
      </c>
      <c r="AM2083">
        <v>1990</v>
      </c>
      <c r="AN2083">
        <f t="shared" si="753"/>
        <v>35</v>
      </c>
      <c r="AO2083" t="str">
        <f t="shared" si="754"/>
        <v>Old Classic</v>
      </c>
      <c r="AP2083">
        <v>956</v>
      </c>
      <c r="AQ2083" t="str">
        <f t="shared" si="755"/>
        <v>Very Low</v>
      </c>
      <c r="AR2083">
        <v>7</v>
      </c>
      <c r="AS2083" t="str">
        <f t="shared" si="756"/>
        <v>Good</v>
      </c>
      <c r="AT2083">
        <v>1.85</v>
      </c>
      <c r="AU2083" t="str">
        <f t="shared" si="757"/>
        <v>HDTV / Widescreen</v>
      </c>
      <c r="AV2083">
        <v>0</v>
      </c>
      <c r="AW2083" t="str">
        <f t="shared" si="758"/>
        <v>Very Low</v>
      </c>
    </row>
    <row r="2084" spans="1:49" x14ac:dyDescent="0.3">
      <c r="A2084" t="s">
        <v>0</v>
      </c>
      <c r="B2084" t="s">
        <v>3465</v>
      </c>
      <c r="C2084">
        <v>171</v>
      </c>
      <c r="D2084" t="str">
        <f t="shared" si="738"/>
        <v>Low</v>
      </c>
      <c r="E2084">
        <v>107</v>
      </c>
      <c r="F2084" t="str">
        <f t="shared" si="739"/>
        <v>1h 47m</v>
      </c>
      <c r="G2084" t="str">
        <f t="shared" si="740"/>
        <v>Standard Movie</v>
      </c>
      <c r="H2084">
        <v>101</v>
      </c>
      <c r="I2084" t="str">
        <f t="shared" si="741"/>
        <v>Very Low</v>
      </c>
      <c r="J2084">
        <v>743</v>
      </c>
      <c r="K2084" t="str">
        <f t="shared" si="742"/>
        <v>Very Low</v>
      </c>
      <c r="L2084" t="s">
        <v>7300</v>
      </c>
      <c r="M2084">
        <v>931</v>
      </c>
      <c r="N2084" t="str">
        <f t="shared" si="743"/>
        <v>Low</v>
      </c>
      <c r="O2084">
        <v>176483808</v>
      </c>
      <c r="P2084" t="str">
        <f t="shared" si="744"/>
        <v>Hit</v>
      </c>
      <c r="Q2084" t="s">
        <v>1652</v>
      </c>
      <c r="R2084" t="str">
        <f t="shared" si="745"/>
        <v>Comedy</v>
      </c>
      <c r="S2084">
        <f t="shared" si="746"/>
        <v>2</v>
      </c>
      <c r="T2084" t="s">
        <v>591</v>
      </c>
      <c r="U2084" t="s">
        <v>10313</v>
      </c>
      <c r="V2084">
        <v>247289</v>
      </c>
      <c r="W2084" t="str">
        <f t="shared" si="747"/>
        <v>High</v>
      </c>
      <c r="X2084">
        <v>4664</v>
      </c>
      <c r="Y2084" t="str">
        <f t="shared" si="748"/>
        <v>Low</v>
      </c>
      <c r="Z2084" t="s">
        <v>2809</v>
      </c>
      <c r="AA2084">
        <v>1</v>
      </c>
      <c r="AB2084" t="str">
        <f t="shared" si="749"/>
        <v>Solo Star Poster</v>
      </c>
      <c r="AC2084" t="s">
        <v>10314</v>
      </c>
      <c r="AD2084" t="s">
        <v>10315</v>
      </c>
      <c r="AE2084">
        <v>611</v>
      </c>
      <c r="AF2084" t="str">
        <f t="shared" si="750"/>
        <v>Low</v>
      </c>
      <c r="AG2084" t="s">
        <v>9</v>
      </c>
      <c r="AH2084" t="s">
        <v>10</v>
      </c>
      <c r="AI2084" t="s">
        <v>556</v>
      </c>
      <c r="AJ2084" t="str">
        <f t="shared" si="751"/>
        <v>Adult</v>
      </c>
      <c r="AK2084">
        <v>23000000</v>
      </c>
      <c r="AL2084" t="str">
        <f t="shared" si="752"/>
        <v>Low Budget</v>
      </c>
      <c r="AM2084">
        <v>1998</v>
      </c>
      <c r="AN2084">
        <f t="shared" si="753"/>
        <v>27</v>
      </c>
      <c r="AO2084" t="str">
        <f t="shared" si="754"/>
        <v>Old Classic</v>
      </c>
      <c r="AP2084">
        <v>852</v>
      </c>
      <c r="AQ2084" t="str">
        <f t="shared" si="755"/>
        <v>Very Low</v>
      </c>
      <c r="AR2084">
        <v>7.1</v>
      </c>
      <c r="AS2084" t="str">
        <f t="shared" si="756"/>
        <v>Good</v>
      </c>
      <c r="AT2084">
        <v>1.85</v>
      </c>
      <c r="AU2084" t="str">
        <f t="shared" si="757"/>
        <v>HDTV / Widescreen</v>
      </c>
      <c r="AV2084">
        <v>0</v>
      </c>
      <c r="AW2084" t="str">
        <f t="shared" si="758"/>
        <v>Very Low</v>
      </c>
    </row>
    <row r="2085" spans="1:49" x14ac:dyDescent="0.3">
      <c r="A2085" t="s">
        <v>0</v>
      </c>
      <c r="B2085" t="s">
        <v>4174</v>
      </c>
      <c r="C2085">
        <v>64</v>
      </c>
      <c r="D2085" t="str">
        <f t="shared" si="738"/>
        <v>Low</v>
      </c>
      <c r="E2085">
        <v>97</v>
      </c>
      <c r="F2085" t="str">
        <f t="shared" si="739"/>
        <v>1h 37m</v>
      </c>
      <c r="G2085" t="str">
        <f t="shared" si="740"/>
        <v>Standard Movie</v>
      </c>
      <c r="H2085">
        <v>11</v>
      </c>
      <c r="I2085" t="str">
        <f t="shared" si="741"/>
        <v>Very Low</v>
      </c>
      <c r="J2085">
        <v>595</v>
      </c>
      <c r="K2085" t="str">
        <f t="shared" si="742"/>
        <v>Very Low</v>
      </c>
      <c r="L2085" t="s">
        <v>3632</v>
      </c>
      <c r="M2085">
        <v>901</v>
      </c>
      <c r="N2085" t="str">
        <f t="shared" si="743"/>
        <v>Low</v>
      </c>
      <c r="O2085">
        <v>144833357</v>
      </c>
      <c r="P2085" t="str">
        <f t="shared" si="744"/>
        <v>Hit</v>
      </c>
      <c r="Q2085" t="s">
        <v>4766</v>
      </c>
      <c r="R2085" t="str">
        <f t="shared" si="745"/>
        <v>Comedy</v>
      </c>
      <c r="S2085">
        <f t="shared" si="746"/>
        <v>4</v>
      </c>
      <c r="T2085" t="s">
        <v>3630</v>
      </c>
      <c r="U2085" t="s">
        <v>10316</v>
      </c>
      <c r="V2085">
        <v>64742</v>
      </c>
      <c r="W2085" t="str">
        <f t="shared" si="747"/>
        <v>Medium</v>
      </c>
      <c r="X2085">
        <v>2790</v>
      </c>
      <c r="Y2085" t="str">
        <f t="shared" si="748"/>
        <v>Low</v>
      </c>
      <c r="Z2085" t="s">
        <v>3254</v>
      </c>
      <c r="AA2085">
        <v>0</v>
      </c>
      <c r="AB2085" t="str">
        <f t="shared" si="749"/>
        <v>Symbolic Poster</v>
      </c>
      <c r="AC2085" t="s">
        <v>10317</v>
      </c>
      <c r="AD2085" t="s">
        <v>10318</v>
      </c>
      <c r="AE2085">
        <v>111</v>
      </c>
      <c r="AF2085" t="str">
        <f t="shared" si="750"/>
        <v>Very Low</v>
      </c>
      <c r="AG2085" t="s">
        <v>9</v>
      </c>
      <c r="AH2085" t="s">
        <v>10</v>
      </c>
      <c r="AI2085" t="s">
        <v>66</v>
      </c>
      <c r="AJ2085" t="str">
        <f t="shared" si="751"/>
        <v>Family</v>
      </c>
      <c r="AK2085">
        <v>22000000</v>
      </c>
      <c r="AL2085" t="str">
        <f t="shared" si="752"/>
        <v>Low Budget</v>
      </c>
      <c r="AM2085">
        <v>1994</v>
      </c>
      <c r="AN2085">
        <f t="shared" si="753"/>
        <v>31</v>
      </c>
      <c r="AO2085" t="str">
        <f t="shared" si="754"/>
        <v>Old Classic</v>
      </c>
      <c r="AP2085">
        <v>775</v>
      </c>
      <c r="AQ2085" t="str">
        <f t="shared" si="755"/>
        <v>Very Low</v>
      </c>
      <c r="AR2085">
        <v>6.4</v>
      </c>
      <c r="AS2085" t="str">
        <f t="shared" si="756"/>
        <v>Average</v>
      </c>
      <c r="AT2085">
        <v>1.85</v>
      </c>
      <c r="AU2085" t="str">
        <f t="shared" si="757"/>
        <v>HDTV / Widescreen</v>
      </c>
      <c r="AV2085">
        <v>0</v>
      </c>
      <c r="AW2085" t="str">
        <f t="shared" si="758"/>
        <v>Very Low</v>
      </c>
    </row>
    <row r="2086" spans="1:49" x14ac:dyDescent="0.3">
      <c r="A2086" t="s">
        <v>0</v>
      </c>
      <c r="B2086" t="s">
        <v>2025</v>
      </c>
      <c r="C2086">
        <v>92</v>
      </c>
      <c r="D2086" t="str">
        <f t="shared" si="738"/>
        <v>Low</v>
      </c>
      <c r="E2086">
        <v>127</v>
      </c>
      <c r="F2086" t="str">
        <f t="shared" si="739"/>
        <v>2h 7m</v>
      </c>
      <c r="G2086" t="str">
        <f t="shared" si="740"/>
        <v>Long Movie</v>
      </c>
      <c r="H2086">
        <v>102</v>
      </c>
      <c r="I2086" t="str">
        <f t="shared" si="741"/>
        <v>Very Low</v>
      </c>
      <c r="J2086">
        <v>1000</v>
      </c>
      <c r="K2086" t="str">
        <f t="shared" si="742"/>
        <v>Very Low</v>
      </c>
      <c r="L2086" t="s">
        <v>3685</v>
      </c>
      <c r="M2086">
        <v>2000</v>
      </c>
      <c r="N2086" t="str">
        <f t="shared" si="743"/>
        <v>Low</v>
      </c>
      <c r="O2086">
        <v>75597042</v>
      </c>
      <c r="P2086" t="str">
        <f t="shared" si="744"/>
        <v>Hit</v>
      </c>
      <c r="Q2086" t="s">
        <v>7934</v>
      </c>
      <c r="R2086" t="str">
        <f t="shared" si="745"/>
        <v>Drama</v>
      </c>
      <c r="S2086">
        <f t="shared" si="746"/>
        <v>3</v>
      </c>
      <c r="T2086" t="s">
        <v>507</v>
      </c>
      <c r="U2086" t="s">
        <v>10319</v>
      </c>
      <c r="V2086">
        <v>26434</v>
      </c>
      <c r="W2086" t="str">
        <f t="shared" si="747"/>
        <v>Low</v>
      </c>
      <c r="X2086">
        <v>6657</v>
      </c>
      <c r="Y2086" t="str">
        <f t="shared" si="748"/>
        <v>Low</v>
      </c>
      <c r="Z2086" t="s">
        <v>10320</v>
      </c>
      <c r="AA2086">
        <v>0</v>
      </c>
      <c r="AB2086" t="str">
        <f t="shared" si="749"/>
        <v>Symbolic Poster</v>
      </c>
      <c r="AC2086" t="s">
        <v>10321</v>
      </c>
      <c r="AD2086" t="s">
        <v>10322</v>
      </c>
      <c r="AE2086">
        <v>174</v>
      </c>
      <c r="AF2086" t="str">
        <f t="shared" si="750"/>
        <v>Very Low</v>
      </c>
      <c r="AG2086" t="s">
        <v>9</v>
      </c>
      <c r="AH2086" t="s">
        <v>10</v>
      </c>
      <c r="AI2086" t="s">
        <v>248</v>
      </c>
      <c r="AJ2086" t="str">
        <f t="shared" si="751"/>
        <v>Family</v>
      </c>
      <c r="AK2086">
        <v>20000000</v>
      </c>
      <c r="AL2086" t="str">
        <f t="shared" si="752"/>
        <v>Low Budget</v>
      </c>
      <c r="AM2086">
        <v>2002</v>
      </c>
      <c r="AN2086">
        <f t="shared" si="753"/>
        <v>23</v>
      </c>
      <c r="AO2086" t="str">
        <f t="shared" si="754"/>
        <v>Old Classic</v>
      </c>
      <c r="AP2086">
        <v>1000</v>
      </c>
      <c r="AQ2086" t="str">
        <f t="shared" si="755"/>
        <v>Very Low</v>
      </c>
      <c r="AR2086">
        <v>7</v>
      </c>
      <c r="AS2086" t="str">
        <f t="shared" si="756"/>
        <v>Good</v>
      </c>
      <c r="AT2086">
        <v>2.35</v>
      </c>
      <c r="AU2086" t="str">
        <f t="shared" si="757"/>
        <v>Cinematic Widescreen</v>
      </c>
      <c r="AV2086">
        <v>0</v>
      </c>
      <c r="AW2086" t="str">
        <f t="shared" si="758"/>
        <v>Very Low</v>
      </c>
    </row>
    <row r="2087" spans="1:49" x14ac:dyDescent="0.3">
      <c r="A2087" t="s">
        <v>0</v>
      </c>
      <c r="B2087" t="s">
        <v>5104</v>
      </c>
      <c r="C2087">
        <v>112</v>
      </c>
      <c r="D2087" t="str">
        <f t="shared" si="738"/>
        <v>Low</v>
      </c>
      <c r="E2087">
        <v>110</v>
      </c>
      <c r="F2087" t="str">
        <f t="shared" si="739"/>
        <v>1h 50m</v>
      </c>
      <c r="G2087" t="str">
        <f t="shared" si="740"/>
        <v>Standard Movie</v>
      </c>
      <c r="H2087">
        <v>99</v>
      </c>
      <c r="I2087" t="str">
        <f t="shared" si="741"/>
        <v>Very Low</v>
      </c>
      <c r="J2087">
        <v>835</v>
      </c>
      <c r="K2087" t="str">
        <f t="shared" si="742"/>
        <v>Very Low</v>
      </c>
      <c r="L2087" t="s">
        <v>7863</v>
      </c>
      <c r="M2087">
        <v>12000</v>
      </c>
      <c r="N2087" t="str">
        <f t="shared" si="743"/>
        <v>Medium</v>
      </c>
      <c r="O2087">
        <v>90636983</v>
      </c>
      <c r="P2087" t="str">
        <f t="shared" si="744"/>
        <v>Hit</v>
      </c>
      <c r="Q2087" t="s">
        <v>7877</v>
      </c>
      <c r="R2087" t="str">
        <f t="shared" si="745"/>
        <v>Comedy</v>
      </c>
      <c r="S2087">
        <f t="shared" si="746"/>
        <v>3</v>
      </c>
      <c r="T2087" t="s">
        <v>1043</v>
      </c>
      <c r="U2087" t="s">
        <v>10323</v>
      </c>
      <c r="V2087">
        <v>44021</v>
      </c>
      <c r="W2087" t="str">
        <f t="shared" si="747"/>
        <v>Low</v>
      </c>
      <c r="X2087">
        <v>15170</v>
      </c>
      <c r="Y2087" t="str">
        <f t="shared" si="748"/>
        <v>Medium</v>
      </c>
      <c r="Z2087" t="s">
        <v>4813</v>
      </c>
      <c r="AA2087">
        <v>0</v>
      </c>
      <c r="AB2087" t="str">
        <f t="shared" si="749"/>
        <v>Symbolic Poster</v>
      </c>
      <c r="AC2087" t="s">
        <v>10324</v>
      </c>
      <c r="AD2087" t="s">
        <v>10325</v>
      </c>
      <c r="AE2087">
        <v>83</v>
      </c>
      <c r="AF2087" t="str">
        <f t="shared" si="750"/>
        <v>Very Low</v>
      </c>
      <c r="AG2087" t="s">
        <v>9</v>
      </c>
      <c r="AH2087" t="s">
        <v>10</v>
      </c>
      <c r="AI2087" t="s">
        <v>66</v>
      </c>
      <c r="AJ2087" t="str">
        <f t="shared" si="751"/>
        <v>Family</v>
      </c>
      <c r="AK2087">
        <v>22000000</v>
      </c>
      <c r="AL2087" t="str">
        <f t="shared" si="752"/>
        <v>Low Budget</v>
      </c>
      <c r="AM2087">
        <v>2007</v>
      </c>
      <c r="AN2087">
        <f t="shared" si="753"/>
        <v>18</v>
      </c>
      <c r="AO2087" t="str">
        <f t="shared" si="754"/>
        <v>Old Classic</v>
      </c>
      <c r="AP2087">
        <v>941</v>
      </c>
      <c r="AQ2087" t="str">
        <f t="shared" si="755"/>
        <v>Very Low</v>
      </c>
      <c r="AR2087">
        <v>6.2</v>
      </c>
      <c r="AS2087" t="str">
        <f t="shared" si="756"/>
        <v>Average</v>
      </c>
      <c r="AT2087">
        <v>2.35</v>
      </c>
      <c r="AU2087" t="str">
        <f t="shared" si="757"/>
        <v>Cinematic Widescreen</v>
      </c>
      <c r="AV2087">
        <v>0</v>
      </c>
      <c r="AW2087" t="str">
        <f t="shared" si="758"/>
        <v>Very Low</v>
      </c>
    </row>
    <row r="2088" spans="1:49" x14ac:dyDescent="0.3">
      <c r="A2088" t="s">
        <v>0</v>
      </c>
      <c r="B2088" t="s">
        <v>3665</v>
      </c>
      <c r="C2088">
        <v>69</v>
      </c>
      <c r="D2088" t="str">
        <f t="shared" si="738"/>
        <v>Low</v>
      </c>
      <c r="E2088">
        <v>135</v>
      </c>
      <c r="F2088" t="str">
        <f t="shared" si="739"/>
        <v>2h 15m</v>
      </c>
      <c r="G2088" t="str">
        <f t="shared" si="740"/>
        <v>Long Movie</v>
      </c>
      <c r="H2088">
        <v>16000</v>
      </c>
      <c r="I2088" t="str">
        <f t="shared" si="741"/>
        <v>Medium</v>
      </c>
      <c r="J2088">
        <v>86</v>
      </c>
      <c r="K2088" t="str">
        <f t="shared" si="742"/>
        <v>Very Low</v>
      </c>
      <c r="L2088" t="s">
        <v>2348</v>
      </c>
      <c r="M2088">
        <v>16000</v>
      </c>
      <c r="N2088" t="str">
        <f t="shared" si="743"/>
        <v>Medium</v>
      </c>
      <c r="O2088">
        <v>70960517</v>
      </c>
      <c r="P2088" t="str">
        <f t="shared" si="744"/>
        <v>Hit</v>
      </c>
      <c r="Q2088" t="s">
        <v>185</v>
      </c>
      <c r="R2088" t="str">
        <f t="shared" si="745"/>
        <v>Drama</v>
      </c>
      <c r="S2088">
        <f t="shared" si="746"/>
        <v>2</v>
      </c>
      <c r="T2088" t="s">
        <v>3665</v>
      </c>
      <c r="U2088" t="s">
        <v>10326</v>
      </c>
      <c r="V2088">
        <v>54631</v>
      </c>
      <c r="W2088" t="str">
        <f t="shared" si="747"/>
        <v>Medium</v>
      </c>
      <c r="X2088">
        <v>27237</v>
      </c>
      <c r="Y2088" t="str">
        <f t="shared" si="748"/>
        <v>Medium</v>
      </c>
      <c r="Z2088" t="s">
        <v>10327</v>
      </c>
      <c r="AA2088">
        <v>0</v>
      </c>
      <c r="AB2088" t="str">
        <f t="shared" si="749"/>
        <v>Symbolic Poster</v>
      </c>
      <c r="AC2088" t="s">
        <v>10328</v>
      </c>
      <c r="AD2088" t="s">
        <v>10329</v>
      </c>
      <c r="AE2088">
        <v>192</v>
      </c>
      <c r="AF2088" t="str">
        <f t="shared" si="750"/>
        <v>Very Low</v>
      </c>
      <c r="AG2088" t="s">
        <v>9</v>
      </c>
      <c r="AH2088" t="s">
        <v>10</v>
      </c>
      <c r="AI2088" t="s">
        <v>11</v>
      </c>
      <c r="AJ2088" t="str">
        <f t="shared" si="751"/>
        <v>Teen</v>
      </c>
      <c r="AK2088">
        <v>35000000</v>
      </c>
      <c r="AL2088" t="str">
        <f t="shared" si="752"/>
        <v>Medium Budget</v>
      </c>
      <c r="AM2088">
        <v>1995</v>
      </c>
      <c r="AN2088">
        <f t="shared" si="753"/>
        <v>30</v>
      </c>
      <c r="AO2088" t="str">
        <f t="shared" si="754"/>
        <v>Old Classic</v>
      </c>
      <c r="AP2088">
        <v>11000</v>
      </c>
      <c r="AQ2088" t="str">
        <f t="shared" si="755"/>
        <v>Medium</v>
      </c>
      <c r="AR2088">
        <v>7.5</v>
      </c>
      <c r="AS2088" t="str">
        <f t="shared" si="756"/>
        <v>Good</v>
      </c>
      <c r="AT2088">
        <v>1.85</v>
      </c>
      <c r="AU2088" t="str">
        <f t="shared" si="757"/>
        <v>HDTV / Widescreen</v>
      </c>
      <c r="AV2088">
        <v>0</v>
      </c>
      <c r="AW2088" t="str">
        <f t="shared" si="758"/>
        <v>Very Low</v>
      </c>
    </row>
    <row r="2089" spans="1:49" x14ac:dyDescent="0.3">
      <c r="A2089" t="s">
        <v>0</v>
      </c>
      <c r="B2089" t="s">
        <v>7398</v>
      </c>
      <c r="C2089">
        <v>75</v>
      </c>
      <c r="D2089" t="str">
        <f t="shared" si="738"/>
        <v>Low</v>
      </c>
      <c r="E2089">
        <v>84</v>
      </c>
      <c r="F2089" t="str">
        <f t="shared" si="739"/>
        <v>1h 24m</v>
      </c>
      <c r="G2089" t="str">
        <f t="shared" si="740"/>
        <v>Featurette</v>
      </c>
      <c r="H2089">
        <v>42</v>
      </c>
      <c r="I2089" t="str">
        <f t="shared" si="741"/>
        <v>Very Low</v>
      </c>
      <c r="J2089">
        <v>182</v>
      </c>
      <c r="K2089" t="str">
        <f t="shared" si="742"/>
        <v>Very Low</v>
      </c>
      <c r="L2089" t="s">
        <v>10330</v>
      </c>
      <c r="M2089">
        <v>436</v>
      </c>
      <c r="N2089" t="str">
        <f t="shared" si="743"/>
        <v>Low</v>
      </c>
      <c r="O2089">
        <v>55762229</v>
      </c>
      <c r="P2089" t="str">
        <f t="shared" si="744"/>
        <v>Hit</v>
      </c>
      <c r="Q2089" t="s">
        <v>5453</v>
      </c>
      <c r="R2089" t="str">
        <f t="shared" si="745"/>
        <v>Comedy</v>
      </c>
      <c r="S2089">
        <f t="shared" si="746"/>
        <v>2</v>
      </c>
      <c r="T2089" t="s">
        <v>4369</v>
      </c>
      <c r="U2089" t="s">
        <v>10331</v>
      </c>
      <c r="V2089">
        <v>47383</v>
      </c>
      <c r="W2089" t="str">
        <f t="shared" si="747"/>
        <v>Low</v>
      </c>
      <c r="X2089">
        <v>1203</v>
      </c>
      <c r="Y2089" t="str">
        <f t="shared" si="748"/>
        <v>Low</v>
      </c>
      <c r="Z2089" t="s">
        <v>10332</v>
      </c>
      <c r="AA2089">
        <v>1</v>
      </c>
      <c r="AB2089" t="str">
        <f t="shared" si="749"/>
        <v>Solo Star Poster</v>
      </c>
      <c r="AC2089" t="s">
        <v>10333</v>
      </c>
      <c r="AD2089" t="s">
        <v>10334</v>
      </c>
      <c r="AE2089">
        <v>132</v>
      </c>
      <c r="AF2089" t="str">
        <f t="shared" si="750"/>
        <v>Very Low</v>
      </c>
      <c r="AG2089" t="s">
        <v>9</v>
      </c>
      <c r="AH2089" t="s">
        <v>10</v>
      </c>
      <c r="AI2089" t="s">
        <v>11</v>
      </c>
      <c r="AJ2089" t="str">
        <f t="shared" si="751"/>
        <v>Teen</v>
      </c>
      <c r="AK2089">
        <v>22000000</v>
      </c>
      <c r="AL2089" t="str">
        <f t="shared" si="752"/>
        <v>Low Budget</v>
      </c>
      <c r="AM2089">
        <v>2001</v>
      </c>
      <c r="AN2089">
        <f t="shared" si="753"/>
        <v>24</v>
      </c>
      <c r="AO2089" t="str">
        <f t="shared" si="754"/>
        <v>Old Classic</v>
      </c>
      <c r="AP2089">
        <v>241</v>
      </c>
      <c r="AQ2089" t="str">
        <f t="shared" si="755"/>
        <v>Very Low</v>
      </c>
      <c r="AR2089">
        <v>4.8</v>
      </c>
      <c r="AS2089" t="str">
        <f t="shared" si="756"/>
        <v>Poor</v>
      </c>
      <c r="AT2089">
        <v>1.85</v>
      </c>
      <c r="AU2089" t="str">
        <f t="shared" si="757"/>
        <v>HDTV / Widescreen</v>
      </c>
      <c r="AV2089">
        <v>1000</v>
      </c>
      <c r="AW2089" t="str">
        <f t="shared" si="758"/>
        <v>Very Low</v>
      </c>
    </row>
    <row r="2090" spans="1:49" x14ac:dyDescent="0.3">
      <c r="A2090" t="s">
        <v>718</v>
      </c>
      <c r="B2090" t="s">
        <v>8778</v>
      </c>
      <c r="C2090">
        <v>95</v>
      </c>
      <c r="D2090" t="str">
        <f t="shared" si="738"/>
        <v>Low</v>
      </c>
      <c r="E2090">
        <v>240</v>
      </c>
      <c r="F2090" t="str">
        <f t="shared" si="739"/>
        <v>4h 0m</v>
      </c>
      <c r="G2090" t="str">
        <f t="shared" si="740"/>
        <v>Epic</v>
      </c>
      <c r="H2090">
        <v>0</v>
      </c>
      <c r="I2090" t="str">
        <f t="shared" si="741"/>
        <v>Very Low</v>
      </c>
      <c r="J2090">
        <v>249</v>
      </c>
      <c r="K2090" t="str">
        <f t="shared" si="742"/>
        <v>Very Low</v>
      </c>
      <c r="L2090" t="s">
        <v>8807</v>
      </c>
      <c r="M2090">
        <v>545</v>
      </c>
      <c r="N2090" t="str">
        <f t="shared" si="743"/>
        <v>Low</v>
      </c>
      <c r="O2090">
        <f>O2089</f>
        <v>55762229</v>
      </c>
      <c r="P2090" t="str">
        <f t="shared" si="744"/>
        <v>Hit</v>
      </c>
      <c r="Q2090" t="s">
        <v>5911</v>
      </c>
      <c r="R2090" t="str">
        <f t="shared" si="745"/>
        <v>Biography</v>
      </c>
      <c r="S2090">
        <f t="shared" si="746"/>
        <v>3</v>
      </c>
      <c r="T2090" t="s">
        <v>5682</v>
      </c>
      <c r="U2090" t="s">
        <v>10335</v>
      </c>
      <c r="V2090">
        <v>171726</v>
      </c>
      <c r="W2090" t="str">
        <f t="shared" si="747"/>
        <v>Medium</v>
      </c>
      <c r="X2090">
        <v>1943</v>
      </c>
      <c r="Y2090" t="str">
        <f t="shared" si="748"/>
        <v>Low</v>
      </c>
      <c r="Z2090" t="s">
        <v>3104</v>
      </c>
      <c r="AA2090">
        <v>0</v>
      </c>
      <c r="AB2090" t="str">
        <f t="shared" si="749"/>
        <v>Symbolic Poster</v>
      </c>
      <c r="AC2090" t="s">
        <v>10336</v>
      </c>
      <c r="AD2090" t="s">
        <v>10337</v>
      </c>
      <c r="AE2090">
        <v>256</v>
      </c>
      <c r="AF2090" t="str">
        <f t="shared" si="750"/>
        <v>Very Low</v>
      </c>
      <c r="AG2090" t="s">
        <v>9</v>
      </c>
      <c r="AH2090" t="s">
        <v>28</v>
      </c>
      <c r="AI2090" t="s">
        <v>66</v>
      </c>
      <c r="AJ2090" t="str">
        <f t="shared" si="751"/>
        <v>Family</v>
      </c>
      <c r="AK2090">
        <v>22000000</v>
      </c>
      <c r="AL2090" t="str">
        <f t="shared" si="752"/>
        <v>Low Budget</v>
      </c>
      <c r="AM2090">
        <v>1982</v>
      </c>
      <c r="AN2090">
        <f t="shared" si="753"/>
        <v>43</v>
      </c>
      <c r="AO2090" t="str">
        <f t="shared" si="754"/>
        <v>Old Classic</v>
      </c>
      <c r="AP2090">
        <v>429</v>
      </c>
      <c r="AQ2090" t="str">
        <f t="shared" si="755"/>
        <v>Very Low</v>
      </c>
      <c r="AR2090">
        <v>8.1</v>
      </c>
      <c r="AS2090" t="str">
        <f t="shared" si="756"/>
        <v>Excellent</v>
      </c>
      <c r="AT2090">
        <v>2.35</v>
      </c>
      <c r="AU2090" t="str">
        <f t="shared" si="757"/>
        <v>Cinematic Widescreen</v>
      </c>
      <c r="AV2090">
        <v>12000</v>
      </c>
      <c r="AW2090" t="str">
        <f t="shared" si="758"/>
        <v>Medium</v>
      </c>
    </row>
    <row r="2091" spans="1:49" x14ac:dyDescent="0.3">
      <c r="A2091" t="s">
        <v>0</v>
      </c>
      <c r="B2091" t="s">
        <v>7606</v>
      </c>
      <c r="C2091">
        <v>180</v>
      </c>
      <c r="D2091" t="str">
        <f t="shared" si="738"/>
        <v>Low</v>
      </c>
      <c r="E2091">
        <v>122</v>
      </c>
      <c r="F2091" t="str">
        <f t="shared" si="739"/>
        <v>2h 2m</v>
      </c>
      <c r="G2091" t="str">
        <f t="shared" si="740"/>
        <v>Long Movie</v>
      </c>
      <c r="H2091">
        <v>529</v>
      </c>
      <c r="I2091" t="str">
        <f t="shared" si="741"/>
        <v>Very Low</v>
      </c>
      <c r="J2091">
        <v>171</v>
      </c>
      <c r="K2091" t="str">
        <f t="shared" si="742"/>
        <v>Very Low</v>
      </c>
      <c r="L2091" t="s">
        <v>10338</v>
      </c>
      <c r="M2091">
        <v>820</v>
      </c>
      <c r="N2091" t="str">
        <f t="shared" si="743"/>
        <v>Low</v>
      </c>
      <c r="O2091">
        <v>54235441</v>
      </c>
      <c r="P2091" t="str">
        <f t="shared" si="744"/>
        <v>Hit</v>
      </c>
      <c r="Q2091" t="s">
        <v>2498</v>
      </c>
      <c r="R2091" t="str">
        <f t="shared" si="745"/>
        <v>Comedy</v>
      </c>
      <c r="S2091">
        <f t="shared" si="746"/>
        <v>2</v>
      </c>
      <c r="T2091" t="s">
        <v>10339</v>
      </c>
      <c r="U2091" t="s">
        <v>10340</v>
      </c>
      <c r="V2091">
        <v>52894</v>
      </c>
      <c r="W2091" t="str">
        <f t="shared" si="747"/>
        <v>Medium</v>
      </c>
      <c r="X2091">
        <v>1484</v>
      </c>
      <c r="Y2091" t="str">
        <f t="shared" si="748"/>
        <v>Low</v>
      </c>
      <c r="Z2091" t="s">
        <v>10341</v>
      </c>
      <c r="AA2091">
        <v>3</v>
      </c>
      <c r="AB2091" t="str">
        <f t="shared" si="749"/>
        <v>Duo/Trio Poster</v>
      </c>
      <c r="AC2091" t="s">
        <v>10342</v>
      </c>
      <c r="AD2091" t="s">
        <v>10343</v>
      </c>
      <c r="AE2091">
        <v>185</v>
      </c>
      <c r="AF2091" t="str">
        <f t="shared" si="750"/>
        <v>Very Low</v>
      </c>
      <c r="AG2091" t="s">
        <v>9</v>
      </c>
      <c r="AH2091" t="s">
        <v>10</v>
      </c>
      <c r="AI2091" t="s">
        <v>66</v>
      </c>
      <c r="AJ2091" t="str">
        <f t="shared" si="751"/>
        <v>Family</v>
      </c>
      <c r="AK2091">
        <v>22000000</v>
      </c>
      <c r="AL2091" t="str">
        <f t="shared" si="752"/>
        <v>Low Budget</v>
      </c>
      <c r="AM2091">
        <v>2014</v>
      </c>
      <c r="AN2091">
        <f t="shared" si="753"/>
        <v>11</v>
      </c>
      <c r="AO2091" t="str">
        <f t="shared" si="754"/>
        <v>Modern Classic</v>
      </c>
      <c r="AP2091">
        <v>201</v>
      </c>
      <c r="AQ2091" t="str">
        <f t="shared" si="755"/>
        <v>Very Low</v>
      </c>
      <c r="AR2091">
        <v>7.3</v>
      </c>
      <c r="AS2091" t="str">
        <f t="shared" si="756"/>
        <v>Good</v>
      </c>
      <c r="AT2091">
        <v>2.35</v>
      </c>
      <c r="AU2091" t="str">
        <f t="shared" si="757"/>
        <v>Cinematic Widescreen</v>
      </c>
      <c r="AV2091">
        <v>55000</v>
      </c>
      <c r="AW2091" t="str">
        <f t="shared" si="758"/>
        <v>High</v>
      </c>
    </row>
    <row r="2092" spans="1:49" x14ac:dyDescent="0.3">
      <c r="A2092" t="s">
        <v>0</v>
      </c>
      <c r="B2092" t="s">
        <v>6675</v>
      </c>
      <c r="C2092">
        <v>53</v>
      </c>
      <c r="D2092" t="str">
        <f t="shared" si="738"/>
        <v>Low</v>
      </c>
      <c r="E2092">
        <v>114</v>
      </c>
      <c r="F2092" t="str">
        <f t="shared" si="739"/>
        <v>1h 54m</v>
      </c>
      <c r="G2092" t="str">
        <f t="shared" si="740"/>
        <v>Standard Movie</v>
      </c>
      <c r="H2092">
        <v>34</v>
      </c>
      <c r="I2092" t="str">
        <f t="shared" si="741"/>
        <v>Very Low</v>
      </c>
      <c r="J2092">
        <v>287</v>
      </c>
      <c r="K2092" t="str">
        <f t="shared" si="742"/>
        <v>Very Low</v>
      </c>
      <c r="L2092" t="s">
        <v>2927</v>
      </c>
      <c r="M2092">
        <v>649</v>
      </c>
      <c r="N2092" t="str">
        <f t="shared" si="743"/>
        <v>Low</v>
      </c>
      <c r="O2092">
        <v>50728000</v>
      </c>
      <c r="P2092" t="str">
        <f t="shared" si="744"/>
        <v>Hit</v>
      </c>
      <c r="Q2092" t="s">
        <v>1091</v>
      </c>
      <c r="R2092" t="str">
        <f t="shared" si="745"/>
        <v>Action</v>
      </c>
      <c r="S2092">
        <f t="shared" si="746"/>
        <v>5</v>
      </c>
      <c r="T2092" t="s">
        <v>7935</v>
      </c>
      <c r="U2092" t="s">
        <v>10344</v>
      </c>
      <c r="V2092">
        <v>48909</v>
      </c>
      <c r="W2092" t="str">
        <f t="shared" si="747"/>
        <v>Low</v>
      </c>
      <c r="X2092">
        <v>1725</v>
      </c>
      <c r="Y2092" t="str">
        <f t="shared" si="748"/>
        <v>Low</v>
      </c>
      <c r="Z2092" t="s">
        <v>10345</v>
      </c>
      <c r="AA2092">
        <v>0</v>
      </c>
      <c r="AB2092" t="str">
        <f t="shared" si="749"/>
        <v>Symbolic Poster</v>
      </c>
      <c r="AC2092" t="s">
        <v>10346</v>
      </c>
      <c r="AD2092" t="s">
        <v>10347</v>
      </c>
      <c r="AE2092">
        <v>166</v>
      </c>
      <c r="AF2092" t="str">
        <f t="shared" si="750"/>
        <v>Very Low</v>
      </c>
      <c r="AG2092" t="s">
        <v>9</v>
      </c>
      <c r="AH2092" t="s">
        <v>10</v>
      </c>
      <c r="AI2092" t="s">
        <v>11</v>
      </c>
      <c r="AJ2092" t="str">
        <f t="shared" si="751"/>
        <v>Teen</v>
      </c>
      <c r="AK2092">
        <v>22000000</v>
      </c>
      <c r="AL2092" t="str">
        <f t="shared" si="752"/>
        <v>Low Budget</v>
      </c>
      <c r="AM2092">
        <v>1995</v>
      </c>
      <c r="AN2092">
        <f t="shared" si="753"/>
        <v>30</v>
      </c>
      <c r="AO2092" t="str">
        <f t="shared" si="754"/>
        <v>Old Classic</v>
      </c>
      <c r="AP2092">
        <v>327</v>
      </c>
      <c r="AQ2092" t="str">
        <f t="shared" si="755"/>
        <v>Very Low</v>
      </c>
      <c r="AR2092">
        <v>5.8</v>
      </c>
      <c r="AS2092" t="str">
        <f t="shared" si="756"/>
        <v>Below Average</v>
      </c>
      <c r="AT2092">
        <v>1.85</v>
      </c>
      <c r="AU2092" t="str">
        <f t="shared" si="757"/>
        <v>HDTV / Widescreen</v>
      </c>
      <c r="AV2092">
        <v>0</v>
      </c>
      <c r="AW2092" t="str">
        <f t="shared" si="758"/>
        <v>Very Low</v>
      </c>
    </row>
    <row r="2093" spans="1:49" x14ac:dyDescent="0.3">
      <c r="A2093" t="s">
        <v>0</v>
      </c>
      <c r="B2093" t="s">
        <v>10348</v>
      </c>
      <c r="C2093">
        <v>129</v>
      </c>
      <c r="D2093" t="str">
        <f t="shared" si="738"/>
        <v>Low</v>
      </c>
      <c r="E2093">
        <v>132</v>
      </c>
      <c r="F2093" t="str">
        <f t="shared" si="739"/>
        <v>2h 12m</v>
      </c>
      <c r="G2093" t="str">
        <f t="shared" si="740"/>
        <v>Long Movie</v>
      </c>
      <c r="H2093">
        <v>24</v>
      </c>
      <c r="I2093" t="str">
        <f t="shared" si="741"/>
        <v>Very Low</v>
      </c>
      <c r="J2093">
        <v>506</v>
      </c>
      <c r="K2093" t="str">
        <f t="shared" si="742"/>
        <v>Very Low</v>
      </c>
      <c r="L2093" t="s">
        <v>3048</v>
      </c>
      <c r="M2093">
        <v>967</v>
      </c>
      <c r="N2093" t="str">
        <f t="shared" si="743"/>
        <v>Low</v>
      </c>
      <c r="O2093">
        <v>40270895</v>
      </c>
      <c r="P2093" t="str">
        <f t="shared" si="744"/>
        <v>Average</v>
      </c>
      <c r="Q2093" t="s">
        <v>3380</v>
      </c>
      <c r="R2093" t="str">
        <f t="shared" si="745"/>
        <v>Drama</v>
      </c>
      <c r="S2093">
        <f t="shared" si="746"/>
        <v>1</v>
      </c>
      <c r="T2093" t="s">
        <v>4166</v>
      </c>
      <c r="U2093" t="s">
        <v>10349</v>
      </c>
      <c r="V2093">
        <v>121937</v>
      </c>
      <c r="W2093" t="str">
        <f t="shared" si="747"/>
        <v>Medium</v>
      </c>
      <c r="X2093">
        <v>3152</v>
      </c>
      <c r="Y2093" t="str">
        <f t="shared" si="748"/>
        <v>Low</v>
      </c>
      <c r="Z2093" t="s">
        <v>2956</v>
      </c>
      <c r="AA2093">
        <v>0</v>
      </c>
      <c r="AB2093" t="str">
        <f t="shared" si="749"/>
        <v>Symbolic Poster</v>
      </c>
      <c r="AC2093" t="s">
        <v>10350</v>
      </c>
      <c r="AD2093" t="s">
        <v>10351</v>
      </c>
      <c r="AE2093">
        <v>431</v>
      </c>
      <c r="AF2093" t="str">
        <f t="shared" si="750"/>
        <v>Very Low</v>
      </c>
      <c r="AG2093" t="s">
        <v>9</v>
      </c>
      <c r="AH2093" t="s">
        <v>10</v>
      </c>
      <c r="AI2093" t="s">
        <v>11</v>
      </c>
      <c r="AJ2093" t="str">
        <f t="shared" si="751"/>
        <v>Teen</v>
      </c>
      <c r="AK2093">
        <v>22000000</v>
      </c>
      <c r="AL2093" t="str">
        <f t="shared" si="752"/>
        <v>Low Budget</v>
      </c>
      <c r="AM2093">
        <v>2001</v>
      </c>
      <c r="AN2093">
        <f t="shared" si="753"/>
        <v>24</v>
      </c>
      <c r="AO2093" t="str">
        <f t="shared" si="754"/>
        <v>Old Classic</v>
      </c>
      <c r="AP2093">
        <v>912</v>
      </c>
      <c r="AQ2093" t="str">
        <f t="shared" si="755"/>
        <v>Very Low</v>
      </c>
      <c r="AR2093">
        <v>7.6</v>
      </c>
      <c r="AS2093" t="str">
        <f t="shared" si="756"/>
        <v>Good</v>
      </c>
      <c r="AT2093">
        <v>1.85</v>
      </c>
      <c r="AU2093" t="str">
        <f t="shared" si="757"/>
        <v>HDTV / Widescreen</v>
      </c>
      <c r="AV2093">
        <v>15000</v>
      </c>
      <c r="AW2093" t="str">
        <f t="shared" si="758"/>
        <v>Medium</v>
      </c>
    </row>
    <row r="2094" spans="1:49" x14ac:dyDescent="0.3">
      <c r="A2094" t="s">
        <v>0</v>
      </c>
      <c r="B2094" t="s">
        <v>10352</v>
      </c>
      <c r="C2094">
        <v>61</v>
      </c>
      <c r="D2094" t="str">
        <f t="shared" si="738"/>
        <v>Low</v>
      </c>
      <c r="E2094">
        <v>170</v>
      </c>
      <c r="F2094" t="str">
        <f t="shared" si="739"/>
        <v>2h 50m</v>
      </c>
      <c r="G2094" t="str">
        <f t="shared" si="740"/>
        <v>Long Movie</v>
      </c>
      <c r="H2094">
        <v>25</v>
      </c>
      <c r="I2094" t="str">
        <f t="shared" si="741"/>
        <v>Very Low</v>
      </c>
      <c r="J2094">
        <v>55</v>
      </c>
      <c r="K2094" t="str">
        <f t="shared" si="742"/>
        <v>Very Low</v>
      </c>
      <c r="L2094" t="s">
        <v>4937</v>
      </c>
      <c r="M2094">
        <v>329</v>
      </c>
      <c r="N2094" t="str">
        <f t="shared" si="743"/>
        <v>Low</v>
      </c>
      <c r="O2094">
        <v>59696176</v>
      </c>
      <c r="P2094" t="str">
        <f t="shared" si="744"/>
        <v>Hit</v>
      </c>
      <c r="Q2094" t="s">
        <v>5911</v>
      </c>
      <c r="R2094" t="str">
        <f t="shared" si="745"/>
        <v>Biography</v>
      </c>
      <c r="S2094">
        <f t="shared" si="746"/>
        <v>3</v>
      </c>
      <c r="T2094" t="s">
        <v>10353</v>
      </c>
      <c r="U2094" t="s">
        <v>10354</v>
      </c>
      <c r="V2094">
        <v>15448</v>
      </c>
      <c r="W2094" t="str">
        <f t="shared" si="747"/>
        <v>Low</v>
      </c>
      <c r="X2094">
        <v>775</v>
      </c>
      <c r="Y2094" t="str">
        <f t="shared" si="748"/>
        <v>Very Low</v>
      </c>
      <c r="Z2094" t="s">
        <v>10355</v>
      </c>
      <c r="AA2094">
        <v>1</v>
      </c>
      <c r="AB2094" t="str">
        <f t="shared" si="749"/>
        <v>Solo Star Poster</v>
      </c>
      <c r="AC2094" t="s">
        <v>10356</v>
      </c>
      <c r="AD2094" t="s">
        <v>10357</v>
      </c>
      <c r="AE2094">
        <v>174</v>
      </c>
      <c r="AF2094" t="str">
        <f t="shared" si="750"/>
        <v>Very Low</v>
      </c>
      <c r="AG2094" t="s">
        <v>9</v>
      </c>
      <c r="AH2094" t="s">
        <v>10</v>
      </c>
      <c r="AI2094" t="s">
        <v>11</v>
      </c>
      <c r="AJ2094" t="str">
        <f t="shared" si="751"/>
        <v>Teen</v>
      </c>
      <c r="AK2094">
        <v>22000000</v>
      </c>
      <c r="AL2094" t="str">
        <f t="shared" si="752"/>
        <v>Low Budget</v>
      </c>
      <c r="AM2094">
        <v>2014</v>
      </c>
      <c r="AN2094">
        <f t="shared" si="753"/>
        <v>11</v>
      </c>
      <c r="AO2094" t="str">
        <f t="shared" si="754"/>
        <v>Modern Classic</v>
      </c>
      <c r="AP2094">
        <v>134</v>
      </c>
      <c r="AQ2094" t="str">
        <f t="shared" si="755"/>
        <v>Very Low</v>
      </c>
      <c r="AR2094">
        <v>5.6</v>
      </c>
      <c r="AS2094" t="str">
        <f t="shared" si="756"/>
        <v>Below Average</v>
      </c>
      <c r="AT2094">
        <v>2.35</v>
      </c>
      <c r="AU2094" t="str">
        <f t="shared" si="757"/>
        <v>Cinematic Widescreen</v>
      </c>
      <c r="AV2094">
        <v>15000</v>
      </c>
      <c r="AW2094" t="str">
        <f t="shared" si="758"/>
        <v>Medium</v>
      </c>
    </row>
    <row r="2095" spans="1:49" x14ac:dyDescent="0.3">
      <c r="A2095" t="s">
        <v>0</v>
      </c>
      <c r="B2095" t="s">
        <v>1588</v>
      </c>
      <c r="C2095">
        <v>226</v>
      </c>
      <c r="D2095" t="str">
        <f t="shared" si="738"/>
        <v>Medium</v>
      </c>
      <c r="E2095">
        <v>133</v>
      </c>
      <c r="F2095" t="str">
        <f t="shared" si="739"/>
        <v>2h 13m</v>
      </c>
      <c r="G2095" t="str">
        <f t="shared" si="740"/>
        <v>Long Movie</v>
      </c>
      <c r="H2095">
        <v>235</v>
      </c>
      <c r="I2095" t="str">
        <f t="shared" si="741"/>
        <v>Very Low</v>
      </c>
      <c r="J2095">
        <v>105</v>
      </c>
      <c r="K2095" t="str">
        <f t="shared" si="742"/>
        <v>Very Low</v>
      </c>
      <c r="L2095" t="s">
        <v>3782</v>
      </c>
      <c r="M2095">
        <v>955</v>
      </c>
      <c r="N2095" t="str">
        <f t="shared" si="743"/>
        <v>Low</v>
      </c>
      <c r="O2095">
        <v>51483949</v>
      </c>
      <c r="P2095" t="str">
        <f t="shared" si="744"/>
        <v>Hit</v>
      </c>
      <c r="Q2095" t="s">
        <v>1335</v>
      </c>
      <c r="R2095" t="str">
        <f t="shared" si="745"/>
        <v>Action</v>
      </c>
      <c r="S2095">
        <f t="shared" si="746"/>
        <v>3</v>
      </c>
      <c r="T2095" t="s">
        <v>256</v>
      </c>
      <c r="U2095" t="s">
        <v>10358</v>
      </c>
      <c r="V2095">
        <v>208092</v>
      </c>
      <c r="W2095" t="str">
        <f t="shared" si="747"/>
        <v>High</v>
      </c>
      <c r="X2095">
        <v>1777</v>
      </c>
      <c r="Y2095" t="str">
        <f t="shared" si="748"/>
        <v>Low</v>
      </c>
      <c r="Z2095" t="s">
        <v>10359</v>
      </c>
      <c r="AA2095">
        <v>0</v>
      </c>
      <c r="AB2095" t="str">
        <f t="shared" si="749"/>
        <v>Symbolic Poster</v>
      </c>
      <c r="AC2095" t="s">
        <v>10360</v>
      </c>
      <c r="AD2095" t="s">
        <v>10361</v>
      </c>
      <c r="AE2095">
        <v>806</v>
      </c>
      <c r="AF2095" t="str">
        <f t="shared" si="750"/>
        <v>Low</v>
      </c>
      <c r="AG2095" t="s">
        <v>9</v>
      </c>
      <c r="AH2095" t="s">
        <v>28</v>
      </c>
      <c r="AI2095" t="s">
        <v>556</v>
      </c>
      <c r="AJ2095" t="str">
        <f t="shared" si="751"/>
        <v>Adult</v>
      </c>
      <c r="AK2095">
        <v>22000000</v>
      </c>
      <c r="AL2095" t="str">
        <f t="shared" si="752"/>
        <v>Low Budget</v>
      </c>
      <c r="AM2095">
        <v>2003</v>
      </c>
      <c r="AN2095">
        <f t="shared" si="753"/>
        <v>22</v>
      </c>
      <c r="AO2095" t="str">
        <f t="shared" si="754"/>
        <v>Old Classic</v>
      </c>
      <c r="AP2095">
        <v>593</v>
      </c>
      <c r="AQ2095" t="str">
        <f t="shared" si="755"/>
        <v>Very Low</v>
      </c>
      <c r="AR2095">
        <v>7</v>
      </c>
      <c r="AS2095" t="str">
        <f t="shared" si="756"/>
        <v>Good</v>
      </c>
      <c r="AT2095">
        <v>2.35</v>
      </c>
      <c r="AU2095" t="str">
        <f t="shared" si="757"/>
        <v>Cinematic Widescreen</v>
      </c>
      <c r="AV2095">
        <v>0</v>
      </c>
      <c r="AW2095" t="str">
        <f t="shared" si="758"/>
        <v>Very Low</v>
      </c>
    </row>
    <row r="2096" spans="1:49" x14ac:dyDescent="0.3">
      <c r="A2096" t="s">
        <v>0</v>
      </c>
      <c r="B2096" t="s">
        <v>3494</v>
      </c>
      <c r="C2096">
        <v>116</v>
      </c>
      <c r="D2096" t="str">
        <f t="shared" si="738"/>
        <v>Low</v>
      </c>
      <c r="E2096">
        <v>112</v>
      </c>
      <c r="F2096" t="str">
        <f t="shared" si="739"/>
        <v>1h 52m</v>
      </c>
      <c r="G2096" t="str">
        <f t="shared" si="740"/>
        <v>Standard Movie</v>
      </c>
      <c r="H2096">
        <v>101</v>
      </c>
      <c r="I2096" t="str">
        <f t="shared" si="741"/>
        <v>Very Low</v>
      </c>
      <c r="J2096">
        <v>218</v>
      </c>
      <c r="K2096" t="str">
        <f t="shared" si="742"/>
        <v>Very Low</v>
      </c>
      <c r="L2096" t="s">
        <v>1700</v>
      </c>
      <c r="M2096">
        <v>896</v>
      </c>
      <c r="N2096" t="str">
        <f t="shared" si="743"/>
        <v>Low</v>
      </c>
      <c r="O2096">
        <v>36020063</v>
      </c>
      <c r="P2096" t="str">
        <f t="shared" si="744"/>
        <v>Average</v>
      </c>
      <c r="Q2096" t="s">
        <v>4046</v>
      </c>
      <c r="R2096" t="str">
        <f t="shared" si="745"/>
        <v>Drama</v>
      </c>
      <c r="S2096">
        <f t="shared" si="746"/>
        <v>2</v>
      </c>
      <c r="T2096" t="s">
        <v>4207</v>
      </c>
      <c r="U2096" t="s">
        <v>10362</v>
      </c>
      <c r="V2096">
        <v>62584</v>
      </c>
      <c r="W2096" t="str">
        <f t="shared" si="747"/>
        <v>Medium</v>
      </c>
      <c r="X2096">
        <v>2019</v>
      </c>
      <c r="Y2096" t="str">
        <f t="shared" si="748"/>
        <v>Low</v>
      </c>
      <c r="Z2096" t="s">
        <v>4285</v>
      </c>
      <c r="AA2096">
        <v>2</v>
      </c>
      <c r="AB2096" t="str">
        <f t="shared" si="749"/>
        <v>Duo/Trio Poster</v>
      </c>
      <c r="AC2096" t="s">
        <v>10363</v>
      </c>
      <c r="AD2096" t="s">
        <v>10364</v>
      </c>
      <c r="AE2096">
        <v>375</v>
      </c>
      <c r="AF2096" t="str">
        <f t="shared" si="750"/>
        <v>Very Low</v>
      </c>
      <c r="AG2096" t="s">
        <v>9</v>
      </c>
      <c r="AH2096" t="s">
        <v>10</v>
      </c>
      <c r="AI2096" t="s">
        <v>556</v>
      </c>
      <c r="AJ2096" t="str">
        <f t="shared" si="751"/>
        <v>Adult</v>
      </c>
      <c r="AK2096">
        <v>22000000</v>
      </c>
      <c r="AL2096" t="str">
        <f t="shared" si="752"/>
        <v>Low Budget</v>
      </c>
      <c r="AM2096">
        <v>2005</v>
      </c>
      <c r="AN2096">
        <f t="shared" si="753"/>
        <v>20</v>
      </c>
      <c r="AO2096" t="str">
        <f t="shared" si="754"/>
        <v>Old Classic</v>
      </c>
      <c r="AP2096">
        <v>561</v>
      </c>
      <c r="AQ2096" t="str">
        <f t="shared" si="755"/>
        <v>Very Low</v>
      </c>
      <c r="AR2096">
        <v>6.6</v>
      </c>
      <c r="AS2096" t="str">
        <f t="shared" si="756"/>
        <v>Average</v>
      </c>
      <c r="AT2096">
        <v>2.35</v>
      </c>
      <c r="AU2096" t="str">
        <f t="shared" si="757"/>
        <v>Cinematic Widescreen</v>
      </c>
      <c r="AV2096">
        <v>0</v>
      </c>
      <c r="AW2096" t="str">
        <f t="shared" si="758"/>
        <v>Very Low</v>
      </c>
    </row>
    <row r="2097" spans="1:49" x14ac:dyDescent="0.3">
      <c r="A2097" t="s">
        <v>0</v>
      </c>
      <c r="B2097" t="s">
        <v>1497</v>
      </c>
      <c r="C2097">
        <v>248</v>
      </c>
      <c r="D2097" t="str">
        <f t="shared" si="738"/>
        <v>Medium</v>
      </c>
      <c r="E2097">
        <v>108</v>
      </c>
      <c r="F2097" t="str">
        <f t="shared" si="739"/>
        <v>1h 48m</v>
      </c>
      <c r="G2097" t="str">
        <f t="shared" si="740"/>
        <v>Standard Movie</v>
      </c>
      <c r="H2097">
        <v>0</v>
      </c>
      <c r="I2097" t="str">
        <f t="shared" si="741"/>
        <v>Very Low</v>
      </c>
      <c r="J2097">
        <v>690</v>
      </c>
      <c r="K2097" t="str">
        <f t="shared" si="742"/>
        <v>Very Low</v>
      </c>
      <c r="L2097" t="s">
        <v>5811</v>
      </c>
      <c r="M2097">
        <v>13000</v>
      </c>
      <c r="N2097" t="str">
        <f t="shared" si="743"/>
        <v>Medium</v>
      </c>
      <c r="O2097">
        <v>33313582</v>
      </c>
      <c r="P2097" t="str">
        <f t="shared" si="744"/>
        <v>Average</v>
      </c>
      <c r="Q2097" t="s">
        <v>5287</v>
      </c>
      <c r="R2097" t="str">
        <f t="shared" si="745"/>
        <v>Comedy</v>
      </c>
      <c r="S2097">
        <f t="shared" si="746"/>
        <v>4</v>
      </c>
      <c r="T2097" t="s">
        <v>1128</v>
      </c>
      <c r="U2097" t="s">
        <v>10365</v>
      </c>
      <c r="V2097">
        <v>52888</v>
      </c>
      <c r="W2097" t="str">
        <f t="shared" si="747"/>
        <v>Medium</v>
      </c>
      <c r="X2097">
        <v>16031</v>
      </c>
      <c r="Y2097" t="str">
        <f t="shared" si="748"/>
        <v>Medium</v>
      </c>
      <c r="Z2097" t="s">
        <v>6227</v>
      </c>
      <c r="AA2097">
        <v>1</v>
      </c>
      <c r="AB2097" t="str">
        <f t="shared" si="749"/>
        <v>Solo Star Poster</v>
      </c>
      <c r="AC2097" t="s">
        <v>10366</v>
      </c>
      <c r="AD2097" t="s">
        <v>10367</v>
      </c>
      <c r="AE2097">
        <v>175</v>
      </c>
      <c r="AF2097" t="str">
        <f t="shared" si="750"/>
        <v>Very Low</v>
      </c>
      <c r="AG2097" t="s">
        <v>9</v>
      </c>
      <c r="AH2097" t="s">
        <v>10</v>
      </c>
      <c r="AI2097" t="s">
        <v>556</v>
      </c>
      <c r="AJ2097" t="str">
        <f t="shared" si="751"/>
        <v>Adult</v>
      </c>
      <c r="AK2097">
        <v>21000000</v>
      </c>
      <c r="AL2097" t="str">
        <f t="shared" si="752"/>
        <v>Low Budget</v>
      </c>
      <c r="AM2097">
        <v>2009</v>
      </c>
      <c r="AN2097">
        <f t="shared" si="753"/>
        <v>16</v>
      </c>
      <c r="AO2097" t="str">
        <f t="shared" si="754"/>
        <v>Old Classic</v>
      </c>
      <c r="AP2097">
        <v>734</v>
      </c>
      <c r="AQ2097" t="str">
        <f t="shared" si="755"/>
        <v>Very Low</v>
      </c>
      <c r="AR2097">
        <v>6.5</v>
      </c>
      <c r="AS2097" t="str">
        <f t="shared" si="756"/>
        <v>Average</v>
      </c>
      <c r="AT2097">
        <v>1.85</v>
      </c>
      <c r="AU2097" t="str">
        <f t="shared" si="757"/>
        <v>HDTV / Widescreen</v>
      </c>
      <c r="AV2097">
        <v>0</v>
      </c>
      <c r="AW2097" t="str">
        <f t="shared" si="758"/>
        <v>Very Low</v>
      </c>
    </row>
    <row r="2098" spans="1:49" x14ac:dyDescent="0.3">
      <c r="A2098" t="s">
        <v>0</v>
      </c>
      <c r="B2098" t="s">
        <v>8778</v>
      </c>
      <c r="C2098">
        <v>23</v>
      </c>
      <c r="D2098" t="str">
        <f t="shared" si="738"/>
        <v>Very Low</v>
      </c>
      <c r="E2098">
        <v>115</v>
      </c>
      <c r="F2098" t="str">
        <f t="shared" si="739"/>
        <v>1h 55m</v>
      </c>
      <c r="G2098" t="str">
        <f t="shared" si="740"/>
        <v>Standard Movie</v>
      </c>
      <c r="H2098">
        <v>0</v>
      </c>
      <c r="I2098" t="str">
        <f t="shared" si="741"/>
        <v>Very Low</v>
      </c>
      <c r="J2098">
        <v>266</v>
      </c>
      <c r="K2098" t="str">
        <f t="shared" si="742"/>
        <v>Very Low</v>
      </c>
      <c r="L2098" t="s">
        <v>274</v>
      </c>
      <c r="M2098">
        <v>12000</v>
      </c>
      <c r="N2098" t="str">
        <f t="shared" si="743"/>
        <v>Medium</v>
      </c>
      <c r="O2098">
        <v>25842000</v>
      </c>
      <c r="P2098" t="str">
        <f t="shared" si="744"/>
        <v>Average</v>
      </c>
      <c r="Q2098" t="s">
        <v>6297</v>
      </c>
      <c r="R2098" t="str">
        <f t="shared" si="745"/>
        <v>Biography</v>
      </c>
      <c r="S2098">
        <f t="shared" si="746"/>
        <v>3</v>
      </c>
      <c r="T2098" t="s">
        <v>733</v>
      </c>
      <c r="U2098" t="s">
        <v>10368</v>
      </c>
      <c r="V2098">
        <v>13455</v>
      </c>
      <c r="W2098" t="str">
        <f t="shared" si="747"/>
        <v>Low</v>
      </c>
      <c r="X2098">
        <v>13619</v>
      </c>
      <c r="Y2098" t="str">
        <f t="shared" si="748"/>
        <v>Medium</v>
      </c>
      <c r="Z2098" t="s">
        <v>10369</v>
      </c>
      <c r="AA2098">
        <v>0</v>
      </c>
      <c r="AB2098" t="str">
        <f t="shared" si="749"/>
        <v>Symbolic Poster</v>
      </c>
      <c r="AC2098" t="s">
        <v>10370</v>
      </c>
      <c r="AD2098" t="s">
        <v>10371</v>
      </c>
      <c r="AE2098">
        <v>87</v>
      </c>
      <c r="AF2098" t="str">
        <f t="shared" si="750"/>
        <v>Very Low</v>
      </c>
      <c r="AG2098" t="s">
        <v>9</v>
      </c>
      <c r="AH2098" t="s">
        <v>28</v>
      </c>
      <c r="AI2098" t="s">
        <v>66</v>
      </c>
      <c r="AJ2098" t="str">
        <f t="shared" si="751"/>
        <v>Family</v>
      </c>
      <c r="AK2098">
        <v>22000000</v>
      </c>
      <c r="AL2098" t="str">
        <f t="shared" si="752"/>
        <v>Low Budget</v>
      </c>
      <c r="AM2098">
        <v>1993</v>
      </c>
      <c r="AN2098">
        <f t="shared" si="753"/>
        <v>32</v>
      </c>
      <c r="AO2098" t="str">
        <f t="shared" si="754"/>
        <v>Old Classic</v>
      </c>
      <c r="AP2098">
        <v>1000</v>
      </c>
      <c r="AQ2098" t="str">
        <f t="shared" si="755"/>
        <v>Very Low</v>
      </c>
      <c r="AR2098">
        <v>7.4</v>
      </c>
      <c r="AS2098" t="str">
        <f t="shared" si="756"/>
        <v>Good</v>
      </c>
      <c r="AT2098">
        <v>2.35</v>
      </c>
      <c r="AU2098" t="str">
        <f t="shared" si="757"/>
        <v>Cinematic Widescreen</v>
      </c>
      <c r="AV2098">
        <v>2000</v>
      </c>
      <c r="AW2098" t="str">
        <f t="shared" si="758"/>
        <v>Low</v>
      </c>
    </row>
    <row r="2099" spans="1:49" x14ac:dyDescent="0.3">
      <c r="A2099" t="s">
        <v>0</v>
      </c>
      <c r="B2099" t="s">
        <v>10372</v>
      </c>
      <c r="C2099">
        <v>98</v>
      </c>
      <c r="D2099" t="str">
        <f t="shared" si="738"/>
        <v>Low</v>
      </c>
      <c r="E2099">
        <v>83</v>
      </c>
      <c r="F2099" t="str">
        <f t="shared" si="739"/>
        <v>1h 23m</v>
      </c>
      <c r="G2099" t="str">
        <f t="shared" si="740"/>
        <v>Featurette</v>
      </c>
      <c r="H2099">
        <v>2</v>
      </c>
      <c r="I2099" t="str">
        <f t="shared" si="741"/>
        <v>Very Low</v>
      </c>
      <c r="J2099">
        <v>137</v>
      </c>
      <c r="K2099" t="str">
        <f t="shared" si="742"/>
        <v>Very Low</v>
      </c>
      <c r="L2099" t="s">
        <v>9548</v>
      </c>
      <c r="M2099">
        <v>591</v>
      </c>
      <c r="N2099" t="str">
        <f t="shared" si="743"/>
        <v>Low</v>
      </c>
      <c r="O2099">
        <v>22264487</v>
      </c>
      <c r="P2099" t="str">
        <f t="shared" si="744"/>
        <v>Average</v>
      </c>
      <c r="Q2099" t="s">
        <v>1642</v>
      </c>
      <c r="R2099" t="str">
        <f t="shared" si="745"/>
        <v>Comedy</v>
      </c>
      <c r="S2099">
        <f t="shared" si="746"/>
        <v>1</v>
      </c>
      <c r="T2099" t="s">
        <v>4665</v>
      </c>
      <c r="U2099" t="s">
        <v>10373</v>
      </c>
      <c r="V2099">
        <v>41239</v>
      </c>
      <c r="W2099" t="str">
        <f t="shared" si="747"/>
        <v>Low</v>
      </c>
      <c r="X2099">
        <v>1729</v>
      </c>
      <c r="Y2099" t="str">
        <f t="shared" si="748"/>
        <v>Low</v>
      </c>
      <c r="Z2099" t="s">
        <v>10374</v>
      </c>
      <c r="AA2099">
        <v>0</v>
      </c>
      <c r="AB2099" t="str">
        <f t="shared" si="749"/>
        <v>Symbolic Poster</v>
      </c>
      <c r="AC2099" t="s">
        <v>10375</v>
      </c>
      <c r="AD2099" t="s">
        <v>10376</v>
      </c>
      <c r="AE2099">
        <v>166</v>
      </c>
      <c r="AF2099" t="str">
        <f t="shared" si="750"/>
        <v>Very Low</v>
      </c>
      <c r="AG2099" t="s">
        <v>9</v>
      </c>
      <c r="AH2099" t="s">
        <v>10</v>
      </c>
      <c r="AI2099" t="s">
        <v>556</v>
      </c>
      <c r="AJ2099" t="str">
        <f t="shared" si="751"/>
        <v>Adult</v>
      </c>
      <c r="AK2099">
        <v>22000000</v>
      </c>
      <c r="AL2099" t="str">
        <f t="shared" si="752"/>
        <v>Low Budget</v>
      </c>
      <c r="AM2099">
        <v>2005</v>
      </c>
      <c r="AN2099">
        <f t="shared" si="753"/>
        <v>20</v>
      </c>
      <c r="AO2099" t="str">
        <f t="shared" si="754"/>
        <v>Old Classic</v>
      </c>
      <c r="AP2099">
        <v>489</v>
      </c>
      <c r="AQ2099" t="str">
        <f t="shared" si="755"/>
        <v>Very Low</v>
      </c>
      <c r="AR2099">
        <v>4.5999999999999996</v>
      </c>
      <c r="AS2099" t="str">
        <f t="shared" si="756"/>
        <v>Poor</v>
      </c>
      <c r="AT2099">
        <v>1.85</v>
      </c>
      <c r="AU2099" t="str">
        <f t="shared" si="757"/>
        <v>HDTV / Widescreen</v>
      </c>
      <c r="AV2099">
        <v>887</v>
      </c>
      <c r="AW2099" t="str">
        <f t="shared" si="758"/>
        <v>Very Low</v>
      </c>
    </row>
    <row r="2100" spans="1:49" x14ac:dyDescent="0.3">
      <c r="A2100" t="s">
        <v>0</v>
      </c>
      <c r="B2100" t="s">
        <v>7725</v>
      </c>
      <c r="C2100">
        <v>168</v>
      </c>
      <c r="D2100" t="str">
        <f t="shared" si="738"/>
        <v>Low</v>
      </c>
      <c r="E2100">
        <v>105</v>
      </c>
      <c r="F2100" t="str">
        <f t="shared" si="739"/>
        <v>1h 45m</v>
      </c>
      <c r="G2100" t="str">
        <f t="shared" si="740"/>
        <v>Standard Movie</v>
      </c>
      <c r="H2100">
        <v>31</v>
      </c>
      <c r="I2100" t="str">
        <f t="shared" si="741"/>
        <v>Very Low</v>
      </c>
      <c r="J2100">
        <v>110</v>
      </c>
      <c r="K2100" t="str">
        <f t="shared" si="742"/>
        <v>Very Low</v>
      </c>
      <c r="L2100" t="s">
        <v>10377</v>
      </c>
      <c r="M2100">
        <v>390</v>
      </c>
      <c r="N2100" t="str">
        <f t="shared" si="743"/>
        <v>Low</v>
      </c>
      <c r="O2100">
        <v>30659817</v>
      </c>
      <c r="P2100" t="str">
        <f t="shared" si="744"/>
        <v>Average</v>
      </c>
      <c r="Q2100" t="s">
        <v>2498</v>
      </c>
      <c r="R2100" t="str">
        <f t="shared" si="745"/>
        <v>Comedy</v>
      </c>
      <c r="S2100">
        <f t="shared" si="746"/>
        <v>2</v>
      </c>
      <c r="T2100" t="s">
        <v>10378</v>
      </c>
      <c r="U2100" t="s">
        <v>10379</v>
      </c>
      <c r="V2100">
        <v>59805</v>
      </c>
      <c r="W2100" t="str">
        <f t="shared" si="747"/>
        <v>Medium</v>
      </c>
      <c r="X2100">
        <v>1006</v>
      </c>
      <c r="Y2100" t="str">
        <f t="shared" si="748"/>
        <v>Low</v>
      </c>
      <c r="Z2100" t="s">
        <v>10380</v>
      </c>
      <c r="AA2100">
        <v>10</v>
      </c>
      <c r="AB2100" t="str">
        <f t="shared" si="749"/>
        <v>Ensemble Poster</v>
      </c>
      <c r="AC2100" t="s">
        <v>10381</v>
      </c>
      <c r="AD2100" t="s">
        <v>10382</v>
      </c>
      <c r="AE2100">
        <v>95</v>
      </c>
      <c r="AF2100" t="str">
        <f t="shared" si="750"/>
        <v>Very Low</v>
      </c>
      <c r="AG2100" t="s">
        <v>9</v>
      </c>
      <c r="AH2100" t="s">
        <v>10</v>
      </c>
      <c r="AI2100" t="s">
        <v>11</v>
      </c>
      <c r="AJ2100" t="str">
        <f t="shared" si="751"/>
        <v>Teen</v>
      </c>
      <c r="AK2100">
        <v>26000000</v>
      </c>
      <c r="AL2100" t="str">
        <f t="shared" si="752"/>
        <v>Low Budget</v>
      </c>
      <c r="AM2100">
        <v>2013</v>
      </c>
      <c r="AN2100">
        <f t="shared" si="753"/>
        <v>12</v>
      </c>
      <c r="AO2100" t="str">
        <f t="shared" si="754"/>
        <v>Modern Classic</v>
      </c>
      <c r="AP2100">
        <v>311</v>
      </c>
      <c r="AQ2100" t="str">
        <f t="shared" si="755"/>
        <v>Very Low</v>
      </c>
      <c r="AR2100">
        <v>6.4</v>
      </c>
      <c r="AS2100" t="str">
        <f t="shared" si="756"/>
        <v>Average</v>
      </c>
      <c r="AT2100">
        <v>2.35</v>
      </c>
      <c r="AU2100" t="str">
        <f t="shared" si="757"/>
        <v>Cinematic Widescreen</v>
      </c>
      <c r="AV2100">
        <v>0</v>
      </c>
      <c r="AW2100" t="str">
        <f t="shared" si="758"/>
        <v>Very Low</v>
      </c>
    </row>
    <row r="2101" spans="1:49" x14ac:dyDescent="0.3">
      <c r="A2101" t="s">
        <v>0</v>
      </c>
      <c r="B2101" t="s">
        <v>6017</v>
      </c>
      <c r="C2101">
        <v>159</v>
      </c>
      <c r="D2101" t="str">
        <f t="shared" si="738"/>
        <v>Low</v>
      </c>
      <c r="E2101">
        <v>110</v>
      </c>
      <c r="F2101" t="str">
        <f t="shared" si="739"/>
        <v>1h 50m</v>
      </c>
      <c r="G2101" t="str">
        <f t="shared" si="740"/>
        <v>Standard Movie</v>
      </c>
      <c r="H2101">
        <v>118</v>
      </c>
      <c r="I2101" t="str">
        <f t="shared" si="741"/>
        <v>Very Low</v>
      </c>
      <c r="J2101">
        <v>287</v>
      </c>
      <c r="K2101" t="str">
        <f t="shared" si="742"/>
        <v>Very Low</v>
      </c>
      <c r="L2101" t="s">
        <v>4503</v>
      </c>
      <c r="M2101">
        <v>11000</v>
      </c>
      <c r="N2101" t="str">
        <f t="shared" si="743"/>
        <v>Medium</v>
      </c>
      <c r="O2101">
        <v>5773519</v>
      </c>
      <c r="P2101" t="str">
        <f t="shared" si="744"/>
        <v>Flop</v>
      </c>
      <c r="Q2101" t="s">
        <v>3142</v>
      </c>
      <c r="R2101" t="str">
        <f t="shared" si="745"/>
        <v>Drama</v>
      </c>
      <c r="S2101">
        <f t="shared" si="746"/>
        <v>4</v>
      </c>
      <c r="T2101" t="s">
        <v>75</v>
      </c>
      <c r="U2101" t="s">
        <v>6018</v>
      </c>
      <c r="V2101">
        <v>28621</v>
      </c>
      <c r="W2101" t="str">
        <f t="shared" si="747"/>
        <v>Low</v>
      </c>
      <c r="X2101">
        <v>12876</v>
      </c>
      <c r="Y2101" t="str">
        <f t="shared" si="748"/>
        <v>Medium</v>
      </c>
      <c r="Z2101" t="s">
        <v>6019</v>
      </c>
      <c r="AA2101">
        <v>2</v>
      </c>
      <c r="AB2101" t="str">
        <f t="shared" si="749"/>
        <v>Duo/Trio Poster</v>
      </c>
      <c r="AC2101" t="s">
        <v>6020</v>
      </c>
      <c r="AD2101" t="s">
        <v>6021</v>
      </c>
      <c r="AE2101">
        <v>91</v>
      </c>
      <c r="AF2101" t="str">
        <f t="shared" si="750"/>
        <v>Very Low</v>
      </c>
      <c r="AG2101" t="s">
        <v>9</v>
      </c>
      <c r="AH2101" t="s">
        <v>10</v>
      </c>
      <c r="AI2101" t="s">
        <v>11</v>
      </c>
      <c r="AJ2101" t="str">
        <f t="shared" si="751"/>
        <v>Teen</v>
      </c>
      <c r="AK2101">
        <v>40000000</v>
      </c>
      <c r="AL2101" t="str">
        <f t="shared" si="752"/>
        <v>Medium Budget</v>
      </c>
      <c r="AM2101">
        <v>2015</v>
      </c>
      <c r="AN2101">
        <f t="shared" si="753"/>
        <v>10</v>
      </c>
      <c r="AO2101" t="str">
        <f t="shared" si="754"/>
        <v>Modern Classic</v>
      </c>
      <c r="AP2101">
        <v>1000</v>
      </c>
      <c r="AQ2101" t="str">
        <f t="shared" si="755"/>
        <v>Very Low</v>
      </c>
      <c r="AR2101">
        <v>6</v>
      </c>
      <c r="AS2101" t="str">
        <f t="shared" si="756"/>
        <v>Average</v>
      </c>
      <c r="AT2101">
        <v>2.35</v>
      </c>
      <c r="AU2101" t="str">
        <f t="shared" si="757"/>
        <v>Cinematic Widescreen</v>
      </c>
      <c r="AV2101">
        <v>11000</v>
      </c>
      <c r="AW2101" t="str">
        <f t="shared" si="758"/>
        <v>Medium</v>
      </c>
    </row>
    <row r="2102" spans="1:49" x14ac:dyDescent="0.3">
      <c r="A2102" t="s">
        <v>0</v>
      </c>
      <c r="B2102" t="s">
        <v>7496</v>
      </c>
      <c r="C2102">
        <v>134</v>
      </c>
      <c r="D2102" t="str">
        <f t="shared" si="738"/>
        <v>Low</v>
      </c>
      <c r="E2102">
        <v>108</v>
      </c>
      <c r="F2102" t="str">
        <f t="shared" si="739"/>
        <v>1h 48m</v>
      </c>
      <c r="G2102" t="str">
        <f t="shared" si="740"/>
        <v>Standard Movie</v>
      </c>
      <c r="H2102">
        <v>24</v>
      </c>
      <c r="I2102" t="str">
        <f t="shared" si="741"/>
        <v>Very Low</v>
      </c>
      <c r="J2102">
        <v>100</v>
      </c>
      <c r="K2102" t="str">
        <f t="shared" si="742"/>
        <v>Very Low</v>
      </c>
      <c r="L2102" t="s">
        <v>10383</v>
      </c>
      <c r="M2102">
        <v>150</v>
      </c>
      <c r="N2102" t="str">
        <f t="shared" si="743"/>
        <v>Low</v>
      </c>
      <c r="O2102">
        <v>3108216</v>
      </c>
      <c r="P2102" t="str">
        <f t="shared" si="744"/>
        <v>Flop</v>
      </c>
      <c r="Q2102" t="s">
        <v>10384</v>
      </c>
      <c r="R2102" t="str">
        <f t="shared" si="745"/>
        <v>Thriller</v>
      </c>
      <c r="S2102">
        <f t="shared" si="746"/>
        <v>1</v>
      </c>
      <c r="T2102" t="s">
        <v>10385</v>
      </c>
      <c r="U2102" t="s">
        <v>10386</v>
      </c>
      <c r="V2102">
        <v>2587</v>
      </c>
      <c r="W2102" t="str">
        <f t="shared" si="747"/>
        <v>Very Low</v>
      </c>
      <c r="X2102">
        <v>540</v>
      </c>
      <c r="Y2102" t="str">
        <f t="shared" si="748"/>
        <v>Very Low</v>
      </c>
      <c r="Z2102" t="s">
        <v>10387</v>
      </c>
      <c r="AA2102">
        <v>2</v>
      </c>
      <c r="AB2102" t="str">
        <f t="shared" si="749"/>
        <v>Duo/Trio Poster</v>
      </c>
      <c r="AC2102" t="s">
        <v>10388</v>
      </c>
      <c r="AD2102" t="s">
        <v>10389</v>
      </c>
      <c r="AE2102">
        <v>21</v>
      </c>
      <c r="AF2102" t="str">
        <f t="shared" si="750"/>
        <v>Very Low</v>
      </c>
      <c r="AG2102" t="s">
        <v>9</v>
      </c>
      <c r="AH2102" t="s">
        <v>28</v>
      </c>
      <c r="AI2102" t="s">
        <v>556</v>
      </c>
      <c r="AJ2102" t="str">
        <f t="shared" si="751"/>
        <v>Adult</v>
      </c>
      <c r="AK2102">
        <f>AK2101</f>
        <v>40000000</v>
      </c>
      <c r="AL2102" t="str">
        <f t="shared" si="752"/>
        <v>Medium Budget</v>
      </c>
      <c r="AM2102">
        <v>2016</v>
      </c>
      <c r="AN2102">
        <f t="shared" si="753"/>
        <v>9</v>
      </c>
      <c r="AO2102" t="str">
        <f t="shared" si="754"/>
        <v>Modern Classic</v>
      </c>
      <c r="AP2102">
        <v>104</v>
      </c>
      <c r="AQ2102" t="str">
        <f t="shared" si="755"/>
        <v>Very Low</v>
      </c>
      <c r="AR2102">
        <v>6.4</v>
      </c>
      <c r="AS2102" t="str">
        <f t="shared" si="756"/>
        <v>Average</v>
      </c>
      <c r="AT2102">
        <v>2.35</v>
      </c>
      <c r="AU2102" t="str">
        <f t="shared" si="757"/>
        <v>Cinematic Widescreen</v>
      </c>
      <c r="AV2102">
        <v>0</v>
      </c>
      <c r="AW2102" t="str">
        <f t="shared" si="758"/>
        <v>Very Low</v>
      </c>
    </row>
    <row r="2103" spans="1:49" x14ac:dyDescent="0.3">
      <c r="A2103" t="s">
        <v>0</v>
      </c>
      <c r="B2103" t="s">
        <v>2149</v>
      </c>
      <c r="C2103">
        <v>97</v>
      </c>
      <c r="D2103" t="str">
        <f t="shared" si="738"/>
        <v>Low</v>
      </c>
      <c r="E2103">
        <v>96</v>
      </c>
      <c r="F2103" t="str">
        <f t="shared" si="739"/>
        <v>1h 36m</v>
      </c>
      <c r="G2103" t="str">
        <f t="shared" si="740"/>
        <v>Standard Movie</v>
      </c>
      <c r="H2103">
        <v>221</v>
      </c>
      <c r="I2103" t="str">
        <f t="shared" si="741"/>
        <v>Very Low</v>
      </c>
      <c r="J2103">
        <v>110</v>
      </c>
      <c r="K2103" t="str">
        <f t="shared" si="742"/>
        <v>Very Low</v>
      </c>
      <c r="L2103" t="s">
        <v>10390</v>
      </c>
      <c r="M2103">
        <v>240</v>
      </c>
      <c r="N2103" t="str">
        <f t="shared" si="743"/>
        <v>Low</v>
      </c>
      <c r="O2103">
        <v>19351569</v>
      </c>
      <c r="P2103" t="str">
        <f t="shared" si="744"/>
        <v>Average</v>
      </c>
      <c r="Q2103" t="s">
        <v>4233</v>
      </c>
      <c r="R2103" t="str">
        <f t="shared" si="745"/>
        <v>Comedy</v>
      </c>
      <c r="S2103">
        <f t="shared" si="746"/>
        <v>3</v>
      </c>
      <c r="T2103" t="s">
        <v>4831</v>
      </c>
      <c r="U2103" t="s">
        <v>10391</v>
      </c>
      <c r="V2103">
        <v>33287</v>
      </c>
      <c r="W2103" t="str">
        <f t="shared" si="747"/>
        <v>Low</v>
      </c>
      <c r="X2103">
        <v>664</v>
      </c>
      <c r="Y2103" t="str">
        <f t="shared" si="748"/>
        <v>Very Low</v>
      </c>
      <c r="Z2103" t="s">
        <v>10392</v>
      </c>
      <c r="AA2103">
        <v>1</v>
      </c>
      <c r="AB2103" t="str">
        <f t="shared" si="749"/>
        <v>Solo Star Poster</v>
      </c>
      <c r="AC2103" t="s">
        <v>10393</v>
      </c>
      <c r="AD2103" t="s">
        <v>10394</v>
      </c>
      <c r="AE2103">
        <v>201</v>
      </c>
      <c r="AF2103" t="str">
        <f t="shared" si="750"/>
        <v>Very Low</v>
      </c>
      <c r="AG2103" t="s">
        <v>9</v>
      </c>
      <c r="AH2103" t="s">
        <v>10</v>
      </c>
      <c r="AI2103" t="s">
        <v>11</v>
      </c>
      <c r="AJ2103" t="str">
        <f t="shared" si="751"/>
        <v>Teen</v>
      </c>
      <c r="AK2103">
        <v>22000000</v>
      </c>
      <c r="AL2103" t="str">
        <f t="shared" si="752"/>
        <v>Low Budget</v>
      </c>
      <c r="AM2103">
        <v>2001</v>
      </c>
      <c r="AN2103">
        <f t="shared" si="753"/>
        <v>24</v>
      </c>
      <c r="AO2103" t="str">
        <f t="shared" si="754"/>
        <v>Old Classic</v>
      </c>
      <c r="AP2103">
        <v>226</v>
      </c>
      <c r="AQ2103" t="str">
        <f t="shared" si="755"/>
        <v>Very Low</v>
      </c>
      <c r="AR2103">
        <v>5.9</v>
      </c>
      <c r="AS2103" t="str">
        <f t="shared" si="756"/>
        <v>Below Average</v>
      </c>
      <c r="AT2103">
        <v>1.85</v>
      </c>
      <c r="AU2103" t="str">
        <f t="shared" si="757"/>
        <v>HDTV / Widescreen</v>
      </c>
      <c r="AV2103">
        <v>739</v>
      </c>
      <c r="AW2103" t="str">
        <f t="shared" si="758"/>
        <v>Very Low</v>
      </c>
    </row>
    <row r="2104" spans="1:49" x14ac:dyDescent="0.3">
      <c r="A2104" t="s">
        <v>0</v>
      </c>
      <c r="B2104" t="s">
        <v>906</v>
      </c>
      <c r="C2104">
        <v>88</v>
      </c>
      <c r="D2104" t="str">
        <f t="shared" si="738"/>
        <v>Low</v>
      </c>
      <c r="E2104">
        <v>94</v>
      </c>
      <c r="F2104" t="str">
        <f t="shared" si="739"/>
        <v>1h 34m</v>
      </c>
      <c r="G2104" t="str">
        <f t="shared" si="740"/>
        <v>Standard Movie</v>
      </c>
      <c r="H2104">
        <v>42</v>
      </c>
      <c r="I2104" t="str">
        <f t="shared" si="741"/>
        <v>Very Low</v>
      </c>
      <c r="J2104">
        <v>517</v>
      </c>
      <c r="K2104" t="str">
        <f t="shared" si="742"/>
        <v>Very Low</v>
      </c>
      <c r="L2104" t="s">
        <v>2165</v>
      </c>
      <c r="M2104">
        <v>975</v>
      </c>
      <c r="N2104" t="str">
        <f t="shared" si="743"/>
        <v>Low</v>
      </c>
      <c r="O2104">
        <v>49002815</v>
      </c>
      <c r="P2104" t="str">
        <f t="shared" si="744"/>
        <v>Average</v>
      </c>
      <c r="Q2104" t="s">
        <v>3028</v>
      </c>
      <c r="R2104" t="str">
        <f t="shared" si="745"/>
        <v>Comedy</v>
      </c>
      <c r="S2104">
        <f t="shared" si="746"/>
        <v>2</v>
      </c>
      <c r="T2104" t="s">
        <v>10395</v>
      </c>
      <c r="U2104" t="s">
        <v>10396</v>
      </c>
      <c r="V2104">
        <v>15665</v>
      </c>
      <c r="W2104" t="str">
        <f t="shared" si="747"/>
        <v>Low</v>
      </c>
      <c r="X2104">
        <v>3153</v>
      </c>
      <c r="Y2104" t="str">
        <f t="shared" si="748"/>
        <v>Low</v>
      </c>
      <c r="Z2104" t="s">
        <v>921</v>
      </c>
      <c r="AA2104">
        <v>2</v>
      </c>
      <c r="AB2104" t="str">
        <f t="shared" si="749"/>
        <v>Duo/Trio Poster</v>
      </c>
      <c r="AC2104" t="s">
        <v>10397</v>
      </c>
      <c r="AD2104" t="s">
        <v>10398</v>
      </c>
      <c r="AE2104">
        <v>35</v>
      </c>
      <c r="AF2104" t="str">
        <f t="shared" si="750"/>
        <v>Very Low</v>
      </c>
      <c r="AG2104" t="s">
        <v>9</v>
      </c>
      <c r="AH2104" t="s">
        <v>10</v>
      </c>
      <c r="AI2104" t="s">
        <v>66</v>
      </c>
      <c r="AJ2104" t="str">
        <f t="shared" si="751"/>
        <v>Family</v>
      </c>
      <c r="AK2104">
        <v>22000000</v>
      </c>
      <c r="AL2104" t="str">
        <f t="shared" si="752"/>
        <v>Low Budget</v>
      </c>
      <c r="AM2104">
        <v>2012</v>
      </c>
      <c r="AN2104">
        <f t="shared" si="753"/>
        <v>13</v>
      </c>
      <c r="AO2104" t="str">
        <f t="shared" si="754"/>
        <v>Modern Classic</v>
      </c>
      <c r="AP2104">
        <v>569</v>
      </c>
      <c r="AQ2104" t="str">
        <f t="shared" si="755"/>
        <v>Very Low</v>
      </c>
      <c r="AR2104">
        <v>6.4</v>
      </c>
      <c r="AS2104" t="str">
        <f t="shared" si="756"/>
        <v>Average</v>
      </c>
      <c r="AT2104">
        <v>2.35</v>
      </c>
      <c r="AU2104" t="str">
        <f t="shared" si="757"/>
        <v>Cinematic Widescreen</v>
      </c>
      <c r="AV2104">
        <v>0</v>
      </c>
      <c r="AW2104" t="str">
        <f t="shared" si="758"/>
        <v>Very Low</v>
      </c>
    </row>
    <row r="2105" spans="1:49" x14ac:dyDescent="0.3">
      <c r="A2105" t="s">
        <v>0</v>
      </c>
      <c r="B2105" t="s">
        <v>5047</v>
      </c>
      <c r="C2105">
        <v>85</v>
      </c>
      <c r="D2105" t="str">
        <f t="shared" si="738"/>
        <v>Low</v>
      </c>
      <c r="E2105">
        <v>142</v>
      </c>
      <c r="F2105" t="str">
        <f t="shared" si="739"/>
        <v>2h 22m</v>
      </c>
      <c r="G2105" t="str">
        <f t="shared" si="740"/>
        <v>Long Movie</v>
      </c>
      <c r="H2105">
        <v>0</v>
      </c>
      <c r="I2105" t="str">
        <f t="shared" si="741"/>
        <v>Very Low</v>
      </c>
      <c r="J2105">
        <v>854</v>
      </c>
      <c r="K2105" t="str">
        <f t="shared" si="742"/>
        <v>Very Low</v>
      </c>
      <c r="L2105" t="s">
        <v>5136</v>
      </c>
      <c r="M2105">
        <v>978</v>
      </c>
      <c r="N2105" t="str">
        <f t="shared" si="743"/>
        <v>Low</v>
      </c>
      <c r="O2105">
        <v>19283782</v>
      </c>
      <c r="P2105" t="str">
        <f t="shared" si="744"/>
        <v>Average</v>
      </c>
      <c r="Q2105" t="s">
        <v>5245</v>
      </c>
      <c r="R2105" t="str">
        <f t="shared" si="745"/>
        <v>Crime</v>
      </c>
      <c r="S2105">
        <f t="shared" si="746"/>
        <v>4</v>
      </c>
      <c r="T2105" t="s">
        <v>6676</v>
      </c>
      <c r="U2105" t="s">
        <v>10399</v>
      </c>
      <c r="V2105">
        <v>31227</v>
      </c>
      <c r="W2105" t="str">
        <f t="shared" si="747"/>
        <v>Low</v>
      </c>
      <c r="X2105">
        <v>5386</v>
      </c>
      <c r="Y2105" t="str">
        <f t="shared" si="748"/>
        <v>Low</v>
      </c>
      <c r="Z2105" t="s">
        <v>3167</v>
      </c>
      <c r="AA2105">
        <v>0</v>
      </c>
      <c r="AB2105" t="str">
        <f t="shared" si="749"/>
        <v>Symbolic Poster</v>
      </c>
      <c r="AC2105" t="s">
        <v>10400</v>
      </c>
      <c r="AD2105" t="s">
        <v>10401</v>
      </c>
      <c r="AE2105">
        <v>354</v>
      </c>
      <c r="AF2105" t="str">
        <f t="shared" si="750"/>
        <v>Very Low</v>
      </c>
      <c r="AG2105" t="s">
        <v>9</v>
      </c>
      <c r="AH2105" t="s">
        <v>10</v>
      </c>
      <c r="AI2105" t="s">
        <v>556</v>
      </c>
      <c r="AJ2105" t="str">
        <f t="shared" si="751"/>
        <v>Adult</v>
      </c>
      <c r="AK2105">
        <v>22000000</v>
      </c>
      <c r="AL2105" t="str">
        <f t="shared" si="752"/>
        <v>Low Budget</v>
      </c>
      <c r="AM2105">
        <v>1999</v>
      </c>
      <c r="AN2105">
        <f t="shared" si="753"/>
        <v>26</v>
      </c>
      <c r="AO2105" t="str">
        <f t="shared" si="754"/>
        <v>Old Classic</v>
      </c>
      <c r="AP2105">
        <v>911</v>
      </c>
      <c r="AQ2105" t="str">
        <f t="shared" si="755"/>
        <v>Very Low</v>
      </c>
      <c r="AR2105">
        <v>6.6</v>
      </c>
      <c r="AS2105" t="str">
        <f t="shared" si="756"/>
        <v>Average</v>
      </c>
      <c r="AT2105">
        <v>1.85</v>
      </c>
      <c r="AU2105" t="str">
        <f t="shared" si="757"/>
        <v>HDTV / Widescreen</v>
      </c>
      <c r="AV2105">
        <v>0</v>
      </c>
      <c r="AW2105" t="str">
        <f t="shared" si="758"/>
        <v>Very Low</v>
      </c>
    </row>
    <row r="2106" spans="1:49" x14ac:dyDescent="0.3">
      <c r="A2106" t="s">
        <v>0</v>
      </c>
      <c r="B2106" t="s">
        <v>7105</v>
      </c>
      <c r="C2106">
        <v>181</v>
      </c>
      <c r="D2106" t="str">
        <f t="shared" si="738"/>
        <v>Low</v>
      </c>
      <c r="E2106">
        <v>104</v>
      </c>
      <c r="F2106" t="str">
        <f t="shared" si="739"/>
        <v>1h 44m</v>
      </c>
      <c r="G2106" t="str">
        <f t="shared" si="740"/>
        <v>Standard Movie</v>
      </c>
      <c r="H2106">
        <v>0</v>
      </c>
      <c r="I2106" t="str">
        <f t="shared" si="741"/>
        <v>Very Low</v>
      </c>
      <c r="J2106">
        <v>898</v>
      </c>
      <c r="K2106" t="str">
        <f t="shared" si="742"/>
        <v>Very Low</v>
      </c>
      <c r="L2106" t="s">
        <v>7551</v>
      </c>
      <c r="M2106">
        <v>8000</v>
      </c>
      <c r="N2106" t="str">
        <f t="shared" si="743"/>
        <v>Low</v>
      </c>
      <c r="O2106">
        <v>30059386</v>
      </c>
      <c r="P2106" t="str">
        <f t="shared" si="744"/>
        <v>Average</v>
      </c>
      <c r="Q2106" t="s">
        <v>1642</v>
      </c>
      <c r="R2106" t="str">
        <f t="shared" si="745"/>
        <v>Comedy</v>
      </c>
      <c r="S2106">
        <f t="shared" si="746"/>
        <v>1</v>
      </c>
      <c r="T2106" t="s">
        <v>1220</v>
      </c>
      <c r="U2106" t="s">
        <v>10402</v>
      </c>
      <c r="V2106">
        <v>128593</v>
      </c>
      <c r="W2106" t="str">
        <f t="shared" si="747"/>
        <v>Medium</v>
      </c>
      <c r="X2106">
        <v>11632</v>
      </c>
      <c r="Y2106" t="str">
        <f t="shared" si="748"/>
        <v>Medium</v>
      </c>
      <c r="Z2106" t="s">
        <v>10403</v>
      </c>
      <c r="AA2106">
        <v>5</v>
      </c>
      <c r="AB2106" t="str">
        <f t="shared" si="749"/>
        <v>Ensemble Poster</v>
      </c>
      <c r="AC2106" t="s">
        <v>10404</v>
      </c>
      <c r="AD2106" t="s">
        <v>10405</v>
      </c>
      <c r="AE2106">
        <v>867</v>
      </c>
      <c r="AF2106" t="str">
        <f t="shared" si="750"/>
        <v>Low</v>
      </c>
      <c r="AG2106" t="s">
        <v>9</v>
      </c>
      <c r="AH2106" t="s">
        <v>10</v>
      </c>
      <c r="AI2106" t="s">
        <v>556</v>
      </c>
      <c r="AJ2106" t="str">
        <f t="shared" si="751"/>
        <v>Adult</v>
      </c>
      <c r="AK2106">
        <v>22000000</v>
      </c>
      <c r="AL2106" t="str">
        <f t="shared" si="752"/>
        <v>Low Budget</v>
      </c>
      <c r="AM2106">
        <v>2001</v>
      </c>
      <c r="AN2106">
        <f t="shared" si="753"/>
        <v>24</v>
      </c>
      <c r="AO2106" t="str">
        <f t="shared" si="754"/>
        <v>Old Classic</v>
      </c>
      <c r="AP2106">
        <v>1000</v>
      </c>
      <c r="AQ2106" t="str">
        <f t="shared" si="755"/>
        <v>Very Low</v>
      </c>
      <c r="AR2106">
        <v>6.9</v>
      </c>
      <c r="AS2106" t="str">
        <f t="shared" si="756"/>
        <v>Average</v>
      </c>
      <c r="AT2106">
        <v>2.35</v>
      </c>
      <c r="AU2106" t="str">
        <f t="shared" si="757"/>
        <v>Cinematic Widescreen</v>
      </c>
      <c r="AV2106">
        <v>0</v>
      </c>
      <c r="AW2106" t="str">
        <f t="shared" si="758"/>
        <v>Very Low</v>
      </c>
    </row>
    <row r="2107" spans="1:49" x14ac:dyDescent="0.3">
      <c r="A2107" t="s">
        <v>0</v>
      </c>
      <c r="B2107" t="s">
        <v>249</v>
      </c>
      <c r="C2107">
        <v>257</v>
      </c>
      <c r="D2107" t="str">
        <f t="shared" si="738"/>
        <v>Medium</v>
      </c>
      <c r="E2107">
        <v>136</v>
      </c>
      <c r="F2107" t="str">
        <f t="shared" si="739"/>
        <v>2h 16m</v>
      </c>
      <c r="G2107" t="str">
        <f t="shared" si="740"/>
        <v>Long Movie</v>
      </c>
      <c r="H2107">
        <v>0</v>
      </c>
      <c r="I2107" t="str">
        <f t="shared" si="741"/>
        <v>Very Low</v>
      </c>
      <c r="J2107">
        <v>3000</v>
      </c>
      <c r="K2107" t="str">
        <f t="shared" si="742"/>
        <v>Low</v>
      </c>
      <c r="L2107" t="s">
        <v>243</v>
      </c>
      <c r="M2107">
        <v>19000</v>
      </c>
      <c r="N2107" t="str">
        <f t="shared" si="743"/>
        <v>Medium</v>
      </c>
      <c r="O2107">
        <v>35799026</v>
      </c>
      <c r="P2107" t="str">
        <f t="shared" si="744"/>
        <v>Average</v>
      </c>
      <c r="Q2107" t="s">
        <v>1646</v>
      </c>
      <c r="R2107" t="str">
        <f t="shared" si="745"/>
        <v>Action</v>
      </c>
      <c r="S2107">
        <f t="shared" si="746"/>
        <v>5</v>
      </c>
      <c r="T2107" t="s">
        <v>71</v>
      </c>
      <c r="U2107" t="s">
        <v>1647</v>
      </c>
      <c r="V2107">
        <v>263336</v>
      </c>
      <c r="W2107" t="str">
        <f t="shared" si="747"/>
        <v>High</v>
      </c>
      <c r="X2107">
        <v>34838</v>
      </c>
      <c r="Y2107" t="str">
        <f t="shared" si="748"/>
        <v>Medium</v>
      </c>
      <c r="Z2107" t="s">
        <v>627</v>
      </c>
      <c r="AA2107">
        <v>1</v>
      </c>
      <c r="AB2107" t="str">
        <f t="shared" si="749"/>
        <v>Solo Star Poster</v>
      </c>
      <c r="AC2107" t="s">
        <v>1648</v>
      </c>
      <c r="AD2107" t="s">
        <v>1649</v>
      </c>
      <c r="AE2107">
        <v>899</v>
      </c>
      <c r="AF2107" t="str">
        <f t="shared" si="750"/>
        <v>Low</v>
      </c>
      <c r="AG2107" t="s">
        <v>9</v>
      </c>
      <c r="AH2107" t="s">
        <v>10</v>
      </c>
      <c r="AI2107" t="s">
        <v>11</v>
      </c>
      <c r="AJ2107" t="str">
        <f t="shared" si="751"/>
        <v>Teen</v>
      </c>
      <c r="AK2107">
        <v>126000000</v>
      </c>
      <c r="AL2107" t="str">
        <f t="shared" si="752"/>
        <v>High Budget</v>
      </c>
      <c r="AM2107">
        <v>2005</v>
      </c>
      <c r="AN2107">
        <f t="shared" si="753"/>
        <v>20</v>
      </c>
      <c r="AO2107" t="str">
        <f t="shared" si="754"/>
        <v>Old Classic</v>
      </c>
      <c r="AP2107">
        <v>12000</v>
      </c>
      <c r="AQ2107" t="str">
        <f t="shared" si="755"/>
        <v>Medium</v>
      </c>
      <c r="AR2107">
        <v>6.9</v>
      </c>
      <c r="AS2107" t="str">
        <f t="shared" si="756"/>
        <v>Average</v>
      </c>
      <c r="AT2107">
        <v>2.35</v>
      </c>
      <c r="AU2107" t="str">
        <f t="shared" si="757"/>
        <v>Cinematic Widescreen</v>
      </c>
      <c r="AV2107">
        <v>0</v>
      </c>
      <c r="AW2107" t="str">
        <f t="shared" si="758"/>
        <v>Very Low</v>
      </c>
    </row>
    <row r="2108" spans="1:49" x14ac:dyDescent="0.3">
      <c r="A2108" t="s">
        <v>0</v>
      </c>
      <c r="B2108" t="s">
        <v>10406</v>
      </c>
      <c r="C2108">
        <v>95</v>
      </c>
      <c r="D2108" t="str">
        <f t="shared" si="738"/>
        <v>Low</v>
      </c>
      <c r="E2108">
        <v>106</v>
      </c>
      <c r="F2108" t="str">
        <f t="shared" si="739"/>
        <v>1h 46m</v>
      </c>
      <c r="G2108" t="str">
        <f t="shared" si="740"/>
        <v>Standard Movie</v>
      </c>
      <c r="H2108">
        <v>12</v>
      </c>
      <c r="I2108" t="str">
        <f t="shared" si="741"/>
        <v>Very Low</v>
      </c>
      <c r="J2108">
        <v>595</v>
      </c>
      <c r="K2108" t="str">
        <f t="shared" si="742"/>
        <v>Very Low</v>
      </c>
      <c r="L2108" t="s">
        <v>10407</v>
      </c>
      <c r="M2108">
        <v>962</v>
      </c>
      <c r="N2108" t="str">
        <f t="shared" si="743"/>
        <v>Low</v>
      </c>
      <c r="O2108">
        <v>17951431</v>
      </c>
      <c r="P2108" t="str">
        <f t="shared" si="744"/>
        <v>Average</v>
      </c>
      <c r="Q2108" t="s">
        <v>2113</v>
      </c>
      <c r="R2108" t="str">
        <f t="shared" si="745"/>
        <v>Crime</v>
      </c>
      <c r="S2108">
        <f t="shared" si="746"/>
        <v>4</v>
      </c>
      <c r="T2108" t="s">
        <v>1949</v>
      </c>
      <c r="U2108" t="s">
        <v>10408</v>
      </c>
      <c r="V2108">
        <v>25462</v>
      </c>
      <c r="W2108" t="str">
        <f t="shared" si="747"/>
        <v>Low</v>
      </c>
      <c r="X2108">
        <v>4239</v>
      </c>
      <c r="Y2108" t="str">
        <f t="shared" si="748"/>
        <v>Low</v>
      </c>
      <c r="Z2108" t="s">
        <v>2002</v>
      </c>
      <c r="AA2108">
        <v>1</v>
      </c>
      <c r="AB2108" t="str">
        <f t="shared" si="749"/>
        <v>Solo Star Poster</v>
      </c>
      <c r="AC2108" t="s">
        <v>10409</v>
      </c>
      <c r="AD2108" t="s">
        <v>10410</v>
      </c>
      <c r="AE2108">
        <v>200</v>
      </c>
      <c r="AF2108" t="str">
        <f t="shared" si="750"/>
        <v>Very Low</v>
      </c>
      <c r="AG2108" t="s">
        <v>9</v>
      </c>
      <c r="AH2108" t="s">
        <v>10</v>
      </c>
      <c r="AI2108" t="s">
        <v>11</v>
      </c>
      <c r="AJ2108" t="str">
        <f t="shared" si="751"/>
        <v>Teen</v>
      </c>
      <c r="AK2108">
        <v>30000000</v>
      </c>
      <c r="AL2108" t="str">
        <f t="shared" si="752"/>
        <v>Medium Budget</v>
      </c>
      <c r="AM2108">
        <v>2001</v>
      </c>
      <c r="AN2108">
        <f t="shared" si="753"/>
        <v>24</v>
      </c>
      <c r="AO2108" t="str">
        <f t="shared" si="754"/>
        <v>Old Classic</v>
      </c>
      <c r="AP2108">
        <v>844</v>
      </c>
      <c r="AQ2108" t="str">
        <f t="shared" si="755"/>
        <v>Very Low</v>
      </c>
      <c r="AR2108">
        <v>5.8</v>
      </c>
      <c r="AS2108" t="str">
        <f t="shared" si="756"/>
        <v>Below Average</v>
      </c>
      <c r="AT2108">
        <v>2.35</v>
      </c>
      <c r="AU2108" t="str">
        <f t="shared" si="757"/>
        <v>Cinematic Widescreen</v>
      </c>
      <c r="AV2108">
        <v>804</v>
      </c>
      <c r="AW2108" t="str">
        <f t="shared" si="758"/>
        <v>Very Low</v>
      </c>
    </row>
    <row r="2109" spans="1:49" x14ac:dyDescent="0.3">
      <c r="A2109" t="s">
        <v>0</v>
      </c>
      <c r="B2109" t="s">
        <v>7084</v>
      </c>
      <c r="C2109">
        <v>423</v>
      </c>
      <c r="D2109" t="str">
        <f t="shared" si="738"/>
        <v>Medium</v>
      </c>
      <c r="E2109">
        <v>106</v>
      </c>
      <c r="F2109" t="str">
        <f t="shared" si="739"/>
        <v>1h 46m</v>
      </c>
      <c r="G2109" t="str">
        <f t="shared" si="740"/>
        <v>Standard Movie</v>
      </c>
      <c r="H2109">
        <v>1000</v>
      </c>
      <c r="I2109" t="str">
        <f t="shared" si="741"/>
        <v>Very Low</v>
      </c>
      <c r="J2109">
        <v>1000</v>
      </c>
      <c r="K2109" t="str">
        <f t="shared" si="742"/>
        <v>Very Low</v>
      </c>
      <c r="L2109" t="s">
        <v>415</v>
      </c>
      <c r="M2109">
        <v>19000</v>
      </c>
      <c r="N2109" t="str">
        <f t="shared" si="743"/>
        <v>Medium</v>
      </c>
      <c r="O2109">
        <v>29997095</v>
      </c>
      <c r="P2109" t="str">
        <f t="shared" si="744"/>
        <v>Average</v>
      </c>
      <c r="Q2109" t="s">
        <v>10411</v>
      </c>
      <c r="R2109" t="str">
        <f t="shared" si="745"/>
        <v>Comedy</v>
      </c>
      <c r="S2109">
        <f t="shared" si="746"/>
        <v>2</v>
      </c>
      <c r="T2109" t="s">
        <v>71</v>
      </c>
      <c r="U2109" t="s">
        <v>10412</v>
      </c>
      <c r="V2109">
        <v>60926</v>
      </c>
      <c r="W2109" t="str">
        <f t="shared" si="747"/>
        <v>Medium</v>
      </c>
      <c r="X2109">
        <v>38494</v>
      </c>
      <c r="Y2109" t="str">
        <f t="shared" si="748"/>
        <v>Medium</v>
      </c>
      <c r="Z2109" t="s">
        <v>5435</v>
      </c>
      <c r="AA2109">
        <v>5</v>
      </c>
      <c r="AB2109" t="str">
        <f t="shared" si="749"/>
        <v>Ensemble Poster</v>
      </c>
      <c r="AC2109" t="s">
        <v>10413</v>
      </c>
      <c r="AD2109" t="s">
        <v>10414</v>
      </c>
      <c r="AE2109">
        <v>302</v>
      </c>
      <c r="AF2109" t="str">
        <f t="shared" si="750"/>
        <v>Very Low</v>
      </c>
      <c r="AG2109" t="s">
        <v>9</v>
      </c>
      <c r="AH2109" t="s">
        <v>28</v>
      </c>
      <c r="AI2109" t="s">
        <v>11</v>
      </c>
      <c r="AJ2109" t="str">
        <f t="shared" si="751"/>
        <v>Teen</v>
      </c>
      <c r="AK2109">
        <v>22000000</v>
      </c>
      <c r="AL2109" t="str">
        <f t="shared" si="752"/>
        <v>Low Budget</v>
      </c>
      <c r="AM2109">
        <v>2016</v>
      </c>
      <c r="AN2109">
        <f t="shared" si="753"/>
        <v>9</v>
      </c>
      <c r="AO2109" t="str">
        <f t="shared" si="754"/>
        <v>Modern Classic</v>
      </c>
      <c r="AP2109">
        <v>17000</v>
      </c>
      <c r="AQ2109" t="str">
        <f t="shared" si="755"/>
        <v>Medium</v>
      </c>
      <c r="AR2109">
        <v>6.4</v>
      </c>
      <c r="AS2109" t="str">
        <f t="shared" si="756"/>
        <v>Average</v>
      </c>
      <c r="AT2109">
        <v>1.85</v>
      </c>
      <c r="AU2109" t="str">
        <f t="shared" si="757"/>
        <v>HDTV / Widescreen</v>
      </c>
      <c r="AV2109">
        <v>23000</v>
      </c>
      <c r="AW2109" t="str">
        <f t="shared" si="758"/>
        <v>Medium</v>
      </c>
    </row>
    <row r="2110" spans="1:49" x14ac:dyDescent="0.3">
      <c r="A2110" t="s">
        <v>0</v>
      </c>
      <c r="B2110" t="s">
        <v>10415</v>
      </c>
      <c r="C2110">
        <v>93</v>
      </c>
      <c r="D2110" t="str">
        <f t="shared" si="738"/>
        <v>Low</v>
      </c>
      <c r="E2110">
        <v>98</v>
      </c>
      <c r="F2110" t="str">
        <f t="shared" si="739"/>
        <v>1h 38m</v>
      </c>
      <c r="G2110" t="str">
        <f t="shared" si="740"/>
        <v>Standard Movie</v>
      </c>
      <c r="H2110">
        <v>4</v>
      </c>
      <c r="I2110" t="str">
        <f t="shared" si="741"/>
        <v>Very Low</v>
      </c>
      <c r="J2110">
        <v>83</v>
      </c>
      <c r="K2110" t="str">
        <f t="shared" si="742"/>
        <v>Very Low</v>
      </c>
      <c r="L2110" t="s">
        <v>10416</v>
      </c>
      <c r="M2110">
        <v>3000</v>
      </c>
      <c r="N2110" t="str">
        <f t="shared" si="743"/>
        <v>Low</v>
      </c>
      <c r="O2110">
        <v>14252830</v>
      </c>
      <c r="P2110" t="str">
        <f t="shared" si="744"/>
        <v>Average</v>
      </c>
      <c r="Q2110" t="s">
        <v>6390</v>
      </c>
      <c r="R2110" t="str">
        <f t="shared" si="745"/>
        <v>Comedy</v>
      </c>
      <c r="S2110">
        <f t="shared" si="746"/>
        <v>2</v>
      </c>
      <c r="T2110" t="s">
        <v>953</v>
      </c>
      <c r="U2110" t="s">
        <v>10417</v>
      </c>
      <c r="V2110">
        <v>18900</v>
      </c>
      <c r="W2110" t="str">
        <f t="shared" si="747"/>
        <v>Low</v>
      </c>
      <c r="X2110">
        <v>3769</v>
      </c>
      <c r="Y2110" t="str">
        <f t="shared" si="748"/>
        <v>Low</v>
      </c>
      <c r="Z2110" t="s">
        <v>10418</v>
      </c>
      <c r="AA2110">
        <v>0</v>
      </c>
      <c r="AB2110" t="str">
        <f t="shared" si="749"/>
        <v>Symbolic Poster</v>
      </c>
      <c r="AC2110" t="s">
        <v>10419</v>
      </c>
      <c r="AD2110" t="s">
        <v>10420</v>
      </c>
      <c r="AE2110">
        <v>242</v>
      </c>
      <c r="AF2110" t="str">
        <f t="shared" si="750"/>
        <v>Very Low</v>
      </c>
      <c r="AG2110" t="s">
        <v>9</v>
      </c>
      <c r="AH2110" t="s">
        <v>239</v>
      </c>
      <c r="AI2110" t="s">
        <v>11</v>
      </c>
      <c r="AJ2110" t="str">
        <f t="shared" si="751"/>
        <v>Teen</v>
      </c>
      <c r="AK2110">
        <v>22000000</v>
      </c>
      <c r="AL2110" t="str">
        <f t="shared" si="752"/>
        <v>Low Budget</v>
      </c>
      <c r="AM2110">
        <v>2001</v>
      </c>
      <c r="AN2110">
        <f t="shared" si="753"/>
        <v>24</v>
      </c>
      <c r="AO2110" t="str">
        <f t="shared" si="754"/>
        <v>Old Classic</v>
      </c>
      <c r="AP2110">
        <v>486</v>
      </c>
      <c r="AQ2110" t="str">
        <f t="shared" si="755"/>
        <v>Very Low</v>
      </c>
      <c r="AR2110">
        <v>5.3</v>
      </c>
      <c r="AS2110" t="str">
        <f t="shared" si="756"/>
        <v>Below Average</v>
      </c>
      <c r="AT2110">
        <v>1.85</v>
      </c>
      <c r="AU2110" t="str">
        <f t="shared" si="757"/>
        <v>HDTV / Widescreen</v>
      </c>
      <c r="AV2110">
        <v>0</v>
      </c>
      <c r="AW2110" t="str">
        <f t="shared" si="758"/>
        <v>Very Low</v>
      </c>
    </row>
    <row r="2111" spans="1:49" x14ac:dyDescent="0.3">
      <c r="A2111" t="s">
        <v>0</v>
      </c>
      <c r="B2111" t="s">
        <v>5135</v>
      </c>
      <c r="C2111">
        <v>203</v>
      </c>
      <c r="D2111" t="str">
        <f t="shared" si="738"/>
        <v>Medium</v>
      </c>
      <c r="E2111">
        <v>100</v>
      </c>
      <c r="F2111" t="str">
        <f t="shared" si="739"/>
        <v>1h 40m</v>
      </c>
      <c r="G2111" t="str">
        <f t="shared" si="740"/>
        <v>Standard Movie</v>
      </c>
      <c r="H2111">
        <v>39</v>
      </c>
      <c r="I2111" t="str">
        <f t="shared" si="741"/>
        <v>Very Low</v>
      </c>
      <c r="J2111">
        <v>798</v>
      </c>
      <c r="K2111" t="str">
        <f t="shared" si="742"/>
        <v>Very Low</v>
      </c>
      <c r="L2111" t="s">
        <v>51</v>
      </c>
      <c r="M2111">
        <v>26000</v>
      </c>
      <c r="N2111" t="str">
        <f t="shared" si="743"/>
        <v>Medium</v>
      </c>
      <c r="O2111">
        <v>19783777</v>
      </c>
      <c r="P2111" t="str">
        <f t="shared" si="744"/>
        <v>Average</v>
      </c>
      <c r="Q2111" t="s">
        <v>435</v>
      </c>
      <c r="R2111" t="str">
        <f t="shared" si="745"/>
        <v>Action</v>
      </c>
      <c r="S2111">
        <f t="shared" si="746"/>
        <v>4</v>
      </c>
      <c r="T2111" t="s">
        <v>306</v>
      </c>
      <c r="U2111" t="s">
        <v>10421</v>
      </c>
      <c r="V2111">
        <v>82804</v>
      </c>
      <c r="W2111" t="str">
        <f t="shared" si="747"/>
        <v>Medium</v>
      </c>
      <c r="X2111">
        <v>39989</v>
      </c>
      <c r="Y2111" t="str">
        <f t="shared" si="748"/>
        <v>Medium</v>
      </c>
      <c r="Z2111" t="s">
        <v>1669</v>
      </c>
      <c r="AA2111">
        <v>1</v>
      </c>
      <c r="AB2111" t="str">
        <f t="shared" si="749"/>
        <v>Solo Star Poster</v>
      </c>
      <c r="AC2111" t="s">
        <v>10422</v>
      </c>
      <c r="AD2111" t="s">
        <v>10423</v>
      </c>
      <c r="AE2111">
        <v>154</v>
      </c>
      <c r="AF2111" t="str">
        <f t="shared" si="750"/>
        <v>Very Low</v>
      </c>
      <c r="AG2111" t="s">
        <v>9</v>
      </c>
      <c r="AH2111" t="s">
        <v>10</v>
      </c>
      <c r="AI2111" t="s">
        <v>556</v>
      </c>
      <c r="AJ2111" t="str">
        <f t="shared" si="751"/>
        <v>Adult</v>
      </c>
      <c r="AK2111">
        <v>22000000</v>
      </c>
      <c r="AL2111" t="str">
        <f t="shared" si="752"/>
        <v>Low Budget</v>
      </c>
      <c r="AM2111">
        <v>2013</v>
      </c>
      <c r="AN2111">
        <f t="shared" si="753"/>
        <v>12</v>
      </c>
      <c r="AO2111" t="str">
        <f t="shared" si="754"/>
        <v>Modern Classic</v>
      </c>
      <c r="AP2111">
        <v>11000</v>
      </c>
      <c r="AQ2111" t="str">
        <f t="shared" si="755"/>
        <v>Medium</v>
      </c>
      <c r="AR2111">
        <v>6.5</v>
      </c>
      <c r="AS2111" t="str">
        <f t="shared" si="756"/>
        <v>Average</v>
      </c>
      <c r="AT2111">
        <v>2.35</v>
      </c>
      <c r="AU2111" t="str">
        <f t="shared" si="757"/>
        <v>Cinematic Widescreen</v>
      </c>
      <c r="AV2111">
        <v>15000</v>
      </c>
      <c r="AW2111" t="str">
        <f t="shared" si="758"/>
        <v>Medium</v>
      </c>
    </row>
    <row r="2112" spans="1:49" x14ac:dyDescent="0.3">
      <c r="A2112" t="s">
        <v>0</v>
      </c>
      <c r="B2112" t="s">
        <v>10424</v>
      </c>
      <c r="C2112">
        <v>38</v>
      </c>
      <c r="D2112" t="str">
        <f t="shared" si="738"/>
        <v>Very Low</v>
      </c>
      <c r="E2112">
        <v>95</v>
      </c>
      <c r="F2112" t="str">
        <f t="shared" si="739"/>
        <v>1h 35m</v>
      </c>
      <c r="G2112" t="str">
        <f t="shared" si="740"/>
        <v>Standard Movie</v>
      </c>
      <c r="H2112">
        <v>34</v>
      </c>
      <c r="I2112" t="str">
        <f t="shared" si="741"/>
        <v>Very Low</v>
      </c>
      <c r="J2112">
        <v>368</v>
      </c>
      <c r="K2112" t="str">
        <f t="shared" si="742"/>
        <v>Very Low</v>
      </c>
      <c r="L2112" t="s">
        <v>2331</v>
      </c>
      <c r="M2112">
        <v>554</v>
      </c>
      <c r="N2112" t="str">
        <f t="shared" si="743"/>
        <v>Low</v>
      </c>
      <c r="O2112">
        <v>13555988</v>
      </c>
      <c r="P2112" t="str">
        <f t="shared" si="744"/>
        <v>Average</v>
      </c>
      <c r="Q2112" t="s">
        <v>758</v>
      </c>
      <c r="R2112" t="str">
        <f t="shared" si="745"/>
        <v>Adventure</v>
      </c>
      <c r="S2112">
        <f t="shared" si="746"/>
        <v>4</v>
      </c>
      <c r="T2112" t="s">
        <v>2264</v>
      </c>
      <c r="U2112" t="s">
        <v>10425</v>
      </c>
      <c r="V2112">
        <v>7242</v>
      </c>
      <c r="W2112" t="str">
        <f t="shared" si="747"/>
        <v>Very Low</v>
      </c>
      <c r="X2112">
        <v>2216</v>
      </c>
      <c r="Y2112" t="str">
        <f t="shared" si="748"/>
        <v>Low</v>
      </c>
      <c r="Z2112" t="s">
        <v>5193</v>
      </c>
      <c r="AA2112">
        <v>1</v>
      </c>
      <c r="AB2112" t="str">
        <f t="shared" si="749"/>
        <v>Solo Star Poster</v>
      </c>
      <c r="AC2112" t="s">
        <v>10426</v>
      </c>
      <c r="AD2112" t="s">
        <v>10427</v>
      </c>
      <c r="AE2112">
        <v>38</v>
      </c>
      <c r="AF2112" t="str">
        <f t="shared" si="750"/>
        <v>Very Low</v>
      </c>
      <c r="AG2112" t="s">
        <v>9</v>
      </c>
      <c r="AH2112" t="s">
        <v>738</v>
      </c>
      <c r="AI2112" t="s">
        <v>66</v>
      </c>
      <c r="AJ2112" t="str">
        <f t="shared" si="751"/>
        <v>Family</v>
      </c>
      <c r="AK2112">
        <v>22000000</v>
      </c>
      <c r="AL2112" t="str">
        <f t="shared" si="752"/>
        <v>Low Budget</v>
      </c>
      <c r="AM2112">
        <v>2000</v>
      </c>
      <c r="AN2112">
        <f t="shared" si="753"/>
        <v>25</v>
      </c>
      <c r="AO2112" t="str">
        <f t="shared" si="754"/>
        <v>Old Classic</v>
      </c>
      <c r="AP2112">
        <v>439</v>
      </c>
      <c r="AQ2112" t="str">
        <f t="shared" si="755"/>
        <v>Very Low</v>
      </c>
      <c r="AR2112">
        <v>5.7</v>
      </c>
      <c r="AS2112" t="str">
        <f t="shared" si="756"/>
        <v>Below Average</v>
      </c>
      <c r="AT2112">
        <v>1.85</v>
      </c>
      <c r="AU2112" t="str">
        <f t="shared" si="757"/>
        <v>HDTV / Widescreen</v>
      </c>
      <c r="AV2112">
        <v>0</v>
      </c>
      <c r="AW2112" t="str">
        <f t="shared" si="758"/>
        <v>Very Low</v>
      </c>
    </row>
    <row r="2113" spans="1:49" x14ac:dyDescent="0.3">
      <c r="A2113" t="s">
        <v>0</v>
      </c>
      <c r="B2113" t="s">
        <v>4137</v>
      </c>
      <c r="C2113">
        <v>183</v>
      </c>
      <c r="D2113" t="str">
        <f t="shared" si="738"/>
        <v>Low</v>
      </c>
      <c r="E2113">
        <v>107</v>
      </c>
      <c r="F2113" t="str">
        <f t="shared" si="739"/>
        <v>1h 47m</v>
      </c>
      <c r="G2113" t="str">
        <f t="shared" si="740"/>
        <v>Standard Movie</v>
      </c>
      <c r="H2113">
        <v>737</v>
      </c>
      <c r="I2113" t="str">
        <f t="shared" si="741"/>
        <v>Very Low</v>
      </c>
      <c r="J2113">
        <v>678</v>
      </c>
      <c r="K2113" t="str">
        <f t="shared" si="742"/>
        <v>Very Low</v>
      </c>
      <c r="L2113" t="s">
        <v>3680</v>
      </c>
      <c r="M2113">
        <v>6000</v>
      </c>
      <c r="N2113" t="str">
        <f t="shared" si="743"/>
        <v>Low</v>
      </c>
      <c r="O2113">
        <v>12784713</v>
      </c>
      <c r="P2113" t="str">
        <f t="shared" si="744"/>
        <v>Average</v>
      </c>
      <c r="Q2113" t="s">
        <v>1642</v>
      </c>
      <c r="R2113" t="str">
        <f t="shared" si="745"/>
        <v>Comedy</v>
      </c>
      <c r="S2113">
        <f t="shared" si="746"/>
        <v>1</v>
      </c>
      <c r="T2113" t="s">
        <v>179</v>
      </c>
      <c r="U2113" t="s">
        <v>10428</v>
      </c>
      <c r="V2113">
        <v>56813</v>
      </c>
      <c r="W2113" t="str">
        <f t="shared" si="747"/>
        <v>Medium</v>
      </c>
      <c r="X2113">
        <v>8094</v>
      </c>
      <c r="Y2113" t="str">
        <f t="shared" si="748"/>
        <v>Low</v>
      </c>
      <c r="Z2113" t="s">
        <v>6011</v>
      </c>
      <c r="AA2113">
        <v>11</v>
      </c>
      <c r="AB2113" t="str">
        <f t="shared" si="749"/>
        <v>Ensemble Poster</v>
      </c>
      <c r="AC2113" t="s">
        <v>10429</v>
      </c>
      <c r="AD2113" t="s">
        <v>10430</v>
      </c>
      <c r="AE2113">
        <v>381</v>
      </c>
      <c r="AF2113" t="str">
        <f t="shared" si="750"/>
        <v>Very Low</v>
      </c>
      <c r="AG2113" t="s">
        <v>9</v>
      </c>
      <c r="AH2113" t="s">
        <v>10</v>
      </c>
      <c r="AI2113" t="s">
        <v>556</v>
      </c>
      <c r="AJ2113" t="str">
        <f t="shared" si="751"/>
        <v>Adult</v>
      </c>
      <c r="AK2113">
        <v>22000000</v>
      </c>
      <c r="AL2113" t="str">
        <f t="shared" si="752"/>
        <v>Low Budget</v>
      </c>
      <c r="AM2113">
        <v>2004</v>
      </c>
      <c r="AN2113">
        <f t="shared" si="753"/>
        <v>21</v>
      </c>
      <c r="AO2113" t="str">
        <f t="shared" si="754"/>
        <v>Old Classic</v>
      </c>
      <c r="AP2113">
        <v>718</v>
      </c>
      <c r="AQ2113" t="str">
        <f t="shared" si="755"/>
        <v>Very Low</v>
      </c>
      <c r="AR2113">
        <v>6.7</v>
      </c>
      <c r="AS2113" t="str">
        <f t="shared" si="756"/>
        <v>Average</v>
      </c>
      <c r="AT2113">
        <v>2.35</v>
      </c>
      <c r="AU2113" t="str">
        <f t="shared" si="757"/>
        <v>Cinematic Widescreen</v>
      </c>
      <c r="AV2113">
        <v>0</v>
      </c>
      <c r="AW2113" t="str">
        <f t="shared" si="758"/>
        <v>Very Low</v>
      </c>
    </row>
    <row r="2114" spans="1:49" x14ac:dyDescent="0.3">
      <c r="A2114" t="s">
        <v>0</v>
      </c>
      <c r="B2114" t="s">
        <v>10431</v>
      </c>
      <c r="C2114">
        <v>75</v>
      </c>
      <c r="D2114" t="str">
        <f t="shared" si="738"/>
        <v>Low</v>
      </c>
      <c r="E2114">
        <v>104</v>
      </c>
      <c r="F2114" t="str">
        <f t="shared" si="739"/>
        <v>1h 44m</v>
      </c>
      <c r="G2114" t="str">
        <f t="shared" si="740"/>
        <v>Standard Movie</v>
      </c>
      <c r="H2114">
        <v>87</v>
      </c>
      <c r="I2114" t="str">
        <f t="shared" si="741"/>
        <v>Very Low</v>
      </c>
      <c r="J2114">
        <v>691</v>
      </c>
      <c r="K2114" t="str">
        <f t="shared" si="742"/>
        <v>Very Low</v>
      </c>
      <c r="L2114" t="s">
        <v>875</v>
      </c>
      <c r="M2114">
        <v>1000</v>
      </c>
      <c r="N2114" t="str">
        <f t="shared" si="743"/>
        <v>Low</v>
      </c>
      <c r="O2114">
        <v>10696210</v>
      </c>
      <c r="P2114" t="str">
        <f t="shared" si="744"/>
        <v>Average</v>
      </c>
      <c r="Q2114" t="s">
        <v>1372</v>
      </c>
      <c r="R2114" t="str">
        <f t="shared" si="745"/>
        <v>Action</v>
      </c>
      <c r="S2114">
        <f t="shared" si="746"/>
        <v>4</v>
      </c>
      <c r="T2114" t="s">
        <v>4</v>
      </c>
      <c r="U2114" t="s">
        <v>10432</v>
      </c>
      <c r="V2114">
        <v>35018</v>
      </c>
      <c r="W2114" t="str">
        <f t="shared" si="747"/>
        <v>Low</v>
      </c>
      <c r="X2114">
        <v>3148</v>
      </c>
      <c r="Y2114" t="str">
        <f t="shared" si="748"/>
        <v>Low</v>
      </c>
      <c r="Z2114" t="s">
        <v>723</v>
      </c>
      <c r="AA2114">
        <v>0</v>
      </c>
      <c r="AB2114" t="str">
        <f t="shared" si="749"/>
        <v>Symbolic Poster</v>
      </c>
      <c r="AC2114" t="s">
        <v>10433</v>
      </c>
      <c r="AD2114" t="s">
        <v>10434</v>
      </c>
      <c r="AE2114">
        <v>180</v>
      </c>
      <c r="AF2114" t="str">
        <f t="shared" si="750"/>
        <v>Very Low</v>
      </c>
      <c r="AG2114" t="s">
        <v>9</v>
      </c>
      <c r="AH2114" t="s">
        <v>10</v>
      </c>
      <c r="AI2114" t="s">
        <v>11</v>
      </c>
      <c r="AJ2114" t="str">
        <f t="shared" si="751"/>
        <v>Teen</v>
      </c>
      <c r="AK2114">
        <v>23500000</v>
      </c>
      <c r="AL2114" t="str">
        <f t="shared" si="752"/>
        <v>Low Budget</v>
      </c>
      <c r="AM2114">
        <v>1993</v>
      </c>
      <c r="AN2114">
        <f t="shared" si="753"/>
        <v>32</v>
      </c>
      <c r="AO2114" t="str">
        <f t="shared" si="754"/>
        <v>Old Classic</v>
      </c>
      <c r="AP2114">
        <v>826</v>
      </c>
      <c r="AQ2114" t="str">
        <f t="shared" si="755"/>
        <v>Very Low</v>
      </c>
      <c r="AR2114">
        <v>3.9</v>
      </c>
      <c r="AS2114" t="str">
        <f t="shared" si="756"/>
        <v>Very Poor</v>
      </c>
      <c r="AT2114">
        <v>1.85</v>
      </c>
      <c r="AU2114" t="str">
        <f t="shared" si="757"/>
        <v>HDTV / Widescreen</v>
      </c>
      <c r="AV2114">
        <v>716</v>
      </c>
      <c r="AW2114" t="str">
        <f t="shared" si="758"/>
        <v>Very Low</v>
      </c>
    </row>
    <row r="2115" spans="1:49" x14ac:dyDescent="0.3">
      <c r="A2115" t="s">
        <v>0</v>
      </c>
      <c r="B2115" t="s">
        <v>10435</v>
      </c>
      <c r="C2115">
        <v>18</v>
      </c>
      <c r="D2115" t="str">
        <f t="shared" ref="D2115:D2178" si="760">IF(C2115&lt;=50,"Very Low",
IF(C2115&lt;=200,"Low",
IF(C2115&lt;=500,"Medium",
IF(C2115&lt;=1000,"High","Very High"))))</f>
        <v>Very Low</v>
      </c>
      <c r="E2115">
        <v>104</v>
      </c>
      <c r="F2115" t="str">
        <f t="shared" ref="F2115:F2178" si="761">INT(E2115/60) &amp; "h " &amp; MOD(E2115,60) &amp; "m"</f>
        <v>1h 44m</v>
      </c>
      <c r="G2115" t="str">
        <f t="shared" ref="G2115:G2178" si="762">IF(E2115&lt;60,"Short Film",IF(E2115&lt;90,"Featurette",IF(E2115&lt;=120,"Standard Movie",IF(E2115&lt;=180,"Long Movie","Epic"))))</f>
        <v>Standard Movie</v>
      </c>
      <c r="H2115">
        <v>53</v>
      </c>
      <c r="I2115" t="str">
        <f t="shared" ref="I2115:I2178" si="763">IF(H2115&lt;=1000,"Very Low",IF(H2115&lt;=10000,"Low",IF(H2115&lt;=50000,"Medium",IF(H2115&lt;=200000,"High","Very High"))))</f>
        <v>Very Low</v>
      </c>
      <c r="J2115">
        <v>576</v>
      </c>
      <c r="K2115" t="str">
        <f t="shared" ref="K2115:K2178" si="764">IF(J2115&lt;=1000,"Very Low",IF(J2115&lt;=10000,"Low",IF(J2115&lt;=50000,"Medium",IF(J2115&lt;=200000,"High","Very High"))))</f>
        <v>Very Low</v>
      </c>
      <c r="L2115" t="s">
        <v>1794</v>
      </c>
      <c r="M2115">
        <v>2000</v>
      </c>
      <c r="N2115" t="str">
        <f t="shared" ref="N2115:N2178" si="765">IF(A2115&lt;=1000,"Very Low",
IF(M2115&lt;=10000,"Low",IF(M2115&lt;=50000,"Medium",IF(M2115&lt;=200000,"High","Very High"))))</f>
        <v>Low</v>
      </c>
      <c r="O2115">
        <v>5974653</v>
      </c>
      <c r="P2115" t="str">
        <f t="shared" ref="P2115:P2178" si="766">IF(AND(O2115&gt;=500000000),"Blockbuster",
IF(AND(O2115&gt;=200000000,O2115&lt;=499999999),"Superhit",
IF(AND(O2115&gt;=50000000,O2115&lt;=199999999),"Hit",
IF(AND(O2115&gt;=10000000,O2115&lt;=49999999),"Average",
IF(AND(O2115&lt;=10000000),"Flop","")))))</f>
        <v>Flop</v>
      </c>
      <c r="Q2115" t="s">
        <v>233</v>
      </c>
      <c r="R2115" t="str">
        <f t="shared" ref="R2115:R2178" si="767">LEFT(Q2115, FIND("|",Q2115&amp;"|")-1)</f>
        <v>Action</v>
      </c>
      <c r="S2115">
        <f t="shared" ref="S2115:S2178" si="768">LEN(Q2115)-LEN(SUBSTITUTE(Q2115,"|",""))+1</f>
        <v>5</v>
      </c>
      <c r="T2115" t="s">
        <v>2978</v>
      </c>
      <c r="U2115" t="s">
        <v>10436</v>
      </c>
      <c r="V2115">
        <v>2253</v>
      </c>
      <c r="W2115" t="str">
        <f t="shared" ref="W2115:W2178" si="769">IF(V2115&lt;=10000,"Very Low",IF(V2115&lt;=50000,"Low",IF(V2115&lt;=200000,"Medium",IF(V2115&lt;=500000,"High","Very High"))))</f>
        <v>Very Low</v>
      </c>
      <c r="X2115">
        <v>4221</v>
      </c>
      <c r="Y2115" t="str">
        <f t="shared" ref="Y2115:Y2178" si="770">IF(X2115&lt;=1000,"Very Low",IF(X2115&lt;=10000,"Low",IF(X2115&lt;=50000,"Medium",IF(X2115&lt;=200000,"High","Very High"))))</f>
        <v>Low</v>
      </c>
      <c r="Z2115" t="s">
        <v>3302</v>
      </c>
      <c r="AA2115">
        <v>0</v>
      </c>
      <c r="AB2115" t="str">
        <f t="shared" ref="AB2115:AB2178" si="771">IF(AA2115=0,"Symbolic Poster",IF(AA2115=1,"Solo Star Poster",IF(AA2115&lt;=3,"Duo/Trio Poster","Ensemble Poster")))</f>
        <v>Symbolic Poster</v>
      </c>
      <c r="AC2115" t="s">
        <v>10437</v>
      </c>
      <c r="AD2115" t="s">
        <v>10438</v>
      </c>
      <c r="AE2115">
        <v>111</v>
      </c>
      <c r="AF2115" t="str">
        <f t="shared" ref="AF2115:AF2178" si="772">IF(AE2115&lt;=500,"Very Low",IF(AE2115&lt;=2000,"Low",IF(AE2115&lt;=5000,"Medium",IF(AE2115&lt;=15000,"High","Very High"))))</f>
        <v>Very Low</v>
      </c>
      <c r="AG2115" t="s">
        <v>9</v>
      </c>
      <c r="AH2115" t="s">
        <v>10</v>
      </c>
      <c r="AI2115" t="s">
        <v>11</v>
      </c>
      <c r="AJ2115" t="str">
        <f t="shared" ref="AJ2115:AJ2178" si="773">IF(OR(AI2115="G",AI2115="PG",AI2115="U",AI2115="TV-Y",AI2115="TV-G"),"Family",IF(OR(AI2115="PG-13",AI2115="UA",AI2115="TV-14"),"Teen",IF(OR(AI2115="R",AI2115="NC-17",AI2115="A",AI2115="TV-MA"),"Adult",IF(AI2115="Not Rated","No Rating","Other/Unknown"))))</f>
        <v>Teen</v>
      </c>
      <c r="AK2115">
        <v>22000000</v>
      </c>
      <c r="AL2115" t="str">
        <f t="shared" ref="AL2115:AL2178" si="774">IF(AK2115&gt;=200000000,"Very High Budget",
IF(AND(AK2115&gt;=100000000,AK2115&lt;=199999999),"High Budget",
IF(AND(AK2115&gt;=30000000,AK2115&lt;=99999999),"Medium Budget",
IF(AK2115&lt;30000000,"Low Budget",""))))</f>
        <v>Low Budget</v>
      </c>
      <c r="AM2115">
        <v>2001</v>
      </c>
      <c r="AN2115">
        <f t="shared" ref="AN2115:AN2178" si="775">$AY$20-AM2115</f>
        <v>24</v>
      </c>
      <c r="AO2115" t="str">
        <f t="shared" ref="AO2115:AO2178" si="776">IF(AN2115&lt;=5,"Recent",IF(AND(AN2115&gt;=6,AN2115&lt;=15),"Modern Classic",IF(AN2115&gt;15,"Old Classic","")))</f>
        <v>Old Classic</v>
      </c>
      <c r="AP2115">
        <v>595</v>
      </c>
      <c r="AQ2115" t="str">
        <f t="shared" ref="AQ2115:AQ2178" si="777">IF(AP2115&lt;=1000,"Very Low",IF(AP2115&lt;=10000,"Low",IF(AP2115&lt;=50000,"Medium",IF(AP2115&lt;=200000,"High","Very High"))))</f>
        <v>Very Low</v>
      </c>
      <c r="AR2115">
        <v>4.0999999999999996</v>
      </c>
      <c r="AS2115" t="str">
        <f t="shared" ref="AS2115:AS2178" si="778">IF(AND(AR2115&gt;=9,AR2115&lt;=10),"Master Piece",
IF(AND(AR2115&gt;=8,AR2115&lt;9),"Excellent",
IF(AND(AR2115&gt;=7,AR2115&lt;8),"Good",
IF(AND(AR2115&gt;=6,AR2115&lt;7),"Average",
IF(AND(AR2115&gt;=5,AR2115&lt;6),"Below Average",
IF(AND(AR2115&gt;=4,AR2115&lt;5),"Poor",
IF(AND(AR2115&gt;=3,AR2115&lt;4),"Very Poor",
IF(AND(AR2115&gt;=0,AR2115&lt;3),"Terrible",""))))))))</f>
        <v>Poor</v>
      </c>
      <c r="AT2115">
        <v>1.85</v>
      </c>
      <c r="AU2115" t="str">
        <f t="shared" ref="AU2115:AU2178" si="779">IF(AND(AT2115&gt;=1.3,AT2115&lt;=1.4),"Classic",IF(AND(AT2115&gt;=1.7,AT2115&lt;=1.9),"HDTV / Widescreen",IF(AND(AT2115&gt;=2.2,AT2115&lt;=2.4),"Cinematic Widescreen",IF(AND(AT2115&gt;=1.4,AT2115&lt;=1.6),"Standard Academy",IF(AT2115&gt;=2.4,"Ultra Widescreen","")))))</f>
        <v>HDTV / Widescreen</v>
      </c>
      <c r="AV2115">
        <v>158</v>
      </c>
      <c r="AW2115" t="str">
        <f t="shared" ref="AW2115:AW2178" si="780">IF(AV2115&lt;=1000,"Very Low",IF(AV2115&lt;=10000,"Low",IF(AV2115&lt;=50000,"Medium",IF(AV2115&lt;=200000,"High","Very High"))))</f>
        <v>Very Low</v>
      </c>
    </row>
    <row r="2116" spans="1:49" x14ac:dyDescent="0.3">
      <c r="A2116" t="s">
        <v>0</v>
      </c>
      <c r="B2116" t="s">
        <v>10439</v>
      </c>
      <c r="C2116">
        <v>22</v>
      </c>
      <c r="D2116" t="str">
        <f t="shared" si="760"/>
        <v>Very Low</v>
      </c>
      <c r="E2116">
        <v>143</v>
      </c>
      <c r="F2116" t="str">
        <f t="shared" si="761"/>
        <v>2h 23m</v>
      </c>
      <c r="G2116" t="str">
        <f t="shared" si="762"/>
        <v>Long Movie</v>
      </c>
      <c r="H2116">
        <v>688</v>
      </c>
      <c r="I2116" t="str">
        <f t="shared" si="763"/>
        <v>Very Low</v>
      </c>
      <c r="J2116">
        <v>42</v>
      </c>
      <c r="K2116" t="str">
        <f t="shared" si="764"/>
        <v>Very Low</v>
      </c>
      <c r="L2116" t="s">
        <v>10440</v>
      </c>
      <c r="M2116">
        <v>638</v>
      </c>
      <c r="N2116" t="str">
        <f t="shared" si="765"/>
        <v>Low</v>
      </c>
      <c r="O2116">
        <v>5000000</v>
      </c>
      <c r="P2116" t="str">
        <f t="shared" si="766"/>
        <v>Flop</v>
      </c>
      <c r="Q2116" t="s">
        <v>10441</v>
      </c>
      <c r="R2116" t="str">
        <f t="shared" si="767"/>
        <v>Comedy</v>
      </c>
      <c r="S2116">
        <f t="shared" si="768"/>
        <v>5</v>
      </c>
      <c r="T2116" t="s">
        <v>10442</v>
      </c>
      <c r="U2116" t="s">
        <v>10443</v>
      </c>
      <c r="V2116">
        <v>1547</v>
      </c>
      <c r="W2116" t="str">
        <f t="shared" si="769"/>
        <v>Very Low</v>
      </c>
      <c r="X2116">
        <v>788</v>
      </c>
      <c r="Y2116" t="str">
        <f t="shared" si="770"/>
        <v>Very Low</v>
      </c>
      <c r="Z2116" t="s">
        <v>10444</v>
      </c>
      <c r="AA2116">
        <v>2</v>
      </c>
      <c r="AB2116" t="str">
        <f t="shared" si="771"/>
        <v>Duo/Trio Poster</v>
      </c>
      <c r="AC2116" t="s">
        <v>10445</v>
      </c>
      <c r="AD2116" t="s">
        <v>10446</v>
      </c>
      <c r="AE2116">
        <v>50</v>
      </c>
      <c r="AF2116" t="str">
        <f t="shared" si="772"/>
        <v>Very Low</v>
      </c>
      <c r="AG2116" t="s">
        <v>9</v>
      </c>
      <c r="AH2116" t="s">
        <v>10</v>
      </c>
      <c r="AI2116" t="s">
        <v>248</v>
      </c>
      <c r="AJ2116" t="str">
        <f t="shared" si="773"/>
        <v>Family</v>
      </c>
      <c r="AK2116">
        <v>25000000</v>
      </c>
      <c r="AL2116" t="str">
        <f t="shared" si="774"/>
        <v>Low Budget</v>
      </c>
      <c r="AM2116">
        <v>1970</v>
      </c>
      <c r="AN2116">
        <f t="shared" si="775"/>
        <v>55</v>
      </c>
      <c r="AO2116" t="str">
        <f t="shared" si="776"/>
        <v>Old Classic</v>
      </c>
      <c r="AP2116">
        <v>50</v>
      </c>
      <c r="AQ2116" t="str">
        <f t="shared" si="777"/>
        <v>Very Low</v>
      </c>
      <c r="AR2116">
        <v>6.2</v>
      </c>
      <c r="AS2116" t="str">
        <f t="shared" si="778"/>
        <v>Average</v>
      </c>
      <c r="AT2116">
        <v>2.35</v>
      </c>
      <c r="AU2116" t="str">
        <f t="shared" si="779"/>
        <v>Cinematic Widescreen</v>
      </c>
      <c r="AV2116">
        <v>104</v>
      </c>
      <c r="AW2116" t="str">
        <f t="shared" si="780"/>
        <v>Very Low</v>
      </c>
    </row>
    <row r="2117" spans="1:49" x14ac:dyDescent="0.3">
      <c r="A2117" t="s">
        <v>0</v>
      </c>
      <c r="B2117" t="s">
        <v>7469</v>
      </c>
      <c r="C2117">
        <v>41</v>
      </c>
      <c r="D2117" t="str">
        <f t="shared" si="760"/>
        <v>Very Low</v>
      </c>
      <c r="E2117">
        <v>77</v>
      </c>
      <c r="F2117" t="str">
        <f t="shared" si="761"/>
        <v>1h 17m</v>
      </c>
      <c r="G2117" t="str">
        <f t="shared" si="762"/>
        <v>Featurette</v>
      </c>
      <c r="H2117">
        <v>37</v>
      </c>
      <c r="I2117" t="str">
        <f t="shared" si="763"/>
        <v>Very Low</v>
      </c>
      <c r="J2117">
        <v>795</v>
      </c>
      <c r="K2117" t="str">
        <f t="shared" si="764"/>
        <v>Very Low</v>
      </c>
      <c r="L2117" t="s">
        <v>8852</v>
      </c>
      <c r="M2117">
        <v>3000</v>
      </c>
      <c r="N2117" t="str">
        <f t="shared" si="765"/>
        <v>Low</v>
      </c>
      <c r="O2117">
        <v>9694105</v>
      </c>
      <c r="P2117" t="str">
        <f t="shared" si="766"/>
        <v>Flop</v>
      </c>
      <c r="Q2117" t="s">
        <v>2688</v>
      </c>
      <c r="R2117" t="str">
        <f t="shared" si="767"/>
        <v>Comedy</v>
      </c>
      <c r="S2117">
        <f t="shared" si="768"/>
        <v>3</v>
      </c>
      <c r="T2117" t="s">
        <v>471</v>
      </c>
      <c r="U2117" t="s">
        <v>10447</v>
      </c>
      <c r="V2117">
        <v>8176</v>
      </c>
      <c r="W2117" t="str">
        <f t="shared" si="769"/>
        <v>Very Low</v>
      </c>
      <c r="X2117">
        <v>5568</v>
      </c>
      <c r="Y2117" t="str">
        <f t="shared" si="770"/>
        <v>Low</v>
      </c>
      <c r="Z2117" t="s">
        <v>693</v>
      </c>
      <c r="AA2117">
        <v>0</v>
      </c>
      <c r="AB2117" t="str">
        <f t="shared" si="771"/>
        <v>Symbolic Poster</v>
      </c>
      <c r="AC2117" t="s">
        <v>10448</v>
      </c>
      <c r="AD2117" t="s">
        <v>10449</v>
      </c>
      <c r="AE2117">
        <v>77</v>
      </c>
      <c r="AF2117" t="str">
        <f t="shared" si="772"/>
        <v>Very Low</v>
      </c>
      <c r="AG2117" t="s">
        <v>9</v>
      </c>
      <c r="AH2117" t="s">
        <v>10</v>
      </c>
      <c r="AI2117" t="s">
        <v>66</v>
      </c>
      <c r="AJ2117" t="str">
        <f t="shared" si="773"/>
        <v>Family</v>
      </c>
      <c r="AK2117">
        <v>22000000</v>
      </c>
      <c r="AL2117" t="str">
        <f t="shared" si="774"/>
        <v>Low Budget</v>
      </c>
      <c r="AM2117">
        <v>1999</v>
      </c>
      <c r="AN2117">
        <f t="shared" si="775"/>
        <v>26</v>
      </c>
      <c r="AO2117" t="str">
        <f t="shared" si="776"/>
        <v>Old Classic</v>
      </c>
      <c r="AP2117">
        <v>968</v>
      </c>
      <c r="AQ2117" t="str">
        <f t="shared" si="777"/>
        <v>Very Low</v>
      </c>
      <c r="AR2117">
        <v>3.8</v>
      </c>
      <c r="AS2117" t="str">
        <f t="shared" si="778"/>
        <v>Very Poor</v>
      </c>
      <c r="AT2117">
        <v>2.35</v>
      </c>
      <c r="AU2117" t="str">
        <f t="shared" si="779"/>
        <v>Cinematic Widescreen</v>
      </c>
      <c r="AV2117">
        <v>272</v>
      </c>
      <c r="AW2117" t="str">
        <f t="shared" si="780"/>
        <v>Very Low</v>
      </c>
    </row>
    <row r="2118" spans="1:49" x14ac:dyDescent="0.3">
      <c r="A2118" t="s">
        <v>0</v>
      </c>
      <c r="B2118" t="s">
        <v>9014</v>
      </c>
      <c r="C2118">
        <v>148</v>
      </c>
      <c r="D2118" t="str">
        <f t="shared" si="760"/>
        <v>Low</v>
      </c>
      <c r="E2118">
        <v>96</v>
      </c>
      <c r="F2118" t="str">
        <f t="shared" si="761"/>
        <v>1h 36m</v>
      </c>
      <c r="G2118" t="str">
        <f t="shared" si="762"/>
        <v>Standard Movie</v>
      </c>
      <c r="H2118">
        <v>11</v>
      </c>
      <c r="I2118" t="str">
        <f t="shared" si="763"/>
        <v>Very Low</v>
      </c>
      <c r="J2118">
        <v>150</v>
      </c>
      <c r="K2118" t="str">
        <f t="shared" si="764"/>
        <v>Very Low</v>
      </c>
      <c r="L2118" t="s">
        <v>396</v>
      </c>
      <c r="M2118">
        <v>805</v>
      </c>
      <c r="N2118" t="str">
        <f t="shared" si="765"/>
        <v>Low</v>
      </c>
      <c r="O2118">
        <v>16027866</v>
      </c>
      <c r="P2118" t="str">
        <f t="shared" si="766"/>
        <v>Average</v>
      </c>
      <c r="Q2118" t="s">
        <v>305</v>
      </c>
      <c r="R2118" t="str">
        <f t="shared" si="767"/>
        <v>Action</v>
      </c>
      <c r="S2118">
        <f t="shared" si="768"/>
        <v>3</v>
      </c>
      <c r="T2118" t="s">
        <v>4402</v>
      </c>
      <c r="U2118" t="s">
        <v>10450</v>
      </c>
      <c r="V2118">
        <v>26767</v>
      </c>
      <c r="W2118" t="str">
        <f t="shared" si="769"/>
        <v>Low</v>
      </c>
      <c r="X2118">
        <v>1411</v>
      </c>
      <c r="Y2118" t="str">
        <f t="shared" si="770"/>
        <v>Low</v>
      </c>
      <c r="Z2118" t="s">
        <v>10385</v>
      </c>
      <c r="AA2118">
        <v>0</v>
      </c>
      <c r="AB2118" t="str">
        <f t="shared" si="771"/>
        <v>Symbolic Poster</v>
      </c>
      <c r="AC2118" t="s">
        <v>10451</v>
      </c>
      <c r="AD2118" t="s">
        <v>10452</v>
      </c>
      <c r="AE2118">
        <v>121</v>
      </c>
      <c r="AF2118" t="str">
        <f t="shared" si="772"/>
        <v>Very Low</v>
      </c>
      <c r="AG2118" t="s">
        <v>9</v>
      </c>
      <c r="AH2118" t="s">
        <v>1436</v>
      </c>
      <c r="AI2118" t="s">
        <v>11</v>
      </c>
      <c r="AJ2118" t="str">
        <f t="shared" si="773"/>
        <v>Teen</v>
      </c>
      <c r="AK2118">
        <v>25000000</v>
      </c>
      <c r="AL2118" t="str">
        <f t="shared" si="774"/>
        <v>Low Budget</v>
      </c>
      <c r="AM2118">
        <v>2015</v>
      </c>
      <c r="AN2118">
        <f t="shared" si="775"/>
        <v>10</v>
      </c>
      <c r="AO2118" t="str">
        <f t="shared" si="776"/>
        <v>Modern Classic</v>
      </c>
      <c r="AP2118">
        <v>173</v>
      </c>
      <c r="AQ2118" t="str">
        <f t="shared" si="777"/>
        <v>Very Low</v>
      </c>
      <c r="AR2118">
        <v>5.0999999999999996</v>
      </c>
      <c r="AS2118" t="str">
        <f t="shared" si="778"/>
        <v>Below Average</v>
      </c>
      <c r="AT2118">
        <v>2.35</v>
      </c>
      <c r="AU2118" t="str">
        <f t="shared" si="779"/>
        <v>Cinematic Widescreen</v>
      </c>
      <c r="AV2118">
        <v>0</v>
      </c>
      <c r="AW2118" t="str">
        <f t="shared" si="780"/>
        <v>Very Low</v>
      </c>
    </row>
    <row r="2119" spans="1:49" x14ac:dyDescent="0.3">
      <c r="A2119" t="s">
        <v>0</v>
      </c>
      <c r="B2119" t="s">
        <v>10453</v>
      </c>
      <c r="C2119">
        <v>111</v>
      </c>
      <c r="D2119" t="str">
        <f t="shared" si="760"/>
        <v>Low</v>
      </c>
      <c r="E2119">
        <v>114</v>
      </c>
      <c r="F2119" t="str">
        <f t="shared" si="761"/>
        <v>1h 54m</v>
      </c>
      <c r="G2119" t="str">
        <f t="shared" si="762"/>
        <v>Standard Movie</v>
      </c>
      <c r="H2119">
        <v>2</v>
      </c>
      <c r="I2119" t="str">
        <f t="shared" si="763"/>
        <v>Very Low</v>
      </c>
      <c r="J2119">
        <v>567</v>
      </c>
      <c r="K2119" t="str">
        <f t="shared" si="764"/>
        <v>Very Low</v>
      </c>
      <c r="L2119" t="s">
        <v>17</v>
      </c>
      <c r="M2119">
        <v>40000</v>
      </c>
      <c r="N2119" t="str">
        <f t="shared" si="765"/>
        <v>Medium</v>
      </c>
      <c r="O2119">
        <v>4829497</v>
      </c>
      <c r="P2119" t="str">
        <f t="shared" si="766"/>
        <v>Flop</v>
      </c>
      <c r="Q2119" t="s">
        <v>185</v>
      </c>
      <c r="R2119" t="str">
        <f t="shared" si="767"/>
        <v>Drama</v>
      </c>
      <c r="S2119">
        <f t="shared" si="768"/>
        <v>2</v>
      </c>
      <c r="T2119" t="s">
        <v>15</v>
      </c>
      <c r="U2119" t="s">
        <v>10454</v>
      </c>
      <c r="V2119">
        <v>31433</v>
      </c>
      <c r="W2119" t="str">
        <f t="shared" si="769"/>
        <v>Low</v>
      </c>
      <c r="X2119">
        <v>42484</v>
      </c>
      <c r="Y2119" t="str">
        <f t="shared" si="770"/>
        <v>Medium</v>
      </c>
      <c r="Z2119" t="s">
        <v>343</v>
      </c>
      <c r="AA2119">
        <v>1</v>
      </c>
      <c r="AB2119" t="str">
        <f t="shared" si="771"/>
        <v>Solo Star Poster</v>
      </c>
      <c r="AC2119" t="s">
        <v>10455</v>
      </c>
      <c r="AD2119" t="s">
        <v>10456</v>
      </c>
      <c r="AE2119">
        <v>260</v>
      </c>
      <c r="AF2119" t="str">
        <f t="shared" si="772"/>
        <v>Very Low</v>
      </c>
      <c r="AG2119" t="s">
        <v>9</v>
      </c>
      <c r="AH2119" t="s">
        <v>28</v>
      </c>
      <c r="AI2119" t="s">
        <v>556</v>
      </c>
      <c r="AJ2119" t="str">
        <f t="shared" si="773"/>
        <v>Adult</v>
      </c>
      <c r="AK2119">
        <f>AK2118</f>
        <v>25000000</v>
      </c>
      <c r="AL2119" t="str">
        <f t="shared" si="774"/>
        <v>Low Budget</v>
      </c>
      <c r="AM2119">
        <v>2004</v>
      </c>
      <c r="AN2119">
        <f t="shared" si="775"/>
        <v>21</v>
      </c>
      <c r="AO2119" t="str">
        <f t="shared" si="776"/>
        <v>Old Classic</v>
      </c>
      <c r="AP2119">
        <v>1000</v>
      </c>
      <c r="AQ2119" t="str">
        <f t="shared" si="777"/>
        <v>Very Low</v>
      </c>
      <c r="AR2119">
        <v>6.4</v>
      </c>
      <c r="AS2119" t="str">
        <f t="shared" si="778"/>
        <v>Average</v>
      </c>
      <c r="AT2119">
        <v>2.35</v>
      </c>
      <c r="AU2119" t="str">
        <f t="shared" si="779"/>
        <v>Cinematic Widescreen</v>
      </c>
      <c r="AV2119">
        <v>0</v>
      </c>
      <c r="AW2119" t="str">
        <f t="shared" si="780"/>
        <v>Very Low</v>
      </c>
    </row>
    <row r="2120" spans="1:49" x14ac:dyDescent="0.3">
      <c r="A2120" t="s">
        <v>0</v>
      </c>
      <c r="B2120" t="s">
        <v>1275</v>
      </c>
      <c r="C2120">
        <v>231</v>
      </c>
      <c r="D2120" t="str">
        <f t="shared" si="760"/>
        <v>Medium</v>
      </c>
      <c r="E2120">
        <v>145</v>
      </c>
      <c r="F2120" t="str">
        <f t="shared" si="761"/>
        <v>2h 25m</v>
      </c>
      <c r="G2120" t="str">
        <f t="shared" si="762"/>
        <v>Long Movie</v>
      </c>
      <c r="H2120">
        <v>719</v>
      </c>
      <c r="I2120" t="str">
        <f t="shared" si="763"/>
        <v>Very Low</v>
      </c>
      <c r="J2120">
        <v>104</v>
      </c>
      <c r="K2120" t="str">
        <f t="shared" si="764"/>
        <v>Very Low</v>
      </c>
      <c r="L2120" t="s">
        <v>10457</v>
      </c>
      <c r="M2120">
        <v>2000</v>
      </c>
      <c r="N2120" t="str">
        <f t="shared" si="765"/>
        <v>Low</v>
      </c>
      <c r="O2120">
        <v>4398392</v>
      </c>
      <c r="P2120" t="str">
        <f t="shared" si="766"/>
        <v>Flop</v>
      </c>
      <c r="Q2120" t="s">
        <v>7593</v>
      </c>
      <c r="R2120" t="str">
        <f t="shared" si="767"/>
        <v>Drama</v>
      </c>
      <c r="S2120">
        <f t="shared" si="768"/>
        <v>3</v>
      </c>
      <c r="T2120" t="s">
        <v>7616</v>
      </c>
      <c r="U2120" t="s">
        <v>10458</v>
      </c>
      <c r="V2120">
        <v>59507</v>
      </c>
      <c r="W2120" t="str">
        <f t="shared" si="769"/>
        <v>Medium</v>
      </c>
      <c r="X2120">
        <v>2590</v>
      </c>
      <c r="Y2120" t="str">
        <f t="shared" si="770"/>
        <v>Low</v>
      </c>
      <c r="Z2120" t="s">
        <v>3080</v>
      </c>
      <c r="AA2120">
        <v>1</v>
      </c>
      <c r="AB2120" t="str">
        <f t="shared" si="771"/>
        <v>Solo Star Poster</v>
      </c>
      <c r="AC2120" t="s">
        <v>10459</v>
      </c>
      <c r="AD2120" t="s">
        <v>10460</v>
      </c>
      <c r="AE2120">
        <v>232</v>
      </c>
      <c r="AF2120" t="str">
        <f t="shared" si="772"/>
        <v>Very Low</v>
      </c>
      <c r="AG2120" t="s">
        <v>10461</v>
      </c>
      <c r="AH2120" t="s">
        <v>10462</v>
      </c>
      <c r="AI2120" t="s">
        <v>556</v>
      </c>
      <c r="AJ2120" t="str">
        <f t="shared" si="773"/>
        <v>Adult</v>
      </c>
      <c r="AK2120">
        <v>21000000</v>
      </c>
      <c r="AL2120" t="str">
        <f t="shared" si="774"/>
        <v>Low Budget</v>
      </c>
      <c r="AM2120">
        <v>2006</v>
      </c>
      <c r="AN2120">
        <f t="shared" si="775"/>
        <v>19</v>
      </c>
      <c r="AO2120" t="str">
        <f t="shared" si="776"/>
        <v>Old Classic</v>
      </c>
      <c r="AP2120">
        <v>380</v>
      </c>
      <c r="AQ2120" t="str">
        <f t="shared" si="777"/>
        <v>Very Low</v>
      </c>
      <c r="AR2120">
        <v>7.8</v>
      </c>
      <c r="AS2120" t="str">
        <f t="shared" si="778"/>
        <v>Good</v>
      </c>
      <c r="AT2120">
        <v>2.35</v>
      </c>
      <c r="AU2120" t="str">
        <f t="shared" si="779"/>
        <v>Cinematic Widescreen</v>
      </c>
      <c r="AV2120">
        <v>0</v>
      </c>
      <c r="AW2120" t="str">
        <f t="shared" si="780"/>
        <v>Very Low</v>
      </c>
    </row>
    <row r="2121" spans="1:49" x14ac:dyDescent="0.3">
      <c r="A2121" t="s">
        <v>0</v>
      </c>
      <c r="B2121" t="s">
        <v>10463</v>
      </c>
      <c r="C2121">
        <v>115</v>
      </c>
      <c r="D2121" t="str">
        <f t="shared" si="760"/>
        <v>Low</v>
      </c>
      <c r="E2121">
        <v>116</v>
      </c>
      <c r="F2121" t="str">
        <f t="shared" si="761"/>
        <v>1h 56m</v>
      </c>
      <c r="G2121" t="str">
        <f t="shared" si="762"/>
        <v>Standard Movie</v>
      </c>
      <c r="H2121">
        <v>13</v>
      </c>
      <c r="I2121" t="str">
        <f t="shared" si="763"/>
        <v>Very Low</v>
      </c>
      <c r="J2121">
        <v>140</v>
      </c>
      <c r="K2121" t="str">
        <f t="shared" si="764"/>
        <v>Very Low</v>
      </c>
      <c r="L2121" t="s">
        <v>6166</v>
      </c>
      <c r="M2121">
        <v>203</v>
      </c>
      <c r="N2121" t="str">
        <f t="shared" si="765"/>
        <v>Low</v>
      </c>
      <c r="O2121">
        <v>1050445</v>
      </c>
      <c r="P2121" t="str">
        <f t="shared" si="766"/>
        <v>Flop</v>
      </c>
      <c r="Q2121" t="s">
        <v>10464</v>
      </c>
      <c r="R2121" t="str">
        <f t="shared" si="767"/>
        <v>Drama</v>
      </c>
      <c r="S2121">
        <f t="shared" si="768"/>
        <v>5</v>
      </c>
      <c r="T2121" t="s">
        <v>1768</v>
      </c>
      <c r="U2121" t="s">
        <v>10465</v>
      </c>
      <c r="V2121">
        <v>21394</v>
      </c>
      <c r="W2121" t="str">
        <f t="shared" si="769"/>
        <v>Low</v>
      </c>
      <c r="X2121">
        <v>773</v>
      </c>
      <c r="Y2121" t="str">
        <f t="shared" si="770"/>
        <v>Very Low</v>
      </c>
      <c r="Z2121" t="s">
        <v>5773</v>
      </c>
      <c r="AA2121">
        <v>0</v>
      </c>
      <c r="AB2121" t="str">
        <f t="shared" si="771"/>
        <v>Symbolic Poster</v>
      </c>
      <c r="AC2121" t="s">
        <v>10466</v>
      </c>
      <c r="AD2121" t="s">
        <v>10467</v>
      </c>
      <c r="AE2121">
        <v>147</v>
      </c>
      <c r="AF2121" t="str">
        <f t="shared" si="772"/>
        <v>Very Low</v>
      </c>
      <c r="AG2121" t="s">
        <v>1435</v>
      </c>
      <c r="AH2121" t="s">
        <v>1436</v>
      </c>
      <c r="AI2121" t="s">
        <v>11</v>
      </c>
      <c r="AJ2121" t="str">
        <f t="shared" si="773"/>
        <v>Teen</v>
      </c>
      <c r="AK2121">
        <v>22000000</v>
      </c>
      <c r="AL2121" t="str">
        <f t="shared" si="774"/>
        <v>Low Budget</v>
      </c>
      <c r="AM2121">
        <v>2005</v>
      </c>
      <c r="AN2121">
        <f t="shared" si="775"/>
        <v>20</v>
      </c>
      <c r="AO2121" t="str">
        <f t="shared" si="776"/>
        <v>Old Classic</v>
      </c>
      <c r="AP2121">
        <v>172</v>
      </c>
      <c r="AQ2121" t="str">
        <f t="shared" si="777"/>
        <v>Very Low</v>
      </c>
      <c r="AR2121">
        <v>7.8</v>
      </c>
      <c r="AS2121" t="str">
        <f t="shared" si="778"/>
        <v>Good</v>
      </c>
      <c r="AT2121">
        <v>2.35</v>
      </c>
      <c r="AU2121" t="str">
        <f t="shared" si="779"/>
        <v>Cinematic Widescreen</v>
      </c>
      <c r="AV2121">
        <v>11000</v>
      </c>
      <c r="AW2121" t="str">
        <f t="shared" si="780"/>
        <v>Medium</v>
      </c>
    </row>
    <row r="2122" spans="1:49" x14ac:dyDescent="0.3">
      <c r="A2122" t="s">
        <v>0</v>
      </c>
      <c r="B2122" t="s">
        <v>10468</v>
      </c>
      <c r="C2122">
        <v>176</v>
      </c>
      <c r="D2122" t="str">
        <f t="shared" si="760"/>
        <v>Low</v>
      </c>
      <c r="E2122">
        <v>100</v>
      </c>
      <c r="F2122" t="str">
        <f t="shared" si="761"/>
        <v>1h 40m</v>
      </c>
      <c r="G2122" t="str">
        <f t="shared" si="762"/>
        <v>Standard Movie</v>
      </c>
      <c r="H2122">
        <v>21</v>
      </c>
      <c r="I2122" t="str">
        <f t="shared" si="763"/>
        <v>Very Low</v>
      </c>
      <c r="J2122">
        <v>552</v>
      </c>
      <c r="K2122" t="str">
        <f t="shared" si="764"/>
        <v>Very Low</v>
      </c>
      <c r="L2122" t="s">
        <v>1707</v>
      </c>
      <c r="M2122">
        <v>14000</v>
      </c>
      <c r="N2122" t="str">
        <f t="shared" si="765"/>
        <v>Medium</v>
      </c>
      <c r="O2122">
        <v>13746550</v>
      </c>
      <c r="P2122" t="str">
        <f t="shared" si="766"/>
        <v>Average</v>
      </c>
      <c r="Q2122" t="s">
        <v>1394</v>
      </c>
      <c r="R2122" t="str">
        <f t="shared" si="767"/>
        <v>Action</v>
      </c>
      <c r="S2122">
        <f t="shared" si="768"/>
        <v>3</v>
      </c>
      <c r="T2122" t="s">
        <v>625</v>
      </c>
      <c r="U2122" t="s">
        <v>10469</v>
      </c>
      <c r="V2122">
        <v>29322</v>
      </c>
      <c r="W2122" t="str">
        <f t="shared" si="769"/>
        <v>Low</v>
      </c>
      <c r="X2122">
        <v>15922</v>
      </c>
      <c r="Y2122" t="str">
        <f t="shared" si="770"/>
        <v>Medium</v>
      </c>
      <c r="Z2122" t="s">
        <v>7385</v>
      </c>
      <c r="AA2122">
        <v>5</v>
      </c>
      <c r="AB2122" t="str">
        <f t="shared" si="771"/>
        <v>Ensemble Poster</v>
      </c>
      <c r="AC2122" t="s">
        <v>10470</v>
      </c>
      <c r="AD2122" t="s">
        <v>10471</v>
      </c>
      <c r="AE2122">
        <v>104</v>
      </c>
      <c r="AF2122" t="str">
        <f t="shared" si="772"/>
        <v>Very Low</v>
      </c>
      <c r="AG2122" t="s">
        <v>9</v>
      </c>
      <c r="AH2122" t="s">
        <v>10</v>
      </c>
      <c r="AI2122" t="s">
        <v>556</v>
      </c>
      <c r="AJ2122" t="str">
        <f t="shared" si="773"/>
        <v>Adult</v>
      </c>
      <c r="AK2122">
        <v>2000000</v>
      </c>
      <c r="AL2122" t="str">
        <f t="shared" si="774"/>
        <v>Low Budget</v>
      </c>
      <c r="AM2122">
        <v>2012</v>
      </c>
      <c r="AN2122">
        <f t="shared" si="775"/>
        <v>13</v>
      </c>
      <c r="AO2122" t="str">
        <f t="shared" si="776"/>
        <v>Modern Classic</v>
      </c>
      <c r="AP2122">
        <v>618</v>
      </c>
      <c r="AQ2122" t="str">
        <f t="shared" si="777"/>
        <v>Very Low</v>
      </c>
      <c r="AR2122">
        <v>6.1</v>
      </c>
      <c r="AS2122" t="str">
        <f t="shared" si="778"/>
        <v>Average</v>
      </c>
      <c r="AT2122">
        <v>2.35</v>
      </c>
      <c r="AU2122" t="str">
        <f t="shared" si="779"/>
        <v>Cinematic Widescreen</v>
      </c>
      <c r="AV2122">
        <v>0</v>
      </c>
      <c r="AW2122" t="str">
        <f t="shared" si="780"/>
        <v>Very Low</v>
      </c>
    </row>
    <row r="2123" spans="1:49" x14ac:dyDescent="0.3">
      <c r="A2123" t="s">
        <v>0</v>
      </c>
      <c r="B2123" t="s">
        <v>9060</v>
      </c>
      <c r="C2123">
        <v>98</v>
      </c>
      <c r="D2123" t="str">
        <f t="shared" si="760"/>
        <v>Low</v>
      </c>
      <c r="E2123">
        <v>104</v>
      </c>
      <c r="F2123" t="str">
        <f t="shared" si="761"/>
        <v>1h 44m</v>
      </c>
      <c r="G2123" t="str">
        <f t="shared" si="762"/>
        <v>Standard Movie</v>
      </c>
      <c r="H2123">
        <v>144</v>
      </c>
      <c r="I2123" t="str">
        <f t="shared" si="763"/>
        <v>Very Low</v>
      </c>
      <c r="J2123">
        <v>290</v>
      </c>
      <c r="K2123" t="str">
        <f t="shared" si="764"/>
        <v>Very Low</v>
      </c>
      <c r="L2123" t="s">
        <v>2468</v>
      </c>
      <c r="M2123">
        <v>939</v>
      </c>
      <c r="N2123" t="str">
        <f t="shared" si="765"/>
        <v>Low</v>
      </c>
      <c r="O2123">
        <v>20668843</v>
      </c>
      <c r="P2123" t="str">
        <f t="shared" si="766"/>
        <v>Average</v>
      </c>
      <c r="Q2123" t="s">
        <v>5938</v>
      </c>
      <c r="R2123" t="str">
        <f t="shared" si="767"/>
        <v>Comedy</v>
      </c>
      <c r="S2123">
        <f t="shared" si="768"/>
        <v>3</v>
      </c>
      <c r="T2123" t="s">
        <v>1118</v>
      </c>
      <c r="U2123" t="s">
        <v>10472</v>
      </c>
      <c r="V2123">
        <v>16831</v>
      </c>
      <c r="W2123" t="str">
        <f t="shared" si="769"/>
        <v>Low</v>
      </c>
      <c r="X2123">
        <v>2453</v>
      </c>
      <c r="Y2123" t="str">
        <f t="shared" si="770"/>
        <v>Low</v>
      </c>
      <c r="Z2123" t="s">
        <v>10473</v>
      </c>
      <c r="AA2123">
        <v>3</v>
      </c>
      <c r="AB2123" t="str">
        <f t="shared" si="771"/>
        <v>Duo/Trio Poster</v>
      </c>
      <c r="AC2123" t="s">
        <v>10474</v>
      </c>
      <c r="AD2123" t="s">
        <v>10475</v>
      </c>
      <c r="AE2123">
        <v>54</v>
      </c>
      <c r="AF2123" t="str">
        <f t="shared" si="772"/>
        <v>Very Low</v>
      </c>
      <c r="AG2123" t="s">
        <v>9</v>
      </c>
      <c r="AH2123" t="s">
        <v>10</v>
      </c>
      <c r="AI2123" t="s">
        <v>11</v>
      </c>
      <c r="AJ2123" t="str">
        <f t="shared" si="773"/>
        <v>Teen</v>
      </c>
      <c r="AK2123">
        <v>22000000</v>
      </c>
      <c r="AL2123" t="str">
        <f t="shared" si="774"/>
        <v>Low Budget</v>
      </c>
      <c r="AM2123">
        <v>2008</v>
      </c>
      <c r="AN2123">
        <f t="shared" si="775"/>
        <v>17</v>
      </c>
      <c r="AO2123" t="str">
        <f t="shared" si="776"/>
        <v>Old Classic</v>
      </c>
      <c r="AP2123">
        <v>875</v>
      </c>
      <c r="AQ2123" t="str">
        <f t="shared" si="777"/>
        <v>Very Low</v>
      </c>
      <c r="AR2123">
        <v>5.8</v>
      </c>
      <c r="AS2123" t="str">
        <f t="shared" si="778"/>
        <v>Below Average</v>
      </c>
      <c r="AT2123">
        <v>2.35</v>
      </c>
      <c r="AU2123" t="str">
        <f t="shared" si="779"/>
        <v>Cinematic Widescreen</v>
      </c>
      <c r="AV2123">
        <v>687</v>
      </c>
      <c r="AW2123" t="str">
        <f t="shared" si="780"/>
        <v>Very Low</v>
      </c>
    </row>
    <row r="2124" spans="1:49" x14ac:dyDescent="0.3">
      <c r="A2124" t="s">
        <v>0</v>
      </c>
      <c r="B2124" t="s">
        <v>10476</v>
      </c>
      <c r="C2124">
        <v>149</v>
      </c>
      <c r="D2124" t="str">
        <f t="shared" si="760"/>
        <v>Low</v>
      </c>
      <c r="E2124">
        <v>92</v>
      </c>
      <c r="F2124" t="str">
        <f t="shared" si="761"/>
        <v>1h 32m</v>
      </c>
      <c r="G2124" t="str">
        <f t="shared" si="762"/>
        <v>Standard Movie</v>
      </c>
      <c r="H2124">
        <v>17</v>
      </c>
      <c r="I2124" t="str">
        <f t="shared" si="763"/>
        <v>Very Low</v>
      </c>
      <c r="J2124">
        <v>231</v>
      </c>
      <c r="K2124" t="str">
        <f t="shared" si="764"/>
        <v>Very Low</v>
      </c>
      <c r="L2124" t="s">
        <v>10477</v>
      </c>
      <c r="M2124">
        <v>14000</v>
      </c>
      <c r="N2124" t="str">
        <f t="shared" si="765"/>
        <v>Medium</v>
      </c>
      <c r="O2124">
        <v>2963012</v>
      </c>
      <c r="P2124" t="str">
        <f t="shared" si="766"/>
        <v>Flop</v>
      </c>
      <c r="Q2124" t="s">
        <v>1895</v>
      </c>
      <c r="R2124" t="str">
        <f t="shared" si="767"/>
        <v>Drama</v>
      </c>
      <c r="S2124">
        <f t="shared" si="768"/>
        <v>3</v>
      </c>
      <c r="T2124" t="s">
        <v>407</v>
      </c>
      <c r="U2124" t="s">
        <v>10478</v>
      </c>
      <c r="V2124">
        <v>48873</v>
      </c>
      <c r="W2124" t="str">
        <f t="shared" si="769"/>
        <v>Low</v>
      </c>
      <c r="X2124">
        <v>14617</v>
      </c>
      <c r="Y2124" t="str">
        <f t="shared" si="770"/>
        <v>Medium</v>
      </c>
      <c r="Z2124" t="s">
        <v>10479</v>
      </c>
      <c r="AA2124">
        <v>1</v>
      </c>
      <c r="AB2124" t="str">
        <f t="shared" si="771"/>
        <v>Solo Star Poster</v>
      </c>
      <c r="AC2124" t="s">
        <v>10480</v>
      </c>
      <c r="AD2124" t="s">
        <v>10481</v>
      </c>
      <c r="AE2124">
        <v>105</v>
      </c>
      <c r="AF2124" t="str">
        <f t="shared" si="772"/>
        <v>Very Low</v>
      </c>
      <c r="AG2124" t="s">
        <v>9</v>
      </c>
      <c r="AH2124" t="s">
        <v>28</v>
      </c>
      <c r="AI2124" t="s">
        <v>556</v>
      </c>
      <c r="AJ2124" t="str">
        <f t="shared" si="773"/>
        <v>Adult</v>
      </c>
      <c r="AK2124">
        <v>22000000</v>
      </c>
      <c r="AL2124" t="str">
        <f t="shared" si="774"/>
        <v>Low Budget</v>
      </c>
      <c r="AM2124">
        <v>2014</v>
      </c>
      <c r="AN2124">
        <f t="shared" si="775"/>
        <v>11</v>
      </c>
      <c r="AO2124" t="str">
        <f t="shared" si="776"/>
        <v>Modern Classic</v>
      </c>
      <c r="AP2124">
        <v>257</v>
      </c>
      <c r="AQ2124" t="str">
        <f t="shared" si="777"/>
        <v>Very Low</v>
      </c>
      <c r="AR2124">
        <v>6.3</v>
      </c>
      <c r="AS2124" t="str">
        <f t="shared" si="778"/>
        <v>Average</v>
      </c>
      <c r="AT2124">
        <v>2.35</v>
      </c>
      <c r="AU2124" t="str">
        <f t="shared" si="779"/>
        <v>Cinematic Widescreen</v>
      </c>
      <c r="AV2124">
        <v>11000</v>
      </c>
      <c r="AW2124" t="str">
        <f t="shared" si="780"/>
        <v>Medium</v>
      </c>
    </row>
    <row r="2125" spans="1:49" x14ac:dyDescent="0.3">
      <c r="A2125" t="s">
        <v>0</v>
      </c>
      <c r="B2125" t="s">
        <v>4704</v>
      </c>
      <c r="C2125">
        <v>84</v>
      </c>
      <c r="D2125" t="str">
        <f t="shared" si="760"/>
        <v>Low</v>
      </c>
      <c r="E2125">
        <v>92</v>
      </c>
      <c r="F2125" t="str">
        <f t="shared" si="761"/>
        <v>1h 32m</v>
      </c>
      <c r="G2125" t="str">
        <f t="shared" si="762"/>
        <v>Standard Movie</v>
      </c>
      <c r="H2125">
        <v>607</v>
      </c>
      <c r="I2125" t="str">
        <f t="shared" si="763"/>
        <v>Very Low</v>
      </c>
      <c r="J2125">
        <v>35</v>
      </c>
      <c r="K2125" t="str">
        <f t="shared" si="764"/>
        <v>Very Low</v>
      </c>
      <c r="L2125" t="s">
        <v>10482</v>
      </c>
      <c r="M2125">
        <v>813</v>
      </c>
      <c r="N2125" t="str">
        <f t="shared" si="765"/>
        <v>Low</v>
      </c>
      <c r="O2125">
        <f>O2124</f>
        <v>2963012</v>
      </c>
      <c r="P2125" t="str">
        <f t="shared" si="766"/>
        <v>Flop</v>
      </c>
      <c r="Q2125" t="s">
        <v>1797</v>
      </c>
      <c r="R2125" t="str">
        <f t="shared" si="767"/>
        <v>Adventure</v>
      </c>
      <c r="S2125">
        <f t="shared" si="768"/>
        <v>3</v>
      </c>
      <c r="T2125" t="s">
        <v>2414</v>
      </c>
      <c r="U2125" t="s">
        <v>10483</v>
      </c>
      <c r="V2125">
        <v>9513</v>
      </c>
      <c r="W2125" t="str">
        <f t="shared" si="769"/>
        <v>Very Low</v>
      </c>
      <c r="X2125">
        <v>1011</v>
      </c>
      <c r="Y2125" t="str">
        <f t="shared" si="770"/>
        <v>Low</v>
      </c>
      <c r="Z2125" t="s">
        <v>10484</v>
      </c>
      <c r="AA2125">
        <v>0</v>
      </c>
      <c r="AB2125" t="str">
        <f t="shared" si="771"/>
        <v>Symbolic Poster</v>
      </c>
      <c r="AC2125" t="s">
        <v>10485</v>
      </c>
      <c r="AD2125" t="s">
        <v>10486</v>
      </c>
      <c r="AE2125">
        <v>116</v>
      </c>
      <c r="AF2125" t="str">
        <f t="shared" si="772"/>
        <v>Very Low</v>
      </c>
      <c r="AG2125" t="s">
        <v>9</v>
      </c>
      <c r="AH2125" t="s">
        <v>10</v>
      </c>
      <c r="AI2125" t="s">
        <v>66</v>
      </c>
      <c r="AJ2125" t="str">
        <f t="shared" si="773"/>
        <v>Family</v>
      </c>
      <c r="AK2125">
        <v>12000000</v>
      </c>
      <c r="AL2125" t="str">
        <f t="shared" si="774"/>
        <v>Low Budget</v>
      </c>
      <c r="AM2125">
        <v>1977</v>
      </c>
      <c r="AN2125">
        <f t="shared" si="775"/>
        <v>48</v>
      </c>
      <c r="AO2125" t="str">
        <f t="shared" si="776"/>
        <v>Old Classic</v>
      </c>
      <c r="AP2125">
        <v>85</v>
      </c>
      <c r="AQ2125" t="str">
        <f t="shared" si="777"/>
        <v>Very Low</v>
      </c>
      <c r="AR2125">
        <v>7.7</v>
      </c>
      <c r="AS2125" t="str">
        <f t="shared" si="778"/>
        <v>Good</v>
      </c>
      <c r="AT2125">
        <v>1.85</v>
      </c>
      <c r="AU2125" t="str">
        <f t="shared" si="779"/>
        <v>HDTV / Widescreen</v>
      </c>
      <c r="AV2125">
        <v>0</v>
      </c>
      <c r="AW2125" t="str">
        <f t="shared" si="780"/>
        <v>Very Low</v>
      </c>
    </row>
    <row r="2126" spans="1:49" x14ac:dyDescent="0.3">
      <c r="A2126" t="s">
        <v>0</v>
      </c>
      <c r="B2126" t="s">
        <v>10487</v>
      </c>
      <c r="C2126">
        <v>138</v>
      </c>
      <c r="D2126" t="str">
        <f t="shared" si="760"/>
        <v>Low</v>
      </c>
      <c r="E2126">
        <v>105</v>
      </c>
      <c r="F2126" t="str">
        <f t="shared" si="761"/>
        <v>1h 45m</v>
      </c>
      <c r="G2126" t="str">
        <f t="shared" si="762"/>
        <v>Standard Movie</v>
      </c>
      <c r="H2126">
        <v>43</v>
      </c>
      <c r="I2126" t="str">
        <f t="shared" si="763"/>
        <v>Very Low</v>
      </c>
      <c r="J2126">
        <v>827</v>
      </c>
      <c r="K2126" t="str">
        <f t="shared" si="764"/>
        <v>Very Low</v>
      </c>
      <c r="L2126" t="s">
        <v>1943</v>
      </c>
      <c r="M2126">
        <v>22000</v>
      </c>
      <c r="N2126" t="str">
        <f t="shared" si="765"/>
        <v>Medium</v>
      </c>
      <c r="O2126">
        <v>1796024</v>
      </c>
      <c r="P2126" t="str">
        <f t="shared" si="766"/>
        <v>Flop</v>
      </c>
      <c r="Q2126" t="s">
        <v>4046</v>
      </c>
      <c r="R2126" t="str">
        <f t="shared" si="767"/>
        <v>Drama</v>
      </c>
      <c r="S2126">
        <f t="shared" si="768"/>
        <v>2</v>
      </c>
      <c r="T2126" t="s">
        <v>1717</v>
      </c>
      <c r="U2126" t="s">
        <v>10488</v>
      </c>
      <c r="V2126">
        <v>34985</v>
      </c>
      <c r="W2126" t="str">
        <f t="shared" si="769"/>
        <v>Low</v>
      </c>
      <c r="X2126">
        <v>37766</v>
      </c>
      <c r="Y2126" t="str">
        <f t="shared" si="770"/>
        <v>Medium</v>
      </c>
      <c r="Z2126" t="s">
        <v>1517</v>
      </c>
      <c r="AA2126">
        <v>1</v>
      </c>
      <c r="AB2126" t="str">
        <f t="shared" si="771"/>
        <v>Solo Star Poster</v>
      </c>
      <c r="AC2126" t="s">
        <v>10489</v>
      </c>
      <c r="AD2126" t="s">
        <v>10490</v>
      </c>
      <c r="AE2126">
        <v>135</v>
      </c>
      <c r="AF2126" t="str">
        <f t="shared" si="772"/>
        <v>Very Low</v>
      </c>
      <c r="AG2126" t="s">
        <v>9</v>
      </c>
      <c r="AH2126" t="s">
        <v>10</v>
      </c>
      <c r="AI2126" t="s">
        <v>556</v>
      </c>
      <c r="AJ2126" t="str">
        <f t="shared" si="773"/>
        <v>Adult</v>
      </c>
      <c r="AK2126">
        <v>22000000</v>
      </c>
      <c r="AL2126" t="str">
        <f t="shared" si="774"/>
        <v>Low Budget</v>
      </c>
      <c r="AM2126">
        <v>2010</v>
      </c>
      <c r="AN2126">
        <f t="shared" si="775"/>
        <v>15</v>
      </c>
      <c r="AO2126" t="str">
        <f t="shared" si="776"/>
        <v>Modern Classic</v>
      </c>
      <c r="AP2126">
        <v>14000</v>
      </c>
      <c r="AQ2126" t="str">
        <f t="shared" si="777"/>
        <v>Medium</v>
      </c>
      <c r="AR2126">
        <v>5.4</v>
      </c>
      <c r="AS2126" t="str">
        <f t="shared" si="778"/>
        <v>Below Average</v>
      </c>
      <c r="AT2126">
        <v>2.35</v>
      </c>
      <c r="AU2126" t="str">
        <f t="shared" si="779"/>
        <v>Cinematic Widescreen</v>
      </c>
      <c r="AV2126">
        <v>0</v>
      </c>
      <c r="AW2126" t="str">
        <f t="shared" si="780"/>
        <v>Very Low</v>
      </c>
    </row>
    <row r="2127" spans="1:49" x14ac:dyDescent="0.3">
      <c r="A2127" t="s">
        <v>0</v>
      </c>
      <c r="B2127" t="s">
        <v>8683</v>
      </c>
      <c r="C2127">
        <v>78</v>
      </c>
      <c r="D2127" t="str">
        <f t="shared" si="760"/>
        <v>Low</v>
      </c>
      <c r="E2127">
        <v>120</v>
      </c>
      <c r="F2127" t="str">
        <f t="shared" si="761"/>
        <v>2h 0m</v>
      </c>
      <c r="G2127" t="str">
        <f t="shared" si="762"/>
        <v>Standard Movie</v>
      </c>
      <c r="H2127">
        <v>2</v>
      </c>
      <c r="I2127" t="str">
        <f t="shared" si="763"/>
        <v>Very Low</v>
      </c>
      <c r="J2127">
        <v>80</v>
      </c>
      <c r="K2127" t="str">
        <f t="shared" si="764"/>
        <v>Very Low</v>
      </c>
      <c r="L2127" t="s">
        <v>10491</v>
      </c>
      <c r="M2127">
        <v>809</v>
      </c>
      <c r="N2127" t="str">
        <f t="shared" si="765"/>
        <v>Low</v>
      </c>
      <c r="O2127">
        <v>634277</v>
      </c>
      <c r="P2127" t="str">
        <f t="shared" si="766"/>
        <v>Flop</v>
      </c>
      <c r="Q2127" t="s">
        <v>10492</v>
      </c>
      <c r="R2127" t="str">
        <f t="shared" si="767"/>
        <v>Comedy</v>
      </c>
      <c r="S2127">
        <f t="shared" si="768"/>
        <v>2</v>
      </c>
      <c r="T2127" t="s">
        <v>10493</v>
      </c>
      <c r="U2127" t="s">
        <v>10494</v>
      </c>
      <c r="V2127">
        <v>5166</v>
      </c>
      <c r="W2127" t="str">
        <f t="shared" si="769"/>
        <v>Very Low</v>
      </c>
      <c r="X2127">
        <v>1651</v>
      </c>
      <c r="Y2127" t="str">
        <f t="shared" si="770"/>
        <v>Low</v>
      </c>
      <c r="Z2127" t="s">
        <v>10495</v>
      </c>
      <c r="AA2127">
        <v>1</v>
      </c>
      <c r="AB2127" t="str">
        <f t="shared" si="771"/>
        <v>Solo Star Poster</v>
      </c>
      <c r="AC2127" t="s">
        <v>10496</v>
      </c>
      <c r="AD2127" t="s">
        <v>10497</v>
      </c>
      <c r="AE2127">
        <v>27</v>
      </c>
      <c r="AF2127" t="str">
        <f t="shared" si="772"/>
        <v>Very Low</v>
      </c>
      <c r="AG2127" t="s">
        <v>1435</v>
      </c>
      <c r="AH2127" t="s">
        <v>1436</v>
      </c>
      <c r="AI2127" t="s">
        <v>11</v>
      </c>
      <c r="AJ2127" t="str">
        <f t="shared" si="773"/>
        <v>Teen</v>
      </c>
      <c r="AK2127">
        <v>16000000</v>
      </c>
      <c r="AL2127" t="str">
        <f t="shared" si="774"/>
        <v>Low Budget</v>
      </c>
      <c r="AM2127">
        <v>2007</v>
      </c>
      <c r="AN2127">
        <f t="shared" si="775"/>
        <v>18</v>
      </c>
      <c r="AO2127" t="str">
        <f t="shared" si="776"/>
        <v>Old Classic</v>
      </c>
      <c r="AP2127">
        <v>521</v>
      </c>
      <c r="AQ2127" t="str">
        <f t="shared" si="777"/>
        <v>Very Low</v>
      </c>
      <c r="AR2127">
        <v>7.3</v>
      </c>
      <c r="AS2127" t="str">
        <f t="shared" si="778"/>
        <v>Good</v>
      </c>
      <c r="AT2127">
        <v>2.35</v>
      </c>
      <c r="AU2127" t="str">
        <f t="shared" si="779"/>
        <v>Cinematic Widescreen</v>
      </c>
      <c r="AV2127">
        <v>815</v>
      </c>
      <c r="AW2127" t="str">
        <f t="shared" si="780"/>
        <v>Very Low</v>
      </c>
    </row>
    <row r="2128" spans="1:49" x14ac:dyDescent="0.3">
      <c r="A2128" t="s">
        <v>0</v>
      </c>
      <c r="B2128" t="s">
        <v>4864</v>
      </c>
      <c r="C2128">
        <v>288</v>
      </c>
      <c r="D2128" t="str">
        <f t="shared" si="760"/>
        <v>Medium</v>
      </c>
      <c r="E2128">
        <v>116</v>
      </c>
      <c r="F2128" t="str">
        <f t="shared" si="761"/>
        <v>1h 56m</v>
      </c>
      <c r="G2128" t="str">
        <f t="shared" si="762"/>
        <v>Standard Movie</v>
      </c>
      <c r="H2128">
        <v>108</v>
      </c>
      <c r="I2128" t="str">
        <f t="shared" si="763"/>
        <v>Very Low</v>
      </c>
      <c r="J2128">
        <v>120</v>
      </c>
      <c r="K2128" t="str">
        <f t="shared" si="764"/>
        <v>Very Low</v>
      </c>
      <c r="L2128" t="s">
        <v>1017</v>
      </c>
      <c r="M2128">
        <v>23000</v>
      </c>
      <c r="N2128" t="str">
        <f t="shared" si="765"/>
        <v>Medium</v>
      </c>
      <c r="O2128">
        <v>11326836</v>
      </c>
      <c r="P2128" t="str">
        <f t="shared" si="766"/>
        <v>Average</v>
      </c>
      <c r="Q2128" t="s">
        <v>2096</v>
      </c>
      <c r="R2128" t="str">
        <f t="shared" si="767"/>
        <v>Crime</v>
      </c>
      <c r="S2128">
        <f t="shared" si="768"/>
        <v>3</v>
      </c>
      <c r="T2128" t="s">
        <v>30</v>
      </c>
      <c r="U2128" t="s">
        <v>10498</v>
      </c>
      <c r="V2128">
        <v>83171</v>
      </c>
      <c r="W2128" t="str">
        <f t="shared" si="769"/>
        <v>Medium</v>
      </c>
      <c r="X2128">
        <v>24134</v>
      </c>
      <c r="Y2128" t="str">
        <f t="shared" si="770"/>
        <v>Medium</v>
      </c>
      <c r="Z2128" t="s">
        <v>10499</v>
      </c>
      <c r="AA2128">
        <v>0</v>
      </c>
      <c r="AB2128" t="str">
        <f t="shared" si="771"/>
        <v>Symbolic Poster</v>
      </c>
      <c r="AC2128" t="s">
        <v>10500</v>
      </c>
      <c r="AD2128" t="s">
        <v>10501</v>
      </c>
      <c r="AE2128">
        <v>231</v>
      </c>
      <c r="AF2128" t="str">
        <f t="shared" si="772"/>
        <v>Very Low</v>
      </c>
      <c r="AG2128" t="s">
        <v>9</v>
      </c>
      <c r="AH2128" t="s">
        <v>10</v>
      </c>
      <c r="AI2128" t="s">
        <v>556</v>
      </c>
      <c r="AJ2128" t="str">
        <f t="shared" si="773"/>
        <v>Adult</v>
      </c>
      <c r="AK2128">
        <v>22000000</v>
      </c>
      <c r="AL2128" t="str">
        <f t="shared" si="774"/>
        <v>Low Budget</v>
      </c>
      <c r="AM2128">
        <v>2013</v>
      </c>
      <c r="AN2128">
        <f t="shared" si="775"/>
        <v>12</v>
      </c>
      <c r="AO2128" t="str">
        <f t="shared" si="776"/>
        <v>Modern Classic</v>
      </c>
      <c r="AP2128">
        <v>820</v>
      </c>
      <c r="AQ2128" t="str">
        <f t="shared" si="777"/>
        <v>Very Low</v>
      </c>
      <c r="AR2128">
        <v>6.8</v>
      </c>
      <c r="AS2128" t="str">
        <f t="shared" si="778"/>
        <v>Average</v>
      </c>
      <c r="AT2128">
        <v>2.35</v>
      </c>
      <c r="AU2128" t="str">
        <f t="shared" si="779"/>
        <v>Cinematic Widescreen</v>
      </c>
      <c r="AV2128">
        <v>17000</v>
      </c>
      <c r="AW2128" t="str">
        <f t="shared" si="780"/>
        <v>Medium</v>
      </c>
    </row>
    <row r="2129" spans="1:49" x14ac:dyDescent="0.3">
      <c r="A2129" t="s">
        <v>0</v>
      </c>
      <c r="B2129" t="s">
        <v>1289</v>
      </c>
      <c r="C2129">
        <v>299</v>
      </c>
      <c r="D2129" t="str">
        <f t="shared" si="760"/>
        <v>Medium</v>
      </c>
      <c r="E2129">
        <v>119</v>
      </c>
      <c r="F2129" t="str">
        <f t="shared" si="761"/>
        <v>1h 59m</v>
      </c>
      <c r="G2129" t="str">
        <f t="shared" si="762"/>
        <v>Standard Movie</v>
      </c>
      <c r="H2129">
        <v>209</v>
      </c>
      <c r="I2129" t="str">
        <f t="shared" si="763"/>
        <v>Very Low</v>
      </c>
      <c r="J2129">
        <v>521</v>
      </c>
      <c r="K2129" t="str">
        <f t="shared" si="764"/>
        <v>Very Low</v>
      </c>
      <c r="L2129" t="s">
        <v>4207</v>
      </c>
      <c r="M2129">
        <v>1000</v>
      </c>
      <c r="N2129" t="str">
        <f t="shared" si="765"/>
        <v>Low</v>
      </c>
      <c r="O2129">
        <v>49024969</v>
      </c>
      <c r="P2129" t="str">
        <f t="shared" si="766"/>
        <v>Average</v>
      </c>
      <c r="Q2129" t="s">
        <v>2113</v>
      </c>
      <c r="R2129" t="str">
        <f t="shared" si="767"/>
        <v>Crime</v>
      </c>
      <c r="S2129">
        <f t="shared" si="768"/>
        <v>4</v>
      </c>
      <c r="T2129" t="s">
        <v>109</v>
      </c>
      <c r="U2129" t="s">
        <v>10502</v>
      </c>
      <c r="V2129">
        <v>133367</v>
      </c>
      <c r="W2129" t="str">
        <f t="shared" si="769"/>
        <v>Medium</v>
      </c>
      <c r="X2129">
        <v>3284</v>
      </c>
      <c r="Y2129" t="str">
        <f t="shared" si="770"/>
        <v>Low</v>
      </c>
      <c r="Z2129" t="s">
        <v>2184</v>
      </c>
      <c r="AA2129">
        <v>0</v>
      </c>
      <c r="AB2129" t="str">
        <f t="shared" si="771"/>
        <v>Symbolic Poster</v>
      </c>
      <c r="AC2129" t="s">
        <v>10503</v>
      </c>
      <c r="AD2129" t="s">
        <v>10504</v>
      </c>
      <c r="AE2129">
        <v>363</v>
      </c>
      <c r="AF2129" t="str">
        <f t="shared" si="772"/>
        <v>Very Low</v>
      </c>
      <c r="AG2129" t="s">
        <v>9</v>
      </c>
      <c r="AH2129" t="s">
        <v>10</v>
      </c>
      <c r="AI2129" t="s">
        <v>556</v>
      </c>
      <c r="AJ2129" t="str">
        <f t="shared" si="773"/>
        <v>Adult</v>
      </c>
      <c r="AK2129">
        <v>25000000</v>
      </c>
      <c r="AL2129" t="str">
        <f t="shared" si="774"/>
        <v>Low Budget</v>
      </c>
      <c r="AM2129">
        <v>2007</v>
      </c>
      <c r="AN2129">
        <f t="shared" si="775"/>
        <v>18</v>
      </c>
      <c r="AO2129" t="str">
        <f t="shared" si="776"/>
        <v>Old Classic</v>
      </c>
      <c r="AP2129">
        <v>896</v>
      </c>
      <c r="AQ2129" t="str">
        <f t="shared" si="777"/>
        <v>Very Low</v>
      </c>
      <c r="AR2129">
        <v>7.3</v>
      </c>
      <c r="AS2129" t="str">
        <f t="shared" si="778"/>
        <v>Good</v>
      </c>
      <c r="AT2129">
        <v>2.35</v>
      </c>
      <c r="AU2129" t="str">
        <f t="shared" si="779"/>
        <v>Cinematic Widescreen</v>
      </c>
      <c r="AV2129">
        <v>0</v>
      </c>
      <c r="AW2129" t="str">
        <f t="shared" si="780"/>
        <v>Very Low</v>
      </c>
    </row>
    <row r="2130" spans="1:49" x14ac:dyDescent="0.3">
      <c r="A2130" t="s">
        <v>0</v>
      </c>
      <c r="B2130" t="s">
        <v>2438</v>
      </c>
      <c r="C2130">
        <v>27</v>
      </c>
      <c r="D2130" t="str">
        <f t="shared" si="760"/>
        <v>Very Low</v>
      </c>
      <c r="E2130">
        <v>101</v>
      </c>
      <c r="F2130" t="str">
        <f t="shared" si="761"/>
        <v>1h 41m</v>
      </c>
      <c r="G2130" t="str">
        <f t="shared" si="762"/>
        <v>Standard Movie</v>
      </c>
      <c r="H2130">
        <v>88</v>
      </c>
      <c r="I2130" t="str">
        <f t="shared" si="763"/>
        <v>Very Low</v>
      </c>
      <c r="J2130">
        <v>812</v>
      </c>
      <c r="K2130" t="str">
        <f t="shared" si="764"/>
        <v>Very Low</v>
      </c>
      <c r="L2130" t="s">
        <v>5543</v>
      </c>
      <c r="M2130">
        <v>957</v>
      </c>
      <c r="N2130" t="str">
        <f t="shared" si="765"/>
        <v>Low</v>
      </c>
      <c r="O2130">
        <v>22294341</v>
      </c>
      <c r="P2130" t="str">
        <f t="shared" si="766"/>
        <v>Average</v>
      </c>
      <c r="Q2130" t="s">
        <v>4190</v>
      </c>
      <c r="R2130" t="str">
        <f t="shared" si="767"/>
        <v>Adventure</v>
      </c>
      <c r="S2130">
        <f t="shared" si="768"/>
        <v>2</v>
      </c>
      <c r="T2130" t="s">
        <v>6042</v>
      </c>
      <c r="U2130" t="s">
        <v>10505</v>
      </c>
      <c r="V2130">
        <v>12278</v>
      </c>
      <c r="W2130" t="str">
        <f t="shared" si="769"/>
        <v>Low</v>
      </c>
      <c r="X2130">
        <v>4629</v>
      </c>
      <c r="Y2130" t="str">
        <f t="shared" si="770"/>
        <v>Low</v>
      </c>
      <c r="Z2130" t="s">
        <v>604</v>
      </c>
      <c r="AA2130">
        <v>3</v>
      </c>
      <c r="AB2130" t="str">
        <f t="shared" si="771"/>
        <v>Duo/Trio Poster</v>
      </c>
      <c r="AC2130" t="s">
        <v>10506</v>
      </c>
      <c r="AD2130" t="s">
        <v>10507</v>
      </c>
      <c r="AE2130">
        <v>71</v>
      </c>
      <c r="AF2130" t="str">
        <f t="shared" si="772"/>
        <v>Very Low</v>
      </c>
      <c r="AG2130" t="s">
        <v>9</v>
      </c>
      <c r="AH2130" t="s">
        <v>10</v>
      </c>
      <c r="AI2130" t="s">
        <v>11</v>
      </c>
      <c r="AJ2130" t="str">
        <f t="shared" si="773"/>
        <v>Teen</v>
      </c>
      <c r="AK2130">
        <v>21500000</v>
      </c>
      <c r="AL2130" t="str">
        <f t="shared" si="774"/>
        <v>Low Budget</v>
      </c>
      <c r="AM2130">
        <v>1996</v>
      </c>
      <c r="AN2130">
        <f t="shared" si="775"/>
        <v>29</v>
      </c>
      <c r="AO2130" t="str">
        <f t="shared" si="776"/>
        <v>Old Classic</v>
      </c>
      <c r="AP2130">
        <v>821</v>
      </c>
      <c r="AQ2130" t="str">
        <f t="shared" si="777"/>
        <v>Very Low</v>
      </c>
      <c r="AR2130">
        <v>6.5</v>
      </c>
      <c r="AS2130" t="str">
        <f t="shared" si="778"/>
        <v>Average</v>
      </c>
      <c r="AT2130">
        <v>1.85</v>
      </c>
      <c r="AU2130" t="str">
        <f t="shared" si="779"/>
        <v>HDTV / Widescreen</v>
      </c>
      <c r="AV2130">
        <v>758</v>
      </c>
      <c r="AW2130" t="str">
        <f t="shared" si="780"/>
        <v>Very Low</v>
      </c>
    </row>
    <row r="2131" spans="1:49" x14ac:dyDescent="0.3">
      <c r="A2131" t="s">
        <v>0</v>
      </c>
      <c r="B2131" t="s">
        <v>6102</v>
      </c>
      <c r="C2131">
        <v>155</v>
      </c>
      <c r="D2131" t="str">
        <f t="shared" si="760"/>
        <v>Low</v>
      </c>
      <c r="E2131">
        <v>117</v>
      </c>
      <c r="F2131" t="str">
        <f t="shared" si="761"/>
        <v>1h 57m</v>
      </c>
      <c r="G2131" t="str">
        <f t="shared" si="762"/>
        <v>Standard Movie</v>
      </c>
      <c r="H2131">
        <v>89</v>
      </c>
      <c r="I2131" t="str">
        <f t="shared" si="763"/>
        <v>Very Low</v>
      </c>
      <c r="J2131">
        <v>442</v>
      </c>
      <c r="K2131" t="str">
        <f t="shared" si="764"/>
        <v>Very Low</v>
      </c>
      <c r="L2131" t="s">
        <v>8121</v>
      </c>
      <c r="M2131">
        <v>12000</v>
      </c>
      <c r="N2131" t="str">
        <f t="shared" si="765"/>
        <v>Medium</v>
      </c>
      <c r="O2131">
        <v>24362501</v>
      </c>
      <c r="P2131" t="str">
        <f t="shared" si="766"/>
        <v>Average</v>
      </c>
      <c r="Q2131" t="s">
        <v>2096</v>
      </c>
      <c r="R2131" t="str">
        <f t="shared" si="767"/>
        <v>Crime</v>
      </c>
      <c r="S2131">
        <f t="shared" si="768"/>
        <v>3</v>
      </c>
      <c r="T2131" t="s">
        <v>272</v>
      </c>
      <c r="U2131" t="s">
        <v>10508</v>
      </c>
      <c r="V2131">
        <v>69980</v>
      </c>
      <c r="W2131" t="str">
        <f t="shared" si="769"/>
        <v>Medium</v>
      </c>
      <c r="X2131">
        <v>13576</v>
      </c>
      <c r="Y2131" t="str">
        <f t="shared" si="770"/>
        <v>Medium</v>
      </c>
      <c r="Z2131" t="s">
        <v>8033</v>
      </c>
      <c r="AA2131">
        <v>1</v>
      </c>
      <c r="AB2131" t="str">
        <f t="shared" si="771"/>
        <v>Solo Star Poster</v>
      </c>
      <c r="AC2131" t="s">
        <v>10509</v>
      </c>
      <c r="AD2131" t="s">
        <v>10510</v>
      </c>
      <c r="AE2131">
        <v>591</v>
      </c>
      <c r="AF2131" t="str">
        <f t="shared" si="772"/>
        <v>Low</v>
      </c>
      <c r="AG2131" t="s">
        <v>9</v>
      </c>
      <c r="AH2131" t="s">
        <v>10</v>
      </c>
      <c r="AI2131" t="s">
        <v>556</v>
      </c>
      <c r="AJ2131" t="str">
        <f t="shared" si="773"/>
        <v>Adult</v>
      </c>
      <c r="AK2131">
        <v>21500000</v>
      </c>
      <c r="AL2131" t="str">
        <f t="shared" si="774"/>
        <v>Low Budget</v>
      </c>
      <c r="AM2131">
        <v>1999</v>
      </c>
      <c r="AN2131">
        <f t="shared" si="775"/>
        <v>26</v>
      </c>
      <c r="AO2131" t="str">
        <f t="shared" si="776"/>
        <v>Old Classic</v>
      </c>
      <c r="AP2131">
        <v>541</v>
      </c>
      <c r="AQ2131" t="str">
        <f t="shared" si="777"/>
        <v>Very Low</v>
      </c>
      <c r="AR2131">
        <v>7.2</v>
      </c>
      <c r="AS2131" t="str">
        <f t="shared" si="778"/>
        <v>Good</v>
      </c>
      <c r="AT2131">
        <v>2.35</v>
      </c>
      <c r="AU2131" t="str">
        <f t="shared" si="779"/>
        <v>Cinematic Widescreen</v>
      </c>
      <c r="AV2131">
        <v>0</v>
      </c>
      <c r="AW2131" t="str">
        <f t="shared" si="780"/>
        <v>Very Low</v>
      </c>
    </row>
    <row r="2132" spans="1:49" x14ac:dyDescent="0.3">
      <c r="A2132" t="s">
        <v>0</v>
      </c>
      <c r="B2132" t="s">
        <v>10511</v>
      </c>
      <c r="C2132">
        <v>82</v>
      </c>
      <c r="D2132" t="str">
        <f t="shared" si="760"/>
        <v>Low</v>
      </c>
      <c r="E2132">
        <v>106</v>
      </c>
      <c r="F2132" t="str">
        <f t="shared" si="761"/>
        <v>1h 46m</v>
      </c>
      <c r="G2132" t="str">
        <f t="shared" si="762"/>
        <v>Standard Movie</v>
      </c>
      <c r="H2132">
        <v>195</v>
      </c>
      <c r="I2132" t="str">
        <f t="shared" si="763"/>
        <v>Very Low</v>
      </c>
      <c r="J2132">
        <v>0</v>
      </c>
      <c r="K2132" t="str">
        <f t="shared" si="764"/>
        <v>Very Low</v>
      </c>
      <c r="L2132" t="s">
        <v>10512</v>
      </c>
      <c r="M2132">
        <v>20</v>
      </c>
      <c r="N2132" t="str">
        <f t="shared" si="765"/>
        <v>Low</v>
      </c>
      <c r="O2132">
        <f>O2131</f>
        <v>24362501</v>
      </c>
      <c r="P2132" t="str">
        <f t="shared" si="766"/>
        <v>Average</v>
      </c>
      <c r="Q2132" t="s">
        <v>10513</v>
      </c>
      <c r="R2132" t="str">
        <f t="shared" si="767"/>
        <v>Adventure</v>
      </c>
      <c r="S2132">
        <f t="shared" si="768"/>
        <v>4</v>
      </c>
      <c r="T2132" t="s">
        <v>10514</v>
      </c>
      <c r="U2132" t="s">
        <v>10515</v>
      </c>
      <c r="V2132">
        <v>6920</v>
      </c>
      <c r="W2132" t="str">
        <f t="shared" si="769"/>
        <v>Very Low</v>
      </c>
      <c r="X2132">
        <v>30</v>
      </c>
      <c r="Y2132" t="str">
        <f t="shared" si="770"/>
        <v>Very Low</v>
      </c>
      <c r="Z2132" t="s">
        <v>10516</v>
      </c>
      <c r="AA2132">
        <v>4</v>
      </c>
      <c r="AB2132" t="str">
        <f t="shared" si="771"/>
        <v>Ensemble Poster</v>
      </c>
      <c r="AC2132" t="s">
        <v>10517</v>
      </c>
      <c r="AD2132" t="s">
        <v>10518</v>
      </c>
      <c r="AE2132">
        <v>22</v>
      </c>
      <c r="AF2132" t="str">
        <f t="shared" si="772"/>
        <v>Very Low</v>
      </c>
      <c r="AG2132" t="s">
        <v>2749</v>
      </c>
      <c r="AH2132" t="s">
        <v>3542</v>
      </c>
      <c r="AI2132" t="s">
        <v>66</v>
      </c>
      <c r="AJ2132" t="str">
        <f t="shared" si="773"/>
        <v>Family</v>
      </c>
      <c r="AK2132">
        <v>22000000</v>
      </c>
      <c r="AL2132" t="str">
        <f t="shared" si="774"/>
        <v>Low Budget</v>
      </c>
      <c r="AM2132">
        <v>2013</v>
      </c>
      <c r="AN2132">
        <f t="shared" si="775"/>
        <v>12</v>
      </c>
      <c r="AO2132" t="str">
        <f t="shared" si="776"/>
        <v>Modern Classic</v>
      </c>
      <c r="AP2132">
        <v>10</v>
      </c>
      <c r="AQ2132" t="str">
        <f t="shared" si="777"/>
        <v>Very Low</v>
      </c>
      <c r="AR2132">
        <v>6.7</v>
      </c>
      <c r="AS2132" t="str">
        <f t="shared" si="778"/>
        <v>Average</v>
      </c>
      <c r="AT2132">
        <v>2.35</v>
      </c>
      <c r="AU2132" t="str">
        <f t="shared" si="779"/>
        <v>Cinematic Widescreen</v>
      </c>
      <c r="AV2132">
        <v>0</v>
      </c>
      <c r="AW2132" t="str">
        <f t="shared" si="780"/>
        <v>Very Low</v>
      </c>
    </row>
    <row r="2133" spans="1:49" x14ac:dyDescent="0.3">
      <c r="A2133" t="s">
        <v>0</v>
      </c>
      <c r="B2133" t="s">
        <v>3974</v>
      </c>
      <c r="C2133">
        <v>275</v>
      </c>
      <c r="D2133" t="str">
        <f t="shared" si="760"/>
        <v>Medium</v>
      </c>
      <c r="E2133">
        <v>112</v>
      </c>
      <c r="F2133" t="str">
        <f t="shared" si="761"/>
        <v>1h 52m</v>
      </c>
      <c r="G2133" t="str">
        <f t="shared" si="762"/>
        <v>Standard Movie</v>
      </c>
      <c r="H2133">
        <v>11000</v>
      </c>
      <c r="I2133" t="str">
        <f t="shared" si="763"/>
        <v>Medium</v>
      </c>
      <c r="J2133">
        <v>159</v>
      </c>
      <c r="K2133" t="str">
        <f t="shared" si="764"/>
        <v>Very Low</v>
      </c>
      <c r="L2133" t="s">
        <v>7926</v>
      </c>
      <c r="M2133">
        <v>385</v>
      </c>
      <c r="N2133" t="str">
        <f t="shared" si="765"/>
        <v>Low</v>
      </c>
      <c r="O2133">
        <v>16684352</v>
      </c>
      <c r="P2133" t="str">
        <f t="shared" si="766"/>
        <v>Average</v>
      </c>
      <c r="Q2133" t="s">
        <v>1652</v>
      </c>
      <c r="R2133" t="str">
        <f t="shared" si="767"/>
        <v>Comedy</v>
      </c>
      <c r="S2133">
        <f t="shared" si="768"/>
        <v>2</v>
      </c>
      <c r="T2133" t="s">
        <v>10519</v>
      </c>
      <c r="U2133" t="s">
        <v>10520</v>
      </c>
      <c r="V2133">
        <v>67893</v>
      </c>
      <c r="W2133" t="str">
        <f t="shared" si="769"/>
        <v>Medium</v>
      </c>
      <c r="X2133">
        <v>1205</v>
      </c>
      <c r="Y2133" t="str">
        <f t="shared" si="770"/>
        <v>Low</v>
      </c>
      <c r="Z2133" t="s">
        <v>10521</v>
      </c>
      <c r="AA2133">
        <v>0</v>
      </c>
      <c r="AB2133" t="str">
        <f t="shared" si="771"/>
        <v>Symbolic Poster</v>
      </c>
      <c r="AC2133" t="s">
        <v>10522</v>
      </c>
      <c r="AD2133" t="s">
        <v>10523</v>
      </c>
      <c r="AE2133">
        <v>163</v>
      </c>
      <c r="AF2133" t="str">
        <f t="shared" si="772"/>
        <v>Very Low</v>
      </c>
      <c r="AG2133" t="s">
        <v>9</v>
      </c>
      <c r="AH2133" t="s">
        <v>10</v>
      </c>
      <c r="AI2133" t="s">
        <v>556</v>
      </c>
      <c r="AJ2133" t="str">
        <f t="shared" si="773"/>
        <v>Adult</v>
      </c>
      <c r="AK2133">
        <v>17000000</v>
      </c>
      <c r="AL2133" t="str">
        <f t="shared" si="774"/>
        <v>Low Budget</v>
      </c>
      <c r="AM2133">
        <v>2012</v>
      </c>
      <c r="AN2133">
        <f t="shared" si="775"/>
        <v>13</v>
      </c>
      <c r="AO2133" t="str">
        <f t="shared" si="776"/>
        <v>Modern Classic</v>
      </c>
      <c r="AP2133">
        <v>223</v>
      </c>
      <c r="AQ2133" t="str">
        <f t="shared" si="777"/>
        <v>Very Low</v>
      </c>
      <c r="AR2133">
        <v>6.3</v>
      </c>
      <c r="AS2133" t="str">
        <f t="shared" si="778"/>
        <v>Average</v>
      </c>
      <c r="AT2133">
        <v>1.85</v>
      </c>
      <c r="AU2133" t="str">
        <f t="shared" si="779"/>
        <v>HDTV / Widescreen</v>
      </c>
      <c r="AV2133">
        <v>18000</v>
      </c>
      <c r="AW2133" t="str">
        <f t="shared" si="780"/>
        <v>Medium</v>
      </c>
    </row>
    <row r="2134" spans="1:49" x14ac:dyDescent="0.3">
      <c r="A2134" t="s">
        <v>0</v>
      </c>
      <c r="B2134" t="s">
        <v>3665</v>
      </c>
      <c r="C2134">
        <v>43</v>
      </c>
      <c r="D2134" t="str">
        <f t="shared" si="760"/>
        <v>Very Low</v>
      </c>
      <c r="E2134">
        <v>136</v>
      </c>
      <c r="F2134" t="str">
        <f t="shared" si="761"/>
        <v>2h 16m</v>
      </c>
      <c r="G2134" t="str">
        <f t="shared" si="762"/>
        <v>Long Movie</v>
      </c>
      <c r="H2134">
        <v>16000</v>
      </c>
      <c r="I2134" t="str">
        <f t="shared" si="763"/>
        <v>Medium</v>
      </c>
      <c r="J2134">
        <v>216</v>
      </c>
      <c r="K2134" t="str">
        <f t="shared" si="764"/>
        <v>Very Low</v>
      </c>
      <c r="L2134" t="s">
        <v>10524</v>
      </c>
      <c r="M2134">
        <v>16000</v>
      </c>
      <c r="N2134" t="str">
        <f t="shared" si="765"/>
        <v>Medium</v>
      </c>
      <c r="O2134">
        <v>46700000</v>
      </c>
      <c r="P2134" t="str">
        <f t="shared" si="766"/>
        <v>Average</v>
      </c>
      <c r="Q2134" t="s">
        <v>22</v>
      </c>
      <c r="R2134" t="str">
        <f t="shared" si="767"/>
        <v>Action</v>
      </c>
      <c r="S2134">
        <f t="shared" si="768"/>
        <v>3</v>
      </c>
      <c r="T2134" t="s">
        <v>3665</v>
      </c>
      <c r="U2134" t="s">
        <v>10525</v>
      </c>
      <c r="V2134">
        <v>19832</v>
      </c>
      <c r="W2134" t="str">
        <f t="shared" si="769"/>
        <v>Low</v>
      </c>
      <c r="X2134">
        <v>16805</v>
      </c>
      <c r="Y2134" t="str">
        <f t="shared" si="770"/>
        <v>Medium</v>
      </c>
      <c r="Z2134" t="s">
        <v>10526</v>
      </c>
      <c r="AA2134">
        <v>1</v>
      </c>
      <c r="AB2134" t="str">
        <f t="shared" si="771"/>
        <v>Solo Star Poster</v>
      </c>
      <c r="AC2134" t="s">
        <v>10527</v>
      </c>
      <c r="AD2134" t="s">
        <v>10528</v>
      </c>
      <c r="AE2134">
        <v>98</v>
      </c>
      <c r="AF2134" t="str">
        <f t="shared" si="772"/>
        <v>Very Low</v>
      </c>
      <c r="AG2134" t="s">
        <v>9</v>
      </c>
      <c r="AH2134" t="s">
        <v>10</v>
      </c>
      <c r="AI2134" t="s">
        <v>66</v>
      </c>
      <c r="AJ2134" t="str">
        <f t="shared" si="773"/>
        <v>Family</v>
      </c>
      <c r="AK2134">
        <v>21000000</v>
      </c>
      <c r="AL2134" t="str">
        <f t="shared" si="774"/>
        <v>Low Budget</v>
      </c>
      <c r="AM2134">
        <v>1982</v>
      </c>
      <c r="AN2134">
        <f t="shared" si="775"/>
        <v>43</v>
      </c>
      <c r="AO2134" t="str">
        <f t="shared" si="776"/>
        <v>Old Classic</v>
      </c>
      <c r="AP2134">
        <v>281</v>
      </c>
      <c r="AQ2134" t="str">
        <f t="shared" si="777"/>
        <v>Very Low</v>
      </c>
      <c r="AR2134">
        <v>5.9</v>
      </c>
      <c r="AS2134" t="str">
        <f t="shared" si="778"/>
        <v>Below Average</v>
      </c>
      <c r="AT2134">
        <v>2.35</v>
      </c>
      <c r="AU2134" t="str">
        <f t="shared" si="779"/>
        <v>Cinematic Widescreen</v>
      </c>
      <c r="AV2134">
        <v>0</v>
      </c>
      <c r="AW2134" t="str">
        <f t="shared" si="780"/>
        <v>Very Low</v>
      </c>
    </row>
    <row r="2135" spans="1:49" x14ac:dyDescent="0.3">
      <c r="A2135" t="s">
        <v>0</v>
      </c>
      <c r="B2135" t="s">
        <v>10529</v>
      </c>
      <c r="C2135">
        <v>163</v>
      </c>
      <c r="D2135" t="str">
        <f t="shared" si="760"/>
        <v>Low</v>
      </c>
      <c r="E2135">
        <v>81</v>
      </c>
      <c r="F2135" t="str">
        <f t="shared" si="761"/>
        <v>1h 21m</v>
      </c>
      <c r="G2135" t="str">
        <f t="shared" si="762"/>
        <v>Featurette</v>
      </c>
      <c r="H2135">
        <v>406</v>
      </c>
      <c r="I2135" t="str">
        <f t="shared" si="763"/>
        <v>Very Low</v>
      </c>
      <c r="J2135">
        <v>406</v>
      </c>
      <c r="K2135" t="str">
        <f t="shared" si="764"/>
        <v>Very Low</v>
      </c>
      <c r="L2135" t="s">
        <v>693</v>
      </c>
      <c r="M2135">
        <v>893</v>
      </c>
      <c r="N2135" t="str">
        <f t="shared" si="765"/>
        <v>Low</v>
      </c>
      <c r="O2135">
        <v>52008288</v>
      </c>
      <c r="P2135" t="str">
        <f t="shared" si="766"/>
        <v>Hit</v>
      </c>
      <c r="Q2135" t="s">
        <v>10530</v>
      </c>
      <c r="R2135" t="str">
        <f t="shared" si="767"/>
        <v>Animation</v>
      </c>
      <c r="S2135">
        <f t="shared" si="768"/>
        <v>4</v>
      </c>
      <c r="T2135" t="s">
        <v>3461</v>
      </c>
      <c r="U2135" t="s">
        <v>10531</v>
      </c>
      <c r="V2135">
        <v>162037</v>
      </c>
      <c r="W2135" t="str">
        <f t="shared" si="769"/>
        <v>Medium</v>
      </c>
      <c r="X2135">
        <v>3003</v>
      </c>
      <c r="Y2135" t="str">
        <f t="shared" si="770"/>
        <v>Low</v>
      </c>
      <c r="Z2135" t="s">
        <v>10529</v>
      </c>
      <c r="AA2135">
        <v>1</v>
      </c>
      <c r="AB2135" t="str">
        <f t="shared" si="771"/>
        <v>Solo Star Poster</v>
      </c>
      <c r="AC2135" t="s">
        <v>10532</v>
      </c>
      <c r="AD2135" t="s">
        <v>10533</v>
      </c>
      <c r="AE2135">
        <v>928</v>
      </c>
      <c r="AF2135" t="str">
        <f t="shared" si="772"/>
        <v>Low</v>
      </c>
      <c r="AG2135" t="s">
        <v>9</v>
      </c>
      <c r="AH2135" t="s">
        <v>10</v>
      </c>
      <c r="AI2135" t="s">
        <v>556</v>
      </c>
      <c r="AJ2135" t="str">
        <f t="shared" si="773"/>
        <v>Adult</v>
      </c>
      <c r="AK2135">
        <v>21000000</v>
      </c>
      <c r="AL2135" t="str">
        <f t="shared" si="774"/>
        <v>Low Budget</v>
      </c>
      <c r="AM2135">
        <v>1999</v>
      </c>
      <c r="AN2135">
        <f t="shared" si="775"/>
        <v>26</v>
      </c>
      <c r="AO2135" t="str">
        <f t="shared" si="776"/>
        <v>Old Classic</v>
      </c>
      <c r="AP2135">
        <v>795</v>
      </c>
      <c r="AQ2135" t="str">
        <f t="shared" si="777"/>
        <v>Very Low</v>
      </c>
      <c r="AR2135">
        <v>7.8</v>
      </c>
      <c r="AS2135" t="str">
        <f t="shared" si="778"/>
        <v>Good</v>
      </c>
      <c r="AT2135">
        <v>1.85</v>
      </c>
      <c r="AU2135" t="str">
        <f t="shared" si="779"/>
        <v>HDTV / Widescreen</v>
      </c>
      <c r="AV2135">
        <v>0</v>
      </c>
      <c r="AW2135" t="str">
        <f t="shared" si="780"/>
        <v>Very Low</v>
      </c>
    </row>
    <row r="2136" spans="1:49" x14ac:dyDescent="0.3">
      <c r="A2136" t="s">
        <v>0</v>
      </c>
      <c r="B2136" t="s">
        <v>1925</v>
      </c>
      <c r="C2136">
        <v>168</v>
      </c>
      <c r="D2136" t="str">
        <f t="shared" si="760"/>
        <v>Low</v>
      </c>
      <c r="E2136">
        <v>87</v>
      </c>
      <c r="F2136" t="str">
        <f t="shared" si="761"/>
        <v>1h 27m</v>
      </c>
      <c r="G2136" t="str">
        <f t="shared" si="762"/>
        <v>Featurette</v>
      </c>
      <c r="H2136">
        <v>0</v>
      </c>
      <c r="I2136" t="str">
        <f t="shared" si="763"/>
        <v>Very Low</v>
      </c>
      <c r="J2136">
        <v>548</v>
      </c>
      <c r="K2136" t="str">
        <f t="shared" si="764"/>
        <v>Very Low</v>
      </c>
      <c r="L2136" t="s">
        <v>329</v>
      </c>
      <c r="M2136">
        <v>22000</v>
      </c>
      <c r="N2136" t="str">
        <f t="shared" si="765"/>
        <v>Medium</v>
      </c>
      <c r="O2136">
        <v>8579684</v>
      </c>
      <c r="P2136" t="str">
        <f t="shared" si="766"/>
        <v>Flop</v>
      </c>
      <c r="Q2136" t="s">
        <v>1642</v>
      </c>
      <c r="R2136" t="str">
        <f t="shared" si="767"/>
        <v>Comedy</v>
      </c>
      <c r="S2136">
        <f t="shared" si="768"/>
        <v>1</v>
      </c>
      <c r="T2136" t="s">
        <v>120</v>
      </c>
      <c r="U2136" t="s">
        <v>10534</v>
      </c>
      <c r="V2136">
        <v>89547</v>
      </c>
      <c r="W2136" t="str">
        <f t="shared" si="769"/>
        <v>Medium</v>
      </c>
      <c r="X2136">
        <v>24324</v>
      </c>
      <c r="Y2136" t="str">
        <f t="shared" si="770"/>
        <v>Medium</v>
      </c>
      <c r="Z2136" t="s">
        <v>5765</v>
      </c>
      <c r="AA2136">
        <v>0</v>
      </c>
      <c r="AB2136" t="str">
        <f t="shared" si="771"/>
        <v>Symbolic Poster</v>
      </c>
      <c r="AC2136" t="s">
        <v>10535</v>
      </c>
      <c r="AD2136" t="s">
        <v>10536</v>
      </c>
      <c r="AE2136">
        <v>199</v>
      </c>
      <c r="AF2136" t="str">
        <f t="shared" si="772"/>
        <v>Very Low</v>
      </c>
      <c r="AG2136" t="s">
        <v>9</v>
      </c>
      <c r="AH2136" t="s">
        <v>10</v>
      </c>
      <c r="AI2136" t="s">
        <v>556</v>
      </c>
      <c r="AJ2136" t="str">
        <f t="shared" si="773"/>
        <v>Adult</v>
      </c>
      <c r="AK2136">
        <v>9000000</v>
      </c>
      <c r="AL2136" t="str">
        <f t="shared" si="774"/>
        <v>Low Budget</v>
      </c>
      <c r="AM2136">
        <v>2007</v>
      </c>
      <c r="AN2136">
        <f t="shared" si="775"/>
        <v>18</v>
      </c>
      <c r="AO2136" t="str">
        <f t="shared" si="776"/>
        <v>Old Classic</v>
      </c>
      <c r="AP2136">
        <v>557</v>
      </c>
      <c r="AQ2136" t="str">
        <f t="shared" si="777"/>
        <v>Very Low</v>
      </c>
      <c r="AR2136">
        <v>7.4</v>
      </c>
      <c r="AS2136" t="str">
        <f t="shared" si="778"/>
        <v>Good</v>
      </c>
      <c r="AT2136">
        <v>1.85</v>
      </c>
      <c r="AU2136" t="str">
        <f t="shared" si="779"/>
        <v>HDTV / Widescreen</v>
      </c>
      <c r="AV2136">
        <v>0</v>
      </c>
      <c r="AW2136" t="str">
        <f t="shared" si="780"/>
        <v>Very Low</v>
      </c>
    </row>
    <row r="2137" spans="1:49" x14ac:dyDescent="0.3">
      <c r="A2137" t="s">
        <v>0</v>
      </c>
      <c r="B2137" t="s">
        <v>10537</v>
      </c>
      <c r="C2137">
        <v>60</v>
      </c>
      <c r="D2137" t="str">
        <f t="shared" si="760"/>
        <v>Low</v>
      </c>
      <c r="E2137">
        <v>96</v>
      </c>
      <c r="F2137" t="str">
        <f t="shared" si="761"/>
        <v>1h 36m</v>
      </c>
      <c r="G2137" t="str">
        <f t="shared" si="762"/>
        <v>Standard Movie</v>
      </c>
      <c r="H2137">
        <v>8</v>
      </c>
      <c r="I2137" t="str">
        <f t="shared" si="763"/>
        <v>Very Low</v>
      </c>
      <c r="J2137">
        <v>199</v>
      </c>
      <c r="K2137" t="str">
        <f t="shared" si="764"/>
        <v>Very Low</v>
      </c>
      <c r="L2137" t="s">
        <v>6802</v>
      </c>
      <c r="M2137">
        <v>533</v>
      </c>
      <c r="N2137" t="str">
        <f t="shared" si="765"/>
        <v>Low</v>
      </c>
      <c r="O2137">
        <v>42660000</v>
      </c>
      <c r="P2137" t="str">
        <f t="shared" si="766"/>
        <v>Average</v>
      </c>
      <c r="Q2137" t="s">
        <v>136</v>
      </c>
      <c r="R2137" t="str">
        <f t="shared" si="767"/>
        <v>Action</v>
      </c>
      <c r="S2137">
        <f t="shared" si="768"/>
        <v>6</v>
      </c>
      <c r="T2137" t="s">
        <v>9415</v>
      </c>
      <c r="U2137" t="s">
        <v>10538</v>
      </c>
      <c r="V2137">
        <v>25086</v>
      </c>
      <c r="W2137" t="str">
        <f t="shared" si="769"/>
        <v>Low</v>
      </c>
      <c r="X2137">
        <v>1254</v>
      </c>
      <c r="Y2137" t="str">
        <f t="shared" si="770"/>
        <v>Low</v>
      </c>
      <c r="Z2137" t="s">
        <v>10539</v>
      </c>
      <c r="AA2137">
        <v>0</v>
      </c>
      <c r="AB2137" t="str">
        <f t="shared" si="771"/>
        <v>Symbolic Poster</v>
      </c>
      <c r="AC2137" t="s">
        <v>10540</v>
      </c>
      <c r="AD2137" t="s">
        <v>10541</v>
      </c>
      <c r="AE2137">
        <v>87</v>
      </c>
      <c r="AF2137" t="str">
        <f t="shared" si="772"/>
        <v>Very Low</v>
      </c>
      <c r="AG2137" t="s">
        <v>9</v>
      </c>
      <c r="AH2137" t="s">
        <v>10</v>
      </c>
      <c r="AI2137" t="s">
        <v>66</v>
      </c>
      <c r="AJ2137" t="str">
        <f t="shared" si="773"/>
        <v>Family</v>
      </c>
      <c r="AK2137">
        <v>17000000</v>
      </c>
      <c r="AL2137" t="str">
        <f t="shared" si="774"/>
        <v>Low Budget</v>
      </c>
      <c r="AM2137">
        <v>1993</v>
      </c>
      <c r="AN2137">
        <f t="shared" si="775"/>
        <v>32</v>
      </c>
      <c r="AO2137" t="str">
        <f t="shared" si="776"/>
        <v>Old Classic</v>
      </c>
      <c r="AP2137">
        <v>219</v>
      </c>
      <c r="AQ2137" t="str">
        <f t="shared" si="777"/>
        <v>Very Low</v>
      </c>
      <c r="AR2137">
        <v>4.8</v>
      </c>
      <c r="AS2137" t="str">
        <f t="shared" si="778"/>
        <v>Poor</v>
      </c>
      <c r="AT2137">
        <v>1.85</v>
      </c>
      <c r="AU2137" t="str">
        <f t="shared" si="779"/>
        <v>HDTV / Widescreen</v>
      </c>
      <c r="AV2137">
        <v>1000</v>
      </c>
      <c r="AW2137" t="str">
        <f t="shared" si="780"/>
        <v>Very Low</v>
      </c>
    </row>
    <row r="2138" spans="1:49" x14ac:dyDescent="0.3">
      <c r="A2138" t="s">
        <v>0</v>
      </c>
      <c r="B2138" t="s">
        <v>4070</v>
      </c>
      <c r="C2138">
        <v>85</v>
      </c>
      <c r="D2138" t="str">
        <f t="shared" si="760"/>
        <v>Low</v>
      </c>
      <c r="E2138">
        <v>106</v>
      </c>
      <c r="F2138" t="str">
        <f t="shared" si="761"/>
        <v>1h 46m</v>
      </c>
      <c r="G2138" t="str">
        <f t="shared" si="762"/>
        <v>Standard Movie</v>
      </c>
      <c r="H2138">
        <v>48</v>
      </c>
      <c r="I2138" t="str">
        <f t="shared" si="763"/>
        <v>Very Low</v>
      </c>
      <c r="J2138">
        <v>39</v>
      </c>
      <c r="K2138" t="str">
        <f t="shared" si="764"/>
        <v>Very Low</v>
      </c>
      <c r="L2138" t="s">
        <v>1201</v>
      </c>
      <c r="M2138">
        <v>18000</v>
      </c>
      <c r="N2138" t="str">
        <f t="shared" si="765"/>
        <v>Medium</v>
      </c>
      <c r="O2138">
        <v>40219708</v>
      </c>
      <c r="P2138" t="str">
        <f t="shared" si="766"/>
        <v>Average</v>
      </c>
      <c r="Q2138" t="s">
        <v>3765</v>
      </c>
      <c r="R2138" t="str">
        <f t="shared" si="767"/>
        <v>Drama</v>
      </c>
      <c r="S2138">
        <f t="shared" si="768"/>
        <v>2</v>
      </c>
      <c r="T2138" t="s">
        <v>559</v>
      </c>
      <c r="U2138" t="s">
        <v>10542</v>
      </c>
      <c r="V2138">
        <v>22649</v>
      </c>
      <c r="W2138" t="str">
        <f t="shared" si="769"/>
        <v>Low</v>
      </c>
      <c r="X2138">
        <v>18630</v>
      </c>
      <c r="Y2138" t="str">
        <f t="shared" si="770"/>
        <v>Medium</v>
      </c>
      <c r="Z2138" t="s">
        <v>10543</v>
      </c>
      <c r="AA2138">
        <v>3</v>
      </c>
      <c r="AB2138" t="str">
        <f t="shared" si="771"/>
        <v>Duo/Trio Poster</v>
      </c>
      <c r="AC2138" t="s">
        <v>10544</v>
      </c>
      <c r="AD2138" t="s">
        <v>10545</v>
      </c>
      <c r="AE2138">
        <v>131</v>
      </c>
      <c r="AF2138" t="str">
        <f t="shared" si="772"/>
        <v>Very Low</v>
      </c>
      <c r="AG2138" t="s">
        <v>9</v>
      </c>
      <c r="AH2138" t="s">
        <v>10</v>
      </c>
      <c r="AI2138" t="s">
        <v>11</v>
      </c>
      <c r="AJ2138" t="str">
        <f t="shared" si="773"/>
        <v>Teen</v>
      </c>
      <c r="AK2138">
        <v>21000000</v>
      </c>
      <c r="AL2138" t="str">
        <f t="shared" si="774"/>
        <v>Low Budget</v>
      </c>
      <c r="AM2138">
        <v>2001</v>
      </c>
      <c r="AN2138">
        <f t="shared" si="775"/>
        <v>24</v>
      </c>
      <c r="AO2138" t="str">
        <f t="shared" si="776"/>
        <v>Old Classic</v>
      </c>
      <c r="AP2138">
        <v>558</v>
      </c>
      <c r="AQ2138" t="str">
        <f t="shared" si="777"/>
        <v>Very Low</v>
      </c>
      <c r="AR2138">
        <v>6.3</v>
      </c>
      <c r="AS2138" t="str">
        <f t="shared" si="778"/>
        <v>Average</v>
      </c>
      <c r="AT2138">
        <v>1.85</v>
      </c>
      <c r="AU2138" t="str">
        <f t="shared" si="779"/>
        <v>HDTV / Widescreen</v>
      </c>
      <c r="AV2138">
        <v>0</v>
      </c>
      <c r="AW2138" t="str">
        <f t="shared" si="780"/>
        <v>Very Low</v>
      </c>
    </row>
    <row r="2139" spans="1:49" x14ac:dyDescent="0.3">
      <c r="A2139" t="s">
        <v>0</v>
      </c>
      <c r="B2139" t="s">
        <v>4137</v>
      </c>
      <c r="C2139">
        <v>539</v>
      </c>
      <c r="D2139" t="str">
        <f t="shared" si="760"/>
        <v>High</v>
      </c>
      <c r="E2139">
        <v>122</v>
      </c>
      <c r="F2139" t="str">
        <f t="shared" si="761"/>
        <v>2h 2m</v>
      </c>
      <c r="G2139" t="str">
        <f t="shared" si="762"/>
        <v>Long Movie</v>
      </c>
      <c r="H2139">
        <v>737</v>
      </c>
      <c r="I2139" t="str">
        <f t="shared" si="763"/>
        <v>Very Low</v>
      </c>
      <c r="J2139">
        <v>14000</v>
      </c>
      <c r="K2139" t="str">
        <f t="shared" si="764"/>
        <v>Medium</v>
      </c>
      <c r="L2139" t="s">
        <v>1717</v>
      </c>
      <c r="M2139">
        <v>34000</v>
      </c>
      <c r="N2139" t="str">
        <f t="shared" si="765"/>
        <v>Medium</v>
      </c>
      <c r="O2139">
        <v>132088910</v>
      </c>
      <c r="P2139" t="str">
        <f t="shared" si="766"/>
        <v>Hit</v>
      </c>
      <c r="Q2139" t="s">
        <v>1386</v>
      </c>
      <c r="R2139" t="str">
        <f t="shared" si="767"/>
        <v>Comedy</v>
      </c>
      <c r="S2139">
        <f t="shared" si="768"/>
        <v>3</v>
      </c>
      <c r="T2139" t="s">
        <v>318</v>
      </c>
      <c r="U2139" t="s">
        <v>10546</v>
      </c>
      <c r="V2139">
        <v>533607</v>
      </c>
      <c r="W2139" t="str">
        <f t="shared" si="769"/>
        <v>Very High</v>
      </c>
      <c r="X2139">
        <v>72115</v>
      </c>
      <c r="Y2139" t="str">
        <f t="shared" si="770"/>
        <v>High</v>
      </c>
      <c r="Z2139" t="s">
        <v>625</v>
      </c>
      <c r="AA2139">
        <v>0</v>
      </c>
      <c r="AB2139" t="str">
        <f t="shared" si="771"/>
        <v>Symbolic Poster</v>
      </c>
      <c r="AC2139" t="s">
        <v>10547</v>
      </c>
      <c r="AD2139" t="s">
        <v>10548</v>
      </c>
      <c r="AE2139">
        <v>692</v>
      </c>
      <c r="AF2139" t="str">
        <f t="shared" si="772"/>
        <v>Low</v>
      </c>
      <c r="AG2139" t="s">
        <v>9</v>
      </c>
      <c r="AH2139" t="s">
        <v>10</v>
      </c>
      <c r="AI2139" t="s">
        <v>556</v>
      </c>
      <c r="AJ2139" t="str">
        <f t="shared" si="773"/>
        <v>Adult</v>
      </c>
      <c r="AK2139">
        <v>21000000</v>
      </c>
      <c r="AL2139" t="str">
        <f t="shared" si="774"/>
        <v>Low Budget</v>
      </c>
      <c r="AM2139">
        <v>2012</v>
      </c>
      <c r="AN2139">
        <f t="shared" si="775"/>
        <v>13</v>
      </c>
      <c r="AO2139" t="str">
        <f t="shared" si="776"/>
        <v>Modern Classic</v>
      </c>
      <c r="AP2139">
        <v>22000</v>
      </c>
      <c r="AQ2139" t="str">
        <f t="shared" si="777"/>
        <v>Medium</v>
      </c>
      <c r="AR2139">
        <v>7.8</v>
      </c>
      <c r="AS2139" t="str">
        <f t="shared" si="778"/>
        <v>Good</v>
      </c>
      <c r="AT2139">
        <v>2.35</v>
      </c>
      <c r="AU2139" t="str">
        <f t="shared" si="779"/>
        <v>Cinematic Widescreen</v>
      </c>
      <c r="AV2139">
        <v>117000</v>
      </c>
      <c r="AW2139" t="str">
        <f t="shared" si="780"/>
        <v>High</v>
      </c>
    </row>
    <row r="2140" spans="1:49" x14ac:dyDescent="0.3">
      <c r="A2140" t="s">
        <v>0</v>
      </c>
      <c r="B2140" t="s">
        <v>5433</v>
      </c>
      <c r="C2140">
        <v>84</v>
      </c>
      <c r="D2140" t="str">
        <f t="shared" si="760"/>
        <v>Low</v>
      </c>
      <c r="E2140">
        <v>123</v>
      </c>
      <c r="F2140" t="str">
        <f t="shared" si="761"/>
        <v>2h 3m</v>
      </c>
      <c r="G2140" t="str">
        <f t="shared" si="762"/>
        <v>Long Movie</v>
      </c>
      <c r="H2140">
        <v>98</v>
      </c>
      <c r="I2140" t="str">
        <f t="shared" si="763"/>
        <v>Very Low</v>
      </c>
      <c r="J2140">
        <v>579</v>
      </c>
      <c r="K2140" t="str">
        <f t="shared" si="764"/>
        <v>Very Low</v>
      </c>
      <c r="L2140" t="s">
        <v>1290</v>
      </c>
      <c r="M2140">
        <v>2000</v>
      </c>
      <c r="N2140" t="str">
        <f t="shared" si="765"/>
        <v>Low</v>
      </c>
      <c r="O2140">
        <v>36581633</v>
      </c>
      <c r="P2140" t="str">
        <f t="shared" si="766"/>
        <v>Average</v>
      </c>
      <c r="Q2140" t="s">
        <v>1697</v>
      </c>
      <c r="R2140" t="str">
        <f t="shared" si="767"/>
        <v>Biography</v>
      </c>
      <c r="S2140">
        <f t="shared" si="768"/>
        <v>3</v>
      </c>
      <c r="T2140" t="s">
        <v>2347</v>
      </c>
      <c r="U2140" t="s">
        <v>10549</v>
      </c>
      <c r="V2140">
        <v>52533</v>
      </c>
      <c r="W2140" t="str">
        <f t="shared" si="769"/>
        <v>Medium</v>
      </c>
      <c r="X2140">
        <v>3994</v>
      </c>
      <c r="Y2140" t="str">
        <f t="shared" si="770"/>
        <v>Low</v>
      </c>
      <c r="Z2140" t="s">
        <v>2395</v>
      </c>
      <c r="AA2140">
        <v>1</v>
      </c>
      <c r="AB2140" t="str">
        <f t="shared" si="771"/>
        <v>Solo Star Poster</v>
      </c>
      <c r="AC2140" t="s">
        <v>10550</v>
      </c>
      <c r="AD2140" t="s">
        <v>10551</v>
      </c>
      <c r="AE2140">
        <v>235</v>
      </c>
      <c r="AF2140" t="str">
        <f t="shared" si="772"/>
        <v>Very Low</v>
      </c>
      <c r="AG2140" t="s">
        <v>9</v>
      </c>
      <c r="AH2140" t="s">
        <v>738</v>
      </c>
      <c r="AI2140" t="s">
        <v>11</v>
      </c>
      <c r="AJ2140" t="str">
        <f t="shared" si="773"/>
        <v>Teen</v>
      </c>
      <c r="AK2140">
        <v>21000000</v>
      </c>
      <c r="AL2140" t="str">
        <f t="shared" si="774"/>
        <v>Low Budget</v>
      </c>
      <c r="AM2140">
        <v>2007</v>
      </c>
      <c r="AN2140">
        <f t="shared" si="775"/>
        <v>18</v>
      </c>
      <c r="AO2140" t="str">
        <f t="shared" si="776"/>
        <v>Old Classic</v>
      </c>
      <c r="AP2140">
        <v>826</v>
      </c>
      <c r="AQ2140" t="str">
        <f t="shared" si="777"/>
        <v>Very Low</v>
      </c>
      <c r="AR2140">
        <v>7.5</v>
      </c>
      <c r="AS2140" t="str">
        <f t="shared" si="778"/>
        <v>Good</v>
      </c>
      <c r="AT2140">
        <v>1.85</v>
      </c>
      <c r="AU2140" t="str">
        <f t="shared" si="779"/>
        <v>HDTV / Widescreen</v>
      </c>
      <c r="AV2140">
        <v>10000</v>
      </c>
      <c r="AW2140" t="str">
        <f t="shared" si="780"/>
        <v>Low</v>
      </c>
    </row>
    <row r="2141" spans="1:49" x14ac:dyDescent="0.3">
      <c r="A2141" t="s">
        <v>0</v>
      </c>
      <c r="B2141" t="s">
        <v>9487</v>
      </c>
      <c r="C2141">
        <v>75</v>
      </c>
      <c r="D2141" t="str">
        <f t="shared" si="760"/>
        <v>Low</v>
      </c>
      <c r="E2141">
        <v>133</v>
      </c>
      <c r="F2141" t="str">
        <f t="shared" si="761"/>
        <v>2h 13m</v>
      </c>
      <c r="G2141" t="str">
        <f t="shared" si="762"/>
        <v>Long Movie</v>
      </c>
      <c r="H2141">
        <v>0</v>
      </c>
      <c r="I2141" t="str">
        <f t="shared" si="763"/>
        <v>Very Low</v>
      </c>
      <c r="J2141">
        <v>637</v>
      </c>
      <c r="K2141" t="str">
        <f t="shared" si="764"/>
        <v>Very Low</v>
      </c>
      <c r="L2141" t="s">
        <v>3048</v>
      </c>
      <c r="M2141">
        <v>1000</v>
      </c>
      <c r="N2141" t="str">
        <f t="shared" si="765"/>
        <v>Low</v>
      </c>
      <c r="O2141">
        <v>37721949</v>
      </c>
      <c r="P2141" t="str">
        <f t="shared" si="766"/>
        <v>Average</v>
      </c>
      <c r="Q2141" t="s">
        <v>3380</v>
      </c>
      <c r="R2141" t="str">
        <f t="shared" si="767"/>
        <v>Drama</v>
      </c>
      <c r="S2141">
        <f t="shared" si="768"/>
        <v>1</v>
      </c>
      <c r="T2141" t="s">
        <v>5921</v>
      </c>
      <c r="U2141" t="s">
        <v>10552</v>
      </c>
      <c r="V2141">
        <v>6067</v>
      </c>
      <c r="W2141" t="str">
        <f t="shared" si="769"/>
        <v>Very Low</v>
      </c>
      <c r="X2141">
        <v>6035</v>
      </c>
      <c r="Y2141" t="str">
        <f t="shared" si="770"/>
        <v>Low</v>
      </c>
      <c r="Z2141" t="s">
        <v>4879</v>
      </c>
      <c r="AA2141">
        <v>0</v>
      </c>
      <c r="AB2141" t="str">
        <f t="shared" si="771"/>
        <v>Symbolic Poster</v>
      </c>
      <c r="AC2141" t="s">
        <v>10553</v>
      </c>
      <c r="AD2141" t="s">
        <v>10554</v>
      </c>
      <c r="AE2141">
        <v>73</v>
      </c>
      <c r="AF2141" t="str">
        <f t="shared" si="772"/>
        <v>Very Low</v>
      </c>
      <c r="AG2141" t="s">
        <v>9</v>
      </c>
      <c r="AH2141" t="s">
        <v>10</v>
      </c>
      <c r="AI2141" t="s">
        <v>556</v>
      </c>
      <c r="AJ2141" t="str">
        <f t="shared" si="773"/>
        <v>Adult</v>
      </c>
      <c r="AK2141">
        <f>AK2140</f>
        <v>21000000</v>
      </c>
      <c r="AL2141" t="str">
        <f t="shared" si="774"/>
        <v>Low Budget</v>
      </c>
      <c r="AM2141">
        <v>2010</v>
      </c>
      <c r="AN2141">
        <f t="shared" si="775"/>
        <v>15</v>
      </c>
      <c r="AO2141" t="str">
        <f t="shared" si="776"/>
        <v>Modern Classic</v>
      </c>
      <c r="AP2141">
        <v>912</v>
      </c>
      <c r="AQ2141" t="str">
        <f t="shared" si="777"/>
        <v>Very Low</v>
      </c>
      <c r="AR2141">
        <v>6</v>
      </c>
      <c r="AS2141" t="str">
        <f t="shared" si="778"/>
        <v>Average</v>
      </c>
      <c r="AT2141">
        <v>1.85</v>
      </c>
      <c r="AU2141" t="str">
        <f t="shared" si="779"/>
        <v>HDTV / Widescreen</v>
      </c>
      <c r="AV2141">
        <v>0</v>
      </c>
      <c r="AW2141" t="str">
        <f t="shared" si="780"/>
        <v>Very Low</v>
      </c>
    </row>
    <row r="2142" spans="1:49" x14ac:dyDescent="0.3">
      <c r="A2142" t="s">
        <v>0</v>
      </c>
      <c r="B2142" t="s">
        <v>1085</v>
      </c>
      <c r="C2142">
        <v>171</v>
      </c>
      <c r="D2142" t="str">
        <f t="shared" si="760"/>
        <v>Low</v>
      </c>
      <c r="E2142">
        <v>92</v>
      </c>
      <c r="F2142" t="str">
        <f t="shared" si="761"/>
        <v>1h 32m</v>
      </c>
      <c r="G2142" t="str">
        <f t="shared" si="762"/>
        <v>Standard Movie</v>
      </c>
      <c r="H2142">
        <v>255</v>
      </c>
      <c r="I2142" t="str">
        <f t="shared" si="763"/>
        <v>Very Low</v>
      </c>
      <c r="J2142">
        <v>447</v>
      </c>
      <c r="K2142" t="str">
        <f t="shared" si="764"/>
        <v>Very Low</v>
      </c>
      <c r="L2142" t="s">
        <v>10555</v>
      </c>
      <c r="M2142">
        <v>26000</v>
      </c>
      <c r="N2142" t="str">
        <f t="shared" si="765"/>
        <v>Medium</v>
      </c>
      <c r="O2142">
        <v>25296447</v>
      </c>
      <c r="P2142" t="str">
        <f t="shared" si="766"/>
        <v>Average</v>
      </c>
      <c r="Q2142" t="s">
        <v>305</v>
      </c>
      <c r="R2142" t="str">
        <f t="shared" si="767"/>
        <v>Action</v>
      </c>
      <c r="S2142">
        <f t="shared" si="768"/>
        <v>3</v>
      </c>
      <c r="T2142" t="s">
        <v>306</v>
      </c>
      <c r="U2142" t="s">
        <v>10556</v>
      </c>
      <c r="V2142">
        <v>237248</v>
      </c>
      <c r="W2142" t="str">
        <f t="shared" si="769"/>
        <v>High</v>
      </c>
      <c r="X2142">
        <v>27572</v>
      </c>
      <c r="Y2142" t="str">
        <f t="shared" si="770"/>
        <v>Medium</v>
      </c>
      <c r="Z2142" t="s">
        <v>10557</v>
      </c>
      <c r="AA2142">
        <v>0</v>
      </c>
      <c r="AB2142" t="str">
        <f t="shared" si="771"/>
        <v>Symbolic Poster</v>
      </c>
      <c r="AC2142" t="s">
        <v>10558</v>
      </c>
      <c r="AD2142" t="s">
        <v>10559</v>
      </c>
      <c r="AE2142">
        <v>460</v>
      </c>
      <c r="AF2142" t="str">
        <f t="shared" si="772"/>
        <v>Very Low</v>
      </c>
      <c r="AG2142" t="s">
        <v>9</v>
      </c>
      <c r="AH2142" t="s">
        <v>1436</v>
      </c>
      <c r="AI2142" t="s">
        <v>11</v>
      </c>
      <c r="AJ2142" t="str">
        <f t="shared" si="773"/>
        <v>Teen</v>
      </c>
      <c r="AK2142">
        <v>21000000</v>
      </c>
      <c r="AL2142" t="str">
        <f t="shared" si="774"/>
        <v>Low Budget</v>
      </c>
      <c r="AM2142">
        <v>2002</v>
      </c>
      <c r="AN2142">
        <f t="shared" si="775"/>
        <v>23</v>
      </c>
      <c r="AO2142" t="str">
        <f t="shared" si="776"/>
        <v>Old Classic</v>
      </c>
      <c r="AP2142">
        <v>1000</v>
      </c>
      <c r="AQ2142" t="str">
        <f t="shared" si="777"/>
        <v>Very Low</v>
      </c>
      <c r="AR2142">
        <v>6.8</v>
      </c>
      <c r="AS2142" t="str">
        <f t="shared" si="778"/>
        <v>Average</v>
      </c>
      <c r="AT2142">
        <v>2.35</v>
      </c>
      <c r="AU2142" t="str">
        <f t="shared" si="779"/>
        <v>Cinematic Widescreen</v>
      </c>
      <c r="AV2142">
        <v>0</v>
      </c>
      <c r="AW2142" t="str">
        <f t="shared" si="780"/>
        <v>Very Low</v>
      </c>
    </row>
    <row r="2143" spans="1:49" x14ac:dyDescent="0.3">
      <c r="A2143" t="s">
        <v>0</v>
      </c>
      <c r="B2143" t="s">
        <v>9002</v>
      </c>
      <c r="C2143">
        <v>140</v>
      </c>
      <c r="D2143" t="str">
        <f t="shared" si="760"/>
        <v>Low</v>
      </c>
      <c r="E2143">
        <v>110</v>
      </c>
      <c r="F2143" t="str">
        <f t="shared" si="761"/>
        <v>1h 50m</v>
      </c>
      <c r="G2143" t="str">
        <f t="shared" si="762"/>
        <v>Standard Movie</v>
      </c>
      <c r="H2143">
        <v>65</v>
      </c>
      <c r="I2143" t="str">
        <f t="shared" si="763"/>
        <v>Very Low</v>
      </c>
      <c r="J2143">
        <v>149</v>
      </c>
      <c r="K2143" t="str">
        <f t="shared" si="764"/>
        <v>Very Low</v>
      </c>
      <c r="L2143" t="s">
        <v>8801</v>
      </c>
      <c r="M2143">
        <v>3000</v>
      </c>
      <c r="N2143" t="str">
        <f t="shared" si="765"/>
        <v>Low</v>
      </c>
      <c r="O2143">
        <v>24848292</v>
      </c>
      <c r="P2143" t="str">
        <f t="shared" si="766"/>
        <v>Average</v>
      </c>
      <c r="Q2143" t="s">
        <v>3236</v>
      </c>
      <c r="R2143" t="str">
        <f t="shared" si="767"/>
        <v>Action</v>
      </c>
      <c r="S2143">
        <f t="shared" si="768"/>
        <v>3</v>
      </c>
      <c r="T2143" t="s">
        <v>627</v>
      </c>
      <c r="U2143" t="s">
        <v>10560</v>
      </c>
      <c r="V2143">
        <v>80556</v>
      </c>
      <c r="W2143" t="str">
        <f t="shared" si="769"/>
        <v>Medium</v>
      </c>
      <c r="X2143">
        <v>4089</v>
      </c>
      <c r="Y2143" t="str">
        <f t="shared" si="770"/>
        <v>Low</v>
      </c>
      <c r="Z2143" t="s">
        <v>10561</v>
      </c>
      <c r="AA2143">
        <v>1</v>
      </c>
      <c r="AB2143" t="str">
        <f t="shared" si="771"/>
        <v>Solo Star Poster</v>
      </c>
      <c r="AC2143" t="s">
        <v>10562</v>
      </c>
      <c r="AD2143" t="s">
        <v>10563</v>
      </c>
      <c r="AE2143">
        <v>184</v>
      </c>
      <c r="AF2143" t="str">
        <f t="shared" si="772"/>
        <v>Very Low</v>
      </c>
      <c r="AG2143" t="s">
        <v>9</v>
      </c>
      <c r="AH2143" t="s">
        <v>10</v>
      </c>
      <c r="AI2143" t="s">
        <v>11</v>
      </c>
      <c r="AJ2143" t="str">
        <f t="shared" si="773"/>
        <v>Teen</v>
      </c>
      <c r="AK2143">
        <v>20000000</v>
      </c>
      <c r="AL2143" t="str">
        <f t="shared" si="774"/>
        <v>Low Budget</v>
      </c>
      <c r="AM2143">
        <v>2008</v>
      </c>
      <c r="AN2143">
        <f t="shared" si="775"/>
        <v>17</v>
      </c>
      <c r="AO2143" t="str">
        <f t="shared" si="776"/>
        <v>Old Classic</v>
      </c>
      <c r="AP2143">
        <v>427</v>
      </c>
      <c r="AQ2143" t="str">
        <f t="shared" si="777"/>
        <v>Very Low</v>
      </c>
      <c r="AR2143">
        <v>6.6</v>
      </c>
      <c r="AS2143" t="str">
        <f t="shared" si="778"/>
        <v>Average</v>
      </c>
      <c r="AT2143">
        <v>2.35</v>
      </c>
      <c r="AU2143" t="str">
        <f t="shared" si="779"/>
        <v>Cinematic Widescreen</v>
      </c>
      <c r="AV2143">
        <v>0</v>
      </c>
      <c r="AW2143" t="str">
        <f t="shared" si="780"/>
        <v>Very Low</v>
      </c>
    </row>
    <row r="2144" spans="1:49" x14ac:dyDescent="0.3">
      <c r="A2144" t="s">
        <v>718</v>
      </c>
      <c r="B2144" t="s">
        <v>10564</v>
      </c>
      <c r="C2144">
        <v>85</v>
      </c>
      <c r="D2144" t="str">
        <f t="shared" si="760"/>
        <v>Low</v>
      </c>
      <c r="E2144">
        <v>104</v>
      </c>
      <c r="F2144" t="str">
        <f t="shared" si="761"/>
        <v>1h 44m</v>
      </c>
      <c r="G2144" t="str">
        <f t="shared" si="762"/>
        <v>Standard Movie</v>
      </c>
      <c r="H2144">
        <v>52</v>
      </c>
      <c r="I2144" t="str">
        <f t="shared" si="763"/>
        <v>Very Low</v>
      </c>
      <c r="J2144">
        <v>484</v>
      </c>
      <c r="K2144" t="str">
        <f t="shared" si="764"/>
        <v>Very Low</v>
      </c>
      <c r="L2144" t="s">
        <v>7815</v>
      </c>
      <c r="M2144">
        <v>711</v>
      </c>
      <c r="N2144" t="str">
        <f t="shared" si="765"/>
        <v>Low</v>
      </c>
      <c r="O2144">
        <v>17757087</v>
      </c>
      <c r="P2144" t="str">
        <f t="shared" si="766"/>
        <v>Average</v>
      </c>
      <c r="Q2144" t="s">
        <v>4303</v>
      </c>
      <c r="R2144" t="str">
        <f t="shared" si="767"/>
        <v>Horror</v>
      </c>
      <c r="S2144">
        <f t="shared" si="768"/>
        <v>3</v>
      </c>
      <c r="T2144" t="s">
        <v>10565</v>
      </c>
      <c r="U2144" t="s">
        <v>10566</v>
      </c>
      <c r="V2144">
        <v>13065</v>
      </c>
      <c r="W2144" t="str">
        <f t="shared" si="769"/>
        <v>Low</v>
      </c>
      <c r="X2144">
        <v>3162</v>
      </c>
      <c r="Y2144" t="str">
        <f t="shared" si="770"/>
        <v>Low</v>
      </c>
      <c r="Z2144" t="s">
        <v>10567</v>
      </c>
      <c r="AA2144">
        <v>1</v>
      </c>
      <c r="AB2144" t="str">
        <f t="shared" si="771"/>
        <v>Solo Star Poster</v>
      </c>
      <c r="AC2144" t="s">
        <v>10568</v>
      </c>
      <c r="AD2144" t="s">
        <v>10569</v>
      </c>
      <c r="AE2144">
        <v>253</v>
      </c>
      <c r="AF2144" t="str">
        <f t="shared" si="772"/>
        <v>Very Low</v>
      </c>
      <c r="AG2144" t="s">
        <v>9</v>
      </c>
      <c r="AH2144" t="s">
        <v>10</v>
      </c>
      <c r="AI2144" t="s">
        <v>556</v>
      </c>
      <c r="AJ2144" t="str">
        <f t="shared" si="773"/>
        <v>Adult</v>
      </c>
      <c r="AK2144">
        <v>21000000</v>
      </c>
      <c r="AL2144" t="str">
        <f t="shared" si="774"/>
        <v>Low Budget</v>
      </c>
      <c r="AM2144">
        <v>1999</v>
      </c>
      <c r="AN2144">
        <f t="shared" si="775"/>
        <v>26</v>
      </c>
      <c r="AO2144" t="str">
        <f t="shared" si="776"/>
        <v>Old Classic</v>
      </c>
      <c r="AP2144">
        <v>490</v>
      </c>
      <c r="AQ2144" t="str">
        <f t="shared" si="777"/>
        <v>Very Low</v>
      </c>
      <c r="AR2144">
        <v>4.5999999999999996</v>
      </c>
      <c r="AS2144" t="str">
        <f t="shared" si="778"/>
        <v>Poor</v>
      </c>
      <c r="AT2144">
        <v>1.85</v>
      </c>
      <c r="AU2144" t="str">
        <f t="shared" si="779"/>
        <v>HDTV / Widescreen</v>
      </c>
      <c r="AV2144">
        <v>897</v>
      </c>
      <c r="AW2144" t="str">
        <f t="shared" si="780"/>
        <v>Very Low</v>
      </c>
    </row>
    <row r="2145" spans="1:49" x14ac:dyDescent="0.3">
      <c r="A2145" t="s">
        <v>0</v>
      </c>
      <c r="B2145" t="str">
        <f>B2144</f>
        <v>Katt Shea</v>
      </c>
      <c r="C2145">
        <v>5</v>
      </c>
      <c r="D2145" t="str">
        <f t="shared" si="760"/>
        <v>Very Low</v>
      </c>
      <c r="E2145">
        <v>60</v>
      </c>
      <c r="F2145" t="str">
        <f t="shared" si="761"/>
        <v>1h 0m</v>
      </c>
      <c r="G2145" t="str">
        <f t="shared" si="762"/>
        <v>Featurette</v>
      </c>
      <c r="H2145">
        <f t="shared" ref="H2145:L2145" si="781">H2144</f>
        <v>52</v>
      </c>
      <c r="I2145" t="str">
        <f t="shared" si="763"/>
        <v>Very Low</v>
      </c>
      <c r="J2145">
        <f t="shared" si="781"/>
        <v>484</v>
      </c>
      <c r="K2145" t="str">
        <f t="shared" si="764"/>
        <v>Very Low</v>
      </c>
      <c r="L2145" t="str">
        <f t="shared" si="781"/>
        <v>Rachel Blanchard</v>
      </c>
      <c r="M2145">
        <v>98</v>
      </c>
      <c r="N2145" t="str">
        <f t="shared" si="765"/>
        <v>Low</v>
      </c>
      <c r="O2145">
        <f>O2144</f>
        <v>17757087</v>
      </c>
      <c r="P2145" t="str">
        <f t="shared" si="766"/>
        <v>Average</v>
      </c>
      <c r="Q2145" t="s">
        <v>10570</v>
      </c>
      <c r="R2145" t="str">
        <f t="shared" si="767"/>
        <v>Game-Show</v>
      </c>
      <c r="S2145">
        <f t="shared" si="768"/>
        <v>3</v>
      </c>
      <c r="T2145" t="s">
        <v>10571</v>
      </c>
      <c r="U2145" t="s">
        <v>10572</v>
      </c>
      <c r="V2145">
        <v>4398</v>
      </c>
      <c r="W2145" t="str">
        <f t="shared" si="769"/>
        <v>Very Low</v>
      </c>
      <c r="X2145">
        <v>98</v>
      </c>
      <c r="Y2145" t="str">
        <f t="shared" si="770"/>
        <v>Very Low</v>
      </c>
      <c r="Z2145" t="str">
        <f>Z2144</f>
        <v>Eddie Kaye Thomas</v>
      </c>
      <c r="AA2145">
        <v>0</v>
      </c>
      <c r="AB2145" t="str">
        <f t="shared" si="771"/>
        <v>Symbolic Poster</v>
      </c>
      <c r="AC2145" t="s">
        <v>10573</v>
      </c>
      <c r="AD2145" t="s">
        <v>10574</v>
      </c>
      <c r="AE2145">
        <v>33</v>
      </c>
      <c r="AF2145" t="str">
        <f t="shared" si="772"/>
        <v>Very Low</v>
      </c>
      <c r="AG2145" t="s">
        <v>9</v>
      </c>
      <c r="AH2145" t="s">
        <v>10</v>
      </c>
      <c r="AI2145" t="str">
        <f>AI2144</f>
        <v>R</v>
      </c>
      <c r="AJ2145" t="str">
        <f t="shared" si="773"/>
        <v>Adult</v>
      </c>
      <c r="AK2145">
        <v>3000000</v>
      </c>
      <c r="AL2145" t="str">
        <f t="shared" si="774"/>
        <v>Low Budget</v>
      </c>
      <c r="AM2145">
        <f t="shared" ref="AM2145:AP2145" si="782">AM2144</f>
        <v>1999</v>
      </c>
      <c r="AN2145">
        <f t="shared" si="775"/>
        <v>26</v>
      </c>
      <c r="AO2145" t="str">
        <f t="shared" si="776"/>
        <v>Old Classic</v>
      </c>
      <c r="AP2145">
        <f t="shared" si="782"/>
        <v>490</v>
      </c>
      <c r="AQ2145" t="str">
        <f t="shared" si="777"/>
        <v>Very Low</v>
      </c>
      <c r="AR2145">
        <v>2.9</v>
      </c>
      <c r="AS2145" t="str">
        <f t="shared" si="778"/>
        <v>Terrible</v>
      </c>
      <c r="AT2145">
        <f>AT2144</f>
        <v>1.85</v>
      </c>
      <c r="AU2145" t="str">
        <f t="shared" si="779"/>
        <v>HDTV / Widescreen</v>
      </c>
      <c r="AV2145">
        <v>141</v>
      </c>
      <c r="AW2145" t="str">
        <f t="shared" si="780"/>
        <v>Very Low</v>
      </c>
    </row>
    <row r="2146" spans="1:49" x14ac:dyDescent="0.3">
      <c r="A2146" t="s">
        <v>0</v>
      </c>
      <c r="B2146" t="s">
        <v>20</v>
      </c>
      <c r="C2146">
        <v>217</v>
      </c>
      <c r="D2146" t="str">
        <f t="shared" si="760"/>
        <v>Medium</v>
      </c>
      <c r="E2146">
        <v>98</v>
      </c>
      <c r="F2146" t="str">
        <f t="shared" si="761"/>
        <v>1h 38m</v>
      </c>
      <c r="G2146" t="str">
        <f t="shared" si="762"/>
        <v>Standard Movie</v>
      </c>
      <c r="H2146">
        <v>0</v>
      </c>
      <c r="I2146" t="str">
        <f t="shared" si="763"/>
        <v>Very Low</v>
      </c>
      <c r="J2146">
        <v>374</v>
      </c>
      <c r="K2146" t="str">
        <f t="shared" si="764"/>
        <v>Very Low</v>
      </c>
      <c r="L2146" t="s">
        <v>7559</v>
      </c>
      <c r="M2146">
        <v>925</v>
      </c>
      <c r="N2146" t="str">
        <f t="shared" si="765"/>
        <v>Low</v>
      </c>
      <c r="O2146">
        <v>9430988</v>
      </c>
      <c r="P2146" t="str">
        <f t="shared" si="766"/>
        <v>Flop</v>
      </c>
      <c r="Q2146" t="s">
        <v>1386</v>
      </c>
      <c r="R2146" t="str">
        <f t="shared" si="767"/>
        <v>Comedy</v>
      </c>
      <c r="S2146">
        <f t="shared" si="768"/>
        <v>3</v>
      </c>
      <c r="T2146" t="s">
        <v>1773</v>
      </c>
      <c r="U2146" t="s">
        <v>10575</v>
      </c>
      <c r="V2146">
        <v>45992</v>
      </c>
      <c r="W2146" t="str">
        <f t="shared" si="769"/>
        <v>Low</v>
      </c>
      <c r="X2146">
        <v>1997</v>
      </c>
      <c r="Y2146" t="str">
        <f t="shared" si="770"/>
        <v>Low</v>
      </c>
      <c r="Z2146" t="s">
        <v>7485</v>
      </c>
      <c r="AA2146">
        <v>2</v>
      </c>
      <c r="AB2146" t="str">
        <f t="shared" si="771"/>
        <v>Duo/Trio Poster</v>
      </c>
      <c r="AC2146" t="s">
        <v>10576</v>
      </c>
      <c r="AD2146" t="s">
        <v>10577</v>
      </c>
      <c r="AE2146">
        <v>115</v>
      </c>
      <c r="AF2146" t="str">
        <f t="shared" si="772"/>
        <v>Very Low</v>
      </c>
      <c r="AG2146" t="s">
        <v>9</v>
      </c>
      <c r="AH2146" t="s">
        <v>10</v>
      </c>
      <c r="AI2146" t="s">
        <v>556</v>
      </c>
      <c r="AJ2146" t="str">
        <f t="shared" si="773"/>
        <v>Adult</v>
      </c>
      <c r="AK2146">
        <v>17000000</v>
      </c>
      <c r="AL2146" t="str">
        <f t="shared" si="774"/>
        <v>Low Budget</v>
      </c>
      <c r="AM2146">
        <v>2009</v>
      </c>
      <c r="AN2146">
        <f t="shared" si="775"/>
        <v>16</v>
      </c>
      <c r="AO2146" t="str">
        <f t="shared" si="776"/>
        <v>Old Classic</v>
      </c>
      <c r="AP2146">
        <v>472</v>
      </c>
      <c r="AQ2146" t="str">
        <f t="shared" si="777"/>
        <v>Very Low</v>
      </c>
      <c r="AR2146">
        <v>7.1</v>
      </c>
      <c r="AS2146" t="str">
        <f t="shared" si="778"/>
        <v>Good</v>
      </c>
      <c r="AT2146">
        <v>2.35</v>
      </c>
      <c r="AU2146" t="str">
        <f t="shared" si="779"/>
        <v>Cinematic Widescreen</v>
      </c>
      <c r="AV2146">
        <v>7000</v>
      </c>
      <c r="AW2146" t="str">
        <f t="shared" si="780"/>
        <v>Low</v>
      </c>
    </row>
    <row r="2147" spans="1:49" x14ac:dyDescent="0.3">
      <c r="A2147" t="s">
        <v>0</v>
      </c>
      <c r="B2147" t="s">
        <v>10578</v>
      </c>
      <c r="C2147">
        <v>131</v>
      </c>
      <c r="D2147" t="str">
        <f t="shared" si="760"/>
        <v>Low</v>
      </c>
      <c r="E2147">
        <v>120</v>
      </c>
      <c r="F2147" t="str">
        <f t="shared" si="761"/>
        <v>2h 0m</v>
      </c>
      <c r="G2147" t="str">
        <f t="shared" si="762"/>
        <v>Standard Movie</v>
      </c>
      <c r="H2147">
        <v>0</v>
      </c>
      <c r="I2147" t="str">
        <f t="shared" si="763"/>
        <v>Very Low</v>
      </c>
      <c r="J2147">
        <v>886</v>
      </c>
      <c r="K2147" t="str">
        <f t="shared" si="764"/>
        <v>Very Low</v>
      </c>
      <c r="L2147" t="s">
        <v>3630</v>
      </c>
      <c r="M2147">
        <v>1000</v>
      </c>
      <c r="N2147" t="str">
        <f t="shared" si="765"/>
        <v>Low</v>
      </c>
      <c r="O2147">
        <v>16284360</v>
      </c>
      <c r="P2147" t="str">
        <f t="shared" si="766"/>
        <v>Average</v>
      </c>
      <c r="Q2147" t="s">
        <v>2498</v>
      </c>
      <c r="R2147" t="str">
        <f t="shared" si="767"/>
        <v>Comedy</v>
      </c>
      <c r="S2147">
        <f t="shared" si="768"/>
        <v>2</v>
      </c>
      <c r="T2147" t="s">
        <v>4656</v>
      </c>
      <c r="U2147" t="s">
        <v>10579</v>
      </c>
      <c r="V2147">
        <v>15079</v>
      </c>
      <c r="W2147" t="str">
        <f t="shared" si="769"/>
        <v>Low</v>
      </c>
      <c r="X2147">
        <v>6212</v>
      </c>
      <c r="Y2147" t="str">
        <f t="shared" si="770"/>
        <v>Low</v>
      </c>
      <c r="Z2147" t="s">
        <v>1355</v>
      </c>
      <c r="AA2147">
        <v>1</v>
      </c>
      <c r="AB2147" t="str">
        <f t="shared" si="771"/>
        <v>Solo Star Poster</v>
      </c>
      <c r="AC2147" t="s">
        <v>10580</v>
      </c>
      <c r="AD2147" t="s">
        <v>10581</v>
      </c>
      <c r="AE2147">
        <v>79</v>
      </c>
      <c r="AF2147" t="str">
        <f t="shared" si="772"/>
        <v>Very Low</v>
      </c>
      <c r="AG2147" t="s">
        <v>9</v>
      </c>
      <c r="AH2147" t="s">
        <v>10</v>
      </c>
      <c r="AI2147" t="s">
        <v>11</v>
      </c>
      <c r="AJ2147" t="str">
        <f t="shared" si="773"/>
        <v>Teen</v>
      </c>
      <c r="AK2147">
        <v>21000000</v>
      </c>
      <c r="AL2147" t="str">
        <f t="shared" si="774"/>
        <v>Low Budget</v>
      </c>
      <c r="AM2147">
        <v>2008</v>
      </c>
      <c r="AN2147">
        <f t="shared" si="775"/>
        <v>17</v>
      </c>
      <c r="AO2147" t="str">
        <f t="shared" si="776"/>
        <v>Old Classic</v>
      </c>
      <c r="AP2147">
        <v>901</v>
      </c>
      <c r="AQ2147" t="str">
        <f t="shared" si="777"/>
        <v>Very Low</v>
      </c>
      <c r="AR2147">
        <v>6.1</v>
      </c>
      <c r="AS2147" t="str">
        <f t="shared" si="778"/>
        <v>Average</v>
      </c>
      <c r="AT2147">
        <v>2.35</v>
      </c>
      <c r="AU2147" t="str">
        <f t="shared" si="779"/>
        <v>Cinematic Widescreen</v>
      </c>
      <c r="AV2147">
        <v>1000</v>
      </c>
      <c r="AW2147" t="str">
        <f t="shared" si="780"/>
        <v>Very Low</v>
      </c>
    </row>
    <row r="2148" spans="1:49" x14ac:dyDescent="0.3">
      <c r="A2148" t="s">
        <v>0</v>
      </c>
      <c r="B2148" t="s">
        <v>1844</v>
      </c>
      <c r="C2148">
        <v>111</v>
      </c>
      <c r="D2148" t="str">
        <f t="shared" si="760"/>
        <v>Low</v>
      </c>
      <c r="E2148">
        <v>112</v>
      </c>
      <c r="F2148" t="str">
        <f t="shared" si="761"/>
        <v>1h 52m</v>
      </c>
      <c r="G2148" t="str">
        <f t="shared" si="762"/>
        <v>Standard Movie</v>
      </c>
      <c r="H2148">
        <v>52</v>
      </c>
      <c r="I2148" t="str">
        <f t="shared" si="763"/>
        <v>Very Low</v>
      </c>
      <c r="J2148">
        <v>347</v>
      </c>
      <c r="K2148" t="str">
        <f t="shared" si="764"/>
        <v>Very Low</v>
      </c>
      <c r="L2148" t="s">
        <v>2032</v>
      </c>
      <c r="M2148">
        <v>15000</v>
      </c>
      <c r="N2148" t="str">
        <f t="shared" si="765"/>
        <v>Medium</v>
      </c>
      <c r="O2148">
        <v>6830957</v>
      </c>
      <c r="P2148" t="str">
        <f t="shared" si="766"/>
        <v>Flop</v>
      </c>
      <c r="Q2148" t="s">
        <v>185</v>
      </c>
      <c r="R2148" t="str">
        <f t="shared" si="767"/>
        <v>Drama</v>
      </c>
      <c r="S2148">
        <f t="shared" si="768"/>
        <v>2</v>
      </c>
      <c r="T2148" t="s">
        <v>344</v>
      </c>
      <c r="U2148" t="s">
        <v>10582</v>
      </c>
      <c r="V2148">
        <v>11983</v>
      </c>
      <c r="W2148" t="str">
        <f t="shared" si="769"/>
        <v>Low</v>
      </c>
      <c r="X2148">
        <v>16692</v>
      </c>
      <c r="Y2148" t="str">
        <f t="shared" si="770"/>
        <v>Medium</v>
      </c>
      <c r="Z2148" t="s">
        <v>8950</v>
      </c>
      <c r="AA2148">
        <v>3</v>
      </c>
      <c r="AB2148" t="str">
        <f t="shared" si="771"/>
        <v>Duo/Trio Poster</v>
      </c>
      <c r="AC2148" t="s">
        <v>10583</v>
      </c>
      <c r="AD2148" t="s">
        <v>10584</v>
      </c>
      <c r="AE2148">
        <v>147</v>
      </c>
      <c r="AF2148" t="str">
        <f t="shared" si="772"/>
        <v>Very Low</v>
      </c>
      <c r="AG2148" t="s">
        <v>9</v>
      </c>
      <c r="AH2148" t="s">
        <v>10</v>
      </c>
      <c r="AI2148" t="s">
        <v>11</v>
      </c>
      <c r="AJ2148" t="str">
        <f t="shared" si="773"/>
        <v>Teen</v>
      </c>
      <c r="AK2148">
        <v>21000000</v>
      </c>
      <c r="AL2148" t="str">
        <f t="shared" si="774"/>
        <v>Low Budget</v>
      </c>
      <c r="AM2148">
        <v>2002</v>
      </c>
      <c r="AN2148">
        <f t="shared" si="775"/>
        <v>23</v>
      </c>
      <c r="AO2148" t="str">
        <f t="shared" si="776"/>
        <v>Old Classic</v>
      </c>
      <c r="AP2148">
        <v>1000</v>
      </c>
      <c r="AQ2148" t="str">
        <f t="shared" si="777"/>
        <v>Very Low</v>
      </c>
      <c r="AR2148">
        <v>6.7</v>
      </c>
      <c r="AS2148" t="str">
        <f t="shared" si="778"/>
        <v>Average</v>
      </c>
      <c r="AT2148">
        <v>2.35</v>
      </c>
      <c r="AU2148" t="str">
        <f t="shared" si="779"/>
        <v>Cinematic Widescreen</v>
      </c>
      <c r="AV2148">
        <v>365</v>
      </c>
      <c r="AW2148" t="str">
        <f t="shared" si="780"/>
        <v>Very Low</v>
      </c>
    </row>
    <row r="2149" spans="1:49" x14ac:dyDescent="0.3">
      <c r="A2149" t="s">
        <v>0</v>
      </c>
      <c r="B2149" t="s">
        <v>10585</v>
      </c>
      <c r="C2149">
        <v>466</v>
      </c>
      <c r="D2149" t="str">
        <f t="shared" si="760"/>
        <v>Medium</v>
      </c>
      <c r="E2149">
        <v>127</v>
      </c>
      <c r="F2149" t="str">
        <f t="shared" si="761"/>
        <v>2h 7m</v>
      </c>
      <c r="G2149" t="str">
        <f t="shared" si="762"/>
        <v>Long Movie</v>
      </c>
      <c r="H2149">
        <v>140</v>
      </c>
      <c r="I2149" t="str">
        <f t="shared" si="763"/>
        <v>Very Low</v>
      </c>
      <c r="J2149">
        <v>10000</v>
      </c>
      <c r="K2149" t="str">
        <f t="shared" si="764"/>
        <v>Low</v>
      </c>
      <c r="L2149" t="s">
        <v>407</v>
      </c>
      <c r="M2149">
        <v>19000</v>
      </c>
      <c r="N2149" t="str">
        <f t="shared" si="765"/>
        <v>Medium</v>
      </c>
      <c r="O2149">
        <v>24104113</v>
      </c>
      <c r="P2149" t="str">
        <f t="shared" si="766"/>
        <v>Average</v>
      </c>
      <c r="Q2149" t="s">
        <v>1895</v>
      </c>
      <c r="R2149" t="str">
        <f t="shared" si="767"/>
        <v>Drama</v>
      </c>
      <c r="S2149">
        <f t="shared" si="768"/>
        <v>3</v>
      </c>
      <c r="T2149" t="s">
        <v>324</v>
      </c>
      <c r="U2149" t="s">
        <v>10586</v>
      </c>
      <c r="V2149">
        <v>149066</v>
      </c>
      <c r="W2149" t="str">
        <f t="shared" si="769"/>
        <v>Medium</v>
      </c>
      <c r="X2149">
        <v>46241</v>
      </c>
      <c r="Y2149" t="str">
        <f t="shared" si="770"/>
        <v>Medium</v>
      </c>
      <c r="Z2149" t="s">
        <v>411</v>
      </c>
      <c r="AA2149">
        <v>1</v>
      </c>
      <c r="AB2149" t="str">
        <f t="shared" si="771"/>
        <v>Solo Star Poster</v>
      </c>
      <c r="AC2149" t="s">
        <v>10587</v>
      </c>
      <c r="AD2149" t="s">
        <v>10588</v>
      </c>
      <c r="AE2149">
        <v>517</v>
      </c>
      <c r="AF2149" t="str">
        <f t="shared" si="772"/>
        <v>Low</v>
      </c>
      <c r="AG2149" t="s">
        <v>9</v>
      </c>
      <c r="AH2149" t="s">
        <v>1436</v>
      </c>
      <c r="AI2149" t="s">
        <v>556</v>
      </c>
      <c r="AJ2149" t="str">
        <f t="shared" si="773"/>
        <v>Adult</v>
      </c>
      <c r="AK2149">
        <v>20000000</v>
      </c>
      <c r="AL2149" t="str">
        <f t="shared" si="774"/>
        <v>Low Budget</v>
      </c>
      <c r="AM2149">
        <v>2011</v>
      </c>
      <c r="AN2149">
        <f t="shared" si="775"/>
        <v>14</v>
      </c>
      <c r="AO2149" t="str">
        <f t="shared" si="776"/>
        <v>Modern Classic</v>
      </c>
      <c r="AP2149">
        <v>14000</v>
      </c>
      <c r="AQ2149" t="str">
        <f t="shared" si="777"/>
        <v>Medium</v>
      </c>
      <c r="AR2149">
        <v>7.1</v>
      </c>
      <c r="AS2149" t="str">
        <f t="shared" si="778"/>
        <v>Good</v>
      </c>
      <c r="AT2149">
        <v>2.35</v>
      </c>
      <c r="AU2149" t="str">
        <f t="shared" si="779"/>
        <v>Cinematic Widescreen</v>
      </c>
      <c r="AV2149">
        <v>24000</v>
      </c>
      <c r="AW2149" t="str">
        <f t="shared" si="780"/>
        <v>Medium</v>
      </c>
    </row>
    <row r="2150" spans="1:49" x14ac:dyDescent="0.3">
      <c r="A2150" t="s">
        <v>0</v>
      </c>
      <c r="B2150" t="s">
        <v>10589</v>
      </c>
      <c r="C2150">
        <v>16</v>
      </c>
      <c r="D2150" t="str">
        <f t="shared" si="760"/>
        <v>Very Low</v>
      </c>
      <c r="E2150">
        <v>102</v>
      </c>
      <c r="F2150" t="str">
        <f t="shared" si="761"/>
        <v>1h 42m</v>
      </c>
      <c r="G2150" t="str">
        <f t="shared" si="762"/>
        <v>Standard Movie</v>
      </c>
      <c r="H2150">
        <v>18</v>
      </c>
      <c r="I2150" t="str">
        <f t="shared" si="763"/>
        <v>Very Low</v>
      </c>
      <c r="J2150">
        <v>186</v>
      </c>
      <c r="K2150" t="str">
        <f t="shared" si="764"/>
        <v>Very Low</v>
      </c>
      <c r="L2150" t="s">
        <v>3914</v>
      </c>
      <c r="M2150">
        <v>670</v>
      </c>
      <c r="N2150" t="str">
        <f t="shared" si="765"/>
        <v>Low</v>
      </c>
      <c r="O2150">
        <v>15593</v>
      </c>
      <c r="P2150" t="str">
        <f t="shared" si="766"/>
        <v>Flop</v>
      </c>
      <c r="Q2150" t="s">
        <v>1386</v>
      </c>
      <c r="R2150" t="str">
        <f t="shared" si="767"/>
        <v>Comedy</v>
      </c>
      <c r="S2150">
        <f t="shared" si="768"/>
        <v>3</v>
      </c>
      <c r="T2150" t="s">
        <v>10590</v>
      </c>
      <c r="U2150" t="s">
        <v>10591</v>
      </c>
      <c r="V2150">
        <v>2295</v>
      </c>
      <c r="W2150" t="str">
        <f t="shared" si="769"/>
        <v>Very Low</v>
      </c>
      <c r="X2150">
        <v>1562</v>
      </c>
      <c r="Y2150" t="str">
        <f t="shared" si="770"/>
        <v>Low</v>
      </c>
      <c r="Z2150" t="s">
        <v>10592</v>
      </c>
      <c r="AA2150">
        <v>1</v>
      </c>
      <c r="AB2150" t="str">
        <f t="shared" si="771"/>
        <v>Solo Star Poster</v>
      </c>
      <c r="AC2150" t="s">
        <v>10593</v>
      </c>
      <c r="AD2150" t="s">
        <v>10594</v>
      </c>
      <c r="AE2150">
        <v>40</v>
      </c>
      <c r="AF2150" t="str">
        <f t="shared" si="772"/>
        <v>Very Low</v>
      </c>
      <c r="AG2150" t="s">
        <v>9</v>
      </c>
      <c r="AH2150" t="s">
        <v>10</v>
      </c>
      <c r="AI2150" t="s">
        <v>11</v>
      </c>
      <c r="AJ2150" t="str">
        <f t="shared" si="773"/>
        <v>Teen</v>
      </c>
      <c r="AK2150">
        <v>21000000</v>
      </c>
      <c r="AL2150" t="str">
        <f t="shared" si="774"/>
        <v>Low Budget</v>
      </c>
      <c r="AM2150">
        <v>1999</v>
      </c>
      <c r="AN2150">
        <f t="shared" si="775"/>
        <v>26</v>
      </c>
      <c r="AO2150" t="str">
        <f t="shared" si="776"/>
        <v>Old Classic</v>
      </c>
      <c r="AP2150">
        <v>419</v>
      </c>
      <c r="AQ2150" t="str">
        <f t="shared" si="777"/>
        <v>Very Low</v>
      </c>
      <c r="AR2150">
        <v>5.8</v>
      </c>
      <c r="AS2150" t="str">
        <f t="shared" si="778"/>
        <v>Below Average</v>
      </c>
      <c r="AT2150">
        <v>1.85</v>
      </c>
      <c r="AU2150" t="str">
        <f t="shared" si="779"/>
        <v>HDTV / Widescreen</v>
      </c>
      <c r="AV2150">
        <v>284</v>
      </c>
      <c r="AW2150" t="str">
        <f t="shared" si="780"/>
        <v>Very Low</v>
      </c>
    </row>
    <row r="2151" spans="1:49" x14ac:dyDescent="0.3">
      <c r="A2151" t="s">
        <v>0</v>
      </c>
      <c r="B2151" t="s">
        <v>9155</v>
      </c>
      <c r="C2151">
        <v>276</v>
      </c>
      <c r="D2151" t="str">
        <f t="shared" si="760"/>
        <v>Medium</v>
      </c>
      <c r="E2151">
        <v>91</v>
      </c>
      <c r="F2151" t="str">
        <f t="shared" si="761"/>
        <v>1h 31m</v>
      </c>
      <c r="G2151" t="str">
        <f t="shared" si="762"/>
        <v>Standard Movie</v>
      </c>
      <c r="H2151">
        <v>0</v>
      </c>
      <c r="I2151" t="str">
        <f t="shared" si="763"/>
        <v>Very Low</v>
      </c>
      <c r="J2151">
        <v>220</v>
      </c>
      <c r="K2151" t="str">
        <f t="shared" si="764"/>
        <v>Very Low</v>
      </c>
      <c r="L2151" t="s">
        <v>3260</v>
      </c>
      <c r="M2151">
        <v>34000</v>
      </c>
      <c r="N2151" t="str">
        <f t="shared" si="765"/>
        <v>Medium</v>
      </c>
      <c r="O2151">
        <v>958319</v>
      </c>
      <c r="P2151" t="str">
        <f t="shared" si="766"/>
        <v>Flop</v>
      </c>
      <c r="Q2151" t="s">
        <v>3380</v>
      </c>
      <c r="R2151" t="str">
        <f t="shared" si="767"/>
        <v>Drama</v>
      </c>
      <c r="S2151">
        <f t="shared" si="768"/>
        <v>1</v>
      </c>
      <c r="T2151" t="s">
        <v>318</v>
      </c>
      <c r="U2151" t="s">
        <v>10595</v>
      </c>
      <c r="V2151">
        <v>39764</v>
      </c>
      <c r="W2151" t="str">
        <f t="shared" si="769"/>
        <v>Low</v>
      </c>
      <c r="X2151">
        <v>34705</v>
      </c>
      <c r="Y2151" t="str">
        <f t="shared" si="770"/>
        <v>Medium</v>
      </c>
      <c r="Z2151" t="s">
        <v>9474</v>
      </c>
      <c r="AA2151">
        <v>0</v>
      </c>
      <c r="AB2151" t="str">
        <f t="shared" si="771"/>
        <v>Symbolic Poster</v>
      </c>
      <c r="AC2151" t="s">
        <v>10596</v>
      </c>
      <c r="AD2151" t="s">
        <v>10597</v>
      </c>
      <c r="AE2151">
        <v>148</v>
      </c>
      <c r="AF2151" t="str">
        <f t="shared" si="772"/>
        <v>Very Low</v>
      </c>
      <c r="AG2151" t="s">
        <v>9</v>
      </c>
      <c r="AH2151" t="s">
        <v>10</v>
      </c>
      <c r="AI2151" t="s">
        <v>11</v>
      </c>
      <c r="AJ2151" t="str">
        <f t="shared" si="773"/>
        <v>Teen</v>
      </c>
      <c r="AK2151">
        <v>21000000</v>
      </c>
      <c r="AL2151" t="str">
        <f t="shared" si="774"/>
        <v>Low Budget</v>
      </c>
      <c r="AM2151">
        <v>2011</v>
      </c>
      <c r="AN2151">
        <f t="shared" si="775"/>
        <v>14</v>
      </c>
      <c r="AO2151" t="str">
        <f t="shared" si="776"/>
        <v>Modern Classic</v>
      </c>
      <c r="AP2151">
        <v>242</v>
      </c>
      <c r="AQ2151" t="str">
        <f t="shared" si="777"/>
        <v>Very Low</v>
      </c>
      <c r="AR2151">
        <v>6.7</v>
      </c>
      <c r="AS2151" t="str">
        <f t="shared" si="778"/>
        <v>Average</v>
      </c>
      <c r="AT2151">
        <v>2.35</v>
      </c>
      <c r="AU2151" t="str">
        <f t="shared" si="779"/>
        <v>Cinematic Widescreen</v>
      </c>
      <c r="AV2151">
        <v>17000</v>
      </c>
      <c r="AW2151" t="str">
        <f t="shared" si="780"/>
        <v>Medium</v>
      </c>
    </row>
    <row r="2152" spans="1:49" x14ac:dyDescent="0.3">
      <c r="A2152" t="s">
        <v>0</v>
      </c>
      <c r="B2152" t="s">
        <v>10598</v>
      </c>
      <c r="C2152">
        <v>11</v>
      </c>
      <c r="D2152" t="str">
        <f t="shared" si="760"/>
        <v>Very Low</v>
      </c>
      <c r="E2152">
        <v>114</v>
      </c>
      <c r="F2152" t="str">
        <f t="shared" si="761"/>
        <v>1h 54m</v>
      </c>
      <c r="G2152" t="str">
        <f t="shared" si="762"/>
        <v>Standard Movie</v>
      </c>
      <c r="H2152">
        <v>19</v>
      </c>
      <c r="I2152" t="str">
        <f t="shared" si="763"/>
        <v>Very Low</v>
      </c>
      <c r="J2152">
        <v>842</v>
      </c>
      <c r="K2152" t="str">
        <f t="shared" si="764"/>
        <v>Very Low</v>
      </c>
      <c r="L2152" t="s">
        <v>4516</v>
      </c>
      <c r="M2152">
        <v>1000</v>
      </c>
      <c r="N2152" t="str">
        <f t="shared" si="765"/>
        <v>Low</v>
      </c>
      <c r="O2152">
        <v>69700000</v>
      </c>
      <c r="P2152" t="str">
        <f t="shared" si="766"/>
        <v>Hit</v>
      </c>
      <c r="Q2152" t="s">
        <v>5897</v>
      </c>
      <c r="R2152" t="str">
        <f t="shared" si="767"/>
        <v>Comedy</v>
      </c>
      <c r="S2152">
        <f t="shared" si="768"/>
        <v>2</v>
      </c>
      <c r="T2152" t="s">
        <v>9082</v>
      </c>
      <c r="U2152" t="s">
        <v>10599</v>
      </c>
      <c r="V2152">
        <v>7748</v>
      </c>
      <c r="W2152" t="str">
        <f t="shared" si="769"/>
        <v>Very Low</v>
      </c>
      <c r="X2152">
        <v>3688</v>
      </c>
      <c r="Y2152" t="str">
        <f t="shared" si="770"/>
        <v>Low</v>
      </c>
      <c r="Z2152" t="s">
        <v>10600</v>
      </c>
      <c r="AA2152">
        <v>2</v>
      </c>
      <c r="AB2152" t="str">
        <f t="shared" si="771"/>
        <v>Duo/Trio Poster</v>
      </c>
      <c r="AC2152" t="s">
        <v>10601</v>
      </c>
      <c r="AD2152" t="s">
        <v>10602</v>
      </c>
      <c r="AE2152">
        <v>48</v>
      </c>
      <c r="AF2152" t="str">
        <f t="shared" si="772"/>
        <v>Very Low</v>
      </c>
      <c r="AG2152" t="s">
        <v>9</v>
      </c>
      <c r="AH2152" t="s">
        <v>10</v>
      </c>
      <c r="AI2152" t="s">
        <v>556</v>
      </c>
      <c r="AJ2152" t="str">
        <f t="shared" si="773"/>
        <v>Adult</v>
      </c>
      <c r="AK2152">
        <v>35000000</v>
      </c>
      <c r="AL2152" t="str">
        <f t="shared" si="774"/>
        <v>Medium Budget</v>
      </c>
      <c r="AM2152">
        <v>1982</v>
      </c>
      <c r="AN2152">
        <f t="shared" si="775"/>
        <v>43</v>
      </c>
      <c r="AO2152" t="str">
        <f t="shared" si="776"/>
        <v>Old Classic</v>
      </c>
      <c r="AP2152">
        <v>883</v>
      </c>
      <c r="AQ2152" t="str">
        <f t="shared" si="777"/>
        <v>Very Low</v>
      </c>
      <c r="AR2152">
        <v>5.8</v>
      </c>
      <c r="AS2152" t="str">
        <f t="shared" si="778"/>
        <v>Below Average</v>
      </c>
      <c r="AT2152">
        <v>2.35</v>
      </c>
      <c r="AU2152" t="str">
        <f t="shared" si="779"/>
        <v>Cinematic Widescreen</v>
      </c>
      <c r="AV2152">
        <v>0</v>
      </c>
      <c r="AW2152" t="str">
        <f t="shared" si="780"/>
        <v>Very Low</v>
      </c>
    </row>
    <row r="2153" spans="1:49" x14ac:dyDescent="0.3">
      <c r="A2153" t="s">
        <v>0</v>
      </c>
      <c r="B2153" t="s">
        <v>5374</v>
      </c>
      <c r="C2153">
        <v>196</v>
      </c>
      <c r="D2153" t="str">
        <f t="shared" si="760"/>
        <v>Low</v>
      </c>
      <c r="E2153">
        <v>115</v>
      </c>
      <c r="F2153" t="str">
        <f t="shared" si="761"/>
        <v>1h 55m</v>
      </c>
      <c r="G2153" t="str">
        <f t="shared" si="762"/>
        <v>Standard Movie</v>
      </c>
      <c r="H2153">
        <v>0</v>
      </c>
      <c r="I2153" t="str">
        <f t="shared" si="763"/>
        <v>Very Low</v>
      </c>
      <c r="J2153">
        <v>716</v>
      </c>
      <c r="K2153" t="str">
        <f t="shared" si="764"/>
        <v>Very Low</v>
      </c>
      <c r="L2153" t="s">
        <v>8526</v>
      </c>
      <c r="M2153">
        <v>1000</v>
      </c>
      <c r="N2153" t="str">
        <f t="shared" si="765"/>
        <v>Low</v>
      </c>
      <c r="O2153">
        <v>2840417</v>
      </c>
      <c r="P2153" t="str">
        <f t="shared" si="766"/>
        <v>Flop</v>
      </c>
      <c r="Q2153" t="s">
        <v>4303</v>
      </c>
      <c r="R2153" t="str">
        <f t="shared" si="767"/>
        <v>Horror</v>
      </c>
      <c r="S2153">
        <f t="shared" si="768"/>
        <v>3</v>
      </c>
      <c r="T2153" t="s">
        <v>2590</v>
      </c>
      <c r="U2153" t="s">
        <v>10603</v>
      </c>
      <c r="V2153">
        <v>77493</v>
      </c>
      <c r="W2153" t="str">
        <f t="shared" si="769"/>
        <v>Medium</v>
      </c>
      <c r="X2153">
        <v>2990</v>
      </c>
      <c r="Y2153" t="str">
        <f t="shared" si="770"/>
        <v>Low</v>
      </c>
      <c r="Z2153" t="s">
        <v>700</v>
      </c>
      <c r="AA2153">
        <v>0</v>
      </c>
      <c r="AB2153" t="str">
        <f t="shared" si="771"/>
        <v>Symbolic Poster</v>
      </c>
      <c r="AC2153" t="s">
        <v>10604</v>
      </c>
      <c r="AD2153" t="s">
        <v>10605</v>
      </c>
      <c r="AE2153">
        <v>527</v>
      </c>
      <c r="AF2153" t="str">
        <f t="shared" si="772"/>
        <v>Low</v>
      </c>
      <c r="AG2153" t="s">
        <v>9</v>
      </c>
      <c r="AH2153" t="s">
        <v>239</v>
      </c>
      <c r="AI2153" t="s">
        <v>556</v>
      </c>
      <c r="AJ2153" t="str">
        <f t="shared" si="773"/>
        <v>Adult</v>
      </c>
      <c r="AK2153">
        <v>31000000</v>
      </c>
      <c r="AL2153" t="str">
        <f t="shared" si="774"/>
        <v>Medium Budget</v>
      </c>
      <c r="AM2153">
        <v>1999</v>
      </c>
      <c r="AN2153">
        <f t="shared" si="775"/>
        <v>26</v>
      </c>
      <c r="AO2153" t="str">
        <f t="shared" si="776"/>
        <v>Old Classic</v>
      </c>
      <c r="AP2153">
        <v>900</v>
      </c>
      <c r="AQ2153" t="str">
        <f t="shared" si="777"/>
        <v>Very Low</v>
      </c>
      <c r="AR2153">
        <v>6.8</v>
      </c>
      <c r="AS2153" t="str">
        <f t="shared" si="778"/>
        <v>Average</v>
      </c>
      <c r="AT2153">
        <v>1.85</v>
      </c>
      <c r="AU2153" t="str">
        <f t="shared" si="779"/>
        <v>HDTV / Widescreen</v>
      </c>
      <c r="AV2153">
        <v>6000</v>
      </c>
      <c r="AW2153" t="str">
        <f t="shared" si="780"/>
        <v>Low</v>
      </c>
    </row>
    <row r="2154" spans="1:49" x14ac:dyDescent="0.3">
      <c r="A2154" t="s">
        <v>0</v>
      </c>
      <c r="B2154" t="s">
        <v>360</v>
      </c>
      <c r="C2154">
        <v>234</v>
      </c>
      <c r="D2154" t="str">
        <f t="shared" si="760"/>
        <v>Medium</v>
      </c>
      <c r="E2154">
        <v>115</v>
      </c>
      <c r="F2154" t="str">
        <f t="shared" si="761"/>
        <v>1h 55m</v>
      </c>
      <c r="G2154" t="str">
        <f t="shared" si="762"/>
        <v>Standard Movie</v>
      </c>
      <c r="H2154">
        <v>14000</v>
      </c>
      <c r="I2154" t="str">
        <f t="shared" si="763"/>
        <v>Medium</v>
      </c>
      <c r="J2154">
        <v>488</v>
      </c>
      <c r="K2154" t="str">
        <f t="shared" si="764"/>
        <v>Very Low</v>
      </c>
      <c r="L2154" t="s">
        <v>1317</v>
      </c>
      <c r="M2154">
        <v>11000</v>
      </c>
      <c r="N2154" t="str">
        <f t="shared" si="765"/>
        <v>Medium</v>
      </c>
      <c r="O2154">
        <v>242374454</v>
      </c>
      <c r="P2154" t="str">
        <f t="shared" si="766"/>
        <v>Superhit</v>
      </c>
      <c r="Q2154" t="s">
        <v>98</v>
      </c>
      <c r="R2154" t="str">
        <f t="shared" si="767"/>
        <v>Action</v>
      </c>
      <c r="S2154">
        <f t="shared" si="768"/>
        <v>2</v>
      </c>
      <c r="T2154" t="s">
        <v>362</v>
      </c>
      <c r="U2154" t="s">
        <v>10606</v>
      </c>
      <c r="V2154">
        <v>661017</v>
      </c>
      <c r="W2154" t="str">
        <f t="shared" si="769"/>
        <v>Very High</v>
      </c>
      <c r="X2154">
        <v>12906</v>
      </c>
      <c r="Y2154" t="str">
        <f t="shared" si="770"/>
        <v>Medium</v>
      </c>
      <c r="Z2154" t="s">
        <v>7217</v>
      </c>
      <c r="AA2154">
        <v>1</v>
      </c>
      <c r="AB2154" t="str">
        <f t="shared" si="771"/>
        <v>Solo Star Poster</v>
      </c>
      <c r="AC2154" t="s">
        <v>10607</v>
      </c>
      <c r="AD2154" t="s">
        <v>10608</v>
      </c>
      <c r="AE2154">
        <v>771</v>
      </c>
      <c r="AF2154" t="str">
        <f t="shared" si="772"/>
        <v>Low</v>
      </c>
      <c r="AG2154" t="s">
        <v>9</v>
      </c>
      <c r="AH2154" t="s">
        <v>10</v>
      </c>
      <c r="AI2154" t="s">
        <v>66</v>
      </c>
      <c r="AJ2154" t="str">
        <f t="shared" si="773"/>
        <v>Family</v>
      </c>
      <c r="AK2154">
        <v>18000000</v>
      </c>
      <c r="AL2154" t="str">
        <f t="shared" si="774"/>
        <v>Low Budget</v>
      </c>
      <c r="AM2154">
        <v>1981</v>
      </c>
      <c r="AN2154">
        <f t="shared" si="775"/>
        <v>44</v>
      </c>
      <c r="AO2154" t="str">
        <f t="shared" si="776"/>
        <v>Old Classic</v>
      </c>
      <c r="AP2154">
        <v>783</v>
      </c>
      <c r="AQ2154" t="str">
        <f t="shared" si="777"/>
        <v>Very Low</v>
      </c>
      <c r="AR2154">
        <v>8.5</v>
      </c>
      <c r="AS2154" t="str">
        <f t="shared" si="778"/>
        <v>Excellent</v>
      </c>
      <c r="AT2154">
        <v>2.35</v>
      </c>
      <c r="AU2154" t="str">
        <f t="shared" si="779"/>
        <v>Cinematic Widescreen</v>
      </c>
      <c r="AV2154">
        <v>16000</v>
      </c>
      <c r="AW2154" t="str">
        <f t="shared" si="780"/>
        <v>Medium</v>
      </c>
    </row>
    <row r="2155" spans="1:49" x14ac:dyDescent="0.3">
      <c r="A2155" t="s">
        <v>0</v>
      </c>
      <c r="B2155" t="s">
        <v>1223</v>
      </c>
      <c r="C2155">
        <v>37</v>
      </c>
      <c r="D2155" t="str">
        <f t="shared" si="760"/>
        <v>Very Low</v>
      </c>
      <c r="E2155">
        <v>120</v>
      </c>
      <c r="F2155" t="str">
        <f t="shared" si="761"/>
        <v>2h 0m</v>
      </c>
      <c r="G2155" t="str">
        <f t="shared" si="762"/>
        <v>Standard Movie</v>
      </c>
      <c r="H2155">
        <v>0</v>
      </c>
      <c r="I2155" t="str">
        <f t="shared" si="763"/>
        <v>Very Low</v>
      </c>
      <c r="J2155">
        <v>1000</v>
      </c>
      <c r="K2155" t="str">
        <f t="shared" si="764"/>
        <v>Very Low</v>
      </c>
      <c r="L2155" t="s">
        <v>2425</v>
      </c>
      <c r="M2155">
        <v>3000</v>
      </c>
      <c r="N2155" t="str">
        <f t="shared" si="765"/>
        <v>Low</v>
      </c>
      <c r="O2155">
        <v>173585516</v>
      </c>
      <c r="P2155" t="str">
        <f t="shared" si="766"/>
        <v>Hit</v>
      </c>
      <c r="Q2155" t="s">
        <v>2329</v>
      </c>
      <c r="R2155" t="str">
        <f t="shared" si="767"/>
        <v>Adventure</v>
      </c>
      <c r="S2155">
        <f t="shared" si="768"/>
        <v>3</v>
      </c>
      <c r="T2155" t="s">
        <v>6508</v>
      </c>
      <c r="U2155" t="s">
        <v>10609</v>
      </c>
      <c r="V2155">
        <v>200077</v>
      </c>
      <c r="W2155" t="str">
        <f t="shared" si="769"/>
        <v>High</v>
      </c>
      <c r="X2155">
        <v>7860</v>
      </c>
      <c r="Y2155" t="str">
        <f t="shared" si="770"/>
        <v>Low</v>
      </c>
      <c r="Z2155" t="s">
        <v>2783</v>
      </c>
      <c r="AA2155">
        <v>2</v>
      </c>
      <c r="AB2155" t="str">
        <f t="shared" si="771"/>
        <v>Duo/Trio Poster</v>
      </c>
      <c r="AC2155" t="s">
        <v>10610</v>
      </c>
      <c r="AD2155" t="s">
        <v>10611</v>
      </c>
      <c r="AE2155">
        <v>189</v>
      </c>
      <c r="AF2155" t="str">
        <f t="shared" si="772"/>
        <v>Very Low</v>
      </c>
      <c r="AG2155" t="s">
        <v>9</v>
      </c>
      <c r="AH2155" t="s">
        <v>10</v>
      </c>
      <c r="AI2155" t="s">
        <v>66</v>
      </c>
      <c r="AJ2155" t="str">
        <f t="shared" si="773"/>
        <v>Family</v>
      </c>
      <c r="AK2155">
        <v>18000000</v>
      </c>
      <c r="AL2155" t="str">
        <f t="shared" si="774"/>
        <v>Low Budget</v>
      </c>
      <c r="AM2155">
        <v>1992</v>
      </c>
      <c r="AN2155">
        <f t="shared" si="775"/>
        <v>33</v>
      </c>
      <c r="AO2155" t="str">
        <f t="shared" si="776"/>
        <v>Old Classic</v>
      </c>
      <c r="AP2155">
        <v>1000</v>
      </c>
      <c r="AQ2155" t="str">
        <f t="shared" si="777"/>
        <v>Very Low</v>
      </c>
      <c r="AR2155">
        <v>6.6</v>
      </c>
      <c r="AS2155" t="str">
        <f t="shared" si="778"/>
        <v>Average</v>
      </c>
      <c r="AT2155">
        <v>1.85</v>
      </c>
      <c r="AU2155" t="str">
        <f t="shared" si="779"/>
        <v>HDTV / Widescreen</v>
      </c>
      <c r="AV2155">
        <v>0</v>
      </c>
      <c r="AW2155" t="str">
        <f t="shared" si="780"/>
        <v>Very Low</v>
      </c>
    </row>
    <row r="2156" spans="1:49" x14ac:dyDescent="0.3">
      <c r="A2156" t="s">
        <v>0</v>
      </c>
      <c r="B2156" t="s">
        <v>360</v>
      </c>
      <c r="C2156">
        <v>171</v>
      </c>
      <c r="D2156" t="str">
        <f t="shared" si="760"/>
        <v>Low</v>
      </c>
      <c r="E2156">
        <v>135</v>
      </c>
      <c r="F2156" t="str">
        <f t="shared" si="761"/>
        <v>2h 15m</v>
      </c>
      <c r="G2156" t="str">
        <f t="shared" si="762"/>
        <v>Long Movie</v>
      </c>
      <c r="H2156">
        <v>14000</v>
      </c>
      <c r="I2156" t="str">
        <f t="shared" si="763"/>
        <v>Medium</v>
      </c>
      <c r="J2156">
        <v>252</v>
      </c>
      <c r="K2156" t="str">
        <f t="shared" si="764"/>
        <v>Very Low</v>
      </c>
      <c r="L2156" t="s">
        <v>10612</v>
      </c>
      <c r="M2156">
        <v>559</v>
      </c>
      <c r="N2156" t="str">
        <f t="shared" si="765"/>
        <v>Low</v>
      </c>
      <c r="O2156">
        <v>128300000</v>
      </c>
      <c r="P2156" t="str">
        <f t="shared" si="766"/>
        <v>Hit</v>
      </c>
      <c r="Q2156" t="s">
        <v>1820</v>
      </c>
      <c r="R2156" t="str">
        <f t="shared" si="767"/>
        <v>Drama</v>
      </c>
      <c r="S2156">
        <f t="shared" si="768"/>
        <v>2</v>
      </c>
      <c r="T2156" t="s">
        <v>3326</v>
      </c>
      <c r="U2156" t="s">
        <v>10613</v>
      </c>
      <c r="V2156">
        <v>139288</v>
      </c>
      <c r="W2156" t="str">
        <f t="shared" si="769"/>
        <v>Medium</v>
      </c>
      <c r="X2156">
        <v>1591</v>
      </c>
      <c r="Y2156" t="str">
        <f t="shared" si="770"/>
        <v>Low</v>
      </c>
      <c r="Z2156" t="s">
        <v>8151</v>
      </c>
      <c r="AA2156">
        <v>0</v>
      </c>
      <c r="AB2156" t="str">
        <f t="shared" si="771"/>
        <v>Symbolic Poster</v>
      </c>
      <c r="AC2156" t="s">
        <v>10614</v>
      </c>
      <c r="AD2156" t="s">
        <v>10615</v>
      </c>
      <c r="AE2156">
        <v>339</v>
      </c>
      <c r="AF2156" t="str">
        <f t="shared" si="772"/>
        <v>Very Low</v>
      </c>
      <c r="AG2156" t="s">
        <v>9</v>
      </c>
      <c r="AH2156" t="s">
        <v>10</v>
      </c>
      <c r="AI2156" t="s">
        <v>66</v>
      </c>
      <c r="AJ2156" t="str">
        <f t="shared" si="773"/>
        <v>Family</v>
      </c>
      <c r="AK2156">
        <v>19400870</v>
      </c>
      <c r="AL2156" t="str">
        <f t="shared" si="774"/>
        <v>Low Budget</v>
      </c>
      <c r="AM2156">
        <v>1977</v>
      </c>
      <c r="AN2156">
        <f t="shared" si="775"/>
        <v>48</v>
      </c>
      <c r="AO2156" t="str">
        <f t="shared" si="776"/>
        <v>Old Classic</v>
      </c>
      <c r="AP2156">
        <v>481</v>
      </c>
      <c r="AQ2156" t="str">
        <f t="shared" si="777"/>
        <v>Very Low</v>
      </c>
      <c r="AR2156">
        <v>7.7</v>
      </c>
      <c r="AS2156" t="str">
        <f t="shared" si="778"/>
        <v>Good</v>
      </c>
      <c r="AT2156">
        <v>2.35</v>
      </c>
      <c r="AU2156" t="str">
        <f t="shared" si="779"/>
        <v>Cinematic Widescreen</v>
      </c>
      <c r="AV2156">
        <v>0</v>
      </c>
      <c r="AW2156" t="str">
        <f t="shared" si="780"/>
        <v>Very Low</v>
      </c>
    </row>
    <row r="2157" spans="1:49" x14ac:dyDescent="0.3">
      <c r="A2157" t="s">
        <v>0</v>
      </c>
      <c r="B2157" t="s">
        <v>10616</v>
      </c>
      <c r="C2157">
        <v>148</v>
      </c>
      <c r="D2157" t="str">
        <f t="shared" si="760"/>
        <v>Low</v>
      </c>
      <c r="E2157">
        <v>90</v>
      </c>
      <c r="F2157" t="str">
        <f t="shared" si="761"/>
        <v>1h 30m</v>
      </c>
      <c r="G2157" t="str">
        <f t="shared" si="762"/>
        <v>Standard Movie</v>
      </c>
      <c r="H2157">
        <v>2</v>
      </c>
      <c r="I2157" t="str">
        <f t="shared" si="763"/>
        <v>Very Low</v>
      </c>
      <c r="J2157">
        <v>807</v>
      </c>
      <c r="K2157" t="str">
        <f t="shared" si="764"/>
        <v>Very Low</v>
      </c>
      <c r="L2157" t="s">
        <v>3060</v>
      </c>
      <c r="M2157">
        <v>16000</v>
      </c>
      <c r="N2157" t="str">
        <f t="shared" si="765"/>
        <v>Medium</v>
      </c>
      <c r="O2157">
        <v>20259297</v>
      </c>
      <c r="P2157" t="str">
        <f t="shared" si="766"/>
        <v>Average</v>
      </c>
      <c r="Q2157" t="s">
        <v>3142</v>
      </c>
      <c r="R2157" t="str">
        <f t="shared" si="767"/>
        <v>Drama</v>
      </c>
      <c r="S2157">
        <f t="shared" si="768"/>
        <v>4</v>
      </c>
      <c r="T2157" t="s">
        <v>10617</v>
      </c>
      <c r="U2157" t="s">
        <v>10618</v>
      </c>
      <c r="V2157">
        <v>24969</v>
      </c>
      <c r="W2157" t="str">
        <f t="shared" si="769"/>
        <v>Low</v>
      </c>
      <c r="X2157">
        <v>19952</v>
      </c>
      <c r="Y2157" t="str">
        <f t="shared" si="770"/>
        <v>Medium</v>
      </c>
      <c r="Z2157" t="s">
        <v>1156</v>
      </c>
      <c r="AA2157">
        <v>0</v>
      </c>
      <c r="AB2157" t="str">
        <f t="shared" si="771"/>
        <v>Symbolic Poster</v>
      </c>
      <c r="AC2157" t="s">
        <v>10619</v>
      </c>
      <c r="AD2157" t="s">
        <v>10620</v>
      </c>
      <c r="AE2157">
        <v>258</v>
      </c>
      <c r="AF2157" t="str">
        <f t="shared" si="772"/>
        <v>Very Low</v>
      </c>
      <c r="AG2157" t="s">
        <v>9</v>
      </c>
      <c r="AH2157" t="s">
        <v>10</v>
      </c>
      <c r="AI2157" t="s">
        <v>11</v>
      </c>
      <c r="AJ2157" t="str">
        <f t="shared" si="773"/>
        <v>Teen</v>
      </c>
      <c r="AK2157">
        <v>20000000</v>
      </c>
      <c r="AL2157" t="str">
        <f t="shared" si="774"/>
        <v>Low Budget</v>
      </c>
      <c r="AM2157">
        <v>2006</v>
      </c>
      <c r="AN2157">
        <f t="shared" si="775"/>
        <v>19</v>
      </c>
      <c r="AO2157" t="str">
        <f t="shared" si="776"/>
        <v>Old Classic</v>
      </c>
      <c r="AP2157">
        <v>1000</v>
      </c>
      <c r="AQ2157" t="str">
        <f t="shared" si="777"/>
        <v>Very Low</v>
      </c>
      <c r="AR2157">
        <v>4.7</v>
      </c>
      <c r="AS2157" t="str">
        <f t="shared" si="778"/>
        <v>Poor</v>
      </c>
      <c r="AT2157">
        <v>2.35</v>
      </c>
      <c r="AU2157" t="str">
        <f t="shared" si="779"/>
        <v>Cinematic Widescreen</v>
      </c>
      <c r="AV2157">
        <v>0</v>
      </c>
      <c r="AW2157" t="str">
        <f t="shared" si="780"/>
        <v>Very Low</v>
      </c>
    </row>
    <row r="2158" spans="1:49" x14ac:dyDescent="0.3">
      <c r="A2158" t="s">
        <v>0</v>
      </c>
      <c r="B2158" t="s">
        <v>1710</v>
      </c>
      <c r="C2158">
        <v>50</v>
      </c>
      <c r="D2158" t="str">
        <f t="shared" si="760"/>
        <v>Very Low</v>
      </c>
      <c r="E2158">
        <v>100</v>
      </c>
      <c r="F2158" t="str">
        <f t="shared" si="761"/>
        <v>1h 40m</v>
      </c>
      <c r="G2158" t="str">
        <f t="shared" si="762"/>
        <v>Standard Movie</v>
      </c>
      <c r="H2158">
        <v>12000</v>
      </c>
      <c r="I2158" t="str">
        <f t="shared" si="763"/>
        <v>Medium</v>
      </c>
      <c r="J2158">
        <v>605</v>
      </c>
      <c r="K2158" t="str">
        <f t="shared" si="764"/>
        <v>Very Low</v>
      </c>
      <c r="L2158" t="s">
        <v>3630</v>
      </c>
      <c r="M2158">
        <v>936</v>
      </c>
      <c r="N2158" t="str">
        <f t="shared" si="765"/>
        <v>Low</v>
      </c>
      <c r="O2158">
        <v>153665036</v>
      </c>
      <c r="P2158" t="str">
        <f t="shared" si="766"/>
        <v>Hit</v>
      </c>
      <c r="Q2158" t="s">
        <v>393</v>
      </c>
      <c r="R2158" t="str">
        <f t="shared" si="767"/>
        <v>Action</v>
      </c>
      <c r="S2158">
        <f t="shared" si="768"/>
        <v>4</v>
      </c>
      <c r="T2158" t="s">
        <v>2295</v>
      </c>
      <c r="U2158" t="s">
        <v>10621</v>
      </c>
      <c r="V2158">
        <v>84824</v>
      </c>
      <c r="W2158" t="str">
        <f t="shared" si="769"/>
        <v>Medium</v>
      </c>
      <c r="X2158">
        <v>4121</v>
      </c>
      <c r="Y2158" t="str">
        <f t="shared" si="770"/>
        <v>Low</v>
      </c>
      <c r="Z2158" t="s">
        <v>1277</v>
      </c>
      <c r="AA2158">
        <v>1</v>
      </c>
      <c r="AB2158" t="str">
        <f t="shared" si="771"/>
        <v>Solo Star Poster</v>
      </c>
      <c r="AC2158" t="s">
        <v>10622</v>
      </c>
      <c r="AD2158" t="s">
        <v>10623</v>
      </c>
      <c r="AE2158">
        <v>95</v>
      </c>
      <c r="AF2158" t="str">
        <f t="shared" si="772"/>
        <v>Very Low</v>
      </c>
      <c r="AG2158" t="s">
        <v>9</v>
      </c>
      <c r="AH2158" t="s">
        <v>10</v>
      </c>
      <c r="AI2158" t="s">
        <v>556</v>
      </c>
      <c r="AJ2158" t="str">
        <f t="shared" si="773"/>
        <v>Adult</v>
      </c>
      <c r="AK2158">
        <v>28000000</v>
      </c>
      <c r="AL2158" t="str">
        <f t="shared" si="774"/>
        <v>Low Budget</v>
      </c>
      <c r="AM2158">
        <v>1987</v>
      </c>
      <c r="AN2158">
        <f t="shared" si="775"/>
        <v>38</v>
      </c>
      <c r="AO2158" t="str">
        <f t="shared" si="776"/>
        <v>Old Classic</v>
      </c>
      <c r="AP2158">
        <v>901</v>
      </c>
      <c r="AQ2158" t="str">
        <f t="shared" si="777"/>
        <v>Very Low</v>
      </c>
      <c r="AR2158">
        <v>6.4</v>
      </c>
      <c r="AS2158" t="str">
        <f t="shared" si="778"/>
        <v>Average</v>
      </c>
      <c r="AT2158">
        <v>2.35</v>
      </c>
      <c r="AU2158" t="str">
        <f t="shared" si="779"/>
        <v>Cinematic Widescreen</v>
      </c>
      <c r="AV2158">
        <v>0</v>
      </c>
      <c r="AW2158" t="str">
        <f t="shared" si="780"/>
        <v>Very Low</v>
      </c>
    </row>
    <row r="2159" spans="1:49" x14ac:dyDescent="0.3">
      <c r="A2159" t="s">
        <v>0</v>
      </c>
      <c r="B2159" t="s">
        <v>2583</v>
      </c>
      <c r="C2159">
        <v>121</v>
      </c>
      <c r="D2159" t="str">
        <f t="shared" si="760"/>
        <v>Low</v>
      </c>
      <c r="E2159">
        <v>105</v>
      </c>
      <c r="F2159" t="str">
        <f t="shared" si="761"/>
        <v>1h 45m</v>
      </c>
      <c r="G2159" t="str">
        <f t="shared" si="762"/>
        <v>Standard Movie</v>
      </c>
      <c r="H2159">
        <v>163</v>
      </c>
      <c r="I2159" t="str">
        <f t="shared" si="763"/>
        <v>Very Low</v>
      </c>
      <c r="J2159">
        <v>338</v>
      </c>
      <c r="K2159" t="str">
        <f t="shared" si="764"/>
        <v>Very Low</v>
      </c>
      <c r="L2159" t="s">
        <v>10624</v>
      </c>
      <c r="M2159">
        <v>1000</v>
      </c>
      <c r="N2159" t="str">
        <f t="shared" si="765"/>
        <v>Low</v>
      </c>
      <c r="O2159">
        <v>132541238</v>
      </c>
      <c r="P2159" t="str">
        <f t="shared" si="766"/>
        <v>Hit</v>
      </c>
      <c r="Q2159" t="s">
        <v>1642</v>
      </c>
      <c r="R2159" t="str">
        <f t="shared" si="767"/>
        <v>Comedy</v>
      </c>
      <c r="S2159">
        <f t="shared" si="768"/>
        <v>1</v>
      </c>
      <c r="T2159" t="s">
        <v>10320</v>
      </c>
      <c r="U2159" t="s">
        <v>10625</v>
      </c>
      <c r="V2159">
        <v>30058</v>
      </c>
      <c r="W2159" t="str">
        <f t="shared" si="769"/>
        <v>Low</v>
      </c>
      <c r="X2159">
        <v>2505</v>
      </c>
      <c r="Y2159" t="str">
        <f t="shared" si="770"/>
        <v>Low</v>
      </c>
      <c r="Z2159" t="s">
        <v>10626</v>
      </c>
      <c r="AA2159">
        <v>2</v>
      </c>
      <c r="AB2159" t="str">
        <f t="shared" si="771"/>
        <v>Duo/Trio Poster</v>
      </c>
      <c r="AC2159" t="s">
        <v>10627</v>
      </c>
      <c r="AD2159" t="s">
        <v>10628</v>
      </c>
      <c r="AE2159">
        <v>236</v>
      </c>
      <c r="AF2159" t="str">
        <f t="shared" si="772"/>
        <v>Very Low</v>
      </c>
      <c r="AG2159" t="s">
        <v>9</v>
      </c>
      <c r="AH2159" t="s">
        <v>10</v>
      </c>
      <c r="AI2159" t="s">
        <v>11</v>
      </c>
      <c r="AJ2159" t="str">
        <f t="shared" si="773"/>
        <v>Teen</v>
      </c>
      <c r="AK2159">
        <v>33000000</v>
      </c>
      <c r="AL2159" t="str">
        <f t="shared" si="774"/>
        <v>Medium Budget</v>
      </c>
      <c r="AM2159">
        <v>2003</v>
      </c>
      <c r="AN2159">
        <f t="shared" si="775"/>
        <v>22</v>
      </c>
      <c r="AO2159" t="str">
        <f t="shared" si="776"/>
        <v>Old Classic</v>
      </c>
      <c r="AP2159">
        <v>409</v>
      </c>
      <c r="AQ2159" t="str">
        <f t="shared" si="777"/>
        <v>Very Low</v>
      </c>
      <c r="AR2159">
        <v>5.5</v>
      </c>
      <c r="AS2159" t="str">
        <f t="shared" si="778"/>
        <v>Below Average</v>
      </c>
      <c r="AT2159">
        <v>2.35</v>
      </c>
      <c r="AU2159" t="str">
        <f t="shared" si="779"/>
        <v>Cinematic Widescreen</v>
      </c>
      <c r="AV2159">
        <v>800</v>
      </c>
      <c r="AW2159" t="str">
        <f t="shared" si="780"/>
        <v>Very Low</v>
      </c>
    </row>
    <row r="2160" spans="1:49" x14ac:dyDescent="0.3">
      <c r="A2160" t="s">
        <v>0</v>
      </c>
      <c r="B2160" t="s">
        <v>2699</v>
      </c>
      <c r="C2160">
        <v>185</v>
      </c>
      <c r="D2160" t="str">
        <f t="shared" si="760"/>
        <v>Low</v>
      </c>
      <c r="E2160">
        <v>138</v>
      </c>
      <c r="F2160" t="str">
        <f t="shared" si="761"/>
        <v>2h 18m</v>
      </c>
      <c r="G2160" t="str">
        <f t="shared" si="762"/>
        <v>Long Movie</v>
      </c>
      <c r="H2160">
        <v>438</v>
      </c>
      <c r="I2160" t="str">
        <f t="shared" si="763"/>
        <v>Very Low</v>
      </c>
      <c r="J2160">
        <v>173</v>
      </c>
      <c r="K2160" t="str">
        <f t="shared" si="764"/>
        <v>Very Low</v>
      </c>
      <c r="L2160" t="s">
        <v>1290</v>
      </c>
      <c r="M2160">
        <v>12000</v>
      </c>
      <c r="N2160" t="str">
        <f t="shared" si="765"/>
        <v>Medium</v>
      </c>
      <c r="O2160">
        <v>130727000</v>
      </c>
      <c r="P2160" t="str">
        <f t="shared" si="766"/>
        <v>Hit</v>
      </c>
      <c r="Q2160" t="s">
        <v>6619</v>
      </c>
      <c r="R2160" t="str">
        <f t="shared" si="767"/>
        <v>Crime</v>
      </c>
      <c r="S2160">
        <f t="shared" si="768"/>
        <v>4</v>
      </c>
      <c r="T2160" t="s">
        <v>733</v>
      </c>
      <c r="U2160" t="s">
        <v>10629</v>
      </c>
      <c r="V2160">
        <v>887467</v>
      </c>
      <c r="W2160" t="str">
        <f t="shared" si="769"/>
        <v>Very High</v>
      </c>
      <c r="X2160">
        <v>13184</v>
      </c>
      <c r="Y2160" t="str">
        <f t="shared" si="770"/>
        <v>Medium</v>
      </c>
      <c r="Z2160" t="s">
        <v>6538</v>
      </c>
      <c r="AA2160">
        <v>0</v>
      </c>
      <c r="AB2160" t="str">
        <f t="shared" si="771"/>
        <v>Symbolic Poster</v>
      </c>
      <c r="AC2160" t="s">
        <v>10630</v>
      </c>
      <c r="AD2160" t="s">
        <v>10631</v>
      </c>
      <c r="AE2160">
        <v>916</v>
      </c>
      <c r="AF2160" t="str">
        <f t="shared" si="772"/>
        <v>Low</v>
      </c>
      <c r="AG2160" t="s">
        <v>9</v>
      </c>
      <c r="AH2160" t="s">
        <v>10</v>
      </c>
      <c r="AI2160" t="s">
        <v>556</v>
      </c>
      <c r="AJ2160" t="str">
        <f t="shared" si="773"/>
        <v>Adult</v>
      </c>
      <c r="AK2160">
        <v>19000000</v>
      </c>
      <c r="AL2160" t="str">
        <f t="shared" si="774"/>
        <v>Low Budget</v>
      </c>
      <c r="AM2160">
        <v>1991</v>
      </c>
      <c r="AN2160">
        <f t="shared" si="775"/>
        <v>34</v>
      </c>
      <c r="AO2160" t="str">
        <f t="shared" si="776"/>
        <v>Old Classic</v>
      </c>
      <c r="AP2160">
        <v>826</v>
      </c>
      <c r="AQ2160" t="str">
        <f t="shared" si="777"/>
        <v>Very Low</v>
      </c>
      <c r="AR2160">
        <v>8.6</v>
      </c>
      <c r="AS2160" t="str">
        <f t="shared" si="778"/>
        <v>Excellent</v>
      </c>
      <c r="AT2160">
        <v>1.85</v>
      </c>
      <c r="AU2160" t="str">
        <f t="shared" si="779"/>
        <v>HDTV / Widescreen</v>
      </c>
      <c r="AV2160">
        <v>40000</v>
      </c>
      <c r="AW2160" t="str">
        <f t="shared" si="780"/>
        <v>Medium</v>
      </c>
    </row>
    <row r="2161" spans="1:49" x14ac:dyDescent="0.3">
      <c r="A2161" t="s">
        <v>0</v>
      </c>
      <c r="B2161" t="s">
        <v>10632</v>
      </c>
      <c r="C2161">
        <v>61</v>
      </c>
      <c r="D2161" t="str">
        <f t="shared" si="760"/>
        <v>Low</v>
      </c>
      <c r="E2161">
        <v>94</v>
      </c>
      <c r="F2161" t="str">
        <f t="shared" si="761"/>
        <v>1h 34m</v>
      </c>
      <c r="G2161" t="str">
        <f t="shared" si="762"/>
        <v>Standard Movie</v>
      </c>
      <c r="H2161">
        <v>122</v>
      </c>
      <c r="I2161" t="str">
        <f t="shared" si="763"/>
        <v>Very Low</v>
      </c>
      <c r="J2161">
        <v>617</v>
      </c>
      <c r="K2161" t="str">
        <f t="shared" si="764"/>
        <v>Very Low</v>
      </c>
      <c r="L2161" t="s">
        <v>5405</v>
      </c>
      <c r="M2161">
        <v>1000</v>
      </c>
      <c r="N2161" t="str">
        <f t="shared" si="765"/>
        <v>Low</v>
      </c>
      <c r="O2161">
        <v>121697350</v>
      </c>
      <c r="P2161" t="str">
        <f t="shared" si="766"/>
        <v>Hit</v>
      </c>
      <c r="Q2161" t="s">
        <v>6390</v>
      </c>
      <c r="R2161" t="str">
        <f t="shared" si="767"/>
        <v>Comedy</v>
      </c>
      <c r="S2161">
        <f t="shared" si="768"/>
        <v>2</v>
      </c>
      <c r="T2161" t="s">
        <v>1703</v>
      </c>
      <c r="U2161" t="s">
        <v>10633</v>
      </c>
      <c r="V2161">
        <v>114610</v>
      </c>
      <c r="W2161" t="str">
        <f t="shared" si="769"/>
        <v>Medium</v>
      </c>
      <c r="X2161">
        <v>4263</v>
      </c>
      <c r="Y2161" t="str">
        <f t="shared" si="770"/>
        <v>Low</v>
      </c>
      <c r="Z2161" t="s">
        <v>4600</v>
      </c>
      <c r="AA2161">
        <v>2</v>
      </c>
      <c r="AB2161" t="str">
        <f t="shared" si="771"/>
        <v>Duo/Trio Poster</v>
      </c>
      <c r="AC2161" t="s">
        <v>10634</v>
      </c>
      <c r="AD2161" t="s">
        <v>10635</v>
      </c>
      <c r="AE2161">
        <v>176</v>
      </c>
      <c r="AF2161" t="str">
        <f t="shared" si="772"/>
        <v>Very Low</v>
      </c>
      <c r="AG2161" t="s">
        <v>9</v>
      </c>
      <c r="AH2161" t="s">
        <v>10</v>
      </c>
      <c r="AI2161" t="s">
        <v>11</v>
      </c>
      <c r="AJ2161" t="str">
        <f t="shared" si="773"/>
        <v>Teen</v>
      </c>
      <c r="AK2161">
        <v>20000000</v>
      </c>
      <c r="AL2161" t="str">
        <f t="shared" si="774"/>
        <v>Low Budget</v>
      </c>
      <c r="AM2161">
        <v>1992</v>
      </c>
      <c r="AN2161">
        <f t="shared" si="775"/>
        <v>33</v>
      </c>
      <c r="AO2161" t="str">
        <f t="shared" si="776"/>
        <v>Old Classic</v>
      </c>
      <c r="AP2161">
        <v>619</v>
      </c>
      <c r="AQ2161" t="str">
        <f t="shared" si="777"/>
        <v>Very Low</v>
      </c>
      <c r="AR2161">
        <v>7</v>
      </c>
      <c r="AS2161" t="str">
        <f t="shared" si="778"/>
        <v>Good</v>
      </c>
      <c r="AT2161">
        <v>1.85</v>
      </c>
      <c r="AU2161" t="str">
        <f t="shared" si="779"/>
        <v>HDTV / Widescreen</v>
      </c>
      <c r="AV2161">
        <v>0</v>
      </c>
      <c r="AW2161" t="str">
        <f t="shared" si="780"/>
        <v>Very Low</v>
      </c>
    </row>
    <row r="2162" spans="1:49" x14ac:dyDescent="0.3">
      <c r="A2162" t="s">
        <v>0</v>
      </c>
      <c r="B2162" t="s">
        <v>10636</v>
      </c>
      <c r="C2162">
        <v>156</v>
      </c>
      <c r="D2162" t="str">
        <f t="shared" si="760"/>
        <v>Low</v>
      </c>
      <c r="E2162">
        <v>101</v>
      </c>
      <c r="F2162" t="str">
        <f t="shared" si="761"/>
        <v>1h 41m</v>
      </c>
      <c r="G2162" t="str">
        <f t="shared" si="762"/>
        <v>Standard Movie</v>
      </c>
      <c r="H2162">
        <v>79</v>
      </c>
      <c r="I2162" t="str">
        <f t="shared" si="763"/>
        <v>Very Low</v>
      </c>
      <c r="J2162">
        <v>218</v>
      </c>
      <c r="K2162" t="str">
        <f t="shared" si="764"/>
        <v>Very Low</v>
      </c>
      <c r="L2162" t="s">
        <v>10637</v>
      </c>
      <c r="M2162">
        <v>608</v>
      </c>
      <c r="N2162" t="str">
        <f t="shared" si="765"/>
        <v>Low</v>
      </c>
      <c r="O2162">
        <v>117224271</v>
      </c>
      <c r="P2162" t="str">
        <f t="shared" si="766"/>
        <v>Hit</v>
      </c>
      <c r="Q2162" t="s">
        <v>10638</v>
      </c>
      <c r="R2162" t="str">
        <f t="shared" si="767"/>
        <v>Action</v>
      </c>
      <c r="S2162">
        <f t="shared" si="768"/>
        <v>3</v>
      </c>
      <c r="T2162" t="s">
        <v>10639</v>
      </c>
      <c r="U2162" t="s">
        <v>10640</v>
      </c>
      <c r="V2162">
        <v>47794</v>
      </c>
      <c r="W2162" t="str">
        <f t="shared" si="769"/>
        <v>Low</v>
      </c>
      <c r="X2162">
        <v>1787</v>
      </c>
      <c r="Y2162" t="str">
        <f t="shared" si="770"/>
        <v>Low</v>
      </c>
      <c r="Z2162" t="s">
        <v>10641</v>
      </c>
      <c r="AA2162">
        <v>1</v>
      </c>
      <c r="AB2162" t="str">
        <f t="shared" si="771"/>
        <v>Solo Star Poster</v>
      </c>
      <c r="AC2162" t="s">
        <v>10642</v>
      </c>
      <c r="AD2162" t="s">
        <v>10643</v>
      </c>
      <c r="AE2162">
        <v>81</v>
      </c>
      <c r="AF2162" t="str">
        <f t="shared" si="772"/>
        <v>Very Low</v>
      </c>
      <c r="AG2162" t="s">
        <v>9</v>
      </c>
      <c r="AH2162" t="s">
        <v>10</v>
      </c>
      <c r="AI2162" t="s">
        <v>556</v>
      </c>
      <c r="AJ2162" t="str">
        <f t="shared" si="773"/>
        <v>Adult</v>
      </c>
      <c r="AK2162">
        <v>20000000</v>
      </c>
      <c r="AL2162" t="str">
        <f t="shared" si="774"/>
        <v>Low Budget</v>
      </c>
      <c r="AM2162">
        <v>2010</v>
      </c>
      <c r="AN2162">
        <f t="shared" si="775"/>
        <v>15</v>
      </c>
      <c r="AO2162" t="str">
        <f t="shared" si="776"/>
        <v>Modern Classic</v>
      </c>
      <c r="AP2162">
        <v>362</v>
      </c>
      <c r="AQ2162" t="str">
        <f t="shared" si="777"/>
        <v>Very Low</v>
      </c>
      <c r="AR2162">
        <v>7.1</v>
      </c>
      <c r="AS2162" t="str">
        <f t="shared" si="778"/>
        <v>Good</v>
      </c>
      <c r="AT2162">
        <v>1.78</v>
      </c>
      <c r="AU2162" t="str">
        <f t="shared" si="779"/>
        <v>HDTV / Widescreen</v>
      </c>
      <c r="AV2162">
        <v>0</v>
      </c>
      <c r="AW2162" t="str">
        <f t="shared" si="780"/>
        <v>Very Low</v>
      </c>
    </row>
    <row r="2163" spans="1:49" x14ac:dyDescent="0.3">
      <c r="A2163" t="s">
        <v>0</v>
      </c>
      <c r="B2163" t="s">
        <v>10644</v>
      </c>
      <c r="C2163">
        <v>75</v>
      </c>
      <c r="D2163" t="str">
        <f t="shared" si="760"/>
        <v>Low</v>
      </c>
      <c r="E2163">
        <v>131</v>
      </c>
      <c r="F2163" t="str">
        <f t="shared" si="761"/>
        <v>2h 11m</v>
      </c>
      <c r="G2163" t="str">
        <f t="shared" si="762"/>
        <v>Long Movie</v>
      </c>
      <c r="H2163">
        <v>82</v>
      </c>
      <c r="I2163" t="str">
        <f t="shared" si="763"/>
        <v>Very Low</v>
      </c>
      <c r="J2163">
        <v>85</v>
      </c>
      <c r="K2163" t="str">
        <f t="shared" si="764"/>
        <v>Very Low</v>
      </c>
      <c r="L2163" t="s">
        <v>10645</v>
      </c>
      <c r="M2163">
        <v>813</v>
      </c>
      <c r="N2163" t="str">
        <f t="shared" si="765"/>
        <v>Low</v>
      </c>
      <c r="O2163">
        <v>102922376</v>
      </c>
      <c r="P2163" t="str">
        <f t="shared" si="766"/>
        <v>Hit</v>
      </c>
      <c r="Q2163" t="s">
        <v>8541</v>
      </c>
      <c r="R2163" t="str">
        <f t="shared" si="767"/>
        <v>Adventure</v>
      </c>
      <c r="S2163">
        <f t="shared" si="768"/>
        <v>3</v>
      </c>
      <c r="T2163" t="s">
        <v>2414</v>
      </c>
      <c r="U2163" t="s">
        <v>10646</v>
      </c>
      <c r="V2163">
        <v>51314</v>
      </c>
      <c r="W2163" t="str">
        <f t="shared" si="769"/>
        <v>Medium</v>
      </c>
      <c r="X2163">
        <v>1520</v>
      </c>
      <c r="Y2163" t="str">
        <f t="shared" si="770"/>
        <v>Low</v>
      </c>
      <c r="Z2163" t="s">
        <v>10647</v>
      </c>
      <c r="AA2163">
        <v>0</v>
      </c>
      <c r="AB2163" t="str">
        <f t="shared" si="771"/>
        <v>Symbolic Poster</v>
      </c>
      <c r="AC2163" t="s">
        <v>10648</v>
      </c>
      <c r="AD2163" t="s">
        <v>10649</v>
      </c>
      <c r="AE2163">
        <v>265</v>
      </c>
      <c r="AF2163" t="str">
        <f t="shared" si="772"/>
        <v>Very Low</v>
      </c>
      <c r="AG2163" t="s">
        <v>9</v>
      </c>
      <c r="AH2163" t="s">
        <v>10</v>
      </c>
      <c r="AI2163" t="s">
        <v>66</v>
      </c>
      <c r="AJ2163" t="str">
        <f t="shared" si="773"/>
        <v>Family</v>
      </c>
      <c r="AK2163">
        <v>20000000</v>
      </c>
      <c r="AL2163" t="str">
        <f t="shared" si="774"/>
        <v>Low Budget</v>
      </c>
      <c r="AM2163">
        <v>1978</v>
      </c>
      <c r="AN2163">
        <f t="shared" si="775"/>
        <v>47</v>
      </c>
      <c r="AO2163" t="str">
        <f t="shared" si="776"/>
        <v>Old Classic</v>
      </c>
      <c r="AP2163">
        <v>366</v>
      </c>
      <c r="AQ2163" t="str">
        <f t="shared" si="777"/>
        <v>Very Low</v>
      </c>
      <c r="AR2163">
        <v>5.7</v>
      </c>
      <c r="AS2163" t="str">
        <f t="shared" si="778"/>
        <v>Below Average</v>
      </c>
      <c r="AT2163">
        <v>2.35</v>
      </c>
      <c r="AU2163" t="str">
        <f t="shared" si="779"/>
        <v>Cinematic Widescreen</v>
      </c>
      <c r="AV2163">
        <v>0</v>
      </c>
      <c r="AW2163" t="str">
        <f t="shared" si="780"/>
        <v>Very Low</v>
      </c>
    </row>
    <row r="2164" spans="1:49" x14ac:dyDescent="0.3">
      <c r="A2164" t="s">
        <v>0</v>
      </c>
      <c r="B2164" t="s">
        <v>1546</v>
      </c>
      <c r="C2164">
        <v>100</v>
      </c>
      <c r="D2164" t="str">
        <f t="shared" si="760"/>
        <v>Low</v>
      </c>
      <c r="E2164">
        <v>91</v>
      </c>
      <c r="F2164" t="str">
        <f t="shared" si="761"/>
        <v>1h 31m</v>
      </c>
      <c r="G2164" t="str">
        <f t="shared" si="762"/>
        <v>Standard Movie</v>
      </c>
      <c r="H2164">
        <v>67</v>
      </c>
      <c r="I2164" t="str">
        <f t="shared" si="763"/>
        <v>Very Low</v>
      </c>
      <c r="J2164">
        <v>597</v>
      </c>
      <c r="K2164" t="str">
        <f t="shared" si="764"/>
        <v>Very Low</v>
      </c>
      <c r="L2164" t="s">
        <v>5801</v>
      </c>
      <c r="M2164">
        <v>2000</v>
      </c>
      <c r="N2164" t="str">
        <f t="shared" si="765"/>
        <v>Low</v>
      </c>
      <c r="O2164">
        <v>94497271</v>
      </c>
      <c r="P2164" t="str">
        <f t="shared" si="766"/>
        <v>Hit</v>
      </c>
      <c r="Q2164" t="s">
        <v>10650</v>
      </c>
      <c r="R2164" t="str">
        <f t="shared" si="767"/>
        <v>Adventure</v>
      </c>
      <c r="S2164">
        <f t="shared" si="768"/>
        <v>5</v>
      </c>
      <c r="T2164" t="s">
        <v>1705</v>
      </c>
      <c r="U2164" t="s">
        <v>10651</v>
      </c>
      <c r="V2164">
        <v>17829</v>
      </c>
      <c r="W2164" t="str">
        <f t="shared" si="769"/>
        <v>Low</v>
      </c>
      <c r="X2164">
        <v>4729</v>
      </c>
      <c r="Y2164" t="str">
        <f t="shared" si="770"/>
        <v>Low</v>
      </c>
      <c r="Z2164" t="s">
        <v>10652</v>
      </c>
      <c r="AA2164">
        <v>1</v>
      </c>
      <c r="AB2164" t="str">
        <f t="shared" si="771"/>
        <v>Solo Star Poster</v>
      </c>
      <c r="AC2164" t="s">
        <v>10653</v>
      </c>
      <c r="AD2164" t="s">
        <v>10654</v>
      </c>
      <c r="AE2164">
        <v>99</v>
      </c>
      <c r="AF2164" t="str">
        <f t="shared" si="772"/>
        <v>Very Low</v>
      </c>
      <c r="AG2164" t="s">
        <v>9</v>
      </c>
      <c r="AH2164" t="s">
        <v>10</v>
      </c>
      <c r="AI2164" t="s">
        <v>66</v>
      </c>
      <c r="AJ2164" t="str">
        <f t="shared" si="773"/>
        <v>Family</v>
      </c>
      <c r="AK2164">
        <v>20000000</v>
      </c>
      <c r="AL2164" t="str">
        <f t="shared" si="774"/>
        <v>Low Budget</v>
      </c>
      <c r="AM2164">
        <v>2008</v>
      </c>
      <c r="AN2164">
        <f t="shared" si="775"/>
        <v>17</v>
      </c>
      <c r="AO2164" t="str">
        <f t="shared" si="776"/>
        <v>Old Classic</v>
      </c>
      <c r="AP2164">
        <v>641</v>
      </c>
      <c r="AQ2164" t="str">
        <f t="shared" si="777"/>
        <v>Very Low</v>
      </c>
      <c r="AR2164">
        <v>3.7</v>
      </c>
      <c r="AS2164" t="str">
        <f t="shared" si="778"/>
        <v>Very Poor</v>
      </c>
      <c r="AT2164">
        <v>2.35</v>
      </c>
      <c r="AU2164" t="str">
        <f t="shared" si="779"/>
        <v>Cinematic Widescreen</v>
      </c>
      <c r="AV2164">
        <v>0</v>
      </c>
      <c r="AW2164" t="str">
        <f t="shared" si="780"/>
        <v>Very Low</v>
      </c>
    </row>
    <row r="2165" spans="1:49" x14ac:dyDescent="0.3">
      <c r="A2165" t="s">
        <v>0</v>
      </c>
      <c r="B2165" t="s">
        <v>303</v>
      </c>
      <c r="C2165">
        <v>511</v>
      </c>
      <c r="D2165" t="str">
        <f t="shared" si="760"/>
        <v>High</v>
      </c>
      <c r="E2165">
        <v>112</v>
      </c>
      <c r="F2165" t="str">
        <f t="shared" si="761"/>
        <v>1h 52m</v>
      </c>
      <c r="G2165" t="str">
        <f t="shared" si="762"/>
        <v>Standard Movie</v>
      </c>
      <c r="H2165">
        <v>0</v>
      </c>
      <c r="I2165" t="str">
        <f t="shared" si="763"/>
        <v>Very Low</v>
      </c>
      <c r="J2165">
        <v>697</v>
      </c>
      <c r="K2165" t="str">
        <f t="shared" si="764"/>
        <v>Very Low</v>
      </c>
      <c r="L2165" t="s">
        <v>2634</v>
      </c>
      <c r="M2165">
        <v>6000</v>
      </c>
      <c r="N2165" t="str">
        <f t="shared" si="765"/>
        <v>Low</v>
      </c>
      <c r="O2165">
        <v>137387272</v>
      </c>
      <c r="P2165" t="str">
        <f t="shared" si="766"/>
        <v>Hit</v>
      </c>
      <c r="Q2165" t="s">
        <v>3001</v>
      </c>
      <c r="R2165" t="str">
        <f t="shared" si="767"/>
        <v>Horror</v>
      </c>
      <c r="S2165">
        <f t="shared" si="768"/>
        <v>3</v>
      </c>
      <c r="T2165" t="s">
        <v>633</v>
      </c>
      <c r="U2165" t="s">
        <v>10655</v>
      </c>
      <c r="V2165">
        <v>300110</v>
      </c>
      <c r="W2165" t="str">
        <f t="shared" si="769"/>
        <v>High</v>
      </c>
      <c r="X2165">
        <v>9049</v>
      </c>
      <c r="Y2165" t="str">
        <f t="shared" si="770"/>
        <v>Low</v>
      </c>
      <c r="Z2165" t="s">
        <v>10656</v>
      </c>
      <c r="AA2165">
        <v>0</v>
      </c>
      <c r="AB2165" t="str">
        <f t="shared" si="771"/>
        <v>Symbolic Poster</v>
      </c>
      <c r="AC2165" t="s">
        <v>10657</v>
      </c>
      <c r="AD2165" t="s">
        <v>10658</v>
      </c>
      <c r="AE2165">
        <v>807</v>
      </c>
      <c r="AF2165" t="str">
        <f t="shared" si="772"/>
        <v>Low</v>
      </c>
      <c r="AG2165" t="s">
        <v>9</v>
      </c>
      <c r="AH2165" t="s">
        <v>10</v>
      </c>
      <c r="AI2165" t="s">
        <v>556</v>
      </c>
      <c r="AJ2165" t="str">
        <f t="shared" si="773"/>
        <v>Adult</v>
      </c>
      <c r="AK2165">
        <v>20000000</v>
      </c>
      <c r="AL2165" t="str">
        <f t="shared" si="774"/>
        <v>Low Budget</v>
      </c>
      <c r="AM2165">
        <v>2013</v>
      </c>
      <c r="AN2165">
        <f t="shared" si="775"/>
        <v>12</v>
      </c>
      <c r="AO2165" t="str">
        <f t="shared" si="776"/>
        <v>Modern Classic</v>
      </c>
      <c r="AP2165">
        <v>960</v>
      </c>
      <c r="AQ2165" t="str">
        <f t="shared" si="777"/>
        <v>Very Low</v>
      </c>
      <c r="AR2165">
        <v>7.5</v>
      </c>
      <c r="AS2165" t="str">
        <f t="shared" si="778"/>
        <v>Good</v>
      </c>
      <c r="AT2165">
        <v>2.35</v>
      </c>
      <c r="AU2165" t="str">
        <f t="shared" si="779"/>
        <v>Cinematic Widescreen</v>
      </c>
      <c r="AV2165">
        <v>131000</v>
      </c>
      <c r="AW2165" t="str">
        <f t="shared" si="780"/>
        <v>High</v>
      </c>
    </row>
    <row r="2166" spans="1:49" x14ac:dyDescent="0.3">
      <c r="A2166" t="s">
        <v>0</v>
      </c>
      <c r="B2166" t="s">
        <v>4078</v>
      </c>
      <c r="C2166">
        <v>75</v>
      </c>
      <c r="D2166" t="str">
        <f t="shared" si="760"/>
        <v>Low</v>
      </c>
      <c r="E2166">
        <v>95</v>
      </c>
      <c r="F2166" t="str">
        <f t="shared" si="761"/>
        <v>1h 35m</v>
      </c>
      <c r="G2166" t="str">
        <f t="shared" si="762"/>
        <v>Standard Movie</v>
      </c>
      <c r="H2166">
        <v>32</v>
      </c>
      <c r="I2166" t="str">
        <f t="shared" si="763"/>
        <v>Very Low</v>
      </c>
      <c r="J2166">
        <v>563</v>
      </c>
      <c r="K2166" t="str">
        <f t="shared" si="764"/>
        <v>Very Low</v>
      </c>
      <c r="L2166" t="s">
        <v>4162</v>
      </c>
      <c r="M2166">
        <v>826</v>
      </c>
      <c r="N2166" t="str">
        <f t="shared" si="765"/>
        <v>Low</v>
      </c>
      <c r="O2166">
        <v>82301521</v>
      </c>
      <c r="P2166" t="str">
        <f t="shared" si="766"/>
        <v>Hit</v>
      </c>
      <c r="Q2166" t="s">
        <v>9751</v>
      </c>
      <c r="R2166" t="str">
        <f t="shared" si="767"/>
        <v>Adventure</v>
      </c>
      <c r="S2166">
        <f t="shared" si="768"/>
        <v>4</v>
      </c>
      <c r="T2166" t="s">
        <v>6353</v>
      </c>
      <c r="U2166" t="s">
        <v>10659</v>
      </c>
      <c r="V2166">
        <v>22679</v>
      </c>
      <c r="W2166" t="str">
        <f t="shared" si="769"/>
        <v>Low</v>
      </c>
      <c r="X2166">
        <v>3558</v>
      </c>
      <c r="Y2166" t="str">
        <f t="shared" si="770"/>
        <v>Low</v>
      </c>
      <c r="Z2166" t="s">
        <v>5294</v>
      </c>
      <c r="AA2166">
        <v>2</v>
      </c>
      <c r="AB2166" t="str">
        <f t="shared" si="771"/>
        <v>Duo/Trio Poster</v>
      </c>
      <c r="AC2166" t="s">
        <v>10660</v>
      </c>
      <c r="AD2166" t="s">
        <v>10661</v>
      </c>
      <c r="AE2166">
        <v>149</v>
      </c>
      <c r="AF2166" t="str">
        <f t="shared" si="772"/>
        <v>Very Low</v>
      </c>
      <c r="AG2166" t="s">
        <v>9</v>
      </c>
      <c r="AH2166" t="s">
        <v>10</v>
      </c>
      <c r="AI2166" t="s">
        <v>66</v>
      </c>
      <c r="AJ2166" t="str">
        <f t="shared" si="773"/>
        <v>Family</v>
      </c>
      <c r="AK2166">
        <v>32000000</v>
      </c>
      <c r="AL2166" t="str">
        <f t="shared" si="774"/>
        <v>Medium Budget</v>
      </c>
      <c r="AM2166">
        <v>2005</v>
      </c>
      <c r="AN2166">
        <f t="shared" si="775"/>
        <v>20</v>
      </c>
      <c r="AO2166" t="str">
        <f t="shared" si="776"/>
        <v>Old Classic</v>
      </c>
      <c r="AP2166">
        <v>642</v>
      </c>
      <c r="AQ2166" t="str">
        <f t="shared" si="777"/>
        <v>Very Low</v>
      </c>
      <c r="AR2166">
        <v>4.5999999999999996</v>
      </c>
      <c r="AS2166" t="str">
        <f t="shared" si="778"/>
        <v>Poor</v>
      </c>
      <c r="AT2166">
        <v>1.85</v>
      </c>
      <c r="AU2166" t="str">
        <f t="shared" si="779"/>
        <v>HDTV / Widescreen</v>
      </c>
      <c r="AV2166">
        <v>773</v>
      </c>
      <c r="AW2166" t="str">
        <f t="shared" si="780"/>
        <v>Very Low</v>
      </c>
    </row>
    <row r="2167" spans="1:49" x14ac:dyDescent="0.3">
      <c r="A2167" t="s">
        <v>0</v>
      </c>
      <c r="B2167" t="s">
        <v>4280</v>
      </c>
      <c r="C2167">
        <v>148</v>
      </c>
      <c r="D2167" t="str">
        <f t="shared" si="760"/>
        <v>Low</v>
      </c>
      <c r="E2167">
        <v>100</v>
      </c>
      <c r="F2167" t="str">
        <f t="shared" si="761"/>
        <v>1h 40m</v>
      </c>
      <c r="G2167" t="str">
        <f t="shared" si="762"/>
        <v>Standard Movie</v>
      </c>
      <c r="H2167">
        <v>265</v>
      </c>
      <c r="I2167" t="str">
        <f t="shared" si="763"/>
        <v>Very Low</v>
      </c>
      <c r="J2167">
        <v>265</v>
      </c>
      <c r="K2167" t="str">
        <f t="shared" si="764"/>
        <v>Very Low</v>
      </c>
      <c r="L2167" t="s">
        <v>10662</v>
      </c>
      <c r="M2167">
        <v>989</v>
      </c>
      <c r="N2167" t="str">
        <f t="shared" si="765"/>
        <v>Low</v>
      </c>
      <c r="O2167">
        <v>84518155</v>
      </c>
      <c r="P2167" t="str">
        <f t="shared" si="766"/>
        <v>Hit</v>
      </c>
      <c r="Q2167" t="s">
        <v>1642</v>
      </c>
      <c r="R2167" t="str">
        <f t="shared" si="767"/>
        <v>Comedy</v>
      </c>
      <c r="S2167">
        <f t="shared" si="768"/>
        <v>1</v>
      </c>
      <c r="T2167" t="s">
        <v>3201</v>
      </c>
      <c r="U2167" t="s">
        <v>10663</v>
      </c>
      <c r="V2167">
        <v>35965</v>
      </c>
      <c r="W2167" t="str">
        <f t="shared" si="769"/>
        <v>Low</v>
      </c>
      <c r="X2167">
        <v>2654</v>
      </c>
      <c r="Y2167" t="str">
        <f t="shared" si="770"/>
        <v>Low</v>
      </c>
      <c r="Z2167" t="s">
        <v>4280</v>
      </c>
      <c r="AA2167">
        <v>0</v>
      </c>
      <c r="AB2167" t="str">
        <f t="shared" si="771"/>
        <v>Symbolic Poster</v>
      </c>
      <c r="AC2167" t="s">
        <v>10664</v>
      </c>
      <c r="AD2167" t="s">
        <v>10665</v>
      </c>
      <c r="AE2167">
        <v>144</v>
      </c>
      <c r="AF2167" t="str">
        <f t="shared" si="772"/>
        <v>Very Low</v>
      </c>
      <c r="AG2167" t="s">
        <v>9</v>
      </c>
      <c r="AH2167" t="s">
        <v>10</v>
      </c>
      <c r="AI2167" t="s">
        <v>556</v>
      </c>
      <c r="AJ2167" t="str">
        <f t="shared" si="773"/>
        <v>Adult</v>
      </c>
      <c r="AK2167">
        <v>20000000</v>
      </c>
      <c r="AL2167" t="str">
        <f t="shared" si="774"/>
        <v>Low Budget</v>
      </c>
      <c r="AM2167">
        <v>2014</v>
      </c>
      <c r="AN2167">
        <f t="shared" si="775"/>
        <v>11</v>
      </c>
      <c r="AO2167" t="str">
        <f t="shared" si="776"/>
        <v>Modern Classic</v>
      </c>
      <c r="AP2167">
        <v>830</v>
      </c>
      <c r="AQ2167" t="str">
        <f t="shared" si="777"/>
        <v>Very Low</v>
      </c>
      <c r="AR2167">
        <v>4.9000000000000004</v>
      </c>
      <c r="AS2167" t="str">
        <f t="shared" si="778"/>
        <v>Poor</v>
      </c>
      <c r="AT2167">
        <v>1.85</v>
      </c>
      <c r="AU2167" t="str">
        <f t="shared" si="779"/>
        <v>HDTV / Widescreen</v>
      </c>
      <c r="AV2167">
        <v>11000</v>
      </c>
      <c r="AW2167" t="str">
        <f t="shared" si="780"/>
        <v>Medium</v>
      </c>
    </row>
    <row r="2168" spans="1:49" x14ac:dyDescent="0.3">
      <c r="A2168" t="s">
        <v>0</v>
      </c>
      <c r="B2168" t="s">
        <v>2612</v>
      </c>
      <c r="C2168">
        <v>253</v>
      </c>
      <c r="D2168" t="str">
        <f t="shared" si="760"/>
        <v>Medium</v>
      </c>
      <c r="E2168">
        <v>105</v>
      </c>
      <c r="F2168" t="str">
        <f t="shared" si="761"/>
        <v>1h 45m</v>
      </c>
      <c r="G2168" t="str">
        <f t="shared" si="762"/>
        <v>Standard Movie</v>
      </c>
      <c r="H2168">
        <v>154</v>
      </c>
      <c r="I2168" t="str">
        <f t="shared" si="763"/>
        <v>Very Low</v>
      </c>
      <c r="J2168">
        <v>501</v>
      </c>
      <c r="K2168" t="str">
        <f t="shared" si="764"/>
        <v>Very Low</v>
      </c>
      <c r="L2168" t="s">
        <v>6831</v>
      </c>
      <c r="M2168">
        <v>884</v>
      </c>
      <c r="N2168" t="str">
        <f t="shared" si="765"/>
        <v>Low</v>
      </c>
      <c r="O2168">
        <v>80050171</v>
      </c>
      <c r="P2168" t="str">
        <f t="shared" si="766"/>
        <v>Hit</v>
      </c>
      <c r="Q2168" t="s">
        <v>1895</v>
      </c>
      <c r="R2168" t="str">
        <f t="shared" si="767"/>
        <v>Drama</v>
      </c>
      <c r="S2168">
        <f t="shared" si="768"/>
        <v>3</v>
      </c>
      <c r="T2168" t="s">
        <v>6832</v>
      </c>
      <c r="U2168" t="s">
        <v>6833</v>
      </c>
      <c r="V2168">
        <v>186984</v>
      </c>
      <c r="W2168" t="str">
        <f t="shared" si="769"/>
        <v>Medium</v>
      </c>
      <c r="X2168">
        <v>2287</v>
      </c>
      <c r="Y2168" t="str">
        <f t="shared" si="770"/>
        <v>Low</v>
      </c>
      <c r="Z2168" t="s">
        <v>2702</v>
      </c>
      <c r="AA2168">
        <v>0</v>
      </c>
      <c r="AB2168" t="str">
        <f t="shared" si="771"/>
        <v>Symbolic Poster</v>
      </c>
      <c r="AC2168" t="s">
        <v>6834</v>
      </c>
      <c r="AD2168" t="s">
        <v>6835</v>
      </c>
      <c r="AE2168">
        <v>491</v>
      </c>
      <c r="AF2168" t="str">
        <f t="shared" si="772"/>
        <v>Very Low</v>
      </c>
      <c r="AG2168" t="s">
        <v>9</v>
      </c>
      <c r="AH2168" t="s">
        <v>10</v>
      </c>
      <c r="AI2168" t="s">
        <v>11</v>
      </c>
      <c r="AJ2168" t="str">
        <f t="shared" si="773"/>
        <v>Teen</v>
      </c>
      <c r="AK2168">
        <v>20000000</v>
      </c>
      <c r="AL2168" t="str">
        <f t="shared" si="774"/>
        <v>Low Budget</v>
      </c>
      <c r="AM2168">
        <v>2007</v>
      </c>
      <c r="AN2168">
        <f t="shared" si="775"/>
        <v>18</v>
      </c>
      <c r="AO2168" t="str">
        <f t="shared" si="776"/>
        <v>Old Classic</v>
      </c>
      <c r="AP2168">
        <v>617</v>
      </c>
      <c r="AQ2168" t="str">
        <f t="shared" si="777"/>
        <v>Very Low</v>
      </c>
      <c r="AR2168">
        <v>6.9</v>
      </c>
      <c r="AS2168" t="str">
        <f t="shared" si="778"/>
        <v>Average</v>
      </c>
      <c r="AT2168">
        <v>1.85</v>
      </c>
      <c r="AU2168" t="str">
        <f t="shared" si="779"/>
        <v>HDTV / Widescreen</v>
      </c>
      <c r="AV2168">
        <v>0</v>
      </c>
      <c r="AW2168" t="str">
        <f t="shared" si="780"/>
        <v>Very Low</v>
      </c>
    </row>
    <row r="2169" spans="1:49" x14ac:dyDescent="0.3">
      <c r="A2169" t="s">
        <v>0</v>
      </c>
      <c r="B2169" t="s">
        <v>9133</v>
      </c>
      <c r="C2169">
        <v>204</v>
      </c>
      <c r="D2169" t="str">
        <f t="shared" si="760"/>
        <v>Medium</v>
      </c>
      <c r="E2169">
        <v>108</v>
      </c>
      <c r="F2169" t="str">
        <f t="shared" si="761"/>
        <v>1h 48m</v>
      </c>
      <c r="G2169" t="str">
        <f t="shared" si="762"/>
        <v>Standard Movie</v>
      </c>
      <c r="H2169">
        <v>0</v>
      </c>
      <c r="I2169" t="str">
        <f t="shared" si="763"/>
        <v>Very Low</v>
      </c>
      <c r="J2169">
        <v>487</v>
      </c>
      <c r="K2169" t="str">
        <f t="shared" si="764"/>
        <v>Very Low</v>
      </c>
      <c r="L2169" t="s">
        <v>591</v>
      </c>
      <c r="M2169">
        <v>2000</v>
      </c>
      <c r="N2169" t="str">
        <f t="shared" si="765"/>
        <v>Low</v>
      </c>
      <c r="O2169">
        <v>81257845</v>
      </c>
      <c r="P2169" t="str">
        <f t="shared" si="766"/>
        <v>Hit</v>
      </c>
      <c r="Q2169" t="s">
        <v>6390</v>
      </c>
      <c r="R2169" t="str">
        <f t="shared" si="767"/>
        <v>Comedy</v>
      </c>
      <c r="S2169">
        <f t="shared" si="768"/>
        <v>2</v>
      </c>
      <c r="T2169" t="s">
        <v>2948</v>
      </c>
      <c r="U2169" t="s">
        <v>10666</v>
      </c>
      <c r="V2169">
        <v>210680</v>
      </c>
      <c r="W2169" t="str">
        <f t="shared" si="769"/>
        <v>High</v>
      </c>
      <c r="X2169">
        <v>4403</v>
      </c>
      <c r="Y2169" t="str">
        <f t="shared" si="770"/>
        <v>Low</v>
      </c>
      <c r="Z2169" t="s">
        <v>10667</v>
      </c>
      <c r="AA2169">
        <v>1</v>
      </c>
      <c r="AB2169" t="str">
        <f t="shared" si="771"/>
        <v>Solo Star Poster</v>
      </c>
      <c r="AC2169" t="s">
        <v>10668</v>
      </c>
      <c r="AD2169" t="s">
        <v>10669</v>
      </c>
      <c r="AE2169">
        <v>479</v>
      </c>
      <c r="AF2169" t="str">
        <f t="shared" si="772"/>
        <v>Very Low</v>
      </c>
      <c r="AG2169" t="s">
        <v>9</v>
      </c>
      <c r="AH2169" t="s">
        <v>10</v>
      </c>
      <c r="AI2169" t="s">
        <v>11</v>
      </c>
      <c r="AJ2169" t="str">
        <f t="shared" si="773"/>
        <v>Teen</v>
      </c>
      <c r="AK2169">
        <v>35000000</v>
      </c>
      <c r="AL2169" t="str">
        <f t="shared" si="774"/>
        <v>Medium Budget</v>
      </c>
      <c r="AM2169">
        <v>2003</v>
      </c>
      <c r="AN2169">
        <f t="shared" si="775"/>
        <v>22</v>
      </c>
      <c r="AO2169" t="str">
        <f t="shared" si="776"/>
        <v>Old Classic</v>
      </c>
      <c r="AP2169">
        <v>931</v>
      </c>
      <c r="AQ2169" t="str">
        <f t="shared" si="777"/>
        <v>Very Low</v>
      </c>
      <c r="AR2169">
        <v>7.1</v>
      </c>
      <c r="AS2169" t="str">
        <f t="shared" si="778"/>
        <v>Good</v>
      </c>
      <c r="AT2169">
        <v>1.85</v>
      </c>
      <c r="AU2169" t="str">
        <f t="shared" si="779"/>
        <v>HDTV / Widescreen</v>
      </c>
      <c r="AV2169">
        <v>0</v>
      </c>
      <c r="AW2169" t="str">
        <f t="shared" si="780"/>
        <v>Very Low</v>
      </c>
    </row>
    <row r="2170" spans="1:49" x14ac:dyDescent="0.3">
      <c r="A2170" t="s">
        <v>0</v>
      </c>
      <c r="B2170" t="s">
        <v>2302</v>
      </c>
      <c r="C2170">
        <v>72</v>
      </c>
      <c r="D2170" t="str">
        <f t="shared" si="760"/>
        <v>Low</v>
      </c>
      <c r="E2170">
        <v>101</v>
      </c>
      <c r="F2170" t="str">
        <f t="shared" si="761"/>
        <v>1h 41m</v>
      </c>
      <c r="G2170" t="str">
        <f t="shared" si="762"/>
        <v>Standard Movie</v>
      </c>
      <c r="H2170">
        <v>545</v>
      </c>
      <c r="I2170" t="str">
        <f t="shared" si="763"/>
        <v>Very Low</v>
      </c>
      <c r="J2170">
        <v>545</v>
      </c>
      <c r="K2170" t="str">
        <f t="shared" si="764"/>
        <v>Very Low</v>
      </c>
      <c r="L2170" t="s">
        <v>558</v>
      </c>
      <c r="M2170">
        <v>1000</v>
      </c>
      <c r="N2170" t="str">
        <f t="shared" si="765"/>
        <v>Low</v>
      </c>
      <c r="O2170">
        <v>70360285</v>
      </c>
      <c r="P2170" t="str">
        <f t="shared" si="766"/>
        <v>Hit</v>
      </c>
      <c r="Q2170" t="s">
        <v>233</v>
      </c>
      <c r="R2170" t="str">
        <f t="shared" si="767"/>
        <v>Action</v>
      </c>
      <c r="S2170">
        <f t="shared" si="768"/>
        <v>5</v>
      </c>
      <c r="T2170" t="s">
        <v>4505</v>
      </c>
      <c r="U2170" t="s">
        <v>10670</v>
      </c>
      <c r="V2170">
        <v>81783</v>
      </c>
      <c r="W2170" t="str">
        <f t="shared" si="769"/>
        <v>Medium</v>
      </c>
      <c r="X2170">
        <v>3816</v>
      </c>
      <c r="Y2170" t="str">
        <f t="shared" si="770"/>
        <v>Low</v>
      </c>
      <c r="Z2170" t="s">
        <v>6794</v>
      </c>
      <c r="AA2170">
        <v>0</v>
      </c>
      <c r="AB2170" t="str">
        <f t="shared" si="771"/>
        <v>Symbolic Poster</v>
      </c>
      <c r="AC2170" t="s">
        <v>10671</v>
      </c>
      <c r="AD2170" t="s">
        <v>10672</v>
      </c>
      <c r="AE2170">
        <v>283</v>
      </c>
      <c r="AF2170" t="str">
        <f t="shared" si="772"/>
        <v>Very Low</v>
      </c>
      <c r="AG2170" t="s">
        <v>9</v>
      </c>
      <c r="AH2170" t="s">
        <v>10</v>
      </c>
      <c r="AI2170" t="s">
        <v>11</v>
      </c>
      <c r="AJ2170" t="str">
        <f t="shared" si="773"/>
        <v>Teen</v>
      </c>
      <c r="AK2170">
        <v>18000000</v>
      </c>
      <c r="AL2170" t="str">
        <f t="shared" si="774"/>
        <v>Low Budget</v>
      </c>
      <c r="AM2170">
        <v>1995</v>
      </c>
      <c r="AN2170">
        <f t="shared" si="775"/>
        <v>30</v>
      </c>
      <c r="AO2170" t="str">
        <f t="shared" si="776"/>
        <v>Old Classic</v>
      </c>
      <c r="AP2170">
        <v>1000</v>
      </c>
      <c r="AQ2170" t="str">
        <f t="shared" si="777"/>
        <v>Very Low</v>
      </c>
      <c r="AR2170">
        <v>5.8</v>
      </c>
      <c r="AS2170" t="str">
        <f t="shared" si="778"/>
        <v>Below Average</v>
      </c>
      <c r="AT2170">
        <v>1.85</v>
      </c>
      <c r="AU2170" t="str">
        <f t="shared" si="779"/>
        <v>HDTV / Widescreen</v>
      </c>
      <c r="AV2170">
        <v>0</v>
      </c>
      <c r="AW2170" t="str">
        <f t="shared" si="780"/>
        <v>Very Low</v>
      </c>
    </row>
    <row r="2171" spans="1:49" x14ac:dyDescent="0.3">
      <c r="A2171" t="s">
        <v>0</v>
      </c>
      <c r="B2171" t="s">
        <v>6017</v>
      </c>
      <c r="C2171">
        <v>98</v>
      </c>
      <c r="D2171" t="str">
        <f t="shared" si="760"/>
        <v>Low</v>
      </c>
      <c r="E2171">
        <v>114</v>
      </c>
      <c r="F2171" t="str">
        <f t="shared" si="761"/>
        <v>1h 54m</v>
      </c>
      <c r="G2171" t="str">
        <f t="shared" si="762"/>
        <v>Standard Movie</v>
      </c>
      <c r="H2171">
        <v>118</v>
      </c>
      <c r="I2171" t="str">
        <f t="shared" si="763"/>
        <v>Very Low</v>
      </c>
      <c r="J2171">
        <v>40</v>
      </c>
      <c r="K2171" t="str">
        <f t="shared" si="764"/>
        <v>Very Low</v>
      </c>
      <c r="L2171" t="s">
        <v>8551</v>
      </c>
      <c r="M2171">
        <v>489</v>
      </c>
      <c r="N2171" t="str">
        <f t="shared" si="765"/>
        <v>Low</v>
      </c>
      <c r="O2171">
        <v>12831121</v>
      </c>
      <c r="P2171" t="str">
        <f t="shared" si="766"/>
        <v>Average</v>
      </c>
      <c r="Q2171" t="s">
        <v>3248</v>
      </c>
      <c r="R2171" t="str">
        <f t="shared" si="767"/>
        <v>Drama</v>
      </c>
      <c r="S2171">
        <f t="shared" si="768"/>
        <v>4</v>
      </c>
      <c r="T2171" t="s">
        <v>8552</v>
      </c>
      <c r="U2171" t="s">
        <v>8553</v>
      </c>
      <c r="V2171">
        <v>44979</v>
      </c>
      <c r="W2171" t="str">
        <f t="shared" si="769"/>
        <v>Low</v>
      </c>
      <c r="X2171">
        <v>679</v>
      </c>
      <c r="Y2171" t="str">
        <f t="shared" si="770"/>
        <v>Very Low</v>
      </c>
      <c r="Z2171" t="s">
        <v>8554</v>
      </c>
      <c r="AA2171">
        <v>0</v>
      </c>
      <c r="AB2171" t="str">
        <f t="shared" si="771"/>
        <v>Symbolic Poster</v>
      </c>
      <c r="AC2171" t="s">
        <v>8555</v>
      </c>
      <c r="AD2171" t="s">
        <v>8556</v>
      </c>
      <c r="AE2171">
        <v>298</v>
      </c>
      <c r="AF2171" t="str">
        <f t="shared" si="772"/>
        <v>Very Low</v>
      </c>
      <c r="AG2171" t="s">
        <v>9</v>
      </c>
      <c r="AH2171" t="s">
        <v>10</v>
      </c>
      <c r="AI2171" t="s">
        <v>11</v>
      </c>
      <c r="AJ2171" t="str">
        <f t="shared" si="773"/>
        <v>Teen</v>
      </c>
      <c r="AK2171">
        <v>30000000</v>
      </c>
      <c r="AL2171" t="str">
        <f t="shared" si="774"/>
        <v>Medium Budget</v>
      </c>
      <c r="AM2171">
        <v>2004</v>
      </c>
      <c r="AN2171">
        <f t="shared" si="775"/>
        <v>21</v>
      </c>
      <c r="AO2171" t="str">
        <f t="shared" si="776"/>
        <v>Old Classic</v>
      </c>
      <c r="AP2171">
        <v>93</v>
      </c>
      <c r="AQ2171" t="str">
        <f t="shared" si="777"/>
        <v>Very Low</v>
      </c>
      <c r="AR2171">
        <v>7</v>
      </c>
      <c r="AS2171" t="str">
        <f t="shared" si="778"/>
        <v>Good</v>
      </c>
      <c r="AT2171">
        <v>2.35</v>
      </c>
      <c r="AU2171" t="str">
        <f t="shared" si="779"/>
        <v>Cinematic Widescreen</v>
      </c>
      <c r="AV2171">
        <v>0</v>
      </c>
      <c r="AW2171" t="str">
        <f t="shared" si="780"/>
        <v>Very Low</v>
      </c>
    </row>
    <row r="2172" spans="1:49" x14ac:dyDescent="0.3">
      <c r="A2172" t="s">
        <v>0</v>
      </c>
      <c r="B2172" t="s">
        <v>3851</v>
      </c>
      <c r="C2172">
        <v>62</v>
      </c>
      <c r="D2172" t="str">
        <f t="shared" si="760"/>
        <v>Low</v>
      </c>
      <c r="E2172">
        <v>109</v>
      </c>
      <c r="F2172" t="str">
        <f t="shared" si="761"/>
        <v>1h 49m</v>
      </c>
      <c r="G2172" t="str">
        <f t="shared" si="762"/>
        <v>Standard Movie</v>
      </c>
      <c r="H2172">
        <v>322</v>
      </c>
      <c r="I2172" t="str">
        <f t="shared" si="763"/>
        <v>Very Low</v>
      </c>
      <c r="J2172">
        <v>861</v>
      </c>
      <c r="K2172" t="str">
        <f t="shared" si="764"/>
        <v>Very Low</v>
      </c>
      <c r="L2172" t="s">
        <v>719</v>
      </c>
      <c r="M2172">
        <v>1000</v>
      </c>
      <c r="N2172" t="str">
        <f t="shared" si="765"/>
        <v>Low</v>
      </c>
      <c r="O2172">
        <v>69148997</v>
      </c>
      <c r="P2172" t="str">
        <f t="shared" si="766"/>
        <v>Hit</v>
      </c>
      <c r="Q2172" t="s">
        <v>980</v>
      </c>
      <c r="R2172" t="str">
        <f t="shared" si="767"/>
        <v>Comedy</v>
      </c>
      <c r="S2172">
        <f t="shared" si="768"/>
        <v>2</v>
      </c>
      <c r="T2172" t="s">
        <v>6473</v>
      </c>
      <c r="U2172" t="s">
        <v>10673</v>
      </c>
      <c r="V2172">
        <v>98794</v>
      </c>
      <c r="W2172" t="str">
        <f t="shared" si="769"/>
        <v>Medium</v>
      </c>
      <c r="X2172">
        <v>6313</v>
      </c>
      <c r="Y2172" t="str">
        <f t="shared" si="770"/>
        <v>Low</v>
      </c>
      <c r="Z2172" t="s">
        <v>3852</v>
      </c>
      <c r="AA2172">
        <v>4</v>
      </c>
      <c r="AB2172" t="str">
        <f t="shared" si="771"/>
        <v>Ensemble Poster</v>
      </c>
      <c r="AC2172" t="s">
        <v>10674</v>
      </c>
      <c r="AD2172" t="s">
        <v>10675</v>
      </c>
      <c r="AE2172">
        <v>251</v>
      </c>
      <c r="AF2172" t="str">
        <f t="shared" si="772"/>
        <v>Very Low</v>
      </c>
      <c r="AG2172" t="s">
        <v>9</v>
      </c>
      <c r="AH2172" t="s">
        <v>10</v>
      </c>
      <c r="AI2172" t="s">
        <v>11</v>
      </c>
      <c r="AJ2172" t="str">
        <f t="shared" si="773"/>
        <v>Teen</v>
      </c>
      <c r="AK2172">
        <v>37000000</v>
      </c>
      <c r="AL2172" t="str">
        <f t="shared" si="774"/>
        <v>Medium Budget</v>
      </c>
      <c r="AM2172">
        <v>2004</v>
      </c>
      <c r="AN2172">
        <f t="shared" si="775"/>
        <v>21</v>
      </c>
      <c r="AO2172" t="str">
        <f t="shared" si="776"/>
        <v>Old Classic</v>
      </c>
      <c r="AP2172">
        <v>960</v>
      </c>
      <c r="AQ2172" t="str">
        <f t="shared" si="777"/>
        <v>Very Low</v>
      </c>
      <c r="AR2172">
        <v>5.4</v>
      </c>
      <c r="AS2172" t="str">
        <f t="shared" si="778"/>
        <v>Below Average</v>
      </c>
      <c r="AT2172">
        <v>1.85</v>
      </c>
      <c r="AU2172" t="str">
        <f t="shared" si="779"/>
        <v>HDTV / Widescreen</v>
      </c>
      <c r="AV2172">
        <v>0</v>
      </c>
      <c r="AW2172" t="str">
        <f t="shared" si="780"/>
        <v>Very Low</v>
      </c>
    </row>
    <row r="2173" spans="1:49" x14ac:dyDescent="0.3">
      <c r="A2173" t="s">
        <v>0</v>
      </c>
      <c r="B2173" t="s">
        <v>8162</v>
      </c>
      <c r="C2173">
        <v>549</v>
      </c>
      <c r="D2173" t="str">
        <f t="shared" si="760"/>
        <v>High</v>
      </c>
      <c r="E2173">
        <v>115</v>
      </c>
      <c r="F2173" t="str">
        <f t="shared" si="761"/>
        <v>1h 55m</v>
      </c>
      <c r="G2173" t="str">
        <f t="shared" si="762"/>
        <v>Standard Movie</v>
      </c>
      <c r="H2173">
        <v>729</v>
      </c>
      <c r="I2173" t="str">
        <f t="shared" si="763"/>
        <v>Very Low</v>
      </c>
      <c r="J2173">
        <v>552</v>
      </c>
      <c r="K2173" t="str">
        <f t="shared" si="764"/>
        <v>Very Low</v>
      </c>
      <c r="L2173" t="s">
        <v>10676</v>
      </c>
      <c r="M2173">
        <v>8000</v>
      </c>
      <c r="N2173" t="str">
        <f t="shared" si="765"/>
        <v>Low</v>
      </c>
      <c r="O2173">
        <v>82624961</v>
      </c>
      <c r="P2173" t="str">
        <f t="shared" si="766"/>
        <v>Hit</v>
      </c>
      <c r="Q2173" t="s">
        <v>2498</v>
      </c>
      <c r="R2173" t="str">
        <f t="shared" si="767"/>
        <v>Comedy</v>
      </c>
      <c r="S2173">
        <f t="shared" si="768"/>
        <v>2</v>
      </c>
      <c r="T2173" t="s">
        <v>10677</v>
      </c>
      <c r="U2173" t="s">
        <v>10678</v>
      </c>
      <c r="V2173">
        <v>205284</v>
      </c>
      <c r="W2173" t="str">
        <f t="shared" si="769"/>
        <v>High</v>
      </c>
      <c r="X2173">
        <v>9578</v>
      </c>
      <c r="Y2173" t="str">
        <f t="shared" si="770"/>
        <v>Low</v>
      </c>
      <c r="Z2173" t="s">
        <v>7385</v>
      </c>
      <c r="AA2173">
        <v>0</v>
      </c>
      <c r="AB2173" t="str">
        <f t="shared" si="771"/>
        <v>Symbolic Poster</v>
      </c>
      <c r="AC2173" t="s">
        <v>10679</v>
      </c>
      <c r="AD2173" t="s">
        <v>10680</v>
      </c>
      <c r="AE2173">
        <v>439</v>
      </c>
      <c r="AF2173" t="str">
        <f t="shared" si="772"/>
        <v>Very Low</v>
      </c>
      <c r="AG2173" t="s">
        <v>9</v>
      </c>
      <c r="AH2173" t="s">
        <v>10</v>
      </c>
      <c r="AI2173" t="s">
        <v>556</v>
      </c>
      <c r="AJ2173" t="str">
        <f t="shared" si="773"/>
        <v>Adult</v>
      </c>
      <c r="AK2173">
        <v>20000000</v>
      </c>
      <c r="AL2173" t="str">
        <f t="shared" si="774"/>
        <v>Low Budget</v>
      </c>
      <c r="AM2173">
        <v>2011</v>
      </c>
      <c r="AN2173">
        <f t="shared" si="775"/>
        <v>14</v>
      </c>
      <c r="AO2173" t="str">
        <f t="shared" si="776"/>
        <v>Modern Classic</v>
      </c>
      <c r="AP2173">
        <v>727</v>
      </c>
      <c r="AQ2173" t="str">
        <f t="shared" si="777"/>
        <v>Very Low</v>
      </c>
      <c r="AR2173">
        <v>7.3</v>
      </c>
      <c r="AS2173" t="str">
        <f t="shared" si="778"/>
        <v>Good</v>
      </c>
      <c r="AT2173">
        <v>2.35</v>
      </c>
      <c r="AU2173" t="str">
        <f t="shared" si="779"/>
        <v>Cinematic Widescreen</v>
      </c>
      <c r="AV2173">
        <v>22000</v>
      </c>
      <c r="AW2173" t="str">
        <f t="shared" si="780"/>
        <v>Medium</v>
      </c>
    </row>
    <row r="2174" spans="1:49" x14ac:dyDescent="0.3">
      <c r="A2174" t="s">
        <v>718</v>
      </c>
      <c r="B2174" t="s">
        <v>2404</v>
      </c>
      <c r="C2174">
        <v>106</v>
      </c>
      <c r="D2174" t="str">
        <f t="shared" si="760"/>
        <v>Low</v>
      </c>
      <c r="E2174">
        <v>117</v>
      </c>
      <c r="F2174" t="str">
        <f t="shared" si="761"/>
        <v>1h 57m</v>
      </c>
      <c r="G2174" t="str">
        <f t="shared" si="762"/>
        <v>Standard Movie</v>
      </c>
      <c r="H2174">
        <v>99</v>
      </c>
      <c r="I2174" t="str">
        <f t="shared" si="763"/>
        <v>Very Low</v>
      </c>
      <c r="J2174">
        <v>165</v>
      </c>
      <c r="K2174" t="str">
        <f t="shared" si="764"/>
        <v>Very Low</v>
      </c>
      <c r="L2174" t="s">
        <v>10681</v>
      </c>
      <c r="M2174">
        <v>596</v>
      </c>
      <c r="N2174" t="str">
        <f t="shared" si="765"/>
        <v>Low</v>
      </c>
      <c r="O2174">
        <v>67325559</v>
      </c>
      <c r="P2174" t="str">
        <f t="shared" si="766"/>
        <v>Hit</v>
      </c>
      <c r="Q2174" t="s">
        <v>10682</v>
      </c>
      <c r="R2174" t="str">
        <f t="shared" si="767"/>
        <v>Adventure</v>
      </c>
      <c r="S2174">
        <f t="shared" si="768"/>
        <v>5</v>
      </c>
      <c r="T2174" t="s">
        <v>1473</v>
      </c>
      <c r="U2174" t="s">
        <v>10683</v>
      </c>
      <c r="V2174">
        <v>58222</v>
      </c>
      <c r="W2174" t="str">
        <f t="shared" si="769"/>
        <v>Medium</v>
      </c>
      <c r="X2174">
        <v>1293</v>
      </c>
      <c r="Y2174" t="str">
        <f t="shared" si="770"/>
        <v>Low</v>
      </c>
      <c r="Z2174" t="s">
        <v>10684</v>
      </c>
      <c r="AA2174">
        <v>0</v>
      </c>
      <c r="AB2174" t="str">
        <f t="shared" si="771"/>
        <v>Symbolic Poster</v>
      </c>
      <c r="AC2174" t="s">
        <v>10685</v>
      </c>
      <c r="AD2174" t="s">
        <v>10686</v>
      </c>
      <c r="AE2174">
        <v>331</v>
      </c>
      <c r="AF2174" t="str">
        <f t="shared" si="772"/>
        <v>Very Low</v>
      </c>
      <c r="AG2174" t="s">
        <v>9</v>
      </c>
      <c r="AH2174" t="s">
        <v>10</v>
      </c>
      <c r="AI2174" t="s">
        <v>66</v>
      </c>
      <c r="AJ2174" t="str">
        <f t="shared" si="773"/>
        <v>Family</v>
      </c>
      <c r="AK2174">
        <v>20000000</v>
      </c>
      <c r="AL2174" t="str">
        <f t="shared" si="774"/>
        <v>Low Budget</v>
      </c>
      <c r="AM2174">
        <v>2003</v>
      </c>
      <c r="AN2174">
        <f t="shared" si="775"/>
        <v>22</v>
      </c>
      <c r="AO2174" t="str">
        <f t="shared" si="776"/>
        <v>Old Classic</v>
      </c>
      <c r="AP2174">
        <v>265</v>
      </c>
      <c r="AQ2174" t="str">
        <f t="shared" si="777"/>
        <v>Very Low</v>
      </c>
      <c r="AR2174">
        <v>7.1</v>
      </c>
      <c r="AS2174" t="str">
        <f t="shared" si="778"/>
        <v>Good</v>
      </c>
      <c r="AT2174">
        <v>1.85</v>
      </c>
      <c r="AU2174" t="str">
        <f t="shared" si="779"/>
        <v>HDTV / Widescreen</v>
      </c>
      <c r="AV2174">
        <v>0</v>
      </c>
      <c r="AW2174" t="str">
        <f t="shared" si="780"/>
        <v>Very Low</v>
      </c>
    </row>
    <row r="2175" spans="1:49" x14ac:dyDescent="0.3">
      <c r="A2175" t="s">
        <v>0</v>
      </c>
      <c r="B2175" t="s">
        <v>6142</v>
      </c>
      <c r="C2175">
        <v>123</v>
      </c>
      <c r="D2175" t="str">
        <f t="shared" si="760"/>
        <v>Low</v>
      </c>
      <c r="E2175">
        <v>107</v>
      </c>
      <c r="F2175" t="str">
        <f t="shared" si="761"/>
        <v>1h 47m</v>
      </c>
      <c r="G2175" t="str">
        <f t="shared" si="762"/>
        <v>Standard Movie</v>
      </c>
      <c r="H2175">
        <v>30</v>
      </c>
      <c r="I2175" t="str">
        <f t="shared" si="763"/>
        <v>Very Low</v>
      </c>
      <c r="J2175">
        <v>318</v>
      </c>
      <c r="K2175" t="str">
        <f t="shared" si="764"/>
        <v>Very Low</v>
      </c>
      <c r="L2175" t="s">
        <v>10687</v>
      </c>
      <c r="M2175">
        <v>742</v>
      </c>
      <c r="N2175" t="str">
        <f t="shared" si="765"/>
        <v>Low</v>
      </c>
      <c r="O2175">
        <v>62933793</v>
      </c>
      <c r="P2175" t="str">
        <f t="shared" si="766"/>
        <v>Hit</v>
      </c>
      <c r="Q2175" t="s">
        <v>10688</v>
      </c>
      <c r="R2175" t="str">
        <f t="shared" si="767"/>
        <v>Drama</v>
      </c>
      <c r="S2175">
        <f t="shared" si="768"/>
        <v>4</v>
      </c>
      <c r="T2175" t="s">
        <v>1610</v>
      </c>
      <c r="U2175" t="s">
        <v>10689</v>
      </c>
      <c r="V2175">
        <v>62421</v>
      </c>
      <c r="W2175" t="str">
        <f t="shared" si="769"/>
        <v>Medium</v>
      </c>
      <c r="X2175">
        <v>2341</v>
      </c>
      <c r="Y2175" t="str">
        <f t="shared" si="770"/>
        <v>Low</v>
      </c>
      <c r="Z2175" t="s">
        <v>10690</v>
      </c>
      <c r="AA2175">
        <v>1</v>
      </c>
      <c r="AB2175" t="str">
        <f t="shared" si="771"/>
        <v>Solo Star Poster</v>
      </c>
      <c r="AC2175" t="s">
        <v>10691</v>
      </c>
      <c r="AD2175" t="s">
        <v>10692</v>
      </c>
      <c r="AE2175">
        <v>185</v>
      </c>
      <c r="AF2175" t="str">
        <f t="shared" si="772"/>
        <v>Very Low</v>
      </c>
      <c r="AG2175" t="s">
        <v>9</v>
      </c>
      <c r="AH2175" t="s">
        <v>10</v>
      </c>
      <c r="AI2175" t="s">
        <v>66</v>
      </c>
      <c r="AJ2175" t="str">
        <f t="shared" si="773"/>
        <v>Family</v>
      </c>
      <c r="AK2175">
        <v>20000000</v>
      </c>
      <c r="AL2175" t="str">
        <f t="shared" si="774"/>
        <v>Low Budget</v>
      </c>
      <c r="AM2175">
        <v>2010</v>
      </c>
      <c r="AN2175">
        <f t="shared" si="775"/>
        <v>15</v>
      </c>
      <c r="AO2175" t="str">
        <f t="shared" si="776"/>
        <v>Modern Classic</v>
      </c>
      <c r="AP2175">
        <v>360</v>
      </c>
      <c r="AQ2175" t="str">
        <f t="shared" si="777"/>
        <v>Very Low</v>
      </c>
      <c r="AR2175">
        <v>5.8</v>
      </c>
      <c r="AS2175" t="str">
        <f t="shared" si="778"/>
        <v>Below Average</v>
      </c>
      <c r="AT2175">
        <v>2.35</v>
      </c>
      <c r="AU2175" t="str">
        <f t="shared" si="779"/>
        <v>Cinematic Widescreen</v>
      </c>
      <c r="AV2175">
        <v>10000</v>
      </c>
      <c r="AW2175" t="str">
        <f t="shared" si="780"/>
        <v>Low</v>
      </c>
    </row>
    <row r="2176" spans="1:49" x14ac:dyDescent="0.3">
      <c r="A2176" t="s">
        <v>0</v>
      </c>
      <c r="B2176" t="s">
        <v>10693</v>
      </c>
      <c r="C2176">
        <v>597</v>
      </c>
      <c r="D2176" t="str">
        <f t="shared" si="760"/>
        <v>High</v>
      </c>
      <c r="E2176">
        <v>134</v>
      </c>
      <c r="F2176" t="str">
        <f t="shared" si="761"/>
        <v>2h 14m</v>
      </c>
      <c r="G2176" t="str">
        <f t="shared" si="762"/>
        <v>Long Movie</v>
      </c>
      <c r="H2176">
        <v>0</v>
      </c>
      <c r="I2176" t="str">
        <f t="shared" si="763"/>
        <v>Very Low</v>
      </c>
      <c r="J2176">
        <v>500</v>
      </c>
      <c r="K2176" t="str">
        <f t="shared" si="764"/>
        <v>Very Low</v>
      </c>
      <c r="L2176" t="s">
        <v>5101</v>
      </c>
      <c r="M2176">
        <v>2000</v>
      </c>
      <c r="N2176" t="str">
        <f t="shared" si="765"/>
        <v>Low</v>
      </c>
      <c r="O2176">
        <v>56667870</v>
      </c>
      <c r="P2176" t="str">
        <f t="shared" si="766"/>
        <v>Hit</v>
      </c>
      <c r="Q2176" t="s">
        <v>5911</v>
      </c>
      <c r="R2176" t="str">
        <f t="shared" si="767"/>
        <v>Biography</v>
      </c>
      <c r="S2176">
        <f t="shared" si="768"/>
        <v>3</v>
      </c>
      <c r="T2176" t="s">
        <v>3705</v>
      </c>
      <c r="U2176" t="s">
        <v>10694</v>
      </c>
      <c r="V2176">
        <v>439176</v>
      </c>
      <c r="W2176" t="str">
        <f t="shared" si="769"/>
        <v>High</v>
      </c>
      <c r="X2176">
        <v>4251</v>
      </c>
      <c r="Y2176" t="str">
        <f t="shared" si="770"/>
        <v>Low</v>
      </c>
      <c r="Z2176" t="s">
        <v>10695</v>
      </c>
      <c r="AA2176">
        <v>0</v>
      </c>
      <c r="AB2176" t="str">
        <f t="shared" si="771"/>
        <v>Symbolic Poster</v>
      </c>
      <c r="AC2176" t="s">
        <v>10696</v>
      </c>
      <c r="AD2176" t="s">
        <v>10697</v>
      </c>
      <c r="AE2176">
        <v>695</v>
      </c>
      <c r="AF2176" t="str">
        <f t="shared" si="772"/>
        <v>Low</v>
      </c>
      <c r="AG2176" t="s">
        <v>9</v>
      </c>
      <c r="AH2176" t="s">
        <v>10</v>
      </c>
      <c r="AI2176" t="s">
        <v>556</v>
      </c>
      <c r="AJ2176" t="str">
        <f t="shared" si="773"/>
        <v>Adult</v>
      </c>
      <c r="AK2176">
        <v>20000000</v>
      </c>
      <c r="AL2176" t="str">
        <f t="shared" si="774"/>
        <v>Low Budget</v>
      </c>
      <c r="AM2176">
        <v>2013</v>
      </c>
      <c r="AN2176">
        <f t="shared" si="775"/>
        <v>12</v>
      </c>
      <c r="AO2176" t="str">
        <f t="shared" si="776"/>
        <v>Modern Classic</v>
      </c>
      <c r="AP2176">
        <v>660</v>
      </c>
      <c r="AQ2176" t="str">
        <f t="shared" si="777"/>
        <v>Very Low</v>
      </c>
      <c r="AR2176">
        <v>8.1</v>
      </c>
      <c r="AS2176" t="str">
        <f t="shared" si="778"/>
        <v>Excellent</v>
      </c>
      <c r="AT2176">
        <v>2.35</v>
      </c>
      <c r="AU2176" t="str">
        <f t="shared" si="779"/>
        <v>Cinematic Widescreen</v>
      </c>
      <c r="AV2176">
        <v>83000</v>
      </c>
      <c r="AW2176" t="str">
        <f t="shared" si="780"/>
        <v>High</v>
      </c>
    </row>
    <row r="2177" spans="1:49" x14ac:dyDescent="0.3">
      <c r="A2177" t="s">
        <v>0</v>
      </c>
      <c r="B2177" t="s">
        <v>8475</v>
      </c>
      <c r="C2177">
        <v>64</v>
      </c>
      <c r="D2177" t="str">
        <f t="shared" si="760"/>
        <v>Low</v>
      </c>
      <c r="E2177">
        <v>118</v>
      </c>
      <c r="F2177" t="str">
        <f t="shared" si="761"/>
        <v>1h 58m</v>
      </c>
      <c r="G2177" t="str">
        <f t="shared" si="762"/>
        <v>Standard Movie</v>
      </c>
      <c r="H2177">
        <v>30</v>
      </c>
      <c r="I2177" t="str">
        <f t="shared" si="763"/>
        <v>Very Low</v>
      </c>
      <c r="J2177">
        <v>284</v>
      </c>
      <c r="K2177" t="str">
        <f t="shared" si="764"/>
        <v>Very Low</v>
      </c>
      <c r="L2177" t="s">
        <v>6396</v>
      </c>
      <c r="M2177">
        <v>962</v>
      </c>
      <c r="N2177" t="str">
        <f t="shared" si="765"/>
        <v>Low</v>
      </c>
      <c r="O2177">
        <v>56398162</v>
      </c>
      <c r="P2177" t="str">
        <f t="shared" si="766"/>
        <v>Hit</v>
      </c>
      <c r="Q2177" t="s">
        <v>5759</v>
      </c>
      <c r="R2177" t="str">
        <f t="shared" si="767"/>
        <v>Comedy</v>
      </c>
      <c r="S2177">
        <f t="shared" si="768"/>
        <v>4</v>
      </c>
      <c r="T2177" t="s">
        <v>4414</v>
      </c>
      <c r="U2177" t="s">
        <v>10698</v>
      </c>
      <c r="V2177">
        <v>28649</v>
      </c>
      <c r="W2177" t="str">
        <f t="shared" si="769"/>
        <v>Low</v>
      </c>
      <c r="X2177">
        <v>2390</v>
      </c>
      <c r="Y2177" t="str">
        <f t="shared" si="770"/>
        <v>Low</v>
      </c>
      <c r="Z2177" t="s">
        <v>10699</v>
      </c>
      <c r="AA2177">
        <v>0</v>
      </c>
      <c r="AB2177" t="str">
        <f t="shared" si="771"/>
        <v>Symbolic Poster</v>
      </c>
      <c r="AC2177" t="s">
        <v>10700</v>
      </c>
      <c r="AD2177" t="s">
        <v>10701</v>
      </c>
      <c r="AE2177">
        <v>185</v>
      </c>
      <c r="AF2177" t="str">
        <f t="shared" si="772"/>
        <v>Very Low</v>
      </c>
      <c r="AG2177" t="s">
        <v>9</v>
      </c>
      <c r="AH2177" t="s">
        <v>10</v>
      </c>
      <c r="AI2177" t="s">
        <v>11</v>
      </c>
      <c r="AJ2177" t="str">
        <f t="shared" si="773"/>
        <v>Teen</v>
      </c>
      <c r="AK2177">
        <v>20000000</v>
      </c>
      <c r="AL2177" t="str">
        <f t="shared" si="774"/>
        <v>Low Budget</v>
      </c>
      <c r="AM2177">
        <v>2002</v>
      </c>
      <c r="AN2177">
        <f t="shared" si="775"/>
        <v>23</v>
      </c>
      <c r="AO2177" t="str">
        <f t="shared" si="776"/>
        <v>Old Classic</v>
      </c>
      <c r="AP2177">
        <v>593</v>
      </c>
      <c r="AQ2177" t="str">
        <f t="shared" si="777"/>
        <v>Very Low</v>
      </c>
      <c r="AR2177">
        <v>5.7</v>
      </c>
      <c r="AS2177" t="str">
        <f t="shared" si="778"/>
        <v>Below Average</v>
      </c>
      <c r="AT2177">
        <v>2.35</v>
      </c>
      <c r="AU2177" t="str">
        <f t="shared" si="779"/>
        <v>Cinematic Widescreen</v>
      </c>
      <c r="AV2177">
        <v>2000</v>
      </c>
      <c r="AW2177" t="str">
        <f t="shared" si="780"/>
        <v>Low</v>
      </c>
    </row>
    <row r="2178" spans="1:49" x14ac:dyDescent="0.3">
      <c r="A2178" t="s">
        <v>0</v>
      </c>
      <c r="B2178" t="s">
        <v>9487</v>
      </c>
      <c r="C2178">
        <v>40</v>
      </c>
      <c r="D2178" t="str">
        <f t="shared" si="760"/>
        <v>Very Low</v>
      </c>
      <c r="E2178">
        <v>121</v>
      </c>
      <c r="F2178" t="str">
        <f t="shared" si="761"/>
        <v>2h 1m</v>
      </c>
      <c r="G2178" t="str">
        <f t="shared" si="762"/>
        <v>Long Movie</v>
      </c>
      <c r="H2178">
        <v>0</v>
      </c>
      <c r="I2178" t="str">
        <f t="shared" si="763"/>
        <v>Very Low</v>
      </c>
      <c r="J2178">
        <v>721</v>
      </c>
      <c r="K2178" t="str">
        <f t="shared" si="764"/>
        <v>Very Low</v>
      </c>
      <c r="L2178" t="s">
        <v>7483</v>
      </c>
      <c r="M2178">
        <v>2000</v>
      </c>
      <c r="N2178" t="str">
        <f t="shared" si="765"/>
        <v>Low</v>
      </c>
      <c r="O2178">
        <v>60072596</v>
      </c>
      <c r="P2178" t="str">
        <f t="shared" si="766"/>
        <v>Hit</v>
      </c>
      <c r="Q2178" t="s">
        <v>1386</v>
      </c>
      <c r="R2178" t="str">
        <f t="shared" si="767"/>
        <v>Comedy</v>
      </c>
      <c r="S2178">
        <f t="shared" si="768"/>
        <v>3</v>
      </c>
      <c r="T2178" t="s">
        <v>6404</v>
      </c>
      <c r="U2178" t="s">
        <v>10702</v>
      </c>
      <c r="V2178">
        <v>7664</v>
      </c>
      <c r="W2178" t="str">
        <f t="shared" si="769"/>
        <v>Very Low</v>
      </c>
      <c r="X2178">
        <v>6657</v>
      </c>
      <c r="Y2178" t="str">
        <f t="shared" si="770"/>
        <v>Low</v>
      </c>
      <c r="Z2178" t="s">
        <v>3981</v>
      </c>
      <c r="AA2178">
        <v>8</v>
      </c>
      <c r="AB2178" t="str">
        <f t="shared" si="771"/>
        <v>Ensemble Poster</v>
      </c>
      <c r="AC2178" t="s">
        <v>10703</v>
      </c>
      <c r="AD2178" t="s">
        <v>10704</v>
      </c>
      <c r="AE2178">
        <v>68</v>
      </c>
      <c r="AF2178" t="str">
        <f t="shared" si="772"/>
        <v>Very Low</v>
      </c>
      <c r="AG2178" t="s">
        <v>9</v>
      </c>
      <c r="AH2178" t="s">
        <v>10</v>
      </c>
      <c r="AI2178" t="s">
        <v>11</v>
      </c>
      <c r="AJ2178" t="str">
        <f t="shared" si="773"/>
        <v>Teen</v>
      </c>
      <c r="AK2178">
        <v>20000000</v>
      </c>
      <c r="AL2178" t="str">
        <f t="shared" si="774"/>
        <v>Low Budget</v>
      </c>
      <c r="AM2178">
        <v>2010</v>
      </c>
      <c r="AN2178">
        <f t="shared" si="775"/>
        <v>15</v>
      </c>
      <c r="AO2178" t="str">
        <f t="shared" si="776"/>
        <v>Modern Classic</v>
      </c>
      <c r="AP2178">
        <v>907</v>
      </c>
      <c r="AQ2178" t="str">
        <f t="shared" si="777"/>
        <v>Very Low</v>
      </c>
      <c r="AR2178">
        <v>4.4000000000000004</v>
      </c>
      <c r="AS2178" t="str">
        <f t="shared" si="778"/>
        <v>Poor</v>
      </c>
      <c r="AT2178">
        <v>1.85</v>
      </c>
      <c r="AU2178" t="str">
        <f t="shared" si="779"/>
        <v>HDTV / Widescreen</v>
      </c>
      <c r="AV2178">
        <v>0</v>
      </c>
      <c r="AW2178" t="str">
        <f t="shared" si="780"/>
        <v>Very Low</v>
      </c>
    </row>
    <row r="2179" spans="1:49" x14ac:dyDescent="0.3">
      <c r="A2179" t="s">
        <v>0</v>
      </c>
      <c r="B2179" t="s">
        <v>226</v>
      </c>
      <c r="C2179">
        <v>111</v>
      </c>
      <c r="D2179" t="str">
        <f t="shared" ref="D2179:D2242" si="783">IF(C2179&lt;=50,"Very Low",
IF(C2179&lt;=200,"Low",
IF(C2179&lt;=500,"Medium",
IF(C2179&lt;=1000,"High","Very High"))))</f>
        <v>Low</v>
      </c>
      <c r="E2179">
        <v>105</v>
      </c>
      <c r="F2179" t="str">
        <f t="shared" ref="F2179:F2242" si="784">INT(E2179/60) &amp; "h " &amp; MOD(E2179,60) &amp; "m"</f>
        <v>1h 45m</v>
      </c>
      <c r="G2179" t="str">
        <f t="shared" ref="G2179:G2242" si="785">IF(E2179&lt;60,"Short Film",IF(E2179&lt;90,"Featurette",IF(E2179&lt;=120,"Standard Movie",IF(E2179&lt;=180,"Long Movie","Epic"))))</f>
        <v>Standard Movie</v>
      </c>
      <c r="H2179">
        <v>13000</v>
      </c>
      <c r="I2179" t="str">
        <f t="shared" ref="I2179:I2242" si="786">IF(H2179&lt;=1000,"Very Low",IF(H2179&lt;=10000,"Low",IF(H2179&lt;=50000,"Medium",IF(H2179&lt;=200000,"High","Very High"))))</f>
        <v>Medium</v>
      </c>
      <c r="J2179">
        <v>658</v>
      </c>
      <c r="K2179" t="str">
        <f t="shared" ref="K2179:K2242" si="787">IF(J2179&lt;=1000,"Very Low",IF(J2179&lt;=10000,"Low",IF(J2179&lt;=50000,"Medium",IF(J2179&lt;=200000,"High","Very High"))))</f>
        <v>Very Low</v>
      </c>
      <c r="L2179" t="s">
        <v>4166</v>
      </c>
      <c r="M2179">
        <v>40000</v>
      </c>
      <c r="N2179" t="str">
        <f t="shared" ref="N2179:N2242" si="788">IF(A2179&lt;=1000,"Very Low",
IF(M2179&lt;=10000,"Low",IF(M2179&lt;=50000,"Medium",IF(M2179&lt;=200000,"High","Very High"))))</f>
        <v>Medium</v>
      </c>
      <c r="O2179">
        <v>56362352</v>
      </c>
      <c r="P2179" t="str">
        <f t="shared" ref="P2179:P2242" si="789">IF(AND(O2179&gt;=500000000),"Blockbuster",
IF(AND(O2179&gt;=200000000,O2179&lt;=499999999),"Superhit",
IF(AND(O2179&gt;=50000000,O2179&lt;=199999999),"Hit",
IF(AND(O2179&gt;=10000000,O2179&lt;=49999999),"Average",
IF(AND(O2179&lt;=10000000),"Flop","")))))</f>
        <v>Hit</v>
      </c>
      <c r="Q2179" t="s">
        <v>10705</v>
      </c>
      <c r="R2179" t="str">
        <f t="shared" ref="R2179:R2242" si="790">LEFT(Q2179, FIND("|",Q2179&amp;"|")-1)</f>
        <v>Fantasy</v>
      </c>
      <c r="S2179">
        <f t="shared" ref="S2179:S2242" si="791">LEN(Q2179)-LEN(SUBSTITUTE(Q2179,"|",""))+1</f>
        <v>2</v>
      </c>
      <c r="T2179" t="s">
        <v>15</v>
      </c>
      <c r="U2179" t="s">
        <v>10706</v>
      </c>
      <c r="V2179">
        <v>357581</v>
      </c>
      <c r="W2179" t="str">
        <f t="shared" ref="W2179:W2242" si="792">IF(V2179&lt;=10000,"Very Low",IF(V2179&lt;=50000,"Low",IF(V2179&lt;=200000,"Medium",IF(V2179&lt;=500000,"High","Very High"))))</f>
        <v>High</v>
      </c>
      <c r="X2179">
        <v>42330</v>
      </c>
      <c r="Y2179" t="str">
        <f t="shared" ref="Y2179:Y2242" si="793">IF(X2179&lt;=1000,"Very Low",IF(X2179&lt;=10000,"Low",IF(X2179&lt;=50000,"Medium",IF(X2179&lt;=200000,"High","Very High"))))</f>
        <v>Medium</v>
      </c>
      <c r="Z2179" t="s">
        <v>5010</v>
      </c>
      <c r="AA2179">
        <v>0</v>
      </c>
      <c r="AB2179" t="str">
        <f t="shared" ref="AB2179:AB2242" si="794">IF(AA2179=0,"Symbolic Poster",IF(AA2179=1,"Solo Star Poster",IF(AA2179&lt;=3,"Duo/Trio Poster","Ensemble Poster")))</f>
        <v>Symbolic Poster</v>
      </c>
      <c r="AC2179" t="s">
        <v>10707</v>
      </c>
      <c r="AD2179" t="s">
        <v>10708</v>
      </c>
      <c r="AE2179">
        <v>588</v>
      </c>
      <c r="AF2179" t="str">
        <f t="shared" ref="AF2179:AF2242" si="795">IF(AE2179&lt;=500,"Very Low",IF(AE2179&lt;=2000,"Low",IF(AE2179&lt;=5000,"Medium",IF(AE2179&lt;=15000,"High","Very High"))))</f>
        <v>Low</v>
      </c>
      <c r="AG2179" t="s">
        <v>9</v>
      </c>
      <c r="AH2179" t="s">
        <v>10</v>
      </c>
      <c r="AI2179" t="s">
        <v>11</v>
      </c>
      <c r="AJ2179" t="str">
        <f t="shared" ref="AJ2179:AJ2242" si="796">IF(OR(AI2179="G",AI2179="PG",AI2179="U",AI2179="TV-Y",AI2179="TV-G"),"Family",IF(OR(AI2179="PG-13",AI2179="UA",AI2179="TV-14"),"Teen",IF(OR(AI2179="R",AI2179="NC-17",AI2179="A",AI2179="TV-MA"),"Adult",IF(AI2179="Not Rated","No Rating","Other/Unknown"))))</f>
        <v>Teen</v>
      </c>
      <c r="AK2179">
        <v>20000000</v>
      </c>
      <c r="AL2179" t="str">
        <f t="shared" ref="AL2179:AL2242" si="797">IF(AK2179&gt;=200000000,"Very High Budget",
IF(AND(AK2179&gt;=100000000,AK2179&lt;=199999999),"High Budget",
IF(AND(AK2179&gt;=30000000,AK2179&lt;=99999999),"Medium Budget",
IF(AK2179&lt;30000000,"Low Budget",""))))</f>
        <v>Low Budget</v>
      </c>
      <c r="AM2179">
        <v>1990</v>
      </c>
      <c r="AN2179">
        <f t="shared" ref="AN2179:AN2242" si="798">$AY$20-AM2179</f>
        <v>35</v>
      </c>
      <c r="AO2179" t="str">
        <f t="shared" ref="AO2179:AO2242" si="799">IF(AN2179&lt;=5,"Recent",IF(AND(AN2179&gt;=6,AN2179&lt;=15),"Modern Classic",IF(AN2179&gt;15,"Old Classic","")))</f>
        <v>Old Classic</v>
      </c>
      <c r="AP2179">
        <v>967</v>
      </c>
      <c r="AQ2179" t="str">
        <f t="shared" ref="AQ2179:AQ2242" si="800">IF(AP2179&lt;=1000,"Very Low",IF(AP2179&lt;=10000,"Low",IF(AP2179&lt;=50000,"Medium",IF(AP2179&lt;=200000,"High","Very High"))))</f>
        <v>Very Low</v>
      </c>
      <c r="AR2179">
        <v>7.9</v>
      </c>
      <c r="AS2179" t="str">
        <f t="shared" ref="AS2179:AS2242" si="801">IF(AND(AR2179&gt;=9,AR2179&lt;=10),"Master Piece",
IF(AND(AR2179&gt;=8,AR2179&lt;9),"Excellent",
IF(AND(AR2179&gt;=7,AR2179&lt;8),"Good",
IF(AND(AR2179&gt;=6,AR2179&lt;7),"Average",
IF(AND(AR2179&gt;=5,AR2179&lt;6),"Below Average",
IF(AND(AR2179&gt;=4,AR2179&lt;5),"Poor",
IF(AND(AR2179&gt;=3,AR2179&lt;4),"Very Poor",
IF(AND(AR2179&gt;=0,AR2179&lt;3),"Terrible",""))))))))</f>
        <v>Good</v>
      </c>
      <c r="AT2179">
        <v>1.85</v>
      </c>
      <c r="AU2179" t="str">
        <f t="shared" ref="AU2179:AU2242" si="802">IF(AND(AT2179&gt;=1.3,AT2179&lt;=1.4),"Classic",IF(AND(AT2179&gt;=1.7,AT2179&lt;=1.9),"HDTV / Widescreen",IF(AND(AT2179&gt;=2.2,AT2179&lt;=2.4),"Cinematic Widescreen",IF(AND(AT2179&gt;=1.4,AT2179&lt;=1.6),"Standard Academy",IF(AT2179&gt;=2.4,"Ultra Widescreen","")))))</f>
        <v>HDTV / Widescreen</v>
      </c>
      <c r="AV2179">
        <v>16000</v>
      </c>
      <c r="AW2179" t="str">
        <f t="shared" ref="AW2179:AW2242" si="803">IF(AV2179&lt;=1000,"Very Low",IF(AV2179&lt;=10000,"Low",IF(AV2179&lt;=50000,"Medium",IF(AV2179&lt;=200000,"High","Very High"))))</f>
        <v>Medium</v>
      </c>
    </row>
    <row r="2180" spans="1:49" x14ac:dyDescent="0.3">
      <c r="A2180" t="s">
        <v>0</v>
      </c>
      <c r="B2180" t="s">
        <v>10709</v>
      </c>
      <c r="C2180">
        <v>151</v>
      </c>
      <c r="D2180" t="str">
        <f t="shared" si="783"/>
        <v>Low</v>
      </c>
      <c r="E2180">
        <v>110</v>
      </c>
      <c r="F2180" t="str">
        <f t="shared" si="784"/>
        <v>1h 50m</v>
      </c>
      <c r="G2180" t="str">
        <f t="shared" si="785"/>
        <v>Standard Movie</v>
      </c>
      <c r="H2180">
        <v>17</v>
      </c>
      <c r="I2180" t="str">
        <f t="shared" si="786"/>
        <v>Very Low</v>
      </c>
      <c r="J2180">
        <v>418</v>
      </c>
      <c r="K2180" t="str">
        <f t="shared" si="787"/>
        <v>Very Low</v>
      </c>
      <c r="L2180" t="s">
        <v>707</v>
      </c>
      <c r="M2180">
        <v>11000</v>
      </c>
      <c r="N2180" t="str">
        <f t="shared" si="788"/>
        <v>Medium</v>
      </c>
      <c r="O2180">
        <v>56154094</v>
      </c>
      <c r="P2180" t="str">
        <f t="shared" si="789"/>
        <v>Hit</v>
      </c>
      <c r="Q2180" t="s">
        <v>185</v>
      </c>
      <c r="R2180" t="str">
        <f t="shared" si="790"/>
        <v>Drama</v>
      </c>
      <c r="S2180">
        <f t="shared" si="791"/>
        <v>2</v>
      </c>
      <c r="T2180" t="s">
        <v>129</v>
      </c>
      <c r="U2180" t="s">
        <v>10710</v>
      </c>
      <c r="V2180">
        <v>44723</v>
      </c>
      <c r="W2180" t="str">
        <f t="shared" si="792"/>
        <v>Low</v>
      </c>
      <c r="X2180">
        <v>21852</v>
      </c>
      <c r="Y2180" t="str">
        <f t="shared" si="793"/>
        <v>Medium</v>
      </c>
      <c r="Z2180" t="s">
        <v>10711</v>
      </c>
      <c r="AA2180">
        <v>0</v>
      </c>
      <c r="AB2180" t="str">
        <f t="shared" si="794"/>
        <v>Symbolic Poster</v>
      </c>
      <c r="AC2180" t="s">
        <v>10712</v>
      </c>
      <c r="AD2180" t="s">
        <v>10713</v>
      </c>
      <c r="AE2180">
        <v>130</v>
      </c>
      <c r="AF2180" t="str">
        <f t="shared" si="795"/>
        <v>Very Low</v>
      </c>
      <c r="AG2180" t="s">
        <v>9</v>
      </c>
      <c r="AH2180" t="s">
        <v>28</v>
      </c>
      <c r="AI2180" t="s">
        <v>11</v>
      </c>
      <c r="AJ2180" t="str">
        <f t="shared" si="796"/>
        <v>Teen</v>
      </c>
      <c r="AK2180">
        <v>20000000</v>
      </c>
      <c r="AL2180" t="str">
        <f t="shared" si="797"/>
        <v>Low Budget</v>
      </c>
      <c r="AM2180">
        <v>2016</v>
      </c>
      <c r="AN2180">
        <f t="shared" si="798"/>
        <v>9</v>
      </c>
      <c r="AO2180" t="str">
        <f t="shared" si="799"/>
        <v>Modern Classic</v>
      </c>
      <c r="AP2180">
        <v>10000</v>
      </c>
      <c r="AQ2180" t="str">
        <f t="shared" si="800"/>
        <v>Low</v>
      </c>
      <c r="AR2180">
        <v>7.6</v>
      </c>
      <c r="AS2180" t="str">
        <f t="shared" si="801"/>
        <v>Good</v>
      </c>
      <c r="AT2180">
        <v>2.35</v>
      </c>
      <c r="AU2180" t="str">
        <f t="shared" si="802"/>
        <v>Cinematic Widescreen</v>
      </c>
      <c r="AV2180">
        <v>51000</v>
      </c>
      <c r="AW2180" t="str">
        <f t="shared" si="803"/>
        <v>High</v>
      </c>
    </row>
    <row r="2181" spans="1:49" x14ac:dyDescent="0.3">
      <c r="A2181" t="s">
        <v>0</v>
      </c>
      <c r="B2181" t="s">
        <v>9487</v>
      </c>
      <c r="C2181">
        <v>31</v>
      </c>
      <c r="D2181" t="str">
        <f t="shared" si="783"/>
        <v>Very Low</v>
      </c>
      <c r="E2181">
        <v>114</v>
      </c>
      <c r="F2181" t="str">
        <f t="shared" si="784"/>
        <v>1h 54m</v>
      </c>
      <c r="G2181" t="str">
        <f t="shared" si="785"/>
        <v>Standard Movie</v>
      </c>
      <c r="H2181">
        <v>0</v>
      </c>
      <c r="I2181" t="str">
        <f t="shared" si="786"/>
        <v>Very Low</v>
      </c>
      <c r="J2181">
        <v>582</v>
      </c>
      <c r="K2181" t="str">
        <f t="shared" si="787"/>
        <v>Very Low</v>
      </c>
      <c r="L2181" t="s">
        <v>1707</v>
      </c>
      <c r="M2181">
        <v>982</v>
      </c>
      <c r="N2181" t="str">
        <f t="shared" si="788"/>
        <v>Low</v>
      </c>
      <c r="O2181">
        <v>65623128</v>
      </c>
      <c r="P2181" t="str">
        <f t="shared" si="789"/>
        <v>Hit</v>
      </c>
      <c r="Q2181" t="s">
        <v>9164</v>
      </c>
      <c r="R2181" t="str">
        <f t="shared" si="790"/>
        <v>Comedy</v>
      </c>
      <c r="S2181">
        <f t="shared" si="791"/>
        <v>3</v>
      </c>
      <c r="T2181" t="s">
        <v>3300</v>
      </c>
      <c r="U2181" t="s">
        <v>10714</v>
      </c>
      <c r="V2181">
        <v>7354</v>
      </c>
      <c r="W2181" t="str">
        <f t="shared" si="792"/>
        <v>Very Low</v>
      </c>
      <c r="X2181">
        <v>2753</v>
      </c>
      <c r="Y2181" t="str">
        <f t="shared" si="793"/>
        <v>Low</v>
      </c>
      <c r="Z2181" t="s">
        <v>10715</v>
      </c>
      <c r="AA2181">
        <v>5</v>
      </c>
      <c r="AB2181" t="str">
        <f t="shared" si="794"/>
        <v>Ensemble Poster</v>
      </c>
      <c r="AC2181" t="s">
        <v>10716</v>
      </c>
      <c r="AD2181" t="s">
        <v>10717</v>
      </c>
      <c r="AE2181">
        <v>50</v>
      </c>
      <c r="AF2181" t="str">
        <f t="shared" si="795"/>
        <v>Very Low</v>
      </c>
      <c r="AG2181" t="s">
        <v>9</v>
      </c>
      <c r="AH2181" t="s">
        <v>10</v>
      </c>
      <c r="AI2181" t="s">
        <v>11</v>
      </c>
      <c r="AJ2181" t="str">
        <f t="shared" si="796"/>
        <v>Teen</v>
      </c>
      <c r="AK2181">
        <v>20000000</v>
      </c>
      <c r="AL2181" t="str">
        <f t="shared" si="797"/>
        <v>Low Budget</v>
      </c>
      <c r="AM2181">
        <v>2012</v>
      </c>
      <c r="AN2181">
        <f t="shared" si="798"/>
        <v>13</v>
      </c>
      <c r="AO2181" t="str">
        <f t="shared" si="799"/>
        <v>Modern Classic</v>
      </c>
      <c r="AP2181">
        <v>618</v>
      </c>
      <c r="AQ2181" t="str">
        <f t="shared" si="800"/>
        <v>Very Low</v>
      </c>
      <c r="AR2181">
        <v>4.8</v>
      </c>
      <c r="AS2181" t="str">
        <f t="shared" si="801"/>
        <v>Poor</v>
      </c>
      <c r="AT2181">
        <v>1.85</v>
      </c>
      <c r="AU2181" t="str">
        <f t="shared" si="802"/>
        <v>HDTV / Widescreen</v>
      </c>
      <c r="AV2181">
        <v>0</v>
      </c>
      <c r="AW2181" t="str">
        <f t="shared" si="803"/>
        <v>Very Low</v>
      </c>
    </row>
    <row r="2182" spans="1:49" x14ac:dyDescent="0.3">
      <c r="A2182" t="s">
        <v>0</v>
      </c>
      <c r="B2182" t="s">
        <v>4704</v>
      </c>
      <c r="C2182">
        <v>138</v>
      </c>
      <c r="D2182" t="str">
        <f t="shared" si="783"/>
        <v>Low</v>
      </c>
      <c r="E2182">
        <v>104</v>
      </c>
      <c r="F2182" t="str">
        <f t="shared" si="784"/>
        <v>1h 44m</v>
      </c>
      <c r="G2182" t="str">
        <f t="shared" si="785"/>
        <v>Standard Movie</v>
      </c>
      <c r="H2182">
        <v>607</v>
      </c>
      <c r="I2182" t="str">
        <f t="shared" si="786"/>
        <v>Very Low</v>
      </c>
      <c r="J2182">
        <v>109</v>
      </c>
      <c r="K2182" t="str">
        <f t="shared" si="787"/>
        <v>Very Low</v>
      </c>
      <c r="L2182" t="s">
        <v>10718</v>
      </c>
      <c r="M2182">
        <v>813</v>
      </c>
      <c r="N2182" t="str">
        <f t="shared" si="788"/>
        <v>Low</v>
      </c>
      <c r="O2182">
        <f>O2181</f>
        <v>65623128</v>
      </c>
      <c r="P2182" t="str">
        <f t="shared" si="789"/>
        <v>Hit</v>
      </c>
      <c r="Q2182" t="s">
        <v>435</v>
      </c>
      <c r="R2182" t="str">
        <f t="shared" si="790"/>
        <v>Action</v>
      </c>
      <c r="S2182">
        <f t="shared" si="791"/>
        <v>4</v>
      </c>
      <c r="T2182" t="s">
        <v>2414</v>
      </c>
      <c r="U2182" t="s">
        <v>10719</v>
      </c>
      <c r="V2182">
        <v>82476</v>
      </c>
      <c r="W2182" t="str">
        <f t="shared" si="792"/>
        <v>Medium</v>
      </c>
      <c r="X2182">
        <v>1196</v>
      </c>
      <c r="Y2182" t="str">
        <f t="shared" si="793"/>
        <v>Low</v>
      </c>
      <c r="Z2182" t="s">
        <v>10720</v>
      </c>
      <c r="AA2182">
        <v>0</v>
      </c>
      <c r="AB2182" t="str">
        <f t="shared" si="794"/>
        <v>Symbolic Poster</v>
      </c>
      <c r="AC2182" t="s">
        <v>10721</v>
      </c>
      <c r="AD2182" t="s">
        <v>10722</v>
      </c>
      <c r="AE2182">
        <v>280</v>
      </c>
      <c r="AF2182" t="str">
        <f t="shared" si="795"/>
        <v>Very Low</v>
      </c>
      <c r="AG2182" t="s">
        <v>9</v>
      </c>
      <c r="AH2182" t="s">
        <v>10</v>
      </c>
      <c r="AI2182" t="s">
        <v>556</v>
      </c>
      <c r="AJ2182" t="str">
        <f t="shared" si="796"/>
        <v>Adult</v>
      </c>
      <c r="AK2182">
        <v>1800000</v>
      </c>
      <c r="AL2182" t="str">
        <f t="shared" si="797"/>
        <v>Low Budget</v>
      </c>
      <c r="AM2182">
        <v>1971</v>
      </c>
      <c r="AN2182">
        <f t="shared" si="798"/>
        <v>54</v>
      </c>
      <c r="AO2182" t="str">
        <f t="shared" si="799"/>
        <v>Old Classic</v>
      </c>
      <c r="AP2182">
        <v>165</v>
      </c>
      <c r="AQ2182" t="str">
        <f t="shared" si="800"/>
        <v>Very Low</v>
      </c>
      <c r="AR2182">
        <v>7.8</v>
      </c>
      <c r="AS2182" t="str">
        <f t="shared" si="801"/>
        <v>Good</v>
      </c>
      <c r="AT2182">
        <v>1.85</v>
      </c>
      <c r="AU2182" t="str">
        <f t="shared" si="802"/>
        <v>HDTV / Widescreen</v>
      </c>
      <c r="AV2182">
        <v>0</v>
      </c>
      <c r="AW2182" t="str">
        <f t="shared" si="803"/>
        <v>Very Low</v>
      </c>
    </row>
    <row r="2183" spans="1:49" x14ac:dyDescent="0.3">
      <c r="A2183" t="s">
        <v>0</v>
      </c>
      <c r="B2183" t="s">
        <v>10723</v>
      </c>
      <c r="C2183">
        <v>81</v>
      </c>
      <c r="D2183" t="str">
        <f t="shared" si="783"/>
        <v>Low</v>
      </c>
      <c r="E2183">
        <v>100</v>
      </c>
      <c r="F2183" t="str">
        <f t="shared" si="784"/>
        <v>1h 40m</v>
      </c>
      <c r="G2183" t="str">
        <f t="shared" si="785"/>
        <v>Standard Movie</v>
      </c>
      <c r="H2183">
        <v>24</v>
      </c>
      <c r="I2183" t="str">
        <f t="shared" si="786"/>
        <v>Very Low</v>
      </c>
      <c r="J2183">
        <v>851</v>
      </c>
      <c r="K2183" t="str">
        <f t="shared" si="787"/>
        <v>Very Low</v>
      </c>
      <c r="L2183" t="s">
        <v>3685</v>
      </c>
      <c r="M2183">
        <v>15000</v>
      </c>
      <c r="N2183" t="str">
        <f t="shared" si="788"/>
        <v>Medium</v>
      </c>
      <c r="O2183">
        <v>55461307</v>
      </c>
      <c r="P2183" t="str">
        <f t="shared" si="789"/>
        <v>Hit</v>
      </c>
      <c r="Q2183" t="s">
        <v>1642</v>
      </c>
      <c r="R2183" t="str">
        <f t="shared" si="790"/>
        <v>Comedy</v>
      </c>
      <c r="S2183">
        <f t="shared" si="791"/>
        <v>1</v>
      </c>
      <c r="T2183" t="s">
        <v>261</v>
      </c>
      <c r="U2183" t="s">
        <v>10724</v>
      </c>
      <c r="V2183">
        <v>4654</v>
      </c>
      <c r="W2183" t="str">
        <f t="shared" si="792"/>
        <v>Very Low</v>
      </c>
      <c r="X2183">
        <v>18786</v>
      </c>
      <c r="Y2183" t="str">
        <f t="shared" si="793"/>
        <v>Medium</v>
      </c>
      <c r="Z2183" t="s">
        <v>773</v>
      </c>
      <c r="AA2183">
        <v>9</v>
      </c>
      <c r="AB2183" t="str">
        <f t="shared" si="794"/>
        <v>Ensemble Poster</v>
      </c>
      <c r="AC2183" t="s">
        <v>10725</v>
      </c>
      <c r="AD2183" t="s">
        <v>10726</v>
      </c>
      <c r="AE2183">
        <v>46</v>
      </c>
      <c r="AF2183" t="str">
        <f t="shared" si="795"/>
        <v>Very Low</v>
      </c>
      <c r="AG2183" t="s">
        <v>9</v>
      </c>
      <c r="AH2183" t="s">
        <v>10</v>
      </c>
      <c r="AI2183" t="s">
        <v>556</v>
      </c>
      <c r="AJ2183" t="str">
        <f t="shared" si="796"/>
        <v>Adult</v>
      </c>
      <c r="AK2183">
        <v>20000000</v>
      </c>
      <c r="AL2183" t="str">
        <f t="shared" si="797"/>
        <v>Low Budget</v>
      </c>
      <c r="AM2183">
        <v>2016</v>
      </c>
      <c r="AN2183">
        <f t="shared" si="798"/>
        <v>9</v>
      </c>
      <c r="AO2183" t="str">
        <f t="shared" si="799"/>
        <v>Modern Classic</v>
      </c>
      <c r="AP2183">
        <v>1000</v>
      </c>
      <c r="AQ2183" t="str">
        <f t="shared" si="800"/>
        <v>Very Low</v>
      </c>
      <c r="AR2183">
        <v>6.7</v>
      </c>
      <c r="AS2183" t="str">
        <f t="shared" si="801"/>
        <v>Average</v>
      </c>
      <c r="AT2183">
        <f>AT2182</f>
        <v>1.85</v>
      </c>
      <c r="AU2183" t="str">
        <f t="shared" si="802"/>
        <v>HDTV / Widescreen</v>
      </c>
      <c r="AV2183">
        <v>18000</v>
      </c>
      <c r="AW2183" t="str">
        <f t="shared" si="803"/>
        <v>Medium</v>
      </c>
    </row>
    <row r="2184" spans="1:49" x14ac:dyDescent="0.3">
      <c r="A2184" t="s">
        <v>0</v>
      </c>
      <c r="B2184" t="s">
        <v>10727</v>
      </c>
      <c r="C2184">
        <v>99</v>
      </c>
      <c r="D2184" t="str">
        <f t="shared" si="783"/>
        <v>Low</v>
      </c>
      <c r="E2184">
        <v>85</v>
      </c>
      <c r="F2184" t="str">
        <f t="shared" si="784"/>
        <v>1h 25m</v>
      </c>
      <c r="G2184" t="str">
        <f t="shared" si="785"/>
        <v>Featurette</v>
      </c>
      <c r="H2184">
        <v>64</v>
      </c>
      <c r="I2184" t="str">
        <f t="shared" si="786"/>
        <v>Very Low</v>
      </c>
      <c r="J2184">
        <v>729</v>
      </c>
      <c r="K2184" t="str">
        <f t="shared" si="787"/>
        <v>Very Low</v>
      </c>
      <c r="L2184" t="s">
        <v>2584</v>
      </c>
      <c r="M2184">
        <v>3000</v>
      </c>
      <c r="N2184" t="str">
        <f t="shared" si="788"/>
        <v>Low</v>
      </c>
      <c r="O2184">
        <v>48546578</v>
      </c>
      <c r="P2184" t="str">
        <f t="shared" si="789"/>
        <v>Average</v>
      </c>
      <c r="Q2184" t="s">
        <v>1652</v>
      </c>
      <c r="R2184" t="str">
        <f t="shared" si="790"/>
        <v>Comedy</v>
      </c>
      <c r="S2184">
        <f t="shared" si="791"/>
        <v>2</v>
      </c>
      <c r="T2184" t="s">
        <v>4570</v>
      </c>
      <c r="U2184" t="s">
        <v>10728</v>
      </c>
      <c r="V2184">
        <v>50415</v>
      </c>
      <c r="W2184" t="str">
        <f t="shared" si="792"/>
        <v>Medium</v>
      </c>
      <c r="X2184">
        <v>6539</v>
      </c>
      <c r="Y2184" t="str">
        <f t="shared" si="793"/>
        <v>Low</v>
      </c>
      <c r="Z2184" t="s">
        <v>386</v>
      </c>
      <c r="AA2184">
        <v>0</v>
      </c>
      <c r="AB2184" t="str">
        <f t="shared" si="794"/>
        <v>Symbolic Poster</v>
      </c>
      <c r="AC2184" t="s">
        <v>10729</v>
      </c>
      <c r="AD2184" t="s">
        <v>10730</v>
      </c>
      <c r="AE2184">
        <v>613</v>
      </c>
      <c r="AF2184" t="str">
        <f t="shared" si="795"/>
        <v>Low</v>
      </c>
      <c r="AG2184" t="s">
        <v>9</v>
      </c>
      <c r="AH2184" t="s">
        <v>10</v>
      </c>
      <c r="AI2184" t="s">
        <v>11</v>
      </c>
      <c r="AJ2184" t="str">
        <f t="shared" si="796"/>
        <v>Teen</v>
      </c>
      <c r="AK2184">
        <v>20000000</v>
      </c>
      <c r="AL2184" t="str">
        <f t="shared" si="797"/>
        <v>Low Budget</v>
      </c>
      <c r="AM2184">
        <v>2006</v>
      </c>
      <c r="AN2184">
        <f t="shared" si="798"/>
        <v>19</v>
      </c>
      <c r="AO2184" t="str">
        <f t="shared" si="799"/>
        <v>Old Classic</v>
      </c>
      <c r="AP2184">
        <v>869</v>
      </c>
      <c r="AQ2184" t="str">
        <f t="shared" si="800"/>
        <v>Very Low</v>
      </c>
      <c r="AR2184">
        <v>2.7</v>
      </c>
      <c r="AS2184" t="str">
        <f t="shared" si="801"/>
        <v>Terrible</v>
      </c>
      <c r="AT2184">
        <v>1.85</v>
      </c>
      <c r="AU2184" t="str">
        <f t="shared" si="802"/>
        <v>HDTV / Widescreen</v>
      </c>
      <c r="AV2184">
        <v>806</v>
      </c>
      <c r="AW2184" t="str">
        <f t="shared" si="803"/>
        <v>Very Low</v>
      </c>
    </row>
    <row r="2185" spans="1:49" x14ac:dyDescent="0.3">
      <c r="A2185" t="s">
        <v>0</v>
      </c>
      <c r="B2185" t="s">
        <v>10731</v>
      </c>
      <c r="C2185">
        <v>80</v>
      </c>
      <c r="D2185" t="str">
        <f t="shared" si="783"/>
        <v>Low</v>
      </c>
      <c r="E2185">
        <v>72</v>
      </c>
      <c r="F2185" t="str">
        <f t="shared" si="784"/>
        <v>1h 12m</v>
      </c>
      <c r="G2185" t="str">
        <f t="shared" si="785"/>
        <v>Featurette</v>
      </c>
      <c r="H2185">
        <v>2</v>
      </c>
      <c r="I2185" t="str">
        <f t="shared" si="786"/>
        <v>Very Low</v>
      </c>
      <c r="J2185">
        <v>434</v>
      </c>
      <c r="K2185" t="str">
        <f t="shared" si="787"/>
        <v>Very Low</v>
      </c>
      <c r="L2185" t="s">
        <v>4954</v>
      </c>
      <c r="M2185">
        <v>1000</v>
      </c>
      <c r="N2185" t="str">
        <f t="shared" si="788"/>
        <v>Low</v>
      </c>
      <c r="O2185">
        <v>48423368</v>
      </c>
      <c r="P2185" t="str">
        <f t="shared" si="789"/>
        <v>Average</v>
      </c>
      <c r="Q2185" t="s">
        <v>599</v>
      </c>
      <c r="R2185" t="str">
        <f t="shared" si="790"/>
        <v>Adventure</v>
      </c>
      <c r="S2185">
        <f t="shared" si="791"/>
        <v>4</v>
      </c>
      <c r="T2185" t="s">
        <v>2648</v>
      </c>
      <c r="U2185" t="s">
        <v>10732</v>
      </c>
      <c r="V2185">
        <v>13324</v>
      </c>
      <c r="W2185" t="str">
        <f t="shared" si="792"/>
        <v>Low</v>
      </c>
      <c r="X2185">
        <v>3402</v>
      </c>
      <c r="Y2185" t="str">
        <f t="shared" si="793"/>
        <v>Low</v>
      </c>
      <c r="Z2185" t="s">
        <v>1612</v>
      </c>
      <c r="AA2185">
        <v>1</v>
      </c>
      <c r="AB2185" t="str">
        <f t="shared" si="794"/>
        <v>Solo Star Poster</v>
      </c>
      <c r="AC2185" t="s">
        <v>10733</v>
      </c>
      <c r="AD2185" t="s">
        <v>10734</v>
      </c>
      <c r="AE2185">
        <v>79</v>
      </c>
      <c r="AF2185" t="str">
        <f t="shared" si="795"/>
        <v>Very Low</v>
      </c>
      <c r="AG2185" t="s">
        <v>9</v>
      </c>
      <c r="AH2185" t="s">
        <v>10</v>
      </c>
      <c r="AI2185" t="s">
        <v>248</v>
      </c>
      <c r="AJ2185" t="str">
        <f t="shared" si="796"/>
        <v>Family</v>
      </c>
      <c r="AK2185">
        <v>20000000</v>
      </c>
      <c r="AL2185" t="str">
        <f t="shared" si="797"/>
        <v>Low Budget</v>
      </c>
      <c r="AM2185">
        <v>2002</v>
      </c>
      <c r="AN2185">
        <f t="shared" si="798"/>
        <v>23</v>
      </c>
      <c r="AO2185" t="str">
        <f t="shared" si="799"/>
        <v>Old Classic</v>
      </c>
      <c r="AP2185">
        <v>677</v>
      </c>
      <c r="AQ2185" t="str">
        <f t="shared" si="800"/>
        <v>Very Low</v>
      </c>
      <c r="AR2185">
        <v>5.8</v>
      </c>
      <c r="AS2185" t="str">
        <f t="shared" si="801"/>
        <v>Below Average</v>
      </c>
      <c r="AT2185">
        <v>1.66</v>
      </c>
      <c r="AU2185" t="str">
        <f t="shared" si="802"/>
        <v/>
      </c>
      <c r="AV2185">
        <v>302</v>
      </c>
      <c r="AW2185" t="str">
        <f t="shared" si="803"/>
        <v>Very Low</v>
      </c>
    </row>
    <row r="2186" spans="1:49" x14ac:dyDescent="0.3">
      <c r="A2186" t="s">
        <v>0</v>
      </c>
      <c r="B2186" t="s">
        <v>10735</v>
      </c>
      <c r="C2186">
        <v>364</v>
      </c>
      <c r="D2186" t="str">
        <f t="shared" si="783"/>
        <v>Medium</v>
      </c>
      <c r="E2186">
        <v>128</v>
      </c>
      <c r="F2186" t="str">
        <f t="shared" si="784"/>
        <v>2h 8m</v>
      </c>
      <c r="G2186" t="str">
        <f t="shared" si="785"/>
        <v>Long Movie</v>
      </c>
      <c r="H2186">
        <v>151</v>
      </c>
      <c r="I2186" t="str">
        <f t="shared" si="786"/>
        <v>Very Low</v>
      </c>
      <c r="J2186">
        <v>852</v>
      </c>
      <c r="K2186" t="str">
        <f t="shared" si="787"/>
        <v>Very Low</v>
      </c>
      <c r="L2186" t="s">
        <v>109</v>
      </c>
      <c r="M2186">
        <v>1000</v>
      </c>
      <c r="N2186" t="str">
        <f t="shared" si="788"/>
        <v>Low</v>
      </c>
      <c r="O2186">
        <v>52066000</v>
      </c>
      <c r="P2186" t="str">
        <f t="shared" si="789"/>
        <v>Hit</v>
      </c>
      <c r="Q2186" t="s">
        <v>5911</v>
      </c>
      <c r="R2186" t="str">
        <f t="shared" si="790"/>
        <v>Biography</v>
      </c>
      <c r="S2186">
        <f t="shared" si="791"/>
        <v>3</v>
      </c>
      <c r="T2186" t="s">
        <v>2009</v>
      </c>
      <c r="U2186" t="s">
        <v>10736</v>
      </c>
      <c r="V2186">
        <v>61114</v>
      </c>
      <c r="W2186" t="str">
        <f t="shared" si="792"/>
        <v>Medium</v>
      </c>
      <c r="X2186">
        <v>3869</v>
      </c>
      <c r="Y2186" t="str">
        <f t="shared" si="793"/>
        <v>Low</v>
      </c>
      <c r="Z2186" t="s">
        <v>872</v>
      </c>
      <c r="AA2186">
        <v>0</v>
      </c>
      <c r="AB2186" t="str">
        <f t="shared" si="794"/>
        <v>Symbolic Poster</v>
      </c>
      <c r="AC2186" t="s">
        <v>10737</v>
      </c>
      <c r="AD2186" t="s">
        <v>10738</v>
      </c>
      <c r="AE2186">
        <v>212</v>
      </c>
      <c r="AF2186" t="str">
        <f t="shared" si="795"/>
        <v>Very Low</v>
      </c>
      <c r="AG2186" t="s">
        <v>9</v>
      </c>
      <c r="AH2186" t="s">
        <v>28</v>
      </c>
      <c r="AI2186" t="s">
        <v>11</v>
      </c>
      <c r="AJ2186" t="str">
        <f t="shared" si="796"/>
        <v>Teen</v>
      </c>
      <c r="AK2186">
        <v>20000000</v>
      </c>
      <c r="AL2186" t="str">
        <f t="shared" si="797"/>
        <v>Low Budget</v>
      </c>
      <c r="AM2186">
        <v>2014</v>
      </c>
      <c r="AN2186">
        <f t="shared" si="798"/>
        <v>11</v>
      </c>
      <c r="AO2186" t="str">
        <f t="shared" si="799"/>
        <v>Modern Classic</v>
      </c>
      <c r="AP2186">
        <v>1000</v>
      </c>
      <c r="AQ2186" t="str">
        <f t="shared" si="800"/>
        <v>Very Low</v>
      </c>
      <c r="AR2186">
        <v>7.5</v>
      </c>
      <c r="AS2186" t="str">
        <f t="shared" si="801"/>
        <v>Good</v>
      </c>
      <c r="AT2186">
        <v>2.35</v>
      </c>
      <c r="AU2186" t="str">
        <f t="shared" si="802"/>
        <v>Cinematic Widescreen</v>
      </c>
      <c r="AV2186">
        <v>22000</v>
      </c>
      <c r="AW2186" t="str">
        <f t="shared" si="803"/>
        <v>Medium</v>
      </c>
    </row>
    <row r="2187" spans="1:49" x14ac:dyDescent="0.3">
      <c r="A2187" t="s">
        <v>0</v>
      </c>
      <c r="B2187" t="s">
        <v>10739</v>
      </c>
      <c r="C2187">
        <v>85</v>
      </c>
      <c r="D2187" t="str">
        <f t="shared" si="783"/>
        <v>Low</v>
      </c>
      <c r="E2187">
        <v>72</v>
      </c>
      <c r="F2187" t="str">
        <f t="shared" si="784"/>
        <v>1h 12m</v>
      </c>
      <c r="G2187" t="str">
        <f t="shared" si="785"/>
        <v>Featurette</v>
      </c>
      <c r="H2187">
        <v>0</v>
      </c>
      <c r="I2187" t="str">
        <f t="shared" si="786"/>
        <v>Very Low</v>
      </c>
      <c r="J2187">
        <v>384</v>
      </c>
      <c r="K2187" t="str">
        <f t="shared" si="787"/>
        <v>Very Low</v>
      </c>
      <c r="L2187" t="s">
        <v>10740</v>
      </c>
      <c r="M2187">
        <v>3000</v>
      </c>
      <c r="N2187" t="str">
        <f t="shared" si="788"/>
        <v>Low</v>
      </c>
      <c r="O2187">
        <v>47887943</v>
      </c>
      <c r="P2187" t="str">
        <f t="shared" si="789"/>
        <v>Average</v>
      </c>
      <c r="Q2187" t="s">
        <v>10741</v>
      </c>
      <c r="R2187" t="str">
        <f t="shared" si="790"/>
        <v>Adventure</v>
      </c>
      <c r="S2187">
        <f t="shared" si="791"/>
        <v>4</v>
      </c>
      <c r="T2187" t="s">
        <v>2160</v>
      </c>
      <c r="U2187" t="s">
        <v>10742</v>
      </c>
      <c r="V2187">
        <v>11634</v>
      </c>
      <c r="W2187" t="str">
        <f t="shared" si="792"/>
        <v>Low</v>
      </c>
      <c r="X2187">
        <v>4480</v>
      </c>
      <c r="Y2187" t="str">
        <f t="shared" si="793"/>
        <v>Low</v>
      </c>
      <c r="Z2187" t="s">
        <v>10743</v>
      </c>
      <c r="AA2187">
        <v>0</v>
      </c>
      <c r="AB2187" t="str">
        <f t="shared" si="794"/>
        <v>Symbolic Poster</v>
      </c>
      <c r="AC2187" t="s">
        <v>10744</v>
      </c>
      <c r="AD2187" t="s">
        <v>10745</v>
      </c>
      <c r="AE2187">
        <v>58</v>
      </c>
      <c r="AF2187" t="str">
        <f t="shared" si="795"/>
        <v>Very Low</v>
      </c>
      <c r="AG2187" t="s">
        <v>9</v>
      </c>
      <c r="AH2187" t="s">
        <v>10</v>
      </c>
      <c r="AI2187" t="s">
        <v>248</v>
      </c>
      <c r="AJ2187" t="str">
        <f t="shared" si="796"/>
        <v>Family</v>
      </c>
      <c r="AK2187">
        <v>20000000</v>
      </c>
      <c r="AL2187" t="str">
        <f t="shared" si="797"/>
        <v>Low Budget</v>
      </c>
      <c r="AM2187">
        <v>2003</v>
      </c>
      <c r="AN2187">
        <f t="shared" si="798"/>
        <v>22</v>
      </c>
      <c r="AO2187" t="str">
        <f t="shared" si="799"/>
        <v>Old Classic</v>
      </c>
      <c r="AP2187">
        <v>455</v>
      </c>
      <c r="AQ2187" t="str">
        <f t="shared" si="800"/>
        <v>Very Low</v>
      </c>
      <c r="AR2187">
        <v>5.4</v>
      </c>
      <c r="AS2187" t="str">
        <f t="shared" si="801"/>
        <v>Below Average</v>
      </c>
      <c r="AT2187">
        <v>1.85</v>
      </c>
      <c r="AU2187" t="str">
        <f t="shared" si="802"/>
        <v>HDTV / Widescreen</v>
      </c>
      <c r="AV2187">
        <v>227</v>
      </c>
      <c r="AW2187" t="str">
        <f t="shared" si="803"/>
        <v>Very Low</v>
      </c>
    </row>
    <row r="2188" spans="1:49" x14ac:dyDescent="0.3">
      <c r="A2188" t="s">
        <v>0</v>
      </c>
      <c r="B2188" t="s">
        <v>6702</v>
      </c>
      <c r="C2188">
        <v>140</v>
      </c>
      <c r="D2188" t="str">
        <f t="shared" si="783"/>
        <v>Low</v>
      </c>
      <c r="E2188">
        <v>89</v>
      </c>
      <c r="F2188" t="str">
        <f t="shared" si="784"/>
        <v>1h 29m</v>
      </c>
      <c r="G2188" t="str">
        <f t="shared" si="785"/>
        <v>Featurette</v>
      </c>
      <c r="H2188">
        <v>19</v>
      </c>
      <c r="I2188" t="str">
        <f t="shared" si="786"/>
        <v>Very Low</v>
      </c>
      <c r="J2188">
        <v>349</v>
      </c>
      <c r="K2188" t="str">
        <f t="shared" si="787"/>
        <v>Very Low</v>
      </c>
      <c r="L2188" t="s">
        <v>10746</v>
      </c>
      <c r="M2188">
        <v>526</v>
      </c>
      <c r="N2188" t="str">
        <f t="shared" si="788"/>
        <v>Low</v>
      </c>
      <c r="O2188">
        <v>46363118</v>
      </c>
      <c r="P2188" t="str">
        <f t="shared" si="789"/>
        <v>Average</v>
      </c>
      <c r="Q2188" t="s">
        <v>6103</v>
      </c>
      <c r="R2188" t="str">
        <f t="shared" si="790"/>
        <v>Drama</v>
      </c>
      <c r="S2188">
        <f t="shared" si="791"/>
        <v>4</v>
      </c>
      <c r="T2188" t="s">
        <v>10747</v>
      </c>
      <c r="U2188" t="s">
        <v>10748</v>
      </c>
      <c r="V2188">
        <v>25960</v>
      </c>
      <c r="W2188" t="str">
        <f t="shared" si="792"/>
        <v>Low</v>
      </c>
      <c r="X2188">
        <v>1383</v>
      </c>
      <c r="Y2188" t="str">
        <f t="shared" si="793"/>
        <v>Low</v>
      </c>
      <c r="Z2188" t="s">
        <v>10749</v>
      </c>
      <c r="AA2188">
        <v>0</v>
      </c>
      <c r="AB2188" t="str">
        <f t="shared" si="794"/>
        <v>Symbolic Poster</v>
      </c>
      <c r="AC2188" t="s">
        <v>10750</v>
      </c>
      <c r="AD2188" t="s">
        <v>10751</v>
      </c>
      <c r="AE2188">
        <v>389</v>
      </c>
      <c r="AF2188" t="str">
        <f t="shared" si="795"/>
        <v>Very Low</v>
      </c>
      <c r="AG2188" t="s">
        <v>9</v>
      </c>
      <c r="AH2188" t="s">
        <v>10</v>
      </c>
      <c r="AI2188" t="s">
        <v>11</v>
      </c>
      <c r="AJ2188" t="str">
        <f t="shared" si="796"/>
        <v>Teen</v>
      </c>
      <c r="AK2188">
        <v>20000000</v>
      </c>
      <c r="AL2188" t="str">
        <f t="shared" si="797"/>
        <v>Low Budget</v>
      </c>
      <c r="AM2188">
        <v>2005</v>
      </c>
      <c r="AN2188">
        <f t="shared" si="798"/>
        <v>20</v>
      </c>
      <c r="AO2188" t="str">
        <f t="shared" si="799"/>
        <v>Old Classic</v>
      </c>
      <c r="AP2188">
        <v>392</v>
      </c>
      <c r="AQ2188" t="str">
        <f t="shared" si="800"/>
        <v>Very Low</v>
      </c>
      <c r="AR2188">
        <v>4.0999999999999996</v>
      </c>
      <c r="AS2188" t="str">
        <f t="shared" si="801"/>
        <v>Poor</v>
      </c>
      <c r="AT2188">
        <v>1.85</v>
      </c>
      <c r="AU2188" t="str">
        <f t="shared" si="802"/>
        <v>HDTV / Widescreen</v>
      </c>
      <c r="AV2188">
        <v>1000</v>
      </c>
      <c r="AW2188" t="str">
        <f t="shared" si="803"/>
        <v>Very Low</v>
      </c>
    </row>
    <row r="2189" spans="1:49" x14ac:dyDescent="0.3">
      <c r="A2189" t="s">
        <v>0</v>
      </c>
      <c r="B2189" t="s">
        <v>10752</v>
      </c>
      <c r="C2189">
        <v>184</v>
      </c>
      <c r="D2189" t="str">
        <f t="shared" si="783"/>
        <v>Low</v>
      </c>
      <c r="E2189">
        <v>96</v>
      </c>
      <c r="F2189" t="str">
        <f t="shared" si="784"/>
        <v>1h 36m</v>
      </c>
      <c r="G2189" t="str">
        <f t="shared" si="785"/>
        <v>Standard Movie</v>
      </c>
      <c r="H2189">
        <v>9</v>
      </c>
      <c r="I2189" t="str">
        <f t="shared" si="786"/>
        <v>Very Low</v>
      </c>
      <c r="J2189">
        <v>107</v>
      </c>
      <c r="K2189" t="str">
        <f t="shared" si="787"/>
        <v>Very Low</v>
      </c>
      <c r="L2189" t="s">
        <v>2064</v>
      </c>
      <c r="M2189">
        <v>826</v>
      </c>
      <c r="N2189" t="str">
        <f t="shared" si="788"/>
        <v>Low</v>
      </c>
      <c r="O2189">
        <v>47852604</v>
      </c>
      <c r="P2189" t="str">
        <f t="shared" si="789"/>
        <v>Average</v>
      </c>
      <c r="Q2189" t="s">
        <v>1895</v>
      </c>
      <c r="R2189" t="str">
        <f t="shared" si="790"/>
        <v>Drama</v>
      </c>
      <c r="S2189">
        <f t="shared" si="791"/>
        <v>3</v>
      </c>
      <c r="T2189" t="s">
        <v>6353</v>
      </c>
      <c r="U2189" t="s">
        <v>10753</v>
      </c>
      <c r="V2189">
        <v>62364</v>
      </c>
      <c r="W2189" t="str">
        <f t="shared" si="792"/>
        <v>Medium</v>
      </c>
      <c r="X2189">
        <v>1825</v>
      </c>
      <c r="Y2189" t="str">
        <f t="shared" si="793"/>
        <v>Low</v>
      </c>
      <c r="Z2189" t="s">
        <v>10754</v>
      </c>
      <c r="AA2189">
        <v>0</v>
      </c>
      <c r="AB2189" t="str">
        <f t="shared" si="794"/>
        <v>Symbolic Poster</v>
      </c>
      <c r="AC2189" t="s">
        <v>10755</v>
      </c>
      <c r="AD2189" t="s">
        <v>10756</v>
      </c>
      <c r="AE2189">
        <v>337</v>
      </c>
      <c r="AF2189" t="str">
        <f t="shared" si="795"/>
        <v>Very Low</v>
      </c>
      <c r="AG2189" t="s">
        <v>9</v>
      </c>
      <c r="AH2189" t="s">
        <v>10</v>
      </c>
      <c r="AI2189" t="s">
        <v>11</v>
      </c>
      <c r="AJ2189" t="str">
        <f t="shared" si="796"/>
        <v>Teen</v>
      </c>
      <c r="AK2189">
        <v>20000000</v>
      </c>
      <c r="AL2189" t="str">
        <f t="shared" si="797"/>
        <v>Low Budget</v>
      </c>
      <c r="AM2189">
        <v>2007</v>
      </c>
      <c r="AN2189">
        <f t="shared" si="798"/>
        <v>18</v>
      </c>
      <c r="AO2189" t="str">
        <f t="shared" si="799"/>
        <v>Old Classic</v>
      </c>
      <c r="AP2189">
        <v>626</v>
      </c>
      <c r="AQ2189" t="str">
        <f t="shared" si="800"/>
        <v>Very Low</v>
      </c>
      <c r="AR2189">
        <v>5.9</v>
      </c>
      <c r="AS2189" t="str">
        <f t="shared" si="801"/>
        <v>Below Average</v>
      </c>
      <c r="AT2189">
        <v>2.35</v>
      </c>
      <c r="AU2189" t="str">
        <f t="shared" si="802"/>
        <v>Cinematic Widescreen</v>
      </c>
      <c r="AV2189">
        <v>0</v>
      </c>
      <c r="AW2189" t="str">
        <f t="shared" si="803"/>
        <v>Very Low</v>
      </c>
    </row>
    <row r="2190" spans="1:49" x14ac:dyDescent="0.3">
      <c r="A2190" t="s">
        <v>0</v>
      </c>
      <c r="B2190" t="s">
        <v>10757</v>
      </c>
      <c r="C2190">
        <v>89</v>
      </c>
      <c r="D2190" t="str">
        <f t="shared" si="783"/>
        <v>Low</v>
      </c>
      <c r="E2190">
        <v>77</v>
      </c>
      <c r="F2190" t="str">
        <f t="shared" si="784"/>
        <v>1h 17m</v>
      </c>
      <c r="G2190" t="str">
        <f t="shared" si="785"/>
        <v>Featurette</v>
      </c>
      <c r="H2190">
        <v>25</v>
      </c>
      <c r="I2190" t="str">
        <f t="shared" si="786"/>
        <v>Very Low</v>
      </c>
      <c r="J2190">
        <v>16</v>
      </c>
      <c r="K2190" t="str">
        <f t="shared" si="787"/>
        <v>Very Low</v>
      </c>
      <c r="L2190" t="s">
        <v>1751</v>
      </c>
      <c r="M2190">
        <v>304</v>
      </c>
      <c r="N2190" t="str">
        <f t="shared" si="788"/>
        <v>Low</v>
      </c>
      <c r="O2190">
        <v>45542421</v>
      </c>
      <c r="P2190" t="str">
        <f t="shared" si="789"/>
        <v>Average</v>
      </c>
      <c r="Q2190" t="s">
        <v>10758</v>
      </c>
      <c r="R2190" t="str">
        <f t="shared" si="790"/>
        <v>Animation</v>
      </c>
      <c r="S2190">
        <f t="shared" si="791"/>
        <v>5</v>
      </c>
      <c r="T2190" t="s">
        <v>10759</v>
      </c>
      <c r="U2190" t="s">
        <v>10760</v>
      </c>
      <c r="V2190">
        <v>13319</v>
      </c>
      <c r="W2190" t="str">
        <f t="shared" si="792"/>
        <v>Low</v>
      </c>
      <c r="X2190">
        <v>575</v>
      </c>
      <c r="Y2190" t="str">
        <f t="shared" si="793"/>
        <v>Very Low</v>
      </c>
      <c r="Z2190" t="s">
        <v>10761</v>
      </c>
      <c r="AA2190">
        <v>0</v>
      </c>
      <c r="AB2190" t="str">
        <f t="shared" si="794"/>
        <v>Symbolic Poster</v>
      </c>
      <c r="AC2190" t="s">
        <v>10762</v>
      </c>
      <c r="AD2190" t="s">
        <v>10763</v>
      </c>
      <c r="AE2190">
        <v>53</v>
      </c>
      <c r="AF2190" t="str">
        <f t="shared" si="795"/>
        <v>Very Low</v>
      </c>
      <c r="AG2190" t="s">
        <v>9</v>
      </c>
      <c r="AH2190" t="s">
        <v>10</v>
      </c>
      <c r="AI2190" t="s">
        <v>248</v>
      </c>
      <c r="AJ2190" t="str">
        <f t="shared" si="796"/>
        <v>Family</v>
      </c>
      <c r="AK2190">
        <v>30000000</v>
      </c>
      <c r="AL2190" t="str">
        <f t="shared" si="797"/>
        <v>Medium Budget</v>
      </c>
      <c r="AM2190">
        <v>2000</v>
      </c>
      <c r="AN2190">
        <f t="shared" si="798"/>
        <v>25</v>
      </c>
      <c r="AO2190" t="str">
        <f t="shared" si="799"/>
        <v>Old Classic</v>
      </c>
      <c r="AP2190">
        <v>253</v>
      </c>
      <c r="AQ2190" t="str">
        <f t="shared" si="800"/>
        <v>Very Low</v>
      </c>
      <c r="AR2190">
        <v>6.3</v>
      </c>
      <c r="AS2190" t="str">
        <f t="shared" si="801"/>
        <v>Average</v>
      </c>
      <c r="AT2190">
        <v>1.78</v>
      </c>
      <c r="AU2190" t="str">
        <f t="shared" si="802"/>
        <v>HDTV / Widescreen</v>
      </c>
      <c r="AV2190">
        <v>347</v>
      </c>
      <c r="AW2190" t="str">
        <f t="shared" si="803"/>
        <v>Very Low</v>
      </c>
    </row>
    <row r="2191" spans="1:49" x14ac:dyDescent="0.3">
      <c r="A2191" t="s">
        <v>0</v>
      </c>
      <c r="B2191" t="s">
        <v>5099</v>
      </c>
      <c r="C2191">
        <v>265</v>
      </c>
      <c r="D2191" t="str">
        <f t="shared" si="783"/>
        <v>Medium</v>
      </c>
      <c r="E2191">
        <v>123</v>
      </c>
      <c r="F2191" t="str">
        <f t="shared" si="784"/>
        <v>2h 3m</v>
      </c>
      <c r="G2191" t="str">
        <f t="shared" si="785"/>
        <v>Long Movie</v>
      </c>
      <c r="H2191">
        <v>174</v>
      </c>
      <c r="I2191" t="str">
        <f t="shared" si="786"/>
        <v>Very Low</v>
      </c>
      <c r="J2191">
        <v>602</v>
      </c>
      <c r="K2191" t="str">
        <f t="shared" si="787"/>
        <v>Very Low</v>
      </c>
      <c r="L2191" t="s">
        <v>4</v>
      </c>
      <c r="M2191">
        <v>87000</v>
      </c>
      <c r="N2191" t="str">
        <f t="shared" si="788"/>
        <v>High</v>
      </c>
      <c r="O2191">
        <v>41573740</v>
      </c>
      <c r="P2191" t="str">
        <f t="shared" si="789"/>
        <v>Average</v>
      </c>
      <c r="Q2191" t="s">
        <v>3001</v>
      </c>
      <c r="R2191" t="str">
        <f t="shared" si="790"/>
        <v>Horror</v>
      </c>
      <c r="S2191">
        <f t="shared" si="791"/>
        <v>3</v>
      </c>
      <c r="T2191" t="s">
        <v>487</v>
      </c>
      <c r="U2191" t="s">
        <v>10764</v>
      </c>
      <c r="V2191">
        <v>141663</v>
      </c>
      <c r="W2191" t="str">
        <f t="shared" si="792"/>
        <v>Medium</v>
      </c>
      <c r="X2191">
        <v>88953</v>
      </c>
      <c r="Y2191" t="str">
        <f t="shared" si="793"/>
        <v>High</v>
      </c>
      <c r="Z2191" t="s">
        <v>10765</v>
      </c>
      <c r="AA2191">
        <v>1</v>
      </c>
      <c r="AB2191" t="str">
        <f t="shared" si="794"/>
        <v>Solo Star Poster</v>
      </c>
      <c r="AC2191" t="s">
        <v>10766</v>
      </c>
      <c r="AD2191" t="s">
        <v>10767</v>
      </c>
      <c r="AE2191">
        <v>383</v>
      </c>
      <c r="AF2191" t="str">
        <f t="shared" si="795"/>
        <v>Very Low</v>
      </c>
      <c r="AG2191" t="s">
        <v>9</v>
      </c>
      <c r="AH2191" t="s">
        <v>10</v>
      </c>
      <c r="AI2191" t="s">
        <v>556</v>
      </c>
      <c r="AJ2191" t="str">
        <f t="shared" si="796"/>
        <v>Adult</v>
      </c>
      <c r="AK2191">
        <f>AK2190</f>
        <v>30000000</v>
      </c>
      <c r="AL2191" t="str">
        <f t="shared" si="797"/>
        <v>Medium Budget</v>
      </c>
      <c r="AM2191">
        <v>2009</v>
      </c>
      <c r="AN2191">
        <f t="shared" si="798"/>
        <v>16</v>
      </c>
      <c r="AO2191" t="str">
        <f t="shared" si="799"/>
        <v>Old Classic</v>
      </c>
      <c r="AP2191">
        <v>1000</v>
      </c>
      <c r="AQ2191" t="str">
        <f t="shared" si="800"/>
        <v>Very Low</v>
      </c>
      <c r="AR2191">
        <v>7</v>
      </c>
      <c r="AS2191" t="str">
        <f t="shared" si="801"/>
        <v>Good</v>
      </c>
      <c r="AT2191">
        <v>1.85</v>
      </c>
      <c r="AU2191" t="str">
        <f t="shared" si="802"/>
        <v>HDTV / Widescreen</v>
      </c>
      <c r="AV2191">
        <v>20000</v>
      </c>
      <c r="AW2191" t="str">
        <f t="shared" si="803"/>
        <v>Medium</v>
      </c>
    </row>
    <row r="2192" spans="1:49" x14ac:dyDescent="0.3">
      <c r="A2192" t="s">
        <v>0</v>
      </c>
      <c r="B2192" t="s">
        <v>7833</v>
      </c>
      <c r="C2192">
        <v>61</v>
      </c>
      <c r="D2192" t="str">
        <f t="shared" si="783"/>
        <v>Low</v>
      </c>
      <c r="E2192">
        <v>111</v>
      </c>
      <c r="F2192" t="str">
        <f t="shared" si="784"/>
        <v>1h 51m</v>
      </c>
      <c r="G2192" t="str">
        <f t="shared" si="785"/>
        <v>Standard Movie</v>
      </c>
      <c r="H2192">
        <v>132</v>
      </c>
      <c r="I2192" t="str">
        <f t="shared" si="786"/>
        <v>Very Low</v>
      </c>
      <c r="J2192">
        <v>455</v>
      </c>
      <c r="K2192" t="str">
        <f t="shared" si="787"/>
        <v>Very Low</v>
      </c>
      <c r="L2192" t="s">
        <v>10768</v>
      </c>
      <c r="M2192">
        <v>1000</v>
      </c>
      <c r="N2192" t="str">
        <f t="shared" si="788"/>
        <v>Low</v>
      </c>
      <c r="O2192">
        <v>42652003</v>
      </c>
      <c r="P2192" t="str">
        <f t="shared" si="789"/>
        <v>Average</v>
      </c>
      <c r="Q2192" t="s">
        <v>9324</v>
      </c>
      <c r="R2192" t="str">
        <f t="shared" si="790"/>
        <v>Adventure</v>
      </c>
      <c r="S2192">
        <f t="shared" si="791"/>
        <v>2</v>
      </c>
      <c r="T2192" t="s">
        <v>3685</v>
      </c>
      <c r="U2192" t="s">
        <v>10769</v>
      </c>
      <c r="V2192">
        <v>18915</v>
      </c>
      <c r="W2192" t="str">
        <f t="shared" si="792"/>
        <v>Low</v>
      </c>
      <c r="X2192">
        <v>2851</v>
      </c>
      <c r="Y2192" t="str">
        <f t="shared" si="793"/>
        <v>Low</v>
      </c>
      <c r="Z2192" t="s">
        <v>8311</v>
      </c>
      <c r="AA2192">
        <v>0</v>
      </c>
      <c r="AB2192" t="str">
        <f t="shared" si="794"/>
        <v>Symbolic Poster</v>
      </c>
      <c r="AC2192" t="s">
        <v>10770</v>
      </c>
      <c r="AD2192" t="s">
        <v>10771</v>
      </c>
      <c r="AE2192">
        <v>87</v>
      </c>
      <c r="AF2192" t="str">
        <f t="shared" si="795"/>
        <v>Very Low</v>
      </c>
      <c r="AG2192" t="s">
        <v>9</v>
      </c>
      <c r="AH2192" t="s">
        <v>10</v>
      </c>
      <c r="AI2192" t="s">
        <v>66</v>
      </c>
      <c r="AJ2192" t="str">
        <f t="shared" si="796"/>
        <v>Family</v>
      </c>
      <c r="AK2192">
        <v>20000000</v>
      </c>
      <c r="AL2192" t="str">
        <f t="shared" si="797"/>
        <v>Low Budget</v>
      </c>
      <c r="AM2192">
        <v>2015</v>
      </c>
      <c r="AN2192">
        <f t="shared" si="798"/>
        <v>10</v>
      </c>
      <c r="AO2192" t="str">
        <f t="shared" si="799"/>
        <v>Modern Classic</v>
      </c>
      <c r="AP2192">
        <v>465</v>
      </c>
      <c r="AQ2192" t="str">
        <f t="shared" si="800"/>
        <v>Very Low</v>
      </c>
      <c r="AR2192">
        <v>6.8</v>
      </c>
      <c r="AS2192" t="str">
        <f t="shared" si="801"/>
        <v>Average</v>
      </c>
      <c r="AT2192">
        <v>2.35</v>
      </c>
      <c r="AU2192" t="str">
        <f t="shared" si="802"/>
        <v>Cinematic Widescreen</v>
      </c>
      <c r="AV2192">
        <v>33000</v>
      </c>
      <c r="AW2192" t="str">
        <f t="shared" si="803"/>
        <v>Medium</v>
      </c>
    </row>
    <row r="2193" spans="1:49" x14ac:dyDescent="0.3">
      <c r="A2193" t="s">
        <v>0</v>
      </c>
      <c r="B2193" t="str">
        <f>B2192</f>
        <v>Boaz Yakin</v>
      </c>
      <c r="C2193">
        <v>3</v>
      </c>
      <c r="D2193" t="str">
        <f t="shared" si="783"/>
        <v>Very Low</v>
      </c>
      <c r="E2193">
        <v>30</v>
      </c>
      <c r="F2193" t="str">
        <f t="shared" si="784"/>
        <v>0h 30m</v>
      </c>
      <c r="G2193" t="str">
        <f t="shared" si="785"/>
        <v>Short Film</v>
      </c>
      <c r="H2193">
        <f>H2192</f>
        <v>132</v>
      </c>
      <c r="I2193" t="str">
        <f t="shared" si="786"/>
        <v>Very Low</v>
      </c>
      <c r="J2193">
        <v>295</v>
      </c>
      <c r="K2193" t="str">
        <f t="shared" si="787"/>
        <v>Very Low</v>
      </c>
      <c r="L2193" t="s">
        <v>10772</v>
      </c>
      <c r="M2193">
        <v>607</v>
      </c>
      <c r="N2193" t="str">
        <f t="shared" si="788"/>
        <v>Low</v>
      </c>
      <c r="O2193">
        <f>O2192</f>
        <v>42652003</v>
      </c>
      <c r="P2193" t="str">
        <f t="shared" si="789"/>
        <v>Average</v>
      </c>
      <c r="Q2193" t="s">
        <v>1642</v>
      </c>
      <c r="R2193" t="str">
        <f t="shared" si="790"/>
        <v>Comedy</v>
      </c>
      <c r="S2193">
        <f t="shared" si="791"/>
        <v>1</v>
      </c>
      <c r="T2193" t="s">
        <v>10773</v>
      </c>
      <c r="U2193" t="s">
        <v>10774</v>
      </c>
      <c r="V2193">
        <v>1922</v>
      </c>
      <c r="W2193" t="str">
        <f t="shared" si="792"/>
        <v>Very Low</v>
      </c>
      <c r="X2193">
        <v>1530</v>
      </c>
      <c r="Y2193" t="str">
        <f t="shared" si="793"/>
        <v>Low</v>
      </c>
      <c r="Z2193" t="s">
        <v>10775</v>
      </c>
      <c r="AA2193">
        <v>2</v>
      </c>
      <c r="AB2193" t="str">
        <f t="shared" si="794"/>
        <v>Duo/Trio Poster</v>
      </c>
      <c r="AC2193" t="s">
        <v>10776</v>
      </c>
      <c r="AD2193" t="s">
        <v>10777</v>
      </c>
      <c r="AE2193">
        <v>20</v>
      </c>
      <c r="AF2193" t="str">
        <f t="shared" si="795"/>
        <v>Very Low</v>
      </c>
      <c r="AG2193" t="s">
        <v>9</v>
      </c>
      <c r="AH2193" t="s">
        <v>10</v>
      </c>
      <c r="AI2193" t="str">
        <f t="shared" ref="AI2193:AM2193" si="804">AI2192</f>
        <v>PG</v>
      </c>
      <c r="AJ2193" t="str">
        <f t="shared" si="796"/>
        <v>Family</v>
      </c>
      <c r="AK2193">
        <f t="shared" si="804"/>
        <v>20000000</v>
      </c>
      <c r="AL2193" t="str">
        <f t="shared" si="797"/>
        <v>Low Budget</v>
      </c>
      <c r="AM2193">
        <f t="shared" si="804"/>
        <v>2015</v>
      </c>
      <c r="AN2193">
        <f t="shared" si="798"/>
        <v>10</v>
      </c>
      <c r="AO2193" t="str">
        <f t="shared" si="799"/>
        <v>Modern Classic</v>
      </c>
      <c r="AP2193">
        <v>378</v>
      </c>
      <c r="AQ2193" t="str">
        <f t="shared" si="800"/>
        <v>Very Low</v>
      </c>
      <c r="AR2193">
        <v>3.5</v>
      </c>
      <c r="AS2193" t="str">
        <f t="shared" si="801"/>
        <v>Very Poor</v>
      </c>
      <c r="AT2193">
        <v>1.85</v>
      </c>
      <c r="AU2193" t="str">
        <f t="shared" si="802"/>
        <v>HDTV / Widescreen</v>
      </c>
      <c r="AV2193">
        <v>211</v>
      </c>
      <c r="AW2193" t="str">
        <f t="shared" si="803"/>
        <v>Very Low</v>
      </c>
    </row>
    <row r="2194" spans="1:49" x14ac:dyDescent="0.3">
      <c r="A2194" t="s">
        <v>0</v>
      </c>
      <c r="B2194" t="s">
        <v>8353</v>
      </c>
      <c r="C2194">
        <v>112</v>
      </c>
      <c r="D2194" t="str">
        <f t="shared" si="783"/>
        <v>Low</v>
      </c>
      <c r="E2194">
        <v>93</v>
      </c>
      <c r="F2194" t="str">
        <f t="shared" si="784"/>
        <v>1h 33m</v>
      </c>
      <c r="G2194" t="str">
        <f t="shared" si="785"/>
        <v>Standard Movie</v>
      </c>
      <c r="H2194">
        <v>82</v>
      </c>
      <c r="I2194" t="str">
        <f t="shared" si="786"/>
        <v>Very Low</v>
      </c>
      <c r="J2194">
        <v>729</v>
      </c>
      <c r="K2194" t="str">
        <f t="shared" si="787"/>
        <v>Very Low</v>
      </c>
      <c r="L2194" t="s">
        <v>2584</v>
      </c>
      <c r="M2194">
        <v>926</v>
      </c>
      <c r="N2194" t="str">
        <f t="shared" si="788"/>
        <v>Low</v>
      </c>
      <c r="O2194">
        <v>39737645</v>
      </c>
      <c r="P2194" t="str">
        <f t="shared" si="789"/>
        <v>Average</v>
      </c>
      <c r="Q2194" t="s">
        <v>4190</v>
      </c>
      <c r="R2194" t="str">
        <f t="shared" si="790"/>
        <v>Adventure</v>
      </c>
      <c r="S2194">
        <f t="shared" si="791"/>
        <v>2</v>
      </c>
      <c r="T2194" t="s">
        <v>4617</v>
      </c>
      <c r="U2194" t="s">
        <v>10778</v>
      </c>
      <c r="V2194">
        <v>89687</v>
      </c>
      <c r="W2194" t="str">
        <f t="shared" si="792"/>
        <v>Medium</v>
      </c>
      <c r="X2194">
        <v>4293</v>
      </c>
      <c r="Y2194" t="str">
        <f t="shared" si="793"/>
        <v>Low</v>
      </c>
      <c r="Z2194" t="s">
        <v>386</v>
      </c>
      <c r="AA2194">
        <v>11</v>
      </c>
      <c r="AB2194" t="str">
        <f t="shared" si="794"/>
        <v>Ensemble Poster</v>
      </c>
      <c r="AC2194" t="s">
        <v>10779</v>
      </c>
      <c r="AD2194" t="s">
        <v>10780</v>
      </c>
      <c r="AE2194">
        <v>666</v>
      </c>
      <c r="AF2194" t="str">
        <f t="shared" si="795"/>
        <v>Low</v>
      </c>
      <c r="AG2194" t="s">
        <v>9</v>
      </c>
      <c r="AH2194" t="s">
        <v>10</v>
      </c>
      <c r="AI2194" t="s">
        <v>11</v>
      </c>
      <c r="AJ2194" t="str">
        <f t="shared" si="796"/>
        <v>Teen</v>
      </c>
      <c r="AK2194">
        <v>20000000</v>
      </c>
      <c r="AL2194" t="str">
        <f t="shared" si="797"/>
        <v>Low Budget</v>
      </c>
      <c r="AM2194">
        <v>2007</v>
      </c>
      <c r="AN2194">
        <f t="shared" si="798"/>
        <v>18</v>
      </c>
      <c r="AO2194" t="str">
        <f t="shared" si="799"/>
        <v>Old Classic</v>
      </c>
      <c r="AP2194">
        <v>869</v>
      </c>
      <c r="AQ2194" t="str">
        <f t="shared" si="800"/>
        <v>Very Low</v>
      </c>
      <c r="AR2194">
        <v>2.2999999999999998</v>
      </c>
      <c r="AS2194" t="str">
        <f t="shared" si="801"/>
        <v>Terrible</v>
      </c>
      <c r="AT2194">
        <v>1.85</v>
      </c>
      <c r="AU2194" t="str">
        <f t="shared" si="802"/>
        <v>HDTV / Widescreen</v>
      </c>
      <c r="AV2194">
        <v>0</v>
      </c>
      <c r="AW2194" t="str">
        <f t="shared" si="803"/>
        <v>Very Low</v>
      </c>
    </row>
    <row r="2195" spans="1:49" x14ac:dyDescent="0.3">
      <c r="A2195" t="s">
        <v>0</v>
      </c>
      <c r="B2195" t="s">
        <v>2248</v>
      </c>
      <c r="C2195">
        <v>166</v>
      </c>
      <c r="D2195" t="str">
        <f t="shared" si="783"/>
        <v>Low</v>
      </c>
      <c r="E2195">
        <v>129</v>
      </c>
      <c r="F2195" t="str">
        <f t="shared" si="784"/>
        <v>2h 9m</v>
      </c>
      <c r="G2195" t="str">
        <f t="shared" si="785"/>
        <v>Long Movie</v>
      </c>
      <c r="H2195">
        <v>468</v>
      </c>
      <c r="I2195" t="str">
        <f t="shared" si="786"/>
        <v>Very Low</v>
      </c>
      <c r="J2195">
        <v>183</v>
      </c>
      <c r="K2195" t="str">
        <f t="shared" si="787"/>
        <v>Very Low</v>
      </c>
      <c r="L2195" t="s">
        <v>723</v>
      </c>
      <c r="M2195">
        <v>919</v>
      </c>
      <c r="N2195" t="str">
        <f t="shared" si="788"/>
        <v>Low</v>
      </c>
      <c r="O2195">
        <v>37567440</v>
      </c>
      <c r="P2195" t="str">
        <f t="shared" si="789"/>
        <v>Average</v>
      </c>
      <c r="Q2195" t="s">
        <v>144</v>
      </c>
      <c r="R2195" t="str">
        <f t="shared" si="790"/>
        <v>Adventure</v>
      </c>
      <c r="S2195">
        <f t="shared" si="791"/>
        <v>2</v>
      </c>
      <c r="T2195" t="s">
        <v>2249</v>
      </c>
      <c r="U2195" t="s">
        <v>2250</v>
      </c>
      <c r="V2195">
        <v>113068</v>
      </c>
      <c r="W2195" t="str">
        <f t="shared" si="792"/>
        <v>Medium</v>
      </c>
      <c r="X2195">
        <v>2024</v>
      </c>
      <c r="Y2195" t="str">
        <f t="shared" si="793"/>
        <v>Low</v>
      </c>
      <c r="Z2195" t="s">
        <v>2251</v>
      </c>
      <c r="AA2195">
        <v>0</v>
      </c>
      <c r="AB2195" t="str">
        <f t="shared" si="794"/>
        <v>Symbolic Poster</v>
      </c>
      <c r="AC2195" t="s">
        <v>2252</v>
      </c>
      <c r="AD2195" t="s">
        <v>2253</v>
      </c>
      <c r="AE2195">
        <v>337</v>
      </c>
      <c r="AF2195" t="str">
        <f t="shared" si="795"/>
        <v>Very Low</v>
      </c>
      <c r="AG2195" t="s">
        <v>9</v>
      </c>
      <c r="AH2195" t="s">
        <v>10</v>
      </c>
      <c r="AI2195" t="s">
        <v>556</v>
      </c>
      <c r="AJ2195" t="str">
        <f t="shared" si="796"/>
        <v>Adult</v>
      </c>
      <c r="AK2195">
        <v>20000000</v>
      </c>
      <c r="AL2195" t="str">
        <f t="shared" si="797"/>
        <v>Low Budget</v>
      </c>
      <c r="AM2195">
        <v>1982</v>
      </c>
      <c r="AN2195">
        <f t="shared" si="798"/>
        <v>43</v>
      </c>
      <c r="AO2195" t="str">
        <f t="shared" si="799"/>
        <v>Old Classic</v>
      </c>
      <c r="AP2195">
        <v>691</v>
      </c>
      <c r="AQ2195" t="str">
        <f t="shared" si="800"/>
        <v>Very Low</v>
      </c>
      <c r="AR2195">
        <v>6.9</v>
      </c>
      <c r="AS2195" t="str">
        <f t="shared" si="801"/>
        <v>Average</v>
      </c>
      <c r="AT2195">
        <v>2.35</v>
      </c>
      <c r="AU2195" t="str">
        <f t="shared" si="802"/>
        <v>Cinematic Widescreen</v>
      </c>
      <c r="AV2195">
        <v>0</v>
      </c>
      <c r="AW2195" t="str">
        <f t="shared" si="803"/>
        <v>Very Low</v>
      </c>
    </row>
    <row r="2196" spans="1:49" x14ac:dyDescent="0.3">
      <c r="A2196" t="s">
        <v>0</v>
      </c>
      <c r="B2196" t="s">
        <v>403</v>
      </c>
      <c r="C2196">
        <v>474</v>
      </c>
      <c r="D2196" t="str">
        <f t="shared" si="783"/>
        <v>Medium</v>
      </c>
      <c r="E2196">
        <v>128</v>
      </c>
      <c r="F2196" t="str">
        <f t="shared" si="784"/>
        <v>2h 8m</v>
      </c>
      <c r="G2196" t="str">
        <f t="shared" si="785"/>
        <v>Long Movie</v>
      </c>
      <c r="H2196">
        <v>310</v>
      </c>
      <c r="I2196" t="str">
        <f t="shared" si="786"/>
        <v>Very Low</v>
      </c>
      <c r="J2196">
        <v>77</v>
      </c>
      <c r="K2196" t="str">
        <f t="shared" si="787"/>
        <v>Very Low</v>
      </c>
      <c r="L2196" t="s">
        <v>10781</v>
      </c>
      <c r="M2196">
        <v>745</v>
      </c>
      <c r="N2196" t="str">
        <f t="shared" si="788"/>
        <v>Low</v>
      </c>
      <c r="O2196">
        <v>44988180</v>
      </c>
      <c r="P2196" t="str">
        <f t="shared" si="789"/>
        <v>Average</v>
      </c>
      <c r="Q2196" t="s">
        <v>10782</v>
      </c>
      <c r="R2196" t="str">
        <f t="shared" si="790"/>
        <v>Biography</v>
      </c>
      <c r="S2196">
        <f t="shared" si="791"/>
        <v>4</v>
      </c>
      <c r="T2196" t="s">
        <v>1022</v>
      </c>
      <c r="U2196" t="s">
        <v>10783</v>
      </c>
      <c r="V2196">
        <v>195333</v>
      </c>
      <c r="W2196" t="str">
        <f t="shared" si="792"/>
        <v>Medium</v>
      </c>
      <c r="X2196">
        <v>1058</v>
      </c>
      <c r="Y2196" t="str">
        <f t="shared" si="793"/>
        <v>Low</v>
      </c>
      <c r="Z2196" t="s">
        <v>10784</v>
      </c>
      <c r="AA2196">
        <v>2</v>
      </c>
      <c r="AB2196" t="str">
        <f t="shared" si="794"/>
        <v>Duo/Trio Poster</v>
      </c>
      <c r="AC2196" t="s">
        <v>10785</v>
      </c>
      <c r="AD2196" t="s">
        <v>10786</v>
      </c>
      <c r="AE2196">
        <v>409</v>
      </c>
      <c r="AF2196" t="str">
        <f t="shared" si="795"/>
        <v>Very Low</v>
      </c>
      <c r="AG2196" t="s">
        <v>9</v>
      </c>
      <c r="AH2196" t="s">
        <v>10</v>
      </c>
      <c r="AI2196" t="s">
        <v>556</v>
      </c>
      <c r="AJ2196" t="str">
        <f t="shared" si="796"/>
        <v>Adult</v>
      </c>
      <c r="AK2196">
        <v>20000000</v>
      </c>
      <c r="AL2196" t="str">
        <f t="shared" si="797"/>
        <v>Low Budget</v>
      </c>
      <c r="AM2196">
        <v>2015</v>
      </c>
      <c r="AN2196">
        <f t="shared" si="798"/>
        <v>10</v>
      </c>
      <c r="AO2196" t="str">
        <f t="shared" si="799"/>
        <v>Modern Classic</v>
      </c>
      <c r="AP2196">
        <v>168</v>
      </c>
      <c r="AQ2196" t="str">
        <f t="shared" si="800"/>
        <v>Very Low</v>
      </c>
      <c r="AR2196">
        <v>8.1</v>
      </c>
      <c r="AS2196" t="str">
        <f t="shared" si="801"/>
        <v>Excellent</v>
      </c>
      <c r="AT2196">
        <v>1.85</v>
      </c>
      <c r="AU2196" t="str">
        <f t="shared" si="802"/>
        <v>HDTV / Widescreen</v>
      </c>
      <c r="AV2196">
        <v>80000</v>
      </c>
      <c r="AW2196" t="str">
        <f t="shared" si="803"/>
        <v>High</v>
      </c>
    </row>
    <row r="2197" spans="1:49" x14ac:dyDescent="0.3">
      <c r="A2197" t="s">
        <v>0</v>
      </c>
      <c r="B2197" t="s">
        <v>10093</v>
      </c>
      <c r="C2197">
        <v>165</v>
      </c>
      <c r="D2197" t="str">
        <f t="shared" si="783"/>
        <v>Low</v>
      </c>
      <c r="E2197">
        <v>110</v>
      </c>
      <c r="F2197" t="str">
        <f t="shared" si="784"/>
        <v>1h 50m</v>
      </c>
      <c r="G2197" t="str">
        <f t="shared" si="785"/>
        <v>Standard Movie</v>
      </c>
      <c r="H2197">
        <v>119</v>
      </c>
      <c r="I2197" t="str">
        <f t="shared" si="786"/>
        <v>Very Low</v>
      </c>
      <c r="J2197">
        <v>332</v>
      </c>
      <c r="K2197" t="str">
        <f t="shared" si="787"/>
        <v>Very Low</v>
      </c>
      <c r="L2197" t="s">
        <v>6633</v>
      </c>
      <c r="M2197">
        <v>1000</v>
      </c>
      <c r="N2197" t="str">
        <f t="shared" si="788"/>
        <v>Low</v>
      </c>
      <c r="O2197">
        <v>39263506</v>
      </c>
      <c r="P2197" t="str">
        <f t="shared" si="789"/>
        <v>Average</v>
      </c>
      <c r="Q2197" t="s">
        <v>2096</v>
      </c>
      <c r="R2197" t="str">
        <f t="shared" si="790"/>
        <v>Crime</v>
      </c>
      <c r="S2197">
        <f t="shared" si="791"/>
        <v>3</v>
      </c>
      <c r="T2197" t="s">
        <v>3685</v>
      </c>
      <c r="U2197" t="s">
        <v>10787</v>
      </c>
      <c r="V2197">
        <v>40469</v>
      </c>
      <c r="W2197" t="str">
        <f t="shared" si="792"/>
        <v>Low</v>
      </c>
      <c r="X2197">
        <v>2382</v>
      </c>
      <c r="Y2197" t="str">
        <f t="shared" si="793"/>
        <v>Low</v>
      </c>
      <c r="Z2197" t="s">
        <v>9236</v>
      </c>
      <c r="AA2197">
        <v>1</v>
      </c>
      <c r="AB2197" t="str">
        <f t="shared" si="794"/>
        <v>Solo Star Poster</v>
      </c>
      <c r="AC2197" t="s">
        <v>10788</v>
      </c>
      <c r="AD2197" t="s">
        <v>10789</v>
      </c>
      <c r="AE2197">
        <v>135</v>
      </c>
      <c r="AF2197" t="str">
        <f t="shared" si="795"/>
        <v>Very Low</v>
      </c>
      <c r="AG2197" t="s">
        <v>9</v>
      </c>
      <c r="AH2197" t="s">
        <v>10</v>
      </c>
      <c r="AI2197" t="s">
        <v>11</v>
      </c>
      <c r="AJ2197" t="str">
        <f t="shared" si="796"/>
        <v>Teen</v>
      </c>
      <c r="AK2197">
        <v>22000000</v>
      </c>
      <c r="AL2197" t="str">
        <f t="shared" si="797"/>
        <v>Low Budget</v>
      </c>
      <c r="AM2197">
        <v>2008</v>
      </c>
      <c r="AN2197">
        <f t="shared" si="798"/>
        <v>17</v>
      </c>
      <c r="AO2197" t="str">
        <f t="shared" si="799"/>
        <v>Old Classic</v>
      </c>
      <c r="AP2197">
        <v>931</v>
      </c>
      <c r="AQ2197" t="str">
        <f t="shared" si="800"/>
        <v>Very Low</v>
      </c>
      <c r="AR2197">
        <v>6.1</v>
      </c>
      <c r="AS2197" t="str">
        <f t="shared" si="801"/>
        <v>Average</v>
      </c>
      <c r="AT2197">
        <v>2.35</v>
      </c>
      <c r="AU2197" t="str">
        <f t="shared" si="802"/>
        <v>Cinematic Widescreen</v>
      </c>
      <c r="AV2197">
        <v>0</v>
      </c>
      <c r="AW2197" t="str">
        <f t="shared" si="803"/>
        <v>Very Low</v>
      </c>
    </row>
    <row r="2198" spans="1:49" x14ac:dyDescent="0.3">
      <c r="A2198" t="s">
        <v>0</v>
      </c>
      <c r="B2198" t="s">
        <v>10790</v>
      </c>
      <c r="C2198">
        <v>131</v>
      </c>
      <c r="D2198" t="str">
        <f t="shared" si="783"/>
        <v>Low</v>
      </c>
      <c r="E2198">
        <v>137</v>
      </c>
      <c r="F2198" t="str">
        <f t="shared" si="784"/>
        <v>2h 17m</v>
      </c>
      <c r="G2198" t="str">
        <f t="shared" si="785"/>
        <v>Long Movie</v>
      </c>
      <c r="H2198">
        <v>70</v>
      </c>
      <c r="I2198" t="str">
        <f t="shared" si="786"/>
        <v>Very Low</v>
      </c>
      <c r="J2198">
        <v>464</v>
      </c>
      <c r="K2198" t="str">
        <f t="shared" si="787"/>
        <v>Very Low</v>
      </c>
      <c r="L2198" t="s">
        <v>6832</v>
      </c>
      <c r="M2198">
        <v>4000</v>
      </c>
      <c r="N2198" t="str">
        <f t="shared" si="788"/>
        <v>Low</v>
      </c>
      <c r="O2198">
        <v>39143839</v>
      </c>
      <c r="P2198" t="str">
        <f t="shared" si="789"/>
        <v>Average</v>
      </c>
      <c r="Q2198" t="s">
        <v>5515</v>
      </c>
      <c r="R2198" t="str">
        <f t="shared" si="790"/>
        <v>Horror</v>
      </c>
      <c r="S2198">
        <f t="shared" si="791"/>
        <v>2</v>
      </c>
      <c r="T2198" t="s">
        <v>2448</v>
      </c>
      <c r="U2198" t="s">
        <v>10791</v>
      </c>
      <c r="V2198">
        <v>38658</v>
      </c>
      <c r="W2198" t="str">
        <f t="shared" si="792"/>
        <v>Low</v>
      </c>
      <c r="X2198">
        <v>5746</v>
      </c>
      <c r="Y2198" t="str">
        <f t="shared" si="793"/>
        <v>Low</v>
      </c>
      <c r="Z2198" t="s">
        <v>9768</v>
      </c>
      <c r="AA2198">
        <v>0</v>
      </c>
      <c r="AB2198" t="str">
        <f t="shared" si="794"/>
        <v>Symbolic Poster</v>
      </c>
      <c r="AC2198" t="s">
        <v>10792</v>
      </c>
      <c r="AD2198" t="s">
        <v>10793</v>
      </c>
      <c r="AE2198">
        <v>284</v>
      </c>
      <c r="AF2198" t="str">
        <f t="shared" si="795"/>
        <v>Very Low</v>
      </c>
      <c r="AG2198" t="s">
        <v>9</v>
      </c>
      <c r="AH2198" t="s">
        <v>10</v>
      </c>
      <c r="AI2198" t="s">
        <v>11</v>
      </c>
      <c r="AJ2198" t="str">
        <f t="shared" si="796"/>
        <v>Teen</v>
      </c>
      <c r="AK2198">
        <v>20000000</v>
      </c>
      <c r="AL2198" t="str">
        <f t="shared" si="797"/>
        <v>Low Budget</v>
      </c>
      <c r="AM2198">
        <v>2006</v>
      </c>
      <c r="AN2198">
        <f t="shared" si="798"/>
        <v>19</v>
      </c>
      <c r="AO2198" t="str">
        <f t="shared" si="799"/>
        <v>Old Classic</v>
      </c>
      <c r="AP2198">
        <v>884</v>
      </c>
      <c r="AQ2198" t="str">
        <f t="shared" si="800"/>
        <v>Very Low</v>
      </c>
      <c r="AR2198">
        <v>5</v>
      </c>
      <c r="AS2198" t="str">
        <f t="shared" si="801"/>
        <v>Below Average</v>
      </c>
      <c r="AT2198">
        <v>1.85</v>
      </c>
      <c r="AU2198" t="str">
        <f t="shared" si="802"/>
        <v>HDTV / Widescreen</v>
      </c>
      <c r="AV2198">
        <v>930</v>
      </c>
      <c r="AW2198" t="str">
        <f t="shared" si="803"/>
        <v>Very Low</v>
      </c>
    </row>
    <row r="2199" spans="1:49" x14ac:dyDescent="0.3">
      <c r="A2199" t="s">
        <v>0</v>
      </c>
      <c r="B2199" t="s">
        <v>7273</v>
      </c>
      <c r="C2199">
        <v>29</v>
      </c>
      <c r="D2199" t="str">
        <f t="shared" si="783"/>
        <v>Very Low</v>
      </c>
      <c r="E2199">
        <v>124</v>
      </c>
      <c r="F2199" t="str">
        <f t="shared" si="784"/>
        <v>2h 4m</v>
      </c>
      <c r="G2199" t="str">
        <f t="shared" si="785"/>
        <v>Long Movie</v>
      </c>
      <c r="H2199">
        <v>8</v>
      </c>
      <c r="I2199" t="str">
        <f t="shared" si="786"/>
        <v>Very Low</v>
      </c>
      <c r="J2199">
        <v>232</v>
      </c>
      <c r="K2199" t="str">
        <f t="shared" si="787"/>
        <v>Very Low</v>
      </c>
      <c r="L2199" t="s">
        <v>3172</v>
      </c>
      <c r="M2199">
        <v>508</v>
      </c>
      <c r="N2199" t="str">
        <f t="shared" si="788"/>
        <v>Low</v>
      </c>
      <c r="O2199">
        <v>37672350</v>
      </c>
      <c r="P2199" t="str">
        <f t="shared" si="789"/>
        <v>Average</v>
      </c>
      <c r="Q2199" t="s">
        <v>1386</v>
      </c>
      <c r="R2199" t="str">
        <f t="shared" si="790"/>
        <v>Comedy</v>
      </c>
      <c r="S2199">
        <f t="shared" si="791"/>
        <v>3</v>
      </c>
      <c r="T2199" t="s">
        <v>10794</v>
      </c>
      <c r="U2199" t="s">
        <v>10795</v>
      </c>
      <c r="V2199">
        <v>5427</v>
      </c>
      <c r="W2199" t="str">
        <f t="shared" si="792"/>
        <v>Very Low</v>
      </c>
      <c r="X2199">
        <v>1660</v>
      </c>
      <c r="Y2199" t="str">
        <f t="shared" si="793"/>
        <v>Low</v>
      </c>
      <c r="Z2199" t="s">
        <v>3019</v>
      </c>
      <c r="AA2199">
        <v>1</v>
      </c>
      <c r="AB2199" t="str">
        <f t="shared" si="794"/>
        <v>Solo Star Poster</v>
      </c>
      <c r="AC2199" t="s">
        <v>10796</v>
      </c>
      <c r="AD2199" t="s">
        <v>10797</v>
      </c>
      <c r="AE2199">
        <v>51</v>
      </c>
      <c r="AF2199" t="str">
        <f t="shared" si="795"/>
        <v>Very Low</v>
      </c>
      <c r="AG2199" t="s">
        <v>9</v>
      </c>
      <c r="AH2199" t="s">
        <v>10</v>
      </c>
      <c r="AI2199" t="s">
        <v>556</v>
      </c>
      <c r="AJ2199" t="str">
        <f t="shared" si="796"/>
        <v>Adult</v>
      </c>
      <c r="AK2199">
        <v>20000000</v>
      </c>
      <c r="AL2199" t="str">
        <f t="shared" si="797"/>
        <v>Low Budget</v>
      </c>
      <c r="AM2199">
        <v>1998</v>
      </c>
      <c r="AN2199">
        <f t="shared" si="798"/>
        <v>27</v>
      </c>
      <c r="AO2199" t="str">
        <f t="shared" si="799"/>
        <v>Old Classic</v>
      </c>
      <c r="AP2199">
        <v>270</v>
      </c>
      <c r="AQ2199" t="str">
        <f t="shared" si="800"/>
        <v>Very Low</v>
      </c>
      <c r="AR2199">
        <v>5.5</v>
      </c>
      <c r="AS2199" t="str">
        <f t="shared" si="801"/>
        <v>Below Average</v>
      </c>
      <c r="AT2199">
        <v>1.85</v>
      </c>
      <c r="AU2199" t="str">
        <f t="shared" si="802"/>
        <v>HDTV / Widescreen</v>
      </c>
      <c r="AV2199">
        <v>0</v>
      </c>
      <c r="AW2199" t="str">
        <f t="shared" si="803"/>
        <v>Very Low</v>
      </c>
    </row>
    <row r="2200" spans="1:49" x14ac:dyDescent="0.3">
      <c r="A2200" t="s">
        <v>0</v>
      </c>
      <c r="B2200" t="s">
        <v>5082</v>
      </c>
      <c r="C2200">
        <v>43</v>
      </c>
      <c r="D2200" t="str">
        <f t="shared" si="783"/>
        <v>Very Low</v>
      </c>
      <c r="E2200">
        <v>93</v>
      </c>
      <c r="F2200" t="str">
        <f t="shared" si="784"/>
        <v>1h 33m</v>
      </c>
      <c r="G2200" t="str">
        <f t="shared" si="785"/>
        <v>Standard Movie</v>
      </c>
      <c r="H2200">
        <v>12</v>
      </c>
      <c r="I2200" t="str">
        <f t="shared" si="786"/>
        <v>Very Low</v>
      </c>
      <c r="J2200">
        <v>636</v>
      </c>
      <c r="K2200" t="str">
        <f t="shared" si="787"/>
        <v>Very Low</v>
      </c>
      <c r="L2200" t="s">
        <v>3271</v>
      </c>
      <c r="M2200">
        <v>18000</v>
      </c>
      <c r="N2200" t="str">
        <f t="shared" si="788"/>
        <v>Medium</v>
      </c>
      <c r="O2200">
        <v>38037513</v>
      </c>
      <c r="P2200" t="str">
        <f t="shared" si="789"/>
        <v>Average</v>
      </c>
      <c r="Q2200" t="s">
        <v>10798</v>
      </c>
      <c r="R2200" t="str">
        <f t="shared" si="790"/>
        <v>Adventure</v>
      </c>
      <c r="S2200">
        <f t="shared" si="791"/>
        <v>5</v>
      </c>
      <c r="T2200" t="s">
        <v>559</v>
      </c>
      <c r="U2200" t="s">
        <v>10799</v>
      </c>
      <c r="V2200">
        <v>49680</v>
      </c>
      <c r="W2200" t="str">
        <f t="shared" si="792"/>
        <v>Low</v>
      </c>
      <c r="X2200">
        <v>20188</v>
      </c>
      <c r="Y2200" t="str">
        <f t="shared" si="793"/>
        <v>Medium</v>
      </c>
      <c r="Z2200" t="s">
        <v>10800</v>
      </c>
      <c r="AA2200">
        <v>2</v>
      </c>
      <c r="AB2200" t="str">
        <f t="shared" si="794"/>
        <v>Duo/Trio Poster</v>
      </c>
      <c r="AC2200" t="s">
        <v>10801</v>
      </c>
      <c r="AD2200" t="s">
        <v>10802</v>
      </c>
      <c r="AE2200">
        <v>117</v>
      </c>
      <c r="AF2200" t="str">
        <f t="shared" si="795"/>
        <v>Very Low</v>
      </c>
      <c r="AG2200" t="s">
        <v>9</v>
      </c>
      <c r="AH2200" t="s">
        <v>10</v>
      </c>
      <c r="AI2200" t="s">
        <v>66</v>
      </c>
      <c r="AJ2200" t="str">
        <f t="shared" si="796"/>
        <v>Family</v>
      </c>
      <c r="AK2200">
        <v>20000000</v>
      </c>
      <c r="AL2200" t="str">
        <f t="shared" si="797"/>
        <v>Low Budget</v>
      </c>
      <c r="AM2200">
        <v>1991</v>
      </c>
      <c r="AN2200">
        <f t="shared" si="798"/>
        <v>34</v>
      </c>
      <c r="AO2200" t="str">
        <f t="shared" si="799"/>
        <v>Old Classic</v>
      </c>
      <c r="AP2200">
        <v>769</v>
      </c>
      <c r="AQ2200" t="str">
        <f t="shared" si="800"/>
        <v>Very Low</v>
      </c>
      <c r="AR2200">
        <v>6.2</v>
      </c>
      <c r="AS2200" t="str">
        <f t="shared" si="801"/>
        <v>Average</v>
      </c>
      <c r="AT2200">
        <v>1.85</v>
      </c>
      <c r="AU2200" t="str">
        <f t="shared" si="802"/>
        <v>HDTV / Widescreen</v>
      </c>
      <c r="AV2200">
        <v>0</v>
      </c>
      <c r="AW2200" t="str">
        <f t="shared" si="803"/>
        <v>Very Low</v>
      </c>
    </row>
    <row r="2201" spans="1:49" x14ac:dyDescent="0.3">
      <c r="A2201" t="s">
        <v>0</v>
      </c>
      <c r="B2201" t="s">
        <v>3093</v>
      </c>
      <c r="C2201">
        <v>111</v>
      </c>
      <c r="D2201" t="str">
        <f t="shared" si="783"/>
        <v>Low</v>
      </c>
      <c r="E2201">
        <v>115</v>
      </c>
      <c r="F2201" t="str">
        <f t="shared" si="784"/>
        <v>1h 55m</v>
      </c>
      <c r="G2201" t="str">
        <f t="shared" si="785"/>
        <v>Standard Movie</v>
      </c>
      <c r="H2201">
        <v>272</v>
      </c>
      <c r="I2201" t="str">
        <f t="shared" si="786"/>
        <v>Very Low</v>
      </c>
      <c r="J2201">
        <v>1000</v>
      </c>
      <c r="K2201" t="str">
        <f t="shared" si="787"/>
        <v>Very Low</v>
      </c>
      <c r="L2201" t="s">
        <v>4770</v>
      </c>
      <c r="M2201">
        <v>49000</v>
      </c>
      <c r="N2201" t="str">
        <f t="shared" si="788"/>
        <v>Medium</v>
      </c>
      <c r="O2201">
        <v>37442180</v>
      </c>
      <c r="P2201" t="str">
        <f t="shared" si="789"/>
        <v>Average</v>
      </c>
      <c r="Q2201" t="s">
        <v>9733</v>
      </c>
      <c r="R2201" t="str">
        <f t="shared" si="790"/>
        <v>Comedy</v>
      </c>
      <c r="S2201">
        <f t="shared" si="791"/>
        <v>4</v>
      </c>
      <c r="T2201" t="s">
        <v>782</v>
      </c>
      <c r="U2201" t="s">
        <v>10803</v>
      </c>
      <c r="V2201">
        <v>28005</v>
      </c>
      <c r="W2201" t="str">
        <f t="shared" si="792"/>
        <v>Low</v>
      </c>
      <c r="X2201">
        <v>52571</v>
      </c>
      <c r="Y2201" t="str">
        <f t="shared" si="793"/>
        <v>High</v>
      </c>
      <c r="Z2201" t="s">
        <v>450</v>
      </c>
      <c r="AA2201">
        <v>1</v>
      </c>
      <c r="AB2201" t="str">
        <f t="shared" si="794"/>
        <v>Solo Star Poster</v>
      </c>
      <c r="AC2201" t="s">
        <v>10804</v>
      </c>
      <c r="AD2201" t="s">
        <v>10805</v>
      </c>
      <c r="AE2201">
        <v>236</v>
      </c>
      <c r="AF2201" t="str">
        <f t="shared" si="795"/>
        <v>Very Low</v>
      </c>
      <c r="AG2201" t="s">
        <v>9</v>
      </c>
      <c r="AH2201" t="s">
        <v>10</v>
      </c>
      <c r="AI2201" t="s">
        <v>11</v>
      </c>
      <c r="AJ2201" t="str">
        <f t="shared" si="796"/>
        <v>Teen</v>
      </c>
      <c r="AK2201">
        <v>20000000</v>
      </c>
      <c r="AL2201" t="str">
        <f t="shared" si="797"/>
        <v>Low Budget</v>
      </c>
      <c r="AM2201">
        <v>2006</v>
      </c>
      <c r="AN2201">
        <f t="shared" si="798"/>
        <v>19</v>
      </c>
      <c r="AO2201" t="str">
        <f t="shared" si="799"/>
        <v>Old Classic</v>
      </c>
      <c r="AP2201">
        <v>2000</v>
      </c>
      <c r="AQ2201" t="str">
        <f t="shared" si="800"/>
        <v>Low</v>
      </c>
      <c r="AR2201">
        <v>6.2</v>
      </c>
      <c r="AS2201" t="str">
        <f t="shared" si="801"/>
        <v>Average</v>
      </c>
      <c r="AT2201">
        <v>2.35</v>
      </c>
      <c r="AU2201" t="str">
        <f t="shared" si="802"/>
        <v>Cinematic Widescreen</v>
      </c>
      <c r="AV2201">
        <v>0</v>
      </c>
      <c r="AW2201" t="str">
        <f t="shared" si="803"/>
        <v>Very Low</v>
      </c>
    </row>
    <row r="2202" spans="1:49" x14ac:dyDescent="0.3">
      <c r="A2202" t="s">
        <v>0</v>
      </c>
      <c r="B2202" t="s">
        <v>10806</v>
      </c>
      <c r="C2202">
        <v>90</v>
      </c>
      <c r="D2202" t="str">
        <f t="shared" si="783"/>
        <v>Low</v>
      </c>
      <c r="E2202">
        <v>98</v>
      </c>
      <c r="F2202" t="str">
        <f t="shared" si="784"/>
        <v>1h 38m</v>
      </c>
      <c r="G2202" t="str">
        <f t="shared" si="785"/>
        <v>Standard Movie</v>
      </c>
      <c r="H2202">
        <v>20</v>
      </c>
      <c r="I2202" t="str">
        <f t="shared" si="786"/>
        <v>Very Low</v>
      </c>
      <c r="J2202">
        <v>160</v>
      </c>
      <c r="K2202" t="str">
        <f t="shared" si="787"/>
        <v>Very Low</v>
      </c>
      <c r="L2202" t="s">
        <v>10807</v>
      </c>
      <c r="M2202">
        <v>889</v>
      </c>
      <c r="N2202" t="str">
        <f t="shared" si="788"/>
        <v>Low</v>
      </c>
      <c r="O2202">
        <f>O2201</f>
        <v>37442180</v>
      </c>
      <c r="P2202" t="str">
        <f t="shared" si="789"/>
        <v>Average</v>
      </c>
      <c r="Q2202" t="s">
        <v>618</v>
      </c>
      <c r="R2202" t="str">
        <f t="shared" si="790"/>
        <v>Action</v>
      </c>
      <c r="S2202">
        <f t="shared" si="791"/>
        <v>2</v>
      </c>
      <c r="T2202" t="s">
        <v>4329</v>
      </c>
      <c r="U2202" t="s">
        <v>10808</v>
      </c>
      <c r="V2202">
        <v>18481</v>
      </c>
      <c r="W2202" t="str">
        <f t="shared" si="792"/>
        <v>Low</v>
      </c>
      <c r="X2202">
        <v>2110</v>
      </c>
      <c r="Y2202" t="str">
        <f t="shared" si="793"/>
        <v>Low</v>
      </c>
      <c r="Z2202" t="s">
        <v>10809</v>
      </c>
      <c r="AA2202">
        <v>0</v>
      </c>
      <c r="AB2202" t="str">
        <f t="shared" si="794"/>
        <v>Symbolic Poster</v>
      </c>
      <c r="AC2202" t="s">
        <v>10810</v>
      </c>
      <c r="AD2202" t="s">
        <v>10811</v>
      </c>
      <c r="AE2202">
        <v>230</v>
      </c>
      <c r="AF2202" t="str">
        <f t="shared" si="795"/>
        <v>Very Low</v>
      </c>
      <c r="AG2202" t="s">
        <v>9</v>
      </c>
      <c r="AH2202" t="s">
        <v>10</v>
      </c>
      <c r="AI2202" t="s">
        <v>66</v>
      </c>
      <c r="AJ2202" t="str">
        <f t="shared" si="796"/>
        <v>Family</v>
      </c>
      <c r="AK2202">
        <v>20000000</v>
      </c>
      <c r="AL2202" t="str">
        <f t="shared" si="797"/>
        <v>Low Budget</v>
      </c>
      <c r="AM2202">
        <v>1979</v>
      </c>
      <c r="AN2202">
        <f t="shared" si="798"/>
        <v>46</v>
      </c>
      <c r="AO2202" t="str">
        <f t="shared" si="799"/>
        <v>Old Classic</v>
      </c>
      <c r="AP2202">
        <v>877</v>
      </c>
      <c r="AQ2202" t="str">
        <f t="shared" si="800"/>
        <v>Very Low</v>
      </c>
      <c r="AR2202">
        <v>5.9</v>
      </c>
      <c r="AS2202" t="str">
        <f t="shared" si="801"/>
        <v>Below Average</v>
      </c>
      <c r="AT2202">
        <v>2.35</v>
      </c>
      <c r="AU2202" t="str">
        <f t="shared" si="802"/>
        <v>Cinematic Widescreen</v>
      </c>
      <c r="AV2202">
        <v>4000</v>
      </c>
      <c r="AW2202" t="str">
        <f t="shared" si="803"/>
        <v>Low</v>
      </c>
    </row>
    <row r="2203" spans="1:49" x14ac:dyDescent="0.3">
      <c r="A2203" t="s">
        <v>0</v>
      </c>
      <c r="B2203" t="s">
        <v>10812</v>
      </c>
      <c r="C2203">
        <v>333</v>
      </c>
      <c r="D2203" t="str">
        <f t="shared" si="783"/>
        <v>Medium</v>
      </c>
      <c r="E2203">
        <v>105</v>
      </c>
      <c r="F2203" t="str">
        <f t="shared" si="784"/>
        <v>1h 45m</v>
      </c>
      <c r="G2203" t="str">
        <f t="shared" si="785"/>
        <v>Standard Movie</v>
      </c>
      <c r="H2203">
        <v>210</v>
      </c>
      <c r="I2203" t="str">
        <f t="shared" si="786"/>
        <v>Very Low</v>
      </c>
      <c r="J2203">
        <v>101</v>
      </c>
      <c r="K2203" t="str">
        <f t="shared" si="787"/>
        <v>Very Low</v>
      </c>
      <c r="L2203" t="s">
        <v>10813</v>
      </c>
      <c r="M2203">
        <v>978</v>
      </c>
      <c r="N2203" t="str">
        <f t="shared" si="788"/>
        <v>Low</v>
      </c>
      <c r="O2203">
        <v>35596227</v>
      </c>
      <c r="P2203" t="str">
        <f t="shared" si="789"/>
        <v>Average</v>
      </c>
      <c r="Q2203" t="s">
        <v>2096</v>
      </c>
      <c r="R2203" t="str">
        <f t="shared" si="790"/>
        <v>Crime</v>
      </c>
      <c r="S2203">
        <f t="shared" si="791"/>
        <v>3</v>
      </c>
      <c r="T2203" t="s">
        <v>10814</v>
      </c>
      <c r="U2203" t="s">
        <v>10815</v>
      </c>
      <c r="V2203">
        <v>79461</v>
      </c>
      <c r="W2203" t="str">
        <f t="shared" si="792"/>
        <v>Medium</v>
      </c>
      <c r="X2203">
        <v>1454</v>
      </c>
      <c r="Y2203" t="str">
        <f t="shared" si="793"/>
        <v>Low</v>
      </c>
      <c r="Z2203" t="s">
        <v>10816</v>
      </c>
      <c r="AA2203">
        <v>1</v>
      </c>
      <c r="AB2203" t="str">
        <f t="shared" si="794"/>
        <v>Solo Star Poster</v>
      </c>
      <c r="AC2203" t="s">
        <v>10817</v>
      </c>
      <c r="AD2203" t="s">
        <v>10818</v>
      </c>
      <c r="AE2203">
        <v>463</v>
      </c>
      <c r="AF2203" t="str">
        <f t="shared" si="795"/>
        <v>Very Low</v>
      </c>
      <c r="AG2203" t="s">
        <v>9</v>
      </c>
      <c r="AH2203" t="s">
        <v>10</v>
      </c>
      <c r="AI2203" t="s">
        <v>556</v>
      </c>
      <c r="AJ2203" t="str">
        <f t="shared" si="796"/>
        <v>Adult</v>
      </c>
      <c r="AK2203">
        <v>20000000</v>
      </c>
      <c r="AL2203" t="str">
        <f t="shared" si="797"/>
        <v>Low Budget</v>
      </c>
      <c r="AM2203">
        <v>2010</v>
      </c>
      <c r="AN2203">
        <f t="shared" si="798"/>
        <v>15</v>
      </c>
      <c r="AO2203" t="str">
        <f t="shared" si="799"/>
        <v>Modern Classic</v>
      </c>
      <c r="AP2203">
        <v>191</v>
      </c>
      <c r="AQ2203" t="str">
        <f t="shared" si="800"/>
        <v>Very Low</v>
      </c>
      <c r="AR2203">
        <v>6.3</v>
      </c>
      <c r="AS2203" t="str">
        <f t="shared" si="801"/>
        <v>Average</v>
      </c>
      <c r="AT2203">
        <v>2.35</v>
      </c>
      <c r="AU2203" t="str">
        <f t="shared" si="802"/>
        <v>Cinematic Widescreen</v>
      </c>
      <c r="AV2203">
        <v>10000</v>
      </c>
      <c r="AW2203" t="str">
        <f t="shared" si="803"/>
        <v>Low</v>
      </c>
    </row>
    <row r="2204" spans="1:49" x14ac:dyDescent="0.3">
      <c r="A2204" t="s">
        <v>0</v>
      </c>
      <c r="B2204" t="s">
        <v>10819</v>
      </c>
      <c r="C2204">
        <v>37</v>
      </c>
      <c r="D2204" t="str">
        <f t="shared" si="783"/>
        <v>Very Low</v>
      </c>
      <c r="E2204">
        <v>127</v>
      </c>
      <c r="F2204" t="str">
        <f t="shared" si="784"/>
        <v>2h 7m</v>
      </c>
      <c r="G2204" t="str">
        <f t="shared" si="785"/>
        <v>Long Movie</v>
      </c>
      <c r="H2204">
        <v>16</v>
      </c>
      <c r="I2204" t="str">
        <f t="shared" si="786"/>
        <v>Very Low</v>
      </c>
      <c r="J2204">
        <v>399</v>
      </c>
      <c r="K2204" t="str">
        <f t="shared" si="787"/>
        <v>Very Low</v>
      </c>
      <c r="L2204" t="s">
        <v>1164</v>
      </c>
      <c r="M2204">
        <v>565</v>
      </c>
      <c r="N2204" t="str">
        <f t="shared" si="788"/>
        <v>Low</v>
      </c>
      <c r="O2204">
        <v>35422828</v>
      </c>
      <c r="P2204" t="str">
        <f t="shared" si="789"/>
        <v>Average</v>
      </c>
      <c r="Q2204" t="s">
        <v>4267</v>
      </c>
      <c r="R2204" t="str">
        <f t="shared" si="790"/>
        <v>Biography</v>
      </c>
      <c r="S2204">
        <f t="shared" si="791"/>
        <v>3</v>
      </c>
      <c r="T2204" t="s">
        <v>4818</v>
      </c>
      <c r="U2204" t="s">
        <v>10820</v>
      </c>
      <c r="V2204">
        <v>19126</v>
      </c>
      <c r="W2204" t="str">
        <f t="shared" si="792"/>
        <v>Low</v>
      </c>
      <c r="X2204">
        <v>1735</v>
      </c>
      <c r="Y2204" t="str">
        <f t="shared" si="793"/>
        <v>Low</v>
      </c>
      <c r="Z2204" t="s">
        <v>5486</v>
      </c>
      <c r="AA2204">
        <v>1</v>
      </c>
      <c r="AB2204" t="str">
        <f t="shared" si="794"/>
        <v>Solo Star Poster</v>
      </c>
      <c r="AC2204" t="s">
        <v>10821</v>
      </c>
      <c r="AD2204" t="s">
        <v>10822</v>
      </c>
      <c r="AE2204">
        <v>155</v>
      </c>
      <c r="AF2204" t="str">
        <f t="shared" si="795"/>
        <v>Very Low</v>
      </c>
      <c r="AG2204" t="s">
        <v>9</v>
      </c>
      <c r="AH2204" t="s">
        <v>10</v>
      </c>
      <c r="AI2204" t="s">
        <v>66</v>
      </c>
      <c r="AJ2204" t="str">
        <f t="shared" si="796"/>
        <v>Family</v>
      </c>
      <c r="AK2204">
        <v>20000000</v>
      </c>
      <c r="AL2204" t="str">
        <f t="shared" si="797"/>
        <v>Low Budget</v>
      </c>
      <c r="AM2204">
        <v>1997</v>
      </c>
      <c r="AN2204">
        <f t="shared" si="798"/>
        <v>28</v>
      </c>
      <c r="AO2204" t="str">
        <f t="shared" si="799"/>
        <v>Old Classic</v>
      </c>
      <c r="AP2204">
        <v>441</v>
      </c>
      <c r="AQ2204" t="str">
        <f t="shared" si="800"/>
        <v>Very Low</v>
      </c>
      <c r="AR2204">
        <v>6.7</v>
      </c>
      <c r="AS2204" t="str">
        <f t="shared" si="801"/>
        <v>Average</v>
      </c>
      <c r="AT2204">
        <v>2.35</v>
      </c>
      <c r="AU2204" t="str">
        <f t="shared" si="802"/>
        <v>Cinematic Widescreen</v>
      </c>
      <c r="AV2204">
        <v>0</v>
      </c>
      <c r="AW2204" t="str">
        <f t="shared" si="803"/>
        <v>Very Low</v>
      </c>
    </row>
    <row r="2205" spans="1:49" x14ac:dyDescent="0.3">
      <c r="A2205" t="s">
        <v>0</v>
      </c>
      <c r="B2205" t="s">
        <v>8353</v>
      </c>
      <c r="C2205">
        <v>122</v>
      </c>
      <c r="D2205" t="str">
        <f t="shared" si="783"/>
        <v>Low</v>
      </c>
      <c r="E2205">
        <v>82</v>
      </c>
      <c r="F2205" t="str">
        <f t="shared" si="784"/>
        <v>1h 22m</v>
      </c>
      <c r="G2205" t="str">
        <f t="shared" si="785"/>
        <v>Featurette</v>
      </c>
      <c r="H2205">
        <v>82</v>
      </c>
      <c r="I2205" t="str">
        <f t="shared" si="786"/>
        <v>Very Low</v>
      </c>
      <c r="J2205">
        <v>354</v>
      </c>
      <c r="K2205" t="str">
        <f t="shared" si="787"/>
        <v>Very Low</v>
      </c>
      <c r="L2205" t="s">
        <v>10823</v>
      </c>
      <c r="M2205">
        <v>759</v>
      </c>
      <c r="N2205" t="str">
        <f t="shared" si="788"/>
        <v>Low</v>
      </c>
      <c r="O2205">
        <v>36658108</v>
      </c>
      <c r="P2205" t="str">
        <f t="shared" si="789"/>
        <v>Average</v>
      </c>
      <c r="Q2205" t="s">
        <v>1642</v>
      </c>
      <c r="R2205" t="str">
        <f t="shared" si="790"/>
        <v>Comedy</v>
      </c>
      <c r="S2205">
        <f t="shared" si="791"/>
        <v>1</v>
      </c>
      <c r="T2205" t="s">
        <v>833</v>
      </c>
      <c r="U2205" t="s">
        <v>10824</v>
      </c>
      <c r="V2205">
        <v>39095</v>
      </c>
      <c r="W2205" t="str">
        <f t="shared" si="792"/>
        <v>Low</v>
      </c>
      <c r="X2205">
        <v>2898</v>
      </c>
      <c r="Y2205" t="str">
        <f t="shared" si="793"/>
        <v>Low</v>
      </c>
      <c r="Z2205" t="s">
        <v>10825</v>
      </c>
      <c r="AA2205">
        <v>7</v>
      </c>
      <c r="AB2205" t="str">
        <f t="shared" si="794"/>
        <v>Ensemble Poster</v>
      </c>
      <c r="AC2205" t="s">
        <v>10826</v>
      </c>
      <c r="AD2205" t="s">
        <v>10827</v>
      </c>
      <c r="AE2205">
        <v>187</v>
      </c>
      <c r="AF2205" t="str">
        <f t="shared" si="795"/>
        <v>Very Low</v>
      </c>
      <c r="AG2205" t="s">
        <v>9</v>
      </c>
      <c r="AH2205" t="s">
        <v>10</v>
      </c>
      <c r="AI2205" t="s">
        <v>11</v>
      </c>
      <c r="AJ2205" t="str">
        <f t="shared" si="796"/>
        <v>Teen</v>
      </c>
      <c r="AK2205">
        <v>20000000</v>
      </c>
      <c r="AL2205" t="str">
        <f t="shared" si="797"/>
        <v>Low Budget</v>
      </c>
      <c r="AM2205">
        <v>2010</v>
      </c>
      <c r="AN2205">
        <f t="shared" si="798"/>
        <v>15</v>
      </c>
      <c r="AO2205" t="str">
        <f t="shared" si="799"/>
        <v>Modern Classic</v>
      </c>
      <c r="AP2205">
        <v>401</v>
      </c>
      <c r="AQ2205" t="str">
        <f t="shared" si="800"/>
        <v>Very Low</v>
      </c>
      <c r="AR2205">
        <v>3.5</v>
      </c>
      <c r="AS2205" t="str">
        <f t="shared" si="801"/>
        <v>Very Poor</v>
      </c>
      <c r="AT2205">
        <v>1.85</v>
      </c>
      <c r="AU2205" t="str">
        <f t="shared" si="802"/>
        <v>HDTV / Widescreen</v>
      </c>
      <c r="AV2205">
        <v>16000</v>
      </c>
      <c r="AW2205" t="str">
        <f t="shared" si="803"/>
        <v>Medium</v>
      </c>
    </row>
    <row r="2206" spans="1:49" x14ac:dyDescent="0.3">
      <c r="A2206" t="s">
        <v>0</v>
      </c>
      <c r="B2206" t="s">
        <v>1104</v>
      </c>
      <c r="C2206">
        <v>285</v>
      </c>
      <c r="D2206" t="str">
        <f t="shared" si="783"/>
        <v>Medium</v>
      </c>
      <c r="E2206">
        <v>143</v>
      </c>
      <c r="F2206" t="str">
        <f t="shared" si="784"/>
        <v>2h 23m</v>
      </c>
      <c r="G2206" t="str">
        <f t="shared" si="785"/>
        <v>Long Movie</v>
      </c>
      <c r="H2206">
        <v>0</v>
      </c>
      <c r="I2206" t="str">
        <f t="shared" si="786"/>
        <v>Very Low</v>
      </c>
      <c r="J2206">
        <v>51</v>
      </c>
      <c r="K2206" t="str">
        <f t="shared" si="787"/>
        <v>Very Low</v>
      </c>
      <c r="L2206" t="s">
        <v>10828</v>
      </c>
      <c r="M2206">
        <v>11000</v>
      </c>
      <c r="N2206" t="str">
        <f t="shared" si="788"/>
        <v>Medium</v>
      </c>
      <c r="O2206">
        <v>34300771</v>
      </c>
      <c r="P2206" t="str">
        <f t="shared" si="789"/>
        <v>Average</v>
      </c>
      <c r="Q2206" t="s">
        <v>3380</v>
      </c>
      <c r="R2206" t="str">
        <f t="shared" si="790"/>
        <v>Drama</v>
      </c>
      <c r="S2206">
        <f t="shared" si="791"/>
        <v>1</v>
      </c>
      <c r="T2206" t="s">
        <v>311</v>
      </c>
      <c r="U2206" t="s">
        <v>10829</v>
      </c>
      <c r="V2206">
        <v>243799</v>
      </c>
      <c r="W2206" t="str">
        <f t="shared" si="792"/>
        <v>High</v>
      </c>
      <c r="X2206">
        <v>11248</v>
      </c>
      <c r="Y2206" t="str">
        <f t="shared" si="793"/>
        <v>Medium</v>
      </c>
      <c r="Z2206" t="s">
        <v>10830</v>
      </c>
      <c r="AA2206">
        <v>3</v>
      </c>
      <c r="AB2206" t="str">
        <f t="shared" si="794"/>
        <v>Duo/Trio Poster</v>
      </c>
      <c r="AC2206" t="s">
        <v>10831</v>
      </c>
      <c r="AD2206" t="s">
        <v>10832</v>
      </c>
      <c r="AE2206">
        <v>908</v>
      </c>
      <c r="AF2206" t="str">
        <f t="shared" si="795"/>
        <v>Low</v>
      </c>
      <c r="AG2206" t="s">
        <v>9</v>
      </c>
      <c r="AH2206" t="s">
        <v>1436</v>
      </c>
      <c r="AI2206" t="s">
        <v>556</v>
      </c>
      <c r="AJ2206" t="str">
        <f t="shared" si="796"/>
        <v>Adult</v>
      </c>
      <c r="AK2206">
        <v>25000000</v>
      </c>
      <c r="AL2206" t="str">
        <f t="shared" si="797"/>
        <v>Low Budget</v>
      </c>
      <c r="AM2206">
        <v>2006</v>
      </c>
      <c r="AN2206">
        <f t="shared" si="798"/>
        <v>19</v>
      </c>
      <c r="AO2206" t="str">
        <f t="shared" si="799"/>
        <v>Old Classic</v>
      </c>
      <c r="AP2206">
        <v>119</v>
      </c>
      <c r="AQ2206" t="str">
        <f t="shared" si="800"/>
        <v>Very Low</v>
      </c>
      <c r="AR2206">
        <v>7.5</v>
      </c>
      <c r="AS2206" t="str">
        <f t="shared" si="801"/>
        <v>Good</v>
      </c>
      <c r="AT2206">
        <v>1.85</v>
      </c>
      <c r="AU2206" t="str">
        <f t="shared" si="802"/>
        <v>HDTV / Widescreen</v>
      </c>
      <c r="AV2206">
        <v>0</v>
      </c>
      <c r="AW2206" t="str">
        <f t="shared" si="803"/>
        <v>Very Low</v>
      </c>
    </row>
    <row r="2207" spans="1:49" x14ac:dyDescent="0.3">
      <c r="A2207" t="s">
        <v>0</v>
      </c>
      <c r="B2207" t="s">
        <v>780</v>
      </c>
      <c r="C2207">
        <v>156</v>
      </c>
      <c r="D2207" t="str">
        <f t="shared" si="783"/>
        <v>Low</v>
      </c>
      <c r="E2207">
        <v>103</v>
      </c>
      <c r="F2207" t="str">
        <f t="shared" si="784"/>
        <v>1h 43m</v>
      </c>
      <c r="G2207" t="str">
        <f t="shared" si="785"/>
        <v>Standard Movie</v>
      </c>
      <c r="H2207">
        <v>189</v>
      </c>
      <c r="I2207" t="str">
        <f t="shared" si="786"/>
        <v>Very Low</v>
      </c>
      <c r="J2207">
        <v>949</v>
      </c>
      <c r="K2207" t="str">
        <f t="shared" si="787"/>
        <v>Very Low</v>
      </c>
      <c r="L2207" t="s">
        <v>3715</v>
      </c>
      <c r="M2207">
        <v>2000</v>
      </c>
      <c r="N2207" t="str">
        <f t="shared" si="788"/>
        <v>Low</v>
      </c>
      <c r="O2207">
        <v>34290142</v>
      </c>
      <c r="P2207" t="str">
        <f t="shared" si="789"/>
        <v>Average</v>
      </c>
      <c r="Q2207" t="s">
        <v>2498</v>
      </c>
      <c r="R2207" t="str">
        <f t="shared" si="790"/>
        <v>Comedy</v>
      </c>
      <c r="S2207">
        <f t="shared" si="791"/>
        <v>2</v>
      </c>
      <c r="T2207" t="s">
        <v>4770</v>
      </c>
      <c r="U2207" t="s">
        <v>10833</v>
      </c>
      <c r="V2207">
        <v>54242</v>
      </c>
      <c r="W2207" t="str">
        <f t="shared" si="792"/>
        <v>Medium</v>
      </c>
      <c r="X2207">
        <v>4662</v>
      </c>
      <c r="Y2207" t="str">
        <f t="shared" si="793"/>
        <v>Low</v>
      </c>
      <c r="Z2207" t="s">
        <v>5710</v>
      </c>
      <c r="AA2207">
        <v>8</v>
      </c>
      <c r="AB2207" t="str">
        <f t="shared" si="794"/>
        <v>Ensemble Poster</v>
      </c>
      <c r="AC2207" t="s">
        <v>10834</v>
      </c>
      <c r="AD2207" t="s">
        <v>10835</v>
      </c>
      <c r="AE2207">
        <v>145</v>
      </c>
      <c r="AF2207" t="str">
        <f t="shared" si="795"/>
        <v>Very Low</v>
      </c>
      <c r="AG2207" t="s">
        <v>9</v>
      </c>
      <c r="AH2207" t="s">
        <v>10</v>
      </c>
      <c r="AI2207" t="s">
        <v>556</v>
      </c>
      <c r="AJ2207" t="str">
        <f t="shared" si="796"/>
        <v>Adult</v>
      </c>
      <c r="AK2207">
        <v>19800000</v>
      </c>
      <c r="AL2207" t="str">
        <f t="shared" si="797"/>
        <v>Low Budget</v>
      </c>
      <c r="AM2207">
        <v>2014</v>
      </c>
      <c r="AN2207">
        <f t="shared" si="798"/>
        <v>11</v>
      </c>
      <c r="AO2207" t="str">
        <f t="shared" si="799"/>
        <v>Modern Classic</v>
      </c>
      <c r="AP2207">
        <v>1000</v>
      </c>
      <c r="AQ2207" t="str">
        <f t="shared" si="800"/>
        <v>Very Low</v>
      </c>
      <c r="AR2207">
        <v>6.6</v>
      </c>
      <c r="AS2207" t="str">
        <f t="shared" si="801"/>
        <v>Average</v>
      </c>
      <c r="AT2207">
        <v>2.35</v>
      </c>
      <c r="AU2207" t="str">
        <f t="shared" si="802"/>
        <v>Cinematic Widescreen</v>
      </c>
      <c r="AV2207">
        <v>14000</v>
      </c>
      <c r="AW2207" t="str">
        <f t="shared" si="803"/>
        <v>Medium</v>
      </c>
    </row>
    <row r="2208" spans="1:49" x14ac:dyDescent="0.3">
      <c r="A2208" t="s">
        <v>0</v>
      </c>
      <c r="B2208" t="s">
        <v>10836</v>
      </c>
      <c r="C2208">
        <v>293</v>
      </c>
      <c r="D2208" t="str">
        <f t="shared" si="783"/>
        <v>Medium</v>
      </c>
      <c r="E2208">
        <v>104</v>
      </c>
      <c r="F2208" t="str">
        <f t="shared" si="784"/>
        <v>1h 44m</v>
      </c>
      <c r="G2208" t="str">
        <f t="shared" si="785"/>
        <v>Standard Movie</v>
      </c>
      <c r="H2208">
        <v>53</v>
      </c>
      <c r="I2208" t="str">
        <f t="shared" si="786"/>
        <v>Very Low</v>
      </c>
      <c r="J2208">
        <v>652</v>
      </c>
      <c r="K2208" t="str">
        <f t="shared" si="787"/>
        <v>Very Low</v>
      </c>
      <c r="L2208" t="s">
        <v>2348</v>
      </c>
      <c r="M2208">
        <v>22000</v>
      </c>
      <c r="N2208" t="str">
        <f t="shared" si="788"/>
        <v>Medium</v>
      </c>
      <c r="O2208">
        <v>33422556</v>
      </c>
      <c r="P2208" t="str">
        <f t="shared" si="789"/>
        <v>Average</v>
      </c>
      <c r="Q2208" t="s">
        <v>8031</v>
      </c>
      <c r="R2208" t="str">
        <f t="shared" si="790"/>
        <v>Drama</v>
      </c>
      <c r="S2208">
        <f t="shared" si="791"/>
        <v>2</v>
      </c>
      <c r="T2208" t="s">
        <v>668</v>
      </c>
      <c r="U2208" t="s">
        <v>10837</v>
      </c>
      <c r="V2208">
        <v>99236</v>
      </c>
      <c r="W2208" t="str">
        <f t="shared" si="792"/>
        <v>Medium</v>
      </c>
      <c r="X2208">
        <v>33903</v>
      </c>
      <c r="Y2208" t="str">
        <f t="shared" si="793"/>
        <v>Medium</v>
      </c>
      <c r="Z2208" t="s">
        <v>4264</v>
      </c>
      <c r="AA2208">
        <v>0</v>
      </c>
      <c r="AB2208" t="str">
        <f t="shared" si="794"/>
        <v>Symbolic Poster</v>
      </c>
      <c r="AC2208" t="s">
        <v>10838</v>
      </c>
      <c r="AD2208" t="s">
        <v>10839</v>
      </c>
      <c r="AE2208">
        <v>321</v>
      </c>
      <c r="AF2208" t="str">
        <f t="shared" si="795"/>
        <v>Very Low</v>
      </c>
      <c r="AG2208" t="s">
        <v>9</v>
      </c>
      <c r="AH2208" t="s">
        <v>10</v>
      </c>
      <c r="AI2208" t="s">
        <v>11</v>
      </c>
      <c r="AJ2208" t="str">
        <f t="shared" si="796"/>
        <v>Teen</v>
      </c>
      <c r="AK2208">
        <v>20000000</v>
      </c>
      <c r="AL2208" t="str">
        <f t="shared" si="797"/>
        <v>Low Budget</v>
      </c>
      <c r="AM2208">
        <v>2008</v>
      </c>
      <c r="AN2208">
        <f t="shared" si="798"/>
        <v>17</v>
      </c>
      <c r="AO2208" t="str">
        <f t="shared" si="799"/>
        <v>Old Classic</v>
      </c>
      <c r="AP2208">
        <v>11000</v>
      </c>
      <c r="AQ2208" t="str">
        <f t="shared" si="800"/>
        <v>Medium</v>
      </c>
      <c r="AR2208">
        <v>7.5</v>
      </c>
      <c r="AS2208" t="str">
        <f t="shared" si="801"/>
        <v>Good</v>
      </c>
      <c r="AT2208">
        <v>1.85</v>
      </c>
      <c r="AU2208" t="str">
        <f t="shared" si="802"/>
        <v>HDTV / Widescreen</v>
      </c>
      <c r="AV2208">
        <v>0</v>
      </c>
      <c r="AW2208" t="str">
        <f t="shared" si="803"/>
        <v>Very Low</v>
      </c>
    </row>
    <row r="2209" spans="1:49" x14ac:dyDescent="0.3">
      <c r="A2209" t="s">
        <v>0</v>
      </c>
      <c r="B2209" t="s">
        <v>10529</v>
      </c>
      <c r="C2209">
        <v>233</v>
      </c>
      <c r="D2209" t="str">
        <f t="shared" si="783"/>
        <v>Medium</v>
      </c>
      <c r="E2209">
        <v>98</v>
      </c>
      <c r="F2209" t="str">
        <f t="shared" si="784"/>
        <v>1h 38m</v>
      </c>
      <c r="G2209" t="str">
        <f t="shared" si="785"/>
        <v>Standard Movie</v>
      </c>
      <c r="H2209">
        <v>406</v>
      </c>
      <c r="I2209" t="str">
        <f t="shared" si="786"/>
        <v>Very Low</v>
      </c>
      <c r="J2209">
        <v>406</v>
      </c>
      <c r="K2209" t="str">
        <f t="shared" si="787"/>
        <v>Very Low</v>
      </c>
      <c r="L2209" t="s">
        <v>799</v>
      </c>
      <c r="M2209">
        <v>860</v>
      </c>
      <c r="N2209" t="str">
        <f t="shared" si="788"/>
        <v>Low</v>
      </c>
      <c r="O2209">
        <v>32774834</v>
      </c>
      <c r="P2209" t="str">
        <f t="shared" si="789"/>
        <v>Average</v>
      </c>
      <c r="Q2209" t="s">
        <v>2107</v>
      </c>
      <c r="R2209" t="str">
        <f t="shared" si="790"/>
        <v>Action</v>
      </c>
      <c r="S2209">
        <f t="shared" si="791"/>
        <v>2</v>
      </c>
      <c r="T2209" t="s">
        <v>10840</v>
      </c>
      <c r="U2209" t="s">
        <v>10841</v>
      </c>
      <c r="V2209">
        <v>136048</v>
      </c>
      <c r="W2209" t="str">
        <f t="shared" si="792"/>
        <v>Medium</v>
      </c>
      <c r="X2209">
        <v>2609</v>
      </c>
      <c r="Y2209" t="str">
        <f t="shared" si="793"/>
        <v>Low</v>
      </c>
      <c r="Z2209" t="s">
        <v>10529</v>
      </c>
      <c r="AA2209">
        <v>5</v>
      </c>
      <c r="AB2209" t="str">
        <f t="shared" si="794"/>
        <v>Ensemble Poster</v>
      </c>
      <c r="AC2209" t="s">
        <v>10842</v>
      </c>
      <c r="AD2209" t="s">
        <v>10843</v>
      </c>
      <c r="AE2209">
        <v>700</v>
      </c>
      <c r="AF2209" t="str">
        <f t="shared" si="795"/>
        <v>Low</v>
      </c>
      <c r="AG2209" t="s">
        <v>9</v>
      </c>
      <c r="AH2209" t="s">
        <v>10</v>
      </c>
      <c r="AI2209" t="s">
        <v>556</v>
      </c>
      <c r="AJ2209" t="str">
        <f t="shared" si="796"/>
        <v>Adult</v>
      </c>
      <c r="AK2209">
        <v>30000000</v>
      </c>
      <c r="AL2209" t="str">
        <f t="shared" si="797"/>
        <v>Medium Budget</v>
      </c>
      <c r="AM2209">
        <v>2004</v>
      </c>
      <c r="AN2209">
        <f t="shared" si="798"/>
        <v>21</v>
      </c>
      <c r="AO2209" t="str">
        <f t="shared" si="799"/>
        <v>Old Classic</v>
      </c>
      <c r="AP2209">
        <v>523</v>
      </c>
      <c r="AQ2209" t="str">
        <f t="shared" si="800"/>
        <v>Very Low</v>
      </c>
      <c r="AR2209">
        <v>7.2</v>
      </c>
      <c r="AS2209" t="str">
        <f t="shared" si="801"/>
        <v>Good</v>
      </c>
      <c r="AT2209">
        <v>2.35</v>
      </c>
      <c r="AU2209" t="str">
        <f t="shared" si="802"/>
        <v>Cinematic Widescreen</v>
      </c>
      <c r="AV2209">
        <v>0</v>
      </c>
      <c r="AW2209" t="str">
        <f t="shared" si="803"/>
        <v>Very Low</v>
      </c>
    </row>
    <row r="2210" spans="1:49" x14ac:dyDescent="0.3">
      <c r="A2210" t="s">
        <v>0</v>
      </c>
      <c r="B2210" t="s">
        <v>7897</v>
      </c>
      <c r="C2210">
        <v>282</v>
      </c>
      <c r="D2210" t="str">
        <f t="shared" si="783"/>
        <v>Medium</v>
      </c>
      <c r="E2210">
        <v>92</v>
      </c>
      <c r="F2210" t="str">
        <f t="shared" si="784"/>
        <v>1h 32m</v>
      </c>
      <c r="G2210" t="str">
        <f t="shared" si="785"/>
        <v>Standard Movie</v>
      </c>
      <c r="H2210">
        <v>34</v>
      </c>
      <c r="I2210" t="str">
        <f t="shared" si="786"/>
        <v>Very Low</v>
      </c>
      <c r="J2210">
        <v>322</v>
      </c>
      <c r="K2210" t="str">
        <f t="shared" si="787"/>
        <v>Very Low</v>
      </c>
      <c r="L2210" t="s">
        <v>10844</v>
      </c>
      <c r="M2210">
        <v>383</v>
      </c>
      <c r="N2210" t="str">
        <f t="shared" si="788"/>
        <v>Low</v>
      </c>
      <c r="O2210">
        <v>34334256</v>
      </c>
      <c r="P2210" t="str">
        <f t="shared" si="789"/>
        <v>Average</v>
      </c>
      <c r="Q2210" t="s">
        <v>5515</v>
      </c>
      <c r="R2210" t="str">
        <f t="shared" si="790"/>
        <v>Horror</v>
      </c>
      <c r="S2210">
        <f t="shared" si="791"/>
        <v>2</v>
      </c>
      <c r="T2210" t="s">
        <v>10845</v>
      </c>
      <c r="U2210" t="s">
        <v>10846</v>
      </c>
      <c r="V2210">
        <v>35131</v>
      </c>
      <c r="W2210" t="str">
        <f t="shared" si="792"/>
        <v>Low</v>
      </c>
      <c r="X2210">
        <v>1945</v>
      </c>
      <c r="Y2210" t="str">
        <f t="shared" si="793"/>
        <v>Low</v>
      </c>
      <c r="Z2210" t="s">
        <v>10847</v>
      </c>
      <c r="AA2210">
        <v>0</v>
      </c>
      <c r="AB2210" t="str">
        <f t="shared" si="794"/>
        <v>Symbolic Poster</v>
      </c>
      <c r="AC2210" t="s">
        <v>10848</v>
      </c>
      <c r="AD2210" t="s">
        <v>10849</v>
      </c>
      <c r="AE2210">
        <v>255</v>
      </c>
      <c r="AF2210" t="str">
        <f t="shared" si="795"/>
        <v>Very Low</v>
      </c>
      <c r="AG2210" t="s">
        <v>9</v>
      </c>
      <c r="AH2210" t="s">
        <v>10</v>
      </c>
      <c r="AI2210" t="s">
        <v>556</v>
      </c>
      <c r="AJ2210" t="str">
        <f t="shared" si="796"/>
        <v>Adult</v>
      </c>
      <c r="AK2210">
        <v>11000000</v>
      </c>
      <c r="AL2210" t="str">
        <f t="shared" si="797"/>
        <v>Low Budget</v>
      </c>
      <c r="AM2210">
        <v>2013</v>
      </c>
      <c r="AN2210">
        <f t="shared" si="798"/>
        <v>12</v>
      </c>
      <c r="AO2210" t="str">
        <f t="shared" si="799"/>
        <v>Modern Classic</v>
      </c>
      <c r="AP2210">
        <v>333</v>
      </c>
      <c r="AQ2210" t="str">
        <f t="shared" si="800"/>
        <v>Very Low</v>
      </c>
      <c r="AR2210">
        <v>4.8</v>
      </c>
      <c r="AS2210" t="str">
        <f t="shared" si="801"/>
        <v>Poor</v>
      </c>
      <c r="AT2210">
        <v>2.35</v>
      </c>
      <c r="AU2210" t="str">
        <f t="shared" si="802"/>
        <v>Cinematic Widescreen</v>
      </c>
      <c r="AV2210">
        <v>16000</v>
      </c>
      <c r="AW2210" t="str">
        <f t="shared" si="803"/>
        <v>Medium</v>
      </c>
    </row>
    <row r="2211" spans="1:49" x14ac:dyDescent="0.3">
      <c r="A2211" t="s">
        <v>0</v>
      </c>
      <c r="B2211" t="s">
        <v>2432</v>
      </c>
      <c r="C2211">
        <v>57</v>
      </c>
      <c r="D2211" t="str">
        <f t="shared" si="783"/>
        <v>Low</v>
      </c>
      <c r="E2211">
        <v>123</v>
      </c>
      <c r="F2211" t="str">
        <f t="shared" si="784"/>
        <v>2h 3m</v>
      </c>
      <c r="G2211" t="str">
        <f t="shared" si="785"/>
        <v>Long Movie</v>
      </c>
      <c r="H2211">
        <v>36</v>
      </c>
      <c r="I2211" t="str">
        <f t="shared" si="786"/>
        <v>Very Low</v>
      </c>
      <c r="J2211">
        <v>631</v>
      </c>
      <c r="K2211" t="str">
        <f t="shared" si="787"/>
        <v>Very Low</v>
      </c>
      <c r="L2211" t="s">
        <v>2032</v>
      </c>
      <c r="M2211">
        <v>10000</v>
      </c>
      <c r="N2211" t="str">
        <f t="shared" si="788"/>
        <v>Low</v>
      </c>
      <c r="O2211">
        <v>32051917</v>
      </c>
      <c r="P2211" t="str">
        <f t="shared" si="789"/>
        <v>Average</v>
      </c>
      <c r="Q2211" t="s">
        <v>2113</v>
      </c>
      <c r="R2211" t="str">
        <f t="shared" si="790"/>
        <v>Crime</v>
      </c>
      <c r="S2211">
        <f t="shared" si="791"/>
        <v>4</v>
      </c>
      <c r="T2211" t="s">
        <v>10850</v>
      </c>
      <c r="U2211" t="s">
        <v>10851</v>
      </c>
      <c r="V2211">
        <v>42315</v>
      </c>
      <c r="W2211" t="str">
        <f t="shared" si="792"/>
        <v>Low</v>
      </c>
      <c r="X2211">
        <v>12338</v>
      </c>
      <c r="Y2211" t="str">
        <f t="shared" si="793"/>
        <v>Medium</v>
      </c>
      <c r="Z2211" t="s">
        <v>5326</v>
      </c>
      <c r="AA2211">
        <v>0</v>
      </c>
      <c r="AB2211" t="str">
        <f t="shared" si="794"/>
        <v>Symbolic Poster</v>
      </c>
      <c r="AC2211" t="s">
        <v>10852</v>
      </c>
      <c r="AD2211" t="s">
        <v>10853</v>
      </c>
      <c r="AE2211">
        <v>140</v>
      </c>
      <c r="AF2211" t="str">
        <f t="shared" si="795"/>
        <v>Very Low</v>
      </c>
      <c r="AG2211" t="s">
        <v>9</v>
      </c>
      <c r="AH2211" t="s">
        <v>10</v>
      </c>
      <c r="AI2211" t="s">
        <v>556</v>
      </c>
      <c r="AJ2211" t="str">
        <f t="shared" si="796"/>
        <v>Adult</v>
      </c>
      <c r="AK2211">
        <v>20000000</v>
      </c>
      <c r="AL2211" t="str">
        <f t="shared" si="797"/>
        <v>Low Budget</v>
      </c>
      <c r="AM2211">
        <v>1995</v>
      </c>
      <c r="AN2211">
        <f t="shared" si="798"/>
        <v>30</v>
      </c>
      <c r="AO2211" t="str">
        <f t="shared" si="799"/>
        <v>Old Classic</v>
      </c>
      <c r="AP2211">
        <v>1000</v>
      </c>
      <c r="AQ2211" t="str">
        <f t="shared" si="800"/>
        <v>Very Low</v>
      </c>
      <c r="AR2211">
        <v>6.6</v>
      </c>
      <c r="AS2211" t="str">
        <f t="shared" si="801"/>
        <v>Average</v>
      </c>
      <c r="AT2211">
        <v>2.35</v>
      </c>
      <c r="AU2211" t="str">
        <f t="shared" si="802"/>
        <v>Cinematic Widescreen</v>
      </c>
      <c r="AV2211">
        <v>0</v>
      </c>
      <c r="AW2211" t="str">
        <f t="shared" si="803"/>
        <v>Very Low</v>
      </c>
    </row>
    <row r="2212" spans="1:49" x14ac:dyDescent="0.3">
      <c r="A2212" t="s">
        <v>0</v>
      </c>
      <c r="B2212" t="s">
        <v>6771</v>
      </c>
      <c r="C2212">
        <v>153</v>
      </c>
      <c r="D2212" t="str">
        <f t="shared" si="783"/>
        <v>Low</v>
      </c>
      <c r="E2212">
        <v>88</v>
      </c>
      <c r="F2212" t="str">
        <f t="shared" si="784"/>
        <v>1h 28m</v>
      </c>
      <c r="G2212" t="str">
        <f t="shared" si="785"/>
        <v>Featurette</v>
      </c>
      <c r="H2212">
        <v>92</v>
      </c>
      <c r="I2212" t="str">
        <f t="shared" si="786"/>
        <v>Very Low</v>
      </c>
      <c r="J2212">
        <v>636</v>
      </c>
      <c r="K2212" t="str">
        <f t="shared" si="787"/>
        <v>Very Low</v>
      </c>
      <c r="L2212" t="s">
        <v>1111</v>
      </c>
      <c r="M2212">
        <v>31000</v>
      </c>
      <c r="N2212" t="str">
        <f t="shared" si="788"/>
        <v>Medium</v>
      </c>
      <c r="O2212">
        <v>32014289</v>
      </c>
      <c r="P2212" t="str">
        <f t="shared" si="789"/>
        <v>Average</v>
      </c>
      <c r="Q2212" t="s">
        <v>1642</v>
      </c>
      <c r="R2212" t="str">
        <f t="shared" si="790"/>
        <v>Comedy</v>
      </c>
      <c r="S2212">
        <f t="shared" si="791"/>
        <v>1</v>
      </c>
      <c r="T2212" t="s">
        <v>10854</v>
      </c>
      <c r="U2212" t="s">
        <v>10855</v>
      </c>
      <c r="V2212">
        <v>50337</v>
      </c>
      <c r="W2212" t="str">
        <f t="shared" si="792"/>
        <v>Medium</v>
      </c>
      <c r="X2212">
        <v>34319</v>
      </c>
      <c r="Y2212" t="str">
        <f t="shared" si="793"/>
        <v>Medium</v>
      </c>
      <c r="Z2212" t="s">
        <v>1305</v>
      </c>
      <c r="AA2212">
        <v>8</v>
      </c>
      <c r="AB2212" t="str">
        <f t="shared" si="794"/>
        <v>Ensemble Poster</v>
      </c>
      <c r="AC2212" t="s">
        <v>10856</v>
      </c>
      <c r="AD2212" t="s">
        <v>10857</v>
      </c>
      <c r="AE2212">
        <v>177</v>
      </c>
      <c r="AF2212" t="str">
        <f t="shared" si="795"/>
        <v>Very Low</v>
      </c>
      <c r="AG2212" t="s">
        <v>9</v>
      </c>
      <c r="AH2212" t="s">
        <v>10</v>
      </c>
      <c r="AI2212" t="s">
        <v>11</v>
      </c>
      <c r="AJ2212" t="str">
        <f t="shared" si="796"/>
        <v>Teen</v>
      </c>
      <c r="AK2212">
        <v>20000000</v>
      </c>
      <c r="AL2212" t="str">
        <f t="shared" si="797"/>
        <v>Low Budget</v>
      </c>
      <c r="AM2212">
        <v>2013</v>
      </c>
      <c r="AN2212">
        <f t="shared" si="798"/>
        <v>12</v>
      </c>
      <c r="AO2212" t="str">
        <f t="shared" si="799"/>
        <v>Modern Classic</v>
      </c>
      <c r="AP2212">
        <v>881</v>
      </c>
      <c r="AQ2212" t="str">
        <f t="shared" si="800"/>
        <v>Very Low</v>
      </c>
      <c r="AR2212">
        <v>3.5</v>
      </c>
      <c r="AS2212" t="str">
        <f t="shared" si="801"/>
        <v>Very Poor</v>
      </c>
      <c r="AT2212">
        <v>1.85</v>
      </c>
      <c r="AU2212" t="str">
        <f t="shared" si="802"/>
        <v>HDTV / Widescreen</v>
      </c>
      <c r="AV2212">
        <v>13000</v>
      </c>
      <c r="AW2212" t="str">
        <f t="shared" si="803"/>
        <v>Medium</v>
      </c>
    </row>
    <row r="2213" spans="1:49" x14ac:dyDescent="0.3">
      <c r="A2213" t="s">
        <v>0</v>
      </c>
      <c r="B2213" t="s">
        <v>10858</v>
      </c>
      <c r="C2213">
        <v>20</v>
      </c>
      <c r="D2213" t="str">
        <f t="shared" si="783"/>
        <v>Very Low</v>
      </c>
      <c r="E2213">
        <v>158</v>
      </c>
      <c r="F2213" t="str">
        <f t="shared" si="784"/>
        <v>2h 38m</v>
      </c>
      <c r="G2213" t="str">
        <f t="shared" si="785"/>
        <v>Long Movie</v>
      </c>
      <c r="H2213">
        <v>32</v>
      </c>
      <c r="I2213" t="str">
        <f t="shared" si="786"/>
        <v>Very Low</v>
      </c>
      <c r="J2213">
        <v>417</v>
      </c>
      <c r="K2213" t="str">
        <f t="shared" si="787"/>
        <v>Very Low</v>
      </c>
      <c r="L2213" t="s">
        <v>10859</v>
      </c>
      <c r="M2213">
        <v>16000</v>
      </c>
      <c r="N2213" t="str">
        <f t="shared" si="788"/>
        <v>Medium</v>
      </c>
      <c r="O2213">
        <f>O2212</f>
        <v>32014289</v>
      </c>
      <c r="P2213" t="str">
        <f t="shared" si="789"/>
        <v>Average</v>
      </c>
      <c r="Q2213" t="s">
        <v>10860</v>
      </c>
      <c r="R2213" t="str">
        <f t="shared" si="790"/>
        <v>Comedy</v>
      </c>
      <c r="S2213">
        <f t="shared" si="791"/>
        <v>5</v>
      </c>
      <c r="T2213" t="s">
        <v>3665</v>
      </c>
      <c r="U2213" t="s">
        <v>10861</v>
      </c>
      <c r="V2213">
        <v>9352</v>
      </c>
      <c r="W2213" t="str">
        <f t="shared" si="792"/>
        <v>Very Low</v>
      </c>
      <c r="X2213">
        <v>17775</v>
      </c>
      <c r="Y2213" t="str">
        <f t="shared" si="793"/>
        <v>Medium</v>
      </c>
      <c r="Z2213" t="s">
        <v>4211</v>
      </c>
      <c r="AA2213">
        <v>3</v>
      </c>
      <c r="AB2213" t="str">
        <f t="shared" si="794"/>
        <v>Duo/Trio Poster</v>
      </c>
      <c r="AC2213" t="s">
        <v>10862</v>
      </c>
      <c r="AD2213" t="s">
        <v>10863</v>
      </c>
      <c r="AE2213">
        <v>106</v>
      </c>
      <c r="AF2213" t="str">
        <f t="shared" si="795"/>
        <v>Very Low</v>
      </c>
      <c r="AG2213" t="s">
        <v>9</v>
      </c>
      <c r="AH2213" t="s">
        <v>10</v>
      </c>
      <c r="AI2213" t="s">
        <v>11</v>
      </c>
      <c r="AJ2213" t="str">
        <f t="shared" si="796"/>
        <v>Teen</v>
      </c>
      <c r="AK2213">
        <v>20000000</v>
      </c>
      <c r="AL2213" t="str">
        <f t="shared" si="797"/>
        <v>Low Budget</v>
      </c>
      <c r="AM2213">
        <v>1969</v>
      </c>
      <c r="AN2213">
        <f t="shared" si="798"/>
        <v>56</v>
      </c>
      <c r="AO2213" t="str">
        <f t="shared" si="799"/>
        <v>Old Classic</v>
      </c>
      <c r="AP2213">
        <v>756</v>
      </c>
      <c r="AQ2213" t="str">
        <f t="shared" si="800"/>
        <v>Very Low</v>
      </c>
      <c r="AR2213">
        <v>6.7</v>
      </c>
      <c r="AS2213" t="str">
        <f t="shared" si="801"/>
        <v>Average</v>
      </c>
      <c r="AT2213">
        <v>2.35</v>
      </c>
      <c r="AU2213" t="str">
        <f t="shared" si="802"/>
        <v>Cinematic Widescreen</v>
      </c>
      <c r="AV2213">
        <v>0</v>
      </c>
      <c r="AW2213" t="str">
        <f t="shared" si="803"/>
        <v>Very Low</v>
      </c>
    </row>
    <row r="2214" spans="1:49" x14ac:dyDescent="0.3">
      <c r="A2214" t="s">
        <v>0</v>
      </c>
      <c r="B2214" t="s">
        <v>6022</v>
      </c>
      <c r="C2214">
        <v>324</v>
      </c>
      <c r="D2214" t="str">
        <f t="shared" si="783"/>
        <v>Medium</v>
      </c>
      <c r="E2214">
        <v>128</v>
      </c>
      <c r="F2214" t="str">
        <f t="shared" si="784"/>
        <v>2h 8m</v>
      </c>
      <c r="G2214" t="str">
        <f t="shared" si="785"/>
        <v>Long Movie</v>
      </c>
      <c r="H2214">
        <v>835</v>
      </c>
      <c r="I2214" t="str">
        <f t="shared" si="786"/>
        <v>Very Low</v>
      </c>
      <c r="J2214">
        <v>755</v>
      </c>
      <c r="K2214" t="str">
        <f t="shared" si="787"/>
        <v>Very Low</v>
      </c>
      <c r="L2214" t="s">
        <v>4207</v>
      </c>
      <c r="M2214">
        <v>11000</v>
      </c>
      <c r="N2214" t="str">
        <f t="shared" si="788"/>
        <v>Medium</v>
      </c>
      <c r="O2214">
        <v>31838002</v>
      </c>
      <c r="P2214" t="str">
        <f t="shared" si="789"/>
        <v>Average</v>
      </c>
      <c r="Q2214" t="s">
        <v>5911</v>
      </c>
      <c r="R2214" t="str">
        <f t="shared" si="790"/>
        <v>Biography</v>
      </c>
      <c r="S2214">
        <f t="shared" si="791"/>
        <v>3</v>
      </c>
      <c r="T2214" t="s">
        <v>51</v>
      </c>
      <c r="U2214" t="s">
        <v>10864</v>
      </c>
      <c r="V2214">
        <v>136673</v>
      </c>
      <c r="W2214" t="str">
        <f t="shared" si="792"/>
        <v>Medium</v>
      </c>
      <c r="X2214">
        <v>13189</v>
      </c>
      <c r="Y2214" t="str">
        <f t="shared" si="793"/>
        <v>Medium</v>
      </c>
      <c r="Z2214" t="s">
        <v>10865</v>
      </c>
      <c r="AA2214">
        <v>1</v>
      </c>
      <c r="AB2214" t="str">
        <f t="shared" si="794"/>
        <v>Solo Star Poster</v>
      </c>
      <c r="AC2214" t="s">
        <v>10866</v>
      </c>
      <c r="AD2214" t="s">
        <v>10867</v>
      </c>
      <c r="AE2214">
        <v>281</v>
      </c>
      <c r="AF2214" t="str">
        <f t="shared" si="795"/>
        <v>Very Low</v>
      </c>
      <c r="AG2214" t="s">
        <v>9</v>
      </c>
      <c r="AH2214" t="s">
        <v>10</v>
      </c>
      <c r="AI2214" t="s">
        <v>556</v>
      </c>
      <c r="AJ2214" t="str">
        <f t="shared" si="796"/>
        <v>Adult</v>
      </c>
      <c r="AK2214">
        <v>20000000</v>
      </c>
      <c r="AL2214" t="str">
        <f t="shared" si="797"/>
        <v>Low Budget</v>
      </c>
      <c r="AM2214">
        <v>2008</v>
      </c>
      <c r="AN2214">
        <f t="shared" si="798"/>
        <v>17</v>
      </c>
      <c r="AO2214" t="str">
        <f t="shared" si="799"/>
        <v>Old Classic</v>
      </c>
      <c r="AP2214">
        <v>896</v>
      </c>
      <c r="AQ2214" t="str">
        <f t="shared" si="800"/>
        <v>Very Low</v>
      </c>
      <c r="AR2214">
        <v>7.6</v>
      </c>
      <c r="AS2214" t="str">
        <f t="shared" si="801"/>
        <v>Good</v>
      </c>
      <c r="AT2214">
        <v>1.85</v>
      </c>
      <c r="AU2214" t="str">
        <f t="shared" si="802"/>
        <v>HDTV / Widescreen</v>
      </c>
      <c r="AV2214">
        <v>10000</v>
      </c>
      <c r="AW2214" t="str">
        <f t="shared" si="803"/>
        <v>Low</v>
      </c>
    </row>
    <row r="2215" spans="1:49" x14ac:dyDescent="0.3">
      <c r="A2215" t="s">
        <v>0</v>
      </c>
      <c r="B2215" t="s">
        <v>499</v>
      </c>
      <c r="C2215">
        <v>122</v>
      </c>
      <c r="D2215" t="str">
        <f t="shared" si="783"/>
        <v>Low</v>
      </c>
      <c r="E2215">
        <v>107</v>
      </c>
      <c r="F2215" t="str">
        <f t="shared" si="784"/>
        <v>1h 47m</v>
      </c>
      <c r="G2215" t="str">
        <f t="shared" si="785"/>
        <v>Standard Movie</v>
      </c>
      <c r="H2215">
        <v>58</v>
      </c>
      <c r="I2215" t="str">
        <f t="shared" si="786"/>
        <v>Very Low</v>
      </c>
      <c r="J2215">
        <v>47</v>
      </c>
      <c r="K2215" t="str">
        <f t="shared" si="787"/>
        <v>Very Low</v>
      </c>
      <c r="L2215" t="s">
        <v>10868</v>
      </c>
      <c r="M2215">
        <v>141</v>
      </c>
      <c r="N2215" t="str">
        <f t="shared" si="788"/>
        <v>Low</v>
      </c>
      <c r="O2215">
        <v>36874745</v>
      </c>
      <c r="P2215" t="str">
        <f t="shared" si="789"/>
        <v>Average</v>
      </c>
      <c r="Q2215" t="s">
        <v>10869</v>
      </c>
      <c r="R2215" t="str">
        <f t="shared" si="790"/>
        <v>Action</v>
      </c>
      <c r="S2215">
        <f t="shared" si="791"/>
        <v>4</v>
      </c>
      <c r="T2215" t="s">
        <v>9833</v>
      </c>
      <c r="U2215" t="s">
        <v>10870</v>
      </c>
      <c r="V2215">
        <v>12276</v>
      </c>
      <c r="W2215" t="str">
        <f t="shared" si="792"/>
        <v>Low</v>
      </c>
      <c r="X2215">
        <v>389</v>
      </c>
      <c r="Y2215" t="str">
        <f t="shared" si="793"/>
        <v>Very Low</v>
      </c>
      <c r="Z2215" t="s">
        <v>10871</v>
      </c>
      <c r="AA2215">
        <v>2</v>
      </c>
      <c r="AB2215" t="str">
        <f t="shared" si="794"/>
        <v>Duo/Trio Poster</v>
      </c>
      <c r="AC2215" t="s">
        <v>10872</v>
      </c>
      <c r="AD2215" t="s">
        <v>10873</v>
      </c>
      <c r="AE2215">
        <v>117</v>
      </c>
      <c r="AF2215" t="str">
        <f t="shared" si="795"/>
        <v>Very Low</v>
      </c>
      <c r="AG2215" t="s">
        <v>9</v>
      </c>
      <c r="AH2215" t="s">
        <v>10</v>
      </c>
      <c r="AI2215" t="s">
        <v>11</v>
      </c>
      <c r="AJ2215" t="str">
        <f t="shared" si="796"/>
        <v>Teen</v>
      </c>
      <c r="AK2215">
        <v>20000000</v>
      </c>
      <c r="AL2215" t="str">
        <f t="shared" si="797"/>
        <v>Low Budget</v>
      </c>
      <c r="AM2215">
        <v>2016</v>
      </c>
      <c r="AN2215">
        <f t="shared" si="798"/>
        <v>9</v>
      </c>
      <c r="AO2215" t="str">
        <f t="shared" si="799"/>
        <v>Modern Classic</v>
      </c>
      <c r="AP2215">
        <v>76</v>
      </c>
      <c r="AQ2215" t="str">
        <f t="shared" si="800"/>
        <v>Very Low</v>
      </c>
      <c r="AR2215">
        <v>6.3</v>
      </c>
      <c r="AS2215" t="str">
        <f t="shared" si="801"/>
        <v>Average</v>
      </c>
      <c r="AT2215">
        <v>2.35</v>
      </c>
      <c r="AU2215" t="str">
        <f t="shared" si="802"/>
        <v>Cinematic Widescreen</v>
      </c>
      <c r="AV2215">
        <v>21000</v>
      </c>
      <c r="AW2215" t="str">
        <f t="shared" si="803"/>
        <v>Medium</v>
      </c>
    </row>
    <row r="2216" spans="1:49" x14ac:dyDescent="0.3">
      <c r="A2216" t="s">
        <v>0</v>
      </c>
      <c r="B2216" t="s">
        <v>10874</v>
      </c>
      <c r="C2216">
        <v>156</v>
      </c>
      <c r="D2216" t="str">
        <f t="shared" si="783"/>
        <v>Low</v>
      </c>
      <c r="E2216">
        <v>91</v>
      </c>
      <c r="F2216" t="str">
        <f t="shared" si="784"/>
        <v>1h 31m</v>
      </c>
      <c r="G2216" t="str">
        <f t="shared" si="785"/>
        <v>Standard Movie</v>
      </c>
      <c r="H2216">
        <v>17</v>
      </c>
      <c r="I2216" t="str">
        <f t="shared" si="786"/>
        <v>Very Low</v>
      </c>
      <c r="J2216">
        <v>78</v>
      </c>
      <c r="K2216" t="str">
        <f t="shared" si="787"/>
        <v>Very Low</v>
      </c>
      <c r="L2216" t="s">
        <v>8965</v>
      </c>
      <c r="M2216">
        <v>534</v>
      </c>
      <c r="N2216" t="str">
        <f t="shared" si="788"/>
        <v>Low</v>
      </c>
      <c r="O2216">
        <v>30079316</v>
      </c>
      <c r="P2216" t="str">
        <f t="shared" si="789"/>
        <v>Average</v>
      </c>
      <c r="Q2216" t="s">
        <v>6374</v>
      </c>
      <c r="R2216" t="str">
        <f t="shared" si="790"/>
        <v>Horror</v>
      </c>
      <c r="S2216">
        <f t="shared" si="791"/>
        <v>1</v>
      </c>
      <c r="T2216" t="s">
        <v>10875</v>
      </c>
      <c r="U2216" t="s">
        <v>10876</v>
      </c>
      <c r="V2216">
        <v>75920</v>
      </c>
      <c r="W2216" t="str">
        <f t="shared" si="792"/>
        <v>Medium</v>
      </c>
      <c r="X2216">
        <v>1083</v>
      </c>
      <c r="Y2216" t="str">
        <f t="shared" si="793"/>
        <v>Low</v>
      </c>
      <c r="Z2216" t="s">
        <v>10877</v>
      </c>
      <c r="AA2216">
        <v>0</v>
      </c>
      <c r="AB2216" t="str">
        <f t="shared" si="794"/>
        <v>Symbolic Poster</v>
      </c>
      <c r="AC2216" t="s">
        <v>10878</v>
      </c>
      <c r="AD2216" t="s">
        <v>10879</v>
      </c>
      <c r="AE2216">
        <v>474</v>
      </c>
      <c r="AF2216" t="str">
        <f t="shared" si="795"/>
        <v>Very Low</v>
      </c>
      <c r="AG2216" t="s">
        <v>9</v>
      </c>
      <c r="AH2216" t="s">
        <v>10</v>
      </c>
      <c r="AI2216" t="s">
        <v>556</v>
      </c>
      <c r="AJ2216" t="str">
        <f t="shared" si="796"/>
        <v>Adult</v>
      </c>
      <c r="AK2216">
        <v>35000000</v>
      </c>
      <c r="AL2216" t="str">
        <f t="shared" si="797"/>
        <v>Medium Budget</v>
      </c>
      <c r="AM2216">
        <v>2002</v>
      </c>
      <c r="AN2216">
        <f t="shared" si="798"/>
        <v>23</v>
      </c>
      <c r="AO2216" t="str">
        <f t="shared" si="799"/>
        <v>Old Classic</v>
      </c>
      <c r="AP2216">
        <v>385</v>
      </c>
      <c r="AQ2216" t="str">
        <f t="shared" si="800"/>
        <v>Very Low</v>
      </c>
      <c r="AR2216">
        <v>5.5</v>
      </c>
      <c r="AS2216" t="str">
        <f t="shared" si="801"/>
        <v>Below Average</v>
      </c>
      <c r="AT2216">
        <v>1.85</v>
      </c>
      <c r="AU2216" t="str">
        <f t="shared" si="802"/>
        <v>HDTV / Widescreen</v>
      </c>
      <c r="AV2216">
        <v>0</v>
      </c>
      <c r="AW2216" t="str">
        <f t="shared" si="803"/>
        <v>Very Low</v>
      </c>
    </row>
    <row r="2217" spans="1:49" x14ac:dyDescent="0.3">
      <c r="A2217" t="s">
        <v>0</v>
      </c>
      <c r="B2217" t="s">
        <v>10880</v>
      </c>
      <c r="C2217">
        <v>161</v>
      </c>
      <c r="D2217" t="str">
        <f t="shared" si="783"/>
        <v>Low</v>
      </c>
      <c r="E2217">
        <v>90</v>
      </c>
      <c r="F2217" t="str">
        <f t="shared" si="784"/>
        <v>1h 30m</v>
      </c>
      <c r="G2217" t="str">
        <f t="shared" si="785"/>
        <v>Standard Movie</v>
      </c>
      <c r="H2217">
        <v>12</v>
      </c>
      <c r="I2217" t="str">
        <f t="shared" si="786"/>
        <v>Very Low</v>
      </c>
      <c r="J2217">
        <v>587</v>
      </c>
      <c r="K2217" t="str">
        <f t="shared" si="787"/>
        <v>Very Low</v>
      </c>
      <c r="L2217" t="s">
        <v>5014</v>
      </c>
      <c r="M2217">
        <v>786</v>
      </c>
      <c r="N2217" t="str">
        <f t="shared" si="788"/>
        <v>Low</v>
      </c>
      <c r="O2217">
        <v>35033759</v>
      </c>
      <c r="P2217" t="str">
        <f t="shared" si="789"/>
        <v>Average</v>
      </c>
      <c r="Q2217" t="s">
        <v>4190</v>
      </c>
      <c r="R2217" t="str">
        <f t="shared" si="790"/>
        <v>Adventure</v>
      </c>
      <c r="S2217">
        <f t="shared" si="791"/>
        <v>2</v>
      </c>
      <c r="T2217" t="s">
        <v>7100</v>
      </c>
      <c r="U2217" t="s">
        <v>10881</v>
      </c>
      <c r="V2217">
        <v>55008</v>
      </c>
      <c r="W2217" t="str">
        <f t="shared" si="792"/>
        <v>Medium</v>
      </c>
      <c r="X2217">
        <v>2462</v>
      </c>
      <c r="Y2217" t="str">
        <f t="shared" si="793"/>
        <v>Low</v>
      </c>
      <c r="Z2217" t="s">
        <v>9261</v>
      </c>
      <c r="AA2217">
        <v>4</v>
      </c>
      <c r="AB2217" t="str">
        <f t="shared" si="794"/>
        <v>Ensemble Poster</v>
      </c>
      <c r="AC2217" t="s">
        <v>10882</v>
      </c>
      <c r="AD2217" t="s">
        <v>10883</v>
      </c>
      <c r="AE2217">
        <v>93</v>
      </c>
      <c r="AF2217" t="str">
        <f t="shared" si="795"/>
        <v>Very Low</v>
      </c>
      <c r="AG2217" t="s">
        <v>9</v>
      </c>
      <c r="AH2217" t="s">
        <v>10</v>
      </c>
      <c r="AI2217" t="s">
        <v>556</v>
      </c>
      <c r="AJ2217" t="str">
        <f t="shared" si="796"/>
        <v>Adult</v>
      </c>
      <c r="AK2217">
        <v>19000000</v>
      </c>
      <c r="AL2217" t="str">
        <f t="shared" si="797"/>
        <v>Low Budget</v>
      </c>
      <c r="AM2217">
        <v>2011</v>
      </c>
      <c r="AN2217">
        <f t="shared" si="798"/>
        <v>14</v>
      </c>
      <c r="AO2217" t="str">
        <f t="shared" si="799"/>
        <v>Modern Classic</v>
      </c>
      <c r="AP2217">
        <v>651</v>
      </c>
      <c r="AQ2217" t="str">
        <f t="shared" si="800"/>
        <v>Very Low</v>
      </c>
      <c r="AR2217">
        <v>6.3</v>
      </c>
      <c r="AS2217" t="str">
        <f t="shared" si="801"/>
        <v>Average</v>
      </c>
      <c r="AT2217">
        <v>2.35</v>
      </c>
      <c r="AU2217" t="str">
        <f t="shared" si="802"/>
        <v>Cinematic Widescreen</v>
      </c>
      <c r="AV2217">
        <v>21000</v>
      </c>
      <c r="AW2217" t="str">
        <f t="shared" si="803"/>
        <v>Medium</v>
      </c>
    </row>
    <row r="2218" spans="1:49" x14ac:dyDescent="0.3">
      <c r="A2218" t="s">
        <v>0</v>
      </c>
      <c r="B2218" t="s">
        <v>10884</v>
      </c>
      <c r="C2218">
        <v>69</v>
      </c>
      <c r="D2218" t="str">
        <f t="shared" si="783"/>
        <v>Low</v>
      </c>
      <c r="E2218">
        <v>115</v>
      </c>
      <c r="F2218" t="str">
        <f t="shared" si="784"/>
        <v>1h 55m</v>
      </c>
      <c r="G2218" t="str">
        <f t="shared" si="785"/>
        <v>Standard Movie</v>
      </c>
      <c r="H2218">
        <v>39</v>
      </c>
      <c r="I2218" t="str">
        <f t="shared" si="786"/>
        <v>Very Low</v>
      </c>
      <c r="J2218">
        <v>254</v>
      </c>
      <c r="K2218" t="str">
        <f t="shared" si="787"/>
        <v>Very Low</v>
      </c>
      <c r="L2218" t="s">
        <v>3823</v>
      </c>
      <c r="M2218">
        <v>13000</v>
      </c>
      <c r="N2218" t="str">
        <f t="shared" si="788"/>
        <v>Medium</v>
      </c>
      <c r="O2218">
        <v>29753944</v>
      </c>
      <c r="P2218" t="str">
        <f t="shared" si="789"/>
        <v>Average</v>
      </c>
      <c r="Q2218" t="s">
        <v>2113</v>
      </c>
      <c r="R2218" t="str">
        <f t="shared" si="790"/>
        <v>Crime</v>
      </c>
      <c r="S2218">
        <f t="shared" si="791"/>
        <v>4</v>
      </c>
      <c r="T2218" t="s">
        <v>518</v>
      </c>
      <c r="U2218" t="s">
        <v>10885</v>
      </c>
      <c r="V2218">
        <v>90677</v>
      </c>
      <c r="W2218" t="str">
        <f t="shared" si="792"/>
        <v>Medium</v>
      </c>
      <c r="X2218">
        <v>14275</v>
      </c>
      <c r="Y2218" t="str">
        <f t="shared" si="793"/>
        <v>Medium</v>
      </c>
      <c r="Z2218" t="s">
        <v>10886</v>
      </c>
      <c r="AA2218">
        <v>3</v>
      </c>
      <c r="AB2218" t="str">
        <f t="shared" si="794"/>
        <v>Duo/Trio Poster</v>
      </c>
      <c r="AC2218" t="s">
        <v>10887</v>
      </c>
      <c r="AD2218" t="s">
        <v>10888</v>
      </c>
      <c r="AE2218">
        <v>389</v>
      </c>
      <c r="AF2218" t="str">
        <f t="shared" si="795"/>
        <v>Very Low</v>
      </c>
      <c r="AG2218" t="s">
        <v>9</v>
      </c>
      <c r="AH2218" t="s">
        <v>10</v>
      </c>
      <c r="AI2218" t="s">
        <v>556</v>
      </c>
      <c r="AJ2218" t="str">
        <f t="shared" si="796"/>
        <v>Adult</v>
      </c>
      <c r="AK2218">
        <v>20000000</v>
      </c>
      <c r="AL2218" t="str">
        <f t="shared" si="797"/>
        <v>Low Budget</v>
      </c>
      <c r="AM2218">
        <v>1998</v>
      </c>
      <c r="AN2218">
        <f t="shared" si="798"/>
        <v>27</v>
      </c>
      <c r="AO2218" t="str">
        <f t="shared" si="799"/>
        <v>Old Classic</v>
      </c>
      <c r="AP2218">
        <v>481</v>
      </c>
      <c r="AQ2218" t="str">
        <f t="shared" si="800"/>
        <v>Very Low</v>
      </c>
      <c r="AR2218">
        <v>6.5</v>
      </c>
      <c r="AS2218" t="str">
        <f t="shared" si="801"/>
        <v>Average</v>
      </c>
      <c r="AT2218">
        <v>2.35</v>
      </c>
      <c r="AU2218" t="str">
        <f t="shared" si="802"/>
        <v>Cinematic Widescreen</v>
      </c>
      <c r="AV2218">
        <v>0</v>
      </c>
      <c r="AW2218" t="str">
        <f t="shared" si="803"/>
        <v>Very Low</v>
      </c>
    </row>
    <row r="2219" spans="1:49" x14ac:dyDescent="0.3">
      <c r="A2219" t="s">
        <v>0</v>
      </c>
      <c r="B2219" t="s">
        <v>10889</v>
      </c>
      <c r="C2219">
        <v>121</v>
      </c>
      <c r="D2219" t="str">
        <f t="shared" si="783"/>
        <v>Low</v>
      </c>
      <c r="E2219">
        <v>101</v>
      </c>
      <c r="F2219" t="str">
        <f t="shared" si="784"/>
        <v>1h 41m</v>
      </c>
      <c r="G2219" t="str">
        <f t="shared" si="785"/>
        <v>Standard Movie</v>
      </c>
      <c r="H2219">
        <v>29</v>
      </c>
      <c r="I2219" t="str">
        <f t="shared" si="786"/>
        <v>Very Low</v>
      </c>
      <c r="J2219">
        <v>429</v>
      </c>
      <c r="K2219" t="str">
        <f t="shared" si="787"/>
        <v>Very Low</v>
      </c>
      <c r="L2219" t="s">
        <v>9415</v>
      </c>
      <c r="M2219">
        <v>812</v>
      </c>
      <c r="N2219" t="str">
        <f t="shared" si="788"/>
        <v>Low</v>
      </c>
      <c r="O2219">
        <v>29062561</v>
      </c>
      <c r="P2219" t="str">
        <f t="shared" si="789"/>
        <v>Average</v>
      </c>
      <c r="Q2219" t="s">
        <v>1499</v>
      </c>
      <c r="R2219" t="str">
        <f t="shared" si="790"/>
        <v>Crime</v>
      </c>
      <c r="S2219">
        <f t="shared" si="791"/>
        <v>2</v>
      </c>
      <c r="T2219" t="s">
        <v>604</v>
      </c>
      <c r="U2219" t="s">
        <v>10890</v>
      </c>
      <c r="V2219">
        <v>23424</v>
      </c>
      <c r="W2219" t="str">
        <f t="shared" si="792"/>
        <v>Low</v>
      </c>
      <c r="X2219">
        <v>3292</v>
      </c>
      <c r="Y2219" t="str">
        <f t="shared" si="793"/>
        <v>Low</v>
      </c>
      <c r="Z2219" t="s">
        <v>10891</v>
      </c>
      <c r="AA2219">
        <v>0</v>
      </c>
      <c r="AB2219" t="str">
        <f t="shared" si="794"/>
        <v>Symbolic Poster</v>
      </c>
      <c r="AC2219" t="s">
        <v>10892</v>
      </c>
      <c r="AD2219" t="s">
        <v>10893</v>
      </c>
      <c r="AE2219">
        <v>119</v>
      </c>
      <c r="AF2219" t="str">
        <f t="shared" si="795"/>
        <v>Very Low</v>
      </c>
      <c r="AG2219" t="s">
        <v>9</v>
      </c>
      <c r="AH2219" t="s">
        <v>10</v>
      </c>
      <c r="AI2219" t="s">
        <v>11</v>
      </c>
      <c r="AJ2219" t="str">
        <f t="shared" si="796"/>
        <v>Teen</v>
      </c>
      <c r="AK2219">
        <f>AK2218</f>
        <v>20000000</v>
      </c>
      <c r="AL2219" t="str">
        <f t="shared" si="797"/>
        <v>Low Budget</v>
      </c>
      <c r="AM2219">
        <v>2009</v>
      </c>
      <c r="AN2219">
        <f t="shared" si="798"/>
        <v>16</v>
      </c>
      <c r="AO2219" t="str">
        <f t="shared" si="799"/>
        <v>Old Classic</v>
      </c>
      <c r="AP2219">
        <v>533</v>
      </c>
      <c r="AQ2219" t="str">
        <f t="shared" si="800"/>
        <v>Very Low</v>
      </c>
      <c r="AR2219">
        <v>5.6</v>
      </c>
      <c r="AS2219" t="str">
        <f t="shared" si="801"/>
        <v>Below Average</v>
      </c>
      <c r="AT2219">
        <v>2.35</v>
      </c>
      <c r="AU2219" t="str">
        <f t="shared" si="802"/>
        <v>Cinematic Widescreen</v>
      </c>
      <c r="AV2219">
        <v>0</v>
      </c>
      <c r="AW2219" t="str">
        <f t="shared" si="803"/>
        <v>Very Low</v>
      </c>
    </row>
    <row r="2220" spans="1:49" x14ac:dyDescent="0.3">
      <c r="A2220" t="s">
        <v>0</v>
      </c>
      <c r="B2220" t="s">
        <v>4508</v>
      </c>
      <c r="C2220">
        <v>258</v>
      </c>
      <c r="D2220" t="str">
        <f t="shared" si="783"/>
        <v>Medium</v>
      </c>
      <c r="E2220">
        <v>113</v>
      </c>
      <c r="F2220" t="str">
        <f t="shared" si="784"/>
        <v>1h 53m</v>
      </c>
      <c r="G2220" t="str">
        <f t="shared" si="785"/>
        <v>Standard Movie</v>
      </c>
      <c r="H2220">
        <v>108</v>
      </c>
      <c r="I2220" t="str">
        <f t="shared" si="786"/>
        <v>Very Low</v>
      </c>
      <c r="J2220">
        <v>22</v>
      </c>
      <c r="K2220" t="str">
        <f t="shared" si="787"/>
        <v>Very Low</v>
      </c>
      <c r="L2220" t="s">
        <v>10894</v>
      </c>
      <c r="M2220">
        <v>1000</v>
      </c>
      <c r="N2220" t="str">
        <f t="shared" si="788"/>
        <v>Low</v>
      </c>
      <c r="O2220">
        <v>31146570</v>
      </c>
      <c r="P2220" t="str">
        <f t="shared" si="789"/>
        <v>Average</v>
      </c>
      <c r="Q2220" t="s">
        <v>4046</v>
      </c>
      <c r="R2220" t="str">
        <f t="shared" si="790"/>
        <v>Drama</v>
      </c>
      <c r="S2220">
        <f t="shared" si="791"/>
        <v>2</v>
      </c>
      <c r="T2220" t="s">
        <v>109</v>
      </c>
      <c r="U2220" t="s">
        <v>10895</v>
      </c>
      <c r="V2220">
        <v>55441</v>
      </c>
      <c r="W2220" t="str">
        <f t="shared" si="792"/>
        <v>Medium</v>
      </c>
      <c r="X2220">
        <v>1136</v>
      </c>
      <c r="Y2220" t="str">
        <f t="shared" si="793"/>
        <v>Low</v>
      </c>
      <c r="Z2220" t="s">
        <v>10896</v>
      </c>
      <c r="AA2220">
        <v>3</v>
      </c>
      <c r="AB2220" t="str">
        <f t="shared" si="794"/>
        <v>Duo/Trio Poster</v>
      </c>
      <c r="AC2220" t="s">
        <v>10897</v>
      </c>
      <c r="AD2220" t="s">
        <v>10898</v>
      </c>
      <c r="AE2220">
        <v>165</v>
      </c>
      <c r="AF2220" t="str">
        <f t="shared" si="795"/>
        <v>Very Low</v>
      </c>
      <c r="AG2220" t="s">
        <v>9</v>
      </c>
      <c r="AH2220" t="s">
        <v>10</v>
      </c>
      <c r="AI2220" t="s">
        <v>556</v>
      </c>
      <c r="AJ2220" t="str">
        <f t="shared" si="796"/>
        <v>Adult</v>
      </c>
      <c r="AK2220">
        <v>20000000</v>
      </c>
      <c r="AL2220" t="str">
        <f t="shared" si="797"/>
        <v>Low Budget</v>
      </c>
      <c r="AM2220">
        <v>2010</v>
      </c>
      <c r="AN2220">
        <f t="shared" si="798"/>
        <v>15</v>
      </c>
      <c r="AO2220" t="str">
        <f t="shared" si="799"/>
        <v>Modern Classic</v>
      </c>
      <c r="AP2220">
        <v>100</v>
      </c>
      <c r="AQ2220" t="str">
        <f t="shared" si="800"/>
        <v>Very Low</v>
      </c>
      <c r="AR2220">
        <v>6.9</v>
      </c>
      <c r="AS2220" t="str">
        <f t="shared" si="801"/>
        <v>Average</v>
      </c>
      <c r="AT2220">
        <v>2.35</v>
      </c>
      <c r="AU2220" t="str">
        <f t="shared" si="802"/>
        <v>Cinematic Widescreen</v>
      </c>
      <c r="AV2220">
        <v>0</v>
      </c>
      <c r="AW2220" t="str">
        <f t="shared" si="803"/>
        <v>Very Low</v>
      </c>
    </row>
    <row r="2221" spans="1:49" x14ac:dyDescent="0.3">
      <c r="A2221" t="s">
        <v>0</v>
      </c>
      <c r="B2221" t="s">
        <v>5618</v>
      </c>
      <c r="C2221">
        <v>174</v>
      </c>
      <c r="D2221" t="str">
        <f t="shared" si="783"/>
        <v>Low</v>
      </c>
      <c r="E2221">
        <v>113</v>
      </c>
      <c r="F2221" t="str">
        <f t="shared" si="784"/>
        <v>1h 53m</v>
      </c>
      <c r="G2221" t="str">
        <f t="shared" si="785"/>
        <v>Standard Movie</v>
      </c>
      <c r="H2221">
        <v>350</v>
      </c>
      <c r="I2221" t="str">
        <f t="shared" si="786"/>
        <v>Very Low</v>
      </c>
      <c r="J2221">
        <v>619</v>
      </c>
      <c r="K2221" t="str">
        <f t="shared" si="787"/>
        <v>Very Low</v>
      </c>
      <c r="L2221" t="s">
        <v>2634</v>
      </c>
      <c r="M2221">
        <v>1000</v>
      </c>
      <c r="N2221" t="str">
        <f t="shared" si="788"/>
        <v>Low</v>
      </c>
      <c r="O2221">
        <v>27277055</v>
      </c>
      <c r="P2221" t="str">
        <f t="shared" si="789"/>
        <v>Average</v>
      </c>
      <c r="Q2221" t="s">
        <v>5759</v>
      </c>
      <c r="R2221" t="str">
        <f t="shared" si="790"/>
        <v>Comedy</v>
      </c>
      <c r="S2221">
        <f t="shared" si="791"/>
        <v>4</v>
      </c>
      <c r="T2221" t="s">
        <v>7538</v>
      </c>
      <c r="U2221" t="s">
        <v>10899</v>
      </c>
      <c r="V2221">
        <v>143137</v>
      </c>
      <c r="W2221" t="str">
        <f t="shared" si="792"/>
        <v>Medium</v>
      </c>
      <c r="X2221">
        <v>3141</v>
      </c>
      <c r="Y2221" t="str">
        <f t="shared" si="793"/>
        <v>Low</v>
      </c>
      <c r="Z2221" t="s">
        <v>2344</v>
      </c>
      <c r="AA2221">
        <v>0</v>
      </c>
      <c r="AB2221" t="str">
        <f t="shared" si="794"/>
        <v>Symbolic Poster</v>
      </c>
      <c r="AC2221" t="s">
        <v>10900</v>
      </c>
      <c r="AD2221" t="s">
        <v>10901</v>
      </c>
      <c r="AE2221">
        <v>602</v>
      </c>
      <c r="AF2221" t="str">
        <f t="shared" si="795"/>
        <v>Low</v>
      </c>
      <c r="AG2221" t="s">
        <v>9</v>
      </c>
      <c r="AH2221" t="s">
        <v>28</v>
      </c>
      <c r="AI2221" t="s">
        <v>556</v>
      </c>
      <c r="AJ2221" t="str">
        <f t="shared" si="796"/>
        <v>Adult</v>
      </c>
      <c r="AK2221">
        <v>20000000</v>
      </c>
      <c r="AL2221" t="str">
        <f t="shared" si="797"/>
        <v>Low Budget</v>
      </c>
      <c r="AM2221">
        <v>2000</v>
      </c>
      <c r="AN2221">
        <f t="shared" si="798"/>
        <v>25</v>
      </c>
      <c r="AO2221" t="str">
        <f t="shared" si="799"/>
        <v>Old Classic</v>
      </c>
      <c r="AP2221">
        <v>960</v>
      </c>
      <c r="AQ2221" t="str">
        <f t="shared" si="800"/>
        <v>Very Low</v>
      </c>
      <c r="AR2221">
        <v>7.6</v>
      </c>
      <c r="AS2221" t="str">
        <f t="shared" si="801"/>
        <v>Good</v>
      </c>
      <c r="AT2221">
        <v>1.85</v>
      </c>
      <c r="AU2221" t="str">
        <f t="shared" si="802"/>
        <v>HDTV / Widescreen</v>
      </c>
      <c r="AV2221">
        <v>10000</v>
      </c>
      <c r="AW2221" t="str">
        <f t="shared" si="803"/>
        <v>Low</v>
      </c>
    </row>
    <row r="2222" spans="1:49" x14ac:dyDescent="0.3">
      <c r="A2222" t="s">
        <v>0</v>
      </c>
      <c r="B2222" t="s">
        <v>10902</v>
      </c>
      <c r="C2222">
        <v>141</v>
      </c>
      <c r="D2222" t="str">
        <f t="shared" si="783"/>
        <v>Low</v>
      </c>
      <c r="E2222">
        <v>87</v>
      </c>
      <c r="F2222" t="str">
        <f t="shared" si="784"/>
        <v>1h 27m</v>
      </c>
      <c r="G2222" t="str">
        <f t="shared" si="785"/>
        <v>Featurette</v>
      </c>
      <c r="H2222">
        <v>2</v>
      </c>
      <c r="I2222" t="str">
        <f t="shared" si="786"/>
        <v>Very Low</v>
      </c>
      <c r="J2222">
        <v>270</v>
      </c>
      <c r="K2222" t="str">
        <f t="shared" si="787"/>
        <v>Very Low</v>
      </c>
      <c r="L2222" t="s">
        <v>10903</v>
      </c>
      <c r="M2222">
        <v>741</v>
      </c>
      <c r="N2222" t="str">
        <f t="shared" si="788"/>
        <v>Low</v>
      </c>
      <c r="O2222">
        <v>26876529</v>
      </c>
      <c r="P2222" t="str">
        <f t="shared" si="789"/>
        <v>Average</v>
      </c>
      <c r="Q2222" t="s">
        <v>5074</v>
      </c>
      <c r="R2222" t="str">
        <f t="shared" si="790"/>
        <v>Horror</v>
      </c>
      <c r="S2222">
        <f t="shared" si="791"/>
        <v>2</v>
      </c>
      <c r="T2222" t="s">
        <v>6501</v>
      </c>
      <c r="U2222" t="s">
        <v>10904</v>
      </c>
      <c r="V2222">
        <v>26624</v>
      </c>
      <c r="W2222" t="str">
        <f t="shared" si="792"/>
        <v>Low</v>
      </c>
      <c r="X2222">
        <v>1834</v>
      </c>
      <c r="Y2222" t="str">
        <f t="shared" si="793"/>
        <v>Low</v>
      </c>
      <c r="Z2222" t="s">
        <v>10905</v>
      </c>
      <c r="AA2222">
        <v>1</v>
      </c>
      <c r="AB2222" t="str">
        <f t="shared" si="794"/>
        <v>Solo Star Poster</v>
      </c>
      <c r="AC2222" t="s">
        <v>10906</v>
      </c>
      <c r="AD2222" t="s">
        <v>10907</v>
      </c>
      <c r="AE2222">
        <v>189</v>
      </c>
      <c r="AF2222" t="str">
        <f t="shared" si="795"/>
        <v>Very Low</v>
      </c>
      <c r="AG2222" t="s">
        <v>9</v>
      </c>
      <c r="AH2222" t="s">
        <v>648</v>
      </c>
      <c r="AI2222" t="s">
        <v>11</v>
      </c>
      <c r="AJ2222" t="str">
        <f t="shared" si="796"/>
        <v>Teen</v>
      </c>
      <c r="AK2222">
        <v>27000000</v>
      </c>
      <c r="AL2222" t="str">
        <f t="shared" si="797"/>
        <v>Low Budget</v>
      </c>
      <c r="AM2222">
        <v>2008</v>
      </c>
      <c r="AN2222">
        <f t="shared" si="798"/>
        <v>17</v>
      </c>
      <c r="AO2222" t="str">
        <f t="shared" si="799"/>
        <v>Old Classic</v>
      </c>
      <c r="AP2222">
        <v>297</v>
      </c>
      <c r="AQ2222" t="str">
        <f t="shared" si="800"/>
        <v>Very Low</v>
      </c>
      <c r="AR2222">
        <v>3.9</v>
      </c>
      <c r="AS2222" t="str">
        <f t="shared" si="801"/>
        <v>Very Poor</v>
      </c>
      <c r="AT2222">
        <v>1.85</v>
      </c>
      <c r="AU2222" t="str">
        <f t="shared" si="802"/>
        <v>HDTV / Widescreen</v>
      </c>
      <c r="AV2222">
        <v>0</v>
      </c>
      <c r="AW2222" t="str">
        <f t="shared" si="803"/>
        <v>Very Low</v>
      </c>
    </row>
    <row r="2223" spans="1:49" x14ac:dyDescent="0.3">
      <c r="A2223" t="s">
        <v>0</v>
      </c>
      <c r="B2223" t="s">
        <v>9784</v>
      </c>
      <c r="C2223">
        <v>31</v>
      </c>
      <c r="D2223" t="str">
        <f t="shared" si="783"/>
        <v>Very Low</v>
      </c>
      <c r="E2223">
        <v>101</v>
      </c>
      <c r="F2223" t="str">
        <f t="shared" si="784"/>
        <v>1h 41m</v>
      </c>
      <c r="G2223" t="str">
        <f t="shared" si="785"/>
        <v>Standard Movie</v>
      </c>
      <c r="H2223">
        <v>154</v>
      </c>
      <c r="I2223" t="str">
        <f t="shared" si="786"/>
        <v>Very Low</v>
      </c>
      <c r="J2223">
        <v>497</v>
      </c>
      <c r="K2223" t="str">
        <f t="shared" si="787"/>
        <v>Very Low</v>
      </c>
      <c r="L2223" t="s">
        <v>7717</v>
      </c>
      <c r="M2223">
        <v>1000</v>
      </c>
      <c r="N2223" t="str">
        <f t="shared" si="788"/>
        <v>Low</v>
      </c>
      <c r="O2223">
        <v>53146000</v>
      </c>
      <c r="P2223" t="str">
        <f t="shared" si="789"/>
        <v>Hit</v>
      </c>
      <c r="Q2223" t="s">
        <v>2096</v>
      </c>
      <c r="R2223" t="str">
        <f t="shared" si="790"/>
        <v>Crime</v>
      </c>
      <c r="S2223">
        <f t="shared" si="791"/>
        <v>3</v>
      </c>
      <c r="T2223" t="s">
        <v>279</v>
      </c>
      <c r="U2223" t="s">
        <v>10908</v>
      </c>
      <c r="V2223">
        <v>9845</v>
      </c>
      <c r="W2223" t="str">
        <f t="shared" si="792"/>
        <v>Very Low</v>
      </c>
      <c r="X2223">
        <v>3174</v>
      </c>
      <c r="Y2223" t="str">
        <f t="shared" si="793"/>
        <v>Low</v>
      </c>
      <c r="Z2223" t="s">
        <v>3509</v>
      </c>
      <c r="AA2223">
        <v>1</v>
      </c>
      <c r="AB2223" t="str">
        <f t="shared" si="794"/>
        <v>Solo Star Poster</v>
      </c>
      <c r="AC2223" t="s">
        <v>10909</v>
      </c>
      <c r="AD2223" t="s">
        <v>10910</v>
      </c>
      <c r="AE2223">
        <v>77</v>
      </c>
      <c r="AF2223" t="str">
        <f t="shared" si="795"/>
        <v>Very Low</v>
      </c>
      <c r="AG2223" t="s">
        <v>9</v>
      </c>
      <c r="AH2223" t="s">
        <v>10</v>
      </c>
      <c r="AI2223" t="s">
        <v>556</v>
      </c>
      <c r="AJ2223" t="str">
        <f t="shared" si="796"/>
        <v>Adult</v>
      </c>
      <c r="AK2223">
        <v>20000000</v>
      </c>
      <c r="AL2223" t="str">
        <f t="shared" si="797"/>
        <v>Low Budget</v>
      </c>
      <c r="AM2223">
        <v>1996</v>
      </c>
      <c r="AN2223">
        <f t="shared" si="798"/>
        <v>29</v>
      </c>
      <c r="AO2223" t="str">
        <f t="shared" si="799"/>
        <v>Old Classic</v>
      </c>
      <c r="AP2223">
        <v>816</v>
      </c>
      <c r="AQ2223" t="str">
        <f t="shared" si="800"/>
        <v>Very Low</v>
      </c>
      <c r="AR2223">
        <v>6.1</v>
      </c>
      <c r="AS2223" t="str">
        <f t="shared" si="801"/>
        <v>Average</v>
      </c>
      <c r="AT2223">
        <v>1.85</v>
      </c>
      <c r="AU2223" t="str">
        <f t="shared" si="802"/>
        <v>HDTV / Widescreen</v>
      </c>
      <c r="AV2223">
        <v>613</v>
      </c>
      <c r="AW2223" t="str">
        <f t="shared" si="803"/>
        <v>Very Low</v>
      </c>
    </row>
    <row r="2224" spans="1:49" x14ac:dyDescent="0.3">
      <c r="A2224" t="s">
        <v>0</v>
      </c>
      <c r="B2224" t="s">
        <v>1460</v>
      </c>
      <c r="C2224">
        <v>222</v>
      </c>
      <c r="D2224" t="str">
        <f t="shared" si="783"/>
        <v>Medium</v>
      </c>
      <c r="E2224">
        <v>111</v>
      </c>
      <c r="F2224" t="str">
        <f t="shared" si="784"/>
        <v>1h 51m</v>
      </c>
      <c r="G2224" t="str">
        <f t="shared" si="785"/>
        <v>Standard Movie</v>
      </c>
      <c r="H2224">
        <v>79</v>
      </c>
      <c r="I2224" t="str">
        <f t="shared" si="786"/>
        <v>Very Low</v>
      </c>
      <c r="J2224">
        <v>287</v>
      </c>
      <c r="K2224" t="str">
        <f t="shared" si="787"/>
        <v>Very Low</v>
      </c>
      <c r="L2224" t="s">
        <v>4034</v>
      </c>
      <c r="M2224">
        <v>26000</v>
      </c>
      <c r="N2224" t="str">
        <f t="shared" si="788"/>
        <v>Medium</v>
      </c>
      <c r="O2224">
        <v>30028592</v>
      </c>
      <c r="P2224" t="str">
        <f t="shared" si="789"/>
        <v>Average</v>
      </c>
      <c r="Q2224" t="s">
        <v>5245</v>
      </c>
      <c r="R2224" t="str">
        <f t="shared" si="790"/>
        <v>Crime</v>
      </c>
      <c r="S2224">
        <f t="shared" si="791"/>
        <v>4</v>
      </c>
      <c r="T2224" t="s">
        <v>306</v>
      </c>
      <c r="U2224" t="s">
        <v>10911</v>
      </c>
      <c r="V2224">
        <v>152247</v>
      </c>
      <c r="W2224" t="str">
        <f t="shared" si="792"/>
        <v>Medium</v>
      </c>
      <c r="X2224">
        <v>27755</v>
      </c>
      <c r="Y2224" t="str">
        <f t="shared" si="793"/>
        <v>Medium</v>
      </c>
      <c r="Z2224" t="s">
        <v>6019</v>
      </c>
      <c r="AA2224">
        <v>0</v>
      </c>
      <c r="AB2224" t="str">
        <f t="shared" si="794"/>
        <v>Symbolic Poster</v>
      </c>
      <c r="AC2224" t="s">
        <v>10912</v>
      </c>
      <c r="AD2224" t="s">
        <v>10913</v>
      </c>
      <c r="AE2224">
        <v>189</v>
      </c>
      <c r="AF2224" t="str">
        <f t="shared" si="795"/>
        <v>Very Low</v>
      </c>
      <c r="AG2224" t="s">
        <v>9</v>
      </c>
      <c r="AH2224" t="s">
        <v>28</v>
      </c>
      <c r="AI2224" t="s">
        <v>556</v>
      </c>
      <c r="AJ2224" t="str">
        <f t="shared" si="796"/>
        <v>Adult</v>
      </c>
      <c r="AK2224">
        <v>20000000</v>
      </c>
      <c r="AL2224" t="str">
        <f t="shared" si="797"/>
        <v>Low Budget</v>
      </c>
      <c r="AM2224">
        <v>2008</v>
      </c>
      <c r="AN2224">
        <f t="shared" si="798"/>
        <v>17</v>
      </c>
      <c r="AO2224" t="str">
        <f t="shared" si="799"/>
        <v>Old Classic</v>
      </c>
      <c r="AP2224">
        <v>811</v>
      </c>
      <c r="AQ2224" t="str">
        <f t="shared" si="800"/>
        <v>Very Low</v>
      </c>
      <c r="AR2224">
        <v>7.3</v>
      </c>
      <c r="AS2224" t="str">
        <f t="shared" si="801"/>
        <v>Good</v>
      </c>
      <c r="AT2224">
        <v>2.35</v>
      </c>
      <c r="AU2224" t="str">
        <f t="shared" si="802"/>
        <v>Cinematic Widescreen</v>
      </c>
      <c r="AV2224">
        <v>0</v>
      </c>
      <c r="AW2224" t="str">
        <f t="shared" si="803"/>
        <v>Very Low</v>
      </c>
    </row>
    <row r="2225" spans="1:49" x14ac:dyDescent="0.3">
      <c r="A2225" t="s">
        <v>0</v>
      </c>
      <c r="B2225" t="s">
        <v>1526</v>
      </c>
      <c r="C2225">
        <v>273</v>
      </c>
      <c r="D2225" t="str">
        <f t="shared" si="783"/>
        <v>Medium</v>
      </c>
      <c r="E2225">
        <v>108</v>
      </c>
      <c r="F2225" t="str">
        <f t="shared" si="784"/>
        <v>1h 48m</v>
      </c>
      <c r="G2225" t="str">
        <f t="shared" si="785"/>
        <v>Standard Movie</v>
      </c>
      <c r="H2225">
        <v>1000</v>
      </c>
      <c r="I2225" t="str">
        <f t="shared" si="786"/>
        <v>Very Low</v>
      </c>
      <c r="J2225">
        <v>1000</v>
      </c>
      <c r="K2225" t="str">
        <f t="shared" si="787"/>
        <v>Very Low</v>
      </c>
      <c r="L2225" t="s">
        <v>55</v>
      </c>
      <c r="M2225">
        <v>14000</v>
      </c>
      <c r="N2225" t="str">
        <f t="shared" si="788"/>
        <v>Medium</v>
      </c>
      <c r="O2225">
        <v>34126138</v>
      </c>
      <c r="P2225" t="str">
        <f t="shared" si="789"/>
        <v>Average</v>
      </c>
      <c r="Q2225" t="s">
        <v>6890</v>
      </c>
      <c r="R2225" t="str">
        <f t="shared" si="790"/>
        <v>Drama</v>
      </c>
      <c r="S2225">
        <f t="shared" si="791"/>
        <v>4</v>
      </c>
      <c r="T2225" t="s">
        <v>184</v>
      </c>
      <c r="U2225" t="s">
        <v>10914</v>
      </c>
      <c r="V2225">
        <v>666937</v>
      </c>
      <c r="W2225" t="str">
        <f t="shared" si="792"/>
        <v>Very High</v>
      </c>
      <c r="X2225">
        <v>19364</v>
      </c>
      <c r="Y2225" t="str">
        <f t="shared" si="793"/>
        <v>Medium</v>
      </c>
      <c r="Z2225" t="s">
        <v>109</v>
      </c>
      <c r="AA2225">
        <v>1</v>
      </c>
      <c r="AB2225" t="str">
        <f t="shared" si="794"/>
        <v>Solo Star Poster</v>
      </c>
      <c r="AC2225" t="s">
        <v>10915</v>
      </c>
      <c r="AD2225" t="s">
        <v>10916</v>
      </c>
      <c r="AE2225">
        <v>1514</v>
      </c>
      <c r="AF2225" t="str">
        <f t="shared" si="795"/>
        <v>Low</v>
      </c>
      <c r="AG2225" t="s">
        <v>9</v>
      </c>
      <c r="AH2225" t="s">
        <v>10</v>
      </c>
      <c r="AI2225" t="s">
        <v>556</v>
      </c>
      <c r="AJ2225" t="str">
        <f t="shared" si="796"/>
        <v>Adult</v>
      </c>
      <c r="AK2225">
        <v>20000000</v>
      </c>
      <c r="AL2225" t="str">
        <f t="shared" si="797"/>
        <v>Low Budget</v>
      </c>
      <c r="AM2225">
        <v>2004</v>
      </c>
      <c r="AN2225">
        <f t="shared" si="798"/>
        <v>21</v>
      </c>
      <c r="AO2225" t="str">
        <f t="shared" si="799"/>
        <v>Old Classic</v>
      </c>
      <c r="AP2225">
        <v>4000</v>
      </c>
      <c r="AQ2225" t="str">
        <f t="shared" si="800"/>
        <v>Low</v>
      </c>
      <c r="AR2225">
        <v>8.3000000000000007</v>
      </c>
      <c r="AS2225" t="str">
        <f t="shared" si="801"/>
        <v>Excellent</v>
      </c>
      <c r="AT2225">
        <v>1.85</v>
      </c>
      <c r="AU2225" t="str">
        <f t="shared" si="802"/>
        <v>HDTV / Widescreen</v>
      </c>
      <c r="AV2225">
        <v>52000</v>
      </c>
      <c r="AW2225" t="str">
        <f t="shared" si="803"/>
        <v>High</v>
      </c>
    </row>
    <row r="2226" spans="1:49" x14ac:dyDescent="0.3">
      <c r="A2226" t="s">
        <v>0</v>
      </c>
      <c r="B2226" t="s">
        <v>5104</v>
      </c>
      <c r="C2226">
        <v>91</v>
      </c>
      <c r="D2226" t="str">
        <f t="shared" si="783"/>
        <v>Low</v>
      </c>
      <c r="E2226">
        <v>105</v>
      </c>
      <c r="F2226" t="str">
        <f t="shared" si="784"/>
        <v>1h 45m</v>
      </c>
      <c r="G2226" t="str">
        <f t="shared" si="785"/>
        <v>Standard Movie</v>
      </c>
      <c r="H2226">
        <v>99</v>
      </c>
      <c r="I2226" t="str">
        <f t="shared" si="786"/>
        <v>Very Low</v>
      </c>
      <c r="J2226">
        <v>518</v>
      </c>
      <c r="K2226" t="str">
        <f t="shared" si="787"/>
        <v>Very Low</v>
      </c>
      <c r="L2226" t="s">
        <v>10917</v>
      </c>
      <c r="M2226">
        <v>2000</v>
      </c>
      <c r="N2226" t="str">
        <f t="shared" si="788"/>
        <v>Low</v>
      </c>
      <c r="O2226">
        <v>25677801</v>
      </c>
      <c r="P2226" t="str">
        <f t="shared" si="789"/>
        <v>Average</v>
      </c>
      <c r="Q2226" t="s">
        <v>2688</v>
      </c>
      <c r="R2226" t="str">
        <f t="shared" si="790"/>
        <v>Comedy</v>
      </c>
      <c r="S2226">
        <f t="shared" si="791"/>
        <v>3</v>
      </c>
      <c r="T2226" t="s">
        <v>1705</v>
      </c>
      <c r="U2226" t="s">
        <v>10918</v>
      </c>
      <c r="V2226">
        <v>41273</v>
      </c>
      <c r="W2226" t="str">
        <f t="shared" si="792"/>
        <v>Low</v>
      </c>
      <c r="X2226">
        <v>4813</v>
      </c>
      <c r="Y2226" t="str">
        <f t="shared" si="793"/>
        <v>Low</v>
      </c>
      <c r="Z2226" t="s">
        <v>10919</v>
      </c>
      <c r="AA2226">
        <v>6</v>
      </c>
      <c r="AB2226" t="str">
        <f t="shared" si="794"/>
        <v>Ensemble Poster</v>
      </c>
      <c r="AC2226" t="s">
        <v>10920</v>
      </c>
      <c r="AD2226" t="s">
        <v>10921</v>
      </c>
      <c r="AE2226">
        <v>136</v>
      </c>
      <c r="AF2226" t="str">
        <f t="shared" si="795"/>
        <v>Very Low</v>
      </c>
      <c r="AG2226" t="s">
        <v>9</v>
      </c>
      <c r="AH2226" t="s">
        <v>10</v>
      </c>
      <c r="AI2226" t="s">
        <v>66</v>
      </c>
      <c r="AJ2226" t="str">
        <f t="shared" si="796"/>
        <v>Family</v>
      </c>
      <c r="AK2226">
        <v>20000000</v>
      </c>
      <c r="AL2226" t="str">
        <f t="shared" si="797"/>
        <v>Low Budget</v>
      </c>
      <c r="AM2226">
        <v>2010</v>
      </c>
      <c r="AN2226">
        <f t="shared" si="798"/>
        <v>15</v>
      </c>
      <c r="AO2226" t="str">
        <f t="shared" si="799"/>
        <v>Modern Classic</v>
      </c>
      <c r="AP2226">
        <v>938</v>
      </c>
      <c r="AQ2226" t="str">
        <f t="shared" si="800"/>
        <v>Very Low</v>
      </c>
      <c r="AR2226">
        <v>5.8</v>
      </c>
      <c r="AS2226" t="str">
        <f t="shared" si="801"/>
        <v>Below Average</v>
      </c>
      <c r="AT2226">
        <v>2.35</v>
      </c>
      <c r="AU2226" t="str">
        <f t="shared" si="802"/>
        <v>Cinematic Widescreen</v>
      </c>
      <c r="AV2226">
        <v>0</v>
      </c>
      <c r="AW2226" t="str">
        <f t="shared" si="803"/>
        <v>Very Low</v>
      </c>
    </row>
    <row r="2227" spans="1:49" x14ac:dyDescent="0.3">
      <c r="A2227" t="s">
        <v>0</v>
      </c>
      <c r="B2227" t="s">
        <v>478</v>
      </c>
      <c r="C2227">
        <v>190</v>
      </c>
      <c r="D2227" t="str">
        <f t="shared" si="783"/>
        <v>Low</v>
      </c>
      <c r="E2227">
        <v>109</v>
      </c>
      <c r="F2227" t="str">
        <f t="shared" si="784"/>
        <v>1h 49m</v>
      </c>
      <c r="G2227" t="str">
        <f t="shared" si="785"/>
        <v>Standard Movie</v>
      </c>
      <c r="H2227">
        <v>453</v>
      </c>
      <c r="I2227" t="str">
        <f t="shared" si="786"/>
        <v>Very Low</v>
      </c>
      <c r="J2227">
        <v>2000</v>
      </c>
      <c r="K2227" t="str">
        <f t="shared" si="787"/>
        <v>Low</v>
      </c>
      <c r="L2227" t="s">
        <v>193</v>
      </c>
      <c r="M2227">
        <v>18000</v>
      </c>
      <c r="N2227" t="str">
        <f t="shared" si="788"/>
        <v>Medium</v>
      </c>
      <c r="O2227">
        <v>26415649</v>
      </c>
      <c r="P2227" t="str">
        <f t="shared" si="789"/>
        <v>Average</v>
      </c>
      <c r="Q2227" t="s">
        <v>435</v>
      </c>
      <c r="R2227" t="str">
        <f t="shared" si="790"/>
        <v>Action</v>
      </c>
      <c r="S2227">
        <f t="shared" si="791"/>
        <v>4</v>
      </c>
      <c r="T2227" t="s">
        <v>559</v>
      </c>
      <c r="U2227" t="s">
        <v>10922</v>
      </c>
      <c r="V2227">
        <v>94892</v>
      </c>
      <c r="W2227" t="str">
        <f t="shared" si="792"/>
        <v>Medium</v>
      </c>
      <c r="X2227">
        <v>33878</v>
      </c>
      <c r="Y2227" t="str">
        <f t="shared" si="793"/>
        <v>Medium</v>
      </c>
      <c r="Z2227" t="s">
        <v>5702</v>
      </c>
      <c r="AA2227">
        <v>4</v>
      </c>
      <c r="AB2227" t="str">
        <f t="shared" si="794"/>
        <v>Ensemble Poster</v>
      </c>
      <c r="AC2227" t="s">
        <v>10923</v>
      </c>
      <c r="AD2227" t="s">
        <v>10924</v>
      </c>
      <c r="AE2227">
        <v>189</v>
      </c>
      <c r="AF2227" t="str">
        <f t="shared" si="795"/>
        <v>Very Low</v>
      </c>
      <c r="AG2227" t="s">
        <v>9</v>
      </c>
      <c r="AH2227" t="s">
        <v>10</v>
      </c>
      <c r="AI2227" t="s">
        <v>556</v>
      </c>
      <c r="AJ2227" t="str">
        <f t="shared" si="796"/>
        <v>Adult</v>
      </c>
      <c r="AK2227">
        <v>20000000</v>
      </c>
      <c r="AL2227" t="str">
        <f t="shared" si="797"/>
        <v>Low Budget</v>
      </c>
      <c r="AM2227">
        <v>2008</v>
      </c>
      <c r="AN2227">
        <f t="shared" si="798"/>
        <v>17</v>
      </c>
      <c r="AO2227" t="str">
        <f t="shared" si="799"/>
        <v>Old Classic</v>
      </c>
      <c r="AP2227">
        <v>11000</v>
      </c>
      <c r="AQ2227" t="str">
        <f t="shared" si="800"/>
        <v>Medium</v>
      </c>
      <c r="AR2227">
        <v>6.8</v>
      </c>
      <c r="AS2227" t="str">
        <f t="shared" si="801"/>
        <v>Average</v>
      </c>
      <c r="AT2227">
        <v>2.35</v>
      </c>
      <c r="AU2227" t="str">
        <f t="shared" si="802"/>
        <v>Cinematic Widescreen</v>
      </c>
      <c r="AV2227">
        <v>0</v>
      </c>
      <c r="AW2227" t="str">
        <f t="shared" si="803"/>
        <v>Very Low</v>
      </c>
    </row>
    <row r="2228" spans="1:49" x14ac:dyDescent="0.3">
      <c r="A2228" t="s">
        <v>0</v>
      </c>
      <c r="B2228" t="s">
        <v>2424</v>
      </c>
      <c r="C2228">
        <v>427</v>
      </c>
      <c r="D2228" t="str">
        <f t="shared" si="783"/>
        <v>Medium</v>
      </c>
      <c r="E2228">
        <v>109</v>
      </c>
      <c r="F2228" t="str">
        <f t="shared" si="784"/>
        <v>1h 49m</v>
      </c>
      <c r="G2228" t="str">
        <f t="shared" si="785"/>
        <v>Standard Movie</v>
      </c>
      <c r="H2228">
        <v>1000</v>
      </c>
      <c r="I2228" t="str">
        <f t="shared" si="786"/>
        <v>Very Low</v>
      </c>
      <c r="J2228">
        <v>24</v>
      </c>
      <c r="K2228" t="str">
        <f t="shared" si="787"/>
        <v>Very Low</v>
      </c>
      <c r="L2228" t="s">
        <v>10925</v>
      </c>
      <c r="M2228">
        <v>177</v>
      </c>
      <c r="N2228" t="str">
        <f t="shared" si="788"/>
        <v>Low</v>
      </c>
      <c r="O2228">
        <v>26003149</v>
      </c>
      <c r="P2228" t="str">
        <f t="shared" si="789"/>
        <v>Average</v>
      </c>
      <c r="Q2228" t="s">
        <v>1875</v>
      </c>
      <c r="R2228" t="str">
        <f t="shared" si="790"/>
        <v>Action</v>
      </c>
      <c r="S2228">
        <f t="shared" si="791"/>
        <v>3</v>
      </c>
      <c r="T2228" t="s">
        <v>3816</v>
      </c>
      <c r="U2228" t="s">
        <v>10926</v>
      </c>
      <c r="V2228">
        <v>185587</v>
      </c>
      <c r="W2228" t="str">
        <f t="shared" si="792"/>
        <v>Medium</v>
      </c>
      <c r="X2228">
        <v>278</v>
      </c>
      <c r="Y2228" t="str">
        <f t="shared" si="793"/>
        <v>Very Low</v>
      </c>
      <c r="Z2228" t="s">
        <v>10927</v>
      </c>
      <c r="AA2228">
        <v>6</v>
      </c>
      <c r="AB2228" t="str">
        <f t="shared" si="794"/>
        <v>Ensemble Poster</v>
      </c>
      <c r="AC2228" t="s">
        <v>10928</v>
      </c>
      <c r="AD2228" t="s">
        <v>10929</v>
      </c>
      <c r="AE2228">
        <v>401</v>
      </c>
      <c r="AF2228" t="str">
        <f t="shared" si="795"/>
        <v>Very Low</v>
      </c>
      <c r="AG2228" t="s">
        <v>9</v>
      </c>
      <c r="AH2228" t="s">
        <v>28</v>
      </c>
      <c r="AI2228" t="s">
        <v>556</v>
      </c>
      <c r="AJ2228" t="str">
        <f t="shared" si="796"/>
        <v>Adult</v>
      </c>
      <c r="AK2228">
        <v>20000000</v>
      </c>
      <c r="AL2228" t="str">
        <f t="shared" si="797"/>
        <v>Low Budget</v>
      </c>
      <c r="AM2228">
        <v>2013</v>
      </c>
      <c r="AN2228">
        <f t="shared" si="798"/>
        <v>12</v>
      </c>
      <c r="AO2228" t="str">
        <f t="shared" si="799"/>
        <v>Modern Classic</v>
      </c>
      <c r="AP2228">
        <v>55</v>
      </c>
      <c r="AQ2228" t="str">
        <f t="shared" si="800"/>
        <v>Very Low</v>
      </c>
      <c r="AR2228">
        <v>7</v>
      </c>
      <c r="AS2228" t="str">
        <f t="shared" si="801"/>
        <v>Good</v>
      </c>
      <c r="AT2228">
        <v>2.35</v>
      </c>
      <c r="AU2228" t="str">
        <f t="shared" si="802"/>
        <v>Cinematic Widescreen</v>
      </c>
      <c r="AV2228">
        <v>49000</v>
      </c>
      <c r="AW2228" t="str">
        <f t="shared" si="803"/>
        <v>Medium</v>
      </c>
    </row>
    <row r="2229" spans="1:49" x14ac:dyDescent="0.3">
      <c r="A2229" t="s">
        <v>0</v>
      </c>
      <c r="B2229" t="s">
        <v>10930</v>
      </c>
      <c r="C2229">
        <v>93</v>
      </c>
      <c r="D2229" t="str">
        <f t="shared" si="783"/>
        <v>Low</v>
      </c>
      <c r="E2229">
        <v>99</v>
      </c>
      <c r="F2229" t="str">
        <f t="shared" si="784"/>
        <v>1h 39m</v>
      </c>
      <c r="G2229" t="str">
        <f t="shared" si="785"/>
        <v>Standard Movie</v>
      </c>
      <c r="H2229">
        <v>26</v>
      </c>
      <c r="I2229" t="str">
        <f t="shared" si="786"/>
        <v>Very Low</v>
      </c>
      <c r="J2229">
        <v>650</v>
      </c>
      <c r="K2229" t="str">
        <f t="shared" si="787"/>
        <v>Very Low</v>
      </c>
      <c r="L2229" t="s">
        <v>7122</v>
      </c>
      <c r="M2229">
        <v>720</v>
      </c>
      <c r="N2229" t="str">
        <f t="shared" si="788"/>
        <v>Low</v>
      </c>
      <c r="O2229">
        <v>25584685</v>
      </c>
      <c r="P2229" t="str">
        <f t="shared" si="789"/>
        <v>Average</v>
      </c>
      <c r="Q2229" t="s">
        <v>10931</v>
      </c>
      <c r="R2229" t="str">
        <f t="shared" si="790"/>
        <v>Comedy</v>
      </c>
      <c r="S2229">
        <f t="shared" si="791"/>
        <v>6</v>
      </c>
      <c r="T2229" t="s">
        <v>10932</v>
      </c>
      <c r="U2229" t="s">
        <v>10933</v>
      </c>
      <c r="V2229">
        <v>15877</v>
      </c>
      <c r="W2229" t="str">
        <f t="shared" si="792"/>
        <v>Low</v>
      </c>
      <c r="X2229">
        <v>3327</v>
      </c>
      <c r="Y2229" t="str">
        <f t="shared" si="793"/>
        <v>Low</v>
      </c>
      <c r="Z2229" t="s">
        <v>4154</v>
      </c>
      <c r="AA2229">
        <v>5</v>
      </c>
      <c r="AB2229" t="str">
        <f t="shared" si="794"/>
        <v>Ensemble Poster</v>
      </c>
      <c r="AC2229" t="s">
        <v>10934</v>
      </c>
      <c r="AD2229" t="s">
        <v>10935</v>
      </c>
      <c r="AE2229">
        <v>102</v>
      </c>
      <c r="AF2229" t="str">
        <f t="shared" si="795"/>
        <v>Very Low</v>
      </c>
      <c r="AG2229" t="s">
        <v>9</v>
      </c>
      <c r="AH2229" t="s">
        <v>10</v>
      </c>
      <c r="AI2229" t="s">
        <v>66</v>
      </c>
      <c r="AJ2229" t="str">
        <f t="shared" si="796"/>
        <v>Family</v>
      </c>
      <c r="AK2229">
        <v>20000000</v>
      </c>
      <c r="AL2229" t="str">
        <f t="shared" si="797"/>
        <v>Low Budget</v>
      </c>
      <c r="AM2229">
        <v>2007</v>
      </c>
      <c r="AN2229">
        <f t="shared" si="798"/>
        <v>18</v>
      </c>
      <c r="AO2229" t="str">
        <f t="shared" si="799"/>
        <v>Old Classic</v>
      </c>
      <c r="AP2229">
        <v>669</v>
      </c>
      <c r="AQ2229" t="str">
        <f t="shared" si="800"/>
        <v>Very Low</v>
      </c>
      <c r="AR2229">
        <v>5.9</v>
      </c>
      <c r="AS2229" t="str">
        <f t="shared" si="801"/>
        <v>Below Average</v>
      </c>
      <c r="AT2229">
        <v>2.35</v>
      </c>
      <c r="AU2229" t="str">
        <f t="shared" si="802"/>
        <v>Cinematic Widescreen</v>
      </c>
      <c r="AV2229">
        <v>590</v>
      </c>
      <c r="AW2229" t="str">
        <f t="shared" si="803"/>
        <v>Very Low</v>
      </c>
    </row>
    <row r="2230" spans="1:49" x14ac:dyDescent="0.3">
      <c r="A2230" t="s">
        <v>0</v>
      </c>
      <c r="B2230" t="s">
        <v>10936</v>
      </c>
      <c r="C2230">
        <v>292</v>
      </c>
      <c r="D2230" t="str">
        <f t="shared" si="783"/>
        <v>Medium</v>
      </c>
      <c r="E2230">
        <v>98</v>
      </c>
      <c r="F2230" t="str">
        <f t="shared" si="784"/>
        <v>1h 38m</v>
      </c>
      <c r="G2230" t="str">
        <f t="shared" si="785"/>
        <v>Standard Movie</v>
      </c>
      <c r="H2230">
        <v>35</v>
      </c>
      <c r="I2230" t="str">
        <f t="shared" si="786"/>
        <v>Very Low</v>
      </c>
      <c r="J2230">
        <v>16</v>
      </c>
      <c r="K2230" t="str">
        <f t="shared" si="787"/>
        <v>Very Low</v>
      </c>
      <c r="L2230" t="s">
        <v>10937</v>
      </c>
      <c r="M2230">
        <v>125</v>
      </c>
      <c r="N2230" t="str">
        <f t="shared" si="788"/>
        <v>Low</v>
      </c>
      <c r="O2230">
        <v>29975979</v>
      </c>
      <c r="P2230" t="str">
        <f t="shared" si="789"/>
        <v>Average</v>
      </c>
      <c r="Q2230" t="s">
        <v>2179</v>
      </c>
      <c r="R2230" t="str">
        <f t="shared" si="790"/>
        <v>Action</v>
      </c>
      <c r="S2230">
        <f t="shared" si="791"/>
        <v>4</v>
      </c>
      <c r="T2230" t="s">
        <v>10938</v>
      </c>
      <c r="U2230" t="s">
        <v>10939</v>
      </c>
      <c r="V2230">
        <v>105797</v>
      </c>
      <c r="W2230" t="str">
        <f t="shared" si="792"/>
        <v>Medium</v>
      </c>
      <c r="X2230">
        <v>189</v>
      </c>
      <c r="Y2230" t="str">
        <f t="shared" si="793"/>
        <v>Very Low</v>
      </c>
      <c r="Z2230" t="s">
        <v>10940</v>
      </c>
      <c r="AA2230">
        <v>0</v>
      </c>
      <c r="AB2230" t="str">
        <f t="shared" si="794"/>
        <v>Symbolic Poster</v>
      </c>
      <c r="AC2230" t="s">
        <v>10941</v>
      </c>
      <c r="AD2230" t="s">
        <v>10942</v>
      </c>
      <c r="AE2230">
        <v>281</v>
      </c>
      <c r="AF2230" t="str">
        <f t="shared" si="795"/>
        <v>Very Low</v>
      </c>
      <c r="AG2230" t="s">
        <v>9</v>
      </c>
      <c r="AH2230" t="s">
        <v>341</v>
      </c>
      <c r="AI2230" t="s">
        <v>556</v>
      </c>
      <c r="AJ2230" t="str">
        <f t="shared" si="796"/>
        <v>Adult</v>
      </c>
      <c r="AK2230">
        <v>20000000</v>
      </c>
      <c r="AL2230" t="str">
        <f t="shared" si="797"/>
        <v>Low Budget</v>
      </c>
      <c r="AM2230">
        <v>2009</v>
      </c>
      <c r="AN2230">
        <f t="shared" si="798"/>
        <v>16</v>
      </c>
      <c r="AO2230" t="str">
        <f t="shared" si="799"/>
        <v>Old Classic</v>
      </c>
      <c r="AP2230">
        <v>37</v>
      </c>
      <c r="AQ2230" t="str">
        <f t="shared" si="800"/>
        <v>Very Low</v>
      </c>
      <c r="AR2230">
        <v>6.5</v>
      </c>
      <c r="AS2230" t="str">
        <f t="shared" si="801"/>
        <v>Average</v>
      </c>
      <c r="AT2230">
        <v>2.35</v>
      </c>
      <c r="AU2230" t="str">
        <f t="shared" si="802"/>
        <v>Cinematic Widescreen</v>
      </c>
      <c r="AV2230">
        <v>0</v>
      </c>
      <c r="AW2230" t="str">
        <f t="shared" si="803"/>
        <v>Very Low</v>
      </c>
    </row>
    <row r="2231" spans="1:49" x14ac:dyDescent="0.3">
      <c r="A2231" t="s">
        <v>0</v>
      </c>
      <c r="B2231" t="s">
        <v>10943</v>
      </c>
      <c r="C2231">
        <v>180</v>
      </c>
      <c r="D2231" t="str">
        <f t="shared" si="783"/>
        <v>Low</v>
      </c>
      <c r="E2231">
        <v>104</v>
      </c>
      <c r="F2231" t="str">
        <f t="shared" si="784"/>
        <v>1h 44m</v>
      </c>
      <c r="G2231" t="str">
        <f t="shared" si="785"/>
        <v>Standard Movie</v>
      </c>
      <c r="H2231">
        <v>14</v>
      </c>
      <c r="I2231" t="str">
        <f t="shared" si="786"/>
        <v>Very Low</v>
      </c>
      <c r="J2231">
        <v>756</v>
      </c>
      <c r="K2231" t="str">
        <f t="shared" si="787"/>
        <v>Very Low</v>
      </c>
      <c r="L2231" t="s">
        <v>4460</v>
      </c>
      <c r="M2231">
        <v>2000</v>
      </c>
      <c r="N2231" t="str">
        <f t="shared" si="788"/>
        <v>Low</v>
      </c>
      <c r="O2231">
        <v>31584722</v>
      </c>
      <c r="P2231" t="str">
        <f t="shared" si="789"/>
        <v>Average</v>
      </c>
      <c r="Q2231" t="s">
        <v>1652</v>
      </c>
      <c r="R2231" t="str">
        <f t="shared" si="790"/>
        <v>Comedy</v>
      </c>
      <c r="S2231">
        <f t="shared" si="791"/>
        <v>2</v>
      </c>
      <c r="T2231" t="s">
        <v>682</v>
      </c>
      <c r="U2231" t="s">
        <v>10944</v>
      </c>
      <c r="V2231">
        <v>101730</v>
      </c>
      <c r="W2231" t="str">
        <f t="shared" si="792"/>
        <v>Medium</v>
      </c>
      <c r="X2231">
        <v>5707</v>
      </c>
      <c r="Y2231" t="str">
        <f t="shared" si="793"/>
        <v>Low</v>
      </c>
      <c r="Z2231" t="s">
        <v>10945</v>
      </c>
      <c r="AA2231">
        <v>1</v>
      </c>
      <c r="AB2231" t="str">
        <f t="shared" si="794"/>
        <v>Solo Star Poster</v>
      </c>
      <c r="AC2231" t="s">
        <v>10946</v>
      </c>
      <c r="AD2231" t="s">
        <v>10947</v>
      </c>
      <c r="AE2231">
        <v>131</v>
      </c>
      <c r="AF2231" t="str">
        <f t="shared" si="795"/>
        <v>Very Low</v>
      </c>
      <c r="AG2231" t="s">
        <v>9</v>
      </c>
      <c r="AH2231" t="s">
        <v>10</v>
      </c>
      <c r="AI2231" t="s">
        <v>556</v>
      </c>
      <c r="AJ2231" t="str">
        <f t="shared" si="796"/>
        <v>Adult</v>
      </c>
      <c r="AK2231">
        <v>20000000</v>
      </c>
      <c r="AL2231" t="str">
        <f t="shared" si="797"/>
        <v>Low Budget</v>
      </c>
      <c r="AM2231">
        <v>2010</v>
      </c>
      <c r="AN2231">
        <f t="shared" si="798"/>
        <v>15</v>
      </c>
      <c r="AO2231" t="str">
        <f t="shared" si="799"/>
        <v>Modern Classic</v>
      </c>
      <c r="AP2231">
        <v>934</v>
      </c>
      <c r="AQ2231" t="str">
        <f t="shared" si="800"/>
        <v>Very Low</v>
      </c>
      <c r="AR2231">
        <v>6.4</v>
      </c>
      <c r="AS2231" t="str">
        <f t="shared" si="801"/>
        <v>Average</v>
      </c>
      <c r="AT2231">
        <v>2.35</v>
      </c>
      <c r="AU2231" t="str">
        <f t="shared" si="802"/>
        <v>Cinematic Widescreen</v>
      </c>
      <c r="AV2231">
        <v>0</v>
      </c>
      <c r="AW2231" t="str">
        <f t="shared" si="803"/>
        <v>Very Low</v>
      </c>
    </row>
    <row r="2232" spans="1:49" x14ac:dyDescent="0.3">
      <c r="A2232" t="s">
        <v>0</v>
      </c>
      <c r="B2232" t="s">
        <v>10948</v>
      </c>
      <c r="C2232">
        <v>94</v>
      </c>
      <c r="D2232" t="str">
        <f t="shared" si="783"/>
        <v>Low</v>
      </c>
      <c r="E2232">
        <v>109</v>
      </c>
      <c r="F2232" t="str">
        <f t="shared" si="784"/>
        <v>1h 49m</v>
      </c>
      <c r="G2232" t="str">
        <f t="shared" si="785"/>
        <v>Standard Movie</v>
      </c>
      <c r="H2232">
        <v>15</v>
      </c>
      <c r="I2232" t="str">
        <f t="shared" si="786"/>
        <v>Very Low</v>
      </c>
      <c r="J2232">
        <v>350</v>
      </c>
      <c r="K2232" t="str">
        <f t="shared" si="787"/>
        <v>Very Low</v>
      </c>
      <c r="L2232" t="s">
        <v>9364</v>
      </c>
      <c r="M2232">
        <v>3000</v>
      </c>
      <c r="N2232" t="str">
        <f t="shared" si="788"/>
        <v>Low</v>
      </c>
      <c r="O2232">
        <v>23179303</v>
      </c>
      <c r="P2232" t="str">
        <f t="shared" si="789"/>
        <v>Average</v>
      </c>
      <c r="Q2232" t="s">
        <v>9751</v>
      </c>
      <c r="R2232" t="str">
        <f t="shared" si="790"/>
        <v>Adventure</v>
      </c>
      <c r="S2232">
        <f t="shared" si="791"/>
        <v>4</v>
      </c>
      <c r="T2232" t="s">
        <v>4488</v>
      </c>
      <c r="U2232" t="s">
        <v>10949</v>
      </c>
      <c r="V2232">
        <v>32951</v>
      </c>
      <c r="W2232" t="str">
        <f t="shared" si="792"/>
        <v>Low</v>
      </c>
      <c r="X2232">
        <v>4257</v>
      </c>
      <c r="Y2232" t="str">
        <f t="shared" si="793"/>
        <v>Low</v>
      </c>
      <c r="Z2232" t="s">
        <v>10950</v>
      </c>
      <c r="AA2232">
        <v>3</v>
      </c>
      <c r="AB2232" t="str">
        <f t="shared" si="794"/>
        <v>Duo/Trio Poster</v>
      </c>
      <c r="AC2232" t="s">
        <v>10951</v>
      </c>
      <c r="AD2232" t="s">
        <v>10952</v>
      </c>
      <c r="AE2232">
        <v>44</v>
      </c>
      <c r="AF2232" t="str">
        <f t="shared" si="795"/>
        <v>Very Low</v>
      </c>
      <c r="AG2232" t="s">
        <v>9</v>
      </c>
      <c r="AH2232" t="s">
        <v>10953</v>
      </c>
      <c r="AI2232" t="s">
        <v>66</v>
      </c>
      <c r="AJ2232" t="str">
        <f t="shared" si="796"/>
        <v>Family</v>
      </c>
      <c r="AK2232">
        <v>20000000</v>
      </c>
      <c r="AL2232" t="str">
        <f t="shared" si="797"/>
        <v>Low Budget</v>
      </c>
      <c r="AM2232">
        <v>2011</v>
      </c>
      <c r="AN2232">
        <f t="shared" si="798"/>
        <v>14</v>
      </c>
      <c r="AO2232" t="str">
        <f t="shared" si="799"/>
        <v>Modern Classic</v>
      </c>
      <c r="AP2232">
        <v>775</v>
      </c>
      <c r="AQ2232" t="str">
        <f t="shared" si="800"/>
        <v>Very Low</v>
      </c>
      <c r="AR2232">
        <v>5.8</v>
      </c>
      <c r="AS2232" t="str">
        <f t="shared" si="801"/>
        <v>Below Average</v>
      </c>
      <c r="AT2232">
        <v>1.85</v>
      </c>
      <c r="AU2232" t="str">
        <f t="shared" si="802"/>
        <v>HDTV / Widescreen</v>
      </c>
      <c r="AV2232">
        <v>6000</v>
      </c>
      <c r="AW2232" t="str">
        <f t="shared" si="803"/>
        <v>Low</v>
      </c>
    </row>
    <row r="2233" spans="1:49" x14ac:dyDescent="0.3">
      <c r="A2233" t="s">
        <v>0</v>
      </c>
      <c r="B2233" t="s">
        <v>10954</v>
      </c>
      <c r="C2233">
        <v>112</v>
      </c>
      <c r="D2233" t="str">
        <f t="shared" si="783"/>
        <v>Low</v>
      </c>
      <c r="E2233">
        <v>75</v>
      </c>
      <c r="F2233" t="str">
        <f t="shared" si="784"/>
        <v>1h 15m</v>
      </c>
      <c r="G2233" t="str">
        <f t="shared" si="785"/>
        <v>Featurette</v>
      </c>
      <c r="H2233">
        <v>19</v>
      </c>
      <c r="I2233" t="str">
        <f t="shared" si="786"/>
        <v>Very Low</v>
      </c>
      <c r="J2233">
        <v>806</v>
      </c>
      <c r="K2233" t="str">
        <f t="shared" si="787"/>
        <v>Very Low</v>
      </c>
      <c r="L2233" t="s">
        <v>8276</v>
      </c>
      <c r="M2233">
        <v>1000</v>
      </c>
      <c r="N2233" t="str">
        <f t="shared" si="788"/>
        <v>Low</v>
      </c>
      <c r="O2233">
        <v>23078294</v>
      </c>
      <c r="P2233" t="str">
        <f t="shared" si="789"/>
        <v>Average</v>
      </c>
      <c r="Q2233" t="s">
        <v>5515</v>
      </c>
      <c r="R2233" t="str">
        <f t="shared" si="790"/>
        <v>Horror</v>
      </c>
      <c r="S2233">
        <f t="shared" si="791"/>
        <v>2</v>
      </c>
      <c r="T2233" t="s">
        <v>2836</v>
      </c>
      <c r="U2233" t="s">
        <v>10955</v>
      </c>
      <c r="V2233">
        <v>25870</v>
      </c>
      <c r="W2233" t="str">
        <f t="shared" si="792"/>
        <v>Low</v>
      </c>
      <c r="X2233">
        <v>3590</v>
      </c>
      <c r="Y2233" t="str">
        <f t="shared" si="793"/>
        <v>Low</v>
      </c>
      <c r="Z2233" t="s">
        <v>8959</v>
      </c>
      <c r="AA2233">
        <v>0</v>
      </c>
      <c r="AB2233" t="str">
        <f t="shared" si="794"/>
        <v>Symbolic Poster</v>
      </c>
      <c r="AC2233" t="s">
        <v>10956</v>
      </c>
      <c r="AD2233" t="s">
        <v>10957</v>
      </c>
      <c r="AE2233">
        <v>281</v>
      </c>
      <c r="AF2233" t="str">
        <f t="shared" si="795"/>
        <v>Very Low</v>
      </c>
      <c r="AG2233" t="s">
        <v>9</v>
      </c>
      <c r="AH2233" t="s">
        <v>10</v>
      </c>
      <c r="AI2233" t="s">
        <v>11</v>
      </c>
      <c r="AJ2233" t="str">
        <f t="shared" si="796"/>
        <v>Teen</v>
      </c>
      <c r="AK2233">
        <v>9000000</v>
      </c>
      <c r="AL2233" t="str">
        <f t="shared" si="797"/>
        <v>Low Budget</v>
      </c>
      <c r="AM2233">
        <v>2006</v>
      </c>
      <c r="AN2233">
        <f t="shared" si="798"/>
        <v>19</v>
      </c>
      <c r="AO2233" t="str">
        <f t="shared" si="799"/>
        <v>Old Classic</v>
      </c>
      <c r="AP2233">
        <v>934</v>
      </c>
      <c r="AQ2233" t="str">
        <f t="shared" si="800"/>
        <v>Very Low</v>
      </c>
      <c r="AR2233">
        <v>5.0999999999999996</v>
      </c>
      <c r="AS2233" t="str">
        <f t="shared" si="801"/>
        <v>Below Average</v>
      </c>
      <c r="AT2233">
        <v>2.35</v>
      </c>
      <c r="AU2233" t="str">
        <f t="shared" si="802"/>
        <v>Cinematic Widescreen</v>
      </c>
      <c r="AV2233">
        <v>0</v>
      </c>
      <c r="AW2233" t="str">
        <f t="shared" si="803"/>
        <v>Very Low</v>
      </c>
    </row>
    <row r="2234" spans="1:49" x14ac:dyDescent="0.3">
      <c r="A2234" t="s">
        <v>0</v>
      </c>
      <c r="B2234" t="s">
        <v>5901</v>
      </c>
      <c r="C2234">
        <v>20</v>
      </c>
      <c r="D2234" t="str">
        <f t="shared" si="783"/>
        <v>Very Low</v>
      </c>
      <c r="E2234">
        <v>119</v>
      </c>
      <c r="F2234" t="str">
        <f t="shared" si="784"/>
        <v>1h 59m</v>
      </c>
      <c r="G2234" t="str">
        <f t="shared" si="785"/>
        <v>Standard Movie</v>
      </c>
      <c r="H2234">
        <v>23</v>
      </c>
      <c r="I2234" t="str">
        <f t="shared" si="786"/>
        <v>Very Low</v>
      </c>
      <c r="J2234">
        <v>748</v>
      </c>
      <c r="K2234" t="str">
        <f t="shared" si="787"/>
        <v>Very Low</v>
      </c>
      <c r="L2234" t="s">
        <v>3075</v>
      </c>
      <c r="M2234">
        <v>25000</v>
      </c>
      <c r="N2234" t="str">
        <f t="shared" si="788"/>
        <v>Medium</v>
      </c>
      <c r="O2234">
        <v>21413105</v>
      </c>
      <c r="P2234" t="str">
        <f t="shared" si="789"/>
        <v>Average</v>
      </c>
      <c r="Q2234" t="s">
        <v>10958</v>
      </c>
      <c r="R2234" t="str">
        <f t="shared" si="790"/>
        <v>Action</v>
      </c>
      <c r="S2234">
        <f t="shared" si="791"/>
        <v>5</v>
      </c>
      <c r="T2234" t="s">
        <v>77</v>
      </c>
      <c r="U2234" t="s">
        <v>10959</v>
      </c>
      <c r="V2234">
        <v>15230</v>
      </c>
      <c r="W2234" t="str">
        <f t="shared" si="792"/>
        <v>Low</v>
      </c>
      <c r="X2234">
        <v>45841</v>
      </c>
      <c r="Y2234" t="str">
        <f t="shared" si="793"/>
        <v>Medium</v>
      </c>
      <c r="Z2234" t="s">
        <v>996</v>
      </c>
      <c r="AA2234">
        <v>1</v>
      </c>
      <c r="AB2234" t="str">
        <f t="shared" si="794"/>
        <v>Solo Star Poster</v>
      </c>
      <c r="AC2234" t="s">
        <v>10960</v>
      </c>
      <c r="AD2234" t="s">
        <v>10961</v>
      </c>
      <c r="AE2234">
        <v>97</v>
      </c>
      <c r="AF2234" t="str">
        <f t="shared" si="795"/>
        <v>Very Low</v>
      </c>
      <c r="AG2234" t="s">
        <v>9</v>
      </c>
      <c r="AH2234" t="s">
        <v>341</v>
      </c>
      <c r="AI2234" t="s">
        <v>11</v>
      </c>
      <c r="AJ2234" t="str">
        <f t="shared" si="796"/>
        <v>Teen</v>
      </c>
      <c r="AK2234">
        <v>20000000</v>
      </c>
      <c r="AL2234" t="str">
        <f t="shared" si="797"/>
        <v>Low Budget</v>
      </c>
      <c r="AM2234">
        <v>1990</v>
      </c>
      <c r="AN2234">
        <f t="shared" si="798"/>
        <v>35</v>
      </c>
      <c r="AO2234" t="str">
        <f t="shared" si="799"/>
        <v>Old Classic</v>
      </c>
      <c r="AP2234">
        <v>19000</v>
      </c>
      <c r="AQ2234" t="str">
        <f t="shared" si="800"/>
        <v>Medium</v>
      </c>
      <c r="AR2234">
        <v>6.8</v>
      </c>
      <c r="AS2234" t="str">
        <f t="shared" si="801"/>
        <v>Average</v>
      </c>
      <c r="AT2234">
        <v>2.35</v>
      </c>
      <c r="AU2234" t="str">
        <f t="shared" si="802"/>
        <v>Cinematic Widescreen</v>
      </c>
      <c r="AV2234">
        <v>0</v>
      </c>
      <c r="AW2234" t="str">
        <f t="shared" si="803"/>
        <v>Very Low</v>
      </c>
    </row>
    <row r="2235" spans="1:49" x14ac:dyDescent="0.3">
      <c r="A2235" t="s">
        <v>0</v>
      </c>
      <c r="B2235" t="s">
        <v>10962</v>
      </c>
      <c r="C2235">
        <v>84</v>
      </c>
      <c r="D2235" t="str">
        <f t="shared" si="783"/>
        <v>Low</v>
      </c>
      <c r="E2235">
        <v>90</v>
      </c>
      <c r="F2235" t="str">
        <f t="shared" si="784"/>
        <v>1h 30m</v>
      </c>
      <c r="G2235" t="str">
        <f t="shared" si="785"/>
        <v>Standard Movie</v>
      </c>
      <c r="H2235">
        <v>0</v>
      </c>
      <c r="I2235" t="str">
        <f t="shared" si="786"/>
        <v>Very Low</v>
      </c>
      <c r="J2235">
        <v>518</v>
      </c>
      <c r="K2235" t="str">
        <f t="shared" si="787"/>
        <v>Very Low</v>
      </c>
      <c r="L2235" t="s">
        <v>2441</v>
      </c>
      <c r="M2235">
        <v>681</v>
      </c>
      <c r="N2235" t="str">
        <f t="shared" si="788"/>
        <v>Low</v>
      </c>
      <c r="O2235">
        <v>25077977</v>
      </c>
      <c r="P2235" t="str">
        <f t="shared" si="789"/>
        <v>Average</v>
      </c>
      <c r="Q2235" t="s">
        <v>1956</v>
      </c>
      <c r="R2235" t="str">
        <f t="shared" si="790"/>
        <v>Adventure</v>
      </c>
      <c r="S2235">
        <f t="shared" si="791"/>
        <v>5</v>
      </c>
      <c r="T2235" t="s">
        <v>2162</v>
      </c>
      <c r="U2235" t="s">
        <v>10963</v>
      </c>
      <c r="V2235">
        <v>10986</v>
      </c>
      <c r="W2235" t="str">
        <f t="shared" si="792"/>
        <v>Low</v>
      </c>
      <c r="X2235">
        <v>2486</v>
      </c>
      <c r="Y2235" t="str">
        <f t="shared" si="793"/>
        <v>Low</v>
      </c>
      <c r="Z2235" t="s">
        <v>10919</v>
      </c>
      <c r="AA2235">
        <v>0</v>
      </c>
      <c r="AB2235" t="str">
        <f t="shared" si="794"/>
        <v>Symbolic Poster</v>
      </c>
      <c r="AC2235" t="s">
        <v>10964</v>
      </c>
      <c r="AD2235" t="s">
        <v>10965</v>
      </c>
      <c r="AE2235">
        <v>84</v>
      </c>
      <c r="AF2235" t="str">
        <f t="shared" si="795"/>
        <v>Very Low</v>
      </c>
      <c r="AG2235" t="s">
        <v>9</v>
      </c>
      <c r="AH2235" t="s">
        <v>10</v>
      </c>
      <c r="AI2235" t="s">
        <v>66</v>
      </c>
      <c r="AJ2235" t="str">
        <f t="shared" si="796"/>
        <v>Family</v>
      </c>
      <c r="AK2235">
        <v>20000000</v>
      </c>
      <c r="AL2235" t="str">
        <f t="shared" si="797"/>
        <v>Low Budget</v>
      </c>
      <c r="AM2235">
        <v>2010</v>
      </c>
      <c r="AN2235">
        <f t="shared" si="798"/>
        <v>15</v>
      </c>
      <c r="AO2235" t="str">
        <f t="shared" si="799"/>
        <v>Modern Classic</v>
      </c>
      <c r="AP2235">
        <v>611</v>
      </c>
      <c r="AQ2235" t="str">
        <f t="shared" si="800"/>
        <v>Very Low</v>
      </c>
      <c r="AR2235">
        <v>5.3</v>
      </c>
      <c r="AS2235" t="str">
        <f t="shared" si="801"/>
        <v>Below Average</v>
      </c>
      <c r="AT2235">
        <v>1.85</v>
      </c>
      <c r="AU2235" t="str">
        <f t="shared" si="802"/>
        <v>HDTV / Widescreen</v>
      </c>
      <c r="AV2235">
        <v>0</v>
      </c>
      <c r="AW2235" t="str">
        <f t="shared" si="803"/>
        <v>Very Low</v>
      </c>
    </row>
    <row r="2236" spans="1:49" x14ac:dyDescent="0.3">
      <c r="A2236" t="s">
        <v>0</v>
      </c>
      <c r="B2236" t="s">
        <v>2037</v>
      </c>
      <c r="C2236">
        <v>120</v>
      </c>
      <c r="D2236" t="str">
        <f t="shared" si="783"/>
        <v>Low</v>
      </c>
      <c r="E2236">
        <v>97</v>
      </c>
      <c r="F2236" t="str">
        <f t="shared" si="784"/>
        <v>1h 37m</v>
      </c>
      <c r="G2236" t="str">
        <f t="shared" si="785"/>
        <v>Standard Movie</v>
      </c>
      <c r="H2236">
        <v>212</v>
      </c>
      <c r="I2236" t="str">
        <f t="shared" si="786"/>
        <v>Very Low</v>
      </c>
      <c r="J2236">
        <v>637</v>
      </c>
      <c r="K2236" t="str">
        <f t="shared" si="787"/>
        <v>Very Low</v>
      </c>
      <c r="L2236" t="s">
        <v>7940</v>
      </c>
      <c r="M2236">
        <v>960</v>
      </c>
      <c r="N2236" t="str">
        <f t="shared" si="788"/>
        <v>Low</v>
      </c>
      <c r="O2236">
        <v>23292105</v>
      </c>
      <c r="P2236" t="str">
        <f t="shared" si="789"/>
        <v>Average</v>
      </c>
      <c r="Q2236" t="s">
        <v>8916</v>
      </c>
      <c r="R2236" t="str">
        <f t="shared" si="790"/>
        <v>Action</v>
      </c>
      <c r="S2236">
        <f t="shared" si="791"/>
        <v>4</v>
      </c>
      <c r="T2236" t="s">
        <v>9600</v>
      </c>
      <c r="U2236" t="s">
        <v>10966</v>
      </c>
      <c r="V2236">
        <v>39541</v>
      </c>
      <c r="W2236" t="str">
        <f t="shared" si="792"/>
        <v>Low</v>
      </c>
      <c r="X2236">
        <v>3261</v>
      </c>
      <c r="Y2236" t="str">
        <f t="shared" si="793"/>
        <v>Low</v>
      </c>
      <c r="Z2236" t="s">
        <v>10967</v>
      </c>
      <c r="AA2236">
        <v>0</v>
      </c>
      <c r="AB2236" t="str">
        <f t="shared" si="794"/>
        <v>Symbolic Poster</v>
      </c>
      <c r="AC2236" t="s">
        <v>10968</v>
      </c>
      <c r="AD2236" t="s">
        <v>10969</v>
      </c>
      <c r="AE2236">
        <v>334</v>
      </c>
      <c r="AF2236" t="str">
        <f t="shared" si="795"/>
        <v>Very Low</v>
      </c>
      <c r="AG2236" t="s">
        <v>9</v>
      </c>
      <c r="AH2236" t="s">
        <v>10</v>
      </c>
      <c r="AI2236" t="s">
        <v>11</v>
      </c>
      <c r="AJ2236" t="str">
        <f t="shared" si="796"/>
        <v>Teen</v>
      </c>
      <c r="AK2236">
        <v>20000000</v>
      </c>
      <c r="AL2236" t="str">
        <f t="shared" si="797"/>
        <v>Low Budget</v>
      </c>
      <c r="AM2236">
        <v>2006</v>
      </c>
      <c r="AN2236">
        <f t="shared" si="798"/>
        <v>19</v>
      </c>
      <c r="AO2236" t="str">
        <f t="shared" si="799"/>
        <v>Old Classic</v>
      </c>
      <c r="AP2236">
        <v>917</v>
      </c>
      <c r="AQ2236" t="str">
        <f t="shared" si="800"/>
        <v>Very Low</v>
      </c>
      <c r="AR2236">
        <v>5.3</v>
      </c>
      <c r="AS2236" t="str">
        <f t="shared" si="801"/>
        <v>Below Average</v>
      </c>
      <c r="AT2236">
        <v>2.35</v>
      </c>
      <c r="AU2236" t="str">
        <f t="shared" si="802"/>
        <v>Cinematic Widescreen</v>
      </c>
      <c r="AV2236">
        <v>3000</v>
      </c>
      <c r="AW2236" t="str">
        <f t="shared" si="803"/>
        <v>Low</v>
      </c>
    </row>
    <row r="2237" spans="1:49" x14ac:dyDescent="0.3">
      <c r="A2237" t="s">
        <v>0</v>
      </c>
      <c r="B2237" t="s">
        <v>10970</v>
      </c>
      <c r="C2237">
        <v>90</v>
      </c>
      <c r="D2237" t="str">
        <f t="shared" si="783"/>
        <v>Low</v>
      </c>
      <c r="E2237">
        <v>103</v>
      </c>
      <c r="F2237" t="str">
        <f t="shared" si="784"/>
        <v>1h 43m</v>
      </c>
      <c r="G2237" t="str">
        <f t="shared" si="785"/>
        <v>Standard Movie</v>
      </c>
      <c r="H2237">
        <v>31</v>
      </c>
      <c r="I2237" t="str">
        <f t="shared" si="786"/>
        <v>Very Low</v>
      </c>
      <c r="J2237">
        <v>733</v>
      </c>
      <c r="K2237" t="str">
        <f t="shared" si="787"/>
        <v>Very Low</v>
      </c>
      <c r="L2237" t="s">
        <v>10971</v>
      </c>
      <c r="M2237">
        <v>12000</v>
      </c>
      <c r="N2237" t="str">
        <f t="shared" si="788"/>
        <v>Medium</v>
      </c>
      <c r="O2237">
        <v>26870825</v>
      </c>
      <c r="P2237" t="str">
        <f t="shared" si="789"/>
        <v>Average</v>
      </c>
      <c r="Q2237" t="s">
        <v>6254</v>
      </c>
      <c r="R2237" t="str">
        <f t="shared" si="790"/>
        <v>Comedy</v>
      </c>
      <c r="S2237">
        <f t="shared" si="791"/>
        <v>3</v>
      </c>
      <c r="T2237" t="s">
        <v>272</v>
      </c>
      <c r="U2237" t="s">
        <v>10972</v>
      </c>
      <c r="V2237">
        <v>22604</v>
      </c>
      <c r="W2237" t="str">
        <f t="shared" si="792"/>
        <v>Low</v>
      </c>
      <c r="X2237">
        <v>14903</v>
      </c>
      <c r="Y2237" t="str">
        <f t="shared" si="793"/>
        <v>Medium</v>
      </c>
      <c r="Z2237" t="s">
        <v>10973</v>
      </c>
      <c r="AA2237">
        <v>3</v>
      </c>
      <c r="AB2237" t="str">
        <f t="shared" si="794"/>
        <v>Duo/Trio Poster</v>
      </c>
      <c r="AC2237" t="s">
        <v>10974</v>
      </c>
      <c r="AD2237" t="s">
        <v>10975</v>
      </c>
      <c r="AE2237">
        <v>124</v>
      </c>
      <c r="AF2237" t="str">
        <f t="shared" si="795"/>
        <v>Very Low</v>
      </c>
      <c r="AG2237" t="s">
        <v>9</v>
      </c>
      <c r="AH2237" t="s">
        <v>738</v>
      </c>
      <c r="AI2237" t="s">
        <v>11</v>
      </c>
      <c r="AJ2237" t="str">
        <f t="shared" si="796"/>
        <v>Teen</v>
      </c>
      <c r="AK2237">
        <f>AK2236</f>
        <v>20000000</v>
      </c>
      <c r="AL2237" t="str">
        <f t="shared" si="797"/>
        <v>Low Budget</v>
      </c>
      <c r="AM2237">
        <v>2006</v>
      </c>
      <c r="AN2237">
        <f t="shared" si="798"/>
        <v>19</v>
      </c>
      <c r="AO2237" t="str">
        <f t="shared" si="799"/>
        <v>Old Classic</v>
      </c>
      <c r="AP2237">
        <v>804</v>
      </c>
      <c r="AQ2237" t="str">
        <f t="shared" si="800"/>
        <v>Very Low</v>
      </c>
      <c r="AR2237">
        <v>6.4</v>
      </c>
      <c r="AS2237" t="str">
        <f t="shared" si="801"/>
        <v>Average</v>
      </c>
      <c r="AT2237">
        <v>1.85</v>
      </c>
      <c r="AU2237" t="str">
        <f t="shared" si="802"/>
        <v>HDTV / Widescreen</v>
      </c>
      <c r="AV2237">
        <v>0</v>
      </c>
      <c r="AW2237" t="str">
        <f t="shared" si="803"/>
        <v>Very Low</v>
      </c>
    </row>
    <row r="2238" spans="1:49" x14ac:dyDescent="0.3">
      <c r="A2238" t="s">
        <v>0</v>
      </c>
      <c r="B2238" t="s">
        <v>4874</v>
      </c>
      <c r="C2238">
        <v>103</v>
      </c>
      <c r="D2238" t="str">
        <f t="shared" si="783"/>
        <v>Low</v>
      </c>
      <c r="E2238">
        <v>89</v>
      </c>
      <c r="F2238" t="str">
        <f t="shared" si="784"/>
        <v>1h 29m</v>
      </c>
      <c r="G2238" t="str">
        <f t="shared" si="785"/>
        <v>Featurette</v>
      </c>
      <c r="H2238">
        <v>0</v>
      </c>
      <c r="I2238" t="str">
        <f t="shared" si="786"/>
        <v>Very Low</v>
      </c>
      <c r="J2238">
        <v>470</v>
      </c>
      <c r="K2238" t="str">
        <f t="shared" si="787"/>
        <v>Very Low</v>
      </c>
      <c r="L2238" t="s">
        <v>509</v>
      </c>
      <c r="M2238">
        <v>87000</v>
      </c>
      <c r="N2238" t="str">
        <f t="shared" si="788"/>
        <v>High</v>
      </c>
      <c r="O2238">
        <v>20916309</v>
      </c>
      <c r="P2238" t="str">
        <f t="shared" si="789"/>
        <v>Average</v>
      </c>
      <c r="Q2238" t="s">
        <v>486</v>
      </c>
      <c r="R2238" t="str">
        <f t="shared" si="790"/>
        <v>Comedy</v>
      </c>
      <c r="S2238">
        <f t="shared" si="791"/>
        <v>3</v>
      </c>
      <c r="T2238" t="s">
        <v>487</v>
      </c>
      <c r="U2238" t="s">
        <v>10976</v>
      </c>
      <c r="V2238">
        <v>5332</v>
      </c>
      <c r="W2238" t="str">
        <f t="shared" si="792"/>
        <v>Very Low</v>
      </c>
      <c r="X2238">
        <v>88422</v>
      </c>
      <c r="Y2238" t="str">
        <f t="shared" si="793"/>
        <v>High</v>
      </c>
      <c r="Z2238" t="s">
        <v>10977</v>
      </c>
      <c r="AA2238">
        <v>4</v>
      </c>
      <c r="AB2238" t="str">
        <f t="shared" si="794"/>
        <v>Ensemble Poster</v>
      </c>
      <c r="AC2238" t="s">
        <v>10978</v>
      </c>
      <c r="AD2238" t="s">
        <v>10979</v>
      </c>
      <c r="AE2238">
        <v>37</v>
      </c>
      <c r="AF2238" t="str">
        <f t="shared" si="795"/>
        <v>Very Low</v>
      </c>
      <c r="AG2238" t="s">
        <v>9</v>
      </c>
      <c r="AH2238" t="s">
        <v>10</v>
      </c>
      <c r="AI2238" t="s">
        <v>66</v>
      </c>
      <c r="AJ2238" t="str">
        <f t="shared" si="796"/>
        <v>Family</v>
      </c>
      <c r="AK2238">
        <v>40000000</v>
      </c>
      <c r="AL2238" t="str">
        <f t="shared" si="797"/>
        <v>Medium Budget</v>
      </c>
      <c r="AM2238">
        <v>2009</v>
      </c>
      <c r="AN2238">
        <f t="shared" si="798"/>
        <v>16</v>
      </c>
      <c r="AO2238" t="str">
        <f t="shared" si="799"/>
        <v>Old Classic</v>
      </c>
      <c r="AP2238">
        <v>570</v>
      </c>
      <c r="AQ2238" t="str">
        <f t="shared" si="800"/>
        <v>Very Low</v>
      </c>
      <c r="AR2238">
        <v>4.9000000000000004</v>
      </c>
      <c r="AS2238" t="str">
        <f t="shared" si="801"/>
        <v>Poor</v>
      </c>
      <c r="AT2238">
        <v>1.85</v>
      </c>
      <c r="AU2238" t="str">
        <f t="shared" si="802"/>
        <v>HDTV / Widescreen</v>
      </c>
      <c r="AV2238">
        <v>431</v>
      </c>
      <c r="AW2238" t="str">
        <f t="shared" si="803"/>
        <v>Very Low</v>
      </c>
    </row>
    <row r="2239" spans="1:49" x14ac:dyDescent="0.3">
      <c r="A2239" t="s">
        <v>0</v>
      </c>
      <c r="B2239" t="s">
        <v>6022</v>
      </c>
      <c r="C2239">
        <v>59</v>
      </c>
      <c r="D2239" t="str">
        <f t="shared" si="783"/>
        <v>Low</v>
      </c>
      <c r="E2239">
        <v>106</v>
      </c>
      <c r="F2239" t="str">
        <f t="shared" si="784"/>
        <v>1h 46m</v>
      </c>
      <c r="G2239" t="str">
        <f t="shared" si="785"/>
        <v>Standard Movie</v>
      </c>
      <c r="H2239">
        <v>835</v>
      </c>
      <c r="I2239" t="str">
        <f t="shared" si="786"/>
        <v>Very Low</v>
      </c>
      <c r="J2239">
        <v>458</v>
      </c>
      <c r="K2239" t="str">
        <f t="shared" si="787"/>
        <v>Very Low</v>
      </c>
      <c r="L2239" t="s">
        <v>965</v>
      </c>
      <c r="M2239">
        <v>1000</v>
      </c>
      <c r="N2239" t="str">
        <f t="shared" si="788"/>
        <v>Low</v>
      </c>
      <c r="O2239">
        <v>21200000</v>
      </c>
      <c r="P2239" t="str">
        <f t="shared" si="789"/>
        <v>Average</v>
      </c>
      <c r="Q2239" t="s">
        <v>9164</v>
      </c>
      <c r="R2239" t="str">
        <f t="shared" si="790"/>
        <v>Comedy</v>
      </c>
      <c r="S2239">
        <f t="shared" si="791"/>
        <v>3</v>
      </c>
      <c r="T2239" t="s">
        <v>4443</v>
      </c>
      <c r="U2239" t="s">
        <v>10980</v>
      </c>
      <c r="V2239">
        <v>34774</v>
      </c>
      <c r="W2239" t="str">
        <f t="shared" si="792"/>
        <v>Low</v>
      </c>
      <c r="X2239">
        <v>3598</v>
      </c>
      <c r="Y2239" t="str">
        <f t="shared" si="793"/>
        <v>Low</v>
      </c>
      <c r="Z2239" t="s">
        <v>4565</v>
      </c>
      <c r="AA2239">
        <v>0</v>
      </c>
      <c r="AB2239" t="str">
        <f t="shared" si="794"/>
        <v>Symbolic Poster</v>
      </c>
      <c r="AC2239" t="s">
        <v>10981</v>
      </c>
      <c r="AD2239" t="s">
        <v>10982</v>
      </c>
      <c r="AE2239">
        <v>162</v>
      </c>
      <c r="AF2239" t="str">
        <f t="shared" si="795"/>
        <v>Very Low</v>
      </c>
      <c r="AG2239" t="s">
        <v>9</v>
      </c>
      <c r="AH2239" t="s">
        <v>10</v>
      </c>
      <c r="AI2239" t="s">
        <v>556</v>
      </c>
      <c r="AJ2239" t="str">
        <f t="shared" si="796"/>
        <v>Adult</v>
      </c>
      <c r="AK2239">
        <v>20000000</v>
      </c>
      <c r="AL2239" t="str">
        <f t="shared" si="797"/>
        <v>Low Budget</v>
      </c>
      <c r="AM2239">
        <v>1995</v>
      </c>
      <c r="AN2239">
        <f t="shared" si="798"/>
        <v>30</v>
      </c>
      <c r="AO2239" t="str">
        <f t="shared" si="799"/>
        <v>Old Classic</v>
      </c>
      <c r="AP2239">
        <v>967</v>
      </c>
      <c r="AQ2239" t="str">
        <f t="shared" si="800"/>
        <v>Very Low</v>
      </c>
      <c r="AR2239">
        <v>6.8</v>
      </c>
      <c r="AS2239" t="str">
        <f t="shared" si="801"/>
        <v>Average</v>
      </c>
      <c r="AT2239">
        <v>1.85</v>
      </c>
      <c r="AU2239" t="str">
        <f t="shared" si="802"/>
        <v>HDTV / Widescreen</v>
      </c>
      <c r="AV2239">
        <v>1000</v>
      </c>
      <c r="AW2239" t="str">
        <f t="shared" si="803"/>
        <v>Very Low</v>
      </c>
    </row>
    <row r="2240" spans="1:49" x14ac:dyDescent="0.3">
      <c r="A2240" t="s">
        <v>0</v>
      </c>
      <c r="B2240" t="s">
        <v>10983</v>
      </c>
      <c r="C2240">
        <v>86</v>
      </c>
      <c r="D2240" t="str">
        <f t="shared" si="783"/>
        <v>Low</v>
      </c>
      <c r="E2240">
        <v>96</v>
      </c>
      <c r="F2240" t="str">
        <f t="shared" si="784"/>
        <v>1h 36m</v>
      </c>
      <c r="G2240" t="str">
        <f t="shared" si="785"/>
        <v>Standard Movie</v>
      </c>
      <c r="H2240">
        <v>24</v>
      </c>
      <c r="I2240" t="str">
        <f t="shared" si="786"/>
        <v>Very Low</v>
      </c>
      <c r="J2240">
        <v>374</v>
      </c>
      <c r="K2240" t="str">
        <f t="shared" si="787"/>
        <v>Very Low</v>
      </c>
      <c r="L2240" t="s">
        <v>2169</v>
      </c>
      <c r="M2240">
        <v>646</v>
      </c>
      <c r="N2240" t="str">
        <f t="shared" si="788"/>
        <v>Low</v>
      </c>
      <c r="O2240">
        <v>28876924</v>
      </c>
      <c r="P2240" t="str">
        <f t="shared" si="789"/>
        <v>Average</v>
      </c>
      <c r="Q2240" t="s">
        <v>10984</v>
      </c>
      <c r="R2240" t="str">
        <f t="shared" si="790"/>
        <v>Adventure</v>
      </c>
      <c r="S2240">
        <f t="shared" si="791"/>
        <v>5</v>
      </c>
      <c r="T2240" t="s">
        <v>10985</v>
      </c>
      <c r="U2240" t="s">
        <v>10986</v>
      </c>
      <c r="V2240">
        <v>4303</v>
      </c>
      <c r="W2240" t="str">
        <f t="shared" si="792"/>
        <v>Very Low</v>
      </c>
      <c r="X2240">
        <v>1780</v>
      </c>
      <c r="Y2240" t="str">
        <f t="shared" si="793"/>
        <v>Low</v>
      </c>
      <c r="Z2240" t="s">
        <v>9788</v>
      </c>
      <c r="AA2240">
        <v>0</v>
      </c>
      <c r="AB2240" t="str">
        <f t="shared" si="794"/>
        <v>Symbolic Poster</v>
      </c>
      <c r="AC2240" t="s">
        <v>10987</v>
      </c>
      <c r="AD2240" t="s">
        <v>10988</v>
      </c>
      <c r="AE2240">
        <v>35</v>
      </c>
      <c r="AF2240" t="str">
        <f t="shared" si="795"/>
        <v>Very Low</v>
      </c>
      <c r="AG2240" t="s">
        <v>9</v>
      </c>
      <c r="AH2240" t="s">
        <v>10</v>
      </c>
      <c r="AI2240" t="s">
        <v>11</v>
      </c>
      <c r="AJ2240" t="str">
        <f t="shared" si="796"/>
        <v>Teen</v>
      </c>
      <c r="AK2240">
        <v>20000000</v>
      </c>
      <c r="AL2240" t="str">
        <f t="shared" si="797"/>
        <v>Low Budget</v>
      </c>
      <c r="AM2240">
        <v>2016</v>
      </c>
      <c r="AN2240">
        <f t="shared" si="798"/>
        <v>9</v>
      </c>
      <c r="AO2240" t="str">
        <f t="shared" si="799"/>
        <v>Modern Classic</v>
      </c>
      <c r="AP2240">
        <v>441</v>
      </c>
      <c r="AQ2240" t="str">
        <f t="shared" si="800"/>
        <v>Very Low</v>
      </c>
      <c r="AR2240">
        <v>7.1</v>
      </c>
      <c r="AS2240" t="str">
        <f t="shared" si="801"/>
        <v>Good</v>
      </c>
      <c r="AT2240">
        <f>AT2239</f>
        <v>1.85</v>
      </c>
      <c r="AU2240" t="str">
        <f t="shared" si="802"/>
        <v>HDTV / Widescreen</v>
      </c>
      <c r="AV2240">
        <v>0</v>
      </c>
      <c r="AW2240" t="str">
        <f t="shared" si="803"/>
        <v>Very Low</v>
      </c>
    </row>
    <row r="2241" spans="1:49" x14ac:dyDescent="0.3">
      <c r="A2241" t="s">
        <v>0</v>
      </c>
      <c r="B2241" t="s">
        <v>10989</v>
      </c>
      <c r="C2241">
        <v>190</v>
      </c>
      <c r="D2241" t="str">
        <f t="shared" si="783"/>
        <v>Low</v>
      </c>
      <c r="E2241">
        <v>115</v>
      </c>
      <c r="F2241" t="str">
        <f t="shared" si="784"/>
        <v>1h 55m</v>
      </c>
      <c r="G2241" t="str">
        <f t="shared" si="785"/>
        <v>Standard Movie</v>
      </c>
      <c r="H2241">
        <v>0</v>
      </c>
      <c r="I2241" t="str">
        <f t="shared" si="786"/>
        <v>Very Low</v>
      </c>
      <c r="J2241">
        <v>107</v>
      </c>
      <c r="K2241" t="str">
        <f t="shared" si="787"/>
        <v>Very Low</v>
      </c>
      <c r="L2241" t="s">
        <v>6725</v>
      </c>
      <c r="M2241">
        <v>10000</v>
      </c>
      <c r="N2241" t="str">
        <f t="shared" si="788"/>
        <v>Low</v>
      </c>
      <c r="O2241">
        <v>20207003</v>
      </c>
      <c r="P2241" t="str">
        <f t="shared" si="789"/>
        <v>Average</v>
      </c>
      <c r="Q2241" t="s">
        <v>10990</v>
      </c>
      <c r="R2241" t="str">
        <f t="shared" si="790"/>
        <v>Crime</v>
      </c>
      <c r="S2241">
        <f t="shared" si="791"/>
        <v>3</v>
      </c>
      <c r="T2241" t="s">
        <v>2795</v>
      </c>
      <c r="U2241" t="s">
        <v>10991</v>
      </c>
      <c r="V2241">
        <v>50198</v>
      </c>
      <c r="W2241" t="str">
        <f t="shared" si="792"/>
        <v>Medium</v>
      </c>
      <c r="X2241">
        <v>10507</v>
      </c>
      <c r="Y2241" t="str">
        <f t="shared" si="793"/>
        <v>Medium</v>
      </c>
      <c r="Z2241" t="s">
        <v>10992</v>
      </c>
      <c r="AA2241">
        <v>0</v>
      </c>
      <c r="AB2241" t="str">
        <f t="shared" si="794"/>
        <v>Symbolic Poster</v>
      </c>
      <c r="AC2241" t="s">
        <v>10993</v>
      </c>
      <c r="AD2241" t="s">
        <v>10994</v>
      </c>
      <c r="AE2241">
        <v>202</v>
      </c>
      <c r="AF2241" t="str">
        <f t="shared" si="795"/>
        <v>Very Low</v>
      </c>
      <c r="AG2241" t="s">
        <v>9</v>
      </c>
      <c r="AH2241" t="s">
        <v>10</v>
      </c>
      <c r="AI2241" t="s">
        <v>556</v>
      </c>
      <c r="AJ2241" t="str">
        <f t="shared" si="796"/>
        <v>Adult</v>
      </c>
      <c r="AK2241">
        <f>AK2240</f>
        <v>20000000</v>
      </c>
      <c r="AL2241" t="str">
        <f t="shared" si="797"/>
        <v>Low Budget</v>
      </c>
      <c r="AM2241">
        <v>2008</v>
      </c>
      <c r="AN2241">
        <f t="shared" si="798"/>
        <v>17</v>
      </c>
      <c r="AO2241" t="str">
        <f t="shared" si="799"/>
        <v>Old Classic</v>
      </c>
      <c r="AP2241">
        <v>311</v>
      </c>
      <c r="AQ2241" t="str">
        <f t="shared" si="800"/>
        <v>Very Low</v>
      </c>
      <c r="AR2241">
        <v>6.8</v>
      </c>
      <c r="AS2241" t="str">
        <f t="shared" si="801"/>
        <v>Average</v>
      </c>
      <c r="AT2241">
        <v>2.35</v>
      </c>
      <c r="AU2241" t="str">
        <f t="shared" si="802"/>
        <v>Cinematic Widescreen</v>
      </c>
      <c r="AV2241">
        <v>0</v>
      </c>
      <c r="AW2241" t="str">
        <f t="shared" si="803"/>
        <v>Very Low</v>
      </c>
    </row>
    <row r="2242" spans="1:49" x14ac:dyDescent="0.3">
      <c r="A2242" t="s">
        <v>0</v>
      </c>
      <c r="B2242" t="s">
        <v>5338</v>
      </c>
      <c r="C2242">
        <v>114</v>
      </c>
      <c r="D2242" t="str">
        <f t="shared" si="783"/>
        <v>Low</v>
      </c>
      <c r="E2242">
        <v>104</v>
      </c>
      <c r="F2242" t="str">
        <f t="shared" si="784"/>
        <v>1h 44m</v>
      </c>
      <c r="G2242" t="str">
        <f t="shared" si="785"/>
        <v>Standard Movie</v>
      </c>
      <c r="H2242">
        <v>0</v>
      </c>
      <c r="I2242" t="str">
        <f t="shared" si="786"/>
        <v>Very Low</v>
      </c>
      <c r="J2242">
        <v>877</v>
      </c>
      <c r="K2242" t="str">
        <f t="shared" si="787"/>
        <v>Very Low</v>
      </c>
      <c r="L2242" t="s">
        <v>558</v>
      </c>
      <c r="M2242">
        <v>2000</v>
      </c>
      <c r="N2242" t="str">
        <f t="shared" si="788"/>
        <v>Low</v>
      </c>
      <c r="O2242">
        <v>20241395</v>
      </c>
      <c r="P2242" t="str">
        <f t="shared" si="789"/>
        <v>Average</v>
      </c>
      <c r="Q2242" t="s">
        <v>4875</v>
      </c>
      <c r="R2242" t="str">
        <f t="shared" si="790"/>
        <v>Action</v>
      </c>
      <c r="S2242">
        <f t="shared" si="791"/>
        <v>3</v>
      </c>
      <c r="T2242" t="s">
        <v>10995</v>
      </c>
      <c r="U2242" t="s">
        <v>10996</v>
      </c>
      <c r="V2242">
        <v>42664</v>
      </c>
      <c r="W2242" t="str">
        <f t="shared" si="792"/>
        <v>Low</v>
      </c>
      <c r="X2242">
        <v>5123</v>
      </c>
      <c r="Y2242" t="str">
        <f t="shared" si="793"/>
        <v>Low</v>
      </c>
      <c r="Z2242" t="s">
        <v>10807</v>
      </c>
      <c r="AA2242">
        <v>0</v>
      </c>
      <c r="AB2242" t="str">
        <f t="shared" si="794"/>
        <v>Symbolic Poster</v>
      </c>
      <c r="AC2242" t="s">
        <v>10997</v>
      </c>
      <c r="AD2242" t="s">
        <v>10998</v>
      </c>
      <c r="AE2242">
        <v>403</v>
      </c>
      <c r="AF2242" t="str">
        <f t="shared" si="795"/>
        <v>Very Low</v>
      </c>
      <c r="AG2242" t="s">
        <v>9</v>
      </c>
      <c r="AH2242" t="s">
        <v>10</v>
      </c>
      <c r="AI2242" t="s">
        <v>556</v>
      </c>
      <c r="AJ2242" t="str">
        <f t="shared" si="796"/>
        <v>Adult</v>
      </c>
      <c r="AK2242">
        <v>20000000</v>
      </c>
      <c r="AL2242" t="str">
        <f t="shared" si="797"/>
        <v>Low Budget</v>
      </c>
      <c r="AM2242">
        <v>1998</v>
      </c>
      <c r="AN2242">
        <f t="shared" si="798"/>
        <v>27</v>
      </c>
      <c r="AO2242" t="str">
        <f t="shared" si="799"/>
        <v>Old Classic</v>
      </c>
      <c r="AP2242">
        <v>1000</v>
      </c>
      <c r="AQ2242" t="str">
        <f t="shared" si="800"/>
        <v>Very Low</v>
      </c>
      <c r="AR2242">
        <v>6.1</v>
      </c>
      <c r="AS2242" t="str">
        <f t="shared" si="801"/>
        <v>Average</v>
      </c>
      <c r="AT2242">
        <v>2.35</v>
      </c>
      <c r="AU2242" t="str">
        <f t="shared" si="802"/>
        <v>Cinematic Widescreen</v>
      </c>
      <c r="AV2242">
        <v>0</v>
      </c>
      <c r="AW2242" t="str">
        <f t="shared" si="803"/>
        <v>Very Low</v>
      </c>
    </row>
    <row r="2243" spans="1:49" x14ac:dyDescent="0.3">
      <c r="A2243" t="s">
        <v>0</v>
      </c>
      <c r="B2243" t="str">
        <f>B2242</f>
        <v>John Carpenter</v>
      </c>
      <c r="C2243">
        <v>6</v>
      </c>
      <c r="D2243" t="str">
        <f t="shared" ref="D2243:D2306" si="805">IF(C2243&lt;=50,"Very Low",
IF(C2243&lt;=200,"Low",
IF(C2243&lt;=500,"Medium",
IF(C2243&lt;=1000,"High","Very High"))))</f>
        <v>Very Low</v>
      </c>
      <c r="E2243">
        <v>24</v>
      </c>
      <c r="F2243" t="str">
        <f t="shared" ref="F2243:F2306" si="806">INT(E2243/60) &amp; "h " &amp; MOD(E2243,60) &amp; "m"</f>
        <v>0h 24m</v>
      </c>
      <c r="G2243" t="str">
        <f t="shared" ref="G2243:G2306" si="807">IF(E2243&lt;60,"Short Film",IF(E2243&lt;90,"Featurette",IF(E2243&lt;=120,"Standard Movie",IF(E2243&lt;=180,"Long Movie","Epic"))))</f>
        <v>Short Film</v>
      </c>
      <c r="H2243">
        <f t="shared" ref="H2243:L2243" si="808">H2242</f>
        <v>0</v>
      </c>
      <c r="I2243" t="str">
        <f t="shared" ref="I2243:I2306" si="809">IF(H2243&lt;=1000,"Very Low",IF(H2243&lt;=10000,"Low",IF(H2243&lt;=50000,"Medium",IF(H2243&lt;=200000,"High","Very High"))))</f>
        <v>Very Low</v>
      </c>
      <c r="J2243">
        <f t="shared" si="808"/>
        <v>877</v>
      </c>
      <c r="K2243" t="str">
        <f t="shared" ref="K2243:K2306" si="810">IF(J2243&lt;=1000,"Very Low",IF(J2243&lt;=10000,"Low",IF(J2243&lt;=50000,"Medium",IF(J2243&lt;=200000,"High","Very High"))))</f>
        <v>Very Low</v>
      </c>
      <c r="L2243" t="str">
        <f t="shared" si="808"/>
        <v>Cary-Hiroyuki Tagawa</v>
      </c>
      <c r="M2243">
        <v>0</v>
      </c>
      <c r="N2243" t="str">
        <f t="shared" ref="N2243:N2306" si="811">IF(A2243&lt;=1000,"Very Low",
IF(M2243&lt;=10000,"Low",IF(M2243&lt;=50000,"Medium",IF(M2243&lt;=200000,"High","Very High"))))</f>
        <v>Low</v>
      </c>
      <c r="O2243">
        <f>O2242</f>
        <v>20241395</v>
      </c>
      <c r="P2243" t="str">
        <f t="shared" ref="P2243:P2306" si="812">IF(AND(O2243&gt;=500000000),"Blockbuster",
IF(AND(O2243&gt;=200000000,O2243&lt;=499999999),"Superhit",
IF(AND(O2243&gt;=50000000,O2243&lt;=199999999),"Hit",
IF(AND(O2243&gt;=10000000,O2243&lt;=49999999),"Average",
IF(AND(O2243&lt;=10000000),"Flop","")))))</f>
        <v>Average</v>
      </c>
      <c r="Q2243" t="s">
        <v>1824</v>
      </c>
      <c r="R2243" t="str">
        <f t="shared" ref="R2243:R2306" si="813">LEFT(Q2243, FIND("|",Q2243&amp;"|")-1)</f>
        <v>Action</v>
      </c>
      <c r="S2243">
        <f t="shared" ref="S2243:S2306" si="814">LEN(Q2243)-LEN(SUBSTITUTE(Q2243,"|",""))+1</f>
        <v>5</v>
      </c>
      <c r="T2243" t="s">
        <v>10999</v>
      </c>
      <c r="U2243" t="s">
        <v>11000</v>
      </c>
      <c r="V2243">
        <v>12417</v>
      </c>
      <c r="W2243" t="str">
        <f t="shared" ref="W2243:W2306" si="815">IF(V2243&lt;=10000,"Very Low",IF(V2243&lt;=50000,"Low",IF(V2243&lt;=200000,"Medium",IF(V2243&lt;=500000,"High","Very High"))))</f>
        <v>Low</v>
      </c>
      <c r="X2243">
        <v>0</v>
      </c>
      <c r="Y2243" t="str">
        <f t="shared" ref="Y2243:Y2306" si="816">IF(X2243&lt;=1000,"Very Low",IF(X2243&lt;=10000,"Low",IF(X2243&lt;=50000,"Medium",IF(X2243&lt;=200000,"High","Very High"))))</f>
        <v>Very Low</v>
      </c>
      <c r="Z2243" t="str">
        <f>Z2242</f>
        <v>Maximilian Schell</v>
      </c>
      <c r="AA2243">
        <v>0</v>
      </c>
      <c r="AB2243" t="str">
        <f t="shared" ref="AB2243:AB2306" si="817">IF(AA2243=0,"Symbolic Poster",IF(AA2243=1,"Solo Star Poster",IF(AA2243&lt;=3,"Duo/Trio Poster","Ensemble Poster")))</f>
        <v>Symbolic Poster</v>
      </c>
      <c r="AC2243" t="s">
        <v>11001</v>
      </c>
      <c r="AD2243" t="s">
        <v>11002</v>
      </c>
      <c r="AE2243">
        <v>51</v>
      </c>
      <c r="AF2243" t="str">
        <f t="shared" ref="AF2243:AF2306" si="818">IF(AE2243&lt;=500,"Very Low",IF(AE2243&lt;=2000,"Low",IF(AE2243&lt;=5000,"Medium",IF(AE2243&lt;=15000,"High","Very High"))))</f>
        <v>Very Low</v>
      </c>
      <c r="AG2243" t="s">
        <v>647</v>
      </c>
      <c r="AH2243" t="s">
        <v>648</v>
      </c>
      <c r="AI2243" t="str">
        <f t="shared" ref="AI2243:AP2243" si="819">AI2242</f>
        <v>R</v>
      </c>
      <c r="AJ2243" t="str">
        <f t="shared" ref="AJ2243:AJ2306" si="820">IF(OR(AI2243="G",AI2243="PG",AI2243="U",AI2243="TV-Y",AI2243="TV-G"),"Family",IF(OR(AI2243="PG-13",AI2243="UA",AI2243="TV-14"),"Teen",IF(OR(AI2243="R",AI2243="NC-17",AI2243="A",AI2243="TV-MA"),"Adult",IF(AI2243="Not Rated","No Rating","Other/Unknown"))))</f>
        <v>Adult</v>
      </c>
      <c r="AK2243">
        <f t="shared" si="819"/>
        <v>20000000</v>
      </c>
      <c r="AL2243" t="str">
        <f t="shared" ref="AL2243:AL2306" si="821">IF(AK2243&gt;=200000000,"Very High Budget",
IF(AND(AK2243&gt;=100000000,AK2243&lt;=199999999),"High Budget",
IF(AND(AK2243&gt;=30000000,AK2243&lt;=99999999),"Medium Budget",
IF(AK2243&lt;30000000,"Low Budget",""))))</f>
        <v>Low Budget</v>
      </c>
      <c r="AM2243">
        <f t="shared" si="819"/>
        <v>1998</v>
      </c>
      <c r="AN2243">
        <f t="shared" ref="AN2243:AN2306" si="822">$AY$20-AM2243</f>
        <v>27</v>
      </c>
      <c r="AO2243" t="str">
        <f t="shared" ref="AO2243:AO2306" si="823">IF(AN2243&lt;=5,"Recent",IF(AND(AN2243&gt;=6,AN2243&lt;=15),"Modern Classic",IF(AN2243&gt;15,"Old Classic","")))</f>
        <v>Old Classic</v>
      </c>
      <c r="AP2243">
        <f t="shared" si="819"/>
        <v>1000</v>
      </c>
      <c r="AQ2243" t="str">
        <f t="shared" ref="AQ2243:AQ2306" si="824">IF(AP2243&lt;=1000,"Very Low",IF(AP2243&lt;=10000,"Low",IF(AP2243&lt;=50000,"Medium",IF(AP2243&lt;=200000,"High","Very High"))))</f>
        <v>Very Low</v>
      </c>
      <c r="AR2243">
        <v>7</v>
      </c>
      <c r="AS2243" t="str">
        <f t="shared" ref="AS2243:AS2306" si="825">IF(AND(AR2243&gt;=9,AR2243&lt;=10),"Master Piece",
IF(AND(AR2243&gt;=8,AR2243&lt;9),"Excellent",
IF(AND(AR2243&gt;=7,AR2243&lt;8),"Good",
IF(AND(AR2243&gt;=6,AR2243&lt;7),"Average",
IF(AND(AR2243&gt;=5,AR2243&lt;6),"Below Average",
IF(AND(AR2243&gt;=4,AR2243&lt;5),"Poor",
IF(AND(AR2243&gt;=3,AR2243&lt;4),"Very Poor",
IF(AND(AR2243&gt;=0,AR2243&lt;3),"Terrible",""))))))))</f>
        <v>Good</v>
      </c>
      <c r="AT2243">
        <f>AT2242</f>
        <v>2.35</v>
      </c>
      <c r="AU2243" t="str">
        <f t="shared" ref="AU2243:AU2306" si="826">IF(AND(AT2243&gt;=1.3,AT2243&lt;=1.4),"Classic",IF(AND(AT2243&gt;=1.7,AT2243&lt;=1.9),"HDTV / Widescreen",IF(AND(AT2243&gt;=2.2,AT2243&lt;=2.4),"Cinematic Widescreen",IF(AND(AT2243&gt;=1.4,AT2243&lt;=1.6),"Standard Academy",IF(AT2243&gt;=2.4,"Ultra Widescreen","")))))</f>
        <v>Cinematic Widescreen</v>
      </c>
      <c r="AV2243">
        <v>124</v>
      </c>
      <c r="AW2243" t="str">
        <f t="shared" ref="AW2243:AW2306" si="827">IF(AV2243&lt;=1000,"Very Low",IF(AV2243&lt;=10000,"Low",IF(AV2243&lt;=50000,"Medium",IF(AV2243&lt;=200000,"High","Very High"))))</f>
        <v>Very Low</v>
      </c>
    </row>
    <row r="2244" spans="1:49" x14ac:dyDescent="0.3">
      <c r="A2244" t="s">
        <v>718</v>
      </c>
      <c r="B2244" t="s">
        <v>11003</v>
      </c>
      <c r="C2244">
        <v>290</v>
      </c>
      <c r="D2244" t="str">
        <f t="shared" si="805"/>
        <v>Medium</v>
      </c>
      <c r="E2244">
        <v>108</v>
      </c>
      <c r="F2244" t="str">
        <f t="shared" si="806"/>
        <v>1h 48m</v>
      </c>
      <c r="G2244" t="str">
        <f t="shared" si="807"/>
        <v>Standard Movie</v>
      </c>
      <c r="H2244">
        <v>13000</v>
      </c>
      <c r="I2244" t="str">
        <f t="shared" si="809"/>
        <v>Medium</v>
      </c>
      <c r="J2244">
        <v>285</v>
      </c>
      <c r="K2244" t="str">
        <f t="shared" si="810"/>
        <v>Very Low</v>
      </c>
      <c r="L2244" t="s">
        <v>11004</v>
      </c>
      <c r="M2244">
        <v>606</v>
      </c>
      <c r="N2244" t="str">
        <f t="shared" si="811"/>
        <v>Low</v>
      </c>
      <c r="O2244">
        <v>32000000</v>
      </c>
      <c r="P2244" t="str">
        <f t="shared" si="812"/>
        <v>Average</v>
      </c>
      <c r="Q2244" t="s">
        <v>3001</v>
      </c>
      <c r="R2244" t="str">
        <f t="shared" si="813"/>
        <v>Horror</v>
      </c>
      <c r="S2244">
        <f t="shared" si="814"/>
        <v>3</v>
      </c>
      <c r="T2244" t="s">
        <v>11005</v>
      </c>
      <c r="U2244" t="s">
        <v>11006</v>
      </c>
      <c r="V2244">
        <v>422432</v>
      </c>
      <c r="W2244" t="str">
        <f t="shared" si="815"/>
        <v>High</v>
      </c>
      <c r="X2244">
        <v>1885</v>
      </c>
      <c r="Y2244" t="str">
        <f t="shared" si="816"/>
        <v>Low</v>
      </c>
      <c r="Z2244" t="s">
        <v>11007</v>
      </c>
      <c r="AA2244">
        <v>2</v>
      </c>
      <c r="AB2244" t="str">
        <f t="shared" si="817"/>
        <v>Duo/Trio Poster</v>
      </c>
      <c r="AC2244" t="s">
        <v>11008</v>
      </c>
      <c r="AD2244" t="s">
        <v>11009</v>
      </c>
      <c r="AE2244">
        <v>1040</v>
      </c>
      <c r="AF2244" t="str">
        <f t="shared" si="818"/>
        <v>Low</v>
      </c>
      <c r="AG2244" t="s">
        <v>9</v>
      </c>
      <c r="AH2244" t="s">
        <v>10</v>
      </c>
      <c r="AI2244" t="s">
        <v>556</v>
      </c>
      <c r="AJ2244" t="str">
        <f t="shared" si="820"/>
        <v>Adult</v>
      </c>
      <c r="AK2244">
        <v>806947</v>
      </c>
      <c r="AL2244" t="str">
        <f t="shared" si="821"/>
        <v>Low Budget</v>
      </c>
      <c r="AM2244">
        <v>1960</v>
      </c>
      <c r="AN2244">
        <f t="shared" si="822"/>
        <v>65</v>
      </c>
      <c r="AO2244" t="str">
        <f t="shared" si="823"/>
        <v>Old Classic</v>
      </c>
      <c r="AP2244">
        <v>332</v>
      </c>
      <c r="AQ2244" t="str">
        <f t="shared" si="824"/>
        <v>Very Low</v>
      </c>
      <c r="AR2244">
        <v>8.5</v>
      </c>
      <c r="AS2244" t="str">
        <f t="shared" si="825"/>
        <v>Excellent</v>
      </c>
      <c r="AT2244">
        <v>1.85</v>
      </c>
      <c r="AU2244" t="str">
        <f t="shared" si="826"/>
        <v>HDTV / Widescreen</v>
      </c>
      <c r="AV2244">
        <v>18000</v>
      </c>
      <c r="AW2244" t="str">
        <f t="shared" si="827"/>
        <v>Medium</v>
      </c>
    </row>
    <row r="2245" spans="1:49" x14ac:dyDescent="0.3">
      <c r="A2245" t="s">
        <v>0</v>
      </c>
      <c r="B2245" t="s">
        <v>5196</v>
      </c>
      <c r="C2245">
        <v>80</v>
      </c>
      <c r="D2245" t="str">
        <f t="shared" si="805"/>
        <v>Low</v>
      </c>
      <c r="E2245">
        <v>112</v>
      </c>
      <c r="F2245" t="str">
        <f t="shared" si="806"/>
        <v>1h 52m</v>
      </c>
      <c r="G2245" t="str">
        <f t="shared" si="807"/>
        <v>Standard Movie</v>
      </c>
      <c r="H2245">
        <v>41</v>
      </c>
      <c r="I2245" t="str">
        <f t="shared" si="809"/>
        <v>Very Low</v>
      </c>
      <c r="J2245">
        <v>490</v>
      </c>
      <c r="K2245" t="str">
        <f t="shared" si="810"/>
        <v>Very Low</v>
      </c>
      <c r="L2245" t="s">
        <v>10695</v>
      </c>
      <c r="M2245">
        <v>1000</v>
      </c>
      <c r="N2245" t="str">
        <f t="shared" si="811"/>
        <v>Low</v>
      </c>
      <c r="O2245">
        <v>19151864</v>
      </c>
      <c r="P2245" t="str">
        <f t="shared" si="812"/>
        <v>Average</v>
      </c>
      <c r="Q2245" t="s">
        <v>1652</v>
      </c>
      <c r="R2245" t="str">
        <f t="shared" si="813"/>
        <v>Comedy</v>
      </c>
      <c r="S2245">
        <f t="shared" si="814"/>
        <v>2</v>
      </c>
      <c r="T2245" t="s">
        <v>6682</v>
      </c>
      <c r="U2245" t="s">
        <v>11010</v>
      </c>
      <c r="V2245">
        <v>36983</v>
      </c>
      <c r="W2245" t="str">
        <f t="shared" si="815"/>
        <v>Low</v>
      </c>
      <c r="X2245">
        <v>3301</v>
      </c>
      <c r="Y2245" t="str">
        <f t="shared" si="816"/>
        <v>Low</v>
      </c>
      <c r="Z2245" t="s">
        <v>11011</v>
      </c>
      <c r="AA2245">
        <v>3</v>
      </c>
      <c r="AB2245" t="str">
        <f t="shared" si="817"/>
        <v>Duo/Trio Poster</v>
      </c>
      <c r="AC2245" t="s">
        <v>11012</v>
      </c>
      <c r="AD2245" t="s">
        <v>11013</v>
      </c>
      <c r="AE2245">
        <v>100</v>
      </c>
      <c r="AF2245" t="str">
        <f t="shared" si="818"/>
        <v>Very Low</v>
      </c>
      <c r="AG2245" t="s">
        <v>9</v>
      </c>
      <c r="AH2245" t="s">
        <v>10</v>
      </c>
      <c r="AI2245" t="s">
        <v>556</v>
      </c>
      <c r="AJ2245" t="str">
        <f t="shared" si="820"/>
        <v>Adult</v>
      </c>
      <c r="AK2245">
        <v>40000000</v>
      </c>
      <c r="AL2245" t="str">
        <f t="shared" si="821"/>
        <v>Medium Budget</v>
      </c>
      <c r="AM2245">
        <v>2008</v>
      </c>
      <c r="AN2245">
        <f t="shared" si="822"/>
        <v>17</v>
      </c>
      <c r="AO2245" t="str">
        <f t="shared" si="823"/>
        <v>Old Classic</v>
      </c>
      <c r="AP2245">
        <v>500</v>
      </c>
      <c r="AQ2245" t="str">
        <f t="shared" si="824"/>
        <v>Very Low</v>
      </c>
      <c r="AR2245">
        <v>5.9</v>
      </c>
      <c r="AS2245" t="str">
        <f t="shared" si="825"/>
        <v>Below Average</v>
      </c>
      <c r="AT2245">
        <v>1.85</v>
      </c>
      <c r="AU2245" t="str">
        <f t="shared" si="826"/>
        <v>HDTV / Widescreen</v>
      </c>
      <c r="AV2245">
        <v>0</v>
      </c>
      <c r="AW2245" t="str">
        <f t="shared" si="827"/>
        <v>Very Low</v>
      </c>
    </row>
    <row r="2246" spans="1:49" x14ac:dyDescent="0.3">
      <c r="A2246" t="s">
        <v>0</v>
      </c>
      <c r="B2246" t="s">
        <v>11014</v>
      </c>
      <c r="C2246">
        <v>98</v>
      </c>
      <c r="D2246" t="str">
        <f t="shared" si="805"/>
        <v>Low</v>
      </c>
      <c r="E2246">
        <v>104</v>
      </c>
      <c r="F2246" t="str">
        <f t="shared" si="806"/>
        <v>1h 44m</v>
      </c>
      <c r="G2246" t="str">
        <f t="shared" si="807"/>
        <v>Standard Movie</v>
      </c>
      <c r="H2246">
        <v>19</v>
      </c>
      <c r="I2246" t="str">
        <f t="shared" si="809"/>
        <v>Very Low</v>
      </c>
      <c r="J2246">
        <v>942</v>
      </c>
      <c r="K2246" t="str">
        <f t="shared" si="810"/>
        <v>Very Low</v>
      </c>
      <c r="L2246" t="s">
        <v>323</v>
      </c>
      <c r="M2246">
        <v>15000</v>
      </c>
      <c r="N2246" t="str">
        <f t="shared" si="811"/>
        <v>Medium</v>
      </c>
      <c r="O2246">
        <v>23393765</v>
      </c>
      <c r="P2246" t="str">
        <f t="shared" si="812"/>
        <v>Average</v>
      </c>
      <c r="Q2246" t="s">
        <v>185</v>
      </c>
      <c r="R2246" t="str">
        <f t="shared" si="813"/>
        <v>Drama</v>
      </c>
      <c r="S2246">
        <f t="shared" si="814"/>
        <v>2</v>
      </c>
      <c r="T2246" t="s">
        <v>5154</v>
      </c>
      <c r="U2246" t="s">
        <v>11015</v>
      </c>
      <c r="V2246">
        <v>31323</v>
      </c>
      <c r="W2246" t="str">
        <f t="shared" si="815"/>
        <v>Low</v>
      </c>
      <c r="X2246">
        <v>18760</v>
      </c>
      <c r="Y2246" t="str">
        <f t="shared" si="816"/>
        <v>Medium</v>
      </c>
      <c r="Z2246" t="s">
        <v>8462</v>
      </c>
      <c r="AA2246">
        <v>0</v>
      </c>
      <c r="AB2246" t="str">
        <f t="shared" si="817"/>
        <v>Symbolic Poster</v>
      </c>
      <c r="AC2246" t="s">
        <v>11016</v>
      </c>
      <c r="AD2246" t="s">
        <v>11017</v>
      </c>
      <c r="AE2246">
        <v>76</v>
      </c>
      <c r="AF2246" t="str">
        <f t="shared" si="818"/>
        <v>Very Low</v>
      </c>
      <c r="AG2246" t="s">
        <v>9</v>
      </c>
      <c r="AH2246" t="s">
        <v>10</v>
      </c>
      <c r="AI2246" t="s">
        <v>11</v>
      </c>
      <c r="AJ2246" t="str">
        <f t="shared" si="820"/>
        <v>Teen</v>
      </c>
      <c r="AK2246">
        <v>20000000</v>
      </c>
      <c r="AL2246" t="str">
        <f t="shared" si="821"/>
        <v>Low Budget</v>
      </c>
      <c r="AM2246">
        <v>2014</v>
      </c>
      <c r="AN2246">
        <f t="shared" si="822"/>
        <v>11</v>
      </c>
      <c r="AO2246" t="str">
        <f t="shared" si="823"/>
        <v>Modern Classic</v>
      </c>
      <c r="AP2246">
        <v>989</v>
      </c>
      <c r="AQ2246" t="str">
        <f t="shared" si="824"/>
        <v>Very Low</v>
      </c>
      <c r="AR2246">
        <v>6.3</v>
      </c>
      <c r="AS2246" t="str">
        <f t="shared" si="825"/>
        <v>Average</v>
      </c>
      <c r="AT2246">
        <v>2.35</v>
      </c>
      <c r="AU2246" t="str">
        <f t="shared" si="826"/>
        <v>Cinematic Widescreen</v>
      </c>
      <c r="AV2246">
        <v>0</v>
      </c>
      <c r="AW2246" t="str">
        <f t="shared" si="827"/>
        <v>Very Low</v>
      </c>
    </row>
    <row r="2247" spans="1:49" x14ac:dyDescent="0.3">
      <c r="A2247" t="s">
        <v>0</v>
      </c>
      <c r="B2247" t="s">
        <v>3274</v>
      </c>
      <c r="C2247">
        <v>88</v>
      </c>
      <c r="D2247" t="str">
        <f t="shared" si="805"/>
        <v>Low</v>
      </c>
      <c r="E2247">
        <v>113</v>
      </c>
      <c r="F2247" t="str">
        <f t="shared" si="806"/>
        <v>1h 53m</v>
      </c>
      <c r="G2247" t="str">
        <f t="shared" si="807"/>
        <v>Standard Movie</v>
      </c>
      <c r="H2247">
        <v>0</v>
      </c>
      <c r="I2247" t="str">
        <f t="shared" si="809"/>
        <v>Very Low</v>
      </c>
      <c r="J2247">
        <v>949</v>
      </c>
      <c r="K2247" t="str">
        <f t="shared" si="810"/>
        <v>Very Low</v>
      </c>
      <c r="L2247" t="s">
        <v>10395</v>
      </c>
      <c r="M2247">
        <v>995</v>
      </c>
      <c r="N2247" t="str">
        <f t="shared" si="811"/>
        <v>Low</v>
      </c>
      <c r="O2247">
        <v>18882880</v>
      </c>
      <c r="P2247" t="str">
        <f t="shared" si="812"/>
        <v>Average</v>
      </c>
      <c r="Q2247" t="s">
        <v>2498</v>
      </c>
      <c r="R2247" t="str">
        <f t="shared" si="813"/>
        <v>Comedy</v>
      </c>
      <c r="S2247">
        <f t="shared" si="814"/>
        <v>2</v>
      </c>
      <c r="T2247" t="s">
        <v>3276</v>
      </c>
      <c r="U2247" t="s">
        <v>11018</v>
      </c>
      <c r="V2247">
        <v>20539</v>
      </c>
      <c r="W2247" t="str">
        <f t="shared" si="815"/>
        <v>Low</v>
      </c>
      <c r="X2247">
        <v>4039</v>
      </c>
      <c r="Y2247" t="str">
        <f t="shared" si="816"/>
        <v>Low</v>
      </c>
      <c r="Z2247" t="s">
        <v>5710</v>
      </c>
      <c r="AA2247">
        <v>3</v>
      </c>
      <c r="AB2247" t="str">
        <f t="shared" si="817"/>
        <v>Duo/Trio Poster</v>
      </c>
      <c r="AC2247" t="s">
        <v>11019</v>
      </c>
      <c r="AD2247" t="s">
        <v>11020</v>
      </c>
      <c r="AE2247">
        <v>125</v>
      </c>
      <c r="AF2247" t="str">
        <f t="shared" si="818"/>
        <v>Very Low</v>
      </c>
      <c r="AG2247" t="s">
        <v>9</v>
      </c>
      <c r="AH2247" t="s">
        <v>10</v>
      </c>
      <c r="AI2247" t="s">
        <v>556</v>
      </c>
      <c r="AJ2247" t="str">
        <f t="shared" si="820"/>
        <v>Adult</v>
      </c>
      <c r="AK2247">
        <v>20000000</v>
      </c>
      <c r="AL2247" t="str">
        <f t="shared" si="821"/>
        <v>Low Budget</v>
      </c>
      <c r="AM2247">
        <v>2007</v>
      </c>
      <c r="AN2247">
        <f t="shared" si="822"/>
        <v>18</v>
      </c>
      <c r="AO2247" t="str">
        <f t="shared" si="823"/>
        <v>Old Classic</v>
      </c>
      <c r="AP2247">
        <v>975</v>
      </c>
      <c r="AQ2247" t="str">
        <f t="shared" si="824"/>
        <v>Very Low</v>
      </c>
      <c r="AR2247">
        <v>5.9</v>
      </c>
      <c r="AS2247" t="str">
        <f t="shared" si="825"/>
        <v>Below Average</v>
      </c>
      <c r="AT2247">
        <v>2.35</v>
      </c>
      <c r="AU2247" t="str">
        <f t="shared" si="826"/>
        <v>Cinematic Widescreen</v>
      </c>
      <c r="AV2247">
        <v>681</v>
      </c>
      <c r="AW2247" t="str">
        <f t="shared" si="827"/>
        <v>Very Low</v>
      </c>
    </row>
    <row r="2248" spans="1:49" x14ac:dyDescent="0.3">
      <c r="A2248" t="s">
        <v>0</v>
      </c>
      <c r="B2248" t="s">
        <v>11021</v>
      </c>
      <c r="C2248">
        <v>13</v>
      </c>
      <c r="D2248" t="str">
        <f t="shared" si="805"/>
        <v>Very Low</v>
      </c>
      <c r="E2248">
        <v>98</v>
      </c>
      <c r="F2248" t="str">
        <f t="shared" si="806"/>
        <v>1h 38m</v>
      </c>
      <c r="G2248" t="str">
        <f t="shared" si="807"/>
        <v>Standard Movie</v>
      </c>
      <c r="H2248">
        <v>15</v>
      </c>
      <c r="I2248" t="str">
        <f t="shared" si="809"/>
        <v>Very Low</v>
      </c>
      <c r="J2248">
        <v>281</v>
      </c>
      <c r="K2248" t="str">
        <f t="shared" si="810"/>
        <v>Very Low</v>
      </c>
      <c r="L2248" t="s">
        <v>3054</v>
      </c>
      <c r="M2248">
        <v>691</v>
      </c>
      <c r="N2248" t="str">
        <f t="shared" si="811"/>
        <v>Low</v>
      </c>
      <c r="O2248">
        <v>8500000</v>
      </c>
      <c r="P2248" t="str">
        <f t="shared" si="812"/>
        <v>Flop</v>
      </c>
      <c r="Q2248" t="s">
        <v>1642</v>
      </c>
      <c r="R2248" t="str">
        <f t="shared" si="813"/>
        <v>Comedy</v>
      </c>
      <c r="S2248">
        <f t="shared" si="814"/>
        <v>1</v>
      </c>
      <c r="T2248" t="s">
        <v>723</v>
      </c>
      <c r="U2248" t="s">
        <v>11022</v>
      </c>
      <c r="V2248">
        <v>2061</v>
      </c>
      <c r="W2248" t="str">
        <f t="shared" si="815"/>
        <v>Very Low</v>
      </c>
      <c r="X2248">
        <v>1761</v>
      </c>
      <c r="Y2248" t="str">
        <f t="shared" si="816"/>
        <v>Low</v>
      </c>
      <c r="Z2248" t="s">
        <v>11023</v>
      </c>
      <c r="AA2248">
        <v>0</v>
      </c>
      <c r="AB2248" t="str">
        <f t="shared" si="817"/>
        <v>Symbolic Poster</v>
      </c>
      <c r="AC2248" t="s">
        <v>11024</v>
      </c>
      <c r="AD2248" t="s">
        <v>11025</v>
      </c>
      <c r="AE2248">
        <v>34</v>
      </c>
      <c r="AF2248" t="str">
        <f t="shared" si="818"/>
        <v>Very Low</v>
      </c>
      <c r="AG2248" t="s">
        <v>9</v>
      </c>
      <c r="AH2248" t="s">
        <v>10</v>
      </c>
      <c r="AI2248" t="s">
        <v>66</v>
      </c>
      <c r="AJ2248" t="str">
        <f t="shared" si="820"/>
        <v>Family</v>
      </c>
      <c r="AK2248">
        <v>20000000</v>
      </c>
      <c r="AL2248" t="str">
        <f t="shared" si="821"/>
        <v>Low Budget</v>
      </c>
      <c r="AM2248">
        <v>1981</v>
      </c>
      <c r="AN2248">
        <f t="shared" si="822"/>
        <v>44</v>
      </c>
      <c r="AO2248" t="str">
        <f t="shared" si="823"/>
        <v>Old Classic</v>
      </c>
      <c r="AP2248">
        <v>374</v>
      </c>
      <c r="AQ2248" t="str">
        <f t="shared" si="824"/>
        <v>Very Low</v>
      </c>
      <c r="AR2248">
        <v>5.4</v>
      </c>
      <c r="AS2248" t="str">
        <f t="shared" si="825"/>
        <v>Below Average</v>
      </c>
      <c r="AT2248">
        <v>1.78</v>
      </c>
      <c r="AU2248" t="str">
        <f t="shared" si="826"/>
        <v>HDTV / Widescreen</v>
      </c>
      <c r="AV2248">
        <v>501</v>
      </c>
      <c r="AW2248" t="str">
        <f t="shared" si="827"/>
        <v>Very Low</v>
      </c>
    </row>
    <row r="2249" spans="1:49" x14ac:dyDescent="0.3">
      <c r="A2249" t="s">
        <v>0</v>
      </c>
      <c r="B2249" t="s">
        <v>1029</v>
      </c>
      <c r="C2249">
        <v>52</v>
      </c>
      <c r="D2249" t="str">
        <f t="shared" si="805"/>
        <v>Low</v>
      </c>
      <c r="E2249">
        <v>121</v>
      </c>
      <c r="F2249" t="str">
        <f t="shared" si="806"/>
        <v>2h 1m</v>
      </c>
      <c r="G2249" t="str">
        <f t="shared" si="807"/>
        <v>Long Movie</v>
      </c>
      <c r="H2249">
        <v>503</v>
      </c>
      <c r="I2249" t="str">
        <f t="shared" si="809"/>
        <v>Very Low</v>
      </c>
      <c r="J2249">
        <v>83</v>
      </c>
      <c r="K2249" t="str">
        <f t="shared" si="810"/>
        <v>Very Low</v>
      </c>
      <c r="L2249" t="s">
        <v>11026</v>
      </c>
      <c r="M2249">
        <v>2000</v>
      </c>
      <c r="N2249" t="str">
        <f t="shared" si="811"/>
        <v>Low</v>
      </c>
      <c r="O2249">
        <f>O2248</f>
        <v>8500000</v>
      </c>
      <c r="P2249" t="str">
        <f t="shared" si="812"/>
        <v>Flop</v>
      </c>
      <c r="Q2249" t="s">
        <v>11027</v>
      </c>
      <c r="R2249" t="str">
        <f t="shared" si="813"/>
        <v>Adventure</v>
      </c>
      <c r="S2249">
        <f t="shared" si="814"/>
        <v>4</v>
      </c>
      <c r="T2249" t="s">
        <v>873</v>
      </c>
      <c r="U2249" t="s">
        <v>11028</v>
      </c>
      <c r="V2249">
        <v>33597</v>
      </c>
      <c r="W2249" t="str">
        <f t="shared" si="815"/>
        <v>Low</v>
      </c>
      <c r="X2249">
        <v>2251</v>
      </c>
      <c r="Y2249" t="str">
        <f t="shared" si="816"/>
        <v>Low</v>
      </c>
      <c r="Z2249" t="s">
        <v>11029</v>
      </c>
      <c r="AA2249">
        <v>2</v>
      </c>
      <c r="AB2249" t="str">
        <f t="shared" si="817"/>
        <v>Duo/Trio Poster</v>
      </c>
      <c r="AC2249" t="s">
        <v>11030</v>
      </c>
      <c r="AD2249" t="s">
        <v>11031</v>
      </c>
      <c r="AE2249">
        <v>185</v>
      </c>
      <c r="AF2249" t="str">
        <f t="shared" si="818"/>
        <v>Very Low</v>
      </c>
      <c r="AG2249" t="s">
        <v>9</v>
      </c>
      <c r="AH2249" t="s">
        <v>10</v>
      </c>
      <c r="AI2249" t="s">
        <v>11</v>
      </c>
      <c r="AJ2249" t="str">
        <f t="shared" si="820"/>
        <v>Teen</v>
      </c>
      <c r="AK2249">
        <v>20000000</v>
      </c>
      <c r="AL2249" t="str">
        <f t="shared" si="821"/>
        <v>Low Budget</v>
      </c>
      <c r="AM2249">
        <v>1985</v>
      </c>
      <c r="AN2249">
        <f t="shared" si="822"/>
        <v>40</v>
      </c>
      <c r="AO2249" t="str">
        <f t="shared" si="823"/>
        <v>Old Classic</v>
      </c>
      <c r="AP2249">
        <v>92</v>
      </c>
      <c r="AQ2249" t="str">
        <f t="shared" si="824"/>
        <v>Very Low</v>
      </c>
      <c r="AR2249">
        <v>7</v>
      </c>
      <c r="AS2249" t="str">
        <f t="shared" si="825"/>
        <v>Good</v>
      </c>
      <c r="AT2249">
        <v>2.35</v>
      </c>
      <c r="AU2249" t="str">
        <f t="shared" si="826"/>
        <v>Cinematic Widescreen</v>
      </c>
      <c r="AV2249">
        <v>0</v>
      </c>
      <c r="AW2249" t="str">
        <f t="shared" si="827"/>
        <v>Very Low</v>
      </c>
    </row>
    <row r="2250" spans="1:49" x14ac:dyDescent="0.3">
      <c r="A2250" t="s">
        <v>0</v>
      </c>
      <c r="B2250" t="s">
        <v>1333</v>
      </c>
      <c r="C2250">
        <v>60</v>
      </c>
      <c r="D2250" t="str">
        <f t="shared" si="805"/>
        <v>Low</v>
      </c>
      <c r="E2250">
        <v>114</v>
      </c>
      <c r="F2250" t="str">
        <f t="shared" si="806"/>
        <v>1h 54m</v>
      </c>
      <c r="G2250" t="str">
        <f t="shared" si="807"/>
        <v>Standard Movie</v>
      </c>
      <c r="H2250">
        <v>160</v>
      </c>
      <c r="I2250" t="str">
        <f t="shared" si="809"/>
        <v>Very Low</v>
      </c>
      <c r="J2250">
        <v>271</v>
      </c>
      <c r="K2250" t="str">
        <f t="shared" si="810"/>
        <v>Very Low</v>
      </c>
      <c r="L2250" t="s">
        <v>11032</v>
      </c>
      <c r="M2250">
        <v>1000</v>
      </c>
      <c r="N2250" t="str">
        <f t="shared" si="811"/>
        <v>Low</v>
      </c>
      <c r="O2250">
        <v>18252684</v>
      </c>
      <c r="P2250" t="str">
        <f t="shared" si="812"/>
        <v>Average</v>
      </c>
      <c r="Q2250" t="s">
        <v>3903</v>
      </c>
      <c r="R2250" t="str">
        <f t="shared" si="813"/>
        <v>Comedy</v>
      </c>
      <c r="S2250">
        <f t="shared" si="814"/>
        <v>3</v>
      </c>
      <c r="T2250" t="s">
        <v>401</v>
      </c>
      <c r="U2250" t="s">
        <v>11033</v>
      </c>
      <c r="V2250">
        <v>18366</v>
      </c>
      <c r="W2250" t="str">
        <f t="shared" si="815"/>
        <v>Low</v>
      </c>
      <c r="X2250">
        <v>1816</v>
      </c>
      <c r="Y2250" t="str">
        <f t="shared" si="816"/>
        <v>Low</v>
      </c>
      <c r="Z2250" t="s">
        <v>392</v>
      </c>
      <c r="AA2250">
        <v>2</v>
      </c>
      <c r="AB2250" t="str">
        <f t="shared" si="817"/>
        <v>Duo/Trio Poster</v>
      </c>
      <c r="AC2250" t="s">
        <v>11034</v>
      </c>
      <c r="AD2250" t="s">
        <v>11035</v>
      </c>
      <c r="AE2250">
        <v>219</v>
      </c>
      <c r="AF2250" t="str">
        <f t="shared" si="818"/>
        <v>Very Low</v>
      </c>
      <c r="AG2250" t="s">
        <v>9</v>
      </c>
      <c r="AH2250" t="s">
        <v>10</v>
      </c>
      <c r="AI2250" t="s">
        <v>66</v>
      </c>
      <c r="AJ2250" t="str">
        <f t="shared" si="820"/>
        <v>Family</v>
      </c>
      <c r="AK2250">
        <v>30000000</v>
      </c>
      <c r="AL2250" t="str">
        <f t="shared" si="821"/>
        <v>Medium Budget</v>
      </c>
      <c r="AM2250">
        <v>1998</v>
      </c>
      <c r="AN2250">
        <f t="shared" si="822"/>
        <v>27</v>
      </c>
      <c r="AO2250" t="str">
        <f t="shared" si="823"/>
        <v>Old Classic</v>
      </c>
      <c r="AP2250">
        <v>367</v>
      </c>
      <c r="AQ2250" t="str">
        <f t="shared" si="824"/>
        <v>Very Low</v>
      </c>
      <c r="AR2250">
        <v>6.9</v>
      </c>
      <c r="AS2250" t="str">
        <f t="shared" si="825"/>
        <v>Average</v>
      </c>
      <c r="AT2250">
        <v>1.85</v>
      </c>
      <c r="AU2250" t="str">
        <f t="shared" si="826"/>
        <v>HDTV / Widescreen</v>
      </c>
      <c r="AV2250">
        <v>0</v>
      </c>
      <c r="AW2250" t="str">
        <f t="shared" si="827"/>
        <v>Very Low</v>
      </c>
    </row>
    <row r="2251" spans="1:49" x14ac:dyDescent="0.3">
      <c r="A2251" t="s">
        <v>0</v>
      </c>
      <c r="B2251" t="s">
        <v>11036</v>
      </c>
      <c r="C2251">
        <v>154</v>
      </c>
      <c r="D2251" t="str">
        <f t="shared" si="805"/>
        <v>Low</v>
      </c>
      <c r="E2251">
        <v>124</v>
      </c>
      <c r="F2251" t="str">
        <f t="shared" si="806"/>
        <v>2h 4m</v>
      </c>
      <c r="G2251" t="str">
        <f t="shared" si="807"/>
        <v>Long Movie</v>
      </c>
      <c r="H2251">
        <v>57</v>
      </c>
      <c r="I2251" t="str">
        <f t="shared" si="809"/>
        <v>Very Low</v>
      </c>
      <c r="J2251">
        <v>905</v>
      </c>
      <c r="K2251" t="str">
        <f t="shared" si="810"/>
        <v>Very Low</v>
      </c>
      <c r="L2251" t="s">
        <v>223</v>
      </c>
      <c r="M2251">
        <v>11000</v>
      </c>
      <c r="N2251" t="str">
        <f t="shared" si="811"/>
        <v>Medium</v>
      </c>
      <c r="O2251">
        <v>19661987</v>
      </c>
      <c r="P2251" t="str">
        <f t="shared" si="812"/>
        <v>Average</v>
      </c>
      <c r="Q2251" t="s">
        <v>3380</v>
      </c>
      <c r="R2251" t="str">
        <f t="shared" si="813"/>
        <v>Drama</v>
      </c>
      <c r="S2251">
        <f t="shared" si="814"/>
        <v>1</v>
      </c>
      <c r="T2251" t="s">
        <v>2151</v>
      </c>
      <c r="U2251" t="s">
        <v>11037</v>
      </c>
      <c r="V2251">
        <v>83786</v>
      </c>
      <c r="W2251" t="str">
        <f t="shared" si="815"/>
        <v>Medium</v>
      </c>
      <c r="X2251">
        <v>17050</v>
      </c>
      <c r="Y2251" t="str">
        <f t="shared" si="816"/>
        <v>Medium</v>
      </c>
      <c r="Z2251" t="s">
        <v>5877</v>
      </c>
      <c r="AA2251">
        <v>2</v>
      </c>
      <c r="AB2251" t="str">
        <f t="shared" si="817"/>
        <v>Duo/Trio Poster</v>
      </c>
      <c r="AC2251" t="s">
        <v>11038</v>
      </c>
      <c r="AD2251" t="s">
        <v>11039</v>
      </c>
      <c r="AE2251">
        <v>231</v>
      </c>
      <c r="AF2251" t="str">
        <f t="shared" si="818"/>
        <v>Very Low</v>
      </c>
      <c r="AG2251" t="s">
        <v>9</v>
      </c>
      <c r="AH2251" t="s">
        <v>10</v>
      </c>
      <c r="AI2251" t="s">
        <v>556</v>
      </c>
      <c r="AJ2251" t="str">
        <f t="shared" si="820"/>
        <v>Adult</v>
      </c>
      <c r="AK2251">
        <v>20000000</v>
      </c>
      <c r="AL2251" t="str">
        <f t="shared" si="821"/>
        <v>Low Budget</v>
      </c>
      <c r="AM2251">
        <v>2007</v>
      </c>
      <c r="AN2251">
        <f t="shared" si="822"/>
        <v>18</v>
      </c>
      <c r="AO2251" t="str">
        <f t="shared" si="823"/>
        <v>Old Classic</v>
      </c>
      <c r="AP2251">
        <v>3000</v>
      </c>
      <c r="AQ2251" t="str">
        <f t="shared" si="824"/>
        <v>Low</v>
      </c>
      <c r="AR2251">
        <v>7.5</v>
      </c>
      <c r="AS2251" t="str">
        <f t="shared" si="825"/>
        <v>Good</v>
      </c>
      <c r="AT2251">
        <v>2.35</v>
      </c>
      <c r="AU2251" t="str">
        <f t="shared" si="826"/>
        <v>Cinematic Widescreen</v>
      </c>
      <c r="AV2251">
        <v>0</v>
      </c>
      <c r="AW2251" t="str">
        <f t="shared" si="827"/>
        <v>Very Low</v>
      </c>
    </row>
    <row r="2252" spans="1:49" x14ac:dyDescent="0.3">
      <c r="A2252" t="s">
        <v>0</v>
      </c>
      <c r="B2252" t="s">
        <v>5889</v>
      </c>
      <c r="C2252">
        <v>274</v>
      </c>
      <c r="D2252" t="str">
        <f t="shared" si="805"/>
        <v>Medium</v>
      </c>
      <c r="E2252">
        <v>148</v>
      </c>
      <c r="F2252" t="str">
        <f t="shared" si="806"/>
        <v>2h 28m</v>
      </c>
      <c r="G2252" t="str">
        <f t="shared" si="807"/>
        <v>Long Movie</v>
      </c>
      <c r="H2252">
        <v>0</v>
      </c>
      <c r="I2252" t="str">
        <f t="shared" si="809"/>
        <v>Very Low</v>
      </c>
      <c r="J2252">
        <v>826</v>
      </c>
      <c r="K2252" t="str">
        <f t="shared" si="810"/>
        <v>Very Low</v>
      </c>
      <c r="L2252" t="s">
        <v>159</v>
      </c>
      <c r="M2252">
        <v>17000</v>
      </c>
      <c r="N2252" t="str">
        <f t="shared" si="811"/>
        <v>Medium</v>
      </c>
      <c r="O2252">
        <v>18352454</v>
      </c>
      <c r="P2252" t="str">
        <f t="shared" si="812"/>
        <v>Average</v>
      </c>
      <c r="Q2252" t="s">
        <v>11040</v>
      </c>
      <c r="R2252" t="str">
        <f t="shared" si="813"/>
        <v>Adventure</v>
      </c>
      <c r="S2252">
        <f t="shared" si="814"/>
        <v>3</v>
      </c>
      <c r="T2252" t="s">
        <v>528</v>
      </c>
      <c r="U2252" t="s">
        <v>11041</v>
      </c>
      <c r="V2252">
        <v>426359</v>
      </c>
      <c r="W2252" t="str">
        <f t="shared" si="815"/>
        <v>High</v>
      </c>
      <c r="X2252">
        <v>18752</v>
      </c>
      <c r="Y2252" t="str">
        <f t="shared" si="816"/>
        <v>Medium</v>
      </c>
      <c r="Z2252" t="s">
        <v>2467</v>
      </c>
      <c r="AA2252">
        <v>0</v>
      </c>
      <c r="AB2252" t="str">
        <f t="shared" si="817"/>
        <v>Symbolic Poster</v>
      </c>
      <c r="AC2252" t="s">
        <v>11042</v>
      </c>
      <c r="AD2252" t="s">
        <v>11043</v>
      </c>
      <c r="AE2252">
        <v>760</v>
      </c>
      <c r="AF2252" t="str">
        <f t="shared" si="818"/>
        <v>Low</v>
      </c>
      <c r="AG2252" t="s">
        <v>9</v>
      </c>
      <c r="AH2252" t="s">
        <v>10</v>
      </c>
      <c r="AI2252" t="s">
        <v>556</v>
      </c>
      <c r="AJ2252" t="str">
        <f t="shared" si="820"/>
        <v>Adult</v>
      </c>
      <c r="AK2252">
        <v>15000000</v>
      </c>
      <c r="AL2252" t="str">
        <f t="shared" si="821"/>
        <v>Low Budget</v>
      </c>
      <c r="AM2252">
        <v>2007</v>
      </c>
      <c r="AN2252">
        <f t="shared" si="822"/>
        <v>18</v>
      </c>
      <c r="AO2252" t="str">
        <f t="shared" si="823"/>
        <v>Old Classic</v>
      </c>
      <c r="AP2252">
        <v>882</v>
      </c>
      <c r="AQ2252" t="str">
        <f t="shared" si="824"/>
        <v>Very Low</v>
      </c>
      <c r="AR2252">
        <v>8.1999999999999993</v>
      </c>
      <c r="AS2252" t="str">
        <f t="shared" si="825"/>
        <v>Excellent</v>
      </c>
      <c r="AT2252">
        <v>2.35</v>
      </c>
      <c r="AU2252" t="str">
        <f t="shared" si="826"/>
        <v>Cinematic Widescreen</v>
      </c>
      <c r="AV2252">
        <v>76000</v>
      </c>
      <c r="AW2252" t="str">
        <f t="shared" si="827"/>
        <v>High</v>
      </c>
    </row>
    <row r="2253" spans="1:49" x14ac:dyDescent="0.3">
      <c r="A2253" t="s">
        <v>0</v>
      </c>
      <c r="B2253" t="s">
        <v>2513</v>
      </c>
      <c r="C2253">
        <v>110</v>
      </c>
      <c r="D2253" t="str">
        <f t="shared" si="805"/>
        <v>Low</v>
      </c>
      <c r="E2253">
        <v>108</v>
      </c>
      <c r="F2253" t="str">
        <f t="shared" si="806"/>
        <v>1h 48m</v>
      </c>
      <c r="G2253" t="str">
        <f t="shared" si="807"/>
        <v>Standard Movie</v>
      </c>
      <c r="H2253">
        <v>480</v>
      </c>
      <c r="I2253" t="str">
        <f t="shared" si="809"/>
        <v>Very Low</v>
      </c>
      <c r="J2253">
        <v>579</v>
      </c>
      <c r="K2253" t="str">
        <f t="shared" si="810"/>
        <v>Very Low</v>
      </c>
      <c r="L2253" t="s">
        <v>591</v>
      </c>
      <c r="M2253">
        <v>970</v>
      </c>
      <c r="N2253" t="str">
        <f t="shared" si="811"/>
        <v>Low</v>
      </c>
      <c r="O2253">
        <v>17803796</v>
      </c>
      <c r="P2253" t="str">
        <f t="shared" si="812"/>
        <v>Average</v>
      </c>
      <c r="Q2253" t="s">
        <v>1642</v>
      </c>
      <c r="R2253" t="str">
        <f t="shared" si="813"/>
        <v>Comedy</v>
      </c>
      <c r="S2253">
        <f t="shared" si="814"/>
        <v>1</v>
      </c>
      <c r="T2253" t="s">
        <v>1922</v>
      </c>
      <c r="U2253" t="s">
        <v>11044</v>
      </c>
      <c r="V2253">
        <v>26100</v>
      </c>
      <c r="W2253" t="str">
        <f t="shared" si="815"/>
        <v>Low</v>
      </c>
      <c r="X2253">
        <v>4374</v>
      </c>
      <c r="Y2253" t="str">
        <f t="shared" si="816"/>
        <v>Low</v>
      </c>
      <c r="Z2253" t="s">
        <v>4027</v>
      </c>
      <c r="AA2253">
        <v>1</v>
      </c>
      <c r="AB2253" t="str">
        <f t="shared" si="817"/>
        <v>Solo Star Poster</v>
      </c>
      <c r="AC2253" t="s">
        <v>11045</v>
      </c>
      <c r="AD2253" t="s">
        <v>11046</v>
      </c>
      <c r="AE2253">
        <v>97</v>
      </c>
      <c r="AF2253" t="str">
        <f t="shared" si="818"/>
        <v>Very Low</v>
      </c>
      <c r="AG2253" t="s">
        <v>9</v>
      </c>
      <c r="AH2253" t="s">
        <v>10</v>
      </c>
      <c r="AI2253" t="s">
        <v>11</v>
      </c>
      <c r="AJ2253" t="str">
        <f t="shared" si="820"/>
        <v>Teen</v>
      </c>
      <c r="AK2253">
        <v>20000000</v>
      </c>
      <c r="AL2253" t="str">
        <f t="shared" si="821"/>
        <v>Low Budget</v>
      </c>
      <c r="AM2253">
        <v>2006</v>
      </c>
      <c r="AN2253">
        <f t="shared" si="822"/>
        <v>19</v>
      </c>
      <c r="AO2253" t="str">
        <f t="shared" si="823"/>
        <v>Old Classic</v>
      </c>
      <c r="AP2253">
        <v>931</v>
      </c>
      <c r="AQ2253" t="str">
        <f t="shared" si="824"/>
        <v>Very Low</v>
      </c>
      <c r="AR2253">
        <v>5.9</v>
      </c>
      <c r="AS2253" t="str">
        <f t="shared" si="825"/>
        <v>Below Average</v>
      </c>
      <c r="AT2253">
        <v>2.35</v>
      </c>
      <c r="AU2253" t="str">
        <f t="shared" si="826"/>
        <v>Cinematic Widescreen</v>
      </c>
      <c r="AV2253">
        <v>484</v>
      </c>
      <c r="AW2253" t="str">
        <f t="shared" si="827"/>
        <v>Very Low</v>
      </c>
    </row>
    <row r="2254" spans="1:49" x14ac:dyDescent="0.3">
      <c r="A2254" t="s">
        <v>0</v>
      </c>
      <c r="B2254" t="s">
        <v>11047</v>
      </c>
      <c r="C2254">
        <v>173</v>
      </c>
      <c r="D2254" t="str">
        <f t="shared" si="805"/>
        <v>Low</v>
      </c>
      <c r="E2254">
        <v>95</v>
      </c>
      <c r="F2254" t="str">
        <f t="shared" si="806"/>
        <v>1h 35m</v>
      </c>
      <c r="G2254" t="str">
        <f t="shared" si="807"/>
        <v>Standard Movie</v>
      </c>
      <c r="H2254">
        <v>83</v>
      </c>
      <c r="I2254" t="str">
        <f t="shared" si="809"/>
        <v>Very Low</v>
      </c>
      <c r="J2254">
        <v>206</v>
      </c>
      <c r="K2254" t="str">
        <f t="shared" si="810"/>
        <v>Very Low</v>
      </c>
      <c r="L2254" t="s">
        <v>5053</v>
      </c>
      <c r="M2254">
        <v>991</v>
      </c>
      <c r="N2254" t="str">
        <f t="shared" si="811"/>
        <v>Low</v>
      </c>
      <c r="O2254">
        <v>17529157</v>
      </c>
      <c r="P2254" t="str">
        <f t="shared" si="812"/>
        <v>Average</v>
      </c>
      <c r="Q2254" t="s">
        <v>11048</v>
      </c>
      <c r="R2254" t="str">
        <f t="shared" si="813"/>
        <v>Adventure</v>
      </c>
      <c r="S2254">
        <f t="shared" si="814"/>
        <v>5</v>
      </c>
      <c r="T2254" t="s">
        <v>3344</v>
      </c>
      <c r="U2254" t="s">
        <v>11049</v>
      </c>
      <c r="V2254">
        <v>49888</v>
      </c>
      <c r="W2254" t="str">
        <f t="shared" si="815"/>
        <v>Low</v>
      </c>
      <c r="X2254">
        <v>2173</v>
      </c>
      <c r="Y2254" t="str">
        <f t="shared" si="816"/>
        <v>Low</v>
      </c>
      <c r="Z2254" t="s">
        <v>4220</v>
      </c>
      <c r="AA2254">
        <v>0</v>
      </c>
      <c r="AB2254" t="str">
        <f t="shared" si="817"/>
        <v>Symbolic Poster</v>
      </c>
      <c r="AC2254" t="s">
        <v>11050</v>
      </c>
      <c r="AD2254" t="s">
        <v>11051</v>
      </c>
      <c r="AE2254">
        <v>220</v>
      </c>
      <c r="AF2254" t="str">
        <f t="shared" si="818"/>
        <v>Very Low</v>
      </c>
      <c r="AG2254" t="s">
        <v>9</v>
      </c>
      <c r="AH2254" t="s">
        <v>1436</v>
      </c>
      <c r="AI2254" t="s">
        <v>556</v>
      </c>
      <c r="AJ2254" t="str">
        <f t="shared" si="820"/>
        <v>Adult</v>
      </c>
      <c r="AK2254">
        <v>20000000</v>
      </c>
      <c r="AL2254" t="str">
        <f t="shared" si="821"/>
        <v>Low Budget</v>
      </c>
      <c r="AM2254">
        <v>2012</v>
      </c>
      <c r="AN2254">
        <f t="shared" si="822"/>
        <v>13</v>
      </c>
      <c r="AO2254" t="str">
        <f t="shared" si="823"/>
        <v>Modern Classic</v>
      </c>
      <c r="AP2254">
        <v>494</v>
      </c>
      <c r="AQ2254" t="str">
        <f t="shared" si="824"/>
        <v>Very Low</v>
      </c>
      <c r="AR2254">
        <v>5</v>
      </c>
      <c r="AS2254" t="str">
        <f t="shared" si="825"/>
        <v>Below Average</v>
      </c>
      <c r="AT2254">
        <v>2.35</v>
      </c>
      <c r="AU2254" t="str">
        <f t="shared" si="826"/>
        <v>Cinematic Widescreen</v>
      </c>
      <c r="AV2254">
        <v>25000</v>
      </c>
      <c r="AW2254" t="str">
        <f t="shared" si="827"/>
        <v>Medium</v>
      </c>
    </row>
    <row r="2255" spans="1:49" x14ac:dyDescent="0.3">
      <c r="A2255" t="s">
        <v>0</v>
      </c>
      <c r="B2255" t="s">
        <v>4874</v>
      </c>
      <c r="C2255">
        <v>165</v>
      </c>
      <c r="D2255" t="str">
        <f t="shared" si="805"/>
        <v>Low</v>
      </c>
      <c r="E2255">
        <v>108</v>
      </c>
      <c r="F2255" t="str">
        <f t="shared" si="806"/>
        <v>1h 48m</v>
      </c>
      <c r="G2255" t="str">
        <f t="shared" si="807"/>
        <v>Standard Movie</v>
      </c>
      <c r="H2255">
        <v>0</v>
      </c>
      <c r="I2255" t="str">
        <f t="shared" si="809"/>
        <v>Very Low</v>
      </c>
      <c r="J2255">
        <v>844</v>
      </c>
      <c r="K2255" t="str">
        <f t="shared" si="810"/>
        <v>Very Low</v>
      </c>
      <c r="L2255" t="s">
        <v>464</v>
      </c>
      <c r="M2255">
        <v>16000</v>
      </c>
      <c r="N2255" t="str">
        <f t="shared" si="811"/>
        <v>Medium</v>
      </c>
      <c r="O2255">
        <v>25753840</v>
      </c>
      <c r="P2255" t="str">
        <f t="shared" si="812"/>
        <v>Average</v>
      </c>
      <c r="Q2255" t="s">
        <v>11052</v>
      </c>
      <c r="R2255" t="str">
        <f t="shared" si="813"/>
        <v>Crime</v>
      </c>
      <c r="S2255">
        <f t="shared" si="814"/>
        <v>3</v>
      </c>
      <c r="T2255" t="s">
        <v>1735</v>
      </c>
      <c r="U2255" t="s">
        <v>11053</v>
      </c>
      <c r="V2255">
        <v>219091</v>
      </c>
      <c r="W2255" t="str">
        <f t="shared" si="815"/>
        <v>High</v>
      </c>
      <c r="X2255">
        <v>23296</v>
      </c>
      <c r="Y2255" t="str">
        <f t="shared" si="816"/>
        <v>Medium</v>
      </c>
      <c r="Z2255" t="s">
        <v>3269</v>
      </c>
      <c r="AA2255">
        <v>2</v>
      </c>
      <c r="AB2255" t="str">
        <f t="shared" si="817"/>
        <v>Duo/Trio Poster</v>
      </c>
      <c r="AC2255" t="s">
        <v>11054</v>
      </c>
      <c r="AD2255" t="s">
        <v>11055</v>
      </c>
      <c r="AE2255">
        <v>592</v>
      </c>
      <c r="AF2255" t="str">
        <f t="shared" si="818"/>
        <v>Low</v>
      </c>
      <c r="AG2255" t="s">
        <v>9</v>
      </c>
      <c r="AH2255" t="s">
        <v>10</v>
      </c>
      <c r="AI2255" t="s">
        <v>556</v>
      </c>
      <c r="AJ2255" t="str">
        <f t="shared" si="820"/>
        <v>Adult</v>
      </c>
      <c r="AK2255">
        <v>19000000</v>
      </c>
      <c r="AL2255" t="str">
        <f t="shared" si="821"/>
        <v>Low Budget</v>
      </c>
      <c r="AM2255">
        <v>1996</v>
      </c>
      <c r="AN2255">
        <f t="shared" si="822"/>
        <v>29</v>
      </c>
      <c r="AO2255" t="str">
        <f t="shared" si="823"/>
        <v>Old Classic</v>
      </c>
      <c r="AP2255">
        <v>4000</v>
      </c>
      <c r="AQ2255" t="str">
        <f t="shared" si="824"/>
        <v>Low</v>
      </c>
      <c r="AR2255">
        <v>7.3</v>
      </c>
      <c r="AS2255" t="str">
        <f t="shared" si="825"/>
        <v>Good</v>
      </c>
      <c r="AT2255">
        <v>1.85</v>
      </c>
      <c r="AU2255" t="str">
        <f t="shared" si="826"/>
        <v>HDTV / Widescreen</v>
      </c>
      <c r="AV2255">
        <v>12000</v>
      </c>
      <c r="AW2255" t="str">
        <f t="shared" si="827"/>
        <v>Medium</v>
      </c>
    </row>
    <row r="2256" spans="1:49" x14ac:dyDescent="0.3">
      <c r="A2256" t="s">
        <v>0</v>
      </c>
      <c r="B2256" t="s">
        <v>11056</v>
      </c>
      <c r="C2256">
        <v>45</v>
      </c>
      <c r="D2256" t="str">
        <f t="shared" si="805"/>
        <v>Very Low</v>
      </c>
      <c r="E2256">
        <v>68</v>
      </c>
      <c r="F2256" t="str">
        <f t="shared" si="806"/>
        <v>1h 8m</v>
      </c>
      <c r="G2256" t="str">
        <f t="shared" si="807"/>
        <v>Featurette</v>
      </c>
      <c r="H2256">
        <v>0</v>
      </c>
      <c r="I2256" t="str">
        <f t="shared" si="809"/>
        <v>Very Low</v>
      </c>
      <c r="J2256">
        <v>253</v>
      </c>
      <c r="K2256" t="str">
        <f t="shared" si="810"/>
        <v>Very Low</v>
      </c>
      <c r="L2256" t="s">
        <v>8283</v>
      </c>
      <c r="M2256">
        <v>304</v>
      </c>
      <c r="N2256" t="str">
        <f t="shared" si="811"/>
        <v>Low</v>
      </c>
      <c r="O2256">
        <v>18081626</v>
      </c>
      <c r="P2256" t="str">
        <f t="shared" si="812"/>
        <v>Average</v>
      </c>
      <c r="Q2256" t="s">
        <v>11057</v>
      </c>
      <c r="R2256" t="str">
        <f t="shared" si="813"/>
        <v>Animation</v>
      </c>
      <c r="S2256">
        <f t="shared" si="814"/>
        <v>4</v>
      </c>
      <c r="T2256" t="s">
        <v>10759</v>
      </c>
      <c r="U2256" t="s">
        <v>11058</v>
      </c>
      <c r="V2256">
        <v>4180</v>
      </c>
      <c r="W2256" t="str">
        <f t="shared" si="815"/>
        <v>Very Low</v>
      </c>
      <c r="X2256">
        <v>861</v>
      </c>
      <c r="Y2256" t="str">
        <f t="shared" si="816"/>
        <v>Very Low</v>
      </c>
      <c r="Z2256" t="s">
        <v>1751</v>
      </c>
      <c r="AA2256">
        <v>0</v>
      </c>
      <c r="AB2256" t="str">
        <f t="shared" si="817"/>
        <v>Symbolic Poster</v>
      </c>
      <c r="AC2256" t="s">
        <v>11059</v>
      </c>
      <c r="AD2256" t="s">
        <v>11060</v>
      </c>
      <c r="AE2256">
        <v>32</v>
      </c>
      <c r="AF2256" t="str">
        <f t="shared" si="818"/>
        <v>Very Low</v>
      </c>
      <c r="AG2256" t="s">
        <v>9</v>
      </c>
      <c r="AH2256" t="s">
        <v>10</v>
      </c>
      <c r="AI2256" t="s">
        <v>248</v>
      </c>
      <c r="AJ2256" t="str">
        <f t="shared" si="820"/>
        <v>Family</v>
      </c>
      <c r="AK2256">
        <v>20000000</v>
      </c>
      <c r="AL2256" t="str">
        <f t="shared" si="821"/>
        <v>Low Budget</v>
      </c>
      <c r="AM2256">
        <v>2005</v>
      </c>
      <c r="AN2256">
        <f t="shared" si="822"/>
        <v>20</v>
      </c>
      <c r="AO2256" t="str">
        <f t="shared" si="823"/>
        <v>Old Classic</v>
      </c>
      <c r="AP2256">
        <v>286</v>
      </c>
      <c r="AQ2256" t="str">
        <f t="shared" si="824"/>
        <v>Very Low</v>
      </c>
      <c r="AR2256">
        <v>6.4</v>
      </c>
      <c r="AS2256" t="str">
        <f t="shared" si="825"/>
        <v>Average</v>
      </c>
      <c r="AT2256">
        <v>1.85</v>
      </c>
      <c r="AU2256" t="str">
        <f t="shared" si="826"/>
        <v>HDTV / Widescreen</v>
      </c>
      <c r="AV2256">
        <v>264</v>
      </c>
      <c r="AW2256" t="str">
        <f t="shared" si="827"/>
        <v>Very Low</v>
      </c>
    </row>
    <row r="2257" spans="1:49" x14ac:dyDescent="0.3">
      <c r="A2257" t="s">
        <v>0</v>
      </c>
      <c r="B2257" t="s">
        <v>9155</v>
      </c>
      <c r="C2257">
        <v>45</v>
      </c>
      <c r="D2257" t="str">
        <f t="shared" si="805"/>
        <v>Very Low</v>
      </c>
      <c r="E2257">
        <v>103</v>
      </c>
      <c r="F2257" t="str">
        <f t="shared" si="806"/>
        <v>1h 43m</v>
      </c>
      <c r="G2257" t="str">
        <f t="shared" si="807"/>
        <v>Standard Movie</v>
      </c>
      <c r="H2257">
        <v>0</v>
      </c>
      <c r="I2257" t="str">
        <f t="shared" si="809"/>
        <v>Very Low</v>
      </c>
      <c r="J2257">
        <v>801</v>
      </c>
      <c r="K2257" t="str">
        <f t="shared" si="810"/>
        <v>Very Low</v>
      </c>
      <c r="L2257" t="s">
        <v>2032</v>
      </c>
      <c r="M2257">
        <v>21000</v>
      </c>
      <c r="N2257" t="str">
        <f t="shared" si="811"/>
        <v>Medium</v>
      </c>
      <c r="O2257">
        <v>17518220</v>
      </c>
      <c r="P2257" t="str">
        <f t="shared" si="812"/>
        <v>Average</v>
      </c>
      <c r="Q2257" t="s">
        <v>1386</v>
      </c>
      <c r="R2257" t="str">
        <f t="shared" si="813"/>
        <v>Comedy</v>
      </c>
      <c r="S2257">
        <f t="shared" si="814"/>
        <v>3</v>
      </c>
      <c r="T2257" t="s">
        <v>68</v>
      </c>
      <c r="U2257" t="s">
        <v>11061</v>
      </c>
      <c r="V2257">
        <v>9105</v>
      </c>
      <c r="W2257" t="str">
        <f t="shared" si="815"/>
        <v>Very Low</v>
      </c>
      <c r="X2257">
        <v>25263</v>
      </c>
      <c r="Y2257" t="str">
        <f t="shared" si="816"/>
        <v>Medium</v>
      </c>
      <c r="Z2257" t="s">
        <v>11062</v>
      </c>
      <c r="AA2257">
        <v>1</v>
      </c>
      <c r="AB2257" t="str">
        <f t="shared" si="817"/>
        <v>Solo Star Poster</v>
      </c>
      <c r="AC2257" t="s">
        <v>11063</v>
      </c>
      <c r="AD2257" t="s">
        <v>11064</v>
      </c>
      <c r="AE2257">
        <v>76</v>
      </c>
      <c r="AF2257" t="str">
        <f t="shared" si="818"/>
        <v>Very Low</v>
      </c>
      <c r="AG2257" t="s">
        <v>9</v>
      </c>
      <c r="AH2257" t="s">
        <v>10</v>
      </c>
      <c r="AI2257" t="s">
        <v>11</v>
      </c>
      <c r="AJ2257" t="str">
        <f t="shared" si="820"/>
        <v>Teen</v>
      </c>
      <c r="AK2257">
        <v>20000000</v>
      </c>
      <c r="AL2257" t="str">
        <f t="shared" si="821"/>
        <v>Low Budget</v>
      </c>
      <c r="AM2257">
        <v>1995</v>
      </c>
      <c r="AN2257">
        <f t="shared" si="822"/>
        <v>30</v>
      </c>
      <c r="AO2257" t="str">
        <f t="shared" si="823"/>
        <v>Old Classic</v>
      </c>
      <c r="AP2257">
        <v>1000</v>
      </c>
      <c r="AQ2257" t="str">
        <f t="shared" si="824"/>
        <v>Very Low</v>
      </c>
      <c r="AR2257">
        <v>6.6</v>
      </c>
      <c r="AS2257" t="str">
        <f t="shared" si="825"/>
        <v>Average</v>
      </c>
      <c r="AT2257">
        <v>1.85</v>
      </c>
      <c r="AU2257" t="str">
        <f t="shared" si="826"/>
        <v>HDTV / Widescreen</v>
      </c>
      <c r="AV2257">
        <v>0</v>
      </c>
      <c r="AW2257" t="str">
        <f t="shared" si="827"/>
        <v>Very Low</v>
      </c>
    </row>
    <row r="2258" spans="1:49" x14ac:dyDescent="0.3">
      <c r="A2258" t="s">
        <v>0</v>
      </c>
      <c r="B2258" t="s">
        <v>11065</v>
      </c>
      <c r="C2258">
        <v>377</v>
      </c>
      <c r="D2258" t="str">
        <f t="shared" si="805"/>
        <v>Medium</v>
      </c>
      <c r="E2258">
        <v>99</v>
      </c>
      <c r="F2258" t="str">
        <f t="shared" si="806"/>
        <v>1h 39m</v>
      </c>
      <c r="G2258" t="str">
        <f t="shared" si="807"/>
        <v>Standard Movie</v>
      </c>
      <c r="H2258">
        <v>0</v>
      </c>
      <c r="I2258" t="str">
        <f t="shared" si="809"/>
        <v>Very Low</v>
      </c>
      <c r="J2258">
        <v>59</v>
      </c>
      <c r="K2258" t="str">
        <f t="shared" si="810"/>
        <v>Very Low</v>
      </c>
      <c r="L2258" t="s">
        <v>11066</v>
      </c>
      <c r="M2258">
        <v>264</v>
      </c>
      <c r="N2258" t="str">
        <f t="shared" si="811"/>
        <v>Low</v>
      </c>
      <c r="O2258">
        <v>17104669</v>
      </c>
      <c r="P2258" t="str">
        <f t="shared" si="812"/>
        <v>Average</v>
      </c>
      <c r="Q2258" t="s">
        <v>11067</v>
      </c>
      <c r="R2258" t="str">
        <f t="shared" si="813"/>
        <v>Action</v>
      </c>
      <c r="S2258">
        <f t="shared" si="814"/>
        <v>4</v>
      </c>
      <c r="T2258" t="s">
        <v>11068</v>
      </c>
      <c r="U2258" t="s">
        <v>11069</v>
      </c>
      <c r="V2258">
        <v>99353</v>
      </c>
      <c r="W2258" t="str">
        <f t="shared" si="815"/>
        <v>Medium</v>
      </c>
      <c r="X2258">
        <v>537</v>
      </c>
      <c r="Y2258" t="str">
        <f t="shared" si="816"/>
        <v>Very Low</v>
      </c>
      <c r="Z2258" t="s">
        <v>11070</v>
      </c>
      <c r="AA2258">
        <v>1</v>
      </c>
      <c r="AB2258" t="str">
        <f t="shared" si="817"/>
        <v>Solo Star Poster</v>
      </c>
      <c r="AC2258" t="s">
        <v>11071</v>
      </c>
      <c r="AD2258" t="s">
        <v>11072</v>
      </c>
      <c r="AE2258">
        <v>354</v>
      </c>
      <c r="AF2258" t="str">
        <f t="shared" si="818"/>
        <v>Very Low</v>
      </c>
      <c r="AG2258" t="s">
        <v>7212</v>
      </c>
      <c r="AH2258" t="s">
        <v>3830</v>
      </c>
      <c r="AI2258" t="s">
        <v>556</v>
      </c>
      <c r="AJ2258" t="str">
        <f t="shared" si="820"/>
        <v>Adult</v>
      </c>
      <c r="AK2258">
        <v>20000000</v>
      </c>
      <c r="AL2258" t="str">
        <f t="shared" si="821"/>
        <v>Low Budget</v>
      </c>
      <c r="AM2258">
        <v>2004</v>
      </c>
      <c r="AN2258">
        <f t="shared" si="822"/>
        <v>21</v>
      </c>
      <c r="AO2258" t="str">
        <f t="shared" si="823"/>
        <v>Old Classic</v>
      </c>
      <c r="AP2258">
        <v>62</v>
      </c>
      <c r="AQ2258" t="str">
        <f t="shared" si="824"/>
        <v>Very Low</v>
      </c>
      <c r="AR2258">
        <v>7.8</v>
      </c>
      <c r="AS2258" t="str">
        <f t="shared" si="825"/>
        <v>Good</v>
      </c>
      <c r="AT2258">
        <v>2.35</v>
      </c>
      <c r="AU2258" t="str">
        <f t="shared" si="826"/>
        <v>Cinematic Widescreen</v>
      </c>
      <c r="AV2258">
        <v>0</v>
      </c>
      <c r="AW2258" t="str">
        <f t="shared" si="827"/>
        <v>Very Low</v>
      </c>
    </row>
    <row r="2259" spans="1:49" x14ac:dyDescent="0.3">
      <c r="A2259" t="s">
        <v>0</v>
      </c>
      <c r="B2259" t="str">
        <f t="shared" ref="B2259:C2259" si="828">B2258</f>
        <v>Stephen Chow</v>
      </c>
      <c r="C2259">
        <f t="shared" si="828"/>
        <v>377</v>
      </c>
      <c r="D2259" t="str">
        <f t="shared" si="805"/>
        <v>Medium</v>
      </c>
      <c r="E2259">
        <v>30</v>
      </c>
      <c r="F2259" t="str">
        <f t="shared" si="806"/>
        <v>0h 30m</v>
      </c>
      <c r="G2259" t="str">
        <f t="shared" si="807"/>
        <v>Short Film</v>
      </c>
      <c r="H2259">
        <f>H2258</f>
        <v>0</v>
      </c>
      <c r="I2259" t="str">
        <f t="shared" si="809"/>
        <v>Very Low</v>
      </c>
      <c r="J2259">
        <v>215</v>
      </c>
      <c r="K2259" t="str">
        <f t="shared" si="810"/>
        <v>Very Low</v>
      </c>
      <c r="L2259" t="s">
        <v>11073</v>
      </c>
      <c r="M2259">
        <v>909</v>
      </c>
      <c r="N2259" t="str">
        <f t="shared" si="811"/>
        <v>Low</v>
      </c>
      <c r="O2259">
        <f>O2258</f>
        <v>17104669</v>
      </c>
      <c r="P2259" t="str">
        <f t="shared" si="812"/>
        <v>Average</v>
      </c>
      <c r="Q2259" t="s">
        <v>1642</v>
      </c>
      <c r="R2259" t="str">
        <f t="shared" si="813"/>
        <v>Comedy</v>
      </c>
      <c r="S2259">
        <f t="shared" si="814"/>
        <v>1</v>
      </c>
      <c r="T2259" t="s">
        <v>10074</v>
      </c>
      <c r="U2259" t="s">
        <v>11074</v>
      </c>
      <c r="V2259">
        <v>114</v>
      </c>
      <c r="W2259" t="str">
        <f t="shared" si="815"/>
        <v>Very Low</v>
      </c>
      <c r="X2259">
        <v>1557</v>
      </c>
      <c r="Y2259" t="str">
        <f t="shared" si="816"/>
        <v>Low</v>
      </c>
      <c r="Z2259" t="s">
        <v>11075</v>
      </c>
      <c r="AA2259">
        <v>2</v>
      </c>
      <c r="AB2259" t="str">
        <f t="shared" si="817"/>
        <v>Duo/Trio Poster</v>
      </c>
      <c r="AC2259" t="s">
        <v>11076</v>
      </c>
      <c r="AD2259" t="s">
        <v>11077</v>
      </c>
      <c r="AE2259">
        <v>6</v>
      </c>
      <c r="AF2259" t="str">
        <f t="shared" si="818"/>
        <v>Very Low</v>
      </c>
      <c r="AG2259" t="s">
        <v>9</v>
      </c>
      <c r="AH2259" t="s">
        <v>10</v>
      </c>
      <c r="AI2259" t="str">
        <f t="shared" ref="AI2259:AM2259" si="829">AI2258</f>
        <v>R</v>
      </c>
      <c r="AJ2259" t="str">
        <f t="shared" si="820"/>
        <v>Adult</v>
      </c>
      <c r="AK2259">
        <f t="shared" si="829"/>
        <v>20000000</v>
      </c>
      <c r="AL2259" t="str">
        <f t="shared" si="821"/>
        <v>Low Budget</v>
      </c>
      <c r="AM2259">
        <f t="shared" si="829"/>
        <v>2004</v>
      </c>
      <c r="AN2259">
        <f t="shared" si="822"/>
        <v>21</v>
      </c>
      <c r="AO2259" t="str">
        <f t="shared" si="823"/>
        <v>Old Classic</v>
      </c>
      <c r="AP2259">
        <v>417</v>
      </c>
      <c r="AQ2259" t="str">
        <f t="shared" si="824"/>
        <v>Very Low</v>
      </c>
      <c r="AR2259">
        <v>6.7</v>
      </c>
      <c r="AS2259" t="str">
        <f t="shared" si="825"/>
        <v>Average</v>
      </c>
      <c r="AT2259">
        <v>1.33</v>
      </c>
      <c r="AU2259" t="str">
        <f t="shared" si="826"/>
        <v>Classic</v>
      </c>
      <c r="AV2259">
        <v>4</v>
      </c>
      <c r="AW2259" t="str">
        <f t="shared" si="827"/>
        <v>Very Low</v>
      </c>
    </row>
    <row r="2260" spans="1:49" x14ac:dyDescent="0.3">
      <c r="A2260" t="s">
        <v>0</v>
      </c>
      <c r="B2260" t="s">
        <v>11078</v>
      </c>
      <c r="C2260">
        <v>43</v>
      </c>
      <c r="D2260" t="str">
        <f t="shared" si="805"/>
        <v>Very Low</v>
      </c>
      <c r="E2260">
        <v>88</v>
      </c>
      <c r="F2260" t="str">
        <f t="shared" si="806"/>
        <v>1h 28m</v>
      </c>
      <c r="G2260" t="str">
        <f t="shared" si="807"/>
        <v>Featurette</v>
      </c>
      <c r="H2260">
        <v>0</v>
      </c>
      <c r="I2260" t="str">
        <f t="shared" si="809"/>
        <v>Very Low</v>
      </c>
      <c r="J2260">
        <v>939</v>
      </c>
      <c r="K2260" t="str">
        <f t="shared" si="810"/>
        <v>Very Low</v>
      </c>
      <c r="L2260" t="s">
        <v>8852</v>
      </c>
      <c r="M2260">
        <v>3000</v>
      </c>
      <c r="N2260" t="str">
        <f t="shared" si="811"/>
        <v>Low</v>
      </c>
      <c r="O2260">
        <v>16988996</v>
      </c>
      <c r="P2260" t="str">
        <f t="shared" si="812"/>
        <v>Average</v>
      </c>
      <c r="Q2260" t="s">
        <v>11079</v>
      </c>
      <c r="R2260" t="str">
        <f t="shared" si="813"/>
        <v>Comedy</v>
      </c>
      <c r="S2260">
        <f t="shared" si="814"/>
        <v>4</v>
      </c>
      <c r="T2260" t="s">
        <v>2160</v>
      </c>
      <c r="U2260" t="s">
        <v>11080</v>
      </c>
      <c r="V2260">
        <v>3875</v>
      </c>
      <c r="W2260" t="str">
        <f t="shared" si="815"/>
        <v>Very Low</v>
      </c>
      <c r="X2260">
        <v>8189</v>
      </c>
      <c r="Y2260" t="str">
        <f t="shared" si="816"/>
        <v>Low</v>
      </c>
      <c r="Z2260" t="s">
        <v>1118</v>
      </c>
      <c r="AA2260">
        <v>1</v>
      </c>
      <c r="AB2260" t="str">
        <f t="shared" si="817"/>
        <v>Solo Star Poster</v>
      </c>
      <c r="AC2260" t="s">
        <v>11081</v>
      </c>
      <c r="AD2260" t="s">
        <v>11082</v>
      </c>
      <c r="AE2260">
        <v>75</v>
      </c>
      <c r="AF2260" t="str">
        <f t="shared" si="818"/>
        <v>Very Low</v>
      </c>
      <c r="AG2260" t="s">
        <v>9</v>
      </c>
      <c r="AH2260" t="s">
        <v>10</v>
      </c>
      <c r="AI2260" t="s">
        <v>248</v>
      </c>
      <c r="AJ2260" t="str">
        <f t="shared" si="820"/>
        <v>Family</v>
      </c>
      <c r="AK2260">
        <v>35000000</v>
      </c>
      <c r="AL2260" t="str">
        <f t="shared" si="821"/>
        <v>Medium Budget</v>
      </c>
      <c r="AM2260">
        <v>2002</v>
      </c>
      <c r="AN2260">
        <f t="shared" si="822"/>
        <v>23</v>
      </c>
      <c r="AO2260" t="str">
        <f t="shared" si="823"/>
        <v>Old Classic</v>
      </c>
      <c r="AP2260">
        <v>968</v>
      </c>
      <c r="AQ2260" t="str">
        <f t="shared" si="824"/>
        <v>Very Low</v>
      </c>
      <c r="AR2260">
        <v>4</v>
      </c>
      <c r="AS2260" t="str">
        <f t="shared" si="825"/>
        <v>Poor</v>
      </c>
      <c r="AT2260">
        <v>1.85</v>
      </c>
      <c r="AU2260" t="str">
        <f t="shared" si="826"/>
        <v>HDTV / Widescreen</v>
      </c>
      <c r="AV2260">
        <v>422</v>
      </c>
      <c r="AW2260" t="str">
        <f t="shared" si="827"/>
        <v>Very Low</v>
      </c>
    </row>
    <row r="2261" spans="1:49" x14ac:dyDescent="0.3">
      <c r="A2261" t="s">
        <v>0</v>
      </c>
      <c r="B2261" t="s">
        <v>96</v>
      </c>
      <c r="C2261">
        <v>201</v>
      </c>
      <c r="D2261" t="str">
        <f t="shared" si="805"/>
        <v>Medium</v>
      </c>
      <c r="E2261">
        <v>128</v>
      </c>
      <c r="F2261" t="str">
        <f t="shared" si="806"/>
        <v>2h 8m</v>
      </c>
      <c r="G2261" t="str">
        <f t="shared" si="807"/>
        <v>Long Movie</v>
      </c>
      <c r="H2261">
        <v>395</v>
      </c>
      <c r="I2261" t="str">
        <f t="shared" si="809"/>
        <v>Very Low</v>
      </c>
      <c r="J2261">
        <v>161</v>
      </c>
      <c r="K2261" t="str">
        <f t="shared" si="810"/>
        <v>Very Low</v>
      </c>
      <c r="L2261" t="s">
        <v>7436</v>
      </c>
      <c r="M2261">
        <v>283</v>
      </c>
      <c r="N2261" t="str">
        <f t="shared" si="811"/>
        <v>Low</v>
      </c>
      <c r="O2261">
        <v>15797907</v>
      </c>
      <c r="P2261" t="str">
        <f t="shared" si="812"/>
        <v>Average</v>
      </c>
      <c r="Q2261" t="s">
        <v>3380</v>
      </c>
      <c r="R2261" t="str">
        <f t="shared" si="813"/>
        <v>Drama</v>
      </c>
      <c r="S2261">
        <f t="shared" si="814"/>
        <v>1</v>
      </c>
      <c r="T2261" t="s">
        <v>11083</v>
      </c>
      <c r="U2261" t="s">
        <v>11084</v>
      </c>
      <c r="V2261">
        <v>68119</v>
      </c>
      <c r="W2261" t="str">
        <f t="shared" si="815"/>
        <v>Medium</v>
      </c>
      <c r="X2261">
        <v>904</v>
      </c>
      <c r="Y2261" t="str">
        <f t="shared" si="816"/>
        <v>Very Low</v>
      </c>
      <c r="Z2261" t="s">
        <v>11085</v>
      </c>
      <c r="AA2261">
        <v>0</v>
      </c>
      <c r="AB2261" t="str">
        <f t="shared" si="817"/>
        <v>Symbolic Poster</v>
      </c>
      <c r="AC2261" t="s">
        <v>11086</v>
      </c>
      <c r="AD2261" t="s">
        <v>11087</v>
      </c>
      <c r="AE2261">
        <v>230</v>
      </c>
      <c r="AF2261" t="str">
        <f t="shared" si="818"/>
        <v>Very Low</v>
      </c>
      <c r="AG2261" t="s">
        <v>11088</v>
      </c>
      <c r="AH2261" t="s">
        <v>10</v>
      </c>
      <c r="AI2261" t="s">
        <v>11</v>
      </c>
      <c r="AJ2261" t="str">
        <f t="shared" si="820"/>
        <v>Teen</v>
      </c>
      <c r="AK2261">
        <v>20000000</v>
      </c>
      <c r="AL2261" t="str">
        <f t="shared" si="821"/>
        <v>Low Budget</v>
      </c>
      <c r="AM2261">
        <v>2007</v>
      </c>
      <c r="AN2261">
        <f t="shared" si="822"/>
        <v>18</v>
      </c>
      <c r="AO2261" t="str">
        <f t="shared" si="823"/>
        <v>Old Classic</v>
      </c>
      <c r="AP2261">
        <v>206</v>
      </c>
      <c r="AQ2261" t="str">
        <f t="shared" si="824"/>
        <v>Very Low</v>
      </c>
      <c r="AR2261">
        <v>7.6</v>
      </c>
      <c r="AS2261" t="str">
        <f t="shared" si="825"/>
        <v>Good</v>
      </c>
      <c r="AT2261">
        <v>2.35</v>
      </c>
      <c r="AU2261" t="str">
        <f t="shared" si="826"/>
        <v>Cinematic Widescreen</v>
      </c>
      <c r="AV2261">
        <v>0</v>
      </c>
      <c r="AW2261" t="str">
        <f t="shared" si="827"/>
        <v>Very Low</v>
      </c>
    </row>
    <row r="2262" spans="1:49" x14ac:dyDescent="0.3">
      <c r="A2262" t="s">
        <v>0</v>
      </c>
      <c r="B2262" t="s">
        <v>1104</v>
      </c>
      <c r="C2262">
        <v>192</v>
      </c>
      <c r="D2262" t="str">
        <f t="shared" si="805"/>
        <v>Low</v>
      </c>
      <c r="E2262">
        <v>124</v>
      </c>
      <c r="F2262" t="str">
        <f t="shared" si="806"/>
        <v>2h 4m</v>
      </c>
      <c r="G2262" t="str">
        <f t="shared" si="807"/>
        <v>Long Movie</v>
      </c>
      <c r="H2262">
        <v>0</v>
      </c>
      <c r="I2262" t="str">
        <f t="shared" si="809"/>
        <v>Very Low</v>
      </c>
      <c r="J2262">
        <v>430</v>
      </c>
      <c r="K2262" t="str">
        <f t="shared" si="810"/>
        <v>Very Low</v>
      </c>
      <c r="L2262" t="s">
        <v>330</v>
      </c>
      <c r="M2262">
        <v>6000</v>
      </c>
      <c r="N2262" t="str">
        <f t="shared" si="811"/>
        <v>Low</v>
      </c>
      <c r="O2262">
        <v>16248701</v>
      </c>
      <c r="P2262" t="str">
        <f t="shared" si="812"/>
        <v>Average</v>
      </c>
      <c r="Q2262" t="s">
        <v>3380</v>
      </c>
      <c r="R2262" t="str">
        <f t="shared" si="813"/>
        <v>Drama</v>
      </c>
      <c r="S2262">
        <f t="shared" si="814"/>
        <v>1</v>
      </c>
      <c r="T2262" t="s">
        <v>179</v>
      </c>
      <c r="U2262" t="s">
        <v>11089</v>
      </c>
      <c r="V2262">
        <v>189683</v>
      </c>
      <c r="W2262" t="str">
        <f t="shared" si="815"/>
        <v>Medium</v>
      </c>
      <c r="X2262">
        <v>7567</v>
      </c>
      <c r="Y2262" t="str">
        <f t="shared" si="816"/>
        <v>Low</v>
      </c>
      <c r="Z2262" t="s">
        <v>2965</v>
      </c>
      <c r="AA2262">
        <v>0</v>
      </c>
      <c r="AB2262" t="str">
        <f t="shared" si="817"/>
        <v>Symbolic Poster</v>
      </c>
      <c r="AC2262" t="s">
        <v>11090</v>
      </c>
      <c r="AD2262" t="s">
        <v>11091</v>
      </c>
      <c r="AE2262">
        <v>559</v>
      </c>
      <c r="AF2262" t="str">
        <f t="shared" si="818"/>
        <v>Low</v>
      </c>
      <c r="AG2262" t="s">
        <v>9</v>
      </c>
      <c r="AH2262" t="s">
        <v>10</v>
      </c>
      <c r="AI2262" t="s">
        <v>556</v>
      </c>
      <c r="AJ2262" t="str">
        <f t="shared" si="820"/>
        <v>Adult</v>
      </c>
      <c r="AK2262">
        <v>20000000</v>
      </c>
      <c r="AL2262" t="str">
        <f t="shared" si="821"/>
        <v>Low Budget</v>
      </c>
      <c r="AM2262">
        <v>2003</v>
      </c>
      <c r="AN2262">
        <f t="shared" si="822"/>
        <v>22</v>
      </c>
      <c r="AO2262" t="str">
        <f t="shared" si="823"/>
        <v>Old Classic</v>
      </c>
      <c r="AP2262">
        <v>979</v>
      </c>
      <c r="AQ2262" t="str">
        <f t="shared" si="824"/>
        <v>Very Low</v>
      </c>
      <c r="AR2262">
        <v>7.7</v>
      </c>
      <c r="AS2262" t="str">
        <f t="shared" si="825"/>
        <v>Good</v>
      </c>
      <c r="AT2262">
        <v>1.85</v>
      </c>
      <c r="AU2262" t="str">
        <f t="shared" si="826"/>
        <v>HDTV / Widescreen</v>
      </c>
      <c r="AV2262">
        <v>0</v>
      </c>
      <c r="AW2262" t="str">
        <f t="shared" si="827"/>
        <v>Very Low</v>
      </c>
    </row>
    <row r="2263" spans="1:49" x14ac:dyDescent="0.3">
      <c r="A2263" t="s">
        <v>0</v>
      </c>
      <c r="B2263" t="s">
        <v>11092</v>
      </c>
      <c r="C2263">
        <v>77</v>
      </c>
      <c r="D2263" t="str">
        <f t="shared" si="805"/>
        <v>Low</v>
      </c>
      <c r="E2263">
        <v>84</v>
      </c>
      <c r="F2263" t="str">
        <f t="shared" si="806"/>
        <v>1h 24m</v>
      </c>
      <c r="G2263" t="str">
        <f t="shared" si="807"/>
        <v>Featurette</v>
      </c>
      <c r="H2263">
        <v>2</v>
      </c>
      <c r="I2263" t="str">
        <f t="shared" si="809"/>
        <v>Very Low</v>
      </c>
      <c r="J2263">
        <v>472</v>
      </c>
      <c r="K2263" t="str">
        <f t="shared" si="810"/>
        <v>Very Low</v>
      </c>
      <c r="L2263" t="s">
        <v>11093</v>
      </c>
      <c r="M2263">
        <v>787</v>
      </c>
      <c r="N2263" t="str">
        <f t="shared" si="811"/>
        <v>Low</v>
      </c>
      <c r="O2263">
        <v>15712072</v>
      </c>
      <c r="P2263" t="str">
        <f t="shared" si="812"/>
        <v>Average</v>
      </c>
      <c r="Q2263" t="s">
        <v>435</v>
      </c>
      <c r="R2263" t="str">
        <f t="shared" si="813"/>
        <v>Action</v>
      </c>
      <c r="S2263">
        <f t="shared" si="814"/>
        <v>4</v>
      </c>
      <c r="T2263" t="s">
        <v>2020</v>
      </c>
      <c r="U2263" t="s">
        <v>11094</v>
      </c>
      <c r="V2263">
        <v>13210</v>
      </c>
      <c r="W2263" t="str">
        <f t="shared" si="815"/>
        <v>Low</v>
      </c>
      <c r="X2263">
        <v>2915</v>
      </c>
      <c r="Y2263" t="str">
        <f t="shared" si="816"/>
        <v>Low</v>
      </c>
      <c r="Z2263" t="s">
        <v>11095</v>
      </c>
      <c r="AA2263">
        <v>0</v>
      </c>
      <c r="AB2263" t="str">
        <f t="shared" si="817"/>
        <v>Symbolic Poster</v>
      </c>
      <c r="AC2263" t="s">
        <v>11096</v>
      </c>
      <c r="AD2263" t="s">
        <v>11097</v>
      </c>
      <c r="AE2263">
        <v>138</v>
      </c>
      <c r="AF2263" t="str">
        <f t="shared" si="818"/>
        <v>Very Low</v>
      </c>
      <c r="AG2263" t="s">
        <v>9</v>
      </c>
      <c r="AH2263" t="s">
        <v>10</v>
      </c>
      <c r="AI2263" t="s">
        <v>11</v>
      </c>
      <c r="AJ2263" t="str">
        <f t="shared" si="820"/>
        <v>Teen</v>
      </c>
      <c r="AK2263">
        <v>20000000</v>
      </c>
      <c r="AL2263" t="str">
        <f t="shared" si="821"/>
        <v>Low Budget</v>
      </c>
      <c r="AM2263">
        <v>2004</v>
      </c>
      <c r="AN2263">
        <f t="shared" si="822"/>
        <v>21</v>
      </c>
      <c r="AO2263" t="str">
        <f t="shared" si="823"/>
        <v>Old Classic</v>
      </c>
      <c r="AP2263">
        <v>555</v>
      </c>
      <c r="AQ2263" t="str">
        <f t="shared" si="824"/>
        <v>Very Low</v>
      </c>
      <c r="AR2263">
        <v>5.8</v>
      </c>
      <c r="AS2263" t="str">
        <f t="shared" si="825"/>
        <v>Below Average</v>
      </c>
      <c r="AT2263">
        <v>2.35</v>
      </c>
      <c r="AU2263" t="str">
        <f t="shared" si="826"/>
        <v>Cinematic Widescreen</v>
      </c>
      <c r="AV2263">
        <v>269</v>
      </c>
      <c r="AW2263" t="str">
        <f t="shared" si="827"/>
        <v>Very Low</v>
      </c>
    </row>
    <row r="2264" spans="1:49" x14ac:dyDescent="0.3">
      <c r="A2264" t="s">
        <v>0</v>
      </c>
      <c r="B2264" t="s">
        <v>6119</v>
      </c>
      <c r="C2264">
        <v>350</v>
      </c>
      <c r="D2264" t="str">
        <f t="shared" si="805"/>
        <v>Medium</v>
      </c>
      <c r="E2264">
        <v>122</v>
      </c>
      <c r="F2264" t="str">
        <f t="shared" si="806"/>
        <v>2h 2m</v>
      </c>
      <c r="G2264" t="str">
        <f t="shared" si="807"/>
        <v>Long Movie</v>
      </c>
      <c r="H2264">
        <v>308</v>
      </c>
      <c r="I2264" t="str">
        <f t="shared" si="809"/>
        <v>Very Low</v>
      </c>
      <c r="J2264">
        <v>10000</v>
      </c>
      <c r="K2264" t="str">
        <f t="shared" si="810"/>
        <v>Low</v>
      </c>
      <c r="L2264" t="s">
        <v>1078</v>
      </c>
      <c r="M2264">
        <v>17000</v>
      </c>
      <c r="N2264" t="str">
        <f t="shared" si="811"/>
        <v>Medium</v>
      </c>
      <c r="O2264">
        <v>191449475</v>
      </c>
      <c r="P2264" t="str">
        <f t="shared" si="812"/>
        <v>Hit</v>
      </c>
      <c r="Q2264" t="s">
        <v>658</v>
      </c>
      <c r="R2264" t="str">
        <f t="shared" si="813"/>
        <v>Drama</v>
      </c>
      <c r="S2264">
        <f t="shared" si="814"/>
        <v>3</v>
      </c>
      <c r="T2264" t="s">
        <v>528</v>
      </c>
      <c r="U2264" t="s">
        <v>7119</v>
      </c>
      <c r="V2264">
        <v>348010</v>
      </c>
      <c r="W2264" t="str">
        <f t="shared" si="815"/>
        <v>High</v>
      </c>
      <c r="X2264">
        <v>44061</v>
      </c>
      <c r="Y2264" t="str">
        <f t="shared" si="816"/>
        <v>Medium</v>
      </c>
      <c r="Z2264" t="s">
        <v>2427</v>
      </c>
      <c r="AA2264">
        <v>1</v>
      </c>
      <c r="AB2264" t="str">
        <f t="shared" si="817"/>
        <v>Solo Star Poster</v>
      </c>
      <c r="AC2264" t="s">
        <v>7120</v>
      </c>
      <c r="AD2264" t="s">
        <v>7121</v>
      </c>
      <c r="AE2264">
        <v>1535</v>
      </c>
      <c r="AF2264" t="str">
        <f t="shared" si="818"/>
        <v>Low</v>
      </c>
      <c r="AG2264" t="s">
        <v>9</v>
      </c>
      <c r="AH2264" t="s">
        <v>10</v>
      </c>
      <c r="AI2264" t="s">
        <v>11</v>
      </c>
      <c r="AJ2264" t="str">
        <f t="shared" si="820"/>
        <v>Teen</v>
      </c>
      <c r="AK2264">
        <v>37000000</v>
      </c>
      <c r="AL2264" t="str">
        <f t="shared" si="821"/>
        <v>Medium Budget</v>
      </c>
      <c r="AM2264">
        <v>2008</v>
      </c>
      <c r="AN2264">
        <f t="shared" si="822"/>
        <v>17</v>
      </c>
      <c r="AO2264" t="str">
        <f t="shared" si="823"/>
        <v>Old Classic</v>
      </c>
      <c r="AP2264">
        <v>12000</v>
      </c>
      <c r="AQ2264" t="str">
        <f t="shared" si="824"/>
        <v>Medium</v>
      </c>
      <c r="AR2264">
        <v>5.2</v>
      </c>
      <c r="AS2264" t="str">
        <f t="shared" si="825"/>
        <v>Below Average</v>
      </c>
      <c r="AT2264">
        <v>2.35</v>
      </c>
      <c r="AU2264" t="str">
        <f t="shared" si="826"/>
        <v>Cinematic Widescreen</v>
      </c>
      <c r="AV2264">
        <v>19000</v>
      </c>
      <c r="AW2264" t="str">
        <f t="shared" si="827"/>
        <v>Medium</v>
      </c>
    </row>
    <row r="2265" spans="1:49" x14ac:dyDescent="0.3">
      <c r="A2265" t="s">
        <v>0</v>
      </c>
      <c r="B2265" t="s">
        <v>11098</v>
      </c>
      <c r="C2265">
        <v>81</v>
      </c>
      <c r="D2265" t="str">
        <f t="shared" si="805"/>
        <v>Low</v>
      </c>
      <c r="E2265">
        <v>101</v>
      </c>
      <c r="F2265" t="str">
        <f t="shared" si="806"/>
        <v>1h 41m</v>
      </c>
      <c r="G2265" t="str">
        <f t="shared" si="807"/>
        <v>Standard Movie</v>
      </c>
      <c r="H2265">
        <v>13</v>
      </c>
      <c r="I2265" t="str">
        <f t="shared" si="809"/>
        <v>Very Low</v>
      </c>
      <c r="J2265">
        <v>499</v>
      </c>
      <c r="K2265" t="str">
        <f t="shared" si="810"/>
        <v>Very Low</v>
      </c>
      <c r="L2265" t="s">
        <v>5514</v>
      </c>
      <c r="M2265">
        <v>651</v>
      </c>
      <c r="N2265" t="str">
        <f t="shared" si="811"/>
        <v>Low</v>
      </c>
      <c r="O2265">
        <v>15408822</v>
      </c>
      <c r="P2265" t="str">
        <f t="shared" si="812"/>
        <v>Average</v>
      </c>
      <c r="Q2265" t="s">
        <v>1652</v>
      </c>
      <c r="R2265" t="str">
        <f t="shared" si="813"/>
        <v>Comedy</v>
      </c>
      <c r="S2265">
        <f t="shared" si="814"/>
        <v>2</v>
      </c>
      <c r="T2265" t="s">
        <v>5014</v>
      </c>
      <c r="U2265" t="s">
        <v>11099</v>
      </c>
      <c r="V2265">
        <v>14147</v>
      </c>
      <c r="W2265" t="str">
        <f t="shared" si="815"/>
        <v>Low</v>
      </c>
      <c r="X2265">
        <v>2698</v>
      </c>
      <c r="Y2265" t="str">
        <f t="shared" si="816"/>
        <v>Low</v>
      </c>
      <c r="Z2265" t="s">
        <v>6842</v>
      </c>
      <c r="AA2265">
        <v>3</v>
      </c>
      <c r="AB2265" t="str">
        <f t="shared" si="817"/>
        <v>Duo/Trio Poster</v>
      </c>
      <c r="AC2265" t="s">
        <v>11100</v>
      </c>
      <c r="AD2265" t="s">
        <v>11101</v>
      </c>
      <c r="AE2265">
        <v>92</v>
      </c>
      <c r="AF2265" t="str">
        <f t="shared" si="818"/>
        <v>Very Low</v>
      </c>
      <c r="AG2265" t="s">
        <v>9</v>
      </c>
      <c r="AH2265" t="s">
        <v>10</v>
      </c>
      <c r="AI2265" t="s">
        <v>11</v>
      </c>
      <c r="AJ2265" t="str">
        <f t="shared" si="820"/>
        <v>Teen</v>
      </c>
      <c r="AK2265">
        <v>20000000</v>
      </c>
      <c r="AL2265" t="str">
        <f t="shared" si="821"/>
        <v>Low Budget</v>
      </c>
      <c r="AM2265">
        <v>2003</v>
      </c>
      <c r="AN2265">
        <f t="shared" si="822"/>
        <v>22</v>
      </c>
      <c r="AO2265" t="str">
        <f t="shared" si="823"/>
        <v>Old Classic</v>
      </c>
      <c r="AP2265">
        <v>555</v>
      </c>
      <c r="AQ2265" t="str">
        <f t="shared" si="824"/>
        <v>Very Low</v>
      </c>
      <c r="AR2265">
        <v>5.6</v>
      </c>
      <c r="AS2265" t="str">
        <f t="shared" si="825"/>
        <v>Below Average</v>
      </c>
      <c r="AT2265">
        <v>1.85</v>
      </c>
      <c r="AU2265" t="str">
        <f t="shared" si="826"/>
        <v>HDTV / Widescreen</v>
      </c>
      <c r="AV2265">
        <v>401</v>
      </c>
      <c r="AW2265" t="str">
        <f t="shared" si="827"/>
        <v>Very Low</v>
      </c>
    </row>
    <row r="2266" spans="1:49" x14ac:dyDescent="0.3">
      <c r="A2266" t="s">
        <v>0</v>
      </c>
      <c r="B2266" t="s">
        <v>11102</v>
      </c>
      <c r="C2266">
        <v>81</v>
      </c>
      <c r="D2266" t="str">
        <f t="shared" si="805"/>
        <v>Low</v>
      </c>
      <c r="E2266">
        <v>98</v>
      </c>
      <c r="F2266" t="str">
        <f t="shared" si="806"/>
        <v>1h 38m</v>
      </c>
      <c r="G2266" t="str">
        <f t="shared" si="807"/>
        <v>Standard Movie</v>
      </c>
      <c r="H2266">
        <v>143</v>
      </c>
      <c r="I2266" t="str">
        <f t="shared" si="809"/>
        <v>Very Low</v>
      </c>
      <c r="J2266">
        <v>153</v>
      </c>
      <c r="K2266" t="str">
        <f t="shared" si="810"/>
        <v>Very Low</v>
      </c>
      <c r="L2266" t="s">
        <v>11103</v>
      </c>
      <c r="M2266">
        <v>302</v>
      </c>
      <c r="N2266" t="str">
        <f t="shared" si="811"/>
        <v>Low</v>
      </c>
      <c r="O2266">
        <v>15464026</v>
      </c>
      <c r="P2266" t="str">
        <f t="shared" si="812"/>
        <v>Average</v>
      </c>
      <c r="Q2266" t="s">
        <v>1652</v>
      </c>
      <c r="R2266" t="str">
        <f t="shared" si="813"/>
        <v>Comedy</v>
      </c>
      <c r="S2266">
        <f t="shared" si="814"/>
        <v>2</v>
      </c>
      <c r="T2266" t="s">
        <v>5571</v>
      </c>
      <c r="U2266" t="s">
        <v>11104</v>
      </c>
      <c r="V2266">
        <v>23076</v>
      </c>
      <c r="W2266" t="str">
        <f t="shared" si="815"/>
        <v>Low</v>
      </c>
      <c r="X2266">
        <v>1189</v>
      </c>
      <c r="Y2266" t="str">
        <f t="shared" si="816"/>
        <v>Low</v>
      </c>
      <c r="Z2266" t="s">
        <v>11105</v>
      </c>
      <c r="AA2266">
        <v>2</v>
      </c>
      <c r="AB2266" t="str">
        <f t="shared" si="817"/>
        <v>Duo/Trio Poster</v>
      </c>
      <c r="AC2266" t="s">
        <v>11106</v>
      </c>
      <c r="AD2266" t="s">
        <v>11107</v>
      </c>
      <c r="AE2266">
        <v>158</v>
      </c>
      <c r="AF2266" t="str">
        <f t="shared" si="818"/>
        <v>Very Low</v>
      </c>
      <c r="AG2266" t="s">
        <v>9</v>
      </c>
      <c r="AH2266" t="s">
        <v>10</v>
      </c>
      <c r="AI2266" t="s">
        <v>11</v>
      </c>
      <c r="AJ2266" t="str">
        <f t="shared" si="820"/>
        <v>Teen</v>
      </c>
      <c r="AK2266">
        <v>20000000</v>
      </c>
      <c r="AL2266" t="str">
        <f t="shared" si="821"/>
        <v>Low Budget</v>
      </c>
      <c r="AM2266">
        <v>2000</v>
      </c>
      <c r="AN2266">
        <f t="shared" si="822"/>
        <v>25</v>
      </c>
      <c r="AO2266" t="str">
        <f t="shared" si="823"/>
        <v>Old Classic</v>
      </c>
      <c r="AP2266">
        <v>216</v>
      </c>
      <c r="AQ2266" t="str">
        <f t="shared" si="824"/>
        <v>Very Low</v>
      </c>
      <c r="AR2266">
        <v>5.3</v>
      </c>
      <c r="AS2266" t="str">
        <f t="shared" si="825"/>
        <v>Below Average</v>
      </c>
      <c r="AT2266">
        <v>1.85</v>
      </c>
      <c r="AU2266" t="str">
        <f t="shared" si="826"/>
        <v>HDTV / Widescreen</v>
      </c>
      <c r="AV2266">
        <v>1000</v>
      </c>
      <c r="AW2266" t="str">
        <f t="shared" si="827"/>
        <v>Very Low</v>
      </c>
    </row>
    <row r="2267" spans="1:49" x14ac:dyDescent="0.3">
      <c r="A2267" t="s">
        <v>0</v>
      </c>
      <c r="B2267" t="s">
        <v>3777</v>
      </c>
      <c r="C2267">
        <v>222</v>
      </c>
      <c r="D2267" t="str">
        <f t="shared" si="805"/>
        <v>Medium</v>
      </c>
      <c r="E2267">
        <v>105</v>
      </c>
      <c r="F2267" t="str">
        <f t="shared" si="806"/>
        <v>1h 45m</v>
      </c>
      <c r="G2267" t="str">
        <f t="shared" si="807"/>
        <v>Standard Movie</v>
      </c>
      <c r="H2267">
        <v>909</v>
      </c>
      <c r="I2267" t="str">
        <f t="shared" si="809"/>
        <v>Very Low</v>
      </c>
      <c r="J2267">
        <v>173</v>
      </c>
      <c r="K2267" t="str">
        <f t="shared" si="810"/>
        <v>Very Low</v>
      </c>
      <c r="L2267" t="s">
        <v>3777</v>
      </c>
      <c r="M2267">
        <v>1000</v>
      </c>
      <c r="N2267" t="str">
        <f t="shared" si="811"/>
        <v>Low</v>
      </c>
      <c r="O2267">
        <v>14359793</v>
      </c>
      <c r="P2267" t="str">
        <f t="shared" si="812"/>
        <v>Average</v>
      </c>
      <c r="Q2267" t="s">
        <v>11108</v>
      </c>
      <c r="R2267" t="str">
        <f t="shared" si="813"/>
        <v>Crime</v>
      </c>
      <c r="S2267">
        <f t="shared" si="814"/>
        <v>3</v>
      </c>
      <c r="T2267" t="s">
        <v>11109</v>
      </c>
      <c r="U2267" t="s">
        <v>11110</v>
      </c>
      <c r="V2267">
        <v>35137</v>
      </c>
      <c r="W2267" t="str">
        <f t="shared" si="815"/>
        <v>Low</v>
      </c>
      <c r="X2267">
        <v>2327</v>
      </c>
      <c r="Y2267" t="str">
        <f t="shared" si="816"/>
        <v>Low</v>
      </c>
      <c r="Z2267" t="s">
        <v>11111</v>
      </c>
      <c r="AA2267">
        <v>0</v>
      </c>
      <c r="AB2267" t="str">
        <f t="shared" si="817"/>
        <v>Symbolic Poster</v>
      </c>
      <c r="AC2267" t="s">
        <v>11112</v>
      </c>
      <c r="AD2267" t="s">
        <v>11113</v>
      </c>
      <c r="AE2267">
        <v>188</v>
      </c>
      <c r="AF2267" t="str">
        <f t="shared" si="818"/>
        <v>Very Low</v>
      </c>
      <c r="AG2267" t="s">
        <v>9</v>
      </c>
      <c r="AH2267" t="s">
        <v>10</v>
      </c>
      <c r="AI2267" t="s">
        <v>556</v>
      </c>
      <c r="AJ2267" t="str">
        <f t="shared" si="820"/>
        <v>Adult</v>
      </c>
      <c r="AK2267">
        <f>AK2266</f>
        <v>20000000</v>
      </c>
      <c r="AL2267" t="str">
        <f t="shared" si="821"/>
        <v>Low Budget</v>
      </c>
      <c r="AM2267">
        <v>2009</v>
      </c>
      <c r="AN2267">
        <f t="shared" si="822"/>
        <v>16</v>
      </c>
      <c r="AO2267" t="str">
        <f t="shared" si="823"/>
        <v>Old Classic</v>
      </c>
      <c r="AP2267">
        <v>909</v>
      </c>
      <c r="AQ2267" t="str">
        <f t="shared" si="824"/>
        <v>Very Low</v>
      </c>
      <c r="AR2267">
        <v>7.4</v>
      </c>
      <c r="AS2267" t="str">
        <f t="shared" si="825"/>
        <v>Good</v>
      </c>
      <c r="AT2267">
        <v>1.85</v>
      </c>
      <c r="AU2267" t="str">
        <f t="shared" si="826"/>
        <v>HDTV / Widescreen</v>
      </c>
      <c r="AV2267">
        <v>10000</v>
      </c>
      <c r="AW2267" t="str">
        <f t="shared" si="827"/>
        <v>Low</v>
      </c>
    </row>
    <row r="2268" spans="1:49" x14ac:dyDescent="0.3">
      <c r="A2268" t="s">
        <v>0</v>
      </c>
      <c r="B2268" t="s">
        <v>11114</v>
      </c>
      <c r="C2268">
        <v>27</v>
      </c>
      <c r="D2268" t="str">
        <f t="shared" si="805"/>
        <v>Very Low</v>
      </c>
      <c r="E2268">
        <v>225</v>
      </c>
      <c r="F2268" t="str">
        <f t="shared" si="806"/>
        <v>3h 45m</v>
      </c>
      <c r="G2268" t="str">
        <f t="shared" si="807"/>
        <v>Epic</v>
      </c>
      <c r="H2268">
        <v>126</v>
      </c>
      <c r="I2268" t="str">
        <f t="shared" si="809"/>
        <v>Very Low</v>
      </c>
      <c r="J2268">
        <v>202</v>
      </c>
      <c r="K2268" t="str">
        <f t="shared" si="810"/>
        <v>Very Low</v>
      </c>
      <c r="L2268" t="s">
        <v>11115</v>
      </c>
      <c r="M2268">
        <v>940</v>
      </c>
      <c r="N2268" t="str">
        <f t="shared" si="811"/>
        <v>Low</v>
      </c>
      <c r="O2268">
        <v>8000000</v>
      </c>
      <c r="P2268" t="str">
        <f t="shared" si="812"/>
        <v>Flop</v>
      </c>
      <c r="Q2268" t="s">
        <v>5911</v>
      </c>
      <c r="R2268" t="str">
        <f t="shared" si="813"/>
        <v>Biography</v>
      </c>
      <c r="S2268">
        <f t="shared" si="814"/>
        <v>3</v>
      </c>
      <c r="T2268" t="s">
        <v>3231</v>
      </c>
      <c r="U2268" t="s">
        <v>11116</v>
      </c>
      <c r="V2268">
        <v>6484</v>
      </c>
      <c r="W2268" t="str">
        <f t="shared" si="815"/>
        <v>Very Low</v>
      </c>
      <c r="X2268">
        <v>1934</v>
      </c>
      <c r="Y2268" t="str">
        <f t="shared" si="816"/>
        <v>Low</v>
      </c>
      <c r="Z2268" t="s">
        <v>5850</v>
      </c>
      <c r="AA2268">
        <v>6</v>
      </c>
      <c r="AB2268" t="str">
        <f t="shared" si="817"/>
        <v>Ensemble Poster</v>
      </c>
      <c r="AC2268" t="s">
        <v>11117</v>
      </c>
      <c r="AD2268" t="s">
        <v>11118</v>
      </c>
      <c r="AE2268">
        <v>100</v>
      </c>
      <c r="AF2268" t="str">
        <f t="shared" si="818"/>
        <v>Very Low</v>
      </c>
      <c r="AG2268" t="s">
        <v>9</v>
      </c>
      <c r="AH2268" t="s">
        <v>10</v>
      </c>
      <c r="AI2268" t="s">
        <v>248</v>
      </c>
      <c r="AJ2268" t="str">
        <f t="shared" si="820"/>
        <v>Family</v>
      </c>
      <c r="AK2268">
        <v>20000000</v>
      </c>
      <c r="AL2268" t="str">
        <f t="shared" si="821"/>
        <v>Low Budget</v>
      </c>
      <c r="AM2268">
        <v>1965</v>
      </c>
      <c r="AN2268">
        <f t="shared" si="822"/>
        <v>60</v>
      </c>
      <c r="AO2268" t="str">
        <f t="shared" si="823"/>
        <v>Old Classic</v>
      </c>
      <c r="AP2268">
        <v>208</v>
      </c>
      <c r="AQ2268" t="str">
        <f t="shared" si="824"/>
        <v>Very Low</v>
      </c>
      <c r="AR2268">
        <v>6.6</v>
      </c>
      <c r="AS2268" t="str">
        <f t="shared" si="825"/>
        <v>Average</v>
      </c>
      <c r="AT2268">
        <v>2.76</v>
      </c>
      <c r="AU2268" t="str">
        <f t="shared" si="826"/>
        <v>Ultra Widescreen</v>
      </c>
      <c r="AV2268">
        <v>1000</v>
      </c>
      <c r="AW2268" t="str">
        <f t="shared" si="827"/>
        <v>Very Low</v>
      </c>
    </row>
    <row r="2269" spans="1:49" x14ac:dyDescent="0.3">
      <c r="A2269" t="s">
        <v>0</v>
      </c>
      <c r="B2269" t="s">
        <v>11119</v>
      </c>
      <c r="C2269">
        <v>155</v>
      </c>
      <c r="D2269" t="str">
        <f t="shared" si="805"/>
        <v>Low</v>
      </c>
      <c r="E2269">
        <v>111</v>
      </c>
      <c r="F2269" t="str">
        <f t="shared" si="806"/>
        <v>1h 51m</v>
      </c>
      <c r="G2269" t="str">
        <f t="shared" si="807"/>
        <v>Standard Movie</v>
      </c>
      <c r="H2269">
        <v>53</v>
      </c>
      <c r="I2269" t="str">
        <f t="shared" si="809"/>
        <v>Very Low</v>
      </c>
      <c r="J2269">
        <v>233</v>
      </c>
      <c r="K2269" t="str">
        <f t="shared" si="810"/>
        <v>Very Low</v>
      </c>
      <c r="L2269" t="s">
        <v>3012</v>
      </c>
      <c r="M2269">
        <v>8000</v>
      </c>
      <c r="N2269" t="str">
        <f t="shared" si="811"/>
        <v>Low</v>
      </c>
      <c r="O2269">
        <f>O2268</f>
        <v>8000000</v>
      </c>
      <c r="P2269" t="str">
        <f t="shared" si="812"/>
        <v>Flop</v>
      </c>
      <c r="Q2269" t="s">
        <v>2113</v>
      </c>
      <c r="R2269" t="str">
        <f t="shared" si="813"/>
        <v>Crime</v>
      </c>
      <c r="S2269">
        <f t="shared" si="814"/>
        <v>4</v>
      </c>
      <c r="T2269" t="s">
        <v>1498</v>
      </c>
      <c r="U2269" t="s">
        <v>11120</v>
      </c>
      <c r="V2269">
        <v>20186</v>
      </c>
      <c r="W2269" t="str">
        <f t="shared" si="815"/>
        <v>Low</v>
      </c>
      <c r="X2269">
        <v>9941</v>
      </c>
      <c r="Y2269" t="str">
        <f t="shared" si="816"/>
        <v>Low</v>
      </c>
      <c r="Z2269" t="s">
        <v>11121</v>
      </c>
      <c r="AA2269">
        <v>0</v>
      </c>
      <c r="AB2269" t="str">
        <f t="shared" si="817"/>
        <v>Symbolic Poster</v>
      </c>
      <c r="AC2269" t="s">
        <v>11122</v>
      </c>
      <c r="AD2269" t="s">
        <v>11123</v>
      </c>
      <c r="AE2269">
        <v>81</v>
      </c>
      <c r="AF2269" t="str">
        <f t="shared" si="818"/>
        <v>Very Low</v>
      </c>
      <c r="AG2269" t="s">
        <v>9</v>
      </c>
      <c r="AH2269" t="s">
        <v>10</v>
      </c>
      <c r="AI2269" t="s">
        <v>11</v>
      </c>
      <c r="AJ2269" t="str">
        <f t="shared" si="820"/>
        <v>Teen</v>
      </c>
      <c r="AK2269">
        <v>19500000</v>
      </c>
      <c r="AL2269" t="str">
        <f t="shared" si="821"/>
        <v>Low Budget</v>
      </c>
      <c r="AM2269">
        <v>2015</v>
      </c>
      <c r="AN2269">
        <f t="shared" si="822"/>
        <v>10</v>
      </c>
      <c r="AO2269" t="str">
        <f t="shared" si="823"/>
        <v>Modern Classic</v>
      </c>
      <c r="AP2269">
        <v>963</v>
      </c>
      <c r="AQ2269" t="str">
        <f t="shared" si="824"/>
        <v>Very Low</v>
      </c>
      <c r="AR2269">
        <v>6.2</v>
      </c>
      <c r="AS2269" t="str">
        <f t="shared" si="825"/>
        <v>Average</v>
      </c>
      <c r="AT2269">
        <v>2.35</v>
      </c>
      <c r="AU2269" t="str">
        <f t="shared" si="826"/>
        <v>Cinematic Widescreen</v>
      </c>
      <c r="AV2269">
        <v>0</v>
      </c>
      <c r="AW2269" t="str">
        <f t="shared" si="827"/>
        <v>Very Low</v>
      </c>
    </row>
    <row r="2270" spans="1:49" x14ac:dyDescent="0.3">
      <c r="A2270" t="s">
        <v>0</v>
      </c>
      <c r="B2270" t="s">
        <v>8353</v>
      </c>
      <c r="C2270">
        <v>111</v>
      </c>
      <c r="D2270" t="str">
        <f t="shared" si="805"/>
        <v>Low</v>
      </c>
      <c r="E2270">
        <v>88</v>
      </c>
      <c r="F2270" t="str">
        <f t="shared" si="806"/>
        <v>1h 28m</v>
      </c>
      <c r="G2270" t="str">
        <f t="shared" si="807"/>
        <v>Featurette</v>
      </c>
      <c r="H2270">
        <v>82</v>
      </c>
      <c r="I2270" t="str">
        <f t="shared" si="809"/>
        <v>Very Low</v>
      </c>
      <c r="J2270">
        <v>329</v>
      </c>
      <c r="K2270" t="str">
        <f t="shared" si="810"/>
        <v>Very Low</v>
      </c>
      <c r="L2270" t="s">
        <v>4948</v>
      </c>
      <c r="M2270">
        <v>869</v>
      </c>
      <c r="N2270" t="str">
        <f t="shared" si="811"/>
        <v>Low</v>
      </c>
      <c r="O2270">
        <v>14174654</v>
      </c>
      <c r="P2270" t="str">
        <f t="shared" si="812"/>
        <v>Average</v>
      </c>
      <c r="Q2270" t="s">
        <v>1642</v>
      </c>
      <c r="R2270" t="str">
        <f t="shared" si="813"/>
        <v>Comedy</v>
      </c>
      <c r="S2270">
        <f t="shared" si="814"/>
        <v>1</v>
      </c>
      <c r="T2270" t="s">
        <v>2584</v>
      </c>
      <c r="U2270" t="s">
        <v>11124</v>
      </c>
      <c r="V2270">
        <v>74945</v>
      </c>
      <c r="W2270" t="str">
        <f t="shared" si="815"/>
        <v>Medium</v>
      </c>
      <c r="X2270">
        <v>2857</v>
      </c>
      <c r="Y2270" t="str">
        <f t="shared" si="816"/>
        <v>Low</v>
      </c>
      <c r="Z2270" t="s">
        <v>482</v>
      </c>
      <c r="AA2270">
        <v>0</v>
      </c>
      <c r="AB2270" t="str">
        <f t="shared" si="817"/>
        <v>Symbolic Poster</v>
      </c>
      <c r="AC2270" t="s">
        <v>11125</v>
      </c>
      <c r="AD2270" t="s">
        <v>11126</v>
      </c>
      <c r="AE2270">
        <v>359</v>
      </c>
      <c r="AF2270" t="str">
        <f t="shared" si="818"/>
        <v>Very Low</v>
      </c>
      <c r="AG2270" t="s">
        <v>9</v>
      </c>
      <c r="AH2270" t="s">
        <v>10</v>
      </c>
      <c r="AI2270" t="s">
        <v>11</v>
      </c>
      <c r="AJ2270" t="str">
        <f t="shared" si="820"/>
        <v>Teen</v>
      </c>
      <c r="AK2270">
        <v>25000000</v>
      </c>
      <c r="AL2270" t="str">
        <f t="shared" si="821"/>
        <v>Low Budget</v>
      </c>
      <c r="AM2270">
        <v>2008</v>
      </c>
      <c r="AN2270">
        <f t="shared" si="822"/>
        <v>17</v>
      </c>
      <c r="AO2270" t="str">
        <f t="shared" si="823"/>
        <v>Old Classic</v>
      </c>
      <c r="AP2270">
        <v>624</v>
      </c>
      <c r="AQ2270" t="str">
        <f t="shared" si="824"/>
        <v>Very Low</v>
      </c>
      <c r="AR2270">
        <v>1.9</v>
      </c>
      <c r="AS2270" t="str">
        <f t="shared" si="825"/>
        <v>Terrible</v>
      </c>
      <c r="AT2270">
        <v>1.85</v>
      </c>
      <c r="AU2270" t="str">
        <f t="shared" si="826"/>
        <v>HDTV / Widescreen</v>
      </c>
      <c r="AV2270">
        <v>0</v>
      </c>
      <c r="AW2270" t="str">
        <f t="shared" si="827"/>
        <v>Very Low</v>
      </c>
    </row>
    <row r="2271" spans="1:49" x14ac:dyDescent="0.3">
      <c r="A2271" t="s">
        <v>0</v>
      </c>
      <c r="B2271" t="s">
        <v>6443</v>
      </c>
      <c r="C2271">
        <v>107</v>
      </c>
      <c r="D2271" t="str">
        <f t="shared" si="805"/>
        <v>Low</v>
      </c>
      <c r="E2271">
        <v>88</v>
      </c>
      <c r="F2271" t="str">
        <f t="shared" si="806"/>
        <v>1h 28m</v>
      </c>
      <c r="G2271" t="str">
        <f t="shared" si="807"/>
        <v>Featurette</v>
      </c>
      <c r="H2271">
        <v>190</v>
      </c>
      <c r="I2271" t="str">
        <f t="shared" si="809"/>
        <v>Very Low</v>
      </c>
      <c r="J2271">
        <v>163</v>
      </c>
      <c r="K2271" t="str">
        <f t="shared" si="810"/>
        <v>Very Low</v>
      </c>
      <c r="L2271" t="s">
        <v>3957</v>
      </c>
      <c r="M2271">
        <v>137000</v>
      </c>
      <c r="N2271" t="str">
        <f t="shared" si="811"/>
        <v>High</v>
      </c>
      <c r="O2271">
        <v>15988876</v>
      </c>
      <c r="P2271" t="str">
        <f t="shared" si="812"/>
        <v>Average</v>
      </c>
      <c r="Q2271" t="s">
        <v>305</v>
      </c>
      <c r="R2271" t="str">
        <f t="shared" si="813"/>
        <v>Action</v>
      </c>
      <c r="S2271">
        <f t="shared" si="814"/>
        <v>3</v>
      </c>
      <c r="T2271" t="s">
        <v>6373</v>
      </c>
      <c r="U2271" t="s">
        <v>11127</v>
      </c>
      <c r="V2271">
        <v>26236</v>
      </c>
      <c r="W2271" t="str">
        <f t="shared" si="815"/>
        <v>Low</v>
      </c>
      <c r="X2271">
        <v>137712</v>
      </c>
      <c r="Y2271" t="str">
        <f t="shared" si="816"/>
        <v>High</v>
      </c>
      <c r="Z2271" t="s">
        <v>11128</v>
      </c>
      <c r="AA2271">
        <v>6</v>
      </c>
      <c r="AB2271" t="str">
        <f t="shared" si="817"/>
        <v>Ensemble Poster</v>
      </c>
      <c r="AC2271" t="s">
        <v>11129</v>
      </c>
      <c r="AD2271" t="s">
        <v>11130</v>
      </c>
      <c r="AE2271">
        <v>110</v>
      </c>
      <c r="AF2271" t="str">
        <f t="shared" si="818"/>
        <v>Very Low</v>
      </c>
      <c r="AG2271" t="s">
        <v>9</v>
      </c>
      <c r="AH2271" t="s">
        <v>10</v>
      </c>
      <c r="AI2271" t="s">
        <v>11</v>
      </c>
      <c r="AJ2271" t="str">
        <f t="shared" si="820"/>
        <v>Teen</v>
      </c>
      <c r="AK2271">
        <v>27000000</v>
      </c>
      <c r="AL2271" t="str">
        <f t="shared" si="821"/>
        <v>Low Budget</v>
      </c>
      <c r="AM2271">
        <v>2009</v>
      </c>
      <c r="AN2271">
        <f t="shared" si="822"/>
        <v>16</v>
      </c>
      <c r="AO2271" t="str">
        <f t="shared" si="823"/>
        <v>Old Classic</v>
      </c>
      <c r="AP2271">
        <v>459</v>
      </c>
      <c r="AQ2271" t="str">
        <f t="shared" si="824"/>
        <v>Very Low</v>
      </c>
      <c r="AR2271">
        <v>5.7</v>
      </c>
      <c r="AS2271" t="str">
        <f t="shared" si="825"/>
        <v>Below Average</v>
      </c>
      <c r="AT2271">
        <v>2.35</v>
      </c>
      <c r="AU2271" t="str">
        <f t="shared" si="826"/>
        <v>Cinematic Widescreen</v>
      </c>
      <c r="AV2271">
        <v>0</v>
      </c>
      <c r="AW2271" t="str">
        <f t="shared" si="827"/>
        <v>Very Low</v>
      </c>
    </row>
    <row r="2272" spans="1:49" x14ac:dyDescent="0.3">
      <c r="A2272" t="s">
        <v>0</v>
      </c>
      <c r="B2272" t="s">
        <v>2432</v>
      </c>
      <c r="C2272">
        <v>34</v>
      </c>
      <c r="D2272" t="str">
        <f t="shared" si="805"/>
        <v>Very Low</v>
      </c>
      <c r="E2272">
        <v>94</v>
      </c>
      <c r="F2272" t="str">
        <f t="shared" si="806"/>
        <v>1h 34m</v>
      </c>
      <c r="G2272" t="str">
        <f t="shared" si="807"/>
        <v>Standard Movie</v>
      </c>
      <c r="H2272">
        <v>36</v>
      </c>
      <c r="I2272" t="str">
        <f t="shared" si="809"/>
        <v>Very Low</v>
      </c>
      <c r="J2272">
        <v>507</v>
      </c>
      <c r="K2272" t="str">
        <f t="shared" si="810"/>
        <v>Very Low</v>
      </c>
      <c r="L2272" t="s">
        <v>4781</v>
      </c>
      <c r="M2272">
        <v>13000</v>
      </c>
      <c r="N2272" t="str">
        <f t="shared" si="811"/>
        <v>Medium</v>
      </c>
      <c r="O2272">
        <v>13801755</v>
      </c>
      <c r="P2272" t="str">
        <f t="shared" si="812"/>
        <v>Average</v>
      </c>
      <c r="Q2272" t="s">
        <v>393</v>
      </c>
      <c r="R2272" t="str">
        <f t="shared" si="813"/>
        <v>Action</v>
      </c>
      <c r="S2272">
        <f t="shared" si="814"/>
        <v>4</v>
      </c>
      <c r="T2272" t="s">
        <v>518</v>
      </c>
      <c r="U2272" t="s">
        <v>11131</v>
      </c>
      <c r="V2272">
        <v>23928</v>
      </c>
      <c r="W2272" t="str">
        <f t="shared" si="815"/>
        <v>Low</v>
      </c>
      <c r="X2272">
        <v>15183</v>
      </c>
      <c r="Y2272" t="str">
        <f t="shared" si="816"/>
        <v>Medium</v>
      </c>
      <c r="Z2272" t="s">
        <v>11132</v>
      </c>
      <c r="AA2272">
        <v>1</v>
      </c>
      <c r="AB2272" t="str">
        <f t="shared" si="817"/>
        <v>Solo Star Poster</v>
      </c>
      <c r="AC2272" t="s">
        <v>11133</v>
      </c>
      <c r="AD2272" t="s">
        <v>11134</v>
      </c>
      <c r="AE2272">
        <v>100</v>
      </c>
      <c r="AF2272" t="str">
        <f t="shared" si="818"/>
        <v>Very Low</v>
      </c>
      <c r="AG2272" t="s">
        <v>9</v>
      </c>
      <c r="AH2272" t="s">
        <v>10</v>
      </c>
      <c r="AI2272" t="s">
        <v>66</v>
      </c>
      <c r="AJ2272" t="str">
        <f t="shared" si="820"/>
        <v>Family</v>
      </c>
      <c r="AK2272">
        <v>20000000</v>
      </c>
      <c r="AL2272" t="str">
        <f t="shared" si="821"/>
        <v>Low Budget</v>
      </c>
      <c r="AM2272">
        <v>1997</v>
      </c>
      <c r="AN2272">
        <f t="shared" si="822"/>
        <v>28</v>
      </c>
      <c r="AO2272" t="str">
        <f t="shared" si="823"/>
        <v>Old Classic</v>
      </c>
      <c r="AP2272">
        <v>828</v>
      </c>
      <c r="AQ2272" t="str">
        <f t="shared" si="824"/>
        <v>Very Low</v>
      </c>
      <c r="AR2272">
        <v>6.6</v>
      </c>
      <c r="AS2272" t="str">
        <f t="shared" si="825"/>
        <v>Average</v>
      </c>
      <c r="AT2272">
        <v>1.85</v>
      </c>
      <c r="AU2272" t="str">
        <f t="shared" si="826"/>
        <v>HDTV / Widescreen</v>
      </c>
      <c r="AV2272">
        <v>0</v>
      </c>
      <c r="AW2272" t="str">
        <f t="shared" si="827"/>
        <v>Very Low</v>
      </c>
    </row>
    <row r="2273" spans="1:49" x14ac:dyDescent="0.3">
      <c r="A2273" t="s">
        <v>0</v>
      </c>
      <c r="B2273" t="s">
        <v>11135</v>
      </c>
      <c r="C2273">
        <v>151</v>
      </c>
      <c r="D2273" t="str">
        <f t="shared" si="805"/>
        <v>Low</v>
      </c>
      <c r="E2273">
        <v>117</v>
      </c>
      <c r="F2273" t="str">
        <f t="shared" si="806"/>
        <v>1h 57m</v>
      </c>
      <c r="G2273" t="str">
        <f t="shared" si="807"/>
        <v>Standard Movie</v>
      </c>
      <c r="H2273">
        <v>20</v>
      </c>
      <c r="I2273" t="str">
        <f t="shared" si="809"/>
        <v>Very Low</v>
      </c>
      <c r="J2273">
        <v>783</v>
      </c>
      <c r="K2273" t="str">
        <f t="shared" si="810"/>
        <v>Very Low</v>
      </c>
      <c r="L2273" t="s">
        <v>9653</v>
      </c>
      <c r="M2273">
        <v>11000</v>
      </c>
      <c r="N2273" t="str">
        <f t="shared" si="811"/>
        <v>Medium</v>
      </c>
      <c r="O2273">
        <v>13987482</v>
      </c>
      <c r="P2273" t="str">
        <f t="shared" si="812"/>
        <v>Average</v>
      </c>
      <c r="Q2273" t="s">
        <v>1652</v>
      </c>
      <c r="R2273" t="str">
        <f t="shared" si="813"/>
        <v>Comedy</v>
      </c>
      <c r="S2273">
        <f t="shared" si="814"/>
        <v>2</v>
      </c>
      <c r="T2273" t="s">
        <v>193</v>
      </c>
      <c r="U2273" t="s">
        <v>11136</v>
      </c>
      <c r="V2273">
        <v>58957</v>
      </c>
      <c r="W2273" t="str">
        <f t="shared" si="815"/>
        <v>Medium</v>
      </c>
      <c r="X2273">
        <v>15713</v>
      </c>
      <c r="Y2273" t="str">
        <f t="shared" si="816"/>
        <v>Medium</v>
      </c>
      <c r="Z2273" t="s">
        <v>943</v>
      </c>
      <c r="AA2273">
        <v>1</v>
      </c>
      <c r="AB2273" t="str">
        <f t="shared" si="817"/>
        <v>Solo Star Poster</v>
      </c>
      <c r="AC2273" t="s">
        <v>11137</v>
      </c>
      <c r="AD2273" t="s">
        <v>11138</v>
      </c>
      <c r="AE2273">
        <v>91</v>
      </c>
      <c r="AF2273" t="str">
        <f t="shared" si="818"/>
        <v>Very Low</v>
      </c>
      <c r="AG2273" t="s">
        <v>9</v>
      </c>
      <c r="AH2273" t="s">
        <v>10</v>
      </c>
      <c r="AI2273" t="s">
        <v>556</v>
      </c>
      <c r="AJ2273" t="str">
        <f t="shared" si="820"/>
        <v>Adult</v>
      </c>
      <c r="AK2273">
        <v>20000000</v>
      </c>
      <c r="AL2273" t="str">
        <f t="shared" si="821"/>
        <v>Low Budget</v>
      </c>
      <c r="AM2273">
        <v>2011</v>
      </c>
      <c r="AN2273">
        <f t="shared" si="822"/>
        <v>14</v>
      </c>
      <c r="AO2273" t="str">
        <f t="shared" si="823"/>
        <v>Modern Classic</v>
      </c>
      <c r="AP2273">
        <v>904</v>
      </c>
      <c r="AQ2273" t="str">
        <f t="shared" si="824"/>
        <v>Very Low</v>
      </c>
      <c r="AR2273">
        <v>6</v>
      </c>
      <c r="AS2273" t="str">
        <f t="shared" si="825"/>
        <v>Average</v>
      </c>
      <c r="AT2273">
        <v>1.85</v>
      </c>
      <c r="AU2273" t="str">
        <f t="shared" si="826"/>
        <v>HDTV / Widescreen</v>
      </c>
      <c r="AV2273">
        <v>0</v>
      </c>
      <c r="AW2273" t="str">
        <f t="shared" si="827"/>
        <v>Very Low</v>
      </c>
    </row>
    <row r="2274" spans="1:49" x14ac:dyDescent="0.3">
      <c r="A2274" t="s">
        <v>0</v>
      </c>
      <c r="B2274" t="s">
        <v>11139</v>
      </c>
      <c r="C2274">
        <v>289</v>
      </c>
      <c r="D2274" t="str">
        <f t="shared" si="805"/>
        <v>Medium</v>
      </c>
      <c r="E2274">
        <v>95</v>
      </c>
      <c r="F2274" t="str">
        <f t="shared" si="806"/>
        <v>1h 35m</v>
      </c>
      <c r="G2274" t="str">
        <f t="shared" si="807"/>
        <v>Standard Movie</v>
      </c>
      <c r="H2274">
        <v>4</v>
      </c>
      <c r="I2274" t="str">
        <f t="shared" si="809"/>
        <v>Very Low</v>
      </c>
      <c r="J2274">
        <v>80</v>
      </c>
      <c r="K2274" t="str">
        <f t="shared" si="810"/>
        <v>Very Low</v>
      </c>
      <c r="L2274" t="s">
        <v>3895</v>
      </c>
      <c r="M2274">
        <v>788</v>
      </c>
      <c r="N2274" t="str">
        <f t="shared" si="811"/>
        <v>Low</v>
      </c>
      <c r="O2274">
        <v>14291570</v>
      </c>
      <c r="P2274" t="str">
        <f t="shared" si="812"/>
        <v>Average</v>
      </c>
      <c r="Q2274" t="s">
        <v>198</v>
      </c>
      <c r="R2274" t="str">
        <f t="shared" si="813"/>
        <v>Action</v>
      </c>
      <c r="S2274">
        <f t="shared" si="814"/>
        <v>4</v>
      </c>
      <c r="T2274" t="s">
        <v>2841</v>
      </c>
      <c r="U2274" t="s">
        <v>11140</v>
      </c>
      <c r="V2274">
        <v>82082</v>
      </c>
      <c r="W2274" t="str">
        <f t="shared" si="815"/>
        <v>Medium</v>
      </c>
      <c r="X2274">
        <v>1414</v>
      </c>
      <c r="Y2274" t="str">
        <f t="shared" si="816"/>
        <v>Low</v>
      </c>
      <c r="Z2274" t="s">
        <v>11141</v>
      </c>
      <c r="AA2274">
        <v>2</v>
      </c>
      <c r="AB2274" t="str">
        <f t="shared" si="817"/>
        <v>Duo/Trio Poster</v>
      </c>
      <c r="AC2274" t="s">
        <v>11142</v>
      </c>
      <c r="AD2274" t="s">
        <v>11143</v>
      </c>
      <c r="AE2274">
        <v>236</v>
      </c>
      <c r="AF2274" t="str">
        <f t="shared" si="818"/>
        <v>Very Low</v>
      </c>
      <c r="AG2274" t="s">
        <v>9</v>
      </c>
      <c r="AH2274" t="s">
        <v>1436</v>
      </c>
      <c r="AI2274" t="s">
        <v>11</v>
      </c>
      <c r="AJ2274" t="str">
        <f t="shared" si="820"/>
        <v>Teen</v>
      </c>
      <c r="AK2274">
        <v>20000000</v>
      </c>
      <c r="AL2274" t="str">
        <f t="shared" si="821"/>
        <v>Low Budget</v>
      </c>
      <c r="AM2274">
        <v>2012</v>
      </c>
      <c r="AN2274">
        <f t="shared" si="822"/>
        <v>13</v>
      </c>
      <c r="AO2274" t="str">
        <f t="shared" si="823"/>
        <v>Modern Classic</v>
      </c>
      <c r="AP2274">
        <v>447</v>
      </c>
      <c r="AQ2274" t="str">
        <f t="shared" si="824"/>
        <v>Very Low</v>
      </c>
      <c r="AR2274">
        <v>6.1</v>
      </c>
      <c r="AS2274" t="str">
        <f t="shared" si="825"/>
        <v>Average</v>
      </c>
      <c r="AT2274">
        <v>2.35</v>
      </c>
      <c r="AU2274" t="str">
        <f t="shared" si="826"/>
        <v>Cinematic Widescreen</v>
      </c>
      <c r="AV2274">
        <v>10000</v>
      </c>
      <c r="AW2274" t="str">
        <f t="shared" si="827"/>
        <v>Low</v>
      </c>
    </row>
    <row r="2275" spans="1:49" x14ac:dyDescent="0.3">
      <c r="A2275" t="s">
        <v>0</v>
      </c>
      <c r="B2275" t="s">
        <v>3093</v>
      </c>
      <c r="C2275">
        <v>76</v>
      </c>
      <c r="D2275" t="str">
        <f t="shared" si="805"/>
        <v>Low</v>
      </c>
      <c r="E2275">
        <v>99</v>
      </c>
      <c r="F2275" t="str">
        <f t="shared" si="806"/>
        <v>1h 39m</v>
      </c>
      <c r="G2275" t="str">
        <f t="shared" si="807"/>
        <v>Standard Movie</v>
      </c>
      <c r="H2275">
        <v>272</v>
      </c>
      <c r="I2275" t="str">
        <f t="shared" si="809"/>
        <v>Very Low</v>
      </c>
      <c r="J2275">
        <v>62</v>
      </c>
      <c r="K2275" t="str">
        <f t="shared" si="810"/>
        <v>Very Low</v>
      </c>
      <c r="L2275" t="s">
        <v>4357</v>
      </c>
      <c r="M2275">
        <v>1000</v>
      </c>
      <c r="N2275" t="str">
        <f t="shared" si="811"/>
        <v>Low</v>
      </c>
      <c r="O2275">
        <v>12181484</v>
      </c>
      <c r="P2275" t="str">
        <f t="shared" si="812"/>
        <v>Average</v>
      </c>
      <c r="Q2275" t="s">
        <v>1642</v>
      </c>
      <c r="R2275" t="str">
        <f t="shared" si="813"/>
        <v>Comedy</v>
      </c>
      <c r="S2275">
        <f t="shared" si="814"/>
        <v>1</v>
      </c>
      <c r="T2275" t="s">
        <v>450</v>
      </c>
      <c r="U2275" t="s">
        <v>11144</v>
      </c>
      <c r="V2275">
        <v>26390</v>
      </c>
      <c r="W2275" t="str">
        <f t="shared" si="815"/>
        <v>Low</v>
      </c>
      <c r="X2275">
        <v>1189</v>
      </c>
      <c r="Y2275" t="str">
        <f t="shared" si="816"/>
        <v>Low</v>
      </c>
      <c r="Z2275" t="s">
        <v>11145</v>
      </c>
      <c r="AA2275">
        <v>1</v>
      </c>
      <c r="AB2275" t="str">
        <f t="shared" si="817"/>
        <v>Solo Star Poster</v>
      </c>
      <c r="AC2275" t="s">
        <v>11146</v>
      </c>
      <c r="AD2275" t="s">
        <v>11147</v>
      </c>
      <c r="AE2275">
        <v>176</v>
      </c>
      <c r="AF2275" t="str">
        <f t="shared" si="818"/>
        <v>Very Low</v>
      </c>
      <c r="AG2275" t="s">
        <v>9</v>
      </c>
      <c r="AH2275" t="s">
        <v>10</v>
      </c>
      <c r="AI2275" t="s">
        <v>11</v>
      </c>
      <c r="AJ2275" t="str">
        <f t="shared" si="820"/>
        <v>Teen</v>
      </c>
      <c r="AK2275">
        <v>40000000</v>
      </c>
      <c r="AL2275" t="str">
        <f t="shared" si="821"/>
        <v>Medium Budget</v>
      </c>
      <c r="AM2275">
        <v>2004</v>
      </c>
      <c r="AN2275">
        <f t="shared" si="822"/>
        <v>21</v>
      </c>
      <c r="AO2275" t="str">
        <f t="shared" si="823"/>
        <v>Old Classic</v>
      </c>
      <c r="AP2275">
        <v>87</v>
      </c>
      <c r="AQ2275" t="str">
        <f t="shared" si="824"/>
        <v>Very Low</v>
      </c>
      <c r="AR2275">
        <v>4.8</v>
      </c>
      <c r="AS2275" t="str">
        <f t="shared" si="825"/>
        <v>Poor</v>
      </c>
      <c r="AT2275">
        <v>1.85</v>
      </c>
      <c r="AU2275" t="str">
        <f t="shared" si="826"/>
        <v>HDTV / Widescreen</v>
      </c>
      <c r="AV2275">
        <v>713</v>
      </c>
      <c r="AW2275" t="str">
        <f t="shared" si="827"/>
        <v>Very Low</v>
      </c>
    </row>
    <row r="2276" spans="1:49" x14ac:dyDescent="0.3">
      <c r="A2276" t="s">
        <v>0</v>
      </c>
      <c r="B2276" t="s">
        <v>4502</v>
      </c>
      <c r="C2276">
        <v>150</v>
      </c>
      <c r="D2276" t="str">
        <f t="shared" si="805"/>
        <v>Low</v>
      </c>
      <c r="E2276">
        <v>96</v>
      </c>
      <c r="F2276" t="str">
        <f t="shared" si="806"/>
        <v>1h 36m</v>
      </c>
      <c r="G2276" t="str">
        <f t="shared" si="807"/>
        <v>Standard Movie</v>
      </c>
      <c r="H2276">
        <v>83</v>
      </c>
      <c r="I2276" t="str">
        <f t="shared" si="809"/>
        <v>Very Low</v>
      </c>
      <c r="J2276">
        <v>926</v>
      </c>
      <c r="K2276" t="str">
        <f t="shared" si="810"/>
        <v>Very Low</v>
      </c>
      <c r="L2276" t="s">
        <v>350</v>
      </c>
      <c r="M2276">
        <v>26000</v>
      </c>
      <c r="N2276" t="str">
        <f t="shared" si="811"/>
        <v>Medium</v>
      </c>
      <c r="O2276">
        <v>13630226</v>
      </c>
      <c r="P2276" t="str">
        <f t="shared" si="812"/>
        <v>Average</v>
      </c>
      <c r="Q2276" t="s">
        <v>1372</v>
      </c>
      <c r="R2276" t="str">
        <f t="shared" si="813"/>
        <v>Action</v>
      </c>
      <c r="S2276">
        <f t="shared" si="814"/>
        <v>4</v>
      </c>
      <c r="T2276" t="s">
        <v>306</v>
      </c>
      <c r="U2276" t="s">
        <v>11148</v>
      </c>
      <c r="V2276">
        <v>112516</v>
      </c>
      <c r="W2276" t="str">
        <f t="shared" si="815"/>
        <v>Medium</v>
      </c>
      <c r="X2276">
        <v>30541</v>
      </c>
      <c r="Y2276" t="str">
        <f t="shared" si="816"/>
        <v>Medium</v>
      </c>
      <c r="Z2276" t="s">
        <v>4617</v>
      </c>
      <c r="AA2276">
        <v>0</v>
      </c>
      <c r="AB2276" t="str">
        <f t="shared" si="817"/>
        <v>Symbolic Poster</v>
      </c>
      <c r="AC2276" t="s">
        <v>11149</v>
      </c>
      <c r="AD2276" t="s">
        <v>11150</v>
      </c>
      <c r="AE2276">
        <v>223</v>
      </c>
      <c r="AF2276" t="str">
        <f t="shared" si="818"/>
        <v>Very Low</v>
      </c>
      <c r="AG2276" t="s">
        <v>9</v>
      </c>
      <c r="AH2276" t="s">
        <v>10</v>
      </c>
      <c r="AI2276" t="s">
        <v>556</v>
      </c>
      <c r="AJ2276" t="str">
        <f t="shared" si="820"/>
        <v>Adult</v>
      </c>
      <c r="AK2276">
        <v>20000000</v>
      </c>
      <c r="AL2276" t="str">
        <f t="shared" si="821"/>
        <v>Low Budget</v>
      </c>
      <c r="AM2276">
        <v>2009</v>
      </c>
      <c r="AN2276">
        <f t="shared" si="822"/>
        <v>16</v>
      </c>
      <c r="AO2276" t="str">
        <f t="shared" si="823"/>
        <v>Old Classic</v>
      </c>
      <c r="AP2276">
        <v>968</v>
      </c>
      <c r="AQ2276" t="str">
        <f t="shared" si="824"/>
        <v>Very Low</v>
      </c>
      <c r="AR2276">
        <v>6.2</v>
      </c>
      <c r="AS2276" t="str">
        <f t="shared" si="825"/>
        <v>Average</v>
      </c>
      <c r="AT2276">
        <v>1.85</v>
      </c>
      <c r="AU2276" t="str">
        <f t="shared" si="826"/>
        <v>HDTV / Widescreen</v>
      </c>
      <c r="AV2276">
        <v>0</v>
      </c>
      <c r="AW2276" t="str">
        <f t="shared" si="827"/>
        <v>Very Low</v>
      </c>
    </row>
    <row r="2277" spans="1:49" x14ac:dyDescent="0.3">
      <c r="A2277" t="s">
        <v>0</v>
      </c>
      <c r="B2277" t="s">
        <v>3974</v>
      </c>
      <c r="C2277">
        <v>67</v>
      </c>
      <c r="D2277" t="str">
        <f t="shared" si="805"/>
        <v>Low</v>
      </c>
      <c r="E2277">
        <v>98</v>
      </c>
      <c r="F2277" t="str">
        <f t="shared" si="806"/>
        <v>1h 38m</v>
      </c>
      <c r="G2277" t="str">
        <f t="shared" si="807"/>
        <v>Standard Movie</v>
      </c>
      <c r="H2277">
        <v>11000</v>
      </c>
      <c r="I2277" t="str">
        <f t="shared" si="809"/>
        <v>Medium</v>
      </c>
      <c r="J2277">
        <v>967</v>
      </c>
      <c r="K2277" t="str">
        <f t="shared" si="810"/>
        <v>Very Low</v>
      </c>
      <c r="L2277" t="s">
        <v>1624</v>
      </c>
      <c r="M2277">
        <v>1000</v>
      </c>
      <c r="N2277" t="str">
        <f t="shared" si="811"/>
        <v>Low</v>
      </c>
      <c r="O2277">
        <v>13383737</v>
      </c>
      <c r="P2277" t="str">
        <f t="shared" si="812"/>
        <v>Average</v>
      </c>
      <c r="Q2277" t="s">
        <v>980</v>
      </c>
      <c r="R2277" t="str">
        <f t="shared" si="813"/>
        <v>Comedy</v>
      </c>
      <c r="S2277">
        <f t="shared" si="814"/>
        <v>2</v>
      </c>
      <c r="T2277" t="s">
        <v>364</v>
      </c>
      <c r="U2277" t="s">
        <v>11151</v>
      </c>
      <c r="V2277">
        <v>29385</v>
      </c>
      <c r="W2277" t="str">
        <f t="shared" si="815"/>
        <v>Low</v>
      </c>
      <c r="X2277">
        <v>4302</v>
      </c>
      <c r="Y2277" t="str">
        <f t="shared" si="816"/>
        <v>Low</v>
      </c>
      <c r="Z2277" t="s">
        <v>4166</v>
      </c>
      <c r="AA2277">
        <v>4</v>
      </c>
      <c r="AB2277" t="str">
        <f t="shared" si="817"/>
        <v>Ensemble Poster</v>
      </c>
      <c r="AC2277" t="s">
        <v>11152</v>
      </c>
      <c r="AD2277" t="s">
        <v>11153</v>
      </c>
      <c r="AE2277">
        <v>86</v>
      </c>
      <c r="AF2277" t="str">
        <f t="shared" si="818"/>
        <v>Very Low</v>
      </c>
      <c r="AG2277" t="s">
        <v>9</v>
      </c>
      <c r="AH2277" t="s">
        <v>10</v>
      </c>
      <c r="AI2277" t="s">
        <v>556</v>
      </c>
      <c r="AJ2277" t="str">
        <f t="shared" si="820"/>
        <v>Adult</v>
      </c>
      <c r="AK2277">
        <v>20000000</v>
      </c>
      <c r="AL2277" t="str">
        <f t="shared" si="821"/>
        <v>Low Budget</v>
      </c>
      <c r="AM2277">
        <v>1994</v>
      </c>
      <c r="AN2277">
        <f t="shared" si="822"/>
        <v>31</v>
      </c>
      <c r="AO2277" t="str">
        <f t="shared" si="823"/>
        <v>Old Classic</v>
      </c>
      <c r="AP2277">
        <v>979</v>
      </c>
      <c r="AQ2277" t="str">
        <f t="shared" si="824"/>
        <v>Very Low</v>
      </c>
      <c r="AR2277">
        <v>7.5</v>
      </c>
      <c r="AS2277" t="str">
        <f t="shared" si="825"/>
        <v>Good</v>
      </c>
      <c r="AT2277">
        <v>1.85</v>
      </c>
      <c r="AU2277" t="str">
        <f t="shared" si="826"/>
        <v>HDTV / Widescreen</v>
      </c>
      <c r="AV2277">
        <v>979</v>
      </c>
      <c r="AW2277" t="str">
        <f t="shared" si="827"/>
        <v>Very Low</v>
      </c>
    </row>
    <row r="2278" spans="1:49" x14ac:dyDescent="0.3">
      <c r="A2278" t="s">
        <v>0</v>
      </c>
      <c r="B2278" t="s">
        <v>11154</v>
      </c>
      <c r="C2278">
        <v>36</v>
      </c>
      <c r="D2278" t="str">
        <f t="shared" si="805"/>
        <v>Very Low</v>
      </c>
      <c r="E2278">
        <v>123</v>
      </c>
      <c r="F2278" t="str">
        <f t="shared" si="806"/>
        <v>2h 3m</v>
      </c>
      <c r="G2278" t="str">
        <f t="shared" si="807"/>
        <v>Long Movie</v>
      </c>
      <c r="H2278">
        <v>6</v>
      </c>
      <c r="I2278" t="str">
        <f t="shared" si="809"/>
        <v>Very Low</v>
      </c>
      <c r="J2278">
        <v>85</v>
      </c>
      <c r="K2278" t="str">
        <f t="shared" si="810"/>
        <v>Very Low</v>
      </c>
      <c r="L2278" t="s">
        <v>11155</v>
      </c>
      <c r="M2278">
        <v>541</v>
      </c>
      <c r="N2278" t="str">
        <f t="shared" si="811"/>
        <v>Low</v>
      </c>
      <c r="O2278">
        <v>13391174</v>
      </c>
      <c r="P2278" t="str">
        <f t="shared" si="812"/>
        <v>Average</v>
      </c>
      <c r="Q2278" t="s">
        <v>5911</v>
      </c>
      <c r="R2278" t="str">
        <f t="shared" si="813"/>
        <v>Biography</v>
      </c>
      <c r="S2278">
        <f t="shared" si="814"/>
        <v>3</v>
      </c>
      <c r="T2278" t="s">
        <v>11156</v>
      </c>
      <c r="U2278" t="s">
        <v>11157</v>
      </c>
      <c r="V2278">
        <v>5796</v>
      </c>
      <c r="W2278" t="str">
        <f t="shared" si="815"/>
        <v>Very Low</v>
      </c>
      <c r="X2278">
        <v>908</v>
      </c>
      <c r="Y2278" t="str">
        <f t="shared" si="816"/>
        <v>Very Low</v>
      </c>
      <c r="Z2278" t="s">
        <v>11158</v>
      </c>
      <c r="AA2278">
        <v>0</v>
      </c>
      <c r="AB2278" t="str">
        <f t="shared" si="817"/>
        <v>Symbolic Poster</v>
      </c>
      <c r="AC2278" t="s">
        <v>11159</v>
      </c>
      <c r="AD2278" t="s">
        <v>11160</v>
      </c>
      <c r="AE2278">
        <v>177</v>
      </c>
      <c r="AF2278" t="str">
        <f t="shared" si="818"/>
        <v>Very Low</v>
      </c>
      <c r="AG2278" t="s">
        <v>9</v>
      </c>
      <c r="AH2278" t="s">
        <v>10</v>
      </c>
      <c r="AI2278" t="s">
        <v>66</v>
      </c>
      <c r="AJ2278" t="str">
        <f t="shared" si="820"/>
        <v>Family</v>
      </c>
      <c r="AK2278">
        <v>20000000</v>
      </c>
      <c r="AL2278" t="str">
        <f t="shared" si="821"/>
        <v>Low Budget</v>
      </c>
      <c r="AM2278">
        <v>2006</v>
      </c>
      <c r="AN2278">
        <f t="shared" si="822"/>
        <v>19</v>
      </c>
      <c r="AO2278" t="str">
        <f t="shared" si="823"/>
        <v>Old Classic</v>
      </c>
      <c r="AP2278">
        <v>249</v>
      </c>
      <c r="AQ2278" t="str">
        <f t="shared" si="824"/>
        <v>Very Low</v>
      </c>
      <c r="AR2278">
        <v>6.3</v>
      </c>
      <c r="AS2278" t="str">
        <f t="shared" si="825"/>
        <v>Average</v>
      </c>
      <c r="AT2278">
        <v>2.35</v>
      </c>
      <c r="AU2278" t="str">
        <f t="shared" si="826"/>
        <v>Cinematic Widescreen</v>
      </c>
      <c r="AV2278">
        <v>0</v>
      </c>
      <c r="AW2278" t="str">
        <f t="shared" si="827"/>
        <v>Very Low</v>
      </c>
    </row>
    <row r="2279" spans="1:49" x14ac:dyDescent="0.3">
      <c r="A2279" t="s">
        <v>0</v>
      </c>
      <c r="B2279" t="s">
        <v>1169</v>
      </c>
      <c r="C2279">
        <v>149</v>
      </c>
      <c r="D2279" t="str">
        <f t="shared" si="805"/>
        <v>Low</v>
      </c>
      <c r="E2279">
        <v>101</v>
      </c>
      <c r="F2279" t="str">
        <f t="shared" si="806"/>
        <v>1h 41m</v>
      </c>
      <c r="G2279" t="str">
        <f t="shared" si="807"/>
        <v>Standard Movie</v>
      </c>
      <c r="H2279">
        <v>176</v>
      </c>
      <c r="I2279" t="str">
        <f t="shared" si="809"/>
        <v>Very Low</v>
      </c>
      <c r="J2279">
        <v>83</v>
      </c>
      <c r="K2279" t="str">
        <f t="shared" si="810"/>
        <v>Very Low</v>
      </c>
      <c r="L2279" t="s">
        <v>394</v>
      </c>
      <c r="M2279">
        <v>3000</v>
      </c>
      <c r="N2279" t="str">
        <f t="shared" si="811"/>
        <v>Low</v>
      </c>
      <c r="O2279">
        <v>12987647</v>
      </c>
      <c r="P2279" t="str">
        <f t="shared" si="812"/>
        <v>Average</v>
      </c>
      <c r="Q2279" t="s">
        <v>11161</v>
      </c>
      <c r="R2279" t="str">
        <f t="shared" si="813"/>
        <v>Drama</v>
      </c>
      <c r="S2279">
        <f t="shared" si="814"/>
        <v>5</v>
      </c>
      <c r="T2279" t="s">
        <v>471</v>
      </c>
      <c r="U2279" t="s">
        <v>11162</v>
      </c>
      <c r="V2279">
        <v>24019</v>
      </c>
      <c r="W2279" t="str">
        <f t="shared" si="815"/>
        <v>Low</v>
      </c>
      <c r="X2279">
        <v>3431</v>
      </c>
      <c r="Y2279" t="str">
        <f t="shared" si="816"/>
        <v>Low</v>
      </c>
      <c r="Z2279" t="s">
        <v>7937</v>
      </c>
      <c r="AA2279">
        <v>2</v>
      </c>
      <c r="AB2279" t="str">
        <f t="shared" si="817"/>
        <v>Duo/Trio Poster</v>
      </c>
      <c r="AC2279" t="s">
        <v>11163</v>
      </c>
      <c r="AD2279" t="s">
        <v>11164</v>
      </c>
      <c r="AE2279">
        <v>199</v>
      </c>
      <c r="AF2279" t="str">
        <f t="shared" si="818"/>
        <v>Very Low</v>
      </c>
      <c r="AG2279" t="s">
        <v>9</v>
      </c>
      <c r="AH2279" t="s">
        <v>28</v>
      </c>
      <c r="AI2279" t="s">
        <v>556</v>
      </c>
      <c r="AJ2279" t="str">
        <f t="shared" si="820"/>
        <v>Adult</v>
      </c>
      <c r="AK2279">
        <v>30000000</v>
      </c>
      <c r="AL2279" t="str">
        <f t="shared" si="821"/>
        <v>Medium Budget</v>
      </c>
      <c r="AM2279">
        <v>2002</v>
      </c>
      <c r="AN2279">
        <f t="shared" si="822"/>
        <v>23</v>
      </c>
      <c r="AO2279" t="str">
        <f t="shared" si="823"/>
        <v>Old Classic</v>
      </c>
      <c r="AP2279">
        <v>268</v>
      </c>
      <c r="AQ2279" t="str">
        <f t="shared" si="824"/>
        <v>Very Low</v>
      </c>
      <c r="AR2279">
        <v>7.1</v>
      </c>
      <c r="AS2279" t="str">
        <f t="shared" si="825"/>
        <v>Good</v>
      </c>
      <c r="AT2279">
        <v>2.35</v>
      </c>
      <c r="AU2279" t="str">
        <f t="shared" si="826"/>
        <v>Cinematic Widescreen</v>
      </c>
      <c r="AV2279">
        <v>983</v>
      </c>
      <c r="AW2279" t="str">
        <f t="shared" si="827"/>
        <v>Very Low</v>
      </c>
    </row>
    <row r="2280" spans="1:49" x14ac:dyDescent="0.3">
      <c r="A2280" t="s">
        <v>0</v>
      </c>
      <c r="B2280" t="s">
        <v>12</v>
      </c>
      <c r="C2280">
        <v>156</v>
      </c>
      <c r="D2280" t="str">
        <f t="shared" si="805"/>
        <v>Low</v>
      </c>
      <c r="E2280">
        <v>102</v>
      </c>
      <c r="F2280" t="str">
        <f t="shared" si="806"/>
        <v>1h 42m</v>
      </c>
      <c r="G2280" t="str">
        <f t="shared" si="807"/>
        <v>Standard Movie</v>
      </c>
      <c r="H2280">
        <v>563</v>
      </c>
      <c r="I2280" t="str">
        <f t="shared" si="809"/>
        <v>Very Low</v>
      </c>
      <c r="J2280">
        <v>385</v>
      </c>
      <c r="K2280" t="str">
        <f t="shared" si="810"/>
        <v>Very Low</v>
      </c>
      <c r="L2280" t="s">
        <v>8033</v>
      </c>
      <c r="M2280">
        <v>12000</v>
      </c>
      <c r="N2280" t="str">
        <f t="shared" si="811"/>
        <v>Medium</v>
      </c>
      <c r="O2280">
        <v>12469811</v>
      </c>
      <c r="P2280" t="str">
        <f t="shared" si="812"/>
        <v>Average</v>
      </c>
      <c r="Q2280" t="s">
        <v>2498</v>
      </c>
      <c r="R2280" t="str">
        <f t="shared" si="813"/>
        <v>Comedy</v>
      </c>
      <c r="S2280">
        <f t="shared" si="814"/>
        <v>2</v>
      </c>
      <c r="T2280" t="s">
        <v>676</v>
      </c>
      <c r="U2280" t="s">
        <v>11165</v>
      </c>
      <c r="V2280">
        <v>69172</v>
      </c>
      <c r="W2280" t="str">
        <f t="shared" si="815"/>
        <v>Medium</v>
      </c>
      <c r="X2280">
        <v>13156</v>
      </c>
      <c r="Y2280" t="str">
        <f t="shared" si="816"/>
        <v>Medium</v>
      </c>
      <c r="Z2280" t="s">
        <v>1712</v>
      </c>
      <c r="AA2280">
        <v>1</v>
      </c>
      <c r="AB2280" t="str">
        <f t="shared" si="817"/>
        <v>Solo Star Poster</v>
      </c>
      <c r="AC2280" t="s">
        <v>11166</v>
      </c>
      <c r="AD2280" t="s">
        <v>11167</v>
      </c>
      <c r="AE2280">
        <v>316</v>
      </c>
      <c r="AF2280" t="str">
        <f t="shared" si="818"/>
        <v>Very Low</v>
      </c>
      <c r="AG2280" t="s">
        <v>9</v>
      </c>
      <c r="AH2280" t="s">
        <v>10</v>
      </c>
      <c r="AI2280" t="s">
        <v>556</v>
      </c>
      <c r="AJ2280" t="str">
        <f t="shared" si="820"/>
        <v>Adult</v>
      </c>
      <c r="AK2280">
        <v>22000000</v>
      </c>
      <c r="AL2280" t="str">
        <f t="shared" si="821"/>
        <v>Low Budget</v>
      </c>
      <c r="AM2280">
        <v>2005</v>
      </c>
      <c r="AN2280">
        <f t="shared" si="822"/>
        <v>20</v>
      </c>
      <c r="AO2280" t="str">
        <f t="shared" si="823"/>
        <v>Old Classic</v>
      </c>
      <c r="AP2280">
        <v>442</v>
      </c>
      <c r="AQ2280" t="str">
        <f t="shared" si="824"/>
        <v>Very Low</v>
      </c>
      <c r="AR2280">
        <v>6.6</v>
      </c>
      <c r="AS2280" t="str">
        <f t="shared" si="825"/>
        <v>Average</v>
      </c>
      <c r="AT2280">
        <v>1.85</v>
      </c>
      <c r="AU2280" t="str">
        <f t="shared" si="826"/>
        <v>HDTV / Widescreen</v>
      </c>
      <c r="AV2280">
        <v>0</v>
      </c>
      <c r="AW2280" t="str">
        <f t="shared" si="827"/>
        <v>Very Low</v>
      </c>
    </row>
    <row r="2281" spans="1:49" x14ac:dyDescent="0.3">
      <c r="A2281" t="s">
        <v>718</v>
      </c>
      <c r="B2281" t="s">
        <v>4327</v>
      </c>
      <c r="C2281">
        <v>64</v>
      </c>
      <c r="D2281" t="str">
        <f t="shared" si="805"/>
        <v>Low</v>
      </c>
      <c r="E2281">
        <v>94</v>
      </c>
      <c r="F2281" t="str">
        <f t="shared" si="806"/>
        <v>1h 34m</v>
      </c>
      <c r="G2281" t="str">
        <f t="shared" si="807"/>
        <v>Standard Movie</v>
      </c>
      <c r="H2281">
        <v>394</v>
      </c>
      <c r="I2281" t="str">
        <f t="shared" si="809"/>
        <v>Very Low</v>
      </c>
      <c r="J2281">
        <v>565</v>
      </c>
      <c r="K2281" t="str">
        <f t="shared" si="810"/>
        <v>Very Low</v>
      </c>
      <c r="L2281" t="s">
        <v>6</v>
      </c>
      <c r="M2281">
        <v>922</v>
      </c>
      <c r="N2281" t="str">
        <f t="shared" si="811"/>
        <v>Low</v>
      </c>
      <c r="O2281">
        <v>12398628</v>
      </c>
      <c r="P2281" t="str">
        <f t="shared" si="812"/>
        <v>Average</v>
      </c>
      <c r="Q2281" t="s">
        <v>11168</v>
      </c>
      <c r="R2281" t="str">
        <f t="shared" si="813"/>
        <v>Action</v>
      </c>
      <c r="S2281">
        <f t="shared" si="814"/>
        <v>4</v>
      </c>
      <c r="T2281" t="s">
        <v>6128</v>
      </c>
      <c r="U2281" t="s">
        <v>11169</v>
      </c>
      <c r="V2281">
        <v>21542</v>
      </c>
      <c r="W2281" t="str">
        <f t="shared" si="815"/>
        <v>Low</v>
      </c>
      <c r="X2281">
        <v>2880</v>
      </c>
      <c r="Y2281" t="str">
        <f t="shared" si="816"/>
        <v>Low</v>
      </c>
      <c r="Z2281" t="s">
        <v>4818</v>
      </c>
      <c r="AA2281">
        <v>2</v>
      </c>
      <c r="AB2281" t="str">
        <f t="shared" si="817"/>
        <v>Duo/Trio Poster</v>
      </c>
      <c r="AC2281" t="s">
        <v>11170</v>
      </c>
      <c r="AD2281" t="s">
        <v>11171</v>
      </c>
      <c r="AE2281">
        <v>88</v>
      </c>
      <c r="AF2281" t="str">
        <f t="shared" si="818"/>
        <v>Very Low</v>
      </c>
      <c r="AG2281" t="s">
        <v>9</v>
      </c>
      <c r="AH2281" t="s">
        <v>10</v>
      </c>
      <c r="AI2281" t="s">
        <v>556</v>
      </c>
      <c r="AJ2281" t="str">
        <f t="shared" si="820"/>
        <v>Adult</v>
      </c>
      <c r="AK2281">
        <v>20000000</v>
      </c>
      <c r="AL2281" t="str">
        <f t="shared" si="821"/>
        <v>Low Budget</v>
      </c>
      <c r="AM2281">
        <v>2002</v>
      </c>
      <c r="AN2281">
        <f t="shared" si="822"/>
        <v>23</v>
      </c>
      <c r="AO2281" t="str">
        <f t="shared" si="823"/>
        <v>Old Classic</v>
      </c>
      <c r="AP2281">
        <v>855</v>
      </c>
      <c r="AQ2281" t="str">
        <f t="shared" si="824"/>
        <v>Very Low</v>
      </c>
      <c r="AR2281">
        <v>6.1</v>
      </c>
      <c r="AS2281" t="str">
        <f t="shared" si="825"/>
        <v>Average</v>
      </c>
      <c r="AT2281">
        <v>2.35</v>
      </c>
      <c r="AU2281" t="str">
        <f t="shared" si="826"/>
        <v>Cinematic Widescreen</v>
      </c>
      <c r="AV2281">
        <v>977</v>
      </c>
      <c r="AW2281" t="str">
        <f t="shared" si="827"/>
        <v>Very Low</v>
      </c>
    </row>
    <row r="2282" spans="1:49" x14ac:dyDescent="0.3">
      <c r="A2282" t="s">
        <v>0</v>
      </c>
      <c r="B2282" t="s">
        <v>4372</v>
      </c>
      <c r="C2282">
        <v>210</v>
      </c>
      <c r="D2282" t="str">
        <f t="shared" si="805"/>
        <v>Medium</v>
      </c>
      <c r="E2282">
        <v>102</v>
      </c>
      <c r="F2282" t="str">
        <f t="shared" si="806"/>
        <v>1h 42m</v>
      </c>
      <c r="G2282" t="str">
        <f t="shared" si="807"/>
        <v>Standard Movie</v>
      </c>
      <c r="H2282">
        <v>192</v>
      </c>
      <c r="I2282" t="str">
        <f t="shared" si="809"/>
        <v>Very Low</v>
      </c>
      <c r="J2282">
        <v>31</v>
      </c>
      <c r="K2282" t="str">
        <f t="shared" si="810"/>
        <v>Very Low</v>
      </c>
      <c r="L2282" t="s">
        <v>11172</v>
      </c>
      <c r="M2282">
        <v>346</v>
      </c>
      <c r="N2282" t="str">
        <f t="shared" si="811"/>
        <v>Low</v>
      </c>
      <c r="O2282">
        <v>13214030</v>
      </c>
      <c r="P2282" t="str">
        <f t="shared" si="812"/>
        <v>Average</v>
      </c>
      <c r="Q2282" t="s">
        <v>2461</v>
      </c>
      <c r="R2282" t="str">
        <f t="shared" si="813"/>
        <v>Comedy</v>
      </c>
      <c r="S2282">
        <f t="shared" si="814"/>
        <v>4</v>
      </c>
      <c r="T2282" t="s">
        <v>887</v>
      </c>
      <c r="U2282" t="s">
        <v>11173</v>
      </c>
      <c r="V2282">
        <v>60516</v>
      </c>
      <c r="W2282" t="str">
        <f t="shared" si="815"/>
        <v>Medium</v>
      </c>
      <c r="X2282">
        <v>500</v>
      </c>
      <c r="Y2282" t="str">
        <f t="shared" si="816"/>
        <v>Very Low</v>
      </c>
      <c r="Z2282" t="s">
        <v>11174</v>
      </c>
      <c r="AA2282">
        <v>3</v>
      </c>
      <c r="AB2282" t="str">
        <f t="shared" si="817"/>
        <v>Duo/Trio Poster</v>
      </c>
      <c r="AC2282" t="s">
        <v>11175</v>
      </c>
      <c r="AD2282" t="s">
        <v>11176</v>
      </c>
      <c r="AE2282">
        <v>147</v>
      </c>
      <c r="AF2282" t="str">
        <f t="shared" si="818"/>
        <v>Very Low</v>
      </c>
      <c r="AG2282" t="s">
        <v>9</v>
      </c>
      <c r="AH2282" t="s">
        <v>10</v>
      </c>
      <c r="AI2282" t="s">
        <v>11</v>
      </c>
      <c r="AJ2282" t="str">
        <f t="shared" si="820"/>
        <v>Teen</v>
      </c>
      <c r="AK2282">
        <v>20000000</v>
      </c>
      <c r="AL2282" t="str">
        <f t="shared" si="821"/>
        <v>Low Budget</v>
      </c>
      <c r="AM2282">
        <v>2008</v>
      </c>
      <c r="AN2282">
        <f t="shared" si="822"/>
        <v>17</v>
      </c>
      <c r="AO2282" t="str">
        <f t="shared" si="823"/>
        <v>Old Classic</v>
      </c>
      <c r="AP2282">
        <v>41</v>
      </c>
      <c r="AQ2282" t="str">
        <f t="shared" si="824"/>
        <v>Very Low</v>
      </c>
      <c r="AR2282">
        <v>6.7</v>
      </c>
      <c r="AS2282" t="str">
        <f t="shared" si="825"/>
        <v>Average</v>
      </c>
      <c r="AT2282">
        <v>1.85</v>
      </c>
      <c r="AU2282" t="str">
        <f t="shared" si="826"/>
        <v>HDTV / Widescreen</v>
      </c>
      <c r="AV2282">
        <v>0</v>
      </c>
      <c r="AW2282" t="str">
        <f t="shared" si="827"/>
        <v>Very Low</v>
      </c>
    </row>
    <row r="2283" spans="1:49" x14ac:dyDescent="0.3">
      <c r="A2283" t="s">
        <v>0</v>
      </c>
      <c r="B2283" t="s">
        <v>2037</v>
      </c>
      <c r="C2283">
        <v>113</v>
      </c>
      <c r="D2283" t="str">
        <f t="shared" si="805"/>
        <v>Low</v>
      </c>
      <c r="E2283">
        <v>108</v>
      </c>
      <c r="F2283" t="str">
        <f t="shared" si="806"/>
        <v>1h 48m</v>
      </c>
      <c r="G2283" t="str">
        <f t="shared" si="807"/>
        <v>Standard Movie</v>
      </c>
      <c r="H2283">
        <v>212</v>
      </c>
      <c r="I2283" t="str">
        <f t="shared" si="809"/>
        <v>Very Low</v>
      </c>
      <c r="J2283">
        <v>347</v>
      </c>
      <c r="K2283" t="str">
        <f t="shared" si="810"/>
        <v>Very Low</v>
      </c>
      <c r="L2283" t="s">
        <v>4526</v>
      </c>
      <c r="M2283">
        <v>969</v>
      </c>
      <c r="N2283" t="str">
        <f t="shared" si="811"/>
        <v>Low</v>
      </c>
      <c r="O2283">
        <v>12232937</v>
      </c>
      <c r="P2283" t="str">
        <f t="shared" si="812"/>
        <v>Average</v>
      </c>
      <c r="Q2283" t="s">
        <v>305</v>
      </c>
      <c r="R2283" t="str">
        <f t="shared" si="813"/>
        <v>Action</v>
      </c>
      <c r="S2283">
        <f t="shared" si="814"/>
        <v>3</v>
      </c>
      <c r="T2283" t="s">
        <v>11177</v>
      </c>
      <c r="U2283" t="s">
        <v>11178</v>
      </c>
      <c r="V2283">
        <v>22823</v>
      </c>
      <c r="W2283" t="str">
        <f t="shared" si="815"/>
        <v>Low</v>
      </c>
      <c r="X2283">
        <v>2799</v>
      </c>
      <c r="Y2283" t="str">
        <f t="shared" si="816"/>
        <v>Low</v>
      </c>
      <c r="Z2283" t="s">
        <v>11179</v>
      </c>
      <c r="AA2283">
        <v>1</v>
      </c>
      <c r="AB2283" t="str">
        <f t="shared" si="817"/>
        <v>Solo Star Poster</v>
      </c>
      <c r="AC2283" t="s">
        <v>11180</v>
      </c>
      <c r="AD2283" t="s">
        <v>11181</v>
      </c>
      <c r="AE2283">
        <v>113</v>
      </c>
      <c r="AF2283" t="str">
        <f t="shared" si="818"/>
        <v>Very Low</v>
      </c>
      <c r="AG2283" t="s">
        <v>9</v>
      </c>
      <c r="AH2283" t="s">
        <v>10</v>
      </c>
      <c r="AI2283" t="s">
        <v>11</v>
      </c>
      <c r="AJ2283" t="str">
        <f t="shared" si="820"/>
        <v>Teen</v>
      </c>
      <c r="AK2283">
        <v>22000000</v>
      </c>
      <c r="AL2283" t="str">
        <f t="shared" si="821"/>
        <v>Low Budget</v>
      </c>
      <c r="AM2283">
        <v>2009</v>
      </c>
      <c r="AN2283">
        <f t="shared" si="822"/>
        <v>16</v>
      </c>
      <c r="AO2283" t="str">
        <f t="shared" si="823"/>
        <v>Old Classic</v>
      </c>
      <c r="AP2283">
        <v>794</v>
      </c>
      <c r="AQ2283" t="str">
        <f t="shared" si="824"/>
        <v>Very Low</v>
      </c>
      <c r="AR2283">
        <v>5.6</v>
      </c>
      <c r="AS2283" t="str">
        <f t="shared" si="825"/>
        <v>Below Average</v>
      </c>
      <c r="AT2283">
        <v>2.35</v>
      </c>
      <c r="AU2283" t="str">
        <f t="shared" si="826"/>
        <v>Cinematic Widescreen</v>
      </c>
      <c r="AV2283">
        <v>0</v>
      </c>
      <c r="AW2283" t="str">
        <f t="shared" si="827"/>
        <v>Very Low</v>
      </c>
    </row>
    <row r="2284" spans="1:49" x14ac:dyDescent="0.3">
      <c r="A2284" t="s">
        <v>0</v>
      </c>
      <c r="B2284" t="s">
        <v>541</v>
      </c>
      <c r="C2284">
        <v>390</v>
      </c>
      <c r="D2284" t="str">
        <f t="shared" si="805"/>
        <v>Medium</v>
      </c>
      <c r="E2284">
        <v>116</v>
      </c>
      <c r="F2284" t="str">
        <f t="shared" si="806"/>
        <v>1h 56m</v>
      </c>
      <c r="G2284" t="str">
        <f t="shared" si="807"/>
        <v>Standard Movie</v>
      </c>
      <c r="H2284">
        <v>198</v>
      </c>
      <c r="I2284" t="str">
        <f t="shared" si="809"/>
        <v>Very Low</v>
      </c>
      <c r="J2284">
        <v>884</v>
      </c>
      <c r="K2284" t="str">
        <f t="shared" si="810"/>
        <v>Very Low</v>
      </c>
      <c r="L2284" t="s">
        <v>4420</v>
      </c>
      <c r="M2284">
        <v>17000</v>
      </c>
      <c r="N2284" t="str">
        <f t="shared" si="811"/>
        <v>Medium</v>
      </c>
      <c r="O2284">
        <v>12134420</v>
      </c>
      <c r="P2284" t="str">
        <f t="shared" si="812"/>
        <v>Average</v>
      </c>
      <c r="Q2284" t="s">
        <v>5950</v>
      </c>
      <c r="R2284" t="str">
        <f t="shared" si="813"/>
        <v>Drama</v>
      </c>
      <c r="S2284">
        <f t="shared" si="814"/>
        <v>4</v>
      </c>
      <c r="T2284" t="s">
        <v>460</v>
      </c>
      <c r="U2284" t="s">
        <v>11182</v>
      </c>
      <c r="V2284">
        <v>92237</v>
      </c>
      <c r="W2284" t="str">
        <f t="shared" si="815"/>
        <v>Medium</v>
      </c>
      <c r="X2284">
        <v>20258</v>
      </c>
      <c r="Y2284" t="str">
        <f t="shared" si="816"/>
        <v>Medium</v>
      </c>
      <c r="Z2284" t="s">
        <v>544</v>
      </c>
      <c r="AA2284">
        <v>0</v>
      </c>
      <c r="AB2284" t="str">
        <f t="shared" si="817"/>
        <v>Symbolic Poster</v>
      </c>
      <c r="AC2284" t="s">
        <v>11183</v>
      </c>
      <c r="AD2284" t="s">
        <v>11184</v>
      </c>
      <c r="AE2284">
        <v>366</v>
      </c>
      <c r="AF2284" t="str">
        <f t="shared" si="818"/>
        <v>Very Low</v>
      </c>
      <c r="AG2284" t="s">
        <v>9</v>
      </c>
      <c r="AH2284" t="s">
        <v>28</v>
      </c>
      <c r="AI2284" t="s">
        <v>556</v>
      </c>
      <c r="AJ2284" t="str">
        <f t="shared" si="820"/>
        <v>Adult</v>
      </c>
      <c r="AK2284">
        <v>20000000</v>
      </c>
      <c r="AL2284" t="str">
        <f t="shared" si="821"/>
        <v>Low Budget</v>
      </c>
      <c r="AM2284">
        <v>2010</v>
      </c>
      <c r="AN2284">
        <f t="shared" si="822"/>
        <v>15</v>
      </c>
      <c r="AO2284" t="str">
        <f t="shared" si="823"/>
        <v>Modern Classic</v>
      </c>
      <c r="AP2284">
        <v>1000</v>
      </c>
      <c r="AQ2284" t="str">
        <f t="shared" si="824"/>
        <v>Very Low</v>
      </c>
      <c r="AR2284">
        <v>7.2</v>
      </c>
      <c r="AS2284" t="str">
        <f t="shared" si="825"/>
        <v>Good</v>
      </c>
      <c r="AT2284">
        <v>2.35</v>
      </c>
      <c r="AU2284" t="str">
        <f t="shared" si="826"/>
        <v>Cinematic Widescreen</v>
      </c>
      <c r="AV2284">
        <v>25000</v>
      </c>
      <c r="AW2284" t="str">
        <f t="shared" si="827"/>
        <v>Medium</v>
      </c>
    </row>
    <row r="2285" spans="1:49" x14ac:dyDescent="0.3">
      <c r="A2285" t="s">
        <v>0</v>
      </c>
      <c r="B2285" t="s">
        <v>11185</v>
      </c>
      <c r="C2285">
        <v>5</v>
      </c>
      <c r="D2285" t="str">
        <f t="shared" si="805"/>
        <v>Very Low</v>
      </c>
      <c r="E2285">
        <v>93</v>
      </c>
      <c r="F2285" t="str">
        <f t="shared" si="806"/>
        <v>1h 33m</v>
      </c>
      <c r="G2285" t="str">
        <f t="shared" si="807"/>
        <v>Standard Movie</v>
      </c>
      <c r="H2285">
        <v>18</v>
      </c>
      <c r="I2285" t="str">
        <f t="shared" si="809"/>
        <v>Very Low</v>
      </c>
      <c r="J2285">
        <v>181</v>
      </c>
      <c r="K2285" t="str">
        <f t="shared" si="810"/>
        <v>Very Low</v>
      </c>
      <c r="L2285" t="s">
        <v>11186</v>
      </c>
      <c r="M2285">
        <v>400</v>
      </c>
      <c r="N2285" t="str">
        <f t="shared" si="811"/>
        <v>Low</v>
      </c>
      <c r="O2285">
        <v>11784000</v>
      </c>
      <c r="P2285" t="str">
        <f t="shared" si="812"/>
        <v>Average</v>
      </c>
      <c r="Q2285" t="s">
        <v>8968</v>
      </c>
      <c r="R2285" t="str">
        <f t="shared" si="813"/>
        <v>Action</v>
      </c>
      <c r="S2285">
        <f t="shared" si="814"/>
        <v>3</v>
      </c>
      <c r="T2285" t="s">
        <v>3403</v>
      </c>
      <c r="U2285" t="s">
        <v>11187</v>
      </c>
      <c r="V2285">
        <v>6701</v>
      </c>
      <c r="W2285" t="str">
        <f t="shared" si="815"/>
        <v>Very Low</v>
      </c>
      <c r="X2285">
        <v>1151</v>
      </c>
      <c r="Y2285" t="str">
        <f t="shared" si="816"/>
        <v>Low</v>
      </c>
      <c r="Z2285" t="s">
        <v>11188</v>
      </c>
      <c r="AA2285">
        <v>0</v>
      </c>
      <c r="AB2285" t="str">
        <f t="shared" si="817"/>
        <v>Symbolic Poster</v>
      </c>
      <c r="AC2285" t="s">
        <v>11189</v>
      </c>
      <c r="AD2285" t="s">
        <v>11190</v>
      </c>
      <c r="AE2285">
        <v>26</v>
      </c>
      <c r="AF2285" t="str">
        <f t="shared" si="818"/>
        <v>Very Low</v>
      </c>
      <c r="AG2285" t="s">
        <v>9</v>
      </c>
      <c r="AH2285" t="s">
        <v>10</v>
      </c>
      <c r="AI2285" t="s">
        <v>66</v>
      </c>
      <c r="AJ2285" t="str">
        <f t="shared" si="820"/>
        <v>Family</v>
      </c>
      <c r="AK2285">
        <v>20000000</v>
      </c>
      <c r="AL2285" t="str">
        <f t="shared" si="821"/>
        <v>Low Budget</v>
      </c>
      <c r="AM2285">
        <v>1994</v>
      </c>
      <c r="AN2285">
        <f t="shared" si="822"/>
        <v>31</v>
      </c>
      <c r="AO2285" t="str">
        <f t="shared" si="823"/>
        <v>Old Classic</v>
      </c>
      <c r="AP2285">
        <v>220</v>
      </c>
      <c r="AQ2285" t="str">
        <f t="shared" si="824"/>
        <v>Very Low</v>
      </c>
      <c r="AR2285">
        <v>4.3</v>
      </c>
      <c r="AS2285" t="str">
        <f t="shared" si="825"/>
        <v>Poor</v>
      </c>
      <c r="AT2285">
        <v>1.85</v>
      </c>
      <c r="AU2285" t="str">
        <f t="shared" si="826"/>
        <v>HDTV / Widescreen</v>
      </c>
      <c r="AV2285">
        <v>444</v>
      </c>
      <c r="AW2285" t="str">
        <f t="shared" si="827"/>
        <v>Very Low</v>
      </c>
    </row>
    <row r="2286" spans="1:49" x14ac:dyDescent="0.3">
      <c r="A2286" t="s">
        <v>0</v>
      </c>
      <c r="B2286" t="s">
        <v>1526</v>
      </c>
      <c r="C2286">
        <v>248</v>
      </c>
      <c r="D2286" t="str">
        <f t="shared" si="805"/>
        <v>Medium</v>
      </c>
      <c r="E2286">
        <v>102</v>
      </c>
      <c r="F2286" t="str">
        <f t="shared" si="806"/>
        <v>1h 42m</v>
      </c>
      <c r="G2286" t="str">
        <f t="shared" si="807"/>
        <v>Standard Movie</v>
      </c>
      <c r="H2286">
        <v>1000</v>
      </c>
      <c r="I2286" t="str">
        <f t="shared" si="809"/>
        <v>Very Low</v>
      </c>
      <c r="J2286">
        <v>270</v>
      </c>
      <c r="K2286" t="str">
        <f t="shared" si="810"/>
        <v>Very Low</v>
      </c>
      <c r="L2286" t="s">
        <v>2854</v>
      </c>
      <c r="M2286">
        <v>734</v>
      </c>
      <c r="N2286" t="str">
        <f t="shared" si="811"/>
        <v>Low</v>
      </c>
      <c r="O2286">
        <v>11169531</v>
      </c>
      <c r="P2286" t="str">
        <f t="shared" si="812"/>
        <v>Average</v>
      </c>
      <c r="Q2286" t="s">
        <v>1642</v>
      </c>
      <c r="R2286" t="str">
        <f t="shared" si="813"/>
        <v>Comedy</v>
      </c>
      <c r="S2286">
        <f t="shared" si="814"/>
        <v>1</v>
      </c>
      <c r="T2286" t="s">
        <v>7228</v>
      </c>
      <c r="U2286" t="s">
        <v>11191</v>
      </c>
      <c r="V2286">
        <v>79855</v>
      </c>
      <c r="W2286" t="str">
        <f t="shared" si="815"/>
        <v>Medium</v>
      </c>
      <c r="X2286">
        <v>1778</v>
      </c>
      <c r="Y2286" t="str">
        <f t="shared" si="816"/>
        <v>Low</v>
      </c>
      <c r="Z2286" t="s">
        <v>11192</v>
      </c>
      <c r="AA2286">
        <v>2</v>
      </c>
      <c r="AB2286" t="str">
        <f t="shared" si="817"/>
        <v>Duo/Trio Poster</v>
      </c>
      <c r="AC2286" t="s">
        <v>11193</v>
      </c>
      <c r="AD2286" t="s">
        <v>11194</v>
      </c>
      <c r="AE2286">
        <v>235</v>
      </c>
      <c r="AF2286" t="str">
        <f t="shared" si="818"/>
        <v>Very Low</v>
      </c>
      <c r="AG2286" t="s">
        <v>9</v>
      </c>
      <c r="AH2286" t="s">
        <v>28</v>
      </c>
      <c r="AI2286" t="s">
        <v>11</v>
      </c>
      <c r="AJ2286" t="str">
        <f t="shared" si="820"/>
        <v>Teen</v>
      </c>
      <c r="AK2286">
        <v>20000000</v>
      </c>
      <c r="AL2286" t="str">
        <f t="shared" si="821"/>
        <v>Low Budget</v>
      </c>
      <c r="AM2286">
        <v>2008</v>
      </c>
      <c r="AN2286">
        <f t="shared" si="822"/>
        <v>17</v>
      </c>
      <c r="AO2286" t="str">
        <f t="shared" si="823"/>
        <v>Old Classic</v>
      </c>
      <c r="AP2286">
        <v>563</v>
      </c>
      <c r="AQ2286" t="str">
        <f t="shared" si="824"/>
        <v>Very Low</v>
      </c>
      <c r="AR2286">
        <v>6.4</v>
      </c>
      <c r="AS2286" t="str">
        <f t="shared" si="825"/>
        <v>Average</v>
      </c>
      <c r="AT2286">
        <v>2.35</v>
      </c>
      <c r="AU2286" t="str">
        <f t="shared" si="826"/>
        <v>Cinematic Widescreen</v>
      </c>
      <c r="AV2286">
        <v>0</v>
      </c>
      <c r="AW2286" t="str">
        <f t="shared" si="827"/>
        <v>Very Low</v>
      </c>
    </row>
    <row r="2287" spans="1:49" x14ac:dyDescent="0.3">
      <c r="A2287" t="s">
        <v>0</v>
      </c>
      <c r="B2287" t="s">
        <v>5618</v>
      </c>
      <c r="C2287">
        <v>137</v>
      </c>
      <c r="D2287" t="str">
        <f t="shared" si="805"/>
        <v>Low</v>
      </c>
      <c r="E2287">
        <v>103</v>
      </c>
      <c r="F2287" t="str">
        <f t="shared" si="806"/>
        <v>1h 43m</v>
      </c>
      <c r="G2287" t="str">
        <f t="shared" si="807"/>
        <v>Standard Movie</v>
      </c>
      <c r="H2287">
        <v>350</v>
      </c>
      <c r="I2287" t="str">
        <f t="shared" si="809"/>
        <v>Very Low</v>
      </c>
      <c r="J2287">
        <v>99</v>
      </c>
      <c r="K2287" t="str">
        <f t="shared" si="810"/>
        <v>Very Low</v>
      </c>
      <c r="L2287" t="s">
        <v>11195</v>
      </c>
      <c r="M2287">
        <v>5000</v>
      </c>
      <c r="N2287" t="str">
        <f t="shared" si="811"/>
        <v>Low</v>
      </c>
      <c r="O2287">
        <v>11034436</v>
      </c>
      <c r="P2287" t="str">
        <f t="shared" si="812"/>
        <v>Average</v>
      </c>
      <c r="Q2287" t="s">
        <v>11196</v>
      </c>
      <c r="R2287" t="str">
        <f t="shared" si="813"/>
        <v>Comedy</v>
      </c>
      <c r="S2287">
        <f t="shared" si="814"/>
        <v>4</v>
      </c>
      <c r="T2287" t="s">
        <v>2369</v>
      </c>
      <c r="U2287" t="s">
        <v>11197</v>
      </c>
      <c r="V2287">
        <v>13505</v>
      </c>
      <c r="W2287" t="str">
        <f t="shared" si="815"/>
        <v>Low</v>
      </c>
      <c r="X2287">
        <v>5637</v>
      </c>
      <c r="Y2287" t="str">
        <f t="shared" si="816"/>
        <v>Low</v>
      </c>
      <c r="Z2287" t="s">
        <v>11198</v>
      </c>
      <c r="AA2287">
        <v>1</v>
      </c>
      <c r="AB2287" t="str">
        <f t="shared" si="817"/>
        <v>Solo Star Poster</v>
      </c>
      <c r="AC2287" t="s">
        <v>11199</v>
      </c>
      <c r="AD2287" t="s">
        <v>11200</v>
      </c>
      <c r="AE2287">
        <v>180</v>
      </c>
      <c r="AF2287" t="str">
        <f t="shared" si="818"/>
        <v>Very Low</v>
      </c>
      <c r="AG2287" t="s">
        <v>9</v>
      </c>
      <c r="AH2287" t="s">
        <v>28</v>
      </c>
      <c r="AI2287" t="s">
        <v>556</v>
      </c>
      <c r="AJ2287" t="str">
        <f t="shared" si="820"/>
        <v>Adult</v>
      </c>
      <c r="AK2287">
        <v>20000000</v>
      </c>
      <c r="AL2287" t="str">
        <f t="shared" si="821"/>
        <v>Low Budget</v>
      </c>
      <c r="AM2287">
        <v>2005</v>
      </c>
      <c r="AN2287">
        <f t="shared" si="822"/>
        <v>20</v>
      </c>
      <c r="AO2287" t="str">
        <f t="shared" si="823"/>
        <v>Old Classic</v>
      </c>
      <c r="AP2287">
        <v>378</v>
      </c>
      <c r="AQ2287" t="str">
        <f t="shared" si="824"/>
        <v>Very Low</v>
      </c>
      <c r="AR2287">
        <v>7.1</v>
      </c>
      <c r="AS2287" t="str">
        <f t="shared" si="825"/>
        <v>Good</v>
      </c>
      <c r="AT2287">
        <v>1.85</v>
      </c>
      <c r="AU2287" t="str">
        <f t="shared" si="826"/>
        <v>HDTV / Widescreen</v>
      </c>
      <c r="AV2287">
        <v>0</v>
      </c>
      <c r="AW2287" t="str">
        <f t="shared" si="827"/>
        <v>Very Low</v>
      </c>
    </row>
    <row r="2288" spans="1:49" x14ac:dyDescent="0.3">
      <c r="A2288" t="s">
        <v>0</v>
      </c>
      <c r="B2288" t="s">
        <v>9918</v>
      </c>
      <c r="C2288">
        <v>214</v>
      </c>
      <c r="D2288" t="str">
        <f t="shared" si="805"/>
        <v>Medium</v>
      </c>
      <c r="E2288">
        <v>115</v>
      </c>
      <c r="F2288" t="str">
        <f t="shared" si="806"/>
        <v>1h 55m</v>
      </c>
      <c r="G2288" t="str">
        <f t="shared" si="807"/>
        <v>Standard Movie</v>
      </c>
      <c r="H2288">
        <v>214</v>
      </c>
      <c r="I2288" t="str">
        <f t="shared" si="809"/>
        <v>Very Low</v>
      </c>
      <c r="J2288">
        <v>968</v>
      </c>
      <c r="K2288" t="str">
        <f t="shared" si="810"/>
        <v>Very Low</v>
      </c>
      <c r="L2288" t="s">
        <v>4808</v>
      </c>
      <c r="M2288">
        <v>14000</v>
      </c>
      <c r="N2288" t="str">
        <f t="shared" si="811"/>
        <v>Medium</v>
      </c>
      <c r="O2288">
        <v>12626905</v>
      </c>
      <c r="P2288" t="str">
        <f t="shared" si="812"/>
        <v>Average</v>
      </c>
      <c r="Q2288" t="s">
        <v>435</v>
      </c>
      <c r="R2288" t="str">
        <f t="shared" si="813"/>
        <v>Action</v>
      </c>
      <c r="S2288">
        <f t="shared" si="814"/>
        <v>4</v>
      </c>
      <c r="T2288" t="s">
        <v>184</v>
      </c>
      <c r="U2288" t="s">
        <v>11201</v>
      </c>
      <c r="V2288">
        <v>32567</v>
      </c>
      <c r="W2288" t="str">
        <f t="shared" si="815"/>
        <v>Low</v>
      </c>
      <c r="X2288">
        <v>27214</v>
      </c>
      <c r="Y2288" t="str">
        <f t="shared" si="816"/>
        <v>Medium</v>
      </c>
      <c r="Z2288" t="s">
        <v>350</v>
      </c>
      <c r="AA2288">
        <v>3</v>
      </c>
      <c r="AB2288" t="str">
        <f t="shared" si="817"/>
        <v>Duo/Trio Poster</v>
      </c>
      <c r="AC2288" t="s">
        <v>11202</v>
      </c>
      <c r="AD2288" t="s">
        <v>11203</v>
      </c>
      <c r="AE2288">
        <v>106</v>
      </c>
      <c r="AF2288" t="str">
        <f t="shared" si="818"/>
        <v>Very Low</v>
      </c>
      <c r="AG2288" t="s">
        <v>9</v>
      </c>
      <c r="AH2288" t="s">
        <v>10</v>
      </c>
      <c r="AI2288" t="s">
        <v>556</v>
      </c>
      <c r="AJ2288" t="str">
        <f t="shared" si="820"/>
        <v>Adult</v>
      </c>
      <c r="AK2288">
        <v>20000000</v>
      </c>
      <c r="AL2288" t="str">
        <f t="shared" si="821"/>
        <v>Low Budget</v>
      </c>
      <c r="AM2288">
        <v>2016</v>
      </c>
      <c r="AN2288">
        <f t="shared" si="822"/>
        <v>9</v>
      </c>
      <c r="AO2288" t="str">
        <f t="shared" si="823"/>
        <v>Modern Classic</v>
      </c>
      <c r="AP2288">
        <v>12000</v>
      </c>
      <c r="AQ2288" t="str">
        <f t="shared" si="824"/>
        <v>Medium</v>
      </c>
      <c r="AR2288">
        <v>6.3</v>
      </c>
      <c r="AS2288" t="str">
        <f t="shared" si="825"/>
        <v>Average</v>
      </c>
      <c r="AT2288">
        <v>2.35</v>
      </c>
      <c r="AU2288" t="str">
        <f t="shared" si="826"/>
        <v>Cinematic Widescreen</v>
      </c>
      <c r="AV2288">
        <v>0</v>
      </c>
      <c r="AW2288" t="str">
        <f t="shared" si="827"/>
        <v>Very Low</v>
      </c>
    </row>
    <row r="2289" spans="1:49" x14ac:dyDescent="0.3">
      <c r="A2289" t="s">
        <v>0</v>
      </c>
      <c r="B2289" t="s">
        <v>3974</v>
      </c>
      <c r="C2289">
        <v>104</v>
      </c>
      <c r="D2289" t="str">
        <f t="shared" si="805"/>
        <v>Low</v>
      </c>
      <c r="E2289">
        <v>96</v>
      </c>
      <c r="F2289" t="str">
        <f t="shared" si="806"/>
        <v>1h 36m</v>
      </c>
      <c r="G2289" t="str">
        <f t="shared" si="807"/>
        <v>Standard Movie</v>
      </c>
      <c r="H2289">
        <v>11000</v>
      </c>
      <c r="I2289" t="str">
        <f t="shared" si="809"/>
        <v>Medium</v>
      </c>
      <c r="J2289">
        <v>223</v>
      </c>
      <c r="K2289" t="str">
        <f t="shared" si="810"/>
        <v>Very Low</v>
      </c>
      <c r="L2289" t="s">
        <v>11204</v>
      </c>
      <c r="M2289">
        <v>11000</v>
      </c>
      <c r="N2289" t="str">
        <f t="shared" si="811"/>
        <v>Medium</v>
      </c>
      <c r="O2289">
        <v>10569071</v>
      </c>
      <c r="P2289" t="str">
        <f t="shared" si="812"/>
        <v>Average</v>
      </c>
      <c r="Q2289" t="s">
        <v>1642</v>
      </c>
      <c r="R2289" t="str">
        <f t="shared" si="813"/>
        <v>Comedy</v>
      </c>
      <c r="S2289">
        <f t="shared" si="814"/>
        <v>1</v>
      </c>
      <c r="T2289" t="s">
        <v>3974</v>
      </c>
      <c r="U2289" t="s">
        <v>11205</v>
      </c>
      <c r="V2289">
        <v>35586</v>
      </c>
      <c r="W2289" t="str">
        <f t="shared" si="815"/>
        <v>Low</v>
      </c>
      <c r="X2289">
        <v>11867</v>
      </c>
      <c r="Y2289" t="str">
        <f t="shared" si="816"/>
        <v>Medium</v>
      </c>
      <c r="Z2289" t="s">
        <v>7926</v>
      </c>
      <c r="AA2289">
        <v>2</v>
      </c>
      <c r="AB2289" t="str">
        <f t="shared" si="817"/>
        <v>Duo/Trio Poster</v>
      </c>
      <c r="AC2289" t="s">
        <v>11206</v>
      </c>
      <c r="AD2289" t="s">
        <v>11207</v>
      </c>
      <c r="AE2289">
        <v>131</v>
      </c>
      <c r="AF2289" t="str">
        <f t="shared" si="818"/>
        <v>Very Low</v>
      </c>
      <c r="AG2289" t="s">
        <v>9</v>
      </c>
      <c r="AH2289" t="s">
        <v>10</v>
      </c>
      <c r="AI2289" t="s">
        <v>556</v>
      </c>
      <c r="AJ2289" t="str">
        <f t="shared" si="820"/>
        <v>Adult</v>
      </c>
      <c r="AK2289">
        <v>20000000</v>
      </c>
      <c r="AL2289" t="str">
        <f t="shared" si="821"/>
        <v>Low Budget</v>
      </c>
      <c r="AM2289">
        <v>1997</v>
      </c>
      <c r="AN2289">
        <f t="shared" si="822"/>
        <v>28</v>
      </c>
      <c r="AO2289" t="str">
        <f t="shared" si="823"/>
        <v>Old Classic</v>
      </c>
      <c r="AP2289">
        <v>474</v>
      </c>
      <c r="AQ2289" t="str">
        <f t="shared" si="824"/>
        <v>Very Low</v>
      </c>
      <c r="AR2289">
        <v>7.4</v>
      </c>
      <c r="AS2289" t="str">
        <f t="shared" si="825"/>
        <v>Good</v>
      </c>
      <c r="AT2289">
        <v>1.85</v>
      </c>
      <c r="AU2289" t="str">
        <f t="shared" si="826"/>
        <v>HDTV / Widescreen</v>
      </c>
      <c r="AV2289">
        <v>0</v>
      </c>
      <c r="AW2289" t="str">
        <f t="shared" si="827"/>
        <v>Very Low</v>
      </c>
    </row>
    <row r="2290" spans="1:49" x14ac:dyDescent="0.3">
      <c r="A2290" t="s">
        <v>0</v>
      </c>
      <c r="B2290" t="s">
        <v>11208</v>
      </c>
      <c r="C2290">
        <v>81</v>
      </c>
      <c r="D2290" t="str">
        <f t="shared" si="805"/>
        <v>Low</v>
      </c>
      <c r="E2290">
        <v>98</v>
      </c>
      <c r="F2290" t="str">
        <f t="shared" si="806"/>
        <v>1h 38m</v>
      </c>
      <c r="G2290" t="str">
        <f t="shared" si="807"/>
        <v>Standard Movie</v>
      </c>
      <c r="H2290">
        <v>4</v>
      </c>
      <c r="I2290" t="str">
        <f t="shared" si="809"/>
        <v>Very Low</v>
      </c>
      <c r="J2290">
        <v>677</v>
      </c>
      <c r="K2290" t="str">
        <f t="shared" si="810"/>
        <v>Very Low</v>
      </c>
      <c r="L2290" t="s">
        <v>401</v>
      </c>
      <c r="M2290">
        <v>2000</v>
      </c>
      <c r="N2290" t="str">
        <f t="shared" si="811"/>
        <v>Low</v>
      </c>
      <c r="O2290">
        <v>10544143</v>
      </c>
      <c r="P2290" t="str">
        <f t="shared" si="812"/>
        <v>Average</v>
      </c>
      <c r="Q2290" t="s">
        <v>1652</v>
      </c>
      <c r="R2290" t="str">
        <f t="shared" si="813"/>
        <v>Comedy</v>
      </c>
      <c r="S2290">
        <f t="shared" si="814"/>
        <v>2</v>
      </c>
      <c r="T2290" t="s">
        <v>6363</v>
      </c>
      <c r="U2290" t="s">
        <v>11209</v>
      </c>
      <c r="V2290">
        <v>16372</v>
      </c>
      <c r="W2290" t="str">
        <f t="shared" si="815"/>
        <v>Low</v>
      </c>
      <c r="X2290">
        <v>4843</v>
      </c>
      <c r="Y2290" t="str">
        <f t="shared" si="816"/>
        <v>Low</v>
      </c>
      <c r="Z2290" t="s">
        <v>11210</v>
      </c>
      <c r="AA2290">
        <v>2</v>
      </c>
      <c r="AB2290" t="str">
        <f t="shared" si="817"/>
        <v>Duo/Trio Poster</v>
      </c>
      <c r="AC2290" t="s">
        <v>11211</v>
      </c>
      <c r="AD2290" t="s">
        <v>11212</v>
      </c>
      <c r="AE2290">
        <v>121</v>
      </c>
      <c r="AF2290" t="str">
        <f t="shared" si="818"/>
        <v>Very Low</v>
      </c>
      <c r="AG2290" t="s">
        <v>9</v>
      </c>
      <c r="AH2290" t="s">
        <v>341</v>
      </c>
      <c r="AI2290" t="s">
        <v>11</v>
      </c>
      <c r="AJ2290" t="str">
        <f t="shared" si="820"/>
        <v>Teen</v>
      </c>
      <c r="AK2290">
        <v>20000000</v>
      </c>
      <c r="AL2290" t="str">
        <f t="shared" si="821"/>
        <v>Low Budget</v>
      </c>
      <c r="AM2290">
        <v>1999</v>
      </c>
      <c r="AN2290">
        <f t="shared" si="822"/>
        <v>26</v>
      </c>
      <c r="AO2290" t="str">
        <f t="shared" si="823"/>
        <v>Old Classic</v>
      </c>
      <c r="AP2290">
        <v>1000</v>
      </c>
      <c r="AQ2290" t="str">
        <f t="shared" si="824"/>
        <v>Very Low</v>
      </c>
      <c r="AR2290">
        <v>6.1</v>
      </c>
      <c r="AS2290" t="str">
        <f t="shared" si="825"/>
        <v>Average</v>
      </c>
      <c r="AT2290">
        <v>1.37</v>
      </c>
      <c r="AU2290" t="str">
        <f t="shared" si="826"/>
        <v>Classic</v>
      </c>
      <c r="AV2290">
        <v>311</v>
      </c>
      <c r="AW2290" t="str">
        <f t="shared" si="827"/>
        <v>Very Low</v>
      </c>
    </row>
    <row r="2291" spans="1:49" x14ac:dyDescent="0.3">
      <c r="A2291" t="s">
        <v>0</v>
      </c>
      <c r="B2291" t="s">
        <v>9681</v>
      </c>
      <c r="C2291">
        <v>175</v>
      </c>
      <c r="D2291" t="str">
        <f t="shared" si="805"/>
        <v>Low</v>
      </c>
      <c r="E2291">
        <v>101</v>
      </c>
      <c r="F2291" t="str">
        <f t="shared" si="806"/>
        <v>1h 41m</v>
      </c>
      <c r="G2291" t="str">
        <f t="shared" si="807"/>
        <v>Standard Movie</v>
      </c>
      <c r="H2291">
        <v>53</v>
      </c>
      <c r="I2291" t="str">
        <f t="shared" si="809"/>
        <v>Very Low</v>
      </c>
      <c r="J2291">
        <v>580</v>
      </c>
      <c r="K2291" t="str">
        <f t="shared" si="810"/>
        <v>Very Low</v>
      </c>
      <c r="L2291" t="s">
        <v>208</v>
      </c>
      <c r="M2291">
        <v>14000</v>
      </c>
      <c r="N2291" t="str">
        <f t="shared" si="811"/>
        <v>Medium</v>
      </c>
      <c r="O2291">
        <v>13650738</v>
      </c>
      <c r="P2291" t="str">
        <f t="shared" si="812"/>
        <v>Average</v>
      </c>
      <c r="Q2291" t="s">
        <v>2498</v>
      </c>
      <c r="R2291" t="str">
        <f t="shared" si="813"/>
        <v>Comedy</v>
      </c>
      <c r="S2291">
        <f t="shared" si="814"/>
        <v>2</v>
      </c>
      <c r="T2291" t="s">
        <v>625</v>
      </c>
      <c r="U2291" t="s">
        <v>11213</v>
      </c>
      <c r="V2291">
        <v>61360</v>
      </c>
      <c r="W2291" t="str">
        <f t="shared" si="815"/>
        <v>Medium</v>
      </c>
      <c r="X2291">
        <v>16926</v>
      </c>
      <c r="Y2291" t="str">
        <f t="shared" si="816"/>
        <v>Medium</v>
      </c>
      <c r="Z2291" t="s">
        <v>11214</v>
      </c>
      <c r="AA2291">
        <v>1</v>
      </c>
      <c r="AB2291" t="str">
        <f t="shared" si="817"/>
        <v>Solo Star Poster</v>
      </c>
      <c r="AC2291" t="s">
        <v>11215</v>
      </c>
      <c r="AD2291" t="s">
        <v>11216</v>
      </c>
      <c r="AE2291">
        <v>129</v>
      </c>
      <c r="AF2291" t="str">
        <f t="shared" si="818"/>
        <v>Very Low</v>
      </c>
      <c r="AG2291" t="s">
        <v>9</v>
      </c>
      <c r="AH2291" t="s">
        <v>10</v>
      </c>
      <c r="AI2291" t="s">
        <v>556</v>
      </c>
      <c r="AJ2291" t="str">
        <f t="shared" si="820"/>
        <v>Adult</v>
      </c>
      <c r="AK2291">
        <v>20000000</v>
      </c>
      <c r="AL2291" t="str">
        <f t="shared" si="821"/>
        <v>Low Budget</v>
      </c>
      <c r="AM2291">
        <v>2015</v>
      </c>
      <c r="AN2291">
        <f t="shared" si="822"/>
        <v>10</v>
      </c>
      <c r="AO2291" t="str">
        <f t="shared" si="823"/>
        <v>Modern Classic</v>
      </c>
      <c r="AP2291">
        <v>1000</v>
      </c>
      <c r="AQ2291" t="str">
        <f t="shared" si="824"/>
        <v>Very Low</v>
      </c>
      <c r="AR2291">
        <v>6.6</v>
      </c>
      <c r="AS2291" t="str">
        <f t="shared" si="825"/>
        <v>Average</v>
      </c>
      <c r="AT2291">
        <v>2.35</v>
      </c>
      <c r="AU2291" t="str">
        <f t="shared" si="826"/>
        <v>Cinematic Widescreen</v>
      </c>
      <c r="AV2291">
        <v>25000</v>
      </c>
      <c r="AW2291" t="str">
        <f t="shared" si="827"/>
        <v>Medium</v>
      </c>
    </row>
    <row r="2292" spans="1:49" x14ac:dyDescent="0.3">
      <c r="A2292" t="s">
        <v>0</v>
      </c>
      <c r="B2292" t="s">
        <v>5021</v>
      </c>
      <c r="C2292">
        <v>20</v>
      </c>
      <c r="D2292" t="str">
        <f t="shared" si="805"/>
        <v>Very Low</v>
      </c>
      <c r="E2292">
        <v>106</v>
      </c>
      <c r="F2292" t="str">
        <f t="shared" si="806"/>
        <v>1h 46m</v>
      </c>
      <c r="G2292" t="str">
        <f t="shared" si="807"/>
        <v>Standard Movie</v>
      </c>
      <c r="H2292">
        <v>277</v>
      </c>
      <c r="I2292" t="str">
        <f t="shared" si="809"/>
        <v>Very Low</v>
      </c>
      <c r="J2292">
        <v>383</v>
      </c>
      <c r="K2292" t="str">
        <f t="shared" si="810"/>
        <v>Very Low</v>
      </c>
      <c r="L2292" t="s">
        <v>1346</v>
      </c>
      <c r="M2292">
        <v>22000</v>
      </c>
      <c r="N2292" t="str">
        <f t="shared" si="811"/>
        <v>Medium</v>
      </c>
      <c r="O2292">
        <v>10555348</v>
      </c>
      <c r="P2292" t="str">
        <f t="shared" si="812"/>
        <v>Average</v>
      </c>
      <c r="Q2292" t="s">
        <v>980</v>
      </c>
      <c r="R2292" t="str">
        <f t="shared" si="813"/>
        <v>Comedy</v>
      </c>
      <c r="S2292">
        <f t="shared" si="814"/>
        <v>2</v>
      </c>
      <c r="T2292" t="s">
        <v>1717</v>
      </c>
      <c r="U2292" t="s">
        <v>11217</v>
      </c>
      <c r="V2292">
        <v>17349</v>
      </c>
      <c r="W2292" t="str">
        <f t="shared" si="815"/>
        <v>Low</v>
      </c>
      <c r="X2292">
        <v>24887</v>
      </c>
      <c r="Y2292" t="str">
        <f t="shared" si="816"/>
        <v>Medium</v>
      </c>
      <c r="Z2292" t="s">
        <v>11218</v>
      </c>
      <c r="AA2292">
        <v>0</v>
      </c>
      <c r="AB2292" t="str">
        <f t="shared" si="817"/>
        <v>Symbolic Poster</v>
      </c>
      <c r="AC2292" t="s">
        <v>11219</v>
      </c>
      <c r="AD2292" t="s">
        <v>11220</v>
      </c>
      <c r="AE2292">
        <v>42</v>
      </c>
      <c r="AF2292" t="str">
        <f t="shared" si="818"/>
        <v>Very Low</v>
      </c>
      <c r="AG2292" t="s">
        <v>9</v>
      </c>
      <c r="AH2292" t="s">
        <v>10</v>
      </c>
      <c r="AI2292" t="s">
        <v>11</v>
      </c>
      <c r="AJ2292" t="str">
        <f t="shared" si="820"/>
        <v>Teen</v>
      </c>
      <c r="AK2292">
        <v>20000000</v>
      </c>
      <c r="AL2292" t="str">
        <f t="shared" si="821"/>
        <v>Low Budget</v>
      </c>
      <c r="AM2292">
        <v>1989</v>
      </c>
      <c r="AN2292">
        <f t="shared" si="822"/>
        <v>36</v>
      </c>
      <c r="AO2292" t="str">
        <f t="shared" si="823"/>
        <v>Old Classic</v>
      </c>
      <c r="AP2292">
        <v>2000</v>
      </c>
      <c r="AQ2292" t="str">
        <f t="shared" si="824"/>
        <v>Low</v>
      </c>
      <c r="AR2292">
        <v>6</v>
      </c>
      <c r="AS2292" t="str">
        <f t="shared" si="825"/>
        <v>Average</v>
      </c>
      <c r="AT2292">
        <v>2.35</v>
      </c>
      <c r="AU2292" t="str">
        <f t="shared" si="826"/>
        <v>Cinematic Widescreen</v>
      </c>
      <c r="AV2292">
        <v>855</v>
      </c>
      <c r="AW2292" t="str">
        <f t="shared" si="827"/>
        <v>Very Low</v>
      </c>
    </row>
    <row r="2293" spans="1:49" x14ac:dyDescent="0.3">
      <c r="A2293" t="s">
        <v>0</v>
      </c>
      <c r="B2293" t="s">
        <v>3974</v>
      </c>
      <c r="C2293">
        <v>69</v>
      </c>
      <c r="D2293" t="str">
        <f t="shared" si="805"/>
        <v>Low</v>
      </c>
      <c r="E2293">
        <v>101</v>
      </c>
      <c r="F2293" t="str">
        <f t="shared" si="806"/>
        <v>1h 41m</v>
      </c>
      <c r="G2293" t="str">
        <f t="shared" si="807"/>
        <v>Standard Movie</v>
      </c>
      <c r="H2293">
        <v>11000</v>
      </c>
      <c r="I2293" t="str">
        <f t="shared" si="809"/>
        <v>Medium</v>
      </c>
      <c r="J2293">
        <v>2</v>
      </c>
      <c r="K2293" t="str">
        <f t="shared" si="810"/>
        <v>Very Low</v>
      </c>
      <c r="L2293" t="s">
        <v>2234</v>
      </c>
      <c r="M2293">
        <v>1000</v>
      </c>
      <c r="N2293" t="str">
        <f t="shared" si="811"/>
        <v>Low</v>
      </c>
      <c r="O2293">
        <v>9714482</v>
      </c>
      <c r="P2293" t="str">
        <f t="shared" si="812"/>
        <v>Flop</v>
      </c>
      <c r="Q2293" t="s">
        <v>11221</v>
      </c>
      <c r="R2293" t="str">
        <f t="shared" si="813"/>
        <v>Comedy</v>
      </c>
      <c r="S2293">
        <f t="shared" si="814"/>
        <v>3</v>
      </c>
      <c r="T2293" t="s">
        <v>3721</v>
      </c>
      <c r="U2293" t="s">
        <v>11222</v>
      </c>
      <c r="V2293">
        <v>30083</v>
      </c>
      <c r="W2293" t="str">
        <f t="shared" si="815"/>
        <v>Low</v>
      </c>
      <c r="X2293">
        <v>1614</v>
      </c>
      <c r="Y2293" t="str">
        <f t="shared" si="816"/>
        <v>Low</v>
      </c>
      <c r="Z2293" t="s">
        <v>11223</v>
      </c>
      <c r="AA2293">
        <v>0</v>
      </c>
      <c r="AB2293" t="str">
        <f t="shared" si="817"/>
        <v>Symbolic Poster</v>
      </c>
      <c r="AC2293" t="s">
        <v>11224</v>
      </c>
      <c r="AD2293" t="s">
        <v>11225</v>
      </c>
      <c r="AE2293">
        <v>140</v>
      </c>
      <c r="AF2293" t="str">
        <f t="shared" si="818"/>
        <v>Very Low</v>
      </c>
      <c r="AG2293" t="s">
        <v>9</v>
      </c>
      <c r="AH2293" t="s">
        <v>10</v>
      </c>
      <c r="AI2293" t="s">
        <v>556</v>
      </c>
      <c r="AJ2293" t="str">
        <f t="shared" si="820"/>
        <v>Adult</v>
      </c>
      <c r="AK2293">
        <v>20000000</v>
      </c>
      <c r="AL2293" t="str">
        <f t="shared" si="821"/>
        <v>Low Budget</v>
      </c>
      <c r="AM2293">
        <v>1996</v>
      </c>
      <c r="AN2293">
        <f t="shared" si="822"/>
        <v>29</v>
      </c>
      <c r="AO2293" t="str">
        <f t="shared" si="823"/>
        <v>Old Classic</v>
      </c>
      <c r="AP2293">
        <v>612</v>
      </c>
      <c r="AQ2293" t="str">
        <f t="shared" si="824"/>
        <v>Very Low</v>
      </c>
      <c r="AR2293">
        <v>6.8</v>
      </c>
      <c r="AS2293" t="str">
        <f t="shared" si="825"/>
        <v>Average</v>
      </c>
      <c r="AT2293">
        <v>1.85</v>
      </c>
      <c r="AU2293" t="str">
        <f t="shared" si="826"/>
        <v>HDTV / Widescreen</v>
      </c>
      <c r="AV2293">
        <v>0</v>
      </c>
      <c r="AW2293" t="str">
        <f t="shared" si="827"/>
        <v>Very Low</v>
      </c>
    </row>
    <row r="2294" spans="1:49" x14ac:dyDescent="0.3">
      <c r="A2294" t="s">
        <v>0</v>
      </c>
      <c r="B2294" t="s">
        <v>1925</v>
      </c>
      <c r="C2294">
        <v>168</v>
      </c>
      <c r="D2294" t="str">
        <f t="shared" si="805"/>
        <v>Low</v>
      </c>
      <c r="E2294">
        <v>87</v>
      </c>
      <c r="F2294" t="str">
        <f t="shared" si="806"/>
        <v>1h 27m</v>
      </c>
      <c r="G2294" t="str">
        <f t="shared" si="807"/>
        <v>Featurette</v>
      </c>
      <c r="H2294">
        <v>0</v>
      </c>
      <c r="I2294" t="str">
        <f t="shared" si="809"/>
        <v>Very Low</v>
      </c>
      <c r="J2294">
        <v>548</v>
      </c>
      <c r="K2294" t="str">
        <f t="shared" si="810"/>
        <v>Very Low</v>
      </c>
      <c r="L2294" t="s">
        <v>329</v>
      </c>
      <c r="M2294">
        <v>22000</v>
      </c>
      <c r="N2294" t="str">
        <f t="shared" si="811"/>
        <v>Medium</v>
      </c>
      <c r="O2294">
        <v>8579684</v>
      </c>
      <c r="P2294" t="str">
        <f t="shared" si="812"/>
        <v>Flop</v>
      </c>
      <c r="Q2294" t="s">
        <v>1642</v>
      </c>
      <c r="R2294" t="str">
        <f t="shared" si="813"/>
        <v>Comedy</v>
      </c>
      <c r="S2294">
        <f t="shared" si="814"/>
        <v>1</v>
      </c>
      <c r="T2294" t="s">
        <v>120</v>
      </c>
      <c r="U2294" t="s">
        <v>10534</v>
      </c>
      <c r="V2294">
        <v>89547</v>
      </c>
      <c r="W2294" t="str">
        <f t="shared" si="815"/>
        <v>Medium</v>
      </c>
      <c r="X2294">
        <v>24324</v>
      </c>
      <c r="Y2294" t="str">
        <f t="shared" si="816"/>
        <v>Medium</v>
      </c>
      <c r="Z2294" t="s">
        <v>5765</v>
      </c>
      <c r="AA2294">
        <v>0</v>
      </c>
      <c r="AB2294" t="str">
        <f t="shared" si="817"/>
        <v>Symbolic Poster</v>
      </c>
      <c r="AC2294" t="s">
        <v>10535</v>
      </c>
      <c r="AD2294" t="s">
        <v>10536</v>
      </c>
      <c r="AE2294">
        <v>199</v>
      </c>
      <c r="AF2294" t="str">
        <f t="shared" si="818"/>
        <v>Very Low</v>
      </c>
      <c r="AG2294" t="s">
        <v>9</v>
      </c>
      <c r="AH2294" t="s">
        <v>10</v>
      </c>
      <c r="AI2294" t="s">
        <v>556</v>
      </c>
      <c r="AJ2294" t="str">
        <f t="shared" si="820"/>
        <v>Adult</v>
      </c>
      <c r="AK2294">
        <v>9000000</v>
      </c>
      <c r="AL2294" t="str">
        <f t="shared" si="821"/>
        <v>Low Budget</v>
      </c>
      <c r="AM2294">
        <v>2007</v>
      </c>
      <c r="AN2294">
        <f t="shared" si="822"/>
        <v>18</v>
      </c>
      <c r="AO2294" t="str">
        <f t="shared" si="823"/>
        <v>Old Classic</v>
      </c>
      <c r="AP2294">
        <v>557</v>
      </c>
      <c r="AQ2294" t="str">
        <f t="shared" si="824"/>
        <v>Very Low</v>
      </c>
      <c r="AR2294">
        <v>7.4</v>
      </c>
      <c r="AS2294" t="str">
        <f t="shared" si="825"/>
        <v>Good</v>
      </c>
      <c r="AT2294">
        <v>1.85</v>
      </c>
      <c r="AU2294" t="str">
        <f t="shared" si="826"/>
        <v>HDTV / Widescreen</v>
      </c>
      <c r="AV2294">
        <v>0</v>
      </c>
      <c r="AW2294" t="str">
        <f t="shared" si="827"/>
        <v>Very Low</v>
      </c>
    </row>
    <row r="2295" spans="1:49" x14ac:dyDescent="0.3">
      <c r="A2295" t="s">
        <v>0</v>
      </c>
      <c r="B2295" t="s">
        <v>303</v>
      </c>
      <c r="C2295">
        <v>166</v>
      </c>
      <c r="D2295" t="str">
        <f t="shared" si="805"/>
        <v>Low</v>
      </c>
      <c r="E2295">
        <v>111</v>
      </c>
      <c r="F2295" t="str">
        <f t="shared" si="806"/>
        <v>1h 51m</v>
      </c>
      <c r="G2295" t="str">
        <f t="shared" si="807"/>
        <v>Standard Movie</v>
      </c>
      <c r="H2295">
        <v>0</v>
      </c>
      <c r="I2295" t="str">
        <f t="shared" si="809"/>
        <v>Very Low</v>
      </c>
      <c r="J2295">
        <v>725</v>
      </c>
      <c r="K2295" t="str">
        <f t="shared" si="810"/>
        <v>Very Low</v>
      </c>
      <c r="L2295" t="s">
        <v>1610</v>
      </c>
      <c r="M2295">
        <v>856</v>
      </c>
      <c r="N2295" t="str">
        <f t="shared" si="811"/>
        <v>Low</v>
      </c>
      <c r="O2295">
        <v>9525276</v>
      </c>
      <c r="P2295" t="str">
        <f t="shared" si="812"/>
        <v>Flop</v>
      </c>
      <c r="Q2295" t="s">
        <v>305</v>
      </c>
      <c r="R2295" t="str">
        <f t="shared" si="813"/>
        <v>Action</v>
      </c>
      <c r="S2295">
        <f t="shared" si="814"/>
        <v>3</v>
      </c>
      <c r="T2295" t="s">
        <v>3629</v>
      </c>
      <c r="U2295" t="s">
        <v>11226</v>
      </c>
      <c r="V2295">
        <v>60156</v>
      </c>
      <c r="W2295" t="str">
        <f t="shared" si="815"/>
        <v>Medium</v>
      </c>
      <c r="X2295">
        <v>3309</v>
      </c>
      <c r="Y2295" t="str">
        <f t="shared" si="816"/>
        <v>Low</v>
      </c>
      <c r="Z2295" t="s">
        <v>11227</v>
      </c>
      <c r="AA2295">
        <v>0</v>
      </c>
      <c r="AB2295" t="str">
        <f t="shared" si="817"/>
        <v>Symbolic Poster</v>
      </c>
      <c r="AC2295" t="s">
        <v>11228</v>
      </c>
      <c r="AD2295" t="s">
        <v>11229</v>
      </c>
      <c r="AE2295">
        <v>299</v>
      </c>
      <c r="AF2295" t="str">
        <f t="shared" si="818"/>
        <v>Very Low</v>
      </c>
      <c r="AG2295" t="s">
        <v>9</v>
      </c>
      <c r="AH2295" t="s">
        <v>10</v>
      </c>
      <c r="AI2295" t="s">
        <v>556</v>
      </c>
      <c r="AJ2295" t="str">
        <f t="shared" si="820"/>
        <v>Adult</v>
      </c>
      <c r="AK2295">
        <v>20000000</v>
      </c>
      <c r="AL2295" t="str">
        <f t="shared" si="821"/>
        <v>Low Budget</v>
      </c>
      <c r="AM2295">
        <v>2007</v>
      </c>
      <c r="AN2295">
        <f t="shared" si="822"/>
        <v>18</v>
      </c>
      <c r="AO2295" t="str">
        <f t="shared" si="823"/>
        <v>Old Classic</v>
      </c>
      <c r="AP2295">
        <v>742</v>
      </c>
      <c r="AQ2295" t="str">
        <f t="shared" si="824"/>
        <v>Very Low</v>
      </c>
      <c r="AR2295">
        <v>6.8</v>
      </c>
      <c r="AS2295" t="str">
        <f t="shared" si="825"/>
        <v>Average</v>
      </c>
      <c r="AT2295">
        <v>2.35</v>
      </c>
      <c r="AU2295" t="str">
        <f t="shared" si="826"/>
        <v>Cinematic Widescreen</v>
      </c>
      <c r="AV2295">
        <v>0</v>
      </c>
      <c r="AW2295" t="str">
        <f t="shared" si="827"/>
        <v>Very Low</v>
      </c>
    </row>
    <row r="2296" spans="1:49" x14ac:dyDescent="0.3">
      <c r="A2296" t="s">
        <v>0</v>
      </c>
      <c r="B2296" t="s">
        <v>7080</v>
      </c>
      <c r="C2296">
        <v>160</v>
      </c>
      <c r="D2296" t="str">
        <f t="shared" si="805"/>
        <v>Low</v>
      </c>
      <c r="E2296">
        <v>99</v>
      </c>
      <c r="F2296" t="str">
        <f t="shared" si="806"/>
        <v>1h 39m</v>
      </c>
      <c r="G2296" t="str">
        <f t="shared" si="807"/>
        <v>Standard Movie</v>
      </c>
      <c r="H2296">
        <v>52</v>
      </c>
      <c r="I2296" t="str">
        <f t="shared" si="809"/>
        <v>Very Low</v>
      </c>
      <c r="J2296">
        <v>148</v>
      </c>
      <c r="K2296" t="str">
        <f t="shared" si="810"/>
        <v>Very Low</v>
      </c>
      <c r="L2296" t="s">
        <v>274</v>
      </c>
      <c r="M2296">
        <v>22000</v>
      </c>
      <c r="N2296" t="str">
        <f t="shared" si="811"/>
        <v>Medium</v>
      </c>
      <c r="O2296">
        <v>8855646</v>
      </c>
      <c r="P2296" t="str">
        <f t="shared" si="812"/>
        <v>Flop</v>
      </c>
      <c r="Q2296" t="s">
        <v>7014</v>
      </c>
      <c r="R2296" t="str">
        <f t="shared" si="813"/>
        <v>Adventure</v>
      </c>
      <c r="S2296">
        <f t="shared" si="814"/>
        <v>2</v>
      </c>
      <c r="T2296" t="s">
        <v>1717</v>
      </c>
      <c r="U2296" t="s">
        <v>11230</v>
      </c>
      <c r="V2296">
        <v>49855</v>
      </c>
      <c r="W2296" t="str">
        <f t="shared" si="815"/>
        <v>Low</v>
      </c>
      <c r="X2296">
        <v>23409</v>
      </c>
      <c r="Y2296" t="str">
        <f t="shared" si="816"/>
        <v>Medium</v>
      </c>
      <c r="Z2296" t="s">
        <v>11231</v>
      </c>
      <c r="AA2296">
        <v>1</v>
      </c>
      <c r="AB2296" t="str">
        <f t="shared" si="817"/>
        <v>Solo Star Poster</v>
      </c>
      <c r="AC2296" t="s">
        <v>11232</v>
      </c>
      <c r="AD2296" t="s">
        <v>11233</v>
      </c>
      <c r="AE2296">
        <v>117</v>
      </c>
      <c r="AF2296" t="str">
        <f t="shared" si="818"/>
        <v>Very Low</v>
      </c>
      <c r="AG2296" t="s">
        <v>9</v>
      </c>
      <c r="AH2296" t="s">
        <v>10</v>
      </c>
      <c r="AI2296" t="s">
        <v>11</v>
      </c>
      <c r="AJ2296" t="str">
        <f t="shared" si="820"/>
        <v>Teen</v>
      </c>
      <c r="AK2296">
        <v>21000000</v>
      </c>
      <c r="AL2296" t="str">
        <f t="shared" si="821"/>
        <v>Low Budget</v>
      </c>
      <c r="AM2296">
        <v>2009</v>
      </c>
      <c r="AN2296">
        <f t="shared" si="822"/>
        <v>16</v>
      </c>
      <c r="AO2296" t="str">
        <f t="shared" si="823"/>
        <v>Old Classic</v>
      </c>
      <c r="AP2296">
        <v>1000</v>
      </c>
      <c r="AQ2296" t="str">
        <f t="shared" si="824"/>
        <v>Very Low</v>
      </c>
      <c r="AR2296">
        <v>7.2</v>
      </c>
      <c r="AS2296" t="str">
        <f t="shared" si="825"/>
        <v>Good</v>
      </c>
      <c r="AT2296">
        <v>2.35</v>
      </c>
      <c r="AU2296" t="str">
        <f t="shared" si="826"/>
        <v>Cinematic Widescreen</v>
      </c>
      <c r="AV2296">
        <v>10000</v>
      </c>
      <c r="AW2296" t="str">
        <f t="shared" si="827"/>
        <v>Low</v>
      </c>
    </row>
    <row r="2297" spans="1:49" x14ac:dyDescent="0.3">
      <c r="A2297" t="s">
        <v>0</v>
      </c>
      <c r="B2297" t="s">
        <v>11234</v>
      </c>
      <c r="C2297">
        <v>32</v>
      </c>
      <c r="D2297" t="str">
        <f t="shared" si="805"/>
        <v>Very Low</v>
      </c>
      <c r="E2297">
        <v>88</v>
      </c>
      <c r="F2297" t="str">
        <f t="shared" si="806"/>
        <v>1h 28m</v>
      </c>
      <c r="G2297" t="str">
        <f t="shared" si="807"/>
        <v>Featurette</v>
      </c>
      <c r="H2297">
        <v>84</v>
      </c>
      <c r="I2297" t="str">
        <f t="shared" si="809"/>
        <v>Very Low</v>
      </c>
      <c r="J2297">
        <v>177</v>
      </c>
      <c r="K2297" t="str">
        <f t="shared" si="810"/>
        <v>Very Low</v>
      </c>
      <c r="L2297" t="s">
        <v>11235</v>
      </c>
      <c r="M2297">
        <v>650</v>
      </c>
      <c r="N2297" t="str">
        <f t="shared" si="811"/>
        <v>Low</v>
      </c>
      <c r="O2297">
        <v>9109322</v>
      </c>
      <c r="P2297" t="str">
        <f t="shared" si="812"/>
        <v>Flop</v>
      </c>
      <c r="Q2297" t="s">
        <v>2629</v>
      </c>
      <c r="R2297" t="str">
        <f t="shared" si="813"/>
        <v>Comedy</v>
      </c>
      <c r="S2297">
        <f t="shared" si="814"/>
        <v>3</v>
      </c>
      <c r="T2297" t="s">
        <v>11236</v>
      </c>
      <c r="U2297" t="s">
        <v>11237</v>
      </c>
      <c r="V2297">
        <v>25371</v>
      </c>
      <c r="W2297" t="str">
        <f t="shared" si="815"/>
        <v>Low</v>
      </c>
      <c r="X2297">
        <v>1343</v>
      </c>
      <c r="Y2297" t="str">
        <f t="shared" si="816"/>
        <v>Low</v>
      </c>
      <c r="Z2297" t="s">
        <v>11238</v>
      </c>
      <c r="AA2297">
        <v>3</v>
      </c>
      <c r="AB2297" t="str">
        <f t="shared" si="817"/>
        <v>Duo/Trio Poster</v>
      </c>
      <c r="AC2297" t="s">
        <v>11239</v>
      </c>
      <c r="AD2297" t="s">
        <v>11240</v>
      </c>
      <c r="AE2297">
        <v>129</v>
      </c>
      <c r="AF2297" t="str">
        <f t="shared" si="818"/>
        <v>Very Low</v>
      </c>
      <c r="AG2297" t="s">
        <v>9</v>
      </c>
      <c r="AH2297" t="s">
        <v>738</v>
      </c>
      <c r="AI2297" t="s">
        <v>66</v>
      </c>
      <c r="AJ2297" t="str">
        <f t="shared" si="820"/>
        <v>Family</v>
      </c>
      <c r="AK2297">
        <v>20000000</v>
      </c>
      <c r="AL2297" t="str">
        <f t="shared" si="821"/>
        <v>Low Budget</v>
      </c>
      <c r="AM2297">
        <v>2004</v>
      </c>
      <c r="AN2297">
        <f t="shared" si="822"/>
        <v>21</v>
      </c>
      <c r="AO2297" t="str">
        <f t="shared" si="823"/>
        <v>Old Classic</v>
      </c>
      <c r="AP2297">
        <v>384</v>
      </c>
      <c r="AQ2297" t="str">
        <f t="shared" si="824"/>
        <v>Very Low</v>
      </c>
      <c r="AR2297">
        <v>1.9</v>
      </c>
      <c r="AS2297" t="str">
        <f t="shared" si="825"/>
        <v>Terrible</v>
      </c>
      <c r="AT2297">
        <v>2.35</v>
      </c>
      <c r="AU2297" t="str">
        <f t="shared" si="826"/>
        <v>Cinematic Widescreen</v>
      </c>
      <c r="AV2297">
        <v>0</v>
      </c>
      <c r="AW2297" t="str">
        <f t="shared" si="827"/>
        <v>Very Low</v>
      </c>
    </row>
    <row r="2298" spans="1:49" x14ac:dyDescent="0.3">
      <c r="A2298" t="s">
        <v>0</v>
      </c>
      <c r="B2298" t="s">
        <v>2627</v>
      </c>
      <c r="C2298">
        <v>72</v>
      </c>
      <c r="D2298" t="str">
        <f t="shared" si="805"/>
        <v>Low</v>
      </c>
      <c r="E2298">
        <v>83</v>
      </c>
      <c r="F2298" t="str">
        <f t="shared" si="806"/>
        <v>1h 23m</v>
      </c>
      <c r="G2298" t="str">
        <f t="shared" si="807"/>
        <v>Featurette</v>
      </c>
      <c r="H2298">
        <v>10</v>
      </c>
      <c r="I2298" t="str">
        <f t="shared" si="809"/>
        <v>Very Low</v>
      </c>
      <c r="J2298">
        <v>69</v>
      </c>
      <c r="K2298" t="str">
        <f t="shared" si="810"/>
        <v>Very Low</v>
      </c>
      <c r="L2298" t="s">
        <v>11241</v>
      </c>
      <c r="M2298">
        <v>688</v>
      </c>
      <c r="N2298" t="str">
        <f t="shared" si="811"/>
        <v>Low</v>
      </c>
      <c r="O2298">
        <v>8326035</v>
      </c>
      <c r="P2298" t="str">
        <f t="shared" si="812"/>
        <v>Flop</v>
      </c>
      <c r="Q2298" t="s">
        <v>1723</v>
      </c>
      <c r="R2298" t="str">
        <f t="shared" si="813"/>
        <v>Action</v>
      </c>
      <c r="S2298">
        <f t="shared" si="814"/>
        <v>3</v>
      </c>
      <c r="T2298" t="s">
        <v>1252</v>
      </c>
      <c r="U2298" t="s">
        <v>11242</v>
      </c>
      <c r="V2298">
        <v>21933</v>
      </c>
      <c r="W2298" t="str">
        <f t="shared" si="815"/>
        <v>Low</v>
      </c>
      <c r="X2298">
        <v>1019</v>
      </c>
      <c r="Y2298" t="str">
        <f t="shared" si="816"/>
        <v>Low</v>
      </c>
      <c r="Z2298" t="s">
        <v>11243</v>
      </c>
      <c r="AA2298">
        <v>2</v>
      </c>
      <c r="AB2298" t="str">
        <f t="shared" si="817"/>
        <v>Duo/Trio Poster</v>
      </c>
      <c r="AC2298" t="s">
        <v>11244</v>
      </c>
      <c r="AD2298" t="s">
        <v>11245</v>
      </c>
      <c r="AE2298">
        <v>76</v>
      </c>
      <c r="AF2298" t="str">
        <f t="shared" si="818"/>
        <v>Very Low</v>
      </c>
      <c r="AG2298" t="s">
        <v>9</v>
      </c>
      <c r="AH2298" t="s">
        <v>738</v>
      </c>
      <c r="AI2298" t="s">
        <v>11</v>
      </c>
      <c r="AJ2298" t="str">
        <f t="shared" si="820"/>
        <v>Teen</v>
      </c>
      <c r="AK2298">
        <v>33000000</v>
      </c>
      <c r="AL2298" t="str">
        <f t="shared" si="821"/>
        <v>Medium Budget</v>
      </c>
      <c r="AM2298">
        <v>2005</v>
      </c>
      <c r="AN2298">
        <f t="shared" si="822"/>
        <v>20</v>
      </c>
      <c r="AO2298" t="str">
        <f t="shared" si="823"/>
        <v>Old Classic</v>
      </c>
      <c r="AP2298">
        <v>99</v>
      </c>
      <c r="AQ2298" t="str">
        <f t="shared" si="824"/>
        <v>Very Low</v>
      </c>
      <c r="AR2298">
        <v>5.5</v>
      </c>
      <c r="AS2298" t="str">
        <f t="shared" si="825"/>
        <v>Below Average</v>
      </c>
      <c r="AT2298">
        <v>1.85</v>
      </c>
      <c r="AU2298" t="str">
        <f t="shared" si="826"/>
        <v>HDTV / Widescreen</v>
      </c>
      <c r="AV2298">
        <v>676</v>
      </c>
      <c r="AW2298" t="str">
        <f t="shared" si="827"/>
        <v>Very Low</v>
      </c>
    </row>
    <row r="2299" spans="1:49" x14ac:dyDescent="0.3">
      <c r="A2299" t="s">
        <v>0</v>
      </c>
      <c r="B2299" t="s">
        <v>2627</v>
      </c>
      <c r="C2299">
        <v>53</v>
      </c>
      <c r="D2299" t="str">
        <f t="shared" si="805"/>
        <v>Low</v>
      </c>
      <c r="E2299">
        <v>91</v>
      </c>
      <c r="F2299" t="str">
        <f t="shared" si="806"/>
        <v>1h 31m</v>
      </c>
      <c r="G2299" t="str">
        <f t="shared" si="807"/>
        <v>Standard Movie</v>
      </c>
      <c r="H2299">
        <v>10</v>
      </c>
      <c r="I2299" t="str">
        <f t="shared" si="809"/>
        <v>Very Low</v>
      </c>
      <c r="J2299">
        <v>436</v>
      </c>
      <c r="K2299" t="str">
        <f t="shared" si="810"/>
        <v>Very Low</v>
      </c>
      <c r="L2299" t="s">
        <v>950</v>
      </c>
      <c r="M2299">
        <v>716</v>
      </c>
      <c r="N2299" t="str">
        <f t="shared" si="811"/>
        <v>Low</v>
      </c>
      <c r="O2299">
        <v>8104069</v>
      </c>
      <c r="P2299" t="str">
        <f t="shared" si="812"/>
        <v>Flop</v>
      </c>
      <c r="Q2299" t="s">
        <v>1723</v>
      </c>
      <c r="R2299" t="str">
        <f t="shared" si="813"/>
        <v>Action</v>
      </c>
      <c r="S2299">
        <f t="shared" si="814"/>
        <v>3</v>
      </c>
      <c r="T2299" t="s">
        <v>700</v>
      </c>
      <c r="U2299" t="s">
        <v>11246</v>
      </c>
      <c r="V2299">
        <v>9785</v>
      </c>
      <c r="W2299" t="str">
        <f t="shared" si="815"/>
        <v>Very Low</v>
      </c>
      <c r="X2299">
        <v>2700</v>
      </c>
      <c r="Y2299" t="str">
        <f t="shared" si="816"/>
        <v>Low</v>
      </c>
      <c r="Z2299" t="s">
        <v>777</v>
      </c>
      <c r="AA2299">
        <v>3</v>
      </c>
      <c r="AB2299" t="str">
        <f t="shared" si="817"/>
        <v>Duo/Trio Poster</v>
      </c>
      <c r="AC2299" t="s">
        <v>11247</v>
      </c>
      <c r="AD2299" t="s">
        <v>11248</v>
      </c>
      <c r="AE2299">
        <v>26</v>
      </c>
      <c r="AF2299" t="str">
        <f t="shared" si="818"/>
        <v>Very Low</v>
      </c>
      <c r="AG2299" t="s">
        <v>9</v>
      </c>
      <c r="AH2299" t="s">
        <v>10</v>
      </c>
      <c r="AI2299" t="s">
        <v>11</v>
      </c>
      <c r="AJ2299" t="str">
        <f t="shared" si="820"/>
        <v>Teen</v>
      </c>
      <c r="AK2299">
        <v>20000000</v>
      </c>
      <c r="AL2299" t="str">
        <f t="shared" si="821"/>
        <v>Low Budget</v>
      </c>
      <c r="AM2299">
        <v>2007</v>
      </c>
      <c r="AN2299">
        <f t="shared" si="822"/>
        <v>18</v>
      </c>
      <c r="AO2299" t="str">
        <f t="shared" si="823"/>
        <v>Old Classic</v>
      </c>
      <c r="AP2299">
        <v>537</v>
      </c>
      <c r="AQ2299" t="str">
        <f t="shared" si="824"/>
        <v>Very Low</v>
      </c>
      <c r="AR2299">
        <v>4.5</v>
      </c>
      <c r="AS2299" t="str">
        <f t="shared" si="825"/>
        <v>Poor</v>
      </c>
      <c r="AT2299">
        <v>1.85</v>
      </c>
      <c r="AU2299" t="str">
        <f t="shared" si="826"/>
        <v>HDTV / Widescreen</v>
      </c>
      <c r="AV2299">
        <v>233</v>
      </c>
      <c r="AW2299" t="str">
        <f t="shared" si="827"/>
        <v>Very Low</v>
      </c>
    </row>
    <row r="2300" spans="1:49" x14ac:dyDescent="0.3">
      <c r="A2300" t="s">
        <v>0</v>
      </c>
      <c r="B2300" t="s">
        <v>3628</v>
      </c>
      <c r="C2300">
        <v>76</v>
      </c>
      <c r="D2300" t="str">
        <f t="shared" si="805"/>
        <v>Low</v>
      </c>
      <c r="E2300">
        <v>108</v>
      </c>
      <c r="F2300" t="str">
        <f t="shared" si="806"/>
        <v>1h 48m</v>
      </c>
      <c r="G2300" t="str">
        <f t="shared" si="807"/>
        <v>Standard Movie</v>
      </c>
      <c r="H2300">
        <v>54</v>
      </c>
      <c r="I2300" t="str">
        <f t="shared" si="809"/>
        <v>Very Low</v>
      </c>
      <c r="J2300">
        <v>463</v>
      </c>
      <c r="K2300" t="str">
        <f t="shared" si="810"/>
        <v>Very Low</v>
      </c>
      <c r="L2300" t="s">
        <v>11249</v>
      </c>
      <c r="M2300">
        <v>786</v>
      </c>
      <c r="N2300" t="str">
        <f t="shared" si="811"/>
        <v>Low</v>
      </c>
      <c r="O2300">
        <v>8054280</v>
      </c>
      <c r="P2300" t="str">
        <f t="shared" si="812"/>
        <v>Flop</v>
      </c>
      <c r="Q2300" t="s">
        <v>3061</v>
      </c>
      <c r="R2300" t="str">
        <f t="shared" si="813"/>
        <v>Comedy</v>
      </c>
      <c r="S2300">
        <f t="shared" si="814"/>
        <v>3</v>
      </c>
      <c r="T2300" t="s">
        <v>6143</v>
      </c>
      <c r="U2300" t="s">
        <v>11250</v>
      </c>
      <c r="V2300">
        <v>6838</v>
      </c>
      <c r="W2300" t="str">
        <f t="shared" si="815"/>
        <v>Very Low</v>
      </c>
      <c r="X2300">
        <v>2730</v>
      </c>
      <c r="Y2300" t="str">
        <f t="shared" si="816"/>
        <v>Low</v>
      </c>
      <c r="Z2300" t="s">
        <v>4918</v>
      </c>
      <c r="AA2300">
        <v>3</v>
      </c>
      <c r="AB2300" t="str">
        <f t="shared" si="817"/>
        <v>Duo/Trio Poster</v>
      </c>
      <c r="AC2300" t="s">
        <v>11251</v>
      </c>
      <c r="AD2300" t="s">
        <v>11252</v>
      </c>
      <c r="AE2300">
        <v>117</v>
      </c>
      <c r="AF2300" t="str">
        <f t="shared" si="818"/>
        <v>Very Low</v>
      </c>
      <c r="AG2300" t="s">
        <v>9</v>
      </c>
      <c r="AH2300" t="s">
        <v>10</v>
      </c>
      <c r="AI2300" t="s">
        <v>11</v>
      </c>
      <c r="AJ2300" t="str">
        <f t="shared" si="820"/>
        <v>Teen</v>
      </c>
      <c r="AK2300">
        <v>20000000</v>
      </c>
      <c r="AL2300" t="str">
        <f t="shared" si="821"/>
        <v>Low Budget</v>
      </c>
      <c r="AM2300">
        <v>2004</v>
      </c>
      <c r="AN2300">
        <f t="shared" si="822"/>
        <v>21</v>
      </c>
      <c r="AO2300" t="str">
        <f t="shared" si="823"/>
        <v>Old Classic</v>
      </c>
      <c r="AP2300">
        <v>567</v>
      </c>
      <c r="AQ2300" t="str">
        <f t="shared" si="824"/>
        <v>Very Low</v>
      </c>
      <c r="AR2300">
        <v>6.3</v>
      </c>
      <c r="AS2300" t="str">
        <f t="shared" si="825"/>
        <v>Average</v>
      </c>
      <c r="AT2300">
        <v>1.85</v>
      </c>
      <c r="AU2300" t="str">
        <f t="shared" si="826"/>
        <v>HDTV / Widescreen</v>
      </c>
      <c r="AV2300">
        <v>924</v>
      </c>
      <c r="AW2300" t="str">
        <f t="shared" si="827"/>
        <v>Very Low</v>
      </c>
    </row>
    <row r="2301" spans="1:49" x14ac:dyDescent="0.3">
      <c r="A2301" t="s">
        <v>0</v>
      </c>
      <c r="B2301" t="s">
        <v>2411</v>
      </c>
      <c r="C2301">
        <v>15</v>
      </c>
      <c r="D2301" t="str">
        <f t="shared" si="805"/>
        <v>Very Low</v>
      </c>
      <c r="E2301">
        <v>154</v>
      </c>
      <c r="F2301" t="str">
        <f t="shared" si="806"/>
        <v>2h 34m</v>
      </c>
      <c r="G2301" t="str">
        <f t="shared" si="807"/>
        <v>Long Movie</v>
      </c>
      <c r="H2301">
        <v>189</v>
      </c>
      <c r="I2301" t="str">
        <f t="shared" si="809"/>
        <v>Very Low</v>
      </c>
      <c r="J2301">
        <v>388</v>
      </c>
      <c r="K2301" t="str">
        <f t="shared" si="810"/>
        <v>Very Low</v>
      </c>
      <c r="L2301" t="s">
        <v>11253</v>
      </c>
      <c r="M2301">
        <v>683</v>
      </c>
      <c r="N2301" t="str">
        <f t="shared" si="811"/>
        <v>Low</v>
      </c>
      <c r="O2301">
        <f>O2300</f>
        <v>8054280</v>
      </c>
      <c r="P2301" t="str">
        <f t="shared" si="812"/>
        <v>Flop</v>
      </c>
      <c r="Q2301" t="s">
        <v>11254</v>
      </c>
      <c r="R2301" t="str">
        <f t="shared" si="813"/>
        <v>Comedy</v>
      </c>
      <c r="S2301">
        <f t="shared" si="814"/>
        <v>5</v>
      </c>
      <c r="T2301" t="s">
        <v>11255</v>
      </c>
      <c r="U2301" t="s">
        <v>11256</v>
      </c>
      <c r="V2301">
        <v>3454</v>
      </c>
      <c r="W2301" t="str">
        <f t="shared" si="815"/>
        <v>Very Low</v>
      </c>
      <c r="X2301">
        <v>2172</v>
      </c>
      <c r="Y2301" t="str">
        <f t="shared" si="816"/>
        <v>Low</v>
      </c>
      <c r="Z2301" t="s">
        <v>2412</v>
      </c>
      <c r="AA2301">
        <v>0</v>
      </c>
      <c r="AB2301" t="str">
        <f t="shared" si="817"/>
        <v>Symbolic Poster</v>
      </c>
      <c r="AC2301" t="s">
        <v>11257</v>
      </c>
      <c r="AD2301" t="s">
        <v>11258</v>
      </c>
      <c r="AE2301">
        <v>64</v>
      </c>
      <c r="AF2301" t="str">
        <f t="shared" si="818"/>
        <v>Very Low</v>
      </c>
      <c r="AG2301" t="s">
        <v>9</v>
      </c>
      <c r="AH2301" t="s">
        <v>10</v>
      </c>
      <c r="AI2301" t="s">
        <v>248</v>
      </c>
      <c r="AJ2301" t="str">
        <f t="shared" si="820"/>
        <v>Family</v>
      </c>
      <c r="AK2301">
        <v>20000000</v>
      </c>
      <c r="AL2301" t="str">
        <f t="shared" si="821"/>
        <v>Low Budget</v>
      </c>
      <c r="AM2301">
        <v>1969</v>
      </c>
      <c r="AN2301">
        <f t="shared" si="822"/>
        <v>56</v>
      </c>
      <c r="AO2301" t="str">
        <f t="shared" si="823"/>
        <v>Old Classic</v>
      </c>
      <c r="AP2301">
        <v>641</v>
      </c>
      <c r="AQ2301" t="str">
        <f t="shared" si="824"/>
        <v>Very Low</v>
      </c>
      <c r="AR2301">
        <v>7</v>
      </c>
      <c r="AS2301" t="str">
        <f t="shared" si="825"/>
        <v>Good</v>
      </c>
      <c r="AT2301">
        <v>2.35</v>
      </c>
      <c r="AU2301" t="str">
        <f t="shared" si="826"/>
        <v>Cinematic Widescreen</v>
      </c>
      <c r="AV2301">
        <v>548</v>
      </c>
      <c r="AW2301" t="str">
        <f t="shared" si="827"/>
        <v>Very Low</v>
      </c>
    </row>
    <row r="2302" spans="1:49" x14ac:dyDescent="0.3">
      <c r="A2302" t="s">
        <v>0</v>
      </c>
      <c r="B2302" t="s">
        <v>7047</v>
      </c>
      <c r="C2302">
        <v>401</v>
      </c>
      <c r="D2302" t="str">
        <f t="shared" si="805"/>
        <v>Medium</v>
      </c>
      <c r="E2302">
        <v>148</v>
      </c>
      <c r="F2302" t="str">
        <f t="shared" si="806"/>
        <v>2h 28m</v>
      </c>
      <c r="G2302" t="str">
        <f t="shared" si="807"/>
        <v>Long Movie</v>
      </c>
      <c r="H2302">
        <v>0</v>
      </c>
      <c r="I2302" t="str">
        <f t="shared" si="809"/>
        <v>Very Low</v>
      </c>
      <c r="J2302">
        <v>175</v>
      </c>
      <c r="K2302" t="str">
        <f t="shared" si="810"/>
        <v>Very Low</v>
      </c>
      <c r="L2302" t="s">
        <v>11259</v>
      </c>
      <c r="M2302">
        <v>204</v>
      </c>
      <c r="N2302" t="str">
        <f t="shared" si="811"/>
        <v>Low</v>
      </c>
      <c r="O2302">
        <v>8093318</v>
      </c>
      <c r="P2302" t="str">
        <f t="shared" si="812"/>
        <v>Flop</v>
      </c>
      <c r="Q2302" t="s">
        <v>11260</v>
      </c>
      <c r="R2302" t="str">
        <f t="shared" si="813"/>
        <v>Comedy</v>
      </c>
      <c r="S2302">
        <f t="shared" si="814"/>
        <v>5</v>
      </c>
      <c r="T2302" t="s">
        <v>11261</v>
      </c>
      <c r="U2302" t="s">
        <v>11262</v>
      </c>
      <c r="V2302">
        <v>61935</v>
      </c>
      <c r="W2302" t="str">
        <f t="shared" si="815"/>
        <v>Medium</v>
      </c>
      <c r="X2302">
        <v>707</v>
      </c>
      <c r="Y2302" t="str">
        <f t="shared" si="816"/>
        <v>Very Low</v>
      </c>
      <c r="Z2302" t="s">
        <v>11263</v>
      </c>
      <c r="AA2302">
        <v>0</v>
      </c>
      <c r="AB2302" t="str">
        <f t="shared" si="817"/>
        <v>Symbolic Poster</v>
      </c>
      <c r="AC2302" t="s">
        <v>11264</v>
      </c>
      <c r="AD2302" t="s">
        <v>11265</v>
      </c>
      <c r="AE2302">
        <v>242</v>
      </c>
      <c r="AF2302" t="str">
        <f t="shared" si="818"/>
        <v>Very Low</v>
      </c>
      <c r="AG2302" t="s">
        <v>9</v>
      </c>
      <c r="AH2302" t="s">
        <v>10</v>
      </c>
      <c r="AI2302" t="s">
        <v>556</v>
      </c>
      <c r="AJ2302" t="str">
        <f t="shared" si="820"/>
        <v>Adult</v>
      </c>
      <c r="AK2302">
        <v>20000000</v>
      </c>
      <c r="AL2302" t="str">
        <f t="shared" si="821"/>
        <v>Low Budget</v>
      </c>
      <c r="AM2302">
        <v>2014</v>
      </c>
      <c r="AN2302">
        <f t="shared" si="822"/>
        <v>11</v>
      </c>
      <c r="AO2302" t="str">
        <f t="shared" si="823"/>
        <v>Modern Classic</v>
      </c>
      <c r="AP2302">
        <v>178</v>
      </c>
      <c r="AQ2302" t="str">
        <f t="shared" si="824"/>
        <v>Very Low</v>
      </c>
      <c r="AR2302">
        <v>6.7</v>
      </c>
      <c r="AS2302" t="str">
        <f t="shared" si="825"/>
        <v>Average</v>
      </c>
      <c r="AT2302">
        <v>1.85</v>
      </c>
      <c r="AU2302" t="str">
        <f t="shared" si="826"/>
        <v>HDTV / Widescreen</v>
      </c>
      <c r="AV2302">
        <v>18000</v>
      </c>
      <c r="AW2302" t="str">
        <f t="shared" si="827"/>
        <v>Medium</v>
      </c>
    </row>
    <row r="2303" spans="1:49" x14ac:dyDescent="0.3">
      <c r="A2303" t="s">
        <v>0</v>
      </c>
      <c r="B2303" t="s">
        <v>11266</v>
      </c>
      <c r="C2303">
        <v>31</v>
      </c>
      <c r="D2303" t="str">
        <f t="shared" si="805"/>
        <v>Very Low</v>
      </c>
      <c r="E2303">
        <v>77</v>
      </c>
      <c r="F2303" t="str">
        <f t="shared" si="806"/>
        <v>1h 17m</v>
      </c>
      <c r="G2303" t="str">
        <f t="shared" si="807"/>
        <v>Featurette</v>
      </c>
      <c r="H2303">
        <v>3</v>
      </c>
      <c r="I2303" t="str">
        <f t="shared" si="809"/>
        <v>Very Low</v>
      </c>
      <c r="J2303">
        <v>593</v>
      </c>
      <c r="K2303" t="str">
        <f t="shared" si="810"/>
        <v>Very Low</v>
      </c>
      <c r="L2303" t="s">
        <v>4856</v>
      </c>
      <c r="M2303">
        <v>787</v>
      </c>
      <c r="N2303" t="str">
        <f t="shared" si="811"/>
        <v>Low</v>
      </c>
      <c r="O2303">
        <v>7382993</v>
      </c>
      <c r="P2303" t="str">
        <f t="shared" si="812"/>
        <v>Flop</v>
      </c>
      <c r="Q2303" t="s">
        <v>242</v>
      </c>
      <c r="R2303" t="str">
        <f t="shared" si="813"/>
        <v>Adventure</v>
      </c>
      <c r="S2303">
        <f t="shared" si="814"/>
        <v>5</v>
      </c>
      <c r="T2303" t="s">
        <v>6568</v>
      </c>
      <c r="U2303" t="s">
        <v>11267</v>
      </c>
      <c r="V2303">
        <v>3851</v>
      </c>
      <c r="W2303" t="str">
        <f t="shared" si="815"/>
        <v>Very Low</v>
      </c>
      <c r="X2303">
        <v>2185</v>
      </c>
      <c r="Y2303" t="str">
        <f t="shared" si="816"/>
        <v>Low</v>
      </c>
      <c r="Z2303" t="s">
        <v>4975</v>
      </c>
      <c r="AA2303">
        <v>0</v>
      </c>
      <c r="AB2303" t="str">
        <f t="shared" si="817"/>
        <v>Symbolic Poster</v>
      </c>
      <c r="AC2303" t="s">
        <v>11268</v>
      </c>
      <c r="AD2303" t="s">
        <v>11269</v>
      </c>
      <c r="AE2303">
        <v>114</v>
      </c>
      <c r="AF2303" t="str">
        <f t="shared" si="818"/>
        <v>Very Low</v>
      </c>
      <c r="AG2303" t="s">
        <v>9</v>
      </c>
      <c r="AH2303" t="s">
        <v>10</v>
      </c>
      <c r="AI2303" t="s">
        <v>248</v>
      </c>
      <c r="AJ2303" t="str">
        <f t="shared" si="820"/>
        <v>Family</v>
      </c>
      <c r="AK2303">
        <v>20000000</v>
      </c>
      <c r="AL2303" t="str">
        <f t="shared" si="821"/>
        <v>Low Budget</v>
      </c>
      <c r="AM2303">
        <v>2006</v>
      </c>
      <c r="AN2303">
        <f t="shared" si="822"/>
        <v>19</v>
      </c>
      <c r="AO2303" t="str">
        <f t="shared" si="823"/>
        <v>Old Classic</v>
      </c>
      <c r="AP2303">
        <v>690</v>
      </c>
      <c r="AQ2303" t="str">
        <f t="shared" si="824"/>
        <v>Very Low</v>
      </c>
      <c r="AR2303">
        <v>2.8</v>
      </c>
      <c r="AS2303" t="str">
        <f t="shared" si="825"/>
        <v>Terrible</v>
      </c>
      <c r="AT2303">
        <v>1.85</v>
      </c>
      <c r="AU2303" t="str">
        <f t="shared" si="826"/>
        <v>HDTV / Widescreen</v>
      </c>
      <c r="AV2303">
        <v>346</v>
      </c>
      <c r="AW2303" t="str">
        <f t="shared" si="827"/>
        <v>Very Low</v>
      </c>
    </row>
    <row r="2304" spans="1:49" x14ac:dyDescent="0.3">
      <c r="A2304" t="s">
        <v>0</v>
      </c>
      <c r="B2304" t="s">
        <v>11270</v>
      </c>
      <c r="C2304">
        <v>65</v>
      </c>
      <c r="D2304" t="str">
        <f t="shared" si="805"/>
        <v>Low</v>
      </c>
      <c r="E2304">
        <v>110</v>
      </c>
      <c r="F2304" t="str">
        <f t="shared" si="806"/>
        <v>1h 50m</v>
      </c>
      <c r="G2304" t="str">
        <f t="shared" si="807"/>
        <v>Standard Movie</v>
      </c>
      <c r="H2304">
        <v>9</v>
      </c>
      <c r="I2304" t="str">
        <f t="shared" si="809"/>
        <v>Very Low</v>
      </c>
      <c r="J2304">
        <v>826</v>
      </c>
      <c r="K2304" t="str">
        <f t="shared" si="810"/>
        <v>Very Low</v>
      </c>
      <c r="L2304" t="s">
        <v>11271</v>
      </c>
      <c r="M2304">
        <v>997</v>
      </c>
      <c r="N2304" t="str">
        <f t="shared" si="811"/>
        <v>Low</v>
      </c>
      <c r="O2304">
        <v>8888355</v>
      </c>
      <c r="P2304" t="str">
        <f t="shared" si="812"/>
        <v>Flop</v>
      </c>
      <c r="Q2304" t="s">
        <v>6170</v>
      </c>
      <c r="R2304" t="str">
        <f t="shared" si="813"/>
        <v>Drama</v>
      </c>
      <c r="S2304">
        <f t="shared" si="814"/>
        <v>2</v>
      </c>
      <c r="T2304" t="s">
        <v>11272</v>
      </c>
      <c r="U2304" t="s">
        <v>11273</v>
      </c>
      <c r="V2304">
        <v>7894</v>
      </c>
      <c r="W2304" t="str">
        <f t="shared" si="815"/>
        <v>Very Low</v>
      </c>
      <c r="X2304">
        <v>3177</v>
      </c>
      <c r="Y2304" t="str">
        <f t="shared" si="816"/>
        <v>Low</v>
      </c>
      <c r="Z2304" t="s">
        <v>5924</v>
      </c>
      <c r="AA2304">
        <v>19</v>
      </c>
      <c r="AB2304" t="str">
        <f t="shared" si="817"/>
        <v>Ensemble Poster</v>
      </c>
      <c r="AC2304" t="s">
        <v>11274</v>
      </c>
      <c r="AD2304" t="s">
        <v>11275</v>
      </c>
      <c r="AE2304">
        <v>25</v>
      </c>
      <c r="AF2304" t="str">
        <f t="shared" si="818"/>
        <v>Very Low</v>
      </c>
      <c r="AG2304" t="s">
        <v>9</v>
      </c>
      <c r="AH2304" t="s">
        <v>10</v>
      </c>
      <c r="AI2304" t="s">
        <v>11</v>
      </c>
      <c r="AJ2304" t="str">
        <f t="shared" si="820"/>
        <v>Teen</v>
      </c>
      <c r="AK2304">
        <v>20000000</v>
      </c>
      <c r="AL2304" t="str">
        <f t="shared" si="821"/>
        <v>Low Budget</v>
      </c>
      <c r="AM2304">
        <v>2013</v>
      </c>
      <c r="AN2304">
        <f t="shared" si="822"/>
        <v>12</v>
      </c>
      <c r="AO2304" t="str">
        <f t="shared" si="823"/>
        <v>Modern Classic</v>
      </c>
      <c r="AP2304">
        <v>941</v>
      </c>
      <c r="AQ2304" t="str">
        <f t="shared" si="824"/>
        <v>Very Low</v>
      </c>
      <c r="AR2304">
        <v>5</v>
      </c>
      <c r="AS2304" t="str">
        <f t="shared" si="825"/>
        <v>Below Average</v>
      </c>
      <c r="AT2304">
        <v>1.85</v>
      </c>
      <c r="AU2304" t="str">
        <f t="shared" si="826"/>
        <v>HDTV / Widescreen</v>
      </c>
      <c r="AV2304">
        <v>0</v>
      </c>
      <c r="AW2304" t="str">
        <f t="shared" si="827"/>
        <v>Very Low</v>
      </c>
    </row>
    <row r="2305" spans="1:49" x14ac:dyDescent="0.3">
      <c r="A2305" t="s">
        <v>0</v>
      </c>
      <c r="B2305" t="str">
        <f>B2304</f>
        <v>Benson Lee</v>
      </c>
      <c r="C2305">
        <v>26</v>
      </c>
      <c r="D2305" t="str">
        <f t="shared" si="805"/>
        <v>Very Low</v>
      </c>
      <c r="E2305">
        <v>42</v>
      </c>
      <c r="F2305" t="str">
        <f t="shared" si="806"/>
        <v>0h 42m</v>
      </c>
      <c r="G2305" t="str">
        <f t="shared" si="807"/>
        <v>Short Film</v>
      </c>
      <c r="H2305">
        <f>H2304</f>
        <v>9</v>
      </c>
      <c r="I2305" t="str">
        <f t="shared" si="809"/>
        <v>Very Low</v>
      </c>
      <c r="J2305">
        <v>376</v>
      </c>
      <c r="K2305" t="str">
        <f t="shared" si="810"/>
        <v>Very Low</v>
      </c>
      <c r="L2305" t="s">
        <v>4411</v>
      </c>
      <c r="M2305">
        <v>1000</v>
      </c>
      <c r="N2305" t="str">
        <f t="shared" si="811"/>
        <v>Low</v>
      </c>
      <c r="O2305">
        <f>O2304</f>
        <v>8888355</v>
      </c>
      <c r="P2305" t="str">
        <f t="shared" si="812"/>
        <v>Flop</v>
      </c>
      <c r="Q2305" t="s">
        <v>2113</v>
      </c>
      <c r="R2305" t="str">
        <f t="shared" si="813"/>
        <v>Crime</v>
      </c>
      <c r="S2305">
        <f t="shared" si="814"/>
        <v>4</v>
      </c>
      <c r="T2305" t="s">
        <v>3348</v>
      </c>
      <c r="U2305" t="s">
        <v>11276</v>
      </c>
      <c r="V2305">
        <v>15612</v>
      </c>
      <c r="W2305" t="str">
        <f t="shared" si="815"/>
        <v>Low</v>
      </c>
      <c r="X2305">
        <v>2240</v>
      </c>
      <c r="Y2305" t="str">
        <f t="shared" si="816"/>
        <v>Low</v>
      </c>
      <c r="Z2305" t="s">
        <v>11277</v>
      </c>
      <c r="AA2305">
        <v>1</v>
      </c>
      <c r="AB2305" t="str">
        <f t="shared" si="817"/>
        <v>Solo Star Poster</v>
      </c>
      <c r="AC2305" t="str">
        <f>AC2304</f>
        <v>3 dimensional|box office flop|critically bashed|dancing</v>
      </c>
      <c r="AD2305" t="s">
        <v>11278</v>
      </c>
      <c r="AE2305">
        <v>29</v>
      </c>
      <c r="AF2305" t="str">
        <f t="shared" si="818"/>
        <v>Very Low</v>
      </c>
      <c r="AG2305" t="s">
        <v>9</v>
      </c>
      <c r="AH2305" t="s">
        <v>10</v>
      </c>
      <c r="AI2305" t="s">
        <v>1097</v>
      </c>
      <c r="AJ2305" t="str">
        <f t="shared" si="820"/>
        <v>Teen</v>
      </c>
      <c r="AK2305">
        <f t="shared" ref="AK2305:AM2305" si="830">AK2304</f>
        <v>20000000</v>
      </c>
      <c r="AL2305" t="str">
        <f t="shared" si="821"/>
        <v>Low Budget</v>
      </c>
      <c r="AM2305">
        <f t="shared" si="830"/>
        <v>2013</v>
      </c>
      <c r="AN2305">
        <f t="shared" si="822"/>
        <v>12</v>
      </c>
      <c r="AO2305" t="str">
        <f t="shared" si="823"/>
        <v>Modern Classic</v>
      </c>
      <c r="AP2305">
        <v>440</v>
      </c>
      <c r="AQ2305" t="str">
        <f t="shared" si="824"/>
        <v>Very Low</v>
      </c>
      <c r="AR2305">
        <v>7.5</v>
      </c>
      <c r="AS2305" t="str">
        <f t="shared" si="825"/>
        <v>Good</v>
      </c>
      <c r="AT2305">
        <v>16</v>
      </c>
      <c r="AU2305" t="str">
        <f t="shared" si="826"/>
        <v>Ultra Widescreen</v>
      </c>
      <c r="AV2305">
        <v>0</v>
      </c>
      <c r="AW2305" t="str">
        <f t="shared" si="827"/>
        <v>Very Low</v>
      </c>
    </row>
    <row r="2306" spans="1:49" x14ac:dyDescent="0.3">
      <c r="A2306" t="s">
        <v>0</v>
      </c>
      <c r="B2306" t="s">
        <v>5673</v>
      </c>
      <c r="C2306">
        <v>45</v>
      </c>
      <c r="D2306" t="str">
        <f t="shared" si="805"/>
        <v>Very Low</v>
      </c>
      <c r="E2306">
        <v>83</v>
      </c>
      <c r="F2306" t="str">
        <f t="shared" si="806"/>
        <v>1h 23m</v>
      </c>
      <c r="G2306" t="str">
        <f t="shared" si="807"/>
        <v>Featurette</v>
      </c>
      <c r="H2306">
        <v>119</v>
      </c>
      <c r="I2306" t="str">
        <f t="shared" si="809"/>
        <v>Very Low</v>
      </c>
      <c r="J2306">
        <v>633</v>
      </c>
      <c r="K2306" t="str">
        <f t="shared" si="810"/>
        <v>Very Low</v>
      </c>
      <c r="L2306" t="s">
        <v>11279</v>
      </c>
      <c r="M2306">
        <v>885</v>
      </c>
      <c r="N2306" t="str">
        <f t="shared" si="811"/>
        <v>Low</v>
      </c>
      <c r="O2306">
        <v>7001720</v>
      </c>
      <c r="P2306" t="str">
        <f t="shared" si="812"/>
        <v>Flop</v>
      </c>
      <c r="Q2306" t="s">
        <v>2757</v>
      </c>
      <c r="R2306" t="str">
        <f t="shared" si="813"/>
        <v>Comedy</v>
      </c>
      <c r="S2306">
        <f t="shared" si="814"/>
        <v>2</v>
      </c>
      <c r="T2306" t="s">
        <v>11280</v>
      </c>
      <c r="U2306" t="s">
        <v>11281</v>
      </c>
      <c r="V2306">
        <v>8560</v>
      </c>
      <c r="W2306" t="str">
        <f t="shared" si="815"/>
        <v>Very Low</v>
      </c>
      <c r="X2306">
        <v>2907</v>
      </c>
      <c r="Y2306" t="str">
        <f t="shared" si="816"/>
        <v>Low</v>
      </c>
      <c r="Z2306" t="s">
        <v>11282</v>
      </c>
      <c r="AA2306">
        <v>2</v>
      </c>
      <c r="AB2306" t="str">
        <f t="shared" si="817"/>
        <v>Duo/Trio Poster</v>
      </c>
      <c r="AC2306" t="s">
        <v>11283</v>
      </c>
      <c r="AD2306" t="s">
        <v>11284</v>
      </c>
      <c r="AE2306">
        <v>205</v>
      </c>
      <c r="AF2306" t="str">
        <f t="shared" si="818"/>
        <v>Very Low</v>
      </c>
      <c r="AG2306" t="s">
        <v>9</v>
      </c>
      <c r="AH2306" t="s">
        <v>10</v>
      </c>
      <c r="AI2306" t="s">
        <v>11</v>
      </c>
      <c r="AJ2306" t="str">
        <f t="shared" si="820"/>
        <v>Teen</v>
      </c>
      <c r="AK2306">
        <v>12000000</v>
      </c>
      <c r="AL2306" t="str">
        <f t="shared" si="821"/>
        <v>Low Budget</v>
      </c>
      <c r="AM2306">
        <v>2008</v>
      </c>
      <c r="AN2306">
        <f t="shared" si="822"/>
        <v>17</v>
      </c>
      <c r="AO2306" t="str">
        <f t="shared" si="823"/>
        <v>Old Classic</v>
      </c>
      <c r="AP2306">
        <v>816</v>
      </c>
      <c r="AQ2306" t="str">
        <f t="shared" si="824"/>
        <v>Very Low</v>
      </c>
      <c r="AR2306">
        <v>4.3</v>
      </c>
      <c r="AS2306" t="str">
        <f t="shared" si="825"/>
        <v>Poor</v>
      </c>
      <c r="AT2306">
        <v>2.35</v>
      </c>
      <c r="AU2306" t="str">
        <f t="shared" si="826"/>
        <v>Cinematic Widescreen</v>
      </c>
      <c r="AV2306">
        <v>797</v>
      </c>
      <c r="AW2306" t="str">
        <f t="shared" si="827"/>
        <v>Very Low</v>
      </c>
    </row>
    <row r="2307" spans="1:49" x14ac:dyDescent="0.3">
      <c r="A2307" t="s">
        <v>0</v>
      </c>
      <c r="B2307" t="s">
        <v>4874</v>
      </c>
      <c r="C2307">
        <v>260</v>
      </c>
      <c r="D2307" t="str">
        <f t="shared" ref="D2307:D2370" si="831">IF(C2307&lt;=50,"Very Low",
IF(C2307&lt;=200,"Low",
IF(C2307&lt;=500,"Medium",
IF(C2307&lt;=1000,"High","Very High"))))</f>
        <v>Medium</v>
      </c>
      <c r="E2307">
        <v>107</v>
      </c>
      <c r="F2307" t="str">
        <f t="shared" ref="F2307:F2370" si="832">INT(E2307/60) &amp; "h " &amp; MOD(E2307,60) &amp; "m"</f>
        <v>1h 47m</v>
      </c>
      <c r="G2307" t="str">
        <f t="shared" ref="G2307:G2370" si="833">IF(E2307&lt;60,"Short Film",IF(E2307&lt;90,"Featurette",IF(E2307&lt;=120,"Standard Movie",IF(E2307&lt;=180,"Long Movie","Epic"))))</f>
        <v>Standard Movie</v>
      </c>
      <c r="H2307">
        <v>0</v>
      </c>
      <c r="I2307" t="str">
        <f t="shared" ref="I2307:I2370" si="834">IF(H2307&lt;=1000,"Very Low",IF(H2307&lt;=10000,"Low",IF(H2307&lt;=50000,"Medium",IF(H2307&lt;=200000,"High","Very High"))))</f>
        <v>Very Low</v>
      </c>
      <c r="J2307">
        <v>99</v>
      </c>
      <c r="K2307" t="str">
        <f t="shared" ref="K2307:K2370" si="835">IF(J2307&lt;=1000,"Very Low",IF(J2307&lt;=10000,"Low",IF(J2307&lt;=50000,"Medium",IF(J2307&lt;=200000,"High","Very High"))))</f>
        <v>Very Low</v>
      </c>
      <c r="L2307" t="s">
        <v>5827</v>
      </c>
      <c r="M2307">
        <v>2000</v>
      </c>
      <c r="N2307" t="str">
        <f t="shared" ref="N2307:N2370" si="836">IF(A2307&lt;=1000,"Very Low",
IF(M2307&lt;=10000,"Low",IF(M2307&lt;=50000,"Medium",IF(M2307&lt;=200000,"High","Very High"))))</f>
        <v>Low</v>
      </c>
      <c r="O2307">
        <v>7268659</v>
      </c>
      <c r="P2307" t="str">
        <f t="shared" ref="P2307:P2370" si="837">IF(AND(O2307&gt;=500000000),"Blockbuster",
IF(AND(O2307&gt;=200000000,O2307&lt;=499999999),"Superhit",
IF(AND(O2307&gt;=50000000,O2307&lt;=199999999),"Hit",
IF(AND(O2307&gt;=10000000,O2307&lt;=49999999),"Average",
IF(AND(O2307&lt;=10000000),"Flop","")))))</f>
        <v>Flop</v>
      </c>
      <c r="Q2307" t="s">
        <v>393</v>
      </c>
      <c r="R2307" t="str">
        <f t="shared" ref="R2307:R2370" si="838">LEFT(Q2307, FIND("|",Q2307&amp;"|")-1)</f>
        <v>Action</v>
      </c>
      <c r="S2307">
        <f t="shared" ref="S2307:S2370" si="839">LEN(Q2307)-LEN(SUBSTITUTE(Q2307,"|",""))+1</f>
        <v>4</v>
      </c>
      <c r="T2307" t="s">
        <v>5873</v>
      </c>
      <c r="U2307" t="s">
        <v>11285</v>
      </c>
      <c r="V2307">
        <v>59248</v>
      </c>
      <c r="W2307" t="str">
        <f t="shared" ref="W2307:W2370" si="840">IF(V2307&lt;=10000,"Very Low",IF(V2307&lt;=50000,"Low",IF(V2307&lt;=200000,"Medium",IF(V2307&lt;=500000,"High","Very High"))))</f>
        <v>Medium</v>
      </c>
      <c r="X2307">
        <v>2848</v>
      </c>
      <c r="Y2307" t="str">
        <f t="shared" ref="Y2307:Y2370" si="841">IF(X2307&lt;=1000,"Very Low",IF(X2307&lt;=10000,"Low",IF(X2307&lt;=50000,"Medium",IF(X2307&lt;=200000,"High","Very High"))))</f>
        <v>Low</v>
      </c>
      <c r="Z2307" t="s">
        <v>11286</v>
      </c>
      <c r="AA2307">
        <v>7</v>
      </c>
      <c r="AB2307" t="str">
        <f t="shared" ref="AB2307:AB2370" si="842">IF(AA2307=0,"Symbolic Poster",IF(AA2307=1,"Solo Star Poster",IF(AA2307&lt;=3,"Duo/Trio Poster","Ensemble Poster")))</f>
        <v>Ensemble Poster</v>
      </c>
      <c r="AC2307" t="s">
        <v>11287</v>
      </c>
      <c r="AD2307" t="s">
        <v>11288</v>
      </c>
      <c r="AE2307">
        <v>164</v>
      </c>
      <c r="AF2307" t="str">
        <f t="shared" ref="AF2307:AF2370" si="843">IF(AE2307&lt;=500,"Very Low",IF(AE2307&lt;=2000,"Low",IF(AE2307&lt;=5000,"Medium",IF(AE2307&lt;=15000,"High","Very High"))))</f>
        <v>Very Low</v>
      </c>
      <c r="AG2307" t="s">
        <v>9</v>
      </c>
      <c r="AH2307" t="s">
        <v>7141</v>
      </c>
      <c r="AI2307" t="s">
        <v>556</v>
      </c>
      <c r="AJ2307" t="str">
        <f t="shared" ref="AJ2307:AJ2370" si="844">IF(OR(AI2307="G",AI2307="PG",AI2307="U",AI2307="TV-Y",AI2307="TV-G"),"Family",IF(OR(AI2307="PG-13",AI2307="UA",AI2307="TV-14"),"Teen",IF(OR(AI2307="R",AI2307="NC-17",AI2307="A",AI2307="TV-MA"),"Adult",IF(AI2307="Not Rated","No Rating","Other/Unknown"))))</f>
        <v>Adult</v>
      </c>
      <c r="AK2307">
        <v>20000000</v>
      </c>
      <c r="AL2307" t="str">
        <f t="shared" ref="AL2307:AL2370" si="845">IF(AK2307&gt;=200000000,"Very High Budget",
IF(AND(AK2307&gt;=100000000,AK2307&lt;=199999999),"High Budget",
IF(AND(AK2307&gt;=30000000,AK2307&lt;=99999999),"Medium Budget",
IF(AK2307&lt;30000000,"Low Budget",""))))</f>
        <v>Low Budget</v>
      </c>
      <c r="AM2307">
        <v>2013</v>
      </c>
      <c r="AN2307">
        <f t="shared" ref="AN2307:AN2370" si="846">$AY$20-AM2307</f>
        <v>12</v>
      </c>
      <c r="AO2307" t="str">
        <f t="shared" ref="AO2307:AO2370" si="847">IF(AN2307&lt;=5,"Recent",IF(AND(AN2307&gt;=6,AN2307&lt;=15),"Modern Classic",IF(AN2307&gt;15,"Old Classic","")))</f>
        <v>Modern Classic</v>
      </c>
      <c r="AP2307">
        <v>749</v>
      </c>
      <c r="AQ2307" t="str">
        <f t="shared" ref="AQ2307:AQ2370" si="848">IF(AP2307&lt;=1000,"Very Low",IF(AP2307&lt;=10000,"Low",IF(AP2307&lt;=50000,"Medium",IF(AP2307&lt;=200000,"High","Very High"))))</f>
        <v>Very Low</v>
      </c>
      <c r="AR2307">
        <v>5.6</v>
      </c>
      <c r="AS2307" t="str">
        <f t="shared" ref="AS2307:AS2370" si="849">IF(AND(AR2307&gt;=9,AR2307&lt;=10),"Master Piece",
IF(AND(AR2307&gt;=8,AR2307&lt;9),"Excellent",
IF(AND(AR2307&gt;=7,AR2307&lt;8),"Good",
IF(AND(AR2307&gt;=6,AR2307&lt;7),"Average",
IF(AND(AR2307&gt;=5,AR2307&lt;6),"Below Average",
IF(AND(AR2307&gt;=4,AR2307&lt;5),"Poor",
IF(AND(AR2307&gt;=3,AR2307&lt;4),"Very Poor",
IF(AND(AR2307&gt;=0,AR2307&lt;3),"Terrible",""))))))))</f>
        <v>Below Average</v>
      </c>
      <c r="AT2307">
        <v>1.85</v>
      </c>
      <c r="AU2307" t="str">
        <f t="shared" ref="AU2307:AU2370" si="850">IF(AND(AT2307&gt;=1.3,AT2307&lt;=1.4),"Classic",IF(AND(AT2307&gt;=1.7,AT2307&lt;=1.9),"HDTV / Widescreen",IF(AND(AT2307&gt;=2.2,AT2307&lt;=2.4),"Cinematic Widescreen",IF(AND(AT2307&gt;=1.4,AT2307&lt;=1.6),"Standard Academy",IF(AT2307&gt;=2.4,"Ultra Widescreen","")))))</f>
        <v>HDTV / Widescreen</v>
      </c>
      <c r="AV2307">
        <v>48000</v>
      </c>
      <c r="AW2307" t="str">
        <f t="shared" ref="AW2307:AW2370" si="851">IF(AV2307&lt;=1000,"Very Low",IF(AV2307&lt;=10000,"Low",IF(AV2307&lt;=50000,"Medium",IF(AV2307&lt;=200000,"High","Very High"))))</f>
        <v>Medium</v>
      </c>
    </row>
    <row r="2308" spans="1:49" x14ac:dyDescent="0.3">
      <c r="A2308" t="s">
        <v>0</v>
      </c>
      <c r="B2308" t="s">
        <v>11289</v>
      </c>
      <c r="C2308">
        <v>129</v>
      </c>
      <c r="D2308" t="str">
        <f t="shared" si="831"/>
        <v>Low</v>
      </c>
      <c r="E2308">
        <v>100</v>
      </c>
      <c r="F2308" t="str">
        <f t="shared" si="832"/>
        <v>1h 40m</v>
      </c>
      <c r="G2308" t="str">
        <f t="shared" si="833"/>
        <v>Standard Movie</v>
      </c>
      <c r="H2308">
        <v>17</v>
      </c>
      <c r="I2308" t="str">
        <f t="shared" si="834"/>
        <v>Very Low</v>
      </c>
      <c r="J2308">
        <v>86</v>
      </c>
      <c r="K2308" t="str">
        <f t="shared" si="835"/>
        <v>Very Low</v>
      </c>
      <c r="L2308" t="s">
        <v>9093</v>
      </c>
      <c r="M2308">
        <v>669</v>
      </c>
      <c r="N2308" t="str">
        <f t="shared" si="836"/>
        <v>Low</v>
      </c>
      <c r="O2308">
        <v>6852144</v>
      </c>
      <c r="P2308" t="str">
        <f t="shared" si="837"/>
        <v>Flop</v>
      </c>
      <c r="Q2308" t="s">
        <v>3142</v>
      </c>
      <c r="R2308" t="str">
        <f t="shared" si="838"/>
        <v>Drama</v>
      </c>
      <c r="S2308">
        <f t="shared" si="839"/>
        <v>4</v>
      </c>
      <c r="T2308" t="s">
        <v>7122</v>
      </c>
      <c r="U2308" t="s">
        <v>11290</v>
      </c>
      <c r="V2308">
        <v>15169</v>
      </c>
      <c r="W2308" t="str">
        <f t="shared" si="840"/>
        <v>Low</v>
      </c>
      <c r="X2308">
        <v>1267</v>
      </c>
      <c r="Y2308" t="str">
        <f t="shared" si="841"/>
        <v>Low</v>
      </c>
      <c r="Z2308" t="s">
        <v>11291</v>
      </c>
      <c r="AA2308">
        <v>0</v>
      </c>
      <c r="AB2308" t="str">
        <f t="shared" si="842"/>
        <v>Symbolic Poster</v>
      </c>
      <c r="AC2308" t="s">
        <v>11292</v>
      </c>
      <c r="AD2308" t="s">
        <v>11293</v>
      </c>
      <c r="AE2308">
        <v>213</v>
      </c>
      <c r="AF2308" t="str">
        <f t="shared" si="843"/>
        <v>Very Low</v>
      </c>
      <c r="AG2308" t="s">
        <v>9</v>
      </c>
      <c r="AH2308" t="s">
        <v>239</v>
      </c>
      <c r="AI2308" t="s">
        <v>11</v>
      </c>
      <c r="AJ2308" t="str">
        <f t="shared" si="844"/>
        <v>Teen</v>
      </c>
      <c r="AK2308">
        <v>22000000</v>
      </c>
      <c r="AL2308" t="str">
        <f t="shared" si="845"/>
        <v>Low Budget</v>
      </c>
      <c r="AM2308">
        <v>2003</v>
      </c>
      <c r="AN2308">
        <f t="shared" si="846"/>
        <v>22</v>
      </c>
      <c r="AO2308" t="str">
        <f t="shared" si="847"/>
        <v>Old Classic</v>
      </c>
      <c r="AP2308">
        <v>429</v>
      </c>
      <c r="AQ2308" t="str">
        <f t="shared" si="848"/>
        <v>Very Low</v>
      </c>
      <c r="AR2308">
        <v>6.2</v>
      </c>
      <c r="AS2308" t="str">
        <f t="shared" si="849"/>
        <v>Average</v>
      </c>
      <c r="AT2308">
        <v>2.35</v>
      </c>
      <c r="AU2308" t="str">
        <f t="shared" si="850"/>
        <v>Cinematic Widescreen</v>
      </c>
      <c r="AV2308">
        <v>0</v>
      </c>
      <c r="AW2308" t="str">
        <f t="shared" si="851"/>
        <v>Very Low</v>
      </c>
    </row>
    <row r="2309" spans="1:49" x14ac:dyDescent="0.3">
      <c r="A2309" t="s">
        <v>0</v>
      </c>
      <c r="B2309" t="s">
        <v>9559</v>
      </c>
      <c r="C2309">
        <v>58</v>
      </c>
      <c r="D2309" t="str">
        <f t="shared" si="831"/>
        <v>Low</v>
      </c>
      <c r="E2309">
        <v>87</v>
      </c>
      <c r="F2309" t="str">
        <f t="shared" si="832"/>
        <v>1h 27m</v>
      </c>
      <c r="G2309" t="str">
        <f t="shared" si="833"/>
        <v>Featurette</v>
      </c>
      <c r="H2309">
        <v>29</v>
      </c>
      <c r="I2309" t="str">
        <f t="shared" si="834"/>
        <v>Very Low</v>
      </c>
      <c r="J2309">
        <v>522</v>
      </c>
      <c r="K2309" t="str">
        <f t="shared" si="835"/>
        <v>Very Low</v>
      </c>
      <c r="L2309" t="s">
        <v>4526</v>
      </c>
      <c r="M2309">
        <v>1000</v>
      </c>
      <c r="N2309" t="str">
        <f t="shared" si="836"/>
        <v>Low</v>
      </c>
      <c r="O2309">
        <v>6563357</v>
      </c>
      <c r="P2309" t="str">
        <f t="shared" si="837"/>
        <v>Flop</v>
      </c>
      <c r="Q2309" t="s">
        <v>4190</v>
      </c>
      <c r="R2309" t="str">
        <f t="shared" si="838"/>
        <v>Adventure</v>
      </c>
      <c r="S2309">
        <f t="shared" si="839"/>
        <v>2</v>
      </c>
      <c r="T2309" t="s">
        <v>11294</v>
      </c>
      <c r="U2309" t="s">
        <v>11295</v>
      </c>
      <c r="V2309">
        <v>18571</v>
      </c>
      <c r="W2309" t="str">
        <f t="shared" si="840"/>
        <v>Low</v>
      </c>
      <c r="X2309">
        <v>4218</v>
      </c>
      <c r="Y2309" t="str">
        <f t="shared" si="841"/>
        <v>Low</v>
      </c>
      <c r="Z2309" t="s">
        <v>389</v>
      </c>
      <c r="AA2309">
        <v>4</v>
      </c>
      <c r="AB2309" t="str">
        <f t="shared" si="842"/>
        <v>Ensemble Poster</v>
      </c>
      <c r="AC2309" t="s">
        <v>11296</v>
      </c>
      <c r="AD2309" t="s">
        <v>11297</v>
      </c>
      <c r="AE2309">
        <v>120</v>
      </c>
      <c r="AF2309" t="str">
        <f t="shared" si="843"/>
        <v>Very Low</v>
      </c>
      <c r="AG2309" t="s">
        <v>9</v>
      </c>
      <c r="AH2309" t="s">
        <v>10</v>
      </c>
      <c r="AI2309" t="s">
        <v>556</v>
      </c>
      <c r="AJ2309" t="str">
        <f t="shared" si="844"/>
        <v>Adult</v>
      </c>
      <c r="AK2309">
        <v>20000000</v>
      </c>
      <c r="AL2309" t="str">
        <f t="shared" si="845"/>
        <v>Low Budget</v>
      </c>
      <c r="AM2309">
        <v>2008</v>
      </c>
      <c r="AN2309">
        <f t="shared" si="846"/>
        <v>17</v>
      </c>
      <c r="AO2309" t="str">
        <f t="shared" si="847"/>
        <v>Old Classic</v>
      </c>
      <c r="AP2309">
        <v>794</v>
      </c>
      <c r="AQ2309" t="str">
        <f t="shared" si="848"/>
        <v>Very Low</v>
      </c>
      <c r="AR2309">
        <v>5.3</v>
      </c>
      <c r="AS2309" t="str">
        <f t="shared" si="849"/>
        <v>Below Average</v>
      </c>
      <c r="AT2309">
        <v>2.35</v>
      </c>
      <c r="AU2309" t="str">
        <f t="shared" si="850"/>
        <v>Cinematic Widescreen</v>
      </c>
      <c r="AV2309">
        <v>847</v>
      </c>
      <c r="AW2309" t="str">
        <f t="shared" si="851"/>
        <v>Very Low</v>
      </c>
    </row>
    <row r="2310" spans="1:49" x14ac:dyDescent="0.3">
      <c r="A2310" t="s">
        <v>0</v>
      </c>
      <c r="B2310" t="s">
        <v>11298</v>
      </c>
      <c r="C2310">
        <v>103</v>
      </c>
      <c r="D2310" t="str">
        <f t="shared" si="831"/>
        <v>Low</v>
      </c>
      <c r="E2310">
        <v>154</v>
      </c>
      <c r="F2310" t="str">
        <f t="shared" si="832"/>
        <v>2h 34m</v>
      </c>
      <c r="G2310" t="str">
        <f t="shared" si="833"/>
        <v>Long Movie</v>
      </c>
      <c r="H2310">
        <v>608</v>
      </c>
      <c r="I2310" t="str">
        <f t="shared" si="834"/>
        <v>Very Low</v>
      </c>
      <c r="J2310">
        <v>149</v>
      </c>
      <c r="K2310" t="str">
        <f t="shared" si="835"/>
        <v>Very Low</v>
      </c>
      <c r="L2310" t="s">
        <v>3419</v>
      </c>
      <c r="M2310">
        <v>1000</v>
      </c>
      <c r="N2310" t="str">
        <f t="shared" si="836"/>
        <v>Low</v>
      </c>
      <c r="O2310">
        <v>6201757</v>
      </c>
      <c r="P2310" t="str">
        <f t="shared" si="837"/>
        <v>Flop</v>
      </c>
      <c r="Q2310" t="s">
        <v>11299</v>
      </c>
      <c r="R2310" t="str">
        <f t="shared" si="838"/>
        <v>Biography</v>
      </c>
      <c r="S2310">
        <f t="shared" si="839"/>
        <v>6</v>
      </c>
      <c r="T2310" t="s">
        <v>364</v>
      </c>
      <c r="U2310" t="s">
        <v>11300</v>
      </c>
      <c r="V2310">
        <v>10037</v>
      </c>
      <c r="W2310" t="str">
        <f t="shared" si="840"/>
        <v>Low</v>
      </c>
      <c r="X2310">
        <v>1690</v>
      </c>
      <c r="Y2310" t="str">
        <f t="shared" si="841"/>
        <v>Low</v>
      </c>
      <c r="Z2310" t="s">
        <v>11301</v>
      </c>
      <c r="AA2310">
        <v>1</v>
      </c>
      <c r="AB2310" t="str">
        <f t="shared" si="842"/>
        <v>Solo Star Poster</v>
      </c>
      <c r="AC2310" t="s">
        <v>11302</v>
      </c>
      <c r="AD2310" t="s">
        <v>11303</v>
      </c>
      <c r="AE2310">
        <v>202</v>
      </c>
      <c r="AF2310" t="str">
        <f t="shared" si="843"/>
        <v>Very Low</v>
      </c>
      <c r="AG2310" t="s">
        <v>9</v>
      </c>
      <c r="AH2310" t="s">
        <v>28</v>
      </c>
      <c r="AI2310" t="s">
        <v>556</v>
      </c>
      <c r="AJ2310" t="str">
        <f t="shared" si="844"/>
        <v>Adult</v>
      </c>
      <c r="AK2310">
        <v>10000000</v>
      </c>
      <c r="AL2310" t="str">
        <f t="shared" si="845"/>
        <v>Low Budget</v>
      </c>
      <c r="AM2310">
        <v>1999</v>
      </c>
      <c r="AN2310">
        <f t="shared" si="846"/>
        <v>26</v>
      </c>
      <c r="AO2310" t="str">
        <f t="shared" si="847"/>
        <v>Old Classic</v>
      </c>
      <c r="AP2310">
        <v>452</v>
      </c>
      <c r="AQ2310" t="str">
        <f t="shared" si="848"/>
        <v>Very Low</v>
      </c>
      <c r="AR2310">
        <v>7.4</v>
      </c>
      <c r="AS2310" t="str">
        <f t="shared" si="849"/>
        <v>Good</v>
      </c>
      <c r="AT2310">
        <v>1.66</v>
      </c>
      <c r="AU2310" t="str">
        <f t="shared" si="850"/>
        <v/>
      </c>
      <c r="AV2310">
        <v>608</v>
      </c>
      <c r="AW2310" t="str">
        <f t="shared" si="851"/>
        <v>Very Low</v>
      </c>
    </row>
    <row r="2311" spans="1:49" x14ac:dyDescent="0.3">
      <c r="A2311" t="s">
        <v>0</v>
      </c>
      <c r="B2311" t="s">
        <v>11304</v>
      </c>
      <c r="C2311">
        <v>45</v>
      </c>
      <c r="D2311" t="str">
        <f t="shared" si="831"/>
        <v>Very Low</v>
      </c>
      <c r="E2311">
        <v>106</v>
      </c>
      <c r="F2311" t="str">
        <f t="shared" si="832"/>
        <v>1h 46m</v>
      </c>
      <c r="G2311" t="str">
        <f t="shared" si="833"/>
        <v>Standard Movie</v>
      </c>
      <c r="H2311">
        <v>38</v>
      </c>
      <c r="I2311" t="str">
        <f t="shared" si="834"/>
        <v>Very Low</v>
      </c>
      <c r="J2311">
        <v>975</v>
      </c>
      <c r="K2311" t="str">
        <f t="shared" si="835"/>
        <v>Very Low</v>
      </c>
      <c r="L2311" t="s">
        <v>558</v>
      </c>
      <c r="M2311">
        <v>1000</v>
      </c>
      <c r="N2311" t="str">
        <f t="shared" si="836"/>
        <v>Low</v>
      </c>
      <c r="O2311">
        <v>6420319</v>
      </c>
      <c r="P2311" t="str">
        <f t="shared" si="837"/>
        <v>Flop</v>
      </c>
      <c r="Q2311" t="s">
        <v>3367</v>
      </c>
      <c r="R2311" t="str">
        <f t="shared" si="838"/>
        <v>Drama</v>
      </c>
      <c r="S2311">
        <f t="shared" si="839"/>
        <v>2</v>
      </c>
      <c r="T2311" t="s">
        <v>109</v>
      </c>
      <c r="U2311" t="s">
        <v>11305</v>
      </c>
      <c r="V2311">
        <v>15978</v>
      </c>
      <c r="W2311" t="str">
        <f t="shared" si="840"/>
        <v>Low</v>
      </c>
      <c r="X2311">
        <v>5705</v>
      </c>
      <c r="Y2311" t="str">
        <f t="shared" si="841"/>
        <v>Low</v>
      </c>
      <c r="Z2311" t="s">
        <v>2494</v>
      </c>
      <c r="AA2311">
        <v>0</v>
      </c>
      <c r="AB2311" t="str">
        <f t="shared" si="842"/>
        <v>Symbolic Poster</v>
      </c>
      <c r="AC2311" t="str">
        <f>AC2310</f>
        <v>19th century|exhibition|gilbert and sullivan|gilbert and sullivan's princess ida|japanese</v>
      </c>
      <c r="AD2311" t="s">
        <v>11306</v>
      </c>
      <c r="AE2311">
        <v>122</v>
      </c>
      <c r="AF2311" t="str">
        <f t="shared" si="843"/>
        <v>Very Low</v>
      </c>
      <c r="AG2311" t="s">
        <v>9</v>
      </c>
      <c r="AH2311" t="s">
        <v>2884</v>
      </c>
      <c r="AI2311" t="s">
        <v>11</v>
      </c>
      <c r="AJ2311" t="str">
        <f t="shared" si="844"/>
        <v>Teen</v>
      </c>
      <c r="AK2311">
        <v>20000000</v>
      </c>
      <c r="AL2311" t="str">
        <f t="shared" si="845"/>
        <v>Low Budget</v>
      </c>
      <c r="AM2311">
        <v>2015</v>
      </c>
      <c r="AN2311">
        <f t="shared" si="846"/>
        <v>10</v>
      </c>
      <c r="AO2311" t="str">
        <f t="shared" si="847"/>
        <v>Modern Classic</v>
      </c>
      <c r="AP2311">
        <v>1000</v>
      </c>
      <c r="AQ2311" t="str">
        <f t="shared" si="848"/>
        <v>Very Low</v>
      </c>
      <c r="AR2311">
        <v>7.4</v>
      </c>
      <c r="AS2311" t="str">
        <f t="shared" si="849"/>
        <v>Good</v>
      </c>
      <c r="AT2311">
        <v>2.35</v>
      </c>
      <c r="AU2311" t="str">
        <f t="shared" si="850"/>
        <v>Cinematic Widescreen</v>
      </c>
      <c r="AV2311">
        <v>15000</v>
      </c>
      <c r="AW2311" t="str">
        <f t="shared" si="851"/>
        <v>Medium</v>
      </c>
    </row>
    <row r="2312" spans="1:49" x14ac:dyDescent="0.3">
      <c r="A2312" t="s">
        <v>0</v>
      </c>
      <c r="B2312" t="s">
        <v>5374</v>
      </c>
      <c r="C2312">
        <v>345</v>
      </c>
      <c r="D2312" t="str">
        <f t="shared" si="831"/>
        <v>Medium</v>
      </c>
      <c r="E2312">
        <v>99</v>
      </c>
      <c r="F2312" t="str">
        <f t="shared" si="832"/>
        <v>1h 39m</v>
      </c>
      <c r="G2312" t="str">
        <f t="shared" si="833"/>
        <v>Standard Movie</v>
      </c>
      <c r="H2312">
        <v>0</v>
      </c>
      <c r="I2312" t="str">
        <f t="shared" si="834"/>
        <v>Very Low</v>
      </c>
      <c r="J2312">
        <v>691</v>
      </c>
      <c r="K2312" t="str">
        <f t="shared" si="835"/>
        <v>Very Low</v>
      </c>
      <c r="L2312" t="s">
        <v>2795</v>
      </c>
      <c r="M2312">
        <v>13000</v>
      </c>
      <c r="N2312" t="str">
        <f t="shared" si="836"/>
        <v>Medium</v>
      </c>
      <c r="O2312">
        <v>5702083</v>
      </c>
      <c r="P2312" t="str">
        <f t="shared" si="837"/>
        <v>Flop</v>
      </c>
      <c r="Q2312" t="s">
        <v>3552</v>
      </c>
      <c r="R2312" t="str">
        <f t="shared" si="838"/>
        <v>Biography</v>
      </c>
      <c r="S2312">
        <f t="shared" si="839"/>
        <v>3</v>
      </c>
      <c r="T2312" t="s">
        <v>429</v>
      </c>
      <c r="U2312" t="s">
        <v>11307</v>
      </c>
      <c r="V2312">
        <v>80617</v>
      </c>
      <c r="W2312" t="str">
        <f t="shared" si="840"/>
        <v>Medium</v>
      </c>
      <c r="X2312">
        <v>23755</v>
      </c>
      <c r="Y2312" t="str">
        <f t="shared" si="841"/>
        <v>Medium</v>
      </c>
      <c r="Z2312" t="s">
        <v>3386</v>
      </c>
      <c r="AA2312">
        <v>3</v>
      </c>
      <c r="AB2312" t="str">
        <f t="shared" si="842"/>
        <v>Duo/Trio Poster</v>
      </c>
      <c r="AC2312" t="s">
        <v>11308</v>
      </c>
      <c r="AD2312" t="s">
        <v>11309</v>
      </c>
      <c r="AE2312">
        <v>190</v>
      </c>
      <c r="AF2312" t="str">
        <f t="shared" si="843"/>
        <v>Very Low</v>
      </c>
      <c r="AG2312" t="s">
        <v>9</v>
      </c>
      <c r="AH2312" t="s">
        <v>28</v>
      </c>
      <c r="AI2312" t="s">
        <v>556</v>
      </c>
      <c r="AJ2312" t="str">
        <f t="shared" si="844"/>
        <v>Adult</v>
      </c>
      <c r="AK2312">
        <v>15000000</v>
      </c>
      <c r="AL2312" t="str">
        <f t="shared" si="845"/>
        <v>Low Budget</v>
      </c>
      <c r="AM2312">
        <v>2011</v>
      </c>
      <c r="AN2312">
        <f t="shared" si="846"/>
        <v>14</v>
      </c>
      <c r="AO2312" t="str">
        <f t="shared" si="847"/>
        <v>Modern Classic</v>
      </c>
      <c r="AP2312">
        <v>10000</v>
      </c>
      <c r="AQ2312" t="str">
        <f t="shared" si="848"/>
        <v>Low</v>
      </c>
      <c r="AR2312">
        <v>6.5</v>
      </c>
      <c r="AS2312" t="str">
        <f t="shared" si="849"/>
        <v>Average</v>
      </c>
      <c r="AT2312">
        <v>1.85</v>
      </c>
      <c r="AU2312" t="str">
        <f t="shared" si="850"/>
        <v>HDTV / Widescreen</v>
      </c>
      <c r="AV2312">
        <v>36000</v>
      </c>
      <c r="AW2312" t="str">
        <f t="shared" si="851"/>
        <v>Medium</v>
      </c>
    </row>
    <row r="2313" spans="1:49" x14ac:dyDescent="0.3">
      <c r="A2313" t="s">
        <v>0</v>
      </c>
      <c r="B2313" t="s">
        <v>9133</v>
      </c>
      <c r="C2313">
        <v>232</v>
      </c>
      <c r="D2313" t="str">
        <f t="shared" si="831"/>
        <v>Medium</v>
      </c>
      <c r="E2313">
        <v>100</v>
      </c>
      <c r="F2313" t="str">
        <f t="shared" si="832"/>
        <v>1h 40m</v>
      </c>
      <c r="G2313" t="str">
        <f t="shared" si="833"/>
        <v>Standard Movie</v>
      </c>
      <c r="H2313">
        <v>0</v>
      </c>
      <c r="I2313" t="str">
        <f t="shared" si="834"/>
        <v>Very Low</v>
      </c>
      <c r="J2313">
        <v>407</v>
      </c>
      <c r="K2313" t="str">
        <f t="shared" si="835"/>
        <v>Very Low</v>
      </c>
      <c r="L2313" t="s">
        <v>559</v>
      </c>
      <c r="M2313">
        <v>21000</v>
      </c>
      <c r="N2313" t="str">
        <f t="shared" si="836"/>
        <v>Medium</v>
      </c>
      <c r="O2313">
        <v>5480996</v>
      </c>
      <c r="P2313" t="str">
        <f t="shared" si="837"/>
        <v>Flop</v>
      </c>
      <c r="Q2313" t="s">
        <v>11310</v>
      </c>
      <c r="R2313" t="str">
        <f t="shared" si="838"/>
        <v>Animation</v>
      </c>
      <c r="S2313">
        <f t="shared" si="839"/>
        <v>5</v>
      </c>
      <c r="T2313" t="s">
        <v>68</v>
      </c>
      <c r="U2313" t="s">
        <v>11311</v>
      </c>
      <c r="V2313">
        <v>89383</v>
      </c>
      <c r="W2313" t="str">
        <f t="shared" si="840"/>
        <v>Medium</v>
      </c>
      <c r="X2313">
        <v>39507</v>
      </c>
      <c r="Y2313" t="str">
        <f t="shared" si="841"/>
        <v>Medium</v>
      </c>
      <c r="Z2313" t="s">
        <v>3443</v>
      </c>
      <c r="AA2313">
        <v>0</v>
      </c>
      <c r="AB2313" t="str">
        <f t="shared" si="842"/>
        <v>Symbolic Poster</v>
      </c>
      <c r="AC2313" t="s">
        <v>11312</v>
      </c>
      <c r="AD2313" t="s">
        <v>11313</v>
      </c>
      <c r="AE2313">
        <v>293</v>
      </c>
      <c r="AF2313" t="str">
        <f t="shared" si="843"/>
        <v>Very Low</v>
      </c>
      <c r="AG2313" t="s">
        <v>9</v>
      </c>
      <c r="AH2313" t="s">
        <v>10</v>
      </c>
      <c r="AI2313" t="s">
        <v>556</v>
      </c>
      <c r="AJ2313" t="str">
        <f t="shared" si="844"/>
        <v>Adult</v>
      </c>
      <c r="AK2313">
        <v>8700000</v>
      </c>
      <c r="AL2313" t="str">
        <f t="shared" si="845"/>
        <v>Low Budget</v>
      </c>
      <c r="AM2313">
        <v>2006</v>
      </c>
      <c r="AN2313">
        <f t="shared" si="846"/>
        <v>19</v>
      </c>
      <c r="AO2313" t="str">
        <f t="shared" si="847"/>
        <v>Old Classic</v>
      </c>
      <c r="AP2313">
        <v>18000</v>
      </c>
      <c r="AQ2313" t="str">
        <f t="shared" si="848"/>
        <v>Medium</v>
      </c>
      <c r="AR2313">
        <v>7.1</v>
      </c>
      <c r="AS2313" t="str">
        <f t="shared" si="849"/>
        <v>Good</v>
      </c>
      <c r="AT2313">
        <v>1.85</v>
      </c>
      <c r="AU2313" t="str">
        <f t="shared" si="850"/>
        <v>HDTV / Widescreen</v>
      </c>
      <c r="AV2313">
        <v>0</v>
      </c>
      <c r="AW2313" t="str">
        <f t="shared" si="851"/>
        <v>Very Low</v>
      </c>
    </row>
    <row r="2314" spans="1:49" x14ac:dyDescent="0.3">
      <c r="A2314" t="s">
        <v>0</v>
      </c>
      <c r="B2314" t="s">
        <v>712</v>
      </c>
      <c r="C2314">
        <v>116</v>
      </c>
      <c r="D2314" t="str">
        <f t="shared" si="831"/>
        <v>Low</v>
      </c>
      <c r="E2314">
        <v>116</v>
      </c>
      <c r="F2314" t="str">
        <f t="shared" si="832"/>
        <v>1h 56m</v>
      </c>
      <c r="G2314" t="str">
        <f t="shared" si="833"/>
        <v>Standard Movie</v>
      </c>
      <c r="H2314">
        <v>150</v>
      </c>
      <c r="I2314" t="str">
        <f t="shared" si="834"/>
        <v>Very Low</v>
      </c>
      <c r="J2314">
        <v>956</v>
      </c>
      <c r="K2314" t="str">
        <f t="shared" si="835"/>
        <v>Very Low</v>
      </c>
      <c r="L2314" t="s">
        <v>3715</v>
      </c>
      <c r="M2314">
        <v>18000</v>
      </c>
      <c r="N2314" t="str">
        <f t="shared" si="836"/>
        <v>Medium</v>
      </c>
      <c r="O2314">
        <v>6002756</v>
      </c>
      <c r="P2314" t="str">
        <f t="shared" si="837"/>
        <v>Flop</v>
      </c>
      <c r="Q2314" t="s">
        <v>1605</v>
      </c>
      <c r="R2314" t="str">
        <f t="shared" si="838"/>
        <v>Biography</v>
      </c>
      <c r="S2314">
        <f t="shared" si="839"/>
        <v>3</v>
      </c>
      <c r="T2314" t="s">
        <v>612</v>
      </c>
      <c r="U2314" t="s">
        <v>11314</v>
      </c>
      <c r="V2314">
        <v>24997</v>
      </c>
      <c r="W2314" t="str">
        <f t="shared" si="840"/>
        <v>Low</v>
      </c>
      <c r="X2314">
        <v>21200</v>
      </c>
      <c r="Y2314" t="str">
        <f t="shared" si="841"/>
        <v>Medium</v>
      </c>
      <c r="Z2314" t="s">
        <v>2194</v>
      </c>
      <c r="AA2314">
        <v>2</v>
      </c>
      <c r="AB2314" t="str">
        <f t="shared" si="842"/>
        <v>Duo/Trio Poster</v>
      </c>
      <c r="AC2314" t="s">
        <v>11315</v>
      </c>
      <c r="AD2314" t="s">
        <v>11316</v>
      </c>
      <c r="AE2314">
        <v>75</v>
      </c>
      <c r="AF2314" t="str">
        <f t="shared" si="843"/>
        <v>Very Low</v>
      </c>
      <c r="AG2314" t="s">
        <v>9</v>
      </c>
      <c r="AH2314" t="s">
        <v>10</v>
      </c>
      <c r="AI2314" t="s">
        <v>66</v>
      </c>
      <c r="AJ2314" t="str">
        <f t="shared" si="844"/>
        <v>Family</v>
      </c>
      <c r="AK2314">
        <v>20000000</v>
      </c>
      <c r="AL2314" t="str">
        <f t="shared" si="845"/>
        <v>Low Budget</v>
      </c>
      <c r="AM2314">
        <v>2012</v>
      </c>
      <c r="AN2314">
        <f t="shared" si="846"/>
        <v>13</v>
      </c>
      <c r="AO2314" t="str">
        <f t="shared" si="847"/>
        <v>Modern Classic</v>
      </c>
      <c r="AP2314">
        <v>1000</v>
      </c>
      <c r="AQ2314" t="str">
        <f t="shared" si="848"/>
        <v>Very Low</v>
      </c>
      <c r="AR2314">
        <v>7.2</v>
      </c>
      <c r="AS2314" t="str">
        <f t="shared" si="849"/>
        <v>Good</v>
      </c>
      <c r="AT2314">
        <v>1.85</v>
      </c>
      <c r="AU2314" t="str">
        <f t="shared" si="850"/>
        <v>HDTV / Widescreen</v>
      </c>
      <c r="AV2314">
        <v>13000</v>
      </c>
      <c r="AW2314" t="str">
        <f t="shared" si="851"/>
        <v>Medium</v>
      </c>
    </row>
    <row r="2315" spans="1:49" x14ac:dyDescent="0.3">
      <c r="A2315" t="s">
        <v>0</v>
      </c>
      <c r="B2315" t="s">
        <v>4379</v>
      </c>
      <c r="C2315">
        <v>148</v>
      </c>
      <c r="D2315" t="str">
        <f t="shared" si="831"/>
        <v>Low</v>
      </c>
      <c r="E2315">
        <v>94</v>
      </c>
      <c r="F2315" t="str">
        <f t="shared" si="832"/>
        <v>1h 34m</v>
      </c>
      <c r="G2315" t="str">
        <f t="shared" si="833"/>
        <v>Standard Movie</v>
      </c>
      <c r="H2315">
        <v>892</v>
      </c>
      <c r="I2315" t="str">
        <f t="shared" si="834"/>
        <v>Very Low</v>
      </c>
      <c r="J2315">
        <v>81</v>
      </c>
      <c r="K2315" t="str">
        <f t="shared" si="835"/>
        <v>Very Low</v>
      </c>
      <c r="L2315" t="s">
        <v>11317</v>
      </c>
      <c r="M2315">
        <v>310</v>
      </c>
      <c r="N2315" t="str">
        <f t="shared" si="836"/>
        <v>Low</v>
      </c>
      <c r="O2315">
        <v>5132655</v>
      </c>
      <c r="P2315" t="str">
        <f t="shared" si="837"/>
        <v>Flop</v>
      </c>
      <c r="Q2315" t="s">
        <v>10193</v>
      </c>
      <c r="R2315" t="str">
        <f t="shared" si="838"/>
        <v>Horror</v>
      </c>
      <c r="S2315">
        <f t="shared" si="839"/>
        <v>2</v>
      </c>
      <c r="T2315" t="s">
        <v>11318</v>
      </c>
      <c r="U2315" t="s">
        <v>11319</v>
      </c>
      <c r="V2315">
        <v>37626</v>
      </c>
      <c r="W2315" t="str">
        <f t="shared" si="840"/>
        <v>Low</v>
      </c>
      <c r="X2315">
        <v>838</v>
      </c>
      <c r="Y2315" t="str">
        <f t="shared" si="841"/>
        <v>Very Low</v>
      </c>
      <c r="Z2315" t="s">
        <v>11320</v>
      </c>
      <c r="AA2315">
        <v>0</v>
      </c>
      <c r="AB2315" t="str">
        <f t="shared" si="842"/>
        <v>Symbolic Poster</v>
      </c>
      <c r="AC2315" t="s">
        <v>11321</v>
      </c>
      <c r="AD2315" t="s">
        <v>11322</v>
      </c>
      <c r="AE2315">
        <v>521</v>
      </c>
      <c r="AF2315" t="str">
        <f t="shared" si="843"/>
        <v>Low</v>
      </c>
      <c r="AG2315" t="s">
        <v>9</v>
      </c>
      <c r="AH2315" t="s">
        <v>239</v>
      </c>
      <c r="AI2315" t="s">
        <v>556</v>
      </c>
      <c r="AJ2315" t="str">
        <f t="shared" si="844"/>
        <v>Adult</v>
      </c>
      <c r="AK2315">
        <v>20000000</v>
      </c>
      <c r="AL2315" t="str">
        <f t="shared" si="845"/>
        <v>Low Budget</v>
      </c>
      <c r="AM2315">
        <v>2005</v>
      </c>
      <c r="AN2315">
        <f t="shared" si="846"/>
        <v>20</v>
      </c>
      <c r="AO2315" t="str">
        <f t="shared" si="847"/>
        <v>Old Classic</v>
      </c>
      <c r="AP2315">
        <v>294</v>
      </c>
      <c r="AQ2315" t="str">
        <f t="shared" si="848"/>
        <v>Very Low</v>
      </c>
      <c r="AR2315">
        <v>2.2999999999999998</v>
      </c>
      <c r="AS2315" t="str">
        <f t="shared" si="849"/>
        <v>Terrible</v>
      </c>
      <c r="AT2315">
        <v>2.35</v>
      </c>
      <c r="AU2315" t="str">
        <f t="shared" si="850"/>
        <v>Cinematic Widescreen</v>
      </c>
      <c r="AV2315">
        <v>1000</v>
      </c>
      <c r="AW2315" t="str">
        <f t="shared" si="851"/>
        <v>Very Low</v>
      </c>
    </row>
    <row r="2316" spans="1:49" x14ac:dyDescent="0.3">
      <c r="A2316" t="s">
        <v>0</v>
      </c>
      <c r="B2316" t="s">
        <v>3376</v>
      </c>
      <c r="C2316">
        <v>79</v>
      </c>
      <c r="D2316" t="str">
        <f t="shared" si="831"/>
        <v>Low</v>
      </c>
      <c r="E2316">
        <v>111</v>
      </c>
      <c r="F2316" t="str">
        <f t="shared" si="832"/>
        <v>1h 51m</v>
      </c>
      <c r="G2316" t="str">
        <f t="shared" si="833"/>
        <v>Standard Movie</v>
      </c>
      <c r="H2316">
        <v>650</v>
      </c>
      <c r="I2316" t="str">
        <f t="shared" si="834"/>
        <v>Very Low</v>
      </c>
      <c r="J2316">
        <v>181</v>
      </c>
      <c r="K2316" t="str">
        <f t="shared" si="835"/>
        <v>Very Low</v>
      </c>
      <c r="L2316" t="s">
        <v>11323</v>
      </c>
      <c r="M2316">
        <v>690</v>
      </c>
      <c r="N2316" t="str">
        <f t="shared" si="836"/>
        <v>Low</v>
      </c>
      <c r="O2316">
        <v>5205343</v>
      </c>
      <c r="P2316" t="str">
        <f t="shared" si="837"/>
        <v>Flop</v>
      </c>
      <c r="Q2316" t="s">
        <v>8141</v>
      </c>
      <c r="R2316" t="str">
        <f t="shared" si="838"/>
        <v>Comedy</v>
      </c>
      <c r="S2316">
        <f t="shared" si="839"/>
        <v>5</v>
      </c>
      <c r="T2316" t="s">
        <v>1379</v>
      </c>
      <c r="U2316" t="s">
        <v>11324</v>
      </c>
      <c r="V2316">
        <v>11958</v>
      </c>
      <c r="W2316" t="str">
        <f t="shared" si="840"/>
        <v>Low</v>
      </c>
      <c r="X2316">
        <v>1573</v>
      </c>
      <c r="Y2316" t="str">
        <f t="shared" si="841"/>
        <v>Low</v>
      </c>
      <c r="Z2316" t="s">
        <v>11325</v>
      </c>
      <c r="AA2316">
        <v>3</v>
      </c>
      <c r="AB2316" t="str">
        <f t="shared" si="842"/>
        <v>Duo/Trio Poster</v>
      </c>
      <c r="AC2316" t="s">
        <v>11326</v>
      </c>
      <c r="AD2316" t="s">
        <v>11327</v>
      </c>
      <c r="AE2316">
        <v>39</v>
      </c>
      <c r="AF2316" t="str">
        <f t="shared" si="843"/>
        <v>Very Low</v>
      </c>
      <c r="AG2316" t="s">
        <v>9</v>
      </c>
      <c r="AH2316" t="s">
        <v>10</v>
      </c>
      <c r="AI2316" t="s">
        <v>66</v>
      </c>
      <c r="AJ2316" t="str">
        <f t="shared" si="844"/>
        <v>Family</v>
      </c>
      <c r="AK2316">
        <v>20000000</v>
      </c>
      <c r="AL2316" t="str">
        <f t="shared" si="845"/>
        <v>Low Budget</v>
      </c>
      <c r="AM2316">
        <v>2009</v>
      </c>
      <c r="AN2316">
        <f t="shared" si="846"/>
        <v>16</v>
      </c>
      <c r="AO2316" t="str">
        <f t="shared" si="847"/>
        <v>Old Classic</v>
      </c>
      <c r="AP2316">
        <v>224</v>
      </c>
      <c r="AQ2316" t="str">
        <f t="shared" si="848"/>
        <v>Very Low</v>
      </c>
      <c r="AR2316">
        <v>6.4</v>
      </c>
      <c r="AS2316" t="str">
        <f t="shared" si="849"/>
        <v>Average</v>
      </c>
      <c r="AT2316">
        <v>2.35</v>
      </c>
      <c r="AU2316" t="str">
        <f t="shared" si="850"/>
        <v>Cinematic Widescreen</v>
      </c>
      <c r="AV2316">
        <v>1000</v>
      </c>
      <c r="AW2316" t="str">
        <f t="shared" si="851"/>
        <v>Very Low</v>
      </c>
    </row>
    <row r="2317" spans="1:49" x14ac:dyDescent="0.3">
      <c r="A2317" t="s">
        <v>0</v>
      </c>
      <c r="B2317" t="s">
        <v>11328</v>
      </c>
      <c r="C2317">
        <v>167</v>
      </c>
      <c r="D2317" t="str">
        <f t="shared" si="831"/>
        <v>Low</v>
      </c>
      <c r="E2317">
        <v>100</v>
      </c>
      <c r="F2317" t="str">
        <f t="shared" si="832"/>
        <v>1h 40m</v>
      </c>
      <c r="G2317" t="str">
        <f t="shared" si="833"/>
        <v>Standard Movie</v>
      </c>
      <c r="H2317">
        <v>143</v>
      </c>
      <c r="I2317" t="str">
        <f t="shared" si="834"/>
        <v>Very Low</v>
      </c>
      <c r="J2317">
        <v>430</v>
      </c>
      <c r="K2317" t="str">
        <f t="shared" si="835"/>
        <v>Very Low</v>
      </c>
      <c r="L2317" t="s">
        <v>2232</v>
      </c>
      <c r="M2317">
        <v>829</v>
      </c>
      <c r="N2317" t="str">
        <f t="shared" si="836"/>
        <v>Low</v>
      </c>
      <c r="O2317">
        <v>5005883</v>
      </c>
      <c r="P2317" t="str">
        <f t="shared" si="837"/>
        <v>Flop</v>
      </c>
      <c r="Q2317" t="s">
        <v>3248</v>
      </c>
      <c r="R2317" t="str">
        <f t="shared" si="838"/>
        <v>Drama</v>
      </c>
      <c r="S2317">
        <f t="shared" si="839"/>
        <v>4</v>
      </c>
      <c r="T2317" t="s">
        <v>8486</v>
      </c>
      <c r="U2317" t="s">
        <v>11329</v>
      </c>
      <c r="V2317">
        <v>29649</v>
      </c>
      <c r="W2317" t="str">
        <f t="shared" si="840"/>
        <v>Low</v>
      </c>
      <c r="X2317">
        <v>2295</v>
      </c>
      <c r="Y2317" t="str">
        <f t="shared" si="841"/>
        <v>Low</v>
      </c>
      <c r="Z2317" t="s">
        <v>2965</v>
      </c>
      <c r="AA2317">
        <v>1</v>
      </c>
      <c r="AB2317" t="str">
        <f t="shared" si="842"/>
        <v>Solo Star Poster</v>
      </c>
      <c r="AC2317" t="s">
        <v>11330</v>
      </c>
      <c r="AD2317" t="s">
        <v>11331</v>
      </c>
      <c r="AE2317">
        <v>361</v>
      </c>
      <c r="AF2317" t="str">
        <f t="shared" si="843"/>
        <v>Very Low</v>
      </c>
      <c r="AG2317" t="s">
        <v>9</v>
      </c>
      <c r="AH2317" t="s">
        <v>10</v>
      </c>
      <c r="AI2317" t="s">
        <v>556</v>
      </c>
      <c r="AJ2317" t="str">
        <f t="shared" si="844"/>
        <v>Adult</v>
      </c>
      <c r="AK2317">
        <v>20000000</v>
      </c>
      <c r="AL2317" t="str">
        <f t="shared" si="845"/>
        <v>Low Budget</v>
      </c>
      <c r="AM2317">
        <v>2004</v>
      </c>
      <c r="AN2317">
        <f t="shared" si="846"/>
        <v>21</v>
      </c>
      <c r="AO2317" t="str">
        <f t="shared" si="847"/>
        <v>Old Classic</v>
      </c>
      <c r="AP2317">
        <v>681</v>
      </c>
      <c r="AQ2317" t="str">
        <f t="shared" si="848"/>
        <v>Very Low</v>
      </c>
      <c r="AR2317">
        <v>6.1</v>
      </c>
      <c r="AS2317" t="str">
        <f t="shared" si="849"/>
        <v>Average</v>
      </c>
      <c r="AT2317">
        <v>1.85</v>
      </c>
      <c r="AU2317" t="str">
        <f t="shared" si="850"/>
        <v>HDTV / Widescreen</v>
      </c>
      <c r="AV2317">
        <v>0</v>
      </c>
      <c r="AW2317" t="str">
        <f t="shared" si="851"/>
        <v>Very Low</v>
      </c>
    </row>
    <row r="2318" spans="1:49" x14ac:dyDescent="0.3">
      <c r="A2318" t="s">
        <v>0</v>
      </c>
      <c r="B2318" t="s">
        <v>11332</v>
      </c>
      <c r="C2318">
        <v>350</v>
      </c>
      <c r="D2318" t="str">
        <f t="shared" si="831"/>
        <v>Medium</v>
      </c>
      <c r="E2318">
        <v>125</v>
      </c>
      <c r="F2318" t="str">
        <f t="shared" si="832"/>
        <v>2h 5m</v>
      </c>
      <c r="G2318" t="str">
        <f t="shared" si="833"/>
        <v>Long Movie</v>
      </c>
      <c r="H2318">
        <v>78</v>
      </c>
      <c r="I2318" t="str">
        <f t="shared" si="834"/>
        <v>Very Low</v>
      </c>
      <c r="J2318">
        <v>745</v>
      </c>
      <c r="K2318" t="str">
        <f t="shared" si="835"/>
        <v>Very Low</v>
      </c>
      <c r="L2318" t="s">
        <v>7400</v>
      </c>
      <c r="M2318">
        <v>1000</v>
      </c>
      <c r="N2318" t="str">
        <f t="shared" si="836"/>
        <v>Low</v>
      </c>
      <c r="O2318">
        <v>5749134</v>
      </c>
      <c r="P2318" t="str">
        <f t="shared" si="837"/>
        <v>Flop</v>
      </c>
      <c r="Q2318" t="s">
        <v>435</v>
      </c>
      <c r="R2318" t="str">
        <f t="shared" si="838"/>
        <v>Action</v>
      </c>
      <c r="S2318">
        <f t="shared" si="839"/>
        <v>4</v>
      </c>
      <c r="T2318" t="s">
        <v>2009</v>
      </c>
      <c r="U2318" t="s">
        <v>11333</v>
      </c>
      <c r="V2318">
        <v>45799</v>
      </c>
      <c r="W2318" t="str">
        <f t="shared" si="840"/>
        <v>Low</v>
      </c>
      <c r="X2318">
        <v>3979</v>
      </c>
      <c r="Y2318" t="str">
        <f t="shared" si="841"/>
        <v>Low</v>
      </c>
      <c r="Z2318" t="s">
        <v>2939</v>
      </c>
      <c r="AA2318">
        <v>0</v>
      </c>
      <c r="AB2318" t="str">
        <f t="shared" si="842"/>
        <v>Symbolic Poster</v>
      </c>
      <c r="AC2318" t="s">
        <v>11334</v>
      </c>
      <c r="AD2318" t="s">
        <v>11335</v>
      </c>
      <c r="AE2318">
        <v>180</v>
      </c>
      <c r="AF2318" t="str">
        <f t="shared" si="843"/>
        <v>Very Low</v>
      </c>
      <c r="AG2318" t="s">
        <v>9</v>
      </c>
      <c r="AH2318" t="s">
        <v>10</v>
      </c>
      <c r="AI2318" t="s">
        <v>556</v>
      </c>
      <c r="AJ2318" t="str">
        <f t="shared" si="844"/>
        <v>Adult</v>
      </c>
      <c r="AK2318">
        <v>20000000</v>
      </c>
      <c r="AL2318" t="str">
        <f t="shared" si="845"/>
        <v>Low Budget</v>
      </c>
      <c r="AM2318">
        <v>2014</v>
      </c>
      <c r="AN2318">
        <f t="shared" si="846"/>
        <v>11</v>
      </c>
      <c r="AO2318" t="str">
        <f t="shared" si="847"/>
        <v>Modern Classic</v>
      </c>
      <c r="AP2318">
        <v>969</v>
      </c>
      <c r="AQ2318" t="str">
        <f t="shared" si="848"/>
        <v>Very Low</v>
      </c>
      <c r="AR2318">
        <v>7</v>
      </c>
      <c r="AS2318" t="str">
        <f t="shared" si="849"/>
        <v>Good</v>
      </c>
      <c r="AT2318">
        <v>2.35</v>
      </c>
      <c r="AU2318" t="str">
        <f t="shared" si="850"/>
        <v>Cinematic Widescreen</v>
      </c>
      <c r="AV2318">
        <v>0</v>
      </c>
      <c r="AW2318" t="str">
        <f t="shared" si="851"/>
        <v>Very Low</v>
      </c>
    </row>
    <row r="2319" spans="1:49" x14ac:dyDescent="0.3">
      <c r="A2319" t="s">
        <v>0</v>
      </c>
      <c r="B2319" t="s">
        <v>8611</v>
      </c>
      <c r="C2319">
        <v>25</v>
      </c>
      <c r="D2319" t="str">
        <f t="shared" si="831"/>
        <v>Very Low</v>
      </c>
      <c r="E2319">
        <v>114</v>
      </c>
      <c r="F2319" t="str">
        <f t="shared" si="832"/>
        <v>1h 54m</v>
      </c>
      <c r="G2319" t="str">
        <f t="shared" si="833"/>
        <v>Standard Movie</v>
      </c>
      <c r="H2319">
        <v>329</v>
      </c>
      <c r="I2319" t="str">
        <f t="shared" si="834"/>
        <v>Very Low</v>
      </c>
      <c r="J2319">
        <v>544</v>
      </c>
      <c r="K2319" t="str">
        <f t="shared" si="835"/>
        <v>Very Low</v>
      </c>
      <c r="L2319" t="s">
        <v>8563</v>
      </c>
      <c r="M2319">
        <v>1000</v>
      </c>
      <c r="N2319" t="str">
        <f t="shared" si="836"/>
        <v>Low</v>
      </c>
      <c r="O2319">
        <f>O2318</f>
        <v>5749134</v>
      </c>
      <c r="P2319" t="str">
        <f t="shared" si="837"/>
        <v>Flop</v>
      </c>
      <c r="Q2319" t="s">
        <v>1912</v>
      </c>
      <c r="R2319" t="str">
        <f t="shared" si="838"/>
        <v>Drama</v>
      </c>
      <c r="S2319">
        <f t="shared" si="839"/>
        <v>4</v>
      </c>
      <c r="T2319" t="s">
        <v>10265</v>
      </c>
      <c r="U2319" t="s">
        <v>11336</v>
      </c>
      <c r="V2319">
        <v>6904</v>
      </c>
      <c r="W2319" t="str">
        <f t="shared" si="840"/>
        <v>Very Low</v>
      </c>
      <c r="X2319">
        <v>3493</v>
      </c>
      <c r="Y2319" t="str">
        <f t="shared" si="841"/>
        <v>Low</v>
      </c>
      <c r="Z2319" t="s">
        <v>2320</v>
      </c>
      <c r="AA2319">
        <v>0</v>
      </c>
      <c r="AB2319" t="str">
        <f t="shared" si="842"/>
        <v>Symbolic Poster</v>
      </c>
      <c r="AC2319" t="s">
        <v>11337</v>
      </c>
      <c r="AD2319" t="s">
        <v>11338</v>
      </c>
      <c r="AE2319">
        <v>102</v>
      </c>
      <c r="AF2319" t="str">
        <f t="shared" si="843"/>
        <v>Very Low</v>
      </c>
      <c r="AG2319" t="s">
        <v>9</v>
      </c>
      <c r="AH2319" t="s">
        <v>239</v>
      </c>
      <c r="AI2319" t="s">
        <v>556</v>
      </c>
      <c r="AJ2319" t="str">
        <f t="shared" si="844"/>
        <v>Adult</v>
      </c>
      <c r="AK2319">
        <v>20000000</v>
      </c>
      <c r="AL2319" t="str">
        <f t="shared" si="845"/>
        <v>Low Budget</v>
      </c>
      <c r="AM2319">
        <v>2008</v>
      </c>
      <c r="AN2319">
        <f t="shared" si="846"/>
        <v>17</v>
      </c>
      <c r="AO2319" t="str">
        <f t="shared" si="847"/>
        <v>Old Classic</v>
      </c>
      <c r="AP2319">
        <v>912</v>
      </c>
      <c r="AQ2319" t="str">
        <f t="shared" si="848"/>
        <v>Very Low</v>
      </c>
      <c r="AR2319">
        <v>6.5</v>
      </c>
      <c r="AS2319" t="str">
        <f t="shared" si="849"/>
        <v>Average</v>
      </c>
      <c r="AT2319">
        <v>2.35</v>
      </c>
      <c r="AU2319" t="str">
        <f t="shared" si="850"/>
        <v>Cinematic Widescreen</v>
      </c>
      <c r="AV2319">
        <v>971</v>
      </c>
      <c r="AW2319" t="str">
        <f t="shared" si="851"/>
        <v>Very Low</v>
      </c>
    </row>
    <row r="2320" spans="1:49" x14ac:dyDescent="0.3">
      <c r="A2320" t="s">
        <v>0</v>
      </c>
      <c r="B2320" t="s">
        <v>11339</v>
      </c>
      <c r="C2320">
        <v>99</v>
      </c>
      <c r="D2320" t="str">
        <f t="shared" si="831"/>
        <v>Low</v>
      </c>
      <c r="E2320">
        <v>119</v>
      </c>
      <c r="F2320" t="str">
        <f t="shared" si="832"/>
        <v>1h 59m</v>
      </c>
      <c r="G2320" t="str">
        <f t="shared" si="833"/>
        <v>Standard Movie</v>
      </c>
      <c r="H2320">
        <v>18</v>
      </c>
      <c r="I2320" t="str">
        <f t="shared" si="834"/>
        <v>Very Low</v>
      </c>
      <c r="J2320">
        <v>9</v>
      </c>
      <c r="K2320" t="str">
        <f t="shared" si="835"/>
        <v>Very Low</v>
      </c>
      <c r="L2320" t="s">
        <v>11340</v>
      </c>
      <c r="M2320">
        <v>20</v>
      </c>
      <c r="N2320" t="str">
        <f t="shared" si="836"/>
        <v>Low</v>
      </c>
      <c r="O2320">
        <v>4234040</v>
      </c>
      <c r="P2320" t="str">
        <f t="shared" si="837"/>
        <v>Flop</v>
      </c>
      <c r="Q2320" t="s">
        <v>1515</v>
      </c>
      <c r="R2320" t="str">
        <f t="shared" si="838"/>
        <v>Biography</v>
      </c>
      <c r="S2320">
        <f t="shared" si="839"/>
        <v>2</v>
      </c>
      <c r="T2320" t="s">
        <v>11341</v>
      </c>
      <c r="U2320" t="s">
        <v>11342</v>
      </c>
      <c r="V2320">
        <v>14301</v>
      </c>
      <c r="W2320" t="str">
        <f t="shared" si="840"/>
        <v>Low</v>
      </c>
      <c r="X2320">
        <v>64</v>
      </c>
      <c r="Y2320" t="str">
        <f t="shared" si="841"/>
        <v>Very Low</v>
      </c>
      <c r="Z2320" t="s">
        <v>11343</v>
      </c>
      <c r="AA2320">
        <v>0</v>
      </c>
      <c r="AB2320" t="str">
        <f t="shared" si="842"/>
        <v>Symbolic Poster</v>
      </c>
      <c r="AC2320" t="s">
        <v>11344</v>
      </c>
      <c r="AD2320" t="s">
        <v>11345</v>
      </c>
      <c r="AE2320">
        <v>45</v>
      </c>
      <c r="AF2320" t="str">
        <f t="shared" si="843"/>
        <v>Very Low</v>
      </c>
      <c r="AG2320" t="s">
        <v>9</v>
      </c>
      <c r="AH2320" t="s">
        <v>10</v>
      </c>
      <c r="AI2320" t="s">
        <v>11</v>
      </c>
      <c r="AJ2320" t="str">
        <f t="shared" si="844"/>
        <v>Teen</v>
      </c>
      <c r="AK2320">
        <v>20000000</v>
      </c>
      <c r="AL2320" t="str">
        <f t="shared" si="845"/>
        <v>Low Budget</v>
      </c>
      <c r="AM2320">
        <v>2008</v>
      </c>
      <c r="AN2320">
        <f t="shared" si="846"/>
        <v>17</v>
      </c>
      <c r="AO2320" t="str">
        <f t="shared" si="847"/>
        <v>Old Classic</v>
      </c>
      <c r="AP2320">
        <v>18</v>
      </c>
      <c r="AQ2320" t="str">
        <f t="shared" si="848"/>
        <v>Very Low</v>
      </c>
      <c r="AR2320">
        <v>7</v>
      </c>
      <c r="AS2320" t="str">
        <f t="shared" si="849"/>
        <v>Good</v>
      </c>
      <c r="AT2320">
        <v>2.35</v>
      </c>
      <c r="AU2320" t="str">
        <f t="shared" si="850"/>
        <v>Cinematic Widescreen</v>
      </c>
      <c r="AV2320">
        <v>0</v>
      </c>
      <c r="AW2320" t="str">
        <f t="shared" si="851"/>
        <v>Very Low</v>
      </c>
    </row>
    <row r="2321" spans="1:49" x14ac:dyDescent="0.3">
      <c r="A2321" t="s">
        <v>718</v>
      </c>
      <c r="B2321" t="s">
        <v>11346</v>
      </c>
      <c r="C2321">
        <v>231</v>
      </c>
      <c r="D2321" t="str">
        <f t="shared" si="831"/>
        <v>Medium</v>
      </c>
      <c r="E2321">
        <v>135</v>
      </c>
      <c r="F2321" t="str">
        <f t="shared" si="832"/>
        <v>2h 15m</v>
      </c>
      <c r="G2321" t="str">
        <f t="shared" si="833"/>
        <v>Long Movie</v>
      </c>
      <c r="H2321">
        <v>162</v>
      </c>
      <c r="I2321" t="str">
        <f t="shared" si="834"/>
        <v>Very Low</v>
      </c>
      <c r="J2321">
        <v>228</v>
      </c>
      <c r="K2321" t="str">
        <f t="shared" si="835"/>
        <v>Very Low</v>
      </c>
      <c r="L2321" t="s">
        <v>434</v>
      </c>
      <c r="M2321">
        <v>23000</v>
      </c>
      <c r="N2321" t="str">
        <f t="shared" si="836"/>
        <v>Medium</v>
      </c>
      <c r="O2321">
        <v>4001121</v>
      </c>
      <c r="P2321" t="str">
        <f t="shared" si="837"/>
        <v>Flop</v>
      </c>
      <c r="Q2321" t="s">
        <v>4267</v>
      </c>
      <c r="R2321" t="str">
        <f t="shared" si="838"/>
        <v>Biography</v>
      </c>
      <c r="S2321">
        <f t="shared" si="839"/>
        <v>3</v>
      </c>
      <c r="T2321" t="s">
        <v>30</v>
      </c>
      <c r="U2321" t="s">
        <v>11347</v>
      </c>
      <c r="V2321">
        <v>48346</v>
      </c>
      <c r="W2321" t="str">
        <f t="shared" si="840"/>
        <v>Low</v>
      </c>
      <c r="X2321">
        <v>36398</v>
      </c>
      <c r="Y2321" t="str">
        <f t="shared" si="841"/>
        <v>Medium</v>
      </c>
      <c r="Z2321" t="s">
        <v>11348</v>
      </c>
      <c r="AA2321">
        <v>0</v>
      </c>
      <c r="AB2321" t="str">
        <f t="shared" si="842"/>
        <v>Symbolic Poster</v>
      </c>
      <c r="AC2321" t="s">
        <v>11349</v>
      </c>
      <c r="AD2321" t="s">
        <v>11350</v>
      </c>
      <c r="AE2321">
        <v>230</v>
      </c>
      <c r="AF2321" t="str">
        <f t="shared" si="843"/>
        <v>Very Low</v>
      </c>
      <c r="AG2321" t="s">
        <v>9</v>
      </c>
      <c r="AH2321" t="s">
        <v>10</v>
      </c>
      <c r="AI2321" t="s">
        <v>556</v>
      </c>
      <c r="AJ2321" t="str">
        <f t="shared" si="844"/>
        <v>Adult</v>
      </c>
      <c r="AK2321">
        <v>20000000</v>
      </c>
      <c r="AL2321" t="str">
        <f t="shared" si="845"/>
        <v>Low Budget</v>
      </c>
      <c r="AM2321">
        <v>2007</v>
      </c>
      <c r="AN2321">
        <f t="shared" si="846"/>
        <v>18</v>
      </c>
      <c r="AO2321" t="str">
        <f t="shared" si="847"/>
        <v>Old Classic</v>
      </c>
      <c r="AP2321">
        <v>13000</v>
      </c>
      <c r="AQ2321" t="str">
        <f t="shared" si="848"/>
        <v>Medium</v>
      </c>
      <c r="AR2321">
        <v>7</v>
      </c>
      <c r="AS2321" t="str">
        <f t="shared" si="849"/>
        <v>Good</v>
      </c>
      <c r="AT2321">
        <v>2.35</v>
      </c>
      <c r="AU2321" t="str">
        <f t="shared" si="850"/>
        <v>Cinematic Widescreen</v>
      </c>
      <c r="AV2321">
        <v>0</v>
      </c>
      <c r="AW2321" t="str">
        <f t="shared" si="851"/>
        <v>Very Low</v>
      </c>
    </row>
    <row r="2322" spans="1:49" x14ac:dyDescent="0.3">
      <c r="A2322" t="s">
        <v>0</v>
      </c>
      <c r="B2322" t="s">
        <v>11351</v>
      </c>
      <c r="C2322">
        <v>119</v>
      </c>
      <c r="D2322" t="str">
        <f t="shared" si="831"/>
        <v>Low</v>
      </c>
      <c r="E2322">
        <v>93</v>
      </c>
      <c r="F2322" t="str">
        <f t="shared" si="832"/>
        <v>1h 33m</v>
      </c>
      <c r="G2322" t="str">
        <f t="shared" si="833"/>
        <v>Standard Movie</v>
      </c>
      <c r="H2322">
        <v>19</v>
      </c>
      <c r="I2322" t="str">
        <f t="shared" si="834"/>
        <v>Very Low</v>
      </c>
      <c r="J2322">
        <v>619</v>
      </c>
      <c r="K2322" t="str">
        <f t="shared" si="835"/>
        <v>Very Low</v>
      </c>
      <c r="L2322" t="s">
        <v>948</v>
      </c>
      <c r="M2322">
        <v>15000</v>
      </c>
      <c r="N2322" t="str">
        <f t="shared" si="836"/>
        <v>Medium</v>
      </c>
      <c r="O2322">
        <v>3749061</v>
      </c>
      <c r="P2322" t="str">
        <f t="shared" si="837"/>
        <v>Flop</v>
      </c>
      <c r="Q2322" t="s">
        <v>31</v>
      </c>
      <c r="R2322" t="str">
        <f t="shared" si="838"/>
        <v>Action</v>
      </c>
      <c r="S2322">
        <f t="shared" si="839"/>
        <v>2</v>
      </c>
      <c r="T2322" t="s">
        <v>84</v>
      </c>
      <c r="U2322" t="s">
        <v>11352</v>
      </c>
      <c r="V2322">
        <v>28629</v>
      </c>
      <c r="W2322" t="str">
        <f t="shared" si="840"/>
        <v>Low</v>
      </c>
      <c r="X2322">
        <v>30134</v>
      </c>
      <c r="Y2322" t="str">
        <f t="shared" si="841"/>
        <v>Medium</v>
      </c>
      <c r="Z2322" t="s">
        <v>9721</v>
      </c>
      <c r="AA2322">
        <v>3</v>
      </c>
      <c r="AB2322" t="str">
        <f t="shared" si="842"/>
        <v>Duo/Trio Poster</v>
      </c>
      <c r="AC2322" t="s">
        <v>11353</v>
      </c>
      <c r="AD2322" t="s">
        <v>11354</v>
      </c>
      <c r="AE2322">
        <v>113</v>
      </c>
      <c r="AF2322" t="str">
        <f t="shared" si="843"/>
        <v>Very Low</v>
      </c>
      <c r="AG2322" t="s">
        <v>9</v>
      </c>
      <c r="AH2322" t="s">
        <v>10</v>
      </c>
      <c r="AI2322" t="s">
        <v>11</v>
      </c>
      <c r="AJ2322" t="str">
        <f t="shared" si="844"/>
        <v>Teen</v>
      </c>
      <c r="AK2322">
        <v>20000000</v>
      </c>
      <c r="AL2322" t="str">
        <f t="shared" si="845"/>
        <v>Low Budget</v>
      </c>
      <c r="AM2322">
        <v>2012</v>
      </c>
      <c r="AN2322">
        <f t="shared" si="846"/>
        <v>13</v>
      </c>
      <c r="AO2322" t="str">
        <f t="shared" si="847"/>
        <v>Modern Classic</v>
      </c>
      <c r="AP2322">
        <v>13000</v>
      </c>
      <c r="AQ2322" t="str">
        <f t="shared" si="848"/>
        <v>Medium</v>
      </c>
      <c r="AR2322">
        <v>4.9000000000000004</v>
      </c>
      <c r="AS2322" t="str">
        <f t="shared" si="849"/>
        <v>Poor</v>
      </c>
      <c r="AT2322">
        <v>2.35</v>
      </c>
      <c r="AU2322" t="str">
        <f t="shared" si="850"/>
        <v>Cinematic Widescreen</v>
      </c>
      <c r="AV2322">
        <v>0</v>
      </c>
      <c r="AW2322" t="str">
        <f t="shared" si="851"/>
        <v>Very Low</v>
      </c>
    </row>
    <row r="2323" spans="1:49" x14ac:dyDescent="0.3">
      <c r="A2323" t="s">
        <v>0</v>
      </c>
      <c r="B2323" t="s">
        <v>8176</v>
      </c>
      <c r="C2323">
        <v>182</v>
      </c>
      <c r="D2323" t="str">
        <f t="shared" si="831"/>
        <v>Low</v>
      </c>
      <c r="E2323">
        <v>114</v>
      </c>
      <c r="F2323" t="str">
        <f t="shared" si="832"/>
        <v>1h 54m</v>
      </c>
      <c r="G2323" t="str">
        <f t="shared" si="833"/>
        <v>Standard Movie</v>
      </c>
      <c r="H2323">
        <v>0</v>
      </c>
      <c r="I2323" t="str">
        <f t="shared" si="834"/>
        <v>Very Low</v>
      </c>
      <c r="J2323">
        <v>446</v>
      </c>
      <c r="K2323" t="str">
        <f t="shared" si="835"/>
        <v>Very Low</v>
      </c>
      <c r="L2323" t="s">
        <v>10807</v>
      </c>
      <c r="M2323">
        <v>975</v>
      </c>
      <c r="N2323" t="str">
        <f t="shared" si="836"/>
        <v>Low</v>
      </c>
      <c r="O2323">
        <v>3519627</v>
      </c>
      <c r="P2323" t="str">
        <f t="shared" si="837"/>
        <v>Flop</v>
      </c>
      <c r="Q2323" t="s">
        <v>11355</v>
      </c>
      <c r="R2323" t="str">
        <f t="shared" si="838"/>
        <v>Adventure</v>
      </c>
      <c r="S2323">
        <f t="shared" si="839"/>
        <v>4</v>
      </c>
      <c r="T2323" t="s">
        <v>10395</v>
      </c>
      <c r="U2323" t="s">
        <v>11356</v>
      </c>
      <c r="V2323">
        <v>41737</v>
      </c>
      <c r="W2323" t="str">
        <f t="shared" si="840"/>
        <v>Low</v>
      </c>
      <c r="X2323">
        <v>3014</v>
      </c>
      <c r="Y2323" t="str">
        <f t="shared" si="841"/>
        <v>Low</v>
      </c>
      <c r="Z2323" t="s">
        <v>11357</v>
      </c>
      <c r="AA2323">
        <v>4</v>
      </c>
      <c r="AB2323" t="str">
        <f t="shared" si="842"/>
        <v>Ensemble Poster</v>
      </c>
      <c r="AC2323" t="s">
        <v>11358</v>
      </c>
      <c r="AD2323" t="s">
        <v>11359</v>
      </c>
      <c r="AE2323">
        <v>105</v>
      </c>
      <c r="AF2323" t="str">
        <f t="shared" si="843"/>
        <v>Very Low</v>
      </c>
      <c r="AG2323" t="s">
        <v>9</v>
      </c>
      <c r="AH2323" t="s">
        <v>10</v>
      </c>
      <c r="AI2323" t="s">
        <v>11</v>
      </c>
      <c r="AJ2323" t="str">
        <f t="shared" si="844"/>
        <v>Teen</v>
      </c>
      <c r="AK2323">
        <v>20000000</v>
      </c>
      <c r="AL2323" t="str">
        <f t="shared" si="845"/>
        <v>Low Budget</v>
      </c>
      <c r="AM2323">
        <v>2008</v>
      </c>
      <c r="AN2323">
        <f t="shared" si="846"/>
        <v>17</v>
      </c>
      <c r="AO2323" t="str">
        <f t="shared" si="847"/>
        <v>Old Classic</v>
      </c>
      <c r="AP2323">
        <v>877</v>
      </c>
      <c r="AQ2323" t="str">
        <f t="shared" si="848"/>
        <v>Very Low</v>
      </c>
      <c r="AR2323">
        <v>6.9</v>
      </c>
      <c r="AS2323" t="str">
        <f t="shared" si="849"/>
        <v>Average</v>
      </c>
      <c r="AT2323">
        <v>2.35</v>
      </c>
      <c r="AU2323" t="str">
        <f t="shared" si="850"/>
        <v>Cinematic Widescreen</v>
      </c>
      <c r="AV2323">
        <v>0</v>
      </c>
      <c r="AW2323" t="str">
        <f t="shared" si="851"/>
        <v>Very Low</v>
      </c>
    </row>
    <row r="2324" spans="1:49" x14ac:dyDescent="0.3">
      <c r="A2324" t="s">
        <v>0</v>
      </c>
      <c r="B2324" t="s">
        <v>11360</v>
      </c>
      <c r="C2324">
        <v>245</v>
      </c>
      <c r="D2324" t="str">
        <f t="shared" si="831"/>
        <v>Medium</v>
      </c>
      <c r="E2324">
        <v>124</v>
      </c>
      <c r="F2324" t="str">
        <f t="shared" si="832"/>
        <v>2h 4m</v>
      </c>
      <c r="G2324" t="str">
        <f t="shared" si="833"/>
        <v>Long Movie</v>
      </c>
      <c r="H2324">
        <v>0</v>
      </c>
      <c r="I2324" t="str">
        <f t="shared" si="834"/>
        <v>Very Low</v>
      </c>
      <c r="J2324">
        <v>631</v>
      </c>
      <c r="K2324" t="str">
        <f t="shared" si="835"/>
        <v>Very Low</v>
      </c>
      <c r="L2324" t="s">
        <v>2590</v>
      </c>
      <c r="M2324">
        <v>22000</v>
      </c>
      <c r="N2324" t="str">
        <f t="shared" si="836"/>
        <v>Medium</v>
      </c>
      <c r="O2324">
        <v>3081925</v>
      </c>
      <c r="P2324" t="str">
        <f t="shared" si="837"/>
        <v>Flop</v>
      </c>
      <c r="Q2324" t="s">
        <v>1386</v>
      </c>
      <c r="R2324" t="str">
        <f t="shared" si="838"/>
        <v>Comedy</v>
      </c>
      <c r="S2324">
        <f t="shared" si="839"/>
        <v>3</v>
      </c>
      <c r="T2324" t="s">
        <v>668</v>
      </c>
      <c r="U2324" t="s">
        <v>11361</v>
      </c>
      <c r="V2324">
        <v>55842</v>
      </c>
      <c r="W2324" t="str">
        <f t="shared" si="840"/>
        <v>Medium</v>
      </c>
      <c r="X2324">
        <v>24732</v>
      </c>
      <c r="Y2324" t="str">
        <f t="shared" si="841"/>
        <v>Medium</v>
      </c>
      <c r="Z2324" t="s">
        <v>43</v>
      </c>
      <c r="AA2324">
        <v>0</v>
      </c>
      <c r="AB2324" t="str">
        <f t="shared" si="842"/>
        <v>Symbolic Poster</v>
      </c>
      <c r="AC2324" t="s">
        <v>11362</v>
      </c>
      <c r="AD2324" t="s">
        <v>11363</v>
      </c>
      <c r="AE2324">
        <v>274</v>
      </c>
      <c r="AF2324" t="str">
        <f t="shared" si="843"/>
        <v>Very Low</v>
      </c>
      <c r="AG2324" t="s">
        <v>9</v>
      </c>
      <c r="AH2324" t="s">
        <v>10</v>
      </c>
      <c r="AI2324" t="s">
        <v>556</v>
      </c>
      <c r="AJ2324" t="str">
        <f t="shared" si="844"/>
        <v>Adult</v>
      </c>
      <c r="AK2324">
        <v>21000000</v>
      </c>
      <c r="AL2324" t="str">
        <f t="shared" si="845"/>
        <v>Low Budget</v>
      </c>
      <c r="AM2324">
        <v>2008</v>
      </c>
      <c r="AN2324">
        <f t="shared" si="846"/>
        <v>17</v>
      </c>
      <c r="AO2324" t="str">
        <f t="shared" si="847"/>
        <v>Old Classic</v>
      </c>
      <c r="AP2324">
        <v>1000</v>
      </c>
      <c r="AQ2324" t="str">
        <f t="shared" si="848"/>
        <v>Very Low</v>
      </c>
      <c r="AR2324">
        <v>7.5</v>
      </c>
      <c r="AS2324" t="str">
        <f t="shared" si="849"/>
        <v>Good</v>
      </c>
      <c r="AT2324">
        <v>2.35</v>
      </c>
      <c r="AU2324" t="str">
        <f t="shared" si="850"/>
        <v>Cinematic Widescreen</v>
      </c>
      <c r="AV2324">
        <v>13000</v>
      </c>
      <c r="AW2324" t="str">
        <f t="shared" si="851"/>
        <v>Medium</v>
      </c>
    </row>
    <row r="2325" spans="1:49" x14ac:dyDescent="0.3">
      <c r="A2325" t="s">
        <v>0</v>
      </c>
      <c r="B2325" t="s">
        <v>7749</v>
      </c>
      <c r="C2325">
        <v>174</v>
      </c>
      <c r="D2325" t="str">
        <f t="shared" si="831"/>
        <v>Low</v>
      </c>
      <c r="E2325">
        <v>134</v>
      </c>
      <c r="F2325" t="str">
        <f t="shared" si="832"/>
        <v>2h 14m</v>
      </c>
      <c r="G2325" t="str">
        <f t="shared" si="833"/>
        <v>Long Movie</v>
      </c>
      <c r="H2325">
        <v>6000</v>
      </c>
      <c r="I2325" t="str">
        <f t="shared" si="834"/>
        <v>Low</v>
      </c>
      <c r="J2325">
        <v>745</v>
      </c>
      <c r="K2325" t="str">
        <f t="shared" si="835"/>
        <v>Very Low</v>
      </c>
      <c r="L2325" t="s">
        <v>773</v>
      </c>
      <c r="M2325">
        <v>893</v>
      </c>
      <c r="N2325" t="str">
        <f t="shared" si="836"/>
        <v>Low</v>
      </c>
      <c r="O2325">
        <v>2298191</v>
      </c>
      <c r="P2325" t="str">
        <f t="shared" si="837"/>
        <v>Flop</v>
      </c>
      <c r="Q2325" t="s">
        <v>8719</v>
      </c>
      <c r="R2325" t="str">
        <f t="shared" si="838"/>
        <v>Adventure</v>
      </c>
      <c r="S2325">
        <f t="shared" si="839"/>
        <v>3</v>
      </c>
      <c r="T2325" t="s">
        <v>3461</v>
      </c>
      <c r="U2325" t="s">
        <v>11364</v>
      </c>
      <c r="V2325">
        <v>221552</v>
      </c>
      <c r="W2325" t="str">
        <f t="shared" si="840"/>
        <v>High</v>
      </c>
      <c r="X2325">
        <v>2710</v>
      </c>
      <c r="Y2325" t="str">
        <f t="shared" si="841"/>
        <v>Low</v>
      </c>
      <c r="Z2325" t="s">
        <v>1022</v>
      </c>
      <c r="AA2325">
        <v>0</v>
      </c>
      <c r="AB2325" t="str">
        <f t="shared" si="842"/>
        <v>Symbolic Poster</v>
      </c>
      <c r="AC2325" t="s">
        <v>11365</v>
      </c>
      <c r="AD2325" t="s">
        <v>11366</v>
      </c>
      <c r="AE2325">
        <v>570</v>
      </c>
      <c r="AF2325" t="str">
        <f t="shared" si="843"/>
        <v>Low</v>
      </c>
      <c r="AG2325" t="s">
        <v>647</v>
      </c>
      <c r="AH2325" t="s">
        <v>648</v>
      </c>
      <c r="AI2325" t="s">
        <v>11</v>
      </c>
      <c r="AJ2325" t="str">
        <f t="shared" si="844"/>
        <v>Teen</v>
      </c>
      <c r="AK2325">
        <v>2400000000</v>
      </c>
      <c r="AL2325" t="str">
        <f t="shared" si="845"/>
        <v>Very High Budget</v>
      </c>
      <c r="AM2325">
        <v>1997</v>
      </c>
      <c r="AN2325">
        <f t="shared" si="846"/>
        <v>28</v>
      </c>
      <c r="AO2325" t="str">
        <f t="shared" si="847"/>
        <v>Old Classic</v>
      </c>
      <c r="AP2325">
        <v>851</v>
      </c>
      <c r="AQ2325" t="str">
        <f t="shared" si="848"/>
        <v>Very Low</v>
      </c>
      <c r="AR2325">
        <v>8.4</v>
      </c>
      <c r="AS2325" t="str">
        <f t="shared" si="849"/>
        <v>Excellent</v>
      </c>
      <c r="AT2325">
        <v>1.85</v>
      </c>
      <c r="AU2325" t="str">
        <f t="shared" si="850"/>
        <v>HDTV / Widescreen</v>
      </c>
      <c r="AV2325">
        <v>11000</v>
      </c>
      <c r="AW2325" t="str">
        <f t="shared" si="851"/>
        <v>Medium</v>
      </c>
    </row>
    <row r="2326" spans="1:49" x14ac:dyDescent="0.3">
      <c r="A2326" t="s">
        <v>718</v>
      </c>
      <c r="B2326" t="s">
        <v>7692</v>
      </c>
      <c r="C2326">
        <v>69</v>
      </c>
      <c r="D2326" t="str">
        <f t="shared" si="831"/>
        <v>Low</v>
      </c>
      <c r="E2326">
        <v>114</v>
      </c>
      <c r="F2326" t="str">
        <f t="shared" si="832"/>
        <v>1h 54m</v>
      </c>
      <c r="G2326" t="str">
        <f t="shared" si="833"/>
        <v>Standard Movie</v>
      </c>
      <c r="H2326">
        <v>22</v>
      </c>
      <c r="I2326" t="str">
        <f t="shared" si="834"/>
        <v>Very Low</v>
      </c>
      <c r="J2326">
        <v>413</v>
      </c>
      <c r="K2326" t="str">
        <f t="shared" si="835"/>
        <v>Very Low</v>
      </c>
      <c r="L2326" t="s">
        <v>3173</v>
      </c>
      <c r="M2326">
        <v>572</v>
      </c>
      <c r="N2326" t="str">
        <f t="shared" si="836"/>
        <v>Low</v>
      </c>
      <c r="O2326">
        <v>2353728</v>
      </c>
      <c r="P2326" t="str">
        <f t="shared" si="837"/>
        <v>Flop</v>
      </c>
      <c r="Q2326" t="s">
        <v>11367</v>
      </c>
      <c r="R2326" t="str">
        <f t="shared" si="838"/>
        <v>Comedy</v>
      </c>
      <c r="S2326">
        <f t="shared" si="839"/>
        <v>6</v>
      </c>
      <c r="T2326" t="s">
        <v>6717</v>
      </c>
      <c r="U2326" t="s">
        <v>11368</v>
      </c>
      <c r="V2326">
        <v>4293</v>
      </c>
      <c r="W2326" t="str">
        <f t="shared" si="840"/>
        <v>Very Low</v>
      </c>
      <c r="X2326">
        <v>1776</v>
      </c>
      <c r="Y2326" t="str">
        <f t="shared" si="841"/>
        <v>Low</v>
      </c>
      <c r="Z2326" t="s">
        <v>5261</v>
      </c>
      <c r="AA2326">
        <v>5</v>
      </c>
      <c r="AB2326" t="str">
        <f t="shared" si="842"/>
        <v>Ensemble Poster</v>
      </c>
      <c r="AC2326" t="s">
        <v>11369</v>
      </c>
      <c r="AD2326" t="s">
        <v>11370</v>
      </c>
      <c r="AE2326">
        <v>53</v>
      </c>
      <c r="AF2326" t="str">
        <f t="shared" si="843"/>
        <v>Very Low</v>
      </c>
      <c r="AG2326" t="s">
        <v>1435</v>
      </c>
      <c r="AH2326" t="s">
        <v>1436</v>
      </c>
      <c r="AI2326" t="s">
        <v>11</v>
      </c>
      <c r="AJ2326" t="str">
        <f t="shared" si="844"/>
        <v>Teen</v>
      </c>
      <c r="AK2326">
        <v>20000000</v>
      </c>
      <c r="AL2326" t="str">
        <f t="shared" si="845"/>
        <v>Low Budget</v>
      </c>
      <c r="AM2326">
        <v>2003</v>
      </c>
      <c r="AN2326">
        <f t="shared" si="846"/>
        <v>22</v>
      </c>
      <c r="AO2326" t="str">
        <f t="shared" si="847"/>
        <v>Old Classic</v>
      </c>
      <c r="AP2326">
        <v>548</v>
      </c>
      <c r="AQ2326" t="str">
        <f t="shared" si="848"/>
        <v>Very Low</v>
      </c>
      <c r="AR2326">
        <v>6.9</v>
      </c>
      <c r="AS2326" t="str">
        <f t="shared" si="849"/>
        <v>Average</v>
      </c>
      <c r="AT2326">
        <v>2.35</v>
      </c>
      <c r="AU2326" t="str">
        <f t="shared" si="850"/>
        <v>Cinematic Widescreen</v>
      </c>
      <c r="AV2326">
        <v>235</v>
      </c>
      <c r="AW2326" t="str">
        <f t="shared" si="851"/>
        <v>Very Low</v>
      </c>
    </row>
    <row r="2327" spans="1:49" x14ac:dyDescent="0.3">
      <c r="A2327" t="s">
        <v>0</v>
      </c>
      <c r="B2327" t="s">
        <v>11371</v>
      </c>
      <c r="C2327">
        <v>26</v>
      </c>
      <c r="D2327" t="str">
        <f t="shared" si="831"/>
        <v>Very Low</v>
      </c>
      <c r="E2327">
        <v>124</v>
      </c>
      <c r="F2327" t="str">
        <f t="shared" si="832"/>
        <v>2h 4m</v>
      </c>
      <c r="G2327" t="str">
        <f t="shared" si="833"/>
        <v>Long Movie</v>
      </c>
      <c r="H2327">
        <v>42</v>
      </c>
      <c r="I2327" t="str">
        <f t="shared" si="834"/>
        <v>Very Low</v>
      </c>
      <c r="J2327">
        <v>161</v>
      </c>
      <c r="K2327" t="str">
        <f t="shared" si="835"/>
        <v>Very Low</v>
      </c>
      <c r="L2327" t="s">
        <v>11372</v>
      </c>
      <c r="M2327">
        <v>801</v>
      </c>
      <c r="N2327" t="str">
        <f t="shared" si="836"/>
        <v>Low</v>
      </c>
      <c r="O2327">
        <v>2000000</v>
      </c>
      <c r="P2327" t="str">
        <f t="shared" si="837"/>
        <v>Flop</v>
      </c>
      <c r="Q2327" t="s">
        <v>11373</v>
      </c>
      <c r="R2327" t="str">
        <f t="shared" si="838"/>
        <v>Biography</v>
      </c>
      <c r="S2327">
        <f t="shared" si="839"/>
        <v>3</v>
      </c>
      <c r="T2327" t="s">
        <v>11062</v>
      </c>
      <c r="U2327" t="s">
        <v>11374</v>
      </c>
      <c r="V2327">
        <v>2998</v>
      </c>
      <c r="W2327" t="str">
        <f t="shared" si="840"/>
        <v>Very Low</v>
      </c>
      <c r="X2327">
        <v>1462</v>
      </c>
      <c r="Y2327" t="str">
        <f t="shared" si="841"/>
        <v>Low</v>
      </c>
      <c r="Z2327" t="s">
        <v>11375</v>
      </c>
      <c r="AA2327">
        <v>0</v>
      </c>
      <c r="AB2327" t="str">
        <f t="shared" si="842"/>
        <v>Symbolic Poster</v>
      </c>
      <c r="AC2327" t="s">
        <v>11376</v>
      </c>
      <c r="AD2327" t="s">
        <v>11377</v>
      </c>
      <c r="AE2327">
        <v>74</v>
      </c>
      <c r="AF2327" t="str">
        <f t="shared" si="843"/>
        <v>Very Low</v>
      </c>
      <c r="AG2327" t="s">
        <v>9</v>
      </c>
      <c r="AH2327" t="s">
        <v>10</v>
      </c>
      <c r="AI2327" t="s">
        <v>66</v>
      </c>
      <c r="AJ2327" t="str">
        <f t="shared" si="844"/>
        <v>Family</v>
      </c>
      <c r="AK2327">
        <v>20000000</v>
      </c>
      <c r="AL2327" t="str">
        <f t="shared" si="845"/>
        <v>Low Budget</v>
      </c>
      <c r="AM2327">
        <v>1980</v>
      </c>
      <c r="AN2327">
        <f t="shared" si="846"/>
        <v>45</v>
      </c>
      <c r="AO2327" t="str">
        <f t="shared" si="847"/>
        <v>Old Classic</v>
      </c>
      <c r="AP2327">
        <v>174</v>
      </c>
      <c r="AQ2327" t="str">
        <f t="shared" si="848"/>
        <v>Very Low</v>
      </c>
      <c r="AR2327">
        <v>4.5</v>
      </c>
      <c r="AS2327" t="str">
        <f t="shared" si="849"/>
        <v>Poor</v>
      </c>
      <c r="AT2327">
        <v>2.35</v>
      </c>
      <c r="AU2327" t="str">
        <f t="shared" si="850"/>
        <v>Cinematic Widescreen</v>
      </c>
      <c r="AV2327">
        <v>1000</v>
      </c>
      <c r="AW2327" t="str">
        <f t="shared" si="851"/>
        <v>Very Low</v>
      </c>
    </row>
    <row r="2328" spans="1:49" x14ac:dyDescent="0.3">
      <c r="A2328" t="s">
        <v>0</v>
      </c>
      <c r="B2328" t="s">
        <v>9918</v>
      </c>
      <c r="C2328">
        <v>168</v>
      </c>
      <c r="D2328" t="str">
        <f t="shared" si="831"/>
        <v>Low</v>
      </c>
      <c r="E2328">
        <v>104</v>
      </c>
      <c r="F2328" t="str">
        <f t="shared" si="832"/>
        <v>1h 44m</v>
      </c>
      <c r="G2328" t="str">
        <f t="shared" si="833"/>
        <v>Standard Movie</v>
      </c>
      <c r="H2328">
        <v>214</v>
      </c>
      <c r="I2328" t="str">
        <f t="shared" si="834"/>
        <v>Very Low</v>
      </c>
      <c r="J2328">
        <v>430</v>
      </c>
      <c r="K2328" t="str">
        <f t="shared" si="835"/>
        <v>Very Low</v>
      </c>
      <c r="L2328" t="s">
        <v>496</v>
      </c>
      <c r="M2328">
        <v>1000</v>
      </c>
      <c r="N2328" t="str">
        <f t="shared" si="836"/>
        <v>Low</v>
      </c>
      <c r="O2328">
        <v>1900725</v>
      </c>
      <c r="P2328" t="str">
        <f t="shared" si="837"/>
        <v>Flop</v>
      </c>
      <c r="Q2328" t="s">
        <v>10990</v>
      </c>
      <c r="R2328" t="str">
        <f t="shared" si="838"/>
        <v>Crime</v>
      </c>
      <c r="S2328">
        <f t="shared" si="839"/>
        <v>3</v>
      </c>
      <c r="T2328" t="s">
        <v>361</v>
      </c>
      <c r="U2328" t="s">
        <v>11378</v>
      </c>
      <c r="V2328">
        <v>43205</v>
      </c>
      <c r="W2328" t="str">
        <f t="shared" si="840"/>
        <v>Low</v>
      </c>
      <c r="X2328">
        <v>2129</v>
      </c>
      <c r="Y2328" t="str">
        <f t="shared" si="841"/>
        <v>Low</v>
      </c>
      <c r="Z2328" t="s">
        <v>2965</v>
      </c>
      <c r="AA2328">
        <v>1</v>
      </c>
      <c r="AB2328" t="str">
        <f t="shared" si="842"/>
        <v>Solo Star Poster</v>
      </c>
      <c r="AC2328" t="s">
        <v>11379</v>
      </c>
      <c r="AD2328" t="s">
        <v>11380</v>
      </c>
      <c r="AE2328">
        <v>232</v>
      </c>
      <c r="AF2328" t="str">
        <f t="shared" si="843"/>
        <v>Very Low</v>
      </c>
      <c r="AG2328" t="s">
        <v>9</v>
      </c>
      <c r="AH2328" t="s">
        <v>341</v>
      </c>
      <c r="AI2328" t="s">
        <v>556</v>
      </c>
      <c r="AJ2328" t="str">
        <f t="shared" si="844"/>
        <v>Adult</v>
      </c>
      <c r="AK2328">
        <v>2000000</v>
      </c>
      <c r="AL2328" t="str">
        <f t="shared" si="845"/>
        <v>Low Budget</v>
      </c>
      <c r="AM2328">
        <v>2005</v>
      </c>
      <c r="AN2328">
        <f t="shared" si="846"/>
        <v>20</v>
      </c>
      <c r="AO2328" t="str">
        <f t="shared" si="847"/>
        <v>Old Classic</v>
      </c>
      <c r="AP2328">
        <v>509</v>
      </c>
      <c r="AQ2328" t="str">
        <f t="shared" si="848"/>
        <v>Very Low</v>
      </c>
      <c r="AR2328">
        <v>7.4</v>
      </c>
      <c r="AS2328" t="str">
        <f t="shared" si="849"/>
        <v>Good</v>
      </c>
      <c r="AT2328">
        <v>2.35</v>
      </c>
      <c r="AU2328" t="str">
        <f t="shared" si="850"/>
        <v>Cinematic Widescreen</v>
      </c>
      <c r="AV2328">
        <v>0</v>
      </c>
      <c r="AW2328" t="str">
        <f t="shared" si="851"/>
        <v>Very Low</v>
      </c>
    </row>
    <row r="2329" spans="1:49" x14ac:dyDescent="0.3">
      <c r="A2329" t="s">
        <v>0</v>
      </c>
      <c r="B2329" t="s">
        <v>11381</v>
      </c>
      <c r="C2329">
        <v>27</v>
      </c>
      <c r="D2329" t="str">
        <f t="shared" si="831"/>
        <v>Very Low</v>
      </c>
      <c r="E2329">
        <v>118</v>
      </c>
      <c r="F2329" t="str">
        <f t="shared" si="832"/>
        <v>1h 58m</v>
      </c>
      <c r="G2329" t="str">
        <f t="shared" si="833"/>
        <v>Standard Movie</v>
      </c>
      <c r="H2329">
        <v>14</v>
      </c>
      <c r="I2329" t="str">
        <f t="shared" si="834"/>
        <v>Very Low</v>
      </c>
      <c r="J2329">
        <v>400</v>
      </c>
      <c r="K2329" t="str">
        <f t="shared" si="835"/>
        <v>Very Low</v>
      </c>
      <c r="L2329" t="s">
        <v>3660</v>
      </c>
      <c r="M2329">
        <v>2000</v>
      </c>
      <c r="N2329" t="str">
        <f t="shared" si="836"/>
        <v>Low</v>
      </c>
      <c r="O2329">
        <v>2246000</v>
      </c>
      <c r="P2329" t="str">
        <f t="shared" si="837"/>
        <v>Flop</v>
      </c>
      <c r="Q2329" t="s">
        <v>1605</v>
      </c>
      <c r="R2329" t="str">
        <f t="shared" si="838"/>
        <v>Biography</v>
      </c>
      <c r="S2329">
        <f t="shared" si="839"/>
        <v>3</v>
      </c>
      <c r="T2329" t="s">
        <v>11382</v>
      </c>
      <c r="U2329" t="s">
        <v>11383</v>
      </c>
      <c r="V2329">
        <v>2302</v>
      </c>
      <c r="W2329" t="str">
        <f t="shared" si="840"/>
        <v>Very Low</v>
      </c>
      <c r="X2329">
        <v>3384</v>
      </c>
      <c r="Y2329" t="str">
        <f t="shared" si="841"/>
        <v>Low</v>
      </c>
      <c r="Z2329" t="s">
        <v>11384</v>
      </c>
      <c r="AA2329">
        <v>4</v>
      </c>
      <c r="AB2329" t="str">
        <f t="shared" si="842"/>
        <v>Ensemble Poster</v>
      </c>
      <c r="AC2329" t="s">
        <v>11385</v>
      </c>
      <c r="AD2329" t="s">
        <v>11386</v>
      </c>
      <c r="AE2329">
        <v>20</v>
      </c>
      <c r="AF2329" t="str">
        <f t="shared" si="843"/>
        <v>Very Low</v>
      </c>
      <c r="AG2329" t="s">
        <v>9</v>
      </c>
      <c r="AH2329" t="s">
        <v>10</v>
      </c>
      <c r="AI2329" t="s">
        <v>66</v>
      </c>
      <c r="AJ2329" t="str">
        <f t="shared" si="844"/>
        <v>Family</v>
      </c>
      <c r="AK2329">
        <v>20000000</v>
      </c>
      <c r="AL2329" t="str">
        <f t="shared" si="845"/>
        <v>Low Budget</v>
      </c>
      <c r="AM2329">
        <v>2015</v>
      </c>
      <c r="AN2329">
        <f t="shared" si="846"/>
        <v>10</v>
      </c>
      <c r="AO2329" t="str">
        <f t="shared" si="847"/>
        <v>Modern Classic</v>
      </c>
      <c r="AP2329">
        <v>769</v>
      </c>
      <c r="AQ2329" t="str">
        <f t="shared" si="848"/>
        <v>Very Low</v>
      </c>
      <c r="AR2329">
        <v>7</v>
      </c>
      <c r="AS2329" t="str">
        <f t="shared" si="849"/>
        <v>Good</v>
      </c>
      <c r="AT2329">
        <v>2.35</v>
      </c>
      <c r="AU2329" t="str">
        <f t="shared" si="850"/>
        <v>Cinematic Widescreen</v>
      </c>
      <c r="AV2329">
        <v>0</v>
      </c>
      <c r="AW2329" t="str">
        <f t="shared" si="851"/>
        <v>Very Low</v>
      </c>
    </row>
    <row r="2330" spans="1:49" x14ac:dyDescent="0.3">
      <c r="A2330" t="s">
        <v>0</v>
      </c>
      <c r="B2330" t="s">
        <v>9898</v>
      </c>
      <c r="C2330">
        <v>28</v>
      </c>
      <c r="D2330" t="str">
        <f t="shared" si="831"/>
        <v>Very Low</v>
      </c>
      <c r="E2330">
        <v>80</v>
      </c>
      <c r="F2330" t="str">
        <f t="shared" si="832"/>
        <v>1h 20m</v>
      </c>
      <c r="G2330" t="str">
        <f t="shared" si="833"/>
        <v>Featurette</v>
      </c>
      <c r="H2330">
        <v>121</v>
      </c>
      <c r="I2330" t="str">
        <f t="shared" si="834"/>
        <v>Very Low</v>
      </c>
      <c r="J2330">
        <v>587</v>
      </c>
      <c r="K2330" t="str">
        <f t="shared" si="835"/>
        <v>Very Low</v>
      </c>
      <c r="L2330" t="s">
        <v>2360</v>
      </c>
      <c r="M2330">
        <v>836</v>
      </c>
      <c r="N2330" t="str">
        <f t="shared" si="836"/>
        <v>Low</v>
      </c>
      <c r="O2330">
        <v>1646664</v>
      </c>
      <c r="P2330" t="str">
        <f t="shared" si="837"/>
        <v>Flop</v>
      </c>
      <c r="Q2330" t="s">
        <v>6390</v>
      </c>
      <c r="R2330" t="str">
        <f t="shared" si="838"/>
        <v>Comedy</v>
      </c>
      <c r="S2330">
        <f t="shared" si="839"/>
        <v>2</v>
      </c>
      <c r="T2330" t="s">
        <v>11387</v>
      </c>
      <c r="U2330" t="s">
        <v>11388</v>
      </c>
      <c r="V2330">
        <v>4518</v>
      </c>
      <c r="W2330" t="str">
        <f t="shared" si="840"/>
        <v>Very Low</v>
      </c>
      <c r="X2330">
        <v>2467</v>
      </c>
      <c r="Y2330" t="str">
        <f t="shared" si="841"/>
        <v>Low</v>
      </c>
      <c r="Z2330" t="s">
        <v>9261</v>
      </c>
      <c r="AA2330">
        <v>2</v>
      </c>
      <c r="AB2330" t="str">
        <f t="shared" si="842"/>
        <v>Duo/Trio Poster</v>
      </c>
      <c r="AC2330" t="s">
        <v>11389</v>
      </c>
      <c r="AD2330" t="s">
        <v>11390</v>
      </c>
      <c r="AE2330">
        <v>66</v>
      </c>
      <c r="AF2330" t="str">
        <f t="shared" si="843"/>
        <v>Very Low</v>
      </c>
      <c r="AG2330" t="s">
        <v>9</v>
      </c>
      <c r="AH2330" t="s">
        <v>10</v>
      </c>
      <c r="AI2330" t="s">
        <v>556</v>
      </c>
      <c r="AJ2330" t="str">
        <f t="shared" si="844"/>
        <v>Adult</v>
      </c>
      <c r="AK2330">
        <v>20000000</v>
      </c>
      <c r="AL2330" t="str">
        <f t="shared" si="845"/>
        <v>Low Budget</v>
      </c>
      <c r="AM2330">
        <v>2003</v>
      </c>
      <c r="AN2330">
        <f t="shared" si="846"/>
        <v>22</v>
      </c>
      <c r="AO2330" t="str">
        <f t="shared" si="847"/>
        <v>Old Classic</v>
      </c>
      <c r="AP2330">
        <v>624</v>
      </c>
      <c r="AQ2330" t="str">
        <f t="shared" si="848"/>
        <v>Very Low</v>
      </c>
      <c r="AR2330">
        <v>2.8</v>
      </c>
      <c r="AS2330" t="str">
        <f t="shared" si="849"/>
        <v>Terrible</v>
      </c>
      <c r="AT2330">
        <v>1.85</v>
      </c>
      <c r="AU2330" t="str">
        <f t="shared" si="850"/>
        <v>HDTV / Widescreen</v>
      </c>
      <c r="AV2330">
        <v>241</v>
      </c>
      <c r="AW2330" t="str">
        <f t="shared" si="851"/>
        <v>Very Low</v>
      </c>
    </row>
    <row r="2331" spans="1:49" x14ac:dyDescent="0.3">
      <c r="A2331" t="s">
        <v>0</v>
      </c>
      <c r="B2331" t="s">
        <v>8485</v>
      </c>
      <c r="C2331">
        <v>146</v>
      </c>
      <c r="D2331" t="str">
        <f t="shared" si="831"/>
        <v>Low</v>
      </c>
      <c r="E2331">
        <v>107</v>
      </c>
      <c r="F2331" t="str">
        <f t="shared" si="832"/>
        <v>1h 47m</v>
      </c>
      <c r="G2331" t="str">
        <f t="shared" si="833"/>
        <v>Standard Movie</v>
      </c>
      <c r="H2331">
        <v>110</v>
      </c>
      <c r="I2331" t="str">
        <f t="shared" si="834"/>
        <v>Very Low</v>
      </c>
      <c r="J2331">
        <v>722</v>
      </c>
      <c r="K2331" t="str">
        <f t="shared" si="835"/>
        <v>Very Low</v>
      </c>
      <c r="L2331" t="s">
        <v>2904</v>
      </c>
      <c r="M2331">
        <v>23000</v>
      </c>
      <c r="N2331" t="str">
        <f t="shared" si="836"/>
        <v>Medium</v>
      </c>
      <c r="O2331">
        <v>1190018</v>
      </c>
      <c r="P2331" t="str">
        <f t="shared" si="837"/>
        <v>Flop</v>
      </c>
      <c r="Q2331" t="s">
        <v>1361</v>
      </c>
      <c r="R2331" t="str">
        <f t="shared" si="838"/>
        <v>Action</v>
      </c>
      <c r="S2331">
        <f t="shared" si="839"/>
        <v>4</v>
      </c>
      <c r="T2331" t="s">
        <v>30</v>
      </c>
      <c r="U2331" t="s">
        <v>11391</v>
      </c>
      <c r="V2331">
        <v>261317</v>
      </c>
      <c r="W2331" t="str">
        <f t="shared" si="840"/>
        <v>High</v>
      </c>
      <c r="X2331">
        <v>25088</v>
      </c>
      <c r="Y2331" t="str">
        <f t="shared" si="841"/>
        <v>Medium</v>
      </c>
      <c r="Z2331" t="s">
        <v>3135</v>
      </c>
      <c r="AA2331">
        <v>2</v>
      </c>
      <c r="AB2331" t="str">
        <f t="shared" si="842"/>
        <v>Duo/Trio Poster</v>
      </c>
      <c r="AC2331" t="s">
        <v>11392</v>
      </c>
      <c r="AD2331" t="s">
        <v>11393</v>
      </c>
      <c r="AE2331">
        <v>1137</v>
      </c>
      <c r="AF2331" t="str">
        <f t="shared" si="843"/>
        <v>Low</v>
      </c>
      <c r="AG2331" t="s">
        <v>9</v>
      </c>
      <c r="AH2331" t="s">
        <v>10</v>
      </c>
      <c r="AI2331" t="s">
        <v>556</v>
      </c>
      <c r="AJ2331" t="str">
        <f t="shared" si="844"/>
        <v>Adult</v>
      </c>
      <c r="AK2331">
        <v>20000000</v>
      </c>
      <c r="AL2331" t="str">
        <f t="shared" si="845"/>
        <v>Low Budget</v>
      </c>
      <c r="AM2331">
        <v>2002</v>
      </c>
      <c r="AN2331">
        <f t="shared" si="846"/>
        <v>23</v>
      </c>
      <c r="AO2331" t="str">
        <f t="shared" si="847"/>
        <v>Old Classic</v>
      </c>
      <c r="AP2331">
        <v>876</v>
      </c>
      <c r="AQ2331" t="str">
        <f t="shared" si="848"/>
        <v>Very Low</v>
      </c>
      <c r="AR2331">
        <v>7.5</v>
      </c>
      <c r="AS2331" t="str">
        <f t="shared" si="849"/>
        <v>Good</v>
      </c>
      <c r="AT2331">
        <v>2.35</v>
      </c>
      <c r="AU2331" t="str">
        <f t="shared" si="850"/>
        <v>Cinematic Widescreen</v>
      </c>
      <c r="AV2331">
        <v>20000</v>
      </c>
      <c r="AW2331" t="str">
        <f t="shared" si="851"/>
        <v>Medium</v>
      </c>
    </row>
    <row r="2332" spans="1:49" x14ac:dyDescent="0.3">
      <c r="A2332" t="s">
        <v>0</v>
      </c>
      <c r="B2332" t="s">
        <v>1487</v>
      </c>
      <c r="C2332">
        <v>67</v>
      </c>
      <c r="D2332" t="str">
        <f t="shared" si="831"/>
        <v>Low</v>
      </c>
      <c r="E2332">
        <v>125</v>
      </c>
      <c r="F2332" t="str">
        <f t="shared" si="832"/>
        <v>2h 5m</v>
      </c>
      <c r="G2332" t="str">
        <f t="shared" si="833"/>
        <v>Long Movie</v>
      </c>
      <c r="H2332">
        <v>55</v>
      </c>
      <c r="I2332" t="str">
        <f t="shared" si="834"/>
        <v>Very Low</v>
      </c>
      <c r="J2332">
        <v>2</v>
      </c>
      <c r="K2332" t="str">
        <f t="shared" si="835"/>
        <v>Very Low</v>
      </c>
      <c r="L2332" t="s">
        <v>11394</v>
      </c>
      <c r="M2332">
        <v>991</v>
      </c>
      <c r="N2332" t="str">
        <f t="shared" si="836"/>
        <v>Low</v>
      </c>
      <c r="O2332">
        <v>1027749</v>
      </c>
      <c r="P2332" t="str">
        <f t="shared" si="837"/>
        <v>Flop</v>
      </c>
      <c r="Q2332" t="s">
        <v>3367</v>
      </c>
      <c r="R2332" t="str">
        <f t="shared" si="838"/>
        <v>Drama</v>
      </c>
      <c r="S2332">
        <f t="shared" si="839"/>
        <v>2</v>
      </c>
      <c r="T2332" t="s">
        <v>3344</v>
      </c>
      <c r="U2332" t="s">
        <v>11395</v>
      </c>
      <c r="V2332">
        <v>8087</v>
      </c>
      <c r="W2332" t="str">
        <f t="shared" si="840"/>
        <v>Very Low</v>
      </c>
      <c r="X2332">
        <v>1003</v>
      </c>
      <c r="Y2332" t="str">
        <f t="shared" si="841"/>
        <v>Low</v>
      </c>
      <c r="Z2332" t="s">
        <v>11396</v>
      </c>
      <c r="AA2332">
        <v>4</v>
      </c>
      <c r="AB2332" t="str">
        <f t="shared" si="842"/>
        <v>Ensemble Poster</v>
      </c>
      <c r="AC2332" t="s">
        <v>11397</v>
      </c>
      <c r="AD2332" t="s">
        <v>11398</v>
      </c>
      <c r="AE2332">
        <v>33</v>
      </c>
      <c r="AF2332" t="str">
        <f t="shared" si="843"/>
        <v>Very Low</v>
      </c>
      <c r="AG2332" t="s">
        <v>9</v>
      </c>
      <c r="AH2332" t="s">
        <v>341</v>
      </c>
      <c r="AI2332" t="s">
        <v>556</v>
      </c>
      <c r="AJ2332" t="str">
        <f t="shared" si="844"/>
        <v>Adult</v>
      </c>
      <c r="AK2332">
        <v>40000000</v>
      </c>
      <c r="AL2332" t="str">
        <f t="shared" si="845"/>
        <v>Medium Budget</v>
      </c>
      <c r="AM2332">
        <v>2008</v>
      </c>
      <c r="AN2332">
        <f t="shared" si="846"/>
        <v>17</v>
      </c>
      <c r="AO2332" t="str">
        <f t="shared" si="847"/>
        <v>Old Classic</v>
      </c>
      <c r="AP2332">
        <v>10</v>
      </c>
      <c r="AQ2332" t="str">
        <f t="shared" si="848"/>
        <v>Very Low</v>
      </c>
      <c r="AR2332">
        <v>7.1</v>
      </c>
      <c r="AS2332" t="str">
        <f t="shared" si="849"/>
        <v>Good</v>
      </c>
      <c r="AT2332">
        <v>2.35</v>
      </c>
      <c r="AU2332" t="str">
        <f t="shared" si="850"/>
        <v>Cinematic Widescreen</v>
      </c>
      <c r="AV2332">
        <v>1000</v>
      </c>
      <c r="AW2332" t="str">
        <f t="shared" si="851"/>
        <v>Very Low</v>
      </c>
    </row>
    <row r="2333" spans="1:49" x14ac:dyDescent="0.3">
      <c r="A2333" t="s">
        <v>0</v>
      </c>
      <c r="B2333" t="s">
        <v>8943</v>
      </c>
      <c r="C2333">
        <v>93</v>
      </c>
      <c r="D2333" t="str">
        <f t="shared" si="831"/>
        <v>Low</v>
      </c>
      <c r="E2333">
        <v>115</v>
      </c>
      <c r="F2333" t="str">
        <f t="shared" si="832"/>
        <v>1h 55m</v>
      </c>
      <c r="G2333" t="str">
        <f t="shared" si="833"/>
        <v>Standard Movie</v>
      </c>
      <c r="H2333">
        <v>115</v>
      </c>
      <c r="I2333" t="str">
        <f t="shared" si="834"/>
        <v>Very Low</v>
      </c>
      <c r="J2333">
        <v>977</v>
      </c>
      <c r="K2333" t="str">
        <f t="shared" si="835"/>
        <v>Very Low</v>
      </c>
      <c r="L2333" t="s">
        <v>7734</v>
      </c>
      <c r="M2333">
        <v>9000</v>
      </c>
      <c r="N2333" t="str">
        <f t="shared" si="836"/>
        <v>Low</v>
      </c>
      <c r="O2333">
        <v>882710</v>
      </c>
      <c r="P2333" t="str">
        <f t="shared" si="837"/>
        <v>Flop</v>
      </c>
      <c r="Q2333" t="s">
        <v>5245</v>
      </c>
      <c r="R2333" t="str">
        <f t="shared" si="838"/>
        <v>Crime</v>
      </c>
      <c r="S2333">
        <f t="shared" si="839"/>
        <v>4</v>
      </c>
      <c r="T2333" t="s">
        <v>747</v>
      </c>
      <c r="U2333" t="s">
        <v>11399</v>
      </c>
      <c r="V2333">
        <v>16215</v>
      </c>
      <c r="W2333" t="str">
        <f t="shared" si="840"/>
        <v>Low</v>
      </c>
      <c r="X2333">
        <v>11433</v>
      </c>
      <c r="Y2333" t="str">
        <f t="shared" si="841"/>
        <v>Medium</v>
      </c>
      <c r="Z2333" t="s">
        <v>5590</v>
      </c>
      <c r="AA2333">
        <v>2</v>
      </c>
      <c r="AB2333" t="str">
        <f t="shared" si="842"/>
        <v>Duo/Trio Poster</v>
      </c>
      <c r="AC2333" t="s">
        <v>11400</v>
      </c>
      <c r="AD2333" t="s">
        <v>11401</v>
      </c>
      <c r="AE2333">
        <v>138</v>
      </c>
      <c r="AF2333" t="str">
        <f t="shared" si="843"/>
        <v>Very Low</v>
      </c>
      <c r="AG2333" t="s">
        <v>9</v>
      </c>
      <c r="AH2333" t="s">
        <v>10</v>
      </c>
      <c r="AI2333" t="s">
        <v>556</v>
      </c>
      <c r="AJ2333" t="str">
        <f t="shared" si="844"/>
        <v>Adult</v>
      </c>
      <c r="AK2333">
        <v>24000000</v>
      </c>
      <c r="AL2333" t="str">
        <f t="shared" si="845"/>
        <v>Low Budget</v>
      </c>
      <c r="AM2333">
        <v>2000</v>
      </c>
      <c r="AN2333">
        <f t="shared" si="846"/>
        <v>25</v>
      </c>
      <c r="AO2333" t="str">
        <f t="shared" si="847"/>
        <v>Old Classic</v>
      </c>
      <c r="AP2333">
        <v>1000</v>
      </c>
      <c r="AQ2333" t="str">
        <f t="shared" si="848"/>
        <v>Very Low</v>
      </c>
      <c r="AR2333">
        <v>6.4</v>
      </c>
      <c r="AS2333" t="str">
        <f t="shared" si="849"/>
        <v>Average</v>
      </c>
      <c r="AT2333">
        <v>2.35</v>
      </c>
      <c r="AU2333" t="str">
        <f t="shared" si="850"/>
        <v>Cinematic Widescreen</v>
      </c>
      <c r="AV2333">
        <v>401</v>
      </c>
      <c r="AW2333" t="str">
        <f t="shared" si="851"/>
        <v>Very Low</v>
      </c>
    </row>
    <row r="2334" spans="1:49" x14ac:dyDescent="0.3">
      <c r="A2334" t="s">
        <v>0</v>
      </c>
      <c r="B2334" t="s">
        <v>11402</v>
      </c>
      <c r="C2334">
        <v>28</v>
      </c>
      <c r="D2334" t="str">
        <f t="shared" si="831"/>
        <v>Very Low</v>
      </c>
      <c r="E2334">
        <v>88</v>
      </c>
      <c r="F2334" t="str">
        <f t="shared" si="832"/>
        <v>1h 28m</v>
      </c>
      <c r="G2334" t="str">
        <f t="shared" si="833"/>
        <v>Featurette</v>
      </c>
      <c r="H2334">
        <v>12</v>
      </c>
      <c r="I2334" t="str">
        <f t="shared" si="834"/>
        <v>Very Low</v>
      </c>
      <c r="J2334">
        <v>231</v>
      </c>
      <c r="K2334" t="str">
        <f t="shared" si="835"/>
        <v>Very Low</v>
      </c>
      <c r="L2334" t="s">
        <v>11403</v>
      </c>
      <c r="M2334">
        <v>979</v>
      </c>
      <c r="N2334" t="str">
        <f t="shared" si="836"/>
        <v>Low</v>
      </c>
      <c r="O2334">
        <v>1064277</v>
      </c>
      <c r="P2334" t="str">
        <f t="shared" si="837"/>
        <v>Flop</v>
      </c>
      <c r="Q2334" t="s">
        <v>9761</v>
      </c>
      <c r="R2334" t="str">
        <f t="shared" si="838"/>
        <v>Adventure</v>
      </c>
      <c r="S2334">
        <f t="shared" si="839"/>
        <v>4</v>
      </c>
      <c r="T2334" t="s">
        <v>1624</v>
      </c>
      <c r="U2334" t="s">
        <v>11404</v>
      </c>
      <c r="V2334">
        <v>14015</v>
      </c>
      <c r="W2334" t="str">
        <f t="shared" si="840"/>
        <v>Low</v>
      </c>
      <c r="X2334">
        <v>1978</v>
      </c>
      <c r="Y2334" t="str">
        <f t="shared" si="841"/>
        <v>Low</v>
      </c>
      <c r="Z2334" t="s">
        <v>11405</v>
      </c>
      <c r="AA2334">
        <v>0</v>
      </c>
      <c r="AB2334" t="str">
        <f t="shared" si="842"/>
        <v>Symbolic Poster</v>
      </c>
      <c r="AC2334" t="s">
        <v>11406</v>
      </c>
      <c r="AD2334" t="s">
        <v>11407</v>
      </c>
      <c r="AE2334">
        <v>83</v>
      </c>
      <c r="AF2334" t="str">
        <f t="shared" si="843"/>
        <v>Very Low</v>
      </c>
      <c r="AG2334" t="s">
        <v>9</v>
      </c>
      <c r="AH2334" t="s">
        <v>10</v>
      </c>
      <c r="AI2334" t="s">
        <v>248</v>
      </c>
      <c r="AJ2334" t="str">
        <f t="shared" si="844"/>
        <v>Family</v>
      </c>
      <c r="AK2334">
        <v>20000000</v>
      </c>
      <c r="AL2334" t="str">
        <f t="shared" si="845"/>
        <v>Low Budget</v>
      </c>
      <c r="AM2334">
        <v>2012</v>
      </c>
      <c r="AN2334">
        <f t="shared" si="846"/>
        <v>13</v>
      </c>
      <c r="AO2334" t="str">
        <f t="shared" si="847"/>
        <v>Modern Classic</v>
      </c>
      <c r="AP2334">
        <v>532</v>
      </c>
      <c r="AQ2334" t="str">
        <f t="shared" si="848"/>
        <v>Very Low</v>
      </c>
      <c r="AR2334">
        <v>6.7</v>
      </c>
      <c r="AS2334" t="str">
        <f t="shared" si="849"/>
        <v>Average</v>
      </c>
      <c r="AT2334">
        <f>AT2333</f>
        <v>2.35</v>
      </c>
      <c r="AU2334" t="str">
        <f t="shared" si="850"/>
        <v>Cinematic Widescreen</v>
      </c>
      <c r="AV2334">
        <v>831</v>
      </c>
      <c r="AW2334" t="str">
        <f t="shared" si="851"/>
        <v>Very Low</v>
      </c>
    </row>
    <row r="2335" spans="1:49" x14ac:dyDescent="0.3">
      <c r="A2335" t="s">
        <v>0</v>
      </c>
      <c r="B2335" t="s">
        <v>536</v>
      </c>
      <c r="C2335">
        <v>131</v>
      </c>
      <c r="D2335" t="str">
        <f t="shared" si="831"/>
        <v>Low</v>
      </c>
      <c r="E2335">
        <v>122</v>
      </c>
      <c r="F2335" t="str">
        <f t="shared" si="832"/>
        <v>2h 2m</v>
      </c>
      <c r="G2335" t="str">
        <f t="shared" si="833"/>
        <v>Long Movie</v>
      </c>
      <c r="H2335">
        <v>11000</v>
      </c>
      <c r="I2335" t="str">
        <f t="shared" si="834"/>
        <v>Medium</v>
      </c>
      <c r="J2335">
        <v>188</v>
      </c>
      <c r="K2335" t="str">
        <f t="shared" si="835"/>
        <v>Very Low</v>
      </c>
      <c r="L2335" t="s">
        <v>536</v>
      </c>
      <c r="M2335">
        <v>11000</v>
      </c>
      <c r="N2335" t="str">
        <f t="shared" si="836"/>
        <v>Medium</v>
      </c>
      <c r="O2335">
        <v>531009</v>
      </c>
      <c r="P2335" t="str">
        <f t="shared" si="837"/>
        <v>Flop</v>
      </c>
      <c r="Q2335" t="s">
        <v>185</v>
      </c>
      <c r="R2335" t="str">
        <f t="shared" si="838"/>
        <v>Drama</v>
      </c>
      <c r="S2335">
        <f t="shared" si="839"/>
        <v>2</v>
      </c>
      <c r="T2335" t="s">
        <v>311</v>
      </c>
      <c r="U2335" t="s">
        <v>11408</v>
      </c>
      <c r="V2335">
        <v>7976</v>
      </c>
      <c r="W2335" t="str">
        <f t="shared" si="840"/>
        <v>Very Low</v>
      </c>
      <c r="X2335">
        <v>22319</v>
      </c>
      <c r="Y2335" t="str">
        <f t="shared" si="841"/>
        <v>Medium</v>
      </c>
      <c r="Z2335" t="s">
        <v>11409</v>
      </c>
      <c r="AA2335">
        <v>0</v>
      </c>
      <c r="AB2335" t="str">
        <f t="shared" si="842"/>
        <v>Symbolic Poster</v>
      </c>
      <c r="AC2335" t="s">
        <v>11410</v>
      </c>
      <c r="AD2335" t="s">
        <v>11411</v>
      </c>
      <c r="AE2335">
        <v>61</v>
      </c>
      <c r="AF2335" t="str">
        <f t="shared" si="843"/>
        <v>Very Low</v>
      </c>
      <c r="AG2335" t="s">
        <v>9</v>
      </c>
      <c r="AH2335" t="s">
        <v>10</v>
      </c>
      <c r="AI2335" t="s">
        <v>556</v>
      </c>
      <c r="AJ2335" t="str">
        <f t="shared" si="844"/>
        <v>Adult</v>
      </c>
      <c r="AK2335">
        <v>10000000</v>
      </c>
      <c r="AL2335" t="str">
        <f t="shared" si="845"/>
        <v>Low Budget</v>
      </c>
      <c r="AM2335">
        <v>2015</v>
      </c>
      <c r="AN2335">
        <f t="shared" si="846"/>
        <v>10</v>
      </c>
      <c r="AO2335" t="str">
        <f t="shared" si="847"/>
        <v>Modern Classic</v>
      </c>
      <c r="AP2335">
        <v>11000</v>
      </c>
      <c r="AQ2335" t="str">
        <f t="shared" si="848"/>
        <v>Medium</v>
      </c>
      <c r="AR2335">
        <v>5.3</v>
      </c>
      <c r="AS2335" t="str">
        <f t="shared" si="849"/>
        <v>Below Average</v>
      </c>
      <c r="AT2335">
        <v>2.35</v>
      </c>
      <c r="AU2335" t="str">
        <f t="shared" si="850"/>
        <v>Cinematic Widescreen</v>
      </c>
      <c r="AV2335">
        <v>0</v>
      </c>
      <c r="AW2335" t="str">
        <f t="shared" si="851"/>
        <v>Very Low</v>
      </c>
    </row>
    <row r="2336" spans="1:49" x14ac:dyDescent="0.3">
      <c r="A2336" t="s">
        <v>0</v>
      </c>
      <c r="B2336" t="s">
        <v>11412</v>
      </c>
      <c r="C2336">
        <v>105</v>
      </c>
      <c r="D2336" t="str">
        <f t="shared" si="831"/>
        <v>Low</v>
      </c>
      <c r="E2336">
        <v>103</v>
      </c>
      <c r="F2336" t="str">
        <f t="shared" si="832"/>
        <v>1h 43m</v>
      </c>
      <c r="G2336" t="str">
        <f t="shared" si="833"/>
        <v>Standard Movie</v>
      </c>
      <c r="H2336">
        <v>78</v>
      </c>
      <c r="I2336" t="str">
        <f t="shared" si="834"/>
        <v>Very Low</v>
      </c>
      <c r="J2336">
        <v>101</v>
      </c>
      <c r="K2336" t="str">
        <f t="shared" si="835"/>
        <v>Very Low</v>
      </c>
      <c r="L2336" t="s">
        <v>479</v>
      </c>
      <c r="M2336">
        <v>488</v>
      </c>
      <c r="N2336" t="str">
        <f t="shared" si="836"/>
        <v>Low</v>
      </c>
      <c r="O2336">
        <v>410388</v>
      </c>
      <c r="P2336" t="str">
        <f t="shared" si="837"/>
        <v>Flop</v>
      </c>
      <c r="Q2336" t="s">
        <v>11413</v>
      </c>
      <c r="R2336" t="str">
        <f t="shared" si="838"/>
        <v>Action</v>
      </c>
      <c r="S2336">
        <f t="shared" si="839"/>
        <v>6</v>
      </c>
      <c r="T2336" t="s">
        <v>7217</v>
      </c>
      <c r="U2336" t="s">
        <v>11414</v>
      </c>
      <c r="V2336">
        <v>13727</v>
      </c>
      <c r="W2336" t="str">
        <f t="shared" si="840"/>
        <v>Low</v>
      </c>
      <c r="X2336">
        <v>991</v>
      </c>
      <c r="Y2336" t="str">
        <f t="shared" si="841"/>
        <v>Very Low</v>
      </c>
      <c r="Z2336" t="s">
        <v>11415</v>
      </c>
      <c r="AA2336">
        <v>1</v>
      </c>
      <c r="AB2336" t="str">
        <f t="shared" si="842"/>
        <v>Solo Star Poster</v>
      </c>
      <c r="AC2336" t="s">
        <v>11416</v>
      </c>
      <c r="AD2336" t="s">
        <v>11417</v>
      </c>
      <c r="AE2336">
        <v>79</v>
      </c>
      <c r="AF2336" t="str">
        <f t="shared" si="843"/>
        <v>Very Low</v>
      </c>
      <c r="AG2336" t="s">
        <v>647</v>
      </c>
      <c r="AH2336" t="s">
        <v>648</v>
      </c>
      <c r="AI2336" t="s">
        <v>11</v>
      </c>
      <c r="AJ2336" t="str">
        <f t="shared" si="844"/>
        <v>Teen</v>
      </c>
      <c r="AK2336">
        <v>2127519898</v>
      </c>
      <c r="AL2336" t="str">
        <f t="shared" si="845"/>
        <v>Very High Budget</v>
      </c>
      <c r="AM2336">
        <v>2004</v>
      </c>
      <c r="AN2336">
        <f t="shared" si="846"/>
        <v>21</v>
      </c>
      <c r="AO2336" t="str">
        <f t="shared" si="847"/>
        <v>Old Classic</v>
      </c>
      <c r="AP2336">
        <v>336</v>
      </c>
      <c r="AQ2336" t="str">
        <f t="shared" si="848"/>
        <v>Very Low</v>
      </c>
      <c r="AR2336">
        <v>6.9</v>
      </c>
      <c r="AS2336" t="str">
        <f t="shared" si="849"/>
        <v>Average</v>
      </c>
      <c r="AT2336">
        <v>1.85</v>
      </c>
      <c r="AU2336" t="str">
        <f t="shared" si="850"/>
        <v>HDTV / Widescreen</v>
      </c>
      <c r="AV2336">
        <v>973</v>
      </c>
      <c r="AW2336" t="str">
        <f t="shared" si="851"/>
        <v>Very Low</v>
      </c>
    </row>
    <row r="2337" spans="1:49" x14ac:dyDescent="0.3">
      <c r="A2337" t="s">
        <v>0</v>
      </c>
      <c r="B2337" t="s">
        <v>11418</v>
      </c>
      <c r="C2337">
        <v>21</v>
      </c>
      <c r="D2337" t="str">
        <f t="shared" si="831"/>
        <v>Very Low</v>
      </c>
      <c r="E2337">
        <v>101</v>
      </c>
      <c r="F2337" t="str">
        <f t="shared" si="832"/>
        <v>1h 41m</v>
      </c>
      <c r="G2337" t="str">
        <f t="shared" si="833"/>
        <v>Standard Movie</v>
      </c>
      <c r="H2337">
        <v>25</v>
      </c>
      <c r="I2337" t="str">
        <f t="shared" si="834"/>
        <v>Very Low</v>
      </c>
      <c r="J2337">
        <v>407</v>
      </c>
      <c r="K2337" t="str">
        <f t="shared" si="835"/>
        <v>Very Low</v>
      </c>
      <c r="L2337" t="s">
        <v>5891</v>
      </c>
      <c r="M2337">
        <v>18000</v>
      </c>
      <c r="N2337" t="str">
        <f t="shared" si="836"/>
        <v>Medium</v>
      </c>
      <c r="O2337">
        <v>375474</v>
      </c>
      <c r="P2337" t="str">
        <f t="shared" si="837"/>
        <v>Flop</v>
      </c>
      <c r="Q2337" t="s">
        <v>2269</v>
      </c>
      <c r="R2337" t="str">
        <f t="shared" si="838"/>
        <v>Drama</v>
      </c>
      <c r="S2337">
        <f t="shared" si="839"/>
        <v>3</v>
      </c>
      <c r="T2337" t="s">
        <v>612</v>
      </c>
      <c r="U2337" t="s">
        <v>11419</v>
      </c>
      <c r="V2337">
        <v>2613</v>
      </c>
      <c r="W2337" t="str">
        <f t="shared" si="840"/>
        <v>Very Low</v>
      </c>
      <c r="X2337">
        <v>20354</v>
      </c>
      <c r="Y2337" t="str">
        <f t="shared" si="841"/>
        <v>Medium</v>
      </c>
      <c r="Z2337" t="s">
        <v>11420</v>
      </c>
      <c r="AA2337">
        <v>0</v>
      </c>
      <c r="AB2337" t="str">
        <f t="shared" si="842"/>
        <v>Symbolic Poster</v>
      </c>
      <c r="AC2337" t="s">
        <v>11421</v>
      </c>
      <c r="AD2337" t="s">
        <v>11422</v>
      </c>
      <c r="AE2337">
        <v>46</v>
      </c>
      <c r="AF2337" t="str">
        <f t="shared" si="843"/>
        <v>Very Low</v>
      </c>
      <c r="AG2337" t="s">
        <v>9</v>
      </c>
      <c r="AH2337" t="s">
        <v>10</v>
      </c>
      <c r="AI2337" t="s">
        <v>66</v>
      </c>
      <c r="AJ2337" t="str">
        <f t="shared" si="844"/>
        <v>Family</v>
      </c>
      <c r="AK2337">
        <v>20000000</v>
      </c>
      <c r="AL2337" t="str">
        <f t="shared" si="845"/>
        <v>Low Budget</v>
      </c>
      <c r="AM2337">
        <v>2005</v>
      </c>
      <c r="AN2337">
        <f t="shared" si="846"/>
        <v>20</v>
      </c>
      <c r="AO2337" t="str">
        <f t="shared" si="847"/>
        <v>Old Classic</v>
      </c>
      <c r="AP2337">
        <v>723</v>
      </c>
      <c r="AQ2337" t="str">
        <f t="shared" si="848"/>
        <v>Very Low</v>
      </c>
      <c r="AR2337">
        <v>6.2</v>
      </c>
      <c r="AS2337" t="str">
        <f t="shared" si="849"/>
        <v>Average</v>
      </c>
      <c r="AT2337">
        <v>2.35</v>
      </c>
      <c r="AU2337" t="str">
        <f t="shared" si="850"/>
        <v>Cinematic Widescreen</v>
      </c>
      <c r="AV2337">
        <v>445</v>
      </c>
      <c r="AW2337" t="str">
        <f t="shared" si="851"/>
        <v>Very Low</v>
      </c>
    </row>
    <row r="2338" spans="1:49" x14ac:dyDescent="0.3">
      <c r="A2338" t="s">
        <v>0</v>
      </c>
      <c r="B2338" t="s">
        <v>11423</v>
      </c>
      <c r="C2338">
        <v>140</v>
      </c>
      <c r="D2338" t="str">
        <f t="shared" si="831"/>
        <v>Low</v>
      </c>
      <c r="E2338">
        <v>101</v>
      </c>
      <c r="F2338" t="str">
        <f t="shared" si="832"/>
        <v>1h 41m</v>
      </c>
      <c r="G2338" t="str">
        <f t="shared" si="833"/>
        <v>Standard Movie</v>
      </c>
      <c r="H2338">
        <v>46</v>
      </c>
      <c r="I2338" t="str">
        <f t="shared" si="834"/>
        <v>Very Low</v>
      </c>
      <c r="J2338">
        <v>902</v>
      </c>
      <c r="K2338" t="str">
        <f t="shared" si="835"/>
        <v>Very Low</v>
      </c>
      <c r="L2338" t="s">
        <v>55</v>
      </c>
      <c r="M2338">
        <v>33000</v>
      </c>
      <c r="N2338" t="str">
        <f t="shared" si="836"/>
        <v>Medium</v>
      </c>
      <c r="O2338">
        <v>578382</v>
      </c>
      <c r="P2338" t="str">
        <f t="shared" si="837"/>
        <v>Flop</v>
      </c>
      <c r="Q2338" t="s">
        <v>11424</v>
      </c>
      <c r="R2338" t="str">
        <f t="shared" si="838"/>
        <v>Crime</v>
      </c>
      <c r="S2338">
        <f t="shared" si="839"/>
        <v>5</v>
      </c>
      <c r="T2338" t="s">
        <v>4184</v>
      </c>
      <c r="U2338" t="s">
        <v>11425</v>
      </c>
      <c r="V2338">
        <v>41249</v>
      </c>
      <c r="W2338" t="str">
        <f t="shared" si="840"/>
        <v>Low</v>
      </c>
      <c r="X2338">
        <v>39515</v>
      </c>
      <c r="Y2338" t="str">
        <f t="shared" si="841"/>
        <v>Medium</v>
      </c>
      <c r="Z2338" t="s">
        <v>93</v>
      </c>
      <c r="AA2338">
        <v>2</v>
      </c>
      <c r="AB2338" t="str">
        <f t="shared" si="842"/>
        <v>Duo/Trio Poster</v>
      </c>
      <c r="AC2338" t="s">
        <v>11426</v>
      </c>
      <c r="AD2338" t="s">
        <v>11427</v>
      </c>
      <c r="AE2338">
        <v>67</v>
      </c>
      <c r="AF2338" t="str">
        <f t="shared" si="843"/>
        <v>Very Low</v>
      </c>
      <c r="AG2338" t="s">
        <v>9</v>
      </c>
      <c r="AH2338" t="s">
        <v>10</v>
      </c>
      <c r="AI2338" t="s">
        <v>556</v>
      </c>
      <c r="AJ2338" t="str">
        <f t="shared" si="844"/>
        <v>Adult</v>
      </c>
      <c r="AK2338">
        <f>AK2337</f>
        <v>20000000</v>
      </c>
      <c r="AL2338" t="str">
        <f t="shared" si="845"/>
        <v>Low Budget</v>
      </c>
      <c r="AM2338">
        <v>2010</v>
      </c>
      <c r="AN2338">
        <f t="shared" si="846"/>
        <v>15</v>
      </c>
      <c r="AO2338" t="str">
        <f t="shared" si="847"/>
        <v>Modern Classic</v>
      </c>
      <c r="AP2338">
        <v>4000</v>
      </c>
      <c r="AQ2338" t="str">
        <f t="shared" si="848"/>
        <v>Low</v>
      </c>
      <c r="AR2338">
        <v>6.3</v>
      </c>
      <c r="AS2338" t="str">
        <f t="shared" si="849"/>
        <v>Average</v>
      </c>
      <c r="AT2338">
        <v>1.85</v>
      </c>
      <c r="AU2338" t="str">
        <f t="shared" si="850"/>
        <v>HDTV / Widescreen</v>
      </c>
      <c r="AV2338">
        <v>0</v>
      </c>
      <c r="AW2338" t="str">
        <f t="shared" si="851"/>
        <v>Very Low</v>
      </c>
    </row>
    <row r="2339" spans="1:49" x14ac:dyDescent="0.3">
      <c r="A2339" t="s">
        <v>0</v>
      </c>
      <c r="B2339" t="s">
        <v>499</v>
      </c>
      <c r="C2339">
        <v>9</v>
      </c>
      <c r="D2339" t="str">
        <f t="shared" si="831"/>
        <v>Very Low</v>
      </c>
      <c r="E2339">
        <v>107</v>
      </c>
      <c r="F2339" t="str">
        <f t="shared" si="832"/>
        <v>1h 47m</v>
      </c>
      <c r="G2339" t="str">
        <f t="shared" si="833"/>
        <v>Standard Movie</v>
      </c>
      <c r="H2339">
        <v>58</v>
      </c>
      <c r="I2339" t="str">
        <f t="shared" si="834"/>
        <v>Very Low</v>
      </c>
      <c r="J2339">
        <v>324</v>
      </c>
      <c r="K2339" t="str">
        <f t="shared" si="835"/>
        <v>Very Low</v>
      </c>
      <c r="L2339" t="s">
        <v>2526</v>
      </c>
      <c r="M2339">
        <v>699</v>
      </c>
      <c r="N2339" t="str">
        <f t="shared" si="836"/>
        <v>Low</v>
      </c>
      <c r="O2339">
        <v>305070</v>
      </c>
      <c r="P2339" t="str">
        <f t="shared" si="837"/>
        <v>Flop</v>
      </c>
      <c r="Q2339" t="s">
        <v>2871</v>
      </c>
      <c r="R2339" t="str">
        <f t="shared" si="838"/>
        <v>Action</v>
      </c>
      <c r="S2339">
        <f t="shared" si="839"/>
        <v>5</v>
      </c>
      <c r="T2339" t="s">
        <v>11428</v>
      </c>
      <c r="U2339" t="s">
        <v>11429</v>
      </c>
      <c r="V2339">
        <v>3843</v>
      </c>
      <c r="W2339" t="str">
        <f t="shared" si="840"/>
        <v>Very Low</v>
      </c>
      <c r="X2339">
        <v>1592</v>
      </c>
      <c r="Y2339" t="str">
        <f t="shared" si="841"/>
        <v>Low</v>
      </c>
      <c r="Z2339" t="s">
        <v>3431</v>
      </c>
      <c r="AA2339">
        <v>1</v>
      </c>
      <c r="AB2339" t="str">
        <f t="shared" si="842"/>
        <v>Solo Star Poster</v>
      </c>
      <c r="AC2339" t="s">
        <v>11430</v>
      </c>
      <c r="AD2339" t="s">
        <v>11431</v>
      </c>
      <c r="AE2339">
        <v>25</v>
      </c>
      <c r="AF2339" t="str">
        <f t="shared" si="843"/>
        <v>Very Low</v>
      </c>
      <c r="AG2339" t="s">
        <v>9</v>
      </c>
      <c r="AH2339" t="s">
        <v>10</v>
      </c>
      <c r="AI2339" t="s">
        <v>556</v>
      </c>
      <c r="AJ2339" t="str">
        <f t="shared" si="844"/>
        <v>Adult</v>
      </c>
      <c r="AK2339">
        <v>20000000</v>
      </c>
      <c r="AL2339" t="str">
        <f t="shared" si="845"/>
        <v>Low Budget</v>
      </c>
      <c r="AM2339">
        <v>1994</v>
      </c>
      <c r="AN2339">
        <f t="shared" si="846"/>
        <v>31</v>
      </c>
      <c r="AO2339" t="str">
        <f t="shared" si="847"/>
        <v>Old Classic</v>
      </c>
      <c r="AP2339">
        <v>533</v>
      </c>
      <c r="AQ2339" t="str">
        <f t="shared" si="848"/>
        <v>Very Low</v>
      </c>
      <c r="AR2339">
        <v>6.4</v>
      </c>
      <c r="AS2339" t="str">
        <f t="shared" si="849"/>
        <v>Average</v>
      </c>
      <c r="AT2339">
        <v>2.35</v>
      </c>
      <c r="AU2339" t="str">
        <f t="shared" si="850"/>
        <v>Cinematic Widescreen</v>
      </c>
      <c r="AV2339">
        <v>399</v>
      </c>
      <c r="AW2339" t="str">
        <f t="shared" si="851"/>
        <v>Very Low</v>
      </c>
    </row>
    <row r="2340" spans="1:49" x14ac:dyDescent="0.3">
      <c r="A2340" t="s">
        <v>0</v>
      </c>
      <c r="B2340" t="s">
        <v>11065</v>
      </c>
      <c r="C2340">
        <v>83</v>
      </c>
      <c r="D2340" t="str">
        <f t="shared" si="831"/>
        <v>Low</v>
      </c>
      <c r="E2340">
        <v>86</v>
      </c>
      <c r="F2340" t="str">
        <f t="shared" si="832"/>
        <v>1h 26m</v>
      </c>
      <c r="G2340" t="str">
        <f t="shared" si="833"/>
        <v>Featurette</v>
      </c>
      <c r="H2340">
        <v>0</v>
      </c>
      <c r="I2340" t="str">
        <f t="shared" si="834"/>
        <v>Very Low</v>
      </c>
      <c r="J2340">
        <v>3</v>
      </c>
      <c r="K2340" t="str">
        <f t="shared" si="835"/>
        <v>Very Low</v>
      </c>
      <c r="L2340" t="s">
        <v>11432</v>
      </c>
      <c r="M2340">
        <v>46</v>
      </c>
      <c r="N2340" t="str">
        <f t="shared" si="836"/>
        <v>Low</v>
      </c>
      <c r="O2340">
        <v>206678</v>
      </c>
      <c r="P2340" t="str">
        <f t="shared" si="837"/>
        <v>Flop</v>
      </c>
      <c r="Q2340" t="s">
        <v>2629</v>
      </c>
      <c r="R2340" t="str">
        <f t="shared" si="838"/>
        <v>Comedy</v>
      </c>
      <c r="S2340">
        <f t="shared" si="839"/>
        <v>3</v>
      </c>
      <c r="T2340" t="s">
        <v>6966</v>
      </c>
      <c r="U2340" t="s">
        <v>11433</v>
      </c>
      <c r="V2340">
        <v>11391</v>
      </c>
      <c r="W2340" t="str">
        <f t="shared" si="840"/>
        <v>Low</v>
      </c>
      <c r="X2340">
        <v>82</v>
      </c>
      <c r="Y2340" t="str">
        <f t="shared" si="841"/>
        <v>Very Low</v>
      </c>
      <c r="Z2340" t="s">
        <v>11434</v>
      </c>
      <c r="AA2340">
        <v>1</v>
      </c>
      <c r="AB2340" t="str">
        <f t="shared" si="842"/>
        <v>Solo Star Poster</v>
      </c>
      <c r="AC2340" t="s">
        <v>11435</v>
      </c>
      <c r="AD2340" t="s">
        <v>11436</v>
      </c>
      <c r="AE2340">
        <v>66</v>
      </c>
      <c r="AF2340" t="str">
        <f t="shared" si="843"/>
        <v>Very Low</v>
      </c>
      <c r="AG2340" t="s">
        <v>7212</v>
      </c>
      <c r="AH2340" t="s">
        <v>3830</v>
      </c>
      <c r="AI2340" t="s">
        <v>66</v>
      </c>
      <c r="AJ2340" t="str">
        <f t="shared" si="844"/>
        <v>Family</v>
      </c>
      <c r="AK2340">
        <f>AK2339</f>
        <v>20000000</v>
      </c>
      <c r="AL2340" t="str">
        <f t="shared" si="845"/>
        <v>Low Budget</v>
      </c>
      <c r="AM2340">
        <v>2008</v>
      </c>
      <c r="AN2340">
        <f t="shared" si="846"/>
        <v>17</v>
      </c>
      <c r="AO2340" t="str">
        <f t="shared" si="847"/>
        <v>Old Classic</v>
      </c>
      <c r="AP2340">
        <v>33</v>
      </c>
      <c r="AQ2340" t="str">
        <f t="shared" si="848"/>
        <v>Very Low</v>
      </c>
      <c r="AR2340">
        <v>6.5</v>
      </c>
      <c r="AS2340" t="str">
        <f t="shared" si="849"/>
        <v>Average</v>
      </c>
      <c r="AT2340">
        <v>2.35</v>
      </c>
      <c r="AU2340" t="str">
        <f t="shared" si="850"/>
        <v>Cinematic Widescreen</v>
      </c>
      <c r="AV2340">
        <v>1000</v>
      </c>
      <c r="AW2340" t="str">
        <f t="shared" si="851"/>
        <v>Very Low</v>
      </c>
    </row>
    <row r="2341" spans="1:49" x14ac:dyDescent="0.3">
      <c r="A2341" t="s">
        <v>0</v>
      </c>
      <c r="B2341" t="s">
        <v>6798</v>
      </c>
      <c r="C2341">
        <v>8</v>
      </c>
      <c r="D2341" t="str">
        <f t="shared" si="831"/>
        <v>Very Low</v>
      </c>
      <c r="E2341">
        <v>118</v>
      </c>
      <c r="F2341" t="str">
        <f t="shared" si="832"/>
        <v>1h 58m</v>
      </c>
      <c r="G2341" t="str">
        <f t="shared" si="833"/>
        <v>Standard Movie</v>
      </c>
      <c r="H2341">
        <v>8</v>
      </c>
      <c r="I2341" t="str">
        <f t="shared" si="834"/>
        <v>Very Low</v>
      </c>
      <c r="J2341">
        <v>11</v>
      </c>
      <c r="K2341" t="str">
        <f t="shared" si="835"/>
        <v>Very Low</v>
      </c>
      <c r="L2341" t="s">
        <v>11437</v>
      </c>
      <c r="M2341">
        <v>106</v>
      </c>
      <c r="N2341" t="str">
        <f t="shared" si="836"/>
        <v>Low</v>
      </c>
      <c r="O2341">
        <v>146072</v>
      </c>
      <c r="P2341" t="str">
        <f t="shared" si="837"/>
        <v>Flop</v>
      </c>
      <c r="Q2341" t="s">
        <v>11438</v>
      </c>
      <c r="R2341" t="str">
        <f t="shared" si="838"/>
        <v>Comedy</v>
      </c>
      <c r="S2341">
        <f t="shared" si="839"/>
        <v>4</v>
      </c>
      <c r="T2341" t="s">
        <v>11439</v>
      </c>
      <c r="U2341" t="s">
        <v>11440</v>
      </c>
      <c r="V2341">
        <v>7147</v>
      </c>
      <c r="W2341" t="str">
        <f t="shared" si="840"/>
        <v>Very Low</v>
      </c>
      <c r="X2341">
        <v>182</v>
      </c>
      <c r="Y2341" t="str">
        <f t="shared" si="841"/>
        <v>Very Low</v>
      </c>
      <c r="Z2341" t="s">
        <v>11441</v>
      </c>
      <c r="AA2341">
        <v>0</v>
      </c>
      <c r="AB2341" t="str">
        <f t="shared" si="842"/>
        <v>Symbolic Poster</v>
      </c>
      <c r="AC2341" t="s">
        <v>11442</v>
      </c>
      <c r="AD2341" t="s">
        <v>11443</v>
      </c>
      <c r="AE2341">
        <v>16</v>
      </c>
      <c r="AF2341" t="str">
        <f t="shared" si="843"/>
        <v>Very Low</v>
      </c>
      <c r="AG2341" t="s">
        <v>1435</v>
      </c>
      <c r="AH2341" t="s">
        <v>1436</v>
      </c>
      <c r="AI2341" t="str">
        <f>AI2340</f>
        <v>PG</v>
      </c>
      <c r="AJ2341" t="str">
        <f t="shared" si="844"/>
        <v>Family</v>
      </c>
      <c r="AK2341">
        <v>140000000</v>
      </c>
      <c r="AL2341" t="str">
        <f t="shared" si="845"/>
        <v>High Budget</v>
      </c>
      <c r="AM2341">
        <v>1998</v>
      </c>
      <c r="AN2341">
        <f t="shared" si="846"/>
        <v>27</v>
      </c>
      <c r="AO2341" t="str">
        <f t="shared" si="847"/>
        <v>Old Classic</v>
      </c>
      <c r="AP2341">
        <v>56</v>
      </c>
      <c r="AQ2341" t="str">
        <f t="shared" si="848"/>
        <v>Very Low</v>
      </c>
      <c r="AR2341">
        <v>6</v>
      </c>
      <c r="AS2341" t="str">
        <f t="shared" si="849"/>
        <v>Average</v>
      </c>
      <c r="AT2341">
        <v>2.35</v>
      </c>
      <c r="AU2341" t="str">
        <f t="shared" si="850"/>
        <v>Cinematic Widescreen</v>
      </c>
      <c r="AV2341">
        <v>136</v>
      </c>
      <c r="AW2341" t="str">
        <f t="shared" si="851"/>
        <v>Very Low</v>
      </c>
    </row>
    <row r="2342" spans="1:49" x14ac:dyDescent="0.3">
      <c r="A2342" t="s">
        <v>0</v>
      </c>
      <c r="B2342" t="s">
        <v>7319</v>
      </c>
      <c r="C2342">
        <v>138</v>
      </c>
      <c r="D2342" t="str">
        <f t="shared" si="831"/>
        <v>Low</v>
      </c>
      <c r="E2342">
        <v>107</v>
      </c>
      <c r="F2342" t="str">
        <f t="shared" si="832"/>
        <v>1h 47m</v>
      </c>
      <c r="G2342" t="str">
        <f t="shared" si="833"/>
        <v>Standard Movie</v>
      </c>
      <c r="H2342">
        <v>14</v>
      </c>
      <c r="I2342" t="str">
        <f t="shared" si="834"/>
        <v>Very Low</v>
      </c>
      <c r="J2342">
        <v>311</v>
      </c>
      <c r="K2342" t="str">
        <f t="shared" si="835"/>
        <v>Very Low</v>
      </c>
      <c r="L2342" t="s">
        <v>11444</v>
      </c>
      <c r="M2342">
        <v>403</v>
      </c>
      <c r="N2342" t="str">
        <f t="shared" si="836"/>
        <v>Low</v>
      </c>
      <c r="O2342">
        <v>1183354</v>
      </c>
      <c r="P2342" t="str">
        <f t="shared" si="837"/>
        <v>Flop</v>
      </c>
      <c r="Q2342" t="s">
        <v>11445</v>
      </c>
      <c r="R2342" t="str">
        <f t="shared" si="838"/>
        <v>Action</v>
      </c>
      <c r="S2342">
        <f t="shared" si="839"/>
        <v>8</v>
      </c>
      <c r="T2342" t="s">
        <v>7824</v>
      </c>
      <c r="U2342" t="s">
        <v>11446</v>
      </c>
      <c r="V2342">
        <v>13026</v>
      </c>
      <c r="W2342" t="str">
        <f t="shared" si="840"/>
        <v>Low</v>
      </c>
      <c r="X2342">
        <v>1577</v>
      </c>
      <c r="Y2342" t="str">
        <f t="shared" si="841"/>
        <v>Low</v>
      </c>
      <c r="Z2342" t="s">
        <v>5689</v>
      </c>
      <c r="AA2342">
        <v>1</v>
      </c>
      <c r="AB2342" t="str">
        <f t="shared" si="842"/>
        <v>Solo Star Poster</v>
      </c>
      <c r="AC2342" t="s">
        <v>11447</v>
      </c>
      <c r="AD2342" t="s">
        <v>11448</v>
      </c>
      <c r="AE2342">
        <v>75</v>
      </c>
      <c r="AF2342" t="str">
        <f t="shared" si="843"/>
        <v>Very Low</v>
      </c>
      <c r="AG2342" t="s">
        <v>9</v>
      </c>
      <c r="AH2342" t="s">
        <v>10</v>
      </c>
      <c r="AI2342" t="s">
        <v>11</v>
      </c>
      <c r="AJ2342" t="str">
        <f t="shared" si="844"/>
        <v>Teen</v>
      </c>
      <c r="AK2342">
        <v>20000000</v>
      </c>
      <c r="AL2342" t="str">
        <f t="shared" si="845"/>
        <v>Low Budget</v>
      </c>
      <c r="AM2342">
        <v>2010</v>
      </c>
      <c r="AN2342">
        <f t="shared" si="846"/>
        <v>15</v>
      </c>
      <c r="AO2342" t="str">
        <f t="shared" si="847"/>
        <v>Modern Classic</v>
      </c>
      <c r="AP2342">
        <v>368</v>
      </c>
      <c r="AQ2342" t="str">
        <f t="shared" si="848"/>
        <v>Very Low</v>
      </c>
      <c r="AR2342">
        <v>5.0999999999999996</v>
      </c>
      <c r="AS2342" t="str">
        <f t="shared" si="849"/>
        <v>Below Average</v>
      </c>
      <c r="AT2342">
        <v>2.35</v>
      </c>
      <c r="AU2342" t="str">
        <f t="shared" si="850"/>
        <v>Cinematic Widescreen</v>
      </c>
      <c r="AV2342">
        <v>0</v>
      </c>
      <c r="AW2342" t="str">
        <f t="shared" si="851"/>
        <v>Very Low</v>
      </c>
    </row>
    <row r="2343" spans="1:49" x14ac:dyDescent="0.3">
      <c r="A2343" t="s">
        <v>0</v>
      </c>
      <c r="B2343" t="s">
        <v>11449</v>
      </c>
      <c r="C2343">
        <v>42</v>
      </c>
      <c r="D2343" t="str">
        <f t="shared" si="831"/>
        <v>Very Low</v>
      </c>
      <c r="E2343">
        <v>100</v>
      </c>
      <c r="F2343" t="str">
        <f t="shared" si="832"/>
        <v>1h 40m</v>
      </c>
      <c r="G2343" t="str">
        <f t="shared" si="833"/>
        <v>Standard Movie</v>
      </c>
      <c r="H2343">
        <v>3</v>
      </c>
      <c r="I2343" t="str">
        <f t="shared" si="834"/>
        <v>Very Low</v>
      </c>
      <c r="J2343">
        <v>442</v>
      </c>
      <c r="K2343" t="str">
        <f t="shared" si="835"/>
        <v>Very Low</v>
      </c>
      <c r="L2343" t="s">
        <v>2956</v>
      </c>
      <c r="M2343">
        <v>14000</v>
      </c>
      <c r="N2343" t="str">
        <f t="shared" si="836"/>
        <v>Medium</v>
      </c>
      <c r="O2343">
        <v>121972</v>
      </c>
      <c r="P2343" t="str">
        <f t="shared" si="837"/>
        <v>Flop</v>
      </c>
      <c r="Q2343" t="s">
        <v>3053</v>
      </c>
      <c r="R2343" t="str">
        <f t="shared" si="838"/>
        <v>Crime</v>
      </c>
      <c r="S2343">
        <f t="shared" si="839"/>
        <v>3</v>
      </c>
      <c r="T2343" t="s">
        <v>2353</v>
      </c>
      <c r="U2343" t="s">
        <v>11450</v>
      </c>
      <c r="V2343">
        <v>9868</v>
      </c>
      <c r="W2343" t="str">
        <f t="shared" si="840"/>
        <v>Very Low</v>
      </c>
      <c r="X2343">
        <v>15612</v>
      </c>
      <c r="Y2343" t="str">
        <f t="shared" si="841"/>
        <v>Medium</v>
      </c>
      <c r="Z2343" t="s">
        <v>11451</v>
      </c>
      <c r="AA2343">
        <v>3</v>
      </c>
      <c r="AB2343" t="str">
        <f t="shared" si="842"/>
        <v>Duo/Trio Poster</v>
      </c>
      <c r="AC2343" t="s">
        <v>11452</v>
      </c>
      <c r="AD2343" t="s">
        <v>11453</v>
      </c>
      <c r="AE2343">
        <v>81</v>
      </c>
      <c r="AF2343" t="str">
        <f t="shared" si="843"/>
        <v>Very Low</v>
      </c>
      <c r="AG2343" t="s">
        <v>9</v>
      </c>
      <c r="AH2343" t="s">
        <v>10</v>
      </c>
      <c r="AI2343" t="s">
        <v>556</v>
      </c>
      <c r="AJ2343" t="str">
        <f t="shared" si="844"/>
        <v>Adult</v>
      </c>
      <c r="AK2343">
        <v>22000000</v>
      </c>
      <c r="AL2343" t="str">
        <f t="shared" si="845"/>
        <v>Low Budget</v>
      </c>
      <c r="AM2343">
        <v>2002</v>
      </c>
      <c r="AN2343">
        <f t="shared" si="846"/>
        <v>23</v>
      </c>
      <c r="AO2343" t="str">
        <f t="shared" si="847"/>
        <v>Old Classic</v>
      </c>
      <c r="AP2343">
        <v>506</v>
      </c>
      <c r="AQ2343" t="str">
        <f t="shared" si="848"/>
        <v>Very Low</v>
      </c>
      <c r="AR2343">
        <v>5.5</v>
      </c>
      <c r="AS2343" t="str">
        <f t="shared" si="849"/>
        <v>Below Average</v>
      </c>
      <c r="AT2343">
        <v>1.85</v>
      </c>
      <c r="AU2343" t="str">
        <f t="shared" si="850"/>
        <v>HDTV / Widescreen</v>
      </c>
      <c r="AV2343">
        <v>217</v>
      </c>
      <c r="AW2343" t="str">
        <f t="shared" si="851"/>
        <v>Very Low</v>
      </c>
    </row>
    <row r="2344" spans="1:49" x14ac:dyDescent="0.3">
      <c r="A2344" t="s">
        <v>0</v>
      </c>
      <c r="B2344" t="str">
        <f t="shared" ref="B2344:C2344" si="852">B2343</f>
        <v>Daniel Algrant</v>
      </c>
      <c r="C2344">
        <f t="shared" si="852"/>
        <v>42</v>
      </c>
      <c r="D2344" t="str">
        <f t="shared" si="831"/>
        <v>Very Low</v>
      </c>
      <c r="E2344">
        <v>30</v>
      </c>
      <c r="F2344" t="str">
        <f t="shared" si="832"/>
        <v>0h 30m</v>
      </c>
      <c r="G2344" t="str">
        <f t="shared" si="833"/>
        <v>Short Film</v>
      </c>
      <c r="H2344">
        <f>H2343</f>
        <v>3</v>
      </c>
      <c r="I2344" t="str">
        <f t="shared" si="834"/>
        <v>Very Low</v>
      </c>
      <c r="J2344">
        <v>9</v>
      </c>
      <c r="K2344" t="str">
        <f t="shared" si="835"/>
        <v>Very Low</v>
      </c>
      <c r="L2344" t="s">
        <v>11454</v>
      </c>
      <c r="M2344">
        <v>310</v>
      </c>
      <c r="N2344" t="str">
        <f t="shared" si="836"/>
        <v>Low</v>
      </c>
      <c r="O2344">
        <f>O2343</f>
        <v>121972</v>
      </c>
      <c r="P2344" t="str">
        <f t="shared" si="837"/>
        <v>Flop</v>
      </c>
      <c r="Q2344" t="s">
        <v>7115</v>
      </c>
      <c r="R2344" t="str">
        <f t="shared" si="838"/>
        <v>Drama</v>
      </c>
      <c r="S2344">
        <f t="shared" si="839"/>
        <v>2</v>
      </c>
      <c r="T2344" t="s">
        <v>11455</v>
      </c>
      <c r="U2344" t="s">
        <v>11456</v>
      </c>
      <c r="V2344">
        <v>18</v>
      </c>
      <c r="W2344" t="str">
        <f t="shared" si="840"/>
        <v>Very Low</v>
      </c>
      <c r="X2344">
        <v>344</v>
      </c>
      <c r="Y2344" t="str">
        <f t="shared" si="841"/>
        <v>Very Low</v>
      </c>
      <c r="Z2344" t="s">
        <v>11457</v>
      </c>
      <c r="AA2344">
        <v>4</v>
      </c>
      <c r="AB2344" t="str">
        <f t="shared" si="842"/>
        <v>Ensemble Poster</v>
      </c>
      <c r="AC2344" t="str">
        <f>AC2343</f>
        <v>actor|client|new york|protection|scandal</v>
      </c>
      <c r="AD2344" t="s">
        <v>11458</v>
      </c>
      <c r="AE2344">
        <f>AE2343</f>
        <v>81</v>
      </c>
      <c r="AF2344" t="str">
        <f t="shared" si="843"/>
        <v>Very Low</v>
      </c>
      <c r="AG2344" t="s">
        <v>9</v>
      </c>
      <c r="AH2344" t="s">
        <v>28</v>
      </c>
      <c r="AI2344" t="str">
        <f t="shared" ref="AI2344:AM2344" si="853">AI2343</f>
        <v>R</v>
      </c>
      <c r="AJ2344" t="str">
        <f t="shared" si="844"/>
        <v>Adult</v>
      </c>
      <c r="AK2344">
        <f t="shared" si="853"/>
        <v>22000000</v>
      </c>
      <c r="AL2344" t="str">
        <f t="shared" si="845"/>
        <v>Low Budget</v>
      </c>
      <c r="AM2344">
        <f t="shared" si="853"/>
        <v>2002</v>
      </c>
      <c r="AN2344">
        <f t="shared" si="846"/>
        <v>23</v>
      </c>
      <c r="AO2344" t="str">
        <f t="shared" si="847"/>
        <v>Old Classic</v>
      </c>
      <c r="AP2344">
        <v>11</v>
      </c>
      <c r="AQ2344" t="str">
        <f t="shared" si="848"/>
        <v>Very Low</v>
      </c>
      <c r="AR2344">
        <v>7.2</v>
      </c>
      <c r="AS2344" t="str">
        <f t="shared" si="849"/>
        <v>Good</v>
      </c>
      <c r="AT2344">
        <f>AT2343</f>
        <v>1.85</v>
      </c>
      <c r="AU2344" t="str">
        <f t="shared" si="850"/>
        <v>HDTV / Widescreen</v>
      </c>
      <c r="AV2344">
        <v>0</v>
      </c>
      <c r="AW2344" t="str">
        <f t="shared" si="851"/>
        <v>Very Low</v>
      </c>
    </row>
    <row r="2345" spans="1:49" x14ac:dyDescent="0.3">
      <c r="A2345" t="s">
        <v>0</v>
      </c>
      <c r="B2345" t="s">
        <v>5853</v>
      </c>
      <c r="C2345">
        <v>92</v>
      </c>
      <c r="D2345" t="str">
        <f t="shared" si="831"/>
        <v>Low</v>
      </c>
      <c r="E2345">
        <v>110</v>
      </c>
      <c r="F2345" t="str">
        <f t="shared" si="832"/>
        <v>1h 50m</v>
      </c>
      <c r="G2345" t="str">
        <f t="shared" si="833"/>
        <v>Standard Movie</v>
      </c>
      <c r="H2345">
        <v>278</v>
      </c>
      <c r="I2345" t="str">
        <f t="shared" si="834"/>
        <v>Very Low</v>
      </c>
      <c r="J2345">
        <v>181</v>
      </c>
      <c r="K2345" t="str">
        <f t="shared" si="835"/>
        <v>Very Low</v>
      </c>
      <c r="L2345" t="s">
        <v>7176</v>
      </c>
      <c r="M2345">
        <v>3000</v>
      </c>
      <c r="N2345" t="str">
        <f t="shared" si="836"/>
        <v>Low</v>
      </c>
      <c r="O2345">
        <v>263365</v>
      </c>
      <c r="P2345" t="str">
        <f t="shared" si="837"/>
        <v>Flop</v>
      </c>
      <c r="Q2345" t="s">
        <v>2461</v>
      </c>
      <c r="R2345" t="str">
        <f t="shared" si="838"/>
        <v>Comedy</v>
      </c>
      <c r="S2345">
        <f t="shared" si="839"/>
        <v>4</v>
      </c>
      <c r="T2345" t="s">
        <v>627</v>
      </c>
      <c r="U2345" t="s">
        <v>11459</v>
      </c>
      <c r="V2345">
        <v>6147</v>
      </c>
      <c r="W2345" t="str">
        <f t="shared" si="840"/>
        <v>Very Low</v>
      </c>
      <c r="X2345">
        <v>3785</v>
      </c>
      <c r="Y2345" t="str">
        <f t="shared" si="841"/>
        <v>Low</v>
      </c>
      <c r="Z2345" t="s">
        <v>11460</v>
      </c>
      <c r="AA2345">
        <v>2</v>
      </c>
      <c r="AB2345" t="str">
        <f t="shared" si="842"/>
        <v>Duo/Trio Poster</v>
      </c>
      <c r="AC2345" t="s">
        <v>11461</v>
      </c>
      <c r="AD2345" t="s">
        <v>11462</v>
      </c>
      <c r="AE2345">
        <v>36</v>
      </c>
      <c r="AF2345" t="str">
        <f t="shared" si="843"/>
        <v>Very Low</v>
      </c>
      <c r="AG2345" t="s">
        <v>9</v>
      </c>
      <c r="AH2345" t="s">
        <v>10</v>
      </c>
      <c r="AI2345" t="s">
        <v>11</v>
      </c>
      <c r="AJ2345" t="str">
        <f t="shared" si="844"/>
        <v>Teen</v>
      </c>
      <c r="AK2345">
        <v>20000000</v>
      </c>
      <c r="AL2345" t="str">
        <f t="shared" si="845"/>
        <v>Low Budget</v>
      </c>
      <c r="AM2345">
        <v>2010</v>
      </c>
      <c r="AN2345">
        <f t="shared" si="846"/>
        <v>15</v>
      </c>
      <c r="AO2345" t="str">
        <f t="shared" si="847"/>
        <v>Modern Classic</v>
      </c>
      <c r="AP2345">
        <v>602</v>
      </c>
      <c r="AQ2345" t="str">
        <f t="shared" si="848"/>
        <v>Very Low</v>
      </c>
      <c r="AR2345">
        <v>5.4</v>
      </c>
      <c r="AS2345" t="str">
        <f t="shared" si="849"/>
        <v>Below Average</v>
      </c>
      <c r="AT2345">
        <v>2.35</v>
      </c>
      <c r="AU2345" t="str">
        <f t="shared" si="850"/>
        <v>Cinematic Widescreen</v>
      </c>
      <c r="AV2345">
        <v>0</v>
      </c>
      <c r="AW2345" t="str">
        <f t="shared" si="851"/>
        <v>Very Low</v>
      </c>
    </row>
    <row r="2346" spans="1:49" x14ac:dyDescent="0.3">
      <c r="A2346" t="s">
        <v>0</v>
      </c>
      <c r="B2346" t="s">
        <v>3534</v>
      </c>
      <c r="C2346">
        <v>140</v>
      </c>
      <c r="D2346" t="str">
        <f t="shared" si="831"/>
        <v>Low</v>
      </c>
      <c r="E2346">
        <v>106</v>
      </c>
      <c r="F2346" t="str">
        <f t="shared" si="832"/>
        <v>1h 46m</v>
      </c>
      <c r="G2346" t="str">
        <f t="shared" si="833"/>
        <v>Standard Movie</v>
      </c>
      <c r="H2346">
        <v>448</v>
      </c>
      <c r="I2346" t="str">
        <f t="shared" si="834"/>
        <v>Very Low</v>
      </c>
      <c r="J2346">
        <v>648</v>
      </c>
      <c r="K2346" t="str">
        <f t="shared" si="835"/>
        <v>Very Low</v>
      </c>
      <c r="L2346" t="s">
        <v>11463</v>
      </c>
      <c r="M2346">
        <v>9000</v>
      </c>
      <c r="N2346" t="str">
        <f t="shared" si="836"/>
        <v>Low</v>
      </c>
      <c r="O2346">
        <v>54734</v>
      </c>
      <c r="P2346" t="str">
        <f t="shared" si="837"/>
        <v>Flop</v>
      </c>
      <c r="Q2346" t="s">
        <v>2113</v>
      </c>
      <c r="R2346" t="str">
        <f t="shared" si="838"/>
        <v>Crime</v>
      </c>
      <c r="S2346">
        <f t="shared" si="839"/>
        <v>4</v>
      </c>
      <c r="T2346" t="s">
        <v>1176</v>
      </c>
      <c r="U2346" t="s">
        <v>11464</v>
      </c>
      <c r="V2346">
        <v>20821</v>
      </c>
      <c r="W2346" t="str">
        <f t="shared" si="840"/>
        <v>Low</v>
      </c>
      <c r="X2346">
        <v>10982</v>
      </c>
      <c r="Y2346" t="str">
        <f t="shared" si="841"/>
        <v>Medium</v>
      </c>
      <c r="Z2346" t="s">
        <v>7923</v>
      </c>
      <c r="AA2346">
        <v>1</v>
      </c>
      <c r="AB2346" t="str">
        <f t="shared" si="842"/>
        <v>Solo Star Poster</v>
      </c>
      <c r="AC2346" t="s">
        <v>11465</v>
      </c>
      <c r="AD2346" t="s">
        <v>11466</v>
      </c>
      <c r="AE2346">
        <v>62</v>
      </c>
      <c r="AF2346" t="str">
        <f t="shared" si="843"/>
        <v>Very Low</v>
      </c>
      <c r="AG2346" t="s">
        <v>9</v>
      </c>
      <c r="AH2346" t="s">
        <v>3542</v>
      </c>
      <c r="AI2346" t="s">
        <v>556</v>
      </c>
      <c r="AJ2346" t="str">
        <f t="shared" si="844"/>
        <v>Adult</v>
      </c>
      <c r="AK2346">
        <f>AK2345</f>
        <v>20000000</v>
      </c>
      <c r="AL2346" t="str">
        <f t="shared" si="845"/>
        <v>Low Budget</v>
      </c>
      <c r="AM2346">
        <v>2015</v>
      </c>
      <c r="AN2346">
        <f t="shared" si="846"/>
        <v>10</v>
      </c>
      <c r="AO2346" t="str">
        <f t="shared" si="847"/>
        <v>Modern Classic</v>
      </c>
      <c r="AP2346">
        <v>750</v>
      </c>
      <c r="AQ2346" t="str">
        <f t="shared" si="848"/>
        <v>Very Low</v>
      </c>
      <c r="AR2346">
        <v>5.7</v>
      </c>
      <c r="AS2346" t="str">
        <f t="shared" si="849"/>
        <v>Below Average</v>
      </c>
      <c r="AT2346">
        <v>2.35</v>
      </c>
      <c r="AU2346" t="str">
        <f t="shared" si="850"/>
        <v>Cinematic Widescreen</v>
      </c>
      <c r="AV2346">
        <v>0</v>
      </c>
      <c r="AW2346" t="str">
        <f t="shared" si="851"/>
        <v>Very Low</v>
      </c>
    </row>
    <row r="2347" spans="1:49" x14ac:dyDescent="0.3">
      <c r="A2347" t="s">
        <v>0</v>
      </c>
      <c r="B2347" t="s">
        <v>11467</v>
      </c>
      <c r="C2347">
        <f>C2346</f>
        <v>140</v>
      </c>
      <c r="D2347" t="str">
        <f t="shared" si="831"/>
        <v>Low</v>
      </c>
      <c r="E2347">
        <v>7</v>
      </c>
      <c r="F2347" t="str">
        <f t="shared" si="832"/>
        <v>0h 7m</v>
      </c>
      <c r="G2347" t="str">
        <f t="shared" si="833"/>
        <v>Short Film</v>
      </c>
      <c r="H2347">
        <v>23</v>
      </c>
      <c r="I2347" t="str">
        <f t="shared" si="834"/>
        <v>Very Low</v>
      </c>
      <c r="J2347">
        <v>51</v>
      </c>
      <c r="K2347" t="str">
        <f t="shared" si="835"/>
        <v>Very Low</v>
      </c>
      <c r="L2347" t="s">
        <v>11468</v>
      </c>
      <c r="M2347">
        <v>344</v>
      </c>
      <c r="N2347" t="str">
        <f t="shared" si="836"/>
        <v>Low</v>
      </c>
      <c r="O2347">
        <f t="shared" ref="O2347:O2355" si="854">O2346</f>
        <v>54734</v>
      </c>
      <c r="P2347" t="str">
        <f t="shared" si="837"/>
        <v>Flop</v>
      </c>
      <c r="Q2347" t="s">
        <v>11469</v>
      </c>
      <c r="R2347" t="str">
        <f t="shared" si="838"/>
        <v>Romance</v>
      </c>
      <c r="S2347">
        <f t="shared" si="839"/>
        <v>2</v>
      </c>
      <c r="T2347" t="s">
        <v>11470</v>
      </c>
      <c r="U2347" t="s">
        <v>11471</v>
      </c>
      <c r="V2347">
        <v>118</v>
      </c>
      <c r="W2347" t="str">
        <f t="shared" si="840"/>
        <v>Very Low</v>
      </c>
      <c r="X2347">
        <v>726</v>
      </c>
      <c r="Y2347" t="str">
        <f t="shared" si="841"/>
        <v>Very Low</v>
      </c>
      <c r="Z2347" t="s">
        <v>11472</v>
      </c>
      <c r="AA2347">
        <v>0</v>
      </c>
      <c r="AB2347" t="str">
        <f t="shared" si="842"/>
        <v>Symbolic Poster</v>
      </c>
      <c r="AC2347" t="s">
        <v>11473</v>
      </c>
      <c r="AD2347" t="s">
        <v>11474</v>
      </c>
      <c r="AE2347">
        <f>AE2346</f>
        <v>62</v>
      </c>
      <c r="AF2347" t="str">
        <f t="shared" si="843"/>
        <v>Very Low</v>
      </c>
      <c r="AG2347" t="s">
        <v>9</v>
      </c>
      <c r="AH2347" t="s">
        <v>10</v>
      </c>
      <c r="AI2347" t="str">
        <f>AI2346</f>
        <v>R</v>
      </c>
      <c r="AJ2347" t="str">
        <f t="shared" si="844"/>
        <v>Adult</v>
      </c>
      <c r="AK2347">
        <v>13000</v>
      </c>
      <c r="AL2347" t="str">
        <f t="shared" si="845"/>
        <v>Low Budget</v>
      </c>
      <c r="AM2347">
        <v>2007</v>
      </c>
      <c r="AN2347">
        <f t="shared" si="846"/>
        <v>18</v>
      </c>
      <c r="AO2347" t="str">
        <f t="shared" si="847"/>
        <v>Old Classic</v>
      </c>
      <c r="AP2347">
        <v>281</v>
      </c>
      <c r="AQ2347" t="str">
        <f t="shared" si="848"/>
        <v>Very Low</v>
      </c>
      <c r="AR2347">
        <v>5.2</v>
      </c>
      <c r="AS2347" t="str">
        <f t="shared" si="849"/>
        <v>Below Average</v>
      </c>
      <c r="AT2347">
        <v>1.85</v>
      </c>
      <c r="AU2347" t="str">
        <f t="shared" si="850"/>
        <v>HDTV / Widescreen</v>
      </c>
      <c r="AV2347">
        <v>30</v>
      </c>
      <c r="AW2347" t="str">
        <f t="shared" si="851"/>
        <v>Very Low</v>
      </c>
    </row>
    <row r="2348" spans="1:49" x14ac:dyDescent="0.3">
      <c r="A2348" t="s">
        <v>0</v>
      </c>
      <c r="B2348" t="s">
        <v>3844</v>
      </c>
      <c r="C2348">
        <v>29</v>
      </c>
      <c r="D2348" t="str">
        <f t="shared" si="831"/>
        <v>Very Low</v>
      </c>
      <c r="E2348">
        <v>102</v>
      </c>
      <c r="F2348" t="str">
        <f t="shared" si="832"/>
        <v>1h 42m</v>
      </c>
      <c r="G2348" t="str">
        <f t="shared" si="833"/>
        <v>Standard Movie</v>
      </c>
      <c r="H2348">
        <v>10</v>
      </c>
      <c r="I2348" t="str">
        <f t="shared" si="834"/>
        <v>Very Low</v>
      </c>
      <c r="J2348">
        <v>60</v>
      </c>
      <c r="K2348" t="str">
        <f t="shared" si="835"/>
        <v>Very Low</v>
      </c>
      <c r="L2348" t="s">
        <v>11475</v>
      </c>
      <c r="M2348">
        <v>483</v>
      </c>
      <c r="N2348" t="str">
        <f t="shared" si="836"/>
        <v>Low</v>
      </c>
      <c r="O2348">
        <f t="shared" si="854"/>
        <v>54734</v>
      </c>
      <c r="P2348" t="str">
        <f t="shared" si="837"/>
        <v>Flop</v>
      </c>
      <c r="Q2348" t="s">
        <v>988</v>
      </c>
      <c r="R2348" t="str">
        <f t="shared" si="838"/>
        <v>Action</v>
      </c>
      <c r="S2348">
        <f t="shared" si="839"/>
        <v>4</v>
      </c>
      <c r="T2348" t="s">
        <v>6854</v>
      </c>
      <c r="U2348" t="s">
        <v>11476</v>
      </c>
      <c r="V2348">
        <v>5154</v>
      </c>
      <c r="W2348" t="str">
        <f t="shared" si="840"/>
        <v>Very Low</v>
      </c>
      <c r="X2348">
        <v>1113</v>
      </c>
      <c r="Y2348" t="str">
        <f t="shared" si="841"/>
        <v>Low</v>
      </c>
      <c r="Z2348" t="s">
        <v>11477</v>
      </c>
      <c r="AA2348">
        <v>3</v>
      </c>
      <c r="AB2348" t="str">
        <f t="shared" si="842"/>
        <v>Duo/Trio Poster</v>
      </c>
      <c r="AC2348" t="s">
        <v>11478</v>
      </c>
      <c r="AD2348" t="s">
        <v>11479</v>
      </c>
      <c r="AE2348">
        <v>29</v>
      </c>
      <c r="AF2348" t="str">
        <f t="shared" si="843"/>
        <v>Very Low</v>
      </c>
      <c r="AG2348" t="s">
        <v>1917</v>
      </c>
      <c r="AH2348" t="s">
        <v>863</v>
      </c>
      <c r="AI2348" t="s">
        <v>556</v>
      </c>
      <c r="AJ2348" t="str">
        <f t="shared" si="844"/>
        <v>Adult</v>
      </c>
      <c r="AK2348">
        <v>25000000</v>
      </c>
      <c r="AL2348" t="str">
        <f t="shared" si="845"/>
        <v>Low Budget</v>
      </c>
      <c r="AM2348">
        <v>2008</v>
      </c>
      <c r="AN2348">
        <f t="shared" si="846"/>
        <v>17</v>
      </c>
      <c r="AO2348" t="str">
        <f t="shared" si="847"/>
        <v>Old Classic</v>
      </c>
      <c r="AP2348">
        <v>472</v>
      </c>
      <c r="AQ2348" t="str">
        <f t="shared" si="848"/>
        <v>Very Low</v>
      </c>
      <c r="AR2348">
        <v>6.2</v>
      </c>
      <c r="AS2348" t="str">
        <f t="shared" si="849"/>
        <v>Average</v>
      </c>
      <c r="AT2348">
        <v>2.35</v>
      </c>
      <c r="AU2348" t="str">
        <f t="shared" si="850"/>
        <v>Cinematic Widescreen</v>
      </c>
      <c r="AV2348">
        <v>314</v>
      </c>
      <c r="AW2348" t="str">
        <f t="shared" si="851"/>
        <v>Very Low</v>
      </c>
    </row>
    <row r="2349" spans="1:49" x14ac:dyDescent="0.3">
      <c r="A2349" t="s">
        <v>0</v>
      </c>
      <c r="B2349" t="s">
        <v>11480</v>
      </c>
      <c r="C2349">
        <v>29</v>
      </c>
      <c r="D2349" t="str">
        <f t="shared" si="831"/>
        <v>Very Low</v>
      </c>
      <c r="E2349">
        <v>98</v>
      </c>
      <c r="F2349" t="str">
        <f t="shared" si="832"/>
        <v>1h 38m</v>
      </c>
      <c r="G2349" t="str">
        <f t="shared" si="833"/>
        <v>Standard Movie</v>
      </c>
      <c r="H2349">
        <v>5</v>
      </c>
      <c r="I2349" t="str">
        <f t="shared" si="834"/>
        <v>Very Low</v>
      </c>
      <c r="J2349">
        <v>716</v>
      </c>
      <c r="K2349" t="str">
        <f t="shared" si="835"/>
        <v>Very Low</v>
      </c>
      <c r="L2349" t="s">
        <v>3033</v>
      </c>
      <c r="M2349">
        <v>18000</v>
      </c>
      <c r="N2349" t="str">
        <f t="shared" si="836"/>
        <v>Medium</v>
      </c>
      <c r="O2349">
        <f t="shared" si="854"/>
        <v>54734</v>
      </c>
      <c r="P2349" t="str">
        <f t="shared" si="837"/>
        <v>Flop</v>
      </c>
      <c r="Q2349" t="s">
        <v>2096</v>
      </c>
      <c r="R2349" t="str">
        <f t="shared" si="838"/>
        <v>Crime</v>
      </c>
      <c r="S2349">
        <f t="shared" si="839"/>
        <v>3</v>
      </c>
      <c r="T2349" t="s">
        <v>612</v>
      </c>
      <c r="U2349" t="s">
        <v>11481</v>
      </c>
      <c r="V2349">
        <v>25450</v>
      </c>
      <c r="W2349" t="str">
        <f t="shared" si="840"/>
        <v>Low</v>
      </c>
      <c r="X2349">
        <v>20472</v>
      </c>
      <c r="Y2349" t="str">
        <f t="shared" si="841"/>
        <v>Medium</v>
      </c>
      <c r="Z2349" t="s">
        <v>700</v>
      </c>
      <c r="AA2349">
        <v>1</v>
      </c>
      <c r="AB2349" t="str">
        <f t="shared" si="842"/>
        <v>Solo Star Poster</v>
      </c>
      <c r="AC2349" t="s">
        <v>11482</v>
      </c>
      <c r="AD2349" t="s">
        <v>11483</v>
      </c>
      <c r="AE2349">
        <v>118</v>
      </c>
      <c r="AF2349" t="str">
        <f t="shared" si="843"/>
        <v>Very Low</v>
      </c>
      <c r="AG2349" t="s">
        <v>9</v>
      </c>
      <c r="AH2349" t="s">
        <v>28</v>
      </c>
      <c r="AI2349" t="s">
        <v>556</v>
      </c>
      <c r="AJ2349" t="str">
        <f t="shared" si="844"/>
        <v>Adult</v>
      </c>
      <c r="AK2349">
        <v>20000000</v>
      </c>
      <c r="AL2349" t="str">
        <f t="shared" si="845"/>
        <v>Low Budget</v>
      </c>
      <c r="AM2349">
        <v>2007</v>
      </c>
      <c r="AN2349">
        <f t="shared" si="846"/>
        <v>18</v>
      </c>
      <c r="AO2349" t="str">
        <f t="shared" si="847"/>
        <v>Old Classic</v>
      </c>
      <c r="AP2349">
        <v>867</v>
      </c>
      <c r="AQ2349" t="str">
        <f t="shared" si="848"/>
        <v>Very Low</v>
      </c>
      <c r="AR2349">
        <v>6.7</v>
      </c>
      <c r="AS2349" t="str">
        <f t="shared" si="849"/>
        <v>Average</v>
      </c>
      <c r="AT2349">
        <v>2.35</v>
      </c>
      <c r="AU2349" t="str">
        <f t="shared" si="850"/>
        <v>Cinematic Widescreen</v>
      </c>
      <c r="AV2349">
        <v>0</v>
      </c>
      <c r="AW2349" t="str">
        <f t="shared" si="851"/>
        <v>Very Low</v>
      </c>
    </row>
    <row r="2350" spans="1:49" x14ac:dyDescent="0.3">
      <c r="A2350" t="s">
        <v>0</v>
      </c>
      <c r="B2350" t="s">
        <v>11484</v>
      </c>
      <c r="C2350">
        <v>39</v>
      </c>
      <c r="D2350" t="str">
        <f t="shared" si="831"/>
        <v>Very Low</v>
      </c>
      <c r="E2350">
        <v>83</v>
      </c>
      <c r="F2350" t="str">
        <f t="shared" si="832"/>
        <v>1h 23m</v>
      </c>
      <c r="G2350" t="str">
        <f t="shared" si="833"/>
        <v>Featurette</v>
      </c>
      <c r="H2350">
        <v>0</v>
      </c>
      <c r="I2350" t="str">
        <f t="shared" si="834"/>
        <v>Very Low</v>
      </c>
      <c r="J2350">
        <v>700</v>
      </c>
      <c r="K2350" t="str">
        <f t="shared" si="835"/>
        <v>Very Low</v>
      </c>
      <c r="L2350" t="s">
        <v>8596</v>
      </c>
      <c r="M2350">
        <v>12000</v>
      </c>
      <c r="N2350" t="str">
        <f t="shared" si="836"/>
        <v>Medium</v>
      </c>
      <c r="O2350">
        <f t="shared" si="854"/>
        <v>54734</v>
      </c>
      <c r="P2350" t="str">
        <f t="shared" si="837"/>
        <v>Flop</v>
      </c>
      <c r="Q2350" t="s">
        <v>442</v>
      </c>
      <c r="R2350" t="str">
        <f t="shared" si="838"/>
        <v>Adventure</v>
      </c>
      <c r="S2350">
        <f t="shared" si="839"/>
        <v>4</v>
      </c>
      <c r="T2350" t="s">
        <v>999</v>
      </c>
      <c r="U2350" t="s">
        <v>11485</v>
      </c>
      <c r="V2350">
        <v>5203</v>
      </c>
      <c r="W2350" t="str">
        <f t="shared" si="840"/>
        <v>Very Low</v>
      </c>
      <c r="X2350">
        <v>15680</v>
      </c>
      <c r="Y2350" t="str">
        <f t="shared" si="841"/>
        <v>Medium</v>
      </c>
      <c r="Z2350" t="s">
        <v>4515</v>
      </c>
      <c r="AA2350">
        <v>0</v>
      </c>
      <c r="AB2350" t="str">
        <f t="shared" si="842"/>
        <v>Symbolic Poster</v>
      </c>
      <c r="AC2350" t="s">
        <v>11486</v>
      </c>
      <c r="AD2350" t="s">
        <v>11487</v>
      </c>
      <c r="AE2350">
        <v>11</v>
      </c>
      <c r="AF2350" t="str">
        <f t="shared" si="843"/>
        <v>Very Low</v>
      </c>
      <c r="AG2350" t="s">
        <v>9</v>
      </c>
      <c r="AH2350" t="s">
        <v>8115</v>
      </c>
      <c r="AI2350" t="s">
        <v>248</v>
      </c>
      <c r="AJ2350" t="str">
        <f t="shared" si="844"/>
        <v>Family</v>
      </c>
      <c r="AK2350">
        <v>20000000</v>
      </c>
      <c r="AL2350" t="str">
        <f t="shared" si="845"/>
        <v>Low Budget</v>
      </c>
      <c r="AM2350">
        <v>2012</v>
      </c>
      <c r="AN2350">
        <f t="shared" si="846"/>
        <v>13</v>
      </c>
      <c r="AO2350" t="str">
        <f t="shared" si="847"/>
        <v>Modern Classic</v>
      </c>
      <c r="AP2350">
        <v>857</v>
      </c>
      <c r="AQ2350" t="str">
        <f t="shared" si="848"/>
        <v>Very Low</v>
      </c>
      <c r="AR2350">
        <v>5.8</v>
      </c>
      <c r="AS2350" t="str">
        <f t="shared" si="849"/>
        <v>Below Average</v>
      </c>
      <c r="AT2350">
        <v>1.78</v>
      </c>
      <c r="AU2350" t="str">
        <f t="shared" si="850"/>
        <v>HDTV / Widescreen</v>
      </c>
      <c r="AV2350">
        <v>1000</v>
      </c>
      <c r="AW2350" t="str">
        <f t="shared" si="851"/>
        <v>Very Low</v>
      </c>
    </row>
    <row r="2351" spans="1:49" x14ac:dyDescent="0.3">
      <c r="A2351" t="s">
        <v>0</v>
      </c>
      <c r="B2351" t="s">
        <v>11488</v>
      </c>
      <c r="C2351">
        <v>2</v>
      </c>
      <c r="D2351" t="str">
        <f t="shared" si="831"/>
        <v>Very Low</v>
      </c>
      <c r="E2351">
        <v>153</v>
      </c>
      <c r="F2351" t="str">
        <f t="shared" si="832"/>
        <v>2h 33m</v>
      </c>
      <c r="G2351" t="str">
        <f t="shared" si="833"/>
        <v>Long Movie</v>
      </c>
      <c r="H2351">
        <v>0</v>
      </c>
      <c r="I2351" t="str">
        <f t="shared" si="834"/>
        <v>Very Low</v>
      </c>
      <c r="J2351">
        <v>7</v>
      </c>
      <c r="K2351" t="str">
        <f t="shared" si="835"/>
        <v>Very Low</v>
      </c>
      <c r="L2351" t="s">
        <v>11489</v>
      </c>
      <c r="M2351">
        <v>109</v>
      </c>
      <c r="N2351" t="str">
        <f t="shared" si="836"/>
        <v>Low</v>
      </c>
      <c r="O2351">
        <f t="shared" si="854"/>
        <v>54734</v>
      </c>
      <c r="P2351" t="str">
        <f t="shared" si="837"/>
        <v>Flop</v>
      </c>
      <c r="Q2351" t="s">
        <v>5911</v>
      </c>
      <c r="R2351" t="str">
        <f t="shared" si="838"/>
        <v>Biography</v>
      </c>
      <c r="S2351">
        <f t="shared" si="839"/>
        <v>3</v>
      </c>
      <c r="T2351" t="s">
        <v>11490</v>
      </c>
      <c r="U2351" t="s">
        <v>11491</v>
      </c>
      <c r="V2351">
        <v>102</v>
      </c>
      <c r="W2351" t="str">
        <f t="shared" si="840"/>
        <v>Very Low</v>
      </c>
      <c r="X2351">
        <v>164</v>
      </c>
      <c r="Y2351" t="str">
        <f t="shared" si="841"/>
        <v>Very Low</v>
      </c>
      <c r="Z2351" t="s">
        <v>11492</v>
      </c>
      <c r="AA2351">
        <v>0</v>
      </c>
      <c r="AB2351" t="str">
        <f t="shared" si="842"/>
        <v>Symbolic Poster</v>
      </c>
      <c r="AC2351" t="s">
        <v>11493</v>
      </c>
      <c r="AD2351" t="s">
        <v>11494</v>
      </c>
      <c r="AE2351">
        <v>1</v>
      </c>
      <c r="AF2351" t="str">
        <f t="shared" si="843"/>
        <v>Very Low</v>
      </c>
      <c r="AG2351" t="s">
        <v>9</v>
      </c>
      <c r="AH2351" t="s">
        <v>5583</v>
      </c>
      <c r="AI2351" t="str">
        <f t="shared" ref="AI2351:AK2351" si="855">AI2350</f>
        <v>G</v>
      </c>
      <c r="AJ2351" t="str">
        <f t="shared" si="844"/>
        <v>Family</v>
      </c>
      <c r="AK2351">
        <f t="shared" si="855"/>
        <v>20000000</v>
      </c>
      <c r="AL2351" t="str">
        <f t="shared" si="845"/>
        <v>Low Budget</v>
      </c>
      <c r="AM2351">
        <v>2014</v>
      </c>
      <c r="AN2351">
        <f t="shared" si="846"/>
        <v>11</v>
      </c>
      <c r="AO2351" t="str">
        <f t="shared" si="847"/>
        <v>Modern Classic</v>
      </c>
      <c r="AP2351">
        <v>36</v>
      </c>
      <c r="AQ2351" t="str">
        <f t="shared" si="848"/>
        <v>Very Low</v>
      </c>
      <c r="AR2351">
        <v>7</v>
      </c>
      <c r="AS2351" t="str">
        <f t="shared" si="849"/>
        <v>Good</v>
      </c>
      <c r="AT2351">
        <v>2.35</v>
      </c>
      <c r="AU2351" t="str">
        <f t="shared" si="850"/>
        <v>Cinematic Widescreen</v>
      </c>
      <c r="AV2351">
        <v>58</v>
      </c>
      <c r="AW2351" t="str">
        <f t="shared" si="851"/>
        <v>Very Low</v>
      </c>
    </row>
    <row r="2352" spans="1:49" x14ac:dyDescent="0.3">
      <c r="A2352" t="s">
        <v>0</v>
      </c>
      <c r="B2352" t="s">
        <v>11495</v>
      </c>
      <c r="C2352">
        <v>2</v>
      </c>
      <c r="D2352" t="str">
        <f t="shared" si="831"/>
        <v>Very Low</v>
      </c>
      <c r="E2352">
        <v>98</v>
      </c>
      <c r="F2352" t="str">
        <f t="shared" si="832"/>
        <v>1h 38m</v>
      </c>
      <c r="G2352" t="str">
        <f t="shared" si="833"/>
        <v>Standard Movie</v>
      </c>
      <c r="H2352">
        <v>2</v>
      </c>
      <c r="I2352" t="str">
        <f t="shared" si="834"/>
        <v>Very Low</v>
      </c>
      <c r="J2352">
        <v>53</v>
      </c>
      <c r="K2352" t="str">
        <f t="shared" si="835"/>
        <v>Very Low</v>
      </c>
      <c r="L2352" t="s">
        <v>11496</v>
      </c>
      <c r="M2352">
        <v>729</v>
      </c>
      <c r="N2352" t="str">
        <f t="shared" si="836"/>
        <v>Low</v>
      </c>
      <c r="O2352">
        <f t="shared" si="854"/>
        <v>54734</v>
      </c>
      <c r="P2352" t="str">
        <f t="shared" si="837"/>
        <v>Flop</v>
      </c>
      <c r="Q2352" t="s">
        <v>11497</v>
      </c>
      <c r="R2352" t="str">
        <f t="shared" si="838"/>
        <v>Animation</v>
      </c>
      <c r="S2352">
        <f t="shared" si="839"/>
        <v>1</v>
      </c>
      <c r="T2352" t="s">
        <v>11498</v>
      </c>
      <c r="U2352" t="s">
        <v>11499</v>
      </c>
      <c r="V2352">
        <v>50</v>
      </c>
      <c r="W2352" t="str">
        <f t="shared" si="840"/>
        <v>Very Low</v>
      </c>
      <c r="X2352">
        <v>1092</v>
      </c>
      <c r="Y2352" t="str">
        <f t="shared" si="841"/>
        <v>Low</v>
      </c>
      <c r="Z2352" t="s">
        <v>11500</v>
      </c>
      <c r="AA2352">
        <v>4</v>
      </c>
      <c r="AB2352" t="str">
        <f t="shared" si="842"/>
        <v>Ensemble Poster</v>
      </c>
      <c r="AC2352" t="s">
        <v>11501</v>
      </c>
      <c r="AD2352" t="s">
        <v>11502</v>
      </c>
      <c r="AE2352">
        <v>3</v>
      </c>
      <c r="AF2352" t="str">
        <f t="shared" si="843"/>
        <v>Very Low</v>
      </c>
      <c r="AG2352" t="s">
        <v>9</v>
      </c>
      <c r="AH2352" t="s">
        <v>10</v>
      </c>
      <c r="AI2352" t="s">
        <v>66</v>
      </c>
      <c r="AJ2352" t="str">
        <f t="shared" si="844"/>
        <v>Family</v>
      </c>
      <c r="AK2352">
        <v>20000000</v>
      </c>
      <c r="AL2352" t="str">
        <f t="shared" si="845"/>
        <v>Low Budget</v>
      </c>
      <c r="AM2352">
        <v>2014</v>
      </c>
      <c r="AN2352">
        <f t="shared" si="846"/>
        <v>11</v>
      </c>
      <c r="AO2352" t="str">
        <f t="shared" si="847"/>
        <v>Modern Classic</v>
      </c>
      <c r="AP2352">
        <v>282</v>
      </c>
      <c r="AQ2352" t="str">
        <f t="shared" si="848"/>
        <v>Very Low</v>
      </c>
      <c r="AR2352">
        <v>4.8</v>
      </c>
      <c r="AS2352" t="str">
        <f t="shared" si="849"/>
        <v>Poor</v>
      </c>
      <c r="AT2352">
        <f t="shared" ref="AT2352:AT2353" si="856">AT2351</f>
        <v>2.35</v>
      </c>
      <c r="AU2352" t="str">
        <f t="shared" si="850"/>
        <v>Cinematic Widescreen</v>
      </c>
      <c r="AV2352">
        <v>70</v>
      </c>
      <c r="AW2352" t="str">
        <f t="shared" si="851"/>
        <v>Very Low</v>
      </c>
    </row>
    <row r="2353" spans="1:49" x14ac:dyDescent="0.3">
      <c r="A2353" t="s">
        <v>0</v>
      </c>
      <c r="B2353" t="s">
        <v>11503</v>
      </c>
      <c r="C2353">
        <f>C2352</f>
        <v>2</v>
      </c>
      <c r="D2353" t="str">
        <f t="shared" si="831"/>
        <v>Very Low</v>
      </c>
      <c r="E2353">
        <v>105</v>
      </c>
      <c r="F2353" t="str">
        <f t="shared" si="832"/>
        <v>1h 45m</v>
      </c>
      <c r="G2353" t="str">
        <f t="shared" si="833"/>
        <v>Standard Movie</v>
      </c>
      <c r="H2353">
        <v>23</v>
      </c>
      <c r="I2353" t="str">
        <f t="shared" si="834"/>
        <v>Very Low</v>
      </c>
      <c r="J2353">
        <v>897</v>
      </c>
      <c r="K2353" t="str">
        <f t="shared" si="835"/>
        <v>Very Low</v>
      </c>
      <c r="L2353" t="s">
        <v>8402</v>
      </c>
      <c r="M2353">
        <v>22000</v>
      </c>
      <c r="N2353" t="str">
        <f t="shared" si="836"/>
        <v>Medium</v>
      </c>
      <c r="O2353">
        <f t="shared" si="854"/>
        <v>54734</v>
      </c>
      <c r="P2353" t="str">
        <f t="shared" si="837"/>
        <v>Flop</v>
      </c>
      <c r="Q2353" t="s">
        <v>7094</v>
      </c>
      <c r="R2353" t="str">
        <f t="shared" si="838"/>
        <v>Action</v>
      </c>
      <c r="S2353">
        <f t="shared" si="839"/>
        <v>4</v>
      </c>
      <c r="T2353" t="s">
        <v>1717</v>
      </c>
      <c r="U2353" t="s">
        <v>11504</v>
      </c>
      <c r="V2353">
        <v>178</v>
      </c>
      <c r="W2353" t="str">
        <f t="shared" si="840"/>
        <v>Very Low</v>
      </c>
      <c r="X2353">
        <v>27425</v>
      </c>
      <c r="Y2353" t="str">
        <f t="shared" si="841"/>
        <v>Medium</v>
      </c>
      <c r="Z2353" t="s">
        <v>848</v>
      </c>
      <c r="AA2353">
        <v>0</v>
      </c>
      <c r="AB2353" t="str">
        <f t="shared" si="842"/>
        <v>Symbolic Poster</v>
      </c>
      <c r="AC2353" t="s">
        <v>11505</v>
      </c>
      <c r="AD2353" t="s">
        <v>11506</v>
      </c>
      <c r="AE2353">
        <v>1</v>
      </c>
      <c r="AF2353" t="str">
        <f t="shared" si="843"/>
        <v>Very Low</v>
      </c>
      <c r="AG2353" t="s">
        <v>9</v>
      </c>
      <c r="AH2353" t="s">
        <v>11507</v>
      </c>
      <c r="AI2353" t="s">
        <v>556</v>
      </c>
      <c r="AJ2353" t="str">
        <f t="shared" si="844"/>
        <v>Adult</v>
      </c>
      <c r="AK2353">
        <v>20000000</v>
      </c>
      <c r="AL2353" t="str">
        <f t="shared" si="845"/>
        <v>Low Budget</v>
      </c>
      <c r="AM2353">
        <v>2016</v>
      </c>
      <c r="AN2353">
        <f t="shared" si="846"/>
        <v>9</v>
      </c>
      <c r="AO2353" t="str">
        <f t="shared" si="847"/>
        <v>Modern Classic</v>
      </c>
      <c r="AP2353">
        <v>2000</v>
      </c>
      <c r="AQ2353" t="str">
        <f t="shared" si="848"/>
        <v>Low</v>
      </c>
      <c r="AR2353">
        <v>7.2</v>
      </c>
      <c r="AS2353" t="str">
        <f t="shared" si="849"/>
        <v>Good</v>
      </c>
      <c r="AT2353">
        <f t="shared" si="856"/>
        <v>2.35</v>
      </c>
      <c r="AU2353" t="str">
        <f t="shared" si="850"/>
        <v>Cinematic Widescreen</v>
      </c>
      <c r="AV2353">
        <v>0</v>
      </c>
      <c r="AW2353" t="str">
        <f t="shared" si="851"/>
        <v>Very Low</v>
      </c>
    </row>
    <row r="2354" spans="1:49" x14ac:dyDescent="0.3">
      <c r="A2354" t="s">
        <v>0</v>
      </c>
      <c r="B2354" t="s">
        <v>5110</v>
      </c>
      <c r="C2354">
        <v>64</v>
      </c>
      <c r="D2354" t="str">
        <f t="shared" si="831"/>
        <v>Low</v>
      </c>
      <c r="E2354">
        <v>96</v>
      </c>
      <c r="F2354" t="str">
        <f t="shared" si="832"/>
        <v>1h 36m</v>
      </c>
      <c r="G2354" t="str">
        <f t="shared" si="833"/>
        <v>Standard Movie</v>
      </c>
      <c r="H2354">
        <v>160</v>
      </c>
      <c r="I2354" t="str">
        <f t="shared" si="834"/>
        <v>Very Low</v>
      </c>
      <c r="J2354">
        <v>889</v>
      </c>
      <c r="K2354" t="str">
        <f t="shared" si="835"/>
        <v>Very Low</v>
      </c>
      <c r="L2354" t="s">
        <v>2648</v>
      </c>
      <c r="M2354">
        <v>14000</v>
      </c>
      <c r="N2354" t="str">
        <f t="shared" si="836"/>
        <v>Medium</v>
      </c>
      <c r="O2354">
        <f t="shared" si="854"/>
        <v>54734</v>
      </c>
      <c r="P2354" t="str">
        <f t="shared" si="837"/>
        <v>Flop</v>
      </c>
      <c r="Q2354" t="s">
        <v>305</v>
      </c>
      <c r="R2354" t="str">
        <f t="shared" si="838"/>
        <v>Action</v>
      </c>
      <c r="S2354">
        <f t="shared" si="839"/>
        <v>3</v>
      </c>
      <c r="T2354" t="s">
        <v>1943</v>
      </c>
      <c r="U2354" t="s">
        <v>11508</v>
      </c>
      <c r="V2354">
        <v>21833</v>
      </c>
      <c r="W2354" t="str">
        <f t="shared" si="840"/>
        <v>Low</v>
      </c>
      <c r="X2354">
        <v>17957</v>
      </c>
      <c r="Y2354" t="str">
        <f t="shared" si="841"/>
        <v>Medium</v>
      </c>
      <c r="Z2354" t="s">
        <v>4329</v>
      </c>
      <c r="AA2354">
        <v>2</v>
      </c>
      <c r="AB2354" t="str">
        <f t="shared" si="842"/>
        <v>Duo/Trio Poster</v>
      </c>
      <c r="AC2354" t="s">
        <v>11509</v>
      </c>
      <c r="AD2354" t="s">
        <v>11510</v>
      </c>
      <c r="AE2354">
        <v>101</v>
      </c>
      <c r="AF2354" t="str">
        <f t="shared" si="843"/>
        <v>Very Low</v>
      </c>
      <c r="AG2354" t="s">
        <v>9</v>
      </c>
      <c r="AH2354" t="s">
        <v>10</v>
      </c>
      <c r="AI2354" t="s">
        <v>11</v>
      </c>
      <c r="AJ2354" t="str">
        <f t="shared" si="844"/>
        <v>Teen</v>
      </c>
      <c r="AK2354">
        <v>20000000</v>
      </c>
      <c r="AL2354" t="str">
        <f t="shared" si="845"/>
        <v>Low Budget</v>
      </c>
      <c r="AM2354">
        <v>2015</v>
      </c>
      <c r="AN2354">
        <f t="shared" si="846"/>
        <v>10</v>
      </c>
      <c r="AO2354" t="str">
        <f t="shared" si="847"/>
        <v>Modern Classic</v>
      </c>
      <c r="AP2354">
        <v>1000</v>
      </c>
      <c r="AQ2354" t="str">
        <f t="shared" si="848"/>
        <v>Very Low</v>
      </c>
      <c r="AR2354">
        <v>5.6</v>
      </c>
      <c r="AS2354" t="str">
        <f t="shared" si="849"/>
        <v>Below Average</v>
      </c>
      <c r="AT2354">
        <v>2.35</v>
      </c>
      <c r="AU2354" t="str">
        <f t="shared" si="850"/>
        <v>Cinematic Widescreen</v>
      </c>
      <c r="AV2354">
        <v>0</v>
      </c>
      <c r="AW2354" t="str">
        <f t="shared" si="851"/>
        <v>Very Low</v>
      </c>
    </row>
    <row r="2355" spans="1:49" x14ac:dyDescent="0.3">
      <c r="A2355" t="s">
        <v>0</v>
      </c>
      <c r="B2355" t="s">
        <v>11511</v>
      </c>
      <c r="C2355">
        <v>120</v>
      </c>
      <c r="D2355" t="str">
        <f t="shared" si="831"/>
        <v>Low</v>
      </c>
      <c r="E2355">
        <v>105</v>
      </c>
      <c r="F2355" t="str">
        <f t="shared" si="832"/>
        <v>1h 45m</v>
      </c>
      <c r="G2355" t="str">
        <f t="shared" si="833"/>
        <v>Standard Movie</v>
      </c>
      <c r="H2355">
        <v>17</v>
      </c>
      <c r="I2355" t="str">
        <f t="shared" si="834"/>
        <v>Very Low</v>
      </c>
      <c r="J2355">
        <v>897</v>
      </c>
      <c r="K2355" t="str">
        <f t="shared" si="835"/>
        <v>Very Low</v>
      </c>
      <c r="L2355" t="s">
        <v>3344</v>
      </c>
      <c r="M2355">
        <v>12000</v>
      </c>
      <c r="N2355" t="str">
        <f t="shared" si="836"/>
        <v>Medium</v>
      </c>
      <c r="O2355">
        <f t="shared" si="854"/>
        <v>54734</v>
      </c>
      <c r="P2355" t="str">
        <f t="shared" si="837"/>
        <v>Flop</v>
      </c>
      <c r="Q2355" t="s">
        <v>2113</v>
      </c>
      <c r="R2355" t="str">
        <f t="shared" si="838"/>
        <v>Crime</v>
      </c>
      <c r="S2355">
        <f t="shared" si="839"/>
        <v>4</v>
      </c>
      <c r="T2355" t="s">
        <v>676</v>
      </c>
      <c r="U2355" t="s">
        <v>11512</v>
      </c>
      <c r="V2355">
        <v>43879</v>
      </c>
      <c r="W2355" t="str">
        <f t="shared" si="840"/>
        <v>Low</v>
      </c>
      <c r="X2355">
        <v>16355</v>
      </c>
      <c r="Y2355" t="str">
        <f t="shared" si="841"/>
        <v>Medium</v>
      </c>
      <c r="Z2355" t="s">
        <v>7405</v>
      </c>
      <c r="AA2355">
        <v>3</v>
      </c>
      <c r="AB2355" t="str">
        <f t="shared" si="842"/>
        <v>Duo/Trio Poster</v>
      </c>
      <c r="AC2355" t="s">
        <v>11513</v>
      </c>
      <c r="AD2355" t="s">
        <v>11514</v>
      </c>
      <c r="AE2355">
        <v>133</v>
      </c>
      <c r="AF2355" t="str">
        <f t="shared" si="843"/>
        <v>Very Low</v>
      </c>
      <c r="AG2355" t="s">
        <v>9</v>
      </c>
      <c r="AH2355" t="s">
        <v>10</v>
      </c>
      <c r="AI2355" t="s">
        <v>556</v>
      </c>
      <c r="AJ2355" t="str">
        <f t="shared" si="844"/>
        <v>Adult</v>
      </c>
      <c r="AK2355">
        <v>27220000</v>
      </c>
      <c r="AL2355" t="str">
        <f t="shared" si="845"/>
        <v>Low Budget</v>
      </c>
      <c r="AM2355">
        <v>2013</v>
      </c>
      <c r="AN2355">
        <f t="shared" si="846"/>
        <v>12</v>
      </c>
      <c r="AO2355" t="str">
        <f t="shared" si="847"/>
        <v>Modern Classic</v>
      </c>
      <c r="AP2355">
        <v>991</v>
      </c>
      <c r="AQ2355" t="str">
        <f t="shared" si="848"/>
        <v>Very Low</v>
      </c>
      <c r="AR2355">
        <v>6.4</v>
      </c>
      <c r="AS2355" t="str">
        <f t="shared" si="849"/>
        <v>Average</v>
      </c>
      <c r="AT2355">
        <v>2.35</v>
      </c>
      <c r="AU2355" t="str">
        <f t="shared" si="850"/>
        <v>Cinematic Widescreen</v>
      </c>
      <c r="AV2355">
        <v>11000</v>
      </c>
      <c r="AW2355" t="str">
        <f t="shared" si="851"/>
        <v>Medium</v>
      </c>
    </row>
    <row r="2356" spans="1:49" x14ac:dyDescent="0.3">
      <c r="A2356" t="s">
        <v>0</v>
      </c>
      <c r="B2356" t="s">
        <v>10487</v>
      </c>
      <c r="C2356">
        <v>143</v>
      </c>
      <c r="D2356" t="str">
        <f t="shared" si="831"/>
        <v>Low</v>
      </c>
      <c r="E2356">
        <v>125</v>
      </c>
      <c r="F2356" t="str">
        <f t="shared" si="832"/>
        <v>2h 5m</v>
      </c>
      <c r="G2356" t="str">
        <f t="shared" si="833"/>
        <v>Long Movie</v>
      </c>
      <c r="H2356">
        <v>43</v>
      </c>
      <c r="I2356" t="str">
        <f t="shared" si="834"/>
        <v>Very Low</v>
      </c>
      <c r="J2356">
        <v>7</v>
      </c>
      <c r="K2356" t="str">
        <f t="shared" si="835"/>
        <v>Very Low</v>
      </c>
      <c r="L2356" t="s">
        <v>4696</v>
      </c>
      <c r="M2356">
        <v>2000</v>
      </c>
      <c r="N2356" t="str">
        <f t="shared" si="836"/>
        <v>Low</v>
      </c>
      <c r="O2356">
        <v>8047690</v>
      </c>
      <c r="P2356" t="str">
        <f t="shared" si="837"/>
        <v>Flop</v>
      </c>
      <c r="Q2356" t="s">
        <v>185</v>
      </c>
      <c r="R2356" t="str">
        <f t="shared" si="838"/>
        <v>Drama</v>
      </c>
      <c r="S2356">
        <f t="shared" si="839"/>
        <v>2</v>
      </c>
      <c r="T2356" t="s">
        <v>1183</v>
      </c>
      <c r="U2356" t="s">
        <v>11515</v>
      </c>
      <c r="V2356">
        <v>77656</v>
      </c>
      <c r="W2356" t="str">
        <f t="shared" si="840"/>
        <v>Medium</v>
      </c>
      <c r="X2356">
        <v>2608</v>
      </c>
      <c r="Y2356" t="str">
        <f t="shared" si="841"/>
        <v>Low</v>
      </c>
      <c r="Z2356" t="s">
        <v>11516</v>
      </c>
      <c r="AA2356">
        <v>0</v>
      </c>
      <c r="AB2356" t="str">
        <f t="shared" si="842"/>
        <v>Symbolic Poster</v>
      </c>
      <c r="AC2356" t="s">
        <v>11517</v>
      </c>
      <c r="AD2356" t="s">
        <v>11518</v>
      </c>
      <c r="AE2356">
        <v>220</v>
      </c>
      <c r="AF2356" t="str">
        <f t="shared" si="843"/>
        <v>Very Low</v>
      </c>
      <c r="AG2356" t="s">
        <v>1917</v>
      </c>
      <c r="AH2356" t="s">
        <v>863</v>
      </c>
      <c r="AI2356" t="s">
        <v>11</v>
      </c>
      <c r="AJ2356" t="str">
        <f t="shared" si="844"/>
        <v>Teen</v>
      </c>
      <c r="AK2356">
        <v>19400000</v>
      </c>
      <c r="AL2356" t="str">
        <f t="shared" si="845"/>
        <v>Low Budget</v>
      </c>
      <c r="AM2356">
        <v>2006</v>
      </c>
      <c r="AN2356">
        <f t="shared" si="846"/>
        <v>19</v>
      </c>
      <c r="AO2356" t="str">
        <f t="shared" si="847"/>
        <v>Old Classic</v>
      </c>
      <c r="AP2356">
        <v>594</v>
      </c>
      <c r="AQ2356" t="str">
        <f t="shared" si="848"/>
        <v>Very Low</v>
      </c>
      <c r="AR2356">
        <v>7.5</v>
      </c>
      <c r="AS2356" t="str">
        <f t="shared" si="849"/>
        <v>Good</v>
      </c>
      <c r="AT2356">
        <v>2.35</v>
      </c>
      <c r="AU2356" t="str">
        <f t="shared" si="850"/>
        <v>Cinematic Widescreen</v>
      </c>
      <c r="AV2356">
        <v>0</v>
      </c>
      <c r="AW2356" t="str">
        <f t="shared" si="851"/>
        <v>Very Low</v>
      </c>
    </row>
    <row r="2357" spans="1:49" x14ac:dyDescent="0.3">
      <c r="A2357" t="s">
        <v>0</v>
      </c>
      <c r="B2357" t="s">
        <v>10424</v>
      </c>
      <c r="C2357">
        <v>160</v>
      </c>
      <c r="D2357" t="str">
        <f t="shared" si="831"/>
        <v>Low</v>
      </c>
      <c r="E2357">
        <v>184</v>
      </c>
      <c r="F2357" t="str">
        <f t="shared" si="832"/>
        <v>3h 4m</v>
      </c>
      <c r="G2357" t="str">
        <f t="shared" si="833"/>
        <v>Epic</v>
      </c>
      <c r="H2357">
        <v>34</v>
      </c>
      <c r="I2357" t="str">
        <f t="shared" si="834"/>
        <v>Very Low</v>
      </c>
      <c r="J2357">
        <v>155</v>
      </c>
      <c r="K2357" t="str">
        <f t="shared" si="835"/>
        <v>Very Low</v>
      </c>
      <c r="L2357" t="s">
        <v>7096</v>
      </c>
      <c r="M2357">
        <v>486</v>
      </c>
      <c r="N2357" t="str">
        <f t="shared" si="836"/>
        <v>Low</v>
      </c>
      <c r="O2357">
        <v>476270</v>
      </c>
      <c r="P2357" t="str">
        <f t="shared" si="837"/>
        <v>Flop</v>
      </c>
      <c r="Q2357" t="s">
        <v>8693</v>
      </c>
      <c r="R2357" t="str">
        <f t="shared" si="838"/>
        <v>Action</v>
      </c>
      <c r="S2357">
        <f t="shared" si="839"/>
        <v>4</v>
      </c>
      <c r="T2357" t="s">
        <v>3065</v>
      </c>
      <c r="U2357" t="s">
        <v>11519</v>
      </c>
      <c r="V2357">
        <v>29602</v>
      </c>
      <c r="W2357" t="str">
        <f t="shared" si="840"/>
        <v>Low</v>
      </c>
      <c r="X2357">
        <v>1601</v>
      </c>
      <c r="Y2357" t="str">
        <f t="shared" si="841"/>
        <v>Low</v>
      </c>
      <c r="Z2357" t="s">
        <v>11520</v>
      </c>
      <c r="AA2357">
        <v>2</v>
      </c>
      <c r="AB2357" t="str">
        <f t="shared" si="842"/>
        <v>Duo/Trio Poster</v>
      </c>
      <c r="AC2357" t="s">
        <v>11521</v>
      </c>
      <c r="AD2357" t="s">
        <v>11522</v>
      </c>
      <c r="AE2357">
        <v>110</v>
      </c>
      <c r="AF2357" t="str">
        <f t="shared" si="843"/>
        <v>Very Low</v>
      </c>
      <c r="AG2357" t="s">
        <v>8702</v>
      </c>
      <c r="AH2357" t="s">
        <v>738</v>
      </c>
      <c r="AI2357" t="s">
        <v>556</v>
      </c>
      <c r="AJ2357" t="str">
        <f t="shared" si="844"/>
        <v>Adult</v>
      </c>
      <c r="AK2357">
        <v>20000000</v>
      </c>
      <c r="AL2357" t="str">
        <f t="shared" si="845"/>
        <v>Low Budget</v>
      </c>
      <c r="AM2357">
        <v>2008</v>
      </c>
      <c r="AN2357">
        <f t="shared" si="846"/>
        <v>17</v>
      </c>
      <c r="AO2357" t="str">
        <f t="shared" si="847"/>
        <v>Old Classic</v>
      </c>
      <c r="AP2357">
        <v>471</v>
      </c>
      <c r="AQ2357" t="str">
        <f t="shared" si="848"/>
        <v>Very Low</v>
      </c>
      <c r="AR2357">
        <v>7.4</v>
      </c>
      <c r="AS2357" t="str">
        <f t="shared" si="849"/>
        <v>Good</v>
      </c>
      <c r="AT2357">
        <v>1.85</v>
      </c>
      <c r="AU2357" t="str">
        <f t="shared" si="850"/>
        <v>HDTV / Widescreen</v>
      </c>
      <c r="AV2357">
        <v>0</v>
      </c>
      <c r="AW2357" t="str">
        <f t="shared" si="851"/>
        <v>Very Low</v>
      </c>
    </row>
    <row r="2358" spans="1:49" x14ac:dyDescent="0.3">
      <c r="A2358" t="s">
        <v>0</v>
      </c>
      <c r="B2358" t="s">
        <v>2830</v>
      </c>
      <c r="C2358">
        <v>92</v>
      </c>
      <c r="D2358" t="str">
        <f t="shared" si="831"/>
        <v>Low</v>
      </c>
      <c r="E2358">
        <v>236</v>
      </c>
      <c r="F2358" t="str">
        <f t="shared" si="832"/>
        <v>3h 56m</v>
      </c>
      <c r="G2358" t="str">
        <f t="shared" si="833"/>
        <v>Epic</v>
      </c>
      <c r="H2358">
        <v>0</v>
      </c>
      <c r="I2358" t="str">
        <f t="shared" si="834"/>
        <v>Very Low</v>
      </c>
      <c r="J2358">
        <v>232</v>
      </c>
      <c r="K2358" t="str">
        <f t="shared" si="835"/>
        <v>Very Low</v>
      </c>
      <c r="L2358" t="s">
        <v>11523</v>
      </c>
      <c r="M2358">
        <v>933</v>
      </c>
      <c r="N2358" t="str">
        <f t="shared" si="836"/>
        <v>Low</v>
      </c>
      <c r="O2358">
        <v>184208848</v>
      </c>
      <c r="P2358" t="str">
        <f t="shared" si="837"/>
        <v>Hit</v>
      </c>
      <c r="Q2358" t="s">
        <v>6009</v>
      </c>
      <c r="R2358" t="str">
        <f t="shared" si="838"/>
        <v>Adventure</v>
      </c>
      <c r="S2358">
        <f t="shared" si="839"/>
        <v>3</v>
      </c>
      <c r="T2358" t="s">
        <v>2953</v>
      </c>
      <c r="U2358" t="s">
        <v>11524</v>
      </c>
      <c r="V2358">
        <v>186485</v>
      </c>
      <c r="W2358" t="str">
        <f t="shared" si="840"/>
        <v>Medium</v>
      </c>
      <c r="X2358">
        <v>2398</v>
      </c>
      <c r="Y2358" t="str">
        <f t="shared" si="841"/>
        <v>Low</v>
      </c>
      <c r="Z2358" t="s">
        <v>3576</v>
      </c>
      <c r="AA2358">
        <v>1</v>
      </c>
      <c r="AB2358" t="str">
        <f t="shared" si="842"/>
        <v>Solo Star Poster</v>
      </c>
      <c r="AC2358" t="s">
        <v>11525</v>
      </c>
      <c r="AD2358" t="s">
        <v>11526</v>
      </c>
      <c r="AE2358">
        <v>382</v>
      </c>
      <c r="AF2358" t="str">
        <f t="shared" si="843"/>
        <v>Very Low</v>
      </c>
      <c r="AG2358" t="s">
        <v>9</v>
      </c>
      <c r="AH2358" t="s">
        <v>10</v>
      </c>
      <c r="AI2358" t="s">
        <v>11</v>
      </c>
      <c r="AJ2358" t="str">
        <f t="shared" si="844"/>
        <v>Teen</v>
      </c>
      <c r="AK2358">
        <v>22000000</v>
      </c>
      <c r="AL2358" t="str">
        <f t="shared" si="845"/>
        <v>Low Budget</v>
      </c>
      <c r="AM2358">
        <v>1990</v>
      </c>
      <c r="AN2358">
        <f t="shared" si="846"/>
        <v>35</v>
      </c>
      <c r="AO2358" t="str">
        <f t="shared" si="847"/>
        <v>Old Classic</v>
      </c>
      <c r="AP2358">
        <v>839</v>
      </c>
      <c r="AQ2358" t="str">
        <f t="shared" si="848"/>
        <v>Very Low</v>
      </c>
      <c r="AR2358">
        <v>8</v>
      </c>
      <c r="AS2358" t="str">
        <f t="shared" si="849"/>
        <v>Excellent</v>
      </c>
      <c r="AT2358">
        <v>2.35</v>
      </c>
      <c r="AU2358" t="str">
        <f t="shared" si="850"/>
        <v>Cinematic Widescreen</v>
      </c>
      <c r="AV2358">
        <v>0</v>
      </c>
      <c r="AW2358" t="str">
        <f t="shared" si="851"/>
        <v>Very Low</v>
      </c>
    </row>
    <row r="2359" spans="1:49" x14ac:dyDescent="0.3">
      <c r="A2359" t="s">
        <v>0</v>
      </c>
      <c r="B2359" t="s">
        <v>6544</v>
      </c>
      <c r="C2359">
        <v>286</v>
      </c>
      <c r="D2359" t="str">
        <f t="shared" si="831"/>
        <v>Medium</v>
      </c>
      <c r="E2359">
        <v>97</v>
      </c>
      <c r="F2359" t="str">
        <f t="shared" si="832"/>
        <v>1h 37m</v>
      </c>
      <c r="G2359" t="str">
        <f t="shared" si="833"/>
        <v>Standard Movie</v>
      </c>
      <c r="H2359">
        <v>52</v>
      </c>
      <c r="I2359" t="str">
        <f t="shared" si="834"/>
        <v>Very Low</v>
      </c>
      <c r="J2359">
        <v>384</v>
      </c>
      <c r="K2359" t="str">
        <f t="shared" si="835"/>
        <v>Very Low</v>
      </c>
      <c r="L2359" t="s">
        <v>981</v>
      </c>
      <c r="M2359">
        <v>3000</v>
      </c>
      <c r="N2359" t="str">
        <f t="shared" si="836"/>
        <v>Low</v>
      </c>
      <c r="O2359">
        <v>100292856</v>
      </c>
      <c r="P2359" t="str">
        <f t="shared" si="837"/>
        <v>Hit</v>
      </c>
      <c r="Q2359" t="s">
        <v>1642</v>
      </c>
      <c r="R2359" t="str">
        <f t="shared" si="838"/>
        <v>Comedy</v>
      </c>
      <c r="S2359">
        <f t="shared" si="839"/>
        <v>1</v>
      </c>
      <c r="T2359" t="s">
        <v>694</v>
      </c>
      <c r="U2359" t="s">
        <v>11527</v>
      </c>
      <c r="V2359">
        <v>160418</v>
      </c>
      <c r="W2359" t="str">
        <f t="shared" si="840"/>
        <v>Medium</v>
      </c>
      <c r="X2359">
        <v>5547</v>
      </c>
      <c r="Y2359" t="str">
        <f t="shared" si="841"/>
        <v>Low</v>
      </c>
      <c r="Z2359" t="s">
        <v>515</v>
      </c>
      <c r="AA2359">
        <v>0</v>
      </c>
      <c r="AB2359" t="str">
        <f t="shared" si="842"/>
        <v>Symbolic Poster</v>
      </c>
      <c r="AC2359" t="s">
        <v>11528</v>
      </c>
      <c r="AD2359" t="s">
        <v>11529</v>
      </c>
      <c r="AE2359">
        <v>296</v>
      </c>
      <c r="AF2359" t="str">
        <f t="shared" si="843"/>
        <v>Very Low</v>
      </c>
      <c r="AG2359" t="s">
        <v>9</v>
      </c>
      <c r="AH2359" t="s">
        <v>10</v>
      </c>
      <c r="AI2359" t="s">
        <v>556</v>
      </c>
      <c r="AJ2359" t="str">
        <f t="shared" si="844"/>
        <v>Adult</v>
      </c>
      <c r="AK2359">
        <v>20000000</v>
      </c>
      <c r="AL2359" t="str">
        <f t="shared" si="845"/>
        <v>Low Budget</v>
      </c>
      <c r="AM2359">
        <v>2011</v>
      </c>
      <c r="AN2359">
        <f t="shared" si="846"/>
        <v>14</v>
      </c>
      <c r="AO2359" t="str">
        <f t="shared" si="847"/>
        <v>Modern Classic</v>
      </c>
      <c r="AP2359">
        <v>957</v>
      </c>
      <c r="AQ2359" t="str">
        <f t="shared" si="848"/>
        <v>Very Low</v>
      </c>
      <c r="AR2359">
        <v>5.7</v>
      </c>
      <c r="AS2359" t="str">
        <f t="shared" si="849"/>
        <v>Below Average</v>
      </c>
      <c r="AT2359">
        <v>1.85</v>
      </c>
      <c r="AU2359" t="str">
        <f t="shared" si="850"/>
        <v>HDTV / Widescreen</v>
      </c>
      <c r="AV2359">
        <v>16000</v>
      </c>
      <c r="AW2359" t="str">
        <f t="shared" si="851"/>
        <v>Medium</v>
      </c>
    </row>
    <row r="2360" spans="1:49" x14ac:dyDescent="0.3">
      <c r="A2360" t="s">
        <v>0</v>
      </c>
      <c r="B2360" t="s">
        <v>4262</v>
      </c>
      <c r="C2360">
        <v>43</v>
      </c>
      <c r="D2360" t="str">
        <f t="shared" si="831"/>
        <v>Very Low</v>
      </c>
      <c r="E2360">
        <v>113</v>
      </c>
      <c r="F2360" t="str">
        <f t="shared" si="832"/>
        <v>1h 53m</v>
      </c>
      <c r="G2360" t="str">
        <f t="shared" si="833"/>
        <v>Standard Movie</v>
      </c>
      <c r="H2360">
        <v>17</v>
      </c>
      <c r="I2360" t="str">
        <f t="shared" si="834"/>
        <v>Very Low</v>
      </c>
      <c r="J2360">
        <v>551</v>
      </c>
      <c r="K2360" t="str">
        <f t="shared" si="835"/>
        <v>Very Low</v>
      </c>
      <c r="L2360" t="s">
        <v>726</v>
      </c>
      <c r="M2360">
        <v>14000</v>
      </c>
      <c r="N2360" t="str">
        <f t="shared" si="836"/>
        <v>Medium</v>
      </c>
      <c r="O2360">
        <v>58571513</v>
      </c>
      <c r="P2360" t="str">
        <f t="shared" si="837"/>
        <v>Hit</v>
      </c>
      <c r="Q2360" t="s">
        <v>2113</v>
      </c>
      <c r="R2360" t="str">
        <f t="shared" si="838"/>
        <v>Crime</v>
      </c>
      <c r="S2360">
        <f t="shared" si="839"/>
        <v>4</v>
      </c>
      <c r="T2360" t="s">
        <v>2353</v>
      </c>
      <c r="U2360" t="s">
        <v>11530</v>
      </c>
      <c r="V2360">
        <v>30213</v>
      </c>
      <c r="W2360" t="str">
        <f t="shared" si="840"/>
        <v>Low</v>
      </c>
      <c r="X2360">
        <v>15914</v>
      </c>
      <c r="Y2360" t="str">
        <f t="shared" si="841"/>
        <v>Medium</v>
      </c>
      <c r="Z2360" t="s">
        <v>4736</v>
      </c>
      <c r="AA2360">
        <v>1</v>
      </c>
      <c r="AB2360" t="str">
        <f t="shared" si="842"/>
        <v>Solo Star Poster</v>
      </c>
      <c r="AC2360" t="s">
        <v>11531</v>
      </c>
      <c r="AD2360" t="s">
        <v>11532</v>
      </c>
      <c r="AE2360">
        <v>112</v>
      </c>
      <c r="AF2360" t="str">
        <f t="shared" si="843"/>
        <v>Very Low</v>
      </c>
      <c r="AG2360" t="s">
        <v>9</v>
      </c>
      <c r="AH2360" t="s">
        <v>10</v>
      </c>
      <c r="AI2360" t="s">
        <v>556</v>
      </c>
      <c r="AJ2360" t="str">
        <f t="shared" si="844"/>
        <v>Adult</v>
      </c>
      <c r="AK2360">
        <v>19000000</v>
      </c>
      <c r="AL2360" t="str">
        <f t="shared" si="845"/>
        <v>Low Budget</v>
      </c>
      <c r="AM2360">
        <v>1989</v>
      </c>
      <c r="AN2360">
        <f t="shared" si="846"/>
        <v>36</v>
      </c>
      <c r="AO2360" t="str">
        <f t="shared" si="847"/>
        <v>Old Classic</v>
      </c>
      <c r="AP2360">
        <v>599</v>
      </c>
      <c r="AQ2360" t="str">
        <f t="shared" si="848"/>
        <v>Very Low</v>
      </c>
      <c r="AR2360">
        <v>6.8</v>
      </c>
      <c r="AS2360" t="str">
        <f t="shared" si="849"/>
        <v>Average</v>
      </c>
      <c r="AT2360">
        <v>1.85</v>
      </c>
      <c r="AU2360" t="str">
        <f t="shared" si="850"/>
        <v>HDTV / Widescreen</v>
      </c>
      <c r="AV2360">
        <v>0</v>
      </c>
      <c r="AW2360" t="str">
        <f t="shared" si="851"/>
        <v>Very Low</v>
      </c>
    </row>
    <row r="2361" spans="1:49" x14ac:dyDescent="0.3">
      <c r="A2361" t="s">
        <v>0</v>
      </c>
      <c r="B2361" t="s">
        <v>11533</v>
      </c>
      <c r="C2361">
        <v>69</v>
      </c>
      <c r="D2361" t="str">
        <f t="shared" si="831"/>
        <v>Low</v>
      </c>
      <c r="E2361">
        <v>95</v>
      </c>
      <c r="F2361" t="str">
        <f t="shared" si="832"/>
        <v>1h 35m</v>
      </c>
      <c r="G2361" t="str">
        <f t="shared" si="833"/>
        <v>Standard Movie</v>
      </c>
      <c r="H2361">
        <v>15</v>
      </c>
      <c r="I2361" t="str">
        <f t="shared" si="834"/>
        <v>Very Low</v>
      </c>
      <c r="J2361">
        <v>528</v>
      </c>
      <c r="K2361" t="str">
        <f t="shared" si="835"/>
        <v>Very Low</v>
      </c>
      <c r="L2361" t="s">
        <v>7300</v>
      </c>
      <c r="M2361">
        <v>1000</v>
      </c>
      <c r="N2361" t="str">
        <f t="shared" si="836"/>
        <v>Low</v>
      </c>
      <c r="O2361">
        <v>51431160</v>
      </c>
      <c r="P2361" t="str">
        <f t="shared" si="837"/>
        <v>Hit</v>
      </c>
      <c r="Q2361" t="s">
        <v>2688</v>
      </c>
      <c r="R2361" t="str">
        <f t="shared" si="838"/>
        <v>Comedy</v>
      </c>
      <c r="S2361">
        <f t="shared" si="839"/>
        <v>3</v>
      </c>
      <c r="T2361" t="s">
        <v>11534</v>
      </c>
      <c r="U2361" t="s">
        <v>11535</v>
      </c>
      <c r="V2361">
        <v>62861</v>
      </c>
      <c r="W2361" t="str">
        <f t="shared" si="840"/>
        <v>Medium</v>
      </c>
      <c r="X2361">
        <v>3092</v>
      </c>
      <c r="Y2361" t="str">
        <f t="shared" si="841"/>
        <v>Low</v>
      </c>
      <c r="Z2361" t="s">
        <v>9188</v>
      </c>
      <c r="AA2361">
        <v>2</v>
      </c>
      <c r="AB2361" t="str">
        <f t="shared" si="842"/>
        <v>Duo/Trio Poster</v>
      </c>
      <c r="AC2361" t="s">
        <v>11536</v>
      </c>
      <c r="AD2361" t="s">
        <v>11537</v>
      </c>
      <c r="AE2361">
        <v>232</v>
      </c>
      <c r="AF2361" t="str">
        <f t="shared" si="843"/>
        <v>Very Low</v>
      </c>
      <c r="AG2361" t="s">
        <v>9</v>
      </c>
      <c r="AH2361" t="s">
        <v>10</v>
      </c>
      <c r="AI2361" t="s">
        <v>66</v>
      </c>
      <c r="AJ2361" t="str">
        <f t="shared" si="844"/>
        <v>Family</v>
      </c>
      <c r="AK2361">
        <v>20000000</v>
      </c>
      <c r="AL2361" t="str">
        <f t="shared" si="845"/>
        <v>Low Budget</v>
      </c>
      <c r="AM2361">
        <v>2004</v>
      </c>
      <c r="AN2361">
        <f t="shared" si="846"/>
        <v>21</v>
      </c>
      <c r="AO2361" t="str">
        <f t="shared" si="847"/>
        <v>Old Classic</v>
      </c>
      <c r="AP2361">
        <v>852</v>
      </c>
      <c r="AQ2361" t="str">
        <f t="shared" si="848"/>
        <v>Very Low</v>
      </c>
      <c r="AR2361">
        <v>5.9</v>
      </c>
      <c r="AS2361" t="str">
        <f t="shared" si="849"/>
        <v>Below Average</v>
      </c>
      <c r="AT2361">
        <v>1.85</v>
      </c>
      <c r="AU2361" t="str">
        <f t="shared" si="850"/>
        <v>HDTV / Widescreen</v>
      </c>
      <c r="AV2361">
        <v>0</v>
      </c>
      <c r="AW2361" t="str">
        <f t="shared" si="851"/>
        <v>Very Low</v>
      </c>
    </row>
    <row r="2362" spans="1:49" x14ac:dyDescent="0.3">
      <c r="A2362" t="s">
        <v>0</v>
      </c>
      <c r="B2362" t="s">
        <v>6279</v>
      </c>
      <c r="C2362">
        <v>242</v>
      </c>
      <c r="D2362" t="str">
        <f t="shared" si="831"/>
        <v>Medium</v>
      </c>
      <c r="E2362">
        <v>103</v>
      </c>
      <c r="F2362" t="str">
        <f t="shared" si="832"/>
        <v>1h 43m</v>
      </c>
      <c r="G2362" t="str">
        <f t="shared" si="833"/>
        <v>Standard Movie</v>
      </c>
      <c r="H2362">
        <v>0</v>
      </c>
      <c r="I2362" t="str">
        <f t="shared" si="834"/>
        <v>Very Low</v>
      </c>
      <c r="J2362">
        <v>157</v>
      </c>
      <c r="K2362" t="str">
        <f t="shared" si="835"/>
        <v>Very Low</v>
      </c>
      <c r="L2362" t="s">
        <v>11538</v>
      </c>
      <c r="M2362">
        <v>611</v>
      </c>
      <c r="N2362" t="str">
        <f t="shared" si="836"/>
        <v>Low</v>
      </c>
      <c r="O2362">
        <v>103001286</v>
      </c>
      <c r="P2362" t="str">
        <f t="shared" si="837"/>
        <v>Hit</v>
      </c>
      <c r="Q2362" t="s">
        <v>5074</v>
      </c>
      <c r="R2362" t="str">
        <f t="shared" si="838"/>
        <v>Horror</v>
      </c>
      <c r="S2362">
        <f t="shared" si="839"/>
        <v>2</v>
      </c>
      <c r="T2362" t="s">
        <v>10113</v>
      </c>
      <c r="U2362" t="s">
        <v>11539</v>
      </c>
      <c r="V2362">
        <v>222018</v>
      </c>
      <c r="W2362" t="str">
        <f t="shared" si="840"/>
        <v>High</v>
      </c>
      <c r="X2362">
        <v>1212</v>
      </c>
      <c r="Y2362" t="str">
        <f t="shared" si="841"/>
        <v>Low</v>
      </c>
      <c r="Z2362" t="s">
        <v>6280</v>
      </c>
      <c r="AA2362">
        <v>0</v>
      </c>
      <c r="AB2362" t="str">
        <f t="shared" si="842"/>
        <v>Symbolic Poster</v>
      </c>
      <c r="AC2362" t="s">
        <v>11540</v>
      </c>
      <c r="AD2362" t="s">
        <v>11541</v>
      </c>
      <c r="AE2362">
        <v>869</v>
      </c>
      <c r="AF2362" t="str">
        <f t="shared" si="843"/>
        <v>Low</v>
      </c>
      <c r="AG2362" t="s">
        <v>9</v>
      </c>
      <c r="AH2362" t="s">
        <v>10</v>
      </c>
      <c r="AI2362" t="s">
        <v>556</v>
      </c>
      <c r="AJ2362" t="str">
        <f t="shared" si="844"/>
        <v>Adult</v>
      </c>
      <c r="AK2362">
        <v>15000000</v>
      </c>
      <c r="AL2362" t="str">
        <f t="shared" si="845"/>
        <v>Low Budget</v>
      </c>
      <c r="AM2362">
        <v>1996</v>
      </c>
      <c r="AN2362">
        <f t="shared" si="846"/>
        <v>29</v>
      </c>
      <c r="AO2362" t="str">
        <f t="shared" si="847"/>
        <v>Old Classic</v>
      </c>
      <c r="AP2362">
        <v>422</v>
      </c>
      <c r="AQ2362" t="str">
        <f t="shared" si="848"/>
        <v>Very Low</v>
      </c>
      <c r="AR2362">
        <v>7.2</v>
      </c>
      <c r="AS2362" t="str">
        <f t="shared" si="849"/>
        <v>Good</v>
      </c>
      <c r="AT2362">
        <v>2.35</v>
      </c>
      <c r="AU2362" t="str">
        <f t="shared" si="850"/>
        <v>Cinematic Widescreen</v>
      </c>
      <c r="AV2362">
        <v>11000</v>
      </c>
      <c r="AW2362" t="str">
        <f t="shared" si="851"/>
        <v>Medium</v>
      </c>
    </row>
    <row r="2363" spans="1:49" x14ac:dyDescent="0.3">
      <c r="A2363" t="s">
        <v>0</v>
      </c>
      <c r="B2363" t="s">
        <v>10874</v>
      </c>
      <c r="C2363">
        <v>149</v>
      </c>
      <c r="D2363" t="str">
        <f t="shared" si="831"/>
        <v>Low</v>
      </c>
      <c r="E2363">
        <v>91</v>
      </c>
      <c r="F2363" t="str">
        <f t="shared" si="832"/>
        <v>1h 31m</v>
      </c>
      <c r="G2363" t="str">
        <f t="shared" si="833"/>
        <v>Standard Movie</v>
      </c>
      <c r="H2363">
        <v>17</v>
      </c>
      <c r="I2363" t="str">
        <f t="shared" si="834"/>
        <v>Very Low</v>
      </c>
      <c r="J2363">
        <v>670</v>
      </c>
      <c r="K2363" t="str">
        <f t="shared" si="835"/>
        <v>Very Low</v>
      </c>
      <c r="L2363" t="s">
        <v>9373</v>
      </c>
      <c r="M2363">
        <v>1000</v>
      </c>
      <c r="N2363" t="str">
        <f t="shared" si="836"/>
        <v>Low</v>
      </c>
      <c r="O2363">
        <v>41867960</v>
      </c>
      <c r="P2363" t="str">
        <f t="shared" si="837"/>
        <v>Average</v>
      </c>
      <c r="Q2363" t="s">
        <v>6374</v>
      </c>
      <c r="R2363" t="str">
        <f t="shared" si="838"/>
        <v>Horror</v>
      </c>
      <c r="S2363">
        <f t="shared" si="839"/>
        <v>1</v>
      </c>
      <c r="T2363" t="s">
        <v>7551</v>
      </c>
      <c r="U2363" t="s">
        <v>11542</v>
      </c>
      <c r="V2363">
        <v>65512</v>
      </c>
      <c r="W2363" t="str">
        <f t="shared" si="840"/>
        <v>Medium</v>
      </c>
      <c r="X2363">
        <v>3023</v>
      </c>
      <c r="Y2363" t="str">
        <f t="shared" si="841"/>
        <v>Low</v>
      </c>
      <c r="Z2363" t="s">
        <v>2379</v>
      </c>
      <c r="AA2363">
        <v>0</v>
      </c>
      <c r="AB2363" t="str">
        <f t="shared" si="842"/>
        <v>Symbolic Poster</v>
      </c>
      <c r="AC2363" t="s">
        <v>11543</v>
      </c>
      <c r="AD2363" t="s">
        <v>11544</v>
      </c>
      <c r="AE2363">
        <v>478</v>
      </c>
      <c r="AF2363" t="str">
        <f t="shared" si="843"/>
        <v>Very Low</v>
      </c>
      <c r="AG2363" t="s">
        <v>9</v>
      </c>
      <c r="AH2363" t="s">
        <v>10</v>
      </c>
      <c r="AI2363" t="s">
        <v>556</v>
      </c>
      <c r="AJ2363" t="str">
        <f t="shared" si="844"/>
        <v>Adult</v>
      </c>
      <c r="AK2363">
        <v>20000000</v>
      </c>
      <c r="AL2363" t="str">
        <f t="shared" si="845"/>
        <v>Low Budget</v>
      </c>
      <c r="AM2363">
        <v>2001</v>
      </c>
      <c r="AN2363">
        <f t="shared" si="846"/>
        <v>24</v>
      </c>
      <c r="AO2363" t="str">
        <f t="shared" si="847"/>
        <v>Old Classic</v>
      </c>
      <c r="AP2363">
        <v>795</v>
      </c>
      <c r="AQ2363" t="str">
        <f t="shared" si="848"/>
        <v>Very Low</v>
      </c>
      <c r="AR2363">
        <v>5.5</v>
      </c>
      <c r="AS2363" t="str">
        <f t="shared" si="849"/>
        <v>Below Average</v>
      </c>
      <c r="AT2363">
        <v>1.33</v>
      </c>
      <c r="AU2363" t="str">
        <f t="shared" si="850"/>
        <v>Classic</v>
      </c>
      <c r="AV2363">
        <v>0</v>
      </c>
      <c r="AW2363" t="str">
        <f t="shared" si="851"/>
        <v>Very Low</v>
      </c>
    </row>
    <row r="2364" spans="1:49" x14ac:dyDescent="0.3">
      <c r="A2364" t="s">
        <v>0</v>
      </c>
      <c r="B2364" t="s">
        <v>3698</v>
      </c>
      <c r="C2364">
        <v>253</v>
      </c>
      <c r="D2364" t="str">
        <f t="shared" si="831"/>
        <v>Medium</v>
      </c>
      <c r="E2364">
        <v>146</v>
      </c>
      <c r="F2364" t="str">
        <f t="shared" si="832"/>
        <v>2h 26m</v>
      </c>
      <c r="G2364" t="str">
        <f t="shared" si="833"/>
        <v>Long Movie</v>
      </c>
      <c r="H2364">
        <v>0</v>
      </c>
      <c r="I2364" t="str">
        <f t="shared" si="834"/>
        <v>Very Low</v>
      </c>
      <c r="J2364">
        <v>413</v>
      </c>
      <c r="K2364" t="str">
        <f t="shared" si="835"/>
        <v>Very Low</v>
      </c>
      <c r="L2364" t="s">
        <v>11545</v>
      </c>
      <c r="M2364">
        <v>888</v>
      </c>
      <c r="N2364" t="str">
        <f t="shared" si="836"/>
        <v>Low</v>
      </c>
      <c r="O2364">
        <f>O2363</f>
        <v>41867960</v>
      </c>
      <c r="P2364" t="str">
        <f t="shared" si="837"/>
        <v>Average</v>
      </c>
      <c r="Q2364" t="s">
        <v>11546</v>
      </c>
      <c r="R2364" t="str">
        <f t="shared" si="838"/>
        <v>Drama</v>
      </c>
      <c r="S2364">
        <f t="shared" si="839"/>
        <v>2</v>
      </c>
      <c r="T2364" t="s">
        <v>11547</v>
      </c>
      <c r="U2364" t="s">
        <v>11548</v>
      </c>
      <c r="V2364">
        <v>610333</v>
      </c>
      <c r="W2364" t="str">
        <f t="shared" si="840"/>
        <v>Very High</v>
      </c>
      <c r="X2364">
        <v>2560</v>
      </c>
      <c r="Y2364" t="str">
        <f t="shared" si="841"/>
        <v>Low</v>
      </c>
      <c r="Z2364" t="s">
        <v>11549</v>
      </c>
      <c r="AA2364">
        <v>0</v>
      </c>
      <c r="AB2364" t="str">
        <f t="shared" si="842"/>
        <v>Symbolic Poster</v>
      </c>
      <c r="AC2364" t="s">
        <v>11550</v>
      </c>
      <c r="AD2364" t="s">
        <v>11551</v>
      </c>
      <c r="AE2364">
        <v>1320</v>
      </c>
      <c r="AF2364" t="str">
        <f t="shared" si="843"/>
        <v>Low</v>
      </c>
      <c r="AG2364" t="s">
        <v>9</v>
      </c>
      <c r="AH2364" t="s">
        <v>10</v>
      </c>
      <c r="AI2364" t="s">
        <v>556</v>
      </c>
      <c r="AJ2364" t="str">
        <f t="shared" si="844"/>
        <v>Adult</v>
      </c>
      <c r="AK2364">
        <v>19000000</v>
      </c>
      <c r="AL2364" t="str">
        <f t="shared" si="845"/>
        <v>Low Budget</v>
      </c>
      <c r="AM2364">
        <v>1980</v>
      </c>
      <c r="AN2364">
        <f t="shared" si="846"/>
        <v>45</v>
      </c>
      <c r="AO2364" t="str">
        <f t="shared" si="847"/>
        <v>Old Classic</v>
      </c>
      <c r="AP2364">
        <v>629</v>
      </c>
      <c r="AQ2364" t="str">
        <f t="shared" si="848"/>
        <v>Very Low</v>
      </c>
      <c r="AR2364">
        <v>8.4</v>
      </c>
      <c r="AS2364" t="str">
        <f t="shared" si="849"/>
        <v>Excellent</v>
      </c>
      <c r="AT2364">
        <v>1.37</v>
      </c>
      <c r="AU2364" t="str">
        <f t="shared" si="850"/>
        <v>Classic</v>
      </c>
      <c r="AV2364">
        <v>37000</v>
      </c>
      <c r="AW2364" t="str">
        <f t="shared" si="851"/>
        <v>Medium</v>
      </c>
    </row>
    <row r="2365" spans="1:49" x14ac:dyDescent="0.3">
      <c r="A2365" t="s">
        <v>0</v>
      </c>
      <c r="B2365" t="s">
        <v>406</v>
      </c>
      <c r="C2365">
        <v>198</v>
      </c>
      <c r="D2365" t="str">
        <f t="shared" si="831"/>
        <v>Low</v>
      </c>
      <c r="E2365">
        <v>116</v>
      </c>
      <c r="F2365" t="str">
        <f t="shared" si="832"/>
        <v>1h 56m</v>
      </c>
      <c r="G2365" t="str">
        <f t="shared" si="833"/>
        <v>Standard Movie</v>
      </c>
      <c r="H2365">
        <v>0</v>
      </c>
      <c r="I2365" t="str">
        <f t="shared" si="834"/>
        <v>Very Low</v>
      </c>
      <c r="J2365">
        <v>459</v>
      </c>
      <c r="K2365" t="str">
        <f t="shared" si="835"/>
        <v>Very Low</v>
      </c>
      <c r="L2365" t="s">
        <v>6227</v>
      </c>
      <c r="M2365">
        <v>1000</v>
      </c>
      <c r="N2365" t="str">
        <f t="shared" si="836"/>
        <v>Low</v>
      </c>
      <c r="O2365">
        <v>210609762</v>
      </c>
      <c r="P2365" t="str">
        <f t="shared" si="837"/>
        <v>Superhit</v>
      </c>
      <c r="Q2365" t="s">
        <v>1846</v>
      </c>
      <c r="R2365" t="str">
        <f t="shared" si="838"/>
        <v>Adventure</v>
      </c>
      <c r="S2365">
        <f t="shared" si="839"/>
        <v>3</v>
      </c>
      <c r="T2365" t="s">
        <v>3727</v>
      </c>
      <c r="U2365" t="s">
        <v>11552</v>
      </c>
      <c r="V2365">
        <v>732212</v>
      </c>
      <c r="W2365" t="str">
        <f t="shared" si="840"/>
        <v>Very High</v>
      </c>
      <c r="X2365">
        <v>3230</v>
      </c>
      <c r="Y2365" t="str">
        <f t="shared" si="841"/>
        <v>Low</v>
      </c>
      <c r="Z2365" t="s">
        <v>11553</v>
      </c>
      <c r="AA2365">
        <v>0</v>
      </c>
      <c r="AB2365" t="str">
        <f t="shared" si="842"/>
        <v>Symbolic Poster</v>
      </c>
      <c r="AC2365" t="s">
        <v>11554</v>
      </c>
      <c r="AD2365" t="s">
        <v>11555</v>
      </c>
      <c r="AE2365">
        <v>809</v>
      </c>
      <c r="AF2365" t="str">
        <f t="shared" si="843"/>
        <v>Low</v>
      </c>
      <c r="AG2365" t="s">
        <v>9</v>
      </c>
      <c r="AH2365" t="s">
        <v>10</v>
      </c>
      <c r="AI2365" t="s">
        <v>66</v>
      </c>
      <c r="AJ2365" t="str">
        <f t="shared" si="844"/>
        <v>Family</v>
      </c>
      <c r="AK2365">
        <v>19000000</v>
      </c>
      <c r="AL2365" t="str">
        <f t="shared" si="845"/>
        <v>Low Budget</v>
      </c>
      <c r="AM2365">
        <v>1985</v>
      </c>
      <c r="AN2365">
        <f t="shared" si="846"/>
        <v>40</v>
      </c>
      <c r="AO2365" t="str">
        <f t="shared" si="847"/>
        <v>Old Classic</v>
      </c>
      <c r="AP2365">
        <v>690</v>
      </c>
      <c r="AQ2365" t="str">
        <f t="shared" si="848"/>
        <v>Very Low</v>
      </c>
      <c r="AR2365">
        <v>8.5</v>
      </c>
      <c r="AS2365" t="str">
        <f t="shared" si="849"/>
        <v>Excellent</v>
      </c>
      <c r="AT2365">
        <v>1.18</v>
      </c>
      <c r="AU2365" t="str">
        <f t="shared" si="850"/>
        <v/>
      </c>
      <c r="AV2365">
        <v>39000</v>
      </c>
      <c r="AW2365" t="str">
        <f t="shared" si="851"/>
        <v>Medium</v>
      </c>
    </row>
    <row r="2366" spans="1:49" x14ac:dyDescent="0.3">
      <c r="A2366" t="s">
        <v>0</v>
      </c>
      <c r="B2366" t="s">
        <v>6759</v>
      </c>
      <c r="C2366">
        <v>147</v>
      </c>
      <c r="D2366" t="str">
        <f t="shared" si="831"/>
        <v>Low</v>
      </c>
      <c r="E2366">
        <v>93</v>
      </c>
      <c r="F2366" t="str">
        <f t="shared" si="832"/>
        <v>1h 33m</v>
      </c>
      <c r="G2366" t="str">
        <f t="shared" si="833"/>
        <v>Standard Movie</v>
      </c>
      <c r="H2366">
        <v>37</v>
      </c>
      <c r="I2366" t="str">
        <f t="shared" si="834"/>
        <v>Very Low</v>
      </c>
      <c r="J2366">
        <v>545</v>
      </c>
      <c r="K2366" t="str">
        <f t="shared" si="835"/>
        <v>Very Low</v>
      </c>
      <c r="L2366" t="s">
        <v>4781</v>
      </c>
      <c r="M2366">
        <v>885</v>
      </c>
      <c r="N2366" t="str">
        <f t="shared" si="836"/>
        <v>Low</v>
      </c>
      <c r="O2366">
        <v>40846082</v>
      </c>
      <c r="P2366" t="str">
        <f t="shared" si="837"/>
        <v>Average</v>
      </c>
      <c r="Q2366" t="s">
        <v>3001</v>
      </c>
      <c r="R2366" t="str">
        <f t="shared" si="838"/>
        <v>Horror</v>
      </c>
      <c r="S2366">
        <f t="shared" si="839"/>
        <v>3</v>
      </c>
      <c r="T2366" t="s">
        <v>6760</v>
      </c>
      <c r="U2366" t="s">
        <v>11556</v>
      </c>
      <c r="V2366">
        <v>45317</v>
      </c>
      <c r="W2366" t="str">
        <f t="shared" si="840"/>
        <v>Low</v>
      </c>
      <c r="X2366">
        <v>2872</v>
      </c>
      <c r="Y2366" t="str">
        <f t="shared" si="841"/>
        <v>Low</v>
      </c>
      <c r="Z2366" t="s">
        <v>6794</v>
      </c>
      <c r="AA2366">
        <v>0</v>
      </c>
      <c r="AB2366" t="str">
        <f t="shared" si="842"/>
        <v>Symbolic Poster</v>
      </c>
      <c r="AC2366" t="s">
        <v>11557</v>
      </c>
      <c r="AD2366" t="s">
        <v>11558</v>
      </c>
      <c r="AE2366">
        <v>536</v>
      </c>
      <c r="AF2366" t="str">
        <f t="shared" si="843"/>
        <v>Low</v>
      </c>
      <c r="AG2366" t="s">
        <v>9</v>
      </c>
      <c r="AH2366" t="s">
        <v>10</v>
      </c>
      <c r="AI2366" t="s">
        <v>556</v>
      </c>
      <c r="AJ2366" t="str">
        <f t="shared" si="844"/>
        <v>Adult</v>
      </c>
      <c r="AK2366">
        <v>19000000</v>
      </c>
      <c r="AL2366" t="str">
        <f t="shared" si="845"/>
        <v>Low Budget</v>
      </c>
      <c r="AM2366">
        <v>1999</v>
      </c>
      <c r="AN2366">
        <f t="shared" si="846"/>
        <v>26</v>
      </c>
      <c r="AO2366" t="str">
        <f t="shared" si="847"/>
        <v>Old Classic</v>
      </c>
      <c r="AP2366">
        <v>828</v>
      </c>
      <c r="AQ2366" t="str">
        <f t="shared" si="848"/>
        <v>Very Low</v>
      </c>
      <c r="AR2366">
        <v>5.6</v>
      </c>
      <c r="AS2366" t="str">
        <f t="shared" si="849"/>
        <v>Below Average</v>
      </c>
      <c r="AT2366">
        <v>1.37</v>
      </c>
      <c r="AU2366" t="str">
        <f t="shared" si="850"/>
        <v>Classic</v>
      </c>
      <c r="AV2366">
        <v>0</v>
      </c>
      <c r="AW2366" t="str">
        <f t="shared" si="851"/>
        <v>Very Low</v>
      </c>
    </row>
    <row r="2367" spans="1:49" x14ac:dyDescent="0.3">
      <c r="A2367" t="s">
        <v>0</v>
      </c>
      <c r="B2367" t="s">
        <v>9487</v>
      </c>
      <c r="C2367">
        <v>36</v>
      </c>
      <c r="D2367" t="str">
        <f t="shared" si="831"/>
        <v>Very Low</v>
      </c>
      <c r="E2367">
        <v>113</v>
      </c>
      <c r="F2367" t="str">
        <f t="shared" si="832"/>
        <v>1h 53m</v>
      </c>
      <c r="G2367" t="str">
        <f t="shared" si="833"/>
        <v>Standard Movie</v>
      </c>
      <c r="H2367">
        <v>0</v>
      </c>
      <c r="I2367" t="str">
        <f t="shared" si="834"/>
        <v>Very Low</v>
      </c>
      <c r="J2367">
        <v>256</v>
      </c>
      <c r="K2367" t="str">
        <f t="shared" si="835"/>
        <v>Very Low</v>
      </c>
      <c r="L2367" t="s">
        <v>11559</v>
      </c>
      <c r="M2367">
        <v>607</v>
      </c>
      <c r="N2367" t="str">
        <f t="shared" si="836"/>
        <v>Low</v>
      </c>
      <c r="O2367">
        <v>51697449</v>
      </c>
      <c r="P2367" t="str">
        <f t="shared" si="837"/>
        <v>Hit</v>
      </c>
      <c r="Q2367" t="s">
        <v>2498</v>
      </c>
      <c r="R2367" t="str">
        <f t="shared" si="838"/>
        <v>Comedy</v>
      </c>
      <c r="S2367">
        <f t="shared" si="839"/>
        <v>2</v>
      </c>
      <c r="T2367" t="s">
        <v>11560</v>
      </c>
      <c r="U2367" t="s">
        <v>11561</v>
      </c>
      <c r="V2367">
        <v>8346</v>
      </c>
      <c r="W2367" t="str">
        <f t="shared" si="840"/>
        <v>Very Low</v>
      </c>
      <c r="X2367">
        <v>1465</v>
      </c>
      <c r="Y2367" t="str">
        <f t="shared" si="841"/>
        <v>Low</v>
      </c>
      <c r="Z2367" t="s">
        <v>11562</v>
      </c>
      <c r="AA2367">
        <v>6</v>
      </c>
      <c r="AB2367" t="str">
        <f t="shared" si="842"/>
        <v>Ensemble Poster</v>
      </c>
      <c r="AC2367" t="s">
        <v>11563</v>
      </c>
      <c r="AD2367" t="s">
        <v>11564</v>
      </c>
      <c r="AE2367">
        <v>59</v>
      </c>
      <c r="AF2367" t="str">
        <f t="shared" si="843"/>
        <v>Very Low</v>
      </c>
      <c r="AG2367" t="s">
        <v>9</v>
      </c>
      <c r="AH2367" t="s">
        <v>10</v>
      </c>
      <c r="AI2367" t="s">
        <v>11</v>
      </c>
      <c r="AJ2367" t="str">
        <f t="shared" si="844"/>
        <v>Teen</v>
      </c>
      <c r="AK2367">
        <v>13000000</v>
      </c>
      <c r="AL2367" t="str">
        <f t="shared" si="845"/>
        <v>Low Budget</v>
      </c>
      <c r="AM2367">
        <v>2009</v>
      </c>
      <c r="AN2367">
        <f t="shared" si="846"/>
        <v>16</v>
      </c>
      <c r="AO2367" t="str">
        <f t="shared" si="847"/>
        <v>Old Classic</v>
      </c>
      <c r="AP2367">
        <v>269</v>
      </c>
      <c r="AQ2367" t="str">
        <f t="shared" si="848"/>
        <v>Very Low</v>
      </c>
      <c r="AR2367">
        <v>4.0999999999999996</v>
      </c>
      <c r="AS2367" t="str">
        <f t="shared" si="849"/>
        <v>Poor</v>
      </c>
      <c r="AT2367">
        <v>1.85</v>
      </c>
      <c r="AU2367" t="str">
        <f t="shared" si="850"/>
        <v>HDTV / Widescreen</v>
      </c>
      <c r="AV2367">
        <v>1000</v>
      </c>
      <c r="AW2367" t="str">
        <f t="shared" si="851"/>
        <v>Very Low</v>
      </c>
    </row>
    <row r="2368" spans="1:49" x14ac:dyDescent="0.3">
      <c r="A2368" t="s">
        <v>0</v>
      </c>
      <c r="B2368" t="s">
        <v>11565</v>
      </c>
      <c r="C2368">
        <v>6</v>
      </c>
      <c r="D2368" t="str">
        <f t="shared" si="831"/>
        <v>Very Low</v>
      </c>
      <c r="E2368">
        <v>90</v>
      </c>
      <c r="F2368" t="str">
        <f t="shared" si="832"/>
        <v>1h 30m</v>
      </c>
      <c r="G2368" t="str">
        <f t="shared" si="833"/>
        <v>Standard Movie</v>
      </c>
      <c r="H2368">
        <v>97</v>
      </c>
      <c r="I2368" t="str">
        <f t="shared" si="834"/>
        <v>Very Low</v>
      </c>
      <c r="J2368">
        <v>319</v>
      </c>
      <c r="K2368" t="str">
        <f t="shared" si="835"/>
        <v>Very Low</v>
      </c>
      <c r="L2368" t="s">
        <v>11566</v>
      </c>
      <c r="M2368">
        <v>731</v>
      </c>
      <c r="N2368" t="str">
        <f t="shared" si="836"/>
        <v>Low</v>
      </c>
      <c r="O2368">
        <f>O2367</f>
        <v>51697449</v>
      </c>
      <c r="P2368" t="str">
        <f t="shared" si="837"/>
        <v>Hit</v>
      </c>
      <c r="Q2368" t="s">
        <v>748</v>
      </c>
      <c r="R2368" t="str">
        <f t="shared" si="838"/>
        <v>Action</v>
      </c>
      <c r="S2368">
        <f t="shared" si="839"/>
        <v>2</v>
      </c>
      <c r="T2368" t="s">
        <v>11567</v>
      </c>
      <c r="U2368" t="s">
        <v>11568</v>
      </c>
      <c r="V2368">
        <v>60</v>
      </c>
      <c r="W2368" t="str">
        <f t="shared" si="840"/>
        <v>Very Low</v>
      </c>
      <c r="X2368">
        <v>2374</v>
      </c>
      <c r="Y2368" t="str">
        <f t="shared" si="841"/>
        <v>Low</v>
      </c>
      <c r="Z2368" t="s">
        <v>11569</v>
      </c>
      <c r="AA2368">
        <v>4</v>
      </c>
      <c r="AB2368" t="str">
        <f t="shared" si="842"/>
        <v>Ensemble Poster</v>
      </c>
      <c r="AC2368" t="str">
        <f>AC2367</f>
        <v>aunt|immigrant|looting|love|nightclub singer</v>
      </c>
      <c r="AD2368" t="s">
        <v>11570</v>
      </c>
      <c r="AE2368">
        <v>6</v>
      </c>
      <c r="AF2368" t="str">
        <f t="shared" si="843"/>
        <v>Very Low</v>
      </c>
      <c r="AG2368" t="s">
        <v>9</v>
      </c>
      <c r="AH2368" t="s">
        <v>10</v>
      </c>
      <c r="AI2368" t="str">
        <f>AI2367</f>
        <v>PG-13</v>
      </c>
      <c r="AJ2368" t="str">
        <f t="shared" si="844"/>
        <v>Teen</v>
      </c>
      <c r="AK2368">
        <v>27000000</v>
      </c>
      <c r="AL2368" t="str">
        <f t="shared" si="845"/>
        <v>Low Budget</v>
      </c>
      <c r="AM2368">
        <v>2016</v>
      </c>
      <c r="AN2368">
        <f t="shared" si="846"/>
        <v>9</v>
      </c>
      <c r="AO2368" t="str">
        <f t="shared" si="847"/>
        <v>Modern Classic</v>
      </c>
      <c r="AP2368">
        <v>634</v>
      </c>
      <c r="AQ2368" t="str">
        <f t="shared" si="848"/>
        <v>Very Low</v>
      </c>
      <c r="AR2368">
        <v>5</v>
      </c>
      <c r="AS2368" t="str">
        <f t="shared" si="849"/>
        <v>Below Average</v>
      </c>
      <c r="AT2368">
        <f>AT2367</f>
        <v>1.85</v>
      </c>
      <c r="AU2368" t="str">
        <f t="shared" si="850"/>
        <v>HDTV / Widescreen</v>
      </c>
      <c r="AV2368">
        <v>1000</v>
      </c>
      <c r="AW2368" t="str">
        <f t="shared" si="851"/>
        <v>Very Low</v>
      </c>
    </row>
    <row r="2369" spans="1:49" x14ac:dyDescent="0.3">
      <c r="A2369" t="s">
        <v>0</v>
      </c>
      <c r="B2369" t="s">
        <v>3883</v>
      </c>
      <c r="C2369">
        <v>181</v>
      </c>
      <c r="D2369" t="str">
        <f t="shared" si="831"/>
        <v>Low</v>
      </c>
      <c r="E2369">
        <v>101</v>
      </c>
      <c r="F2369" t="str">
        <f t="shared" si="832"/>
        <v>1h 41m</v>
      </c>
      <c r="G2369" t="str">
        <f t="shared" si="833"/>
        <v>Standard Movie</v>
      </c>
      <c r="H2369">
        <v>8</v>
      </c>
      <c r="I2369" t="str">
        <f t="shared" si="834"/>
        <v>Very Low</v>
      </c>
      <c r="J2369">
        <v>110</v>
      </c>
      <c r="K2369" t="str">
        <f t="shared" si="835"/>
        <v>Very Low</v>
      </c>
      <c r="L2369" t="s">
        <v>6246</v>
      </c>
      <c r="M2369">
        <v>544</v>
      </c>
      <c r="N2369" t="str">
        <f t="shared" si="836"/>
        <v>Low</v>
      </c>
      <c r="O2369">
        <v>27758465</v>
      </c>
      <c r="P2369" t="str">
        <f t="shared" si="837"/>
        <v>Average</v>
      </c>
      <c r="Q2369" t="s">
        <v>1386</v>
      </c>
      <c r="R2369" t="str">
        <f t="shared" si="838"/>
        <v>Comedy</v>
      </c>
      <c r="S2369">
        <f t="shared" si="839"/>
        <v>3</v>
      </c>
      <c r="T2369" t="s">
        <v>2320</v>
      </c>
      <c r="U2369" t="s">
        <v>11571</v>
      </c>
      <c r="V2369">
        <v>77987</v>
      </c>
      <c r="W2369" t="str">
        <f t="shared" si="840"/>
        <v>Medium</v>
      </c>
      <c r="X2369">
        <v>1292</v>
      </c>
      <c r="Y2369" t="str">
        <f t="shared" si="841"/>
        <v>Low</v>
      </c>
      <c r="Z2369" t="s">
        <v>11572</v>
      </c>
      <c r="AA2369">
        <v>2</v>
      </c>
      <c r="AB2369" t="str">
        <f t="shared" si="842"/>
        <v>Duo/Trio Poster</v>
      </c>
      <c r="AC2369" t="s">
        <v>11573</v>
      </c>
      <c r="AD2369" t="s">
        <v>11574</v>
      </c>
      <c r="AE2369">
        <v>120</v>
      </c>
      <c r="AF2369" t="str">
        <f t="shared" si="843"/>
        <v>Very Low</v>
      </c>
      <c r="AG2369" t="s">
        <v>9</v>
      </c>
      <c r="AH2369" t="s">
        <v>10</v>
      </c>
      <c r="AI2369" t="s">
        <v>11</v>
      </c>
      <c r="AJ2369" t="str">
        <f t="shared" si="844"/>
        <v>Teen</v>
      </c>
      <c r="AK2369">
        <v>19000000</v>
      </c>
      <c r="AL2369" t="str">
        <f t="shared" si="845"/>
        <v>Low Budget</v>
      </c>
      <c r="AM2369">
        <v>2010</v>
      </c>
      <c r="AN2369">
        <f t="shared" si="846"/>
        <v>15</v>
      </c>
      <c r="AO2369" t="str">
        <f t="shared" si="847"/>
        <v>Modern Classic</v>
      </c>
      <c r="AP2369">
        <v>449</v>
      </c>
      <c r="AQ2369" t="str">
        <f t="shared" si="848"/>
        <v>Very Low</v>
      </c>
      <c r="AR2369">
        <v>6.1</v>
      </c>
      <c r="AS2369" t="str">
        <f t="shared" si="849"/>
        <v>Average</v>
      </c>
      <c r="AT2369">
        <v>2.35</v>
      </c>
      <c r="AU2369" t="str">
        <f t="shared" si="850"/>
        <v>Cinematic Widescreen</v>
      </c>
      <c r="AV2369">
        <v>0</v>
      </c>
      <c r="AW2369" t="str">
        <f t="shared" si="851"/>
        <v>Very Low</v>
      </c>
    </row>
    <row r="2370" spans="1:49" x14ac:dyDescent="0.3">
      <c r="A2370" t="s">
        <v>0</v>
      </c>
      <c r="B2370" t="s">
        <v>780</v>
      </c>
      <c r="C2370">
        <v>97</v>
      </c>
      <c r="D2370" t="str">
        <f t="shared" si="831"/>
        <v>Low</v>
      </c>
      <c r="E2370">
        <v>95</v>
      </c>
      <c r="F2370" t="str">
        <f t="shared" si="832"/>
        <v>1h 35m</v>
      </c>
      <c r="G2370" t="str">
        <f t="shared" si="833"/>
        <v>Standard Movie</v>
      </c>
      <c r="H2370">
        <v>189</v>
      </c>
      <c r="I2370" t="str">
        <f t="shared" si="834"/>
        <v>Very Low</v>
      </c>
      <c r="J2370">
        <v>306</v>
      </c>
      <c r="K2370" t="str">
        <f t="shared" si="835"/>
        <v>Very Low</v>
      </c>
      <c r="L2370" t="s">
        <v>11575</v>
      </c>
      <c r="M2370">
        <v>500</v>
      </c>
      <c r="N2370" t="str">
        <f t="shared" si="836"/>
        <v>Low</v>
      </c>
      <c r="O2370">
        <v>56127162</v>
      </c>
      <c r="P2370" t="str">
        <f t="shared" si="837"/>
        <v>Hit</v>
      </c>
      <c r="Q2370" t="s">
        <v>1652</v>
      </c>
      <c r="R2370" t="str">
        <f t="shared" si="838"/>
        <v>Comedy</v>
      </c>
      <c r="S2370">
        <f t="shared" si="839"/>
        <v>2</v>
      </c>
      <c r="T2370" t="s">
        <v>10695</v>
      </c>
      <c r="U2370" t="s">
        <v>11576</v>
      </c>
      <c r="V2370">
        <v>57479</v>
      </c>
      <c r="W2370" t="str">
        <f t="shared" si="840"/>
        <v>Medium</v>
      </c>
      <c r="X2370">
        <v>2020</v>
      </c>
      <c r="Y2370" t="str">
        <f t="shared" si="841"/>
        <v>Low</v>
      </c>
      <c r="Z2370" t="s">
        <v>11577</v>
      </c>
      <c r="AA2370">
        <v>2</v>
      </c>
      <c r="AB2370" t="str">
        <f t="shared" si="842"/>
        <v>Duo/Trio Poster</v>
      </c>
      <c r="AC2370" t="s">
        <v>11578</v>
      </c>
      <c r="AD2370" t="s">
        <v>11579</v>
      </c>
      <c r="AE2370">
        <v>205</v>
      </c>
      <c r="AF2370" t="str">
        <f t="shared" si="843"/>
        <v>Very Low</v>
      </c>
      <c r="AG2370" t="s">
        <v>9</v>
      </c>
      <c r="AH2370" t="s">
        <v>10</v>
      </c>
      <c r="AI2370" t="s">
        <v>11</v>
      </c>
      <c r="AJ2370" t="str">
        <f t="shared" si="844"/>
        <v>Teen</v>
      </c>
      <c r="AK2370">
        <v>18000000</v>
      </c>
      <c r="AL2370" t="str">
        <f t="shared" si="845"/>
        <v>Low Budget</v>
      </c>
      <c r="AM2370">
        <v>2003</v>
      </c>
      <c r="AN2370">
        <f t="shared" si="846"/>
        <v>22</v>
      </c>
      <c r="AO2370" t="str">
        <f t="shared" si="847"/>
        <v>Old Classic</v>
      </c>
      <c r="AP2370">
        <v>308</v>
      </c>
      <c r="AQ2370" t="str">
        <f t="shared" si="848"/>
        <v>Very Low</v>
      </c>
      <c r="AR2370">
        <v>5.4</v>
      </c>
      <c r="AS2370" t="str">
        <f t="shared" si="849"/>
        <v>Below Average</v>
      </c>
      <c r="AT2370">
        <v>1.85</v>
      </c>
      <c r="AU2370" t="str">
        <f t="shared" si="850"/>
        <v>HDTV / Widescreen</v>
      </c>
      <c r="AV2370">
        <v>0</v>
      </c>
      <c r="AW2370" t="str">
        <f t="shared" si="851"/>
        <v>Very Low</v>
      </c>
    </row>
    <row r="2371" spans="1:49" x14ac:dyDescent="0.3">
      <c r="A2371" t="s">
        <v>0</v>
      </c>
      <c r="B2371" t="s">
        <v>933</v>
      </c>
      <c r="C2371">
        <v>167</v>
      </c>
      <c r="D2371" t="str">
        <f t="shared" ref="D2371:D2434" si="857">IF(C2371&lt;=50,"Very Low",
IF(C2371&lt;=200,"Low",
IF(C2371&lt;=500,"Medium",
IF(C2371&lt;=1000,"High","Very High"))))</f>
        <v>Low</v>
      </c>
      <c r="E2371">
        <v>109</v>
      </c>
      <c r="F2371" t="str">
        <f t="shared" ref="F2371:F2434" si="858">INT(E2371/60) &amp; "h " &amp; MOD(E2371,60) &amp; "m"</f>
        <v>1h 49m</v>
      </c>
      <c r="G2371" t="str">
        <f t="shared" ref="G2371:G2434" si="859">IF(E2371&lt;60,"Short Film",IF(E2371&lt;90,"Featurette",IF(E2371&lt;=120,"Standard Movie",IF(E2371&lt;=180,"Long Movie","Epic"))))</f>
        <v>Standard Movie</v>
      </c>
      <c r="H2371">
        <v>93</v>
      </c>
      <c r="I2371" t="str">
        <f t="shared" ref="I2371:I2434" si="860">IF(H2371&lt;=1000,"Very Low",IF(H2371&lt;=10000,"Low",IF(H2371&lt;=50000,"Medium",IF(H2371&lt;=200000,"High","Very High"))))</f>
        <v>Very Low</v>
      </c>
      <c r="J2371">
        <v>521</v>
      </c>
      <c r="K2371" t="str">
        <f t="shared" ref="K2371:K2434" si="861">IF(J2371&lt;=1000,"Very Low",IF(J2371&lt;=10000,"Low",IF(J2371&lt;=50000,"Medium",IF(J2371&lt;=200000,"High","Very High"))))</f>
        <v>Very Low</v>
      </c>
      <c r="L2371" t="s">
        <v>701</v>
      </c>
      <c r="M2371">
        <v>31000</v>
      </c>
      <c r="N2371" t="str">
        <f t="shared" ref="N2371:N2434" si="862">IF(A2371&lt;=1000,"Very Low",
IF(M2371&lt;=10000,"Low",IF(M2371&lt;=50000,"Medium",IF(M2371&lt;=200000,"High","Very High"))))</f>
        <v>Medium</v>
      </c>
      <c r="O2371">
        <v>1357042</v>
      </c>
      <c r="P2371" t="str">
        <f t="shared" ref="P2371:P2434" si="863">IF(AND(O2371&gt;=500000000),"Blockbuster",
IF(AND(O2371&gt;=200000000,O2371&lt;=499999999),"Superhit",
IF(AND(O2371&gt;=50000000,O2371&lt;=199999999),"Hit",
IF(AND(O2371&gt;=10000000,O2371&lt;=49999999),"Average",
IF(AND(O2371&lt;=10000000),"Flop","")))))</f>
        <v>Flop</v>
      </c>
      <c r="Q2371" t="s">
        <v>3552</v>
      </c>
      <c r="R2371" t="str">
        <f t="shared" ref="R2371:R2434" si="864">LEFT(Q2371, FIND("|",Q2371&amp;"|")-1)</f>
        <v>Biography</v>
      </c>
      <c r="S2371">
        <f t="shared" ref="S2371:S2434" si="865">LEN(Q2371)-LEN(SUBSTITUTE(Q2371,"|",""))+1</f>
        <v>3</v>
      </c>
      <c r="T2371" t="s">
        <v>11580</v>
      </c>
      <c r="U2371" t="s">
        <v>11581</v>
      </c>
      <c r="V2371">
        <v>53977</v>
      </c>
      <c r="W2371" t="str">
        <f t="shared" ref="W2371:W2434" si="866">IF(V2371&lt;=10000,"Very Low",IF(V2371&lt;=50000,"Low",IF(V2371&lt;=200000,"Medium",IF(V2371&lt;=500000,"High","Very High"))))</f>
        <v>Medium</v>
      </c>
      <c r="X2371">
        <v>35561</v>
      </c>
      <c r="Y2371" t="str">
        <f t="shared" ref="Y2371:Y2434" si="867">IF(X2371&lt;=1000,"Very Low",IF(X2371&lt;=10000,"Low",IF(X2371&lt;=50000,"Medium",IF(X2371&lt;=200000,"High","Very High"))))</f>
        <v>Medium</v>
      </c>
      <c r="Z2371" t="s">
        <v>10491</v>
      </c>
      <c r="AA2371">
        <v>1</v>
      </c>
      <c r="AB2371" t="str">
        <f t="shared" ref="AB2371:AB2434" si="868">IF(AA2371=0,"Symbolic Poster",IF(AA2371=1,"Solo Star Poster",IF(AA2371&lt;=3,"Duo/Trio Poster","Ensemble Poster")))</f>
        <v>Solo Star Poster</v>
      </c>
      <c r="AC2371" t="s">
        <v>11582</v>
      </c>
      <c r="AD2371" t="s">
        <v>11583</v>
      </c>
      <c r="AE2371">
        <v>125</v>
      </c>
      <c r="AF2371" t="str">
        <f t="shared" ref="AF2371:AF2434" si="869">IF(AE2371&lt;=500,"Very Low",IF(AE2371&lt;=2000,"Low",IF(AE2371&lt;=5000,"Medium",IF(AE2371&lt;=15000,"High","Very High"))))</f>
        <v>Very Low</v>
      </c>
      <c r="AG2371" t="s">
        <v>9</v>
      </c>
      <c r="AH2371" t="s">
        <v>555</v>
      </c>
      <c r="AI2371" t="s">
        <v>556</v>
      </c>
      <c r="AJ2371" t="str">
        <f t="shared" ref="AJ2371:AJ2434" si="870">IF(OR(AI2371="G",AI2371="PG",AI2371="U",AI2371="TV-Y",AI2371="TV-G"),"Family",IF(OR(AI2371="PG-13",AI2371="UA",AI2371="TV-14"),"Teen",IF(OR(AI2371="R",AI2371="NC-17",AI2371="A",AI2371="TV-MA"),"Adult",IF(AI2371="Not Rated","No Rating","Other/Unknown"))))</f>
        <v>Adult</v>
      </c>
      <c r="AK2371">
        <v>15000000</v>
      </c>
      <c r="AL2371" t="str">
        <f t="shared" ref="AL2371:AL2434" si="871">IF(AK2371&gt;=200000000,"Very High Budget",
IF(AND(AK2371&gt;=100000000,AK2371&lt;=199999999),"High Budget",
IF(AND(AK2371&gt;=30000000,AK2371&lt;=99999999),"Medium Budget",
IF(AK2371&lt;30000000,"Low Budget",""))))</f>
        <v>Low Budget</v>
      </c>
      <c r="AM2371">
        <v>2011</v>
      </c>
      <c r="AN2371">
        <f t="shared" ref="AN2371:AN2434" si="872">$AY$20-AM2371</f>
        <v>14</v>
      </c>
      <c r="AO2371" t="str">
        <f t="shared" ref="AO2371:AO2434" si="873">IF(AN2371&lt;=5,"Recent",IF(AND(AN2371&gt;=6,AN2371&lt;=15),"Modern Classic",IF(AN2371&gt;15,"Old Classic","")))</f>
        <v>Modern Classic</v>
      </c>
      <c r="AP2371">
        <v>3000</v>
      </c>
      <c r="AQ2371" t="str">
        <f t="shared" ref="AQ2371:AQ2434" si="874">IF(AP2371&lt;=1000,"Very Low",IF(AP2371&lt;=10000,"Low",IF(AP2371&lt;=50000,"Medium",IF(AP2371&lt;=200000,"High","Very High"))))</f>
        <v>Low</v>
      </c>
      <c r="AR2371">
        <v>7.1</v>
      </c>
      <c r="AS2371" t="str">
        <f t="shared" ref="AS2371:AS2434" si="875">IF(AND(AR2371&gt;=9,AR2371&lt;=10),"Master Piece",
IF(AND(AR2371&gt;=8,AR2371&lt;9),"Excellent",
IF(AND(AR2371&gt;=7,AR2371&lt;8),"Good",
IF(AND(AR2371&gt;=6,AR2371&lt;7),"Average",
IF(AND(AR2371&gt;=5,AR2371&lt;6),"Below Average",
IF(AND(AR2371&gt;=4,AR2371&lt;5),"Poor",
IF(AND(AR2371&gt;=3,AR2371&lt;4),"Very Poor",
IF(AND(AR2371&gt;=0,AR2371&lt;3),"Terrible",""))))))))</f>
        <v>Good</v>
      </c>
      <c r="AT2371">
        <v>2.35</v>
      </c>
      <c r="AU2371" t="str">
        <f t="shared" ref="AU2371:AU2434" si="876">IF(AND(AT2371&gt;=1.3,AT2371&lt;=1.4),"Classic",IF(AND(AT2371&gt;=1.7,AT2371&lt;=1.9),"HDTV / Widescreen",IF(AND(AT2371&gt;=2.2,AT2371&lt;=2.4),"Cinematic Widescreen",IF(AND(AT2371&gt;=1.4,AT2371&lt;=1.6),"Standard Academy",IF(AT2371&gt;=2.4,"Ultra Widescreen","")))))</f>
        <v>Cinematic Widescreen</v>
      </c>
      <c r="AV2371">
        <v>14000</v>
      </c>
      <c r="AW2371" t="str">
        <f t="shared" ref="AW2371:AW2434" si="877">IF(AV2371&lt;=1000,"Very Low",IF(AV2371&lt;=10000,"Low",IF(AV2371&lt;=50000,"Medium",IF(AV2371&lt;=200000,"High","Very High"))))</f>
        <v>Medium</v>
      </c>
    </row>
    <row r="2372" spans="1:49" x14ac:dyDescent="0.3">
      <c r="A2372" t="s">
        <v>0</v>
      </c>
      <c r="B2372" t="str">
        <f t="shared" ref="B2372:C2372" si="878">B2371</f>
        <v>Lee Tamahori</v>
      </c>
      <c r="C2372">
        <f t="shared" si="878"/>
        <v>167</v>
      </c>
      <c r="D2372" t="str">
        <f t="shared" si="857"/>
        <v>Low</v>
      </c>
      <c r="E2372">
        <v>43</v>
      </c>
      <c r="F2372" t="str">
        <f t="shared" si="858"/>
        <v>0h 43m</v>
      </c>
      <c r="G2372" t="str">
        <f t="shared" si="859"/>
        <v>Short Film</v>
      </c>
      <c r="H2372">
        <f>H2371</f>
        <v>93</v>
      </c>
      <c r="I2372" t="str">
        <f t="shared" si="860"/>
        <v>Very Low</v>
      </c>
      <c r="J2372">
        <v>211</v>
      </c>
      <c r="K2372" t="str">
        <f t="shared" si="861"/>
        <v>Very Low</v>
      </c>
      <c r="L2372" t="s">
        <v>11584</v>
      </c>
      <c r="M2372">
        <v>341</v>
      </c>
      <c r="N2372" t="str">
        <f t="shared" si="862"/>
        <v>Low</v>
      </c>
      <c r="O2372">
        <f>O2371</f>
        <v>1357042</v>
      </c>
      <c r="P2372" t="str">
        <f t="shared" si="863"/>
        <v>Flop</v>
      </c>
      <c r="Q2372" t="s">
        <v>11585</v>
      </c>
      <c r="R2372" t="str">
        <f t="shared" si="864"/>
        <v>Comedy</v>
      </c>
      <c r="S2372">
        <f t="shared" si="865"/>
        <v>4</v>
      </c>
      <c r="T2372" t="s">
        <v>11586</v>
      </c>
      <c r="U2372" t="s">
        <v>11587</v>
      </c>
      <c r="V2372">
        <v>29</v>
      </c>
      <c r="W2372" t="str">
        <f t="shared" si="866"/>
        <v>Very Low</v>
      </c>
      <c r="X2372">
        <v>1462</v>
      </c>
      <c r="Y2372" t="str">
        <f t="shared" si="867"/>
        <v>Low</v>
      </c>
      <c r="Z2372" t="s">
        <v>11588</v>
      </c>
      <c r="AA2372">
        <v>1</v>
      </c>
      <c r="AB2372" t="str">
        <f t="shared" si="868"/>
        <v>Solo Star Poster</v>
      </c>
      <c r="AC2372" t="s">
        <v>11589</v>
      </c>
      <c r="AD2372" t="s">
        <v>11590</v>
      </c>
      <c r="AE2372">
        <f>AE2371</f>
        <v>125</v>
      </c>
      <c r="AF2372" t="str">
        <f t="shared" si="869"/>
        <v>Very Low</v>
      </c>
      <c r="AG2372" t="s">
        <v>9</v>
      </c>
      <c r="AH2372" t="str">
        <f>AH2371</f>
        <v>Belgium</v>
      </c>
      <c r="AI2372" t="s">
        <v>1097</v>
      </c>
      <c r="AJ2372" t="str">
        <f t="shared" si="870"/>
        <v>Teen</v>
      </c>
      <c r="AK2372">
        <f t="shared" ref="AK2372:AM2372" si="879">AK2371</f>
        <v>15000000</v>
      </c>
      <c r="AL2372" t="str">
        <f t="shared" si="871"/>
        <v>Low Budget</v>
      </c>
      <c r="AM2372">
        <f t="shared" si="879"/>
        <v>2011</v>
      </c>
      <c r="AN2372">
        <f t="shared" si="872"/>
        <v>14</v>
      </c>
      <c r="AO2372" t="str">
        <f t="shared" si="873"/>
        <v>Modern Classic</v>
      </c>
      <c r="AP2372">
        <v>230</v>
      </c>
      <c r="AQ2372" t="str">
        <f t="shared" si="874"/>
        <v>Very Low</v>
      </c>
      <c r="AR2372">
        <v>6.6</v>
      </c>
      <c r="AS2372" t="str">
        <f t="shared" si="875"/>
        <v>Average</v>
      </c>
      <c r="AT2372">
        <v>1.33</v>
      </c>
      <c r="AU2372" t="str">
        <f t="shared" si="876"/>
        <v>Classic</v>
      </c>
      <c r="AV2372">
        <v>0</v>
      </c>
      <c r="AW2372" t="str">
        <f t="shared" si="877"/>
        <v>Very Low</v>
      </c>
    </row>
    <row r="2373" spans="1:49" x14ac:dyDescent="0.3">
      <c r="A2373" t="s">
        <v>0</v>
      </c>
      <c r="B2373" t="s">
        <v>11591</v>
      </c>
      <c r="C2373">
        <v>47</v>
      </c>
      <c r="D2373" t="str">
        <f t="shared" si="857"/>
        <v>Very Low</v>
      </c>
      <c r="E2373">
        <v>85</v>
      </c>
      <c r="F2373" t="str">
        <f t="shared" si="858"/>
        <v>1h 25m</v>
      </c>
      <c r="G2373" t="str">
        <f t="shared" si="859"/>
        <v>Featurette</v>
      </c>
      <c r="H2373">
        <v>2</v>
      </c>
      <c r="I2373" t="str">
        <f t="shared" si="860"/>
        <v>Very Low</v>
      </c>
      <c r="J2373">
        <v>402</v>
      </c>
      <c r="K2373" t="str">
        <f t="shared" si="861"/>
        <v>Very Low</v>
      </c>
      <c r="L2373" t="s">
        <v>4132</v>
      </c>
      <c r="M2373">
        <v>1000</v>
      </c>
      <c r="N2373" t="str">
        <f t="shared" si="862"/>
        <v>Low</v>
      </c>
      <c r="O2373">
        <v>15911333</v>
      </c>
      <c r="P2373" t="str">
        <f t="shared" si="863"/>
        <v>Average</v>
      </c>
      <c r="Q2373" t="s">
        <v>2420</v>
      </c>
      <c r="R2373" t="str">
        <f t="shared" si="864"/>
        <v>Adventure</v>
      </c>
      <c r="S2373">
        <f t="shared" si="865"/>
        <v>5</v>
      </c>
      <c r="T2373" t="s">
        <v>8974</v>
      </c>
      <c r="U2373" t="s">
        <v>11592</v>
      </c>
      <c r="V2373">
        <v>2855</v>
      </c>
      <c r="W2373" t="str">
        <f t="shared" si="866"/>
        <v>Very Low</v>
      </c>
      <c r="X2373">
        <v>2429</v>
      </c>
      <c r="Y2373" t="str">
        <f t="shared" si="867"/>
        <v>Low</v>
      </c>
      <c r="Z2373" t="s">
        <v>1337</v>
      </c>
      <c r="AA2373">
        <v>1</v>
      </c>
      <c r="AB2373" t="str">
        <f t="shared" si="868"/>
        <v>Solo Star Poster</v>
      </c>
      <c r="AC2373" t="s">
        <v>11593</v>
      </c>
      <c r="AD2373" t="s">
        <v>11594</v>
      </c>
      <c r="AE2373">
        <v>119</v>
      </c>
      <c r="AF2373" t="str">
        <f t="shared" si="869"/>
        <v>Very Low</v>
      </c>
      <c r="AG2373" t="s">
        <v>9</v>
      </c>
      <c r="AH2373" t="s">
        <v>28</v>
      </c>
      <c r="AI2373" t="s">
        <v>248</v>
      </c>
      <c r="AJ2373" t="str">
        <f t="shared" si="870"/>
        <v>Family</v>
      </c>
      <c r="AK2373">
        <v>19000000</v>
      </c>
      <c r="AL2373" t="str">
        <f t="shared" si="871"/>
        <v>Low Budget</v>
      </c>
      <c r="AM2373">
        <v>2000</v>
      </c>
      <c r="AN2373">
        <f t="shared" si="872"/>
        <v>25</v>
      </c>
      <c r="AO2373" t="str">
        <f t="shared" si="873"/>
        <v>Old Classic</v>
      </c>
      <c r="AP2373">
        <v>539</v>
      </c>
      <c r="AQ2373" t="str">
        <f t="shared" si="874"/>
        <v>Very Low</v>
      </c>
      <c r="AR2373">
        <v>3.6</v>
      </c>
      <c r="AS2373" t="str">
        <f t="shared" si="875"/>
        <v>Very Poor</v>
      </c>
      <c r="AT2373">
        <v>1.85</v>
      </c>
      <c r="AU2373" t="str">
        <f t="shared" si="876"/>
        <v>HDTV / Widescreen</v>
      </c>
      <c r="AV2373">
        <v>663</v>
      </c>
      <c r="AW2373" t="str">
        <f t="shared" si="877"/>
        <v>Very Low</v>
      </c>
    </row>
    <row r="2374" spans="1:49" x14ac:dyDescent="0.3">
      <c r="A2374" t="s">
        <v>0</v>
      </c>
      <c r="B2374" t="s">
        <v>1047</v>
      </c>
      <c r="C2374">
        <v>308</v>
      </c>
      <c r="D2374" t="str">
        <f t="shared" si="857"/>
        <v>Medium</v>
      </c>
      <c r="E2374">
        <v>101</v>
      </c>
      <c r="F2374" t="str">
        <f t="shared" si="858"/>
        <v>1h 41m</v>
      </c>
      <c r="G2374" t="str">
        <f t="shared" si="859"/>
        <v>Standard Movie</v>
      </c>
      <c r="H2374">
        <v>42</v>
      </c>
      <c r="I2374" t="str">
        <f t="shared" si="860"/>
        <v>Very Low</v>
      </c>
      <c r="J2374">
        <v>219</v>
      </c>
      <c r="K2374" t="str">
        <f t="shared" si="861"/>
        <v>Very Low</v>
      </c>
      <c r="L2374" t="s">
        <v>251</v>
      </c>
      <c r="M2374">
        <v>991</v>
      </c>
      <c r="N2374" t="str">
        <f t="shared" si="862"/>
        <v>Low</v>
      </c>
      <c r="O2374">
        <v>39103378</v>
      </c>
      <c r="P2374" t="str">
        <f t="shared" si="863"/>
        <v>Average</v>
      </c>
      <c r="Q2374" t="s">
        <v>5515</v>
      </c>
      <c r="R2374" t="str">
        <f t="shared" si="864"/>
        <v>Horror</v>
      </c>
      <c r="S2374">
        <f t="shared" si="865"/>
        <v>2</v>
      </c>
      <c r="T2374" t="s">
        <v>3344</v>
      </c>
      <c r="U2374" t="s">
        <v>11595</v>
      </c>
      <c r="V2374">
        <v>93272</v>
      </c>
      <c r="W2374" t="str">
        <f t="shared" si="866"/>
        <v>Medium</v>
      </c>
      <c r="X2374">
        <v>2609</v>
      </c>
      <c r="Y2374" t="str">
        <f t="shared" si="867"/>
        <v>Low</v>
      </c>
      <c r="Z2374" t="s">
        <v>6802</v>
      </c>
      <c r="AA2374">
        <v>0</v>
      </c>
      <c r="AB2374" t="str">
        <f t="shared" si="868"/>
        <v>Symbolic Poster</v>
      </c>
      <c r="AC2374" t="s">
        <v>11596</v>
      </c>
      <c r="AD2374" t="s">
        <v>11597</v>
      </c>
      <c r="AE2374">
        <v>251</v>
      </c>
      <c r="AF2374" t="str">
        <f t="shared" si="869"/>
        <v>Very Low</v>
      </c>
      <c r="AG2374" t="s">
        <v>9</v>
      </c>
      <c r="AH2374" t="s">
        <v>10</v>
      </c>
      <c r="AI2374" t="s">
        <v>556</v>
      </c>
      <c r="AJ2374" t="str">
        <f t="shared" si="870"/>
        <v>Adult</v>
      </c>
      <c r="AK2374">
        <v>20000000</v>
      </c>
      <c r="AL2374" t="str">
        <f t="shared" si="871"/>
        <v>Low Budget</v>
      </c>
      <c r="AM2374">
        <v>2010</v>
      </c>
      <c r="AN2374">
        <f t="shared" si="872"/>
        <v>15</v>
      </c>
      <c r="AO2374" t="str">
        <f t="shared" si="873"/>
        <v>Modern Classic</v>
      </c>
      <c r="AP2374">
        <v>894</v>
      </c>
      <c r="AQ2374" t="str">
        <f t="shared" si="874"/>
        <v>Very Low</v>
      </c>
      <c r="AR2374">
        <v>6.5</v>
      </c>
      <c r="AS2374" t="str">
        <f t="shared" si="875"/>
        <v>Average</v>
      </c>
      <c r="AT2374">
        <v>2.35</v>
      </c>
      <c r="AU2374" t="str">
        <f t="shared" si="876"/>
        <v>Cinematic Widescreen</v>
      </c>
      <c r="AV2374">
        <v>0</v>
      </c>
      <c r="AW2374" t="str">
        <f t="shared" si="877"/>
        <v>Very Low</v>
      </c>
    </row>
    <row r="2375" spans="1:49" x14ac:dyDescent="0.3">
      <c r="A2375" t="s">
        <v>0</v>
      </c>
      <c r="B2375" t="s">
        <v>7749</v>
      </c>
      <c r="C2375">
        <v>246</v>
      </c>
      <c r="D2375" t="str">
        <f t="shared" si="857"/>
        <v>Medium</v>
      </c>
      <c r="E2375">
        <v>125</v>
      </c>
      <c r="F2375" t="str">
        <f t="shared" si="858"/>
        <v>2h 5m</v>
      </c>
      <c r="G2375" t="str">
        <f t="shared" si="859"/>
        <v>Long Movie</v>
      </c>
      <c r="H2375">
        <v>6000</v>
      </c>
      <c r="I2375" t="str">
        <f t="shared" si="860"/>
        <v>Low</v>
      </c>
      <c r="J2375">
        <v>7</v>
      </c>
      <c r="K2375" t="str">
        <f t="shared" si="861"/>
        <v>Very Low</v>
      </c>
      <c r="L2375" t="s">
        <v>11598</v>
      </c>
      <c r="M2375">
        <v>17</v>
      </c>
      <c r="N2375" t="str">
        <f t="shared" si="862"/>
        <v>Low</v>
      </c>
      <c r="O2375">
        <v>10049886</v>
      </c>
      <c r="P2375" t="str">
        <f t="shared" si="863"/>
        <v>Average</v>
      </c>
      <c r="Q2375" t="s">
        <v>599</v>
      </c>
      <c r="R2375" t="str">
        <f t="shared" si="864"/>
        <v>Adventure</v>
      </c>
      <c r="S2375">
        <f t="shared" si="865"/>
        <v>4</v>
      </c>
      <c r="T2375" t="s">
        <v>11599</v>
      </c>
      <c r="U2375" t="s">
        <v>11600</v>
      </c>
      <c r="V2375">
        <v>417971</v>
      </c>
      <c r="W2375" t="str">
        <f t="shared" si="866"/>
        <v>High</v>
      </c>
      <c r="X2375">
        <v>44</v>
      </c>
      <c r="Y2375" t="str">
        <f t="shared" si="867"/>
        <v>Very Low</v>
      </c>
      <c r="Z2375" t="s">
        <v>11601</v>
      </c>
      <c r="AA2375">
        <v>0</v>
      </c>
      <c r="AB2375" t="str">
        <f t="shared" si="868"/>
        <v>Symbolic Poster</v>
      </c>
      <c r="AC2375" t="s">
        <v>11602</v>
      </c>
      <c r="AD2375" t="s">
        <v>11603</v>
      </c>
      <c r="AE2375">
        <v>902</v>
      </c>
      <c r="AF2375" t="str">
        <f t="shared" si="869"/>
        <v>Low</v>
      </c>
      <c r="AG2375" t="s">
        <v>647</v>
      </c>
      <c r="AH2375" t="s">
        <v>648</v>
      </c>
      <c r="AI2375" t="s">
        <v>66</v>
      </c>
      <c r="AJ2375" t="str">
        <f t="shared" si="870"/>
        <v>Family</v>
      </c>
      <c r="AK2375">
        <v>19000000</v>
      </c>
      <c r="AL2375" t="str">
        <f t="shared" si="871"/>
        <v>Low Budget</v>
      </c>
      <c r="AM2375">
        <v>2001</v>
      </c>
      <c r="AN2375">
        <f t="shared" si="872"/>
        <v>24</v>
      </c>
      <c r="AO2375" t="str">
        <f t="shared" si="873"/>
        <v>Old Classic</v>
      </c>
      <c r="AP2375">
        <v>10</v>
      </c>
      <c r="AQ2375" t="str">
        <f t="shared" si="874"/>
        <v>Very Low</v>
      </c>
      <c r="AR2375">
        <v>8.6</v>
      </c>
      <c r="AS2375" t="str">
        <f t="shared" si="875"/>
        <v>Excellent</v>
      </c>
      <c r="AT2375">
        <v>1.85</v>
      </c>
      <c r="AU2375" t="str">
        <f t="shared" si="876"/>
        <v>HDTV / Widescreen</v>
      </c>
      <c r="AV2375">
        <v>28000</v>
      </c>
      <c r="AW2375" t="str">
        <f t="shared" si="877"/>
        <v>Medium</v>
      </c>
    </row>
    <row r="2376" spans="1:49" x14ac:dyDescent="0.3">
      <c r="A2376" t="s">
        <v>0</v>
      </c>
      <c r="B2376" t="s">
        <v>11604</v>
      </c>
      <c r="C2376">
        <v>23</v>
      </c>
      <c r="D2376" t="str">
        <f t="shared" si="857"/>
        <v>Very Low</v>
      </c>
      <c r="E2376">
        <v>118</v>
      </c>
      <c r="F2376" t="str">
        <f t="shared" si="858"/>
        <v>1h 58m</v>
      </c>
      <c r="G2376" t="str">
        <f t="shared" si="859"/>
        <v>Standard Movie</v>
      </c>
      <c r="H2376">
        <v>0</v>
      </c>
      <c r="I2376" t="str">
        <f t="shared" si="860"/>
        <v>Very Low</v>
      </c>
      <c r="J2376">
        <v>30</v>
      </c>
      <c r="K2376" t="str">
        <f t="shared" si="861"/>
        <v>Very Low</v>
      </c>
      <c r="L2376" t="s">
        <v>11605</v>
      </c>
      <c r="M2376">
        <v>483</v>
      </c>
      <c r="N2376" t="str">
        <f t="shared" si="862"/>
        <v>Low</v>
      </c>
      <c r="O2376">
        <f>O2375</f>
        <v>10049886</v>
      </c>
      <c r="P2376" t="str">
        <f t="shared" si="863"/>
        <v>Average</v>
      </c>
      <c r="Q2376" t="s">
        <v>305</v>
      </c>
      <c r="R2376" t="str">
        <f t="shared" si="864"/>
        <v>Action</v>
      </c>
      <c r="S2376">
        <f t="shared" si="865"/>
        <v>3</v>
      </c>
      <c r="T2376" t="s">
        <v>6854</v>
      </c>
      <c r="U2376" t="s">
        <v>11606</v>
      </c>
      <c r="V2376">
        <v>1904</v>
      </c>
      <c r="W2376" t="str">
        <f t="shared" si="866"/>
        <v>Very Low</v>
      </c>
      <c r="X2376">
        <v>635</v>
      </c>
      <c r="Y2376" t="str">
        <f t="shared" si="867"/>
        <v>Very Low</v>
      </c>
      <c r="Z2376" t="s">
        <v>11607</v>
      </c>
      <c r="AA2376">
        <v>1</v>
      </c>
      <c r="AB2376" t="str">
        <f t="shared" si="868"/>
        <v>Solo Star Poster</v>
      </c>
      <c r="AC2376" t="s">
        <v>11608</v>
      </c>
      <c r="AD2376" t="s">
        <v>11609</v>
      </c>
      <c r="AE2376">
        <v>12</v>
      </c>
      <c r="AF2376" t="str">
        <f t="shared" si="869"/>
        <v>Very Low</v>
      </c>
      <c r="AG2376" t="s">
        <v>1917</v>
      </c>
      <c r="AH2376" t="s">
        <v>863</v>
      </c>
      <c r="AI2376" t="str">
        <f t="shared" ref="AI2376:AK2376" si="880">AI2375</f>
        <v>PG</v>
      </c>
      <c r="AJ2376" t="str">
        <f t="shared" si="870"/>
        <v>Family</v>
      </c>
      <c r="AK2376">
        <f t="shared" si="880"/>
        <v>19000000</v>
      </c>
      <c r="AL2376" t="str">
        <f t="shared" si="871"/>
        <v>Low Budget</v>
      </c>
      <c r="AM2376">
        <v>2013</v>
      </c>
      <c r="AN2376">
        <f t="shared" si="872"/>
        <v>12</v>
      </c>
      <c r="AO2376" t="str">
        <f t="shared" si="873"/>
        <v>Modern Classic</v>
      </c>
      <c r="AP2376">
        <v>91</v>
      </c>
      <c r="AQ2376" t="str">
        <f t="shared" si="874"/>
        <v>Very Low</v>
      </c>
      <c r="AR2376">
        <v>6.2</v>
      </c>
      <c r="AS2376" t="str">
        <f t="shared" si="875"/>
        <v>Average</v>
      </c>
      <c r="AT2376">
        <v>2.35</v>
      </c>
      <c r="AU2376" t="str">
        <f t="shared" si="876"/>
        <v>Cinematic Widescreen</v>
      </c>
      <c r="AV2376">
        <v>332</v>
      </c>
      <c r="AW2376" t="str">
        <f t="shared" si="877"/>
        <v>Very Low</v>
      </c>
    </row>
    <row r="2377" spans="1:49" x14ac:dyDescent="0.3">
      <c r="A2377" t="s">
        <v>0</v>
      </c>
      <c r="B2377" t="s">
        <v>1460</v>
      </c>
      <c r="C2377">
        <v>29</v>
      </c>
      <c r="D2377" t="str">
        <f t="shared" si="857"/>
        <v>Very Low</v>
      </c>
      <c r="E2377">
        <v>132</v>
      </c>
      <c r="F2377" t="str">
        <f t="shared" si="858"/>
        <v>2h 12m</v>
      </c>
      <c r="G2377" t="str">
        <f t="shared" si="859"/>
        <v>Long Movie</v>
      </c>
      <c r="H2377">
        <v>79</v>
      </c>
      <c r="I2377" t="str">
        <f t="shared" si="860"/>
        <v>Very Low</v>
      </c>
      <c r="J2377">
        <v>1000</v>
      </c>
      <c r="K2377" t="str">
        <f t="shared" si="861"/>
        <v>Very Low</v>
      </c>
      <c r="L2377" t="s">
        <v>733</v>
      </c>
      <c r="M2377">
        <v>14000</v>
      </c>
      <c r="N2377" t="str">
        <f t="shared" si="862"/>
        <v>Medium</v>
      </c>
      <c r="O2377">
        <v>8600000</v>
      </c>
      <c r="P2377" t="str">
        <f t="shared" si="863"/>
        <v>Flop</v>
      </c>
      <c r="Q2377" t="s">
        <v>2871</v>
      </c>
      <c r="R2377" t="str">
        <f t="shared" si="864"/>
        <v>Action</v>
      </c>
      <c r="S2377">
        <f t="shared" si="865"/>
        <v>5</v>
      </c>
      <c r="T2377" t="s">
        <v>199</v>
      </c>
      <c r="U2377" t="s">
        <v>11610</v>
      </c>
      <c r="V2377">
        <v>17982</v>
      </c>
      <c r="W2377" t="str">
        <f t="shared" si="866"/>
        <v>Low</v>
      </c>
      <c r="X2377">
        <v>28094</v>
      </c>
      <c r="Y2377" t="str">
        <f t="shared" si="867"/>
        <v>Medium</v>
      </c>
      <c r="Z2377" t="s">
        <v>3483</v>
      </c>
      <c r="AA2377">
        <v>2</v>
      </c>
      <c r="AB2377" t="str">
        <f t="shared" si="868"/>
        <v>Duo/Trio Poster</v>
      </c>
      <c r="AC2377" t="s">
        <v>11611</v>
      </c>
      <c r="AD2377" t="s">
        <v>11612</v>
      </c>
      <c r="AE2377">
        <v>95</v>
      </c>
      <c r="AF2377" t="str">
        <f t="shared" si="869"/>
        <v>Very Low</v>
      </c>
      <c r="AG2377" t="s">
        <v>9</v>
      </c>
      <c r="AH2377" t="s">
        <v>28</v>
      </c>
      <c r="AI2377" t="s">
        <v>66</v>
      </c>
      <c r="AJ2377" t="str">
        <f t="shared" si="870"/>
        <v>Family</v>
      </c>
      <c r="AK2377">
        <v>25000000</v>
      </c>
      <c r="AL2377" t="str">
        <f t="shared" si="871"/>
        <v>Low Budget</v>
      </c>
      <c r="AM2377">
        <v>1984</v>
      </c>
      <c r="AN2377">
        <f t="shared" si="872"/>
        <v>41</v>
      </c>
      <c r="AO2377" t="str">
        <f t="shared" si="873"/>
        <v>Old Classic</v>
      </c>
      <c r="AP2377">
        <v>12000</v>
      </c>
      <c r="AQ2377" t="str">
        <f t="shared" si="874"/>
        <v>Medium</v>
      </c>
      <c r="AR2377">
        <v>7</v>
      </c>
      <c r="AS2377" t="str">
        <f t="shared" si="875"/>
        <v>Good</v>
      </c>
      <c r="AT2377">
        <v>2.35</v>
      </c>
      <c r="AU2377" t="str">
        <f t="shared" si="876"/>
        <v>Cinematic Widescreen</v>
      </c>
      <c r="AV2377">
        <v>1000</v>
      </c>
      <c r="AW2377" t="str">
        <f t="shared" si="877"/>
        <v>Very Low</v>
      </c>
    </row>
    <row r="2378" spans="1:49" x14ac:dyDescent="0.3">
      <c r="A2378" t="s">
        <v>0</v>
      </c>
      <c r="B2378" t="s">
        <v>11613</v>
      </c>
      <c r="C2378">
        <v>252</v>
      </c>
      <c r="D2378" t="str">
        <f t="shared" si="857"/>
        <v>Medium</v>
      </c>
      <c r="E2378">
        <v>131</v>
      </c>
      <c r="F2378" t="str">
        <f t="shared" si="858"/>
        <v>2h 11m</v>
      </c>
      <c r="G2378" t="str">
        <f t="shared" si="859"/>
        <v>Long Movie</v>
      </c>
      <c r="H2378">
        <v>33</v>
      </c>
      <c r="I2378" t="str">
        <f t="shared" si="860"/>
        <v>Very Low</v>
      </c>
      <c r="J2378">
        <v>326</v>
      </c>
      <c r="K2378" t="str">
        <f t="shared" si="861"/>
        <v>Very Low</v>
      </c>
      <c r="L2378" t="s">
        <v>11614</v>
      </c>
      <c r="M2378">
        <v>876</v>
      </c>
      <c r="N2378" t="str">
        <f t="shared" si="862"/>
        <v>Low</v>
      </c>
      <c r="O2378">
        <v>21483154</v>
      </c>
      <c r="P2378" t="str">
        <f t="shared" si="863"/>
        <v>Average</v>
      </c>
      <c r="Q2378" t="s">
        <v>3367</v>
      </c>
      <c r="R2378" t="str">
        <f t="shared" si="864"/>
        <v>Drama</v>
      </c>
      <c r="S2378">
        <f t="shared" si="865"/>
        <v>2</v>
      </c>
      <c r="T2378" t="s">
        <v>2904</v>
      </c>
      <c r="U2378" t="s">
        <v>11615</v>
      </c>
      <c r="V2378">
        <v>98741</v>
      </c>
      <c r="W2378" t="str">
        <f t="shared" si="866"/>
        <v>Medium</v>
      </c>
      <c r="X2378">
        <v>1985</v>
      </c>
      <c r="Y2378" t="str">
        <f t="shared" si="867"/>
        <v>Low</v>
      </c>
      <c r="Z2378" t="s">
        <v>11616</v>
      </c>
      <c r="AA2378">
        <v>1</v>
      </c>
      <c r="AB2378" t="str">
        <f t="shared" si="868"/>
        <v>Solo Star Poster</v>
      </c>
      <c r="AC2378" t="s">
        <v>11617</v>
      </c>
      <c r="AD2378" t="s">
        <v>11618</v>
      </c>
      <c r="AE2378">
        <v>236</v>
      </c>
      <c r="AF2378" t="str">
        <f t="shared" si="869"/>
        <v>Very Low</v>
      </c>
      <c r="AG2378" t="s">
        <v>9</v>
      </c>
      <c r="AH2378" t="s">
        <v>10</v>
      </c>
      <c r="AI2378" t="s">
        <v>11</v>
      </c>
      <c r="AJ2378" t="str">
        <f t="shared" si="870"/>
        <v>Teen</v>
      </c>
      <c r="AK2378">
        <v>19000000</v>
      </c>
      <c r="AL2378" t="str">
        <f t="shared" si="871"/>
        <v>Low Budget</v>
      </c>
      <c r="AM2378">
        <v>2013</v>
      </c>
      <c r="AN2378">
        <f t="shared" si="872"/>
        <v>12</v>
      </c>
      <c r="AO2378" t="str">
        <f t="shared" si="873"/>
        <v>Modern Classic</v>
      </c>
      <c r="AP2378">
        <v>526</v>
      </c>
      <c r="AQ2378" t="str">
        <f t="shared" si="874"/>
        <v>Very Low</v>
      </c>
      <c r="AR2378">
        <v>7.6</v>
      </c>
      <c r="AS2378" t="str">
        <f t="shared" si="875"/>
        <v>Good</v>
      </c>
      <c r="AT2378">
        <v>2.35</v>
      </c>
      <c r="AU2378" t="str">
        <f t="shared" si="876"/>
        <v>Cinematic Widescreen</v>
      </c>
      <c r="AV2378">
        <v>53000</v>
      </c>
      <c r="AW2378" t="str">
        <f t="shared" si="877"/>
        <v>High</v>
      </c>
    </row>
    <row r="2379" spans="1:49" x14ac:dyDescent="0.3">
      <c r="A2379" t="s">
        <v>0</v>
      </c>
      <c r="B2379" t="s">
        <v>4487</v>
      </c>
      <c r="C2379">
        <v>102</v>
      </c>
      <c r="D2379" t="str">
        <f t="shared" si="857"/>
        <v>Low</v>
      </c>
      <c r="E2379">
        <v>129</v>
      </c>
      <c r="F2379" t="str">
        <f t="shared" si="858"/>
        <v>2h 9m</v>
      </c>
      <c r="G2379" t="str">
        <f t="shared" si="859"/>
        <v>Long Movie</v>
      </c>
      <c r="H2379">
        <v>51</v>
      </c>
      <c r="I2379" t="str">
        <f t="shared" si="860"/>
        <v>Very Low</v>
      </c>
      <c r="J2379">
        <v>630</v>
      </c>
      <c r="K2379" t="str">
        <f t="shared" si="861"/>
        <v>Very Low</v>
      </c>
      <c r="L2379" t="s">
        <v>5206</v>
      </c>
      <c r="M2379">
        <v>948</v>
      </c>
      <c r="N2379" t="str">
        <f t="shared" si="862"/>
        <v>Low</v>
      </c>
      <c r="O2379">
        <v>8396942</v>
      </c>
      <c r="P2379" t="str">
        <f t="shared" si="863"/>
        <v>Flop</v>
      </c>
      <c r="Q2379" t="s">
        <v>11619</v>
      </c>
      <c r="R2379" t="str">
        <f t="shared" si="864"/>
        <v>Adventure</v>
      </c>
      <c r="S2379">
        <f t="shared" si="865"/>
        <v>3</v>
      </c>
      <c r="T2379" t="s">
        <v>11620</v>
      </c>
      <c r="U2379" t="s">
        <v>11621</v>
      </c>
      <c r="V2379">
        <v>72715</v>
      </c>
      <c r="W2379" t="str">
        <f t="shared" si="866"/>
        <v>Medium</v>
      </c>
      <c r="X2379">
        <v>4324</v>
      </c>
      <c r="Y2379" t="str">
        <f t="shared" si="867"/>
        <v>Low</v>
      </c>
      <c r="Z2379" t="s">
        <v>4912</v>
      </c>
      <c r="AA2379">
        <v>1</v>
      </c>
      <c r="AB2379" t="str">
        <f t="shared" si="868"/>
        <v>Solo Star Poster</v>
      </c>
      <c r="AC2379" t="s">
        <v>11622</v>
      </c>
      <c r="AD2379" t="s">
        <v>11623</v>
      </c>
      <c r="AE2379">
        <v>103</v>
      </c>
      <c r="AF2379" t="str">
        <f t="shared" si="869"/>
        <v>Very Low</v>
      </c>
      <c r="AG2379" t="s">
        <v>9</v>
      </c>
      <c r="AH2379" t="s">
        <v>10</v>
      </c>
      <c r="AI2379" t="s">
        <v>556</v>
      </c>
      <c r="AJ2379" t="str">
        <f t="shared" si="870"/>
        <v>Adult</v>
      </c>
      <c r="AK2379">
        <v>19000000</v>
      </c>
      <c r="AL2379" t="str">
        <f t="shared" si="871"/>
        <v>Low Budget</v>
      </c>
      <c r="AM2379">
        <v>2008</v>
      </c>
      <c r="AN2379">
        <f t="shared" si="872"/>
        <v>17</v>
      </c>
      <c r="AO2379" t="str">
        <f t="shared" si="873"/>
        <v>Old Classic</v>
      </c>
      <c r="AP2379">
        <v>822</v>
      </c>
      <c r="AQ2379" t="str">
        <f t="shared" si="874"/>
        <v>Very Low</v>
      </c>
      <c r="AR2379">
        <v>6.5</v>
      </c>
      <c r="AS2379" t="str">
        <f t="shared" si="875"/>
        <v>Average</v>
      </c>
      <c r="AT2379">
        <v>1.85</v>
      </c>
      <c r="AU2379" t="str">
        <f t="shared" si="876"/>
        <v>HDTV / Widescreen</v>
      </c>
      <c r="AV2379">
        <v>0</v>
      </c>
      <c r="AW2379" t="str">
        <f t="shared" si="877"/>
        <v>Very Low</v>
      </c>
    </row>
    <row r="2380" spans="1:49" x14ac:dyDescent="0.3">
      <c r="A2380" t="s">
        <v>0</v>
      </c>
      <c r="B2380" t="s">
        <v>11624</v>
      </c>
      <c r="C2380">
        <v>134</v>
      </c>
      <c r="D2380" t="str">
        <f t="shared" si="857"/>
        <v>Low</v>
      </c>
      <c r="E2380">
        <v>100</v>
      </c>
      <c r="F2380" t="str">
        <f t="shared" si="858"/>
        <v>1h 40m</v>
      </c>
      <c r="G2380" t="str">
        <f t="shared" si="859"/>
        <v>Standard Movie</v>
      </c>
      <c r="H2380">
        <v>14</v>
      </c>
      <c r="I2380" t="str">
        <f t="shared" si="860"/>
        <v>Very Low</v>
      </c>
      <c r="J2380">
        <v>356</v>
      </c>
      <c r="K2380" t="str">
        <f t="shared" si="861"/>
        <v>Very Low</v>
      </c>
      <c r="L2380" t="s">
        <v>9223</v>
      </c>
      <c r="M2380">
        <v>3000</v>
      </c>
      <c r="N2380" t="str">
        <f t="shared" si="862"/>
        <v>Low</v>
      </c>
      <c r="O2380">
        <v>12561</v>
      </c>
      <c r="P2380" t="str">
        <f t="shared" si="863"/>
        <v>Flop</v>
      </c>
      <c r="Q2380" t="s">
        <v>1652</v>
      </c>
      <c r="R2380" t="str">
        <f t="shared" si="864"/>
        <v>Comedy</v>
      </c>
      <c r="S2380">
        <f t="shared" si="865"/>
        <v>2</v>
      </c>
      <c r="T2380" t="s">
        <v>1514</v>
      </c>
      <c r="U2380" t="s">
        <v>11625</v>
      </c>
      <c r="V2380">
        <v>71276</v>
      </c>
      <c r="W2380" t="str">
        <f t="shared" si="866"/>
        <v>Medium</v>
      </c>
      <c r="X2380">
        <v>4094</v>
      </c>
      <c r="Y2380" t="str">
        <f t="shared" si="867"/>
        <v>Low</v>
      </c>
      <c r="Z2380" t="s">
        <v>11626</v>
      </c>
      <c r="AA2380">
        <v>2</v>
      </c>
      <c r="AB2380" t="str">
        <f t="shared" si="868"/>
        <v>Duo/Trio Poster</v>
      </c>
      <c r="AC2380" t="s">
        <v>11627</v>
      </c>
      <c r="AD2380" t="s">
        <v>11628</v>
      </c>
      <c r="AE2380">
        <v>181</v>
      </c>
      <c r="AF2380" t="str">
        <f t="shared" si="869"/>
        <v>Very Low</v>
      </c>
      <c r="AG2380" t="s">
        <v>9</v>
      </c>
      <c r="AH2380" t="s">
        <v>10</v>
      </c>
      <c r="AI2380" t="s">
        <v>66</v>
      </c>
      <c r="AJ2380" t="str">
        <f t="shared" si="870"/>
        <v>Family</v>
      </c>
      <c r="AK2380">
        <v>19000000</v>
      </c>
      <c r="AL2380" t="str">
        <f t="shared" si="871"/>
        <v>Low Budget</v>
      </c>
      <c r="AM2380">
        <v>2010</v>
      </c>
      <c r="AN2380">
        <f t="shared" si="872"/>
        <v>15</v>
      </c>
      <c r="AO2380" t="str">
        <f t="shared" si="873"/>
        <v>Modern Classic</v>
      </c>
      <c r="AP2380">
        <v>547</v>
      </c>
      <c r="AQ2380" t="str">
        <f t="shared" si="874"/>
        <v>Very Low</v>
      </c>
      <c r="AR2380">
        <v>6.4</v>
      </c>
      <c r="AS2380" t="str">
        <f t="shared" si="875"/>
        <v>Average</v>
      </c>
      <c r="AT2380">
        <v>2.35</v>
      </c>
      <c r="AU2380" t="str">
        <f t="shared" si="876"/>
        <v>Cinematic Widescreen</v>
      </c>
      <c r="AV2380">
        <v>13000</v>
      </c>
      <c r="AW2380" t="str">
        <f t="shared" si="877"/>
        <v>Medium</v>
      </c>
    </row>
    <row r="2381" spans="1:49" x14ac:dyDescent="0.3">
      <c r="A2381" t="s">
        <v>0</v>
      </c>
      <c r="B2381" t="s">
        <v>11629</v>
      </c>
      <c r="C2381">
        <v>30</v>
      </c>
      <c r="D2381" t="str">
        <f t="shared" si="857"/>
        <v>Very Low</v>
      </c>
      <c r="E2381">
        <v>172</v>
      </c>
      <c r="F2381" t="str">
        <f t="shared" si="858"/>
        <v>2h 52m</v>
      </c>
      <c r="G2381" t="str">
        <f t="shared" si="859"/>
        <v>Long Movie</v>
      </c>
      <c r="H2381">
        <v>75</v>
      </c>
      <c r="I2381" t="str">
        <f t="shared" si="860"/>
        <v>Very Low</v>
      </c>
      <c r="J2381">
        <v>102</v>
      </c>
      <c r="K2381" t="str">
        <f t="shared" si="861"/>
        <v>Very Low</v>
      </c>
      <c r="L2381" t="s">
        <v>11630</v>
      </c>
      <c r="M2381">
        <v>617</v>
      </c>
      <c r="N2381" t="str">
        <f t="shared" si="862"/>
        <v>Low</v>
      </c>
      <c r="O2381">
        <f>O2380</f>
        <v>12561</v>
      </c>
      <c r="P2381" t="str">
        <f t="shared" si="863"/>
        <v>Flop</v>
      </c>
      <c r="Q2381" t="s">
        <v>1932</v>
      </c>
      <c r="R2381" t="str">
        <f t="shared" si="864"/>
        <v>Drama</v>
      </c>
      <c r="S2381">
        <f t="shared" si="865"/>
        <v>3</v>
      </c>
      <c r="T2381" t="s">
        <v>4796</v>
      </c>
      <c r="U2381" t="s">
        <v>11631</v>
      </c>
      <c r="V2381">
        <v>6156</v>
      </c>
      <c r="W2381" t="str">
        <f t="shared" si="866"/>
        <v>Very Low</v>
      </c>
      <c r="X2381">
        <v>1131</v>
      </c>
      <c r="Y2381" t="str">
        <f t="shared" si="867"/>
        <v>Low</v>
      </c>
      <c r="Z2381" t="s">
        <v>11632</v>
      </c>
      <c r="AA2381">
        <v>0</v>
      </c>
      <c r="AB2381" t="str">
        <f t="shared" si="868"/>
        <v>Symbolic Poster</v>
      </c>
      <c r="AC2381" t="s">
        <v>11633</v>
      </c>
      <c r="AD2381" t="s">
        <v>11634</v>
      </c>
      <c r="AE2381">
        <v>91</v>
      </c>
      <c r="AF2381" t="str">
        <f t="shared" si="869"/>
        <v>Very Low</v>
      </c>
      <c r="AG2381" t="s">
        <v>9</v>
      </c>
      <c r="AH2381" t="s">
        <v>10</v>
      </c>
      <c r="AI2381" t="s">
        <v>6007</v>
      </c>
      <c r="AJ2381" t="str">
        <f t="shared" si="870"/>
        <v>Other/Unknown</v>
      </c>
      <c r="AK2381">
        <v>19000000</v>
      </c>
      <c r="AL2381" t="str">
        <f t="shared" si="871"/>
        <v>Low Budget</v>
      </c>
      <c r="AM2381">
        <v>1964</v>
      </c>
      <c r="AN2381">
        <f t="shared" si="872"/>
        <v>61</v>
      </c>
      <c r="AO2381" t="str">
        <f t="shared" si="873"/>
        <v>Old Classic</v>
      </c>
      <c r="AP2381">
        <v>134</v>
      </c>
      <c r="AQ2381" t="str">
        <f t="shared" si="874"/>
        <v>Very Low</v>
      </c>
      <c r="AR2381">
        <v>6.7</v>
      </c>
      <c r="AS2381" t="str">
        <f t="shared" si="875"/>
        <v>Average</v>
      </c>
      <c r="AT2381">
        <v>2.2000000000000002</v>
      </c>
      <c r="AU2381" t="str">
        <f t="shared" si="876"/>
        <v>Cinematic Widescreen</v>
      </c>
      <c r="AV2381">
        <v>560</v>
      </c>
      <c r="AW2381" t="str">
        <f t="shared" si="877"/>
        <v>Very Low</v>
      </c>
    </row>
    <row r="2382" spans="1:49" x14ac:dyDescent="0.3">
      <c r="A2382" t="s">
        <v>0</v>
      </c>
      <c r="B2382" t="s">
        <v>11635</v>
      </c>
      <c r="C2382">
        <v>136</v>
      </c>
      <c r="D2382" t="str">
        <f t="shared" si="857"/>
        <v>Low</v>
      </c>
      <c r="E2382">
        <v>97</v>
      </c>
      <c r="F2382" t="str">
        <f t="shared" si="858"/>
        <v>1h 37m</v>
      </c>
      <c r="G2382" t="str">
        <f t="shared" si="859"/>
        <v>Standard Movie</v>
      </c>
      <c r="H2382">
        <v>31</v>
      </c>
      <c r="I2382" t="str">
        <f t="shared" si="860"/>
        <v>Very Low</v>
      </c>
      <c r="J2382">
        <v>562</v>
      </c>
      <c r="K2382" t="str">
        <f t="shared" si="861"/>
        <v>Very Low</v>
      </c>
      <c r="L2382" t="s">
        <v>2978</v>
      </c>
      <c r="M2382">
        <v>2000</v>
      </c>
      <c r="N2382" t="str">
        <f t="shared" si="862"/>
        <v>Low</v>
      </c>
      <c r="O2382">
        <v>6923891</v>
      </c>
      <c r="P2382" t="str">
        <f t="shared" si="863"/>
        <v>Flop</v>
      </c>
      <c r="Q2382" t="s">
        <v>1386</v>
      </c>
      <c r="R2382" t="str">
        <f t="shared" si="864"/>
        <v>Comedy</v>
      </c>
      <c r="S2382">
        <f t="shared" si="865"/>
        <v>3</v>
      </c>
      <c r="T2382" t="s">
        <v>6444</v>
      </c>
      <c r="U2382" t="s">
        <v>11636</v>
      </c>
      <c r="V2382">
        <v>43867</v>
      </c>
      <c r="W2382" t="str">
        <f t="shared" si="866"/>
        <v>Low</v>
      </c>
      <c r="X2382">
        <v>5519</v>
      </c>
      <c r="Y2382" t="str">
        <f t="shared" si="867"/>
        <v>Low</v>
      </c>
      <c r="Z2382" t="s">
        <v>900</v>
      </c>
      <c r="AA2382">
        <v>4</v>
      </c>
      <c r="AB2382" t="str">
        <f t="shared" si="868"/>
        <v>Ensemble Poster</v>
      </c>
      <c r="AC2382" t="s">
        <v>11637</v>
      </c>
      <c r="AD2382" t="s">
        <v>11638</v>
      </c>
      <c r="AE2382">
        <v>83</v>
      </c>
      <c r="AF2382" t="str">
        <f t="shared" si="869"/>
        <v>Very Low</v>
      </c>
      <c r="AG2382" t="s">
        <v>9</v>
      </c>
      <c r="AH2382" t="s">
        <v>10</v>
      </c>
      <c r="AI2382" t="s">
        <v>556</v>
      </c>
      <c r="AJ2382" t="str">
        <f t="shared" si="870"/>
        <v>Adult</v>
      </c>
      <c r="AK2382">
        <v>23000000</v>
      </c>
      <c r="AL2382" t="str">
        <f t="shared" si="871"/>
        <v>Low Budget</v>
      </c>
      <c r="AM2382">
        <v>2011</v>
      </c>
      <c r="AN2382">
        <f t="shared" si="872"/>
        <v>14</v>
      </c>
      <c r="AO2382" t="str">
        <f t="shared" si="873"/>
        <v>Modern Classic</v>
      </c>
      <c r="AP2382">
        <v>2000</v>
      </c>
      <c r="AQ2382" t="str">
        <f t="shared" si="874"/>
        <v>Low</v>
      </c>
      <c r="AR2382">
        <v>6.3</v>
      </c>
      <c r="AS2382" t="str">
        <f t="shared" si="875"/>
        <v>Average</v>
      </c>
      <c r="AT2382">
        <v>2.35</v>
      </c>
      <c r="AU2382" t="str">
        <f t="shared" si="876"/>
        <v>Cinematic Widescreen</v>
      </c>
      <c r="AV2382">
        <v>0</v>
      </c>
      <c r="AW2382" t="str">
        <f t="shared" si="877"/>
        <v>Very Low</v>
      </c>
    </row>
    <row r="2383" spans="1:49" x14ac:dyDescent="0.3">
      <c r="A2383" t="s">
        <v>0</v>
      </c>
      <c r="B2383" t="s">
        <v>11639</v>
      </c>
      <c r="C2383">
        <v>102</v>
      </c>
      <c r="D2383" t="str">
        <f t="shared" si="857"/>
        <v>Low</v>
      </c>
      <c r="E2383">
        <v>121</v>
      </c>
      <c r="F2383" t="str">
        <f t="shared" si="858"/>
        <v>2h 1m</v>
      </c>
      <c r="G2383" t="str">
        <f t="shared" si="859"/>
        <v>Long Movie</v>
      </c>
      <c r="H2383">
        <v>33</v>
      </c>
      <c r="I2383" t="str">
        <f t="shared" si="860"/>
        <v>Very Low</v>
      </c>
      <c r="J2383">
        <v>505</v>
      </c>
      <c r="K2383" t="str">
        <f t="shared" si="861"/>
        <v>Very Low</v>
      </c>
      <c r="L2383" t="s">
        <v>1955</v>
      </c>
      <c r="M2383">
        <v>1000</v>
      </c>
      <c r="N2383" t="str">
        <f t="shared" si="862"/>
        <v>Low</v>
      </c>
      <c r="O2383">
        <v>5308553</v>
      </c>
      <c r="P2383" t="str">
        <f t="shared" si="863"/>
        <v>Flop</v>
      </c>
      <c r="Q2383" t="s">
        <v>3380</v>
      </c>
      <c r="R2383" t="str">
        <f t="shared" si="864"/>
        <v>Drama</v>
      </c>
      <c r="S2383">
        <f t="shared" si="865"/>
        <v>1</v>
      </c>
      <c r="T2383" t="s">
        <v>2032</v>
      </c>
      <c r="U2383" t="s">
        <v>11640</v>
      </c>
      <c r="V2383">
        <v>5147</v>
      </c>
      <c r="W2383" t="str">
        <f t="shared" si="866"/>
        <v>Very Low</v>
      </c>
      <c r="X2383">
        <v>3260</v>
      </c>
      <c r="Y2383" t="str">
        <f t="shared" si="867"/>
        <v>Low</v>
      </c>
      <c r="Z2383" t="s">
        <v>11641</v>
      </c>
      <c r="AA2383">
        <v>2</v>
      </c>
      <c r="AB2383" t="str">
        <f t="shared" si="868"/>
        <v>Duo/Trio Poster</v>
      </c>
      <c r="AC2383" t="s">
        <v>11642</v>
      </c>
      <c r="AD2383" t="s">
        <v>11643</v>
      </c>
      <c r="AE2383">
        <v>37</v>
      </c>
      <c r="AF2383" t="str">
        <f t="shared" si="869"/>
        <v>Very Low</v>
      </c>
      <c r="AG2383" t="s">
        <v>9</v>
      </c>
      <c r="AH2383" t="s">
        <v>10</v>
      </c>
      <c r="AI2383" t="s">
        <v>66</v>
      </c>
      <c r="AJ2383" t="str">
        <f t="shared" si="870"/>
        <v>Family</v>
      </c>
      <c r="AK2383">
        <f>AK2382</f>
        <v>23000000</v>
      </c>
      <c r="AL2383" t="str">
        <f t="shared" si="871"/>
        <v>Low Budget</v>
      </c>
      <c r="AM2383">
        <v>2012</v>
      </c>
      <c r="AN2383">
        <f t="shared" si="872"/>
        <v>13</v>
      </c>
      <c r="AO2383" t="str">
        <f t="shared" si="873"/>
        <v>Modern Classic</v>
      </c>
      <c r="AP2383">
        <v>919</v>
      </c>
      <c r="AQ2383" t="str">
        <f t="shared" si="874"/>
        <v>Very Low</v>
      </c>
      <c r="AR2383">
        <v>6.4</v>
      </c>
      <c r="AS2383" t="str">
        <f t="shared" si="875"/>
        <v>Average</v>
      </c>
      <c r="AT2383">
        <v>2.35</v>
      </c>
      <c r="AU2383" t="str">
        <f t="shared" si="876"/>
        <v>Cinematic Widescreen</v>
      </c>
      <c r="AV2383">
        <v>0</v>
      </c>
      <c r="AW2383" t="str">
        <f t="shared" si="877"/>
        <v>Very Low</v>
      </c>
    </row>
    <row r="2384" spans="1:49" x14ac:dyDescent="0.3">
      <c r="A2384" t="s">
        <v>0</v>
      </c>
      <c r="B2384" t="s">
        <v>11644</v>
      </c>
      <c r="C2384">
        <v>10</v>
      </c>
      <c r="D2384" t="str">
        <f t="shared" si="857"/>
        <v>Very Low</v>
      </c>
      <c r="E2384">
        <v>92</v>
      </c>
      <c r="F2384" t="str">
        <f t="shared" si="858"/>
        <v>1h 32m</v>
      </c>
      <c r="G2384" t="str">
        <f t="shared" si="859"/>
        <v>Standard Movie</v>
      </c>
      <c r="H2384">
        <v>22</v>
      </c>
      <c r="I2384" t="str">
        <f t="shared" si="860"/>
        <v>Very Low</v>
      </c>
      <c r="J2384">
        <v>0</v>
      </c>
      <c r="K2384" t="str">
        <f t="shared" si="861"/>
        <v>Very Low</v>
      </c>
      <c r="L2384" t="s">
        <v>11645</v>
      </c>
      <c r="M2384">
        <v>2</v>
      </c>
      <c r="N2384" t="str">
        <f t="shared" si="862"/>
        <v>Low</v>
      </c>
      <c r="O2384">
        <v>2119994</v>
      </c>
      <c r="P2384" t="str">
        <f t="shared" si="863"/>
        <v>Flop</v>
      </c>
      <c r="Q2384" t="s">
        <v>11646</v>
      </c>
      <c r="R2384" t="str">
        <f t="shared" si="864"/>
        <v>Family</v>
      </c>
      <c r="S2384">
        <f t="shared" si="865"/>
        <v>3</v>
      </c>
      <c r="T2384" t="s">
        <v>11647</v>
      </c>
      <c r="U2384" t="s">
        <v>11648</v>
      </c>
      <c r="V2384">
        <v>1153</v>
      </c>
      <c r="W2384" t="str">
        <f t="shared" si="866"/>
        <v>Very Low</v>
      </c>
      <c r="X2384">
        <v>2</v>
      </c>
      <c r="Y2384" t="str">
        <f t="shared" si="867"/>
        <v>Very Low</v>
      </c>
      <c r="Z2384" t="s">
        <v>11649</v>
      </c>
      <c r="AA2384">
        <v>0</v>
      </c>
      <c r="AB2384" t="str">
        <f t="shared" si="868"/>
        <v>Symbolic Poster</v>
      </c>
      <c r="AC2384" t="s">
        <v>11650</v>
      </c>
      <c r="AD2384" t="s">
        <v>11651</v>
      </c>
      <c r="AE2384">
        <v>15</v>
      </c>
      <c r="AF2384" t="str">
        <f t="shared" si="869"/>
        <v>Very Low</v>
      </c>
      <c r="AG2384" t="s">
        <v>9</v>
      </c>
      <c r="AH2384" t="s">
        <v>10</v>
      </c>
      <c r="AI2384" t="s">
        <v>248</v>
      </c>
      <c r="AJ2384" t="str">
        <f t="shared" si="870"/>
        <v>Family</v>
      </c>
      <c r="AK2384">
        <v>19000000</v>
      </c>
      <c r="AL2384" t="str">
        <f t="shared" si="871"/>
        <v>Low Budget</v>
      </c>
      <c r="AM2384">
        <v>1993</v>
      </c>
      <c r="AN2384">
        <f t="shared" si="872"/>
        <v>32</v>
      </c>
      <c r="AO2384" t="str">
        <f t="shared" si="873"/>
        <v>Old Classic</v>
      </c>
      <c r="AP2384">
        <v>0</v>
      </c>
      <c r="AQ2384" t="str">
        <f t="shared" si="874"/>
        <v>Very Low</v>
      </c>
      <c r="AR2384">
        <v>5.7</v>
      </c>
      <c r="AS2384" t="str">
        <f t="shared" si="875"/>
        <v>Below Average</v>
      </c>
      <c r="AT2384">
        <v>1.85</v>
      </c>
      <c r="AU2384" t="str">
        <f t="shared" si="876"/>
        <v>HDTV / Widescreen</v>
      </c>
      <c r="AV2384">
        <v>238</v>
      </c>
      <c r="AW2384" t="str">
        <f t="shared" si="877"/>
        <v>Very Low</v>
      </c>
    </row>
    <row r="2385" spans="1:49" x14ac:dyDescent="0.3">
      <c r="A2385" t="s">
        <v>0</v>
      </c>
      <c r="B2385" t="s">
        <v>11652</v>
      </c>
      <c r="C2385">
        <v>31</v>
      </c>
      <c r="D2385" t="str">
        <f t="shared" si="857"/>
        <v>Very Low</v>
      </c>
      <c r="E2385">
        <v>116</v>
      </c>
      <c r="F2385" t="str">
        <f t="shared" si="858"/>
        <v>1h 56m</v>
      </c>
      <c r="G2385" t="str">
        <f t="shared" si="859"/>
        <v>Standard Movie</v>
      </c>
      <c r="H2385">
        <v>500</v>
      </c>
      <c r="I2385" t="str">
        <f t="shared" si="860"/>
        <v>Very Low</v>
      </c>
      <c r="J2385">
        <v>530</v>
      </c>
      <c r="K2385" t="str">
        <f t="shared" si="861"/>
        <v>Very Low</v>
      </c>
      <c r="L2385" t="s">
        <v>2590</v>
      </c>
      <c r="M2385">
        <v>12000</v>
      </c>
      <c r="N2385" t="str">
        <f t="shared" si="862"/>
        <v>Medium</v>
      </c>
      <c r="O2385">
        <v>1292527</v>
      </c>
      <c r="P2385" t="str">
        <f t="shared" si="863"/>
        <v>Flop</v>
      </c>
      <c r="Q2385" t="s">
        <v>11653</v>
      </c>
      <c r="R2385" t="str">
        <f t="shared" si="864"/>
        <v>Crime</v>
      </c>
      <c r="S2385">
        <f t="shared" si="865"/>
        <v>4</v>
      </c>
      <c r="T2385" t="s">
        <v>243</v>
      </c>
      <c r="U2385" t="s">
        <v>11654</v>
      </c>
      <c r="V2385">
        <v>3536</v>
      </c>
      <c r="W2385" t="str">
        <f t="shared" si="866"/>
        <v>Very Low</v>
      </c>
      <c r="X2385">
        <v>14579</v>
      </c>
      <c r="Y2385" t="str">
        <f t="shared" si="867"/>
        <v>Medium</v>
      </c>
      <c r="Z2385" t="s">
        <v>4741</v>
      </c>
      <c r="AA2385">
        <v>2</v>
      </c>
      <c r="AB2385" t="str">
        <f t="shared" si="868"/>
        <v>Duo/Trio Poster</v>
      </c>
      <c r="AC2385" t="s">
        <v>11655</v>
      </c>
      <c r="AD2385" t="s">
        <v>11656</v>
      </c>
      <c r="AE2385">
        <v>44</v>
      </c>
      <c r="AF2385" t="str">
        <f t="shared" si="869"/>
        <v>Very Low</v>
      </c>
      <c r="AG2385" t="s">
        <v>9</v>
      </c>
      <c r="AH2385" t="s">
        <v>1436</v>
      </c>
      <c r="AI2385" t="s">
        <v>556</v>
      </c>
      <c r="AJ2385" t="str">
        <f t="shared" si="870"/>
        <v>Adult</v>
      </c>
      <c r="AK2385">
        <v>19000000</v>
      </c>
      <c r="AL2385" t="str">
        <f t="shared" si="871"/>
        <v>Low Budget</v>
      </c>
      <c r="AM2385">
        <v>1996</v>
      </c>
      <c r="AN2385">
        <f t="shared" si="872"/>
        <v>29</v>
      </c>
      <c r="AO2385" t="str">
        <f t="shared" si="873"/>
        <v>Old Classic</v>
      </c>
      <c r="AP2385">
        <v>1000</v>
      </c>
      <c r="AQ2385" t="str">
        <f t="shared" si="874"/>
        <v>Very Low</v>
      </c>
      <c r="AR2385">
        <v>6.3</v>
      </c>
      <c r="AS2385" t="str">
        <f t="shared" si="875"/>
        <v>Average</v>
      </c>
      <c r="AT2385">
        <v>1.85</v>
      </c>
      <c r="AU2385" t="str">
        <f t="shared" si="876"/>
        <v>HDTV / Widescreen</v>
      </c>
      <c r="AV2385">
        <v>228</v>
      </c>
      <c r="AW2385" t="str">
        <f t="shared" si="877"/>
        <v>Very Low</v>
      </c>
    </row>
    <row r="2386" spans="1:49" x14ac:dyDescent="0.3">
      <c r="A2386" t="s">
        <v>0</v>
      </c>
      <c r="B2386" t="s">
        <v>11657</v>
      </c>
      <c r="C2386">
        <v>63</v>
      </c>
      <c r="D2386" t="str">
        <f t="shared" si="857"/>
        <v>Low</v>
      </c>
      <c r="E2386">
        <v>110</v>
      </c>
      <c r="F2386" t="str">
        <f t="shared" si="858"/>
        <v>1h 50m</v>
      </c>
      <c r="G2386" t="str">
        <f t="shared" si="859"/>
        <v>Standard Movie</v>
      </c>
      <c r="H2386">
        <v>44</v>
      </c>
      <c r="I2386" t="str">
        <f t="shared" si="860"/>
        <v>Very Low</v>
      </c>
      <c r="J2386">
        <v>85</v>
      </c>
      <c r="K2386" t="str">
        <f t="shared" si="861"/>
        <v>Very Low</v>
      </c>
      <c r="L2386" t="s">
        <v>3386</v>
      </c>
      <c r="M2386">
        <v>8000</v>
      </c>
      <c r="N2386" t="str">
        <f t="shared" si="862"/>
        <v>Low</v>
      </c>
      <c r="O2386">
        <v>560512</v>
      </c>
      <c r="P2386" t="str">
        <f t="shared" si="863"/>
        <v>Flop</v>
      </c>
      <c r="Q2386" t="s">
        <v>3380</v>
      </c>
      <c r="R2386" t="str">
        <f t="shared" si="864"/>
        <v>Drama</v>
      </c>
      <c r="S2386">
        <f t="shared" si="865"/>
        <v>1</v>
      </c>
      <c r="T2386" t="s">
        <v>1178</v>
      </c>
      <c r="U2386" t="s">
        <v>11658</v>
      </c>
      <c r="V2386">
        <v>550</v>
      </c>
      <c r="W2386" t="str">
        <f t="shared" si="866"/>
        <v>Very Low</v>
      </c>
      <c r="X2386">
        <v>8972</v>
      </c>
      <c r="Y2386" t="str">
        <f t="shared" si="867"/>
        <v>Low</v>
      </c>
      <c r="Z2386" t="s">
        <v>11659</v>
      </c>
      <c r="AA2386">
        <v>0</v>
      </c>
      <c r="AB2386" t="str">
        <f t="shared" si="868"/>
        <v>Symbolic Poster</v>
      </c>
      <c r="AC2386" t="s">
        <v>7718</v>
      </c>
      <c r="AD2386" t="s">
        <v>11660</v>
      </c>
      <c r="AE2386">
        <v>3</v>
      </c>
      <c r="AF2386" t="str">
        <f t="shared" si="869"/>
        <v>Very Low</v>
      </c>
      <c r="AG2386" t="s">
        <v>11661</v>
      </c>
      <c r="AH2386" t="s">
        <v>10</v>
      </c>
      <c r="AI2386" t="s">
        <v>556</v>
      </c>
      <c r="AJ2386" t="str">
        <f t="shared" si="870"/>
        <v>Adult</v>
      </c>
      <c r="AK2386">
        <f>AK2385</f>
        <v>19000000</v>
      </c>
      <c r="AL2386" t="str">
        <f t="shared" si="871"/>
        <v>Low Budget</v>
      </c>
      <c r="AM2386">
        <v>2016</v>
      </c>
      <c r="AN2386">
        <f t="shared" si="872"/>
        <v>9</v>
      </c>
      <c r="AO2386" t="str">
        <f t="shared" si="873"/>
        <v>Modern Classic</v>
      </c>
      <c r="AP2386">
        <v>691</v>
      </c>
      <c r="AQ2386" t="str">
        <f t="shared" si="874"/>
        <v>Very Low</v>
      </c>
      <c r="AR2386">
        <v>7.8</v>
      </c>
      <c r="AS2386" t="str">
        <f t="shared" si="875"/>
        <v>Good</v>
      </c>
      <c r="AT2386">
        <v>2</v>
      </c>
      <c r="AU2386" t="str">
        <f t="shared" si="876"/>
        <v/>
      </c>
      <c r="AV2386">
        <v>599</v>
      </c>
      <c r="AW2386" t="str">
        <f t="shared" si="877"/>
        <v>Very Low</v>
      </c>
    </row>
    <row r="2387" spans="1:49" x14ac:dyDescent="0.3">
      <c r="A2387" t="s">
        <v>0</v>
      </c>
      <c r="B2387" t="s">
        <v>11662</v>
      </c>
      <c r="C2387">
        <v>220</v>
      </c>
      <c r="D2387" t="str">
        <f t="shared" si="857"/>
        <v>Medium</v>
      </c>
      <c r="E2387">
        <v>90</v>
      </c>
      <c r="F2387" t="str">
        <f t="shared" si="858"/>
        <v>1h 30m</v>
      </c>
      <c r="G2387" t="str">
        <f t="shared" si="859"/>
        <v>Standard Movie</v>
      </c>
      <c r="H2387">
        <v>15</v>
      </c>
      <c r="I2387" t="str">
        <f t="shared" si="860"/>
        <v>Very Low</v>
      </c>
      <c r="J2387">
        <v>16000</v>
      </c>
      <c r="K2387" t="str">
        <f t="shared" si="861"/>
        <v>Medium</v>
      </c>
      <c r="L2387" t="s">
        <v>460</v>
      </c>
      <c r="M2387">
        <v>87000</v>
      </c>
      <c r="N2387" t="str">
        <f t="shared" si="862"/>
        <v>High</v>
      </c>
      <c r="O2387">
        <v>64255243</v>
      </c>
      <c r="P2387" t="str">
        <f t="shared" si="863"/>
        <v>Hit</v>
      </c>
      <c r="Q2387" t="s">
        <v>6103</v>
      </c>
      <c r="R2387" t="str">
        <f t="shared" si="864"/>
        <v>Drama</v>
      </c>
      <c r="S2387">
        <f t="shared" si="865"/>
        <v>4</v>
      </c>
      <c r="T2387" t="s">
        <v>487</v>
      </c>
      <c r="U2387" t="s">
        <v>11663</v>
      </c>
      <c r="V2387">
        <v>80903</v>
      </c>
      <c r="W2387" t="str">
        <f t="shared" si="866"/>
        <v>Medium</v>
      </c>
      <c r="X2387">
        <v>120797</v>
      </c>
      <c r="Y2387" t="str">
        <f t="shared" si="867"/>
        <v>High</v>
      </c>
      <c r="Z2387" t="s">
        <v>286</v>
      </c>
      <c r="AA2387">
        <v>0</v>
      </c>
      <c r="AB2387" t="str">
        <f t="shared" si="868"/>
        <v>Symbolic Poster</v>
      </c>
      <c r="AC2387" t="s">
        <v>11664</v>
      </c>
      <c r="AD2387" t="s">
        <v>11665</v>
      </c>
      <c r="AE2387">
        <v>518</v>
      </c>
      <c r="AF2387" t="str">
        <f t="shared" si="869"/>
        <v>Low</v>
      </c>
      <c r="AG2387" t="s">
        <v>9</v>
      </c>
      <c r="AH2387" t="s">
        <v>10</v>
      </c>
      <c r="AI2387" t="s">
        <v>556</v>
      </c>
      <c r="AJ2387" t="str">
        <f t="shared" si="870"/>
        <v>Adult</v>
      </c>
      <c r="AK2387">
        <v>19000000</v>
      </c>
      <c r="AL2387" t="str">
        <f t="shared" si="871"/>
        <v>Low Budget</v>
      </c>
      <c r="AM2387">
        <v>2005</v>
      </c>
      <c r="AN2387">
        <f t="shared" si="872"/>
        <v>20</v>
      </c>
      <c r="AO2387" t="str">
        <f t="shared" si="873"/>
        <v>Old Classic</v>
      </c>
      <c r="AP2387">
        <v>17000</v>
      </c>
      <c r="AQ2387" t="str">
        <f t="shared" si="874"/>
        <v>Medium</v>
      </c>
      <c r="AR2387">
        <v>6</v>
      </c>
      <c r="AS2387" t="str">
        <f t="shared" si="875"/>
        <v>Average</v>
      </c>
      <c r="AT2387">
        <v>2.35</v>
      </c>
      <c r="AU2387" t="str">
        <f t="shared" si="876"/>
        <v>Cinematic Widescreen</v>
      </c>
      <c r="AV2387">
        <v>0</v>
      </c>
      <c r="AW2387" t="str">
        <f t="shared" si="877"/>
        <v>Very Low</v>
      </c>
    </row>
    <row r="2388" spans="1:49" x14ac:dyDescent="0.3">
      <c r="A2388" t="s">
        <v>0</v>
      </c>
      <c r="B2388" t="s">
        <v>1771</v>
      </c>
      <c r="C2388">
        <v>241</v>
      </c>
      <c r="D2388" t="str">
        <f t="shared" si="857"/>
        <v>Medium</v>
      </c>
      <c r="E2388">
        <v>81</v>
      </c>
      <c r="F2388" t="str">
        <f t="shared" si="858"/>
        <v>1h 21m</v>
      </c>
      <c r="G2388" t="str">
        <f t="shared" si="859"/>
        <v>Featurette</v>
      </c>
      <c r="H2388">
        <v>0</v>
      </c>
      <c r="I2388" t="str">
        <f t="shared" si="860"/>
        <v>Very Low</v>
      </c>
      <c r="J2388">
        <v>836</v>
      </c>
      <c r="K2388" t="str">
        <f t="shared" si="861"/>
        <v>Very Low</v>
      </c>
      <c r="L2388" t="s">
        <v>2348</v>
      </c>
      <c r="M2388">
        <v>12000</v>
      </c>
      <c r="N2388" t="str">
        <f t="shared" si="862"/>
        <v>Medium</v>
      </c>
      <c r="O2388">
        <v>22245861</v>
      </c>
      <c r="P2388" t="str">
        <f t="shared" si="863"/>
        <v>Average</v>
      </c>
      <c r="Q2388" t="s">
        <v>2498</v>
      </c>
      <c r="R2388" t="str">
        <f t="shared" si="864"/>
        <v>Comedy</v>
      </c>
      <c r="S2388">
        <f t="shared" si="865"/>
        <v>2</v>
      </c>
      <c r="T2388" t="s">
        <v>676</v>
      </c>
      <c r="U2388" t="s">
        <v>11666</v>
      </c>
      <c r="V2388">
        <v>143251</v>
      </c>
      <c r="W2388" t="str">
        <f t="shared" si="866"/>
        <v>Medium</v>
      </c>
      <c r="X2388">
        <v>25489</v>
      </c>
      <c r="Y2388" t="str">
        <f t="shared" si="867"/>
        <v>Medium</v>
      </c>
      <c r="Z2388" t="s">
        <v>1437</v>
      </c>
      <c r="AA2388">
        <v>0</v>
      </c>
      <c r="AB2388" t="str">
        <f t="shared" si="868"/>
        <v>Symbolic Poster</v>
      </c>
      <c r="AC2388" t="s">
        <v>11667</v>
      </c>
      <c r="AD2388" t="s">
        <v>11668</v>
      </c>
      <c r="AE2388">
        <v>710</v>
      </c>
      <c r="AF2388" t="str">
        <f t="shared" si="869"/>
        <v>Low</v>
      </c>
      <c r="AG2388" t="s">
        <v>9</v>
      </c>
      <c r="AH2388" t="s">
        <v>10</v>
      </c>
      <c r="AI2388" t="s">
        <v>556</v>
      </c>
      <c r="AJ2388" t="str">
        <f t="shared" si="870"/>
        <v>Adult</v>
      </c>
      <c r="AK2388">
        <v>19000000</v>
      </c>
      <c r="AL2388" t="str">
        <f t="shared" si="871"/>
        <v>Low Budget</v>
      </c>
      <c r="AM2388">
        <v>2002</v>
      </c>
      <c r="AN2388">
        <f t="shared" si="872"/>
        <v>23</v>
      </c>
      <c r="AO2388" t="str">
        <f t="shared" si="873"/>
        <v>Old Classic</v>
      </c>
      <c r="AP2388">
        <v>11000</v>
      </c>
      <c r="AQ2388" t="str">
        <f t="shared" si="874"/>
        <v>Medium</v>
      </c>
      <c r="AR2388">
        <v>7.7</v>
      </c>
      <c r="AS2388" t="str">
        <f t="shared" si="875"/>
        <v>Good</v>
      </c>
      <c r="AT2388">
        <v>1.85</v>
      </c>
      <c r="AU2388" t="str">
        <f t="shared" si="876"/>
        <v>HDTV / Widescreen</v>
      </c>
      <c r="AV2388">
        <v>0</v>
      </c>
      <c r="AW2388" t="str">
        <f t="shared" si="877"/>
        <v>Very Low</v>
      </c>
    </row>
    <row r="2389" spans="1:49" x14ac:dyDescent="0.3">
      <c r="A2389" t="s">
        <v>718</v>
      </c>
      <c r="B2389" t="s">
        <v>2466</v>
      </c>
      <c r="C2389">
        <v>252</v>
      </c>
      <c r="D2389" t="str">
        <f t="shared" si="857"/>
        <v>Medium</v>
      </c>
      <c r="E2389">
        <v>97</v>
      </c>
      <c r="F2389" t="str">
        <f t="shared" si="858"/>
        <v>1h 37m</v>
      </c>
      <c r="G2389" t="str">
        <f t="shared" si="859"/>
        <v>Standard Movie</v>
      </c>
      <c r="H2389">
        <v>0</v>
      </c>
      <c r="I2389" t="str">
        <f t="shared" si="860"/>
        <v>Very Low</v>
      </c>
      <c r="J2389">
        <v>233</v>
      </c>
      <c r="K2389" t="str">
        <f t="shared" si="861"/>
        <v>Very Low</v>
      </c>
      <c r="L2389" t="s">
        <v>4471</v>
      </c>
      <c r="M2389">
        <v>654</v>
      </c>
      <c r="N2389" t="str">
        <f t="shared" si="862"/>
        <v>Low</v>
      </c>
      <c r="O2389">
        <v>20433940</v>
      </c>
      <c r="P2389" t="str">
        <f t="shared" si="863"/>
        <v>Average</v>
      </c>
      <c r="Q2389" t="s">
        <v>6374</v>
      </c>
      <c r="R2389" t="str">
        <f t="shared" si="864"/>
        <v>Horror</v>
      </c>
      <c r="S2389">
        <f t="shared" si="865"/>
        <v>1</v>
      </c>
      <c r="T2389" t="s">
        <v>8201</v>
      </c>
      <c r="U2389" t="s">
        <v>11669</v>
      </c>
      <c r="V2389">
        <v>78883</v>
      </c>
      <c r="W2389" t="str">
        <f t="shared" si="866"/>
        <v>Medium</v>
      </c>
      <c r="X2389">
        <v>1876</v>
      </c>
      <c r="Y2389" t="str">
        <f t="shared" si="867"/>
        <v>Low</v>
      </c>
      <c r="Z2389" t="s">
        <v>11670</v>
      </c>
      <c r="AA2389">
        <v>8</v>
      </c>
      <c r="AB2389" t="str">
        <f t="shared" si="868"/>
        <v>Ensemble Poster</v>
      </c>
      <c r="AC2389" t="s">
        <v>11671</v>
      </c>
      <c r="AD2389" t="s">
        <v>11672</v>
      </c>
      <c r="AE2389">
        <v>662</v>
      </c>
      <c r="AF2389" t="str">
        <f t="shared" si="869"/>
        <v>Low</v>
      </c>
      <c r="AG2389" t="s">
        <v>9</v>
      </c>
      <c r="AH2389" t="s">
        <v>239</v>
      </c>
      <c r="AI2389" t="s">
        <v>556</v>
      </c>
      <c r="AJ2389" t="str">
        <f t="shared" si="870"/>
        <v>Adult</v>
      </c>
      <c r="AK2389">
        <v>15000000</v>
      </c>
      <c r="AL2389" t="str">
        <f t="shared" si="871"/>
        <v>Low Budget</v>
      </c>
      <c r="AM2389">
        <v>2005</v>
      </c>
      <c r="AN2389">
        <f t="shared" si="872"/>
        <v>20</v>
      </c>
      <c r="AO2389" t="str">
        <f t="shared" si="873"/>
        <v>Old Classic</v>
      </c>
      <c r="AP2389">
        <v>529</v>
      </c>
      <c r="AQ2389" t="str">
        <f t="shared" si="874"/>
        <v>Very Low</v>
      </c>
      <c r="AR2389">
        <v>6.2</v>
      </c>
      <c r="AS2389" t="str">
        <f t="shared" si="875"/>
        <v>Average</v>
      </c>
      <c r="AT2389">
        <v>2.35</v>
      </c>
      <c r="AU2389" t="str">
        <f t="shared" si="876"/>
        <v>Cinematic Widescreen</v>
      </c>
      <c r="AV2389">
        <v>0</v>
      </c>
      <c r="AW2389" t="str">
        <f t="shared" si="877"/>
        <v>Very Low</v>
      </c>
    </row>
    <row r="2390" spans="1:49" x14ac:dyDescent="0.3">
      <c r="A2390" t="s">
        <v>0</v>
      </c>
      <c r="B2390" t="s">
        <v>5932</v>
      </c>
      <c r="C2390">
        <v>23</v>
      </c>
      <c r="D2390" t="str">
        <f t="shared" si="857"/>
        <v>Very Low</v>
      </c>
      <c r="E2390">
        <v>107</v>
      </c>
      <c r="F2390" t="str">
        <f t="shared" si="858"/>
        <v>1h 47m</v>
      </c>
      <c r="G2390" t="str">
        <f t="shared" si="859"/>
        <v>Standard Movie</v>
      </c>
      <c r="H2390">
        <v>15</v>
      </c>
      <c r="I2390" t="str">
        <f t="shared" si="860"/>
        <v>Very Low</v>
      </c>
      <c r="J2390">
        <v>27</v>
      </c>
      <c r="K2390" t="str">
        <f t="shared" si="861"/>
        <v>Very Low</v>
      </c>
      <c r="L2390" t="s">
        <v>11673</v>
      </c>
      <c r="M2390">
        <v>82</v>
      </c>
      <c r="N2390" t="str">
        <f t="shared" si="862"/>
        <v>Low</v>
      </c>
      <c r="O2390">
        <f>O2389</f>
        <v>20433940</v>
      </c>
      <c r="P2390" t="str">
        <f t="shared" si="863"/>
        <v>Average</v>
      </c>
      <c r="Q2390" t="s">
        <v>1296</v>
      </c>
      <c r="R2390" t="str">
        <f t="shared" si="864"/>
        <v>Action</v>
      </c>
      <c r="S2390">
        <f t="shared" si="865"/>
        <v>1</v>
      </c>
      <c r="T2390" t="s">
        <v>11674</v>
      </c>
      <c r="U2390" t="s">
        <v>11675</v>
      </c>
      <c r="V2390">
        <v>625</v>
      </c>
      <c r="W2390" t="str">
        <f t="shared" si="866"/>
        <v>Very Low</v>
      </c>
      <c r="X2390">
        <v>151</v>
      </c>
      <c r="Y2390" t="str">
        <f t="shared" si="867"/>
        <v>Very Low</v>
      </c>
      <c r="Z2390" t="s">
        <v>11676</v>
      </c>
      <c r="AA2390">
        <v>2</v>
      </c>
      <c r="AB2390" t="str">
        <f t="shared" si="868"/>
        <v>Duo/Trio Poster</v>
      </c>
      <c r="AC2390" t="str">
        <f>AC2389</f>
        <v>apocalypse|mercenary|skyscraper|urban setting|zombie apocalypse</v>
      </c>
      <c r="AD2390" t="s">
        <v>11677</v>
      </c>
      <c r="AE2390">
        <v>4</v>
      </c>
      <c r="AF2390" t="str">
        <f t="shared" si="869"/>
        <v>Very Low</v>
      </c>
      <c r="AG2390" t="s">
        <v>11678</v>
      </c>
      <c r="AH2390" t="s">
        <v>863</v>
      </c>
      <c r="AI2390" t="s">
        <v>11</v>
      </c>
      <c r="AJ2390" t="str">
        <f t="shared" si="870"/>
        <v>Teen</v>
      </c>
      <c r="AK2390">
        <f>AK2389</f>
        <v>15000000</v>
      </c>
      <c r="AL2390" t="str">
        <f t="shared" si="871"/>
        <v>Low Budget</v>
      </c>
      <c r="AM2390">
        <v>2013</v>
      </c>
      <c r="AN2390">
        <f t="shared" si="872"/>
        <v>12</v>
      </c>
      <c r="AO2390" t="str">
        <f t="shared" si="873"/>
        <v>Modern Classic</v>
      </c>
      <c r="AP2390">
        <v>39</v>
      </c>
      <c r="AQ2390" t="str">
        <f t="shared" si="874"/>
        <v>Very Low</v>
      </c>
      <c r="AR2390">
        <v>5.7</v>
      </c>
      <c r="AS2390" t="str">
        <f t="shared" si="875"/>
        <v>Below Average</v>
      </c>
      <c r="AT2390">
        <v>1.85</v>
      </c>
      <c r="AU2390" t="str">
        <f t="shared" si="876"/>
        <v>HDTV / Widescreen</v>
      </c>
      <c r="AV2390">
        <v>124</v>
      </c>
      <c r="AW2390" t="str">
        <f t="shared" si="877"/>
        <v>Very Low</v>
      </c>
    </row>
    <row r="2391" spans="1:49" x14ac:dyDescent="0.3">
      <c r="A2391" t="s">
        <v>0</v>
      </c>
      <c r="B2391" t="s">
        <v>2762</v>
      </c>
      <c r="C2391">
        <v>156</v>
      </c>
      <c r="D2391" t="str">
        <f t="shared" si="857"/>
        <v>Low</v>
      </c>
      <c r="E2391">
        <v>118</v>
      </c>
      <c r="F2391" t="str">
        <f t="shared" si="858"/>
        <v>1h 58m</v>
      </c>
      <c r="G2391" t="str">
        <f t="shared" si="859"/>
        <v>Standard Movie</v>
      </c>
      <c r="H2391">
        <v>0</v>
      </c>
      <c r="I2391" t="str">
        <f t="shared" si="860"/>
        <v>Very Low</v>
      </c>
      <c r="J2391">
        <v>551</v>
      </c>
      <c r="K2391" t="str">
        <f t="shared" si="861"/>
        <v>Very Low</v>
      </c>
      <c r="L2391" t="s">
        <v>2003</v>
      </c>
      <c r="M2391">
        <v>40000</v>
      </c>
      <c r="N2391" t="str">
        <f t="shared" si="862"/>
        <v>Medium</v>
      </c>
      <c r="O2391">
        <v>10562387</v>
      </c>
      <c r="P2391" t="str">
        <f t="shared" si="863"/>
        <v>Average</v>
      </c>
      <c r="Q2391" t="s">
        <v>5354</v>
      </c>
      <c r="R2391" t="str">
        <f t="shared" si="864"/>
        <v>Adventure</v>
      </c>
      <c r="S2391">
        <f t="shared" si="865"/>
        <v>3</v>
      </c>
      <c r="T2391" t="s">
        <v>15</v>
      </c>
      <c r="U2391" t="s">
        <v>11679</v>
      </c>
      <c r="V2391">
        <v>213226</v>
      </c>
      <c r="W2391" t="str">
        <f t="shared" si="866"/>
        <v>High</v>
      </c>
      <c r="X2391">
        <v>43105</v>
      </c>
      <c r="Y2391" t="str">
        <f t="shared" si="867"/>
        <v>Medium</v>
      </c>
      <c r="Z2391" t="s">
        <v>4736</v>
      </c>
      <c r="AA2391">
        <v>0</v>
      </c>
      <c r="AB2391" t="str">
        <f t="shared" si="868"/>
        <v>Symbolic Poster</v>
      </c>
      <c r="AC2391" t="s">
        <v>11680</v>
      </c>
      <c r="AD2391" t="s">
        <v>11681</v>
      </c>
      <c r="AE2391">
        <v>648</v>
      </c>
      <c r="AF2391" t="str">
        <f t="shared" si="869"/>
        <v>Low</v>
      </c>
      <c r="AG2391" t="s">
        <v>9</v>
      </c>
      <c r="AH2391" t="s">
        <v>10</v>
      </c>
      <c r="AI2391" t="s">
        <v>556</v>
      </c>
      <c r="AJ2391" t="str">
        <f t="shared" si="870"/>
        <v>Adult</v>
      </c>
      <c r="AK2391">
        <v>18500000</v>
      </c>
      <c r="AL2391" t="str">
        <f t="shared" si="871"/>
        <v>Low Budget</v>
      </c>
      <c r="AM2391">
        <v>1998</v>
      </c>
      <c r="AN2391">
        <f t="shared" si="872"/>
        <v>27</v>
      </c>
      <c r="AO2391" t="str">
        <f t="shared" si="873"/>
        <v>Old Classic</v>
      </c>
      <c r="AP2391">
        <v>693</v>
      </c>
      <c r="AQ2391" t="str">
        <f t="shared" si="874"/>
        <v>Very Low</v>
      </c>
      <c r="AR2391">
        <v>7.7</v>
      </c>
      <c r="AS2391" t="str">
        <f t="shared" si="875"/>
        <v>Good</v>
      </c>
      <c r="AT2391">
        <v>2.35</v>
      </c>
      <c r="AU2391" t="str">
        <f t="shared" si="876"/>
        <v>Cinematic Widescreen</v>
      </c>
      <c r="AV2391">
        <v>15000</v>
      </c>
      <c r="AW2391" t="str">
        <f t="shared" si="877"/>
        <v>Medium</v>
      </c>
    </row>
    <row r="2392" spans="1:49" x14ac:dyDescent="0.3">
      <c r="A2392" t="s">
        <v>0</v>
      </c>
      <c r="B2392" t="s">
        <v>11682</v>
      </c>
      <c r="C2392">
        <v>192</v>
      </c>
      <c r="D2392" t="str">
        <f t="shared" si="857"/>
        <v>Low</v>
      </c>
      <c r="E2392">
        <v>100</v>
      </c>
      <c r="F2392" t="str">
        <f t="shared" si="858"/>
        <v>1h 40m</v>
      </c>
      <c r="G2392" t="str">
        <f t="shared" si="859"/>
        <v>Standard Movie</v>
      </c>
      <c r="H2392">
        <v>0</v>
      </c>
      <c r="I2392" t="str">
        <f t="shared" si="860"/>
        <v>Very Low</v>
      </c>
      <c r="J2392">
        <v>985</v>
      </c>
      <c r="K2392" t="str">
        <f t="shared" si="861"/>
        <v>Very Low</v>
      </c>
      <c r="L2392" t="s">
        <v>4770</v>
      </c>
      <c r="M2392">
        <v>3000</v>
      </c>
      <c r="N2392" t="str">
        <f t="shared" si="862"/>
        <v>Low</v>
      </c>
      <c r="O2392">
        <v>18439082</v>
      </c>
      <c r="P2392" t="str">
        <f t="shared" si="863"/>
        <v>Average</v>
      </c>
      <c r="Q2392" t="s">
        <v>3603</v>
      </c>
      <c r="R2392" t="str">
        <f t="shared" si="864"/>
        <v>Comedy</v>
      </c>
      <c r="S2392">
        <f t="shared" si="865"/>
        <v>3</v>
      </c>
      <c r="T2392" t="s">
        <v>721</v>
      </c>
      <c r="U2392" t="s">
        <v>11683</v>
      </c>
      <c r="V2392">
        <v>94292</v>
      </c>
      <c r="W2392" t="str">
        <f t="shared" si="866"/>
        <v>Medium</v>
      </c>
      <c r="X2392">
        <v>7252</v>
      </c>
      <c r="Y2392" t="str">
        <f t="shared" si="867"/>
        <v>Low</v>
      </c>
      <c r="Z2392" t="s">
        <v>9024</v>
      </c>
      <c r="AA2392">
        <v>3</v>
      </c>
      <c r="AB2392" t="str">
        <f t="shared" si="868"/>
        <v>Duo/Trio Poster</v>
      </c>
      <c r="AC2392" t="s">
        <v>11684</v>
      </c>
      <c r="AD2392" t="s">
        <v>11685</v>
      </c>
      <c r="AE2392">
        <v>287</v>
      </c>
      <c r="AF2392" t="str">
        <f t="shared" si="869"/>
        <v>Very Low</v>
      </c>
      <c r="AG2392" t="s">
        <v>9</v>
      </c>
      <c r="AH2392" t="s">
        <v>10</v>
      </c>
      <c r="AI2392" t="s">
        <v>11</v>
      </c>
      <c r="AJ2392" t="str">
        <f t="shared" si="870"/>
        <v>Teen</v>
      </c>
      <c r="AK2392">
        <v>18500000</v>
      </c>
      <c r="AL2392" t="str">
        <f t="shared" si="871"/>
        <v>Low Budget</v>
      </c>
      <c r="AM2392">
        <v>2009</v>
      </c>
      <c r="AN2392">
        <f t="shared" si="872"/>
        <v>16</v>
      </c>
      <c r="AO2392" t="str">
        <f t="shared" si="873"/>
        <v>Old Classic</v>
      </c>
      <c r="AP2392">
        <v>2000</v>
      </c>
      <c r="AQ2392" t="str">
        <f t="shared" si="874"/>
        <v>Low</v>
      </c>
      <c r="AR2392">
        <v>6.4</v>
      </c>
      <c r="AS2392" t="str">
        <f t="shared" si="875"/>
        <v>Average</v>
      </c>
      <c r="AT2392">
        <v>1.85</v>
      </c>
      <c r="AU2392" t="str">
        <f t="shared" si="876"/>
        <v>HDTV / Widescreen</v>
      </c>
      <c r="AV2392">
        <v>13000</v>
      </c>
      <c r="AW2392" t="str">
        <f t="shared" si="877"/>
        <v>Medium</v>
      </c>
    </row>
    <row r="2393" spans="1:49" x14ac:dyDescent="0.3">
      <c r="A2393" t="s">
        <v>0</v>
      </c>
      <c r="B2393" t="s">
        <v>6388</v>
      </c>
      <c r="C2393">
        <v>351</v>
      </c>
      <c r="D2393" t="str">
        <f t="shared" si="857"/>
        <v>Medium</v>
      </c>
      <c r="E2393">
        <v>97</v>
      </c>
      <c r="F2393" t="str">
        <f t="shared" si="858"/>
        <v>1h 37m</v>
      </c>
      <c r="G2393" t="str">
        <f t="shared" si="859"/>
        <v>Standard Movie</v>
      </c>
      <c r="H2393">
        <v>89</v>
      </c>
      <c r="I2393" t="str">
        <f t="shared" si="860"/>
        <v>Very Low</v>
      </c>
      <c r="J2393">
        <v>329</v>
      </c>
      <c r="K2393" t="str">
        <f t="shared" si="861"/>
        <v>Very Low</v>
      </c>
      <c r="L2393" t="s">
        <v>11686</v>
      </c>
      <c r="M2393">
        <v>920</v>
      </c>
      <c r="N2393" t="str">
        <f t="shared" si="862"/>
        <v>Low</v>
      </c>
      <c r="O2393">
        <v>150056505</v>
      </c>
      <c r="P2393" t="str">
        <f t="shared" si="863"/>
        <v>Hit</v>
      </c>
      <c r="Q2393" t="s">
        <v>1642</v>
      </c>
      <c r="R2393" t="str">
        <f t="shared" si="864"/>
        <v>Comedy</v>
      </c>
      <c r="S2393">
        <f t="shared" si="865"/>
        <v>1</v>
      </c>
      <c r="T2393" t="s">
        <v>5017</v>
      </c>
      <c r="U2393" t="s">
        <v>11687</v>
      </c>
      <c r="V2393">
        <v>216581</v>
      </c>
      <c r="W2393" t="str">
        <f t="shared" si="866"/>
        <v>High</v>
      </c>
      <c r="X2393">
        <v>2771</v>
      </c>
      <c r="Y2393" t="str">
        <f t="shared" si="867"/>
        <v>Low</v>
      </c>
      <c r="Z2393" t="s">
        <v>482</v>
      </c>
      <c r="AA2393">
        <v>3</v>
      </c>
      <c r="AB2393" t="str">
        <f t="shared" si="868"/>
        <v>Duo/Trio Poster</v>
      </c>
      <c r="AC2393" t="s">
        <v>11688</v>
      </c>
      <c r="AD2393" t="s">
        <v>11689</v>
      </c>
      <c r="AE2393">
        <v>397</v>
      </c>
      <c r="AF2393" t="str">
        <f t="shared" si="869"/>
        <v>Very Low</v>
      </c>
      <c r="AG2393" t="s">
        <v>9</v>
      </c>
      <c r="AH2393" t="s">
        <v>10</v>
      </c>
      <c r="AI2393" t="s">
        <v>556</v>
      </c>
      <c r="AJ2393" t="str">
        <f t="shared" si="870"/>
        <v>Adult</v>
      </c>
      <c r="AK2393">
        <v>18000000</v>
      </c>
      <c r="AL2393" t="str">
        <f t="shared" si="871"/>
        <v>Low Budget</v>
      </c>
      <c r="AM2393">
        <v>2014</v>
      </c>
      <c r="AN2393">
        <f t="shared" si="872"/>
        <v>11</v>
      </c>
      <c r="AO2393" t="str">
        <f t="shared" si="873"/>
        <v>Modern Classic</v>
      </c>
      <c r="AP2393">
        <v>798</v>
      </c>
      <c r="AQ2393" t="str">
        <f t="shared" si="874"/>
        <v>Very Low</v>
      </c>
      <c r="AR2393">
        <v>6.4</v>
      </c>
      <c r="AS2393" t="str">
        <f t="shared" si="875"/>
        <v>Average</v>
      </c>
      <c r="AT2393">
        <v>2.35</v>
      </c>
      <c r="AU2393" t="str">
        <f t="shared" si="876"/>
        <v>Cinematic Widescreen</v>
      </c>
      <c r="AV2393">
        <v>21000</v>
      </c>
      <c r="AW2393" t="str">
        <f t="shared" si="877"/>
        <v>Medium</v>
      </c>
    </row>
    <row r="2394" spans="1:49" x14ac:dyDescent="0.3">
      <c r="A2394" t="s">
        <v>0</v>
      </c>
      <c r="B2394" t="s">
        <v>1728</v>
      </c>
      <c r="C2394">
        <v>57</v>
      </c>
      <c r="D2394" t="str">
        <f t="shared" si="857"/>
        <v>Low</v>
      </c>
      <c r="E2394">
        <v>114</v>
      </c>
      <c r="F2394" t="str">
        <f t="shared" si="858"/>
        <v>1h 54m</v>
      </c>
      <c r="G2394" t="str">
        <f t="shared" si="859"/>
        <v>Standard Movie</v>
      </c>
      <c r="H2394">
        <v>55</v>
      </c>
      <c r="I2394" t="str">
        <f t="shared" si="860"/>
        <v>Very Low</v>
      </c>
      <c r="J2394">
        <v>360</v>
      </c>
      <c r="K2394" t="str">
        <f t="shared" si="861"/>
        <v>Very Low</v>
      </c>
      <c r="L2394" t="s">
        <v>11690</v>
      </c>
      <c r="M2394">
        <v>789</v>
      </c>
      <c r="N2394" t="str">
        <f t="shared" si="862"/>
        <v>Low</v>
      </c>
      <c r="O2394">
        <v>119938730</v>
      </c>
      <c r="P2394" t="str">
        <f t="shared" si="863"/>
        <v>Hit</v>
      </c>
      <c r="Q2394" t="s">
        <v>11067</v>
      </c>
      <c r="R2394" t="str">
        <f t="shared" si="864"/>
        <v>Action</v>
      </c>
      <c r="S2394">
        <f t="shared" si="865"/>
        <v>4</v>
      </c>
      <c r="T2394" t="s">
        <v>4127</v>
      </c>
      <c r="U2394" t="s">
        <v>11691</v>
      </c>
      <c r="V2394">
        <v>265818</v>
      </c>
      <c r="W2394" t="str">
        <f t="shared" si="866"/>
        <v>High</v>
      </c>
      <c r="X2394">
        <v>2085</v>
      </c>
      <c r="Y2394" t="str">
        <f t="shared" si="867"/>
        <v>Low</v>
      </c>
      <c r="Z2394" t="s">
        <v>1472</v>
      </c>
      <c r="AA2394">
        <v>0</v>
      </c>
      <c r="AB2394" t="str">
        <f t="shared" si="868"/>
        <v>Symbolic Poster</v>
      </c>
      <c r="AC2394" t="s">
        <v>11692</v>
      </c>
      <c r="AD2394" t="s">
        <v>11693</v>
      </c>
      <c r="AE2394">
        <v>213</v>
      </c>
      <c r="AF2394" t="str">
        <f t="shared" si="869"/>
        <v>Very Low</v>
      </c>
      <c r="AG2394" t="s">
        <v>9</v>
      </c>
      <c r="AH2394" t="s">
        <v>10</v>
      </c>
      <c r="AI2394" t="s">
        <v>11</v>
      </c>
      <c r="AJ2394" t="str">
        <f t="shared" si="870"/>
        <v>Teen</v>
      </c>
      <c r="AK2394">
        <v>18000000</v>
      </c>
      <c r="AL2394" t="str">
        <f t="shared" si="871"/>
        <v>Low Budget</v>
      </c>
      <c r="AM2394">
        <v>1994</v>
      </c>
      <c r="AN2394">
        <f t="shared" si="872"/>
        <v>31</v>
      </c>
      <c r="AO2394" t="str">
        <f t="shared" si="873"/>
        <v>Old Classic</v>
      </c>
      <c r="AP2394">
        <v>424</v>
      </c>
      <c r="AQ2394" t="str">
        <f t="shared" si="874"/>
        <v>Very Low</v>
      </c>
      <c r="AR2394">
        <v>6.9</v>
      </c>
      <c r="AS2394" t="str">
        <f t="shared" si="875"/>
        <v>Average</v>
      </c>
      <c r="AT2394">
        <v>1.85</v>
      </c>
      <c r="AU2394" t="str">
        <f t="shared" si="876"/>
        <v>HDTV / Widescreen</v>
      </c>
      <c r="AV2394">
        <v>0</v>
      </c>
      <c r="AW2394" t="str">
        <f t="shared" si="877"/>
        <v>Very Low</v>
      </c>
    </row>
    <row r="2395" spans="1:49" x14ac:dyDescent="0.3">
      <c r="A2395" t="s">
        <v>0</v>
      </c>
      <c r="B2395" t="s">
        <v>5595</v>
      </c>
      <c r="C2395">
        <v>99</v>
      </c>
      <c r="D2395" t="str">
        <f t="shared" si="857"/>
        <v>Low</v>
      </c>
      <c r="E2395">
        <v>130</v>
      </c>
      <c r="F2395" t="str">
        <f t="shared" si="858"/>
        <v>2h 10m</v>
      </c>
      <c r="G2395" t="str">
        <f t="shared" si="859"/>
        <v>Long Movie</v>
      </c>
      <c r="H2395">
        <v>545</v>
      </c>
      <c r="I2395" t="str">
        <f t="shared" si="860"/>
        <v>Very Low</v>
      </c>
      <c r="J2395">
        <v>697</v>
      </c>
      <c r="K2395" t="str">
        <f t="shared" si="861"/>
        <v>Very Low</v>
      </c>
      <c r="L2395" t="s">
        <v>1927</v>
      </c>
      <c r="M2395">
        <v>15000</v>
      </c>
      <c r="N2395" t="str">
        <f t="shared" si="862"/>
        <v>Medium</v>
      </c>
      <c r="O2395">
        <v>114968774</v>
      </c>
      <c r="P2395" t="str">
        <f t="shared" si="863"/>
        <v>Hit</v>
      </c>
      <c r="Q2395" t="s">
        <v>6362</v>
      </c>
      <c r="R2395" t="str">
        <f t="shared" si="864"/>
        <v>Comedy</v>
      </c>
      <c r="S2395">
        <f t="shared" si="865"/>
        <v>5</v>
      </c>
      <c r="T2395" t="s">
        <v>293</v>
      </c>
      <c r="U2395" t="s">
        <v>11694</v>
      </c>
      <c r="V2395">
        <v>153468</v>
      </c>
      <c r="W2395" t="str">
        <f t="shared" si="866"/>
        <v>Medium</v>
      </c>
      <c r="X2395">
        <v>28018</v>
      </c>
      <c r="Y2395" t="str">
        <f t="shared" si="867"/>
        <v>Medium</v>
      </c>
      <c r="Z2395" t="s">
        <v>3169</v>
      </c>
      <c r="AA2395">
        <v>1</v>
      </c>
      <c r="AB2395" t="str">
        <f t="shared" si="868"/>
        <v>Solo Star Poster</v>
      </c>
      <c r="AC2395" t="s">
        <v>11695</v>
      </c>
      <c r="AD2395" t="s">
        <v>11696</v>
      </c>
      <c r="AE2395">
        <v>204</v>
      </c>
      <c r="AF2395" t="str">
        <f t="shared" si="869"/>
        <v>Very Low</v>
      </c>
      <c r="AG2395" t="s">
        <v>9</v>
      </c>
      <c r="AH2395" t="s">
        <v>10</v>
      </c>
      <c r="AI2395" t="s">
        <v>66</v>
      </c>
      <c r="AJ2395" t="str">
        <f t="shared" si="870"/>
        <v>Family</v>
      </c>
      <c r="AK2395">
        <v>18000000</v>
      </c>
      <c r="AL2395" t="str">
        <f t="shared" si="871"/>
        <v>Low Budget</v>
      </c>
      <c r="AM2395">
        <v>1988</v>
      </c>
      <c r="AN2395">
        <f t="shared" si="872"/>
        <v>37</v>
      </c>
      <c r="AO2395" t="str">
        <f t="shared" si="873"/>
        <v>Old Classic</v>
      </c>
      <c r="AP2395">
        <v>11000</v>
      </c>
      <c r="AQ2395" t="str">
        <f t="shared" si="874"/>
        <v>Medium</v>
      </c>
      <c r="AR2395">
        <v>7.3</v>
      </c>
      <c r="AS2395" t="str">
        <f t="shared" si="875"/>
        <v>Good</v>
      </c>
      <c r="AT2395">
        <v>1.85</v>
      </c>
      <c r="AU2395" t="str">
        <f t="shared" si="876"/>
        <v>HDTV / Widescreen</v>
      </c>
      <c r="AV2395">
        <v>0</v>
      </c>
      <c r="AW2395" t="str">
        <f t="shared" si="877"/>
        <v>Very Low</v>
      </c>
    </row>
    <row r="2396" spans="1:49" x14ac:dyDescent="0.3">
      <c r="A2396" t="s">
        <v>0</v>
      </c>
      <c r="B2396" t="s">
        <v>3693</v>
      </c>
      <c r="C2396">
        <v>343</v>
      </c>
      <c r="D2396" t="str">
        <f t="shared" si="857"/>
        <v>Medium</v>
      </c>
      <c r="E2396">
        <v>82</v>
      </c>
      <c r="F2396" t="str">
        <f t="shared" si="858"/>
        <v>1h 22m</v>
      </c>
      <c r="G2396" t="str">
        <f t="shared" si="859"/>
        <v>Featurette</v>
      </c>
      <c r="H2396">
        <v>119</v>
      </c>
      <c r="I2396" t="str">
        <f t="shared" si="860"/>
        <v>Very Low</v>
      </c>
      <c r="J2396">
        <v>6</v>
      </c>
      <c r="K2396" t="str">
        <f t="shared" si="861"/>
        <v>Very Low</v>
      </c>
      <c r="L2396" t="s">
        <v>11697</v>
      </c>
      <c r="M2396">
        <v>332</v>
      </c>
      <c r="N2396" t="str">
        <f t="shared" si="862"/>
        <v>Low</v>
      </c>
      <c r="O2396">
        <v>128505958</v>
      </c>
      <c r="P2396" t="str">
        <f t="shared" si="863"/>
        <v>Hit</v>
      </c>
      <c r="Q2396" t="s">
        <v>1642</v>
      </c>
      <c r="R2396" t="str">
        <f t="shared" si="864"/>
        <v>Comedy</v>
      </c>
      <c r="S2396">
        <f t="shared" si="865"/>
        <v>1</v>
      </c>
      <c r="T2396" t="s">
        <v>11698</v>
      </c>
      <c r="U2396" t="s">
        <v>11699</v>
      </c>
      <c r="V2396">
        <v>297014</v>
      </c>
      <c r="W2396" t="str">
        <f t="shared" si="866"/>
        <v>High</v>
      </c>
      <c r="X2396">
        <v>505</v>
      </c>
      <c r="Y2396" t="str">
        <f t="shared" si="867"/>
        <v>Very Low</v>
      </c>
      <c r="Z2396" t="s">
        <v>11700</v>
      </c>
      <c r="AA2396">
        <v>1</v>
      </c>
      <c r="AB2396" t="str">
        <f t="shared" si="868"/>
        <v>Solo Star Poster</v>
      </c>
      <c r="AC2396" t="s">
        <v>11701</v>
      </c>
      <c r="AD2396" t="s">
        <v>11702</v>
      </c>
      <c r="AE2396">
        <v>1198</v>
      </c>
      <c r="AF2396" t="str">
        <f t="shared" si="869"/>
        <v>Low</v>
      </c>
      <c r="AG2396" t="s">
        <v>9</v>
      </c>
      <c r="AH2396" t="s">
        <v>10</v>
      </c>
      <c r="AI2396" t="s">
        <v>556</v>
      </c>
      <c r="AJ2396" t="str">
        <f t="shared" si="870"/>
        <v>Adult</v>
      </c>
      <c r="AK2396">
        <v>18000000</v>
      </c>
      <c r="AL2396" t="str">
        <f t="shared" si="871"/>
        <v>Low Budget</v>
      </c>
      <c r="AM2396">
        <v>2006</v>
      </c>
      <c r="AN2396">
        <f t="shared" si="872"/>
        <v>19</v>
      </c>
      <c r="AO2396" t="str">
        <f t="shared" si="873"/>
        <v>Old Classic</v>
      </c>
      <c r="AP2396">
        <v>165</v>
      </c>
      <c r="AQ2396" t="str">
        <f t="shared" si="874"/>
        <v>Very Low</v>
      </c>
      <c r="AR2396">
        <v>7.3</v>
      </c>
      <c r="AS2396" t="str">
        <f t="shared" si="875"/>
        <v>Good</v>
      </c>
      <c r="AT2396">
        <v>1.85</v>
      </c>
      <c r="AU2396" t="str">
        <f t="shared" si="876"/>
        <v>HDTV / Widescreen</v>
      </c>
      <c r="AV2396">
        <v>0</v>
      </c>
      <c r="AW2396" t="str">
        <f t="shared" si="877"/>
        <v>Very Low</v>
      </c>
    </row>
    <row r="2397" spans="1:49" x14ac:dyDescent="0.3">
      <c r="A2397" t="s">
        <v>0</v>
      </c>
      <c r="B2397" t="s">
        <v>3073</v>
      </c>
      <c r="C2397">
        <v>163</v>
      </c>
      <c r="D2397" t="str">
        <f t="shared" si="857"/>
        <v>Low</v>
      </c>
      <c r="E2397">
        <v>96</v>
      </c>
      <c r="F2397" t="str">
        <f t="shared" si="858"/>
        <v>1h 36m</v>
      </c>
      <c r="G2397" t="str">
        <f t="shared" si="859"/>
        <v>Standard Movie</v>
      </c>
      <c r="H2397">
        <v>126</v>
      </c>
      <c r="I2397" t="str">
        <f t="shared" si="860"/>
        <v>Very Low</v>
      </c>
      <c r="J2397">
        <v>584</v>
      </c>
      <c r="K2397" t="str">
        <f t="shared" si="861"/>
        <v>Very Low</v>
      </c>
      <c r="L2397" t="s">
        <v>11703</v>
      </c>
      <c r="M2397">
        <v>2000</v>
      </c>
      <c r="N2397" t="str">
        <f t="shared" si="862"/>
        <v>Low</v>
      </c>
      <c r="O2397">
        <v>95001351</v>
      </c>
      <c r="P2397" t="str">
        <f t="shared" si="863"/>
        <v>Hit</v>
      </c>
      <c r="Q2397" t="s">
        <v>1652</v>
      </c>
      <c r="R2397" t="str">
        <f t="shared" si="864"/>
        <v>Comedy</v>
      </c>
      <c r="S2397">
        <f t="shared" si="865"/>
        <v>2</v>
      </c>
      <c r="T2397" t="s">
        <v>2446</v>
      </c>
      <c r="U2397" t="s">
        <v>11704</v>
      </c>
      <c r="V2397">
        <v>131801</v>
      </c>
      <c r="W2397" t="str">
        <f t="shared" si="866"/>
        <v>Medium</v>
      </c>
      <c r="X2397">
        <v>4380</v>
      </c>
      <c r="Y2397" t="str">
        <f t="shared" si="867"/>
        <v>Low</v>
      </c>
      <c r="Z2397" t="s">
        <v>11705</v>
      </c>
      <c r="AA2397">
        <v>1</v>
      </c>
      <c r="AB2397" t="str">
        <f t="shared" si="868"/>
        <v>Solo Star Poster</v>
      </c>
      <c r="AC2397" t="s">
        <v>11706</v>
      </c>
      <c r="AD2397" t="s">
        <v>11707</v>
      </c>
      <c r="AE2397">
        <v>548</v>
      </c>
      <c r="AF2397" t="str">
        <f t="shared" si="869"/>
        <v>Low</v>
      </c>
      <c r="AG2397" t="s">
        <v>9</v>
      </c>
      <c r="AH2397" t="s">
        <v>10</v>
      </c>
      <c r="AI2397" t="s">
        <v>11</v>
      </c>
      <c r="AJ2397" t="str">
        <f t="shared" si="870"/>
        <v>Teen</v>
      </c>
      <c r="AK2397">
        <v>18000000</v>
      </c>
      <c r="AL2397" t="str">
        <f t="shared" si="871"/>
        <v>Low Budget</v>
      </c>
      <c r="AM2397">
        <v>2001</v>
      </c>
      <c r="AN2397">
        <f t="shared" si="872"/>
        <v>24</v>
      </c>
      <c r="AO2397" t="str">
        <f t="shared" si="873"/>
        <v>Old Classic</v>
      </c>
      <c r="AP2397">
        <v>788</v>
      </c>
      <c r="AQ2397" t="str">
        <f t="shared" si="874"/>
        <v>Very Low</v>
      </c>
      <c r="AR2397">
        <v>6.2</v>
      </c>
      <c r="AS2397" t="str">
        <f t="shared" si="875"/>
        <v>Average</v>
      </c>
      <c r="AT2397">
        <v>2.35</v>
      </c>
      <c r="AU2397" t="str">
        <f t="shared" si="876"/>
        <v>Cinematic Widescreen</v>
      </c>
      <c r="AV2397">
        <v>0</v>
      </c>
      <c r="AW2397" t="str">
        <f t="shared" si="877"/>
        <v>Very Low</v>
      </c>
    </row>
    <row r="2398" spans="1:49" x14ac:dyDescent="0.3">
      <c r="A2398" t="s">
        <v>0</v>
      </c>
      <c r="B2398" t="s">
        <v>999</v>
      </c>
      <c r="C2398">
        <v>110</v>
      </c>
      <c r="D2398" t="str">
        <f t="shared" si="857"/>
        <v>Low</v>
      </c>
      <c r="E2398">
        <v>105</v>
      </c>
      <c r="F2398" t="str">
        <f t="shared" si="858"/>
        <v>1h 45m</v>
      </c>
      <c r="G2398" t="str">
        <f t="shared" si="859"/>
        <v>Standard Movie</v>
      </c>
      <c r="H2398">
        <v>12000</v>
      </c>
      <c r="I2398" t="str">
        <f t="shared" si="860"/>
        <v>Medium</v>
      </c>
      <c r="J2398">
        <v>643</v>
      </c>
      <c r="K2398" t="str">
        <f t="shared" si="861"/>
        <v>Very Low</v>
      </c>
      <c r="L2398" t="s">
        <v>7253</v>
      </c>
      <c r="M2398">
        <v>12000</v>
      </c>
      <c r="N2398" t="str">
        <f t="shared" si="862"/>
        <v>Medium</v>
      </c>
      <c r="O2398">
        <v>76400000</v>
      </c>
      <c r="P2398" t="str">
        <f t="shared" si="863"/>
        <v>Hit</v>
      </c>
      <c r="Q2398" t="s">
        <v>44</v>
      </c>
      <c r="R2398" t="str">
        <f t="shared" si="864"/>
        <v>Action</v>
      </c>
      <c r="S2398">
        <f t="shared" si="865"/>
        <v>3</v>
      </c>
      <c r="T2398" t="s">
        <v>999</v>
      </c>
      <c r="U2398" t="s">
        <v>11708</v>
      </c>
      <c r="V2398">
        <v>58743</v>
      </c>
      <c r="W2398" t="str">
        <f t="shared" si="866"/>
        <v>Medium</v>
      </c>
      <c r="X2398">
        <v>14762</v>
      </c>
      <c r="Y2398" t="str">
        <f t="shared" si="867"/>
        <v>Medium</v>
      </c>
      <c r="Z2398" t="s">
        <v>7255</v>
      </c>
      <c r="AA2398">
        <v>1</v>
      </c>
      <c r="AB2398" t="str">
        <f t="shared" si="868"/>
        <v>Solo Star Poster</v>
      </c>
      <c r="AC2398" t="s">
        <v>11709</v>
      </c>
      <c r="AD2398" t="s">
        <v>11710</v>
      </c>
      <c r="AE2398">
        <v>192</v>
      </c>
      <c r="AF2398" t="str">
        <f t="shared" si="869"/>
        <v>Very Low</v>
      </c>
      <c r="AG2398" t="s">
        <v>9</v>
      </c>
      <c r="AH2398" t="s">
        <v>10</v>
      </c>
      <c r="AI2398" t="s">
        <v>66</v>
      </c>
      <c r="AJ2398" t="str">
        <f t="shared" si="870"/>
        <v>Family</v>
      </c>
      <c r="AK2398">
        <v>17000000</v>
      </c>
      <c r="AL2398" t="str">
        <f t="shared" si="871"/>
        <v>Low Budget</v>
      </c>
      <c r="AM2398">
        <v>1984</v>
      </c>
      <c r="AN2398">
        <f t="shared" si="872"/>
        <v>41</v>
      </c>
      <c r="AO2398" t="str">
        <f t="shared" si="873"/>
        <v>Old Classic</v>
      </c>
      <c r="AP2398">
        <v>664</v>
      </c>
      <c r="AQ2398" t="str">
        <f t="shared" si="874"/>
        <v>Very Low</v>
      </c>
      <c r="AR2398">
        <v>6.6</v>
      </c>
      <c r="AS2398" t="str">
        <f t="shared" si="875"/>
        <v>Average</v>
      </c>
      <c r="AT2398">
        <v>2.35</v>
      </c>
      <c r="AU2398" t="str">
        <f t="shared" si="876"/>
        <v>Cinematic Widescreen</v>
      </c>
      <c r="AV2398">
        <v>0</v>
      </c>
      <c r="AW2398" t="str">
        <f t="shared" si="877"/>
        <v>Very Low</v>
      </c>
    </row>
    <row r="2399" spans="1:49" x14ac:dyDescent="0.3">
      <c r="A2399" t="s">
        <v>0</v>
      </c>
      <c r="B2399" t="s">
        <v>2653</v>
      </c>
      <c r="C2399">
        <v>233</v>
      </c>
      <c r="D2399" t="str">
        <f t="shared" si="857"/>
        <v>Medium</v>
      </c>
      <c r="E2399">
        <v>122</v>
      </c>
      <c r="F2399" t="str">
        <f t="shared" si="858"/>
        <v>2h 2m</v>
      </c>
      <c r="G2399" t="str">
        <f t="shared" si="859"/>
        <v>Long Movie</v>
      </c>
      <c r="H2399">
        <v>301</v>
      </c>
      <c r="I2399" t="str">
        <f t="shared" si="860"/>
        <v>Very Low</v>
      </c>
      <c r="J2399">
        <v>457</v>
      </c>
      <c r="K2399" t="str">
        <f t="shared" si="861"/>
        <v>Very Low</v>
      </c>
      <c r="L2399" t="s">
        <v>4132</v>
      </c>
      <c r="M2399">
        <v>1000</v>
      </c>
      <c r="N2399" t="str">
        <f t="shared" si="862"/>
        <v>Low</v>
      </c>
      <c r="O2399">
        <v>75072454</v>
      </c>
      <c r="P2399" t="str">
        <f t="shared" si="863"/>
        <v>Hit</v>
      </c>
      <c r="Q2399" t="s">
        <v>4355</v>
      </c>
      <c r="R2399" t="str">
        <f t="shared" si="864"/>
        <v>Drama</v>
      </c>
      <c r="S2399">
        <f t="shared" si="865"/>
        <v>3</v>
      </c>
      <c r="T2399" t="s">
        <v>109</v>
      </c>
      <c r="U2399" t="s">
        <v>11711</v>
      </c>
      <c r="V2399">
        <v>96569</v>
      </c>
      <c r="W2399" t="str">
        <f t="shared" si="866"/>
        <v>Medium</v>
      </c>
      <c r="X2399">
        <v>2759</v>
      </c>
      <c r="Y2399" t="str">
        <f t="shared" si="867"/>
        <v>Low</v>
      </c>
      <c r="Z2399" t="s">
        <v>11712</v>
      </c>
      <c r="AA2399">
        <v>0</v>
      </c>
      <c r="AB2399" t="str">
        <f t="shared" si="868"/>
        <v>Symbolic Poster</v>
      </c>
      <c r="AC2399" t="s">
        <v>11713</v>
      </c>
      <c r="AD2399" t="s">
        <v>11714</v>
      </c>
      <c r="AE2399">
        <v>522</v>
      </c>
      <c r="AF2399" t="str">
        <f t="shared" si="869"/>
        <v>Low</v>
      </c>
      <c r="AG2399" t="s">
        <v>9</v>
      </c>
      <c r="AH2399" t="s">
        <v>10</v>
      </c>
      <c r="AI2399" t="s">
        <v>11</v>
      </c>
      <c r="AJ2399" t="str">
        <f t="shared" si="870"/>
        <v>Teen</v>
      </c>
      <c r="AK2399">
        <v>20000000</v>
      </c>
      <c r="AL2399" t="str">
        <f t="shared" si="871"/>
        <v>Low Budget</v>
      </c>
      <c r="AM2399">
        <v>2005</v>
      </c>
      <c r="AN2399">
        <f t="shared" si="872"/>
        <v>20</v>
      </c>
      <c r="AO2399" t="str">
        <f t="shared" si="873"/>
        <v>Old Classic</v>
      </c>
      <c r="AP2399">
        <v>539</v>
      </c>
      <c r="AQ2399" t="str">
        <f t="shared" si="874"/>
        <v>Very Low</v>
      </c>
      <c r="AR2399">
        <v>6.7</v>
      </c>
      <c r="AS2399" t="str">
        <f t="shared" si="875"/>
        <v>Average</v>
      </c>
      <c r="AT2399">
        <v>2.35</v>
      </c>
      <c r="AU2399" t="str">
        <f t="shared" si="876"/>
        <v>Cinematic Widescreen</v>
      </c>
      <c r="AV2399">
        <v>0</v>
      </c>
      <c r="AW2399" t="str">
        <f t="shared" si="877"/>
        <v>Very Low</v>
      </c>
    </row>
    <row r="2400" spans="1:49" x14ac:dyDescent="0.3">
      <c r="A2400" t="s">
        <v>0</v>
      </c>
      <c r="B2400" t="s">
        <v>568</v>
      </c>
      <c r="C2400">
        <v>91</v>
      </c>
      <c r="D2400" t="str">
        <f t="shared" si="857"/>
        <v>Low</v>
      </c>
      <c r="E2400">
        <v>88</v>
      </c>
      <c r="F2400" t="str">
        <f t="shared" si="858"/>
        <v>1h 28m</v>
      </c>
      <c r="G2400" t="str">
        <f t="shared" si="859"/>
        <v>Featurette</v>
      </c>
      <c r="H2400">
        <v>31</v>
      </c>
      <c r="I2400" t="str">
        <f t="shared" si="860"/>
        <v>Very Low</v>
      </c>
      <c r="J2400">
        <v>489</v>
      </c>
      <c r="K2400" t="str">
        <f t="shared" si="861"/>
        <v>Very Low</v>
      </c>
      <c r="L2400" t="s">
        <v>9548</v>
      </c>
      <c r="M2400">
        <v>1000</v>
      </c>
      <c r="N2400" t="str">
        <f t="shared" si="862"/>
        <v>Low</v>
      </c>
      <c r="O2400">
        <v>65535067</v>
      </c>
      <c r="P2400" t="str">
        <f t="shared" si="863"/>
        <v>Hit</v>
      </c>
      <c r="Q2400" t="s">
        <v>1652</v>
      </c>
      <c r="R2400" t="str">
        <f t="shared" si="864"/>
        <v>Comedy</v>
      </c>
      <c r="S2400">
        <f t="shared" si="865"/>
        <v>2</v>
      </c>
      <c r="T2400" t="s">
        <v>450</v>
      </c>
      <c r="U2400" t="s">
        <v>11715</v>
      </c>
      <c r="V2400">
        <v>59380</v>
      </c>
      <c r="W2400" t="str">
        <f t="shared" si="866"/>
        <v>Medium</v>
      </c>
      <c r="X2400">
        <v>2604</v>
      </c>
      <c r="Y2400" t="str">
        <f t="shared" si="867"/>
        <v>Low</v>
      </c>
      <c r="Z2400" t="s">
        <v>11716</v>
      </c>
      <c r="AA2400">
        <v>1</v>
      </c>
      <c r="AB2400" t="str">
        <f t="shared" si="868"/>
        <v>Solo Star Poster</v>
      </c>
      <c r="AC2400" t="s">
        <v>11717</v>
      </c>
      <c r="AD2400" t="s">
        <v>11718</v>
      </c>
      <c r="AE2400">
        <v>202</v>
      </c>
      <c r="AF2400" t="str">
        <f t="shared" si="869"/>
        <v>Very Low</v>
      </c>
      <c r="AG2400" t="s">
        <v>9</v>
      </c>
      <c r="AH2400" t="s">
        <v>10</v>
      </c>
      <c r="AI2400" t="s">
        <v>556</v>
      </c>
      <c r="AJ2400" t="str">
        <f t="shared" si="870"/>
        <v>Adult</v>
      </c>
      <c r="AK2400">
        <v>17000000</v>
      </c>
      <c r="AL2400" t="str">
        <f t="shared" si="871"/>
        <v>Low Budget</v>
      </c>
      <c r="AM2400">
        <v>1999</v>
      </c>
      <c r="AN2400">
        <f t="shared" si="872"/>
        <v>26</v>
      </c>
      <c r="AO2400" t="str">
        <f t="shared" si="873"/>
        <v>Old Classic</v>
      </c>
      <c r="AP2400">
        <v>489</v>
      </c>
      <c r="AQ2400" t="str">
        <f t="shared" si="874"/>
        <v>Very Low</v>
      </c>
      <c r="AR2400">
        <v>5.7</v>
      </c>
      <c r="AS2400" t="str">
        <f t="shared" si="875"/>
        <v>Below Average</v>
      </c>
      <c r="AT2400">
        <v>1.85</v>
      </c>
      <c r="AU2400" t="str">
        <f t="shared" si="876"/>
        <v>HDTV / Widescreen</v>
      </c>
      <c r="AV2400">
        <v>0</v>
      </c>
      <c r="AW2400" t="str">
        <f t="shared" si="877"/>
        <v>Very Low</v>
      </c>
    </row>
    <row r="2401" spans="1:49" x14ac:dyDescent="0.3">
      <c r="A2401" t="s">
        <v>0</v>
      </c>
      <c r="B2401" t="s">
        <v>11719</v>
      </c>
      <c r="C2401">
        <v>169</v>
      </c>
      <c r="D2401" t="str">
        <f t="shared" si="857"/>
        <v>Low</v>
      </c>
      <c r="E2401">
        <v>110</v>
      </c>
      <c r="F2401" t="str">
        <f t="shared" si="858"/>
        <v>1h 50m</v>
      </c>
      <c r="G2401" t="str">
        <f t="shared" si="859"/>
        <v>Standard Movie</v>
      </c>
      <c r="H2401">
        <v>179</v>
      </c>
      <c r="I2401" t="str">
        <f t="shared" si="860"/>
        <v>Very Low</v>
      </c>
      <c r="J2401">
        <v>734</v>
      </c>
      <c r="K2401" t="str">
        <f t="shared" si="861"/>
        <v>Very Low</v>
      </c>
      <c r="L2401" t="s">
        <v>3727</v>
      </c>
      <c r="M2401">
        <v>12000</v>
      </c>
      <c r="N2401" t="str">
        <f t="shared" si="862"/>
        <v>Medium</v>
      </c>
      <c r="O2401">
        <v>13998282</v>
      </c>
      <c r="P2401" t="str">
        <f t="shared" si="863"/>
        <v>Average</v>
      </c>
      <c r="Q2401" t="s">
        <v>11720</v>
      </c>
      <c r="R2401" t="str">
        <f t="shared" si="864"/>
        <v>Action</v>
      </c>
      <c r="S2401">
        <f t="shared" si="865"/>
        <v>5</v>
      </c>
      <c r="T2401" t="s">
        <v>676</v>
      </c>
      <c r="U2401" t="s">
        <v>11721</v>
      </c>
      <c r="V2401">
        <v>24854</v>
      </c>
      <c r="W2401" t="str">
        <f t="shared" si="866"/>
        <v>Low</v>
      </c>
      <c r="X2401">
        <v>15044</v>
      </c>
      <c r="Y2401" t="str">
        <f t="shared" si="867"/>
        <v>Medium</v>
      </c>
      <c r="Z2401" t="s">
        <v>7228</v>
      </c>
      <c r="AA2401">
        <v>1</v>
      </c>
      <c r="AB2401" t="str">
        <f t="shared" si="868"/>
        <v>Solo Star Poster</v>
      </c>
      <c r="AC2401" t="s">
        <v>11722</v>
      </c>
      <c r="AD2401" t="s">
        <v>11723</v>
      </c>
      <c r="AE2401">
        <v>374</v>
      </c>
      <c r="AF2401" t="str">
        <f t="shared" si="869"/>
        <v>Very Low</v>
      </c>
      <c r="AG2401" t="s">
        <v>9</v>
      </c>
      <c r="AH2401" t="s">
        <v>10</v>
      </c>
      <c r="AI2401" t="s">
        <v>11</v>
      </c>
      <c r="AJ2401" t="str">
        <f t="shared" si="870"/>
        <v>Teen</v>
      </c>
      <c r="AK2401">
        <v>16000000</v>
      </c>
      <c r="AL2401" t="str">
        <f t="shared" si="871"/>
        <v>Low Budget</v>
      </c>
      <c r="AM2401">
        <v>2014</v>
      </c>
      <c r="AN2401">
        <f t="shared" si="872"/>
        <v>11</v>
      </c>
      <c r="AO2401" t="str">
        <f t="shared" si="873"/>
        <v>Modern Classic</v>
      </c>
      <c r="AP2401">
        <v>1000</v>
      </c>
      <c r="AQ2401" t="str">
        <f t="shared" si="874"/>
        <v>Very Low</v>
      </c>
      <c r="AR2401">
        <v>3.1</v>
      </c>
      <c r="AS2401" t="str">
        <f t="shared" si="875"/>
        <v>Very Poor</v>
      </c>
      <c r="AT2401">
        <v>2.35</v>
      </c>
      <c r="AU2401" t="str">
        <f t="shared" si="876"/>
        <v>Cinematic Widescreen</v>
      </c>
      <c r="AV2401">
        <v>31000</v>
      </c>
      <c r="AW2401" t="str">
        <f t="shared" si="877"/>
        <v>Medium</v>
      </c>
    </row>
    <row r="2402" spans="1:49" x14ac:dyDescent="0.3">
      <c r="A2402" t="s">
        <v>0</v>
      </c>
      <c r="B2402" t="s">
        <v>10948</v>
      </c>
      <c r="C2402">
        <v>142</v>
      </c>
      <c r="D2402" t="str">
        <f t="shared" si="857"/>
        <v>Low</v>
      </c>
      <c r="E2402">
        <v>103</v>
      </c>
      <c r="F2402" t="str">
        <f t="shared" si="858"/>
        <v>1h 43m</v>
      </c>
      <c r="G2402" t="str">
        <f t="shared" si="859"/>
        <v>Standard Movie</v>
      </c>
      <c r="H2402">
        <v>15</v>
      </c>
      <c r="I2402" t="str">
        <f t="shared" si="860"/>
        <v>Very Low</v>
      </c>
      <c r="J2402">
        <v>172</v>
      </c>
      <c r="K2402" t="str">
        <f t="shared" si="861"/>
        <v>Very Low</v>
      </c>
      <c r="L2402" t="s">
        <v>11724</v>
      </c>
      <c r="M2402">
        <v>723</v>
      </c>
      <c r="N2402" t="str">
        <f t="shared" si="862"/>
        <v>Low</v>
      </c>
      <c r="O2402">
        <v>6061759</v>
      </c>
      <c r="P2402" t="str">
        <f t="shared" si="863"/>
        <v>Flop</v>
      </c>
      <c r="Q2402" t="s">
        <v>1386</v>
      </c>
      <c r="R2402" t="str">
        <f t="shared" si="864"/>
        <v>Comedy</v>
      </c>
      <c r="S2402">
        <f t="shared" si="865"/>
        <v>3</v>
      </c>
      <c r="T2402" t="s">
        <v>2030</v>
      </c>
      <c r="U2402" t="s">
        <v>11725</v>
      </c>
      <c r="V2402">
        <v>49077</v>
      </c>
      <c r="W2402" t="str">
        <f t="shared" si="866"/>
        <v>Low</v>
      </c>
      <c r="X2402">
        <v>1615</v>
      </c>
      <c r="Y2402" t="str">
        <f t="shared" si="867"/>
        <v>Low</v>
      </c>
      <c r="Z2402" t="s">
        <v>9693</v>
      </c>
      <c r="AA2402">
        <v>0</v>
      </c>
      <c r="AB2402" t="str">
        <f t="shared" si="868"/>
        <v>Symbolic Poster</v>
      </c>
      <c r="AC2402" t="s">
        <v>11726</v>
      </c>
      <c r="AD2402" t="s">
        <v>11727</v>
      </c>
      <c r="AE2402">
        <v>475</v>
      </c>
      <c r="AF2402" t="str">
        <f t="shared" si="869"/>
        <v>Very Low</v>
      </c>
      <c r="AG2402" t="s">
        <v>9</v>
      </c>
      <c r="AH2402" t="s">
        <v>10</v>
      </c>
      <c r="AI2402" t="s">
        <v>11</v>
      </c>
      <c r="AJ2402" t="str">
        <f t="shared" si="870"/>
        <v>Teen</v>
      </c>
      <c r="AK2402">
        <v>17000000</v>
      </c>
      <c r="AL2402" t="str">
        <f t="shared" si="871"/>
        <v>Low Budget</v>
      </c>
      <c r="AM2402">
        <v>2005</v>
      </c>
      <c r="AN2402">
        <f t="shared" si="872"/>
        <v>20</v>
      </c>
      <c r="AO2402" t="str">
        <f t="shared" si="873"/>
        <v>Old Classic</v>
      </c>
      <c r="AP2402">
        <v>552</v>
      </c>
      <c r="AQ2402" t="str">
        <f t="shared" si="874"/>
        <v>Very Low</v>
      </c>
      <c r="AR2402">
        <v>6.3</v>
      </c>
      <c r="AS2402" t="str">
        <f t="shared" si="875"/>
        <v>Average</v>
      </c>
      <c r="AT2402">
        <v>1.85</v>
      </c>
      <c r="AU2402" t="str">
        <f t="shared" si="876"/>
        <v>HDTV / Widescreen</v>
      </c>
      <c r="AV2402">
        <v>0</v>
      </c>
      <c r="AW2402" t="str">
        <f t="shared" si="877"/>
        <v>Very Low</v>
      </c>
    </row>
    <row r="2403" spans="1:49" x14ac:dyDescent="0.3">
      <c r="A2403" t="s">
        <v>718</v>
      </c>
      <c r="B2403" t="s">
        <v>7273</v>
      </c>
      <c r="C2403">
        <v>50</v>
      </c>
      <c r="D2403" t="str">
        <f t="shared" si="857"/>
        <v>Very Low</v>
      </c>
      <c r="E2403">
        <v>106</v>
      </c>
      <c r="F2403" t="str">
        <f t="shared" si="858"/>
        <v>1h 46m</v>
      </c>
      <c r="G2403" t="str">
        <f t="shared" si="859"/>
        <v>Standard Movie</v>
      </c>
      <c r="H2403">
        <v>8</v>
      </c>
      <c r="I2403" t="str">
        <f t="shared" si="860"/>
        <v>Very Low</v>
      </c>
      <c r="J2403">
        <v>521</v>
      </c>
      <c r="K2403" t="str">
        <f t="shared" si="861"/>
        <v>Very Low</v>
      </c>
      <c r="L2403" t="s">
        <v>11728</v>
      </c>
      <c r="M2403">
        <v>748</v>
      </c>
      <c r="N2403" t="str">
        <f t="shared" si="862"/>
        <v>Low</v>
      </c>
      <c r="O2403">
        <v>64955956</v>
      </c>
      <c r="P2403" t="str">
        <f t="shared" si="863"/>
        <v>Hit</v>
      </c>
      <c r="Q2403" t="s">
        <v>2498</v>
      </c>
      <c r="R2403" t="str">
        <f t="shared" si="864"/>
        <v>Comedy</v>
      </c>
      <c r="S2403">
        <f t="shared" si="865"/>
        <v>2</v>
      </c>
      <c r="T2403" t="s">
        <v>114</v>
      </c>
      <c r="U2403" t="s">
        <v>11729</v>
      </c>
      <c r="V2403">
        <v>10104</v>
      </c>
      <c r="W2403" t="str">
        <f t="shared" si="866"/>
        <v>Low</v>
      </c>
      <c r="X2403">
        <v>3956</v>
      </c>
      <c r="Y2403" t="str">
        <f t="shared" si="867"/>
        <v>Low</v>
      </c>
      <c r="Z2403" t="s">
        <v>7193</v>
      </c>
      <c r="AA2403">
        <v>4</v>
      </c>
      <c r="AB2403" t="str">
        <f t="shared" si="868"/>
        <v>Ensemble Poster</v>
      </c>
      <c r="AC2403" t="s">
        <v>11730</v>
      </c>
      <c r="AD2403" t="s">
        <v>11731</v>
      </c>
      <c r="AE2403">
        <v>69</v>
      </c>
      <c r="AF2403" t="str">
        <f t="shared" si="869"/>
        <v>Very Low</v>
      </c>
      <c r="AG2403" t="s">
        <v>9</v>
      </c>
      <c r="AH2403" t="s">
        <v>10</v>
      </c>
      <c r="AI2403" t="s">
        <v>11</v>
      </c>
      <c r="AJ2403" t="str">
        <f t="shared" si="870"/>
        <v>Teen</v>
      </c>
      <c r="AK2403">
        <v>18000000</v>
      </c>
      <c r="AL2403" t="str">
        <f t="shared" si="871"/>
        <v>Low Budget</v>
      </c>
      <c r="AM2403">
        <v>2004</v>
      </c>
      <c r="AN2403">
        <f t="shared" si="872"/>
        <v>21</v>
      </c>
      <c r="AO2403" t="str">
        <f t="shared" si="873"/>
        <v>Old Classic</v>
      </c>
      <c r="AP2403">
        <v>656</v>
      </c>
      <c r="AQ2403" t="str">
        <f t="shared" si="874"/>
        <v>Very Low</v>
      </c>
      <c r="AR2403">
        <v>5.7</v>
      </c>
      <c r="AS2403" t="str">
        <f t="shared" si="875"/>
        <v>Below Average</v>
      </c>
      <c r="AT2403">
        <v>1.85</v>
      </c>
      <c r="AU2403" t="str">
        <f t="shared" si="876"/>
        <v>HDTV / Widescreen</v>
      </c>
      <c r="AV2403">
        <v>265</v>
      </c>
      <c r="AW2403" t="str">
        <f t="shared" si="877"/>
        <v>Very Low</v>
      </c>
    </row>
    <row r="2404" spans="1:49" x14ac:dyDescent="0.3">
      <c r="A2404" t="s">
        <v>0</v>
      </c>
      <c r="B2404" t="s">
        <v>11732</v>
      </c>
      <c r="C2404">
        <v>195</v>
      </c>
      <c r="D2404" t="str">
        <f t="shared" si="857"/>
        <v>Low</v>
      </c>
      <c r="E2404">
        <v>98</v>
      </c>
      <c r="F2404" t="str">
        <f t="shared" si="858"/>
        <v>1h 38m</v>
      </c>
      <c r="G2404" t="str">
        <f t="shared" si="859"/>
        <v>Standard Movie</v>
      </c>
      <c r="H2404">
        <v>72</v>
      </c>
      <c r="I2404" t="str">
        <f t="shared" si="860"/>
        <v>Very Low</v>
      </c>
      <c r="J2404">
        <v>566</v>
      </c>
      <c r="K2404" t="str">
        <f t="shared" si="861"/>
        <v>Very Low</v>
      </c>
      <c r="L2404" t="s">
        <v>4948</v>
      </c>
      <c r="M2404">
        <v>1000</v>
      </c>
      <c r="N2404" t="str">
        <f t="shared" si="862"/>
        <v>Low</v>
      </c>
      <c r="O2404">
        <v>60057639</v>
      </c>
      <c r="P2404" t="str">
        <f t="shared" si="863"/>
        <v>Hit</v>
      </c>
      <c r="Q2404" t="s">
        <v>9164</v>
      </c>
      <c r="R2404" t="str">
        <f t="shared" si="864"/>
        <v>Comedy</v>
      </c>
      <c r="S2404">
        <f t="shared" si="865"/>
        <v>3</v>
      </c>
      <c r="T2404" t="s">
        <v>775</v>
      </c>
      <c r="U2404" t="s">
        <v>11733</v>
      </c>
      <c r="V2404">
        <v>107815</v>
      </c>
      <c r="W2404" t="str">
        <f t="shared" si="866"/>
        <v>Medium</v>
      </c>
      <c r="X2404">
        <v>3151</v>
      </c>
      <c r="Y2404" t="str">
        <f t="shared" si="867"/>
        <v>Low</v>
      </c>
      <c r="Z2404" t="s">
        <v>1833</v>
      </c>
      <c r="AA2404">
        <v>2</v>
      </c>
      <c r="AB2404" t="str">
        <f t="shared" si="868"/>
        <v>Duo/Trio Poster</v>
      </c>
      <c r="AC2404" t="s">
        <v>11734</v>
      </c>
      <c r="AD2404" t="s">
        <v>11735</v>
      </c>
      <c r="AE2404">
        <v>485</v>
      </c>
      <c r="AF2404" t="str">
        <f t="shared" si="869"/>
        <v>Very Low</v>
      </c>
      <c r="AG2404" t="s">
        <v>9</v>
      </c>
      <c r="AH2404" t="s">
        <v>10</v>
      </c>
      <c r="AI2404" t="s">
        <v>556</v>
      </c>
      <c r="AJ2404" t="str">
        <f t="shared" si="870"/>
        <v>Adult</v>
      </c>
      <c r="AK2404">
        <v>18000000</v>
      </c>
      <c r="AL2404" t="str">
        <f t="shared" si="871"/>
        <v>Low Budget</v>
      </c>
      <c r="AM2404">
        <v>2003</v>
      </c>
      <c r="AN2404">
        <f t="shared" si="872"/>
        <v>22</v>
      </c>
      <c r="AO2404" t="str">
        <f t="shared" si="873"/>
        <v>Old Classic</v>
      </c>
      <c r="AP2404">
        <v>624</v>
      </c>
      <c r="AQ2404" t="str">
        <f t="shared" si="874"/>
        <v>Very Low</v>
      </c>
      <c r="AR2404">
        <v>7.1</v>
      </c>
      <c r="AS2404" t="str">
        <f t="shared" si="875"/>
        <v>Good</v>
      </c>
      <c r="AT2404">
        <v>1.85</v>
      </c>
      <c r="AU2404" t="str">
        <f t="shared" si="876"/>
        <v>HDTV / Widescreen</v>
      </c>
      <c r="AV2404">
        <v>10000</v>
      </c>
      <c r="AW2404" t="str">
        <f t="shared" si="877"/>
        <v>Low</v>
      </c>
    </row>
    <row r="2405" spans="1:49" x14ac:dyDescent="0.3">
      <c r="A2405" t="s">
        <v>0</v>
      </c>
      <c r="B2405" t="s">
        <v>1936</v>
      </c>
      <c r="C2405">
        <v>129</v>
      </c>
      <c r="D2405" t="str">
        <f t="shared" si="857"/>
        <v>Low</v>
      </c>
      <c r="E2405">
        <v>68</v>
      </c>
      <c r="F2405" t="str">
        <f t="shared" si="858"/>
        <v>1h 8m</v>
      </c>
      <c r="G2405" t="str">
        <f t="shared" si="859"/>
        <v>Featurette</v>
      </c>
      <c r="H2405">
        <v>116</v>
      </c>
      <c r="I2405" t="str">
        <f t="shared" si="860"/>
        <v>Very Low</v>
      </c>
      <c r="J2405">
        <v>481</v>
      </c>
      <c r="K2405" t="str">
        <f t="shared" si="861"/>
        <v>Very Low</v>
      </c>
      <c r="L2405" t="s">
        <v>2681</v>
      </c>
      <c r="M2405">
        <v>8000</v>
      </c>
      <c r="N2405" t="str">
        <f t="shared" si="862"/>
        <v>Low</v>
      </c>
      <c r="O2405">
        <v>53868030</v>
      </c>
      <c r="P2405" t="str">
        <f t="shared" si="863"/>
        <v>Hit</v>
      </c>
      <c r="Q2405" t="s">
        <v>980</v>
      </c>
      <c r="R2405" t="str">
        <f t="shared" si="864"/>
        <v>Comedy</v>
      </c>
      <c r="S2405">
        <f t="shared" si="865"/>
        <v>2</v>
      </c>
      <c r="T2405" t="s">
        <v>1220</v>
      </c>
      <c r="U2405" t="s">
        <v>11736</v>
      </c>
      <c r="V2405">
        <v>183425</v>
      </c>
      <c r="W2405" t="str">
        <f t="shared" si="866"/>
        <v>Medium</v>
      </c>
      <c r="X2405">
        <v>10557</v>
      </c>
      <c r="Y2405" t="str">
        <f t="shared" si="867"/>
        <v>Medium</v>
      </c>
      <c r="Z2405" t="s">
        <v>3823</v>
      </c>
      <c r="AA2405">
        <v>2</v>
      </c>
      <c r="AB2405" t="str">
        <f t="shared" si="868"/>
        <v>Duo/Trio Poster</v>
      </c>
      <c r="AC2405" t="s">
        <v>11737</v>
      </c>
      <c r="AD2405" t="s">
        <v>11738</v>
      </c>
      <c r="AE2405">
        <v>425</v>
      </c>
      <c r="AF2405" t="str">
        <f t="shared" si="869"/>
        <v>Very Low</v>
      </c>
      <c r="AG2405" t="s">
        <v>9</v>
      </c>
      <c r="AH2405" t="s">
        <v>10</v>
      </c>
      <c r="AI2405" t="s">
        <v>11</v>
      </c>
      <c r="AJ2405" t="str">
        <f t="shared" si="870"/>
        <v>Teen</v>
      </c>
      <c r="AK2405">
        <v>17000000</v>
      </c>
      <c r="AL2405" t="str">
        <f t="shared" si="871"/>
        <v>Low Budget</v>
      </c>
      <c r="AM2405">
        <v>1997</v>
      </c>
      <c r="AN2405">
        <f t="shared" si="872"/>
        <v>28</v>
      </c>
      <c r="AO2405" t="str">
        <f t="shared" si="873"/>
        <v>Old Classic</v>
      </c>
      <c r="AP2405">
        <v>503</v>
      </c>
      <c r="AQ2405" t="str">
        <f t="shared" si="874"/>
        <v>Very Low</v>
      </c>
      <c r="AR2405">
        <v>7</v>
      </c>
      <c r="AS2405" t="str">
        <f t="shared" si="875"/>
        <v>Good</v>
      </c>
      <c r="AT2405">
        <v>2.35</v>
      </c>
      <c r="AU2405" t="str">
        <f t="shared" si="876"/>
        <v>Cinematic Widescreen</v>
      </c>
      <c r="AV2405">
        <v>0</v>
      </c>
      <c r="AW2405" t="str">
        <f t="shared" si="877"/>
        <v>Very Low</v>
      </c>
    </row>
    <row r="2406" spans="1:49" x14ac:dyDescent="0.3">
      <c r="A2406" t="s">
        <v>0</v>
      </c>
      <c r="B2406" t="s">
        <v>7080</v>
      </c>
      <c r="C2406">
        <v>156</v>
      </c>
      <c r="D2406" t="str">
        <f t="shared" si="857"/>
        <v>Low</v>
      </c>
      <c r="E2406">
        <v>94</v>
      </c>
      <c r="F2406" t="str">
        <f t="shared" si="858"/>
        <v>1h 34m</v>
      </c>
      <c r="G2406" t="str">
        <f t="shared" si="859"/>
        <v>Standard Movie</v>
      </c>
      <c r="H2406">
        <v>52</v>
      </c>
      <c r="I2406" t="str">
        <f t="shared" si="860"/>
        <v>Very Low</v>
      </c>
      <c r="J2406">
        <v>261</v>
      </c>
      <c r="K2406" t="str">
        <f t="shared" si="861"/>
        <v>Very Low</v>
      </c>
      <c r="L2406" t="s">
        <v>11739</v>
      </c>
      <c r="M2406">
        <v>567</v>
      </c>
      <c r="N2406" t="str">
        <f t="shared" si="862"/>
        <v>Low</v>
      </c>
      <c r="O2406">
        <v>59573085</v>
      </c>
      <c r="P2406" t="str">
        <f t="shared" si="863"/>
        <v>Hit</v>
      </c>
      <c r="Q2406" t="s">
        <v>2688</v>
      </c>
      <c r="R2406" t="str">
        <f t="shared" si="864"/>
        <v>Comedy</v>
      </c>
      <c r="S2406">
        <f t="shared" si="865"/>
        <v>3</v>
      </c>
      <c r="T2406" t="s">
        <v>11249</v>
      </c>
      <c r="U2406" t="s">
        <v>11740</v>
      </c>
      <c r="V2406">
        <v>13562</v>
      </c>
      <c r="W2406" t="str">
        <f t="shared" si="866"/>
        <v>Low</v>
      </c>
      <c r="X2406">
        <v>2259</v>
      </c>
      <c r="Y2406" t="str">
        <f t="shared" si="867"/>
        <v>Low</v>
      </c>
      <c r="Z2406" t="s">
        <v>11741</v>
      </c>
      <c r="AA2406">
        <v>10</v>
      </c>
      <c r="AB2406" t="str">
        <f t="shared" si="868"/>
        <v>Ensemble Poster</v>
      </c>
      <c r="AC2406" t="s">
        <v>11742</v>
      </c>
      <c r="AD2406" t="s">
        <v>11743</v>
      </c>
      <c r="AE2406">
        <v>103</v>
      </c>
      <c r="AF2406" t="str">
        <f t="shared" si="869"/>
        <v>Very Low</v>
      </c>
      <c r="AG2406" t="s">
        <v>9</v>
      </c>
      <c r="AH2406" t="s">
        <v>10</v>
      </c>
      <c r="AI2406" t="s">
        <v>11</v>
      </c>
      <c r="AJ2406" t="str">
        <f t="shared" si="870"/>
        <v>Teen</v>
      </c>
      <c r="AK2406">
        <v>18000000</v>
      </c>
      <c r="AL2406" t="str">
        <f t="shared" si="871"/>
        <v>Low Budget</v>
      </c>
      <c r="AM2406">
        <v>2016</v>
      </c>
      <c r="AN2406">
        <f t="shared" si="872"/>
        <v>9</v>
      </c>
      <c r="AO2406" t="str">
        <f t="shared" si="873"/>
        <v>Modern Classic</v>
      </c>
      <c r="AP2406">
        <v>312</v>
      </c>
      <c r="AQ2406" t="str">
        <f t="shared" si="874"/>
        <v>Very Low</v>
      </c>
      <c r="AR2406">
        <v>6.1</v>
      </c>
      <c r="AS2406" t="str">
        <f t="shared" si="875"/>
        <v>Average</v>
      </c>
      <c r="AT2406">
        <v>2.35</v>
      </c>
      <c r="AU2406" t="str">
        <f t="shared" si="876"/>
        <v>Cinematic Widescreen</v>
      </c>
      <c r="AV2406">
        <v>19000</v>
      </c>
      <c r="AW2406" t="str">
        <f t="shared" si="877"/>
        <v>Medium</v>
      </c>
    </row>
    <row r="2407" spans="1:49" x14ac:dyDescent="0.3">
      <c r="A2407" t="s">
        <v>0</v>
      </c>
      <c r="B2407" t="s">
        <v>906</v>
      </c>
      <c r="C2407">
        <v>103</v>
      </c>
      <c r="D2407" t="str">
        <f t="shared" si="857"/>
        <v>Low</v>
      </c>
      <c r="E2407">
        <v>99</v>
      </c>
      <c r="F2407" t="str">
        <f t="shared" si="858"/>
        <v>1h 39m</v>
      </c>
      <c r="G2407" t="str">
        <f t="shared" si="859"/>
        <v>Standard Movie</v>
      </c>
      <c r="H2407">
        <v>42</v>
      </c>
      <c r="I2407" t="str">
        <f t="shared" si="860"/>
        <v>Very Low</v>
      </c>
      <c r="J2407">
        <v>557</v>
      </c>
      <c r="K2407" t="str">
        <f t="shared" si="861"/>
        <v>Very Low</v>
      </c>
      <c r="L2407" t="s">
        <v>2165</v>
      </c>
      <c r="M2407">
        <v>975</v>
      </c>
      <c r="N2407" t="str">
        <f t="shared" si="862"/>
        <v>Low</v>
      </c>
      <c r="O2407">
        <v>52691009</v>
      </c>
      <c r="P2407" t="str">
        <f t="shared" si="863"/>
        <v>Hit</v>
      </c>
      <c r="Q2407" t="s">
        <v>3028</v>
      </c>
      <c r="R2407" t="str">
        <f t="shared" si="864"/>
        <v>Comedy</v>
      </c>
      <c r="S2407">
        <f t="shared" si="865"/>
        <v>2</v>
      </c>
      <c r="T2407" t="s">
        <v>10395</v>
      </c>
      <c r="U2407" t="s">
        <v>11744</v>
      </c>
      <c r="V2407">
        <v>18727</v>
      </c>
      <c r="W2407" t="str">
        <f t="shared" si="866"/>
        <v>Low</v>
      </c>
      <c r="X2407">
        <v>3567</v>
      </c>
      <c r="Y2407" t="str">
        <f t="shared" si="867"/>
        <v>Low</v>
      </c>
      <c r="Z2407" t="s">
        <v>11745</v>
      </c>
      <c r="AA2407">
        <v>2</v>
      </c>
      <c r="AB2407" t="str">
        <f t="shared" si="868"/>
        <v>Duo/Trio Poster</v>
      </c>
      <c r="AC2407" t="s">
        <v>11746</v>
      </c>
      <c r="AD2407" t="s">
        <v>11747</v>
      </c>
      <c r="AE2407">
        <v>45</v>
      </c>
      <c r="AF2407" t="str">
        <f t="shared" si="869"/>
        <v>Very Low</v>
      </c>
      <c r="AG2407" t="s">
        <v>9</v>
      </c>
      <c r="AH2407" t="s">
        <v>10</v>
      </c>
      <c r="AI2407" t="s">
        <v>66</v>
      </c>
      <c r="AJ2407" t="str">
        <f t="shared" si="870"/>
        <v>Family</v>
      </c>
      <c r="AK2407">
        <v>21000000</v>
      </c>
      <c r="AL2407" t="str">
        <f t="shared" si="871"/>
        <v>Low Budget</v>
      </c>
      <c r="AM2407">
        <v>2011</v>
      </c>
      <c r="AN2407">
        <f t="shared" si="872"/>
        <v>14</v>
      </c>
      <c r="AO2407" t="str">
        <f t="shared" si="873"/>
        <v>Modern Classic</v>
      </c>
      <c r="AP2407">
        <v>569</v>
      </c>
      <c r="AQ2407" t="str">
        <f t="shared" si="874"/>
        <v>Very Low</v>
      </c>
      <c r="AR2407">
        <v>6.6</v>
      </c>
      <c r="AS2407" t="str">
        <f t="shared" si="875"/>
        <v>Average</v>
      </c>
      <c r="AT2407">
        <v>2.35</v>
      </c>
      <c r="AU2407" t="str">
        <f t="shared" si="876"/>
        <v>Cinematic Widescreen</v>
      </c>
      <c r="AV2407">
        <v>0</v>
      </c>
      <c r="AW2407" t="str">
        <f t="shared" si="877"/>
        <v>Very Low</v>
      </c>
    </row>
    <row r="2408" spans="1:49" x14ac:dyDescent="0.3">
      <c r="A2408" t="s">
        <v>0</v>
      </c>
      <c r="B2408" t="s">
        <v>1282</v>
      </c>
      <c r="C2408">
        <v>217</v>
      </c>
      <c r="D2408" t="str">
        <f t="shared" si="857"/>
        <v>Medium</v>
      </c>
      <c r="E2408">
        <v>107</v>
      </c>
      <c r="F2408" t="str">
        <f t="shared" si="858"/>
        <v>1h 47m</v>
      </c>
      <c r="G2408" t="str">
        <f t="shared" si="859"/>
        <v>Standard Movie</v>
      </c>
      <c r="H2408">
        <v>323</v>
      </c>
      <c r="I2408" t="str">
        <f t="shared" si="860"/>
        <v>Very Low</v>
      </c>
      <c r="J2408">
        <v>794</v>
      </c>
      <c r="K2408" t="str">
        <f t="shared" si="861"/>
        <v>Very Low</v>
      </c>
      <c r="L2408" t="s">
        <v>5054</v>
      </c>
      <c r="M2408">
        <v>1000</v>
      </c>
      <c r="N2408" t="str">
        <f t="shared" si="862"/>
        <v>Low</v>
      </c>
      <c r="O2408">
        <v>59735548</v>
      </c>
      <c r="P2408" t="str">
        <f t="shared" si="863"/>
        <v>Hit</v>
      </c>
      <c r="Q2408" t="s">
        <v>4148</v>
      </c>
      <c r="R2408" t="str">
        <f t="shared" si="864"/>
        <v>Action</v>
      </c>
      <c r="S2408">
        <f t="shared" si="865"/>
        <v>3</v>
      </c>
      <c r="T2408" t="s">
        <v>220</v>
      </c>
      <c r="U2408" t="s">
        <v>11748</v>
      </c>
      <c r="V2408">
        <v>290949</v>
      </c>
      <c r="W2408" t="str">
        <f t="shared" si="866"/>
        <v>High</v>
      </c>
      <c r="X2408">
        <v>4223</v>
      </c>
      <c r="Y2408" t="str">
        <f t="shared" si="867"/>
        <v>Low</v>
      </c>
      <c r="Z2408" t="s">
        <v>11749</v>
      </c>
      <c r="AA2408">
        <v>1</v>
      </c>
      <c r="AB2408" t="str">
        <f t="shared" si="868"/>
        <v>Solo Star Poster</v>
      </c>
      <c r="AC2408" t="s">
        <v>11750</v>
      </c>
      <c r="AD2408" t="s">
        <v>11751</v>
      </c>
      <c r="AE2408">
        <v>629</v>
      </c>
      <c r="AF2408" t="str">
        <f t="shared" si="869"/>
        <v>Low</v>
      </c>
      <c r="AG2408" t="s">
        <v>9</v>
      </c>
      <c r="AH2408" t="s">
        <v>10</v>
      </c>
      <c r="AI2408" t="s">
        <v>556</v>
      </c>
      <c r="AJ2408" t="str">
        <f t="shared" si="870"/>
        <v>Adult</v>
      </c>
      <c r="AK2408">
        <v>15000000</v>
      </c>
      <c r="AL2408" t="str">
        <f t="shared" si="871"/>
        <v>Low Budget</v>
      </c>
      <c r="AM2408">
        <v>1987</v>
      </c>
      <c r="AN2408">
        <f t="shared" si="872"/>
        <v>38</v>
      </c>
      <c r="AO2408" t="str">
        <f t="shared" si="873"/>
        <v>Old Classic</v>
      </c>
      <c r="AP2408">
        <v>1000</v>
      </c>
      <c r="AQ2408" t="str">
        <f t="shared" si="874"/>
        <v>Very Low</v>
      </c>
      <c r="AR2408">
        <v>7.8</v>
      </c>
      <c r="AS2408" t="str">
        <f t="shared" si="875"/>
        <v>Good</v>
      </c>
      <c r="AT2408">
        <v>1.85</v>
      </c>
      <c r="AU2408" t="str">
        <f t="shared" si="876"/>
        <v>HDTV / Widescreen</v>
      </c>
      <c r="AV2408">
        <v>13000</v>
      </c>
      <c r="AW2408" t="str">
        <f t="shared" si="877"/>
        <v>Medium</v>
      </c>
    </row>
    <row r="2409" spans="1:49" x14ac:dyDescent="0.3">
      <c r="A2409" t="s">
        <v>0</v>
      </c>
      <c r="B2409" t="s">
        <v>4926</v>
      </c>
      <c r="C2409">
        <v>134</v>
      </c>
      <c r="D2409" t="str">
        <f t="shared" si="857"/>
        <v>Low</v>
      </c>
      <c r="E2409">
        <v>180</v>
      </c>
      <c r="F2409" t="str">
        <f t="shared" si="858"/>
        <v>3h 0m</v>
      </c>
      <c r="G2409" t="str">
        <f t="shared" si="859"/>
        <v>Long Movie</v>
      </c>
      <c r="H2409">
        <v>869</v>
      </c>
      <c r="I2409" t="str">
        <f t="shared" si="860"/>
        <v>Very Low</v>
      </c>
      <c r="J2409">
        <v>521</v>
      </c>
      <c r="K2409" t="str">
        <f t="shared" si="861"/>
        <v>Very Low</v>
      </c>
      <c r="L2409" t="s">
        <v>2379</v>
      </c>
      <c r="M2409">
        <v>692</v>
      </c>
      <c r="N2409" t="str">
        <f t="shared" si="862"/>
        <v>Low</v>
      </c>
      <c r="O2409">
        <v>51600000</v>
      </c>
      <c r="P2409" t="str">
        <f t="shared" si="863"/>
        <v>Hit</v>
      </c>
      <c r="Q2409" t="s">
        <v>11752</v>
      </c>
      <c r="R2409" t="str">
        <f t="shared" si="864"/>
        <v>Biography</v>
      </c>
      <c r="S2409">
        <f t="shared" si="865"/>
        <v>4</v>
      </c>
      <c r="T2409" t="s">
        <v>1626</v>
      </c>
      <c r="U2409" t="s">
        <v>11753</v>
      </c>
      <c r="V2409">
        <v>270790</v>
      </c>
      <c r="W2409" t="str">
        <f t="shared" si="866"/>
        <v>High</v>
      </c>
      <c r="X2409">
        <v>3076</v>
      </c>
      <c r="Y2409" t="str">
        <f t="shared" si="867"/>
        <v>Low</v>
      </c>
      <c r="Z2409" t="s">
        <v>2479</v>
      </c>
      <c r="AA2409">
        <v>0</v>
      </c>
      <c r="AB2409" t="str">
        <f t="shared" si="868"/>
        <v>Symbolic Poster</v>
      </c>
      <c r="AC2409" t="s">
        <v>11754</v>
      </c>
      <c r="AD2409" t="s">
        <v>11755</v>
      </c>
      <c r="AE2409">
        <v>549</v>
      </c>
      <c r="AF2409" t="str">
        <f t="shared" si="869"/>
        <v>Low</v>
      </c>
      <c r="AG2409" t="s">
        <v>9</v>
      </c>
      <c r="AH2409" t="s">
        <v>10</v>
      </c>
      <c r="AI2409" t="s">
        <v>556</v>
      </c>
      <c r="AJ2409" t="str">
        <f t="shared" si="870"/>
        <v>Adult</v>
      </c>
      <c r="AK2409">
        <v>18000000</v>
      </c>
      <c r="AL2409" t="str">
        <f t="shared" si="871"/>
        <v>Low Budget</v>
      </c>
      <c r="AM2409">
        <v>1984</v>
      </c>
      <c r="AN2409">
        <f t="shared" si="872"/>
        <v>41</v>
      </c>
      <c r="AO2409" t="str">
        <f t="shared" si="873"/>
        <v>Old Classic</v>
      </c>
      <c r="AP2409">
        <v>670</v>
      </c>
      <c r="AQ2409" t="str">
        <f t="shared" si="874"/>
        <v>Very Low</v>
      </c>
      <c r="AR2409">
        <v>8.3000000000000007</v>
      </c>
      <c r="AS2409" t="str">
        <f t="shared" si="875"/>
        <v>Excellent</v>
      </c>
      <c r="AT2409">
        <v>2.35</v>
      </c>
      <c r="AU2409" t="str">
        <f t="shared" si="876"/>
        <v>Cinematic Widescreen</v>
      </c>
      <c r="AV2409">
        <v>16000</v>
      </c>
      <c r="AW2409" t="str">
        <f t="shared" si="877"/>
        <v>Medium</v>
      </c>
    </row>
    <row r="2410" spans="1:49" x14ac:dyDescent="0.3">
      <c r="A2410" t="s">
        <v>0</v>
      </c>
      <c r="B2410" t="s">
        <v>10889</v>
      </c>
      <c r="C2410">
        <v>146</v>
      </c>
      <c r="D2410" t="str">
        <f t="shared" si="857"/>
        <v>Low</v>
      </c>
      <c r="E2410">
        <v>89</v>
      </c>
      <c r="F2410" t="str">
        <f t="shared" si="858"/>
        <v>1h 29m</v>
      </c>
      <c r="G2410" t="str">
        <f t="shared" si="859"/>
        <v>Featurette</v>
      </c>
      <c r="H2410">
        <v>29</v>
      </c>
      <c r="I2410" t="str">
        <f t="shared" si="860"/>
        <v>Very Low</v>
      </c>
      <c r="J2410">
        <v>458</v>
      </c>
      <c r="K2410" t="str">
        <f t="shared" si="861"/>
        <v>Very Low</v>
      </c>
      <c r="L2410" t="s">
        <v>1379</v>
      </c>
      <c r="M2410">
        <v>2000</v>
      </c>
      <c r="N2410" t="str">
        <f t="shared" si="862"/>
        <v>Low</v>
      </c>
      <c r="O2410">
        <v>43818159</v>
      </c>
      <c r="P2410" t="str">
        <f t="shared" si="863"/>
        <v>Average</v>
      </c>
      <c r="Q2410" t="s">
        <v>5074</v>
      </c>
      <c r="R2410" t="str">
        <f t="shared" si="864"/>
        <v>Horror</v>
      </c>
      <c r="S2410">
        <f t="shared" si="865"/>
        <v>2</v>
      </c>
      <c r="T2410" t="s">
        <v>1053</v>
      </c>
      <c r="U2410" t="s">
        <v>11756</v>
      </c>
      <c r="V2410">
        <v>27664</v>
      </c>
      <c r="W2410" t="str">
        <f t="shared" si="866"/>
        <v>Low</v>
      </c>
      <c r="X2410">
        <v>4867</v>
      </c>
      <c r="Y2410" t="str">
        <f t="shared" si="867"/>
        <v>Low</v>
      </c>
      <c r="Z2410" t="s">
        <v>11757</v>
      </c>
      <c r="AA2410">
        <v>0</v>
      </c>
      <c r="AB2410" t="str">
        <f t="shared" si="868"/>
        <v>Symbolic Poster</v>
      </c>
      <c r="AC2410" t="s">
        <v>11758</v>
      </c>
      <c r="AD2410" t="s">
        <v>11759</v>
      </c>
      <c r="AE2410">
        <v>260</v>
      </c>
      <c r="AF2410" t="str">
        <f t="shared" si="869"/>
        <v>Very Low</v>
      </c>
      <c r="AG2410" t="s">
        <v>9</v>
      </c>
      <c r="AH2410" t="s">
        <v>10</v>
      </c>
      <c r="AI2410" t="s">
        <v>11</v>
      </c>
      <c r="AJ2410" t="str">
        <f t="shared" si="870"/>
        <v>Teen</v>
      </c>
      <c r="AK2410">
        <v>20000000</v>
      </c>
      <c r="AL2410" t="str">
        <f t="shared" si="871"/>
        <v>Low Budget</v>
      </c>
      <c r="AM2410">
        <v>2008</v>
      </c>
      <c r="AN2410">
        <f t="shared" si="872"/>
        <v>17</v>
      </c>
      <c r="AO2410" t="str">
        <f t="shared" si="873"/>
        <v>Old Classic</v>
      </c>
      <c r="AP2410">
        <v>690</v>
      </c>
      <c r="AQ2410" t="str">
        <f t="shared" si="874"/>
        <v>Very Low</v>
      </c>
      <c r="AR2410">
        <v>3.9</v>
      </c>
      <c r="AS2410" t="str">
        <f t="shared" si="875"/>
        <v>Very Poor</v>
      </c>
      <c r="AT2410">
        <v>2.35</v>
      </c>
      <c r="AU2410" t="str">
        <f t="shared" si="876"/>
        <v>Cinematic Widescreen</v>
      </c>
      <c r="AV2410">
        <v>1000</v>
      </c>
      <c r="AW2410" t="str">
        <f t="shared" si="877"/>
        <v>Very Low</v>
      </c>
    </row>
    <row r="2411" spans="1:49" x14ac:dyDescent="0.3">
      <c r="A2411" t="s">
        <v>0</v>
      </c>
      <c r="B2411" t="s">
        <v>2013</v>
      </c>
      <c r="C2411">
        <v>159</v>
      </c>
      <c r="D2411" t="str">
        <f t="shared" si="857"/>
        <v>Low</v>
      </c>
      <c r="E2411">
        <v>97</v>
      </c>
      <c r="F2411" t="str">
        <f t="shared" si="858"/>
        <v>1h 37m</v>
      </c>
      <c r="G2411" t="str">
        <f t="shared" si="859"/>
        <v>Standard Movie</v>
      </c>
      <c r="H2411">
        <v>70</v>
      </c>
      <c r="I2411" t="str">
        <f t="shared" si="860"/>
        <v>Very Low</v>
      </c>
      <c r="J2411">
        <v>625</v>
      </c>
      <c r="K2411" t="str">
        <f t="shared" si="861"/>
        <v>Very Low</v>
      </c>
      <c r="L2411" t="s">
        <v>450</v>
      </c>
      <c r="M2411">
        <v>2000</v>
      </c>
      <c r="N2411" t="str">
        <f t="shared" si="862"/>
        <v>Low</v>
      </c>
      <c r="O2411">
        <v>86049418</v>
      </c>
      <c r="P2411" t="str">
        <f t="shared" si="863"/>
        <v>Hit</v>
      </c>
      <c r="Q2411" t="s">
        <v>1642</v>
      </c>
      <c r="R2411" t="str">
        <f t="shared" si="864"/>
        <v>Comedy</v>
      </c>
      <c r="S2411">
        <f t="shared" si="865"/>
        <v>1</v>
      </c>
      <c r="T2411" t="s">
        <v>4770</v>
      </c>
      <c r="U2411" t="s">
        <v>11760</v>
      </c>
      <c r="V2411">
        <v>245989</v>
      </c>
      <c r="W2411" t="str">
        <f t="shared" si="866"/>
        <v>High</v>
      </c>
      <c r="X2411">
        <v>5032</v>
      </c>
      <c r="Y2411" t="str">
        <f t="shared" si="867"/>
        <v>Low</v>
      </c>
      <c r="Z2411" t="s">
        <v>7099</v>
      </c>
      <c r="AA2411">
        <v>4</v>
      </c>
      <c r="AB2411" t="str">
        <f t="shared" si="868"/>
        <v>Ensemble Poster</v>
      </c>
      <c r="AC2411" t="s">
        <v>11761</v>
      </c>
      <c r="AD2411" t="s">
        <v>11762</v>
      </c>
      <c r="AE2411">
        <v>554</v>
      </c>
      <c r="AF2411" t="str">
        <f t="shared" si="869"/>
        <v>Low</v>
      </c>
      <c r="AG2411" t="s">
        <v>9</v>
      </c>
      <c r="AH2411" t="s">
        <v>10</v>
      </c>
      <c r="AI2411" t="s">
        <v>11</v>
      </c>
      <c r="AJ2411" t="str">
        <f t="shared" si="870"/>
        <v>Teen</v>
      </c>
      <c r="AK2411">
        <v>17000000</v>
      </c>
      <c r="AL2411" t="str">
        <f t="shared" si="871"/>
        <v>Low Budget</v>
      </c>
      <c r="AM2411">
        <v>2004</v>
      </c>
      <c r="AN2411">
        <f t="shared" si="872"/>
        <v>21</v>
      </c>
      <c r="AO2411" t="str">
        <f t="shared" si="873"/>
        <v>Old Classic</v>
      </c>
      <c r="AP2411">
        <v>1000</v>
      </c>
      <c r="AQ2411" t="str">
        <f t="shared" si="874"/>
        <v>Very Low</v>
      </c>
      <c r="AR2411">
        <v>7</v>
      </c>
      <c r="AS2411" t="str">
        <f t="shared" si="875"/>
        <v>Good</v>
      </c>
      <c r="AT2411">
        <v>1.85</v>
      </c>
      <c r="AU2411" t="str">
        <f t="shared" si="876"/>
        <v>HDTV / Widescreen</v>
      </c>
      <c r="AV2411">
        <v>0</v>
      </c>
      <c r="AW2411" t="str">
        <f t="shared" si="877"/>
        <v>Very Low</v>
      </c>
    </row>
    <row r="2412" spans="1:49" x14ac:dyDescent="0.3">
      <c r="A2412" t="s">
        <v>0</v>
      </c>
      <c r="B2412" t="s">
        <v>11763</v>
      </c>
      <c r="C2412">
        <v>111</v>
      </c>
      <c r="D2412" t="str">
        <f t="shared" si="857"/>
        <v>Low</v>
      </c>
      <c r="E2412">
        <v>113</v>
      </c>
      <c r="F2412" t="str">
        <f t="shared" si="858"/>
        <v>1h 53m</v>
      </c>
      <c r="G2412" t="str">
        <f t="shared" si="859"/>
        <v>Standard Movie</v>
      </c>
      <c r="H2412">
        <v>22</v>
      </c>
      <c r="I2412" t="str">
        <f t="shared" si="860"/>
        <v>Very Low</v>
      </c>
      <c r="J2412">
        <v>148</v>
      </c>
      <c r="K2412" t="str">
        <f t="shared" si="861"/>
        <v>Very Low</v>
      </c>
      <c r="L2412" t="s">
        <v>11764</v>
      </c>
      <c r="M2412">
        <v>727</v>
      </c>
      <c r="N2412" t="str">
        <f t="shared" si="862"/>
        <v>Low</v>
      </c>
      <c r="O2412">
        <v>43601508</v>
      </c>
      <c r="P2412" t="str">
        <f t="shared" si="863"/>
        <v>Average</v>
      </c>
      <c r="Q2412" t="s">
        <v>1386</v>
      </c>
      <c r="R2412" t="str">
        <f t="shared" si="864"/>
        <v>Comedy</v>
      </c>
      <c r="S2412">
        <f t="shared" si="865"/>
        <v>3</v>
      </c>
      <c r="T2412" t="s">
        <v>3330</v>
      </c>
      <c r="U2412" t="s">
        <v>11765</v>
      </c>
      <c r="V2412">
        <v>35718</v>
      </c>
      <c r="W2412" t="str">
        <f t="shared" si="866"/>
        <v>Low</v>
      </c>
      <c r="X2412">
        <v>1310</v>
      </c>
      <c r="Y2412" t="str">
        <f t="shared" si="867"/>
        <v>Low</v>
      </c>
      <c r="Z2412" t="s">
        <v>11766</v>
      </c>
      <c r="AA2412">
        <v>1</v>
      </c>
      <c r="AB2412" t="str">
        <f t="shared" si="868"/>
        <v>Solo Star Poster</v>
      </c>
      <c r="AC2412" t="s">
        <v>11767</v>
      </c>
      <c r="AD2412" t="s">
        <v>11768</v>
      </c>
      <c r="AE2412">
        <v>317</v>
      </c>
      <c r="AF2412" t="str">
        <f t="shared" si="869"/>
        <v>Very Low</v>
      </c>
      <c r="AG2412" t="s">
        <v>9</v>
      </c>
      <c r="AH2412" t="s">
        <v>10</v>
      </c>
      <c r="AI2412" t="s">
        <v>11</v>
      </c>
      <c r="AJ2412" t="str">
        <f t="shared" si="870"/>
        <v>Teen</v>
      </c>
      <c r="AK2412">
        <v>18000000</v>
      </c>
      <c r="AL2412" t="str">
        <f t="shared" si="871"/>
        <v>Low Budget</v>
      </c>
      <c r="AM2412">
        <v>2003</v>
      </c>
      <c r="AN2412">
        <f t="shared" si="872"/>
        <v>22</v>
      </c>
      <c r="AO2412" t="str">
        <f t="shared" si="873"/>
        <v>Old Classic</v>
      </c>
      <c r="AP2412">
        <v>171</v>
      </c>
      <c r="AQ2412" t="str">
        <f t="shared" si="874"/>
        <v>Very Low</v>
      </c>
      <c r="AR2412">
        <v>6.7</v>
      </c>
      <c r="AS2412" t="str">
        <f t="shared" si="875"/>
        <v>Average</v>
      </c>
      <c r="AT2412">
        <v>1.85</v>
      </c>
      <c r="AU2412" t="str">
        <f t="shared" si="876"/>
        <v>HDTV / Widescreen</v>
      </c>
      <c r="AV2412">
        <v>0</v>
      </c>
      <c r="AW2412" t="str">
        <f t="shared" si="877"/>
        <v>Very Low</v>
      </c>
    </row>
    <row r="2413" spans="1:49" x14ac:dyDescent="0.3">
      <c r="A2413" t="s">
        <v>0</v>
      </c>
      <c r="B2413" t="s">
        <v>11652</v>
      </c>
      <c r="C2413">
        <v>187</v>
      </c>
      <c r="D2413" t="str">
        <f t="shared" si="857"/>
        <v>Low</v>
      </c>
      <c r="E2413">
        <v>131</v>
      </c>
      <c r="F2413" t="str">
        <f t="shared" si="858"/>
        <v>2h 11m</v>
      </c>
      <c r="G2413" t="str">
        <f t="shared" si="859"/>
        <v>Long Movie</v>
      </c>
      <c r="H2413">
        <v>500</v>
      </c>
      <c r="I2413" t="str">
        <f t="shared" si="860"/>
        <v>Very Low</v>
      </c>
      <c r="J2413">
        <v>555</v>
      </c>
      <c r="K2413" t="str">
        <f t="shared" si="861"/>
        <v>Very Low</v>
      </c>
      <c r="L2413" t="s">
        <v>3326</v>
      </c>
      <c r="M2413">
        <v>1000</v>
      </c>
      <c r="N2413" t="str">
        <f t="shared" si="862"/>
        <v>Low</v>
      </c>
      <c r="O2413">
        <v>41300105</v>
      </c>
      <c r="P2413" t="str">
        <f t="shared" si="863"/>
        <v>Average</v>
      </c>
      <c r="Q2413" t="s">
        <v>8031</v>
      </c>
      <c r="R2413" t="str">
        <f t="shared" si="864"/>
        <v>Drama</v>
      </c>
      <c r="S2413">
        <f t="shared" si="865"/>
        <v>2</v>
      </c>
      <c r="T2413" t="s">
        <v>174</v>
      </c>
      <c r="U2413" t="s">
        <v>11769</v>
      </c>
      <c r="V2413">
        <v>65201</v>
      </c>
      <c r="W2413" t="str">
        <f t="shared" si="866"/>
        <v>Medium</v>
      </c>
      <c r="X2413">
        <v>3261</v>
      </c>
      <c r="Y2413" t="str">
        <f t="shared" si="867"/>
        <v>Low</v>
      </c>
      <c r="Z2413" t="s">
        <v>11093</v>
      </c>
      <c r="AA2413">
        <v>0</v>
      </c>
      <c r="AB2413" t="str">
        <f t="shared" si="868"/>
        <v>Symbolic Poster</v>
      </c>
      <c r="AC2413" t="s">
        <v>11770</v>
      </c>
      <c r="AD2413" t="s">
        <v>11771</v>
      </c>
      <c r="AE2413">
        <v>651</v>
      </c>
      <c r="AF2413" t="str">
        <f t="shared" si="869"/>
        <v>Low</v>
      </c>
      <c r="AG2413" t="s">
        <v>9</v>
      </c>
      <c r="AH2413" t="s">
        <v>28</v>
      </c>
      <c r="AI2413" t="s">
        <v>556</v>
      </c>
      <c r="AJ2413" t="str">
        <f t="shared" si="870"/>
        <v>Adult</v>
      </c>
      <c r="AK2413">
        <v>19800000</v>
      </c>
      <c r="AL2413" t="str">
        <f t="shared" si="871"/>
        <v>Low Budget</v>
      </c>
      <c r="AM2413">
        <v>2001</v>
      </c>
      <c r="AN2413">
        <f t="shared" si="872"/>
        <v>24</v>
      </c>
      <c r="AO2413" t="str">
        <f t="shared" si="873"/>
        <v>Old Classic</v>
      </c>
      <c r="AP2413">
        <v>559</v>
      </c>
      <c r="AQ2413" t="str">
        <f t="shared" si="874"/>
        <v>Very Low</v>
      </c>
      <c r="AR2413">
        <v>7.3</v>
      </c>
      <c r="AS2413" t="str">
        <f t="shared" si="875"/>
        <v>Good</v>
      </c>
      <c r="AT2413">
        <v>2.35</v>
      </c>
      <c r="AU2413" t="str">
        <f t="shared" si="876"/>
        <v>Cinematic Widescreen</v>
      </c>
      <c r="AV2413">
        <v>0</v>
      </c>
      <c r="AW2413" t="str">
        <f t="shared" si="877"/>
        <v>Very Low</v>
      </c>
    </row>
    <row r="2414" spans="1:49" x14ac:dyDescent="0.3">
      <c r="A2414" t="s">
        <v>0</v>
      </c>
      <c r="B2414" t="str">
        <f>B2413</f>
        <v>Robert Altman</v>
      </c>
      <c r="C2414">
        <v>20</v>
      </c>
      <c r="D2414" t="str">
        <f t="shared" si="857"/>
        <v>Very Low</v>
      </c>
      <c r="E2414">
        <v>44</v>
      </c>
      <c r="F2414" t="str">
        <f t="shared" si="858"/>
        <v>0h 44m</v>
      </c>
      <c r="G2414" t="str">
        <f t="shared" si="859"/>
        <v>Short Film</v>
      </c>
      <c r="H2414">
        <f>H2413</f>
        <v>500</v>
      </c>
      <c r="I2414" t="str">
        <f t="shared" si="860"/>
        <v>Very Low</v>
      </c>
      <c r="J2414">
        <v>650</v>
      </c>
      <c r="K2414" t="str">
        <f t="shared" si="861"/>
        <v>Very Low</v>
      </c>
      <c r="L2414" t="s">
        <v>11772</v>
      </c>
      <c r="M2414">
        <v>828</v>
      </c>
      <c r="N2414" t="str">
        <f t="shared" si="862"/>
        <v>Low</v>
      </c>
      <c r="O2414">
        <f>O2413</f>
        <v>41300105</v>
      </c>
      <c r="P2414" t="str">
        <f t="shared" si="863"/>
        <v>Average</v>
      </c>
      <c r="Q2414" t="s">
        <v>1386</v>
      </c>
      <c r="R2414" t="str">
        <f t="shared" si="864"/>
        <v>Comedy</v>
      </c>
      <c r="S2414">
        <f t="shared" si="865"/>
        <v>3</v>
      </c>
      <c r="T2414" t="s">
        <v>4781</v>
      </c>
      <c r="U2414" t="s">
        <v>11773</v>
      </c>
      <c r="V2414">
        <v>65785</v>
      </c>
      <c r="W2414" t="str">
        <f t="shared" si="866"/>
        <v>Medium</v>
      </c>
      <c r="X2414">
        <v>2546</v>
      </c>
      <c r="Y2414" t="str">
        <f t="shared" si="867"/>
        <v>Low</v>
      </c>
      <c r="Z2414" t="s">
        <v>4154</v>
      </c>
      <c r="AA2414">
        <v>8</v>
      </c>
      <c r="AB2414" t="str">
        <f t="shared" si="868"/>
        <v>Ensemble Poster</v>
      </c>
      <c r="AC2414" t="s">
        <v>11774</v>
      </c>
      <c r="AD2414" t="s">
        <v>11775</v>
      </c>
      <c r="AE2414">
        <v>281</v>
      </c>
      <c r="AF2414" t="str">
        <f t="shared" si="869"/>
        <v>Very Low</v>
      </c>
      <c r="AG2414" t="s">
        <v>9</v>
      </c>
      <c r="AH2414" t="s">
        <v>10</v>
      </c>
      <c r="AI2414" t="s">
        <v>1539</v>
      </c>
      <c r="AJ2414" t="str">
        <f t="shared" si="870"/>
        <v>Other/Unknown</v>
      </c>
      <c r="AK2414">
        <f t="shared" ref="AK2414:AM2414" si="881">AK2413</f>
        <v>19800000</v>
      </c>
      <c r="AL2414" t="str">
        <f t="shared" si="871"/>
        <v>Low Budget</v>
      </c>
      <c r="AM2414">
        <f t="shared" si="881"/>
        <v>2001</v>
      </c>
      <c r="AN2414">
        <f t="shared" si="872"/>
        <v>24</v>
      </c>
      <c r="AO2414" t="str">
        <f t="shared" si="873"/>
        <v>Old Classic</v>
      </c>
      <c r="AP2414">
        <v>787</v>
      </c>
      <c r="AQ2414" t="str">
        <f t="shared" si="874"/>
        <v>Very Low</v>
      </c>
      <c r="AR2414">
        <v>7.5</v>
      </c>
      <c r="AS2414" t="str">
        <f t="shared" si="875"/>
        <v>Good</v>
      </c>
      <c r="AT2414">
        <v>1.78</v>
      </c>
      <c r="AU2414" t="str">
        <f t="shared" si="876"/>
        <v>HDTV / Widescreen</v>
      </c>
      <c r="AV2414">
        <v>0</v>
      </c>
      <c r="AW2414" t="str">
        <f t="shared" si="877"/>
        <v>Very Low</v>
      </c>
    </row>
    <row r="2415" spans="1:49" x14ac:dyDescent="0.3">
      <c r="A2415" t="s">
        <v>0</v>
      </c>
      <c r="B2415" t="s">
        <v>4821</v>
      </c>
      <c r="C2415">
        <v>44</v>
      </c>
      <c r="D2415" t="str">
        <f t="shared" si="857"/>
        <v>Very Low</v>
      </c>
      <c r="E2415">
        <v>103</v>
      </c>
      <c r="F2415" t="str">
        <f t="shared" si="858"/>
        <v>1h 43m</v>
      </c>
      <c r="G2415" t="str">
        <f t="shared" si="859"/>
        <v>Standard Movie</v>
      </c>
      <c r="H2415">
        <v>0</v>
      </c>
      <c r="I2415" t="str">
        <f t="shared" si="860"/>
        <v>Very Low</v>
      </c>
      <c r="J2415">
        <v>805</v>
      </c>
      <c r="K2415" t="str">
        <f t="shared" si="861"/>
        <v>Very Low</v>
      </c>
      <c r="L2415" t="s">
        <v>3902</v>
      </c>
      <c r="M2415">
        <v>12000</v>
      </c>
      <c r="N2415" t="str">
        <f t="shared" si="862"/>
        <v>Medium</v>
      </c>
      <c r="O2415">
        <v>41382841</v>
      </c>
      <c r="P2415" t="str">
        <f t="shared" si="863"/>
        <v>Average</v>
      </c>
      <c r="Q2415" t="s">
        <v>2461</v>
      </c>
      <c r="R2415" t="str">
        <f t="shared" si="864"/>
        <v>Comedy</v>
      </c>
      <c r="S2415">
        <f t="shared" si="865"/>
        <v>4</v>
      </c>
      <c r="T2415" t="s">
        <v>676</v>
      </c>
      <c r="U2415" t="s">
        <v>11776</v>
      </c>
      <c r="V2415">
        <v>27149</v>
      </c>
      <c r="W2415" t="str">
        <f t="shared" si="866"/>
        <v>Low</v>
      </c>
      <c r="X2415">
        <v>14672</v>
      </c>
      <c r="Y2415" t="str">
        <f t="shared" si="867"/>
        <v>Medium</v>
      </c>
      <c r="Z2415" t="s">
        <v>2289</v>
      </c>
      <c r="AA2415">
        <v>0</v>
      </c>
      <c r="AB2415" t="str">
        <f t="shared" si="868"/>
        <v>Symbolic Poster</v>
      </c>
      <c r="AC2415" t="s">
        <v>11777</v>
      </c>
      <c r="AD2415" t="s">
        <v>11778</v>
      </c>
      <c r="AE2415">
        <v>96</v>
      </c>
      <c r="AF2415" t="str">
        <f t="shared" si="869"/>
        <v>Very Low</v>
      </c>
      <c r="AG2415" t="s">
        <v>9</v>
      </c>
      <c r="AH2415" t="s">
        <v>10</v>
      </c>
      <c r="AI2415" t="s">
        <v>11</v>
      </c>
      <c r="AJ2415" t="str">
        <f t="shared" si="870"/>
        <v>Teen</v>
      </c>
      <c r="AK2415">
        <v>18000000</v>
      </c>
      <c r="AL2415" t="str">
        <f t="shared" si="871"/>
        <v>Low Budget</v>
      </c>
      <c r="AM2415">
        <v>1986</v>
      </c>
      <c r="AN2415">
        <f t="shared" si="872"/>
        <v>39</v>
      </c>
      <c r="AO2415" t="str">
        <f t="shared" si="873"/>
        <v>Old Classic</v>
      </c>
      <c r="AP2415">
        <v>899</v>
      </c>
      <c r="AQ2415" t="str">
        <f t="shared" si="874"/>
        <v>Very Low</v>
      </c>
      <c r="AR2415">
        <v>6.3</v>
      </c>
      <c r="AS2415" t="str">
        <f t="shared" si="875"/>
        <v>Average</v>
      </c>
      <c r="AT2415">
        <v>1.85</v>
      </c>
      <c r="AU2415" t="str">
        <f t="shared" si="876"/>
        <v>HDTV / Widescreen</v>
      </c>
      <c r="AV2415">
        <v>0</v>
      </c>
      <c r="AW2415" t="str">
        <f t="shared" si="877"/>
        <v>Very Low</v>
      </c>
    </row>
    <row r="2416" spans="1:49" x14ac:dyDescent="0.3">
      <c r="A2416" t="s">
        <v>0</v>
      </c>
      <c r="B2416" t="s">
        <v>1104</v>
      </c>
      <c r="C2416">
        <v>588</v>
      </c>
      <c r="D2416" t="str">
        <f t="shared" si="857"/>
        <v>High</v>
      </c>
      <c r="E2416">
        <v>119</v>
      </c>
      <c r="F2416" t="str">
        <f t="shared" si="858"/>
        <v>1h 59m</v>
      </c>
      <c r="G2416" t="str">
        <f t="shared" si="859"/>
        <v>Standard Movie</v>
      </c>
      <c r="H2416">
        <v>0</v>
      </c>
      <c r="I2416" t="str">
        <f t="shared" si="860"/>
        <v>Very Low</v>
      </c>
      <c r="J2416">
        <v>529</v>
      </c>
      <c r="K2416" t="str">
        <f t="shared" si="861"/>
        <v>Very Low</v>
      </c>
      <c r="L2416" t="s">
        <v>179</v>
      </c>
      <c r="M2416">
        <v>15000</v>
      </c>
      <c r="N2416" t="str">
        <f t="shared" si="862"/>
        <v>Medium</v>
      </c>
      <c r="O2416">
        <v>42335698</v>
      </c>
      <c r="P2416" t="str">
        <f t="shared" si="863"/>
        <v>Average</v>
      </c>
      <c r="Q2416" t="s">
        <v>1386</v>
      </c>
      <c r="R2416" t="str">
        <f t="shared" si="864"/>
        <v>Comedy</v>
      </c>
      <c r="S2416">
        <f t="shared" si="865"/>
        <v>3</v>
      </c>
      <c r="T2416" t="s">
        <v>153</v>
      </c>
      <c r="U2416" t="s">
        <v>11779</v>
      </c>
      <c r="V2416">
        <v>395087</v>
      </c>
      <c r="W2416" t="str">
        <f t="shared" si="866"/>
        <v>High</v>
      </c>
      <c r="X2416">
        <v>21668</v>
      </c>
      <c r="Y2416" t="str">
        <f t="shared" si="867"/>
        <v>Medium</v>
      </c>
      <c r="Z2416" t="s">
        <v>3257</v>
      </c>
      <c r="AA2416">
        <v>8</v>
      </c>
      <c r="AB2416" t="str">
        <f t="shared" si="868"/>
        <v>Ensemble Poster</v>
      </c>
      <c r="AC2416" t="s">
        <v>11780</v>
      </c>
      <c r="AD2416" t="s">
        <v>11781</v>
      </c>
      <c r="AE2416">
        <v>1101</v>
      </c>
      <c r="AF2416" t="str">
        <f t="shared" si="869"/>
        <v>Low</v>
      </c>
      <c r="AG2416" t="s">
        <v>9</v>
      </c>
      <c r="AH2416" t="s">
        <v>10</v>
      </c>
      <c r="AI2416" t="s">
        <v>556</v>
      </c>
      <c r="AJ2416" t="str">
        <f t="shared" si="870"/>
        <v>Adult</v>
      </c>
      <c r="AK2416">
        <v>18000000</v>
      </c>
      <c r="AL2416" t="str">
        <f t="shared" si="871"/>
        <v>Low Budget</v>
      </c>
      <c r="AM2416">
        <v>2014</v>
      </c>
      <c r="AN2416">
        <f t="shared" si="872"/>
        <v>11</v>
      </c>
      <c r="AO2416" t="str">
        <f t="shared" si="873"/>
        <v>Modern Classic</v>
      </c>
      <c r="AP2416">
        <v>6000</v>
      </c>
      <c r="AQ2416" t="str">
        <f t="shared" si="874"/>
        <v>Low</v>
      </c>
      <c r="AR2416">
        <v>7.8</v>
      </c>
      <c r="AS2416" t="str">
        <f t="shared" si="875"/>
        <v>Good</v>
      </c>
      <c r="AT2416">
        <v>1.85</v>
      </c>
      <c r="AU2416" t="str">
        <f t="shared" si="876"/>
        <v>HDTV / Widescreen</v>
      </c>
      <c r="AV2416">
        <v>114000</v>
      </c>
      <c r="AW2416" t="str">
        <f t="shared" si="877"/>
        <v>High</v>
      </c>
    </row>
    <row r="2417" spans="1:49" x14ac:dyDescent="0.3">
      <c r="A2417" t="s">
        <v>0</v>
      </c>
      <c r="B2417" t="s">
        <v>3974</v>
      </c>
      <c r="C2417">
        <v>415</v>
      </c>
      <c r="D2417" t="str">
        <f t="shared" si="857"/>
        <v>Medium</v>
      </c>
      <c r="E2417">
        <v>98</v>
      </c>
      <c r="F2417" t="str">
        <f t="shared" si="858"/>
        <v>1h 38m</v>
      </c>
      <c r="G2417" t="str">
        <f t="shared" si="859"/>
        <v>Standard Movie</v>
      </c>
      <c r="H2417">
        <v>11000</v>
      </c>
      <c r="I2417" t="str">
        <f t="shared" si="860"/>
        <v>Medium</v>
      </c>
      <c r="J2417">
        <v>218</v>
      </c>
      <c r="K2417" t="str">
        <f t="shared" si="861"/>
        <v>Very Low</v>
      </c>
      <c r="L2417" t="s">
        <v>6046</v>
      </c>
      <c r="M2417">
        <v>594</v>
      </c>
      <c r="N2417" t="str">
        <f t="shared" si="862"/>
        <v>Low</v>
      </c>
      <c r="O2417">
        <v>33404871</v>
      </c>
      <c r="P2417" t="str">
        <f t="shared" si="863"/>
        <v>Average</v>
      </c>
      <c r="Q2417" t="s">
        <v>3380</v>
      </c>
      <c r="R2417" t="str">
        <f t="shared" si="864"/>
        <v>Drama</v>
      </c>
      <c r="S2417">
        <f t="shared" si="865"/>
        <v>1</v>
      </c>
      <c r="T2417" t="s">
        <v>4696</v>
      </c>
      <c r="U2417" t="s">
        <v>11782</v>
      </c>
      <c r="V2417">
        <v>150082</v>
      </c>
      <c r="W2417" t="str">
        <f t="shared" si="866"/>
        <v>Medium</v>
      </c>
      <c r="X2417">
        <v>1353</v>
      </c>
      <c r="Y2417" t="str">
        <f t="shared" si="867"/>
        <v>Low</v>
      </c>
      <c r="Z2417" t="s">
        <v>11783</v>
      </c>
      <c r="AA2417">
        <v>1</v>
      </c>
      <c r="AB2417" t="str">
        <f t="shared" si="868"/>
        <v>Solo Star Poster</v>
      </c>
      <c r="AC2417" t="s">
        <v>11784</v>
      </c>
      <c r="AD2417" t="s">
        <v>11785</v>
      </c>
      <c r="AE2417">
        <v>384</v>
      </c>
      <c r="AF2417" t="str">
        <f t="shared" si="869"/>
        <v>Very Low</v>
      </c>
      <c r="AG2417" t="s">
        <v>9</v>
      </c>
      <c r="AH2417" t="s">
        <v>10</v>
      </c>
      <c r="AI2417" t="s">
        <v>11</v>
      </c>
      <c r="AJ2417" t="str">
        <f t="shared" si="870"/>
        <v>Teen</v>
      </c>
      <c r="AK2417">
        <v>18000000</v>
      </c>
      <c r="AL2417" t="str">
        <f t="shared" si="871"/>
        <v>Low Budget</v>
      </c>
      <c r="AM2417">
        <v>2013</v>
      </c>
      <c r="AN2417">
        <f t="shared" si="872"/>
        <v>12</v>
      </c>
      <c r="AO2417" t="str">
        <f t="shared" si="873"/>
        <v>Modern Classic</v>
      </c>
      <c r="AP2417">
        <v>268</v>
      </c>
      <c r="AQ2417" t="str">
        <f t="shared" si="874"/>
        <v>Very Low</v>
      </c>
      <c r="AR2417">
        <v>7.3</v>
      </c>
      <c r="AS2417" t="str">
        <f t="shared" si="875"/>
        <v>Good</v>
      </c>
      <c r="AT2417">
        <v>2.35</v>
      </c>
      <c r="AU2417" t="str">
        <f t="shared" si="876"/>
        <v>Cinematic Widescreen</v>
      </c>
      <c r="AV2417">
        <v>36000</v>
      </c>
      <c r="AW2417" t="str">
        <f t="shared" si="877"/>
        <v>Medium</v>
      </c>
    </row>
    <row r="2418" spans="1:49" x14ac:dyDescent="0.3">
      <c r="A2418" t="s">
        <v>0</v>
      </c>
      <c r="B2418" t="s">
        <v>1126</v>
      </c>
      <c r="C2418">
        <v>279</v>
      </c>
      <c r="D2418" t="str">
        <f t="shared" si="857"/>
        <v>Medium</v>
      </c>
      <c r="E2418">
        <v>111</v>
      </c>
      <c r="F2418" t="str">
        <f t="shared" si="858"/>
        <v>1h 51m</v>
      </c>
      <c r="G2418" t="str">
        <f t="shared" si="859"/>
        <v>Standard Movie</v>
      </c>
      <c r="H2418">
        <v>521</v>
      </c>
      <c r="I2418" t="str">
        <f t="shared" si="860"/>
        <v>Very Low</v>
      </c>
      <c r="J2418">
        <v>64</v>
      </c>
      <c r="K2418" t="str">
        <f t="shared" si="861"/>
        <v>Very Low</v>
      </c>
      <c r="L2418" t="s">
        <v>11786</v>
      </c>
      <c r="M2418">
        <v>97</v>
      </c>
      <c r="N2418" t="str">
        <f t="shared" si="862"/>
        <v>Low</v>
      </c>
      <c r="O2418">
        <v>31471430</v>
      </c>
      <c r="P2418" t="str">
        <f t="shared" si="863"/>
        <v>Average</v>
      </c>
      <c r="Q2418" t="s">
        <v>2790</v>
      </c>
      <c r="R2418" t="str">
        <f t="shared" si="864"/>
        <v>Drama</v>
      </c>
      <c r="S2418">
        <f t="shared" si="865"/>
        <v>3</v>
      </c>
      <c r="T2418" t="s">
        <v>11787</v>
      </c>
      <c r="U2418" t="s">
        <v>11788</v>
      </c>
      <c r="V2418">
        <v>83374</v>
      </c>
      <c r="W2418" t="str">
        <f t="shared" si="866"/>
        <v>Medium</v>
      </c>
      <c r="X2418">
        <v>313</v>
      </c>
      <c r="Y2418" t="str">
        <f t="shared" si="867"/>
        <v>Very Low</v>
      </c>
      <c r="Z2418" t="s">
        <v>11789</v>
      </c>
      <c r="AA2418">
        <v>0</v>
      </c>
      <c r="AB2418" t="str">
        <f t="shared" si="868"/>
        <v>Symbolic Poster</v>
      </c>
      <c r="AC2418" t="s">
        <v>11790</v>
      </c>
      <c r="AD2418" t="s">
        <v>11791</v>
      </c>
      <c r="AE2418">
        <v>828</v>
      </c>
      <c r="AF2418" t="str">
        <f t="shared" si="869"/>
        <v>Low</v>
      </c>
      <c r="AG2418" t="s">
        <v>9</v>
      </c>
      <c r="AH2418" t="s">
        <v>10</v>
      </c>
      <c r="AI2418" t="s">
        <v>556</v>
      </c>
      <c r="AJ2418" t="str">
        <f t="shared" si="870"/>
        <v>Adult</v>
      </c>
      <c r="AK2418">
        <v>15000000</v>
      </c>
      <c r="AL2418" t="str">
        <f t="shared" si="871"/>
        <v>Low Budget</v>
      </c>
      <c r="AM2418">
        <v>2006</v>
      </c>
      <c r="AN2418">
        <f t="shared" si="872"/>
        <v>19</v>
      </c>
      <c r="AO2418" t="str">
        <f t="shared" si="873"/>
        <v>Old Classic</v>
      </c>
      <c r="AP2418">
        <v>68</v>
      </c>
      <c r="AQ2418" t="str">
        <f t="shared" si="874"/>
        <v>Very Low</v>
      </c>
      <c r="AR2418">
        <v>7.6</v>
      </c>
      <c r="AS2418" t="str">
        <f t="shared" si="875"/>
        <v>Good</v>
      </c>
      <c r="AT2418">
        <v>2.35</v>
      </c>
      <c r="AU2418" t="str">
        <f t="shared" si="876"/>
        <v>Cinematic Widescreen</v>
      </c>
      <c r="AV2418">
        <v>0</v>
      </c>
      <c r="AW2418" t="str">
        <f t="shared" si="877"/>
        <v>Very Low</v>
      </c>
    </row>
    <row r="2419" spans="1:49" x14ac:dyDescent="0.3">
      <c r="A2419" t="s">
        <v>0</v>
      </c>
      <c r="B2419" t="s">
        <v>9564</v>
      </c>
      <c r="C2419">
        <v>97</v>
      </c>
      <c r="D2419" t="str">
        <f t="shared" si="857"/>
        <v>Low</v>
      </c>
      <c r="E2419">
        <v>94</v>
      </c>
      <c r="F2419" t="str">
        <f t="shared" si="858"/>
        <v>1h 34m</v>
      </c>
      <c r="G2419" t="str">
        <f t="shared" si="859"/>
        <v>Standard Movie</v>
      </c>
      <c r="H2419">
        <v>23</v>
      </c>
      <c r="I2419" t="str">
        <f t="shared" si="860"/>
        <v>Very Low</v>
      </c>
      <c r="J2419">
        <v>582</v>
      </c>
      <c r="K2419" t="str">
        <f t="shared" si="861"/>
        <v>Very Low</v>
      </c>
      <c r="L2419" t="s">
        <v>1511</v>
      </c>
      <c r="M2419">
        <v>2000</v>
      </c>
      <c r="N2419" t="str">
        <f t="shared" si="862"/>
        <v>Low</v>
      </c>
      <c r="O2419">
        <v>30222640</v>
      </c>
      <c r="P2419" t="str">
        <f t="shared" si="863"/>
        <v>Average</v>
      </c>
      <c r="Q2419" t="s">
        <v>7808</v>
      </c>
      <c r="R2419" t="str">
        <f t="shared" si="864"/>
        <v>Drama</v>
      </c>
      <c r="S2419">
        <f t="shared" si="865"/>
        <v>3</v>
      </c>
      <c r="T2419" t="s">
        <v>11792</v>
      </c>
      <c r="U2419" t="s">
        <v>11793</v>
      </c>
      <c r="V2419">
        <v>36666</v>
      </c>
      <c r="W2419" t="str">
        <f t="shared" si="866"/>
        <v>Low</v>
      </c>
      <c r="X2419">
        <v>4868</v>
      </c>
      <c r="Y2419" t="str">
        <f t="shared" si="867"/>
        <v>Low</v>
      </c>
      <c r="Z2419" t="s">
        <v>10715</v>
      </c>
      <c r="AA2419">
        <v>2</v>
      </c>
      <c r="AB2419" t="str">
        <f t="shared" si="868"/>
        <v>Duo/Trio Poster</v>
      </c>
      <c r="AC2419" t="s">
        <v>11794</v>
      </c>
      <c r="AD2419" t="s">
        <v>11795</v>
      </c>
      <c r="AE2419">
        <v>144</v>
      </c>
      <c r="AF2419" t="str">
        <f t="shared" si="869"/>
        <v>Very Low</v>
      </c>
      <c r="AG2419" t="s">
        <v>9</v>
      </c>
      <c r="AH2419" t="s">
        <v>10</v>
      </c>
      <c r="AI2419" t="s">
        <v>11</v>
      </c>
      <c r="AJ2419" t="str">
        <f t="shared" si="870"/>
        <v>Teen</v>
      </c>
      <c r="AK2419">
        <v>25000000</v>
      </c>
      <c r="AL2419" t="str">
        <f t="shared" si="871"/>
        <v>Low Budget</v>
      </c>
      <c r="AM2419">
        <v>2003</v>
      </c>
      <c r="AN2419">
        <f t="shared" si="872"/>
        <v>22</v>
      </c>
      <c r="AO2419" t="str">
        <f t="shared" si="873"/>
        <v>Old Classic</v>
      </c>
      <c r="AP2419">
        <v>1000</v>
      </c>
      <c r="AQ2419" t="str">
        <f t="shared" si="874"/>
        <v>Very Low</v>
      </c>
      <c r="AR2419">
        <v>5.3</v>
      </c>
      <c r="AS2419" t="str">
        <f t="shared" si="875"/>
        <v>Below Average</v>
      </c>
      <c r="AT2419">
        <v>1.85</v>
      </c>
      <c r="AU2419" t="str">
        <f t="shared" si="876"/>
        <v>HDTV / Widescreen</v>
      </c>
      <c r="AV2419">
        <v>0</v>
      </c>
      <c r="AW2419" t="str">
        <f t="shared" si="877"/>
        <v>Very Low</v>
      </c>
    </row>
    <row r="2420" spans="1:49" x14ac:dyDescent="0.3">
      <c r="A2420" t="s">
        <v>0</v>
      </c>
      <c r="B2420" t="s">
        <v>986</v>
      </c>
      <c r="C2420">
        <v>60</v>
      </c>
      <c r="D2420" t="str">
        <f t="shared" si="857"/>
        <v>Low</v>
      </c>
      <c r="E2420">
        <v>122</v>
      </c>
      <c r="F2420" t="str">
        <f t="shared" si="858"/>
        <v>2h 2m</v>
      </c>
      <c r="G2420" t="str">
        <f t="shared" si="859"/>
        <v>Long Movie</v>
      </c>
      <c r="H2420">
        <v>380</v>
      </c>
      <c r="I2420" t="str">
        <f t="shared" si="860"/>
        <v>Very Low</v>
      </c>
      <c r="J2420">
        <v>2000</v>
      </c>
      <c r="K2420" t="str">
        <f t="shared" si="861"/>
        <v>Low</v>
      </c>
      <c r="L2420" t="s">
        <v>437</v>
      </c>
      <c r="M2420">
        <v>18000</v>
      </c>
      <c r="N2420" t="str">
        <f t="shared" si="862"/>
        <v>Medium</v>
      </c>
      <c r="O2420">
        <v>26830000</v>
      </c>
      <c r="P2420" t="str">
        <f t="shared" si="863"/>
        <v>Average</v>
      </c>
      <c r="Q2420" t="s">
        <v>1932</v>
      </c>
      <c r="R2420" t="str">
        <f t="shared" si="864"/>
        <v>Drama</v>
      </c>
      <c r="S2420">
        <f t="shared" si="865"/>
        <v>3</v>
      </c>
      <c r="T2420" t="s">
        <v>1698</v>
      </c>
      <c r="U2420" t="s">
        <v>8630</v>
      </c>
      <c r="V2420">
        <v>101889</v>
      </c>
      <c r="W2420" t="str">
        <f t="shared" si="866"/>
        <v>Medium</v>
      </c>
      <c r="X2420">
        <v>32930</v>
      </c>
      <c r="Y2420" t="str">
        <f t="shared" si="867"/>
        <v>Medium</v>
      </c>
      <c r="Z2420" t="s">
        <v>873</v>
      </c>
      <c r="AA2420">
        <v>3</v>
      </c>
      <c r="AB2420" t="str">
        <f t="shared" si="868"/>
        <v>Duo/Trio Poster</v>
      </c>
      <c r="AC2420" t="s">
        <v>8631</v>
      </c>
      <c r="AD2420" t="s">
        <v>8632</v>
      </c>
      <c r="AE2420">
        <v>365</v>
      </c>
      <c r="AF2420" t="str">
        <f t="shared" si="869"/>
        <v>Very Low</v>
      </c>
      <c r="AG2420" t="s">
        <v>9</v>
      </c>
      <c r="AH2420" t="s">
        <v>10</v>
      </c>
      <c r="AI2420" t="s">
        <v>556</v>
      </c>
      <c r="AJ2420" t="str">
        <f t="shared" si="870"/>
        <v>Adult</v>
      </c>
      <c r="AK2420">
        <v>18000000</v>
      </c>
      <c r="AL2420" t="str">
        <f t="shared" si="871"/>
        <v>Low Budget</v>
      </c>
      <c r="AM2420">
        <v>1989</v>
      </c>
      <c r="AN2420">
        <f t="shared" si="872"/>
        <v>36</v>
      </c>
      <c r="AO2420" t="str">
        <f t="shared" si="873"/>
        <v>Old Classic</v>
      </c>
      <c r="AP2420">
        <v>11000</v>
      </c>
      <c r="AQ2420" t="str">
        <f t="shared" si="874"/>
        <v>Medium</v>
      </c>
      <c r="AR2420">
        <v>7.9</v>
      </c>
      <c r="AS2420" t="str">
        <f t="shared" si="875"/>
        <v>Good</v>
      </c>
      <c r="AT2420">
        <v>1.85</v>
      </c>
      <c r="AU2420" t="str">
        <f t="shared" si="876"/>
        <v>HDTV / Widescreen</v>
      </c>
      <c r="AV2420">
        <v>0</v>
      </c>
      <c r="AW2420" t="str">
        <f t="shared" si="877"/>
        <v>Very Low</v>
      </c>
    </row>
    <row r="2421" spans="1:49" x14ac:dyDescent="0.3">
      <c r="A2421" t="s">
        <v>0</v>
      </c>
      <c r="B2421" t="s">
        <v>11796</v>
      </c>
      <c r="C2421">
        <v>27</v>
      </c>
      <c r="D2421" t="str">
        <f t="shared" si="857"/>
        <v>Very Low</v>
      </c>
      <c r="E2421">
        <v>81</v>
      </c>
      <c r="F2421" t="str">
        <f t="shared" si="858"/>
        <v>1h 21m</v>
      </c>
      <c r="G2421" t="str">
        <f t="shared" si="859"/>
        <v>Featurette</v>
      </c>
      <c r="H2421">
        <v>8</v>
      </c>
      <c r="I2421" t="str">
        <f t="shared" si="860"/>
        <v>Very Low</v>
      </c>
      <c r="J2421">
        <v>341</v>
      </c>
      <c r="K2421" t="str">
        <f t="shared" si="861"/>
        <v>Very Low</v>
      </c>
      <c r="L2421" t="s">
        <v>11797</v>
      </c>
      <c r="M2421">
        <v>844</v>
      </c>
      <c r="N2421" t="str">
        <f t="shared" si="862"/>
        <v>Low</v>
      </c>
      <c r="O2421">
        <v>26906039</v>
      </c>
      <c r="P2421" t="str">
        <f t="shared" si="863"/>
        <v>Average</v>
      </c>
      <c r="Q2421" t="s">
        <v>2107</v>
      </c>
      <c r="R2421" t="str">
        <f t="shared" si="864"/>
        <v>Action</v>
      </c>
      <c r="S2421">
        <f t="shared" si="865"/>
        <v>2</v>
      </c>
      <c r="T2421" t="s">
        <v>11798</v>
      </c>
      <c r="U2421" t="s">
        <v>11799</v>
      </c>
      <c r="V2421">
        <v>29621</v>
      </c>
      <c r="W2421" t="str">
        <f t="shared" si="866"/>
        <v>Low</v>
      </c>
      <c r="X2421">
        <v>2653</v>
      </c>
      <c r="Y2421" t="str">
        <f t="shared" si="867"/>
        <v>Low</v>
      </c>
      <c r="Z2421" t="s">
        <v>11800</v>
      </c>
      <c r="AA2421">
        <v>2</v>
      </c>
      <c r="AB2421" t="str">
        <f t="shared" si="868"/>
        <v>Duo/Trio Poster</v>
      </c>
      <c r="AC2421" t="s">
        <v>11801</v>
      </c>
      <c r="AD2421" t="s">
        <v>11802</v>
      </c>
      <c r="AE2421">
        <v>76</v>
      </c>
      <c r="AF2421" t="str">
        <f t="shared" si="869"/>
        <v>Very Low</v>
      </c>
      <c r="AG2421" t="s">
        <v>9</v>
      </c>
      <c r="AH2421" t="s">
        <v>10</v>
      </c>
      <c r="AI2421" t="s">
        <v>11</v>
      </c>
      <c r="AJ2421" t="str">
        <f t="shared" si="870"/>
        <v>Teen</v>
      </c>
      <c r="AK2421">
        <v>18000000</v>
      </c>
      <c r="AL2421" t="str">
        <f t="shared" si="871"/>
        <v>Low Budget</v>
      </c>
      <c r="AM2421">
        <v>1996</v>
      </c>
      <c r="AN2421">
        <f t="shared" si="872"/>
        <v>29</v>
      </c>
      <c r="AO2421" t="str">
        <f t="shared" si="873"/>
        <v>Old Classic</v>
      </c>
      <c r="AP2421">
        <v>456</v>
      </c>
      <c r="AQ2421" t="str">
        <f t="shared" si="874"/>
        <v>Very Low</v>
      </c>
      <c r="AR2421">
        <v>5.3</v>
      </c>
      <c r="AS2421" t="str">
        <f t="shared" si="875"/>
        <v>Below Average</v>
      </c>
      <c r="AT2421">
        <v>1.85</v>
      </c>
      <c r="AU2421" t="str">
        <f t="shared" si="876"/>
        <v>HDTV / Widescreen</v>
      </c>
      <c r="AV2421">
        <v>588</v>
      </c>
      <c r="AW2421" t="str">
        <f t="shared" si="877"/>
        <v>Very Low</v>
      </c>
    </row>
    <row r="2422" spans="1:49" x14ac:dyDescent="0.3">
      <c r="A2422" t="s">
        <v>0</v>
      </c>
      <c r="B2422" t="s">
        <v>5338</v>
      </c>
      <c r="C2422">
        <v>212</v>
      </c>
      <c r="D2422" t="str">
        <f t="shared" si="857"/>
        <v>Medium</v>
      </c>
      <c r="E2422">
        <v>89</v>
      </c>
      <c r="F2422" t="str">
        <f t="shared" si="858"/>
        <v>1h 29m</v>
      </c>
      <c r="G2422" t="str">
        <f t="shared" si="859"/>
        <v>Featurette</v>
      </c>
      <c r="H2422">
        <v>0</v>
      </c>
      <c r="I2422" t="str">
        <f t="shared" si="860"/>
        <v>Very Low</v>
      </c>
      <c r="J2422">
        <v>606</v>
      </c>
      <c r="K2422" t="str">
        <f t="shared" si="861"/>
        <v>Very Low</v>
      </c>
      <c r="L2422" t="s">
        <v>2467</v>
      </c>
      <c r="M2422">
        <v>2000</v>
      </c>
      <c r="N2422" t="str">
        <f t="shared" si="862"/>
        <v>Low</v>
      </c>
      <c r="O2422">
        <v>21378000</v>
      </c>
      <c r="P2422" t="str">
        <f t="shared" si="863"/>
        <v>Average</v>
      </c>
      <c r="Q2422" t="s">
        <v>7377</v>
      </c>
      <c r="R2422" t="str">
        <f t="shared" si="864"/>
        <v>Fantasy</v>
      </c>
      <c r="S2422">
        <f t="shared" si="865"/>
        <v>2</v>
      </c>
      <c r="T2422" t="s">
        <v>1705</v>
      </c>
      <c r="U2422" t="s">
        <v>11803</v>
      </c>
      <c r="V2422">
        <v>46492</v>
      </c>
      <c r="W2422" t="str">
        <f t="shared" si="866"/>
        <v>Low</v>
      </c>
      <c r="X2422">
        <v>4877</v>
      </c>
      <c r="Y2422" t="str">
        <f t="shared" si="867"/>
        <v>Low</v>
      </c>
      <c r="Z2422" t="s">
        <v>11005</v>
      </c>
      <c r="AA2422">
        <v>0</v>
      </c>
      <c r="AB2422" t="str">
        <f t="shared" si="868"/>
        <v>Symbolic Poster</v>
      </c>
      <c r="AC2422" t="s">
        <v>11804</v>
      </c>
      <c r="AD2422" t="s">
        <v>11805</v>
      </c>
      <c r="AE2422">
        <v>335</v>
      </c>
      <c r="AF2422" t="str">
        <f t="shared" si="869"/>
        <v>Very Low</v>
      </c>
      <c r="AG2422" t="s">
        <v>9</v>
      </c>
      <c r="AH2422" t="s">
        <v>10</v>
      </c>
      <c r="AI2422" t="s">
        <v>556</v>
      </c>
      <c r="AJ2422" t="str">
        <f t="shared" si="870"/>
        <v>Adult</v>
      </c>
      <c r="AK2422">
        <v>1000000</v>
      </c>
      <c r="AL2422" t="str">
        <f t="shared" si="871"/>
        <v>Low Budget</v>
      </c>
      <c r="AM2422">
        <v>1980</v>
      </c>
      <c r="AN2422">
        <f t="shared" si="872"/>
        <v>45</v>
      </c>
      <c r="AO2422" t="str">
        <f t="shared" si="873"/>
        <v>Old Classic</v>
      </c>
      <c r="AP2422">
        <v>826</v>
      </c>
      <c r="AQ2422" t="str">
        <f t="shared" si="874"/>
        <v>Very Low</v>
      </c>
      <c r="AR2422">
        <v>6.8</v>
      </c>
      <c r="AS2422" t="str">
        <f t="shared" si="875"/>
        <v>Average</v>
      </c>
      <c r="AT2422">
        <v>2.35</v>
      </c>
      <c r="AU2422" t="str">
        <f t="shared" si="876"/>
        <v>Cinematic Widescreen</v>
      </c>
      <c r="AV2422">
        <v>7000</v>
      </c>
      <c r="AW2422" t="str">
        <f t="shared" si="877"/>
        <v>Low</v>
      </c>
    </row>
    <row r="2423" spans="1:49" x14ac:dyDescent="0.3">
      <c r="A2423" t="s">
        <v>0</v>
      </c>
      <c r="B2423" t="s">
        <v>11806</v>
      </c>
      <c r="C2423">
        <v>110</v>
      </c>
      <c r="D2423" t="str">
        <f t="shared" si="857"/>
        <v>Low</v>
      </c>
      <c r="E2423">
        <v>106</v>
      </c>
      <c r="F2423" t="str">
        <f t="shared" si="858"/>
        <v>1h 46m</v>
      </c>
      <c r="G2423" t="str">
        <f t="shared" si="859"/>
        <v>Standard Movie</v>
      </c>
      <c r="H2423">
        <v>80</v>
      </c>
      <c r="I2423" t="str">
        <f t="shared" si="860"/>
        <v>Very Low</v>
      </c>
      <c r="J2423">
        <v>723</v>
      </c>
      <c r="K2423" t="str">
        <f t="shared" si="861"/>
        <v>Very Low</v>
      </c>
      <c r="L2423" t="s">
        <v>11807</v>
      </c>
      <c r="M2423">
        <v>2000</v>
      </c>
      <c r="N2423" t="str">
        <f t="shared" si="862"/>
        <v>Low</v>
      </c>
      <c r="O2423">
        <v>43853424</v>
      </c>
      <c r="P2423" t="str">
        <f t="shared" si="863"/>
        <v>Average</v>
      </c>
      <c r="Q2423" t="s">
        <v>11808</v>
      </c>
      <c r="R2423" t="str">
        <f t="shared" si="864"/>
        <v>Biography</v>
      </c>
      <c r="S2423">
        <f t="shared" si="865"/>
        <v>4</v>
      </c>
      <c r="T2423" t="s">
        <v>507</v>
      </c>
      <c r="U2423" t="s">
        <v>11809</v>
      </c>
      <c r="V2423">
        <v>35514</v>
      </c>
      <c r="W2423" t="str">
        <f t="shared" si="866"/>
        <v>Low</v>
      </c>
      <c r="X2423">
        <v>5024</v>
      </c>
      <c r="Y2423" t="str">
        <f t="shared" si="867"/>
        <v>Low</v>
      </c>
      <c r="Z2423" t="s">
        <v>2030</v>
      </c>
      <c r="AA2423">
        <v>1</v>
      </c>
      <c r="AB2423" t="str">
        <f t="shared" si="868"/>
        <v>Solo Star Poster</v>
      </c>
      <c r="AC2423" t="s">
        <v>11810</v>
      </c>
      <c r="AD2423" t="s">
        <v>11811</v>
      </c>
      <c r="AE2423">
        <v>114</v>
      </c>
      <c r="AF2423" t="str">
        <f t="shared" si="869"/>
        <v>Very Low</v>
      </c>
      <c r="AG2423" t="s">
        <v>9</v>
      </c>
      <c r="AH2423" t="s">
        <v>10</v>
      </c>
      <c r="AI2423" t="s">
        <v>66</v>
      </c>
      <c r="AJ2423" t="str">
        <f t="shared" si="870"/>
        <v>Family</v>
      </c>
      <c r="AK2423">
        <v>18000000</v>
      </c>
      <c r="AL2423" t="str">
        <f t="shared" si="871"/>
        <v>Low Budget</v>
      </c>
      <c r="AM2423">
        <v>2011</v>
      </c>
      <c r="AN2423">
        <f t="shared" si="872"/>
        <v>14</v>
      </c>
      <c r="AO2423" t="str">
        <f t="shared" si="873"/>
        <v>Modern Classic</v>
      </c>
      <c r="AP2423">
        <v>795</v>
      </c>
      <c r="AQ2423" t="str">
        <f t="shared" si="874"/>
        <v>Very Low</v>
      </c>
      <c r="AR2423">
        <v>7.1</v>
      </c>
      <c r="AS2423" t="str">
        <f t="shared" si="875"/>
        <v>Good</v>
      </c>
      <c r="AT2423">
        <v>2.35</v>
      </c>
      <c r="AU2423" t="str">
        <f t="shared" si="876"/>
        <v>Cinematic Widescreen</v>
      </c>
      <c r="AV2423">
        <v>15000</v>
      </c>
      <c r="AW2423" t="str">
        <f t="shared" si="877"/>
        <v>Medium</v>
      </c>
    </row>
    <row r="2424" spans="1:49" x14ac:dyDescent="0.3">
      <c r="A2424" t="s">
        <v>0</v>
      </c>
      <c r="B2424" t="s">
        <v>3037</v>
      </c>
      <c r="C2424">
        <v>45</v>
      </c>
      <c r="D2424" t="str">
        <f t="shared" si="857"/>
        <v>Very Low</v>
      </c>
      <c r="E2424">
        <v>122</v>
      </c>
      <c r="F2424" t="str">
        <f t="shared" si="858"/>
        <v>2h 2m</v>
      </c>
      <c r="G2424" t="str">
        <f t="shared" si="859"/>
        <v>Long Movie</v>
      </c>
      <c r="H2424">
        <v>0</v>
      </c>
      <c r="I2424" t="str">
        <f t="shared" si="860"/>
        <v>Very Low</v>
      </c>
      <c r="J2424">
        <v>191</v>
      </c>
      <c r="K2424" t="str">
        <f t="shared" si="861"/>
        <v>Very Low</v>
      </c>
      <c r="L2424" t="s">
        <v>3326</v>
      </c>
      <c r="M2424">
        <v>643</v>
      </c>
      <c r="N2424" t="str">
        <f t="shared" si="862"/>
        <v>Low</v>
      </c>
      <c r="O2424">
        <f>O2423</f>
        <v>43853424</v>
      </c>
      <c r="P2424" t="str">
        <f t="shared" si="863"/>
        <v>Average</v>
      </c>
      <c r="Q2424" t="s">
        <v>11812</v>
      </c>
      <c r="R2424" t="str">
        <f t="shared" si="864"/>
        <v>Comedy</v>
      </c>
      <c r="S2424">
        <f t="shared" si="865"/>
        <v>3</v>
      </c>
      <c r="T2424" t="s">
        <v>9443</v>
      </c>
      <c r="U2424" t="s">
        <v>11813</v>
      </c>
      <c r="V2424">
        <v>17277</v>
      </c>
      <c r="W2424" t="str">
        <f t="shared" si="866"/>
        <v>Low</v>
      </c>
      <c r="X2424">
        <v>2032</v>
      </c>
      <c r="Y2424" t="str">
        <f t="shared" si="867"/>
        <v>Low</v>
      </c>
      <c r="Z2424" t="s">
        <v>11814</v>
      </c>
      <c r="AA2424">
        <v>0</v>
      </c>
      <c r="AB2424" t="str">
        <f t="shared" si="868"/>
        <v>Symbolic Poster</v>
      </c>
      <c r="AC2424" t="s">
        <v>11815</v>
      </c>
      <c r="AD2424" t="s">
        <v>11816</v>
      </c>
      <c r="AE2424">
        <v>124</v>
      </c>
      <c r="AF2424" t="str">
        <f t="shared" si="869"/>
        <v>Very Low</v>
      </c>
      <c r="AG2424" t="s">
        <v>9</v>
      </c>
      <c r="AH2424" t="s">
        <v>10</v>
      </c>
      <c r="AI2424" t="s">
        <v>556</v>
      </c>
      <c r="AJ2424" t="str">
        <f t="shared" si="870"/>
        <v>Adult</v>
      </c>
      <c r="AK2424">
        <v>18000000</v>
      </c>
      <c r="AL2424" t="str">
        <f t="shared" si="871"/>
        <v>Low Budget</v>
      </c>
      <c r="AM2424">
        <v>1970</v>
      </c>
      <c r="AN2424">
        <f t="shared" si="872"/>
        <v>55</v>
      </c>
      <c r="AO2424" t="str">
        <f t="shared" si="873"/>
        <v>Old Classic</v>
      </c>
      <c r="AP2424">
        <v>559</v>
      </c>
      <c r="AQ2424" t="str">
        <f t="shared" si="874"/>
        <v>Very Low</v>
      </c>
      <c r="AR2424">
        <v>7.2</v>
      </c>
      <c r="AS2424" t="str">
        <f t="shared" si="875"/>
        <v>Good</v>
      </c>
      <c r="AT2424">
        <v>2.35</v>
      </c>
      <c r="AU2424" t="str">
        <f t="shared" si="876"/>
        <v>Cinematic Widescreen</v>
      </c>
      <c r="AV2424">
        <v>0</v>
      </c>
      <c r="AW2424" t="str">
        <f t="shared" si="877"/>
        <v>Very Low</v>
      </c>
    </row>
    <row r="2425" spans="1:49" x14ac:dyDescent="0.3">
      <c r="A2425" t="s">
        <v>0</v>
      </c>
      <c r="B2425" t="s">
        <v>11817</v>
      </c>
      <c r="C2425">
        <v>190</v>
      </c>
      <c r="D2425" t="str">
        <f t="shared" si="857"/>
        <v>Low</v>
      </c>
      <c r="E2425">
        <v>86</v>
      </c>
      <c r="F2425" t="str">
        <f t="shared" si="858"/>
        <v>1h 26m</v>
      </c>
      <c r="G2425" t="str">
        <f t="shared" si="859"/>
        <v>Featurette</v>
      </c>
      <c r="H2425">
        <v>62</v>
      </c>
      <c r="I2425" t="str">
        <f t="shared" si="860"/>
        <v>Very Low</v>
      </c>
      <c r="J2425">
        <v>59</v>
      </c>
      <c r="K2425" t="str">
        <f t="shared" si="861"/>
        <v>Very Low</v>
      </c>
      <c r="L2425" t="s">
        <v>1039</v>
      </c>
      <c r="M2425">
        <v>390</v>
      </c>
      <c r="N2425" t="str">
        <f t="shared" si="862"/>
        <v>Low</v>
      </c>
      <c r="O2425">
        <v>23993605</v>
      </c>
      <c r="P2425" t="str">
        <f t="shared" si="863"/>
        <v>Average</v>
      </c>
      <c r="Q2425" t="s">
        <v>9164</v>
      </c>
      <c r="R2425" t="str">
        <f t="shared" si="864"/>
        <v>Comedy</v>
      </c>
      <c r="S2425">
        <f t="shared" si="865"/>
        <v>3</v>
      </c>
      <c r="T2425" t="s">
        <v>7153</v>
      </c>
      <c r="U2425" t="s">
        <v>11818</v>
      </c>
      <c r="V2425">
        <v>52467</v>
      </c>
      <c r="W2425" t="str">
        <f t="shared" si="866"/>
        <v>Medium</v>
      </c>
      <c r="X2425">
        <v>727</v>
      </c>
      <c r="Y2425" t="str">
        <f t="shared" si="867"/>
        <v>Very Low</v>
      </c>
      <c r="Z2425" t="s">
        <v>11819</v>
      </c>
      <c r="AA2425">
        <v>1</v>
      </c>
      <c r="AB2425" t="str">
        <f t="shared" si="868"/>
        <v>Solo Star Poster</v>
      </c>
      <c r="AC2425" t="s">
        <v>11820</v>
      </c>
      <c r="AD2425" t="s">
        <v>11821</v>
      </c>
      <c r="AE2425">
        <v>248</v>
      </c>
      <c r="AF2425" t="str">
        <f t="shared" si="869"/>
        <v>Very Low</v>
      </c>
      <c r="AG2425" t="s">
        <v>9</v>
      </c>
      <c r="AH2425" t="s">
        <v>10</v>
      </c>
      <c r="AI2425" t="s">
        <v>556</v>
      </c>
      <c r="AJ2425" t="str">
        <f t="shared" si="870"/>
        <v>Adult</v>
      </c>
      <c r="AK2425">
        <v>18000000</v>
      </c>
      <c r="AL2425" t="str">
        <f t="shared" si="871"/>
        <v>Low Budget</v>
      </c>
      <c r="AM2425">
        <v>2009</v>
      </c>
      <c r="AN2425">
        <f t="shared" si="872"/>
        <v>16</v>
      </c>
      <c r="AO2425" t="str">
        <f t="shared" si="873"/>
        <v>Old Classic</v>
      </c>
      <c r="AP2425">
        <v>258</v>
      </c>
      <c r="AQ2425" t="str">
        <f t="shared" si="874"/>
        <v>Very Low</v>
      </c>
      <c r="AR2425">
        <v>5.8</v>
      </c>
      <c r="AS2425" t="str">
        <f t="shared" si="875"/>
        <v>Below Average</v>
      </c>
      <c r="AT2425">
        <v>2.35</v>
      </c>
      <c r="AU2425" t="str">
        <f t="shared" si="876"/>
        <v>Cinematic Widescreen</v>
      </c>
      <c r="AV2425">
        <v>0</v>
      </c>
      <c r="AW2425" t="str">
        <f t="shared" si="877"/>
        <v>Very Low</v>
      </c>
    </row>
    <row r="2426" spans="1:49" x14ac:dyDescent="0.3">
      <c r="A2426" t="s">
        <v>0</v>
      </c>
      <c r="B2426" t="s">
        <v>9638</v>
      </c>
      <c r="C2426">
        <v>77</v>
      </c>
      <c r="D2426" t="str">
        <f t="shared" si="857"/>
        <v>Low</v>
      </c>
      <c r="E2426">
        <v>103</v>
      </c>
      <c r="F2426" t="str">
        <f t="shared" si="858"/>
        <v>1h 43m</v>
      </c>
      <c r="G2426" t="str">
        <f t="shared" si="859"/>
        <v>Standard Movie</v>
      </c>
      <c r="H2426">
        <v>130</v>
      </c>
      <c r="I2426" t="str">
        <f t="shared" si="860"/>
        <v>Very Low</v>
      </c>
      <c r="J2426">
        <v>406</v>
      </c>
      <c r="K2426" t="str">
        <f t="shared" si="861"/>
        <v>Very Low</v>
      </c>
      <c r="L2426" t="s">
        <v>11822</v>
      </c>
      <c r="M2426">
        <v>691</v>
      </c>
      <c r="N2426" t="str">
        <f t="shared" si="862"/>
        <v>Low</v>
      </c>
      <c r="O2426">
        <v>26400000</v>
      </c>
      <c r="P2426" t="str">
        <f t="shared" si="863"/>
        <v>Average</v>
      </c>
      <c r="Q2426" t="s">
        <v>14</v>
      </c>
      <c r="R2426" t="str">
        <f t="shared" si="864"/>
        <v>Action</v>
      </c>
      <c r="S2426">
        <f t="shared" si="865"/>
        <v>3</v>
      </c>
      <c r="T2426" t="s">
        <v>723</v>
      </c>
      <c r="U2426" t="s">
        <v>11823</v>
      </c>
      <c r="V2426">
        <v>62009</v>
      </c>
      <c r="W2426" t="str">
        <f t="shared" si="866"/>
        <v>Medium</v>
      </c>
      <c r="X2426">
        <v>2481</v>
      </c>
      <c r="Y2426" t="str">
        <f t="shared" si="867"/>
        <v>Low</v>
      </c>
      <c r="Z2426" t="s">
        <v>11824</v>
      </c>
      <c r="AA2426">
        <v>1</v>
      </c>
      <c r="AB2426" t="str">
        <f t="shared" si="868"/>
        <v>Solo Star Poster</v>
      </c>
      <c r="AC2426" t="s">
        <v>11825</v>
      </c>
      <c r="AD2426" t="s">
        <v>11826</v>
      </c>
      <c r="AE2426">
        <v>109</v>
      </c>
      <c r="AF2426" t="str">
        <f t="shared" si="869"/>
        <v>Very Low</v>
      </c>
      <c r="AG2426" t="s">
        <v>9</v>
      </c>
      <c r="AH2426" t="s">
        <v>10</v>
      </c>
      <c r="AI2426" t="s">
        <v>66</v>
      </c>
      <c r="AJ2426" t="str">
        <f t="shared" si="870"/>
        <v>Family</v>
      </c>
      <c r="AK2426">
        <v>18000000</v>
      </c>
      <c r="AL2426" t="str">
        <f t="shared" si="871"/>
        <v>Low Budget</v>
      </c>
      <c r="AM2426">
        <v>1984</v>
      </c>
      <c r="AN2426">
        <f t="shared" si="872"/>
        <v>41</v>
      </c>
      <c r="AO2426" t="str">
        <f t="shared" si="873"/>
        <v>Old Classic</v>
      </c>
      <c r="AP2426">
        <v>476</v>
      </c>
      <c r="AQ2426" t="str">
        <f t="shared" si="874"/>
        <v>Very Low</v>
      </c>
      <c r="AR2426">
        <v>5.8</v>
      </c>
      <c r="AS2426" t="str">
        <f t="shared" si="875"/>
        <v>Below Average</v>
      </c>
      <c r="AT2426">
        <v>2.35</v>
      </c>
      <c r="AU2426" t="str">
        <f t="shared" si="876"/>
        <v>Cinematic Widescreen</v>
      </c>
      <c r="AV2426">
        <v>2000</v>
      </c>
      <c r="AW2426" t="str">
        <f t="shared" si="877"/>
        <v>Low</v>
      </c>
    </row>
    <row r="2427" spans="1:49" x14ac:dyDescent="0.3">
      <c r="A2427" t="s">
        <v>718</v>
      </c>
      <c r="B2427" t="s">
        <v>458</v>
      </c>
      <c r="C2427">
        <v>151</v>
      </c>
      <c r="D2427" t="str">
        <f t="shared" si="857"/>
        <v>Low</v>
      </c>
      <c r="E2427">
        <v>121</v>
      </c>
      <c r="F2427" t="str">
        <f t="shared" si="858"/>
        <v>2h 1m</v>
      </c>
      <c r="G2427" t="str">
        <f t="shared" si="859"/>
        <v>Long Movie</v>
      </c>
      <c r="H2427">
        <v>17000</v>
      </c>
      <c r="I2427" t="str">
        <f t="shared" si="860"/>
        <v>Medium</v>
      </c>
      <c r="J2427">
        <v>356</v>
      </c>
      <c r="K2427" t="str">
        <f t="shared" si="861"/>
        <v>Very Low</v>
      </c>
      <c r="L2427" t="s">
        <v>4254</v>
      </c>
      <c r="M2427">
        <v>22000</v>
      </c>
      <c r="N2427" t="str">
        <f t="shared" si="862"/>
        <v>Medium</v>
      </c>
      <c r="O2427">
        <v>45250</v>
      </c>
      <c r="P2427" t="str">
        <f t="shared" si="863"/>
        <v>Flop</v>
      </c>
      <c r="Q2427" t="s">
        <v>1605</v>
      </c>
      <c r="R2427" t="str">
        <f t="shared" si="864"/>
        <v>Biography</v>
      </c>
      <c r="S2427">
        <f t="shared" si="865"/>
        <v>3</v>
      </c>
      <c r="T2427" t="s">
        <v>1717</v>
      </c>
      <c r="U2427" t="s">
        <v>11827</v>
      </c>
      <c r="V2427">
        <v>235133</v>
      </c>
      <c r="W2427" t="str">
        <f t="shared" si="866"/>
        <v>High</v>
      </c>
      <c r="X2427">
        <v>23008</v>
      </c>
      <c r="Y2427" t="str">
        <f t="shared" si="867"/>
        <v>Medium</v>
      </c>
      <c r="Z2427" t="s">
        <v>11828</v>
      </c>
      <c r="AA2427">
        <v>1</v>
      </c>
      <c r="AB2427" t="str">
        <f t="shared" si="868"/>
        <v>Solo Star Poster</v>
      </c>
      <c r="AC2427" t="s">
        <v>11829</v>
      </c>
      <c r="AD2427" t="s">
        <v>11830</v>
      </c>
      <c r="AE2427">
        <v>494</v>
      </c>
      <c r="AF2427" t="str">
        <f t="shared" si="869"/>
        <v>Very Low</v>
      </c>
      <c r="AG2427" t="s">
        <v>9</v>
      </c>
      <c r="AH2427" t="s">
        <v>10</v>
      </c>
      <c r="AI2427" t="s">
        <v>556</v>
      </c>
      <c r="AJ2427" t="str">
        <f t="shared" si="870"/>
        <v>Adult</v>
      </c>
      <c r="AK2427">
        <v>18000000</v>
      </c>
      <c r="AL2427" t="str">
        <f t="shared" si="871"/>
        <v>Low Budget</v>
      </c>
      <c r="AM2427">
        <v>1980</v>
      </c>
      <c r="AN2427">
        <f t="shared" si="872"/>
        <v>45</v>
      </c>
      <c r="AO2427" t="str">
        <f t="shared" si="873"/>
        <v>Old Classic</v>
      </c>
      <c r="AP2427">
        <v>394</v>
      </c>
      <c r="AQ2427" t="str">
        <f t="shared" si="874"/>
        <v>Very Low</v>
      </c>
      <c r="AR2427">
        <v>8.3000000000000007</v>
      </c>
      <c r="AS2427" t="str">
        <f t="shared" si="875"/>
        <v>Excellent</v>
      </c>
      <c r="AT2427">
        <v>1.85</v>
      </c>
      <c r="AU2427" t="str">
        <f t="shared" si="876"/>
        <v>HDTV / Widescreen</v>
      </c>
      <c r="AV2427">
        <v>0</v>
      </c>
      <c r="AW2427" t="str">
        <f t="shared" si="877"/>
        <v>Very Low</v>
      </c>
    </row>
    <row r="2428" spans="1:49" x14ac:dyDescent="0.3">
      <c r="A2428" t="s">
        <v>0</v>
      </c>
      <c r="B2428" t="s">
        <v>11831</v>
      </c>
      <c r="C2428">
        <v>111</v>
      </c>
      <c r="D2428" t="str">
        <f t="shared" si="857"/>
        <v>Low</v>
      </c>
      <c r="E2428">
        <v>109</v>
      </c>
      <c r="F2428" t="str">
        <f t="shared" si="858"/>
        <v>1h 49m</v>
      </c>
      <c r="G2428" t="str">
        <f t="shared" si="859"/>
        <v>Standard Movie</v>
      </c>
      <c r="H2428">
        <v>7</v>
      </c>
      <c r="I2428" t="str">
        <f t="shared" si="860"/>
        <v>Very Low</v>
      </c>
      <c r="J2428">
        <v>827</v>
      </c>
      <c r="K2428" t="str">
        <f t="shared" si="861"/>
        <v>Very Low</v>
      </c>
      <c r="L2428" t="s">
        <v>11832</v>
      </c>
      <c r="M2428">
        <v>2000</v>
      </c>
      <c r="N2428" t="str">
        <f t="shared" si="862"/>
        <v>Low</v>
      </c>
      <c r="O2428">
        <v>22927390</v>
      </c>
      <c r="P2428" t="str">
        <f t="shared" si="863"/>
        <v>Average</v>
      </c>
      <c r="Q2428" t="s">
        <v>185</v>
      </c>
      <c r="R2428" t="str">
        <f t="shared" si="864"/>
        <v>Drama</v>
      </c>
      <c r="S2428">
        <f t="shared" si="865"/>
        <v>2</v>
      </c>
      <c r="T2428" t="s">
        <v>205</v>
      </c>
      <c r="U2428" t="s">
        <v>11833</v>
      </c>
      <c r="V2428">
        <v>25344</v>
      </c>
      <c r="W2428" t="str">
        <f t="shared" si="866"/>
        <v>Low</v>
      </c>
      <c r="X2428">
        <v>4947</v>
      </c>
      <c r="Y2428" t="str">
        <f t="shared" si="867"/>
        <v>Low</v>
      </c>
      <c r="Z2428" t="s">
        <v>1517</v>
      </c>
      <c r="AA2428">
        <v>0</v>
      </c>
      <c r="AB2428" t="str">
        <f t="shared" si="868"/>
        <v>Symbolic Poster</v>
      </c>
      <c r="AC2428" t="s">
        <v>11834</v>
      </c>
      <c r="AD2428" t="s">
        <v>11835</v>
      </c>
      <c r="AE2428">
        <v>77</v>
      </c>
      <c r="AF2428" t="str">
        <f t="shared" si="869"/>
        <v>Very Low</v>
      </c>
      <c r="AG2428" t="s">
        <v>9</v>
      </c>
      <c r="AH2428" t="s">
        <v>10</v>
      </c>
      <c r="AI2428" t="s">
        <v>11</v>
      </c>
      <c r="AJ2428" t="str">
        <f t="shared" si="870"/>
        <v>Teen</v>
      </c>
      <c r="AK2428">
        <v>18000000</v>
      </c>
      <c r="AL2428" t="str">
        <f t="shared" si="871"/>
        <v>Low Budget</v>
      </c>
      <c r="AM2428">
        <v>2009</v>
      </c>
      <c r="AN2428">
        <f t="shared" si="872"/>
        <v>16</v>
      </c>
      <c r="AO2428" t="str">
        <f t="shared" si="873"/>
        <v>Old Classic</v>
      </c>
      <c r="AP2428">
        <v>980</v>
      </c>
      <c r="AQ2428" t="str">
        <f t="shared" si="874"/>
        <v>Very Low</v>
      </c>
      <c r="AR2428">
        <v>5.6</v>
      </c>
      <c r="AS2428" t="str">
        <f t="shared" si="875"/>
        <v>Below Average</v>
      </c>
      <c r="AT2428">
        <v>1.85</v>
      </c>
      <c r="AU2428" t="str">
        <f t="shared" si="876"/>
        <v>HDTV / Widescreen</v>
      </c>
      <c r="AV2428">
        <v>0</v>
      </c>
      <c r="AW2428" t="str">
        <f t="shared" si="877"/>
        <v>Very Low</v>
      </c>
    </row>
    <row r="2429" spans="1:49" x14ac:dyDescent="0.3">
      <c r="A2429" t="s">
        <v>0</v>
      </c>
      <c r="B2429" t="s">
        <v>3093</v>
      </c>
      <c r="C2429">
        <v>64</v>
      </c>
      <c r="D2429" t="str">
        <f t="shared" si="857"/>
        <v>Low</v>
      </c>
      <c r="E2429">
        <v>109</v>
      </c>
      <c r="F2429" t="str">
        <f t="shared" si="858"/>
        <v>1h 49m</v>
      </c>
      <c r="G2429" t="str">
        <f t="shared" si="859"/>
        <v>Standard Movie</v>
      </c>
      <c r="H2429">
        <v>272</v>
      </c>
      <c r="I2429" t="str">
        <f t="shared" si="860"/>
        <v>Very Low</v>
      </c>
      <c r="J2429">
        <v>124</v>
      </c>
      <c r="K2429" t="str">
        <f t="shared" si="861"/>
        <v>Very Low</v>
      </c>
      <c r="L2429" t="s">
        <v>11836</v>
      </c>
      <c r="M2429">
        <v>155</v>
      </c>
      <c r="N2429" t="str">
        <f t="shared" si="862"/>
        <v>Low</v>
      </c>
      <c r="O2429">
        <v>4250320</v>
      </c>
      <c r="P2429" t="str">
        <f t="shared" si="863"/>
        <v>Flop</v>
      </c>
      <c r="Q2429" t="s">
        <v>9391</v>
      </c>
      <c r="R2429" t="str">
        <f t="shared" si="864"/>
        <v>Adventure</v>
      </c>
      <c r="S2429">
        <f t="shared" si="865"/>
        <v>4</v>
      </c>
      <c r="T2429" t="s">
        <v>11837</v>
      </c>
      <c r="U2429" t="s">
        <v>11838</v>
      </c>
      <c r="V2429">
        <v>14870</v>
      </c>
      <c r="W2429" t="str">
        <f t="shared" si="866"/>
        <v>Low</v>
      </c>
      <c r="X2429">
        <v>605</v>
      </c>
      <c r="Y2429" t="str">
        <f t="shared" si="867"/>
        <v>Very Low</v>
      </c>
      <c r="Z2429" t="s">
        <v>11839</v>
      </c>
      <c r="AA2429">
        <v>1</v>
      </c>
      <c r="AB2429" t="str">
        <f t="shared" si="868"/>
        <v>Solo Star Poster</v>
      </c>
      <c r="AC2429" t="s">
        <v>11840</v>
      </c>
      <c r="AD2429" t="s">
        <v>11841</v>
      </c>
      <c r="AE2429">
        <v>86</v>
      </c>
      <c r="AF2429" t="str">
        <f t="shared" si="869"/>
        <v>Very Low</v>
      </c>
      <c r="AG2429" t="s">
        <v>9</v>
      </c>
      <c r="AH2429" t="s">
        <v>10</v>
      </c>
      <c r="AI2429" t="s">
        <v>11</v>
      </c>
      <c r="AJ2429" t="str">
        <f t="shared" si="870"/>
        <v>Teen</v>
      </c>
      <c r="AK2429">
        <v>18000000</v>
      </c>
      <c r="AL2429" t="str">
        <f t="shared" si="871"/>
        <v>Low Budget</v>
      </c>
      <c r="AM2429">
        <v>1985</v>
      </c>
      <c r="AN2429">
        <f t="shared" si="872"/>
        <v>40</v>
      </c>
      <c r="AO2429" t="str">
        <f t="shared" si="873"/>
        <v>Old Classic</v>
      </c>
      <c r="AP2429">
        <v>144</v>
      </c>
      <c r="AQ2429" t="str">
        <f t="shared" si="874"/>
        <v>Very Low</v>
      </c>
      <c r="AR2429">
        <v>6.8</v>
      </c>
      <c r="AS2429" t="str">
        <f t="shared" si="875"/>
        <v>Average</v>
      </c>
      <c r="AT2429">
        <v>1.85</v>
      </c>
      <c r="AU2429" t="str">
        <f t="shared" si="876"/>
        <v>HDTV / Widescreen</v>
      </c>
      <c r="AV2429">
        <v>0</v>
      </c>
      <c r="AW2429" t="str">
        <f t="shared" si="877"/>
        <v>Very Low</v>
      </c>
    </row>
    <row r="2430" spans="1:49" x14ac:dyDescent="0.3">
      <c r="A2430" t="s">
        <v>0</v>
      </c>
      <c r="B2430" t="s">
        <v>11842</v>
      </c>
      <c r="C2430">
        <v>134</v>
      </c>
      <c r="D2430" t="str">
        <f t="shared" si="857"/>
        <v>Low</v>
      </c>
      <c r="E2430">
        <v>123</v>
      </c>
      <c r="F2430" t="str">
        <f t="shared" si="858"/>
        <v>2h 3m</v>
      </c>
      <c r="G2430" t="str">
        <f t="shared" si="859"/>
        <v>Long Movie</v>
      </c>
      <c r="H2430">
        <v>64</v>
      </c>
      <c r="I2430" t="str">
        <f t="shared" si="860"/>
        <v>Very Low</v>
      </c>
      <c r="J2430">
        <v>637</v>
      </c>
      <c r="K2430" t="str">
        <f t="shared" si="861"/>
        <v>Very Low</v>
      </c>
      <c r="L2430" t="s">
        <v>10932</v>
      </c>
      <c r="M2430">
        <v>808</v>
      </c>
      <c r="N2430" t="str">
        <f t="shared" si="862"/>
        <v>Low</v>
      </c>
      <c r="O2430">
        <v>22452209</v>
      </c>
      <c r="P2430" t="str">
        <f t="shared" si="863"/>
        <v>Average</v>
      </c>
      <c r="Q2430" t="s">
        <v>3435</v>
      </c>
      <c r="R2430" t="str">
        <f t="shared" si="864"/>
        <v>Comedy</v>
      </c>
      <c r="S2430">
        <f t="shared" si="865"/>
        <v>4</v>
      </c>
      <c r="T2430" t="s">
        <v>232</v>
      </c>
      <c r="U2430" t="s">
        <v>11843</v>
      </c>
      <c r="V2430">
        <v>14062</v>
      </c>
      <c r="W2430" t="str">
        <f t="shared" si="866"/>
        <v>Low</v>
      </c>
      <c r="X2430">
        <v>5734</v>
      </c>
      <c r="Y2430" t="str">
        <f t="shared" si="867"/>
        <v>Low</v>
      </c>
      <c r="Z2430" t="s">
        <v>3151</v>
      </c>
      <c r="AA2430">
        <v>0</v>
      </c>
      <c r="AB2430" t="str">
        <f t="shared" si="868"/>
        <v>Symbolic Poster</v>
      </c>
      <c r="AC2430" t="s">
        <v>11844</v>
      </c>
      <c r="AD2430" t="s">
        <v>11845</v>
      </c>
      <c r="AE2430">
        <v>82</v>
      </c>
      <c r="AF2430" t="str">
        <f t="shared" si="869"/>
        <v>Very Low</v>
      </c>
      <c r="AG2430" t="s">
        <v>9</v>
      </c>
      <c r="AH2430" t="s">
        <v>10</v>
      </c>
      <c r="AI2430" t="s">
        <v>66</v>
      </c>
      <c r="AJ2430" t="str">
        <f t="shared" si="870"/>
        <v>Family</v>
      </c>
      <c r="AK2430">
        <v>18000000</v>
      </c>
      <c r="AL2430" t="str">
        <f t="shared" si="871"/>
        <v>Low Budget</v>
      </c>
      <c r="AM2430">
        <v>2009</v>
      </c>
      <c r="AN2430">
        <f t="shared" si="872"/>
        <v>16</v>
      </c>
      <c r="AO2430" t="str">
        <f t="shared" si="873"/>
        <v>Old Classic</v>
      </c>
      <c r="AP2430">
        <v>720</v>
      </c>
      <c r="AQ2430" t="str">
        <f t="shared" si="874"/>
        <v>Very Low</v>
      </c>
      <c r="AR2430">
        <v>5</v>
      </c>
      <c r="AS2430" t="str">
        <f t="shared" si="875"/>
        <v>Below Average</v>
      </c>
      <c r="AT2430">
        <v>2.35</v>
      </c>
      <c r="AU2430" t="str">
        <f t="shared" si="876"/>
        <v>Cinematic Widescreen</v>
      </c>
      <c r="AV2430">
        <v>0</v>
      </c>
      <c r="AW2430" t="str">
        <f t="shared" si="877"/>
        <v>Very Low</v>
      </c>
    </row>
    <row r="2431" spans="1:49" x14ac:dyDescent="0.3">
      <c r="A2431" t="s">
        <v>0</v>
      </c>
      <c r="B2431" t="s">
        <v>5260</v>
      </c>
      <c r="C2431">
        <v>450</v>
      </c>
      <c r="D2431" t="str">
        <f t="shared" si="857"/>
        <v>Medium</v>
      </c>
      <c r="E2431">
        <v>94</v>
      </c>
      <c r="F2431" t="str">
        <f t="shared" si="858"/>
        <v>1h 34m</v>
      </c>
      <c r="G2431" t="str">
        <f t="shared" si="859"/>
        <v>Standard Movie</v>
      </c>
      <c r="H2431">
        <v>0</v>
      </c>
      <c r="I2431" t="str">
        <f t="shared" si="860"/>
        <v>Very Low</v>
      </c>
      <c r="J2431">
        <v>223</v>
      </c>
      <c r="K2431" t="str">
        <f t="shared" si="861"/>
        <v>Very Low</v>
      </c>
      <c r="L2431" t="s">
        <v>4177</v>
      </c>
      <c r="M2431">
        <v>11000</v>
      </c>
      <c r="N2431" t="str">
        <f t="shared" si="862"/>
        <v>Medium</v>
      </c>
      <c r="O2431">
        <v>18329466</v>
      </c>
      <c r="P2431" t="str">
        <f t="shared" si="863"/>
        <v>Average</v>
      </c>
      <c r="Q2431" t="s">
        <v>7653</v>
      </c>
      <c r="R2431" t="str">
        <f t="shared" si="864"/>
        <v>Adventure</v>
      </c>
      <c r="S2431">
        <f t="shared" si="865"/>
        <v>4</v>
      </c>
      <c r="T2431" t="s">
        <v>51</v>
      </c>
      <c r="U2431" t="s">
        <v>11846</v>
      </c>
      <c r="V2431">
        <v>279179</v>
      </c>
      <c r="W2431" t="str">
        <f t="shared" si="866"/>
        <v>High</v>
      </c>
      <c r="X2431">
        <v>11984</v>
      </c>
      <c r="Y2431" t="str">
        <f t="shared" si="867"/>
        <v>Medium</v>
      </c>
      <c r="Z2431" t="s">
        <v>9855</v>
      </c>
      <c r="AA2431">
        <v>0</v>
      </c>
      <c r="AB2431" t="str">
        <f t="shared" si="868"/>
        <v>Symbolic Poster</v>
      </c>
      <c r="AC2431" t="s">
        <v>11847</v>
      </c>
      <c r="AD2431" t="s">
        <v>11848</v>
      </c>
      <c r="AE2431">
        <v>440</v>
      </c>
      <c r="AF2431" t="str">
        <f t="shared" si="869"/>
        <v>Very Low</v>
      </c>
      <c r="AG2431" t="s">
        <v>9</v>
      </c>
      <c r="AH2431" t="s">
        <v>10</v>
      </c>
      <c r="AI2431" t="s">
        <v>556</v>
      </c>
      <c r="AJ2431" t="str">
        <f t="shared" si="870"/>
        <v>Adult</v>
      </c>
      <c r="AK2431">
        <v>18000000</v>
      </c>
      <c r="AL2431" t="str">
        <f t="shared" si="871"/>
        <v>Low Budget</v>
      </c>
      <c r="AM2431">
        <v>2010</v>
      </c>
      <c r="AN2431">
        <f t="shared" si="872"/>
        <v>15</v>
      </c>
      <c r="AO2431" t="str">
        <f t="shared" si="873"/>
        <v>Modern Classic</v>
      </c>
      <c r="AP2431">
        <v>642</v>
      </c>
      <c r="AQ2431" t="str">
        <f t="shared" si="874"/>
        <v>Very Low</v>
      </c>
      <c r="AR2431">
        <v>7.6</v>
      </c>
      <c r="AS2431" t="str">
        <f t="shared" si="875"/>
        <v>Good</v>
      </c>
      <c r="AT2431">
        <v>1.85</v>
      </c>
      <c r="AU2431" t="str">
        <f t="shared" si="876"/>
        <v>HDTV / Widescreen</v>
      </c>
      <c r="AV2431">
        <v>63000</v>
      </c>
      <c r="AW2431" t="str">
        <f t="shared" si="877"/>
        <v>High</v>
      </c>
    </row>
    <row r="2432" spans="1:49" x14ac:dyDescent="0.3">
      <c r="A2432" t="s">
        <v>0</v>
      </c>
      <c r="B2432" t="s">
        <v>3974</v>
      </c>
      <c r="C2432">
        <v>128</v>
      </c>
      <c r="D2432" t="str">
        <f t="shared" si="857"/>
        <v>Low</v>
      </c>
      <c r="E2432">
        <v>94</v>
      </c>
      <c r="F2432" t="str">
        <f t="shared" si="858"/>
        <v>1h 34m</v>
      </c>
      <c r="G2432" t="str">
        <f t="shared" si="859"/>
        <v>Standard Movie</v>
      </c>
      <c r="H2432">
        <v>11000</v>
      </c>
      <c r="I2432" t="str">
        <f t="shared" si="860"/>
        <v>Medium</v>
      </c>
      <c r="J2432">
        <v>975</v>
      </c>
      <c r="K2432" t="str">
        <f t="shared" si="861"/>
        <v>Very Low</v>
      </c>
      <c r="L2432" t="s">
        <v>1927</v>
      </c>
      <c r="M2432">
        <v>11000</v>
      </c>
      <c r="N2432" t="str">
        <f t="shared" si="862"/>
        <v>Medium</v>
      </c>
      <c r="O2432">
        <v>17071230</v>
      </c>
      <c r="P2432" t="str">
        <f t="shared" si="863"/>
        <v>Average</v>
      </c>
      <c r="Q2432" t="s">
        <v>980</v>
      </c>
      <c r="R2432" t="str">
        <f t="shared" si="864"/>
        <v>Comedy</v>
      </c>
      <c r="S2432">
        <f t="shared" si="865"/>
        <v>2</v>
      </c>
      <c r="T2432" t="s">
        <v>3974</v>
      </c>
      <c r="U2432" t="s">
        <v>11849</v>
      </c>
      <c r="V2432">
        <v>31169</v>
      </c>
      <c r="W2432" t="str">
        <f t="shared" si="866"/>
        <v>Low</v>
      </c>
      <c r="X2432">
        <v>23283</v>
      </c>
      <c r="Y2432" t="str">
        <f t="shared" si="867"/>
        <v>Medium</v>
      </c>
      <c r="Z2432" t="s">
        <v>2494</v>
      </c>
      <c r="AA2432">
        <v>0</v>
      </c>
      <c r="AB2432" t="str">
        <f t="shared" si="868"/>
        <v>Symbolic Poster</v>
      </c>
      <c r="AC2432" t="s">
        <v>11850</v>
      </c>
      <c r="AD2432" t="s">
        <v>11851</v>
      </c>
      <c r="AE2432">
        <v>192</v>
      </c>
      <c r="AF2432" t="str">
        <f t="shared" si="869"/>
        <v>Very Low</v>
      </c>
      <c r="AG2432" t="s">
        <v>9</v>
      </c>
      <c r="AH2432" t="s">
        <v>10</v>
      </c>
      <c r="AI2432" t="s">
        <v>66</v>
      </c>
      <c r="AJ2432" t="str">
        <f t="shared" si="870"/>
        <v>Family</v>
      </c>
      <c r="AK2432">
        <v>18000000</v>
      </c>
      <c r="AL2432" t="str">
        <f t="shared" si="871"/>
        <v>Low Budget</v>
      </c>
      <c r="AM2432">
        <v>2000</v>
      </c>
      <c r="AN2432">
        <f t="shared" si="872"/>
        <v>25</v>
      </c>
      <c r="AO2432" t="str">
        <f t="shared" si="873"/>
        <v>Old Classic</v>
      </c>
      <c r="AP2432">
        <v>11000</v>
      </c>
      <c r="AQ2432" t="str">
        <f t="shared" si="874"/>
        <v>Medium</v>
      </c>
      <c r="AR2432">
        <v>6.7</v>
      </c>
      <c r="AS2432" t="str">
        <f t="shared" si="875"/>
        <v>Average</v>
      </c>
      <c r="AT2432">
        <v>1.85</v>
      </c>
      <c r="AU2432" t="str">
        <f t="shared" si="876"/>
        <v>HDTV / Widescreen</v>
      </c>
      <c r="AV2432">
        <v>812</v>
      </c>
      <c r="AW2432" t="str">
        <f t="shared" si="877"/>
        <v>Very Low</v>
      </c>
    </row>
    <row r="2433" spans="1:49" x14ac:dyDescent="0.3">
      <c r="A2433" t="s">
        <v>0</v>
      </c>
      <c r="B2433" t="s">
        <v>11852</v>
      </c>
      <c r="C2433">
        <v>68</v>
      </c>
      <c r="D2433" t="str">
        <f t="shared" si="857"/>
        <v>Low</v>
      </c>
      <c r="E2433">
        <v>115</v>
      </c>
      <c r="F2433" t="str">
        <f t="shared" si="858"/>
        <v>1h 55m</v>
      </c>
      <c r="G2433" t="str">
        <f t="shared" si="859"/>
        <v>Standard Movie</v>
      </c>
      <c r="H2433">
        <v>13</v>
      </c>
      <c r="I2433" t="str">
        <f t="shared" si="860"/>
        <v>Very Low</v>
      </c>
      <c r="J2433">
        <v>111</v>
      </c>
      <c r="K2433" t="str">
        <f t="shared" si="861"/>
        <v>Very Low</v>
      </c>
      <c r="L2433" t="s">
        <v>11853</v>
      </c>
      <c r="M2433">
        <v>757</v>
      </c>
      <c r="N2433" t="str">
        <f t="shared" si="862"/>
        <v>Low</v>
      </c>
      <c r="O2433">
        <v>17174870</v>
      </c>
      <c r="P2433" t="str">
        <f t="shared" si="863"/>
        <v>Average</v>
      </c>
      <c r="Q2433" t="s">
        <v>7808</v>
      </c>
      <c r="R2433" t="str">
        <f t="shared" si="864"/>
        <v>Drama</v>
      </c>
      <c r="S2433">
        <f t="shared" si="865"/>
        <v>3</v>
      </c>
      <c r="T2433" t="s">
        <v>8749</v>
      </c>
      <c r="U2433" t="s">
        <v>11854</v>
      </c>
      <c r="V2433">
        <v>15817</v>
      </c>
      <c r="W2433" t="str">
        <f t="shared" si="866"/>
        <v>Low</v>
      </c>
      <c r="X2433">
        <v>1201</v>
      </c>
      <c r="Y2433" t="str">
        <f t="shared" si="867"/>
        <v>Low</v>
      </c>
      <c r="Z2433" t="s">
        <v>11855</v>
      </c>
      <c r="AA2433">
        <v>2</v>
      </c>
      <c r="AB2433" t="str">
        <f t="shared" si="868"/>
        <v>Duo/Trio Poster</v>
      </c>
      <c r="AC2433" t="s">
        <v>11856</v>
      </c>
      <c r="AD2433" t="s">
        <v>11857</v>
      </c>
      <c r="AE2433">
        <v>210</v>
      </c>
      <c r="AF2433" t="str">
        <f t="shared" si="869"/>
        <v>Very Low</v>
      </c>
      <c r="AG2433" t="s">
        <v>9</v>
      </c>
      <c r="AH2433" t="s">
        <v>10</v>
      </c>
      <c r="AI2433" t="s">
        <v>11</v>
      </c>
      <c r="AJ2433" t="str">
        <f t="shared" si="870"/>
        <v>Teen</v>
      </c>
      <c r="AK2433">
        <v>18000000</v>
      </c>
      <c r="AL2433" t="str">
        <f t="shared" si="871"/>
        <v>Low Budget</v>
      </c>
      <c r="AM2433">
        <v>2000</v>
      </c>
      <c r="AN2433">
        <f t="shared" si="872"/>
        <v>25</v>
      </c>
      <c r="AO2433" t="str">
        <f t="shared" si="873"/>
        <v>Old Classic</v>
      </c>
      <c r="AP2433">
        <v>220</v>
      </c>
      <c r="AQ2433" t="str">
        <f t="shared" si="874"/>
        <v>Very Low</v>
      </c>
      <c r="AR2433">
        <v>6.7</v>
      </c>
      <c r="AS2433" t="str">
        <f t="shared" si="875"/>
        <v>Average</v>
      </c>
      <c r="AT2433">
        <v>2.35</v>
      </c>
      <c r="AU2433" t="str">
        <f t="shared" si="876"/>
        <v>Cinematic Widescreen</v>
      </c>
      <c r="AV2433">
        <v>0</v>
      </c>
      <c r="AW2433" t="str">
        <f t="shared" si="877"/>
        <v>Very Low</v>
      </c>
    </row>
    <row r="2434" spans="1:49" x14ac:dyDescent="0.3">
      <c r="A2434" t="s">
        <v>0</v>
      </c>
      <c r="B2434" t="s">
        <v>10348</v>
      </c>
      <c r="C2434">
        <v>97</v>
      </c>
      <c r="D2434" t="str">
        <f t="shared" si="857"/>
        <v>Low</v>
      </c>
      <c r="E2434">
        <v>107</v>
      </c>
      <c r="F2434" t="str">
        <f t="shared" si="858"/>
        <v>1h 47m</v>
      </c>
      <c r="G2434" t="str">
        <f t="shared" si="859"/>
        <v>Standard Movie</v>
      </c>
      <c r="H2434">
        <v>24</v>
      </c>
      <c r="I2434" t="str">
        <f t="shared" si="860"/>
        <v>Very Low</v>
      </c>
      <c r="J2434">
        <v>85</v>
      </c>
      <c r="K2434" t="str">
        <f t="shared" si="861"/>
        <v>Very Low</v>
      </c>
      <c r="L2434" t="s">
        <v>1833</v>
      </c>
      <c r="M2434">
        <v>10000</v>
      </c>
      <c r="N2434" t="str">
        <f t="shared" si="862"/>
        <v>Low</v>
      </c>
      <c r="O2434">
        <v>26284475</v>
      </c>
      <c r="P2434" t="str">
        <f t="shared" si="863"/>
        <v>Average</v>
      </c>
      <c r="Q2434" t="s">
        <v>1642</v>
      </c>
      <c r="R2434" t="str">
        <f t="shared" si="864"/>
        <v>Comedy</v>
      </c>
      <c r="S2434">
        <f t="shared" si="865"/>
        <v>1</v>
      </c>
      <c r="T2434" t="s">
        <v>271</v>
      </c>
      <c r="U2434" t="s">
        <v>11858</v>
      </c>
      <c r="V2434">
        <v>9051</v>
      </c>
      <c r="W2434" t="str">
        <f t="shared" si="866"/>
        <v>Very Low</v>
      </c>
      <c r="X2434">
        <v>10691</v>
      </c>
      <c r="Y2434" t="str">
        <f t="shared" si="867"/>
        <v>Medium</v>
      </c>
      <c r="Z2434" t="s">
        <v>11859</v>
      </c>
      <c r="AA2434">
        <v>13</v>
      </c>
      <c r="AB2434" t="str">
        <f t="shared" si="868"/>
        <v>Ensemble Poster</v>
      </c>
      <c r="AC2434" t="s">
        <v>11860</v>
      </c>
      <c r="AD2434" t="s">
        <v>11861</v>
      </c>
      <c r="AE2434">
        <v>68</v>
      </c>
      <c r="AF2434" t="str">
        <f t="shared" si="869"/>
        <v>Very Low</v>
      </c>
      <c r="AG2434" t="s">
        <v>9</v>
      </c>
      <c r="AH2434" t="s">
        <v>10</v>
      </c>
      <c r="AI2434" t="s">
        <v>11</v>
      </c>
      <c r="AJ2434" t="str">
        <f t="shared" si="870"/>
        <v>Teen</v>
      </c>
      <c r="AK2434">
        <v>17000000</v>
      </c>
      <c r="AL2434" t="str">
        <f t="shared" si="871"/>
        <v>Low Budget</v>
      </c>
      <c r="AM2434">
        <v>2015</v>
      </c>
      <c r="AN2434">
        <f t="shared" si="872"/>
        <v>10</v>
      </c>
      <c r="AO2434" t="str">
        <f t="shared" si="873"/>
        <v>Modern Classic</v>
      </c>
      <c r="AP2434">
        <v>566</v>
      </c>
      <c r="AQ2434" t="str">
        <f t="shared" si="874"/>
        <v>Very Low</v>
      </c>
      <c r="AR2434">
        <v>5.7</v>
      </c>
      <c r="AS2434" t="str">
        <f t="shared" si="875"/>
        <v>Below Average</v>
      </c>
      <c r="AT2434">
        <v>2.35</v>
      </c>
      <c r="AU2434" t="str">
        <f t="shared" si="876"/>
        <v>Cinematic Widescreen</v>
      </c>
      <c r="AV2434">
        <v>0</v>
      </c>
      <c r="AW2434" t="str">
        <f t="shared" si="877"/>
        <v>Very Low</v>
      </c>
    </row>
    <row r="2435" spans="1:49" x14ac:dyDescent="0.3">
      <c r="A2435" t="s">
        <v>0</v>
      </c>
      <c r="B2435" t="s">
        <v>11862</v>
      </c>
      <c r="C2435">
        <v>54</v>
      </c>
      <c r="D2435" t="str">
        <f t="shared" ref="D2435:D2498" si="882">IF(C2435&lt;=50,"Very Low",
IF(C2435&lt;=200,"Low",
IF(C2435&lt;=500,"Medium",
IF(C2435&lt;=1000,"High","Very High"))))</f>
        <v>Low</v>
      </c>
      <c r="E2435">
        <v>91</v>
      </c>
      <c r="F2435" t="str">
        <f t="shared" ref="F2435:F2498" si="883">INT(E2435/60) &amp; "h " &amp; MOD(E2435,60) &amp; "m"</f>
        <v>1h 31m</v>
      </c>
      <c r="G2435" t="str">
        <f t="shared" ref="G2435:G2498" si="884">IF(E2435&lt;60,"Short Film",IF(E2435&lt;90,"Featurette",IF(E2435&lt;=120,"Standard Movie",IF(E2435&lt;=180,"Long Movie","Epic"))))</f>
        <v>Standard Movie</v>
      </c>
      <c r="H2435">
        <v>38</v>
      </c>
      <c r="I2435" t="str">
        <f t="shared" ref="I2435:I2498" si="885">IF(H2435&lt;=1000,"Very Low",IF(H2435&lt;=10000,"Low",IF(H2435&lt;=50000,"Medium",IF(H2435&lt;=200000,"High","Very High"))))</f>
        <v>Very Low</v>
      </c>
      <c r="J2435">
        <v>362</v>
      </c>
      <c r="K2435" t="str">
        <f t="shared" ref="K2435:K2498" si="886">IF(J2435&lt;=1000,"Very Low",IF(J2435&lt;=10000,"Low",IF(J2435&lt;=50000,"Medium",IF(J2435&lt;=200000,"High","Very High"))))</f>
        <v>Very Low</v>
      </c>
      <c r="L2435" t="s">
        <v>11863</v>
      </c>
      <c r="M2435">
        <v>17000</v>
      </c>
      <c r="N2435" t="str">
        <f t="shared" ref="N2435:N2498" si="887">IF(A2435&lt;=1000,"Very Low",
IF(M2435&lt;=10000,"Low",IF(M2435&lt;=50000,"Medium",IF(M2435&lt;=200000,"High","Very High"))))</f>
        <v>Medium</v>
      </c>
      <c r="O2435">
        <v>16702864</v>
      </c>
      <c r="P2435" t="str">
        <f t="shared" ref="P2435:P2498" si="888">IF(AND(O2435&gt;=500000000),"Blockbuster",
IF(AND(O2435&gt;=200000000,O2435&lt;=499999999),"Superhit",
IF(AND(O2435&gt;=50000000,O2435&lt;=199999999),"Hit",
IF(AND(O2435&gt;=10000000,O2435&lt;=49999999),"Average",
IF(AND(O2435&lt;=10000000),"Flop","")))))</f>
        <v>Average</v>
      </c>
      <c r="Q2435" t="s">
        <v>980</v>
      </c>
      <c r="R2435" t="str">
        <f t="shared" ref="R2435:R2498" si="889">LEFT(Q2435, FIND("|",Q2435&amp;"|")-1)</f>
        <v>Comedy</v>
      </c>
      <c r="S2435">
        <f t="shared" ref="S2435:S2498" si="890">LEN(Q2435)-LEN(SUBSTITUTE(Q2435,"|",""))+1</f>
        <v>2</v>
      </c>
      <c r="T2435" t="s">
        <v>528</v>
      </c>
      <c r="U2435" t="s">
        <v>11864</v>
      </c>
      <c r="V2435">
        <v>8023</v>
      </c>
      <c r="W2435" t="str">
        <f t="shared" ref="W2435:W2498" si="891">IF(V2435&lt;=10000,"Very Low",IF(V2435&lt;=50000,"Low",IF(V2435&lt;=200000,"Medium",IF(V2435&lt;=500000,"High","Very High"))))</f>
        <v>Very Low</v>
      </c>
      <c r="X2435">
        <v>18711</v>
      </c>
      <c r="Y2435" t="str">
        <f t="shared" ref="Y2435:Y2498" si="892">IF(X2435&lt;=1000,"Very Low",IF(X2435&lt;=10000,"Low",IF(X2435&lt;=50000,"Medium",IF(X2435&lt;=200000,"High","Very High"))))</f>
        <v>Medium</v>
      </c>
      <c r="Z2435" t="s">
        <v>11865</v>
      </c>
      <c r="AA2435">
        <v>0</v>
      </c>
      <c r="AB2435" t="str">
        <f t="shared" ref="AB2435:AB2498" si="893">IF(AA2435=0,"Symbolic Poster",IF(AA2435=1,"Solo Star Poster",IF(AA2435&lt;=3,"Duo/Trio Poster","Ensemble Poster")))</f>
        <v>Symbolic Poster</v>
      </c>
      <c r="AC2435" t="s">
        <v>11866</v>
      </c>
      <c r="AD2435" t="s">
        <v>11867</v>
      </c>
      <c r="AE2435">
        <v>49</v>
      </c>
      <c r="AF2435" t="str">
        <f t="shared" ref="AF2435:AF2498" si="894">IF(AE2435&lt;=500,"Very Low",IF(AE2435&lt;=2000,"Low",IF(AE2435&lt;=5000,"Medium",IF(AE2435&lt;=15000,"High","Very High"))))</f>
        <v>Very Low</v>
      </c>
      <c r="AG2435" t="s">
        <v>9</v>
      </c>
      <c r="AH2435" t="s">
        <v>10</v>
      </c>
      <c r="AI2435" t="s">
        <v>66</v>
      </c>
      <c r="AJ2435" t="str">
        <f t="shared" ref="AJ2435:AJ2498" si="895">IF(OR(AI2435="G",AI2435="PG",AI2435="U",AI2435="TV-Y",AI2435="TV-G"),"Family",IF(OR(AI2435="PG-13",AI2435="UA",AI2435="TV-14"),"Teen",IF(OR(AI2435="R",AI2435="NC-17",AI2435="A",AI2435="TV-MA"),"Adult",IF(AI2435="Not Rated","No Rating","Other/Unknown"))))</f>
        <v>Family</v>
      </c>
      <c r="AK2435">
        <v>18000000</v>
      </c>
      <c r="AL2435" t="str">
        <f t="shared" ref="AL2435:AL2498" si="896">IF(AK2435&gt;=200000000,"Very High Budget",
IF(AND(AK2435&gt;=100000000,AK2435&lt;=199999999),"High Budget",
IF(AND(AK2435&gt;=30000000,AK2435&lt;=99999999),"Medium Budget",
IF(AK2435&lt;30000000,"Low Budget",""))))</f>
        <v>Low Budget</v>
      </c>
      <c r="AM2435">
        <v>2004</v>
      </c>
      <c r="AN2435">
        <f t="shared" ref="AN2435:AN2498" si="897">$AY$20-AM2435</f>
        <v>21</v>
      </c>
      <c r="AO2435" t="str">
        <f t="shared" ref="AO2435:AO2498" si="898">IF(AN2435&lt;=5,"Recent",IF(AND(AN2435&gt;=6,AN2435&lt;=15),"Modern Classic",IF(AN2435&gt;15,"Old Classic","")))</f>
        <v>Old Classic</v>
      </c>
      <c r="AP2435">
        <v>632</v>
      </c>
      <c r="AQ2435" t="str">
        <f t="shared" ref="AQ2435:AQ2498" si="899">IF(AP2435&lt;=1000,"Very Low",IF(AP2435&lt;=10000,"Low",IF(AP2435&lt;=50000,"Medium",IF(AP2435&lt;=200000,"High","Very High"))))</f>
        <v>Very Low</v>
      </c>
      <c r="AR2435">
        <v>5.2</v>
      </c>
      <c r="AS2435" t="str">
        <f t="shared" ref="AS2435:AS2498" si="900">IF(AND(AR2435&gt;=9,AR2435&lt;=10),"Master Piece",
IF(AND(AR2435&gt;=8,AR2435&lt;9),"Excellent",
IF(AND(AR2435&gt;=7,AR2435&lt;8),"Good",
IF(AND(AR2435&gt;=6,AR2435&lt;7),"Average",
IF(AND(AR2435&gt;=5,AR2435&lt;6),"Below Average",
IF(AND(AR2435&gt;=4,AR2435&lt;5),"Poor",
IF(AND(AR2435&gt;=3,AR2435&lt;4),"Very Poor",
IF(AND(AR2435&gt;=0,AR2435&lt;3),"Terrible",""))))))))</f>
        <v>Below Average</v>
      </c>
      <c r="AT2435">
        <v>1.85</v>
      </c>
      <c r="AU2435" t="str">
        <f t="shared" ref="AU2435:AU2498" si="901">IF(AND(AT2435&gt;=1.3,AT2435&lt;=1.4),"Classic",IF(AND(AT2435&gt;=1.7,AT2435&lt;=1.9),"HDTV / Widescreen",IF(AND(AT2435&gt;=2.2,AT2435&lt;=2.4),"Cinematic Widescreen",IF(AND(AT2435&gt;=1.4,AT2435&lt;=1.6),"Standard Academy",IF(AT2435&gt;=2.4,"Ultra Widescreen","")))))</f>
        <v>HDTV / Widescreen</v>
      </c>
      <c r="AV2435">
        <v>591</v>
      </c>
      <c r="AW2435" t="str">
        <f t="shared" ref="AW2435:AW2498" si="902">IF(AV2435&lt;=1000,"Very Low",IF(AV2435&lt;=10000,"Low",IF(AV2435&lt;=50000,"Medium",IF(AV2435&lt;=200000,"High","Very High"))))</f>
        <v>Very Low</v>
      </c>
    </row>
    <row r="2436" spans="1:49" x14ac:dyDescent="0.3">
      <c r="A2436" t="s">
        <v>0</v>
      </c>
      <c r="B2436" t="s">
        <v>6675</v>
      </c>
      <c r="C2436">
        <v>99</v>
      </c>
      <c r="D2436" t="str">
        <f t="shared" si="882"/>
        <v>Low</v>
      </c>
      <c r="E2436">
        <v>125</v>
      </c>
      <c r="F2436" t="str">
        <f t="shared" si="883"/>
        <v>2h 5m</v>
      </c>
      <c r="G2436" t="str">
        <f t="shared" si="884"/>
        <v>Long Movie</v>
      </c>
      <c r="H2436">
        <v>34</v>
      </c>
      <c r="I2436" t="str">
        <f t="shared" si="885"/>
        <v>Very Low</v>
      </c>
      <c r="J2436">
        <v>1000</v>
      </c>
      <c r="K2436" t="str">
        <f t="shared" si="886"/>
        <v>Very Low</v>
      </c>
      <c r="L2436" t="s">
        <v>1405</v>
      </c>
      <c r="M2436">
        <v>16000</v>
      </c>
      <c r="N2436" t="str">
        <f t="shared" si="887"/>
        <v>Medium</v>
      </c>
      <c r="O2436">
        <v>15561627</v>
      </c>
      <c r="P2436" t="str">
        <f t="shared" si="888"/>
        <v>Average</v>
      </c>
      <c r="Q2436" t="s">
        <v>3380</v>
      </c>
      <c r="R2436" t="str">
        <f t="shared" si="889"/>
        <v>Drama</v>
      </c>
      <c r="S2436">
        <f t="shared" si="890"/>
        <v>1</v>
      </c>
      <c r="T2436" t="s">
        <v>10617</v>
      </c>
      <c r="U2436" t="s">
        <v>11868</v>
      </c>
      <c r="V2436">
        <v>39105</v>
      </c>
      <c r="W2436" t="str">
        <f t="shared" si="891"/>
        <v>Low</v>
      </c>
      <c r="X2436">
        <v>21622</v>
      </c>
      <c r="Y2436" t="str">
        <f t="shared" si="892"/>
        <v>Medium</v>
      </c>
      <c r="Z2436" t="s">
        <v>174</v>
      </c>
      <c r="AA2436">
        <v>0</v>
      </c>
      <c r="AB2436" t="str">
        <f t="shared" si="893"/>
        <v>Symbolic Poster</v>
      </c>
      <c r="AC2436" t="s">
        <v>11869</v>
      </c>
      <c r="AD2436" t="s">
        <v>11870</v>
      </c>
      <c r="AE2436">
        <v>359</v>
      </c>
      <c r="AF2436" t="str">
        <f t="shared" si="894"/>
        <v>Very Low</v>
      </c>
      <c r="AG2436" t="s">
        <v>9</v>
      </c>
      <c r="AH2436" t="s">
        <v>10</v>
      </c>
      <c r="AI2436" t="s">
        <v>556</v>
      </c>
      <c r="AJ2436" t="str">
        <f t="shared" si="895"/>
        <v>Adult</v>
      </c>
      <c r="AK2436">
        <v>18000000</v>
      </c>
      <c r="AL2436" t="str">
        <f t="shared" si="896"/>
        <v>Low Budget</v>
      </c>
      <c r="AM2436">
        <v>2001</v>
      </c>
      <c r="AN2436">
        <f t="shared" si="897"/>
        <v>24</v>
      </c>
      <c r="AO2436" t="str">
        <f t="shared" si="898"/>
        <v>Old Classic</v>
      </c>
      <c r="AP2436">
        <v>4000</v>
      </c>
      <c r="AQ2436" t="str">
        <f t="shared" si="899"/>
        <v>Low</v>
      </c>
      <c r="AR2436">
        <v>7.5</v>
      </c>
      <c r="AS2436" t="str">
        <f t="shared" si="900"/>
        <v>Good</v>
      </c>
      <c r="AT2436">
        <v>2.35</v>
      </c>
      <c r="AU2436" t="str">
        <f t="shared" si="901"/>
        <v>Cinematic Widescreen</v>
      </c>
      <c r="AV2436">
        <v>0</v>
      </c>
      <c r="AW2436" t="str">
        <f t="shared" si="902"/>
        <v>Very Low</v>
      </c>
    </row>
    <row r="2437" spans="1:49" x14ac:dyDescent="0.3">
      <c r="A2437" t="s">
        <v>0</v>
      </c>
      <c r="B2437" t="s">
        <v>5260</v>
      </c>
      <c r="C2437">
        <v>412</v>
      </c>
      <c r="D2437" t="str">
        <f t="shared" si="882"/>
        <v>Medium</v>
      </c>
      <c r="E2437">
        <v>122</v>
      </c>
      <c r="F2437" t="str">
        <f t="shared" si="883"/>
        <v>2h 2m</v>
      </c>
      <c r="G2437" t="str">
        <f t="shared" si="884"/>
        <v>Long Movie</v>
      </c>
      <c r="H2437">
        <v>0</v>
      </c>
      <c r="I2437" t="str">
        <f t="shared" si="885"/>
        <v>Very Low</v>
      </c>
      <c r="J2437">
        <v>816</v>
      </c>
      <c r="K2437" t="str">
        <f t="shared" si="886"/>
        <v>Very Low</v>
      </c>
      <c r="L2437" t="s">
        <v>429</v>
      </c>
      <c r="M2437">
        <v>14000</v>
      </c>
      <c r="N2437" t="str">
        <f t="shared" si="887"/>
        <v>Medium</v>
      </c>
      <c r="O2437">
        <v>17750583</v>
      </c>
      <c r="P2437" t="str">
        <f t="shared" si="888"/>
        <v>Average</v>
      </c>
      <c r="Q2437" t="s">
        <v>1515</v>
      </c>
      <c r="R2437" t="str">
        <f t="shared" si="889"/>
        <v>Biography</v>
      </c>
      <c r="S2437">
        <f t="shared" si="890"/>
        <v>2</v>
      </c>
      <c r="T2437" t="s">
        <v>184</v>
      </c>
      <c r="U2437" t="s">
        <v>11871</v>
      </c>
      <c r="V2437">
        <v>93548</v>
      </c>
      <c r="W2437" t="str">
        <f t="shared" si="891"/>
        <v>Medium</v>
      </c>
      <c r="X2437">
        <v>28933</v>
      </c>
      <c r="Y2437" t="str">
        <f t="shared" si="892"/>
        <v>Medium</v>
      </c>
      <c r="Z2437" t="s">
        <v>135</v>
      </c>
      <c r="AA2437">
        <v>0</v>
      </c>
      <c r="AB2437" t="str">
        <f t="shared" si="893"/>
        <v>Symbolic Poster</v>
      </c>
      <c r="AC2437" t="s">
        <v>11872</v>
      </c>
      <c r="AD2437" t="s">
        <v>11873</v>
      </c>
      <c r="AE2437">
        <v>307</v>
      </c>
      <c r="AF2437" t="str">
        <f t="shared" si="894"/>
        <v>Very Low</v>
      </c>
      <c r="AG2437" t="s">
        <v>9</v>
      </c>
      <c r="AH2437" t="s">
        <v>28</v>
      </c>
      <c r="AI2437" t="s">
        <v>556</v>
      </c>
      <c r="AJ2437" t="str">
        <f t="shared" si="895"/>
        <v>Adult</v>
      </c>
      <c r="AK2437">
        <v>30000000</v>
      </c>
      <c r="AL2437" t="str">
        <f t="shared" si="896"/>
        <v>Medium Budget</v>
      </c>
      <c r="AM2437">
        <v>2015</v>
      </c>
      <c r="AN2437">
        <f t="shared" si="897"/>
        <v>10</v>
      </c>
      <c r="AO2437" t="str">
        <f t="shared" si="898"/>
        <v>Modern Classic</v>
      </c>
      <c r="AP2437">
        <v>13000</v>
      </c>
      <c r="AQ2437" t="str">
        <f t="shared" si="899"/>
        <v>Medium</v>
      </c>
      <c r="AR2437">
        <v>7.2</v>
      </c>
      <c r="AS2437" t="str">
        <f t="shared" si="900"/>
        <v>Good</v>
      </c>
      <c r="AT2437">
        <v>2.35</v>
      </c>
      <c r="AU2437" t="str">
        <f t="shared" si="901"/>
        <v>Cinematic Widescreen</v>
      </c>
      <c r="AV2437">
        <v>23000</v>
      </c>
      <c r="AW2437" t="str">
        <f t="shared" si="902"/>
        <v>Medium</v>
      </c>
    </row>
    <row r="2438" spans="1:49" x14ac:dyDescent="0.3">
      <c r="A2438" t="s">
        <v>0</v>
      </c>
      <c r="B2438" t="s">
        <v>1223</v>
      </c>
      <c r="C2438">
        <v>107</v>
      </c>
      <c r="D2438" t="str">
        <f t="shared" si="882"/>
        <v>Low</v>
      </c>
      <c r="E2438">
        <v>102</v>
      </c>
      <c r="F2438" t="str">
        <f t="shared" si="883"/>
        <v>1h 42m</v>
      </c>
      <c r="G2438" t="str">
        <f t="shared" si="884"/>
        <v>Standard Movie</v>
      </c>
      <c r="H2438">
        <v>0</v>
      </c>
      <c r="I2438" t="str">
        <f t="shared" si="885"/>
        <v>Very Low</v>
      </c>
      <c r="J2438">
        <v>529</v>
      </c>
      <c r="K2438" t="str">
        <f t="shared" si="886"/>
        <v>Very Low</v>
      </c>
      <c r="L2438" t="s">
        <v>11874</v>
      </c>
      <c r="M2438">
        <v>946</v>
      </c>
      <c r="N2438" t="str">
        <f t="shared" si="887"/>
        <v>Low</v>
      </c>
      <c r="O2438">
        <v>14793904</v>
      </c>
      <c r="P2438" t="str">
        <f t="shared" si="888"/>
        <v>Average</v>
      </c>
      <c r="Q2438" t="s">
        <v>1652</v>
      </c>
      <c r="R2438" t="str">
        <f t="shared" si="889"/>
        <v>Comedy</v>
      </c>
      <c r="S2438">
        <f t="shared" si="890"/>
        <v>2</v>
      </c>
      <c r="T2438" t="s">
        <v>2273</v>
      </c>
      <c r="U2438" t="s">
        <v>11875</v>
      </c>
      <c r="V2438">
        <v>28209</v>
      </c>
      <c r="W2438" t="str">
        <f t="shared" si="891"/>
        <v>Low</v>
      </c>
      <c r="X2438">
        <v>4072</v>
      </c>
      <c r="Y2438" t="str">
        <f t="shared" si="892"/>
        <v>Low</v>
      </c>
      <c r="Z2438" t="s">
        <v>4471</v>
      </c>
      <c r="AA2438">
        <v>1</v>
      </c>
      <c r="AB2438" t="str">
        <f t="shared" si="893"/>
        <v>Solo Star Poster</v>
      </c>
      <c r="AC2438" t="s">
        <v>11876</v>
      </c>
      <c r="AD2438" t="s">
        <v>11877</v>
      </c>
      <c r="AE2438">
        <v>80</v>
      </c>
      <c r="AF2438" t="str">
        <f t="shared" si="894"/>
        <v>Very Low</v>
      </c>
      <c r="AG2438" t="s">
        <v>9</v>
      </c>
      <c r="AH2438" t="s">
        <v>239</v>
      </c>
      <c r="AI2438" t="s">
        <v>11</v>
      </c>
      <c r="AJ2438" t="str">
        <f t="shared" si="895"/>
        <v>Teen</v>
      </c>
      <c r="AK2438">
        <v>18000000</v>
      </c>
      <c r="AL2438" t="str">
        <f t="shared" si="896"/>
        <v>Low Budget</v>
      </c>
      <c r="AM2438">
        <v>2009</v>
      </c>
      <c r="AN2438">
        <f t="shared" si="897"/>
        <v>16</v>
      </c>
      <c r="AO2438" t="str">
        <f t="shared" si="898"/>
        <v>Old Classic</v>
      </c>
      <c r="AP2438">
        <v>800</v>
      </c>
      <c r="AQ2438" t="str">
        <f t="shared" si="899"/>
        <v>Very Low</v>
      </c>
      <c r="AR2438">
        <v>5.3</v>
      </c>
      <c r="AS2438" t="str">
        <f t="shared" si="900"/>
        <v>Below Average</v>
      </c>
      <c r="AT2438">
        <v>1.85</v>
      </c>
      <c r="AU2438" t="str">
        <f t="shared" si="901"/>
        <v>HDTV / Widescreen</v>
      </c>
      <c r="AV2438">
        <v>0</v>
      </c>
      <c r="AW2438" t="str">
        <f t="shared" si="902"/>
        <v>Very Low</v>
      </c>
    </row>
    <row r="2439" spans="1:49" x14ac:dyDescent="0.3">
      <c r="A2439" t="s">
        <v>0</v>
      </c>
      <c r="B2439" t="s">
        <v>8921</v>
      </c>
      <c r="C2439">
        <v>192</v>
      </c>
      <c r="D2439" t="str">
        <f t="shared" si="882"/>
        <v>Low</v>
      </c>
      <c r="E2439">
        <v>90</v>
      </c>
      <c r="F2439" t="str">
        <f t="shared" si="883"/>
        <v>1h 30m</v>
      </c>
      <c r="G2439" t="str">
        <f t="shared" si="884"/>
        <v>Standard Movie</v>
      </c>
      <c r="H2439">
        <v>44</v>
      </c>
      <c r="I2439" t="str">
        <f t="shared" si="885"/>
        <v>Very Low</v>
      </c>
      <c r="J2439">
        <v>729</v>
      </c>
      <c r="K2439" t="str">
        <f t="shared" si="886"/>
        <v>Very Low</v>
      </c>
      <c r="L2439" t="s">
        <v>9653</v>
      </c>
      <c r="M2439">
        <v>12000</v>
      </c>
      <c r="N2439" t="str">
        <f t="shared" si="887"/>
        <v>Medium</v>
      </c>
      <c r="O2439">
        <v>15281286</v>
      </c>
      <c r="P2439" t="str">
        <f t="shared" si="888"/>
        <v>Average</v>
      </c>
      <c r="Q2439" t="s">
        <v>1386</v>
      </c>
      <c r="R2439" t="str">
        <f t="shared" si="889"/>
        <v>Comedy</v>
      </c>
      <c r="S2439">
        <f t="shared" si="890"/>
        <v>3</v>
      </c>
      <c r="T2439" t="s">
        <v>243</v>
      </c>
      <c r="U2439" t="s">
        <v>11878</v>
      </c>
      <c r="V2439">
        <v>64646</v>
      </c>
      <c r="W2439" t="str">
        <f t="shared" si="891"/>
        <v>Medium</v>
      </c>
      <c r="X2439">
        <v>16004</v>
      </c>
      <c r="Y2439" t="str">
        <f t="shared" si="892"/>
        <v>Medium</v>
      </c>
      <c r="Z2439" t="s">
        <v>386</v>
      </c>
      <c r="AA2439">
        <v>2</v>
      </c>
      <c r="AB2439" t="str">
        <f t="shared" si="893"/>
        <v>Duo/Trio Poster</v>
      </c>
      <c r="AC2439" t="s">
        <v>11879</v>
      </c>
      <c r="AD2439" t="s">
        <v>11880</v>
      </c>
      <c r="AE2439">
        <v>105</v>
      </c>
      <c r="AF2439" t="str">
        <f t="shared" si="894"/>
        <v>Very Low</v>
      </c>
      <c r="AG2439" t="s">
        <v>9</v>
      </c>
      <c r="AH2439" t="s">
        <v>10</v>
      </c>
      <c r="AI2439" t="s">
        <v>556</v>
      </c>
      <c r="AJ2439" t="str">
        <f t="shared" si="895"/>
        <v>Adult</v>
      </c>
      <c r="AK2439">
        <v>18000000</v>
      </c>
      <c r="AL2439" t="str">
        <f t="shared" si="896"/>
        <v>Low Budget</v>
      </c>
      <c r="AM2439">
        <v>2009</v>
      </c>
      <c r="AN2439">
        <f t="shared" si="897"/>
        <v>16</v>
      </c>
      <c r="AO2439" t="str">
        <f t="shared" si="898"/>
        <v>Old Classic</v>
      </c>
      <c r="AP2439">
        <v>904</v>
      </c>
      <c r="AQ2439" t="str">
        <f t="shared" si="899"/>
        <v>Very Low</v>
      </c>
      <c r="AR2439">
        <v>6.5</v>
      </c>
      <c r="AS2439" t="str">
        <f t="shared" si="900"/>
        <v>Average</v>
      </c>
      <c r="AT2439">
        <v>1.85</v>
      </c>
      <c r="AU2439" t="str">
        <f t="shared" si="901"/>
        <v>HDTV / Widescreen</v>
      </c>
      <c r="AV2439">
        <v>0</v>
      </c>
      <c r="AW2439" t="str">
        <f t="shared" si="902"/>
        <v>Very Low</v>
      </c>
    </row>
    <row r="2440" spans="1:49" x14ac:dyDescent="0.3">
      <c r="A2440" t="s">
        <v>0</v>
      </c>
      <c r="B2440" t="s">
        <v>11881</v>
      </c>
      <c r="C2440">
        <v>25</v>
      </c>
      <c r="D2440" t="str">
        <f t="shared" si="882"/>
        <v>Very Low</v>
      </c>
      <c r="E2440">
        <v>98</v>
      </c>
      <c r="F2440" t="str">
        <f t="shared" si="883"/>
        <v>1h 38m</v>
      </c>
      <c r="G2440" t="str">
        <f t="shared" si="884"/>
        <v>Standard Movie</v>
      </c>
      <c r="H2440">
        <v>28</v>
      </c>
      <c r="I2440" t="str">
        <f t="shared" si="885"/>
        <v>Very Low</v>
      </c>
      <c r="J2440">
        <v>102</v>
      </c>
      <c r="K2440" t="str">
        <f t="shared" si="886"/>
        <v>Very Low</v>
      </c>
      <c r="L2440" t="s">
        <v>11882</v>
      </c>
      <c r="M2440">
        <v>372</v>
      </c>
      <c r="N2440" t="str">
        <f t="shared" si="887"/>
        <v>Low</v>
      </c>
      <c r="O2440">
        <v>8000000</v>
      </c>
      <c r="P2440" t="str">
        <f t="shared" si="888"/>
        <v>Flop</v>
      </c>
      <c r="Q2440" t="s">
        <v>107</v>
      </c>
      <c r="R2440" t="str">
        <f t="shared" si="889"/>
        <v>Action</v>
      </c>
      <c r="S2440">
        <f t="shared" si="890"/>
        <v>3</v>
      </c>
      <c r="T2440" t="s">
        <v>6776</v>
      </c>
      <c r="U2440" t="s">
        <v>11883</v>
      </c>
      <c r="V2440">
        <v>1400</v>
      </c>
      <c r="W2440" t="str">
        <f t="shared" si="891"/>
        <v>Very Low</v>
      </c>
      <c r="X2440">
        <v>927</v>
      </c>
      <c r="Y2440" t="str">
        <f t="shared" si="892"/>
        <v>Very Low</v>
      </c>
      <c r="Z2440" t="s">
        <v>11884</v>
      </c>
      <c r="AA2440">
        <v>0</v>
      </c>
      <c r="AB2440" t="str">
        <f t="shared" si="893"/>
        <v>Symbolic Poster</v>
      </c>
      <c r="AC2440" t="s">
        <v>11885</v>
      </c>
      <c r="AD2440" t="s">
        <v>11886</v>
      </c>
      <c r="AE2440">
        <v>41</v>
      </c>
      <c r="AF2440" t="str">
        <f t="shared" si="894"/>
        <v>Very Low</v>
      </c>
      <c r="AG2440" t="s">
        <v>9</v>
      </c>
      <c r="AH2440" t="s">
        <v>10</v>
      </c>
      <c r="AI2440" t="s">
        <v>66</v>
      </c>
      <c r="AJ2440" t="str">
        <f t="shared" si="895"/>
        <v>Family</v>
      </c>
      <c r="AK2440">
        <v>18000000</v>
      </c>
      <c r="AL2440" t="str">
        <f t="shared" si="896"/>
        <v>Low Budget</v>
      </c>
      <c r="AM2440">
        <v>1981</v>
      </c>
      <c r="AN2440">
        <f t="shared" si="897"/>
        <v>44</v>
      </c>
      <c r="AO2440" t="str">
        <f t="shared" si="898"/>
        <v>Old Classic</v>
      </c>
      <c r="AP2440">
        <v>262</v>
      </c>
      <c r="AQ2440" t="str">
        <f t="shared" si="899"/>
        <v>Very Low</v>
      </c>
      <c r="AR2440">
        <v>5</v>
      </c>
      <c r="AS2440" t="str">
        <f t="shared" si="900"/>
        <v>Below Average</v>
      </c>
      <c r="AT2440">
        <v>2.35</v>
      </c>
      <c r="AU2440" t="str">
        <f t="shared" si="901"/>
        <v>Cinematic Widescreen</v>
      </c>
      <c r="AV2440">
        <v>346</v>
      </c>
      <c r="AW2440" t="str">
        <f t="shared" si="902"/>
        <v>Very Low</v>
      </c>
    </row>
    <row r="2441" spans="1:49" x14ac:dyDescent="0.3">
      <c r="A2441" t="s">
        <v>0</v>
      </c>
      <c r="B2441" t="s">
        <v>11887</v>
      </c>
      <c r="C2441">
        <v>104</v>
      </c>
      <c r="D2441" t="str">
        <f t="shared" si="882"/>
        <v>Low</v>
      </c>
      <c r="E2441">
        <v>109</v>
      </c>
      <c r="F2441" t="str">
        <f t="shared" si="883"/>
        <v>1h 49m</v>
      </c>
      <c r="G2441" t="str">
        <f t="shared" si="884"/>
        <v>Standard Movie</v>
      </c>
      <c r="H2441">
        <v>128</v>
      </c>
      <c r="I2441" t="str">
        <f t="shared" si="885"/>
        <v>Very Low</v>
      </c>
      <c r="J2441">
        <v>1000</v>
      </c>
      <c r="K2441" t="str">
        <f t="shared" si="886"/>
        <v>Very Low</v>
      </c>
      <c r="L2441" t="s">
        <v>1705</v>
      </c>
      <c r="M2441">
        <v>11000</v>
      </c>
      <c r="N2441" t="str">
        <f t="shared" si="887"/>
        <v>Medium</v>
      </c>
      <c r="O2441">
        <v>13491653</v>
      </c>
      <c r="P2441" t="str">
        <f t="shared" si="888"/>
        <v>Average</v>
      </c>
      <c r="Q2441" t="s">
        <v>4046</v>
      </c>
      <c r="R2441" t="str">
        <f t="shared" si="889"/>
        <v>Drama</v>
      </c>
      <c r="S2441">
        <f t="shared" si="890"/>
        <v>2</v>
      </c>
      <c r="T2441" t="s">
        <v>75</v>
      </c>
      <c r="U2441" t="s">
        <v>11888</v>
      </c>
      <c r="V2441">
        <v>23728</v>
      </c>
      <c r="W2441" t="str">
        <f t="shared" si="891"/>
        <v>Low</v>
      </c>
      <c r="X2441">
        <v>14995</v>
      </c>
      <c r="Y2441" t="str">
        <f t="shared" si="892"/>
        <v>Medium</v>
      </c>
      <c r="Z2441" t="s">
        <v>1791</v>
      </c>
      <c r="AA2441">
        <v>0</v>
      </c>
      <c r="AB2441" t="str">
        <f t="shared" si="893"/>
        <v>Symbolic Poster</v>
      </c>
      <c r="AC2441" t="s">
        <v>11889</v>
      </c>
      <c r="AD2441" t="s">
        <v>11890</v>
      </c>
      <c r="AE2441">
        <v>213</v>
      </c>
      <c r="AF2441" t="str">
        <f t="shared" si="894"/>
        <v>Very Low</v>
      </c>
      <c r="AG2441" t="s">
        <v>9</v>
      </c>
      <c r="AH2441" t="s">
        <v>10</v>
      </c>
      <c r="AI2441" t="s">
        <v>556</v>
      </c>
      <c r="AJ2441" t="str">
        <f t="shared" si="895"/>
        <v>Adult</v>
      </c>
      <c r="AK2441">
        <v>18000000</v>
      </c>
      <c r="AL2441" t="str">
        <f t="shared" si="896"/>
        <v>Low Budget</v>
      </c>
      <c r="AM2441">
        <v>2001</v>
      </c>
      <c r="AN2441">
        <f t="shared" si="897"/>
        <v>24</v>
      </c>
      <c r="AO2441" t="str">
        <f t="shared" si="898"/>
        <v>Old Classic</v>
      </c>
      <c r="AP2441">
        <v>2000</v>
      </c>
      <c r="AQ2441" t="str">
        <f t="shared" si="899"/>
        <v>Low</v>
      </c>
      <c r="AR2441">
        <v>6.1</v>
      </c>
      <c r="AS2441" t="str">
        <f t="shared" si="900"/>
        <v>Average</v>
      </c>
      <c r="AT2441">
        <v>2.35</v>
      </c>
      <c r="AU2441" t="str">
        <f t="shared" si="901"/>
        <v>Cinematic Widescreen</v>
      </c>
      <c r="AV2441">
        <v>813</v>
      </c>
      <c r="AW2441" t="str">
        <f t="shared" si="902"/>
        <v>Very Low</v>
      </c>
    </row>
    <row r="2442" spans="1:49" x14ac:dyDescent="0.3">
      <c r="A2442" t="s">
        <v>0</v>
      </c>
      <c r="B2442" t="s">
        <v>2217</v>
      </c>
      <c r="C2442">
        <v>120</v>
      </c>
      <c r="D2442" t="str">
        <f t="shared" si="882"/>
        <v>Low</v>
      </c>
      <c r="E2442">
        <v>107</v>
      </c>
      <c r="F2442" t="str">
        <f t="shared" si="883"/>
        <v>1h 47m</v>
      </c>
      <c r="G2442" t="str">
        <f t="shared" si="884"/>
        <v>Standard Movie</v>
      </c>
      <c r="H2442">
        <v>0</v>
      </c>
      <c r="I2442" t="str">
        <f t="shared" si="885"/>
        <v>Very Low</v>
      </c>
      <c r="J2442">
        <v>101</v>
      </c>
      <c r="K2442" t="str">
        <f t="shared" si="886"/>
        <v>Very Low</v>
      </c>
      <c r="L2442" t="s">
        <v>11891</v>
      </c>
      <c r="M2442">
        <v>517</v>
      </c>
      <c r="N2442" t="str">
        <f t="shared" si="887"/>
        <v>Low</v>
      </c>
      <c r="O2442">
        <f>O2441</f>
        <v>13491653</v>
      </c>
      <c r="P2442" t="str">
        <f t="shared" si="888"/>
        <v>Average</v>
      </c>
      <c r="Q2442" t="s">
        <v>823</v>
      </c>
      <c r="R2442" t="str">
        <f t="shared" si="889"/>
        <v>Mystery</v>
      </c>
      <c r="S2442">
        <f t="shared" si="890"/>
        <v>2</v>
      </c>
      <c r="T2442" t="s">
        <v>11892</v>
      </c>
      <c r="U2442" t="s">
        <v>11893</v>
      </c>
      <c r="V2442">
        <v>27629</v>
      </c>
      <c r="W2442" t="str">
        <f t="shared" si="891"/>
        <v>Low</v>
      </c>
      <c r="X2442">
        <v>1067</v>
      </c>
      <c r="Y2442" t="str">
        <f t="shared" si="892"/>
        <v>Low</v>
      </c>
      <c r="Z2442" t="s">
        <v>11894</v>
      </c>
      <c r="AA2442">
        <v>0</v>
      </c>
      <c r="AB2442" t="str">
        <f t="shared" si="893"/>
        <v>Symbolic Poster</v>
      </c>
      <c r="AC2442" t="s">
        <v>11895</v>
      </c>
      <c r="AD2442" t="s">
        <v>11896</v>
      </c>
      <c r="AE2442">
        <v>149</v>
      </c>
      <c r="AF2442" t="str">
        <f t="shared" si="894"/>
        <v>Very Low</v>
      </c>
      <c r="AG2442" t="s">
        <v>9</v>
      </c>
      <c r="AH2442" t="s">
        <v>10</v>
      </c>
      <c r="AI2442" t="s">
        <v>556</v>
      </c>
      <c r="AJ2442" t="str">
        <f t="shared" si="895"/>
        <v>Adult</v>
      </c>
      <c r="AK2442">
        <v>18000000</v>
      </c>
      <c r="AL2442" t="str">
        <f t="shared" si="896"/>
        <v>Low Budget</v>
      </c>
      <c r="AM2442">
        <v>1981</v>
      </c>
      <c r="AN2442">
        <f t="shared" si="897"/>
        <v>44</v>
      </c>
      <c r="AO2442" t="str">
        <f t="shared" si="898"/>
        <v>Old Classic</v>
      </c>
      <c r="AP2442">
        <v>376</v>
      </c>
      <c r="AQ2442" t="str">
        <f t="shared" si="899"/>
        <v>Very Low</v>
      </c>
      <c r="AR2442">
        <v>7.4</v>
      </c>
      <c r="AS2442" t="str">
        <f t="shared" si="900"/>
        <v>Good</v>
      </c>
      <c r="AT2442">
        <v>2.35</v>
      </c>
      <c r="AU2442" t="str">
        <f t="shared" si="901"/>
        <v>Cinematic Widescreen</v>
      </c>
      <c r="AV2442">
        <v>2000</v>
      </c>
      <c r="AW2442" t="str">
        <f t="shared" si="902"/>
        <v>Low</v>
      </c>
    </row>
    <row r="2443" spans="1:49" x14ac:dyDescent="0.3">
      <c r="A2443" t="s">
        <v>0</v>
      </c>
      <c r="B2443" t="s">
        <v>11897</v>
      </c>
      <c r="C2443">
        <v>146</v>
      </c>
      <c r="D2443" t="str">
        <f t="shared" si="882"/>
        <v>Low</v>
      </c>
      <c r="E2443">
        <v>90</v>
      </c>
      <c r="F2443" t="str">
        <f t="shared" si="883"/>
        <v>1h 30m</v>
      </c>
      <c r="G2443" t="str">
        <f t="shared" si="884"/>
        <v>Standard Movie</v>
      </c>
      <c r="H2443">
        <v>31</v>
      </c>
      <c r="I2443" t="str">
        <f t="shared" si="885"/>
        <v>Very Low</v>
      </c>
      <c r="J2443">
        <v>179</v>
      </c>
      <c r="K2443" t="str">
        <f t="shared" si="886"/>
        <v>Very Low</v>
      </c>
      <c r="L2443" t="s">
        <v>11898</v>
      </c>
      <c r="M2443">
        <v>210</v>
      </c>
      <c r="N2443" t="str">
        <f t="shared" si="887"/>
        <v>Low</v>
      </c>
      <c r="O2443">
        <v>10494494</v>
      </c>
      <c r="P2443" t="str">
        <f t="shared" si="888"/>
        <v>Average</v>
      </c>
      <c r="Q2443" t="s">
        <v>305</v>
      </c>
      <c r="R2443" t="str">
        <f t="shared" si="889"/>
        <v>Action</v>
      </c>
      <c r="S2443">
        <f t="shared" si="890"/>
        <v>3</v>
      </c>
      <c r="T2443" t="s">
        <v>11899</v>
      </c>
      <c r="U2443" t="s">
        <v>11900</v>
      </c>
      <c r="V2443">
        <v>19586</v>
      </c>
      <c r="W2443" t="str">
        <f t="shared" si="891"/>
        <v>Low</v>
      </c>
      <c r="X2443">
        <v>676</v>
      </c>
      <c r="Y2443" t="str">
        <f t="shared" si="892"/>
        <v>Very Low</v>
      </c>
      <c r="Z2443" t="s">
        <v>11901</v>
      </c>
      <c r="AA2443">
        <v>1</v>
      </c>
      <c r="AB2443" t="str">
        <f t="shared" si="893"/>
        <v>Solo Star Poster</v>
      </c>
      <c r="AC2443" t="s">
        <v>11902</v>
      </c>
      <c r="AD2443" t="s">
        <v>11903</v>
      </c>
      <c r="AE2443">
        <v>109</v>
      </c>
      <c r="AF2443" t="str">
        <f t="shared" si="894"/>
        <v>Very Low</v>
      </c>
      <c r="AG2443" t="s">
        <v>9</v>
      </c>
      <c r="AH2443" t="s">
        <v>10</v>
      </c>
      <c r="AI2443" t="s">
        <v>11</v>
      </c>
      <c r="AJ2443" t="str">
        <f t="shared" si="895"/>
        <v>Teen</v>
      </c>
      <c r="AK2443">
        <v>18000000</v>
      </c>
      <c r="AL2443" t="str">
        <f t="shared" si="896"/>
        <v>Low Budget</v>
      </c>
      <c r="AM2443">
        <v>2013</v>
      </c>
      <c r="AN2443">
        <f t="shared" si="897"/>
        <v>12</v>
      </c>
      <c r="AO2443" t="str">
        <f t="shared" si="898"/>
        <v>Modern Classic</v>
      </c>
      <c r="AP2443">
        <v>193</v>
      </c>
      <c r="AQ2443" t="str">
        <f t="shared" si="899"/>
        <v>Very Low</v>
      </c>
      <c r="AR2443">
        <v>4.4000000000000004</v>
      </c>
      <c r="AS2443" t="str">
        <f t="shared" si="900"/>
        <v>Poor</v>
      </c>
      <c r="AT2443">
        <v>2.35</v>
      </c>
      <c r="AU2443" t="str">
        <f t="shared" si="901"/>
        <v>Cinematic Widescreen</v>
      </c>
      <c r="AV2443">
        <v>4000</v>
      </c>
      <c r="AW2443" t="str">
        <f t="shared" si="902"/>
        <v>Low</v>
      </c>
    </row>
    <row r="2444" spans="1:49" x14ac:dyDescent="0.3">
      <c r="A2444" t="s">
        <v>0</v>
      </c>
      <c r="B2444" t="s">
        <v>1035</v>
      </c>
      <c r="C2444">
        <v>124</v>
      </c>
      <c r="D2444" t="str">
        <f t="shared" si="882"/>
        <v>Low</v>
      </c>
      <c r="E2444">
        <v>112</v>
      </c>
      <c r="F2444" t="str">
        <f t="shared" si="883"/>
        <v>1h 52m</v>
      </c>
      <c r="G2444" t="str">
        <f t="shared" si="884"/>
        <v>Standard Movie</v>
      </c>
      <c r="H2444">
        <v>0</v>
      </c>
      <c r="I2444" t="str">
        <f t="shared" si="885"/>
        <v>Very Low</v>
      </c>
      <c r="J2444">
        <v>177</v>
      </c>
      <c r="K2444" t="str">
        <f t="shared" si="886"/>
        <v>Very Low</v>
      </c>
      <c r="L2444" t="s">
        <v>9855</v>
      </c>
      <c r="M2444">
        <v>805</v>
      </c>
      <c r="N2444" t="str">
        <f t="shared" si="887"/>
        <v>Low</v>
      </c>
      <c r="O2444">
        <v>7837632</v>
      </c>
      <c r="P2444" t="str">
        <f t="shared" si="888"/>
        <v>Flop</v>
      </c>
      <c r="Q2444" t="s">
        <v>3380</v>
      </c>
      <c r="R2444" t="str">
        <f t="shared" si="889"/>
        <v>Drama</v>
      </c>
      <c r="S2444">
        <f t="shared" si="890"/>
        <v>1</v>
      </c>
      <c r="T2444" t="s">
        <v>2289</v>
      </c>
      <c r="U2444" t="s">
        <v>11904</v>
      </c>
      <c r="V2444">
        <v>46396</v>
      </c>
      <c r="W2444" t="str">
        <f t="shared" si="891"/>
        <v>Low</v>
      </c>
      <c r="X2444">
        <v>1466</v>
      </c>
      <c r="Y2444" t="str">
        <f t="shared" si="892"/>
        <v>Low</v>
      </c>
      <c r="Z2444" t="s">
        <v>2646</v>
      </c>
      <c r="AA2444">
        <v>0</v>
      </c>
      <c r="AB2444" t="str">
        <f t="shared" si="893"/>
        <v>Symbolic Poster</v>
      </c>
      <c r="AC2444" t="s">
        <v>11905</v>
      </c>
      <c r="AD2444" t="s">
        <v>11906</v>
      </c>
      <c r="AE2444">
        <v>287</v>
      </c>
      <c r="AF2444" t="str">
        <f t="shared" si="894"/>
        <v>Very Low</v>
      </c>
      <c r="AG2444" t="s">
        <v>9</v>
      </c>
      <c r="AH2444" t="s">
        <v>10</v>
      </c>
      <c r="AI2444" t="s">
        <v>556</v>
      </c>
      <c r="AJ2444" t="str">
        <f t="shared" si="895"/>
        <v>Adult</v>
      </c>
      <c r="AK2444">
        <v>18000000</v>
      </c>
      <c r="AL2444" t="str">
        <f t="shared" si="896"/>
        <v>Low Budget</v>
      </c>
      <c r="AM2444">
        <v>1997</v>
      </c>
      <c r="AN2444">
        <f t="shared" si="897"/>
        <v>28</v>
      </c>
      <c r="AO2444" t="str">
        <f t="shared" si="898"/>
        <v>Old Classic</v>
      </c>
      <c r="AP2444">
        <v>223</v>
      </c>
      <c r="AQ2444" t="str">
        <f t="shared" si="899"/>
        <v>Very Low</v>
      </c>
      <c r="AR2444">
        <v>7.5</v>
      </c>
      <c r="AS2444" t="str">
        <f t="shared" si="900"/>
        <v>Good</v>
      </c>
      <c r="AT2444">
        <v>1.85</v>
      </c>
      <c r="AU2444" t="str">
        <f t="shared" si="901"/>
        <v>HDTV / Widescreen</v>
      </c>
      <c r="AV2444">
        <v>0</v>
      </c>
      <c r="AW2444" t="str">
        <f t="shared" si="902"/>
        <v>Very Low</v>
      </c>
    </row>
    <row r="2445" spans="1:49" x14ac:dyDescent="0.3">
      <c r="A2445" t="s">
        <v>0</v>
      </c>
      <c r="B2445" t="s">
        <v>3862</v>
      </c>
      <c r="C2445">
        <v>107</v>
      </c>
      <c r="D2445" t="str">
        <f t="shared" si="882"/>
        <v>Low</v>
      </c>
      <c r="E2445">
        <v>94</v>
      </c>
      <c r="F2445" t="str">
        <f t="shared" si="883"/>
        <v>1h 34m</v>
      </c>
      <c r="G2445" t="str">
        <f t="shared" si="884"/>
        <v>Standard Movie</v>
      </c>
      <c r="H2445">
        <v>0</v>
      </c>
      <c r="I2445" t="str">
        <f t="shared" si="885"/>
        <v>Very Low</v>
      </c>
      <c r="J2445">
        <v>197</v>
      </c>
      <c r="K2445" t="str">
        <f t="shared" si="886"/>
        <v>Very Low</v>
      </c>
      <c r="L2445" t="s">
        <v>1762</v>
      </c>
      <c r="M2445">
        <v>712</v>
      </c>
      <c r="N2445" t="str">
        <f t="shared" si="887"/>
        <v>Low</v>
      </c>
      <c r="O2445">
        <v>15155772</v>
      </c>
      <c r="P2445" t="str">
        <f t="shared" si="888"/>
        <v>Average</v>
      </c>
      <c r="Q2445" t="s">
        <v>1386</v>
      </c>
      <c r="R2445" t="str">
        <f t="shared" si="889"/>
        <v>Comedy</v>
      </c>
      <c r="S2445">
        <f t="shared" si="890"/>
        <v>3</v>
      </c>
      <c r="T2445" t="s">
        <v>8393</v>
      </c>
      <c r="U2445" t="s">
        <v>11907</v>
      </c>
      <c r="V2445">
        <v>8895</v>
      </c>
      <c r="W2445" t="str">
        <f t="shared" si="891"/>
        <v>Very Low</v>
      </c>
      <c r="X2445">
        <v>1673</v>
      </c>
      <c r="Y2445" t="str">
        <f t="shared" si="892"/>
        <v>Low</v>
      </c>
      <c r="Z2445" t="s">
        <v>11908</v>
      </c>
      <c r="AA2445">
        <v>2</v>
      </c>
      <c r="AB2445" t="str">
        <f t="shared" si="893"/>
        <v>Duo/Trio Poster</v>
      </c>
      <c r="AC2445" t="s">
        <v>11909</v>
      </c>
      <c r="AD2445" t="s">
        <v>11910</v>
      </c>
      <c r="AE2445">
        <v>48</v>
      </c>
      <c r="AF2445" t="str">
        <f t="shared" si="894"/>
        <v>Very Low</v>
      </c>
      <c r="AG2445" t="s">
        <v>9</v>
      </c>
      <c r="AH2445" t="s">
        <v>10</v>
      </c>
      <c r="AI2445" t="s">
        <v>11</v>
      </c>
      <c r="AJ2445" t="str">
        <f t="shared" si="895"/>
        <v>Teen</v>
      </c>
      <c r="AK2445">
        <v>18000000</v>
      </c>
      <c r="AL2445" t="str">
        <f t="shared" si="896"/>
        <v>Low Budget</v>
      </c>
      <c r="AM2445">
        <v>2014</v>
      </c>
      <c r="AN2445">
        <f t="shared" si="897"/>
        <v>11</v>
      </c>
      <c r="AO2445" t="str">
        <f t="shared" si="898"/>
        <v>Modern Classic</v>
      </c>
      <c r="AP2445">
        <v>341</v>
      </c>
      <c r="AQ2445" t="str">
        <f t="shared" si="899"/>
        <v>Very Low</v>
      </c>
      <c r="AR2445">
        <v>5.7</v>
      </c>
      <c r="AS2445" t="str">
        <f t="shared" si="900"/>
        <v>Below Average</v>
      </c>
      <c r="AT2445">
        <v>2.35</v>
      </c>
      <c r="AU2445" t="str">
        <f t="shared" si="901"/>
        <v>Cinematic Widescreen</v>
      </c>
      <c r="AV2445">
        <v>3000</v>
      </c>
      <c r="AW2445" t="str">
        <f t="shared" si="902"/>
        <v>Low</v>
      </c>
    </row>
    <row r="2446" spans="1:49" x14ac:dyDescent="0.3">
      <c r="A2446" t="s">
        <v>0</v>
      </c>
      <c r="B2446" t="s">
        <v>11911</v>
      </c>
      <c r="C2446">
        <v>11</v>
      </c>
      <c r="D2446" t="str">
        <f t="shared" si="882"/>
        <v>Very Low</v>
      </c>
      <c r="E2446">
        <v>105</v>
      </c>
      <c r="F2446" t="str">
        <f t="shared" si="883"/>
        <v>1h 45m</v>
      </c>
      <c r="G2446" t="str">
        <f t="shared" si="884"/>
        <v>Standard Movie</v>
      </c>
      <c r="H2446">
        <v>6</v>
      </c>
      <c r="I2446" t="str">
        <f t="shared" si="885"/>
        <v>Very Low</v>
      </c>
      <c r="J2446">
        <v>371</v>
      </c>
      <c r="K2446" t="str">
        <f t="shared" si="886"/>
        <v>Very Low</v>
      </c>
      <c r="L2446" t="s">
        <v>11912</v>
      </c>
      <c r="M2446">
        <v>723</v>
      </c>
      <c r="N2446" t="str">
        <f t="shared" si="887"/>
        <v>Low</v>
      </c>
      <c r="O2446">
        <v>8508843</v>
      </c>
      <c r="P2446" t="str">
        <f t="shared" si="888"/>
        <v>Flop</v>
      </c>
      <c r="Q2446" t="s">
        <v>4190</v>
      </c>
      <c r="R2446" t="str">
        <f t="shared" si="889"/>
        <v>Adventure</v>
      </c>
      <c r="S2446">
        <f t="shared" si="890"/>
        <v>2</v>
      </c>
      <c r="T2446" t="s">
        <v>2030</v>
      </c>
      <c r="U2446" t="s">
        <v>11913</v>
      </c>
      <c r="V2446">
        <v>7470</v>
      </c>
      <c r="W2446" t="str">
        <f t="shared" si="891"/>
        <v>Very Low</v>
      </c>
      <c r="X2446">
        <v>2368</v>
      </c>
      <c r="Y2446" t="str">
        <f t="shared" si="892"/>
        <v>Low</v>
      </c>
      <c r="Z2446" t="s">
        <v>11914</v>
      </c>
      <c r="AA2446">
        <v>1</v>
      </c>
      <c r="AB2446" t="str">
        <f t="shared" si="893"/>
        <v>Solo Star Poster</v>
      </c>
      <c r="AC2446" t="s">
        <v>11915</v>
      </c>
      <c r="AD2446" t="s">
        <v>11916</v>
      </c>
      <c r="AE2446">
        <v>35</v>
      </c>
      <c r="AF2446" t="str">
        <f t="shared" si="894"/>
        <v>Very Low</v>
      </c>
      <c r="AG2446" t="s">
        <v>9</v>
      </c>
      <c r="AH2446" t="s">
        <v>10</v>
      </c>
      <c r="AI2446" t="s">
        <v>66</v>
      </c>
      <c r="AJ2446" t="str">
        <f t="shared" si="895"/>
        <v>Family</v>
      </c>
      <c r="AK2446">
        <v>18000000</v>
      </c>
      <c r="AL2446" t="str">
        <f t="shared" si="896"/>
        <v>Low Budget</v>
      </c>
      <c r="AM2446">
        <v>1989</v>
      </c>
      <c r="AN2446">
        <f t="shared" si="897"/>
        <v>36</v>
      </c>
      <c r="AO2446" t="str">
        <f t="shared" si="898"/>
        <v>Old Classic</v>
      </c>
      <c r="AP2446">
        <v>422</v>
      </c>
      <c r="AQ2446" t="str">
        <f t="shared" si="899"/>
        <v>Very Low</v>
      </c>
      <c r="AR2446">
        <v>5.5</v>
      </c>
      <c r="AS2446" t="str">
        <f t="shared" si="900"/>
        <v>Below Average</v>
      </c>
      <c r="AT2446">
        <v>1.37</v>
      </c>
      <c r="AU2446" t="str">
        <f t="shared" si="901"/>
        <v>Classic</v>
      </c>
      <c r="AV2446">
        <v>0</v>
      </c>
      <c r="AW2446" t="str">
        <f t="shared" si="902"/>
        <v>Very Low</v>
      </c>
    </row>
    <row r="2447" spans="1:49" x14ac:dyDescent="0.3">
      <c r="A2447" t="s">
        <v>0</v>
      </c>
      <c r="B2447" t="s">
        <v>11917</v>
      </c>
      <c r="C2447">
        <v>93</v>
      </c>
      <c r="D2447" t="str">
        <f t="shared" si="882"/>
        <v>Low</v>
      </c>
      <c r="E2447">
        <v>104</v>
      </c>
      <c r="F2447" t="str">
        <f t="shared" si="883"/>
        <v>1h 44m</v>
      </c>
      <c r="G2447" t="str">
        <f t="shared" si="884"/>
        <v>Standard Movie</v>
      </c>
      <c r="H2447">
        <v>109</v>
      </c>
      <c r="I2447" t="str">
        <f t="shared" si="885"/>
        <v>Very Low</v>
      </c>
      <c r="J2447">
        <v>202</v>
      </c>
      <c r="K2447" t="str">
        <f t="shared" si="886"/>
        <v>Very Low</v>
      </c>
      <c r="L2447" t="s">
        <v>11918</v>
      </c>
      <c r="M2447">
        <v>405</v>
      </c>
      <c r="N2447" t="str">
        <f t="shared" si="887"/>
        <v>Low</v>
      </c>
      <c r="O2447">
        <v>7739049</v>
      </c>
      <c r="P2447" t="str">
        <f t="shared" si="888"/>
        <v>Flop</v>
      </c>
      <c r="Q2447" t="s">
        <v>1386</v>
      </c>
      <c r="R2447" t="str">
        <f t="shared" si="889"/>
        <v>Comedy</v>
      </c>
      <c r="S2447">
        <f t="shared" si="890"/>
        <v>3</v>
      </c>
      <c r="T2447" t="s">
        <v>3962</v>
      </c>
      <c r="U2447" t="s">
        <v>11919</v>
      </c>
      <c r="V2447">
        <v>10680</v>
      </c>
      <c r="W2447" t="str">
        <f t="shared" si="891"/>
        <v>Low</v>
      </c>
      <c r="X2447">
        <v>847</v>
      </c>
      <c r="Y2447" t="str">
        <f t="shared" si="892"/>
        <v>Very Low</v>
      </c>
      <c r="Z2447" t="s">
        <v>11920</v>
      </c>
      <c r="AA2447">
        <v>2</v>
      </c>
      <c r="AB2447" t="str">
        <f t="shared" si="893"/>
        <v>Duo/Trio Poster</v>
      </c>
      <c r="AC2447" t="s">
        <v>11921</v>
      </c>
      <c r="AD2447" t="s">
        <v>11922</v>
      </c>
      <c r="AE2447">
        <v>112</v>
      </c>
      <c r="AF2447" t="str">
        <f t="shared" si="894"/>
        <v>Very Low</v>
      </c>
      <c r="AG2447" t="s">
        <v>9</v>
      </c>
      <c r="AH2447" t="s">
        <v>239</v>
      </c>
      <c r="AI2447" t="s">
        <v>556</v>
      </c>
      <c r="AJ2447" t="str">
        <f t="shared" si="895"/>
        <v>Adult</v>
      </c>
      <c r="AK2447">
        <v>18000000</v>
      </c>
      <c r="AL2447" t="str">
        <f t="shared" si="896"/>
        <v>Low Budget</v>
      </c>
      <c r="AM2447">
        <v>2004</v>
      </c>
      <c r="AN2447">
        <f t="shared" si="897"/>
        <v>21</v>
      </c>
      <c r="AO2447" t="str">
        <f t="shared" si="898"/>
        <v>Old Classic</v>
      </c>
      <c r="AP2447">
        <v>204</v>
      </c>
      <c r="AQ2447" t="str">
        <f t="shared" si="899"/>
        <v>Very Low</v>
      </c>
      <c r="AR2447">
        <v>7.1</v>
      </c>
      <c r="AS2447" t="str">
        <f t="shared" si="900"/>
        <v>Good</v>
      </c>
      <c r="AT2447">
        <v>1.85</v>
      </c>
      <c r="AU2447" t="str">
        <f t="shared" si="901"/>
        <v>HDTV / Widescreen</v>
      </c>
      <c r="AV2447">
        <v>562</v>
      </c>
      <c r="AW2447" t="str">
        <f t="shared" si="902"/>
        <v>Very Low</v>
      </c>
    </row>
    <row r="2448" spans="1:49" x14ac:dyDescent="0.3">
      <c r="A2448" t="s">
        <v>0</v>
      </c>
      <c r="B2448" t="s">
        <v>5146</v>
      </c>
      <c r="C2448">
        <v>38</v>
      </c>
      <c r="D2448" t="str">
        <f t="shared" si="882"/>
        <v>Very Low</v>
      </c>
      <c r="E2448">
        <v>112</v>
      </c>
      <c r="F2448" t="str">
        <f t="shared" si="883"/>
        <v>1h 52m</v>
      </c>
      <c r="G2448" t="str">
        <f t="shared" si="884"/>
        <v>Standard Movie</v>
      </c>
      <c r="H2448">
        <v>213</v>
      </c>
      <c r="I2448" t="str">
        <f t="shared" si="885"/>
        <v>Very Low</v>
      </c>
      <c r="J2448">
        <v>45</v>
      </c>
      <c r="K2448" t="str">
        <f t="shared" si="886"/>
        <v>Very Low</v>
      </c>
      <c r="L2448" t="s">
        <v>11923</v>
      </c>
      <c r="M2448">
        <v>567</v>
      </c>
      <c r="N2448" t="str">
        <f t="shared" si="887"/>
        <v>Low</v>
      </c>
      <c r="O2448">
        <v>6734844</v>
      </c>
      <c r="P2448" t="str">
        <f t="shared" si="888"/>
        <v>Flop</v>
      </c>
      <c r="Q2448" t="s">
        <v>185</v>
      </c>
      <c r="R2448" t="str">
        <f t="shared" si="889"/>
        <v>Drama</v>
      </c>
      <c r="S2448">
        <f t="shared" si="890"/>
        <v>2</v>
      </c>
      <c r="T2448" t="s">
        <v>11924</v>
      </c>
      <c r="U2448" t="s">
        <v>11925</v>
      </c>
      <c r="V2448">
        <v>29591</v>
      </c>
      <c r="W2448" t="str">
        <f t="shared" si="891"/>
        <v>Low</v>
      </c>
      <c r="X2448">
        <v>711</v>
      </c>
      <c r="Y2448" t="str">
        <f t="shared" si="892"/>
        <v>Very Low</v>
      </c>
      <c r="Z2448" t="s">
        <v>11926</v>
      </c>
      <c r="AA2448">
        <v>0</v>
      </c>
      <c r="AB2448" t="str">
        <f t="shared" si="893"/>
        <v>Symbolic Poster</v>
      </c>
      <c r="AC2448" t="s">
        <v>11927</v>
      </c>
      <c r="AD2448" t="s">
        <v>11928</v>
      </c>
      <c r="AE2448">
        <v>118</v>
      </c>
      <c r="AF2448" t="str">
        <f t="shared" si="894"/>
        <v>Very Low</v>
      </c>
      <c r="AG2448" t="s">
        <v>9</v>
      </c>
      <c r="AH2448" t="s">
        <v>10</v>
      </c>
      <c r="AI2448" t="s">
        <v>556</v>
      </c>
      <c r="AJ2448" t="str">
        <f t="shared" si="895"/>
        <v>Adult</v>
      </c>
      <c r="AK2448">
        <v>17000000</v>
      </c>
      <c r="AL2448" t="str">
        <f t="shared" si="896"/>
        <v>Low Budget</v>
      </c>
      <c r="AM2448">
        <v>1986</v>
      </c>
      <c r="AN2448">
        <f t="shared" si="897"/>
        <v>39</v>
      </c>
      <c r="AO2448" t="str">
        <f t="shared" si="898"/>
        <v>Old Classic</v>
      </c>
      <c r="AP2448">
        <v>67</v>
      </c>
      <c r="AQ2448" t="str">
        <f t="shared" si="899"/>
        <v>Very Low</v>
      </c>
      <c r="AR2448">
        <v>5.9</v>
      </c>
      <c r="AS2448" t="str">
        <f t="shared" si="900"/>
        <v>Below Average</v>
      </c>
      <c r="AT2448">
        <v>1.85</v>
      </c>
      <c r="AU2448" t="str">
        <f t="shared" si="901"/>
        <v>HDTV / Widescreen</v>
      </c>
      <c r="AV2448">
        <v>0</v>
      </c>
      <c r="AW2448" t="str">
        <f t="shared" si="902"/>
        <v>Very Low</v>
      </c>
    </row>
    <row r="2449" spans="1:49" x14ac:dyDescent="0.3">
      <c r="A2449" t="s">
        <v>0</v>
      </c>
      <c r="B2449" t="s">
        <v>11929</v>
      </c>
      <c r="C2449">
        <v>60</v>
      </c>
      <c r="D2449" t="str">
        <f t="shared" si="882"/>
        <v>Low</v>
      </c>
      <c r="E2449">
        <v>108</v>
      </c>
      <c r="F2449" t="str">
        <f t="shared" si="883"/>
        <v>1h 48m</v>
      </c>
      <c r="G2449" t="str">
        <f t="shared" si="884"/>
        <v>Standard Movie</v>
      </c>
      <c r="H2449">
        <v>25</v>
      </c>
      <c r="I2449" t="str">
        <f t="shared" si="885"/>
        <v>Very Low</v>
      </c>
      <c r="J2449">
        <v>94</v>
      </c>
      <c r="K2449" t="str">
        <f t="shared" si="886"/>
        <v>Very Low</v>
      </c>
      <c r="L2449" t="s">
        <v>11930</v>
      </c>
      <c r="M2449">
        <v>1000</v>
      </c>
      <c r="N2449" t="str">
        <f t="shared" si="887"/>
        <v>Low</v>
      </c>
      <c r="O2449">
        <v>6000000</v>
      </c>
      <c r="P2449" t="str">
        <f t="shared" si="888"/>
        <v>Flop</v>
      </c>
      <c r="Q2449" t="s">
        <v>14</v>
      </c>
      <c r="R2449" t="str">
        <f t="shared" si="889"/>
        <v>Action</v>
      </c>
      <c r="S2449">
        <f t="shared" si="890"/>
        <v>3</v>
      </c>
      <c r="T2449" t="s">
        <v>1421</v>
      </c>
      <c r="U2449" t="s">
        <v>11931</v>
      </c>
      <c r="V2449">
        <v>10832</v>
      </c>
      <c r="W2449" t="str">
        <f t="shared" si="891"/>
        <v>Low</v>
      </c>
      <c r="X2449">
        <v>1263</v>
      </c>
      <c r="Y2449" t="str">
        <f t="shared" si="892"/>
        <v>Low</v>
      </c>
      <c r="Z2449" t="s">
        <v>11932</v>
      </c>
      <c r="AA2449">
        <v>0</v>
      </c>
      <c r="AB2449" t="str">
        <f t="shared" si="893"/>
        <v>Symbolic Poster</v>
      </c>
      <c r="AC2449" t="s">
        <v>11933</v>
      </c>
      <c r="AD2449" t="s">
        <v>11934</v>
      </c>
      <c r="AE2449">
        <v>102</v>
      </c>
      <c r="AF2449" t="str">
        <f t="shared" si="894"/>
        <v>Very Low</v>
      </c>
      <c r="AG2449" t="s">
        <v>9</v>
      </c>
      <c r="AH2449" t="s">
        <v>10</v>
      </c>
      <c r="AI2449" t="s">
        <v>66</v>
      </c>
      <c r="AJ2449" t="str">
        <f t="shared" si="895"/>
        <v>Family</v>
      </c>
      <c r="AK2449">
        <v>18000000</v>
      </c>
      <c r="AL2449" t="str">
        <f t="shared" si="896"/>
        <v>Low Budget</v>
      </c>
      <c r="AM2449">
        <v>1981</v>
      </c>
      <c r="AN2449">
        <f t="shared" si="897"/>
        <v>44</v>
      </c>
      <c r="AO2449" t="str">
        <f t="shared" si="898"/>
        <v>Old Classic</v>
      </c>
      <c r="AP2449">
        <v>115</v>
      </c>
      <c r="AQ2449" t="str">
        <f t="shared" si="899"/>
        <v>Very Low</v>
      </c>
      <c r="AR2449">
        <v>6.7</v>
      </c>
      <c r="AS2449" t="str">
        <f t="shared" si="900"/>
        <v>Average</v>
      </c>
      <c r="AT2449">
        <v>2.35</v>
      </c>
      <c r="AU2449" t="str">
        <f t="shared" si="901"/>
        <v>Cinematic Widescreen</v>
      </c>
      <c r="AV2449">
        <v>0</v>
      </c>
      <c r="AW2449" t="str">
        <f t="shared" si="902"/>
        <v>Very Low</v>
      </c>
    </row>
    <row r="2450" spans="1:49" x14ac:dyDescent="0.3">
      <c r="A2450" t="s">
        <v>0</v>
      </c>
      <c r="B2450" t="s">
        <v>9363</v>
      </c>
      <c r="C2450">
        <v>184</v>
      </c>
      <c r="D2450" t="str">
        <f t="shared" si="882"/>
        <v>Low</v>
      </c>
      <c r="E2450">
        <v>112</v>
      </c>
      <c r="F2450" t="str">
        <f t="shared" si="883"/>
        <v>1h 52m</v>
      </c>
      <c r="G2450" t="str">
        <f t="shared" si="884"/>
        <v>Standard Movie</v>
      </c>
      <c r="H2450">
        <v>97</v>
      </c>
      <c r="I2450" t="str">
        <f t="shared" si="885"/>
        <v>Very Low</v>
      </c>
      <c r="J2450">
        <v>231</v>
      </c>
      <c r="K2450" t="str">
        <f t="shared" si="886"/>
        <v>Very Low</v>
      </c>
      <c r="L2450" t="s">
        <v>11935</v>
      </c>
      <c r="M2450">
        <v>577</v>
      </c>
      <c r="N2450" t="str">
        <f t="shared" si="887"/>
        <v>Low</v>
      </c>
      <c r="O2450">
        <v>6615578</v>
      </c>
      <c r="P2450" t="str">
        <f t="shared" si="888"/>
        <v>Flop</v>
      </c>
      <c r="Q2450" t="s">
        <v>6297</v>
      </c>
      <c r="R2450" t="str">
        <f t="shared" si="889"/>
        <v>Biography</v>
      </c>
      <c r="S2450">
        <f t="shared" si="890"/>
        <v>3</v>
      </c>
      <c r="T2450" t="s">
        <v>11936</v>
      </c>
      <c r="U2450" t="s">
        <v>11937</v>
      </c>
      <c r="V2450">
        <v>15352</v>
      </c>
      <c r="W2450" t="str">
        <f t="shared" si="891"/>
        <v>Low</v>
      </c>
      <c r="X2450">
        <v>1341</v>
      </c>
      <c r="Y2450" t="str">
        <f t="shared" si="892"/>
        <v>Low</v>
      </c>
      <c r="Z2450" t="s">
        <v>10479</v>
      </c>
      <c r="AA2450">
        <v>2</v>
      </c>
      <c r="AB2450" t="str">
        <f t="shared" si="893"/>
        <v>Duo/Trio Poster</v>
      </c>
      <c r="AC2450" t="s">
        <v>11938</v>
      </c>
      <c r="AD2450" t="s">
        <v>11939</v>
      </c>
      <c r="AE2450">
        <v>82</v>
      </c>
      <c r="AF2450" t="str">
        <f t="shared" si="894"/>
        <v>Very Low</v>
      </c>
      <c r="AG2450" t="s">
        <v>9</v>
      </c>
      <c r="AH2450" t="s">
        <v>738</v>
      </c>
      <c r="AI2450" t="s">
        <v>556</v>
      </c>
      <c r="AJ2450" t="str">
        <f t="shared" si="895"/>
        <v>Adult</v>
      </c>
      <c r="AK2450">
        <v>13000000</v>
      </c>
      <c r="AL2450" t="str">
        <f t="shared" si="896"/>
        <v>Low Budget</v>
      </c>
      <c r="AM2450">
        <v>2009</v>
      </c>
      <c r="AN2450">
        <f t="shared" si="897"/>
        <v>16</v>
      </c>
      <c r="AO2450" t="str">
        <f t="shared" si="898"/>
        <v>Old Classic</v>
      </c>
      <c r="AP2450">
        <v>416</v>
      </c>
      <c r="AQ2450" t="str">
        <f t="shared" si="899"/>
        <v>Very Low</v>
      </c>
      <c r="AR2450">
        <v>7</v>
      </c>
      <c r="AS2450" t="str">
        <f t="shared" si="900"/>
        <v>Good</v>
      </c>
      <c r="AT2450">
        <v>2.35</v>
      </c>
      <c r="AU2450" t="str">
        <f t="shared" si="901"/>
        <v>Cinematic Widescreen</v>
      </c>
      <c r="AV2450">
        <v>0</v>
      </c>
      <c r="AW2450" t="str">
        <f t="shared" si="902"/>
        <v>Very Low</v>
      </c>
    </row>
    <row r="2451" spans="1:49" x14ac:dyDescent="0.3">
      <c r="A2451" t="s">
        <v>718</v>
      </c>
      <c r="B2451" t="s">
        <v>226</v>
      </c>
      <c r="C2451">
        <v>148</v>
      </c>
      <c r="D2451" t="str">
        <f t="shared" si="882"/>
        <v>Low</v>
      </c>
      <c r="E2451">
        <v>127</v>
      </c>
      <c r="F2451" t="str">
        <f t="shared" si="883"/>
        <v>2h 7m</v>
      </c>
      <c r="G2451" t="str">
        <f t="shared" si="884"/>
        <v>Long Movie</v>
      </c>
      <c r="H2451">
        <v>13000</v>
      </c>
      <c r="I2451" t="str">
        <f t="shared" si="885"/>
        <v>Medium</v>
      </c>
      <c r="J2451">
        <v>940</v>
      </c>
      <c r="K2451" t="str">
        <f t="shared" si="886"/>
        <v>Very Low</v>
      </c>
      <c r="L2451" t="s">
        <v>518</v>
      </c>
      <c r="M2451">
        <v>40000</v>
      </c>
      <c r="N2451" t="str">
        <f t="shared" si="887"/>
        <v>Medium</v>
      </c>
      <c r="O2451">
        <v>5887457</v>
      </c>
      <c r="P2451" t="str">
        <f t="shared" si="888"/>
        <v>Flop</v>
      </c>
      <c r="Q2451" t="s">
        <v>4138</v>
      </c>
      <c r="R2451" t="str">
        <f t="shared" si="889"/>
        <v>Biography</v>
      </c>
      <c r="S2451">
        <f t="shared" si="890"/>
        <v>3</v>
      </c>
      <c r="T2451" t="s">
        <v>15</v>
      </c>
      <c r="U2451" t="s">
        <v>11940</v>
      </c>
      <c r="V2451">
        <v>142416</v>
      </c>
      <c r="W2451" t="str">
        <f t="shared" si="891"/>
        <v>Medium</v>
      </c>
      <c r="X2451">
        <v>56585</v>
      </c>
      <c r="Y2451" t="str">
        <f t="shared" si="892"/>
        <v>High</v>
      </c>
      <c r="Z2451" t="s">
        <v>3231</v>
      </c>
      <c r="AA2451">
        <v>1</v>
      </c>
      <c r="AB2451" t="str">
        <f t="shared" si="893"/>
        <v>Solo Star Poster</v>
      </c>
      <c r="AC2451" t="s">
        <v>11941</v>
      </c>
      <c r="AD2451" t="s">
        <v>11942</v>
      </c>
      <c r="AE2451">
        <v>420</v>
      </c>
      <c r="AF2451" t="str">
        <f t="shared" si="894"/>
        <v>Very Low</v>
      </c>
      <c r="AG2451" t="s">
        <v>9</v>
      </c>
      <c r="AH2451" t="s">
        <v>10</v>
      </c>
      <c r="AI2451" t="s">
        <v>556</v>
      </c>
      <c r="AJ2451" t="str">
        <f t="shared" si="895"/>
        <v>Adult</v>
      </c>
      <c r="AK2451">
        <v>18000000</v>
      </c>
      <c r="AL2451" t="str">
        <f t="shared" si="896"/>
        <v>Low Budget</v>
      </c>
      <c r="AM2451">
        <v>1994</v>
      </c>
      <c r="AN2451">
        <f t="shared" si="897"/>
        <v>31</v>
      </c>
      <c r="AO2451" t="str">
        <f t="shared" si="898"/>
        <v>Old Classic</v>
      </c>
      <c r="AP2451">
        <v>13000</v>
      </c>
      <c r="AQ2451" t="str">
        <f t="shared" si="899"/>
        <v>Medium</v>
      </c>
      <c r="AR2451">
        <v>7.9</v>
      </c>
      <c r="AS2451" t="str">
        <f t="shared" si="900"/>
        <v>Good</v>
      </c>
      <c r="AT2451">
        <v>1.85</v>
      </c>
      <c r="AU2451" t="str">
        <f t="shared" si="901"/>
        <v>HDTV / Widescreen</v>
      </c>
      <c r="AV2451">
        <v>0</v>
      </c>
      <c r="AW2451" t="str">
        <f t="shared" si="902"/>
        <v>Very Low</v>
      </c>
    </row>
    <row r="2452" spans="1:49" x14ac:dyDescent="0.3">
      <c r="A2452" t="s">
        <v>0</v>
      </c>
      <c r="B2452" t="s">
        <v>8157</v>
      </c>
      <c r="C2452">
        <v>217</v>
      </c>
      <c r="D2452" t="str">
        <f t="shared" si="882"/>
        <v>Medium</v>
      </c>
      <c r="E2452">
        <v>111</v>
      </c>
      <c r="F2452" t="str">
        <f t="shared" si="883"/>
        <v>1h 51m</v>
      </c>
      <c r="G2452" t="str">
        <f t="shared" si="884"/>
        <v>Standard Movie</v>
      </c>
      <c r="H2452">
        <v>655</v>
      </c>
      <c r="I2452" t="str">
        <f t="shared" si="885"/>
        <v>Very Low</v>
      </c>
      <c r="J2452">
        <v>405</v>
      </c>
      <c r="K2452" t="str">
        <f t="shared" si="886"/>
        <v>Very Low</v>
      </c>
      <c r="L2452" t="s">
        <v>184</v>
      </c>
      <c r="M2452">
        <v>24000</v>
      </c>
      <c r="N2452" t="str">
        <f t="shared" si="887"/>
        <v>Medium</v>
      </c>
      <c r="O2452">
        <v>13362308</v>
      </c>
      <c r="P2452" t="str">
        <f t="shared" si="888"/>
        <v>Average</v>
      </c>
      <c r="Q2452" t="s">
        <v>3380</v>
      </c>
      <c r="R2452" t="str">
        <f t="shared" si="889"/>
        <v>Drama</v>
      </c>
      <c r="S2452">
        <f t="shared" si="890"/>
        <v>1</v>
      </c>
      <c r="T2452" t="s">
        <v>53</v>
      </c>
      <c r="U2452" t="s">
        <v>11943</v>
      </c>
      <c r="V2452">
        <v>31898</v>
      </c>
      <c r="W2452" t="str">
        <f t="shared" si="891"/>
        <v>Low</v>
      </c>
      <c r="X2452">
        <v>39307</v>
      </c>
      <c r="Y2452" t="str">
        <f t="shared" si="892"/>
        <v>Medium</v>
      </c>
      <c r="Z2452" t="s">
        <v>3410</v>
      </c>
      <c r="AA2452">
        <v>1</v>
      </c>
      <c r="AB2452" t="str">
        <f t="shared" si="893"/>
        <v>Solo Star Poster</v>
      </c>
      <c r="AC2452" t="s">
        <v>11944</v>
      </c>
      <c r="AD2452" t="s">
        <v>11945</v>
      </c>
      <c r="AE2452">
        <v>111</v>
      </c>
      <c r="AF2452" t="str">
        <f t="shared" si="894"/>
        <v>Very Low</v>
      </c>
      <c r="AG2452" t="s">
        <v>9</v>
      </c>
      <c r="AH2452" t="s">
        <v>10</v>
      </c>
      <c r="AI2452" t="s">
        <v>11</v>
      </c>
      <c r="AJ2452" t="str">
        <f t="shared" si="895"/>
        <v>Teen</v>
      </c>
      <c r="AK2452">
        <v>18000000</v>
      </c>
      <c r="AL2452" t="str">
        <f t="shared" si="896"/>
        <v>Low Budget</v>
      </c>
      <c r="AM2452">
        <v>2013</v>
      </c>
      <c r="AN2452">
        <f t="shared" si="897"/>
        <v>12</v>
      </c>
      <c r="AO2452" t="str">
        <f t="shared" si="898"/>
        <v>Modern Classic</v>
      </c>
      <c r="AP2452">
        <v>14000</v>
      </c>
      <c r="AQ2452" t="str">
        <f t="shared" si="899"/>
        <v>Medium</v>
      </c>
      <c r="AR2452">
        <v>6.9</v>
      </c>
      <c r="AS2452" t="str">
        <f t="shared" si="900"/>
        <v>Average</v>
      </c>
      <c r="AT2452">
        <v>2.35</v>
      </c>
      <c r="AU2452" t="str">
        <f t="shared" si="901"/>
        <v>Cinematic Widescreen</v>
      </c>
      <c r="AV2452">
        <v>0</v>
      </c>
      <c r="AW2452" t="str">
        <f t="shared" si="902"/>
        <v>Very Low</v>
      </c>
    </row>
    <row r="2453" spans="1:49" x14ac:dyDescent="0.3">
      <c r="A2453" t="s">
        <v>0</v>
      </c>
      <c r="B2453" t="s">
        <v>1988</v>
      </c>
      <c r="C2453">
        <v>160</v>
      </c>
      <c r="D2453" t="str">
        <f t="shared" si="882"/>
        <v>Low</v>
      </c>
      <c r="E2453">
        <v>126</v>
      </c>
      <c r="F2453" t="str">
        <f t="shared" si="883"/>
        <v>2h 6m</v>
      </c>
      <c r="G2453" t="str">
        <f t="shared" si="884"/>
        <v>Long Movie</v>
      </c>
      <c r="H2453">
        <v>44</v>
      </c>
      <c r="I2453" t="str">
        <f t="shared" si="885"/>
        <v>Very Low</v>
      </c>
      <c r="J2453">
        <v>9</v>
      </c>
      <c r="K2453" t="str">
        <f t="shared" si="886"/>
        <v>Very Low</v>
      </c>
      <c r="L2453" t="s">
        <v>11946</v>
      </c>
      <c r="M2453">
        <v>627</v>
      </c>
      <c r="N2453" t="str">
        <f t="shared" si="887"/>
        <v>Low</v>
      </c>
      <c r="O2453">
        <v>5701643</v>
      </c>
      <c r="P2453" t="str">
        <f t="shared" si="888"/>
        <v>Flop</v>
      </c>
      <c r="Q2453" t="s">
        <v>3401</v>
      </c>
      <c r="R2453" t="str">
        <f t="shared" si="889"/>
        <v>Adventure</v>
      </c>
      <c r="S2453">
        <f t="shared" si="890"/>
        <v>5</v>
      </c>
      <c r="T2453" t="s">
        <v>201</v>
      </c>
      <c r="U2453" t="s">
        <v>11947</v>
      </c>
      <c r="V2453">
        <v>37635</v>
      </c>
      <c r="W2453" t="str">
        <f t="shared" si="891"/>
        <v>Low</v>
      </c>
      <c r="X2453">
        <v>653</v>
      </c>
      <c r="Y2453" t="str">
        <f t="shared" si="892"/>
        <v>Very Low</v>
      </c>
      <c r="Z2453" t="s">
        <v>11948</v>
      </c>
      <c r="AA2453">
        <v>0</v>
      </c>
      <c r="AB2453" t="str">
        <f t="shared" si="893"/>
        <v>Symbolic Poster</v>
      </c>
      <c r="AC2453" t="s">
        <v>11949</v>
      </c>
      <c r="AD2453" t="s">
        <v>11950</v>
      </c>
      <c r="AE2453">
        <v>165</v>
      </c>
      <c r="AF2453" t="str">
        <f t="shared" si="894"/>
        <v>Very Low</v>
      </c>
      <c r="AG2453" t="s">
        <v>11951</v>
      </c>
      <c r="AH2453" t="s">
        <v>7141</v>
      </c>
      <c r="AI2453" t="s">
        <v>556</v>
      </c>
      <c r="AJ2453" t="str">
        <f t="shared" si="895"/>
        <v>Adult</v>
      </c>
      <c r="AK2453">
        <v>20000000</v>
      </c>
      <c r="AL2453" t="str">
        <f t="shared" si="896"/>
        <v>Low Budget</v>
      </c>
      <c r="AM2453">
        <v>2007</v>
      </c>
      <c r="AN2453">
        <f t="shared" si="897"/>
        <v>18</v>
      </c>
      <c r="AO2453" t="str">
        <f t="shared" si="898"/>
        <v>Old Classic</v>
      </c>
      <c r="AP2453">
        <v>12</v>
      </c>
      <c r="AQ2453" t="str">
        <f t="shared" si="899"/>
        <v>Very Low</v>
      </c>
      <c r="AR2453">
        <v>7.3</v>
      </c>
      <c r="AS2453" t="str">
        <f t="shared" si="900"/>
        <v>Good</v>
      </c>
      <c r="AT2453">
        <v>2.35</v>
      </c>
      <c r="AU2453" t="str">
        <f t="shared" si="901"/>
        <v>Cinematic Widescreen</v>
      </c>
      <c r="AV2453">
        <v>0</v>
      </c>
      <c r="AW2453" t="str">
        <f t="shared" si="902"/>
        <v>Very Low</v>
      </c>
    </row>
    <row r="2454" spans="1:49" x14ac:dyDescent="0.3">
      <c r="A2454" t="s">
        <v>0</v>
      </c>
      <c r="B2454" t="s">
        <v>1265</v>
      </c>
      <c r="C2454">
        <v>209</v>
      </c>
      <c r="D2454" t="str">
        <f t="shared" si="882"/>
        <v>Medium</v>
      </c>
      <c r="E2454">
        <v>114</v>
      </c>
      <c r="F2454" t="str">
        <f t="shared" si="883"/>
        <v>1h 54m</v>
      </c>
      <c r="G2454" t="str">
        <f t="shared" si="884"/>
        <v>Standard Movie</v>
      </c>
      <c r="H2454">
        <v>0</v>
      </c>
      <c r="I2454" t="str">
        <f t="shared" si="885"/>
        <v>Very Low</v>
      </c>
      <c r="J2454">
        <v>1000</v>
      </c>
      <c r="K2454" t="str">
        <f t="shared" si="886"/>
        <v>Very Low</v>
      </c>
      <c r="L2454" t="s">
        <v>612</v>
      </c>
      <c r="M2454">
        <v>27000</v>
      </c>
      <c r="N2454" t="str">
        <f t="shared" si="887"/>
        <v>Medium</v>
      </c>
      <c r="O2454">
        <v>5694401</v>
      </c>
      <c r="P2454" t="str">
        <f t="shared" si="888"/>
        <v>Flop</v>
      </c>
      <c r="Q2454" t="s">
        <v>305</v>
      </c>
      <c r="R2454" t="str">
        <f t="shared" si="889"/>
        <v>Action</v>
      </c>
      <c r="S2454">
        <f t="shared" si="890"/>
        <v>3</v>
      </c>
      <c r="T2454" t="s">
        <v>32</v>
      </c>
      <c r="U2454" t="s">
        <v>11952</v>
      </c>
      <c r="V2454">
        <v>194489</v>
      </c>
      <c r="W2454" t="str">
        <f t="shared" si="891"/>
        <v>Medium</v>
      </c>
      <c r="X2454">
        <v>46944</v>
      </c>
      <c r="Y2454" t="str">
        <f t="shared" si="892"/>
        <v>Medium</v>
      </c>
      <c r="Z2454" t="s">
        <v>109</v>
      </c>
      <c r="AA2454">
        <v>4</v>
      </c>
      <c r="AB2454" t="str">
        <f t="shared" si="893"/>
        <v>Ensemble Poster</v>
      </c>
      <c r="AC2454" t="s">
        <v>11953</v>
      </c>
      <c r="AD2454" t="s">
        <v>11954</v>
      </c>
      <c r="AE2454">
        <v>192</v>
      </c>
      <c r="AF2454" t="str">
        <f t="shared" si="894"/>
        <v>Very Low</v>
      </c>
      <c r="AG2454" t="s">
        <v>9</v>
      </c>
      <c r="AH2454" t="s">
        <v>28</v>
      </c>
      <c r="AI2454" t="s">
        <v>556</v>
      </c>
      <c r="AJ2454" t="str">
        <f t="shared" si="895"/>
        <v>Adult</v>
      </c>
      <c r="AK2454">
        <v>18000000</v>
      </c>
      <c r="AL2454" t="str">
        <f t="shared" si="896"/>
        <v>Low Budget</v>
      </c>
      <c r="AM2454">
        <v>2008</v>
      </c>
      <c r="AN2454">
        <f t="shared" si="897"/>
        <v>17</v>
      </c>
      <c r="AO2454" t="str">
        <f t="shared" si="898"/>
        <v>Old Classic</v>
      </c>
      <c r="AP2454">
        <v>18000</v>
      </c>
      <c r="AQ2454" t="str">
        <f t="shared" si="899"/>
        <v>Medium</v>
      </c>
      <c r="AR2454">
        <v>7.3</v>
      </c>
      <c r="AS2454" t="str">
        <f t="shared" si="900"/>
        <v>Good</v>
      </c>
      <c r="AT2454">
        <v>2.35</v>
      </c>
      <c r="AU2454" t="str">
        <f t="shared" si="901"/>
        <v>Cinematic Widescreen</v>
      </c>
      <c r="AV2454">
        <v>12000</v>
      </c>
      <c r="AW2454" t="str">
        <f t="shared" si="902"/>
        <v>Medium</v>
      </c>
    </row>
    <row r="2455" spans="1:49" x14ac:dyDescent="0.3">
      <c r="A2455" t="s">
        <v>0</v>
      </c>
      <c r="B2455" t="s">
        <v>11955</v>
      </c>
      <c r="C2455">
        <v>40</v>
      </c>
      <c r="D2455" t="str">
        <f t="shared" si="882"/>
        <v>Very Low</v>
      </c>
      <c r="E2455">
        <v>99</v>
      </c>
      <c r="F2455" t="str">
        <f t="shared" si="883"/>
        <v>1h 39m</v>
      </c>
      <c r="G2455" t="str">
        <f t="shared" si="884"/>
        <v>Standard Movie</v>
      </c>
      <c r="H2455">
        <v>379</v>
      </c>
      <c r="I2455" t="str">
        <f t="shared" si="885"/>
        <v>Very Low</v>
      </c>
      <c r="J2455">
        <v>251</v>
      </c>
      <c r="K2455" t="str">
        <f t="shared" si="886"/>
        <v>Very Low</v>
      </c>
      <c r="L2455" t="s">
        <v>11956</v>
      </c>
      <c r="M2455">
        <v>456</v>
      </c>
      <c r="N2455" t="str">
        <f t="shared" si="887"/>
        <v>Low</v>
      </c>
      <c r="O2455">
        <v>5333658</v>
      </c>
      <c r="P2455" t="str">
        <f t="shared" si="888"/>
        <v>Flop</v>
      </c>
      <c r="Q2455" t="s">
        <v>618</v>
      </c>
      <c r="R2455" t="str">
        <f t="shared" si="889"/>
        <v>Action</v>
      </c>
      <c r="S2455">
        <f t="shared" si="890"/>
        <v>2</v>
      </c>
      <c r="T2455" t="s">
        <v>11797</v>
      </c>
      <c r="U2455" t="s">
        <v>11957</v>
      </c>
      <c r="V2455">
        <v>2541</v>
      </c>
      <c r="W2455" t="str">
        <f t="shared" si="891"/>
        <v>Very Low</v>
      </c>
      <c r="X2455">
        <v>1356</v>
      </c>
      <c r="Y2455" t="str">
        <f t="shared" si="892"/>
        <v>Low</v>
      </c>
      <c r="Z2455" t="s">
        <v>11958</v>
      </c>
      <c r="AA2455">
        <v>2</v>
      </c>
      <c r="AB2455" t="str">
        <f t="shared" si="893"/>
        <v>Duo/Trio Poster</v>
      </c>
      <c r="AC2455" t="s">
        <v>11959</v>
      </c>
      <c r="AD2455" t="s">
        <v>11960</v>
      </c>
      <c r="AE2455">
        <v>54</v>
      </c>
      <c r="AF2455" t="str">
        <f t="shared" si="894"/>
        <v>Very Low</v>
      </c>
      <c r="AG2455" t="s">
        <v>9</v>
      </c>
      <c r="AH2455" t="s">
        <v>10</v>
      </c>
      <c r="AI2455" t="s">
        <v>66</v>
      </c>
      <c r="AJ2455" t="str">
        <f t="shared" si="895"/>
        <v>Family</v>
      </c>
      <c r="AK2455">
        <v>20000000</v>
      </c>
      <c r="AL2455" t="str">
        <f t="shared" si="896"/>
        <v>Low Budget</v>
      </c>
      <c r="AM2455">
        <v>1982</v>
      </c>
      <c r="AN2455">
        <f t="shared" si="897"/>
        <v>43</v>
      </c>
      <c r="AO2455" t="str">
        <f t="shared" si="898"/>
        <v>Old Classic</v>
      </c>
      <c r="AP2455">
        <v>278</v>
      </c>
      <c r="AQ2455" t="str">
        <f t="shared" si="899"/>
        <v>Very Low</v>
      </c>
      <c r="AR2455">
        <v>3.5</v>
      </c>
      <c r="AS2455" t="str">
        <f t="shared" si="900"/>
        <v>Very Poor</v>
      </c>
      <c r="AT2455">
        <v>1.85</v>
      </c>
      <c r="AU2455" t="str">
        <f t="shared" si="901"/>
        <v>HDTV / Widescreen</v>
      </c>
      <c r="AV2455">
        <v>0</v>
      </c>
      <c r="AW2455" t="str">
        <f t="shared" si="902"/>
        <v>Very Low</v>
      </c>
    </row>
    <row r="2456" spans="1:49" x14ac:dyDescent="0.3">
      <c r="A2456" t="s">
        <v>0</v>
      </c>
      <c r="B2456" t="s">
        <v>828</v>
      </c>
      <c r="C2456">
        <v>85</v>
      </c>
      <c r="D2456" t="str">
        <f t="shared" si="882"/>
        <v>Low</v>
      </c>
      <c r="E2456">
        <v>150</v>
      </c>
      <c r="F2456" t="str">
        <f t="shared" si="883"/>
        <v>2h 30m</v>
      </c>
      <c r="G2456" t="str">
        <f t="shared" si="884"/>
        <v>Long Movie</v>
      </c>
      <c r="H2456">
        <v>0</v>
      </c>
      <c r="I2456" t="str">
        <f t="shared" si="885"/>
        <v>Very Low</v>
      </c>
      <c r="J2456">
        <v>401</v>
      </c>
      <c r="K2456" t="str">
        <f t="shared" si="886"/>
        <v>Very Low</v>
      </c>
      <c r="L2456" t="s">
        <v>735</v>
      </c>
      <c r="M2456">
        <v>597</v>
      </c>
      <c r="N2456" t="str">
        <f t="shared" si="887"/>
        <v>Low</v>
      </c>
      <c r="O2456">
        <v>4414535</v>
      </c>
      <c r="P2456" t="str">
        <f t="shared" si="888"/>
        <v>Flop</v>
      </c>
      <c r="Q2456" t="s">
        <v>3380</v>
      </c>
      <c r="R2456" t="str">
        <f t="shared" si="889"/>
        <v>Drama</v>
      </c>
      <c r="S2456">
        <f t="shared" si="890"/>
        <v>1</v>
      </c>
      <c r="T2456" t="s">
        <v>11961</v>
      </c>
      <c r="U2456" t="s">
        <v>11962</v>
      </c>
      <c r="V2456">
        <v>30618</v>
      </c>
      <c r="W2456" t="str">
        <f t="shared" si="891"/>
        <v>Low</v>
      </c>
      <c r="X2456">
        <v>1645</v>
      </c>
      <c r="Y2456" t="str">
        <f t="shared" si="892"/>
        <v>Low</v>
      </c>
      <c r="Z2456" t="s">
        <v>9646</v>
      </c>
      <c r="AA2456">
        <v>0</v>
      </c>
      <c r="AB2456" t="str">
        <f t="shared" si="893"/>
        <v>Symbolic Poster</v>
      </c>
      <c r="AC2456" t="s">
        <v>11963</v>
      </c>
      <c r="AD2456" t="s">
        <v>11964</v>
      </c>
      <c r="AE2456">
        <v>224</v>
      </c>
      <c r="AF2456" t="str">
        <f t="shared" si="894"/>
        <v>Very Low</v>
      </c>
      <c r="AG2456" t="s">
        <v>9</v>
      </c>
      <c r="AH2456" t="s">
        <v>28</v>
      </c>
      <c r="AI2456" t="s">
        <v>11</v>
      </c>
      <c r="AJ2456" t="str">
        <f t="shared" si="895"/>
        <v>Teen</v>
      </c>
      <c r="AK2456">
        <v>18000000</v>
      </c>
      <c r="AL2456" t="str">
        <f t="shared" si="896"/>
        <v>Low Budget</v>
      </c>
      <c r="AM2456">
        <v>1996</v>
      </c>
      <c r="AN2456">
        <f t="shared" si="897"/>
        <v>29</v>
      </c>
      <c r="AO2456" t="str">
        <f t="shared" si="898"/>
        <v>Old Classic</v>
      </c>
      <c r="AP2456">
        <v>591</v>
      </c>
      <c r="AQ2456" t="str">
        <f t="shared" si="899"/>
        <v>Very Low</v>
      </c>
      <c r="AR2456">
        <v>7.8</v>
      </c>
      <c r="AS2456" t="str">
        <f t="shared" si="900"/>
        <v>Good</v>
      </c>
      <c r="AT2456">
        <v>2.2000000000000002</v>
      </c>
      <c r="AU2456" t="str">
        <f t="shared" si="901"/>
        <v>Cinematic Widescreen</v>
      </c>
      <c r="AV2456">
        <v>0</v>
      </c>
      <c r="AW2456" t="str">
        <f t="shared" si="902"/>
        <v>Very Low</v>
      </c>
    </row>
    <row r="2457" spans="1:49" x14ac:dyDescent="0.3">
      <c r="A2457" t="s">
        <v>0</v>
      </c>
      <c r="B2457" t="s">
        <v>6219</v>
      </c>
      <c r="C2457">
        <v>83</v>
      </c>
      <c r="D2457" t="str">
        <f t="shared" si="882"/>
        <v>Low</v>
      </c>
      <c r="E2457">
        <v>117</v>
      </c>
      <c r="F2457" t="str">
        <f t="shared" si="883"/>
        <v>1h 57m</v>
      </c>
      <c r="G2457" t="str">
        <f t="shared" si="884"/>
        <v>Standard Movie</v>
      </c>
      <c r="H2457">
        <v>78</v>
      </c>
      <c r="I2457" t="str">
        <f t="shared" si="885"/>
        <v>Very Low</v>
      </c>
      <c r="J2457">
        <v>238</v>
      </c>
      <c r="K2457" t="str">
        <f t="shared" si="886"/>
        <v>Very Low</v>
      </c>
      <c r="L2457" t="s">
        <v>11965</v>
      </c>
      <c r="M2457">
        <v>989</v>
      </c>
      <c r="N2457" t="str">
        <f t="shared" si="887"/>
        <v>Low</v>
      </c>
      <c r="O2457">
        <v>4806750</v>
      </c>
      <c r="P2457" t="str">
        <f t="shared" si="888"/>
        <v>Flop</v>
      </c>
      <c r="Q2457" t="s">
        <v>8742</v>
      </c>
      <c r="R2457" t="str">
        <f t="shared" si="889"/>
        <v>Biography</v>
      </c>
      <c r="S2457">
        <f t="shared" si="890"/>
        <v>4</v>
      </c>
      <c r="T2457" t="s">
        <v>323</v>
      </c>
      <c r="U2457" t="s">
        <v>11966</v>
      </c>
      <c r="V2457">
        <v>6091</v>
      </c>
      <c r="W2457" t="str">
        <f t="shared" si="891"/>
        <v>Very Low</v>
      </c>
      <c r="X2457">
        <v>1598</v>
      </c>
      <c r="Y2457" t="str">
        <f t="shared" si="892"/>
        <v>Low</v>
      </c>
      <c r="Z2457" t="s">
        <v>11967</v>
      </c>
      <c r="AA2457">
        <v>0</v>
      </c>
      <c r="AB2457" t="str">
        <f t="shared" si="893"/>
        <v>Symbolic Poster</v>
      </c>
      <c r="AC2457" t="s">
        <v>11968</v>
      </c>
      <c r="AD2457" t="s">
        <v>11969</v>
      </c>
      <c r="AE2457">
        <v>53</v>
      </c>
      <c r="AF2457" t="str">
        <f t="shared" si="894"/>
        <v>Very Low</v>
      </c>
      <c r="AG2457" t="s">
        <v>9</v>
      </c>
      <c r="AH2457" t="s">
        <v>341</v>
      </c>
      <c r="AI2457" t="s">
        <v>66</v>
      </c>
      <c r="AJ2457" t="str">
        <f t="shared" si="895"/>
        <v>Family</v>
      </c>
      <c r="AK2457">
        <f>AK2456</f>
        <v>18000000</v>
      </c>
      <c r="AL2457" t="str">
        <f t="shared" si="896"/>
        <v>Low Budget</v>
      </c>
      <c r="AM2457">
        <v>2009</v>
      </c>
      <c r="AN2457">
        <f t="shared" si="897"/>
        <v>16</v>
      </c>
      <c r="AO2457" t="str">
        <f t="shared" si="898"/>
        <v>Old Classic</v>
      </c>
      <c r="AP2457">
        <v>258</v>
      </c>
      <c r="AQ2457" t="str">
        <f t="shared" si="899"/>
        <v>Very Low</v>
      </c>
      <c r="AR2457">
        <v>7.4</v>
      </c>
      <c r="AS2457" t="str">
        <f t="shared" si="900"/>
        <v>Good</v>
      </c>
      <c r="AT2457">
        <v>1.85</v>
      </c>
      <c r="AU2457" t="str">
        <f t="shared" si="901"/>
        <v>HDTV / Widescreen</v>
      </c>
      <c r="AV2457">
        <v>0</v>
      </c>
      <c r="AW2457" t="str">
        <f t="shared" si="902"/>
        <v>Very Low</v>
      </c>
    </row>
    <row r="2458" spans="1:49" x14ac:dyDescent="0.3">
      <c r="A2458" t="s">
        <v>0</v>
      </c>
      <c r="B2458" t="s">
        <v>11970</v>
      </c>
      <c r="C2458">
        <v>263</v>
      </c>
      <c r="D2458" t="str">
        <f t="shared" si="882"/>
        <v>Medium</v>
      </c>
      <c r="E2458">
        <v>112</v>
      </c>
      <c r="F2458" t="str">
        <f t="shared" si="883"/>
        <v>1h 52m</v>
      </c>
      <c r="G2458" t="str">
        <f t="shared" si="884"/>
        <v>Standard Movie</v>
      </c>
      <c r="H2458">
        <v>337</v>
      </c>
      <c r="I2458" t="str">
        <f t="shared" si="885"/>
        <v>Very Low</v>
      </c>
      <c r="J2458">
        <v>201</v>
      </c>
      <c r="K2458" t="str">
        <f t="shared" si="886"/>
        <v>Very Low</v>
      </c>
      <c r="L2458" t="s">
        <v>1017</v>
      </c>
      <c r="M2458">
        <v>4000</v>
      </c>
      <c r="N2458" t="str">
        <f t="shared" si="887"/>
        <v>Low</v>
      </c>
      <c r="O2458">
        <v>3707794</v>
      </c>
      <c r="P2458" t="str">
        <f t="shared" si="888"/>
        <v>Flop</v>
      </c>
      <c r="Q2458" t="s">
        <v>1454</v>
      </c>
      <c r="R2458" t="str">
        <f t="shared" si="889"/>
        <v>Adventure</v>
      </c>
      <c r="S2458">
        <f t="shared" si="890"/>
        <v>4</v>
      </c>
      <c r="T2458" t="s">
        <v>55</v>
      </c>
      <c r="U2458" t="s">
        <v>11971</v>
      </c>
      <c r="V2458">
        <v>31359</v>
      </c>
      <c r="W2458" t="str">
        <f t="shared" si="891"/>
        <v>Low</v>
      </c>
      <c r="X2458">
        <v>5671</v>
      </c>
      <c r="Y2458" t="str">
        <f t="shared" si="892"/>
        <v>Low</v>
      </c>
      <c r="Z2458" t="s">
        <v>11972</v>
      </c>
      <c r="AA2458">
        <v>0</v>
      </c>
      <c r="AB2458" t="str">
        <f t="shared" si="893"/>
        <v>Symbolic Poster</v>
      </c>
      <c r="AC2458" t="s">
        <v>11973</v>
      </c>
      <c r="AD2458" t="s">
        <v>11974</v>
      </c>
      <c r="AE2458">
        <v>156</v>
      </c>
      <c r="AF2458" t="str">
        <f t="shared" si="894"/>
        <v>Very Low</v>
      </c>
      <c r="AG2458" t="s">
        <v>9</v>
      </c>
      <c r="AH2458" t="s">
        <v>11975</v>
      </c>
      <c r="AI2458" t="s">
        <v>11</v>
      </c>
      <c r="AJ2458" t="str">
        <f t="shared" si="895"/>
        <v>Teen</v>
      </c>
      <c r="AK2458">
        <v>18000000</v>
      </c>
      <c r="AL2458" t="str">
        <f t="shared" si="896"/>
        <v>Low Budget</v>
      </c>
      <c r="AM2458">
        <v>2016</v>
      </c>
      <c r="AN2458">
        <f t="shared" si="897"/>
        <v>9</v>
      </c>
      <c r="AO2458" t="str">
        <f t="shared" si="898"/>
        <v>Modern Classic</v>
      </c>
      <c r="AP2458">
        <v>820</v>
      </c>
      <c r="AQ2458" t="str">
        <f t="shared" si="899"/>
        <v>Very Low</v>
      </c>
      <c r="AR2458">
        <v>6.7</v>
      </c>
      <c r="AS2458" t="str">
        <f t="shared" si="900"/>
        <v>Average</v>
      </c>
      <c r="AT2458">
        <v>2.35</v>
      </c>
      <c r="AU2458" t="str">
        <f t="shared" si="901"/>
        <v>Cinematic Widescreen</v>
      </c>
      <c r="AV2458">
        <v>0</v>
      </c>
      <c r="AW2458" t="str">
        <f t="shared" si="902"/>
        <v>Very Low</v>
      </c>
    </row>
    <row r="2459" spans="1:49" x14ac:dyDescent="0.3">
      <c r="A2459" t="s">
        <v>0</v>
      </c>
      <c r="B2459" t="s">
        <v>3974</v>
      </c>
      <c r="C2459">
        <v>128</v>
      </c>
      <c r="D2459" t="str">
        <f t="shared" si="882"/>
        <v>Low</v>
      </c>
      <c r="E2459">
        <v>108</v>
      </c>
      <c r="F2459" t="str">
        <f t="shared" si="883"/>
        <v>1h 48m</v>
      </c>
      <c r="G2459" t="str">
        <f t="shared" si="884"/>
        <v>Standard Movie</v>
      </c>
      <c r="H2459">
        <v>11000</v>
      </c>
      <c r="I2459" t="str">
        <f t="shared" si="885"/>
        <v>Medium</v>
      </c>
      <c r="J2459">
        <v>922</v>
      </c>
      <c r="K2459" t="str">
        <f t="shared" si="886"/>
        <v>Very Low</v>
      </c>
      <c r="L2459" t="s">
        <v>4106</v>
      </c>
      <c r="M2459">
        <v>11000</v>
      </c>
      <c r="N2459" t="str">
        <f t="shared" si="887"/>
        <v>Medium</v>
      </c>
      <c r="O2459">
        <v>3203044</v>
      </c>
      <c r="P2459" t="str">
        <f t="shared" si="888"/>
        <v>Flop</v>
      </c>
      <c r="Q2459" t="s">
        <v>1652</v>
      </c>
      <c r="R2459" t="str">
        <f t="shared" si="889"/>
        <v>Comedy</v>
      </c>
      <c r="S2459">
        <f t="shared" si="890"/>
        <v>2</v>
      </c>
      <c r="T2459" t="s">
        <v>3974</v>
      </c>
      <c r="U2459" t="s">
        <v>11976</v>
      </c>
      <c r="V2459">
        <v>25165</v>
      </c>
      <c r="W2459" t="str">
        <f t="shared" si="891"/>
        <v>Low</v>
      </c>
      <c r="X2459">
        <v>14843</v>
      </c>
      <c r="Y2459" t="str">
        <f t="shared" si="892"/>
        <v>Medium</v>
      </c>
      <c r="Z2459" t="s">
        <v>6128</v>
      </c>
      <c r="AA2459">
        <v>2</v>
      </c>
      <c r="AB2459" t="str">
        <f t="shared" si="893"/>
        <v>Duo/Trio Poster</v>
      </c>
      <c r="AC2459" t="s">
        <v>11977</v>
      </c>
      <c r="AD2459" t="s">
        <v>11978</v>
      </c>
      <c r="AE2459">
        <v>155</v>
      </c>
      <c r="AF2459" t="str">
        <f t="shared" si="894"/>
        <v>Very Low</v>
      </c>
      <c r="AG2459" t="s">
        <v>9</v>
      </c>
      <c r="AH2459" t="s">
        <v>10</v>
      </c>
      <c r="AI2459" t="s">
        <v>556</v>
      </c>
      <c r="AJ2459" t="str">
        <f t="shared" si="895"/>
        <v>Adult</v>
      </c>
      <c r="AK2459">
        <v>18000000</v>
      </c>
      <c r="AL2459" t="str">
        <f t="shared" si="896"/>
        <v>Low Budget</v>
      </c>
      <c r="AM2459">
        <v>2003</v>
      </c>
      <c r="AN2459">
        <f t="shared" si="897"/>
        <v>22</v>
      </c>
      <c r="AO2459" t="str">
        <f t="shared" si="898"/>
        <v>Old Classic</v>
      </c>
      <c r="AP2459">
        <v>944</v>
      </c>
      <c r="AQ2459" t="str">
        <f t="shared" si="899"/>
        <v>Very Low</v>
      </c>
      <c r="AR2459">
        <v>6.4</v>
      </c>
      <c r="AS2459" t="str">
        <f t="shared" si="900"/>
        <v>Average</v>
      </c>
      <c r="AT2459">
        <v>2.35</v>
      </c>
      <c r="AU2459" t="str">
        <f t="shared" si="901"/>
        <v>Cinematic Widescreen</v>
      </c>
      <c r="AV2459">
        <v>827</v>
      </c>
      <c r="AW2459" t="str">
        <f t="shared" si="902"/>
        <v>Very Low</v>
      </c>
    </row>
    <row r="2460" spans="1:49" x14ac:dyDescent="0.3">
      <c r="A2460" t="s">
        <v>0</v>
      </c>
      <c r="B2460" t="s">
        <v>11979</v>
      </c>
      <c r="C2460">
        <v>186</v>
      </c>
      <c r="D2460" t="str">
        <f t="shared" si="882"/>
        <v>Low</v>
      </c>
      <c r="E2460">
        <v>116</v>
      </c>
      <c r="F2460" t="str">
        <f t="shared" si="883"/>
        <v>1h 56m</v>
      </c>
      <c r="G2460" t="str">
        <f t="shared" si="884"/>
        <v>Standard Movie</v>
      </c>
      <c r="H2460">
        <v>6</v>
      </c>
      <c r="I2460" t="str">
        <f t="shared" si="885"/>
        <v>Very Low</v>
      </c>
      <c r="J2460">
        <v>212</v>
      </c>
      <c r="K2460" t="str">
        <f t="shared" si="886"/>
        <v>Very Low</v>
      </c>
      <c r="L2460" t="s">
        <v>407</v>
      </c>
      <c r="M2460">
        <v>25000</v>
      </c>
      <c r="N2460" t="str">
        <f t="shared" si="887"/>
        <v>Medium</v>
      </c>
      <c r="O2460">
        <v>4435083</v>
      </c>
      <c r="P2460" t="str">
        <f t="shared" si="888"/>
        <v>Flop</v>
      </c>
      <c r="Q2460" t="s">
        <v>11980</v>
      </c>
      <c r="R2460" t="str">
        <f t="shared" si="889"/>
        <v>Biography</v>
      </c>
      <c r="S2460">
        <f t="shared" si="890"/>
        <v>4</v>
      </c>
      <c r="T2460" t="s">
        <v>3368</v>
      </c>
      <c r="U2460" t="s">
        <v>11981</v>
      </c>
      <c r="V2460">
        <v>27882</v>
      </c>
      <c r="W2460" t="str">
        <f t="shared" si="891"/>
        <v>Low</v>
      </c>
      <c r="X2460">
        <v>39463</v>
      </c>
      <c r="Y2460" t="str">
        <f t="shared" si="892"/>
        <v>Medium</v>
      </c>
      <c r="Z2460" t="s">
        <v>11982</v>
      </c>
      <c r="AA2460">
        <v>2</v>
      </c>
      <c r="AB2460" t="str">
        <f t="shared" si="893"/>
        <v>Duo/Trio Poster</v>
      </c>
      <c r="AC2460" t="s">
        <v>11983</v>
      </c>
      <c r="AD2460" t="s">
        <v>11984</v>
      </c>
      <c r="AE2460">
        <v>119</v>
      </c>
      <c r="AF2460" t="str">
        <f t="shared" si="894"/>
        <v>Very Low</v>
      </c>
      <c r="AG2460" t="s">
        <v>9</v>
      </c>
      <c r="AH2460" t="s">
        <v>341</v>
      </c>
      <c r="AI2460" t="s">
        <v>556</v>
      </c>
      <c r="AJ2460" t="str">
        <f t="shared" si="895"/>
        <v>Adult</v>
      </c>
      <c r="AK2460">
        <v>18000000</v>
      </c>
      <c r="AL2460" t="str">
        <f t="shared" si="896"/>
        <v>Low Budget</v>
      </c>
      <c r="AM2460">
        <v>2013</v>
      </c>
      <c r="AN2460">
        <f t="shared" si="897"/>
        <v>12</v>
      </c>
      <c r="AO2460" t="str">
        <f t="shared" si="898"/>
        <v>Modern Classic</v>
      </c>
      <c r="AP2460">
        <v>14000</v>
      </c>
      <c r="AQ2460" t="str">
        <f t="shared" si="899"/>
        <v>Medium</v>
      </c>
      <c r="AR2460">
        <v>7.1</v>
      </c>
      <c r="AS2460" t="str">
        <f t="shared" si="900"/>
        <v>Good</v>
      </c>
      <c r="AT2460">
        <v>2.35</v>
      </c>
      <c r="AU2460" t="str">
        <f t="shared" si="901"/>
        <v>Cinematic Widescreen</v>
      </c>
      <c r="AV2460">
        <v>18000</v>
      </c>
      <c r="AW2460" t="str">
        <f t="shared" si="902"/>
        <v>Medium</v>
      </c>
    </row>
    <row r="2461" spans="1:49" x14ac:dyDescent="0.3">
      <c r="A2461" t="str">
        <f t="shared" ref="A2461:B2461" si="903">A2460</f>
        <v>Color</v>
      </c>
      <c r="B2461" t="str">
        <f t="shared" si="903"/>
        <v>Jonathan Teplitzky</v>
      </c>
      <c r="C2461">
        <v>14</v>
      </c>
      <c r="D2461" t="str">
        <f t="shared" si="882"/>
        <v>Very Low</v>
      </c>
      <c r="E2461">
        <v>60</v>
      </c>
      <c r="F2461" t="str">
        <f t="shared" si="883"/>
        <v>1h 0m</v>
      </c>
      <c r="G2461" t="str">
        <f t="shared" si="884"/>
        <v>Featurette</v>
      </c>
      <c r="H2461">
        <f>H2460</f>
        <v>6</v>
      </c>
      <c r="I2461" t="str">
        <f t="shared" si="885"/>
        <v>Very Low</v>
      </c>
      <c r="J2461">
        <v>405</v>
      </c>
      <c r="K2461" t="str">
        <f t="shared" si="886"/>
        <v>Very Low</v>
      </c>
      <c r="L2461" t="s">
        <v>5059</v>
      </c>
      <c r="M2461">
        <v>654</v>
      </c>
      <c r="N2461" t="str">
        <f t="shared" si="887"/>
        <v>Low</v>
      </c>
      <c r="O2461">
        <f>O2460</f>
        <v>4435083</v>
      </c>
      <c r="P2461" t="str">
        <f t="shared" si="888"/>
        <v>Flop</v>
      </c>
      <c r="Q2461" t="s">
        <v>8031</v>
      </c>
      <c r="R2461" t="str">
        <f t="shared" si="889"/>
        <v>Drama</v>
      </c>
      <c r="S2461">
        <f t="shared" si="890"/>
        <v>2</v>
      </c>
      <c r="T2461" t="s">
        <v>11985</v>
      </c>
      <c r="U2461" t="s">
        <v>11986</v>
      </c>
      <c r="V2461">
        <v>12854</v>
      </c>
      <c r="W2461" t="str">
        <f t="shared" si="891"/>
        <v>Low</v>
      </c>
      <c r="X2461">
        <v>1906</v>
      </c>
      <c r="Y2461" t="str">
        <f t="shared" si="892"/>
        <v>Low</v>
      </c>
      <c r="Z2461" t="s">
        <v>8741</v>
      </c>
      <c r="AA2461">
        <v>1</v>
      </c>
      <c r="AB2461" t="str">
        <f t="shared" si="893"/>
        <v>Solo Star Poster</v>
      </c>
      <c r="AC2461" t="s">
        <v>11987</v>
      </c>
      <c r="AD2461" t="s">
        <v>11988</v>
      </c>
      <c r="AE2461">
        <v>44</v>
      </c>
      <c r="AF2461" t="str">
        <f t="shared" si="894"/>
        <v>Very Low</v>
      </c>
      <c r="AG2461" t="str">
        <f>AG2460</f>
        <v>English</v>
      </c>
      <c r="AH2461" t="s">
        <v>10</v>
      </c>
      <c r="AI2461" t="str">
        <f t="shared" ref="AI2461:AM2461" si="904">AI2460</f>
        <v>R</v>
      </c>
      <c r="AJ2461" t="str">
        <f t="shared" si="895"/>
        <v>Adult</v>
      </c>
      <c r="AK2461">
        <f t="shared" si="904"/>
        <v>18000000</v>
      </c>
      <c r="AL2461" t="str">
        <f t="shared" si="896"/>
        <v>Low Budget</v>
      </c>
      <c r="AM2461">
        <f t="shared" si="904"/>
        <v>2013</v>
      </c>
      <c r="AN2461">
        <f t="shared" si="897"/>
        <v>12</v>
      </c>
      <c r="AO2461" t="str">
        <f t="shared" si="898"/>
        <v>Modern Classic</v>
      </c>
      <c r="AP2461">
        <v>426</v>
      </c>
      <c r="AQ2461" t="str">
        <f t="shared" si="899"/>
        <v>Very Low</v>
      </c>
      <c r="AR2461">
        <v>6.7</v>
      </c>
      <c r="AS2461" t="str">
        <f t="shared" si="900"/>
        <v>Average</v>
      </c>
      <c r="AT2461">
        <f>AT2460</f>
        <v>2.35</v>
      </c>
      <c r="AU2461" t="str">
        <f t="shared" si="901"/>
        <v>Cinematic Widescreen</v>
      </c>
      <c r="AV2461">
        <v>0</v>
      </c>
      <c r="AW2461" t="str">
        <f t="shared" si="902"/>
        <v>Very Low</v>
      </c>
    </row>
    <row r="2462" spans="1:49" x14ac:dyDescent="0.3">
      <c r="A2462" t="s">
        <v>718</v>
      </c>
      <c r="B2462" t="s">
        <v>11989</v>
      </c>
      <c r="C2462">
        <v>292</v>
      </c>
      <c r="D2462" t="str">
        <f t="shared" si="882"/>
        <v>Medium</v>
      </c>
      <c r="E2462">
        <v>144</v>
      </c>
      <c r="F2462" t="str">
        <f t="shared" si="883"/>
        <v>2h 24m</v>
      </c>
      <c r="G2462" t="str">
        <f t="shared" si="884"/>
        <v>Long Movie</v>
      </c>
      <c r="H2462">
        <v>0</v>
      </c>
      <c r="I2462" t="str">
        <f t="shared" si="885"/>
        <v>Very Low</v>
      </c>
      <c r="J2462">
        <v>16</v>
      </c>
      <c r="K2462" t="str">
        <f t="shared" si="886"/>
        <v>Very Low</v>
      </c>
      <c r="L2462" t="s">
        <v>11990</v>
      </c>
      <c r="M2462">
        <v>63</v>
      </c>
      <c r="N2462" t="str">
        <f t="shared" si="887"/>
        <v>Low</v>
      </c>
      <c r="O2462">
        <v>2222647</v>
      </c>
      <c r="P2462" t="str">
        <f t="shared" si="888"/>
        <v>Flop</v>
      </c>
      <c r="Q2462" t="s">
        <v>8031</v>
      </c>
      <c r="R2462" t="str">
        <f t="shared" si="889"/>
        <v>Drama</v>
      </c>
      <c r="S2462">
        <f t="shared" si="890"/>
        <v>2</v>
      </c>
      <c r="T2462" t="s">
        <v>11991</v>
      </c>
      <c r="U2462" t="s">
        <v>11992</v>
      </c>
      <c r="V2462">
        <v>52958</v>
      </c>
      <c r="W2462" t="str">
        <f t="shared" si="891"/>
        <v>Medium</v>
      </c>
      <c r="X2462">
        <v>167</v>
      </c>
      <c r="Y2462" t="str">
        <f t="shared" si="892"/>
        <v>Very Low</v>
      </c>
      <c r="Z2462" t="s">
        <v>11993</v>
      </c>
      <c r="AA2462">
        <v>0</v>
      </c>
      <c r="AB2462" t="str">
        <f t="shared" si="893"/>
        <v>Symbolic Poster</v>
      </c>
      <c r="AC2462" t="s">
        <v>11994</v>
      </c>
      <c r="AD2462" t="s">
        <v>11995</v>
      </c>
      <c r="AE2462">
        <v>193</v>
      </c>
      <c r="AF2462" t="str">
        <f t="shared" si="894"/>
        <v>Very Low</v>
      </c>
      <c r="AG2462" t="s">
        <v>8702</v>
      </c>
      <c r="AH2462" t="s">
        <v>738</v>
      </c>
      <c r="AI2462" t="s">
        <v>556</v>
      </c>
      <c r="AJ2462" t="str">
        <f t="shared" si="895"/>
        <v>Adult</v>
      </c>
      <c r="AK2462">
        <v>12000000</v>
      </c>
      <c r="AL2462" t="str">
        <f t="shared" si="896"/>
        <v>Low Budget</v>
      </c>
      <c r="AM2462">
        <v>2009</v>
      </c>
      <c r="AN2462">
        <f t="shared" si="897"/>
        <v>16</v>
      </c>
      <c r="AO2462" t="str">
        <f t="shared" si="898"/>
        <v>Old Classic</v>
      </c>
      <c r="AP2462">
        <v>43</v>
      </c>
      <c r="AQ2462" t="str">
        <f t="shared" si="899"/>
        <v>Very Low</v>
      </c>
      <c r="AR2462">
        <v>7.8</v>
      </c>
      <c r="AS2462" t="str">
        <f t="shared" si="900"/>
        <v>Good</v>
      </c>
      <c r="AT2462">
        <v>1.85</v>
      </c>
      <c r="AU2462" t="str">
        <f t="shared" si="901"/>
        <v>HDTV / Widescreen</v>
      </c>
      <c r="AV2462">
        <v>0</v>
      </c>
      <c r="AW2462" t="str">
        <f t="shared" si="902"/>
        <v>Very Low</v>
      </c>
    </row>
    <row r="2463" spans="1:49" x14ac:dyDescent="0.3">
      <c r="A2463" t="s">
        <v>0</v>
      </c>
      <c r="B2463" t="s">
        <v>727</v>
      </c>
      <c r="C2463">
        <v>15</v>
      </c>
      <c r="D2463" t="str">
        <f t="shared" si="882"/>
        <v>Very Low</v>
      </c>
      <c r="E2463">
        <v>92</v>
      </c>
      <c r="F2463" t="str">
        <f t="shared" si="883"/>
        <v>1h 32m</v>
      </c>
      <c r="G2463" t="str">
        <f t="shared" si="884"/>
        <v>Standard Movie</v>
      </c>
      <c r="H2463">
        <v>662</v>
      </c>
      <c r="I2463" t="str">
        <f t="shared" si="885"/>
        <v>Very Low</v>
      </c>
      <c r="J2463">
        <v>161</v>
      </c>
      <c r="K2463" t="str">
        <f t="shared" si="886"/>
        <v>Very Low</v>
      </c>
      <c r="L2463" t="s">
        <v>11996</v>
      </c>
      <c r="M2463">
        <v>662</v>
      </c>
      <c r="N2463" t="str">
        <f t="shared" si="887"/>
        <v>Low</v>
      </c>
      <c r="O2463">
        <f>O2462</f>
        <v>2222647</v>
      </c>
      <c r="P2463" t="str">
        <f t="shared" si="888"/>
        <v>Flop</v>
      </c>
      <c r="Q2463" t="s">
        <v>6374</v>
      </c>
      <c r="R2463" t="str">
        <f t="shared" si="889"/>
        <v>Horror</v>
      </c>
      <c r="S2463">
        <f t="shared" si="890"/>
        <v>1</v>
      </c>
      <c r="T2463" t="s">
        <v>727</v>
      </c>
      <c r="U2463" t="s">
        <v>11997</v>
      </c>
      <c r="V2463">
        <v>436</v>
      </c>
      <c r="W2463" t="str">
        <f t="shared" si="891"/>
        <v>Very Low</v>
      </c>
      <c r="X2463">
        <v>1498</v>
      </c>
      <c r="Y2463" t="str">
        <f t="shared" si="892"/>
        <v>Low</v>
      </c>
      <c r="Z2463" t="s">
        <v>11998</v>
      </c>
      <c r="AA2463">
        <v>0</v>
      </c>
      <c r="AB2463" t="str">
        <f t="shared" si="893"/>
        <v>Symbolic Poster</v>
      </c>
      <c r="AC2463" t="str">
        <f>AC2462</f>
        <v>children|doctor|mysterious event|pastor|small village</v>
      </c>
      <c r="AD2463" t="s">
        <v>11999</v>
      </c>
      <c r="AE2463">
        <v>6</v>
      </c>
      <c r="AF2463" t="str">
        <f t="shared" si="894"/>
        <v>Very Low</v>
      </c>
      <c r="AG2463" t="s">
        <v>9</v>
      </c>
      <c r="AH2463" t="s">
        <v>10</v>
      </c>
      <c r="AI2463" t="str">
        <f t="shared" ref="AI2463:AK2463" si="905">AI2462</f>
        <v>R</v>
      </c>
      <c r="AJ2463" t="str">
        <f t="shared" si="895"/>
        <v>Adult</v>
      </c>
      <c r="AK2463">
        <f t="shared" si="905"/>
        <v>12000000</v>
      </c>
      <c r="AL2463" t="str">
        <f t="shared" si="896"/>
        <v>Low Budget</v>
      </c>
      <c r="AM2463">
        <v>2016</v>
      </c>
      <c r="AN2463">
        <f t="shared" si="897"/>
        <v>9</v>
      </c>
      <c r="AO2463" t="str">
        <f t="shared" si="898"/>
        <v>Modern Classic</v>
      </c>
      <c r="AP2463">
        <v>290</v>
      </c>
      <c r="AQ2463" t="str">
        <f t="shared" si="899"/>
        <v>Very Low</v>
      </c>
      <c r="AR2463">
        <v>4</v>
      </c>
      <c r="AS2463" t="str">
        <f t="shared" si="900"/>
        <v>Poor</v>
      </c>
      <c r="AT2463">
        <f>AT2462</f>
        <v>1.85</v>
      </c>
      <c r="AU2463" t="str">
        <f t="shared" si="901"/>
        <v>HDTV / Widescreen</v>
      </c>
      <c r="AV2463">
        <v>378</v>
      </c>
      <c r="AW2463" t="str">
        <f t="shared" si="902"/>
        <v>Very Low</v>
      </c>
    </row>
    <row r="2464" spans="1:49" x14ac:dyDescent="0.3">
      <c r="A2464" t="s">
        <v>0</v>
      </c>
      <c r="B2464" t="s">
        <v>12000</v>
      </c>
      <c r="C2464">
        <v>70</v>
      </c>
      <c r="D2464" t="str">
        <f t="shared" si="882"/>
        <v>Low</v>
      </c>
      <c r="E2464">
        <v>93</v>
      </c>
      <c r="F2464" t="str">
        <f t="shared" si="883"/>
        <v>1h 33m</v>
      </c>
      <c r="G2464" t="str">
        <f t="shared" si="884"/>
        <v>Standard Movie</v>
      </c>
      <c r="H2464">
        <v>28</v>
      </c>
      <c r="I2464" t="str">
        <f t="shared" si="885"/>
        <v>Very Low</v>
      </c>
      <c r="J2464">
        <v>415</v>
      </c>
      <c r="K2464" t="str">
        <f t="shared" si="886"/>
        <v>Very Low</v>
      </c>
      <c r="L2464" t="s">
        <v>1874</v>
      </c>
      <c r="M2464">
        <v>1000</v>
      </c>
      <c r="N2464" t="str">
        <f t="shared" si="887"/>
        <v>Low</v>
      </c>
      <c r="O2464">
        <v>3500000</v>
      </c>
      <c r="P2464" t="str">
        <f t="shared" si="888"/>
        <v>Flop</v>
      </c>
      <c r="Q2464" t="s">
        <v>12001</v>
      </c>
      <c r="R2464" t="str">
        <f t="shared" si="889"/>
        <v>Action</v>
      </c>
      <c r="S2464">
        <f t="shared" si="890"/>
        <v>5</v>
      </c>
      <c r="T2464" t="s">
        <v>1303</v>
      </c>
      <c r="U2464" t="s">
        <v>12002</v>
      </c>
      <c r="V2464">
        <v>10082</v>
      </c>
      <c r="W2464" t="str">
        <f t="shared" si="891"/>
        <v>Low</v>
      </c>
      <c r="X2464">
        <v>2319</v>
      </c>
      <c r="Y2464" t="str">
        <f t="shared" si="892"/>
        <v>Low</v>
      </c>
      <c r="Z2464" t="s">
        <v>6367</v>
      </c>
      <c r="AA2464">
        <v>2</v>
      </c>
      <c r="AB2464" t="str">
        <f t="shared" si="893"/>
        <v>Duo/Trio Poster</v>
      </c>
      <c r="AC2464" t="s">
        <v>12003</v>
      </c>
      <c r="AD2464" t="s">
        <v>12004</v>
      </c>
      <c r="AE2464">
        <v>100</v>
      </c>
      <c r="AF2464" t="str">
        <f t="shared" si="894"/>
        <v>Very Low</v>
      </c>
      <c r="AG2464" t="s">
        <v>9</v>
      </c>
      <c r="AH2464" t="s">
        <v>10</v>
      </c>
      <c r="AI2464" t="s">
        <v>556</v>
      </c>
      <c r="AJ2464" t="str">
        <f t="shared" si="895"/>
        <v>Adult</v>
      </c>
      <c r="AK2464">
        <v>2700000</v>
      </c>
      <c r="AL2464" t="str">
        <f t="shared" si="896"/>
        <v>Low Budget</v>
      </c>
      <c r="AM2464">
        <v>1986</v>
      </c>
      <c r="AN2464">
        <f t="shared" si="897"/>
        <v>39</v>
      </c>
      <c r="AO2464" t="str">
        <f t="shared" si="898"/>
        <v>Old Classic</v>
      </c>
      <c r="AP2464">
        <v>695</v>
      </c>
      <c r="AQ2464" t="str">
        <f t="shared" si="899"/>
        <v>Very Low</v>
      </c>
      <c r="AR2464">
        <v>5.9</v>
      </c>
      <c r="AS2464" t="str">
        <f t="shared" si="900"/>
        <v>Below Average</v>
      </c>
      <c r="AT2464">
        <v>1.85</v>
      </c>
      <c r="AU2464" t="str">
        <f t="shared" si="901"/>
        <v>HDTV / Widescreen</v>
      </c>
      <c r="AV2464">
        <v>0</v>
      </c>
      <c r="AW2464" t="str">
        <f t="shared" si="902"/>
        <v>Very Low</v>
      </c>
    </row>
    <row r="2465" spans="1:49" x14ac:dyDescent="0.3">
      <c r="A2465" t="s">
        <v>0</v>
      </c>
      <c r="B2465" t="s">
        <v>2612</v>
      </c>
      <c r="C2465">
        <v>79</v>
      </c>
      <c r="D2465" t="str">
        <f t="shared" si="882"/>
        <v>Low</v>
      </c>
      <c r="E2465">
        <v>103</v>
      </c>
      <c r="F2465" t="str">
        <f t="shared" si="883"/>
        <v>1h 43m</v>
      </c>
      <c r="G2465" t="str">
        <f t="shared" si="884"/>
        <v>Standard Movie</v>
      </c>
      <c r="H2465">
        <v>154</v>
      </c>
      <c r="I2465" t="str">
        <f t="shared" si="885"/>
        <v>Very Low</v>
      </c>
      <c r="J2465">
        <v>576</v>
      </c>
      <c r="K2465" t="str">
        <f t="shared" si="886"/>
        <v>Very Low</v>
      </c>
      <c r="L2465" t="s">
        <v>3759</v>
      </c>
      <c r="M2465">
        <v>1000</v>
      </c>
      <c r="N2465" t="str">
        <f t="shared" si="887"/>
        <v>Low</v>
      </c>
      <c r="O2465">
        <v>676698</v>
      </c>
      <c r="P2465" t="str">
        <f t="shared" si="888"/>
        <v>Flop</v>
      </c>
      <c r="Q2465" t="s">
        <v>2113</v>
      </c>
      <c r="R2465" t="str">
        <f t="shared" si="889"/>
        <v>Crime</v>
      </c>
      <c r="S2465">
        <f t="shared" si="890"/>
        <v>4</v>
      </c>
      <c r="T2465" t="s">
        <v>2836</v>
      </c>
      <c r="U2465" t="s">
        <v>12005</v>
      </c>
      <c r="V2465">
        <v>26730</v>
      </c>
      <c r="W2465" t="str">
        <f t="shared" si="891"/>
        <v>Low</v>
      </c>
      <c r="X2465">
        <v>4094</v>
      </c>
      <c r="Y2465" t="str">
        <f t="shared" si="892"/>
        <v>Low</v>
      </c>
      <c r="Z2465" t="s">
        <v>1826</v>
      </c>
      <c r="AA2465">
        <v>0</v>
      </c>
      <c r="AB2465" t="str">
        <f t="shared" si="893"/>
        <v>Symbolic Poster</v>
      </c>
      <c r="AC2465" t="s">
        <v>12006</v>
      </c>
      <c r="AD2465" t="s">
        <v>12007</v>
      </c>
      <c r="AE2465">
        <v>180</v>
      </c>
      <c r="AF2465" t="str">
        <f t="shared" si="894"/>
        <v>Very Low</v>
      </c>
      <c r="AG2465" t="s">
        <v>9</v>
      </c>
      <c r="AH2465" t="s">
        <v>10</v>
      </c>
      <c r="AI2465" t="s">
        <v>556</v>
      </c>
      <c r="AJ2465" t="str">
        <f t="shared" si="895"/>
        <v>Adult</v>
      </c>
      <c r="AK2465">
        <v>18000000</v>
      </c>
      <c r="AL2465" t="str">
        <f t="shared" si="896"/>
        <v>Low Budget</v>
      </c>
      <c r="AM2465">
        <v>2002</v>
      </c>
      <c r="AN2465">
        <f t="shared" si="897"/>
        <v>23</v>
      </c>
      <c r="AO2465" t="str">
        <f t="shared" si="898"/>
        <v>Old Classic</v>
      </c>
      <c r="AP2465">
        <v>783</v>
      </c>
      <c r="AQ2465" t="str">
        <f t="shared" si="899"/>
        <v>Very Low</v>
      </c>
      <c r="AR2465">
        <v>7.2</v>
      </c>
      <c r="AS2465" t="str">
        <f t="shared" si="900"/>
        <v>Good</v>
      </c>
      <c r="AT2465">
        <v>1.85</v>
      </c>
      <c r="AU2465" t="str">
        <f t="shared" si="901"/>
        <v>HDTV / Widescreen</v>
      </c>
      <c r="AV2465">
        <v>2000</v>
      </c>
      <c r="AW2465" t="str">
        <f t="shared" si="902"/>
        <v>Low</v>
      </c>
    </row>
    <row r="2466" spans="1:49" x14ac:dyDescent="0.3">
      <c r="A2466" t="s">
        <v>0</v>
      </c>
      <c r="B2466" t="s">
        <v>6443</v>
      </c>
      <c r="C2466">
        <v>103</v>
      </c>
      <c r="D2466" t="str">
        <f t="shared" si="882"/>
        <v>Low</v>
      </c>
      <c r="E2466">
        <v>93</v>
      </c>
      <c r="F2466" t="str">
        <f t="shared" si="883"/>
        <v>1h 33m</v>
      </c>
      <c r="G2466" t="str">
        <f t="shared" si="884"/>
        <v>Standard Movie</v>
      </c>
      <c r="H2466">
        <v>190</v>
      </c>
      <c r="I2466" t="str">
        <f t="shared" si="885"/>
        <v>Very Low</v>
      </c>
      <c r="J2466">
        <v>151</v>
      </c>
      <c r="K2466" t="str">
        <f t="shared" si="886"/>
        <v>Very Low</v>
      </c>
      <c r="L2466" t="s">
        <v>12008</v>
      </c>
      <c r="M2466">
        <v>364</v>
      </c>
      <c r="N2466" t="str">
        <f t="shared" si="887"/>
        <v>Low</v>
      </c>
      <c r="O2466">
        <v>3419967</v>
      </c>
      <c r="P2466" t="str">
        <f t="shared" si="888"/>
        <v>Flop</v>
      </c>
      <c r="Q2466" t="s">
        <v>12009</v>
      </c>
      <c r="R2466" t="str">
        <f t="shared" si="889"/>
        <v>Music</v>
      </c>
      <c r="S2466">
        <f t="shared" si="890"/>
        <v>1</v>
      </c>
      <c r="T2466" t="s">
        <v>12010</v>
      </c>
      <c r="U2466" t="s">
        <v>12011</v>
      </c>
      <c r="V2466">
        <v>13359</v>
      </c>
      <c r="W2466" t="str">
        <f t="shared" si="891"/>
        <v>Low</v>
      </c>
      <c r="X2466">
        <v>1083</v>
      </c>
      <c r="Y2466" t="str">
        <f t="shared" si="892"/>
        <v>Low</v>
      </c>
      <c r="Z2466" t="s">
        <v>12012</v>
      </c>
      <c r="AA2466">
        <v>0</v>
      </c>
      <c r="AB2466" t="str">
        <f t="shared" si="893"/>
        <v>Symbolic Poster</v>
      </c>
      <c r="AC2466" t="s">
        <v>12013</v>
      </c>
      <c r="AD2466" t="s">
        <v>12014</v>
      </c>
      <c r="AE2466">
        <v>56</v>
      </c>
      <c r="AF2466" t="str">
        <f t="shared" si="894"/>
        <v>Very Low</v>
      </c>
      <c r="AG2466" t="s">
        <v>9</v>
      </c>
      <c r="AH2466" t="s">
        <v>10</v>
      </c>
      <c r="AI2466" t="s">
        <v>556</v>
      </c>
      <c r="AJ2466" t="str">
        <f t="shared" si="895"/>
        <v>Adult</v>
      </c>
      <c r="AK2466">
        <f>AK2465</f>
        <v>18000000</v>
      </c>
      <c r="AL2466" t="str">
        <f t="shared" si="896"/>
        <v>Low Budget</v>
      </c>
      <c r="AM2466">
        <v>2013</v>
      </c>
      <c r="AN2466">
        <f t="shared" si="897"/>
        <v>12</v>
      </c>
      <c r="AO2466" t="str">
        <f t="shared" si="898"/>
        <v>Modern Classic</v>
      </c>
      <c r="AP2466">
        <v>253</v>
      </c>
      <c r="AQ2466" t="str">
        <f t="shared" si="899"/>
        <v>Very Low</v>
      </c>
      <c r="AR2466">
        <v>7.2</v>
      </c>
      <c r="AS2466" t="str">
        <f t="shared" si="900"/>
        <v>Good</v>
      </c>
      <c r="AT2466">
        <v>2.35</v>
      </c>
      <c r="AU2466" t="str">
        <f t="shared" si="901"/>
        <v>Cinematic Widescreen</v>
      </c>
      <c r="AV2466">
        <v>19000</v>
      </c>
      <c r="AW2466" t="str">
        <f t="shared" si="902"/>
        <v>Medium</v>
      </c>
    </row>
    <row r="2467" spans="1:49" x14ac:dyDescent="0.3">
      <c r="A2467" t="s">
        <v>0</v>
      </c>
      <c r="B2467" t="s">
        <v>12015</v>
      </c>
      <c r="C2467">
        <v>97</v>
      </c>
      <c r="D2467" t="str">
        <f t="shared" si="882"/>
        <v>Low</v>
      </c>
      <c r="E2467">
        <v>98</v>
      </c>
      <c r="F2467" t="str">
        <f t="shared" si="883"/>
        <v>1h 38m</v>
      </c>
      <c r="G2467" t="str">
        <f t="shared" si="884"/>
        <v>Standard Movie</v>
      </c>
      <c r="H2467">
        <v>34</v>
      </c>
      <c r="I2467" t="str">
        <f t="shared" si="885"/>
        <v>Very Low</v>
      </c>
      <c r="J2467">
        <v>394</v>
      </c>
      <c r="K2467" t="str">
        <f t="shared" si="886"/>
        <v>Very Low</v>
      </c>
      <c r="L2467" t="s">
        <v>5699</v>
      </c>
      <c r="M2467">
        <v>663</v>
      </c>
      <c r="N2467" t="str">
        <f t="shared" si="887"/>
        <v>Low</v>
      </c>
      <c r="O2467">
        <f>O2466</f>
        <v>3419967</v>
      </c>
      <c r="P2467" t="str">
        <f t="shared" si="888"/>
        <v>Flop</v>
      </c>
      <c r="Q2467" t="s">
        <v>2096</v>
      </c>
      <c r="R2467" t="str">
        <f t="shared" si="889"/>
        <v>Crime</v>
      </c>
      <c r="S2467">
        <f t="shared" si="890"/>
        <v>3</v>
      </c>
      <c r="T2467" t="s">
        <v>7574</v>
      </c>
      <c r="U2467" t="s">
        <v>12016</v>
      </c>
      <c r="V2467">
        <v>14324</v>
      </c>
      <c r="W2467" t="str">
        <f t="shared" si="891"/>
        <v>Low</v>
      </c>
      <c r="X2467">
        <v>2215</v>
      </c>
      <c r="Y2467" t="str">
        <f t="shared" si="892"/>
        <v>Low</v>
      </c>
      <c r="Z2467" t="s">
        <v>3144</v>
      </c>
      <c r="AA2467">
        <v>1</v>
      </c>
      <c r="AB2467" t="str">
        <f t="shared" si="893"/>
        <v>Solo Star Poster</v>
      </c>
      <c r="AC2467" t="s">
        <v>12017</v>
      </c>
      <c r="AD2467" t="s">
        <v>12018</v>
      </c>
      <c r="AE2467">
        <v>93</v>
      </c>
      <c r="AF2467" t="str">
        <f t="shared" si="894"/>
        <v>Very Low</v>
      </c>
      <c r="AG2467" t="s">
        <v>9</v>
      </c>
      <c r="AH2467" t="s">
        <v>738</v>
      </c>
      <c r="AI2467" t="s">
        <v>556</v>
      </c>
      <c r="AJ2467" t="str">
        <f t="shared" si="895"/>
        <v>Adult</v>
      </c>
      <c r="AK2467">
        <v>18000000</v>
      </c>
      <c r="AL2467" t="str">
        <f t="shared" si="896"/>
        <v>Low Budget</v>
      </c>
      <c r="AM2467">
        <v>2008</v>
      </c>
      <c r="AN2467">
        <f t="shared" si="897"/>
        <v>17</v>
      </c>
      <c r="AO2467" t="str">
        <f t="shared" si="898"/>
        <v>Old Classic</v>
      </c>
      <c r="AP2467">
        <v>551</v>
      </c>
      <c r="AQ2467" t="str">
        <f t="shared" si="899"/>
        <v>Very Low</v>
      </c>
      <c r="AR2467">
        <v>5.0999999999999996</v>
      </c>
      <c r="AS2467" t="str">
        <f t="shared" si="900"/>
        <v>Below Average</v>
      </c>
      <c r="AT2467">
        <v>2.35</v>
      </c>
      <c r="AU2467" t="str">
        <f t="shared" si="901"/>
        <v>Cinematic Widescreen</v>
      </c>
      <c r="AV2467">
        <v>1000</v>
      </c>
      <c r="AW2467" t="str">
        <f t="shared" si="902"/>
        <v>Very Low</v>
      </c>
    </row>
    <row r="2468" spans="1:49" x14ac:dyDescent="0.3">
      <c r="A2468" t="s">
        <v>0</v>
      </c>
      <c r="B2468" t="str">
        <f>B2467</f>
        <v>Gregor Jordan</v>
      </c>
      <c r="C2468">
        <v>108</v>
      </c>
      <c r="D2468" t="str">
        <f t="shared" si="882"/>
        <v>Low</v>
      </c>
      <c r="E2468">
        <v>334</v>
      </c>
      <c r="F2468" t="str">
        <f t="shared" si="883"/>
        <v>5h 34m</v>
      </c>
      <c r="G2468" t="str">
        <f t="shared" si="884"/>
        <v>Epic</v>
      </c>
      <c r="H2468">
        <f>H2467</f>
        <v>34</v>
      </c>
      <c r="I2468" t="str">
        <f t="shared" si="885"/>
        <v>Very Low</v>
      </c>
      <c r="J2468">
        <v>30</v>
      </c>
      <c r="K2468" t="str">
        <f t="shared" si="886"/>
        <v>Very Low</v>
      </c>
      <c r="L2468" t="s">
        <v>12019</v>
      </c>
      <c r="M2468">
        <v>897</v>
      </c>
      <c r="N2468" t="str">
        <f t="shared" si="887"/>
        <v>Low</v>
      </c>
      <c r="O2468">
        <v>145118</v>
      </c>
      <c r="P2468" t="str">
        <f t="shared" si="888"/>
        <v>Flop</v>
      </c>
      <c r="Q2468" t="s">
        <v>5656</v>
      </c>
      <c r="R2468" t="str">
        <f t="shared" si="889"/>
        <v>Biography</v>
      </c>
      <c r="S2468">
        <f t="shared" si="890"/>
        <v>4</v>
      </c>
      <c r="T2468" t="s">
        <v>848</v>
      </c>
      <c r="U2468" t="s">
        <v>12020</v>
      </c>
      <c r="V2468">
        <v>10111</v>
      </c>
      <c r="W2468" t="str">
        <f t="shared" si="891"/>
        <v>Low</v>
      </c>
      <c r="X2468">
        <v>1032</v>
      </c>
      <c r="Y2468" t="str">
        <f t="shared" si="892"/>
        <v>Low</v>
      </c>
      <c r="Z2468" t="s">
        <v>12021</v>
      </c>
      <c r="AA2468">
        <v>0</v>
      </c>
      <c r="AB2468" t="str">
        <f t="shared" si="893"/>
        <v>Symbolic Poster</v>
      </c>
      <c r="AC2468" t="s">
        <v>12022</v>
      </c>
      <c r="AD2468" t="s">
        <v>12023</v>
      </c>
      <c r="AE2468">
        <v>36</v>
      </c>
      <c r="AF2468" t="str">
        <f t="shared" si="894"/>
        <v>Very Low</v>
      </c>
      <c r="AG2468" t="s">
        <v>9</v>
      </c>
      <c r="AH2468" t="s">
        <v>1436</v>
      </c>
      <c r="AI2468" t="s">
        <v>4801</v>
      </c>
      <c r="AJ2468" t="str">
        <f t="shared" si="895"/>
        <v>No Rating</v>
      </c>
      <c r="AK2468">
        <f t="shared" ref="AK2468:AM2468" si="906">AK2467</f>
        <v>18000000</v>
      </c>
      <c r="AL2468" t="str">
        <f t="shared" si="896"/>
        <v>Low Budget</v>
      </c>
      <c r="AM2468">
        <f t="shared" si="906"/>
        <v>2008</v>
      </c>
      <c r="AN2468">
        <f t="shared" si="897"/>
        <v>17</v>
      </c>
      <c r="AO2468" t="str">
        <f t="shared" si="898"/>
        <v>Old Classic</v>
      </c>
      <c r="AP2468">
        <v>30</v>
      </c>
      <c r="AQ2468" t="str">
        <f t="shared" si="899"/>
        <v>Very Low</v>
      </c>
      <c r="AR2468">
        <v>7.7</v>
      </c>
      <c r="AS2468" t="str">
        <f t="shared" si="900"/>
        <v>Good</v>
      </c>
      <c r="AT2468">
        <v>2.35</v>
      </c>
      <c r="AU2468" t="str">
        <f t="shared" si="901"/>
        <v>Cinematic Widescreen</v>
      </c>
      <c r="AV2468">
        <v>0</v>
      </c>
      <c r="AW2468" t="str">
        <f t="shared" si="902"/>
        <v>Very Low</v>
      </c>
    </row>
    <row r="2469" spans="1:49" x14ac:dyDescent="0.3">
      <c r="A2469" t="s">
        <v>0</v>
      </c>
      <c r="B2469" t="s">
        <v>12024</v>
      </c>
      <c r="C2469">
        <v>59</v>
      </c>
      <c r="D2469" t="str">
        <f t="shared" si="882"/>
        <v>Low</v>
      </c>
      <c r="E2469">
        <v>114</v>
      </c>
      <c r="F2469" t="str">
        <f t="shared" si="883"/>
        <v>1h 54m</v>
      </c>
      <c r="G2469" t="str">
        <f t="shared" si="884"/>
        <v>Standard Movie</v>
      </c>
      <c r="H2469">
        <v>157</v>
      </c>
      <c r="I2469" t="str">
        <f t="shared" si="885"/>
        <v>Very Low</v>
      </c>
      <c r="J2469">
        <v>32</v>
      </c>
      <c r="K2469" t="str">
        <f t="shared" si="886"/>
        <v>Very Low</v>
      </c>
      <c r="L2469" t="s">
        <v>12025</v>
      </c>
      <c r="M2469">
        <v>84</v>
      </c>
      <c r="N2469" t="str">
        <f t="shared" si="887"/>
        <v>Low</v>
      </c>
      <c r="O2469">
        <f>O2468</f>
        <v>145118</v>
      </c>
      <c r="P2469" t="str">
        <f t="shared" si="888"/>
        <v>Flop</v>
      </c>
      <c r="Q2469" t="s">
        <v>10384</v>
      </c>
      <c r="R2469" t="str">
        <f t="shared" si="889"/>
        <v>Thriller</v>
      </c>
      <c r="S2469">
        <f t="shared" si="890"/>
        <v>1</v>
      </c>
      <c r="T2469" t="s">
        <v>12026</v>
      </c>
      <c r="U2469" t="s">
        <v>12027</v>
      </c>
      <c r="V2469">
        <v>2541</v>
      </c>
      <c r="W2469" t="str">
        <f t="shared" si="891"/>
        <v>Very Low</v>
      </c>
      <c r="X2469">
        <v>198</v>
      </c>
      <c r="Y2469" t="str">
        <f t="shared" si="892"/>
        <v>Very Low</v>
      </c>
      <c r="Z2469" t="s">
        <v>12028</v>
      </c>
      <c r="AA2469">
        <v>0</v>
      </c>
      <c r="AB2469" t="str">
        <f t="shared" si="893"/>
        <v>Symbolic Poster</v>
      </c>
      <c r="AC2469" t="s">
        <v>12029</v>
      </c>
      <c r="AD2469" t="s">
        <v>12030</v>
      </c>
      <c r="AE2469">
        <v>20</v>
      </c>
      <c r="AF2469" t="str">
        <f t="shared" si="894"/>
        <v>Very Low</v>
      </c>
      <c r="AG2469" t="s">
        <v>9</v>
      </c>
      <c r="AH2469" t="s">
        <v>1436</v>
      </c>
      <c r="AI2469" t="s">
        <v>4801</v>
      </c>
      <c r="AJ2469" t="str">
        <f t="shared" si="895"/>
        <v>No Rating</v>
      </c>
      <c r="AK2469">
        <v>18000000</v>
      </c>
      <c r="AL2469" t="str">
        <f t="shared" si="896"/>
        <v>Low Budget</v>
      </c>
      <c r="AM2469">
        <v>2009</v>
      </c>
      <c r="AN2469">
        <f t="shared" si="897"/>
        <v>16</v>
      </c>
      <c r="AO2469" t="str">
        <f t="shared" si="898"/>
        <v>Old Classic</v>
      </c>
      <c r="AP2469">
        <v>35</v>
      </c>
      <c r="AQ2469" t="str">
        <f t="shared" si="899"/>
        <v>Very Low</v>
      </c>
      <c r="AR2469">
        <v>5.5</v>
      </c>
      <c r="AS2469" t="str">
        <f t="shared" si="900"/>
        <v>Below Average</v>
      </c>
      <c r="AT2469">
        <v>2.35</v>
      </c>
      <c r="AU2469" t="str">
        <f t="shared" si="901"/>
        <v>Cinematic Widescreen</v>
      </c>
      <c r="AV2469">
        <v>342</v>
      </c>
      <c r="AW2469" t="str">
        <f t="shared" si="902"/>
        <v>Very Low</v>
      </c>
    </row>
    <row r="2470" spans="1:49" x14ac:dyDescent="0.3">
      <c r="A2470" t="s">
        <v>0</v>
      </c>
      <c r="B2470" t="s">
        <v>12031</v>
      </c>
      <c r="C2470">
        <v>10</v>
      </c>
      <c r="D2470" t="str">
        <f t="shared" si="882"/>
        <v>Very Low</v>
      </c>
      <c r="E2470">
        <v>121</v>
      </c>
      <c r="F2470" t="str">
        <f t="shared" si="883"/>
        <v>2h 1m</v>
      </c>
      <c r="G2470" t="str">
        <f t="shared" si="884"/>
        <v>Long Movie</v>
      </c>
      <c r="H2470">
        <v>0</v>
      </c>
      <c r="I2470" t="str">
        <f t="shared" si="885"/>
        <v>Very Low</v>
      </c>
      <c r="J2470">
        <v>353</v>
      </c>
      <c r="K2470" t="str">
        <f t="shared" si="886"/>
        <v>Very Low</v>
      </c>
      <c r="L2470" t="s">
        <v>6383</v>
      </c>
      <c r="M2470">
        <v>854</v>
      </c>
      <c r="N2470" t="str">
        <f t="shared" si="887"/>
        <v>Low</v>
      </c>
      <c r="O2470">
        <v>229311</v>
      </c>
      <c r="P2470" t="str">
        <f t="shared" si="888"/>
        <v>Flop</v>
      </c>
      <c r="Q2470" t="s">
        <v>12032</v>
      </c>
      <c r="R2470" t="str">
        <f t="shared" si="889"/>
        <v>Action</v>
      </c>
      <c r="S2470">
        <f t="shared" si="890"/>
        <v>6</v>
      </c>
      <c r="T2470" t="s">
        <v>4803</v>
      </c>
      <c r="U2470" t="s">
        <v>12033</v>
      </c>
      <c r="V2470">
        <v>899</v>
      </c>
      <c r="W2470" t="str">
        <f t="shared" si="891"/>
        <v>Very Low</v>
      </c>
      <c r="X2470">
        <v>2705</v>
      </c>
      <c r="Y2470" t="str">
        <f t="shared" si="892"/>
        <v>Low</v>
      </c>
      <c r="Z2470" t="s">
        <v>12034</v>
      </c>
      <c r="AA2470">
        <v>2</v>
      </c>
      <c r="AB2470" t="str">
        <f t="shared" si="893"/>
        <v>Duo/Trio Poster</v>
      </c>
      <c r="AC2470" t="s">
        <v>12035</v>
      </c>
      <c r="AD2470" t="s">
        <v>12036</v>
      </c>
      <c r="AE2470">
        <v>42</v>
      </c>
      <c r="AF2470" t="str">
        <f t="shared" si="894"/>
        <v>Very Low</v>
      </c>
      <c r="AG2470" t="s">
        <v>9</v>
      </c>
      <c r="AH2470" t="s">
        <v>3542</v>
      </c>
      <c r="AI2470" t="s">
        <v>556</v>
      </c>
      <c r="AJ2470" t="str">
        <f t="shared" si="895"/>
        <v>Adult</v>
      </c>
      <c r="AK2470">
        <v>11350000</v>
      </c>
      <c r="AL2470" t="str">
        <f t="shared" si="896"/>
        <v>Low Budget</v>
      </c>
      <c r="AM2470">
        <v>1999</v>
      </c>
      <c r="AN2470">
        <f t="shared" si="897"/>
        <v>26</v>
      </c>
      <c r="AO2470" t="str">
        <f t="shared" si="898"/>
        <v>Old Classic</v>
      </c>
      <c r="AP2470">
        <v>578</v>
      </c>
      <c r="AQ2470" t="str">
        <f t="shared" si="899"/>
        <v>Very Low</v>
      </c>
      <c r="AR2470">
        <v>6.2</v>
      </c>
      <c r="AS2470" t="str">
        <f t="shared" si="900"/>
        <v>Average</v>
      </c>
      <c r="AT2470">
        <v>2.35</v>
      </c>
      <c r="AU2470" t="str">
        <f t="shared" si="901"/>
        <v>Cinematic Widescreen</v>
      </c>
      <c r="AV2470">
        <v>271</v>
      </c>
      <c r="AW2470" t="str">
        <f t="shared" si="902"/>
        <v>Very Low</v>
      </c>
    </row>
    <row r="2471" spans="1:49" x14ac:dyDescent="0.3">
      <c r="A2471" t="s">
        <v>0</v>
      </c>
      <c r="B2471" t="s">
        <v>2466</v>
      </c>
      <c r="C2471">
        <v>184</v>
      </c>
      <c r="D2471" t="str">
        <f t="shared" si="882"/>
        <v>Low</v>
      </c>
      <c r="E2471">
        <v>87</v>
      </c>
      <c r="F2471" t="str">
        <f t="shared" si="883"/>
        <v>1h 27m</v>
      </c>
      <c r="G2471" t="str">
        <f t="shared" si="884"/>
        <v>Featurette</v>
      </c>
      <c r="H2471">
        <v>0</v>
      </c>
      <c r="I2471" t="str">
        <f t="shared" si="885"/>
        <v>Very Low</v>
      </c>
      <c r="J2471">
        <v>83</v>
      </c>
      <c r="K2471" t="str">
        <f t="shared" si="886"/>
        <v>Very Low</v>
      </c>
      <c r="L2471" t="s">
        <v>12037</v>
      </c>
      <c r="M2471">
        <v>1000</v>
      </c>
      <c r="N2471" t="str">
        <f t="shared" si="887"/>
        <v>Low</v>
      </c>
      <c r="O2471">
        <f t="shared" ref="O2471:O2472" si="907">O2470</f>
        <v>229311</v>
      </c>
      <c r="P2471" t="str">
        <f t="shared" si="888"/>
        <v>Flop</v>
      </c>
      <c r="Q2471" t="s">
        <v>6374</v>
      </c>
      <c r="R2471" t="str">
        <f t="shared" si="889"/>
        <v>Horror</v>
      </c>
      <c r="S2471">
        <f t="shared" si="890"/>
        <v>1</v>
      </c>
      <c r="T2471" t="s">
        <v>12038</v>
      </c>
      <c r="U2471" t="s">
        <v>12039</v>
      </c>
      <c r="V2471">
        <v>49669</v>
      </c>
      <c r="W2471" t="str">
        <f t="shared" si="891"/>
        <v>Low</v>
      </c>
      <c r="X2471">
        <v>1592</v>
      </c>
      <c r="Y2471" t="str">
        <f t="shared" si="892"/>
        <v>Low</v>
      </c>
      <c r="Z2471" t="s">
        <v>12040</v>
      </c>
      <c r="AA2471">
        <v>1</v>
      </c>
      <c r="AB2471" t="str">
        <f t="shared" si="893"/>
        <v>Solo Star Poster</v>
      </c>
      <c r="AC2471" t="s">
        <v>12041</v>
      </c>
      <c r="AD2471" t="s">
        <v>12042</v>
      </c>
      <c r="AE2471">
        <v>419</v>
      </c>
      <c r="AF2471" t="str">
        <f t="shared" si="894"/>
        <v>Very Low</v>
      </c>
      <c r="AG2471" t="s">
        <v>9</v>
      </c>
      <c r="AH2471" t="s">
        <v>10</v>
      </c>
      <c r="AI2471" t="s">
        <v>5584</v>
      </c>
      <c r="AJ2471" t="str">
        <f t="shared" si="895"/>
        <v>Other/Unknown</v>
      </c>
      <c r="AK2471">
        <v>3500000</v>
      </c>
      <c r="AL2471" t="str">
        <f t="shared" si="896"/>
        <v>Low Budget</v>
      </c>
      <c r="AM2471">
        <v>1985</v>
      </c>
      <c r="AN2471">
        <f t="shared" si="897"/>
        <v>40</v>
      </c>
      <c r="AO2471" t="str">
        <f t="shared" si="898"/>
        <v>Old Classic</v>
      </c>
      <c r="AP2471">
        <v>177</v>
      </c>
      <c r="AQ2471" t="str">
        <f t="shared" si="899"/>
        <v>Very Low</v>
      </c>
      <c r="AR2471">
        <v>7.2</v>
      </c>
      <c r="AS2471" t="str">
        <f t="shared" si="900"/>
        <v>Good</v>
      </c>
      <c r="AT2471">
        <v>1.85</v>
      </c>
      <c r="AU2471" t="str">
        <f t="shared" si="901"/>
        <v>HDTV / Widescreen</v>
      </c>
      <c r="AV2471">
        <v>3000</v>
      </c>
      <c r="AW2471" t="str">
        <f t="shared" si="902"/>
        <v>Low</v>
      </c>
    </row>
    <row r="2472" spans="1:49" x14ac:dyDescent="0.3">
      <c r="A2472" t="s">
        <v>0</v>
      </c>
      <c r="B2472" t="s">
        <v>1728</v>
      </c>
      <c r="C2472">
        <v>23</v>
      </c>
      <c r="D2472" t="str">
        <f t="shared" si="882"/>
        <v>Very Low</v>
      </c>
      <c r="E2472">
        <v>92</v>
      </c>
      <c r="F2472" t="str">
        <f t="shared" si="883"/>
        <v>1h 32m</v>
      </c>
      <c r="G2472" t="str">
        <f t="shared" si="884"/>
        <v>Standard Movie</v>
      </c>
      <c r="H2472">
        <v>55</v>
      </c>
      <c r="I2472" t="str">
        <f t="shared" si="885"/>
        <v>Very Low</v>
      </c>
      <c r="J2472">
        <v>757</v>
      </c>
      <c r="K2472" t="str">
        <f t="shared" si="886"/>
        <v>Very Low</v>
      </c>
      <c r="L2472" t="s">
        <v>8866</v>
      </c>
      <c r="M2472">
        <v>1000</v>
      </c>
      <c r="N2472" t="str">
        <f t="shared" si="887"/>
        <v>Low</v>
      </c>
      <c r="O2472">
        <f t="shared" si="907"/>
        <v>229311</v>
      </c>
      <c r="P2472" t="str">
        <f t="shared" si="888"/>
        <v>Flop</v>
      </c>
      <c r="Q2472" t="s">
        <v>435</v>
      </c>
      <c r="R2472" t="str">
        <f t="shared" si="889"/>
        <v>Action</v>
      </c>
      <c r="S2472">
        <f t="shared" si="890"/>
        <v>4</v>
      </c>
      <c r="T2472" t="s">
        <v>6502</v>
      </c>
      <c r="U2472" t="s">
        <v>12043</v>
      </c>
      <c r="V2472">
        <v>4510</v>
      </c>
      <c r="W2472" t="str">
        <f t="shared" si="891"/>
        <v>Very Low</v>
      </c>
      <c r="X2472">
        <v>3212</v>
      </c>
      <c r="Y2472" t="str">
        <f t="shared" si="892"/>
        <v>Low</v>
      </c>
      <c r="Z2472" t="s">
        <v>8749</v>
      </c>
      <c r="AA2472">
        <v>1</v>
      </c>
      <c r="AB2472" t="str">
        <f t="shared" si="893"/>
        <v>Solo Star Poster</v>
      </c>
      <c r="AC2472" t="s">
        <v>12044</v>
      </c>
      <c r="AD2472" t="s">
        <v>12045</v>
      </c>
      <c r="AE2472">
        <v>50</v>
      </c>
      <c r="AF2472" t="str">
        <f t="shared" si="894"/>
        <v>Very Low</v>
      </c>
      <c r="AG2472" t="s">
        <v>9</v>
      </c>
      <c r="AH2472" t="s">
        <v>10</v>
      </c>
      <c r="AI2472" t="s">
        <v>556</v>
      </c>
      <c r="AJ2472" t="str">
        <f t="shared" si="895"/>
        <v>Adult</v>
      </c>
      <c r="AK2472">
        <v>18000000</v>
      </c>
      <c r="AL2472" t="str">
        <f t="shared" si="896"/>
        <v>Low Budget</v>
      </c>
      <c r="AM2472">
        <v>2016</v>
      </c>
      <c r="AN2472">
        <f t="shared" si="897"/>
        <v>9</v>
      </c>
      <c r="AO2472" t="str">
        <f t="shared" si="898"/>
        <v>Modern Classic</v>
      </c>
      <c r="AP2472">
        <v>872</v>
      </c>
      <c r="AQ2472" t="str">
        <f t="shared" si="899"/>
        <v>Very Low</v>
      </c>
      <c r="AR2472">
        <v>5.2</v>
      </c>
      <c r="AS2472" t="str">
        <f t="shared" si="900"/>
        <v>Below Average</v>
      </c>
      <c r="AT2472">
        <f>AT2471</f>
        <v>1.85</v>
      </c>
      <c r="AU2472" t="str">
        <f t="shared" si="901"/>
        <v>HDTV / Widescreen</v>
      </c>
      <c r="AV2472">
        <v>0</v>
      </c>
      <c r="AW2472" t="str">
        <f t="shared" si="902"/>
        <v>Very Low</v>
      </c>
    </row>
    <row r="2473" spans="1:49" x14ac:dyDescent="0.3">
      <c r="A2473" t="s">
        <v>0</v>
      </c>
      <c r="B2473" t="s">
        <v>12046</v>
      </c>
      <c r="C2473">
        <v>112</v>
      </c>
      <c r="D2473" t="str">
        <f t="shared" si="882"/>
        <v>Low</v>
      </c>
      <c r="E2473">
        <v>105</v>
      </c>
      <c r="F2473" t="str">
        <f t="shared" si="883"/>
        <v>1h 45m</v>
      </c>
      <c r="G2473" t="str">
        <f t="shared" si="884"/>
        <v>Standard Movie</v>
      </c>
      <c r="H2473">
        <v>2</v>
      </c>
      <c r="I2473" t="str">
        <f t="shared" si="885"/>
        <v>Very Low</v>
      </c>
      <c r="J2473">
        <v>69</v>
      </c>
      <c r="K2473" t="str">
        <f t="shared" si="886"/>
        <v>Very Low</v>
      </c>
      <c r="L2473" t="s">
        <v>2214</v>
      </c>
      <c r="M2473">
        <v>805</v>
      </c>
      <c r="N2473" t="str">
        <f t="shared" si="887"/>
        <v>Low</v>
      </c>
      <c r="O2473">
        <v>63260</v>
      </c>
      <c r="P2473" t="str">
        <f t="shared" si="888"/>
        <v>Flop</v>
      </c>
      <c r="Q2473" t="s">
        <v>12047</v>
      </c>
      <c r="R2473" t="str">
        <f t="shared" si="889"/>
        <v>Action</v>
      </c>
      <c r="S2473">
        <f t="shared" si="890"/>
        <v>4</v>
      </c>
      <c r="T2473" t="s">
        <v>10279</v>
      </c>
      <c r="U2473" t="s">
        <v>12048</v>
      </c>
      <c r="V2473">
        <v>14325</v>
      </c>
      <c r="W2473" t="str">
        <f t="shared" si="891"/>
        <v>Low</v>
      </c>
      <c r="X2473">
        <v>1185</v>
      </c>
      <c r="Y2473" t="str">
        <f t="shared" si="892"/>
        <v>Low</v>
      </c>
      <c r="Z2473" t="s">
        <v>12049</v>
      </c>
      <c r="AA2473">
        <v>0</v>
      </c>
      <c r="AB2473" t="str">
        <f t="shared" si="893"/>
        <v>Symbolic Poster</v>
      </c>
      <c r="AC2473" t="s">
        <v>12050</v>
      </c>
      <c r="AD2473" t="s">
        <v>12051</v>
      </c>
      <c r="AE2473">
        <v>90</v>
      </c>
      <c r="AF2473" t="str">
        <f t="shared" si="894"/>
        <v>Very Low</v>
      </c>
      <c r="AG2473" t="s">
        <v>9</v>
      </c>
      <c r="AH2473" t="s">
        <v>1436</v>
      </c>
      <c r="AI2473" t="s">
        <v>556</v>
      </c>
      <c r="AJ2473" t="str">
        <f t="shared" si="895"/>
        <v>Adult</v>
      </c>
      <c r="AK2473">
        <v>14000000</v>
      </c>
      <c r="AL2473" t="str">
        <f t="shared" si="896"/>
        <v>Low Budget</v>
      </c>
      <c r="AM2473">
        <v>2006</v>
      </c>
      <c r="AN2473">
        <f t="shared" si="897"/>
        <v>19</v>
      </c>
      <c r="AO2473" t="str">
        <f t="shared" si="898"/>
        <v>Old Classic</v>
      </c>
      <c r="AP2473">
        <v>306</v>
      </c>
      <c r="AQ2473" t="str">
        <f t="shared" si="899"/>
        <v>Very Low</v>
      </c>
      <c r="AR2473">
        <v>6.7</v>
      </c>
      <c r="AS2473" t="str">
        <f t="shared" si="900"/>
        <v>Average</v>
      </c>
      <c r="AT2473">
        <v>2.35</v>
      </c>
      <c r="AU2473" t="str">
        <f t="shared" si="901"/>
        <v>Cinematic Widescreen</v>
      </c>
      <c r="AV2473">
        <v>0</v>
      </c>
      <c r="AW2473" t="str">
        <f t="shared" si="902"/>
        <v>Very Low</v>
      </c>
    </row>
    <row r="2474" spans="1:49" x14ac:dyDescent="0.3">
      <c r="A2474" t="s">
        <v>0</v>
      </c>
      <c r="B2474" t="s">
        <v>10264</v>
      </c>
      <c r="C2474">
        <v>45</v>
      </c>
      <c r="D2474" t="str">
        <f t="shared" si="882"/>
        <v>Very Low</v>
      </c>
      <c r="E2474">
        <v>90</v>
      </c>
      <c r="F2474" t="str">
        <f t="shared" si="883"/>
        <v>1h 30m</v>
      </c>
      <c r="G2474" t="str">
        <f t="shared" si="884"/>
        <v>Standard Movie</v>
      </c>
      <c r="H2474">
        <v>78</v>
      </c>
      <c r="I2474" t="str">
        <f t="shared" si="885"/>
        <v>Very Low</v>
      </c>
      <c r="J2474">
        <v>720</v>
      </c>
      <c r="K2474" t="str">
        <f t="shared" si="886"/>
        <v>Very Low</v>
      </c>
      <c r="L2474" t="s">
        <v>10265</v>
      </c>
      <c r="M2474">
        <v>2000</v>
      </c>
      <c r="N2474" t="str">
        <f t="shared" si="887"/>
        <v>Low</v>
      </c>
      <c r="O2474">
        <f t="shared" ref="O2474:O2476" si="908">O2473</f>
        <v>63260</v>
      </c>
      <c r="P2474" t="str">
        <f t="shared" si="888"/>
        <v>Flop</v>
      </c>
      <c r="Q2474" t="s">
        <v>1736</v>
      </c>
      <c r="R2474" t="str">
        <f t="shared" si="889"/>
        <v>Drama</v>
      </c>
      <c r="S2474">
        <f t="shared" si="890"/>
        <v>2</v>
      </c>
      <c r="T2474" t="s">
        <v>1346</v>
      </c>
      <c r="U2474" t="s">
        <v>10266</v>
      </c>
      <c r="V2474">
        <v>4693</v>
      </c>
      <c r="W2474" t="str">
        <f t="shared" si="891"/>
        <v>Very Low</v>
      </c>
      <c r="X2474">
        <v>4142</v>
      </c>
      <c r="Y2474" t="str">
        <f t="shared" si="892"/>
        <v>Low</v>
      </c>
      <c r="Z2474" t="s">
        <v>1841</v>
      </c>
      <c r="AA2474">
        <v>1</v>
      </c>
      <c r="AB2474" t="str">
        <f t="shared" si="893"/>
        <v>Solo Star Poster</v>
      </c>
      <c r="AC2474" t="str">
        <f>AC2473</f>
        <v>future|kidnapping|missing file|paris france|year 2054</v>
      </c>
      <c r="AD2474" t="s">
        <v>10267</v>
      </c>
      <c r="AE2474">
        <v>49</v>
      </c>
      <c r="AF2474" t="str">
        <f t="shared" si="894"/>
        <v>Very Low</v>
      </c>
      <c r="AG2474" t="s">
        <v>9</v>
      </c>
      <c r="AH2474" t="s">
        <v>239</v>
      </c>
      <c r="AI2474" t="s">
        <v>556</v>
      </c>
      <c r="AJ2474" t="str">
        <f t="shared" si="895"/>
        <v>Adult</v>
      </c>
      <c r="AK2474">
        <v>11000000</v>
      </c>
      <c r="AL2474" t="str">
        <f t="shared" si="896"/>
        <v>Low Budget</v>
      </c>
      <c r="AM2474">
        <v>2015</v>
      </c>
      <c r="AN2474">
        <f t="shared" si="897"/>
        <v>10</v>
      </c>
      <c r="AO2474" t="str">
        <f t="shared" si="898"/>
        <v>Modern Classic</v>
      </c>
      <c r="AP2474">
        <v>1000</v>
      </c>
      <c r="AQ2474" t="str">
        <f t="shared" si="899"/>
        <v>Very Low</v>
      </c>
      <c r="AR2474">
        <v>6.3</v>
      </c>
      <c r="AS2474" t="str">
        <f t="shared" si="900"/>
        <v>Average</v>
      </c>
      <c r="AT2474">
        <v>2.35</v>
      </c>
      <c r="AU2474" t="str">
        <f t="shared" si="901"/>
        <v>Cinematic Widescreen</v>
      </c>
      <c r="AV2474">
        <v>0</v>
      </c>
      <c r="AW2474" t="str">
        <f t="shared" si="902"/>
        <v>Very Low</v>
      </c>
    </row>
    <row r="2475" spans="1:49" x14ac:dyDescent="0.3">
      <c r="A2475" t="s">
        <v>0</v>
      </c>
      <c r="B2475" t="s">
        <v>9638</v>
      </c>
      <c r="C2475">
        <v>59</v>
      </c>
      <c r="D2475" t="str">
        <f t="shared" si="882"/>
        <v>Low</v>
      </c>
      <c r="E2475">
        <v>89</v>
      </c>
      <c r="F2475" t="str">
        <f t="shared" si="883"/>
        <v>1h 29m</v>
      </c>
      <c r="G2475" t="str">
        <f t="shared" si="884"/>
        <v>Featurette</v>
      </c>
      <c r="H2475">
        <v>130</v>
      </c>
      <c r="I2475" t="str">
        <f t="shared" si="885"/>
        <v>Very Low</v>
      </c>
      <c r="J2475">
        <v>183</v>
      </c>
      <c r="K2475" t="str">
        <f t="shared" si="886"/>
        <v>Very Low</v>
      </c>
      <c r="L2475" t="s">
        <v>12052</v>
      </c>
      <c r="M2475">
        <v>444</v>
      </c>
      <c r="N2475" t="str">
        <f t="shared" si="887"/>
        <v>Low</v>
      </c>
      <c r="O2475">
        <f t="shared" si="908"/>
        <v>63260</v>
      </c>
      <c r="P2475" t="str">
        <f t="shared" si="888"/>
        <v>Flop</v>
      </c>
      <c r="Q2475" t="s">
        <v>14</v>
      </c>
      <c r="R2475" t="str">
        <f t="shared" si="889"/>
        <v>Action</v>
      </c>
      <c r="S2475">
        <f t="shared" si="890"/>
        <v>3</v>
      </c>
      <c r="T2475" t="s">
        <v>9418</v>
      </c>
      <c r="U2475" t="s">
        <v>12053</v>
      </c>
      <c r="V2475">
        <v>30215</v>
      </c>
      <c r="W2475" t="str">
        <f t="shared" si="891"/>
        <v>Low</v>
      </c>
      <c r="X2475">
        <v>1243</v>
      </c>
      <c r="Y2475" t="str">
        <f t="shared" si="892"/>
        <v>Low</v>
      </c>
      <c r="Z2475" t="s">
        <v>2251</v>
      </c>
      <c r="AA2475">
        <v>1</v>
      </c>
      <c r="AB2475" t="str">
        <f t="shared" si="893"/>
        <v>Solo Star Poster</v>
      </c>
      <c r="AC2475" t="s">
        <v>12054</v>
      </c>
      <c r="AD2475" t="s">
        <v>12055</v>
      </c>
      <c r="AE2475">
        <v>95</v>
      </c>
      <c r="AF2475" t="str">
        <f t="shared" si="894"/>
        <v>Very Low</v>
      </c>
      <c r="AG2475" t="s">
        <v>9</v>
      </c>
      <c r="AH2475" t="s">
        <v>10462</v>
      </c>
      <c r="AI2475" t="s">
        <v>11</v>
      </c>
      <c r="AJ2475" t="str">
        <f t="shared" si="895"/>
        <v>Teen</v>
      </c>
      <c r="AK2475">
        <v>17900000</v>
      </c>
      <c r="AL2475" t="str">
        <f t="shared" si="896"/>
        <v>Low Budget</v>
      </c>
      <c r="AM2475">
        <v>1985</v>
      </c>
      <c r="AN2475">
        <f t="shared" si="897"/>
        <v>40</v>
      </c>
      <c r="AO2475" t="str">
        <f t="shared" si="898"/>
        <v>Old Classic</v>
      </c>
      <c r="AP2475">
        <v>312</v>
      </c>
      <c r="AQ2475" t="str">
        <f t="shared" si="899"/>
        <v>Very Low</v>
      </c>
      <c r="AR2475">
        <v>5</v>
      </c>
      <c r="AS2475" t="str">
        <f t="shared" si="900"/>
        <v>Below Average</v>
      </c>
      <c r="AT2475">
        <v>2.35</v>
      </c>
      <c r="AU2475" t="str">
        <f t="shared" si="901"/>
        <v>Cinematic Widescreen</v>
      </c>
      <c r="AV2475">
        <v>0</v>
      </c>
      <c r="AW2475" t="str">
        <f t="shared" si="902"/>
        <v>Very Low</v>
      </c>
    </row>
    <row r="2476" spans="1:49" x14ac:dyDescent="0.3">
      <c r="A2476" t="s">
        <v>0</v>
      </c>
      <c r="B2476" t="s">
        <v>12056</v>
      </c>
      <c r="C2476">
        <v>195</v>
      </c>
      <c r="D2476" t="str">
        <f t="shared" si="882"/>
        <v>Low</v>
      </c>
      <c r="E2476">
        <v>114</v>
      </c>
      <c r="F2476" t="str">
        <f t="shared" si="883"/>
        <v>1h 54m</v>
      </c>
      <c r="G2476" t="str">
        <f t="shared" si="884"/>
        <v>Standard Movie</v>
      </c>
      <c r="H2476">
        <v>89</v>
      </c>
      <c r="I2476" t="str">
        <f t="shared" si="885"/>
        <v>Very Low</v>
      </c>
      <c r="J2476">
        <v>920</v>
      </c>
      <c r="K2476" t="str">
        <f t="shared" si="886"/>
        <v>Very Low</v>
      </c>
      <c r="L2476" t="s">
        <v>1183</v>
      </c>
      <c r="M2476">
        <v>22000</v>
      </c>
      <c r="N2476" t="str">
        <f t="shared" si="887"/>
        <v>Medium</v>
      </c>
      <c r="O2476">
        <f t="shared" si="908"/>
        <v>63260</v>
      </c>
      <c r="P2476" t="str">
        <f t="shared" si="888"/>
        <v>Flop</v>
      </c>
      <c r="Q2476" t="s">
        <v>6103</v>
      </c>
      <c r="R2476" t="str">
        <f t="shared" si="889"/>
        <v>Drama</v>
      </c>
      <c r="S2476">
        <f t="shared" si="890"/>
        <v>4</v>
      </c>
      <c r="T2476" t="s">
        <v>1717</v>
      </c>
      <c r="U2476" t="s">
        <v>12057</v>
      </c>
      <c r="V2476">
        <v>48162</v>
      </c>
      <c r="W2476" t="str">
        <f t="shared" si="891"/>
        <v>Low</v>
      </c>
      <c r="X2476">
        <v>25804</v>
      </c>
      <c r="Y2476" t="str">
        <f t="shared" si="892"/>
        <v>Medium</v>
      </c>
      <c r="Z2476" t="s">
        <v>5017</v>
      </c>
      <c r="AA2476">
        <v>2</v>
      </c>
      <c r="AB2476" t="str">
        <f t="shared" si="893"/>
        <v>Duo/Trio Poster</v>
      </c>
      <c r="AC2476" t="s">
        <v>12058</v>
      </c>
      <c r="AD2476" t="s">
        <v>12059</v>
      </c>
      <c r="AE2476">
        <v>140</v>
      </c>
      <c r="AF2476" t="str">
        <f t="shared" si="894"/>
        <v>Very Low</v>
      </c>
      <c r="AG2476" t="s">
        <v>9</v>
      </c>
      <c r="AH2476" t="s">
        <v>3542</v>
      </c>
      <c r="AI2476" t="s">
        <v>556</v>
      </c>
      <c r="AJ2476" t="str">
        <f t="shared" si="895"/>
        <v>Adult</v>
      </c>
      <c r="AK2476">
        <v>14000000</v>
      </c>
      <c r="AL2476" t="str">
        <f t="shared" si="896"/>
        <v>Low Budget</v>
      </c>
      <c r="AM2476">
        <v>2012</v>
      </c>
      <c r="AN2476">
        <f t="shared" si="897"/>
        <v>13</v>
      </c>
      <c r="AO2476" t="str">
        <f t="shared" si="898"/>
        <v>Modern Classic</v>
      </c>
      <c r="AP2476">
        <v>2000</v>
      </c>
      <c r="AQ2476" t="str">
        <f t="shared" si="899"/>
        <v>Low</v>
      </c>
      <c r="AR2476">
        <v>6.2</v>
      </c>
      <c r="AS2476" t="str">
        <f t="shared" si="900"/>
        <v>Average</v>
      </c>
      <c r="AT2476">
        <v>2.35</v>
      </c>
      <c r="AU2476" t="str">
        <f t="shared" si="901"/>
        <v>Cinematic Widescreen</v>
      </c>
      <c r="AV2476">
        <v>10000</v>
      </c>
      <c r="AW2476" t="str">
        <f t="shared" si="902"/>
        <v>Low</v>
      </c>
    </row>
    <row r="2477" spans="1:49" x14ac:dyDescent="0.3">
      <c r="A2477" t="s">
        <v>0</v>
      </c>
      <c r="B2477" t="s">
        <v>6520</v>
      </c>
      <c r="C2477">
        <v>256</v>
      </c>
      <c r="D2477" t="str">
        <f t="shared" si="882"/>
        <v>Medium</v>
      </c>
      <c r="E2477">
        <v>119</v>
      </c>
      <c r="F2477" t="str">
        <f t="shared" si="883"/>
        <v>1h 59m</v>
      </c>
      <c r="G2477" t="str">
        <f t="shared" si="884"/>
        <v>Standard Movie</v>
      </c>
      <c r="H2477">
        <v>99</v>
      </c>
      <c r="I2477" t="str">
        <f t="shared" si="885"/>
        <v>Very Low</v>
      </c>
      <c r="J2477">
        <v>778</v>
      </c>
      <c r="K2477" t="str">
        <f t="shared" si="886"/>
        <v>Very Low</v>
      </c>
      <c r="L2477" t="s">
        <v>595</v>
      </c>
      <c r="M2477">
        <v>15000</v>
      </c>
      <c r="N2477" t="str">
        <f t="shared" si="887"/>
        <v>Medium</v>
      </c>
      <c r="O2477">
        <v>121463226</v>
      </c>
      <c r="P2477" t="str">
        <f t="shared" si="888"/>
        <v>Hit</v>
      </c>
      <c r="Q2477" t="s">
        <v>1642</v>
      </c>
      <c r="R2477" t="str">
        <f t="shared" si="889"/>
        <v>Comedy</v>
      </c>
      <c r="S2477">
        <f t="shared" si="890"/>
        <v>1</v>
      </c>
      <c r="T2477" t="s">
        <v>153</v>
      </c>
      <c r="U2477" t="s">
        <v>12060</v>
      </c>
      <c r="V2477">
        <v>422606</v>
      </c>
      <c r="W2477" t="str">
        <f t="shared" si="891"/>
        <v>High</v>
      </c>
      <c r="X2477">
        <v>17584</v>
      </c>
      <c r="Y2477" t="str">
        <f t="shared" si="892"/>
        <v>Medium</v>
      </c>
      <c r="Z2477" t="s">
        <v>4338</v>
      </c>
      <c r="AA2477">
        <v>2</v>
      </c>
      <c r="AB2477" t="str">
        <f t="shared" si="893"/>
        <v>Duo/Trio Poster</v>
      </c>
      <c r="AC2477" t="s">
        <v>12061</v>
      </c>
      <c r="AD2477" t="s">
        <v>12062</v>
      </c>
      <c r="AE2477">
        <v>555</v>
      </c>
      <c r="AF2477" t="str">
        <f t="shared" si="894"/>
        <v>Low</v>
      </c>
      <c r="AG2477" t="s">
        <v>9</v>
      </c>
      <c r="AH2477" t="s">
        <v>10</v>
      </c>
      <c r="AI2477" t="s">
        <v>556</v>
      </c>
      <c r="AJ2477" t="str">
        <f t="shared" si="895"/>
        <v>Adult</v>
      </c>
      <c r="AK2477">
        <v>20000000</v>
      </c>
      <c r="AL2477" t="str">
        <f t="shared" si="896"/>
        <v>Low Budget</v>
      </c>
      <c r="AM2477">
        <v>2007</v>
      </c>
      <c r="AN2477">
        <f t="shared" si="897"/>
        <v>18</v>
      </c>
      <c r="AO2477" t="str">
        <f t="shared" si="898"/>
        <v>Old Classic</v>
      </c>
      <c r="AP2477">
        <v>833</v>
      </c>
      <c r="AQ2477" t="str">
        <f t="shared" si="899"/>
        <v>Very Low</v>
      </c>
      <c r="AR2477">
        <v>7.6</v>
      </c>
      <c r="AS2477" t="str">
        <f t="shared" si="900"/>
        <v>Good</v>
      </c>
      <c r="AT2477">
        <v>1.85</v>
      </c>
      <c r="AU2477" t="str">
        <f t="shared" si="901"/>
        <v>HDTV / Widescreen</v>
      </c>
      <c r="AV2477">
        <v>0</v>
      </c>
      <c r="AW2477" t="str">
        <f t="shared" si="902"/>
        <v>Very Low</v>
      </c>
    </row>
    <row r="2478" spans="1:49" x14ac:dyDescent="0.3">
      <c r="A2478" t="s">
        <v>0</v>
      </c>
      <c r="B2478" t="s">
        <v>9487</v>
      </c>
      <c r="C2478">
        <v>44</v>
      </c>
      <c r="D2478" t="str">
        <f t="shared" si="882"/>
        <v>Very Low</v>
      </c>
      <c r="E2478">
        <v>103</v>
      </c>
      <c r="F2478" t="str">
        <f t="shared" si="883"/>
        <v>1h 43m</v>
      </c>
      <c r="G2478" t="str">
        <f t="shared" si="884"/>
        <v>Standard Movie</v>
      </c>
      <c r="H2478">
        <v>0</v>
      </c>
      <c r="I2478" t="str">
        <f t="shared" si="885"/>
        <v>Very Low</v>
      </c>
      <c r="J2478">
        <v>543</v>
      </c>
      <c r="K2478" t="str">
        <f t="shared" si="886"/>
        <v>Very Low</v>
      </c>
      <c r="L2478" t="s">
        <v>9565</v>
      </c>
      <c r="M2478">
        <v>923</v>
      </c>
      <c r="N2478" t="str">
        <f t="shared" si="887"/>
        <v>Low</v>
      </c>
      <c r="O2478">
        <v>90485233</v>
      </c>
      <c r="P2478" t="str">
        <f t="shared" si="888"/>
        <v>Hit</v>
      </c>
      <c r="Q2478" t="s">
        <v>9164</v>
      </c>
      <c r="R2478" t="str">
        <f t="shared" si="889"/>
        <v>Comedy</v>
      </c>
      <c r="S2478">
        <f t="shared" si="890"/>
        <v>3</v>
      </c>
      <c r="T2478" t="s">
        <v>5367</v>
      </c>
      <c r="U2478" t="s">
        <v>12063</v>
      </c>
      <c r="V2478">
        <v>9544</v>
      </c>
      <c r="W2478" t="str">
        <f t="shared" si="891"/>
        <v>Very Low</v>
      </c>
      <c r="X2478">
        <v>3699</v>
      </c>
      <c r="Y2478" t="str">
        <f t="shared" si="892"/>
        <v>Low</v>
      </c>
      <c r="Z2478" t="s">
        <v>8307</v>
      </c>
      <c r="AA2478">
        <v>0</v>
      </c>
      <c r="AB2478" t="str">
        <f t="shared" si="893"/>
        <v>Symbolic Poster</v>
      </c>
      <c r="AC2478" t="s">
        <v>12064</v>
      </c>
      <c r="AD2478" t="s">
        <v>12065</v>
      </c>
      <c r="AE2478">
        <v>45</v>
      </c>
      <c r="AF2478" t="str">
        <f t="shared" si="894"/>
        <v>Very Low</v>
      </c>
      <c r="AG2478" t="s">
        <v>9</v>
      </c>
      <c r="AH2478" t="s">
        <v>10</v>
      </c>
      <c r="AI2478" t="s">
        <v>11</v>
      </c>
      <c r="AJ2478" t="str">
        <f t="shared" si="895"/>
        <v>Teen</v>
      </c>
      <c r="AK2478">
        <f>AK2477</f>
        <v>20000000</v>
      </c>
      <c r="AL2478" t="str">
        <f t="shared" si="896"/>
        <v>Low Budget</v>
      </c>
      <c r="AM2478">
        <v>2009</v>
      </c>
      <c r="AN2478">
        <f t="shared" si="897"/>
        <v>16</v>
      </c>
      <c r="AO2478" t="str">
        <f t="shared" si="898"/>
        <v>Old Classic</v>
      </c>
      <c r="AP2478">
        <v>619</v>
      </c>
      <c r="AQ2478" t="str">
        <f t="shared" si="899"/>
        <v>Very Low</v>
      </c>
      <c r="AR2478">
        <v>4.0999999999999996</v>
      </c>
      <c r="AS2478" t="str">
        <f t="shared" si="900"/>
        <v>Poor</v>
      </c>
      <c r="AT2478">
        <v>1.85</v>
      </c>
      <c r="AU2478" t="str">
        <f t="shared" si="901"/>
        <v>HDTV / Widescreen</v>
      </c>
      <c r="AV2478">
        <v>804</v>
      </c>
      <c r="AW2478" t="str">
        <f t="shared" si="902"/>
        <v>Very Low</v>
      </c>
    </row>
    <row r="2479" spans="1:49" x14ac:dyDescent="0.3">
      <c r="A2479" t="s">
        <v>0</v>
      </c>
      <c r="B2479" t="s">
        <v>12066</v>
      </c>
      <c r="C2479">
        <v>59</v>
      </c>
      <c r="D2479" t="str">
        <f t="shared" si="882"/>
        <v>Low</v>
      </c>
      <c r="E2479">
        <v>91</v>
      </c>
      <c r="F2479" t="str">
        <f t="shared" si="883"/>
        <v>1h 31m</v>
      </c>
      <c r="G2479" t="str">
        <f t="shared" si="884"/>
        <v>Standard Movie</v>
      </c>
      <c r="H2479">
        <v>512</v>
      </c>
      <c r="I2479" t="str">
        <f t="shared" si="885"/>
        <v>Very Low</v>
      </c>
      <c r="J2479">
        <v>413</v>
      </c>
      <c r="K2479" t="str">
        <f t="shared" si="886"/>
        <v>Very Low</v>
      </c>
      <c r="L2479" t="s">
        <v>9836</v>
      </c>
      <c r="M2479">
        <v>11000</v>
      </c>
      <c r="N2479" t="str">
        <f t="shared" si="887"/>
        <v>Medium</v>
      </c>
      <c r="O2479">
        <f>O2478</f>
        <v>90485233</v>
      </c>
      <c r="P2479" t="str">
        <f t="shared" si="888"/>
        <v>Hit</v>
      </c>
      <c r="Q2479" t="s">
        <v>5736</v>
      </c>
      <c r="R2479" t="str">
        <f t="shared" si="889"/>
        <v>Action</v>
      </c>
      <c r="S2479">
        <f t="shared" si="890"/>
        <v>2</v>
      </c>
      <c r="T2479" t="s">
        <v>4816</v>
      </c>
      <c r="U2479" t="s">
        <v>12067</v>
      </c>
      <c r="V2479">
        <v>5693</v>
      </c>
      <c r="W2479" t="str">
        <f t="shared" si="891"/>
        <v>Very Low</v>
      </c>
      <c r="X2479">
        <v>13545</v>
      </c>
      <c r="Y2479" t="str">
        <f t="shared" si="892"/>
        <v>Medium</v>
      </c>
      <c r="Z2479" t="s">
        <v>1026</v>
      </c>
      <c r="AA2479">
        <v>2</v>
      </c>
      <c r="AB2479" t="str">
        <f t="shared" si="893"/>
        <v>Duo/Trio Poster</v>
      </c>
      <c r="AC2479" t="s">
        <v>12068</v>
      </c>
      <c r="AD2479" t="s">
        <v>12069</v>
      </c>
      <c r="AE2479">
        <v>34</v>
      </c>
      <c r="AF2479" t="str">
        <f t="shared" si="894"/>
        <v>Very Low</v>
      </c>
      <c r="AG2479" t="s">
        <v>9</v>
      </c>
      <c r="AH2479" t="s">
        <v>1436</v>
      </c>
      <c r="AI2479" t="s">
        <v>556</v>
      </c>
      <c r="AJ2479" t="str">
        <f t="shared" si="895"/>
        <v>Adult</v>
      </c>
      <c r="AK2479">
        <v>18000000</v>
      </c>
      <c r="AL2479" t="str">
        <f t="shared" si="896"/>
        <v>Low Budget</v>
      </c>
      <c r="AM2479">
        <v>2014</v>
      </c>
      <c r="AN2479">
        <f t="shared" si="897"/>
        <v>11</v>
      </c>
      <c r="AO2479" t="str">
        <f t="shared" si="898"/>
        <v>Modern Classic</v>
      </c>
      <c r="AP2479">
        <v>918</v>
      </c>
      <c r="AQ2479" t="str">
        <f t="shared" si="899"/>
        <v>Very Low</v>
      </c>
      <c r="AR2479">
        <v>5.3</v>
      </c>
      <c r="AS2479" t="str">
        <f t="shared" si="900"/>
        <v>Below Average</v>
      </c>
      <c r="AT2479">
        <v>2.35</v>
      </c>
      <c r="AU2479" t="str">
        <f t="shared" si="901"/>
        <v>Cinematic Widescreen</v>
      </c>
      <c r="AV2479">
        <v>0</v>
      </c>
      <c r="AW2479" t="str">
        <f t="shared" si="902"/>
        <v>Very Low</v>
      </c>
    </row>
    <row r="2480" spans="1:49" x14ac:dyDescent="0.3">
      <c r="A2480" t="s">
        <v>0</v>
      </c>
      <c r="B2480" t="s">
        <v>1042</v>
      </c>
      <c r="C2480">
        <v>97</v>
      </c>
      <c r="D2480" t="str">
        <f t="shared" si="882"/>
        <v>Low</v>
      </c>
      <c r="E2480">
        <v>98</v>
      </c>
      <c r="F2480" t="str">
        <f t="shared" si="883"/>
        <v>1h 38m</v>
      </c>
      <c r="G2480" t="str">
        <f t="shared" si="884"/>
        <v>Standard Movie</v>
      </c>
      <c r="H2480">
        <v>209</v>
      </c>
      <c r="I2480" t="str">
        <f t="shared" si="885"/>
        <v>Very Low</v>
      </c>
      <c r="J2480">
        <v>129</v>
      </c>
      <c r="K2480" t="str">
        <f t="shared" si="886"/>
        <v>Very Low</v>
      </c>
      <c r="L2480" t="s">
        <v>12070</v>
      </c>
      <c r="M2480">
        <v>158</v>
      </c>
      <c r="N2480" t="str">
        <f t="shared" si="887"/>
        <v>Low</v>
      </c>
      <c r="O2480">
        <v>58006147</v>
      </c>
      <c r="P2480" t="str">
        <f t="shared" si="888"/>
        <v>Hit</v>
      </c>
      <c r="Q2480" t="s">
        <v>4782</v>
      </c>
      <c r="R2480" t="str">
        <f t="shared" si="889"/>
        <v>Drama</v>
      </c>
      <c r="S2480">
        <f t="shared" si="890"/>
        <v>4</v>
      </c>
      <c r="T2480" t="s">
        <v>12071</v>
      </c>
      <c r="U2480" t="s">
        <v>12072</v>
      </c>
      <c r="V2480">
        <v>67653</v>
      </c>
      <c r="W2480" t="str">
        <f t="shared" si="891"/>
        <v>Medium</v>
      </c>
      <c r="X2480">
        <v>816</v>
      </c>
      <c r="Y2480" t="str">
        <f t="shared" si="892"/>
        <v>Very Low</v>
      </c>
      <c r="Z2480" t="s">
        <v>12073</v>
      </c>
      <c r="AA2480">
        <v>2</v>
      </c>
      <c r="AB2480" t="str">
        <f t="shared" si="893"/>
        <v>Duo/Trio Poster</v>
      </c>
      <c r="AC2480" t="s">
        <v>12074</v>
      </c>
      <c r="AD2480" t="s">
        <v>12075</v>
      </c>
      <c r="AE2480">
        <v>108</v>
      </c>
      <c r="AF2480" t="str">
        <f t="shared" si="894"/>
        <v>Very Low</v>
      </c>
      <c r="AG2480" t="s">
        <v>9</v>
      </c>
      <c r="AH2480" t="s">
        <v>10</v>
      </c>
      <c r="AI2480" t="s">
        <v>11</v>
      </c>
      <c r="AJ2480" t="str">
        <f t="shared" si="895"/>
        <v>Teen</v>
      </c>
      <c r="AK2480">
        <v>23000000</v>
      </c>
      <c r="AL2480" t="str">
        <f t="shared" si="896"/>
        <v>Low Budget</v>
      </c>
      <c r="AM2480">
        <v>2008</v>
      </c>
      <c r="AN2480">
        <f t="shared" si="897"/>
        <v>17</v>
      </c>
      <c r="AO2480" t="str">
        <f t="shared" si="898"/>
        <v>Old Classic</v>
      </c>
      <c r="AP2480">
        <v>152</v>
      </c>
      <c r="AQ2480" t="str">
        <f t="shared" si="899"/>
        <v>Very Low</v>
      </c>
      <c r="AR2480">
        <v>6.2</v>
      </c>
      <c r="AS2480" t="str">
        <f t="shared" si="900"/>
        <v>Average</v>
      </c>
      <c r="AT2480">
        <v>1.85</v>
      </c>
      <c r="AU2480" t="str">
        <f t="shared" si="901"/>
        <v>HDTV / Widescreen</v>
      </c>
      <c r="AV2480">
        <v>0</v>
      </c>
      <c r="AW2480" t="str">
        <f t="shared" si="902"/>
        <v>Very Low</v>
      </c>
    </row>
    <row r="2481" spans="1:49" x14ac:dyDescent="0.3">
      <c r="A2481" t="s">
        <v>0</v>
      </c>
      <c r="B2481" t="s">
        <v>12076</v>
      </c>
      <c r="C2481">
        <v>142</v>
      </c>
      <c r="D2481" t="str">
        <f t="shared" si="882"/>
        <v>Low</v>
      </c>
      <c r="E2481">
        <v>80</v>
      </c>
      <c r="F2481" t="str">
        <f t="shared" si="883"/>
        <v>1h 20m</v>
      </c>
      <c r="G2481" t="str">
        <f t="shared" si="884"/>
        <v>Featurette</v>
      </c>
      <c r="H2481">
        <v>19</v>
      </c>
      <c r="I2481" t="str">
        <f t="shared" si="885"/>
        <v>Very Low</v>
      </c>
      <c r="J2481">
        <v>854</v>
      </c>
      <c r="K2481" t="str">
        <f t="shared" si="886"/>
        <v>Very Low</v>
      </c>
      <c r="L2481" t="s">
        <v>1624</v>
      </c>
      <c r="M2481">
        <v>11000</v>
      </c>
      <c r="N2481" t="str">
        <f t="shared" si="887"/>
        <v>Medium</v>
      </c>
      <c r="O2481">
        <v>51053787</v>
      </c>
      <c r="P2481" t="str">
        <f t="shared" si="888"/>
        <v>Hit</v>
      </c>
      <c r="Q2481" t="s">
        <v>12077</v>
      </c>
      <c r="R2481" t="str">
        <f t="shared" si="889"/>
        <v>Action</v>
      </c>
      <c r="S2481">
        <f t="shared" si="890"/>
        <v>5</v>
      </c>
      <c r="T2481" t="s">
        <v>228</v>
      </c>
      <c r="U2481" t="s">
        <v>12078</v>
      </c>
      <c r="V2481">
        <v>45900</v>
      </c>
      <c r="W2481" t="str">
        <f t="shared" si="891"/>
        <v>Low</v>
      </c>
      <c r="X2481">
        <v>14385</v>
      </c>
      <c r="Y2481" t="str">
        <f t="shared" si="892"/>
        <v>Medium</v>
      </c>
      <c r="Z2481" t="s">
        <v>3474</v>
      </c>
      <c r="AA2481">
        <v>1</v>
      </c>
      <c r="AB2481" t="str">
        <f t="shared" si="893"/>
        <v>Solo Star Poster</v>
      </c>
      <c r="AC2481" t="s">
        <v>12079</v>
      </c>
      <c r="AD2481" t="s">
        <v>12080</v>
      </c>
      <c r="AE2481">
        <v>247</v>
      </c>
      <c r="AF2481" t="str">
        <f t="shared" si="894"/>
        <v>Very Low</v>
      </c>
      <c r="AG2481" t="s">
        <v>9</v>
      </c>
      <c r="AH2481" t="s">
        <v>10</v>
      </c>
      <c r="AI2481" t="s">
        <v>66</v>
      </c>
      <c r="AJ2481" t="str">
        <f t="shared" si="895"/>
        <v>Family</v>
      </c>
      <c r="AK2481">
        <v>17500000</v>
      </c>
      <c r="AL2481" t="str">
        <f t="shared" si="896"/>
        <v>Low Budget</v>
      </c>
      <c r="AM2481">
        <v>2005</v>
      </c>
      <c r="AN2481">
        <f t="shared" si="897"/>
        <v>20</v>
      </c>
      <c r="AO2481" t="str">
        <f t="shared" si="898"/>
        <v>Old Classic</v>
      </c>
      <c r="AP2481">
        <v>979</v>
      </c>
      <c r="AQ2481" t="str">
        <f t="shared" si="899"/>
        <v>Very Low</v>
      </c>
      <c r="AR2481">
        <v>6.5</v>
      </c>
      <c r="AS2481" t="str">
        <f t="shared" si="900"/>
        <v>Average</v>
      </c>
      <c r="AT2481">
        <v>1.85</v>
      </c>
      <c r="AU2481" t="str">
        <f t="shared" si="901"/>
        <v>HDTV / Widescreen</v>
      </c>
      <c r="AV2481">
        <v>0</v>
      </c>
      <c r="AW2481" t="str">
        <f t="shared" si="902"/>
        <v>Very Low</v>
      </c>
    </row>
    <row r="2482" spans="1:49" x14ac:dyDescent="0.3">
      <c r="A2482" t="s">
        <v>0</v>
      </c>
      <c r="B2482" t="s">
        <v>12081</v>
      </c>
      <c r="C2482">
        <v>187</v>
      </c>
      <c r="D2482" t="str">
        <f t="shared" si="882"/>
        <v>Low</v>
      </c>
      <c r="E2482">
        <v>121</v>
      </c>
      <c r="F2482" t="str">
        <f t="shared" si="883"/>
        <v>2h 1m</v>
      </c>
      <c r="G2482" t="str">
        <f t="shared" si="884"/>
        <v>Long Movie</v>
      </c>
      <c r="H2482">
        <v>83</v>
      </c>
      <c r="I2482" t="str">
        <f t="shared" si="885"/>
        <v>Very Low</v>
      </c>
      <c r="J2482">
        <v>242</v>
      </c>
      <c r="K2482" t="str">
        <f t="shared" si="886"/>
        <v>Very Low</v>
      </c>
      <c r="L2482" t="s">
        <v>4099</v>
      </c>
      <c r="M2482">
        <v>3000</v>
      </c>
      <c r="N2482" t="str">
        <f t="shared" si="887"/>
        <v>Low</v>
      </c>
      <c r="O2482">
        <v>23472900</v>
      </c>
      <c r="P2482" t="str">
        <f t="shared" si="888"/>
        <v>Average</v>
      </c>
      <c r="Q2482" t="s">
        <v>1932</v>
      </c>
      <c r="R2482" t="str">
        <f t="shared" si="889"/>
        <v>Drama</v>
      </c>
      <c r="S2482">
        <f t="shared" si="890"/>
        <v>3</v>
      </c>
      <c r="T2482" t="s">
        <v>223</v>
      </c>
      <c r="U2482" t="s">
        <v>12082</v>
      </c>
      <c r="V2482">
        <v>264533</v>
      </c>
      <c r="W2482" t="str">
        <f t="shared" si="891"/>
        <v>High</v>
      </c>
      <c r="X2482">
        <v>4142</v>
      </c>
      <c r="Y2482" t="str">
        <f t="shared" si="892"/>
        <v>Low</v>
      </c>
      <c r="Z2482" t="s">
        <v>12083</v>
      </c>
      <c r="AA2482">
        <v>1</v>
      </c>
      <c r="AB2482" t="str">
        <f t="shared" si="893"/>
        <v>Solo Star Poster</v>
      </c>
      <c r="AC2482" t="s">
        <v>12084</v>
      </c>
      <c r="AD2482" t="s">
        <v>12085</v>
      </c>
      <c r="AE2482">
        <v>609</v>
      </c>
      <c r="AF2482" t="str">
        <f t="shared" si="894"/>
        <v>Low</v>
      </c>
      <c r="AG2482" t="s">
        <v>9</v>
      </c>
      <c r="AH2482" t="s">
        <v>28</v>
      </c>
      <c r="AI2482" t="s">
        <v>11</v>
      </c>
      <c r="AJ2482" t="str">
        <f t="shared" si="895"/>
        <v>Teen</v>
      </c>
      <c r="AK2482">
        <v>17500000</v>
      </c>
      <c r="AL2482" t="str">
        <f t="shared" si="896"/>
        <v>Low Budget</v>
      </c>
      <c r="AM2482">
        <v>2004</v>
      </c>
      <c r="AN2482">
        <f t="shared" si="897"/>
        <v>21</v>
      </c>
      <c r="AO2482" t="str">
        <f t="shared" si="898"/>
        <v>Old Classic</v>
      </c>
      <c r="AP2482">
        <v>460</v>
      </c>
      <c r="AQ2482" t="str">
        <f t="shared" si="899"/>
        <v>Very Low</v>
      </c>
      <c r="AR2482">
        <v>8.1</v>
      </c>
      <c r="AS2482" t="str">
        <f t="shared" si="900"/>
        <v>Excellent</v>
      </c>
      <c r="AT2482">
        <v>2.35</v>
      </c>
      <c r="AU2482" t="str">
        <f t="shared" si="901"/>
        <v>Cinematic Widescreen</v>
      </c>
      <c r="AV2482">
        <v>12000</v>
      </c>
      <c r="AW2482" t="str">
        <f t="shared" si="902"/>
        <v>Medium</v>
      </c>
    </row>
    <row r="2483" spans="1:49" x14ac:dyDescent="0.3">
      <c r="A2483" t="s">
        <v>0</v>
      </c>
      <c r="B2483" t="s">
        <v>12086</v>
      </c>
      <c r="C2483">
        <v>193</v>
      </c>
      <c r="D2483" t="str">
        <f t="shared" si="882"/>
        <v>Low</v>
      </c>
      <c r="E2483">
        <v>94</v>
      </c>
      <c r="F2483" t="str">
        <f t="shared" si="883"/>
        <v>1h 34m</v>
      </c>
      <c r="G2483" t="str">
        <f t="shared" si="884"/>
        <v>Standard Movie</v>
      </c>
      <c r="H2483">
        <v>87</v>
      </c>
      <c r="I2483" t="str">
        <f t="shared" si="885"/>
        <v>Very Low</v>
      </c>
      <c r="J2483">
        <v>280</v>
      </c>
      <c r="K2483" t="str">
        <f t="shared" si="886"/>
        <v>Very Low</v>
      </c>
      <c r="L2483" t="s">
        <v>1312</v>
      </c>
      <c r="M2483">
        <v>866</v>
      </c>
      <c r="N2483" t="str">
        <f t="shared" si="887"/>
        <v>Low</v>
      </c>
      <c r="O2483">
        <v>39687528</v>
      </c>
      <c r="P2483" t="str">
        <f t="shared" si="888"/>
        <v>Average</v>
      </c>
      <c r="Q2483" t="s">
        <v>435</v>
      </c>
      <c r="R2483" t="str">
        <f t="shared" si="889"/>
        <v>Action</v>
      </c>
      <c r="S2483">
        <f t="shared" si="890"/>
        <v>4</v>
      </c>
      <c r="T2483" t="s">
        <v>12087</v>
      </c>
      <c r="U2483" t="s">
        <v>12088</v>
      </c>
      <c r="V2483">
        <v>140780</v>
      </c>
      <c r="W2483" t="str">
        <f t="shared" si="891"/>
        <v>Medium</v>
      </c>
      <c r="X2483">
        <v>2124</v>
      </c>
      <c r="Y2483" t="str">
        <f t="shared" si="892"/>
        <v>Low</v>
      </c>
      <c r="Z2483" t="s">
        <v>4376</v>
      </c>
      <c r="AA2483">
        <v>1</v>
      </c>
      <c r="AB2483" t="str">
        <f t="shared" si="893"/>
        <v>Solo Star Poster</v>
      </c>
      <c r="AC2483" t="s">
        <v>12089</v>
      </c>
      <c r="AD2483" t="s">
        <v>12090</v>
      </c>
      <c r="AE2483">
        <v>376</v>
      </c>
      <c r="AF2483" t="str">
        <f t="shared" si="894"/>
        <v>Very Low</v>
      </c>
      <c r="AG2483" t="s">
        <v>9</v>
      </c>
      <c r="AH2483" t="s">
        <v>1436</v>
      </c>
      <c r="AI2483" t="s">
        <v>556</v>
      </c>
      <c r="AJ2483" t="str">
        <f t="shared" si="895"/>
        <v>Adult</v>
      </c>
      <c r="AK2483">
        <v>24000000</v>
      </c>
      <c r="AL2483" t="str">
        <f t="shared" si="896"/>
        <v>Low Budget</v>
      </c>
      <c r="AM2483">
        <v>2007</v>
      </c>
      <c r="AN2483">
        <f t="shared" si="897"/>
        <v>18</v>
      </c>
      <c r="AO2483" t="str">
        <f t="shared" si="898"/>
        <v>Old Classic</v>
      </c>
      <c r="AP2483">
        <v>794</v>
      </c>
      <c r="AQ2483" t="str">
        <f t="shared" si="899"/>
        <v>Very Low</v>
      </c>
      <c r="AR2483">
        <v>6.3</v>
      </c>
      <c r="AS2483" t="str">
        <f t="shared" si="900"/>
        <v>Average</v>
      </c>
      <c r="AT2483">
        <v>2.35</v>
      </c>
      <c r="AU2483" t="str">
        <f t="shared" si="901"/>
        <v>Cinematic Widescreen</v>
      </c>
      <c r="AV2483">
        <v>0</v>
      </c>
      <c r="AW2483" t="str">
        <f t="shared" si="902"/>
        <v>Very Low</v>
      </c>
    </row>
    <row r="2484" spans="1:49" x14ac:dyDescent="0.3">
      <c r="A2484" t="s">
        <v>0</v>
      </c>
      <c r="B2484" t="s">
        <v>12091</v>
      </c>
      <c r="C2484">
        <v>40</v>
      </c>
      <c r="D2484" t="str">
        <f t="shared" si="882"/>
        <v>Very Low</v>
      </c>
      <c r="E2484">
        <v>93</v>
      </c>
      <c r="F2484" t="str">
        <f t="shared" si="883"/>
        <v>1h 33m</v>
      </c>
      <c r="G2484" t="str">
        <f t="shared" si="884"/>
        <v>Standard Movie</v>
      </c>
      <c r="H2484">
        <v>148</v>
      </c>
      <c r="I2484" t="str">
        <f t="shared" si="885"/>
        <v>Very Low</v>
      </c>
      <c r="J2484">
        <v>170</v>
      </c>
      <c r="K2484" t="str">
        <f t="shared" si="886"/>
        <v>Very Low</v>
      </c>
      <c r="L2484" t="s">
        <v>11559</v>
      </c>
      <c r="M2484">
        <v>549</v>
      </c>
      <c r="N2484" t="str">
        <f t="shared" si="887"/>
        <v>Low</v>
      </c>
      <c r="O2484">
        <v>7017178</v>
      </c>
      <c r="P2484" t="str">
        <f t="shared" si="888"/>
        <v>Flop</v>
      </c>
      <c r="Q2484" t="s">
        <v>12092</v>
      </c>
      <c r="R2484" t="str">
        <f t="shared" si="889"/>
        <v>Drama</v>
      </c>
      <c r="S2484">
        <f t="shared" si="890"/>
        <v>4</v>
      </c>
      <c r="T2484" t="s">
        <v>3046</v>
      </c>
      <c r="U2484" t="s">
        <v>12093</v>
      </c>
      <c r="V2484">
        <v>1633</v>
      </c>
      <c r="W2484" t="str">
        <f t="shared" si="891"/>
        <v>Very Low</v>
      </c>
      <c r="X2484">
        <v>1373</v>
      </c>
      <c r="Y2484" t="str">
        <f t="shared" si="892"/>
        <v>Low</v>
      </c>
      <c r="Z2484" t="s">
        <v>12094</v>
      </c>
      <c r="AA2484">
        <v>5</v>
      </c>
      <c r="AB2484" t="str">
        <f t="shared" si="893"/>
        <v>Ensemble Poster</v>
      </c>
      <c r="AC2484" t="s">
        <v>12095</v>
      </c>
      <c r="AD2484" t="s">
        <v>12096</v>
      </c>
      <c r="AE2484">
        <v>17</v>
      </c>
      <c r="AF2484" t="str">
        <f t="shared" si="894"/>
        <v>Very Low</v>
      </c>
      <c r="AG2484" t="s">
        <v>9</v>
      </c>
      <c r="AH2484" t="s">
        <v>10</v>
      </c>
      <c r="AI2484" t="s">
        <v>66</v>
      </c>
      <c r="AJ2484" t="str">
        <f t="shared" si="895"/>
        <v>Family</v>
      </c>
      <c r="AK2484">
        <v>17500000</v>
      </c>
      <c r="AL2484" t="str">
        <f t="shared" si="896"/>
        <v>Low Budget</v>
      </c>
      <c r="AM2484">
        <v>2013</v>
      </c>
      <c r="AN2484">
        <f t="shared" si="897"/>
        <v>12</v>
      </c>
      <c r="AO2484" t="str">
        <f t="shared" si="898"/>
        <v>Modern Classic</v>
      </c>
      <c r="AP2484">
        <v>269</v>
      </c>
      <c r="AQ2484" t="str">
        <f t="shared" si="899"/>
        <v>Very Low</v>
      </c>
      <c r="AR2484">
        <v>4.4000000000000004</v>
      </c>
      <c r="AS2484" t="str">
        <f t="shared" si="900"/>
        <v>Poor</v>
      </c>
      <c r="AT2484">
        <v>2.35</v>
      </c>
      <c r="AU2484" t="str">
        <f t="shared" si="901"/>
        <v>Cinematic Widescreen</v>
      </c>
      <c r="AV2484">
        <v>0</v>
      </c>
      <c r="AW2484" t="str">
        <f t="shared" si="902"/>
        <v>Very Low</v>
      </c>
    </row>
    <row r="2485" spans="1:49" x14ac:dyDescent="0.3">
      <c r="A2485" t="s">
        <v>0</v>
      </c>
      <c r="B2485" t="s">
        <v>12097</v>
      </c>
      <c r="C2485">
        <v>46</v>
      </c>
      <c r="D2485" t="str">
        <f t="shared" si="882"/>
        <v>Very Low</v>
      </c>
      <c r="E2485">
        <v>93</v>
      </c>
      <c r="F2485" t="str">
        <f t="shared" si="883"/>
        <v>1h 33m</v>
      </c>
      <c r="G2485" t="str">
        <f t="shared" si="884"/>
        <v>Standard Movie</v>
      </c>
      <c r="H2485">
        <v>32</v>
      </c>
      <c r="I2485" t="str">
        <f t="shared" si="885"/>
        <v>Very Low</v>
      </c>
      <c r="J2485">
        <v>1000</v>
      </c>
      <c r="K2485" t="str">
        <f t="shared" si="886"/>
        <v>Very Low</v>
      </c>
      <c r="L2485" t="s">
        <v>3495</v>
      </c>
      <c r="M2485">
        <v>13000</v>
      </c>
      <c r="N2485" t="str">
        <f t="shared" si="887"/>
        <v>Medium</v>
      </c>
      <c r="O2485">
        <f>O2484</f>
        <v>7017178</v>
      </c>
      <c r="P2485" t="str">
        <f t="shared" si="888"/>
        <v>Flop</v>
      </c>
      <c r="Q2485" t="s">
        <v>31</v>
      </c>
      <c r="R2485" t="str">
        <f t="shared" si="889"/>
        <v>Action</v>
      </c>
      <c r="S2485">
        <f t="shared" si="890"/>
        <v>2</v>
      </c>
      <c r="T2485" t="s">
        <v>948</v>
      </c>
      <c r="U2485" t="s">
        <v>12098</v>
      </c>
      <c r="V2485">
        <v>13133</v>
      </c>
      <c r="W2485" t="str">
        <f t="shared" si="891"/>
        <v>Low</v>
      </c>
      <c r="X2485">
        <v>16735</v>
      </c>
      <c r="Y2485" t="str">
        <f t="shared" si="892"/>
        <v>Medium</v>
      </c>
      <c r="Z2485" t="s">
        <v>12099</v>
      </c>
      <c r="AA2485">
        <v>4</v>
      </c>
      <c r="AB2485" t="str">
        <f t="shared" si="893"/>
        <v>Ensemble Poster</v>
      </c>
      <c r="AC2485" t="s">
        <v>12100</v>
      </c>
      <c r="AD2485" t="s">
        <v>12101</v>
      </c>
      <c r="AE2485">
        <v>101</v>
      </c>
      <c r="AF2485" t="str">
        <f t="shared" si="894"/>
        <v>Very Low</v>
      </c>
      <c r="AG2485" t="s">
        <v>9</v>
      </c>
      <c r="AH2485" t="s">
        <v>10</v>
      </c>
      <c r="AI2485" t="s">
        <v>556</v>
      </c>
      <c r="AJ2485" t="str">
        <f t="shared" si="895"/>
        <v>Adult</v>
      </c>
      <c r="AK2485">
        <v>18000000</v>
      </c>
      <c r="AL2485" t="str">
        <f t="shared" si="896"/>
        <v>Low Budget</v>
      </c>
      <c r="AM2485">
        <v>2014</v>
      </c>
      <c r="AN2485">
        <f t="shared" si="897"/>
        <v>11</v>
      </c>
      <c r="AO2485" t="str">
        <f t="shared" si="898"/>
        <v>Modern Classic</v>
      </c>
      <c r="AP2485">
        <v>1000</v>
      </c>
      <c r="AQ2485" t="str">
        <f t="shared" si="899"/>
        <v>Very Low</v>
      </c>
      <c r="AR2485">
        <v>4.5999999999999996</v>
      </c>
      <c r="AS2485" t="str">
        <f t="shared" si="900"/>
        <v>Poor</v>
      </c>
      <c r="AT2485">
        <v>2.35</v>
      </c>
      <c r="AU2485" t="str">
        <f t="shared" si="901"/>
        <v>Cinematic Widescreen</v>
      </c>
      <c r="AV2485">
        <v>0</v>
      </c>
      <c r="AW2485" t="str">
        <f t="shared" si="902"/>
        <v>Very Low</v>
      </c>
    </row>
    <row r="2486" spans="1:49" x14ac:dyDescent="0.3">
      <c r="A2486" t="s">
        <v>0</v>
      </c>
      <c r="B2486" t="s">
        <v>12102</v>
      </c>
      <c r="C2486">
        <v>38</v>
      </c>
      <c r="D2486" t="str">
        <f t="shared" si="882"/>
        <v>Very Low</v>
      </c>
      <c r="E2486">
        <v>116</v>
      </c>
      <c r="F2486" t="str">
        <f t="shared" si="883"/>
        <v>1h 56m</v>
      </c>
      <c r="G2486" t="str">
        <f t="shared" si="884"/>
        <v>Standard Movie</v>
      </c>
      <c r="H2486">
        <v>0</v>
      </c>
      <c r="I2486" t="str">
        <f t="shared" si="885"/>
        <v>Very Low</v>
      </c>
      <c r="J2486">
        <v>50</v>
      </c>
      <c r="K2486" t="str">
        <f t="shared" si="886"/>
        <v>Very Low</v>
      </c>
      <c r="L2486" t="s">
        <v>12103</v>
      </c>
      <c r="M2486">
        <v>109</v>
      </c>
      <c r="N2486" t="str">
        <f t="shared" si="887"/>
        <v>Low</v>
      </c>
      <c r="O2486">
        <v>325491</v>
      </c>
      <c r="P2486" t="str">
        <f t="shared" si="888"/>
        <v>Flop</v>
      </c>
      <c r="Q2486" t="s">
        <v>2096</v>
      </c>
      <c r="R2486" t="str">
        <f t="shared" si="889"/>
        <v>Crime</v>
      </c>
      <c r="S2486">
        <f t="shared" si="890"/>
        <v>3</v>
      </c>
      <c r="T2486" t="s">
        <v>12104</v>
      </c>
      <c r="U2486" t="s">
        <v>12105</v>
      </c>
      <c r="V2486">
        <v>4387</v>
      </c>
      <c r="W2486" t="str">
        <f t="shared" si="891"/>
        <v>Very Low</v>
      </c>
      <c r="X2486">
        <v>245</v>
      </c>
      <c r="Y2486" t="str">
        <f t="shared" si="892"/>
        <v>Very Low</v>
      </c>
      <c r="Z2486" t="s">
        <v>12106</v>
      </c>
      <c r="AA2486">
        <v>0</v>
      </c>
      <c r="AB2486" t="str">
        <f t="shared" si="893"/>
        <v>Symbolic Poster</v>
      </c>
      <c r="AC2486" t="s">
        <v>12107</v>
      </c>
      <c r="AD2486" t="s">
        <v>12108</v>
      </c>
      <c r="AE2486">
        <v>67</v>
      </c>
      <c r="AF2486" t="str">
        <f t="shared" si="894"/>
        <v>Very Low</v>
      </c>
      <c r="AG2486" t="s">
        <v>9</v>
      </c>
      <c r="AH2486" t="s">
        <v>10</v>
      </c>
      <c r="AI2486" t="s">
        <v>556</v>
      </c>
      <c r="AJ2486" t="str">
        <f t="shared" si="895"/>
        <v>Adult</v>
      </c>
      <c r="AK2486">
        <v>17500000</v>
      </c>
      <c r="AL2486" t="str">
        <f t="shared" si="896"/>
        <v>Low Budget</v>
      </c>
      <c r="AM2486">
        <v>2002</v>
      </c>
      <c r="AN2486">
        <f t="shared" si="897"/>
        <v>23</v>
      </c>
      <c r="AO2486" t="str">
        <f t="shared" si="898"/>
        <v>Old Classic</v>
      </c>
      <c r="AP2486">
        <v>67</v>
      </c>
      <c r="AQ2486" t="str">
        <f t="shared" si="899"/>
        <v>Very Low</v>
      </c>
      <c r="AR2486">
        <v>6</v>
      </c>
      <c r="AS2486" t="str">
        <f t="shared" si="900"/>
        <v>Average</v>
      </c>
      <c r="AT2486">
        <v>1.85</v>
      </c>
      <c r="AU2486" t="str">
        <f t="shared" si="901"/>
        <v>HDTV / Widescreen</v>
      </c>
      <c r="AV2486">
        <v>204</v>
      </c>
      <c r="AW2486" t="str">
        <f t="shared" si="902"/>
        <v>Very Low</v>
      </c>
    </row>
    <row r="2487" spans="1:49" x14ac:dyDescent="0.3">
      <c r="A2487" t="s">
        <v>0</v>
      </c>
      <c r="B2487" t="s">
        <v>3534</v>
      </c>
      <c r="C2487">
        <v>239</v>
      </c>
      <c r="D2487" t="str">
        <f t="shared" si="882"/>
        <v>Medium</v>
      </c>
      <c r="E2487">
        <v>101</v>
      </c>
      <c r="F2487" t="str">
        <f t="shared" si="883"/>
        <v>1h 41m</v>
      </c>
      <c r="G2487" t="str">
        <f t="shared" si="884"/>
        <v>Standard Movie</v>
      </c>
      <c r="H2487">
        <v>448</v>
      </c>
      <c r="I2487" t="str">
        <f t="shared" si="885"/>
        <v>Very Low</v>
      </c>
      <c r="J2487">
        <v>83</v>
      </c>
      <c r="K2487" t="str">
        <f t="shared" si="886"/>
        <v>Very Low</v>
      </c>
      <c r="L2487" t="s">
        <v>12109</v>
      </c>
      <c r="M2487">
        <v>482</v>
      </c>
      <c r="N2487" t="str">
        <f t="shared" si="887"/>
        <v>Low</v>
      </c>
      <c r="O2487">
        <v>96471845</v>
      </c>
      <c r="P2487" t="str">
        <f t="shared" si="888"/>
        <v>Hit</v>
      </c>
      <c r="Q2487" t="s">
        <v>9725</v>
      </c>
      <c r="R2487" t="str">
        <f t="shared" si="889"/>
        <v>Fantasy</v>
      </c>
      <c r="S2487">
        <f t="shared" si="890"/>
        <v>3</v>
      </c>
      <c r="T2487" t="s">
        <v>8203</v>
      </c>
      <c r="U2487" t="s">
        <v>12110</v>
      </c>
      <c r="V2487">
        <v>268581</v>
      </c>
      <c r="W2487" t="str">
        <f t="shared" si="891"/>
        <v>High</v>
      </c>
      <c r="X2487">
        <v>956</v>
      </c>
      <c r="Y2487" t="str">
        <f t="shared" si="892"/>
        <v>Very Low</v>
      </c>
      <c r="Z2487" t="s">
        <v>12111</v>
      </c>
      <c r="AA2487">
        <v>0</v>
      </c>
      <c r="AB2487" t="str">
        <f t="shared" si="893"/>
        <v>Symbolic Poster</v>
      </c>
      <c r="AC2487" t="s">
        <v>12112</v>
      </c>
      <c r="AD2487" t="s">
        <v>12113</v>
      </c>
      <c r="AE2487">
        <v>1109</v>
      </c>
      <c r="AF2487" t="str">
        <f t="shared" si="894"/>
        <v>Low</v>
      </c>
      <c r="AG2487" t="s">
        <v>9</v>
      </c>
      <c r="AH2487" t="s">
        <v>10</v>
      </c>
      <c r="AI2487" t="s">
        <v>11</v>
      </c>
      <c r="AJ2487" t="str">
        <f t="shared" si="895"/>
        <v>Teen</v>
      </c>
      <c r="AK2487">
        <v>17000000</v>
      </c>
      <c r="AL2487" t="str">
        <f t="shared" si="896"/>
        <v>Low Budget</v>
      </c>
      <c r="AM2487">
        <v>2001</v>
      </c>
      <c r="AN2487">
        <f t="shared" si="897"/>
        <v>24</v>
      </c>
      <c r="AO2487" t="str">
        <f t="shared" si="898"/>
        <v>Old Classic</v>
      </c>
      <c r="AP2487">
        <v>203</v>
      </c>
      <c r="AQ2487" t="str">
        <f t="shared" si="899"/>
        <v>Very Low</v>
      </c>
      <c r="AR2487">
        <v>7.6</v>
      </c>
      <c r="AS2487" t="str">
        <f t="shared" si="900"/>
        <v>Good</v>
      </c>
      <c r="AT2487">
        <v>1.85</v>
      </c>
      <c r="AU2487" t="str">
        <f t="shared" si="901"/>
        <v>HDTV / Widescreen</v>
      </c>
      <c r="AV2487">
        <v>20000</v>
      </c>
      <c r="AW2487" t="str">
        <f t="shared" si="902"/>
        <v>Medium</v>
      </c>
    </row>
    <row r="2488" spans="1:49" x14ac:dyDescent="0.3">
      <c r="A2488" t="s">
        <v>0</v>
      </c>
      <c r="B2488" t="s">
        <v>1</v>
      </c>
      <c r="C2488">
        <v>250</v>
      </c>
      <c r="D2488" t="str">
        <f t="shared" si="882"/>
        <v>Medium</v>
      </c>
      <c r="E2488">
        <v>154</v>
      </c>
      <c r="F2488" t="str">
        <f t="shared" si="883"/>
        <v>2h 34m</v>
      </c>
      <c r="G2488" t="str">
        <f t="shared" si="884"/>
        <v>Long Movie</v>
      </c>
      <c r="H2488">
        <v>0</v>
      </c>
      <c r="I2488" t="str">
        <f t="shared" si="885"/>
        <v>Very Low</v>
      </c>
      <c r="J2488">
        <v>604</v>
      </c>
      <c r="K2488" t="str">
        <f t="shared" si="886"/>
        <v>Very Low</v>
      </c>
      <c r="L2488" t="s">
        <v>12114</v>
      </c>
      <c r="M2488">
        <v>2000</v>
      </c>
      <c r="N2488" t="str">
        <f t="shared" si="887"/>
        <v>Low</v>
      </c>
      <c r="O2488">
        <v>85200000</v>
      </c>
      <c r="P2488" t="str">
        <f t="shared" si="888"/>
        <v>Hit</v>
      </c>
      <c r="Q2488" t="s">
        <v>44</v>
      </c>
      <c r="R2488" t="str">
        <f t="shared" si="889"/>
        <v>Action</v>
      </c>
      <c r="S2488">
        <f t="shared" si="890"/>
        <v>3</v>
      </c>
      <c r="T2488" t="s">
        <v>2978</v>
      </c>
      <c r="U2488" t="s">
        <v>12115</v>
      </c>
      <c r="V2488">
        <v>488537</v>
      </c>
      <c r="W2488" t="str">
        <f t="shared" si="891"/>
        <v>High</v>
      </c>
      <c r="X2488">
        <v>4228</v>
      </c>
      <c r="Y2488" t="str">
        <f t="shared" si="892"/>
        <v>Low</v>
      </c>
      <c r="Z2488" t="s">
        <v>1687</v>
      </c>
      <c r="AA2488">
        <v>1</v>
      </c>
      <c r="AB2488" t="str">
        <f t="shared" si="893"/>
        <v>Solo Star Poster</v>
      </c>
      <c r="AC2488" t="s">
        <v>12116</v>
      </c>
      <c r="AD2488" t="s">
        <v>12117</v>
      </c>
      <c r="AE2488">
        <v>1076</v>
      </c>
      <c r="AF2488" t="str">
        <f t="shared" si="894"/>
        <v>Low</v>
      </c>
      <c r="AG2488" t="s">
        <v>9</v>
      </c>
      <c r="AH2488" t="s">
        <v>10</v>
      </c>
      <c r="AI2488" t="s">
        <v>556</v>
      </c>
      <c r="AJ2488" t="str">
        <f t="shared" si="895"/>
        <v>Adult</v>
      </c>
      <c r="AK2488">
        <v>18500000</v>
      </c>
      <c r="AL2488" t="str">
        <f t="shared" si="896"/>
        <v>Low Budget</v>
      </c>
      <c r="AM2488">
        <v>1986</v>
      </c>
      <c r="AN2488">
        <f t="shared" si="897"/>
        <v>39</v>
      </c>
      <c r="AO2488" t="str">
        <f t="shared" si="898"/>
        <v>Old Classic</v>
      </c>
      <c r="AP2488">
        <v>626</v>
      </c>
      <c r="AQ2488" t="str">
        <f t="shared" si="899"/>
        <v>Very Low</v>
      </c>
      <c r="AR2488">
        <v>8.4</v>
      </c>
      <c r="AS2488" t="str">
        <f t="shared" si="900"/>
        <v>Excellent</v>
      </c>
      <c r="AT2488">
        <v>1.85</v>
      </c>
      <c r="AU2488" t="str">
        <f t="shared" si="901"/>
        <v>HDTV / Widescreen</v>
      </c>
      <c r="AV2488">
        <v>18000</v>
      </c>
      <c r="AW2488" t="str">
        <f t="shared" si="902"/>
        <v>Medium</v>
      </c>
    </row>
    <row r="2489" spans="1:49" x14ac:dyDescent="0.3">
      <c r="A2489" t="s">
        <v>0</v>
      </c>
      <c r="B2489" t="s">
        <v>12118</v>
      </c>
      <c r="C2489">
        <v>82</v>
      </c>
      <c r="D2489" t="str">
        <f t="shared" si="882"/>
        <v>Low</v>
      </c>
      <c r="E2489">
        <v>170</v>
      </c>
      <c r="F2489" t="str">
        <f t="shared" si="883"/>
        <v>2h 50m</v>
      </c>
      <c r="G2489" t="str">
        <f t="shared" si="884"/>
        <v>Long Movie</v>
      </c>
      <c r="H2489">
        <v>165</v>
      </c>
      <c r="I2489" t="str">
        <f t="shared" si="885"/>
        <v>Very Low</v>
      </c>
      <c r="J2489">
        <v>244</v>
      </c>
      <c r="K2489" t="str">
        <f t="shared" si="886"/>
        <v>Very Low</v>
      </c>
      <c r="L2489" t="s">
        <v>12119</v>
      </c>
      <c r="M2489">
        <v>453</v>
      </c>
      <c r="N2489" t="str">
        <f t="shared" si="887"/>
        <v>Low</v>
      </c>
      <c r="O2489">
        <v>72000000</v>
      </c>
      <c r="P2489" t="str">
        <f t="shared" si="888"/>
        <v>Hit</v>
      </c>
      <c r="Q2489" t="s">
        <v>12120</v>
      </c>
      <c r="R2489" t="str">
        <f t="shared" si="889"/>
        <v>Drama</v>
      </c>
      <c r="S2489">
        <f t="shared" si="890"/>
        <v>4</v>
      </c>
      <c r="T2489" t="s">
        <v>12121</v>
      </c>
      <c r="U2489" t="s">
        <v>12122</v>
      </c>
      <c r="V2489">
        <v>66959</v>
      </c>
      <c r="W2489" t="str">
        <f t="shared" si="891"/>
        <v>Medium</v>
      </c>
      <c r="X2489">
        <v>1164</v>
      </c>
      <c r="Y2489" t="str">
        <f t="shared" si="892"/>
        <v>Low</v>
      </c>
      <c r="Z2489" t="s">
        <v>12123</v>
      </c>
      <c r="AA2489">
        <v>1</v>
      </c>
      <c r="AB2489" t="str">
        <f t="shared" si="893"/>
        <v>Solo Star Poster</v>
      </c>
      <c r="AC2489" t="s">
        <v>12124</v>
      </c>
      <c r="AD2489" t="s">
        <v>12125</v>
      </c>
      <c r="AE2489">
        <v>258</v>
      </c>
      <c r="AF2489" t="str">
        <f t="shared" si="894"/>
        <v>Very Low</v>
      </c>
      <c r="AG2489" t="s">
        <v>9</v>
      </c>
      <c r="AH2489" t="s">
        <v>10</v>
      </c>
      <c r="AI2489" t="s">
        <v>6007</v>
      </c>
      <c r="AJ2489" t="str">
        <f t="shared" si="895"/>
        <v>Other/Unknown</v>
      </c>
      <c r="AK2489">
        <v>17000000</v>
      </c>
      <c r="AL2489" t="str">
        <f t="shared" si="896"/>
        <v>Low Budget</v>
      </c>
      <c r="AM2489">
        <v>1964</v>
      </c>
      <c r="AN2489">
        <f t="shared" si="897"/>
        <v>61</v>
      </c>
      <c r="AO2489" t="str">
        <f t="shared" si="898"/>
        <v>Old Classic</v>
      </c>
      <c r="AP2489">
        <v>272</v>
      </c>
      <c r="AQ2489" t="str">
        <f t="shared" si="899"/>
        <v>Very Low</v>
      </c>
      <c r="AR2489">
        <v>7.9</v>
      </c>
      <c r="AS2489" t="str">
        <f t="shared" si="900"/>
        <v>Good</v>
      </c>
      <c r="AT2489">
        <v>2.2000000000000002</v>
      </c>
      <c r="AU2489" t="str">
        <f t="shared" si="901"/>
        <v>Cinematic Widescreen</v>
      </c>
      <c r="AV2489">
        <v>0</v>
      </c>
      <c r="AW2489" t="str">
        <f t="shared" si="902"/>
        <v>Very Low</v>
      </c>
    </row>
    <row r="2490" spans="1:49" x14ac:dyDescent="0.3">
      <c r="A2490" t="s">
        <v>0</v>
      </c>
      <c r="B2490" t="s">
        <v>4802</v>
      </c>
      <c r="C2490">
        <v>140</v>
      </c>
      <c r="D2490" t="str">
        <f t="shared" si="882"/>
        <v>Low</v>
      </c>
      <c r="E2490">
        <v>99</v>
      </c>
      <c r="F2490" t="str">
        <f t="shared" si="883"/>
        <v>1h 39m</v>
      </c>
      <c r="G2490" t="str">
        <f t="shared" si="884"/>
        <v>Standard Movie</v>
      </c>
      <c r="H2490">
        <v>13</v>
      </c>
      <c r="I2490" t="str">
        <f t="shared" si="885"/>
        <v>Very Low</v>
      </c>
      <c r="J2490">
        <v>681</v>
      </c>
      <c r="K2490" t="str">
        <f t="shared" si="886"/>
        <v>Very Low</v>
      </c>
      <c r="L2490" t="s">
        <v>2448</v>
      </c>
      <c r="M2490">
        <v>45000</v>
      </c>
      <c r="N2490" t="str">
        <f t="shared" si="887"/>
        <v>Medium</v>
      </c>
      <c r="O2490">
        <v>72219395</v>
      </c>
      <c r="P2490" t="str">
        <f t="shared" si="888"/>
        <v>Hit</v>
      </c>
      <c r="Q2490" t="s">
        <v>3001</v>
      </c>
      <c r="R2490" t="str">
        <f t="shared" si="889"/>
        <v>Horror</v>
      </c>
      <c r="S2490">
        <f t="shared" si="890"/>
        <v>3</v>
      </c>
      <c r="T2490" t="s">
        <v>5304</v>
      </c>
      <c r="U2490" t="s">
        <v>12126</v>
      </c>
      <c r="V2490">
        <v>105585</v>
      </c>
      <c r="W2490" t="str">
        <f t="shared" si="891"/>
        <v>Medium</v>
      </c>
      <c r="X2490">
        <v>50284</v>
      </c>
      <c r="Y2490" t="str">
        <f t="shared" si="892"/>
        <v>High</v>
      </c>
      <c r="Z2490" t="s">
        <v>2232</v>
      </c>
      <c r="AA2490">
        <v>1</v>
      </c>
      <c r="AB2490" t="str">
        <f t="shared" si="893"/>
        <v>Solo Star Poster</v>
      </c>
      <c r="AC2490" t="s">
        <v>12127</v>
      </c>
      <c r="AD2490" t="s">
        <v>12128</v>
      </c>
      <c r="AE2490">
        <v>419</v>
      </c>
      <c r="AF2490" t="str">
        <f t="shared" si="894"/>
        <v>Very Low</v>
      </c>
      <c r="AG2490" t="s">
        <v>9</v>
      </c>
      <c r="AH2490" t="s">
        <v>10</v>
      </c>
      <c r="AI2490" t="s">
        <v>556</v>
      </c>
      <c r="AJ2490" t="str">
        <f t="shared" si="895"/>
        <v>Adult</v>
      </c>
      <c r="AK2490">
        <v>17000000</v>
      </c>
      <c r="AL2490" t="str">
        <f t="shared" si="896"/>
        <v>Low Budget</v>
      </c>
      <c r="AM2490">
        <v>1997</v>
      </c>
      <c r="AN2490">
        <f t="shared" si="897"/>
        <v>28</v>
      </c>
      <c r="AO2490" t="str">
        <f t="shared" si="898"/>
        <v>Old Classic</v>
      </c>
      <c r="AP2490">
        <v>4000</v>
      </c>
      <c r="AQ2490" t="str">
        <f t="shared" si="899"/>
        <v>Low</v>
      </c>
      <c r="AR2490">
        <v>5.6</v>
      </c>
      <c r="AS2490" t="str">
        <f t="shared" si="900"/>
        <v>Below Average</v>
      </c>
      <c r="AT2490">
        <v>2.35</v>
      </c>
      <c r="AU2490" t="str">
        <f t="shared" si="901"/>
        <v>Cinematic Widescreen</v>
      </c>
      <c r="AV2490">
        <v>0</v>
      </c>
      <c r="AW2490" t="str">
        <f t="shared" si="902"/>
        <v>Very Low</v>
      </c>
    </row>
    <row r="2491" spans="1:49" x14ac:dyDescent="0.3">
      <c r="A2491" t="s">
        <v>0</v>
      </c>
      <c r="B2491" t="s">
        <v>7398</v>
      </c>
      <c r="C2491">
        <v>129</v>
      </c>
      <c r="D2491" t="str">
        <f t="shared" si="882"/>
        <v>Low</v>
      </c>
      <c r="E2491">
        <v>104</v>
      </c>
      <c r="F2491" t="str">
        <f t="shared" si="883"/>
        <v>1h 44m</v>
      </c>
      <c r="G2491" t="str">
        <f t="shared" si="884"/>
        <v>Standard Movie</v>
      </c>
      <c r="H2491">
        <v>42</v>
      </c>
      <c r="I2491" t="str">
        <f t="shared" si="885"/>
        <v>Very Low</v>
      </c>
      <c r="J2491">
        <v>613</v>
      </c>
      <c r="K2491" t="str">
        <f t="shared" si="886"/>
        <v>Very Low</v>
      </c>
      <c r="L2491" t="s">
        <v>585</v>
      </c>
      <c r="M2491">
        <v>839</v>
      </c>
      <c r="N2491" t="str">
        <f t="shared" si="887"/>
        <v>Low</v>
      </c>
      <c r="O2491">
        <v>82389560</v>
      </c>
      <c r="P2491" t="str">
        <f t="shared" si="888"/>
        <v>Hit</v>
      </c>
      <c r="Q2491" t="s">
        <v>1642</v>
      </c>
      <c r="R2491" t="str">
        <f t="shared" si="889"/>
        <v>Comedy</v>
      </c>
      <c r="S2491">
        <f t="shared" si="890"/>
        <v>1</v>
      </c>
      <c r="T2491" t="s">
        <v>4467</v>
      </c>
      <c r="U2491" t="s">
        <v>12129</v>
      </c>
      <c r="V2491">
        <v>106820</v>
      </c>
      <c r="W2491" t="str">
        <f t="shared" si="891"/>
        <v>Medium</v>
      </c>
      <c r="X2491">
        <v>3627</v>
      </c>
      <c r="Y2491" t="str">
        <f t="shared" si="892"/>
        <v>Low</v>
      </c>
      <c r="Z2491" t="s">
        <v>1070</v>
      </c>
      <c r="AA2491">
        <v>1</v>
      </c>
      <c r="AB2491" t="str">
        <f t="shared" si="893"/>
        <v>Solo Star Poster</v>
      </c>
      <c r="AC2491" t="s">
        <v>12130</v>
      </c>
      <c r="AD2491" t="s">
        <v>12131</v>
      </c>
      <c r="AE2491">
        <v>147</v>
      </c>
      <c r="AF2491" t="str">
        <f t="shared" si="894"/>
        <v>Very Low</v>
      </c>
      <c r="AG2491" t="s">
        <v>9</v>
      </c>
      <c r="AH2491" t="s">
        <v>10</v>
      </c>
      <c r="AI2491" t="s">
        <v>556</v>
      </c>
      <c r="AJ2491" t="str">
        <f t="shared" si="895"/>
        <v>Adult</v>
      </c>
      <c r="AK2491">
        <v>17000000</v>
      </c>
      <c r="AL2491" t="str">
        <f t="shared" si="896"/>
        <v>Low Budget</v>
      </c>
      <c r="AM2491">
        <v>2014</v>
      </c>
      <c r="AN2491">
        <f t="shared" si="897"/>
        <v>11</v>
      </c>
      <c r="AO2491" t="str">
        <f t="shared" si="898"/>
        <v>Modern Classic</v>
      </c>
      <c r="AP2491">
        <v>756</v>
      </c>
      <c r="AQ2491" t="str">
        <f t="shared" si="899"/>
        <v>Very Low</v>
      </c>
      <c r="AR2491">
        <v>6.5</v>
      </c>
      <c r="AS2491" t="str">
        <f t="shared" si="900"/>
        <v>Average</v>
      </c>
      <c r="AT2491">
        <v>1.85</v>
      </c>
      <c r="AU2491" t="str">
        <f t="shared" si="901"/>
        <v>HDTV / Widescreen</v>
      </c>
      <c r="AV2491">
        <v>14000</v>
      </c>
      <c r="AW2491" t="str">
        <f t="shared" si="902"/>
        <v>Medium</v>
      </c>
    </row>
    <row r="2492" spans="1:49" x14ac:dyDescent="0.3">
      <c r="A2492" t="s">
        <v>0</v>
      </c>
      <c r="B2492" t="s">
        <v>8162</v>
      </c>
      <c r="C2492">
        <v>285</v>
      </c>
      <c r="D2492" t="str">
        <f t="shared" si="882"/>
        <v>Medium</v>
      </c>
      <c r="E2492">
        <v>126</v>
      </c>
      <c r="F2492" t="str">
        <f t="shared" si="883"/>
        <v>2h 6m</v>
      </c>
      <c r="G2492" t="str">
        <f t="shared" si="884"/>
        <v>Long Movie</v>
      </c>
      <c r="H2492">
        <v>729</v>
      </c>
      <c r="I2492" t="str">
        <f t="shared" si="885"/>
        <v>Very Low</v>
      </c>
      <c r="J2492">
        <v>284</v>
      </c>
      <c r="K2492" t="str">
        <f t="shared" si="886"/>
        <v>Very Low</v>
      </c>
      <c r="L2492" t="s">
        <v>12132</v>
      </c>
      <c r="M2492">
        <v>912</v>
      </c>
      <c r="N2492" t="str">
        <f t="shared" si="887"/>
        <v>Low</v>
      </c>
      <c r="O2492">
        <v>71502303</v>
      </c>
      <c r="P2492" t="str">
        <f t="shared" si="888"/>
        <v>Hit</v>
      </c>
      <c r="Q2492" t="s">
        <v>11355</v>
      </c>
      <c r="R2492" t="str">
        <f t="shared" si="889"/>
        <v>Adventure</v>
      </c>
      <c r="S2492">
        <f t="shared" si="890"/>
        <v>4</v>
      </c>
      <c r="T2492" t="s">
        <v>2637</v>
      </c>
      <c r="U2492" t="s">
        <v>12133</v>
      </c>
      <c r="V2492">
        <v>149966</v>
      </c>
      <c r="W2492" t="str">
        <f t="shared" si="891"/>
        <v>Medium</v>
      </c>
      <c r="X2492">
        <v>2170</v>
      </c>
      <c r="Y2492" t="str">
        <f t="shared" si="892"/>
        <v>Low</v>
      </c>
      <c r="Z2492" t="s">
        <v>63</v>
      </c>
      <c r="AA2492">
        <v>0</v>
      </c>
      <c r="AB2492" t="str">
        <f t="shared" si="893"/>
        <v>Symbolic Poster</v>
      </c>
      <c r="AC2492" t="s">
        <v>12134</v>
      </c>
      <c r="AD2492" t="s">
        <v>12135</v>
      </c>
      <c r="AE2492">
        <v>835</v>
      </c>
      <c r="AF2492" t="str">
        <f t="shared" si="894"/>
        <v>Low</v>
      </c>
      <c r="AG2492" t="s">
        <v>9</v>
      </c>
      <c r="AH2492" t="s">
        <v>10</v>
      </c>
      <c r="AI2492" t="s">
        <v>556</v>
      </c>
      <c r="AJ2492" t="str">
        <f t="shared" si="895"/>
        <v>Adult</v>
      </c>
      <c r="AK2492">
        <v>12000000</v>
      </c>
      <c r="AL2492" t="str">
        <f t="shared" si="896"/>
        <v>Low Budget</v>
      </c>
      <c r="AM2492">
        <v>2004</v>
      </c>
      <c r="AN2492">
        <f t="shared" si="897"/>
        <v>21</v>
      </c>
      <c r="AO2492" t="str">
        <f t="shared" si="898"/>
        <v>Old Classic</v>
      </c>
      <c r="AP2492">
        <v>306</v>
      </c>
      <c r="AQ2492" t="str">
        <f t="shared" si="899"/>
        <v>Very Low</v>
      </c>
      <c r="AR2492">
        <v>7.5</v>
      </c>
      <c r="AS2492" t="str">
        <f t="shared" si="900"/>
        <v>Good</v>
      </c>
      <c r="AT2492">
        <v>1.85</v>
      </c>
      <c r="AU2492" t="str">
        <f t="shared" si="901"/>
        <v>HDTV / Widescreen</v>
      </c>
      <c r="AV2492">
        <v>0</v>
      </c>
      <c r="AW2492" t="str">
        <f t="shared" si="902"/>
        <v>Very Low</v>
      </c>
    </row>
    <row r="2493" spans="1:49" x14ac:dyDescent="0.3">
      <c r="A2493" t="s">
        <v>0</v>
      </c>
      <c r="B2493" t="s">
        <v>4910</v>
      </c>
      <c r="C2493">
        <v>91</v>
      </c>
      <c r="D2493" t="str">
        <f t="shared" si="882"/>
        <v>Low</v>
      </c>
      <c r="E2493">
        <v>110</v>
      </c>
      <c r="F2493" t="str">
        <f t="shared" si="883"/>
        <v>1h 50m</v>
      </c>
      <c r="G2493" t="str">
        <f t="shared" si="884"/>
        <v>Standard Movie</v>
      </c>
      <c r="H2493">
        <v>422</v>
      </c>
      <c r="I2493" t="str">
        <f t="shared" si="885"/>
        <v>Very Low</v>
      </c>
      <c r="J2493">
        <v>422</v>
      </c>
      <c r="K2493" t="str">
        <f t="shared" si="886"/>
        <v>Very Low</v>
      </c>
      <c r="L2493" t="s">
        <v>12136</v>
      </c>
      <c r="M2493">
        <v>33000</v>
      </c>
      <c r="N2493" t="str">
        <f t="shared" si="887"/>
        <v>Medium</v>
      </c>
      <c r="O2493">
        <v>19179969</v>
      </c>
      <c r="P2493" t="str">
        <f t="shared" si="888"/>
        <v>Average</v>
      </c>
      <c r="Q2493" t="s">
        <v>1642</v>
      </c>
      <c r="R2493" t="str">
        <f t="shared" si="889"/>
        <v>Comedy</v>
      </c>
      <c r="S2493">
        <f t="shared" si="890"/>
        <v>1</v>
      </c>
      <c r="T2493" t="s">
        <v>12137</v>
      </c>
      <c r="U2493" t="s">
        <v>12138</v>
      </c>
      <c r="V2493">
        <v>54710</v>
      </c>
      <c r="W2493" t="str">
        <f t="shared" si="891"/>
        <v>Medium</v>
      </c>
      <c r="X2493">
        <v>35345</v>
      </c>
      <c r="Y2493" t="str">
        <f t="shared" si="892"/>
        <v>Medium</v>
      </c>
      <c r="Z2493" t="s">
        <v>4910</v>
      </c>
      <c r="AA2493">
        <v>2</v>
      </c>
      <c r="AB2493" t="str">
        <f t="shared" si="893"/>
        <v>Duo/Trio Poster</v>
      </c>
      <c r="AC2493" t="s">
        <v>12139</v>
      </c>
      <c r="AD2493" t="s">
        <v>12140</v>
      </c>
      <c r="AE2493">
        <v>177</v>
      </c>
      <c r="AF2493" t="str">
        <f t="shared" si="894"/>
        <v>Very Low</v>
      </c>
      <c r="AG2493" t="s">
        <v>9</v>
      </c>
      <c r="AH2493" t="s">
        <v>10</v>
      </c>
      <c r="AI2493" t="s">
        <v>556</v>
      </c>
      <c r="AJ2493" t="str">
        <f t="shared" si="895"/>
        <v>Adult</v>
      </c>
      <c r="AK2493">
        <v>17500000</v>
      </c>
      <c r="AL2493" t="str">
        <f t="shared" si="896"/>
        <v>Low Budget</v>
      </c>
      <c r="AM2493">
        <v>2006</v>
      </c>
      <c r="AN2493">
        <f t="shared" si="897"/>
        <v>19</v>
      </c>
      <c r="AO2493" t="str">
        <f t="shared" si="898"/>
        <v>Old Classic</v>
      </c>
      <c r="AP2493">
        <v>459</v>
      </c>
      <c r="AQ2493" t="str">
        <f t="shared" si="899"/>
        <v>Very Low</v>
      </c>
      <c r="AR2493">
        <v>6.3</v>
      </c>
      <c r="AS2493" t="str">
        <f t="shared" si="900"/>
        <v>Average</v>
      </c>
      <c r="AT2493">
        <v>2.35</v>
      </c>
      <c r="AU2493" t="str">
        <f t="shared" si="901"/>
        <v>Cinematic Widescreen</v>
      </c>
      <c r="AV2493">
        <v>0</v>
      </c>
      <c r="AW2493" t="str">
        <f t="shared" si="902"/>
        <v>Very Low</v>
      </c>
    </row>
    <row r="2494" spans="1:49" x14ac:dyDescent="0.3">
      <c r="A2494" t="s">
        <v>0</v>
      </c>
      <c r="B2494" t="s">
        <v>5338</v>
      </c>
      <c r="C2494">
        <v>318</v>
      </c>
      <c r="D2494" t="str">
        <f t="shared" si="882"/>
        <v>Medium</v>
      </c>
      <c r="E2494">
        <v>101</v>
      </c>
      <c r="F2494" t="str">
        <f t="shared" si="883"/>
        <v>1h 41m</v>
      </c>
      <c r="G2494" t="str">
        <f t="shared" si="884"/>
        <v>Standard Movie</v>
      </c>
      <c r="H2494">
        <v>0</v>
      </c>
      <c r="I2494" t="str">
        <f t="shared" si="885"/>
        <v>Very Low</v>
      </c>
      <c r="J2494">
        <v>598</v>
      </c>
      <c r="K2494" t="str">
        <f t="shared" si="886"/>
        <v>Very Low</v>
      </c>
      <c r="L2494" t="s">
        <v>10150</v>
      </c>
      <c r="M2494">
        <v>2000</v>
      </c>
      <c r="N2494" t="str">
        <f t="shared" si="887"/>
        <v>Low</v>
      </c>
      <c r="O2494">
        <v>47000000</v>
      </c>
      <c r="P2494" t="str">
        <f t="shared" si="888"/>
        <v>Average</v>
      </c>
      <c r="Q2494" t="s">
        <v>5515</v>
      </c>
      <c r="R2494" t="str">
        <f t="shared" si="889"/>
        <v>Horror</v>
      </c>
      <c r="S2494">
        <f t="shared" si="890"/>
        <v>2</v>
      </c>
      <c r="T2494" t="s">
        <v>1705</v>
      </c>
      <c r="U2494" t="s">
        <v>12141</v>
      </c>
      <c r="V2494">
        <v>157857</v>
      </c>
      <c r="W2494" t="str">
        <f t="shared" si="891"/>
        <v>Medium</v>
      </c>
      <c r="X2494">
        <v>4400</v>
      </c>
      <c r="Y2494" t="str">
        <f t="shared" si="892"/>
        <v>Low</v>
      </c>
      <c r="Z2494" t="s">
        <v>5516</v>
      </c>
      <c r="AA2494">
        <v>0</v>
      </c>
      <c r="AB2494" t="str">
        <f t="shared" si="893"/>
        <v>Symbolic Poster</v>
      </c>
      <c r="AC2494" t="s">
        <v>12142</v>
      </c>
      <c r="AD2494" t="s">
        <v>12143</v>
      </c>
      <c r="AE2494">
        <v>1191</v>
      </c>
      <c r="AF2494" t="str">
        <f t="shared" si="894"/>
        <v>Low</v>
      </c>
      <c r="AG2494" t="s">
        <v>9</v>
      </c>
      <c r="AH2494" t="s">
        <v>10</v>
      </c>
      <c r="AI2494" t="s">
        <v>556</v>
      </c>
      <c r="AJ2494" t="str">
        <f t="shared" si="895"/>
        <v>Adult</v>
      </c>
      <c r="AK2494">
        <v>300000</v>
      </c>
      <c r="AL2494" t="str">
        <f t="shared" si="896"/>
        <v>Low Budget</v>
      </c>
      <c r="AM2494">
        <v>1978</v>
      </c>
      <c r="AN2494">
        <f t="shared" si="897"/>
        <v>47</v>
      </c>
      <c r="AO2494" t="str">
        <f t="shared" si="898"/>
        <v>Old Classic</v>
      </c>
      <c r="AP2494">
        <v>742</v>
      </c>
      <c r="AQ2494" t="str">
        <f t="shared" si="899"/>
        <v>Very Low</v>
      </c>
      <c r="AR2494">
        <v>7.9</v>
      </c>
      <c r="AS2494" t="str">
        <f t="shared" si="900"/>
        <v>Good</v>
      </c>
      <c r="AT2494">
        <v>2.35</v>
      </c>
      <c r="AU2494" t="str">
        <f t="shared" si="901"/>
        <v>Cinematic Widescreen</v>
      </c>
      <c r="AV2494">
        <v>12000</v>
      </c>
      <c r="AW2494" t="str">
        <f t="shared" si="902"/>
        <v>Medium</v>
      </c>
    </row>
    <row r="2495" spans="1:49" x14ac:dyDescent="0.3">
      <c r="A2495" t="s">
        <v>718</v>
      </c>
      <c r="B2495" t="s">
        <v>1910</v>
      </c>
      <c r="C2495">
        <v>283</v>
      </c>
      <c r="D2495" t="str">
        <f t="shared" si="882"/>
        <v>Medium</v>
      </c>
      <c r="E2495">
        <v>80</v>
      </c>
      <c r="F2495" t="str">
        <f t="shared" si="883"/>
        <v>1h 20m</v>
      </c>
      <c r="G2495" t="str">
        <f t="shared" si="884"/>
        <v>Featurette</v>
      </c>
      <c r="H2495">
        <v>611</v>
      </c>
      <c r="I2495" t="str">
        <f t="shared" si="885"/>
        <v>Very Low</v>
      </c>
      <c r="J2495">
        <v>576</v>
      </c>
      <c r="K2495" t="str">
        <f t="shared" si="886"/>
        <v>Very Low</v>
      </c>
      <c r="L2495" t="s">
        <v>6137</v>
      </c>
      <c r="M2495">
        <v>5000</v>
      </c>
      <c r="N2495" t="str">
        <f t="shared" si="887"/>
        <v>Low</v>
      </c>
      <c r="O2495">
        <v>84961</v>
      </c>
      <c r="P2495" t="str">
        <f t="shared" si="888"/>
        <v>Flop</v>
      </c>
      <c r="Q2495" t="s">
        <v>1284</v>
      </c>
      <c r="R2495" t="str">
        <f t="shared" si="889"/>
        <v>Action</v>
      </c>
      <c r="S2495">
        <f t="shared" si="890"/>
        <v>3</v>
      </c>
      <c r="T2495" t="s">
        <v>473</v>
      </c>
      <c r="U2495" t="s">
        <v>6138</v>
      </c>
      <c r="V2495">
        <v>149414</v>
      </c>
      <c r="W2495" t="str">
        <f t="shared" si="891"/>
        <v>Medium</v>
      </c>
      <c r="X2495">
        <v>6229</v>
      </c>
      <c r="Y2495" t="str">
        <f t="shared" si="892"/>
        <v>Low</v>
      </c>
      <c r="Z2495" t="s">
        <v>6139</v>
      </c>
      <c r="AA2495">
        <v>4</v>
      </c>
      <c r="AB2495" t="str">
        <f t="shared" si="893"/>
        <v>Ensemble Poster</v>
      </c>
      <c r="AC2495" t="s">
        <v>6140</v>
      </c>
      <c r="AD2495" t="s">
        <v>6141</v>
      </c>
      <c r="AE2495">
        <v>841</v>
      </c>
      <c r="AF2495" t="str">
        <f t="shared" si="894"/>
        <v>Low</v>
      </c>
      <c r="AG2495" t="s">
        <v>1917</v>
      </c>
      <c r="AH2495" t="s">
        <v>863</v>
      </c>
      <c r="AI2495" t="s">
        <v>11</v>
      </c>
      <c r="AJ2495" t="str">
        <f t="shared" si="895"/>
        <v>Teen</v>
      </c>
      <c r="AK2495">
        <v>31000000</v>
      </c>
      <c r="AL2495" t="str">
        <f t="shared" si="896"/>
        <v>Medium Budget</v>
      </c>
      <c r="AM2495">
        <v>2002</v>
      </c>
      <c r="AN2495">
        <f t="shared" si="897"/>
        <v>23</v>
      </c>
      <c r="AO2495" t="str">
        <f t="shared" si="898"/>
        <v>Old Classic</v>
      </c>
      <c r="AP2495">
        <v>643</v>
      </c>
      <c r="AQ2495" t="str">
        <f t="shared" si="899"/>
        <v>Very Low</v>
      </c>
      <c r="AR2495">
        <v>7.9</v>
      </c>
      <c r="AS2495" t="str">
        <f t="shared" si="900"/>
        <v>Good</v>
      </c>
      <c r="AT2495">
        <v>2.35</v>
      </c>
      <c r="AU2495" t="str">
        <f t="shared" si="901"/>
        <v>Cinematic Widescreen</v>
      </c>
      <c r="AV2495">
        <v>0</v>
      </c>
      <c r="AW2495" t="str">
        <f t="shared" si="902"/>
        <v>Very Low</v>
      </c>
    </row>
    <row r="2496" spans="1:49" x14ac:dyDescent="0.3">
      <c r="A2496" t="s">
        <v>0</v>
      </c>
      <c r="B2496" t="s">
        <v>12144</v>
      </c>
      <c r="C2496">
        <v>52</v>
      </c>
      <c r="D2496" t="str">
        <f t="shared" si="882"/>
        <v>Low</v>
      </c>
      <c r="E2496">
        <v>87</v>
      </c>
      <c r="F2496" t="str">
        <f t="shared" si="883"/>
        <v>1h 27m</v>
      </c>
      <c r="G2496" t="str">
        <f t="shared" si="884"/>
        <v>Featurette</v>
      </c>
      <c r="H2496">
        <v>9</v>
      </c>
      <c r="I2496" t="str">
        <f t="shared" si="885"/>
        <v>Very Low</v>
      </c>
      <c r="J2496">
        <v>503</v>
      </c>
      <c r="K2496" t="str">
        <f t="shared" si="886"/>
        <v>Very Low</v>
      </c>
      <c r="L2496" t="s">
        <v>1305</v>
      </c>
      <c r="M2496">
        <v>818</v>
      </c>
      <c r="N2496" t="str">
        <f t="shared" si="887"/>
        <v>Low</v>
      </c>
      <c r="O2496">
        <v>37566230</v>
      </c>
      <c r="P2496" t="str">
        <f t="shared" si="888"/>
        <v>Average</v>
      </c>
      <c r="Q2496" t="s">
        <v>12145</v>
      </c>
      <c r="R2496" t="str">
        <f t="shared" si="889"/>
        <v>Comedy</v>
      </c>
      <c r="S2496">
        <f t="shared" si="890"/>
        <v>5</v>
      </c>
      <c r="T2496" t="s">
        <v>2592</v>
      </c>
      <c r="U2496" t="s">
        <v>12146</v>
      </c>
      <c r="V2496">
        <v>3407</v>
      </c>
      <c r="W2496" t="str">
        <f t="shared" si="891"/>
        <v>Very Low</v>
      </c>
      <c r="X2496">
        <v>2164</v>
      </c>
      <c r="Y2496" t="str">
        <f t="shared" si="892"/>
        <v>Low</v>
      </c>
      <c r="Z2496" t="s">
        <v>2153</v>
      </c>
      <c r="AA2496">
        <v>1</v>
      </c>
      <c r="AB2496" t="str">
        <f t="shared" si="893"/>
        <v>Solo Star Poster</v>
      </c>
      <c r="AC2496" t="s">
        <v>12147</v>
      </c>
      <c r="AD2496" t="s">
        <v>12148</v>
      </c>
      <c r="AE2496">
        <v>48</v>
      </c>
      <c r="AF2496" t="str">
        <f t="shared" si="894"/>
        <v>Very Low</v>
      </c>
      <c r="AG2496" t="s">
        <v>9</v>
      </c>
      <c r="AH2496" t="s">
        <v>10</v>
      </c>
      <c r="AI2496" t="s">
        <v>66</v>
      </c>
      <c r="AJ2496" t="str">
        <f t="shared" si="895"/>
        <v>Family</v>
      </c>
      <c r="AK2496">
        <v>17000000</v>
      </c>
      <c r="AL2496" t="str">
        <f t="shared" si="896"/>
        <v>Low Budget</v>
      </c>
      <c r="AM2496">
        <v>2003</v>
      </c>
      <c r="AN2496">
        <f t="shared" si="897"/>
        <v>22</v>
      </c>
      <c r="AO2496" t="str">
        <f t="shared" si="898"/>
        <v>Old Classic</v>
      </c>
      <c r="AP2496">
        <v>636</v>
      </c>
      <c r="AQ2496" t="str">
        <f t="shared" si="899"/>
        <v>Very Low</v>
      </c>
      <c r="AR2496">
        <v>5.0999999999999996</v>
      </c>
      <c r="AS2496" t="str">
        <f t="shared" si="900"/>
        <v>Below Average</v>
      </c>
      <c r="AT2496">
        <v>1.85</v>
      </c>
      <c r="AU2496" t="str">
        <f t="shared" si="901"/>
        <v>HDTV / Widescreen</v>
      </c>
      <c r="AV2496">
        <v>309</v>
      </c>
      <c r="AW2496" t="str">
        <f t="shared" si="902"/>
        <v>Very Low</v>
      </c>
    </row>
    <row r="2497" spans="1:49" x14ac:dyDescent="0.3">
      <c r="A2497" t="s">
        <v>0</v>
      </c>
      <c r="B2497" t="s">
        <v>6771</v>
      </c>
      <c r="C2497">
        <v>56</v>
      </c>
      <c r="D2497" t="str">
        <f t="shared" si="882"/>
        <v>Low</v>
      </c>
      <c r="E2497">
        <v>123</v>
      </c>
      <c r="F2497" t="str">
        <f t="shared" si="883"/>
        <v>2h 3m</v>
      </c>
      <c r="G2497" t="str">
        <f t="shared" si="884"/>
        <v>Long Movie</v>
      </c>
      <c r="H2497">
        <v>92</v>
      </c>
      <c r="I2497" t="str">
        <f t="shared" si="885"/>
        <v>Very Low</v>
      </c>
      <c r="J2497">
        <v>849</v>
      </c>
      <c r="K2497" t="str">
        <f t="shared" si="886"/>
        <v>Very Low</v>
      </c>
      <c r="L2497" t="s">
        <v>2203</v>
      </c>
      <c r="M2497">
        <v>1000</v>
      </c>
      <c r="N2497" t="str">
        <f t="shared" si="887"/>
        <v>Low</v>
      </c>
      <c r="O2497">
        <v>70492685</v>
      </c>
      <c r="P2497" t="str">
        <f t="shared" si="888"/>
        <v>Hit</v>
      </c>
      <c r="Q2497" t="s">
        <v>2498</v>
      </c>
      <c r="R2497" t="str">
        <f t="shared" si="889"/>
        <v>Comedy</v>
      </c>
      <c r="S2497">
        <f t="shared" si="890"/>
        <v>2</v>
      </c>
      <c r="T2497" t="s">
        <v>2778</v>
      </c>
      <c r="U2497" t="s">
        <v>12149</v>
      </c>
      <c r="V2497">
        <v>11600</v>
      </c>
      <c r="W2497" t="str">
        <f t="shared" si="891"/>
        <v>Low</v>
      </c>
      <c r="X2497">
        <v>5306</v>
      </c>
      <c r="Y2497" t="str">
        <f t="shared" si="892"/>
        <v>Low</v>
      </c>
      <c r="Z2497" t="s">
        <v>8542</v>
      </c>
      <c r="AA2497">
        <v>5</v>
      </c>
      <c r="AB2497" t="str">
        <f t="shared" si="893"/>
        <v>Ensemble Poster</v>
      </c>
      <c r="AC2497" t="s">
        <v>12150</v>
      </c>
      <c r="AD2497" t="s">
        <v>12151</v>
      </c>
      <c r="AE2497">
        <v>64</v>
      </c>
      <c r="AF2497" t="str">
        <f t="shared" si="894"/>
        <v>Very Low</v>
      </c>
      <c r="AG2497" t="s">
        <v>9</v>
      </c>
      <c r="AH2497" t="s">
        <v>10</v>
      </c>
      <c r="AI2497" t="s">
        <v>556</v>
      </c>
      <c r="AJ2497" t="str">
        <f t="shared" si="895"/>
        <v>Adult</v>
      </c>
      <c r="AK2497">
        <v>17000000</v>
      </c>
      <c r="AL2497" t="str">
        <f t="shared" si="896"/>
        <v>Low Budget</v>
      </c>
      <c r="AM2497">
        <v>2013</v>
      </c>
      <c r="AN2497">
        <f t="shared" si="897"/>
        <v>12</v>
      </c>
      <c r="AO2497" t="str">
        <f t="shared" si="898"/>
        <v>Modern Classic</v>
      </c>
      <c r="AP2497">
        <v>886</v>
      </c>
      <c r="AQ2497" t="str">
        <f t="shared" si="899"/>
        <v>Very Low</v>
      </c>
      <c r="AR2497">
        <v>6.7</v>
      </c>
      <c r="AS2497" t="str">
        <f t="shared" si="900"/>
        <v>Average</v>
      </c>
      <c r="AT2497">
        <v>2.35</v>
      </c>
      <c r="AU2497" t="str">
        <f t="shared" si="901"/>
        <v>Cinematic Widescreen</v>
      </c>
      <c r="AV2497">
        <v>7000</v>
      </c>
      <c r="AW2497" t="str">
        <f t="shared" si="902"/>
        <v>Low</v>
      </c>
    </row>
    <row r="2498" spans="1:49" x14ac:dyDescent="0.3">
      <c r="A2498" t="s">
        <v>0</v>
      </c>
      <c r="B2498" t="s">
        <v>9492</v>
      </c>
      <c r="C2498">
        <v>186</v>
      </c>
      <c r="D2498" t="str">
        <f t="shared" si="882"/>
        <v>Low</v>
      </c>
      <c r="E2498">
        <v>109</v>
      </c>
      <c r="F2498" t="str">
        <f t="shared" si="883"/>
        <v>1h 49m</v>
      </c>
      <c r="G2498" t="str">
        <f t="shared" si="884"/>
        <v>Standard Movie</v>
      </c>
      <c r="H2498">
        <v>248</v>
      </c>
      <c r="I2498" t="str">
        <f t="shared" si="885"/>
        <v>Very Low</v>
      </c>
      <c r="J2498">
        <v>968</v>
      </c>
      <c r="K2498" t="str">
        <f t="shared" si="886"/>
        <v>Very Low</v>
      </c>
      <c r="L2498" t="s">
        <v>300</v>
      </c>
      <c r="M2498">
        <v>16000</v>
      </c>
      <c r="N2498" t="str">
        <f t="shared" si="887"/>
        <v>Medium</v>
      </c>
      <c r="O2498">
        <v>35635046</v>
      </c>
      <c r="P2498" t="str">
        <f t="shared" si="888"/>
        <v>Average</v>
      </c>
      <c r="Q2498" t="s">
        <v>435</v>
      </c>
      <c r="R2498" t="str">
        <f t="shared" si="889"/>
        <v>Action</v>
      </c>
      <c r="S2498">
        <f t="shared" si="890"/>
        <v>4</v>
      </c>
      <c r="T2498" t="s">
        <v>286</v>
      </c>
      <c r="U2498" t="s">
        <v>12152</v>
      </c>
      <c r="V2498">
        <v>121058</v>
      </c>
      <c r="W2498" t="str">
        <f t="shared" si="891"/>
        <v>Medium</v>
      </c>
      <c r="X2498">
        <v>19410</v>
      </c>
      <c r="Y2498" t="str">
        <f t="shared" si="892"/>
        <v>Medium</v>
      </c>
      <c r="Z2498" t="s">
        <v>8852</v>
      </c>
      <c r="AA2498">
        <v>0</v>
      </c>
      <c r="AB2498" t="str">
        <f t="shared" si="893"/>
        <v>Symbolic Poster</v>
      </c>
      <c r="AC2498" t="s">
        <v>12153</v>
      </c>
      <c r="AD2498" t="s">
        <v>12154</v>
      </c>
      <c r="AE2498">
        <v>482</v>
      </c>
      <c r="AF2498" t="str">
        <f t="shared" si="894"/>
        <v>Very Low</v>
      </c>
      <c r="AG2498" t="s">
        <v>9</v>
      </c>
      <c r="AH2498" t="s">
        <v>28</v>
      </c>
      <c r="AI2498" t="s">
        <v>556</v>
      </c>
      <c r="AJ2498" t="str">
        <f t="shared" si="895"/>
        <v>Adult</v>
      </c>
      <c r="AK2498">
        <v>17000000</v>
      </c>
      <c r="AL2498" t="str">
        <f t="shared" si="896"/>
        <v>Low Budget</v>
      </c>
      <c r="AM2498">
        <v>2006</v>
      </c>
      <c r="AN2498">
        <f t="shared" si="897"/>
        <v>19</v>
      </c>
      <c r="AO2498" t="str">
        <f t="shared" si="898"/>
        <v>Old Classic</v>
      </c>
      <c r="AP2498">
        <v>988</v>
      </c>
      <c r="AQ2498" t="str">
        <f t="shared" si="899"/>
        <v>Very Low</v>
      </c>
      <c r="AR2498">
        <v>6.7</v>
      </c>
      <c r="AS2498" t="str">
        <f t="shared" si="900"/>
        <v>Average</v>
      </c>
      <c r="AT2498">
        <v>2.35</v>
      </c>
      <c r="AU2498" t="str">
        <f t="shared" si="901"/>
        <v>Cinematic Widescreen</v>
      </c>
      <c r="AV2498">
        <v>3000</v>
      </c>
      <c r="AW2498" t="str">
        <f t="shared" si="902"/>
        <v>Low</v>
      </c>
    </row>
    <row r="2499" spans="1:49" x14ac:dyDescent="0.3">
      <c r="A2499" t="s">
        <v>0</v>
      </c>
      <c r="B2499" t="s">
        <v>12155</v>
      </c>
      <c r="C2499">
        <v>178</v>
      </c>
      <c r="D2499" t="str">
        <f t="shared" ref="D2499:D2562" si="909">IF(C2499&lt;=50,"Very Low",
IF(C2499&lt;=200,"Low",
IF(C2499&lt;=500,"Medium",
IF(C2499&lt;=1000,"High","Very High"))))</f>
        <v>Low</v>
      </c>
      <c r="E2499">
        <v>90</v>
      </c>
      <c r="F2499" t="str">
        <f t="shared" ref="F2499:F2562" si="910">INT(E2499/60) &amp; "h " &amp; MOD(E2499,60) &amp; "m"</f>
        <v>1h 30m</v>
      </c>
      <c r="G2499" t="str">
        <f t="shared" ref="G2499:G2562" si="911">IF(E2499&lt;60,"Short Film",IF(E2499&lt;90,"Featurette",IF(E2499&lt;=120,"Standard Movie",IF(E2499&lt;=180,"Long Movie","Epic"))))</f>
        <v>Standard Movie</v>
      </c>
      <c r="H2499">
        <v>52</v>
      </c>
      <c r="I2499" t="str">
        <f t="shared" ref="I2499:I2562" si="912">IF(H2499&lt;=1000,"Very Low",IF(H2499&lt;=10000,"Low",IF(H2499&lt;=50000,"Medium",IF(H2499&lt;=200000,"High","Very High"))))</f>
        <v>Very Low</v>
      </c>
      <c r="J2499">
        <v>298</v>
      </c>
      <c r="K2499" t="str">
        <f t="shared" ref="K2499:K2562" si="913">IF(J2499&lt;=1000,"Very Low",IF(J2499&lt;=10000,"Low",IF(J2499&lt;=50000,"Medium",IF(J2499&lt;=200000,"High","Very High"))))</f>
        <v>Very Low</v>
      </c>
      <c r="L2499" t="s">
        <v>9469</v>
      </c>
      <c r="M2499">
        <v>723</v>
      </c>
      <c r="N2499" t="str">
        <f t="shared" ref="N2499:N2562" si="914">IF(A2499&lt;=1000,"Very Low",
IF(M2499&lt;=10000,"Low",IF(M2499&lt;=50000,"Medium",IF(M2499&lt;=200000,"High","Very High"))))</f>
        <v>Low</v>
      </c>
      <c r="O2499">
        <v>45670855</v>
      </c>
      <c r="P2499" t="str">
        <f t="shared" ref="P2499:P2562" si="915">IF(AND(O2499&gt;=500000000),"Blockbuster",
IF(AND(O2499&gt;=200000000,O2499&lt;=499999999),"Superhit",
IF(AND(O2499&gt;=50000000,O2499&lt;=199999999),"Hit",
IF(AND(O2499&gt;=10000000,O2499&lt;=49999999),"Average",
IF(AND(O2499&lt;=10000000),"Flop","")))))</f>
        <v>Average</v>
      </c>
      <c r="Q2499" t="s">
        <v>5074</v>
      </c>
      <c r="R2499" t="str">
        <f t="shared" ref="R2499:R2562" si="916">LEFT(Q2499, FIND("|",Q2499&amp;"|")-1)</f>
        <v>Horror</v>
      </c>
      <c r="S2499">
        <f t="shared" ref="S2499:S2562" si="917">LEN(Q2499)-LEN(SUBSTITUTE(Q2499,"|",""))+1</f>
        <v>2</v>
      </c>
      <c r="T2499" t="s">
        <v>5891</v>
      </c>
      <c r="U2499" t="s">
        <v>12156</v>
      </c>
      <c r="V2499">
        <v>67978</v>
      </c>
      <c r="W2499" t="str">
        <f t="shared" ref="W2499:W2562" si="918">IF(V2499&lt;=10000,"Very Low",IF(V2499&lt;=50000,"Low",IF(V2499&lt;=200000,"Medium",IF(V2499&lt;=500000,"High","Very High"))))</f>
        <v>Medium</v>
      </c>
      <c r="X2499">
        <v>1978</v>
      </c>
      <c r="Y2499" t="str">
        <f t="shared" ref="Y2499:Y2562" si="919">IF(X2499&lt;=1000,"Very Low",IF(X2499&lt;=10000,"Low",IF(X2499&lt;=50000,"Medium",IF(X2499&lt;=200000,"High","Very High"))))</f>
        <v>Low</v>
      </c>
      <c r="Z2499" t="s">
        <v>12157</v>
      </c>
      <c r="AA2499">
        <v>0</v>
      </c>
      <c r="AB2499" t="str">
        <f t="shared" ref="AB2499:AB2562" si="920">IF(AA2499=0,"Symbolic Poster",IF(AA2499=1,"Solo Star Poster",IF(AA2499&lt;=3,"Duo/Trio Poster","Ensemble Poster")))</f>
        <v>Symbolic Poster</v>
      </c>
      <c r="AC2499" t="s">
        <v>12158</v>
      </c>
      <c r="AD2499" t="s">
        <v>12159</v>
      </c>
      <c r="AE2499">
        <v>279</v>
      </c>
      <c r="AF2499" t="str">
        <f t="shared" ref="AF2499:AF2562" si="921">IF(AE2499&lt;=500,"Very Low",IF(AE2499&lt;=2000,"Low",IF(AE2499&lt;=5000,"Medium",IF(AE2499&lt;=15000,"High","Very High"))))</f>
        <v>Very Low</v>
      </c>
      <c r="AG2499" t="s">
        <v>9</v>
      </c>
      <c r="AH2499" t="s">
        <v>239</v>
      </c>
      <c r="AI2499" t="s">
        <v>556</v>
      </c>
      <c r="AJ2499" t="str">
        <f t="shared" ref="AJ2499:AJ2562" si="922">IF(OR(AI2499="G",AI2499="PG",AI2499="U",AI2499="TV-Y",AI2499="TV-G"),"Family",IF(OR(AI2499="PG-13",AI2499="UA",AI2499="TV-14"),"Teen",IF(OR(AI2499="R",AI2499="NC-17",AI2499="A",AI2499="TV-MA"),"Adult",IF(AI2499="Not Rated","No Rating","Other/Unknown"))))</f>
        <v>Adult</v>
      </c>
      <c r="AK2499">
        <v>20000000</v>
      </c>
      <c r="AL2499" t="str">
        <f t="shared" ref="AL2499:AL2562" si="923">IF(AK2499&gt;=200000000,"Very High Budget",
IF(AND(AK2499&gt;=100000000,AK2499&lt;=199999999),"High Budget",
IF(AND(AK2499&gt;=30000000,AK2499&lt;=99999999),"Medium Budget",
IF(AK2499&lt;30000000,"Low Budget",""))))</f>
        <v>Low Budget</v>
      </c>
      <c r="AM2499">
        <v>2010</v>
      </c>
      <c r="AN2499">
        <f t="shared" ref="AN2499:AN2562" si="924">$AY$20-AM2499</f>
        <v>15</v>
      </c>
      <c r="AO2499" t="str">
        <f t="shared" ref="AO2499:AO2562" si="925">IF(AN2499&lt;=5,"Recent",IF(AND(AN2499&gt;=6,AN2499&lt;=15),"Modern Classic",IF(AN2499&gt;15,"Old Classic","")))</f>
        <v>Modern Classic</v>
      </c>
      <c r="AP2499">
        <v>346</v>
      </c>
      <c r="AQ2499" t="str">
        <f t="shared" ref="AQ2499:AQ2562" si="926">IF(AP2499&lt;=1000,"Very Low",IF(AP2499&lt;=10000,"Low",IF(AP2499&lt;=50000,"Medium",IF(AP2499&lt;=200000,"High","Very High"))))</f>
        <v>Very Low</v>
      </c>
      <c r="AR2499">
        <v>5.6</v>
      </c>
      <c r="AS2499" t="str">
        <f t="shared" ref="AS2499:AS2562" si="927">IF(AND(AR2499&gt;=9,AR2499&lt;=10),"Master Piece",
IF(AND(AR2499&gt;=8,AR2499&lt;9),"Excellent",
IF(AND(AR2499&gt;=7,AR2499&lt;8),"Good",
IF(AND(AR2499&gt;=6,AR2499&lt;7),"Average",
IF(AND(AR2499&gt;=5,AR2499&lt;6),"Below Average",
IF(AND(AR2499&gt;=4,AR2499&lt;5),"Poor",
IF(AND(AR2499&gt;=3,AR2499&lt;4),"Very Poor",
IF(AND(AR2499&gt;=0,AR2499&lt;3),"Terrible",""))))))))</f>
        <v>Below Average</v>
      </c>
      <c r="AT2499">
        <v>1.85</v>
      </c>
      <c r="AU2499" t="str">
        <f t="shared" ref="AU2499:AU2562" si="928">IF(AND(AT2499&gt;=1.3,AT2499&lt;=1.4),"Classic",IF(AND(AT2499&gt;=1.7,AT2499&lt;=1.9),"HDTV / Widescreen",IF(AND(AT2499&gt;=2.2,AT2499&lt;=2.4),"Cinematic Widescreen",IF(AND(AT2499&gt;=1.4,AT2499&lt;=1.6),"Standard Academy",IF(AT2499&gt;=2.4,"Ultra Widescreen","")))))</f>
        <v>HDTV / Widescreen</v>
      </c>
      <c r="AV2499">
        <v>12000</v>
      </c>
      <c r="AW2499" t="str">
        <f t="shared" ref="AW2499:AW2562" si="929">IF(AV2499&lt;=1000,"Very Low",IF(AV2499&lt;=10000,"Low",IF(AV2499&lt;=50000,"Medium",IF(AV2499&lt;=200000,"High","Very High"))))</f>
        <v>Medium</v>
      </c>
    </row>
    <row r="2500" spans="1:49" x14ac:dyDescent="0.3">
      <c r="A2500" t="s">
        <v>0</v>
      </c>
      <c r="B2500" t="s">
        <v>3773</v>
      </c>
      <c r="C2500">
        <v>140</v>
      </c>
      <c r="D2500" t="str">
        <f t="shared" si="909"/>
        <v>Low</v>
      </c>
      <c r="E2500">
        <v>96</v>
      </c>
      <c r="F2500" t="str">
        <f t="shared" si="910"/>
        <v>1h 36m</v>
      </c>
      <c r="G2500" t="str">
        <f t="shared" si="911"/>
        <v>Standard Movie</v>
      </c>
      <c r="H2500">
        <v>36</v>
      </c>
      <c r="I2500" t="str">
        <f t="shared" si="912"/>
        <v>Very Low</v>
      </c>
      <c r="J2500">
        <v>486</v>
      </c>
      <c r="K2500" t="str">
        <f t="shared" si="913"/>
        <v>Very Low</v>
      </c>
      <c r="L2500" t="s">
        <v>3699</v>
      </c>
      <c r="M2500">
        <v>1000</v>
      </c>
      <c r="N2500" t="str">
        <f t="shared" si="914"/>
        <v>Low</v>
      </c>
      <c r="O2500">
        <v>37939782</v>
      </c>
      <c r="P2500" t="str">
        <f t="shared" si="915"/>
        <v>Average</v>
      </c>
      <c r="Q2500" t="s">
        <v>1652</v>
      </c>
      <c r="R2500" t="str">
        <f t="shared" si="916"/>
        <v>Comedy</v>
      </c>
      <c r="S2500">
        <f t="shared" si="917"/>
        <v>2</v>
      </c>
      <c r="T2500" t="s">
        <v>8328</v>
      </c>
      <c r="U2500" t="s">
        <v>12160</v>
      </c>
      <c r="V2500">
        <v>62272</v>
      </c>
      <c r="W2500" t="str">
        <f t="shared" si="918"/>
        <v>Medium</v>
      </c>
      <c r="X2500">
        <v>3294</v>
      </c>
      <c r="Y2500" t="str">
        <f t="shared" si="919"/>
        <v>Low</v>
      </c>
      <c r="Z2500" t="s">
        <v>10416</v>
      </c>
      <c r="AA2500">
        <v>0</v>
      </c>
      <c r="AB2500" t="str">
        <f t="shared" si="920"/>
        <v>Symbolic Poster</v>
      </c>
      <c r="AC2500" t="s">
        <v>12161</v>
      </c>
      <c r="AD2500" t="s">
        <v>12162</v>
      </c>
      <c r="AE2500">
        <v>207</v>
      </c>
      <c r="AF2500" t="str">
        <f t="shared" si="921"/>
        <v>Very Low</v>
      </c>
      <c r="AG2500" t="s">
        <v>9</v>
      </c>
      <c r="AH2500" t="s">
        <v>10</v>
      </c>
      <c r="AI2500" t="s">
        <v>556</v>
      </c>
      <c r="AJ2500" t="str">
        <f t="shared" si="922"/>
        <v>Adult</v>
      </c>
      <c r="AK2500">
        <v>17000000</v>
      </c>
      <c r="AL2500" t="str">
        <f t="shared" si="923"/>
        <v>Low Budget</v>
      </c>
      <c r="AM2500">
        <v>2002</v>
      </c>
      <c r="AN2500">
        <f t="shared" si="924"/>
        <v>23</v>
      </c>
      <c r="AO2500" t="str">
        <f t="shared" si="925"/>
        <v>Old Classic</v>
      </c>
      <c r="AP2500">
        <v>580</v>
      </c>
      <c r="AQ2500" t="str">
        <f t="shared" si="926"/>
        <v>Very Low</v>
      </c>
      <c r="AR2500">
        <v>5.6</v>
      </c>
      <c r="AS2500" t="str">
        <f t="shared" si="927"/>
        <v>Below Average</v>
      </c>
      <c r="AT2500">
        <v>1.85</v>
      </c>
      <c r="AU2500" t="str">
        <f t="shared" si="928"/>
        <v>HDTV / Widescreen</v>
      </c>
      <c r="AV2500">
        <v>2000</v>
      </c>
      <c r="AW2500" t="str">
        <f t="shared" si="929"/>
        <v>Low</v>
      </c>
    </row>
    <row r="2501" spans="1:49" x14ac:dyDescent="0.3">
      <c r="A2501" t="s">
        <v>0</v>
      </c>
      <c r="B2501" t="s">
        <v>270</v>
      </c>
      <c r="C2501">
        <v>469</v>
      </c>
      <c r="D2501" t="str">
        <f t="shared" si="909"/>
        <v>Medium</v>
      </c>
      <c r="E2501">
        <v>125</v>
      </c>
      <c r="F2501" t="str">
        <f t="shared" si="910"/>
        <v>2h 5m</v>
      </c>
      <c r="G2501" t="str">
        <f t="shared" si="911"/>
        <v>Long Movie</v>
      </c>
      <c r="H2501">
        <v>364</v>
      </c>
      <c r="I2501" t="str">
        <f t="shared" si="912"/>
        <v>Very Low</v>
      </c>
      <c r="J2501">
        <v>1000</v>
      </c>
      <c r="K2501" t="str">
        <f t="shared" si="913"/>
        <v>Very Low</v>
      </c>
      <c r="L2501" t="s">
        <v>271</v>
      </c>
      <c r="M2501">
        <v>12000</v>
      </c>
      <c r="N2501" t="str">
        <f t="shared" si="914"/>
        <v>Medium</v>
      </c>
      <c r="O2501">
        <v>172051787</v>
      </c>
      <c r="P2501" t="str">
        <f t="shared" si="915"/>
        <v>Hit</v>
      </c>
      <c r="Q2501" t="s">
        <v>44</v>
      </c>
      <c r="R2501" t="str">
        <f t="shared" si="916"/>
        <v>Action</v>
      </c>
      <c r="S2501">
        <f t="shared" si="917"/>
        <v>3</v>
      </c>
      <c r="T2501" t="s">
        <v>272</v>
      </c>
      <c r="U2501" t="s">
        <v>273</v>
      </c>
      <c r="V2501">
        <v>264186</v>
      </c>
      <c r="W2501" t="str">
        <f t="shared" si="918"/>
        <v>High</v>
      </c>
      <c r="X2501">
        <v>25549</v>
      </c>
      <c r="Y2501" t="str">
        <f t="shared" si="919"/>
        <v>Medium</v>
      </c>
      <c r="Z2501" t="s">
        <v>274</v>
      </c>
      <c r="AA2501">
        <v>0</v>
      </c>
      <c r="AB2501" t="str">
        <f t="shared" si="920"/>
        <v>Symbolic Poster</v>
      </c>
      <c r="AC2501" t="s">
        <v>275</v>
      </c>
      <c r="AD2501" t="s">
        <v>276</v>
      </c>
      <c r="AE2501">
        <v>665</v>
      </c>
      <c r="AF2501" t="str">
        <f t="shared" si="921"/>
        <v>Low</v>
      </c>
      <c r="AG2501" t="s">
        <v>9</v>
      </c>
      <c r="AH2501" t="s">
        <v>10</v>
      </c>
      <c r="AI2501" t="s">
        <v>66</v>
      </c>
      <c r="AJ2501" t="str">
        <f t="shared" si="922"/>
        <v>Family</v>
      </c>
      <c r="AK2501">
        <v>170000000</v>
      </c>
      <c r="AL2501" t="str">
        <f t="shared" si="923"/>
        <v>High Budget</v>
      </c>
      <c r="AM2501">
        <v>2010</v>
      </c>
      <c r="AN2501">
        <f t="shared" si="924"/>
        <v>15</v>
      </c>
      <c r="AO2501" t="str">
        <f t="shared" si="925"/>
        <v>Modern Classic</v>
      </c>
      <c r="AP2501">
        <v>10000</v>
      </c>
      <c r="AQ2501" t="str">
        <f t="shared" si="926"/>
        <v>Low</v>
      </c>
      <c r="AR2501">
        <v>6.8</v>
      </c>
      <c r="AS2501" t="str">
        <f t="shared" si="927"/>
        <v>Average</v>
      </c>
      <c r="AT2501">
        <v>2.35</v>
      </c>
      <c r="AU2501" t="str">
        <f t="shared" si="928"/>
        <v>Cinematic Widescreen</v>
      </c>
      <c r="AV2501">
        <v>30000</v>
      </c>
      <c r="AW2501" t="str">
        <f t="shared" si="929"/>
        <v>Medium</v>
      </c>
    </row>
    <row r="2502" spans="1:49" x14ac:dyDescent="0.3">
      <c r="A2502" t="s">
        <v>0</v>
      </c>
      <c r="B2502" t="s">
        <v>12163</v>
      </c>
      <c r="C2502">
        <v>63</v>
      </c>
      <c r="D2502" t="str">
        <f t="shared" si="909"/>
        <v>Low</v>
      </c>
      <c r="E2502">
        <v>82</v>
      </c>
      <c r="F2502" t="str">
        <f t="shared" si="910"/>
        <v>1h 22m</v>
      </c>
      <c r="G2502" t="str">
        <f t="shared" si="911"/>
        <v>Featurette</v>
      </c>
      <c r="H2502">
        <v>12</v>
      </c>
      <c r="I2502" t="str">
        <f t="shared" si="912"/>
        <v>Very Low</v>
      </c>
      <c r="J2502">
        <v>281</v>
      </c>
      <c r="K2502" t="str">
        <f t="shared" si="913"/>
        <v>Very Low</v>
      </c>
      <c r="L2502" t="s">
        <v>12164</v>
      </c>
      <c r="M2502">
        <v>8000</v>
      </c>
      <c r="N2502" t="str">
        <f t="shared" si="914"/>
        <v>Low</v>
      </c>
      <c r="O2502">
        <v>30324946</v>
      </c>
      <c r="P2502" t="str">
        <f t="shared" si="915"/>
        <v>Average</v>
      </c>
      <c r="Q2502" t="s">
        <v>6516</v>
      </c>
      <c r="R2502" t="str">
        <f t="shared" si="916"/>
        <v>Comedy</v>
      </c>
      <c r="S2502">
        <f t="shared" si="917"/>
        <v>3</v>
      </c>
      <c r="T2502" t="s">
        <v>1220</v>
      </c>
      <c r="U2502" t="s">
        <v>12165</v>
      </c>
      <c r="V2502">
        <v>48458</v>
      </c>
      <c r="W2502" t="str">
        <f t="shared" si="918"/>
        <v>Low</v>
      </c>
      <c r="X2502">
        <v>9271</v>
      </c>
      <c r="Y2502" t="str">
        <f t="shared" si="919"/>
        <v>Low</v>
      </c>
      <c r="Z2502" t="s">
        <v>10222</v>
      </c>
      <c r="AA2502">
        <v>2</v>
      </c>
      <c r="AB2502" t="str">
        <f t="shared" si="920"/>
        <v>Duo/Trio Poster</v>
      </c>
      <c r="AC2502" t="s">
        <v>12166</v>
      </c>
      <c r="AD2502" t="s">
        <v>12167</v>
      </c>
      <c r="AE2502">
        <v>239</v>
      </c>
      <c r="AF2502" t="str">
        <f t="shared" si="921"/>
        <v>Very Low</v>
      </c>
      <c r="AG2502" t="s">
        <v>9</v>
      </c>
      <c r="AH2502" t="s">
        <v>10</v>
      </c>
      <c r="AI2502" t="s">
        <v>11</v>
      </c>
      <c r="AJ2502" t="str">
        <f t="shared" si="922"/>
        <v>Teen</v>
      </c>
      <c r="AK2502">
        <v>17000000</v>
      </c>
      <c r="AL2502" t="str">
        <f t="shared" si="923"/>
        <v>Low Budget</v>
      </c>
      <c r="AM2502">
        <v>1998</v>
      </c>
      <c r="AN2502">
        <f t="shared" si="924"/>
        <v>27</v>
      </c>
      <c r="AO2502" t="str">
        <f t="shared" si="925"/>
        <v>Old Classic</v>
      </c>
      <c r="AP2502">
        <v>357</v>
      </c>
      <c r="AQ2502" t="str">
        <f t="shared" si="926"/>
        <v>Very Low</v>
      </c>
      <c r="AR2502">
        <v>6.2</v>
      </c>
      <c r="AS2502" t="str">
        <f t="shared" si="927"/>
        <v>Average</v>
      </c>
      <c r="AT2502">
        <v>1.85</v>
      </c>
      <c r="AU2502" t="str">
        <f t="shared" si="928"/>
        <v>HDTV / Widescreen</v>
      </c>
      <c r="AV2502">
        <v>0</v>
      </c>
      <c r="AW2502" t="str">
        <f t="shared" si="929"/>
        <v>Very Low</v>
      </c>
    </row>
    <row r="2503" spans="1:49" x14ac:dyDescent="0.3">
      <c r="A2503" t="s">
        <v>0</v>
      </c>
      <c r="B2503" t="s">
        <v>11639</v>
      </c>
      <c r="C2503">
        <v>148</v>
      </c>
      <c r="D2503" t="str">
        <f t="shared" si="909"/>
        <v>Low</v>
      </c>
      <c r="E2503">
        <v>86</v>
      </c>
      <c r="F2503" t="str">
        <f t="shared" si="910"/>
        <v>1h 26m</v>
      </c>
      <c r="G2503" t="str">
        <f t="shared" si="911"/>
        <v>Featurette</v>
      </c>
      <c r="H2503">
        <v>33</v>
      </c>
      <c r="I2503" t="str">
        <f t="shared" si="912"/>
        <v>Very Low</v>
      </c>
      <c r="J2503">
        <v>583</v>
      </c>
      <c r="K2503" t="str">
        <f t="shared" si="913"/>
        <v>Very Low</v>
      </c>
      <c r="L2503" t="s">
        <v>6741</v>
      </c>
      <c r="M2503">
        <v>15000</v>
      </c>
      <c r="N2503" t="str">
        <f t="shared" si="914"/>
        <v>Medium</v>
      </c>
      <c r="O2503">
        <v>27854896</v>
      </c>
      <c r="P2503" t="str">
        <f t="shared" si="915"/>
        <v>Average</v>
      </c>
      <c r="Q2503" t="s">
        <v>658</v>
      </c>
      <c r="R2503" t="str">
        <f t="shared" si="916"/>
        <v>Drama</v>
      </c>
      <c r="S2503">
        <f t="shared" si="917"/>
        <v>3</v>
      </c>
      <c r="T2503" t="s">
        <v>5154</v>
      </c>
      <c r="U2503" t="s">
        <v>12168</v>
      </c>
      <c r="V2503">
        <v>64190</v>
      </c>
      <c r="W2503" t="str">
        <f t="shared" si="918"/>
        <v>Medium</v>
      </c>
      <c r="X2503">
        <v>17396</v>
      </c>
      <c r="Y2503" t="str">
        <f t="shared" si="919"/>
        <v>Medium</v>
      </c>
      <c r="Z2503" t="s">
        <v>12169</v>
      </c>
      <c r="AA2503">
        <v>1</v>
      </c>
      <c r="AB2503" t="str">
        <f t="shared" si="920"/>
        <v>Solo Star Poster</v>
      </c>
      <c r="AC2503" t="s">
        <v>12170</v>
      </c>
      <c r="AD2503" t="s">
        <v>12171</v>
      </c>
      <c r="AE2503">
        <v>129</v>
      </c>
      <c r="AF2503" t="str">
        <f t="shared" si="921"/>
        <v>Very Low</v>
      </c>
      <c r="AG2503" t="s">
        <v>9</v>
      </c>
      <c r="AH2503" t="s">
        <v>10</v>
      </c>
      <c r="AI2503" t="s">
        <v>11</v>
      </c>
      <c r="AJ2503" t="str">
        <f t="shared" si="922"/>
        <v>Teen</v>
      </c>
      <c r="AK2503">
        <v>17000000</v>
      </c>
      <c r="AL2503" t="str">
        <f t="shared" si="923"/>
        <v>Low Budget</v>
      </c>
      <c r="AM2503">
        <v>2011</v>
      </c>
      <c r="AN2503">
        <f t="shared" si="924"/>
        <v>14</v>
      </c>
      <c r="AO2503" t="str">
        <f t="shared" si="925"/>
        <v>Modern Classic</v>
      </c>
      <c r="AP2503">
        <v>976</v>
      </c>
      <c r="AQ2503" t="str">
        <f t="shared" si="926"/>
        <v>Very Low</v>
      </c>
      <c r="AR2503">
        <v>5.6</v>
      </c>
      <c r="AS2503" t="str">
        <f t="shared" si="927"/>
        <v>Below Average</v>
      </c>
      <c r="AT2503">
        <v>2.35</v>
      </c>
      <c r="AU2503" t="str">
        <f t="shared" si="928"/>
        <v>Cinematic Widescreen</v>
      </c>
      <c r="AV2503">
        <v>16000</v>
      </c>
      <c r="AW2503" t="str">
        <f t="shared" si="929"/>
        <v>Medium</v>
      </c>
    </row>
    <row r="2504" spans="1:49" x14ac:dyDescent="0.3">
      <c r="A2504" t="s">
        <v>0</v>
      </c>
      <c r="B2504" t="s">
        <v>7451</v>
      </c>
      <c r="C2504">
        <v>265</v>
      </c>
      <c r="D2504" t="str">
        <f t="shared" si="909"/>
        <v>Medium</v>
      </c>
      <c r="E2504">
        <v>108</v>
      </c>
      <c r="F2504" t="str">
        <f t="shared" si="910"/>
        <v>1h 48m</v>
      </c>
      <c r="G2504" t="str">
        <f t="shared" si="911"/>
        <v>Standard Movie</v>
      </c>
      <c r="H2504">
        <v>192</v>
      </c>
      <c r="I2504" t="str">
        <f t="shared" si="912"/>
        <v>Very Low</v>
      </c>
      <c r="J2504">
        <v>580</v>
      </c>
      <c r="K2504" t="str">
        <f t="shared" si="913"/>
        <v>Very Low</v>
      </c>
      <c r="L2504" t="s">
        <v>12038</v>
      </c>
      <c r="M2504">
        <v>1000</v>
      </c>
      <c r="N2504" t="str">
        <f t="shared" si="914"/>
        <v>Low</v>
      </c>
      <c r="O2504">
        <v>41777564</v>
      </c>
      <c r="P2504" t="str">
        <f t="shared" si="915"/>
        <v>Average</v>
      </c>
      <c r="Q2504" t="s">
        <v>6374</v>
      </c>
      <c r="R2504" t="str">
        <f t="shared" si="916"/>
        <v>Horror</v>
      </c>
      <c r="S2504">
        <f t="shared" si="917"/>
        <v>1</v>
      </c>
      <c r="T2504" t="s">
        <v>11534</v>
      </c>
      <c r="U2504" t="s">
        <v>12172</v>
      </c>
      <c r="V2504">
        <v>129719</v>
      </c>
      <c r="W2504" t="str">
        <f t="shared" si="918"/>
        <v>Medium</v>
      </c>
      <c r="X2504">
        <v>4500</v>
      </c>
      <c r="Y2504" t="str">
        <f t="shared" si="919"/>
        <v>Low</v>
      </c>
      <c r="Z2504" t="s">
        <v>3699</v>
      </c>
      <c r="AA2504">
        <v>0</v>
      </c>
      <c r="AB2504" t="str">
        <f t="shared" si="920"/>
        <v>Symbolic Poster</v>
      </c>
      <c r="AC2504" t="s">
        <v>12173</v>
      </c>
      <c r="AD2504" t="s">
        <v>12174</v>
      </c>
      <c r="AE2504">
        <v>855</v>
      </c>
      <c r="AF2504" t="str">
        <f t="shared" si="921"/>
        <v>Low</v>
      </c>
      <c r="AG2504" t="s">
        <v>9</v>
      </c>
      <c r="AH2504" t="s">
        <v>10</v>
      </c>
      <c r="AI2504" t="s">
        <v>556</v>
      </c>
      <c r="AJ2504" t="str">
        <f t="shared" si="922"/>
        <v>Adult</v>
      </c>
      <c r="AK2504">
        <v>15000000</v>
      </c>
      <c r="AL2504" t="str">
        <f t="shared" si="923"/>
        <v>Low Budget</v>
      </c>
      <c r="AM2504">
        <v>2006</v>
      </c>
      <c r="AN2504">
        <f t="shared" si="924"/>
        <v>19</v>
      </c>
      <c r="AO2504" t="str">
        <f t="shared" si="925"/>
        <v>Old Classic</v>
      </c>
      <c r="AP2504">
        <v>1000</v>
      </c>
      <c r="AQ2504" t="str">
        <f t="shared" si="926"/>
        <v>Very Low</v>
      </c>
      <c r="AR2504">
        <v>6.4</v>
      </c>
      <c r="AS2504" t="str">
        <f t="shared" si="927"/>
        <v>Average</v>
      </c>
      <c r="AT2504">
        <v>2.35</v>
      </c>
      <c r="AU2504" t="str">
        <f t="shared" si="928"/>
        <v>Cinematic Widescreen</v>
      </c>
      <c r="AV2504">
        <v>0</v>
      </c>
      <c r="AW2504" t="str">
        <f t="shared" si="929"/>
        <v>Very Low</v>
      </c>
    </row>
    <row r="2505" spans="1:49" x14ac:dyDescent="0.3">
      <c r="A2505" t="s">
        <v>0</v>
      </c>
      <c r="B2505" t="s">
        <v>4562</v>
      </c>
      <c r="C2505">
        <v>75</v>
      </c>
      <c r="D2505" t="str">
        <f t="shared" si="909"/>
        <v>Low</v>
      </c>
      <c r="E2505">
        <v>98</v>
      </c>
      <c r="F2505" t="str">
        <f t="shared" si="910"/>
        <v>1h 38m</v>
      </c>
      <c r="G2505" t="str">
        <f t="shared" si="911"/>
        <v>Standard Movie</v>
      </c>
      <c r="H2505">
        <v>39</v>
      </c>
      <c r="I2505" t="str">
        <f t="shared" si="912"/>
        <v>Very Low</v>
      </c>
      <c r="J2505">
        <v>428</v>
      </c>
      <c r="K2505" t="str">
        <f t="shared" si="913"/>
        <v>Very Low</v>
      </c>
      <c r="L2505" t="s">
        <v>4705</v>
      </c>
      <c r="M2505">
        <v>593</v>
      </c>
      <c r="N2505" t="str">
        <f t="shared" si="914"/>
        <v>Low</v>
      </c>
      <c r="O2505">
        <v>22734486</v>
      </c>
      <c r="P2505" t="str">
        <f t="shared" si="915"/>
        <v>Average</v>
      </c>
      <c r="Q2505" t="s">
        <v>1642</v>
      </c>
      <c r="R2505" t="str">
        <f t="shared" si="916"/>
        <v>Comedy</v>
      </c>
      <c r="S2505">
        <f t="shared" si="917"/>
        <v>1</v>
      </c>
      <c r="T2505" t="s">
        <v>3782</v>
      </c>
      <c r="U2505" t="s">
        <v>12175</v>
      </c>
      <c r="V2505">
        <v>11815</v>
      </c>
      <c r="W2505" t="str">
        <f t="shared" si="918"/>
        <v>Low</v>
      </c>
      <c r="X2505">
        <v>2713</v>
      </c>
      <c r="Y2505" t="str">
        <f t="shared" si="919"/>
        <v>Low</v>
      </c>
      <c r="Z2505" t="s">
        <v>8963</v>
      </c>
      <c r="AA2505">
        <v>1</v>
      </c>
      <c r="AB2505" t="str">
        <f t="shared" si="920"/>
        <v>Solo Star Poster</v>
      </c>
      <c r="AC2505" t="s">
        <v>12176</v>
      </c>
      <c r="AD2505" t="s">
        <v>12177</v>
      </c>
      <c r="AE2505">
        <v>117</v>
      </c>
      <c r="AF2505" t="str">
        <f t="shared" si="921"/>
        <v>Very Low</v>
      </c>
      <c r="AG2505" t="s">
        <v>9</v>
      </c>
      <c r="AH2505" t="s">
        <v>10</v>
      </c>
      <c r="AI2505" t="s">
        <v>11</v>
      </c>
      <c r="AJ2505" t="str">
        <f t="shared" si="922"/>
        <v>Teen</v>
      </c>
      <c r="AK2505">
        <v>17000000</v>
      </c>
      <c r="AL2505" t="str">
        <f t="shared" si="923"/>
        <v>Low Budget</v>
      </c>
      <c r="AM2505">
        <v>2003</v>
      </c>
      <c r="AN2505">
        <f t="shared" si="924"/>
        <v>22</v>
      </c>
      <c r="AO2505" t="str">
        <f t="shared" si="925"/>
        <v>Old Classic</v>
      </c>
      <c r="AP2505">
        <v>517</v>
      </c>
      <c r="AQ2505" t="str">
        <f t="shared" si="926"/>
        <v>Very Low</v>
      </c>
      <c r="AR2505">
        <v>5.6</v>
      </c>
      <c r="AS2505" t="str">
        <f t="shared" si="927"/>
        <v>Below Average</v>
      </c>
      <c r="AT2505">
        <v>2.35</v>
      </c>
      <c r="AU2505" t="str">
        <f t="shared" si="928"/>
        <v>Cinematic Widescreen</v>
      </c>
      <c r="AV2505">
        <v>320</v>
      </c>
      <c r="AW2505" t="str">
        <f t="shared" si="929"/>
        <v>Very Low</v>
      </c>
    </row>
    <row r="2506" spans="1:49" x14ac:dyDescent="0.3">
      <c r="A2506" t="s">
        <v>0</v>
      </c>
      <c r="B2506" t="s">
        <v>8517</v>
      </c>
      <c r="C2506">
        <v>113</v>
      </c>
      <c r="D2506" t="str">
        <f t="shared" si="909"/>
        <v>Low</v>
      </c>
      <c r="E2506">
        <v>129</v>
      </c>
      <c r="F2506" t="str">
        <f t="shared" si="910"/>
        <v>2h 9m</v>
      </c>
      <c r="G2506" t="str">
        <f t="shared" si="911"/>
        <v>Long Movie</v>
      </c>
      <c r="H2506">
        <v>51</v>
      </c>
      <c r="I2506" t="str">
        <f t="shared" si="912"/>
        <v>Very Low</v>
      </c>
      <c r="J2506">
        <v>89</v>
      </c>
      <c r="K2506" t="str">
        <f t="shared" si="913"/>
        <v>Very Low</v>
      </c>
      <c r="L2506" t="s">
        <v>12178</v>
      </c>
      <c r="M2506">
        <v>427</v>
      </c>
      <c r="N2506" t="str">
        <f t="shared" si="914"/>
        <v>Low</v>
      </c>
      <c r="O2506">
        <v>44469602</v>
      </c>
      <c r="P2506" t="str">
        <f t="shared" si="915"/>
        <v>Average</v>
      </c>
      <c r="Q2506" t="s">
        <v>1605</v>
      </c>
      <c r="R2506" t="str">
        <f t="shared" si="916"/>
        <v>Biography</v>
      </c>
      <c r="S2506">
        <f t="shared" si="917"/>
        <v>3</v>
      </c>
      <c r="T2506" t="s">
        <v>12179</v>
      </c>
      <c r="U2506" t="s">
        <v>12180</v>
      </c>
      <c r="V2506">
        <v>23480</v>
      </c>
      <c r="W2506" t="str">
        <f t="shared" si="918"/>
        <v>Low</v>
      </c>
      <c r="X2506">
        <v>952</v>
      </c>
      <c r="Y2506" t="str">
        <f t="shared" si="919"/>
        <v>Very Low</v>
      </c>
      <c r="Z2506" t="s">
        <v>12181</v>
      </c>
      <c r="AA2506">
        <v>0</v>
      </c>
      <c r="AB2506" t="str">
        <f t="shared" si="920"/>
        <v>Symbolic Poster</v>
      </c>
      <c r="AC2506" t="s">
        <v>12182</v>
      </c>
      <c r="AD2506" t="s">
        <v>12183</v>
      </c>
      <c r="AE2506">
        <v>83</v>
      </c>
      <c r="AF2506" t="str">
        <f t="shared" si="921"/>
        <v>Very Low</v>
      </c>
      <c r="AG2506" t="s">
        <v>9</v>
      </c>
      <c r="AH2506" t="s">
        <v>10</v>
      </c>
      <c r="AI2506" t="s">
        <v>66</v>
      </c>
      <c r="AJ2506" t="str">
        <f t="shared" si="922"/>
        <v>Family</v>
      </c>
      <c r="AK2506">
        <v>17000000</v>
      </c>
      <c r="AL2506" t="str">
        <f t="shared" si="923"/>
        <v>Low Budget</v>
      </c>
      <c r="AM2506">
        <v>2015</v>
      </c>
      <c r="AN2506">
        <f t="shared" si="924"/>
        <v>10</v>
      </c>
      <c r="AO2506" t="str">
        <f t="shared" si="925"/>
        <v>Modern Classic</v>
      </c>
      <c r="AP2506">
        <v>234</v>
      </c>
      <c r="AQ2506" t="str">
        <f t="shared" si="926"/>
        <v>Very Low</v>
      </c>
      <c r="AR2506">
        <v>7.4</v>
      </c>
      <c r="AS2506" t="str">
        <f t="shared" si="927"/>
        <v>Good</v>
      </c>
      <c r="AT2506">
        <v>2.35</v>
      </c>
      <c r="AU2506" t="str">
        <f t="shared" si="928"/>
        <v>Cinematic Widescreen</v>
      </c>
      <c r="AV2506">
        <v>21000</v>
      </c>
      <c r="AW2506" t="str">
        <f t="shared" si="929"/>
        <v>Medium</v>
      </c>
    </row>
    <row r="2507" spans="1:49" x14ac:dyDescent="0.3">
      <c r="A2507" t="s">
        <v>0</v>
      </c>
      <c r="B2507" t="s">
        <v>12184</v>
      </c>
      <c r="C2507">
        <v>62</v>
      </c>
      <c r="D2507" t="str">
        <f t="shared" si="909"/>
        <v>Low</v>
      </c>
      <c r="E2507">
        <v>99</v>
      </c>
      <c r="F2507" t="str">
        <f t="shared" si="910"/>
        <v>1h 39m</v>
      </c>
      <c r="G2507" t="str">
        <f t="shared" si="911"/>
        <v>Standard Movie</v>
      </c>
      <c r="H2507">
        <v>17</v>
      </c>
      <c r="I2507" t="str">
        <f t="shared" si="912"/>
        <v>Very Low</v>
      </c>
      <c r="J2507">
        <v>826</v>
      </c>
      <c r="K2507" t="str">
        <f t="shared" si="913"/>
        <v>Very Low</v>
      </c>
      <c r="L2507" t="s">
        <v>3048</v>
      </c>
      <c r="M2507">
        <v>918</v>
      </c>
      <c r="N2507" t="str">
        <f t="shared" si="914"/>
        <v>Low</v>
      </c>
      <c r="O2507">
        <v>24708699</v>
      </c>
      <c r="P2507" t="str">
        <f t="shared" si="915"/>
        <v>Average</v>
      </c>
      <c r="Q2507" t="s">
        <v>1642</v>
      </c>
      <c r="R2507" t="str">
        <f t="shared" si="916"/>
        <v>Comedy</v>
      </c>
      <c r="S2507">
        <f t="shared" si="917"/>
        <v>1</v>
      </c>
      <c r="T2507" t="s">
        <v>2109</v>
      </c>
      <c r="U2507" t="s">
        <v>12185</v>
      </c>
      <c r="V2507">
        <v>7991</v>
      </c>
      <c r="W2507" t="str">
        <f t="shared" si="918"/>
        <v>Very Low</v>
      </c>
      <c r="X2507">
        <v>4797</v>
      </c>
      <c r="Y2507" t="str">
        <f t="shared" si="919"/>
        <v>Low</v>
      </c>
      <c r="Z2507" t="s">
        <v>12186</v>
      </c>
      <c r="AA2507">
        <v>7</v>
      </c>
      <c r="AB2507" t="str">
        <f t="shared" si="920"/>
        <v>Ensemble Poster</v>
      </c>
      <c r="AC2507" t="s">
        <v>12187</v>
      </c>
      <c r="AD2507" t="s">
        <v>12188</v>
      </c>
      <c r="AE2507">
        <v>30</v>
      </c>
      <c r="AF2507" t="str">
        <f t="shared" si="921"/>
        <v>Very Low</v>
      </c>
      <c r="AG2507" t="s">
        <v>9</v>
      </c>
      <c r="AH2507" t="s">
        <v>10</v>
      </c>
      <c r="AI2507" t="s">
        <v>11</v>
      </c>
      <c r="AJ2507" t="str">
        <f t="shared" si="922"/>
        <v>Teen</v>
      </c>
      <c r="AK2507">
        <f t="shared" ref="AK2507:AK2508" si="930">AK2506</f>
        <v>17000000</v>
      </c>
      <c r="AL2507" t="str">
        <f t="shared" si="923"/>
        <v>Low Budget</v>
      </c>
      <c r="AM2507">
        <v>2010</v>
      </c>
      <c r="AN2507">
        <f t="shared" si="924"/>
        <v>15</v>
      </c>
      <c r="AO2507" t="str">
        <f t="shared" si="925"/>
        <v>Modern Classic</v>
      </c>
      <c r="AP2507">
        <v>912</v>
      </c>
      <c r="AQ2507" t="str">
        <f t="shared" si="926"/>
        <v>Very Low</v>
      </c>
      <c r="AR2507">
        <v>4.9000000000000004</v>
      </c>
      <c r="AS2507" t="str">
        <f t="shared" si="927"/>
        <v>Poor</v>
      </c>
      <c r="AT2507">
        <v>2.35</v>
      </c>
      <c r="AU2507" t="str">
        <f t="shared" si="928"/>
        <v>Cinematic Widescreen</v>
      </c>
      <c r="AV2507">
        <v>0</v>
      </c>
      <c r="AW2507" t="str">
        <f t="shared" si="929"/>
        <v>Very Low</v>
      </c>
    </row>
    <row r="2508" spans="1:49" x14ac:dyDescent="0.3">
      <c r="A2508" t="s">
        <v>0</v>
      </c>
      <c r="B2508" t="s">
        <v>12189</v>
      </c>
      <c r="C2508">
        <v>54</v>
      </c>
      <c r="D2508" t="str">
        <f t="shared" si="909"/>
        <v>Low</v>
      </c>
      <c r="E2508">
        <v>105</v>
      </c>
      <c r="F2508" t="str">
        <f t="shared" si="910"/>
        <v>1h 45m</v>
      </c>
      <c r="G2508" t="str">
        <f t="shared" si="911"/>
        <v>Standard Movie</v>
      </c>
      <c r="H2508">
        <v>49</v>
      </c>
      <c r="I2508" t="str">
        <f t="shared" si="912"/>
        <v>Very Low</v>
      </c>
      <c r="J2508">
        <v>104</v>
      </c>
      <c r="K2508" t="str">
        <f t="shared" si="913"/>
        <v>Very Low</v>
      </c>
      <c r="L2508" t="s">
        <v>12190</v>
      </c>
      <c r="M2508">
        <v>680</v>
      </c>
      <c r="N2508" t="str">
        <f t="shared" si="914"/>
        <v>Low</v>
      </c>
      <c r="O2508">
        <v>21160089</v>
      </c>
      <c r="P2508" t="str">
        <f t="shared" si="915"/>
        <v>Average</v>
      </c>
      <c r="Q2508" t="s">
        <v>12191</v>
      </c>
      <c r="R2508" t="str">
        <f t="shared" si="916"/>
        <v>Comedy</v>
      </c>
      <c r="S2508">
        <f t="shared" si="917"/>
        <v>5</v>
      </c>
      <c r="T2508" t="s">
        <v>1138</v>
      </c>
      <c r="U2508" t="s">
        <v>12192</v>
      </c>
      <c r="V2508">
        <v>8522</v>
      </c>
      <c r="W2508" t="str">
        <f t="shared" si="918"/>
        <v>Very Low</v>
      </c>
      <c r="X2508">
        <v>1538</v>
      </c>
      <c r="Y2508" t="str">
        <f t="shared" si="919"/>
        <v>Low</v>
      </c>
      <c r="Z2508" t="s">
        <v>12193</v>
      </c>
      <c r="AA2508">
        <v>0</v>
      </c>
      <c r="AB2508" t="str">
        <f t="shared" si="920"/>
        <v>Symbolic Poster</v>
      </c>
      <c r="AC2508" t="s">
        <v>12194</v>
      </c>
      <c r="AD2508" t="s">
        <v>12195</v>
      </c>
      <c r="AE2508">
        <v>92</v>
      </c>
      <c r="AF2508" t="str">
        <f t="shared" si="921"/>
        <v>Very Low</v>
      </c>
      <c r="AG2508" t="s">
        <v>9</v>
      </c>
      <c r="AH2508" t="s">
        <v>10</v>
      </c>
      <c r="AI2508" t="s">
        <v>11</v>
      </c>
      <c r="AJ2508" t="str">
        <f t="shared" si="922"/>
        <v>Teen</v>
      </c>
      <c r="AK2508">
        <f t="shared" si="930"/>
        <v>17000000</v>
      </c>
      <c r="AL2508" t="str">
        <f t="shared" si="923"/>
        <v>Low Budget</v>
      </c>
      <c r="AM2508">
        <v>2006</v>
      </c>
      <c r="AN2508">
        <f t="shared" si="924"/>
        <v>19</v>
      </c>
      <c r="AO2508" t="str">
        <f t="shared" si="925"/>
        <v>Old Classic</v>
      </c>
      <c r="AP2508">
        <v>503</v>
      </c>
      <c r="AQ2508" t="str">
        <f t="shared" si="926"/>
        <v>Very Low</v>
      </c>
      <c r="AR2508">
        <v>6</v>
      </c>
      <c r="AS2508" t="str">
        <f t="shared" si="927"/>
        <v>Average</v>
      </c>
      <c r="AT2508">
        <v>2.35</v>
      </c>
      <c r="AU2508" t="str">
        <f t="shared" si="928"/>
        <v>Cinematic Widescreen</v>
      </c>
      <c r="AV2508">
        <v>874</v>
      </c>
      <c r="AW2508" t="str">
        <f t="shared" si="929"/>
        <v>Very Low</v>
      </c>
    </row>
    <row r="2509" spans="1:49" x14ac:dyDescent="0.3">
      <c r="A2509" t="s">
        <v>0</v>
      </c>
      <c r="B2509" t="s">
        <v>12196</v>
      </c>
      <c r="C2509">
        <v>223</v>
      </c>
      <c r="D2509" t="str">
        <f t="shared" si="909"/>
        <v>Medium</v>
      </c>
      <c r="E2509">
        <v>112</v>
      </c>
      <c r="F2509" t="str">
        <f t="shared" si="910"/>
        <v>1h 52m</v>
      </c>
      <c r="G2509" t="str">
        <f t="shared" si="911"/>
        <v>Standard Movie</v>
      </c>
      <c r="H2509">
        <v>36</v>
      </c>
      <c r="I2509" t="str">
        <f t="shared" si="912"/>
        <v>Very Low</v>
      </c>
      <c r="J2509">
        <v>746</v>
      </c>
      <c r="K2509" t="str">
        <f t="shared" si="913"/>
        <v>Very Low</v>
      </c>
      <c r="L2509" t="s">
        <v>8738</v>
      </c>
      <c r="M2509">
        <v>10000</v>
      </c>
      <c r="N2509" t="str">
        <f t="shared" si="914"/>
        <v>Low</v>
      </c>
      <c r="O2509">
        <v>64998368</v>
      </c>
      <c r="P2509" t="str">
        <f t="shared" si="915"/>
        <v>Hit</v>
      </c>
      <c r="Q2509" t="s">
        <v>6516</v>
      </c>
      <c r="R2509" t="str">
        <f t="shared" si="916"/>
        <v>Comedy</v>
      </c>
      <c r="S2509">
        <f t="shared" si="917"/>
        <v>3</v>
      </c>
      <c r="T2509" t="s">
        <v>2427</v>
      </c>
      <c r="U2509" t="s">
        <v>12197</v>
      </c>
      <c r="V2509">
        <v>213898</v>
      </c>
      <c r="W2509" t="str">
        <f t="shared" si="918"/>
        <v>High</v>
      </c>
      <c r="X2509">
        <v>12676</v>
      </c>
      <c r="Y2509" t="str">
        <f t="shared" si="919"/>
        <v>Medium</v>
      </c>
      <c r="Z2509" t="s">
        <v>12198</v>
      </c>
      <c r="AA2509">
        <v>4</v>
      </c>
      <c r="AB2509" t="str">
        <f t="shared" si="920"/>
        <v>Ensemble Poster</v>
      </c>
      <c r="AC2509" t="s">
        <v>12199</v>
      </c>
      <c r="AD2509" t="s">
        <v>12200</v>
      </c>
      <c r="AE2509">
        <v>250</v>
      </c>
      <c r="AF2509" t="str">
        <f t="shared" si="921"/>
        <v>Very Low</v>
      </c>
      <c r="AG2509" t="s">
        <v>9</v>
      </c>
      <c r="AH2509" t="s">
        <v>10</v>
      </c>
      <c r="AI2509" t="s">
        <v>11</v>
      </c>
      <c r="AJ2509" t="str">
        <f t="shared" si="922"/>
        <v>Teen</v>
      </c>
      <c r="AK2509">
        <v>17000000</v>
      </c>
      <c r="AL2509" t="str">
        <f t="shared" si="923"/>
        <v>Low Budget</v>
      </c>
      <c r="AM2509">
        <v>2012</v>
      </c>
      <c r="AN2509">
        <f t="shared" si="924"/>
        <v>13</v>
      </c>
      <c r="AO2509" t="str">
        <f t="shared" si="925"/>
        <v>Modern Classic</v>
      </c>
      <c r="AP2509">
        <v>751</v>
      </c>
      <c r="AQ2509" t="str">
        <f t="shared" si="926"/>
        <v>Very Low</v>
      </c>
      <c r="AR2509">
        <v>7.2</v>
      </c>
      <c r="AS2509" t="str">
        <f t="shared" si="927"/>
        <v>Good</v>
      </c>
      <c r="AT2509">
        <v>1.85</v>
      </c>
      <c r="AU2509" t="str">
        <f t="shared" si="928"/>
        <v>HDTV / Widescreen</v>
      </c>
      <c r="AV2509">
        <v>36000</v>
      </c>
      <c r="AW2509" t="str">
        <f t="shared" si="929"/>
        <v>Medium</v>
      </c>
    </row>
    <row r="2510" spans="1:49" x14ac:dyDescent="0.3">
      <c r="A2510" t="s">
        <v>0</v>
      </c>
      <c r="B2510" t="s">
        <v>7323</v>
      </c>
      <c r="C2510">
        <v>50</v>
      </c>
      <c r="D2510" t="str">
        <f t="shared" si="909"/>
        <v>Very Low</v>
      </c>
      <c r="E2510">
        <v>108</v>
      </c>
      <c r="F2510" t="str">
        <f t="shared" si="910"/>
        <v>1h 48m</v>
      </c>
      <c r="G2510" t="str">
        <f t="shared" si="911"/>
        <v>Standard Movie</v>
      </c>
      <c r="H2510">
        <v>19</v>
      </c>
      <c r="I2510" t="str">
        <f t="shared" si="912"/>
        <v>Very Low</v>
      </c>
      <c r="J2510">
        <v>505</v>
      </c>
      <c r="K2510" t="str">
        <f t="shared" si="913"/>
        <v>Very Low</v>
      </c>
      <c r="L2510" t="s">
        <v>766</v>
      </c>
      <c r="M2510">
        <v>973</v>
      </c>
      <c r="N2510" t="str">
        <f t="shared" si="914"/>
        <v>Low</v>
      </c>
      <c r="O2510">
        <v>19693891</v>
      </c>
      <c r="P2510" t="str">
        <f t="shared" si="915"/>
        <v>Average</v>
      </c>
      <c r="Q2510" t="s">
        <v>4450</v>
      </c>
      <c r="R2510" t="str">
        <f t="shared" si="916"/>
        <v>Comedy</v>
      </c>
      <c r="S2510">
        <f t="shared" si="917"/>
        <v>4</v>
      </c>
      <c r="T2510" t="s">
        <v>1393</v>
      </c>
      <c r="U2510" t="s">
        <v>12201</v>
      </c>
      <c r="V2510">
        <v>12993</v>
      </c>
      <c r="W2510" t="str">
        <f t="shared" si="918"/>
        <v>Low</v>
      </c>
      <c r="X2510">
        <v>3344</v>
      </c>
      <c r="Y2510" t="str">
        <f t="shared" si="919"/>
        <v>Low</v>
      </c>
      <c r="Z2510" t="s">
        <v>1257</v>
      </c>
      <c r="AA2510">
        <v>2</v>
      </c>
      <c r="AB2510" t="str">
        <f t="shared" si="920"/>
        <v>Duo/Trio Poster</v>
      </c>
      <c r="AC2510" t="s">
        <v>12202</v>
      </c>
      <c r="AD2510" t="s">
        <v>12203</v>
      </c>
      <c r="AE2510">
        <v>107</v>
      </c>
      <c r="AF2510" t="str">
        <f t="shared" si="921"/>
        <v>Very Low</v>
      </c>
      <c r="AG2510" t="s">
        <v>9</v>
      </c>
      <c r="AH2510" t="s">
        <v>10</v>
      </c>
      <c r="AI2510" t="s">
        <v>11</v>
      </c>
      <c r="AJ2510" t="str">
        <f t="shared" si="922"/>
        <v>Teen</v>
      </c>
      <c r="AK2510">
        <v>34000000</v>
      </c>
      <c r="AL2510" t="str">
        <f t="shared" si="923"/>
        <v>Medium Budget</v>
      </c>
      <c r="AM2510">
        <v>2001</v>
      </c>
      <c r="AN2510">
        <f t="shared" si="924"/>
        <v>24</v>
      </c>
      <c r="AO2510" t="str">
        <f t="shared" si="925"/>
        <v>Old Classic</v>
      </c>
      <c r="AP2510">
        <v>954</v>
      </c>
      <c r="AQ2510" t="str">
        <f t="shared" si="926"/>
        <v>Very Low</v>
      </c>
      <c r="AR2510">
        <v>4.9000000000000004</v>
      </c>
      <c r="AS2510" t="str">
        <f t="shared" si="927"/>
        <v>Poor</v>
      </c>
      <c r="AT2510">
        <v>1.85</v>
      </c>
      <c r="AU2510" t="str">
        <f t="shared" si="928"/>
        <v>HDTV / Widescreen</v>
      </c>
      <c r="AV2510">
        <v>476</v>
      </c>
      <c r="AW2510" t="str">
        <f t="shared" si="929"/>
        <v>Very Low</v>
      </c>
    </row>
    <row r="2511" spans="1:49" x14ac:dyDescent="0.3">
      <c r="A2511" t="s">
        <v>0</v>
      </c>
      <c r="B2511" t="s">
        <v>50</v>
      </c>
      <c r="C2511">
        <v>125</v>
      </c>
      <c r="D2511" t="str">
        <f t="shared" si="909"/>
        <v>Low</v>
      </c>
      <c r="E2511">
        <v>121</v>
      </c>
      <c r="F2511" t="str">
        <f t="shared" si="910"/>
        <v>2h 1m</v>
      </c>
      <c r="G2511" t="str">
        <f t="shared" si="911"/>
        <v>Long Movie</v>
      </c>
      <c r="H2511">
        <v>0</v>
      </c>
      <c r="I2511" t="str">
        <f t="shared" si="912"/>
        <v>Very Low</v>
      </c>
      <c r="J2511">
        <v>244</v>
      </c>
      <c r="K2511" t="str">
        <f t="shared" si="913"/>
        <v>Very Low</v>
      </c>
      <c r="L2511" t="s">
        <v>3148</v>
      </c>
      <c r="M2511">
        <v>989</v>
      </c>
      <c r="N2511" t="str">
        <f t="shared" si="914"/>
        <v>Low</v>
      </c>
      <c r="O2511">
        <v>16311763</v>
      </c>
      <c r="P2511" t="str">
        <f t="shared" si="915"/>
        <v>Average</v>
      </c>
      <c r="Q2511" t="s">
        <v>2096</v>
      </c>
      <c r="R2511" t="str">
        <f t="shared" si="916"/>
        <v>Crime</v>
      </c>
      <c r="S2511">
        <f t="shared" si="917"/>
        <v>3</v>
      </c>
      <c r="T2511" t="s">
        <v>3201</v>
      </c>
      <c r="U2511" t="s">
        <v>12204</v>
      </c>
      <c r="V2511">
        <v>50656</v>
      </c>
      <c r="W2511" t="str">
        <f t="shared" si="918"/>
        <v>Medium</v>
      </c>
      <c r="X2511">
        <v>2365</v>
      </c>
      <c r="Y2511" t="str">
        <f t="shared" si="919"/>
        <v>Low</v>
      </c>
      <c r="Z2511" t="s">
        <v>3407</v>
      </c>
      <c r="AA2511">
        <v>1</v>
      </c>
      <c r="AB2511" t="str">
        <f t="shared" si="920"/>
        <v>Solo Star Poster</v>
      </c>
      <c r="AC2511" t="s">
        <v>12205</v>
      </c>
      <c r="AD2511" t="s">
        <v>12206</v>
      </c>
      <c r="AE2511">
        <v>416</v>
      </c>
      <c r="AF2511" t="str">
        <f t="shared" si="921"/>
        <v>Very Low</v>
      </c>
      <c r="AG2511" t="s">
        <v>9</v>
      </c>
      <c r="AH2511" t="s">
        <v>28</v>
      </c>
      <c r="AI2511" t="s">
        <v>556</v>
      </c>
      <c r="AJ2511" t="str">
        <f t="shared" si="922"/>
        <v>Adult</v>
      </c>
      <c r="AK2511">
        <v>17000000</v>
      </c>
      <c r="AL2511" t="str">
        <f t="shared" si="923"/>
        <v>Low Budget</v>
      </c>
      <c r="AM2511">
        <v>1998</v>
      </c>
      <c r="AN2511">
        <f t="shared" si="924"/>
        <v>27</v>
      </c>
      <c r="AO2511" t="str">
        <f t="shared" si="925"/>
        <v>Old Classic</v>
      </c>
      <c r="AP2511">
        <v>888</v>
      </c>
      <c r="AQ2511" t="str">
        <f t="shared" si="926"/>
        <v>Very Low</v>
      </c>
      <c r="AR2511">
        <v>7.5</v>
      </c>
      <c r="AS2511" t="str">
        <f t="shared" si="927"/>
        <v>Good</v>
      </c>
      <c r="AT2511">
        <v>1.85</v>
      </c>
      <c r="AU2511" t="str">
        <f t="shared" si="928"/>
        <v>HDTV / Widescreen</v>
      </c>
      <c r="AV2511">
        <v>0</v>
      </c>
      <c r="AW2511" t="str">
        <f t="shared" si="929"/>
        <v>Very Low</v>
      </c>
    </row>
    <row r="2512" spans="1:49" x14ac:dyDescent="0.3">
      <c r="A2512" t="s">
        <v>0</v>
      </c>
      <c r="B2512" t="s">
        <v>12207</v>
      </c>
      <c r="C2512">
        <v>81</v>
      </c>
      <c r="D2512" t="str">
        <f t="shared" si="909"/>
        <v>Low</v>
      </c>
      <c r="E2512">
        <v>89</v>
      </c>
      <c r="F2512" t="str">
        <f t="shared" si="910"/>
        <v>1h 29m</v>
      </c>
      <c r="G2512" t="str">
        <f t="shared" si="911"/>
        <v>Featurette</v>
      </c>
      <c r="H2512">
        <v>11</v>
      </c>
      <c r="I2512" t="str">
        <f t="shared" si="912"/>
        <v>Very Low</v>
      </c>
      <c r="J2512">
        <v>973</v>
      </c>
      <c r="K2512" t="str">
        <f t="shared" si="913"/>
        <v>Very Low</v>
      </c>
      <c r="L2512" t="s">
        <v>2613</v>
      </c>
      <c r="M2512">
        <v>1000</v>
      </c>
      <c r="N2512" t="str">
        <f t="shared" si="914"/>
        <v>Low</v>
      </c>
      <c r="O2512">
        <v>12693621</v>
      </c>
      <c r="P2512" t="str">
        <f t="shared" si="915"/>
        <v>Average</v>
      </c>
      <c r="Q2512" t="s">
        <v>3001</v>
      </c>
      <c r="R2512" t="str">
        <f t="shared" si="916"/>
        <v>Horror</v>
      </c>
      <c r="S2512">
        <f t="shared" si="917"/>
        <v>3</v>
      </c>
      <c r="T2512" t="s">
        <v>1977</v>
      </c>
      <c r="U2512" t="s">
        <v>12208</v>
      </c>
      <c r="V2512">
        <v>10885</v>
      </c>
      <c r="W2512" t="str">
        <f t="shared" si="918"/>
        <v>Low</v>
      </c>
      <c r="X2512">
        <v>4060</v>
      </c>
      <c r="Y2512" t="str">
        <f t="shared" si="919"/>
        <v>Low</v>
      </c>
      <c r="Z2512" t="s">
        <v>1393</v>
      </c>
      <c r="AA2512">
        <v>0</v>
      </c>
      <c r="AB2512" t="str">
        <f t="shared" si="920"/>
        <v>Symbolic Poster</v>
      </c>
      <c r="AC2512" t="s">
        <v>12209</v>
      </c>
      <c r="AD2512" t="s">
        <v>12210</v>
      </c>
      <c r="AE2512">
        <v>271</v>
      </c>
      <c r="AF2512" t="str">
        <f t="shared" si="921"/>
        <v>Very Low</v>
      </c>
      <c r="AG2512" t="s">
        <v>9</v>
      </c>
      <c r="AH2512" t="s">
        <v>10</v>
      </c>
      <c r="AI2512" t="s">
        <v>11</v>
      </c>
      <c r="AJ2512" t="str">
        <f t="shared" si="922"/>
        <v>Teen</v>
      </c>
      <c r="AK2512">
        <v>17000000</v>
      </c>
      <c r="AL2512" t="str">
        <f t="shared" si="923"/>
        <v>Low Budget</v>
      </c>
      <c r="AM2512">
        <v>2002</v>
      </c>
      <c r="AN2512">
        <f t="shared" si="924"/>
        <v>23</v>
      </c>
      <c r="AO2512" t="str">
        <f t="shared" si="925"/>
        <v>Old Classic</v>
      </c>
      <c r="AP2512">
        <v>982</v>
      </c>
      <c r="AQ2512" t="str">
        <f t="shared" si="926"/>
        <v>Very Low</v>
      </c>
      <c r="AR2512">
        <v>4.8</v>
      </c>
      <c r="AS2512" t="str">
        <f t="shared" si="927"/>
        <v>Poor</v>
      </c>
      <c r="AT2512">
        <v>2.35</v>
      </c>
      <c r="AU2512" t="str">
        <f t="shared" si="928"/>
        <v>Cinematic Widescreen</v>
      </c>
      <c r="AV2512">
        <v>814</v>
      </c>
      <c r="AW2512" t="str">
        <f t="shared" si="929"/>
        <v>Very Low</v>
      </c>
    </row>
    <row r="2513" spans="1:49" x14ac:dyDescent="0.3">
      <c r="A2513" t="s">
        <v>0</v>
      </c>
      <c r="B2513" t="s">
        <v>12211</v>
      </c>
      <c r="C2513">
        <v>37</v>
      </c>
      <c r="D2513" t="str">
        <f t="shared" si="909"/>
        <v>Very Low</v>
      </c>
      <c r="E2513">
        <v>89</v>
      </c>
      <c r="F2513" t="str">
        <f t="shared" si="910"/>
        <v>1h 29m</v>
      </c>
      <c r="G2513" t="str">
        <f t="shared" si="911"/>
        <v>Featurette</v>
      </c>
      <c r="H2513">
        <v>0</v>
      </c>
      <c r="I2513" t="str">
        <f t="shared" si="912"/>
        <v>Very Low</v>
      </c>
      <c r="J2513">
        <v>323</v>
      </c>
      <c r="K2513" t="str">
        <f t="shared" si="913"/>
        <v>Very Low</v>
      </c>
      <c r="L2513" t="s">
        <v>9489</v>
      </c>
      <c r="M2513">
        <v>690</v>
      </c>
      <c r="N2513" t="str">
        <f t="shared" si="914"/>
        <v>Low</v>
      </c>
      <c r="O2513">
        <v>15655665</v>
      </c>
      <c r="P2513" t="str">
        <f t="shared" si="915"/>
        <v>Average</v>
      </c>
      <c r="Q2513" t="s">
        <v>1652</v>
      </c>
      <c r="R2513" t="str">
        <f t="shared" si="916"/>
        <v>Comedy</v>
      </c>
      <c r="S2513">
        <f t="shared" si="917"/>
        <v>2</v>
      </c>
      <c r="T2513" t="s">
        <v>6227</v>
      </c>
      <c r="U2513" t="s">
        <v>12212</v>
      </c>
      <c r="V2513">
        <v>9104</v>
      </c>
      <c r="W2513" t="str">
        <f t="shared" si="918"/>
        <v>Very Low</v>
      </c>
      <c r="X2513">
        <v>2135</v>
      </c>
      <c r="Y2513" t="str">
        <f t="shared" si="919"/>
        <v>Low</v>
      </c>
      <c r="Z2513" t="s">
        <v>12213</v>
      </c>
      <c r="AA2513">
        <v>2</v>
      </c>
      <c r="AB2513" t="str">
        <f t="shared" si="920"/>
        <v>Duo/Trio Poster</v>
      </c>
      <c r="AC2513" t="s">
        <v>12214</v>
      </c>
      <c r="AD2513" t="s">
        <v>12215</v>
      </c>
      <c r="AE2513">
        <v>112</v>
      </c>
      <c r="AF2513" t="str">
        <f t="shared" si="921"/>
        <v>Very Low</v>
      </c>
      <c r="AG2513" t="s">
        <v>9</v>
      </c>
      <c r="AH2513" t="s">
        <v>10</v>
      </c>
      <c r="AI2513" t="s">
        <v>11</v>
      </c>
      <c r="AJ2513" t="str">
        <f t="shared" si="922"/>
        <v>Teen</v>
      </c>
      <c r="AK2513">
        <v>4000000</v>
      </c>
      <c r="AL2513" t="str">
        <f t="shared" si="923"/>
        <v>Low Budget</v>
      </c>
      <c r="AM2513">
        <v>2006</v>
      </c>
      <c r="AN2513">
        <f t="shared" si="924"/>
        <v>19</v>
      </c>
      <c r="AO2513" t="str">
        <f t="shared" si="925"/>
        <v>Old Classic</v>
      </c>
      <c r="AP2513">
        <v>400</v>
      </c>
      <c r="AQ2513" t="str">
        <f t="shared" si="926"/>
        <v>Very Low</v>
      </c>
      <c r="AR2513">
        <v>3.1</v>
      </c>
      <c r="AS2513" t="str">
        <f t="shared" si="927"/>
        <v>Very Poor</v>
      </c>
      <c r="AT2513">
        <v>1.33</v>
      </c>
      <c r="AU2513" t="str">
        <f t="shared" si="928"/>
        <v>Classic</v>
      </c>
      <c r="AV2513">
        <v>110</v>
      </c>
      <c r="AW2513" t="str">
        <f t="shared" si="929"/>
        <v>Very Low</v>
      </c>
    </row>
    <row r="2514" spans="1:49" x14ac:dyDescent="0.3">
      <c r="A2514" t="s">
        <v>0</v>
      </c>
      <c r="B2514" t="s">
        <v>12216</v>
      </c>
      <c r="C2514">
        <v>44</v>
      </c>
      <c r="D2514" t="str">
        <f t="shared" si="909"/>
        <v>Very Low</v>
      </c>
      <c r="E2514">
        <v>73</v>
      </c>
      <c r="F2514" t="str">
        <f t="shared" si="910"/>
        <v>1h 13m</v>
      </c>
      <c r="G2514" t="str">
        <f t="shared" si="911"/>
        <v>Featurette</v>
      </c>
      <c r="H2514">
        <v>11</v>
      </c>
      <c r="I2514" t="str">
        <f t="shared" si="912"/>
        <v>Very Low</v>
      </c>
      <c r="J2514">
        <v>142</v>
      </c>
      <c r="K2514" t="str">
        <f t="shared" si="913"/>
        <v>Very Low</v>
      </c>
      <c r="L2514" t="s">
        <v>12217</v>
      </c>
      <c r="M2514">
        <v>1000</v>
      </c>
      <c r="N2514" t="str">
        <f t="shared" si="914"/>
        <v>Low</v>
      </c>
      <c r="O2514">
        <v>11634458</v>
      </c>
      <c r="P2514" t="str">
        <f t="shared" si="915"/>
        <v>Average</v>
      </c>
      <c r="Q2514" t="s">
        <v>12218</v>
      </c>
      <c r="R2514" t="str">
        <f t="shared" si="916"/>
        <v>Adventure</v>
      </c>
      <c r="S2514">
        <f t="shared" si="917"/>
        <v>5</v>
      </c>
      <c r="T2514" t="s">
        <v>1730</v>
      </c>
      <c r="U2514" t="s">
        <v>12219</v>
      </c>
      <c r="V2514">
        <v>2045</v>
      </c>
      <c r="W2514" t="str">
        <f t="shared" si="918"/>
        <v>Very Low</v>
      </c>
      <c r="X2514">
        <v>2020</v>
      </c>
      <c r="Y2514" t="str">
        <f t="shared" si="919"/>
        <v>Low</v>
      </c>
      <c r="Z2514" t="s">
        <v>12220</v>
      </c>
      <c r="AA2514">
        <v>0</v>
      </c>
      <c r="AB2514" t="str">
        <f t="shared" si="920"/>
        <v>Symbolic Poster</v>
      </c>
      <c r="AC2514" t="s">
        <v>12221</v>
      </c>
      <c r="AD2514" t="s">
        <v>12222</v>
      </c>
      <c r="AE2514">
        <v>37</v>
      </c>
      <c r="AF2514" t="str">
        <f t="shared" si="921"/>
        <v>Very Low</v>
      </c>
      <c r="AG2514" t="s">
        <v>9</v>
      </c>
      <c r="AH2514" t="s">
        <v>10</v>
      </c>
      <c r="AI2514" t="s">
        <v>248</v>
      </c>
      <c r="AJ2514" t="str">
        <f t="shared" si="922"/>
        <v>Family</v>
      </c>
      <c r="AK2514">
        <v>17000000</v>
      </c>
      <c r="AL2514" t="str">
        <f t="shared" si="923"/>
        <v>Low Budget</v>
      </c>
      <c r="AM2514">
        <v>1999</v>
      </c>
      <c r="AN2514">
        <f t="shared" si="924"/>
        <v>26</v>
      </c>
      <c r="AO2514" t="str">
        <f t="shared" si="925"/>
        <v>Old Classic</v>
      </c>
      <c r="AP2514">
        <v>436</v>
      </c>
      <c r="AQ2514" t="str">
        <f t="shared" si="926"/>
        <v>Very Low</v>
      </c>
      <c r="AR2514">
        <v>5.8</v>
      </c>
      <c r="AS2514" t="str">
        <f t="shared" si="927"/>
        <v>Below Average</v>
      </c>
      <c r="AT2514">
        <v>1.85</v>
      </c>
      <c r="AU2514" t="str">
        <f t="shared" si="928"/>
        <v>HDTV / Widescreen</v>
      </c>
      <c r="AV2514">
        <v>339</v>
      </c>
      <c r="AW2514" t="str">
        <f t="shared" si="929"/>
        <v>Very Low</v>
      </c>
    </row>
    <row r="2515" spans="1:49" x14ac:dyDescent="0.3">
      <c r="A2515" t="s">
        <v>0</v>
      </c>
      <c r="B2515" t="s">
        <v>3069</v>
      </c>
      <c r="C2515">
        <v>197</v>
      </c>
      <c r="D2515" t="str">
        <f t="shared" si="909"/>
        <v>Low</v>
      </c>
      <c r="E2515">
        <v>132</v>
      </c>
      <c r="F2515" t="str">
        <f t="shared" si="910"/>
        <v>2h 12m</v>
      </c>
      <c r="G2515" t="str">
        <f t="shared" si="911"/>
        <v>Long Movie</v>
      </c>
      <c r="H2515">
        <v>847</v>
      </c>
      <c r="I2515" t="str">
        <f t="shared" si="912"/>
        <v>Very Low</v>
      </c>
      <c r="J2515">
        <v>625</v>
      </c>
      <c r="K2515" t="str">
        <f t="shared" si="913"/>
        <v>Very Low</v>
      </c>
      <c r="L2515" t="s">
        <v>2634</v>
      </c>
      <c r="M2515">
        <v>3000</v>
      </c>
      <c r="N2515" t="str">
        <f t="shared" si="914"/>
        <v>Low</v>
      </c>
      <c r="O2515">
        <v>27154426</v>
      </c>
      <c r="P2515" t="str">
        <f t="shared" si="915"/>
        <v>Average</v>
      </c>
      <c r="Q2515" t="s">
        <v>2096</v>
      </c>
      <c r="R2515" t="str">
        <f t="shared" si="916"/>
        <v>Crime</v>
      </c>
      <c r="S2515">
        <f t="shared" si="917"/>
        <v>3</v>
      </c>
      <c r="T2515" t="s">
        <v>223</v>
      </c>
      <c r="U2515" t="s">
        <v>12223</v>
      </c>
      <c r="V2515">
        <v>52852</v>
      </c>
      <c r="W2515" t="str">
        <f t="shared" si="918"/>
        <v>Medium</v>
      </c>
      <c r="X2515">
        <v>6317</v>
      </c>
      <c r="Y2515" t="str">
        <f t="shared" si="919"/>
        <v>Low</v>
      </c>
      <c r="Z2515" t="s">
        <v>1759</v>
      </c>
      <c r="AA2515">
        <v>1</v>
      </c>
      <c r="AB2515" t="str">
        <f t="shared" si="920"/>
        <v>Solo Star Poster</v>
      </c>
      <c r="AC2515" t="s">
        <v>12224</v>
      </c>
      <c r="AD2515" t="s">
        <v>12225</v>
      </c>
      <c r="AE2515">
        <v>138</v>
      </c>
      <c r="AF2515" t="str">
        <f t="shared" si="921"/>
        <v>Very Low</v>
      </c>
      <c r="AG2515" t="s">
        <v>9</v>
      </c>
      <c r="AH2515" t="s">
        <v>10</v>
      </c>
      <c r="AI2515" t="s">
        <v>556</v>
      </c>
      <c r="AJ2515" t="str">
        <f t="shared" si="922"/>
        <v>Adult</v>
      </c>
      <c r="AK2515">
        <v>17000000</v>
      </c>
      <c r="AL2515" t="str">
        <f t="shared" si="923"/>
        <v>Low Budget</v>
      </c>
      <c r="AM2515">
        <v>2009</v>
      </c>
      <c r="AN2515">
        <f t="shared" si="924"/>
        <v>16</v>
      </c>
      <c r="AO2515" t="str">
        <f t="shared" si="925"/>
        <v>Old Classic</v>
      </c>
      <c r="AP2515">
        <v>960</v>
      </c>
      <c r="AQ2515" t="str">
        <f t="shared" si="926"/>
        <v>Very Low</v>
      </c>
      <c r="AR2515">
        <v>6.7</v>
      </c>
      <c r="AS2515" t="str">
        <f t="shared" si="927"/>
        <v>Average</v>
      </c>
      <c r="AT2515">
        <v>2.35</v>
      </c>
      <c r="AU2515" t="str">
        <f t="shared" si="928"/>
        <v>Cinematic Widescreen</v>
      </c>
      <c r="AV2515">
        <v>4000</v>
      </c>
      <c r="AW2515" t="str">
        <f t="shared" si="929"/>
        <v>Low</v>
      </c>
    </row>
    <row r="2516" spans="1:49" x14ac:dyDescent="0.3">
      <c r="A2516" t="s">
        <v>0</v>
      </c>
      <c r="B2516" t="s">
        <v>12226</v>
      </c>
      <c r="C2516">
        <v>15</v>
      </c>
      <c r="D2516" t="str">
        <f t="shared" si="909"/>
        <v>Very Low</v>
      </c>
      <c r="E2516">
        <v>154</v>
      </c>
      <c r="F2516" t="str">
        <f t="shared" si="910"/>
        <v>2h 34m</v>
      </c>
      <c r="G2516" t="str">
        <f t="shared" si="911"/>
        <v>Long Movie</v>
      </c>
      <c r="H2516">
        <v>117</v>
      </c>
      <c r="I2516" t="str">
        <f t="shared" si="912"/>
        <v>Very Low</v>
      </c>
      <c r="J2516">
        <v>86</v>
      </c>
      <c r="K2516" t="str">
        <f t="shared" si="913"/>
        <v>Very Low</v>
      </c>
      <c r="L2516" t="s">
        <v>12227</v>
      </c>
      <c r="M2516">
        <v>715</v>
      </c>
      <c r="N2516" t="str">
        <f t="shared" si="914"/>
        <v>Low</v>
      </c>
      <c r="O2516">
        <f>O2515</f>
        <v>27154426</v>
      </c>
      <c r="P2516" t="str">
        <f t="shared" si="915"/>
        <v>Average</v>
      </c>
      <c r="Q2516" t="s">
        <v>1069</v>
      </c>
      <c r="R2516" t="str">
        <f t="shared" si="916"/>
        <v>Action</v>
      </c>
      <c r="S2516">
        <f t="shared" si="917"/>
        <v>5</v>
      </c>
      <c r="T2516" t="s">
        <v>12228</v>
      </c>
      <c r="U2516" t="s">
        <v>12229</v>
      </c>
      <c r="V2516">
        <v>4550</v>
      </c>
      <c r="W2516" t="str">
        <f t="shared" si="918"/>
        <v>Very Low</v>
      </c>
      <c r="X2516">
        <v>1567</v>
      </c>
      <c r="Y2516" t="str">
        <f t="shared" si="919"/>
        <v>Low</v>
      </c>
      <c r="Z2516" t="s">
        <v>12230</v>
      </c>
      <c r="AA2516">
        <v>3</v>
      </c>
      <c r="AB2516" t="str">
        <f t="shared" si="920"/>
        <v>Duo/Trio Poster</v>
      </c>
      <c r="AC2516" t="s">
        <v>12231</v>
      </c>
      <c r="AD2516" t="s">
        <v>12232</v>
      </c>
      <c r="AE2516">
        <v>50</v>
      </c>
      <c r="AF2516" t="str">
        <f t="shared" si="921"/>
        <v>Very Low</v>
      </c>
      <c r="AG2516" t="s">
        <v>9</v>
      </c>
      <c r="AH2516" t="s">
        <v>10</v>
      </c>
      <c r="AI2516" t="s">
        <v>5584</v>
      </c>
      <c r="AJ2516" t="str">
        <f t="shared" si="922"/>
        <v>Other/Unknown</v>
      </c>
      <c r="AK2516">
        <v>9000000</v>
      </c>
      <c r="AL2516" t="str">
        <f t="shared" si="923"/>
        <v>Low Budget</v>
      </c>
      <c r="AM2516">
        <v>1963</v>
      </c>
      <c r="AN2516">
        <f t="shared" si="924"/>
        <v>62</v>
      </c>
      <c r="AO2516" t="str">
        <f t="shared" si="925"/>
        <v>Old Classic</v>
      </c>
      <c r="AP2516">
        <v>490</v>
      </c>
      <c r="AQ2516" t="str">
        <f t="shared" si="926"/>
        <v>Very Low</v>
      </c>
      <c r="AR2516">
        <v>6.8</v>
      </c>
      <c r="AS2516" t="str">
        <f t="shared" si="927"/>
        <v>Average</v>
      </c>
      <c r="AT2516">
        <v>2.2000000000000002</v>
      </c>
      <c r="AU2516" t="str">
        <f t="shared" si="928"/>
        <v>Cinematic Widescreen</v>
      </c>
      <c r="AV2516">
        <v>419</v>
      </c>
      <c r="AW2516" t="str">
        <f t="shared" si="929"/>
        <v>Very Low</v>
      </c>
    </row>
    <row r="2517" spans="1:49" x14ac:dyDescent="0.3">
      <c r="A2517" t="s">
        <v>0</v>
      </c>
      <c r="B2517" t="s">
        <v>12233</v>
      </c>
      <c r="C2517">
        <v>543</v>
      </c>
      <c r="D2517" t="str">
        <f t="shared" si="909"/>
        <v>High</v>
      </c>
      <c r="E2517">
        <v>96</v>
      </c>
      <c r="F2517" t="str">
        <f t="shared" si="910"/>
        <v>1h 36m</v>
      </c>
      <c r="G2517" t="str">
        <f t="shared" si="911"/>
        <v>Standard Movie</v>
      </c>
      <c r="H2517">
        <v>201</v>
      </c>
      <c r="I2517" t="str">
        <f t="shared" si="912"/>
        <v>Very Low</v>
      </c>
      <c r="J2517">
        <v>58</v>
      </c>
      <c r="K2517" t="str">
        <f t="shared" si="913"/>
        <v>Very Low</v>
      </c>
      <c r="L2517" t="s">
        <v>12234</v>
      </c>
      <c r="M2517">
        <v>394</v>
      </c>
      <c r="N2517" t="str">
        <f t="shared" si="914"/>
        <v>Low</v>
      </c>
      <c r="O2517">
        <v>54239856</v>
      </c>
      <c r="P2517" t="str">
        <f t="shared" si="915"/>
        <v>Hit</v>
      </c>
      <c r="Q2517" t="s">
        <v>6374</v>
      </c>
      <c r="R2517" t="str">
        <f t="shared" si="916"/>
        <v>Horror</v>
      </c>
      <c r="S2517">
        <f t="shared" si="917"/>
        <v>1</v>
      </c>
      <c r="T2517" t="s">
        <v>3144</v>
      </c>
      <c r="U2517" t="s">
        <v>12235</v>
      </c>
      <c r="V2517">
        <v>125016</v>
      </c>
      <c r="W2517" t="str">
        <f t="shared" si="918"/>
        <v>Medium</v>
      </c>
      <c r="X2517">
        <v>673</v>
      </c>
      <c r="Y2517" t="str">
        <f t="shared" si="919"/>
        <v>Very Low</v>
      </c>
      <c r="Z2517" t="s">
        <v>12236</v>
      </c>
      <c r="AA2517">
        <v>0</v>
      </c>
      <c r="AB2517" t="str">
        <f t="shared" si="920"/>
        <v>Symbolic Poster</v>
      </c>
      <c r="AC2517" t="s">
        <v>12237</v>
      </c>
      <c r="AD2517" t="s">
        <v>12238</v>
      </c>
      <c r="AE2517">
        <v>789</v>
      </c>
      <c r="AF2517" t="str">
        <f t="shared" si="921"/>
        <v>Low</v>
      </c>
      <c r="AG2517" t="s">
        <v>9</v>
      </c>
      <c r="AH2517" t="s">
        <v>10</v>
      </c>
      <c r="AI2517" t="s">
        <v>556</v>
      </c>
      <c r="AJ2517" t="str">
        <f t="shared" si="922"/>
        <v>Adult</v>
      </c>
      <c r="AK2517">
        <v>17000000</v>
      </c>
      <c r="AL2517" t="str">
        <f t="shared" si="923"/>
        <v>Low Budget</v>
      </c>
      <c r="AM2517">
        <v>2013</v>
      </c>
      <c r="AN2517">
        <f t="shared" si="924"/>
        <v>12</v>
      </c>
      <c r="AO2517" t="str">
        <f t="shared" si="925"/>
        <v>Modern Classic</v>
      </c>
      <c r="AP2517">
        <v>150</v>
      </c>
      <c r="AQ2517" t="str">
        <f t="shared" si="926"/>
        <v>Very Low</v>
      </c>
      <c r="AR2517">
        <v>6.5</v>
      </c>
      <c r="AS2517" t="str">
        <f t="shared" si="927"/>
        <v>Average</v>
      </c>
      <c r="AT2517">
        <v>2.35</v>
      </c>
      <c r="AU2517" t="str">
        <f t="shared" si="928"/>
        <v>Cinematic Widescreen</v>
      </c>
      <c r="AV2517">
        <v>70000</v>
      </c>
      <c r="AW2517" t="str">
        <f t="shared" si="929"/>
        <v>High</v>
      </c>
    </row>
    <row r="2518" spans="1:49" x14ac:dyDescent="0.3">
      <c r="A2518" t="s">
        <v>0</v>
      </c>
      <c r="B2518" t="s">
        <v>4210</v>
      </c>
      <c r="C2518">
        <v>112</v>
      </c>
      <c r="D2518" t="str">
        <f t="shared" si="909"/>
        <v>Low</v>
      </c>
      <c r="E2518">
        <v>98</v>
      </c>
      <c r="F2518" t="str">
        <f t="shared" si="910"/>
        <v>1h 38m</v>
      </c>
      <c r="G2518" t="str">
        <f t="shared" si="911"/>
        <v>Standard Movie</v>
      </c>
      <c r="H2518">
        <v>80</v>
      </c>
      <c r="I2518" t="str">
        <f t="shared" si="912"/>
        <v>Very Low</v>
      </c>
      <c r="J2518">
        <v>399</v>
      </c>
      <c r="K2518" t="str">
        <f t="shared" si="913"/>
        <v>Very Low</v>
      </c>
      <c r="L2518" t="s">
        <v>12239</v>
      </c>
      <c r="M2518">
        <v>567</v>
      </c>
      <c r="N2518" t="str">
        <f t="shared" si="914"/>
        <v>Low</v>
      </c>
      <c r="O2518">
        <v>8662318</v>
      </c>
      <c r="P2518" t="str">
        <f t="shared" si="915"/>
        <v>Flop</v>
      </c>
      <c r="Q2518" t="s">
        <v>1652</v>
      </c>
      <c r="R2518" t="str">
        <f t="shared" si="916"/>
        <v>Comedy</v>
      </c>
      <c r="S2518">
        <f t="shared" si="917"/>
        <v>2</v>
      </c>
      <c r="T2518" t="s">
        <v>11249</v>
      </c>
      <c r="U2518" t="s">
        <v>12240</v>
      </c>
      <c r="V2518">
        <v>15033</v>
      </c>
      <c r="W2518" t="str">
        <f t="shared" si="918"/>
        <v>Low</v>
      </c>
      <c r="X2518">
        <v>2016</v>
      </c>
      <c r="Y2518" t="str">
        <f t="shared" si="919"/>
        <v>Low</v>
      </c>
      <c r="Z2518" t="s">
        <v>12241</v>
      </c>
      <c r="AA2518">
        <v>1</v>
      </c>
      <c r="AB2518" t="str">
        <f t="shared" si="920"/>
        <v>Solo Star Poster</v>
      </c>
      <c r="AC2518" t="s">
        <v>12242</v>
      </c>
      <c r="AD2518" t="s">
        <v>12243</v>
      </c>
      <c r="AE2518">
        <v>75</v>
      </c>
      <c r="AF2518" t="str">
        <f t="shared" si="921"/>
        <v>Very Low</v>
      </c>
      <c r="AG2518" t="s">
        <v>9</v>
      </c>
      <c r="AH2518" t="s">
        <v>10</v>
      </c>
      <c r="AI2518" t="s">
        <v>11</v>
      </c>
      <c r="AJ2518" t="str">
        <f t="shared" si="922"/>
        <v>Teen</v>
      </c>
      <c r="AK2518">
        <v>17000000</v>
      </c>
      <c r="AL2518" t="str">
        <f t="shared" si="923"/>
        <v>Low Budget</v>
      </c>
      <c r="AM2518">
        <v>2009</v>
      </c>
      <c r="AN2518">
        <f t="shared" si="924"/>
        <v>16</v>
      </c>
      <c r="AO2518" t="str">
        <f t="shared" si="925"/>
        <v>Old Classic</v>
      </c>
      <c r="AP2518">
        <v>503</v>
      </c>
      <c r="AQ2518" t="str">
        <f t="shared" si="926"/>
        <v>Very Low</v>
      </c>
      <c r="AR2518">
        <v>5.9</v>
      </c>
      <c r="AS2518" t="str">
        <f t="shared" si="927"/>
        <v>Below Average</v>
      </c>
      <c r="AT2518">
        <v>1.85</v>
      </c>
      <c r="AU2518" t="str">
        <f t="shared" si="928"/>
        <v>HDTV / Widescreen</v>
      </c>
      <c r="AV2518">
        <v>0</v>
      </c>
      <c r="AW2518" t="str">
        <f t="shared" si="929"/>
        <v>Very Low</v>
      </c>
    </row>
    <row r="2519" spans="1:49" x14ac:dyDescent="0.3">
      <c r="A2519" t="s">
        <v>0</v>
      </c>
      <c r="B2519" t="s">
        <v>1715</v>
      </c>
      <c r="C2519">
        <v>153</v>
      </c>
      <c r="D2519" t="str">
        <f t="shared" si="909"/>
        <v>Low</v>
      </c>
      <c r="E2519">
        <v>107</v>
      </c>
      <c r="F2519" t="str">
        <f t="shared" si="910"/>
        <v>1h 47m</v>
      </c>
      <c r="G2519" t="str">
        <f t="shared" si="911"/>
        <v>Standard Movie</v>
      </c>
      <c r="H2519">
        <v>80</v>
      </c>
      <c r="I2519" t="str">
        <f t="shared" si="912"/>
        <v>Very Low</v>
      </c>
      <c r="J2519">
        <v>841</v>
      </c>
      <c r="K2519" t="str">
        <f t="shared" si="913"/>
        <v>Very Low</v>
      </c>
      <c r="L2519" t="s">
        <v>507</v>
      </c>
      <c r="M2519">
        <v>2000</v>
      </c>
      <c r="N2519" t="str">
        <f t="shared" si="914"/>
        <v>Low</v>
      </c>
      <c r="O2519">
        <v>7156725</v>
      </c>
      <c r="P2519" t="str">
        <f t="shared" si="915"/>
        <v>Flop</v>
      </c>
      <c r="Q2519" t="s">
        <v>6390</v>
      </c>
      <c r="R2519" t="str">
        <f t="shared" si="916"/>
        <v>Comedy</v>
      </c>
      <c r="S2519">
        <f t="shared" si="917"/>
        <v>2</v>
      </c>
      <c r="T2519" t="s">
        <v>205</v>
      </c>
      <c r="U2519" t="s">
        <v>12244</v>
      </c>
      <c r="V2519">
        <v>22639</v>
      </c>
      <c r="W2519" t="str">
        <f t="shared" si="918"/>
        <v>Low</v>
      </c>
      <c r="X2519">
        <v>5992</v>
      </c>
      <c r="Y2519" t="str">
        <f t="shared" si="919"/>
        <v>Low</v>
      </c>
      <c r="Z2519" t="s">
        <v>3340</v>
      </c>
      <c r="AA2519">
        <v>6</v>
      </c>
      <c r="AB2519" t="str">
        <f t="shared" si="920"/>
        <v>Ensemble Poster</v>
      </c>
      <c r="AC2519" t="s">
        <v>12245</v>
      </c>
      <c r="AD2519" t="s">
        <v>12246</v>
      </c>
      <c r="AE2519">
        <v>217</v>
      </c>
      <c r="AF2519" t="str">
        <f t="shared" si="921"/>
        <v>Very Low</v>
      </c>
      <c r="AG2519" t="s">
        <v>9</v>
      </c>
      <c r="AH2519" t="s">
        <v>10</v>
      </c>
      <c r="AI2519" t="s">
        <v>11</v>
      </c>
      <c r="AJ2519" t="str">
        <f t="shared" si="922"/>
        <v>Teen</v>
      </c>
      <c r="AK2519">
        <v>19000000</v>
      </c>
      <c r="AL2519" t="str">
        <f t="shared" si="923"/>
        <v>Low Budget</v>
      </c>
      <c r="AM2519">
        <v>2006</v>
      </c>
      <c r="AN2519">
        <f t="shared" si="924"/>
        <v>19</v>
      </c>
      <c r="AO2519" t="str">
        <f t="shared" si="925"/>
        <v>Old Classic</v>
      </c>
      <c r="AP2519">
        <v>2000</v>
      </c>
      <c r="AQ2519" t="str">
        <f t="shared" si="926"/>
        <v>Low</v>
      </c>
      <c r="AR2519">
        <v>5.5</v>
      </c>
      <c r="AS2519" t="str">
        <f t="shared" si="927"/>
        <v>Below Average</v>
      </c>
      <c r="AT2519">
        <v>1.85</v>
      </c>
      <c r="AU2519" t="str">
        <f t="shared" si="928"/>
        <v>HDTV / Widescreen</v>
      </c>
      <c r="AV2519">
        <v>300</v>
      </c>
      <c r="AW2519" t="str">
        <f t="shared" si="929"/>
        <v>Very Low</v>
      </c>
    </row>
    <row r="2520" spans="1:49" x14ac:dyDescent="0.3">
      <c r="A2520" t="s">
        <v>0</v>
      </c>
      <c r="B2520" t="s">
        <v>12247</v>
      </c>
      <c r="C2520">
        <v>94</v>
      </c>
      <c r="D2520" t="str">
        <f t="shared" si="909"/>
        <v>Low</v>
      </c>
      <c r="E2520">
        <v>134</v>
      </c>
      <c r="F2520" t="str">
        <f t="shared" si="910"/>
        <v>2h 14m</v>
      </c>
      <c r="G2520" t="str">
        <f t="shared" si="911"/>
        <v>Long Movie</v>
      </c>
      <c r="H2520">
        <v>22</v>
      </c>
      <c r="I2520" t="str">
        <f t="shared" si="912"/>
        <v>Very Low</v>
      </c>
      <c r="J2520">
        <v>488</v>
      </c>
      <c r="K2520" t="str">
        <f t="shared" si="913"/>
        <v>Very Low</v>
      </c>
      <c r="L2520" t="s">
        <v>4551</v>
      </c>
      <c r="M2520">
        <v>1000</v>
      </c>
      <c r="N2520" t="str">
        <f t="shared" si="914"/>
        <v>Low</v>
      </c>
      <c r="O2520">
        <v>15681020</v>
      </c>
      <c r="P2520" t="str">
        <f t="shared" si="915"/>
        <v>Average</v>
      </c>
      <c r="Q2520" t="s">
        <v>7648</v>
      </c>
      <c r="R2520" t="str">
        <f t="shared" si="916"/>
        <v>Action</v>
      </c>
      <c r="S2520">
        <f t="shared" si="917"/>
        <v>4</v>
      </c>
      <c r="T2520" t="s">
        <v>364</v>
      </c>
      <c r="U2520" t="s">
        <v>12248</v>
      </c>
      <c r="V2520">
        <v>33570</v>
      </c>
      <c r="W2520" t="str">
        <f t="shared" si="918"/>
        <v>Low</v>
      </c>
      <c r="X2520">
        <v>3007</v>
      </c>
      <c r="Y2520" t="str">
        <f t="shared" si="919"/>
        <v>Low</v>
      </c>
      <c r="Z2520" t="s">
        <v>7217</v>
      </c>
      <c r="AA2520">
        <v>6</v>
      </c>
      <c r="AB2520" t="str">
        <f t="shared" si="920"/>
        <v>Ensemble Poster</v>
      </c>
      <c r="AC2520" t="s">
        <v>12249</v>
      </c>
      <c r="AD2520" t="s">
        <v>12250</v>
      </c>
      <c r="AE2520">
        <v>259</v>
      </c>
      <c r="AF2520" t="str">
        <f t="shared" si="921"/>
        <v>Very Low</v>
      </c>
      <c r="AG2520" t="s">
        <v>9</v>
      </c>
      <c r="AH2520" t="s">
        <v>28</v>
      </c>
      <c r="AI2520" t="s">
        <v>66</v>
      </c>
      <c r="AJ2520" t="str">
        <f t="shared" si="922"/>
        <v>Family</v>
      </c>
      <c r="AK2520">
        <v>17000000</v>
      </c>
      <c r="AL2520" t="str">
        <f t="shared" si="923"/>
        <v>Low Budget</v>
      </c>
      <c r="AM2520">
        <v>1987</v>
      </c>
      <c r="AN2520">
        <f t="shared" si="924"/>
        <v>38</v>
      </c>
      <c r="AO2520" t="str">
        <f t="shared" si="925"/>
        <v>Old Classic</v>
      </c>
      <c r="AP2520">
        <v>593</v>
      </c>
      <c r="AQ2520" t="str">
        <f t="shared" si="926"/>
        <v>Very Low</v>
      </c>
      <c r="AR2520">
        <v>3.6</v>
      </c>
      <c r="AS2520" t="str">
        <f t="shared" si="927"/>
        <v>Very Poor</v>
      </c>
      <c r="AT2520">
        <v>2.35</v>
      </c>
      <c r="AU2520" t="str">
        <f t="shared" si="928"/>
        <v>Cinematic Widescreen</v>
      </c>
      <c r="AV2520">
        <v>1000</v>
      </c>
      <c r="AW2520" t="str">
        <f t="shared" si="929"/>
        <v>Very Low</v>
      </c>
    </row>
    <row r="2521" spans="1:49" x14ac:dyDescent="0.3">
      <c r="A2521" t="s">
        <v>0</v>
      </c>
      <c r="B2521" t="s">
        <v>12251</v>
      </c>
      <c r="C2521">
        <v>62</v>
      </c>
      <c r="D2521" t="str">
        <f t="shared" si="909"/>
        <v>Low</v>
      </c>
      <c r="E2521">
        <v>94</v>
      </c>
      <c r="F2521" t="str">
        <f t="shared" si="910"/>
        <v>1h 34m</v>
      </c>
      <c r="G2521" t="str">
        <f t="shared" si="911"/>
        <v>Standard Movie</v>
      </c>
      <c r="H2521">
        <v>8</v>
      </c>
      <c r="I2521" t="str">
        <f t="shared" si="912"/>
        <v>Very Low</v>
      </c>
      <c r="J2521">
        <v>66</v>
      </c>
      <c r="K2521" t="str">
        <f t="shared" si="913"/>
        <v>Very Low</v>
      </c>
      <c r="L2521" t="s">
        <v>12252</v>
      </c>
      <c r="M2521">
        <v>328</v>
      </c>
      <c r="N2521" t="str">
        <f t="shared" si="914"/>
        <v>Low</v>
      </c>
      <c r="O2521">
        <v>7070459</v>
      </c>
      <c r="P2521" t="str">
        <f t="shared" si="915"/>
        <v>Flop</v>
      </c>
      <c r="Q2521" t="s">
        <v>3380</v>
      </c>
      <c r="R2521" t="str">
        <f t="shared" si="916"/>
        <v>Drama</v>
      </c>
      <c r="S2521">
        <f t="shared" si="917"/>
        <v>1</v>
      </c>
      <c r="T2521" t="s">
        <v>12253</v>
      </c>
      <c r="U2521" t="s">
        <v>12254</v>
      </c>
      <c r="V2521">
        <v>4600</v>
      </c>
      <c r="W2521" t="str">
        <f t="shared" si="918"/>
        <v>Very Low</v>
      </c>
      <c r="X2521">
        <v>760</v>
      </c>
      <c r="Y2521" t="str">
        <f t="shared" si="919"/>
        <v>Very Low</v>
      </c>
      <c r="Z2521" t="s">
        <v>12255</v>
      </c>
      <c r="AA2521">
        <v>0</v>
      </c>
      <c r="AB2521" t="str">
        <f t="shared" si="920"/>
        <v>Symbolic Poster</v>
      </c>
      <c r="AC2521" t="s">
        <v>12256</v>
      </c>
      <c r="AD2521" t="s">
        <v>12257</v>
      </c>
      <c r="AE2521">
        <v>18</v>
      </c>
      <c r="AF2521" t="str">
        <f t="shared" si="921"/>
        <v>Very Low</v>
      </c>
      <c r="AG2521" t="s">
        <v>9</v>
      </c>
      <c r="AH2521" t="s">
        <v>239</v>
      </c>
      <c r="AI2521" t="s">
        <v>11</v>
      </c>
      <c r="AJ2521" t="str">
        <f t="shared" si="922"/>
        <v>Teen</v>
      </c>
      <c r="AK2521">
        <f>AK2520</f>
        <v>17000000</v>
      </c>
      <c r="AL2521" t="str">
        <f t="shared" si="923"/>
        <v>Low Budget</v>
      </c>
      <c r="AM2521">
        <v>2007</v>
      </c>
      <c r="AN2521">
        <f t="shared" si="924"/>
        <v>18</v>
      </c>
      <c r="AO2521" t="str">
        <f t="shared" si="925"/>
        <v>Old Classic</v>
      </c>
      <c r="AP2521">
        <v>122</v>
      </c>
      <c r="AQ2521" t="str">
        <f t="shared" si="926"/>
        <v>Very Low</v>
      </c>
      <c r="AR2521">
        <v>3.3</v>
      </c>
      <c r="AS2521" t="str">
        <f t="shared" si="927"/>
        <v>Very Poor</v>
      </c>
      <c r="AT2521">
        <v>1.85</v>
      </c>
      <c r="AU2521" t="str">
        <f t="shared" si="928"/>
        <v>HDTV / Widescreen</v>
      </c>
      <c r="AV2521">
        <v>238</v>
      </c>
      <c r="AW2521" t="str">
        <f t="shared" si="929"/>
        <v>Very Low</v>
      </c>
    </row>
    <row r="2522" spans="1:49" x14ac:dyDescent="0.3">
      <c r="A2522" t="s">
        <v>0</v>
      </c>
      <c r="B2522" t="s">
        <v>12258</v>
      </c>
      <c r="C2522">
        <v>157</v>
      </c>
      <c r="D2522" t="str">
        <f t="shared" si="909"/>
        <v>Low</v>
      </c>
      <c r="E2522">
        <v>122</v>
      </c>
      <c r="F2522" t="str">
        <f t="shared" si="910"/>
        <v>2h 2m</v>
      </c>
      <c r="G2522" t="str">
        <f t="shared" si="911"/>
        <v>Long Movie</v>
      </c>
      <c r="H2522">
        <v>47</v>
      </c>
      <c r="I2522" t="str">
        <f t="shared" si="912"/>
        <v>Very Low</v>
      </c>
      <c r="J2522">
        <v>834</v>
      </c>
      <c r="K2522" t="str">
        <f t="shared" si="913"/>
        <v>Very Low</v>
      </c>
      <c r="L2522" t="s">
        <v>1624</v>
      </c>
      <c r="M2522">
        <v>23000</v>
      </c>
      <c r="N2522" t="str">
        <f t="shared" si="914"/>
        <v>Medium</v>
      </c>
      <c r="O2522">
        <v>6855137</v>
      </c>
      <c r="P2522" t="str">
        <f t="shared" si="915"/>
        <v>Flop</v>
      </c>
      <c r="Q2522" t="s">
        <v>435</v>
      </c>
      <c r="R2522" t="str">
        <f t="shared" si="916"/>
        <v>Action</v>
      </c>
      <c r="S2522">
        <f t="shared" si="917"/>
        <v>4</v>
      </c>
      <c r="T2522" t="s">
        <v>304</v>
      </c>
      <c r="U2522" t="s">
        <v>12259</v>
      </c>
      <c r="V2522">
        <v>88590</v>
      </c>
      <c r="W2522" t="str">
        <f t="shared" si="918"/>
        <v>Medium</v>
      </c>
      <c r="X2522">
        <v>27381</v>
      </c>
      <c r="Y2522" t="str">
        <f t="shared" si="919"/>
        <v>Medium</v>
      </c>
      <c r="Z2522" t="s">
        <v>1679</v>
      </c>
      <c r="AA2522">
        <v>2</v>
      </c>
      <c r="AB2522" t="str">
        <f t="shared" si="920"/>
        <v>Duo/Trio Poster</v>
      </c>
      <c r="AC2522" t="s">
        <v>12260</v>
      </c>
      <c r="AD2522" t="s">
        <v>12261</v>
      </c>
      <c r="AE2522">
        <v>419</v>
      </c>
      <c r="AF2522" t="str">
        <f t="shared" si="921"/>
        <v>Very Low</v>
      </c>
      <c r="AG2522" t="s">
        <v>9</v>
      </c>
      <c r="AH2522" t="s">
        <v>738</v>
      </c>
      <c r="AI2522" t="s">
        <v>556</v>
      </c>
      <c r="AJ2522" t="str">
        <f t="shared" si="922"/>
        <v>Adult</v>
      </c>
      <c r="AK2522">
        <v>17000000</v>
      </c>
      <c r="AL2522" t="str">
        <f t="shared" si="923"/>
        <v>Low Budget</v>
      </c>
      <c r="AM2522">
        <v>2006</v>
      </c>
      <c r="AN2522">
        <f t="shared" si="924"/>
        <v>19</v>
      </c>
      <c r="AO2522" t="str">
        <f t="shared" si="925"/>
        <v>Old Classic</v>
      </c>
      <c r="AP2522">
        <v>979</v>
      </c>
      <c r="AQ2522" t="str">
        <f t="shared" si="926"/>
        <v>Very Low</v>
      </c>
      <c r="AR2522">
        <v>7.4</v>
      </c>
      <c r="AS2522" t="str">
        <f t="shared" si="927"/>
        <v>Good</v>
      </c>
      <c r="AT2522">
        <v>2.35</v>
      </c>
      <c r="AU2522" t="str">
        <f t="shared" si="928"/>
        <v>Cinematic Widescreen</v>
      </c>
      <c r="AV2522">
        <v>0</v>
      </c>
      <c r="AW2522" t="str">
        <f t="shared" si="929"/>
        <v>Very Low</v>
      </c>
    </row>
    <row r="2523" spans="1:49" x14ac:dyDescent="0.3">
      <c r="A2523" t="s">
        <v>0</v>
      </c>
      <c r="B2523" t="s">
        <v>12262</v>
      </c>
      <c r="C2523">
        <v>35</v>
      </c>
      <c r="D2523" t="str">
        <f t="shared" si="909"/>
        <v>Very Low</v>
      </c>
      <c r="E2523">
        <v>128</v>
      </c>
      <c r="F2523" t="str">
        <f t="shared" si="910"/>
        <v>2h 8m</v>
      </c>
      <c r="G2523" t="str">
        <f t="shared" si="911"/>
        <v>Long Movie</v>
      </c>
      <c r="H2523">
        <v>9</v>
      </c>
      <c r="I2523" t="str">
        <f t="shared" si="912"/>
        <v>Very Low</v>
      </c>
      <c r="J2523">
        <v>193</v>
      </c>
      <c r="K2523" t="str">
        <f t="shared" si="913"/>
        <v>Very Low</v>
      </c>
      <c r="L2523" t="s">
        <v>2927</v>
      </c>
      <c r="M2523">
        <v>767</v>
      </c>
      <c r="N2523" t="str">
        <f t="shared" si="914"/>
        <v>Low</v>
      </c>
      <c r="O2523">
        <v>2694071</v>
      </c>
      <c r="P2523" t="str">
        <f t="shared" si="915"/>
        <v>Flop</v>
      </c>
      <c r="Q2523" t="s">
        <v>6910</v>
      </c>
      <c r="R2523" t="str">
        <f t="shared" si="916"/>
        <v>Biography</v>
      </c>
      <c r="S2523">
        <f t="shared" si="917"/>
        <v>4</v>
      </c>
      <c r="T2523" t="s">
        <v>6417</v>
      </c>
      <c r="U2523" t="s">
        <v>12263</v>
      </c>
      <c r="V2523">
        <v>3222</v>
      </c>
      <c r="W2523" t="str">
        <f t="shared" si="918"/>
        <v>Very Low</v>
      </c>
      <c r="X2523">
        <v>1727</v>
      </c>
      <c r="Y2523" t="str">
        <f t="shared" si="919"/>
        <v>Low</v>
      </c>
      <c r="Z2523" t="s">
        <v>11898</v>
      </c>
      <c r="AA2523">
        <v>3</v>
      </c>
      <c r="AB2523" t="str">
        <f t="shared" si="920"/>
        <v>Duo/Trio Poster</v>
      </c>
      <c r="AC2523" t="s">
        <v>12264</v>
      </c>
      <c r="AD2523" t="s">
        <v>12265</v>
      </c>
      <c r="AE2523">
        <v>64</v>
      </c>
      <c r="AF2523" t="str">
        <f t="shared" si="921"/>
        <v>Very Low</v>
      </c>
      <c r="AG2523" t="s">
        <v>9</v>
      </c>
      <c r="AH2523" t="s">
        <v>10</v>
      </c>
      <c r="AI2523" t="s">
        <v>66</v>
      </c>
      <c r="AJ2523" t="str">
        <f t="shared" si="922"/>
        <v>Family</v>
      </c>
      <c r="AK2523">
        <f>AK2522</f>
        <v>17000000</v>
      </c>
      <c r="AL2523" t="str">
        <f t="shared" si="923"/>
        <v>Low Budget</v>
      </c>
      <c r="AM2523">
        <v>2004</v>
      </c>
      <c r="AN2523">
        <f t="shared" si="924"/>
        <v>21</v>
      </c>
      <c r="AO2523" t="str">
        <f t="shared" si="925"/>
        <v>Old Classic</v>
      </c>
      <c r="AP2523">
        <v>327</v>
      </c>
      <c r="AQ2523" t="str">
        <f t="shared" si="926"/>
        <v>Very Low</v>
      </c>
      <c r="AR2523">
        <v>6.7</v>
      </c>
      <c r="AS2523" t="str">
        <f t="shared" si="927"/>
        <v>Average</v>
      </c>
      <c r="AT2523">
        <v>2.35</v>
      </c>
      <c r="AU2523" t="str">
        <f t="shared" si="928"/>
        <v>Cinematic Widescreen</v>
      </c>
      <c r="AV2523">
        <v>352</v>
      </c>
      <c r="AW2523" t="str">
        <f t="shared" si="929"/>
        <v>Very Low</v>
      </c>
    </row>
    <row r="2524" spans="1:49" x14ac:dyDescent="0.3">
      <c r="A2524" t="s">
        <v>0</v>
      </c>
      <c r="B2524" t="s">
        <v>12266</v>
      </c>
      <c r="C2524">
        <v>21</v>
      </c>
      <c r="D2524" t="str">
        <f t="shared" si="909"/>
        <v>Very Low</v>
      </c>
      <c r="E2524">
        <v>97</v>
      </c>
      <c r="F2524" t="str">
        <f t="shared" si="910"/>
        <v>1h 37m</v>
      </c>
      <c r="G2524" t="str">
        <f t="shared" si="911"/>
        <v>Standard Movie</v>
      </c>
      <c r="H2524">
        <v>3</v>
      </c>
      <c r="I2524" t="str">
        <f t="shared" si="912"/>
        <v>Very Low</v>
      </c>
      <c r="J2524">
        <v>161</v>
      </c>
      <c r="K2524" t="str">
        <f t="shared" si="913"/>
        <v>Very Low</v>
      </c>
      <c r="L2524" t="s">
        <v>11898</v>
      </c>
      <c r="M2524">
        <v>400</v>
      </c>
      <c r="N2524" t="str">
        <f t="shared" si="914"/>
        <v>Low</v>
      </c>
      <c r="O2524">
        <v>2315683</v>
      </c>
      <c r="P2524" t="str">
        <f t="shared" si="915"/>
        <v>Flop</v>
      </c>
      <c r="Q2524" t="s">
        <v>12267</v>
      </c>
      <c r="R2524" t="str">
        <f t="shared" si="916"/>
        <v>Adventure</v>
      </c>
      <c r="S2524">
        <f t="shared" si="917"/>
        <v>4</v>
      </c>
      <c r="T2524" t="s">
        <v>3403</v>
      </c>
      <c r="U2524" t="s">
        <v>12268</v>
      </c>
      <c r="V2524">
        <v>4081</v>
      </c>
      <c r="W2524" t="str">
        <f t="shared" si="918"/>
        <v>Very Low</v>
      </c>
      <c r="X2524">
        <v>805</v>
      </c>
      <c r="Y2524" t="str">
        <f t="shared" si="919"/>
        <v>Very Low</v>
      </c>
      <c r="Z2524" t="s">
        <v>12269</v>
      </c>
      <c r="AA2524">
        <v>0</v>
      </c>
      <c r="AB2524" t="str">
        <f t="shared" si="920"/>
        <v>Symbolic Poster</v>
      </c>
      <c r="AC2524" t="s">
        <v>12270</v>
      </c>
      <c r="AD2524" t="s">
        <v>12271</v>
      </c>
      <c r="AE2524">
        <v>28</v>
      </c>
      <c r="AF2524" t="str">
        <f t="shared" si="921"/>
        <v>Very Low</v>
      </c>
      <c r="AG2524" t="s">
        <v>9</v>
      </c>
      <c r="AH2524" t="s">
        <v>28</v>
      </c>
      <c r="AI2524" t="s">
        <v>11</v>
      </c>
      <c r="AJ2524" t="str">
        <f t="shared" si="922"/>
        <v>Teen</v>
      </c>
      <c r="AK2524">
        <v>17000000</v>
      </c>
      <c r="AL2524" t="str">
        <f t="shared" si="923"/>
        <v>Low Budget</v>
      </c>
      <c r="AM2524">
        <v>1986</v>
      </c>
      <c r="AN2524">
        <f t="shared" si="924"/>
        <v>39</v>
      </c>
      <c r="AO2524" t="str">
        <f t="shared" si="925"/>
        <v>Old Classic</v>
      </c>
      <c r="AP2524">
        <v>193</v>
      </c>
      <c r="AQ2524" t="str">
        <f t="shared" si="926"/>
        <v>Very Low</v>
      </c>
      <c r="AR2524">
        <v>3</v>
      </c>
      <c r="AS2524" t="str">
        <f t="shared" si="927"/>
        <v>Very Poor</v>
      </c>
      <c r="AT2524">
        <v>1.85</v>
      </c>
      <c r="AU2524" t="str">
        <f t="shared" si="928"/>
        <v>HDTV / Widescreen</v>
      </c>
      <c r="AV2524">
        <v>154</v>
      </c>
      <c r="AW2524" t="str">
        <f t="shared" si="929"/>
        <v>Very Low</v>
      </c>
    </row>
    <row r="2525" spans="1:49" x14ac:dyDescent="0.3">
      <c r="A2525" t="s">
        <v>0</v>
      </c>
      <c r="B2525" t="s">
        <v>2363</v>
      </c>
      <c r="C2525">
        <v>236</v>
      </c>
      <c r="D2525" t="str">
        <f t="shared" si="909"/>
        <v>Medium</v>
      </c>
      <c r="E2525">
        <v>110</v>
      </c>
      <c r="F2525" t="str">
        <f t="shared" si="910"/>
        <v>1h 50m</v>
      </c>
      <c r="G2525" t="str">
        <f t="shared" si="911"/>
        <v>Standard Movie</v>
      </c>
      <c r="H2525">
        <v>168</v>
      </c>
      <c r="I2525" t="str">
        <f t="shared" si="912"/>
        <v>Very Low</v>
      </c>
      <c r="J2525">
        <v>96</v>
      </c>
      <c r="K2525" t="str">
        <f t="shared" si="913"/>
        <v>Very Low</v>
      </c>
      <c r="L2525" t="s">
        <v>330</v>
      </c>
      <c r="M2525">
        <v>3000</v>
      </c>
      <c r="N2525" t="str">
        <f t="shared" si="914"/>
        <v>Low</v>
      </c>
      <c r="O2525">
        <v>39825798</v>
      </c>
      <c r="P2525" t="str">
        <f t="shared" si="915"/>
        <v>Average</v>
      </c>
      <c r="Q2525" t="s">
        <v>3248</v>
      </c>
      <c r="R2525" t="str">
        <f t="shared" si="916"/>
        <v>Drama</v>
      </c>
      <c r="S2525">
        <f t="shared" si="917"/>
        <v>4</v>
      </c>
      <c r="T2525" t="s">
        <v>1787</v>
      </c>
      <c r="U2525" t="s">
        <v>12272</v>
      </c>
      <c r="V2525">
        <v>295375</v>
      </c>
      <c r="W2525" t="str">
        <f t="shared" si="918"/>
        <v>High</v>
      </c>
      <c r="X2525">
        <v>4210</v>
      </c>
      <c r="Y2525" t="str">
        <f t="shared" si="919"/>
        <v>Low</v>
      </c>
      <c r="Z2525" t="s">
        <v>12273</v>
      </c>
      <c r="AA2525">
        <v>3</v>
      </c>
      <c r="AB2525" t="str">
        <f t="shared" si="920"/>
        <v>Duo/Trio Poster</v>
      </c>
      <c r="AC2525" t="s">
        <v>12274</v>
      </c>
      <c r="AD2525" t="s">
        <v>12275</v>
      </c>
      <c r="AE2525">
        <v>645</v>
      </c>
      <c r="AF2525" t="str">
        <f t="shared" si="921"/>
        <v>Low</v>
      </c>
      <c r="AG2525" t="s">
        <v>9</v>
      </c>
      <c r="AH2525" t="s">
        <v>10</v>
      </c>
      <c r="AI2525" t="s">
        <v>11</v>
      </c>
      <c r="AJ2525" t="str">
        <f t="shared" si="922"/>
        <v>Teen</v>
      </c>
      <c r="AK2525">
        <v>16000000</v>
      </c>
      <c r="AL2525" t="str">
        <f t="shared" si="923"/>
        <v>Low Budget</v>
      </c>
      <c r="AM2525">
        <v>2006</v>
      </c>
      <c r="AN2525">
        <f t="shared" si="924"/>
        <v>19</v>
      </c>
      <c r="AO2525" t="str">
        <f t="shared" si="925"/>
        <v>Old Classic</v>
      </c>
      <c r="AP2525">
        <v>979</v>
      </c>
      <c r="AQ2525" t="str">
        <f t="shared" si="926"/>
        <v>Very Low</v>
      </c>
      <c r="AR2525">
        <v>7.6</v>
      </c>
      <c r="AS2525" t="str">
        <f t="shared" si="927"/>
        <v>Good</v>
      </c>
      <c r="AT2525">
        <v>1.85</v>
      </c>
      <c r="AU2525" t="str">
        <f t="shared" si="928"/>
        <v>HDTV / Widescreen</v>
      </c>
      <c r="AV2525">
        <v>15000</v>
      </c>
      <c r="AW2525" t="str">
        <f t="shared" si="929"/>
        <v>Medium</v>
      </c>
    </row>
    <row r="2526" spans="1:49" x14ac:dyDescent="0.3">
      <c r="A2526" t="s">
        <v>0</v>
      </c>
      <c r="B2526" t="s">
        <v>12276</v>
      </c>
      <c r="C2526">
        <v>50</v>
      </c>
      <c r="D2526" t="str">
        <f t="shared" si="909"/>
        <v>Very Low</v>
      </c>
      <c r="E2526">
        <v>102</v>
      </c>
      <c r="F2526" t="str">
        <f t="shared" si="910"/>
        <v>1h 42m</v>
      </c>
      <c r="G2526" t="str">
        <f t="shared" si="911"/>
        <v>Standard Movie</v>
      </c>
      <c r="H2526">
        <v>4</v>
      </c>
      <c r="I2526" t="str">
        <f t="shared" si="912"/>
        <v>Very Low</v>
      </c>
      <c r="J2526">
        <v>60</v>
      </c>
      <c r="K2526" t="str">
        <f t="shared" si="913"/>
        <v>Very Low</v>
      </c>
      <c r="L2526" t="s">
        <v>1357</v>
      </c>
      <c r="M2526">
        <v>634</v>
      </c>
      <c r="N2526" t="str">
        <f t="shared" si="914"/>
        <v>Low</v>
      </c>
      <c r="O2526">
        <v>2000000</v>
      </c>
      <c r="P2526" t="str">
        <f t="shared" si="915"/>
        <v>Flop</v>
      </c>
      <c r="Q2526" t="s">
        <v>8541</v>
      </c>
      <c r="R2526" t="str">
        <f t="shared" si="916"/>
        <v>Adventure</v>
      </c>
      <c r="S2526">
        <f t="shared" si="917"/>
        <v>3</v>
      </c>
      <c r="T2526" t="s">
        <v>12277</v>
      </c>
      <c r="U2526" t="s">
        <v>12278</v>
      </c>
      <c r="V2526">
        <v>1275</v>
      </c>
      <c r="W2526" t="str">
        <f t="shared" si="918"/>
        <v>Very Low</v>
      </c>
      <c r="X2526">
        <v>1262</v>
      </c>
      <c r="Y2526" t="str">
        <f t="shared" si="919"/>
        <v>Low</v>
      </c>
      <c r="Z2526" t="s">
        <v>503</v>
      </c>
      <c r="AA2526">
        <v>0</v>
      </c>
      <c r="AB2526" t="str">
        <f t="shared" si="920"/>
        <v>Symbolic Poster</v>
      </c>
      <c r="AC2526" t="s">
        <v>12279</v>
      </c>
      <c r="AD2526" t="s">
        <v>12280</v>
      </c>
      <c r="AE2526">
        <v>27</v>
      </c>
      <c r="AF2526" t="str">
        <f t="shared" si="921"/>
        <v>Very Low</v>
      </c>
      <c r="AG2526" t="s">
        <v>9</v>
      </c>
      <c r="AH2526" t="s">
        <v>10</v>
      </c>
      <c r="AI2526" t="s">
        <v>66</v>
      </c>
      <c r="AJ2526" t="str">
        <f t="shared" si="922"/>
        <v>Family</v>
      </c>
      <c r="AK2526">
        <v>17000000</v>
      </c>
      <c r="AL2526" t="str">
        <f t="shared" si="923"/>
        <v>Low Budget</v>
      </c>
      <c r="AM2526">
        <v>1981</v>
      </c>
      <c r="AN2526">
        <f t="shared" si="924"/>
        <v>44</v>
      </c>
      <c r="AO2526" t="str">
        <f t="shared" si="925"/>
        <v>Old Classic</v>
      </c>
      <c r="AP2526">
        <v>537</v>
      </c>
      <c r="AQ2526" t="str">
        <f t="shared" si="926"/>
        <v>Very Low</v>
      </c>
      <c r="AR2526">
        <v>6.4</v>
      </c>
      <c r="AS2526" t="str">
        <f t="shared" si="927"/>
        <v>Average</v>
      </c>
      <c r="AT2526">
        <v>2.35</v>
      </c>
      <c r="AU2526" t="str">
        <f t="shared" si="928"/>
        <v>Cinematic Widescreen</v>
      </c>
      <c r="AV2526">
        <v>0</v>
      </c>
      <c r="AW2526" t="str">
        <f t="shared" si="929"/>
        <v>Very Low</v>
      </c>
    </row>
    <row r="2527" spans="1:49" x14ac:dyDescent="0.3">
      <c r="A2527" t="s">
        <v>0</v>
      </c>
      <c r="B2527" t="s">
        <v>1295</v>
      </c>
      <c r="C2527">
        <v>106</v>
      </c>
      <c r="D2527" t="str">
        <f t="shared" si="909"/>
        <v>Low</v>
      </c>
      <c r="E2527">
        <v>98</v>
      </c>
      <c r="F2527" t="str">
        <f t="shared" si="910"/>
        <v>1h 38m</v>
      </c>
      <c r="G2527" t="str">
        <f t="shared" si="911"/>
        <v>Standard Movie</v>
      </c>
      <c r="H2527">
        <v>541</v>
      </c>
      <c r="I2527" t="str">
        <f t="shared" si="912"/>
        <v>Very Low</v>
      </c>
      <c r="J2527">
        <v>71</v>
      </c>
      <c r="K2527" t="str">
        <f t="shared" si="913"/>
        <v>Very Low</v>
      </c>
      <c r="L2527" t="s">
        <v>12281</v>
      </c>
      <c r="M2527">
        <v>214</v>
      </c>
      <c r="N2527" t="str">
        <f t="shared" si="914"/>
        <v>Low</v>
      </c>
      <c r="O2527">
        <v>1569918</v>
      </c>
      <c r="P2527" t="str">
        <f t="shared" si="915"/>
        <v>Flop</v>
      </c>
      <c r="Q2527" t="s">
        <v>5656</v>
      </c>
      <c r="R2527" t="str">
        <f t="shared" si="916"/>
        <v>Biography</v>
      </c>
      <c r="S2527">
        <f t="shared" si="917"/>
        <v>4</v>
      </c>
      <c r="T2527" t="s">
        <v>12282</v>
      </c>
      <c r="U2527" t="s">
        <v>12283</v>
      </c>
      <c r="V2527">
        <v>16234</v>
      </c>
      <c r="W2527" t="str">
        <f t="shared" si="918"/>
        <v>Low</v>
      </c>
      <c r="X2527">
        <v>409</v>
      </c>
      <c r="Y2527" t="str">
        <f t="shared" si="919"/>
        <v>Very Low</v>
      </c>
      <c r="Z2527" t="s">
        <v>12284</v>
      </c>
      <c r="AA2527">
        <v>1</v>
      </c>
      <c r="AB2527" t="str">
        <f t="shared" si="920"/>
        <v>Solo Star Poster</v>
      </c>
      <c r="AC2527" t="s">
        <v>12285</v>
      </c>
      <c r="AD2527" t="s">
        <v>12286</v>
      </c>
      <c r="AE2527">
        <v>113</v>
      </c>
      <c r="AF2527" t="str">
        <f t="shared" si="921"/>
        <v>Very Low</v>
      </c>
      <c r="AG2527" t="s">
        <v>9</v>
      </c>
      <c r="AH2527" t="s">
        <v>7958</v>
      </c>
      <c r="AI2527" t="s">
        <v>556</v>
      </c>
      <c r="AJ2527" t="str">
        <f t="shared" si="922"/>
        <v>Adult</v>
      </c>
      <c r="AK2527">
        <v>17000000</v>
      </c>
      <c r="AL2527" t="str">
        <f t="shared" si="923"/>
        <v>Low Budget</v>
      </c>
      <c r="AM2527">
        <v>2003</v>
      </c>
      <c r="AN2527">
        <f t="shared" si="924"/>
        <v>22</v>
      </c>
      <c r="AO2527" t="str">
        <f t="shared" si="925"/>
        <v>Old Classic</v>
      </c>
      <c r="AP2527">
        <v>96</v>
      </c>
      <c r="AQ2527" t="str">
        <f t="shared" si="926"/>
        <v>Very Low</v>
      </c>
      <c r="AR2527">
        <v>6.9</v>
      </c>
      <c r="AS2527" t="str">
        <f t="shared" si="927"/>
        <v>Average</v>
      </c>
      <c r="AT2527">
        <v>2.35</v>
      </c>
      <c r="AU2527" t="str">
        <f t="shared" si="928"/>
        <v>Cinematic Widescreen</v>
      </c>
      <c r="AV2527">
        <v>0</v>
      </c>
      <c r="AW2527" t="str">
        <f t="shared" si="929"/>
        <v>Very Low</v>
      </c>
    </row>
    <row r="2528" spans="1:49" x14ac:dyDescent="0.3">
      <c r="A2528" t="s">
        <v>0</v>
      </c>
      <c r="B2528" t="s">
        <v>2824</v>
      </c>
      <c r="C2528">
        <v>106</v>
      </c>
      <c r="D2528" t="str">
        <f t="shared" si="909"/>
        <v>Low</v>
      </c>
      <c r="E2528">
        <v>120</v>
      </c>
      <c r="F2528" t="str">
        <f t="shared" si="910"/>
        <v>2h 0m</v>
      </c>
      <c r="G2528" t="str">
        <f t="shared" si="911"/>
        <v>Standard Movie</v>
      </c>
      <c r="H2528">
        <v>30</v>
      </c>
      <c r="I2528" t="str">
        <f t="shared" si="912"/>
        <v>Very Low</v>
      </c>
      <c r="J2528">
        <v>55</v>
      </c>
      <c r="K2528" t="str">
        <f t="shared" si="913"/>
        <v>Very Low</v>
      </c>
      <c r="L2528" t="s">
        <v>4777</v>
      </c>
      <c r="M2528">
        <v>14000</v>
      </c>
      <c r="N2528" t="str">
        <f t="shared" si="914"/>
        <v>Medium</v>
      </c>
      <c r="O2528">
        <v>106869</v>
      </c>
      <c r="P2528" t="str">
        <f t="shared" si="915"/>
        <v>Flop</v>
      </c>
      <c r="Q2528" t="s">
        <v>5245</v>
      </c>
      <c r="R2528" t="str">
        <f t="shared" si="916"/>
        <v>Crime</v>
      </c>
      <c r="S2528">
        <f t="shared" si="917"/>
        <v>4</v>
      </c>
      <c r="T2528" t="s">
        <v>671</v>
      </c>
      <c r="U2528" t="s">
        <v>12287</v>
      </c>
      <c r="V2528">
        <v>13762</v>
      </c>
      <c r="W2528" t="str">
        <f t="shared" si="918"/>
        <v>Low</v>
      </c>
      <c r="X2528">
        <v>14492</v>
      </c>
      <c r="Y2528" t="str">
        <f t="shared" si="919"/>
        <v>Medium</v>
      </c>
      <c r="Z2528" t="s">
        <v>12288</v>
      </c>
      <c r="AA2528">
        <v>1</v>
      </c>
      <c r="AB2528" t="str">
        <f t="shared" si="920"/>
        <v>Solo Star Poster</v>
      </c>
      <c r="AC2528" t="s">
        <v>12289</v>
      </c>
      <c r="AD2528" t="s">
        <v>12290</v>
      </c>
      <c r="AE2528">
        <v>39</v>
      </c>
      <c r="AF2528" t="str">
        <f t="shared" si="921"/>
        <v>Very Low</v>
      </c>
      <c r="AG2528" t="s">
        <v>9</v>
      </c>
      <c r="AH2528" t="s">
        <v>1436</v>
      </c>
      <c r="AI2528" t="s">
        <v>556</v>
      </c>
      <c r="AJ2528" t="str">
        <f t="shared" si="922"/>
        <v>Adult</v>
      </c>
      <c r="AK2528">
        <v>17000000</v>
      </c>
      <c r="AL2528" t="str">
        <f t="shared" si="923"/>
        <v>Low Budget</v>
      </c>
      <c r="AM2528">
        <v>2014</v>
      </c>
      <c r="AN2528">
        <f t="shared" si="924"/>
        <v>11</v>
      </c>
      <c r="AO2528" t="str">
        <f t="shared" si="925"/>
        <v>Modern Classic</v>
      </c>
      <c r="AP2528">
        <v>287</v>
      </c>
      <c r="AQ2528" t="str">
        <f t="shared" si="926"/>
        <v>Very Low</v>
      </c>
      <c r="AR2528">
        <v>6.6</v>
      </c>
      <c r="AS2528" t="str">
        <f t="shared" si="927"/>
        <v>Average</v>
      </c>
      <c r="AT2528">
        <f>AT2527</f>
        <v>2.35</v>
      </c>
      <c r="AU2528" t="str">
        <f t="shared" si="928"/>
        <v>Cinematic Widescreen</v>
      </c>
      <c r="AV2528">
        <v>0</v>
      </c>
      <c r="AW2528" t="str">
        <f t="shared" si="929"/>
        <v>Very Low</v>
      </c>
    </row>
    <row r="2529" spans="1:49" x14ac:dyDescent="0.3">
      <c r="A2529" t="s">
        <v>0</v>
      </c>
      <c r="B2529" t="s">
        <v>9773</v>
      </c>
      <c r="C2529">
        <v>173</v>
      </c>
      <c r="D2529" t="str">
        <f t="shared" si="909"/>
        <v>Low</v>
      </c>
      <c r="E2529">
        <v>160</v>
      </c>
      <c r="F2529" t="str">
        <f t="shared" si="910"/>
        <v>2h 40m</v>
      </c>
      <c r="G2529" t="str">
        <f t="shared" si="911"/>
        <v>Long Movie</v>
      </c>
      <c r="H2529">
        <v>219</v>
      </c>
      <c r="I2529" t="str">
        <f t="shared" si="912"/>
        <v>Very Low</v>
      </c>
      <c r="J2529">
        <v>215</v>
      </c>
      <c r="K2529" t="str">
        <f t="shared" si="913"/>
        <v>Very Low</v>
      </c>
      <c r="L2529" t="s">
        <v>6327</v>
      </c>
      <c r="M2529">
        <v>1000</v>
      </c>
      <c r="N2529" t="str">
        <f t="shared" si="914"/>
        <v>Low</v>
      </c>
      <c r="O2529">
        <v>273420</v>
      </c>
      <c r="P2529" t="str">
        <f t="shared" si="915"/>
        <v>Flop</v>
      </c>
      <c r="Q2529" t="s">
        <v>12291</v>
      </c>
      <c r="R2529" t="str">
        <f t="shared" si="916"/>
        <v>Comedy</v>
      </c>
      <c r="S2529">
        <f t="shared" si="917"/>
        <v>4</v>
      </c>
      <c r="T2529" t="s">
        <v>764</v>
      </c>
      <c r="U2529" t="s">
        <v>12292</v>
      </c>
      <c r="V2529">
        <v>32671</v>
      </c>
      <c r="W2529" t="str">
        <f t="shared" si="918"/>
        <v>Low</v>
      </c>
      <c r="X2529">
        <v>2340</v>
      </c>
      <c r="Y2529" t="str">
        <f t="shared" si="919"/>
        <v>Low</v>
      </c>
      <c r="Z2529" t="s">
        <v>12293</v>
      </c>
      <c r="AA2529">
        <v>6</v>
      </c>
      <c r="AB2529" t="str">
        <f t="shared" si="920"/>
        <v>Ensemble Poster</v>
      </c>
      <c r="AC2529" t="s">
        <v>12294</v>
      </c>
      <c r="AD2529" t="s">
        <v>12295</v>
      </c>
      <c r="AE2529">
        <v>238</v>
      </c>
      <c r="AF2529" t="str">
        <f t="shared" si="921"/>
        <v>Very Low</v>
      </c>
      <c r="AG2529" t="s">
        <v>9</v>
      </c>
      <c r="AH2529" t="s">
        <v>1436</v>
      </c>
      <c r="AI2529" t="s">
        <v>556</v>
      </c>
      <c r="AJ2529" t="str">
        <f t="shared" si="922"/>
        <v>Adult</v>
      </c>
      <c r="AK2529">
        <v>17000000</v>
      </c>
      <c r="AL2529" t="str">
        <f t="shared" si="923"/>
        <v>Low Budget</v>
      </c>
      <c r="AM2529">
        <v>2006</v>
      </c>
      <c r="AN2529">
        <f t="shared" si="924"/>
        <v>19</v>
      </c>
      <c r="AO2529" t="str">
        <f t="shared" si="925"/>
        <v>Old Classic</v>
      </c>
      <c r="AP2529">
        <v>876</v>
      </c>
      <c r="AQ2529" t="str">
        <f t="shared" si="926"/>
        <v>Very Low</v>
      </c>
      <c r="AR2529">
        <v>5.5</v>
      </c>
      <c r="AS2529" t="str">
        <f t="shared" si="927"/>
        <v>Below Average</v>
      </c>
      <c r="AT2529">
        <v>2.35</v>
      </c>
      <c r="AU2529" t="str">
        <f t="shared" si="928"/>
        <v>Cinematic Widescreen</v>
      </c>
      <c r="AV2529">
        <v>0</v>
      </c>
      <c r="AW2529" t="str">
        <f t="shared" si="929"/>
        <v>Very Low</v>
      </c>
    </row>
    <row r="2530" spans="1:49" x14ac:dyDescent="0.3">
      <c r="A2530" t="s">
        <v>0</v>
      </c>
      <c r="B2530" t="s">
        <v>12296</v>
      </c>
      <c r="C2530">
        <v>41</v>
      </c>
      <c r="D2530" t="str">
        <f t="shared" si="909"/>
        <v>Very Low</v>
      </c>
      <c r="E2530">
        <v>80</v>
      </c>
      <c r="F2530" t="str">
        <f t="shared" si="910"/>
        <v>1h 20m</v>
      </c>
      <c r="G2530" t="str">
        <f t="shared" si="911"/>
        <v>Featurette</v>
      </c>
      <c r="H2530">
        <v>0</v>
      </c>
      <c r="I2530" t="str">
        <f t="shared" si="912"/>
        <v>Very Low</v>
      </c>
      <c r="J2530">
        <v>168</v>
      </c>
      <c r="K2530" t="str">
        <f t="shared" si="913"/>
        <v>Very Low</v>
      </c>
      <c r="L2530" t="s">
        <v>444</v>
      </c>
      <c r="M2530">
        <v>677</v>
      </c>
      <c r="N2530" t="str">
        <f t="shared" si="914"/>
        <v>Low</v>
      </c>
      <c r="O2530">
        <f t="shared" ref="O2530:O2531" si="931">O2529</f>
        <v>273420</v>
      </c>
      <c r="P2530" t="str">
        <f t="shared" si="915"/>
        <v>Flop</v>
      </c>
      <c r="Q2530" t="s">
        <v>599</v>
      </c>
      <c r="R2530" t="str">
        <f t="shared" si="916"/>
        <v>Adventure</v>
      </c>
      <c r="S2530">
        <f t="shared" si="917"/>
        <v>4</v>
      </c>
      <c r="T2530" t="s">
        <v>4954</v>
      </c>
      <c r="U2530" t="s">
        <v>12297</v>
      </c>
      <c r="V2530">
        <v>10706</v>
      </c>
      <c r="W2530" t="str">
        <f t="shared" si="918"/>
        <v>Low</v>
      </c>
      <c r="X2530">
        <v>1364</v>
      </c>
      <c r="Y2530" t="str">
        <f t="shared" si="919"/>
        <v>Low</v>
      </c>
      <c r="Z2530" t="s">
        <v>12298</v>
      </c>
      <c r="AA2530">
        <v>0</v>
      </c>
      <c r="AB2530" t="str">
        <f t="shared" si="920"/>
        <v>Symbolic Poster</v>
      </c>
      <c r="AC2530" t="s">
        <v>12299</v>
      </c>
      <c r="AD2530" t="s">
        <v>12300</v>
      </c>
      <c r="AE2530">
        <v>39</v>
      </c>
      <c r="AF2530" t="str">
        <f t="shared" si="921"/>
        <v>Very Low</v>
      </c>
      <c r="AG2530" t="s">
        <v>1435</v>
      </c>
      <c r="AH2530" t="s">
        <v>1436</v>
      </c>
      <c r="AI2530" t="s">
        <v>66</v>
      </c>
      <c r="AJ2530" t="str">
        <f t="shared" si="922"/>
        <v>Family</v>
      </c>
      <c r="AK2530">
        <v>11000000</v>
      </c>
      <c r="AL2530" t="str">
        <f t="shared" si="923"/>
        <v>Low Budget</v>
      </c>
      <c r="AM2530">
        <v>2008</v>
      </c>
      <c r="AN2530">
        <f t="shared" si="924"/>
        <v>17</v>
      </c>
      <c r="AO2530" t="str">
        <f t="shared" si="925"/>
        <v>Old Classic</v>
      </c>
      <c r="AP2530">
        <v>262</v>
      </c>
      <c r="AQ2530" t="str">
        <f t="shared" si="926"/>
        <v>Very Low</v>
      </c>
      <c r="AR2530">
        <v>6.6</v>
      </c>
      <c r="AS2530" t="str">
        <f t="shared" si="927"/>
        <v>Average</v>
      </c>
      <c r="AT2530">
        <f>AT2529</f>
        <v>2.35</v>
      </c>
      <c r="AU2530" t="str">
        <f t="shared" si="928"/>
        <v>Cinematic Widescreen</v>
      </c>
      <c r="AV2530">
        <v>0</v>
      </c>
      <c r="AW2530" t="str">
        <f t="shared" si="929"/>
        <v>Very Low</v>
      </c>
    </row>
    <row r="2531" spans="1:49" x14ac:dyDescent="0.3">
      <c r="A2531" t="s">
        <v>0</v>
      </c>
      <c r="B2531" t="s">
        <v>12301</v>
      </c>
      <c r="C2531">
        <v>41</v>
      </c>
      <c r="D2531" t="str">
        <f t="shared" si="909"/>
        <v>Very Low</v>
      </c>
      <c r="E2531">
        <v>91</v>
      </c>
      <c r="F2531" t="str">
        <f t="shared" si="910"/>
        <v>1h 31m</v>
      </c>
      <c r="G2531" t="str">
        <f t="shared" si="911"/>
        <v>Standard Movie</v>
      </c>
      <c r="H2531">
        <v>22</v>
      </c>
      <c r="I2531" t="str">
        <f t="shared" si="912"/>
        <v>Very Low</v>
      </c>
      <c r="J2531">
        <v>255</v>
      </c>
      <c r="K2531" t="str">
        <f t="shared" si="913"/>
        <v>Very Low</v>
      </c>
      <c r="L2531" t="s">
        <v>12302</v>
      </c>
      <c r="M2531">
        <v>669</v>
      </c>
      <c r="N2531" t="str">
        <f t="shared" si="914"/>
        <v>Low</v>
      </c>
      <c r="O2531">
        <f t="shared" si="931"/>
        <v>273420</v>
      </c>
      <c r="P2531" t="str">
        <f t="shared" si="915"/>
        <v>Flop</v>
      </c>
      <c r="Q2531" t="s">
        <v>12303</v>
      </c>
      <c r="R2531" t="str">
        <f t="shared" si="916"/>
        <v>Sci-Fi</v>
      </c>
      <c r="S2531">
        <f t="shared" si="917"/>
        <v>1</v>
      </c>
      <c r="T2531" t="s">
        <v>1534</v>
      </c>
      <c r="U2531" t="s">
        <v>12304</v>
      </c>
      <c r="V2531">
        <v>3701</v>
      </c>
      <c r="W2531" t="str">
        <f t="shared" si="918"/>
        <v>Very Low</v>
      </c>
      <c r="X2531">
        <v>1769</v>
      </c>
      <c r="Y2531" t="str">
        <f t="shared" si="919"/>
        <v>Low</v>
      </c>
      <c r="Z2531" t="s">
        <v>12305</v>
      </c>
      <c r="AA2531">
        <v>0</v>
      </c>
      <c r="AB2531" t="str">
        <f t="shared" si="920"/>
        <v>Symbolic Poster</v>
      </c>
      <c r="AC2531" t="s">
        <v>12306</v>
      </c>
      <c r="AD2531" t="s">
        <v>12307</v>
      </c>
      <c r="AE2531">
        <v>71</v>
      </c>
      <c r="AF2531" t="str">
        <f t="shared" si="921"/>
        <v>Very Low</v>
      </c>
      <c r="AG2531" t="s">
        <v>9</v>
      </c>
      <c r="AH2531" t="s">
        <v>10</v>
      </c>
      <c r="AI2531" t="s">
        <v>66</v>
      </c>
      <c r="AJ2531" t="str">
        <f t="shared" si="922"/>
        <v>Family</v>
      </c>
      <c r="AK2531">
        <v>17000000</v>
      </c>
      <c r="AL2531" t="str">
        <f t="shared" si="923"/>
        <v>Low Budget</v>
      </c>
      <c r="AM2531">
        <v>1977</v>
      </c>
      <c r="AN2531">
        <f t="shared" si="924"/>
        <v>48</v>
      </c>
      <c r="AO2531" t="str">
        <f t="shared" si="925"/>
        <v>Old Classic</v>
      </c>
      <c r="AP2531">
        <v>642</v>
      </c>
      <c r="AQ2531" t="str">
        <f t="shared" si="926"/>
        <v>Very Low</v>
      </c>
      <c r="AR2531">
        <v>5.2</v>
      </c>
      <c r="AS2531" t="str">
        <f t="shared" si="927"/>
        <v>Below Average</v>
      </c>
      <c r="AT2531">
        <v>2.35</v>
      </c>
      <c r="AU2531" t="str">
        <f t="shared" si="928"/>
        <v>Cinematic Widescreen</v>
      </c>
      <c r="AV2531">
        <v>903</v>
      </c>
      <c r="AW2531" t="str">
        <f t="shared" si="929"/>
        <v>Very Low</v>
      </c>
    </row>
    <row r="2532" spans="1:49" x14ac:dyDescent="0.3">
      <c r="A2532" t="s">
        <v>0</v>
      </c>
      <c r="B2532" t="s">
        <v>12308</v>
      </c>
      <c r="C2532">
        <v>145</v>
      </c>
      <c r="D2532" t="str">
        <f t="shared" si="909"/>
        <v>Low</v>
      </c>
      <c r="E2532">
        <v>83</v>
      </c>
      <c r="F2532" t="str">
        <f t="shared" si="910"/>
        <v>1h 23m</v>
      </c>
      <c r="G2532" t="str">
        <f t="shared" si="911"/>
        <v>Featurette</v>
      </c>
      <c r="H2532">
        <v>57</v>
      </c>
      <c r="I2532" t="str">
        <f t="shared" si="912"/>
        <v>Very Low</v>
      </c>
      <c r="J2532">
        <v>62</v>
      </c>
      <c r="K2532" t="str">
        <f t="shared" si="913"/>
        <v>Very Low</v>
      </c>
      <c r="L2532" t="s">
        <v>12309</v>
      </c>
      <c r="M2532">
        <v>465</v>
      </c>
      <c r="N2532" t="str">
        <f t="shared" si="914"/>
        <v>Low</v>
      </c>
      <c r="O2532">
        <v>4930798</v>
      </c>
      <c r="P2532" t="str">
        <f t="shared" si="915"/>
        <v>Flop</v>
      </c>
      <c r="Q2532" t="s">
        <v>5515</v>
      </c>
      <c r="R2532" t="str">
        <f t="shared" si="916"/>
        <v>Horror</v>
      </c>
      <c r="S2532">
        <f t="shared" si="917"/>
        <v>2</v>
      </c>
      <c r="T2532" t="s">
        <v>12310</v>
      </c>
      <c r="U2532" t="s">
        <v>12311</v>
      </c>
      <c r="V2532">
        <v>16268</v>
      </c>
      <c r="W2532" t="str">
        <f t="shared" si="918"/>
        <v>Low</v>
      </c>
      <c r="X2532">
        <v>730</v>
      </c>
      <c r="Y2532" t="str">
        <f t="shared" si="919"/>
        <v>Very Low</v>
      </c>
      <c r="Z2532" t="s">
        <v>12312</v>
      </c>
      <c r="AA2532">
        <v>1</v>
      </c>
      <c r="AB2532" t="str">
        <f t="shared" si="920"/>
        <v>Solo Star Poster</v>
      </c>
      <c r="AC2532" t="s">
        <v>12313</v>
      </c>
      <c r="AD2532" t="s">
        <v>12314</v>
      </c>
      <c r="AE2532">
        <v>108</v>
      </c>
      <c r="AF2532" t="str">
        <f t="shared" si="921"/>
        <v>Very Low</v>
      </c>
      <c r="AG2532" t="s">
        <v>9</v>
      </c>
      <c r="AH2532" t="s">
        <v>10</v>
      </c>
      <c r="AI2532" t="s">
        <v>11</v>
      </c>
      <c r="AJ2532" t="str">
        <f t="shared" si="922"/>
        <v>Teen</v>
      </c>
      <c r="AK2532">
        <v>17000000</v>
      </c>
      <c r="AL2532" t="str">
        <f t="shared" si="923"/>
        <v>Low Budget</v>
      </c>
      <c r="AM2532">
        <v>2012</v>
      </c>
      <c r="AN2532">
        <f t="shared" si="924"/>
        <v>13</v>
      </c>
      <c r="AO2532" t="str">
        <f t="shared" si="925"/>
        <v>Modern Classic</v>
      </c>
      <c r="AP2532">
        <v>152</v>
      </c>
      <c r="AQ2532" t="str">
        <f t="shared" si="926"/>
        <v>Very Low</v>
      </c>
      <c r="AR2532">
        <v>4.0999999999999996</v>
      </c>
      <c r="AS2532" t="str">
        <f t="shared" si="927"/>
        <v>Poor</v>
      </c>
      <c r="AT2532">
        <v>2.35</v>
      </c>
      <c r="AU2532" t="str">
        <f t="shared" si="928"/>
        <v>Cinematic Widescreen</v>
      </c>
      <c r="AV2532">
        <v>0</v>
      </c>
      <c r="AW2532" t="str">
        <f t="shared" si="929"/>
        <v>Very Low</v>
      </c>
    </row>
    <row r="2533" spans="1:49" x14ac:dyDescent="0.3">
      <c r="A2533" t="s">
        <v>0</v>
      </c>
      <c r="B2533" t="s">
        <v>12315</v>
      </c>
      <c r="C2533">
        <v>31</v>
      </c>
      <c r="D2533" t="str">
        <f t="shared" si="909"/>
        <v>Very Low</v>
      </c>
      <c r="E2533">
        <v>102</v>
      </c>
      <c r="F2533" t="str">
        <f t="shared" si="910"/>
        <v>1h 42m</v>
      </c>
      <c r="G2533" t="str">
        <f t="shared" si="911"/>
        <v>Standard Movie</v>
      </c>
      <c r="H2533">
        <v>6</v>
      </c>
      <c r="I2533" t="str">
        <f t="shared" si="912"/>
        <v>Very Low</v>
      </c>
      <c r="J2533">
        <v>165</v>
      </c>
      <c r="K2533" t="str">
        <f t="shared" si="913"/>
        <v>Very Low</v>
      </c>
      <c r="L2533" t="s">
        <v>1705</v>
      </c>
      <c r="M2533">
        <v>3000</v>
      </c>
      <c r="N2533" t="str">
        <f t="shared" si="914"/>
        <v>Low</v>
      </c>
      <c r="O2533">
        <v>59847242</v>
      </c>
      <c r="P2533" t="str">
        <f t="shared" si="915"/>
        <v>Hit</v>
      </c>
      <c r="Q2533" t="s">
        <v>9076</v>
      </c>
      <c r="R2533" t="str">
        <f t="shared" si="916"/>
        <v>Comedy</v>
      </c>
      <c r="S2533">
        <f t="shared" si="917"/>
        <v>4</v>
      </c>
      <c r="T2533" t="s">
        <v>6508</v>
      </c>
      <c r="U2533" t="s">
        <v>12316</v>
      </c>
      <c r="V2533">
        <v>55895</v>
      </c>
      <c r="W2533" t="str">
        <f t="shared" si="918"/>
        <v>Medium</v>
      </c>
      <c r="X2533">
        <v>5433</v>
      </c>
      <c r="Y2533" t="str">
        <f t="shared" si="919"/>
        <v>Low</v>
      </c>
      <c r="Z2533" t="s">
        <v>4165</v>
      </c>
      <c r="AA2533">
        <v>1</v>
      </c>
      <c r="AB2533" t="str">
        <f t="shared" si="920"/>
        <v>Solo Star Poster</v>
      </c>
      <c r="AC2533" t="s">
        <v>12317</v>
      </c>
      <c r="AD2533" t="s">
        <v>12318</v>
      </c>
      <c r="AE2533">
        <v>115</v>
      </c>
      <c r="AF2533" t="str">
        <f t="shared" si="921"/>
        <v>Very Low</v>
      </c>
      <c r="AG2533" t="s">
        <v>9</v>
      </c>
      <c r="AH2533" t="s">
        <v>10</v>
      </c>
      <c r="AI2533" t="s">
        <v>11</v>
      </c>
      <c r="AJ2533" t="str">
        <f t="shared" si="922"/>
        <v>Teen</v>
      </c>
      <c r="AK2533">
        <v>16500000</v>
      </c>
      <c r="AL2533" t="str">
        <f t="shared" si="923"/>
        <v>Low Budget</v>
      </c>
      <c r="AM2533">
        <v>1991</v>
      </c>
      <c r="AN2533">
        <f t="shared" si="924"/>
        <v>34</v>
      </c>
      <c r="AO2533" t="str">
        <f t="shared" si="925"/>
        <v>Old Classic</v>
      </c>
      <c r="AP2533">
        <v>2000</v>
      </c>
      <c r="AQ2533" t="str">
        <f t="shared" si="926"/>
        <v>Low</v>
      </c>
      <c r="AR2533">
        <v>6.8</v>
      </c>
      <c r="AS2533" t="str">
        <f t="shared" si="927"/>
        <v>Average</v>
      </c>
      <c r="AT2533">
        <v>1.85</v>
      </c>
      <c r="AU2533" t="str">
        <f t="shared" si="928"/>
        <v>HDTV / Widescreen</v>
      </c>
      <c r="AV2533">
        <v>0</v>
      </c>
      <c r="AW2533" t="str">
        <f t="shared" si="929"/>
        <v>Very Low</v>
      </c>
    </row>
    <row r="2534" spans="1:49" x14ac:dyDescent="0.3">
      <c r="A2534" t="s">
        <v>0</v>
      </c>
      <c r="B2534" t="s">
        <v>12319</v>
      </c>
      <c r="C2534">
        <v>105</v>
      </c>
      <c r="D2534" t="str">
        <f t="shared" si="909"/>
        <v>Low</v>
      </c>
      <c r="E2534">
        <v>122</v>
      </c>
      <c r="F2534" t="str">
        <f t="shared" si="910"/>
        <v>2h 2m</v>
      </c>
      <c r="G2534" t="str">
        <f t="shared" si="911"/>
        <v>Long Movie</v>
      </c>
      <c r="H2534">
        <v>30</v>
      </c>
      <c r="I2534" t="str">
        <f t="shared" si="912"/>
        <v>Very Low</v>
      </c>
      <c r="J2534">
        <v>260</v>
      </c>
      <c r="K2534" t="str">
        <f t="shared" si="913"/>
        <v>Very Low</v>
      </c>
      <c r="L2534" t="s">
        <v>919</v>
      </c>
      <c r="M2534">
        <v>21000</v>
      </c>
      <c r="N2534" t="str">
        <f t="shared" si="914"/>
        <v>Medium</v>
      </c>
      <c r="O2534">
        <v>220914</v>
      </c>
      <c r="P2534" t="str">
        <f t="shared" si="915"/>
        <v>Flop</v>
      </c>
      <c r="Q2534" t="s">
        <v>6297</v>
      </c>
      <c r="R2534" t="str">
        <f t="shared" si="916"/>
        <v>Biography</v>
      </c>
      <c r="S2534">
        <f t="shared" si="917"/>
        <v>3</v>
      </c>
      <c r="T2534" t="s">
        <v>68</v>
      </c>
      <c r="U2534" t="s">
        <v>12320</v>
      </c>
      <c r="V2534">
        <v>13239</v>
      </c>
      <c r="W2534" t="str">
        <f t="shared" si="918"/>
        <v>Low</v>
      </c>
      <c r="X2534">
        <v>25173</v>
      </c>
      <c r="Y2534" t="str">
        <f t="shared" si="919"/>
        <v>Medium</v>
      </c>
      <c r="Z2534" t="s">
        <v>12321</v>
      </c>
      <c r="AA2534">
        <v>2</v>
      </c>
      <c r="AB2534" t="str">
        <f t="shared" si="920"/>
        <v>Duo/Trio Poster</v>
      </c>
      <c r="AC2534" t="s">
        <v>12322</v>
      </c>
      <c r="AD2534" t="s">
        <v>12323</v>
      </c>
      <c r="AE2534">
        <v>97</v>
      </c>
      <c r="AF2534" t="str">
        <f t="shared" si="921"/>
        <v>Very Low</v>
      </c>
      <c r="AG2534" t="s">
        <v>9</v>
      </c>
      <c r="AH2534" t="s">
        <v>10</v>
      </c>
      <c r="AI2534" t="s">
        <v>556</v>
      </c>
      <c r="AJ2534" t="str">
        <f t="shared" si="922"/>
        <v>Adult</v>
      </c>
      <c r="AK2534">
        <v>16800000</v>
      </c>
      <c r="AL2534" t="str">
        <f t="shared" si="923"/>
        <v>Low Budget</v>
      </c>
      <c r="AM2534">
        <v>2006</v>
      </c>
      <c r="AN2534">
        <f t="shared" si="924"/>
        <v>19</v>
      </c>
      <c r="AO2534" t="str">
        <f t="shared" si="925"/>
        <v>Old Classic</v>
      </c>
      <c r="AP2534">
        <v>3000</v>
      </c>
      <c r="AQ2534" t="str">
        <f t="shared" si="926"/>
        <v>Low</v>
      </c>
      <c r="AR2534">
        <v>6.5</v>
      </c>
      <c r="AS2534" t="str">
        <f t="shared" si="927"/>
        <v>Average</v>
      </c>
      <c r="AT2534">
        <v>1.85</v>
      </c>
      <c r="AU2534" t="str">
        <f t="shared" si="928"/>
        <v>HDTV / Widescreen</v>
      </c>
      <c r="AV2534">
        <v>0</v>
      </c>
      <c r="AW2534" t="str">
        <f t="shared" si="929"/>
        <v>Very Low</v>
      </c>
    </row>
    <row r="2535" spans="1:49" x14ac:dyDescent="0.3">
      <c r="A2535" t="s">
        <v>0</v>
      </c>
      <c r="B2535" t="s">
        <v>2363</v>
      </c>
      <c r="C2535">
        <v>236</v>
      </c>
      <c r="D2535" t="str">
        <f t="shared" si="909"/>
        <v>Medium</v>
      </c>
      <c r="E2535">
        <v>110</v>
      </c>
      <c r="F2535" t="str">
        <f t="shared" si="910"/>
        <v>1h 50m</v>
      </c>
      <c r="G2535" t="str">
        <f t="shared" si="911"/>
        <v>Standard Movie</v>
      </c>
      <c r="H2535">
        <v>168</v>
      </c>
      <c r="I2535" t="str">
        <f t="shared" si="912"/>
        <v>Very Low</v>
      </c>
      <c r="J2535">
        <v>96</v>
      </c>
      <c r="K2535" t="str">
        <f t="shared" si="913"/>
        <v>Very Low</v>
      </c>
      <c r="L2535" t="s">
        <v>330</v>
      </c>
      <c r="M2535">
        <v>3000</v>
      </c>
      <c r="N2535" t="str">
        <f t="shared" si="914"/>
        <v>Low</v>
      </c>
      <c r="O2535">
        <v>39825798</v>
      </c>
      <c r="P2535" t="str">
        <f t="shared" si="915"/>
        <v>Average</v>
      </c>
      <c r="Q2535" t="s">
        <v>3248</v>
      </c>
      <c r="R2535" t="str">
        <f t="shared" si="916"/>
        <v>Drama</v>
      </c>
      <c r="S2535">
        <f t="shared" si="917"/>
        <v>4</v>
      </c>
      <c r="T2535" t="s">
        <v>1787</v>
      </c>
      <c r="U2535" t="s">
        <v>12272</v>
      </c>
      <c r="V2535">
        <v>295375</v>
      </c>
      <c r="W2535" t="str">
        <f t="shared" si="918"/>
        <v>High</v>
      </c>
      <c r="X2535">
        <v>4210</v>
      </c>
      <c r="Y2535" t="str">
        <f t="shared" si="919"/>
        <v>Low</v>
      </c>
      <c r="Z2535" t="s">
        <v>12273</v>
      </c>
      <c r="AA2535">
        <v>3</v>
      </c>
      <c r="AB2535" t="str">
        <f t="shared" si="920"/>
        <v>Duo/Trio Poster</v>
      </c>
      <c r="AC2535" t="s">
        <v>12274</v>
      </c>
      <c r="AD2535" t="s">
        <v>12275</v>
      </c>
      <c r="AE2535">
        <v>645</v>
      </c>
      <c r="AF2535" t="str">
        <f t="shared" si="921"/>
        <v>Low</v>
      </c>
      <c r="AG2535" t="s">
        <v>9</v>
      </c>
      <c r="AH2535" t="s">
        <v>10</v>
      </c>
      <c r="AI2535" t="s">
        <v>11</v>
      </c>
      <c r="AJ2535" t="str">
        <f t="shared" si="922"/>
        <v>Teen</v>
      </c>
      <c r="AK2535">
        <v>16000000</v>
      </c>
      <c r="AL2535" t="str">
        <f t="shared" si="923"/>
        <v>Low Budget</v>
      </c>
      <c r="AM2535">
        <v>2006</v>
      </c>
      <c r="AN2535">
        <f t="shared" si="924"/>
        <v>19</v>
      </c>
      <c r="AO2535" t="str">
        <f t="shared" si="925"/>
        <v>Old Classic</v>
      </c>
      <c r="AP2535">
        <v>979</v>
      </c>
      <c r="AQ2535" t="str">
        <f t="shared" si="926"/>
        <v>Very Low</v>
      </c>
      <c r="AR2535">
        <v>7.6</v>
      </c>
      <c r="AS2535" t="str">
        <f t="shared" si="927"/>
        <v>Good</v>
      </c>
      <c r="AT2535">
        <v>1.85</v>
      </c>
      <c r="AU2535" t="str">
        <f t="shared" si="928"/>
        <v>HDTV / Widescreen</v>
      </c>
      <c r="AV2535">
        <v>15000</v>
      </c>
      <c r="AW2535" t="str">
        <f t="shared" si="929"/>
        <v>Medium</v>
      </c>
    </row>
    <row r="2536" spans="1:49" x14ac:dyDescent="0.3">
      <c r="A2536" t="s">
        <v>0</v>
      </c>
      <c r="B2536" t="s">
        <v>731</v>
      </c>
      <c r="C2536">
        <v>114</v>
      </c>
      <c r="D2536" t="str">
        <f t="shared" si="909"/>
        <v>Low</v>
      </c>
      <c r="E2536">
        <v>126</v>
      </c>
      <c r="F2536" t="str">
        <f t="shared" si="910"/>
        <v>2h 6m</v>
      </c>
      <c r="G2536" t="str">
        <f t="shared" si="911"/>
        <v>Long Movie</v>
      </c>
      <c r="H2536">
        <v>0</v>
      </c>
      <c r="I2536" t="str">
        <f t="shared" si="912"/>
        <v>Very Low</v>
      </c>
      <c r="J2536">
        <v>168</v>
      </c>
      <c r="K2536" t="str">
        <f t="shared" si="913"/>
        <v>Very Low</v>
      </c>
      <c r="L2536" t="s">
        <v>12324</v>
      </c>
      <c r="M2536">
        <v>826</v>
      </c>
      <c r="N2536" t="str">
        <f t="shared" si="914"/>
        <v>Low</v>
      </c>
      <c r="O2536">
        <v>43848100</v>
      </c>
      <c r="P2536" t="str">
        <f t="shared" si="915"/>
        <v>Average</v>
      </c>
      <c r="Q2536" t="s">
        <v>1906</v>
      </c>
      <c r="R2536" t="str">
        <f t="shared" si="916"/>
        <v>Crime</v>
      </c>
      <c r="S2536">
        <f t="shared" si="917"/>
        <v>2</v>
      </c>
      <c r="T2536" t="s">
        <v>2467</v>
      </c>
      <c r="U2536" t="s">
        <v>12325</v>
      </c>
      <c r="V2536">
        <v>119150</v>
      </c>
      <c r="W2536" t="str">
        <f t="shared" si="918"/>
        <v>Medium</v>
      </c>
      <c r="X2536">
        <v>1607</v>
      </c>
      <c r="Y2536" t="str">
        <f t="shared" si="919"/>
        <v>Low</v>
      </c>
      <c r="Z2536" t="s">
        <v>4602</v>
      </c>
      <c r="AA2536">
        <v>2</v>
      </c>
      <c r="AB2536" t="str">
        <f t="shared" si="920"/>
        <v>Duo/Trio Poster</v>
      </c>
      <c r="AC2536" t="s">
        <v>12326</v>
      </c>
      <c r="AD2536" t="s">
        <v>12327</v>
      </c>
      <c r="AE2536">
        <v>219</v>
      </c>
      <c r="AF2536" t="str">
        <f t="shared" si="921"/>
        <v>Very Low</v>
      </c>
      <c r="AG2536" t="s">
        <v>9</v>
      </c>
      <c r="AH2536" t="s">
        <v>10</v>
      </c>
      <c r="AI2536" t="s">
        <v>556</v>
      </c>
      <c r="AJ2536" t="str">
        <f t="shared" si="922"/>
        <v>Adult</v>
      </c>
      <c r="AK2536">
        <v>15000000</v>
      </c>
      <c r="AL2536" t="str">
        <f t="shared" si="923"/>
        <v>Low Budget</v>
      </c>
      <c r="AM2536">
        <v>1987</v>
      </c>
      <c r="AN2536">
        <f t="shared" si="924"/>
        <v>38</v>
      </c>
      <c r="AO2536" t="str">
        <f t="shared" si="925"/>
        <v>Old Classic</v>
      </c>
      <c r="AP2536">
        <v>508</v>
      </c>
      <c r="AQ2536" t="str">
        <f t="shared" si="926"/>
        <v>Very Low</v>
      </c>
      <c r="AR2536">
        <v>7.4</v>
      </c>
      <c r="AS2536" t="str">
        <f t="shared" si="927"/>
        <v>Good</v>
      </c>
      <c r="AT2536">
        <v>1.85</v>
      </c>
      <c r="AU2536" t="str">
        <f t="shared" si="928"/>
        <v>HDTV / Widescreen</v>
      </c>
      <c r="AV2536">
        <v>0</v>
      </c>
      <c r="AW2536" t="str">
        <f t="shared" si="929"/>
        <v>Very Low</v>
      </c>
    </row>
    <row r="2537" spans="1:49" x14ac:dyDescent="0.3">
      <c r="A2537" t="s">
        <v>0</v>
      </c>
      <c r="B2537" t="s">
        <v>1035</v>
      </c>
      <c r="C2537">
        <v>69</v>
      </c>
      <c r="D2537" t="str">
        <f t="shared" si="909"/>
        <v>Low</v>
      </c>
      <c r="E2537">
        <v>136</v>
      </c>
      <c r="F2537" t="str">
        <f t="shared" si="910"/>
        <v>2h 16m</v>
      </c>
      <c r="G2537" t="str">
        <f t="shared" si="911"/>
        <v>Long Movie</v>
      </c>
      <c r="H2537">
        <v>0</v>
      </c>
      <c r="I2537" t="str">
        <f t="shared" si="912"/>
        <v>Very Low</v>
      </c>
      <c r="J2537">
        <v>1000</v>
      </c>
      <c r="K2537" t="str">
        <f t="shared" si="913"/>
        <v>Very Low</v>
      </c>
      <c r="L2537" t="s">
        <v>184</v>
      </c>
      <c r="M2537">
        <v>25000</v>
      </c>
      <c r="N2537" t="str">
        <f t="shared" si="914"/>
        <v>Medium</v>
      </c>
      <c r="O2537">
        <v>42700000</v>
      </c>
      <c r="P2537" t="str">
        <f t="shared" si="915"/>
        <v>Average</v>
      </c>
      <c r="Q2537" t="s">
        <v>185</v>
      </c>
      <c r="R2537" t="str">
        <f t="shared" si="916"/>
        <v>Drama</v>
      </c>
      <c r="S2537">
        <f t="shared" si="917"/>
        <v>2</v>
      </c>
      <c r="T2537" t="s">
        <v>77</v>
      </c>
      <c r="U2537" t="s">
        <v>12328</v>
      </c>
      <c r="V2537">
        <v>78392</v>
      </c>
      <c r="W2537" t="str">
        <f t="shared" si="918"/>
        <v>Medium</v>
      </c>
      <c r="X2537">
        <v>41059</v>
      </c>
      <c r="Y2537" t="str">
        <f t="shared" si="919"/>
        <v>Medium</v>
      </c>
      <c r="Z2537" t="s">
        <v>109</v>
      </c>
      <c r="AA2537">
        <v>2</v>
      </c>
      <c r="AB2537" t="str">
        <f t="shared" si="920"/>
        <v>Duo/Trio Poster</v>
      </c>
      <c r="AC2537" t="s">
        <v>12329</v>
      </c>
      <c r="AD2537" t="s">
        <v>12330</v>
      </c>
      <c r="AE2537">
        <v>196</v>
      </c>
      <c r="AF2537" t="str">
        <f t="shared" si="921"/>
        <v>Very Low</v>
      </c>
      <c r="AG2537" t="s">
        <v>9</v>
      </c>
      <c r="AH2537" t="s">
        <v>10</v>
      </c>
      <c r="AI2537" t="s">
        <v>66</v>
      </c>
      <c r="AJ2537" t="str">
        <f t="shared" si="922"/>
        <v>Family</v>
      </c>
      <c r="AK2537">
        <v>16500000</v>
      </c>
      <c r="AL2537" t="str">
        <f t="shared" si="923"/>
        <v>Low Budget</v>
      </c>
      <c r="AM2537">
        <v>1995</v>
      </c>
      <c r="AN2537">
        <f t="shared" si="924"/>
        <v>30</v>
      </c>
      <c r="AO2537" t="str">
        <f t="shared" si="925"/>
        <v>Old Classic</v>
      </c>
      <c r="AP2537">
        <v>14000</v>
      </c>
      <c r="AQ2537" t="str">
        <f t="shared" si="926"/>
        <v>Medium</v>
      </c>
      <c r="AR2537">
        <v>7.7</v>
      </c>
      <c r="AS2537" t="str">
        <f t="shared" si="927"/>
        <v>Good</v>
      </c>
      <c r="AT2537">
        <v>1.85</v>
      </c>
      <c r="AU2537" t="str">
        <f t="shared" si="928"/>
        <v>HDTV / Widescreen</v>
      </c>
      <c r="AV2537">
        <v>0</v>
      </c>
      <c r="AW2537" t="str">
        <f t="shared" si="929"/>
        <v>Very Low</v>
      </c>
    </row>
    <row r="2538" spans="1:49" x14ac:dyDescent="0.3">
      <c r="A2538" t="s">
        <v>0</v>
      </c>
      <c r="B2538" t="s">
        <v>12331</v>
      </c>
      <c r="C2538">
        <v>150</v>
      </c>
      <c r="D2538" t="str">
        <f t="shared" si="909"/>
        <v>Low</v>
      </c>
      <c r="E2538">
        <v>120</v>
      </c>
      <c r="F2538" t="str">
        <f t="shared" si="910"/>
        <v>2h 0m</v>
      </c>
      <c r="G2538" t="str">
        <f t="shared" si="911"/>
        <v>Standard Movie</v>
      </c>
      <c r="H2538">
        <v>11</v>
      </c>
      <c r="I2538" t="str">
        <f t="shared" si="912"/>
        <v>Very Low</v>
      </c>
      <c r="J2538">
        <v>281</v>
      </c>
      <c r="K2538" t="str">
        <f t="shared" si="913"/>
        <v>Very Low</v>
      </c>
      <c r="L2538" t="s">
        <v>376</v>
      </c>
      <c r="M2538">
        <v>11000</v>
      </c>
      <c r="N2538" t="str">
        <f t="shared" si="914"/>
        <v>Medium</v>
      </c>
      <c r="O2538">
        <v>18663911</v>
      </c>
      <c r="P2538" t="str">
        <f t="shared" si="915"/>
        <v>Average</v>
      </c>
      <c r="Q2538" t="s">
        <v>6297</v>
      </c>
      <c r="R2538" t="str">
        <f t="shared" si="916"/>
        <v>Biography</v>
      </c>
      <c r="S2538">
        <f t="shared" si="917"/>
        <v>3</v>
      </c>
      <c r="T2538" t="s">
        <v>228</v>
      </c>
      <c r="U2538" t="s">
        <v>12332</v>
      </c>
      <c r="V2538">
        <v>46204</v>
      </c>
      <c r="W2538" t="str">
        <f t="shared" si="918"/>
        <v>Low</v>
      </c>
      <c r="X2538">
        <v>12554</v>
      </c>
      <c r="Y2538" t="str">
        <f t="shared" si="919"/>
        <v>Medium</v>
      </c>
      <c r="Z2538" t="s">
        <v>12333</v>
      </c>
      <c r="AA2538">
        <v>1</v>
      </c>
      <c r="AB2538" t="str">
        <f t="shared" si="920"/>
        <v>Solo Star Poster</v>
      </c>
      <c r="AC2538" t="s">
        <v>12334</v>
      </c>
      <c r="AD2538" t="s">
        <v>12335</v>
      </c>
      <c r="AE2538">
        <v>151</v>
      </c>
      <c r="AF2538" t="str">
        <f t="shared" si="921"/>
        <v>Very Low</v>
      </c>
      <c r="AG2538" t="s">
        <v>9</v>
      </c>
      <c r="AH2538" t="s">
        <v>28</v>
      </c>
      <c r="AI2538" t="s">
        <v>66</v>
      </c>
      <c r="AJ2538" t="str">
        <f t="shared" si="922"/>
        <v>Family</v>
      </c>
      <c r="AK2538">
        <v>16500000</v>
      </c>
      <c r="AL2538" t="str">
        <f t="shared" si="923"/>
        <v>Low Budget</v>
      </c>
      <c r="AM2538">
        <v>2007</v>
      </c>
      <c r="AN2538">
        <f t="shared" si="924"/>
        <v>18</v>
      </c>
      <c r="AO2538" t="str">
        <f t="shared" si="925"/>
        <v>Old Classic</v>
      </c>
      <c r="AP2538">
        <v>838</v>
      </c>
      <c r="AQ2538" t="str">
        <f t="shared" si="926"/>
        <v>Very Low</v>
      </c>
      <c r="AR2538">
        <v>7.1</v>
      </c>
      <c r="AS2538" t="str">
        <f t="shared" si="927"/>
        <v>Good</v>
      </c>
      <c r="AT2538">
        <v>2.35</v>
      </c>
      <c r="AU2538" t="str">
        <f t="shared" si="928"/>
        <v>Cinematic Widescreen</v>
      </c>
      <c r="AV2538">
        <v>0</v>
      </c>
      <c r="AW2538" t="str">
        <f t="shared" si="929"/>
        <v>Very Low</v>
      </c>
    </row>
    <row r="2539" spans="1:49" x14ac:dyDescent="0.3">
      <c r="A2539" t="s">
        <v>0</v>
      </c>
      <c r="B2539" t="s">
        <v>12336</v>
      </c>
      <c r="C2539">
        <v>72</v>
      </c>
      <c r="D2539" t="str">
        <f t="shared" si="909"/>
        <v>Low</v>
      </c>
      <c r="E2539">
        <v>108</v>
      </c>
      <c r="F2539" t="str">
        <f t="shared" si="910"/>
        <v>1h 48m</v>
      </c>
      <c r="G2539" t="str">
        <f t="shared" si="911"/>
        <v>Standard Movie</v>
      </c>
      <c r="H2539">
        <v>18</v>
      </c>
      <c r="I2539" t="str">
        <f t="shared" si="912"/>
        <v>Very Low</v>
      </c>
      <c r="J2539">
        <v>433</v>
      </c>
      <c r="K2539" t="str">
        <f t="shared" si="913"/>
        <v>Very Low</v>
      </c>
      <c r="L2539" t="s">
        <v>1334</v>
      </c>
      <c r="M2539">
        <v>714</v>
      </c>
      <c r="N2539" t="str">
        <f t="shared" si="914"/>
        <v>Low</v>
      </c>
      <c r="O2539">
        <v>11702090</v>
      </c>
      <c r="P2539" t="str">
        <f t="shared" si="915"/>
        <v>Average</v>
      </c>
      <c r="Q2539" t="s">
        <v>1652</v>
      </c>
      <c r="R2539" t="str">
        <f t="shared" si="916"/>
        <v>Comedy</v>
      </c>
      <c r="S2539">
        <f t="shared" si="917"/>
        <v>2</v>
      </c>
      <c r="T2539" t="s">
        <v>12337</v>
      </c>
      <c r="U2539" t="s">
        <v>12338</v>
      </c>
      <c r="V2539">
        <v>37700</v>
      </c>
      <c r="W2539" t="str">
        <f t="shared" si="918"/>
        <v>Low</v>
      </c>
      <c r="X2539">
        <v>2785</v>
      </c>
      <c r="Y2539" t="str">
        <f t="shared" si="919"/>
        <v>Low</v>
      </c>
      <c r="Z2539" t="s">
        <v>12339</v>
      </c>
      <c r="AA2539">
        <v>2</v>
      </c>
      <c r="AB2539" t="str">
        <f t="shared" si="920"/>
        <v>Duo/Trio Poster</v>
      </c>
      <c r="AC2539" t="s">
        <v>12340</v>
      </c>
      <c r="AD2539" t="s">
        <v>12341</v>
      </c>
      <c r="AE2539">
        <v>50</v>
      </c>
      <c r="AF2539" t="str">
        <f t="shared" si="921"/>
        <v>Very Low</v>
      </c>
      <c r="AG2539" t="s">
        <v>9</v>
      </c>
      <c r="AH2539" t="s">
        <v>10</v>
      </c>
      <c r="AI2539" t="s">
        <v>11</v>
      </c>
      <c r="AJ2539" t="str">
        <f t="shared" si="922"/>
        <v>Teen</v>
      </c>
      <c r="AK2539">
        <v>16500000</v>
      </c>
      <c r="AL2539" t="str">
        <f t="shared" si="923"/>
        <v>Low Budget</v>
      </c>
      <c r="AM2539">
        <v>2007</v>
      </c>
      <c r="AN2539">
        <f t="shared" si="924"/>
        <v>18</v>
      </c>
      <c r="AO2539" t="str">
        <f t="shared" si="925"/>
        <v>Old Classic</v>
      </c>
      <c r="AP2539">
        <v>701</v>
      </c>
      <c r="AQ2539" t="str">
        <f t="shared" si="926"/>
        <v>Very Low</v>
      </c>
      <c r="AR2539">
        <v>6.3</v>
      </c>
      <c r="AS2539" t="str">
        <f t="shared" si="927"/>
        <v>Average</v>
      </c>
      <c r="AT2539">
        <v>2.35</v>
      </c>
      <c r="AU2539" t="str">
        <f t="shared" si="928"/>
        <v>Cinematic Widescreen</v>
      </c>
      <c r="AV2539">
        <v>0</v>
      </c>
      <c r="AW2539" t="str">
        <f t="shared" si="929"/>
        <v>Very Low</v>
      </c>
    </row>
    <row r="2540" spans="1:49" x14ac:dyDescent="0.3">
      <c r="A2540" t="s">
        <v>0</v>
      </c>
      <c r="B2540" t="s">
        <v>12342</v>
      </c>
      <c r="C2540">
        <v>158</v>
      </c>
      <c r="D2540" t="str">
        <f t="shared" si="909"/>
        <v>Low</v>
      </c>
      <c r="E2540">
        <v>126</v>
      </c>
      <c r="F2540" t="str">
        <f t="shared" si="910"/>
        <v>2h 6m</v>
      </c>
      <c r="G2540" t="str">
        <f t="shared" si="911"/>
        <v>Long Movie</v>
      </c>
      <c r="H2540">
        <v>26</v>
      </c>
      <c r="I2540" t="str">
        <f t="shared" si="912"/>
        <v>Very Low</v>
      </c>
      <c r="J2540">
        <v>385</v>
      </c>
      <c r="K2540" t="str">
        <f t="shared" si="913"/>
        <v>Very Low</v>
      </c>
      <c r="L2540" t="s">
        <v>2178</v>
      </c>
      <c r="M2540">
        <v>638</v>
      </c>
      <c r="N2540" t="str">
        <f t="shared" si="914"/>
        <v>Low</v>
      </c>
      <c r="O2540">
        <v>13005485</v>
      </c>
      <c r="P2540" t="str">
        <f t="shared" si="915"/>
        <v>Average</v>
      </c>
      <c r="Q2540" t="s">
        <v>3380</v>
      </c>
      <c r="R2540" t="str">
        <f t="shared" si="916"/>
        <v>Drama</v>
      </c>
      <c r="S2540">
        <f t="shared" si="917"/>
        <v>1</v>
      </c>
      <c r="T2540" t="s">
        <v>3194</v>
      </c>
      <c r="U2540" t="s">
        <v>12343</v>
      </c>
      <c r="V2540">
        <v>56665</v>
      </c>
      <c r="W2540" t="str">
        <f t="shared" si="918"/>
        <v>Medium</v>
      </c>
      <c r="X2540">
        <v>2282</v>
      </c>
      <c r="Y2540" t="str">
        <f t="shared" si="919"/>
        <v>Low</v>
      </c>
      <c r="Z2540" t="s">
        <v>8965</v>
      </c>
      <c r="AA2540">
        <v>0</v>
      </c>
      <c r="AB2540" t="str">
        <f t="shared" si="920"/>
        <v>Symbolic Poster</v>
      </c>
      <c r="AC2540" t="s">
        <v>12344</v>
      </c>
      <c r="AD2540" t="s">
        <v>12345</v>
      </c>
      <c r="AE2540">
        <v>469</v>
      </c>
      <c r="AF2540" t="str">
        <f t="shared" si="921"/>
        <v>Very Low</v>
      </c>
      <c r="AG2540" t="s">
        <v>9</v>
      </c>
      <c r="AH2540" t="s">
        <v>10</v>
      </c>
      <c r="AI2540" t="s">
        <v>556</v>
      </c>
      <c r="AJ2540" t="str">
        <f t="shared" si="922"/>
        <v>Adult</v>
      </c>
      <c r="AK2540">
        <v>15000000</v>
      </c>
      <c r="AL2540" t="str">
        <f t="shared" si="923"/>
        <v>Low Budget</v>
      </c>
      <c r="AM2540">
        <v>2003</v>
      </c>
      <c r="AN2540">
        <f t="shared" si="924"/>
        <v>22</v>
      </c>
      <c r="AO2540" t="str">
        <f t="shared" si="925"/>
        <v>Old Classic</v>
      </c>
      <c r="AP2540">
        <v>624</v>
      </c>
      <c r="AQ2540" t="str">
        <f t="shared" si="926"/>
        <v>Very Low</v>
      </c>
      <c r="AR2540">
        <v>7.6</v>
      </c>
      <c r="AS2540" t="str">
        <f t="shared" si="927"/>
        <v>Good</v>
      </c>
      <c r="AT2540">
        <v>1.85</v>
      </c>
      <c r="AU2540" t="str">
        <f t="shared" si="928"/>
        <v>HDTV / Widescreen</v>
      </c>
      <c r="AV2540">
        <v>0</v>
      </c>
      <c r="AW2540" t="str">
        <f t="shared" si="929"/>
        <v>Very Low</v>
      </c>
    </row>
    <row r="2541" spans="1:49" x14ac:dyDescent="0.3">
      <c r="A2541" t="s">
        <v>0</v>
      </c>
      <c r="B2541" t="s">
        <v>1067</v>
      </c>
      <c r="C2541">
        <v>96</v>
      </c>
      <c r="D2541" t="str">
        <f t="shared" si="909"/>
        <v>Low</v>
      </c>
      <c r="E2541">
        <v>128</v>
      </c>
      <c r="F2541" t="str">
        <f t="shared" si="910"/>
        <v>2h 8m</v>
      </c>
      <c r="G2541" t="str">
        <f t="shared" si="911"/>
        <v>Long Movie</v>
      </c>
      <c r="H2541">
        <v>608</v>
      </c>
      <c r="I2541" t="str">
        <f t="shared" si="912"/>
        <v>Very Low</v>
      </c>
      <c r="J2541">
        <v>1000</v>
      </c>
      <c r="K2541" t="str">
        <f t="shared" si="913"/>
        <v>Very Low</v>
      </c>
      <c r="L2541" t="s">
        <v>3306</v>
      </c>
      <c r="M2541">
        <v>49000</v>
      </c>
      <c r="N2541" t="str">
        <f t="shared" si="914"/>
        <v>Medium</v>
      </c>
      <c r="O2541">
        <v>95860116</v>
      </c>
      <c r="P2541" t="str">
        <f t="shared" si="915"/>
        <v>Hit</v>
      </c>
      <c r="Q2541" t="s">
        <v>2498</v>
      </c>
      <c r="R2541" t="str">
        <f t="shared" si="916"/>
        <v>Comedy</v>
      </c>
      <c r="S2541">
        <f t="shared" si="917"/>
        <v>2</v>
      </c>
      <c r="T2541" t="s">
        <v>782</v>
      </c>
      <c r="U2541" t="s">
        <v>12346</v>
      </c>
      <c r="V2541">
        <v>277451</v>
      </c>
      <c r="W2541" t="str">
        <f t="shared" si="918"/>
        <v>High</v>
      </c>
      <c r="X2541">
        <v>51609</v>
      </c>
      <c r="Y2541" t="str">
        <f t="shared" si="919"/>
        <v>High</v>
      </c>
      <c r="Z2541" t="s">
        <v>4443</v>
      </c>
      <c r="AA2541">
        <v>0</v>
      </c>
      <c r="AB2541" t="str">
        <f t="shared" si="920"/>
        <v>Symbolic Poster</v>
      </c>
      <c r="AC2541" t="s">
        <v>12347</v>
      </c>
      <c r="AD2541" t="s">
        <v>12348</v>
      </c>
      <c r="AE2541">
        <v>491</v>
      </c>
      <c r="AF2541" t="str">
        <f t="shared" si="921"/>
        <v>Very Low</v>
      </c>
      <c r="AG2541" t="s">
        <v>9</v>
      </c>
      <c r="AH2541" t="s">
        <v>10</v>
      </c>
      <c r="AI2541" t="s">
        <v>66</v>
      </c>
      <c r="AJ2541" t="str">
        <f t="shared" si="922"/>
        <v>Family</v>
      </c>
      <c r="AK2541">
        <v>16400000</v>
      </c>
      <c r="AL2541" t="str">
        <f t="shared" si="923"/>
        <v>Low Budget</v>
      </c>
      <c r="AM2541">
        <v>1989</v>
      </c>
      <c r="AN2541">
        <f t="shared" si="924"/>
        <v>36</v>
      </c>
      <c r="AO2541" t="str">
        <f t="shared" si="925"/>
        <v>Old Classic</v>
      </c>
      <c r="AP2541">
        <v>1000</v>
      </c>
      <c r="AQ2541" t="str">
        <f t="shared" si="926"/>
        <v>Very Low</v>
      </c>
      <c r="AR2541">
        <v>8</v>
      </c>
      <c r="AS2541" t="str">
        <f t="shared" si="927"/>
        <v>Excellent</v>
      </c>
      <c r="AT2541">
        <v>1.85</v>
      </c>
      <c r="AU2541" t="str">
        <f t="shared" si="928"/>
        <v>HDTV / Widescreen</v>
      </c>
      <c r="AV2541">
        <v>23000</v>
      </c>
      <c r="AW2541" t="str">
        <f t="shared" si="929"/>
        <v>Medium</v>
      </c>
    </row>
    <row r="2542" spans="1:49" x14ac:dyDescent="0.3">
      <c r="A2542" t="s">
        <v>0</v>
      </c>
      <c r="B2542" t="s">
        <v>12349</v>
      </c>
      <c r="C2542">
        <v>84</v>
      </c>
      <c r="D2542" t="str">
        <f t="shared" si="909"/>
        <v>Low</v>
      </c>
      <c r="E2542">
        <v>113</v>
      </c>
      <c r="F2542" t="str">
        <f t="shared" si="910"/>
        <v>1h 53m</v>
      </c>
      <c r="G2542" t="str">
        <f t="shared" si="911"/>
        <v>Standard Movie</v>
      </c>
      <c r="H2542">
        <v>137</v>
      </c>
      <c r="I2542" t="str">
        <f t="shared" si="912"/>
        <v>Very Low</v>
      </c>
      <c r="J2542">
        <v>481</v>
      </c>
      <c r="K2542" t="str">
        <f t="shared" si="913"/>
        <v>Very Low</v>
      </c>
      <c r="L2542" t="s">
        <v>3167</v>
      </c>
      <c r="M2542">
        <v>879</v>
      </c>
      <c r="N2542" t="str">
        <f t="shared" si="914"/>
        <v>Low</v>
      </c>
      <c r="O2542">
        <v>127175354</v>
      </c>
      <c r="P2542" t="str">
        <f t="shared" si="915"/>
        <v>Hit</v>
      </c>
      <c r="Q2542" t="s">
        <v>1642</v>
      </c>
      <c r="R2542" t="str">
        <f t="shared" si="916"/>
        <v>Comedy</v>
      </c>
      <c r="S2542">
        <f t="shared" si="917"/>
        <v>1</v>
      </c>
      <c r="T2542" t="s">
        <v>4761</v>
      </c>
      <c r="U2542" t="s">
        <v>12350</v>
      </c>
      <c r="V2542">
        <v>288451</v>
      </c>
      <c r="W2542" t="str">
        <f t="shared" si="918"/>
        <v>High</v>
      </c>
      <c r="X2542">
        <v>2985</v>
      </c>
      <c r="Y2542" t="str">
        <f t="shared" si="919"/>
        <v>Low</v>
      </c>
      <c r="Z2542" t="s">
        <v>10612</v>
      </c>
      <c r="AA2542">
        <v>2</v>
      </c>
      <c r="AB2542" t="str">
        <f t="shared" si="920"/>
        <v>Duo/Trio Poster</v>
      </c>
      <c r="AC2542" t="s">
        <v>12351</v>
      </c>
      <c r="AD2542" t="s">
        <v>12352</v>
      </c>
      <c r="AE2542">
        <v>438</v>
      </c>
      <c r="AF2542" t="str">
        <f t="shared" si="921"/>
        <v>Very Low</v>
      </c>
      <c r="AG2542" t="s">
        <v>9</v>
      </c>
      <c r="AH2542" t="s">
        <v>10</v>
      </c>
      <c r="AI2542" t="s">
        <v>11</v>
      </c>
      <c r="AJ2542" t="str">
        <f t="shared" si="922"/>
        <v>Teen</v>
      </c>
      <c r="AK2542">
        <v>16000000</v>
      </c>
      <c r="AL2542" t="str">
        <f t="shared" si="923"/>
        <v>Low Budget</v>
      </c>
      <c r="AM2542">
        <v>1994</v>
      </c>
      <c r="AN2542">
        <f t="shared" si="924"/>
        <v>31</v>
      </c>
      <c r="AO2542" t="str">
        <f t="shared" si="925"/>
        <v>Old Classic</v>
      </c>
      <c r="AP2542">
        <v>854</v>
      </c>
      <c r="AQ2542" t="str">
        <f t="shared" si="926"/>
        <v>Very Low</v>
      </c>
      <c r="AR2542">
        <v>7.3</v>
      </c>
      <c r="AS2542" t="str">
        <f t="shared" si="927"/>
        <v>Good</v>
      </c>
      <c r="AT2542">
        <v>1.85</v>
      </c>
      <c r="AU2542" t="str">
        <f t="shared" si="928"/>
        <v>HDTV / Widescreen</v>
      </c>
      <c r="AV2542">
        <v>0</v>
      </c>
      <c r="AW2542" t="str">
        <f t="shared" si="929"/>
        <v>Very Low</v>
      </c>
    </row>
    <row r="2543" spans="1:49" x14ac:dyDescent="0.3">
      <c r="A2543" t="s">
        <v>0</v>
      </c>
      <c r="B2543" t="s">
        <v>3862</v>
      </c>
      <c r="C2543">
        <v>114</v>
      </c>
      <c r="D2543" t="str">
        <f t="shared" si="909"/>
        <v>Low</v>
      </c>
      <c r="E2543">
        <v>89</v>
      </c>
      <c r="F2543" t="str">
        <f t="shared" si="910"/>
        <v>1h 29m</v>
      </c>
      <c r="G2543" t="str">
        <f t="shared" si="911"/>
        <v>Featurette</v>
      </c>
      <c r="H2543">
        <v>0</v>
      </c>
      <c r="I2543" t="str">
        <f t="shared" si="912"/>
        <v>Very Low</v>
      </c>
      <c r="J2543">
        <v>62</v>
      </c>
      <c r="K2543" t="str">
        <f t="shared" si="913"/>
        <v>Very Low</v>
      </c>
      <c r="L2543" t="s">
        <v>12353</v>
      </c>
      <c r="M2543">
        <v>227</v>
      </c>
      <c r="N2543" t="str">
        <f t="shared" si="914"/>
        <v>Low</v>
      </c>
      <c r="O2543">
        <v>92823600</v>
      </c>
      <c r="P2543" t="str">
        <f t="shared" si="915"/>
        <v>Hit</v>
      </c>
      <c r="Q2543" t="s">
        <v>1386</v>
      </c>
      <c r="R2543" t="str">
        <f t="shared" si="916"/>
        <v>Comedy</v>
      </c>
      <c r="S2543">
        <f t="shared" si="917"/>
        <v>3</v>
      </c>
      <c r="T2543" t="s">
        <v>12354</v>
      </c>
      <c r="U2543" t="s">
        <v>12355</v>
      </c>
      <c r="V2543">
        <v>149108</v>
      </c>
      <c r="W2543" t="str">
        <f t="shared" si="918"/>
        <v>Medium</v>
      </c>
      <c r="X2543">
        <v>485</v>
      </c>
      <c r="Y2543" t="str">
        <f t="shared" si="919"/>
        <v>Very Low</v>
      </c>
      <c r="Z2543" t="s">
        <v>12356</v>
      </c>
      <c r="AA2543">
        <v>0</v>
      </c>
      <c r="AB2543" t="str">
        <f t="shared" si="920"/>
        <v>Symbolic Poster</v>
      </c>
      <c r="AC2543" t="s">
        <v>12357</v>
      </c>
      <c r="AD2543" t="s">
        <v>12358</v>
      </c>
      <c r="AE2543">
        <v>273</v>
      </c>
      <c r="AF2543" t="str">
        <f t="shared" si="921"/>
        <v>Very Low</v>
      </c>
      <c r="AG2543" t="s">
        <v>9</v>
      </c>
      <c r="AH2543" t="s">
        <v>10</v>
      </c>
      <c r="AI2543" t="s">
        <v>556</v>
      </c>
      <c r="AJ2543" t="str">
        <f t="shared" si="922"/>
        <v>Adult</v>
      </c>
      <c r="AK2543">
        <v>16000000</v>
      </c>
      <c r="AL2543" t="str">
        <f t="shared" si="923"/>
        <v>Low Budget</v>
      </c>
      <c r="AM2543">
        <v>1989</v>
      </c>
      <c r="AN2543">
        <f t="shared" si="924"/>
        <v>36</v>
      </c>
      <c r="AO2543" t="str">
        <f t="shared" si="925"/>
        <v>Old Classic</v>
      </c>
      <c r="AP2543">
        <v>73</v>
      </c>
      <c r="AQ2543" t="str">
        <f t="shared" si="926"/>
        <v>Very Low</v>
      </c>
      <c r="AR2543">
        <v>7.6</v>
      </c>
      <c r="AS2543" t="str">
        <f t="shared" si="927"/>
        <v>Good</v>
      </c>
      <c r="AT2543">
        <v>1.85</v>
      </c>
      <c r="AU2543" t="str">
        <f t="shared" si="928"/>
        <v>HDTV / Widescreen</v>
      </c>
      <c r="AV2543">
        <v>0</v>
      </c>
      <c r="AW2543" t="str">
        <f t="shared" si="929"/>
        <v>Very Low</v>
      </c>
    </row>
    <row r="2544" spans="1:49" x14ac:dyDescent="0.3">
      <c r="A2544" t="s">
        <v>0</v>
      </c>
      <c r="B2544" t="s">
        <v>10116</v>
      </c>
      <c r="C2544">
        <v>79</v>
      </c>
      <c r="D2544" t="str">
        <f t="shared" si="909"/>
        <v>Low</v>
      </c>
      <c r="E2544">
        <v>129</v>
      </c>
      <c r="F2544" t="str">
        <f t="shared" si="910"/>
        <v>2h 9m</v>
      </c>
      <c r="G2544" t="str">
        <f t="shared" si="911"/>
        <v>Long Movie</v>
      </c>
      <c r="H2544">
        <v>0</v>
      </c>
      <c r="I2544" t="str">
        <f t="shared" si="912"/>
        <v>Very Low</v>
      </c>
      <c r="J2544">
        <v>359</v>
      </c>
      <c r="K2544" t="str">
        <f t="shared" si="913"/>
        <v>Very Low</v>
      </c>
      <c r="L2544" t="s">
        <v>4796</v>
      </c>
      <c r="M2544">
        <v>844</v>
      </c>
      <c r="N2544" t="str">
        <f t="shared" si="914"/>
        <v>Low</v>
      </c>
      <c r="O2544">
        <v>54000000</v>
      </c>
      <c r="P2544" t="str">
        <f t="shared" si="915"/>
        <v>Hit</v>
      </c>
      <c r="Q2544" t="s">
        <v>3380</v>
      </c>
      <c r="R2544" t="str">
        <f t="shared" si="916"/>
        <v>Drama</v>
      </c>
      <c r="S2544">
        <f t="shared" si="917"/>
        <v>1</v>
      </c>
      <c r="T2544" t="s">
        <v>3489</v>
      </c>
      <c r="U2544" t="s">
        <v>12359</v>
      </c>
      <c r="V2544">
        <v>26310</v>
      </c>
      <c r="W2544" t="str">
        <f t="shared" si="918"/>
        <v>Low</v>
      </c>
      <c r="X2544">
        <v>2330</v>
      </c>
      <c r="Y2544" t="str">
        <f t="shared" si="919"/>
        <v>Low</v>
      </c>
      <c r="Z2544" t="s">
        <v>12360</v>
      </c>
      <c r="AA2544">
        <v>0</v>
      </c>
      <c r="AB2544" t="str">
        <f t="shared" si="920"/>
        <v>Symbolic Poster</v>
      </c>
      <c r="AC2544" t="s">
        <v>12361</v>
      </c>
      <c r="AD2544" t="s">
        <v>12362</v>
      </c>
      <c r="AE2544">
        <v>154</v>
      </c>
      <c r="AF2544" t="str">
        <f t="shared" si="921"/>
        <v>Very Low</v>
      </c>
      <c r="AG2544" t="s">
        <v>9</v>
      </c>
      <c r="AH2544" t="s">
        <v>10</v>
      </c>
      <c r="AI2544" t="s">
        <v>556</v>
      </c>
      <c r="AJ2544" t="str">
        <f t="shared" si="922"/>
        <v>Adult</v>
      </c>
      <c r="AK2544">
        <v>16000000</v>
      </c>
      <c r="AL2544" t="str">
        <f t="shared" si="923"/>
        <v>Low Budget</v>
      </c>
      <c r="AM2544">
        <v>1982</v>
      </c>
      <c r="AN2544">
        <f t="shared" si="924"/>
        <v>43</v>
      </c>
      <c r="AO2544" t="str">
        <f t="shared" si="925"/>
        <v>Old Classic</v>
      </c>
      <c r="AP2544">
        <v>617</v>
      </c>
      <c r="AQ2544" t="str">
        <f t="shared" si="926"/>
        <v>Very Low</v>
      </c>
      <c r="AR2544">
        <v>7.8</v>
      </c>
      <c r="AS2544" t="str">
        <f t="shared" si="927"/>
        <v>Good</v>
      </c>
      <c r="AT2544">
        <v>1.85</v>
      </c>
      <c r="AU2544" t="str">
        <f t="shared" si="928"/>
        <v>HDTV / Widescreen</v>
      </c>
      <c r="AV2544">
        <v>0</v>
      </c>
      <c r="AW2544" t="str">
        <f t="shared" si="929"/>
        <v>Very Low</v>
      </c>
    </row>
    <row r="2545" spans="1:49" x14ac:dyDescent="0.3">
      <c r="A2545" t="s">
        <v>0</v>
      </c>
      <c r="B2545" t="s">
        <v>2513</v>
      </c>
      <c r="C2545">
        <v>103</v>
      </c>
      <c r="D2545" t="str">
        <f t="shared" si="909"/>
        <v>Low</v>
      </c>
      <c r="E2545">
        <v>94</v>
      </c>
      <c r="F2545" t="str">
        <f t="shared" si="910"/>
        <v>1h 34m</v>
      </c>
      <c r="G2545" t="str">
        <f t="shared" si="911"/>
        <v>Standard Movie</v>
      </c>
      <c r="H2545">
        <v>480</v>
      </c>
      <c r="I2545" t="str">
        <f t="shared" si="912"/>
        <v>Very Low</v>
      </c>
      <c r="J2545">
        <v>486</v>
      </c>
      <c r="K2545" t="str">
        <f t="shared" si="913"/>
        <v>Very Low</v>
      </c>
      <c r="L2545" t="s">
        <v>7815</v>
      </c>
      <c r="M2545">
        <v>1000</v>
      </c>
      <c r="N2545" t="str">
        <f t="shared" si="914"/>
        <v>Low</v>
      </c>
      <c r="O2545">
        <v>68525609</v>
      </c>
      <c r="P2545" t="str">
        <f t="shared" si="915"/>
        <v>Hit</v>
      </c>
      <c r="Q2545" t="s">
        <v>1642</v>
      </c>
      <c r="R2545" t="str">
        <f t="shared" si="916"/>
        <v>Comedy</v>
      </c>
      <c r="S2545">
        <f t="shared" si="917"/>
        <v>1</v>
      </c>
      <c r="T2545" t="s">
        <v>2055</v>
      </c>
      <c r="U2545" t="s">
        <v>12363</v>
      </c>
      <c r="V2545">
        <v>132963</v>
      </c>
      <c r="W2545" t="str">
        <f t="shared" si="918"/>
        <v>Medium</v>
      </c>
      <c r="X2545">
        <v>3889</v>
      </c>
      <c r="Y2545" t="str">
        <f t="shared" si="919"/>
        <v>Low</v>
      </c>
      <c r="Z2545" t="s">
        <v>10416</v>
      </c>
      <c r="AA2545">
        <v>5</v>
      </c>
      <c r="AB2545" t="str">
        <f t="shared" si="920"/>
        <v>Ensemble Poster</v>
      </c>
      <c r="AC2545" t="s">
        <v>12364</v>
      </c>
      <c r="AD2545" t="s">
        <v>12365</v>
      </c>
      <c r="AE2545">
        <v>302</v>
      </c>
      <c r="AF2545" t="str">
        <f t="shared" si="921"/>
        <v>Very Low</v>
      </c>
      <c r="AG2545" t="s">
        <v>9</v>
      </c>
      <c r="AH2545" t="s">
        <v>10</v>
      </c>
      <c r="AI2545" t="s">
        <v>556</v>
      </c>
      <c r="AJ2545" t="str">
        <f t="shared" si="922"/>
        <v>Adult</v>
      </c>
      <c r="AK2545">
        <v>15600000</v>
      </c>
      <c r="AL2545" t="str">
        <f t="shared" si="923"/>
        <v>Low Budget</v>
      </c>
      <c r="AM2545">
        <v>2000</v>
      </c>
      <c r="AN2545">
        <f t="shared" si="924"/>
        <v>25</v>
      </c>
      <c r="AO2545" t="str">
        <f t="shared" si="925"/>
        <v>Old Classic</v>
      </c>
      <c r="AP2545">
        <v>490</v>
      </c>
      <c r="AQ2545" t="str">
        <f t="shared" si="926"/>
        <v>Very Low</v>
      </c>
      <c r="AR2545">
        <v>6.5</v>
      </c>
      <c r="AS2545" t="str">
        <f t="shared" si="927"/>
        <v>Average</v>
      </c>
      <c r="AT2545">
        <v>1.85</v>
      </c>
      <c r="AU2545" t="str">
        <f t="shared" si="928"/>
        <v>HDTV / Widescreen</v>
      </c>
      <c r="AV2545">
        <v>0</v>
      </c>
      <c r="AW2545" t="str">
        <f t="shared" si="929"/>
        <v>Very Low</v>
      </c>
    </row>
    <row r="2546" spans="1:49" x14ac:dyDescent="0.3">
      <c r="A2546" t="s">
        <v>0</v>
      </c>
      <c r="B2546" t="s">
        <v>4070</v>
      </c>
      <c r="C2546">
        <v>67</v>
      </c>
      <c r="D2546" t="str">
        <f t="shared" si="909"/>
        <v>Low</v>
      </c>
      <c r="E2546">
        <v>106</v>
      </c>
      <c r="F2546" t="str">
        <f t="shared" si="910"/>
        <v>1h 46m</v>
      </c>
      <c r="G2546" t="str">
        <f t="shared" si="911"/>
        <v>Standard Movie</v>
      </c>
      <c r="H2546">
        <v>48</v>
      </c>
      <c r="I2546" t="str">
        <f t="shared" si="912"/>
        <v>Very Low</v>
      </c>
      <c r="J2546">
        <v>35</v>
      </c>
      <c r="K2546" t="str">
        <f t="shared" si="913"/>
        <v>Very Low</v>
      </c>
      <c r="L2546" t="s">
        <v>12366</v>
      </c>
      <c r="M2546">
        <v>23000</v>
      </c>
      <c r="N2546" t="str">
        <f t="shared" si="914"/>
        <v>Medium</v>
      </c>
      <c r="O2546">
        <v>52885587</v>
      </c>
      <c r="P2546" t="str">
        <f t="shared" si="915"/>
        <v>Hit</v>
      </c>
      <c r="Q2546" t="s">
        <v>4450</v>
      </c>
      <c r="R2546" t="str">
        <f t="shared" si="916"/>
        <v>Comedy</v>
      </c>
      <c r="S2546">
        <f t="shared" si="917"/>
        <v>4</v>
      </c>
      <c r="T2546" t="s">
        <v>304</v>
      </c>
      <c r="U2546" t="s">
        <v>12367</v>
      </c>
      <c r="V2546">
        <v>35312</v>
      </c>
      <c r="W2546" t="str">
        <f t="shared" si="918"/>
        <v>Low</v>
      </c>
      <c r="X2546">
        <v>23369</v>
      </c>
      <c r="Y2546" t="str">
        <f t="shared" si="919"/>
        <v>Medium</v>
      </c>
      <c r="Z2546" t="s">
        <v>12368</v>
      </c>
      <c r="AA2546">
        <v>0</v>
      </c>
      <c r="AB2546" t="str">
        <f t="shared" si="920"/>
        <v>Symbolic Poster</v>
      </c>
      <c r="AC2546" t="s">
        <v>12369</v>
      </c>
      <c r="AD2546" t="s">
        <v>12370</v>
      </c>
      <c r="AE2546">
        <v>267</v>
      </c>
      <c r="AF2546" t="str">
        <f t="shared" si="921"/>
        <v>Very Low</v>
      </c>
      <c r="AG2546" t="s">
        <v>9</v>
      </c>
      <c r="AH2546" t="s">
        <v>10</v>
      </c>
      <c r="AI2546" t="s">
        <v>556</v>
      </c>
      <c r="AJ2546" t="str">
        <f t="shared" si="922"/>
        <v>Adult</v>
      </c>
      <c r="AK2546">
        <v>16000000</v>
      </c>
      <c r="AL2546" t="str">
        <f t="shared" si="923"/>
        <v>Low Budget</v>
      </c>
      <c r="AM2546">
        <v>1999</v>
      </c>
      <c r="AN2546">
        <f t="shared" si="924"/>
        <v>26</v>
      </c>
      <c r="AO2546" t="str">
        <f t="shared" si="925"/>
        <v>Old Classic</v>
      </c>
      <c r="AP2546">
        <v>255</v>
      </c>
      <c r="AQ2546" t="str">
        <f t="shared" si="926"/>
        <v>Very Low</v>
      </c>
      <c r="AR2546">
        <v>6.4</v>
      </c>
      <c r="AS2546" t="str">
        <f t="shared" si="927"/>
        <v>Average</v>
      </c>
      <c r="AT2546">
        <v>1.85</v>
      </c>
      <c r="AU2546" t="str">
        <f t="shared" si="928"/>
        <v>HDTV / Widescreen</v>
      </c>
      <c r="AV2546">
        <v>0</v>
      </c>
      <c r="AW2546" t="str">
        <f t="shared" si="929"/>
        <v>Very Low</v>
      </c>
    </row>
    <row r="2547" spans="1:49" x14ac:dyDescent="0.3">
      <c r="A2547" t="s">
        <v>718</v>
      </c>
      <c r="B2547" t="s">
        <v>12371</v>
      </c>
      <c r="C2547">
        <v>576</v>
      </c>
      <c r="D2547" t="str">
        <f t="shared" si="909"/>
        <v>High</v>
      </c>
      <c r="E2547">
        <v>100</v>
      </c>
      <c r="F2547" t="str">
        <f t="shared" si="910"/>
        <v>1h 40m</v>
      </c>
      <c r="G2547" t="str">
        <f t="shared" si="911"/>
        <v>Standard Movie</v>
      </c>
      <c r="H2547">
        <v>405</v>
      </c>
      <c r="I2547" t="str">
        <f t="shared" si="912"/>
        <v>Very Low</v>
      </c>
      <c r="J2547">
        <v>628</v>
      </c>
      <c r="K2547" t="str">
        <f t="shared" si="913"/>
        <v>Very Low</v>
      </c>
      <c r="L2547" t="s">
        <v>4239</v>
      </c>
      <c r="M2547">
        <v>996</v>
      </c>
      <c r="N2547" t="str">
        <f t="shared" si="914"/>
        <v>Low</v>
      </c>
      <c r="O2547">
        <v>44667095</v>
      </c>
      <c r="P2547" t="str">
        <f t="shared" si="915"/>
        <v>Average</v>
      </c>
      <c r="Q2547" t="s">
        <v>1386</v>
      </c>
      <c r="R2547" t="str">
        <f t="shared" si="916"/>
        <v>Comedy</v>
      </c>
      <c r="S2547">
        <f t="shared" si="917"/>
        <v>3</v>
      </c>
      <c r="T2547" t="s">
        <v>6182</v>
      </c>
      <c r="U2547" t="s">
        <v>12372</v>
      </c>
      <c r="V2547">
        <v>190030</v>
      </c>
      <c r="W2547" t="str">
        <f t="shared" si="918"/>
        <v>Medium</v>
      </c>
      <c r="X2547">
        <v>4606</v>
      </c>
      <c r="Y2547" t="str">
        <f t="shared" si="919"/>
        <v>Low</v>
      </c>
      <c r="Z2547" t="s">
        <v>7003</v>
      </c>
      <c r="AA2547">
        <v>0</v>
      </c>
      <c r="AB2547" t="str">
        <f t="shared" si="920"/>
        <v>Symbolic Poster</v>
      </c>
      <c r="AC2547" t="s">
        <v>12373</v>
      </c>
      <c r="AD2547" t="s">
        <v>12374</v>
      </c>
      <c r="AE2547">
        <v>583</v>
      </c>
      <c r="AF2547" t="str">
        <f t="shared" si="921"/>
        <v>Low</v>
      </c>
      <c r="AG2547" t="s">
        <v>9</v>
      </c>
      <c r="AH2547" t="s">
        <v>1436</v>
      </c>
      <c r="AI2547" t="s">
        <v>11</v>
      </c>
      <c r="AJ2547" t="str">
        <f t="shared" si="922"/>
        <v>Teen</v>
      </c>
      <c r="AK2547">
        <v>15000000</v>
      </c>
      <c r="AL2547" t="str">
        <f t="shared" si="923"/>
        <v>Low Budget</v>
      </c>
      <c r="AM2547">
        <v>2011</v>
      </c>
      <c r="AN2547">
        <f t="shared" si="924"/>
        <v>14</v>
      </c>
      <c r="AO2547" t="str">
        <f t="shared" si="925"/>
        <v>Modern Classic</v>
      </c>
      <c r="AP2547">
        <v>897</v>
      </c>
      <c r="AQ2547" t="str">
        <f t="shared" si="926"/>
        <v>Very Low</v>
      </c>
      <c r="AR2547">
        <v>8</v>
      </c>
      <c r="AS2547" t="str">
        <f t="shared" si="927"/>
        <v>Excellent</v>
      </c>
      <c r="AT2547">
        <v>1.33</v>
      </c>
      <c r="AU2547" t="str">
        <f t="shared" si="928"/>
        <v>Classic</v>
      </c>
      <c r="AV2547">
        <v>30000</v>
      </c>
      <c r="AW2547" t="str">
        <f t="shared" si="929"/>
        <v>Medium</v>
      </c>
    </row>
    <row r="2548" spans="1:49" x14ac:dyDescent="0.3">
      <c r="A2548" t="s">
        <v>0</v>
      </c>
      <c r="B2548" t="s">
        <v>3720</v>
      </c>
      <c r="C2548">
        <v>178</v>
      </c>
      <c r="D2548" t="str">
        <f t="shared" si="909"/>
        <v>Low</v>
      </c>
      <c r="E2548">
        <v>89</v>
      </c>
      <c r="F2548" t="str">
        <f t="shared" si="910"/>
        <v>1h 29m</v>
      </c>
      <c r="G2548" t="str">
        <f t="shared" si="911"/>
        <v>Featurette</v>
      </c>
      <c r="H2548">
        <v>687</v>
      </c>
      <c r="I2548" t="str">
        <f t="shared" si="912"/>
        <v>Very Low</v>
      </c>
      <c r="J2548">
        <v>389</v>
      </c>
      <c r="K2548" t="str">
        <f t="shared" si="913"/>
        <v>Very Low</v>
      </c>
      <c r="L2548" t="s">
        <v>6902</v>
      </c>
      <c r="M2548">
        <v>10000</v>
      </c>
      <c r="N2548" t="str">
        <f t="shared" si="914"/>
        <v>Low</v>
      </c>
      <c r="O2548">
        <v>42638165</v>
      </c>
      <c r="P2548" t="str">
        <f t="shared" si="915"/>
        <v>Average</v>
      </c>
      <c r="Q2548" t="s">
        <v>2065</v>
      </c>
      <c r="R2548" t="str">
        <f t="shared" si="916"/>
        <v>Drama</v>
      </c>
      <c r="S2548">
        <f t="shared" si="917"/>
        <v>5</v>
      </c>
      <c r="T2548" t="s">
        <v>411</v>
      </c>
      <c r="U2548" t="s">
        <v>12375</v>
      </c>
      <c r="V2548">
        <v>42182</v>
      </c>
      <c r="W2548" t="str">
        <f t="shared" si="918"/>
        <v>Low</v>
      </c>
      <c r="X2548">
        <v>12183</v>
      </c>
      <c r="Y2548" t="str">
        <f t="shared" si="919"/>
        <v>Medium</v>
      </c>
      <c r="Z2548" t="s">
        <v>12376</v>
      </c>
      <c r="AA2548">
        <v>1</v>
      </c>
      <c r="AB2548" t="str">
        <f t="shared" si="920"/>
        <v>Solo Star Poster</v>
      </c>
      <c r="AC2548" t="s">
        <v>12377</v>
      </c>
      <c r="AD2548" t="s">
        <v>12378</v>
      </c>
      <c r="AE2548">
        <v>230</v>
      </c>
      <c r="AF2548" t="str">
        <f t="shared" si="921"/>
        <v>Very Low</v>
      </c>
      <c r="AG2548" t="s">
        <v>9</v>
      </c>
      <c r="AH2548" t="s">
        <v>10</v>
      </c>
      <c r="AI2548" t="s">
        <v>11</v>
      </c>
      <c r="AJ2548" t="str">
        <f t="shared" si="922"/>
        <v>Teen</v>
      </c>
      <c r="AK2548">
        <v>16000000</v>
      </c>
      <c r="AL2548" t="str">
        <f t="shared" si="923"/>
        <v>Low Budget</v>
      </c>
      <c r="AM2548">
        <v>2009</v>
      </c>
      <c r="AN2548">
        <f t="shared" si="924"/>
        <v>16</v>
      </c>
      <c r="AO2548" t="str">
        <f t="shared" si="925"/>
        <v>Old Classic</v>
      </c>
      <c r="AP2548">
        <v>787</v>
      </c>
      <c r="AQ2548" t="str">
        <f t="shared" si="926"/>
        <v>Very Low</v>
      </c>
      <c r="AR2548">
        <v>4.8</v>
      </c>
      <c r="AS2548" t="str">
        <f t="shared" si="927"/>
        <v>Poor</v>
      </c>
      <c r="AT2548">
        <v>2.35</v>
      </c>
      <c r="AU2548" t="str">
        <f t="shared" si="928"/>
        <v>Cinematic Widescreen</v>
      </c>
      <c r="AV2548">
        <v>0</v>
      </c>
      <c r="AW2548" t="str">
        <f t="shared" si="929"/>
        <v>Very Low</v>
      </c>
    </row>
    <row r="2549" spans="1:49" x14ac:dyDescent="0.3">
      <c r="A2549" t="s">
        <v>0</v>
      </c>
      <c r="B2549" t="s">
        <v>5353</v>
      </c>
      <c r="C2549">
        <v>487</v>
      </c>
      <c r="D2549" t="str">
        <f t="shared" si="909"/>
        <v>Medium</v>
      </c>
      <c r="E2549">
        <v>94</v>
      </c>
      <c r="F2549" t="str">
        <f t="shared" si="910"/>
        <v>1h 34m</v>
      </c>
      <c r="G2549" t="str">
        <f t="shared" si="911"/>
        <v>Standard Movie</v>
      </c>
      <c r="H2549">
        <v>0</v>
      </c>
      <c r="I2549" t="str">
        <f t="shared" si="912"/>
        <v>Very Low</v>
      </c>
      <c r="J2549">
        <v>559</v>
      </c>
      <c r="K2549" t="str">
        <f t="shared" si="913"/>
        <v>Very Low</v>
      </c>
      <c r="L2549" t="s">
        <v>518</v>
      </c>
      <c r="M2549">
        <v>13000</v>
      </c>
      <c r="N2549" t="str">
        <f t="shared" si="914"/>
        <v>Medium</v>
      </c>
      <c r="O2549">
        <v>45507053</v>
      </c>
      <c r="P2549" t="str">
        <f t="shared" si="915"/>
        <v>Average</v>
      </c>
      <c r="Q2549" t="s">
        <v>11355</v>
      </c>
      <c r="R2549" t="str">
        <f t="shared" si="916"/>
        <v>Adventure</v>
      </c>
      <c r="S2549">
        <f t="shared" si="917"/>
        <v>4</v>
      </c>
      <c r="T2549" t="s">
        <v>948</v>
      </c>
      <c r="U2549" t="s">
        <v>12379</v>
      </c>
      <c r="V2549">
        <v>237848</v>
      </c>
      <c r="W2549" t="str">
        <f t="shared" si="918"/>
        <v>High</v>
      </c>
      <c r="X2549">
        <v>27911</v>
      </c>
      <c r="Y2549" t="str">
        <f t="shared" si="919"/>
        <v>Medium</v>
      </c>
      <c r="Z2549" t="s">
        <v>3326</v>
      </c>
      <c r="AA2549">
        <v>2</v>
      </c>
      <c r="AB2549" t="str">
        <f t="shared" si="920"/>
        <v>Duo/Trio Poster</v>
      </c>
      <c r="AC2549" t="s">
        <v>12380</v>
      </c>
      <c r="AD2549" t="s">
        <v>12381</v>
      </c>
      <c r="AE2549">
        <v>377</v>
      </c>
      <c r="AF2549" t="str">
        <f t="shared" si="921"/>
        <v>Very Low</v>
      </c>
      <c r="AG2549" t="s">
        <v>9</v>
      </c>
      <c r="AH2549" t="s">
        <v>10</v>
      </c>
      <c r="AI2549" t="s">
        <v>11</v>
      </c>
      <c r="AJ2549" t="str">
        <f t="shared" si="922"/>
        <v>Teen</v>
      </c>
      <c r="AK2549">
        <v>16000000</v>
      </c>
      <c r="AL2549" t="str">
        <f t="shared" si="923"/>
        <v>Low Budget</v>
      </c>
      <c r="AM2549">
        <v>2012</v>
      </c>
      <c r="AN2549">
        <f t="shared" si="924"/>
        <v>13</v>
      </c>
      <c r="AO2549" t="str">
        <f t="shared" si="925"/>
        <v>Modern Classic</v>
      </c>
      <c r="AP2549">
        <v>13000</v>
      </c>
      <c r="AQ2549" t="str">
        <f t="shared" si="926"/>
        <v>Medium</v>
      </c>
      <c r="AR2549">
        <v>7.8</v>
      </c>
      <c r="AS2549" t="str">
        <f t="shared" si="927"/>
        <v>Good</v>
      </c>
      <c r="AT2549">
        <v>1.85</v>
      </c>
      <c r="AU2549" t="str">
        <f t="shared" si="928"/>
        <v>HDTV / Widescreen</v>
      </c>
      <c r="AV2549">
        <v>71000</v>
      </c>
      <c r="AW2549" t="str">
        <f t="shared" si="929"/>
        <v>High</v>
      </c>
    </row>
    <row r="2550" spans="1:49" x14ac:dyDescent="0.3">
      <c r="A2550" t="s">
        <v>0</v>
      </c>
      <c r="B2550" t="s">
        <v>847</v>
      </c>
      <c r="C2550">
        <v>196</v>
      </c>
      <c r="D2550" t="str">
        <f t="shared" si="909"/>
        <v>Low</v>
      </c>
      <c r="E2550">
        <v>83</v>
      </c>
      <c r="F2550" t="str">
        <f t="shared" si="910"/>
        <v>1h 23m</v>
      </c>
      <c r="G2550" t="str">
        <f t="shared" si="911"/>
        <v>Featurette</v>
      </c>
      <c r="H2550">
        <v>473</v>
      </c>
      <c r="I2550" t="str">
        <f t="shared" si="912"/>
        <v>Very Low</v>
      </c>
      <c r="J2550">
        <v>597</v>
      </c>
      <c r="K2550" t="str">
        <f t="shared" si="913"/>
        <v>Very Low</v>
      </c>
      <c r="L2550" t="s">
        <v>653</v>
      </c>
      <c r="M2550">
        <v>20000</v>
      </c>
      <c r="N2550" t="str">
        <f t="shared" si="914"/>
        <v>Medium</v>
      </c>
      <c r="O2550">
        <v>39511038</v>
      </c>
      <c r="P2550" t="str">
        <f t="shared" si="915"/>
        <v>Average</v>
      </c>
      <c r="Q2550" t="s">
        <v>6374</v>
      </c>
      <c r="R2550" t="str">
        <f t="shared" si="916"/>
        <v>Horror</v>
      </c>
      <c r="S2550">
        <f t="shared" si="917"/>
        <v>1</v>
      </c>
      <c r="T2550" t="s">
        <v>4336</v>
      </c>
      <c r="U2550" t="s">
        <v>12382</v>
      </c>
      <c r="V2550">
        <v>56269</v>
      </c>
      <c r="W2550" t="str">
        <f t="shared" si="918"/>
        <v>Medium</v>
      </c>
      <c r="X2550">
        <v>26402</v>
      </c>
      <c r="Y2550" t="str">
        <f t="shared" si="919"/>
        <v>Medium</v>
      </c>
      <c r="Z2550" t="s">
        <v>9134</v>
      </c>
      <c r="AA2550">
        <v>0</v>
      </c>
      <c r="AB2550" t="str">
        <f t="shared" si="920"/>
        <v>Symbolic Poster</v>
      </c>
      <c r="AC2550" t="s">
        <v>12383</v>
      </c>
      <c r="AD2550" t="s">
        <v>12384</v>
      </c>
      <c r="AE2550">
        <v>366</v>
      </c>
      <c r="AF2550" t="str">
        <f t="shared" si="921"/>
        <v>Very Low</v>
      </c>
      <c r="AG2550" t="s">
        <v>9</v>
      </c>
      <c r="AH2550" t="s">
        <v>10</v>
      </c>
      <c r="AI2550" t="s">
        <v>556</v>
      </c>
      <c r="AJ2550" t="str">
        <f t="shared" si="922"/>
        <v>Adult</v>
      </c>
      <c r="AK2550">
        <v>16000000</v>
      </c>
      <c r="AL2550" t="str">
        <f t="shared" si="923"/>
        <v>Low Budget</v>
      </c>
      <c r="AM2550">
        <v>2006</v>
      </c>
      <c r="AN2550">
        <f t="shared" si="924"/>
        <v>19</v>
      </c>
      <c r="AO2550" t="str">
        <f t="shared" si="925"/>
        <v>Old Classic</v>
      </c>
      <c r="AP2550">
        <v>4000</v>
      </c>
      <c r="AQ2550" t="str">
        <f t="shared" si="926"/>
        <v>Low</v>
      </c>
      <c r="AR2550">
        <v>5.9</v>
      </c>
      <c r="AS2550" t="str">
        <f t="shared" si="927"/>
        <v>Below Average</v>
      </c>
      <c r="AT2550">
        <v>1.85</v>
      </c>
      <c r="AU2550" t="str">
        <f t="shared" si="928"/>
        <v>HDTV / Widescreen</v>
      </c>
      <c r="AV2550">
        <v>0</v>
      </c>
      <c r="AW2550" t="str">
        <f t="shared" si="929"/>
        <v>Very Low</v>
      </c>
    </row>
    <row r="2551" spans="1:49" x14ac:dyDescent="0.3">
      <c r="A2551" t="s">
        <v>0</v>
      </c>
      <c r="B2551" t="s">
        <v>12385</v>
      </c>
      <c r="C2551">
        <v>24</v>
      </c>
      <c r="D2551" t="str">
        <f t="shared" si="909"/>
        <v>Very Low</v>
      </c>
      <c r="E2551">
        <v>111</v>
      </c>
      <c r="F2551" t="str">
        <f t="shared" si="910"/>
        <v>1h 51m</v>
      </c>
      <c r="G2551" t="str">
        <f t="shared" si="911"/>
        <v>Standard Movie</v>
      </c>
      <c r="H2551">
        <v>19</v>
      </c>
      <c r="I2551" t="str">
        <f t="shared" si="912"/>
        <v>Very Low</v>
      </c>
      <c r="J2551">
        <v>107</v>
      </c>
      <c r="K2551" t="str">
        <f t="shared" si="913"/>
        <v>Very Low</v>
      </c>
      <c r="L2551" t="s">
        <v>12386</v>
      </c>
      <c r="M2551">
        <v>241</v>
      </c>
      <c r="N2551" t="str">
        <f t="shared" si="914"/>
        <v>Low</v>
      </c>
      <c r="O2551">
        <v>6462576</v>
      </c>
      <c r="P2551" t="str">
        <f t="shared" si="915"/>
        <v>Flop</v>
      </c>
      <c r="Q2551" t="s">
        <v>3380</v>
      </c>
      <c r="R2551" t="str">
        <f t="shared" si="916"/>
        <v>Drama</v>
      </c>
      <c r="S2551">
        <f t="shared" si="917"/>
        <v>1</v>
      </c>
      <c r="T2551" t="s">
        <v>1286</v>
      </c>
      <c r="U2551" t="s">
        <v>12387</v>
      </c>
      <c r="V2551">
        <v>1449</v>
      </c>
      <c r="W2551" t="str">
        <f t="shared" si="918"/>
        <v>Very Low</v>
      </c>
      <c r="X2551">
        <v>824</v>
      </c>
      <c r="Y2551" t="str">
        <f t="shared" si="919"/>
        <v>Very Low</v>
      </c>
      <c r="Z2551" t="s">
        <v>12388</v>
      </c>
      <c r="AA2551">
        <v>0</v>
      </c>
      <c r="AB2551" t="str">
        <f t="shared" si="920"/>
        <v>Symbolic Poster</v>
      </c>
      <c r="AC2551" t="s">
        <v>7718</v>
      </c>
      <c r="AD2551" t="s">
        <v>12389</v>
      </c>
      <c r="AE2551">
        <v>30</v>
      </c>
      <c r="AF2551" t="str">
        <f t="shared" si="921"/>
        <v>Very Low</v>
      </c>
      <c r="AG2551" t="s">
        <v>9</v>
      </c>
      <c r="AH2551" t="s">
        <v>10</v>
      </c>
      <c r="AI2551" t="s">
        <v>11</v>
      </c>
      <c r="AJ2551" t="str">
        <f t="shared" si="922"/>
        <v>Teen</v>
      </c>
      <c r="AK2551">
        <v>18500000</v>
      </c>
      <c r="AL2551" t="str">
        <f t="shared" si="923"/>
        <v>Low Budget</v>
      </c>
      <c r="AM2551">
        <v>2016</v>
      </c>
      <c r="AN2551">
        <f t="shared" si="924"/>
        <v>9</v>
      </c>
      <c r="AO2551" t="str">
        <f t="shared" si="925"/>
        <v>Modern Classic</v>
      </c>
      <c r="AP2551">
        <v>118</v>
      </c>
      <c r="AQ2551" t="str">
        <f t="shared" si="926"/>
        <v>Very Low</v>
      </c>
      <c r="AR2551">
        <v>5.4</v>
      </c>
      <c r="AS2551" t="str">
        <f t="shared" si="927"/>
        <v>Below Average</v>
      </c>
      <c r="AT2551">
        <v>2.35</v>
      </c>
      <c r="AU2551" t="str">
        <f t="shared" si="928"/>
        <v>Cinematic Widescreen</v>
      </c>
      <c r="AV2551">
        <v>0</v>
      </c>
      <c r="AW2551" t="str">
        <f t="shared" si="929"/>
        <v>Very Low</v>
      </c>
    </row>
    <row r="2552" spans="1:49" x14ac:dyDescent="0.3">
      <c r="A2552" t="s">
        <v>0</v>
      </c>
      <c r="B2552" t="s">
        <v>12390</v>
      </c>
      <c r="C2552">
        <v>56</v>
      </c>
      <c r="D2552" t="str">
        <f t="shared" si="909"/>
        <v>Low</v>
      </c>
      <c r="E2552">
        <v>80</v>
      </c>
      <c r="F2552" t="str">
        <f t="shared" si="910"/>
        <v>1h 20m</v>
      </c>
      <c r="G2552" t="str">
        <f t="shared" si="911"/>
        <v>Featurette</v>
      </c>
      <c r="H2552">
        <v>11</v>
      </c>
      <c r="I2552" t="str">
        <f t="shared" si="912"/>
        <v>Very Low</v>
      </c>
      <c r="J2552">
        <v>499</v>
      </c>
      <c r="K2552" t="str">
        <f t="shared" si="913"/>
        <v>Very Low</v>
      </c>
      <c r="L2552" t="s">
        <v>7193</v>
      </c>
      <c r="M2552">
        <v>911</v>
      </c>
      <c r="N2552" t="str">
        <f t="shared" si="914"/>
        <v>Low</v>
      </c>
      <c r="O2552">
        <v>40363530</v>
      </c>
      <c r="P2552" t="str">
        <f t="shared" si="915"/>
        <v>Average</v>
      </c>
      <c r="Q2552" t="s">
        <v>3028</v>
      </c>
      <c r="R2552" t="str">
        <f t="shared" si="916"/>
        <v>Comedy</v>
      </c>
      <c r="S2552">
        <f t="shared" si="917"/>
        <v>2</v>
      </c>
      <c r="T2552" t="s">
        <v>5136</v>
      </c>
      <c r="U2552" t="s">
        <v>12391</v>
      </c>
      <c r="V2552">
        <v>18254</v>
      </c>
      <c r="W2552" t="str">
        <f t="shared" si="918"/>
        <v>Low</v>
      </c>
      <c r="X2552">
        <v>3058</v>
      </c>
      <c r="Y2552" t="str">
        <f t="shared" si="919"/>
        <v>Low</v>
      </c>
      <c r="Z2552" t="s">
        <v>6842</v>
      </c>
      <c r="AA2552">
        <v>2</v>
      </c>
      <c r="AB2552" t="str">
        <f t="shared" si="920"/>
        <v>Duo/Trio Poster</v>
      </c>
      <c r="AC2552" t="s">
        <v>12392</v>
      </c>
      <c r="AD2552" t="s">
        <v>12393</v>
      </c>
      <c r="AE2552">
        <v>307</v>
      </c>
      <c r="AF2552" t="str">
        <f t="shared" si="921"/>
        <v>Very Low</v>
      </c>
      <c r="AG2552" t="s">
        <v>9</v>
      </c>
      <c r="AH2552" t="s">
        <v>10</v>
      </c>
      <c r="AI2552" t="s">
        <v>66</v>
      </c>
      <c r="AJ2552" t="str">
        <f t="shared" si="922"/>
        <v>Family</v>
      </c>
      <c r="AK2552">
        <v>16000000</v>
      </c>
      <c r="AL2552" t="str">
        <f t="shared" si="923"/>
        <v>Low Budget</v>
      </c>
      <c r="AM2552">
        <v>2002</v>
      </c>
      <c r="AN2552">
        <f t="shared" si="924"/>
        <v>23</v>
      </c>
      <c r="AO2552" t="str">
        <f t="shared" si="925"/>
        <v>Old Classic</v>
      </c>
      <c r="AP2552">
        <v>521</v>
      </c>
      <c r="AQ2552" t="str">
        <f t="shared" si="926"/>
        <v>Very Low</v>
      </c>
      <c r="AR2552">
        <v>3.3</v>
      </c>
      <c r="AS2552" t="str">
        <f t="shared" si="927"/>
        <v>Very Poor</v>
      </c>
      <c r="AT2552">
        <v>1.85</v>
      </c>
      <c r="AU2552" t="str">
        <f t="shared" si="928"/>
        <v>HDTV / Widescreen</v>
      </c>
      <c r="AV2552">
        <v>1000</v>
      </c>
      <c r="AW2552" t="str">
        <f t="shared" si="929"/>
        <v>Very Low</v>
      </c>
    </row>
    <row r="2553" spans="1:49" x14ac:dyDescent="0.3">
      <c r="A2553" t="s">
        <v>0</v>
      </c>
      <c r="B2553" t="s">
        <v>349</v>
      </c>
      <c r="C2553">
        <v>406</v>
      </c>
      <c r="D2553" t="str">
        <f t="shared" si="909"/>
        <v>Medium</v>
      </c>
      <c r="E2553">
        <v>112</v>
      </c>
      <c r="F2553" t="str">
        <f t="shared" si="910"/>
        <v>1h 52m</v>
      </c>
      <c r="G2553" t="str">
        <f t="shared" si="911"/>
        <v>Standard Movie</v>
      </c>
      <c r="H2553">
        <v>0</v>
      </c>
      <c r="I2553" t="str">
        <f t="shared" si="912"/>
        <v>Very Low</v>
      </c>
      <c r="J2553">
        <v>250</v>
      </c>
      <c r="K2553" t="str">
        <f t="shared" si="913"/>
        <v>Very Low</v>
      </c>
      <c r="L2553" t="s">
        <v>12394</v>
      </c>
      <c r="M2553">
        <v>634</v>
      </c>
      <c r="N2553" t="str">
        <f t="shared" si="914"/>
        <v>Low</v>
      </c>
      <c r="O2553">
        <v>37623143</v>
      </c>
      <c r="P2553" t="str">
        <f t="shared" si="915"/>
        <v>Average</v>
      </c>
      <c r="Q2553" t="s">
        <v>12395</v>
      </c>
      <c r="R2553" t="str">
        <f t="shared" si="916"/>
        <v>Drama</v>
      </c>
      <c r="S2553">
        <f t="shared" si="917"/>
        <v>3</v>
      </c>
      <c r="T2553" t="s">
        <v>12396</v>
      </c>
      <c r="U2553" t="s">
        <v>12397</v>
      </c>
      <c r="V2553">
        <v>467234</v>
      </c>
      <c r="W2553" t="str">
        <f t="shared" si="918"/>
        <v>High</v>
      </c>
      <c r="X2553">
        <v>1322</v>
      </c>
      <c r="Y2553" t="str">
        <f t="shared" si="919"/>
        <v>Low</v>
      </c>
      <c r="Z2553" t="s">
        <v>12398</v>
      </c>
      <c r="AA2553">
        <v>0</v>
      </c>
      <c r="AB2553" t="str">
        <f t="shared" si="920"/>
        <v>Symbolic Poster</v>
      </c>
      <c r="AC2553" t="s">
        <v>12399</v>
      </c>
      <c r="AD2553" t="s">
        <v>12400</v>
      </c>
      <c r="AE2553">
        <v>1083</v>
      </c>
      <c r="AF2553" t="str">
        <f t="shared" si="921"/>
        <v>Low</v>
      </c>
      <c r="AG2553" t="s">
        <v>2749</v>
      </c>
      <c r="AH2553" t="s">
        <v>3542</v>
      </c>
      <c r="AI2553" t="s">
        <v>556</v>
      </c>
      <c r="AJ2553" t="str">
        <f t="shared" si="922"/>
        <v>Adult</v>
      </c>
      <c r="AK2553">
        <v>13500000</v>
      </c>
      <c r="AL2553" t="str">
        <f t="shared" si="923"/>
        <v>Low Budget</v>
      </c>
      <c r="AM2553">
        <v>2006</v>
      </c>
      <c r="AN2553">
        <f t="shared" si="924"/>
        <v>19</v>
      </c>
      <c r="AO2553" t="str">
        <f t="shared" si="925"/>
        <v>Old Classic</v>
      </c>
      <c r="AP2553">
        <v>269</v>
      </c>
      <c r="AQ2553" t="str">
        <f t="shared" si="926"/>
        <v>Very Low</v>
      </c>
      <c r="AR2553">
        <v>8.1999999999999993</v>
      </c>
      <c r="AS2553" t="str">
        <f t="shared" si="927"/>
        <v>Excellent</v>
      </c>
      <c r="AT2553">
        <v>1.85</v>
      </c>
      <c r="AU2553" t="str">
        <f t="shared" si="928"/>
        <v>HDTV / Widescreen</v>
      </c>
      <c r="AV2553">
        <v>27000</v>
      </c>
      <c r="AW2553" t="str">
        <f t="shared" si="929"/>
        <v>Medium</v>
      </c>
    </row>
    <row r="2554" spans="1:49" x14ac:dyDescent="0.3">
      <c r="A2554" t="s">
        <v>0</v>
      </c>
      <c r="B2554" t="str">
        <f>B2553</f>
        <v>Guillermo del Toro</v>
      </c>
      <c r="C2554">
        <v>3</v>
      </c>
      <c r="D2554" t="str">
        <f t="shared" si="909"/>
        <v>Very Low</v>
      </c>
      <c r="E2554">
        <v>60</v>
      </c>
      <c r="F2554" t="str">
        <f t="shared" si="910"/>
        <v>1h 0m</v>
      </c>
      <c r="G2554" t="str">
        <f t="shared" si="911"/>
        <v>Featurette</v>
      </c>
      <c r="H2554">
        <f>H2553</f>
        <v>0</v>
      </c>
      <c r="I2554" t="str">
        <f t="shared" si="912"/>
        <v>Very Low</v>
      </c>
      <c r="J2554">
        <v>762</v>
      </c>
      <c r="K2554" t="str">
        <f t="shared" si="913"/>
        <v>Very Low</v>
      </c>
      <c r="L2554" t="s">
        <v>12401</v>
      </c>
      <c r="M2554">
        <v>1000</v>
      </c>
      <c r="N2554" t="str">
        <f t="shared" si="914"/>
        <v>Low</v>
      </c>
      <c r="O2554">
        <f>O2553</f>
        <v>37623143</v>
      </c>
      <c r="P2554" t="str">
        <f t="shared" si="915"/>
        <v>Average</v>
      </c>
      <c r="Q2554" t="s">
        <v>3324</v>
      </c>
      <c r="R2554" t="str">
        <f t="shared" si="916"/>
        <v>Drama</v>
      </c>
      <c r="S2554">
        <f t="shared" si="917"/>
        <v>4</v>
      </c>
      <c r="T2554" t="s">
        <v>5004</v>
      </c>
      <c r="U2554" t="s">
        <v>12402</v>
      </c>
      <c r="V2554">
        <v>7210</v>
      </c>
      <c r="W2554" t="str">
        <f t="shared" si="918"/>
        <v>Very Low</v>
      </c>
      <c r="X2554">
        <v>4561</v>
      </c>
      <c r="Y2554" t="str">
        <f t="shared" si="919"/>
        <v>Low</v>
      </c>
      <c r="Z2554" t="s">
        <v>6743</v>
      </c>
      <c r="AA2554">
        <v>0</v>
      </c>
      <c r="AB2554" t="str">
        <f t="shared" si="920"/>
        <v>Symbolic Poster</v>
      </c>
      <c r="AC2554" t="str">
        <f>AC2553</f>
        <v>fairy|fairy tale|faun|princess|spain</v>
      </c>
      <c r="AD2554" t="s">
        <v>12403</v>
      </c>
      <c r="AE2554">
        <v>57</v>
      </c>
      <c r="AF2554" t="str">
        <f t="shared" si="921"/>
        <v>Very Low</v>
      </c>
      <c r="AG2554" t="s">
        <v>9</v>
      </c>
      <c r="AH2554" t="s">
        <v>10</v>
      </c>
      <c r="AI2554" t="str">
        <f t="shared" ref="AI2554:AM2554" si="932">AI2553</f>
        <v>R</v>
      </c>
      <c r="AJ2554" t="str">
        <f t="shared" si="922"/>
        <v>Adult</v>
      </c>
      <c r="AK2554">
        <f t="shared" si="932"/>
        <v>13500000</v>
      </c>
      <c r="AL2554" t="str">
        <f t="shared" si="923"/>
        <v>Low Budget</v>
      </c>
      <c r="AM2554">
        <f t="shared" si="932"/>
        <v>2006</v>
      </c>
      <c r="AN2554">
        <f t="shared" si="924"/>
        <v>19</v>
      </c>
      <c r="AO2554" t="str">
        <f t="shared" si="925"/>
        <v>Old Classic</v>
      </c>
      <c r="AP2554">
        <v>921</v>
      </c>
      <c r="AQ2554" t="str">
        <f t="shared" si="926"/>
        <v>Very Low</v>
      </c>
      <c r="AR2554">
        <v>6.6</v>
      </c>
      <c r="AS2554" t="str">
        <f t="shared" si="927"/>
        <v>Average</v>
      </c>
      <c r="AT2554">
        <v>16</v>
      </c>
      <c r="AU2554" t="str">
        <f t="shared" si="928"/>
        <v>Ultra Widescreen</v>
      </c>
      <c r="AV2554">
        <v>0</v>
      </c>
      <c r="AW2554" t="str">
        <f t="shared" si="929"/>
        <v>Very Low</v>
      </c>
    </row>
    <row r="2555" spans="1:49" x14ac:dyDescent="0.3">
      <c r="A2555" t="s">
        <v>0</v>
      </c>
      <c r="B2555" t="s">
        <v>4958</v>
      </c>
      <c r="C2555">
        <v>51</v>
      </c>
      <c r="D2555" t="str">
        <f t="shared" si="909"/>
        <v>Low</v>
      </c>
      <c r="E2555">
        <v>94</v>
      </c>
      <c r="F2555" t="str">
        <f t="shared" si="910"/>
        <v>1h 34m</v>
      </c>
      <c r="G2555" t="str">
        <f t="shared" si="911"/>
        <v>Standard Movie</v>
      </c>
      <c r="H2555">
        <v>14</v>
      </c>
      <c r="I2555" t="str">
        <f t="shared" si="912"/>
        <v>Very Low</v>
      </c>
      <c r="J2555">
        <v>635</v>
      </c>
      <c r="K2555" t="str">
        <f t="shared" si="913"/>
        <v>Very Low</v>
      </c>
      <c r="L2555" t="s">
        <v>10320</v>
      </c>
      <c r="M2555">
        <v>1000</v>
      </c>
      <c r="N2555" t="str">
        <f t="shared" si="914"/>
        <v>Low</v>
      </c>
      <c r="O2555">
        <v>33357476</v>
      </c>
      <c r="P2555" t="str">
        <f t="shared" si="915"/>
        <v>Average</v>
      </c>
      <c r="Q2555" t="s">
        <v>12404</v>
      </c>
      <c r="R2555" t="str">
        <f t="shared" si="916"/>
        <v>Action</v>
      </c>
      <c r="S2555">
        <f t="shared" si="917"/>
        <v>4</v>
      </c>
      <c r="T2555" t="s">
        <v>2687</v>
      </c>
      <c r="U2555" t="s">
        <v>12405</v>
      </c>
      <c r="V2555">
        <v>7392</v>
      </c>
      <c r="W2555" t="str">
        <f t="shared" si="918"/>
        <v>Very Low</v>
      </c>
      <c r="X2555">
        <v>4194</v>
      </c>
      <c r="Y2555" t="str">
        <f t="shared" si="919"/>
        <v>Low</v>
      </c>
      <c r="Z2555" t="s">
        <v>7630</v>
      </c>
      <c r="AA2555">
        <v>0</v>
      </c>
      <c r="AB2555" t="str">
        <f t="shared" si="920"/>
        <v>Symbolic Poster</v>
      </c>
      <c r="AC2555" t="s">
        <v>12406</v>
      </c>
      <c r="AD2555" t="s">
        <v>12407</v>
      </c>
      <c r="AE2555">
        <v>53</v>
      </c>
      <c r="AF2555" t="str">
        <f t="shared" si="921"/>
        <v>Very Low</v>
      </c>
      <c r="AG2555" t="s">
        <v>9</v>
      </c>
      <c r="AH2555" t="s">
        <v>10</v>
      </c>
      <c r="AI2555" t="s">
        <v>66</v>
      </c>
      <c r="AJ2555" t="str">
        <f t="shared" si="922"/>
        <v>Family</v>
      </c>
      <c r="AK2555">
        <v>35000000</v>
      </c>
      <c r="AL2555" t="str">
        <f t="shared" si="923"/>
        <v>Medium Budget</v>
      </c>
      <c r="AM2555">
        <v>2001</v>
      </c>
      <c r="AN2555">
        <f t="shared" si="924"/>
        <v>24</v>
      </c>
      <c r="AO2555" t="str">
        <f t="shared" si="925"/>
        <v>Old Classic</v>
      </c>
      <c r="AP2555">
        <v>1000</v>
      </c>
      <c r="AQ2555" t="str">
        <f t="shared" si="926"/>
        <v>Very Low</v>
      </c>
      <c r="AR2555">
        <v>5.4</v>
      </c>
      <c r="AS2555" t="str">
        <f t="shared" si="927"/>
        <v>Below Average</v>
      </c>
      <c r="AT2555">
        <v>1.85</v>
      </c>
      <c r="AU2555" t="str">
        <f t="shared" si="928"/>
        <v>HDTV / Widescreen</v>
      </c>
      <c r="AV2555">
        <v>393</v>
      </c>
      <c r="AW2555" t="str">
        <f t="shared" si="929"/>
        <v>Very Low</v>
      </c>
    </row>
    <row r="2556" spans="1:49" x14ac:dyDescent="0.3">
      <c r="A2556" t="s">
        <v>718</v>
      </c>
      <c r="B2556" t="s">
        <v>2914</v>
      </c>
      <c r="C2556">
        <v>41</v>
      </c>
      <c r="D2556" t="str">
        <f t="shared" si="909"/>
        <v>Very Low</v>
      </c>
      <c r="E2556">
        <v>130</v>
      </c>
      <c r="F2556" t="str">
        <f t="shared" si="910"/>
        <v>2h 10m</v>
      </c>
      <c r="G2556" t="str">
        <f t="shared" si="911"/>
        <v>Long Movie</v>
      </c>
      <c r="H2556">
        <v>309</v>
      </c>
      <c r="I2556" t="str">
        <f t="shared" si="912"/>
        <v>Very Low</v>
      </c>
      <c r="J2556">
        <v>522</v>
      </c>
      <c r="K2556" t="str">
        <f t="shared" si="913"/>
        <v>Very Low</v>
      </c>
      <c r="L2556" t="s">
        <v>1111</v>
      </c>
      <c r="M2556">
        <v>939</v>
      </c>
      <c r="N2556" t="str">
        <f t="shared" si="914"/>
        <v>Low</v>
      </c>
      <c r="O2556">
        <v>28734552</v>
      </c>
      <c r="P2556" t="str">
        <f t="shared" si="915"/>
        <v>Average</v>
      </c>
      <c r="Q2556" t="s">
        <v>5245</v>
      </c>
      <c r="R2556" t="str">
        <f t="shared" si="916"/>
        <v>Crime</v>
      </c>
      <c r="S2556">
        <f t="shared" si="917"/>
        <v>4</v>
      </c>
      <c r="T2556" t="s">
        <v>5421</v>
      </c>
      <c r="U2556" t="s">
        <v>12408</v>
      </c>
      <c r="V2556">
        <v>9566</v>
      </c>
      <c r="W2556" t="str">
        <f t="shared" si="918"/>
        <v>Very Low</v>
      </c>
      <c r="X2556">
        <v>3107</v>
      </c>
      <c r="Y2556" t="str">
        <f t="shared" si="919"/>
        <v>Low</v>
      </c>
      <c r="Z2556" t="s">
        <v>12409</v>
      </c>
      <c r="AA2556">
        <v>2</v>
      </c>
      <c r="AB2556" t="str">
        <f t="shared" si="920"/>
        <v>Duo/Trio Poster</v>
      </c>
      <c r="AC2556" t="s">
        <v>12410</v>
      </c>
      <c r="AD2556" t="s">
        <v>12411</v>
      </c>
      <c r="AE2556">
        <v>81</v>
      </c>
      <c r="AF2556" t="str">
        <f t="shared" si="921"/>
        <v>Very Low</v>
      </c>
      <c r="AG2556" t="s">
        <v>9</v>
      </c>
      <c r="AH2556" t="s">
        <v>10</v>
      </c>
      <c r="AI2556" t="s">
        <v>556</v>
      </c>
      <c r="AJ2556" t="str">
        <f t="shared" si="922"/>
        <v>Adult</v>
      </c>
      <c r="AK2556">
        <v>16000000</v>
      </c>
      <c r="AL2556" t="str">
        <f t="shared" si="923"/>
        <v>Low Budget</v>
      </c>
      <c r="AM2556">
        <v>2001</v>
      </c>
      <c r="AN2556">
        <f t="shared" si="924"/>
        <v>24</v>
      </c>
      <c r="AO2556" t="str">
        <f t="shared" si="925"/>
        <v>Old Classic</v>
      </c>
      <c r="AP2556">
        <v>881</v>
      </c>
      <c r="AQ2556" t="str">
        <f t="shared" si="926"/>
        <v>Very Low</v>
      </c>
      <c r="AR2556">
        <v>6.4</v>
      </c>
      <c r="AS2556" t="str">
        <f t="shared" si="927"/>
        <v>Average</v>
      </c>
      <c r="AT2556">
        <v>1.85</v>
      </c>
      <c r="AU2556" t="str">
        <f t="shared" si="928"/>
        <v>HDTV / Widescreen</v>
      </c>
      <c r="AV2556">
        <v>1000</v>
      </c>
      <c r="AW2556" t="str">
        <f t="shared" si="929"/>
        <v>Very Low</v>
      </c>
    </row>
    <row r="2557" spans="1:49" x14ac:dyDescent="0.3">
      <c r="A2557" t="s">
        <v>0</v>
      </c>
      <c r="B2557" t="s">
        <v>12412</v>
      </c>
      <c r="C2557">
        <v>138</v>
      </c>
      <c r="D2557" t="str">
        <f t="shared" si="909"/>
        <v>Low</v>
      </c>
      <c r="E2557">
        <v>91</v>
      </c>
      <c r="F2557" t="str">
        <f t="shared" si="910"/>
        <v>1h 31m</v>
      </c>
      <c r="G2557" t="str">
        <f t="shared" si="911"/>
        <v>Standard Movie</v>
      </c>
      <c r="H2557">
        <v>26</v>
      </c>
      <c r="I2557" t="str">
        <f t="shared" si="912"/>
        <v>Very Low</v>
      </c>
      <c r="J2557">
        <v>638</v>
      </c>
      <c r="K2557" t="str">
        <f t="shared" si="913"/>
        <v>Very Low</v>
      </c>
      <c r="L2557" t="s">
        <v>7394</v>
      </c>
      <c r="M2557">
        <v>3000</v>
      </c>
      <c r="N2557" t="str">
        <f t="shared" si="914"/>
        <v>Low</v>
      </c>
      <c r="O2557">
        <v>37300107</v>
      </c>
      <c r="P2557" t="str">
        <f t="shared" si="915"/>
        <v>Average</v>
      </c>
      <c r="Q2557" t="s">
        <v>4355</v>
      </c>
      <c r="R2557" t="str">
        <f t="shared" si="916"/>
        <v>Drama</v>
      </c>
      <c r="S2557">
        <f t="shared" si="917"/>
        <v>3</v>
      </c>
      <c r="T2557" t="s">
        <v>4488</v>
      </c>
      <c r="U2557" t="s">
        <v>12413</v>
      </c>
      <c r="V2557">
        <v>29147</v>
      </c>
      <c r="W2557" t="str">
        <f t="shared" si="918"/>
        <v>Low</v>
      </c>
      <c r="X2557">
        <v>5349</v>
      </c>
      <c r="Y2557" t="str">
        <f t="shared" si="919"/>
        <v>Low</v>
      </c>
      <c r="Z2557" t="s">
        <v>3194</v>
      </c>
      <c r="AA2557">
        <v>1</v>
      </c>
      <c r="AB2557" t="str">
        <f t="shared" si="920"/>
        <v>Solo Star Poster</v>
      </c>
      <c r="AC2557" t="s">
        <v>12414</v>
      </c>
      <c r="AD2557" t="s">
        <v>12415</v>
      </c>
      <c r="AE2557">
        <v>115</v>
      </c>
      <c r="AF2557" t="str">
        <f t="shared" si="921"/>
        <v>Very Low</v>
      </c>
      <c r="AG2557" t="s">
        <v>9</v>
      </c>
      <c r="AH2557" t="s">
        <v>10</v>
      </c>
      <c r="AI2557" t="s">
        <v>11</v>
      </c>
      <c r="AJ2557" t="str">
        <f t="shared" si="922"/>
        <v>Teen</v>
      </c>
      <c r="AK2557">
        <v>16000000</v>
      </c>
      <c r="AL2557" t="str">
        <f t="shared" si="923"/>
        <v>Low Budget</v>
      </c>
      <c r="AM2557">
        <v>2011</v>
      </c>
      <c r="AN2557">
        <f t="shared" si="924"/>
        <v>14</v>
      </c>
      <c r="AO2557" t="str">
        <f t="shared" si="925"/>
        <v>Modern Classic</v>
      </c>
      <c r="AP2557">
        <v>1000</v>
      </c>
      <c r="AQ2557" t="str">
        <f t="shared" si="926"/>
        <v>Very Low</v>
      </c>
      <c r="AR2557">
        <v>4.8</v>
      </c>
      <c r="AS2557" t="str">
        <f t="shared" si="927"/>
        <v>Poor</v>
      </c>
      <c r="AT2557">
        <v>2.35</v>
      </c>
      <c r="AU2557" t="str">
        <f t="shared" si="928"/>
        <v>Cinematic Widescreen</v>
      </c>
      <c r="AV2557">
        <v>0</v>
      </c>
      <c r="AW2557" t="str">
        <f t="shared" si="929"/>
        <v>Very Low</v>
      </c>
    </row>
    <row r="2558" spans="1:49" x14ac:dyDescent="0.3">
      <c r="A2558" t="s">
        <v>0</v>
      </c>
      <c r="B2558" t="s">
        <v>6738</v>
      </c>
      <c r="C2558">
        <v>78</v>
      </c>
      <c r="D2558" t="str">
        <f t="shared" si="909"/>
        <v>Low</v>
      </c>
      <c r="E2558">
        <v>91</v>
      </c>
      <c r="F2558" t="str">
        <f t="shared" si="910"/>
        <v>1h 31m</v>
      </c>
      <c r="G2558" t="str">
        <f t="shared" si="911"/>
        <v>Standard Movie</v>
      </c>
      <c r="H2558">
        <v>29</v>
      </c>
      <c r="I2558" t="str">
        <f t="shared" si="912"/>
        <v>Very Low</v>
      </c>
      <c r="J2558">
        <v>459</v>
      </c>
      <c r="K2558" t="str">
        <f t="shared" si="913"/>
        <v>Very Low</v>
      </c>
      <c r="L2558" t="s">
        <v>5147</v>
      </c>
      <c r="M2558">
        <v>861</v>
      </c>
      <c r="N2558" t="str">
        <f t="shared" si="914"/>
        <v>Low</v>
      </c>
      <c r="O2558">
        <v>27087695</v>
      </c>
      <c r="P2558" t="str">
        <f t="shared" si="915"/>
        <v>Average</v>
      </c>
      <c r="Q2558" t="s">
        <v>5354</v>
      </c>
      <c r="R2558" t="str">
        <f t="shared" si="916"/>
        <v>Adventure</v>
      </c>
      <c r="S2558">
        <f t="shared" si="917"/>
        <v>3</v>
      </c>
      <c r="T2558" t="s">
        <v>3852</v>
      </c>
      <c r="U2558" t="s">
        <v>12416</v>
      </c>
      <c r="V2558">
        <v>41664</v>
      </c>
      <c r="W2558" t="str">
        <f t="shared" si="918"/>
        <v>Low</v>
      </c>
      <c r="X2558">
        <v>2543</v>
      </c>
      <c r="Y2558" t="str">
        <f t="shared" si="919"/>
        <v>Low</v>
      </c>
      <c r="Z2558" t="s">
        <v>3957</v>
      </c>
      <c r="AA2558">
        <v>0</v>
      </c>
      <c r="AB2558" t="str">
        <f t="shared" si="920"/>
        <v>Symbolic Poster</v>
      </c>
      <c r="AC2558" t="s">
        <v>12417</v>
      </c>
      <c r="AD2558" t="s">
        <v>12418</v>
      </c>
      <c r="AE2558">
        <v>205</v>
      </c>
      <c r="AF2558" t="str">
        <f t="shared" si="921"/>
        <v>Very Low</v>
      </c>
      <c r="AG2558" t="s">
        <v>9</v>
      </c>
      <c r="AH2558" t="s">
        <v>10</v>
      </c>
      <c r="AI2558" t="s">
        <v>11</v>
      </c>
      <c r="AJ2558" t="str">
        <f t="shared" si="922"/>
        <v>Teen</v>
      </c>
      <c r="AK2558">
        <v>17700000</v>
      </c>
      <c r="AL2558" t="str">
        <f t="shared" si="923"/>
        <v>Low Budget</v>
      </c>
      <c r="AM2558">
        <v>2001</v>
      </c>
      <c r="AN2558">
        <f t="shared" si="924"/>
        <v>24</v>
      </c>
      <c r="AO2558" t="str">
        <f t="shared" si="925"/>
        <v>Old Classic</v>
      </c>
      <c r="AP2558">
        <v>593</v>
      </c>
      <c r="AQ2558" t="str">
        <f t="shared" si="926"/>
        <v>Very Low</v>
      </c>
      <c r="AR2558">
        <v>5.9</v>
      </c>
      <c r="AS2558" t="str">
        <f t="shared" si="927"/>
        <v>Below Average</v>
      </c>
      <c r="AT2558">
        <v>1.85</v>
      </c>
      <c r="AU2558" t="str">
        <f t="shared" si="928"/>
        <v>HDTV / Widescreen</v>
      </c>
      <c r="AV2558">
        <v>0</v>
      </c>
      <c r="AW2558" t="str">
        <f t="shared" si="929"/>
        <v>Very Low</v>
      </c>
    </row>
    <row r="2559" spans="1:49" x14ac:dyDescent="0.3">
      <c r="A2559" t="s">
        <v>0</v>
      </c>
      <c r="B2559" t="s">
        <v>12419</v>
      </c>
      <c r="C2559">
        <v>40</v>
      </c>
      <c r="D2559" t="str">
        <f t="shared" si="909"/>
        <v>Very Low</v>
      </c>
      <c r="E2559">
        <v>110</v>
      </c>
      <c r="F2559" t="str">
        <f t="shared" si="910"/>
        <v>1h 50m</v>
      </c>
      <c r="G2559" t="str">
        <f t="shared" si="911"/>
        <v>Standard Movie</v>
      </c>
      <c r="H2559">
        <v>23</v>
      </c>
      <c r="I2559" t="str">
        <f t="shared" si="912"/>
        <v>Very Low</v>
      </c>
      <c r="J2559">
        <v>51</v>
      </c>
      <c r="K2559" t="str">
        <f t="shared" si="913"/>
        <v>Very Low</v>
      </c>
      <c r="L2559" t="s">
        <v>12420</v>
      </c>
      <c r="M2559">
        <v>633</v>
      </c>
      <c r="N2559" t="str">
        <f t="shared" si="914"/>
        <v>Low</v>
      </c>
      <c r="O2559">
        <v>30102717</v>
      </c>
      <c r="P2559" t="str">
        <f t="shared" si="915"/>
        <v>Average</v>
      </c>
      <c r="Q2559" t="s">
        <v>4527</v>
      </c>
      <c r="R2559" t="str">
        <f t="shared" si="916"/>
        <v>Action</v>
      </c>
      <c r="S2559">
        <f t="shared" si="917"/>
        <v>2</v>
      </c>
      <c r="T2559" t="s">
        <v>12421</v>
      </c>
      <c r="U2559" t="s">
        <v>12422</v>
      </c>
      <c r="V2559">
        <v>28736</v>
      </c>
      <c r="W2559" t="str">
        <f t="shared" si="918"/>
        <v>Low</v>
      </c>
      <c r="X2559">
        <v>874</v>
      </c>
      <c r="Y2559" t="str">
        <f t="shared" si="919"/>
        <v>Very Low</v>
      </c>
      <c r="Z2559" t="s">
        <v>12423</v>
      </c>
      <c r="AA2559">
        <v>2</v>
      </c>
      <c r="AB2559" t="str">
        <f t="shared" si="920"/>
        <v>Duo/Trio Poster</v>
      </c>
      <c r="AC2559" t="s">
        <v>12424</v>
      </c>
      <c r="AD2559" t="s">
        <v>12425</v>
      </c>
      <c r="AE2559">
        <v>72</v>
      </c>
      <c r="AF2559" t="str">
        <f t="shared" si="921"/>
        <v>Very Low</v>
      </c>
      <c r="AG2559" t="s">
        <v>9</v>
      </c>
      <c r="AH2559" t="s">
        <v>10</v>
      </c>
      <c r="AI2559" t="s">
        <v>556</v>
      </c>
      <c r="AJ2559" t="str">
        <f t="shared" si="922"/>
        <v>Adult</v>
      </c>
      <c r="AK2559">
        <v>15000000</v>
      </c>
      <c r="AL2559" t="str">
        <f t="shared" si="923"/>
        <v>Low Budget</v>
      </c>
      <c r="AM2559">
        <v>1991</v>
      </c>
      <c r="AN2559">
        <f t="shared" si="924"/>
        <v>34</v>
      </c>
      <c r="AO2559" t="str">
        <f t="shared" si="925"/>
        <v>Old Classic</v>
      </c>
      <c r="AP2559">
        <v>67</v>
      </c>
      <c r="AQ2559" t="str">
        <f t="shared" si="926"/>
        <v>Very Low</v>
      </c>
      <c r="AR2559">
        <v>5.5</v>
      </c>
      <c r="AS2559" t="str">
        <f t="shared" si="927"/>
        <v>Below Average</v>
      </c>
      <c r="AT2559">
        <v>1.85</v>
      </c>
      <c r="AU2559" t="str">
        <f t="shared" si="928"/>
        <v>HDTV / Widescreen</v>
      </c>
      <c r="AV2559">
        <v>0</v>
      </c>
      <c r="AW2559" t="str">
        <f t="shared" si="929"/>
        <v>Very Low</v>
      </c>
    </row>
    <row r="2560" spans="1:49" x14ac:dyDescent="0.3">
      <c r="A2560" t="s">
        <v>0</v>
      </c>
      <c r="B2560" t="s">
        <v>2424</v>
      </c>
      <c r="C2560">
        <v>285</v>
      </c>
      <c r="D2560" t="str">
        <f t="shared" si="909"/>
        <v>Medium</v>
      </c>
      <c r="E2560">
        <v>121</v>
      </c>
      <c r="F2560" t="str">
        <f t="shared" si="910"/>
        <v>2h 1m</v>
      </c>
      <c r="G2560" t="str">
        <f t="shared" si="911"/>
        <v>Long Movie</v>
      </c>
      <c r="H2560">
        <v>1000</v>
      </c>
      <c r="I2560" t="str">
        <f t="shared" si="912"/>
        <v>Very Low</v>
      </c>
      <c r="J2560">
        <v>108</v>
      </c>
      <c r="K2560" t="str">
        <f t="shared" si="913"/>
        <v>Very Low</v>
      </c>
      <c r="L2560" t="s">
        <v>12426</v>
      </c>
      <c r="M2560">
        <v>175</v>
      </c>
      <c r="N2560" t="str">
        <f t="shared" si="914"/>
        <v>Low</v>
      </c>
      <c r="O2560">
        <v>23618786</v>
      </c>
      <c r="P2560" t="str">
        <f t="shared" si="915"/>
        <v>Average</v>
      </c>
      <c r="Q2560" t="s">
        <v>12427</v>
      </c>
      <c r="R2560" t="str">
        <f t="shared" si="916"/>
        <v>Action</v>
      </c>
      <c r="S2560">
        <f t="shared" si="917"/>
        <v>3</v>
      </c>
      <c r="T2560" t="s">
        <v>7497</v>
      </c>
      <c r="U2560" t="s">
        <v>12428</v>
      </c>
      <c r="V2560">
        <v>352695</v>
      </c>
      <c r="W2560" t="str">
        <f t="shared" si="918"/>
        <v>High</v>
      </c>
      <c r="X2560">
        <v>485</v>
      </c>
      <c r="Y2560" t="str">
        <f t="shared" si="919"/>
        <v>Very Low</v>
      </c>
      <c r="Z2560" t="s">
        <v>9466</v>
      </c>
      <c r="AA2560">
        <v>1</v>
      </c>
      <c r="AB2560" t="str">
        <f t="shared" si="920"/>
        <v>Solo Star Poster</v>
      </c>
      <c r="AC2560" t="s">
        <v>12429</v>
      </c>
      <c r="AD2560" t="s">
        <v>12430</v>
      </c>
      <c r="AE2560">
        <v>687</v>
      </c>
      <c r="AF2560" t="str">
        <f t="shared" si="921"/>
        <v>Low</v>
      </c>
      <c r="AG2560" t="s">
        <v>9</v>
      </c>
      <c r="AH2560" t="s">
        <v>28</v>
      </c>
      <c r="AI2560" t="s">
        <v>556</v>
      </c>
      <c r="AJ2560" t="str">
        <f t="shared" si="922"/>
        <v>Adult</v>
      </c>
      <c r="AK2560">
        <v>8000000</v>
      </c>
      <c r="AL2560" t="str">
        <f t="shared" si="923"/>
        <v>Low Budget</v>
      </c>
      <c r="AM2560">
        <v>2007</v>
      </c>
      <c r="AN2560">
        <f t="shared" si="924"/>
        <v>18</v>
      </c>
      <c r="AO2560" t="str">
        <f t="shared" si="925"/>
        <v>Old Classic</v>
      </c>
      <c r="AP2560">
        <v>115</v>
      </c>
      <c r="AQ2560" t="str">
        <f t="shared" si="926"/>
        <v>Very Low</v>
      </c>
      <c r="AR2560">
        <v>7.9</v>
      </c>
      <c r="AS2560" t="str">
        <f t="shared" si="927"/>
        <v>Good</v>
      </c>
      <c r="AT2560">
        <v>2.35</v>
      </c>
      <c r="AU2560" t="str">
        <f t="shared" si="928"/>
        <v>Cinematic Widescreen</v>
      </c>
      <c r="AV2560">
        <v>17000</v>
      </c>
      <c r="AW2560" t="str">
        <f t="shared" si="929"/>
        <v>Medium</v>
      </c>
    </row>
    <row r="2561" spans="1:49" x14ac:dyDescent="0.3">
      <c r="A2561" t="s">
        <v>0</v>
      </c>
      <c r="B2561" t="s">
        <v>12431</v>
      </c>
      <c r="C2561">
        <v>124</v>
      </c>
      <c r="D2561" t="str">
        <f t="shared" si="909"/>
        <v>Low</v>
      </c>
      <c r="E2561">
        <v>114</v>
      </c>
      <c r="F2561" t="str">
        <f t="shared" si="910"/>
        <v>1h 54m</v>
      </c>
      <c r="G2561" t="str">
        <f t="shared" si="911"/>
        <v>Standard Movie</v>
      </c>
      <c r="H2561">
        <v>15</v>
      </c>
      <c r="I2561" t="str">
        <f t="shared" si="912"/>
        <v>Very Low</v>
      </c>
      <c r="J2561">
        <v>650</v>
      </c>
      <c r="K2561" t="str">
        <f t="shared" si="913"/>
        <v>Very Low</v>
      </c>
      <c r="L2561" t="s">
        <v>1808</v>
      </c>
      <c r="M2561">
        <v>851</v>
      </c>
      <c r="N2561" t="str">
        <f t="shared" si="914"/>
        <v>Low</v>
      </c>
      <c r="O2561">
        <v>26896744</v>
      </c>
      <c r="P2561" t="str">
        <f t="shared" si="915"/>
        <v>Average</v>
      </c>
      <c r="Q2561" t="s">
        <v>2498</v>
      </c>
      <c r="R2561" t="str">
        <f t="shared" si="916"/>
        <v>Comedy</v>
      </c>
      <c r="S2561">
        <f t="shared" si="917"/>
        <v>2</v>
      </c>
      <c r="T2561" t="s">
        <v>773</v>
      </c>
      <c r="U2561" t="s">
        <v>12432</v>
      </c>
      <c r="V2561">
        <v>16582</v>
      </c>
      <c r="W2561" t="str">
        <f t="shared" si="918"/>
        <v>Low</v>
      </c>
      <c r="X2561">
        <v>3485</v>
      </c>
      <c r="Y2561" t="str">
        <f t="shared" si="919"/>
        <v>Low</v>
      </c>
      <c r="Z2561" t="s">
        <v>2358</v>
      </c>
      <c r="AA2561">
        <v>4</v>
      </c>
      <c r="AB2561" t="str">
        <f t="shared" si="920"/>
        <v>Ensemble Poster</v>
      </c>
      <c r="AC2561" t="s">
        <v>12433</v>
      </c>
      <c r="AD2561" t="s">
        <v>12434</v>
      </c>
      <c r="AE2561">
        <v>125</v>
      </c>
      <c r="AF2561" t="str">
        <f t="shared" si="921"/>
        <v>Very Low</v>
      </c>
      <c r="AG2561" t="s">
        <v>9</v>
      </c>
      <c r="AH2561" t="s">
        <v>10</v>
      </c>
      <c r="AI2561" t="s">
        <v>11</v>
      </c>
      <c r="AJ2561" t="str">
        <f t="shared" si="922"/>
        <v>Teen</v>
      </c>
      <c r="AK2561">
        <v>16500000</v>
      </c>
      <c r="AL2561" t="str">
        <f t="shared" si="923"/>
        <v>Low Budget</v>
      </c>
      <c r="AM2561">
        <v>2008</v>
      </c>
      <c r="AN2561">
        <f t="shared" si="924"/>
        <v>17</v>
      </c>
      <c r="AO2561" t="str">
        <f t="shared" si="925"/>
        <v>Old Classic</v>
      </c>
      <c r="AP2561">
        <v>680</v>
      </c>
      <c r="AQ2561" t="str">
        <f t="shared" si="926"/>
        <v>Very Low</v>
      </c>
      <c r="AR2561">
        <v>4.9000000000000004</v>
      </c>
      <c r="AS2561" t="str">
        <f t="shared" si="927"/>
        <v>Poor</v>
      </c>
      <c r="AT2561">
        <v>1.85</v>
      </c>
      <c r="AU2561" t="str">
        <f t="shared" si="928"/>
        <v>HDTV / Widescreen</v>
      </c>
      <c r="AV2561">
        <v>0</v>
      </c>
      <c r="AW2561" t="str">
        <f t="shared" si="929"/>
        <v>Very Low</v>
      </c>
    </row>
    <row r="2562" spans="1:49" x14ac:dyDescent="0.3">
      <c r="A2562" t="s">
        <v>0</v>
      </c>
      <c r="B2562" t="s">
        <v>3974</v>
      </c>
      <c r="C2562">
        <v>275</v>
      </c>
      <c r="D2562" t="str">
        <f t="shared" si="909"/>
        <v>Medium</v>
      </c>
      <c r="E2562">
        <v>96</v>
      </c>
      <c r="F2562" t="str">
        <f t="shared" si="910"/>
        <v>1h 36m</v>
      </c>
      <c r="G2562" t="str">
        <f t="shared" si="911"/>
        <v>Standard Movie</v>
      </c>
      <c r="H2562">
        <v>11000</v>
      </c>
      <c r="I2562" t="str">
        <f t="shared" si="912"/>
        <v>Medium</v>
      </c>
      <c r="J2562">
        <v>252</v>
      </c>
      <c r="K2562" t="str">
        <f t="shared" si="913"/>
        <v>Very Low</v>
      </c>
      <c r="L2562" t="s">
        <v>250</v>
      </c>
      <c r="M2562">
        <v>19000</v>
      </c>
      <c r="N2562" t="str">
        <f t="shared" si="914"/>
        <v>Medium</v>
      </c>
      <c r="O2562">
        <v>23213577</v>
      </c>
      <c r="P2562" t="str">
        <f t="shared" si="915"/>
        <v>Average</v>
      </c>
      <c r="Q2562" t="s">
        <v>185</v>
      </c>
      <c r="R2562" t="str">
        <f t="shared" si="916"/>
        <v>Drama</v>
      </c>
      <c r="S2562">
        <f t="shared" si="917"/>
        <v>2</v>
      </c>
      <c r="T2562" t="s">
        <v>71</v>
      </c>
      <c r="U2562" t="s">
        <v>12435</v>
      </c>
      <c r="V2562">
        <v>198111</v>
      </c>
      <c r="W2562" t="str">
        <f t="shared" si="918"/>
        <v>Medium</v>
      </c>
      <c r="X2562">
        <v>19894</v>
      </c>
      <c r="Y2562" t="str">
        <f t="shared" si="919"/>
        <v>Medium</v>
      </c>
      <c r="Z2562" t="s">
        <v>9907</v>
      </c>
      <c r="AA2562">
        <v>0</v>
      </c>
      <c r="AB2562" t="str">
        <f t="shared" si="920"/>
        <v>Symbolic Poster</v>
      </c>
      <c r="AC2562" t="s">
        <v>12436</v>
      </c>
      <c r="AD2562" t="s">
        <v>12437</v>
      </c>
      <c r="AE2562">
        <v>365</v>
      </c>
      <c r="AF2562" t="str">
        <f t="shared" si="921"/>
        <v>Very Low</v>
      </c>
      <c r="AG2562" t="s">
        <v>9</v>
      </c>
      <c r="AH2562" t="s">
        <v>3542</v>
      </c>
      <c r="AI2562" t="s">
        <v>11</v>
      </c>
      <c r="AJ2562" t="str">
        <f t="shared" si="922"/>
        <v>Teen</v>
      </c>
      <c r="AK2562">
        <v>15500000</v>
      </c>
      <c r="AL2562" t="str">
        <f t="shared" si="923"/>
        <v>Low Budget</v>
      </c>
      <c r="AM2562">
        <v>2008</v>
      </c>
      <c r="AN2562">
        <f t="shared" si="924"/>
        <v>17</v>
      </c>
      <c r="AO2562" t="str">
        <f t="shared" si="925"/>
        <v>Old Classic</v>
      </c>
      <c r="AP2562">
        <v>581</v>
      </c>
      <c r="AQ2562" t="str">
        <f t="shared" si="926"/>
        <v>Very Low</v>
      </c>
      <c r="AR2562">
        <v>7.2</v>
      </c>
      <c r="AS2562" t="str">
        <f t="shared" si="927"/>
        <v>Good</v>
      </c>
      <c r="AT2562">
        <v>1.85</v>
      </c>
      <c r="AU2562" t="str">
        <f t="shared" si="928"/>
        <v>HDTV / Widescreen</v>
      </c>
      <c r="AV2562">
        <v>14000</v>
      </c>
      <c r="AW2562" t="str">
        <f t="shared" si="929"/>
        <v>Medium</v>
      </c>
    </row>
    <row r="2563" spans="1:49" x14ac:dyDescent="0.3">
      <c r="A2563" t="s">
        <v>0</v>
      </c>
      <c r="B2563" t="s">
        <v>12438</v>
      </c>
      <c r="C2563">
        <v>34</v>
      </c>
      <c r="D2563" t="str">
        <f t="shared" ref="D2563:D2626" si="933">IF(C2563&lt;=50,"Very Low",
IF(C2563&lt;=200,"Low",
IF(C2563&lt;=500,"Medium",
IF(C2563&lt;=1000,"High","Very High"))))</f>
        <v>Very Low</v>
      </c>
      <c r="E2563">
        <v>270</v>
      </c>
      <c r="F2563" t="str">
        <f t="shared" ref="F2563:F2626" si="934">INT(E2563/60) &amp; "h " &amp; MOD(E2563,60) &amp; "m"</f>
        <v>4h 30m</v>
      </c>
      <c r="G2563" t="str">
        <f t="shared" ref="G2563:G2626" si="935">IF(E2563&lt;60,"Short Film",IF(E2563&lt;90,"Featurette",IF(E2563&lt;=120,"Standard Movie",IF(E2563&lt;=180,"Long Movie","Epic"))))</f>
        <v>Epic</v>
      </c>
      <c r="H2563">
        <v>5</v>
      </c>
      <c r="I2563" t="str">
        <f t="shared" ref="I2563:I2626" si="936">IF(H2563&lt;=1000,"Very Low",IF(H2563&lt;=10000,"Low",IF(H2563&lt;=50000,"Medium",IF(H2563&lt;=200000,"High","Very High"))))</f>
        <v>Very Low</v>
      </c>
      <c r="J2563">
        <v>292</v>
      </c>
      <c r="K2563" t="str">
        <f t="shared" ref="K2563:K2626" si="937">IF(J2563&lt;=1000,"Very Low",IF(J2563&lt;=10000,"Low",IF(J2563&lt;=50000,"Medium",IF(J2563&lt;=200000,"High","Very High"))))</f>
        <v>Very Low</v>
      </c>
      <c r="L2563" t="s">
        <v>969</v>
      </c>
      <c r="M2563">
        <v>908</v>
      </c>
      <c r="N2563" t="str">
        <f t="shared" ref="N2563:N2626" si="938">IF(A2563&lt;=1000,"Very Low",
IF(M2563&lt;=10000,"Low",IF(M2563&lt;=50000,"Medium",IF(M2563&lt;=200000,"High","Very High"))))</f>
        <v>Low</v>
      </c>
      <c r="O2563">
        <f>O2562</f>
        <v>23213577</v>
      </c>
      <c r="P2563" t="str">
        <f t="shared" ref="P2563:P2626" si="939">IF(AND(O2563&gt;=500000000),"Blockbuster",
IF(AND(O2563&gt;=200000000,O2563&lt;=499999999),"Superhit",
IF(AND(O2563&gt;=50000000,O2563&lt;=199999999),"Hit",
IF(AND(O2563&gt;=10000000,O2563&lt;=49999999),"Average",
IF(AND(O2563&lt;=10000000),"Flop","")))))</f>
        <v>Average</v>
      </c>
      <c r="Q2563" t="s">
        <v>6322</v>
      </c>
      <c r="R2563" t="str">
        <f t="shared" ref="R2563:R2626" si="940">LEFT(Q2563, FIND("|",Q2563&amp;"|")-1)</f>
        <v>Action</v>
      </c>
      <c r="S2563">
        <f t="shared" ref="S2563:S2626" si="941">LEN(Q2563)-LEN(SUBSTITUTE(Q2563,"|",""))+1</f>
        <v>5</v>
      </c>
      <c r="T2563" t="s">
        <v>12439</v>
      </c>
      <c r="U2563" t="s">
        <v>12440</v>
      </c>
      <c r="V2563">
        <v>18041</v>
      </c>
      <c r="W2563" t="str">
        <f t="shared" ref="W2563:W2626" si="942">IF(V2563&lt;=10000,"Very Low",IF(V2563&lt;=50000,"Low",IF(V2563&lt;=200000,"Medium",IF(V2563&lt;=500000,"High","Very High"))))</f>
        <v>Low</v>
      </c>
      <c r="X2563">
        <v>2762</v>
      </c>
      <c r="Y2563" t="str">
        <f t="shared" ref="Y2563:Y2626" si="943">IF(X2563&lt;=1000,"Very Low",IF(X2563&lt;=10000,"Low",IF(X2563&lt;=50000,"Medium",IF(X2563&lt;=200000,"High","Very High"))))</f>
        <v>Low</v>
      </c>
      <c r="Z2563" t="s">
        <v>7770</v>
      </c>
      <c r="AA2563">
        <v>1</v>
      </c>
      <c r="AB2563" t="str">
        <f t="shared" ref="AB2563:AB2626" si="944">IF(AA2563=0,"Symbolic Poster",IF(AA2563=1,"Solo Star Poster",IF(AA2563&lt;=3,"Duo/Trio Poster","Ensemble Poster")))</f>
        <v>Solo Star Poster</v>
      </c>
      <c r="AC2563" t="s">
        <v>12441</v>
      </c>
      <c r="AD2563" t="s">
        <v>12442</v>
      </c>
      <c r="AE2563">
        <v>54</v>
      </c>
      <c r="AF2563" t="str">
        <f t="shared" ref="AF2563:AF2626" si="945">IF(AE2563&lt;=500,"Very Low",IF(AE2563&lt;=2000,"Low",IF(AE2563&lt;=5000,"Medium",IF(AE2563&lt;=15000,"High","Very High"))))</f>
        <v>Very Low</v>
      </c>
      <c r="AG2563" t="s">
        <v>12443</v>
      </c>
      <c r="AH2563" t="s">
        <v>12444</v>
      </c>
      <c r="AI2563" t="str">
        <f>AI2562</f>
        <v>PG-13</v>
      </c>
      <c r="AJ2563" t="str">
        <f t="shared" ref="AJ2563:AJ2626" si="946">IF(OR(AI2563="G",AI2563="PG",AI2563="U",AI2563="TV-Y",AI2563="TV-G"),"Family",IF(OR(AI2563="PG-13",AI2563="UA",AI2563="TV-14"),"Teen",IF(OR(AI2563="R",AI2563="NC-17",AI2563="A",AI2563="TV-MA"),"Adult",IF(AI2563="Not Rated","No Rating","Other/Unknown"))))</f>
        <v>Teen</v>
      </c>
      <c r="AK2563">
        <v>25000000</v>
      </c>
      <c r="AL2563" t="str">
        <f t="shared" ref="AL2563:AL2626" si="947">IF(AK2563&gt;=200000000,"Very High Budget",
IF(AND(AK2563&gt;=100000000,AK2563&lt;=199999999),"High Budget",
IF(AND(AK2563&gt;=30000000,AK2563&lt;=99999999),"Medium Budget",
IF(AK2563&lt;30000000,"Low Budget",""))))</f>
        <v>Low Budget</v>
      </c>
      <c r="AM2563">
        <v>2007</v>
      </c>
      <c r="AN2563">
        <f t="shared" ref="AN2563:AN2626" si="948">$AY$20-AM2563</f>
        <v>18</v>
      </c>
      <c r="AO2563" t="str">
        <f t="shared" ref="AO2563:AO2626" si="949">IF(AN2563&lt;=5,"Recent",IF(AND(AN2563&gt;=6,AN2563&lt;=15),"Modern Classic",IF(AN2563&gt;15,"Old Classic","")))</f>
        <v>Old Classic</v>
      </c>
      <c r="AP2563">
        <v>690</v>
      </c>
      <c r="AQ2563" t="str">
        <f t="shared" ref="AQ2563:AQ2626" si="950">IF(AP2563&lt;=1000,"Very Low",IF(AP2563&lt;=10000,"Low",IF(AP2563&lt;=50000,"Medium",IF(AP2563&lt;=200000,"High","Very High"))))</f>
        <v>Very Low</v>
      </c>
      <c r="AR2563">
        <v>6.6</v>
      </c>
      <c r="AS2563" t="str">
        <f t="shared" ref="AS2563:AS2626" si="951">IF(AND(AR2563&gt;=9,AR2563&lt;=10),"Master Piece",
IF(AND(AR2563&gt;=8,AR2563&lt;9),"Excellent",
IF(AND(AR2563&gt;=7,AR2563&lt;8),"Good",
IF(AND(AR2563&gt;=6,AR2563&lt;7),"Average",
IF(AND(AR2563&gt;=5,AR2563&lt;6),"Below Average",
IF(AND(AR2563&gt;=4,AR2563&lt;5),"Poor",
IF(AND(AR2563&gt;=3,AR2563&lt;4),"Very Poor",
IF(AND(AR2563&gt;=0,AR2563&lt;3),"Terrible",""))))))))</f>
        <v>Average</v>
      </c>
      <c r="AT2563">
        <v>2.35</v>
      </c>
      <c r="AU2563" t="str">
        <f t="shared" ref="AU2563:AU2626" si="952">IF(AND(AT2563&gt;=1.3,AT2563&lt;=1.4),"Classic",IF(AND(AT2563&gt;=1.7,AT2563&lt;=1.9),"HDTV / Widescreen",IF(AND(AT2563&gt;=2.2,AT2563&lt;=2.4),"Cinematic Widescreen",IF(AND(AT2563&gt;=1.4,AT2563&lt;=1.6),"Standard Academy",IF(AT2563&gt;=2.4,"Ultra Widescreen","")))))</f>
        <v>Cinematic Widescreen</v>
      </c>
      <c r="AV2563">
        <v>0</v>
      </c>
      <c r="AW2563" t="str">
        <f t="shared" ref="AW2563:AW2626" si="953">IF(AV2563&lt;=1000,"Very Low",IF(AV2563&lt;=10000,"Low",IF(AV2563&lt;=50000,"Medium",IF(AV2563&lt;=200000,"High","Very High"))))</f>
        <v>Very Low</v>
      </c>
    </row>
    <row r="2564" spans="1:49" x14ac:dyDescent="0.3">
      <c r="A2564" t="s">
        <v>0</v>
      </c>
      <c r="B2564" t="s">
        <v>10723</v>
      </c>
      <c r="C2564">
        <v>81</v>
      </c>
      <c r="D2564" t="str">
        <f t="shared" si="933"/>
        <v>Low</v>
      </c>
      <c r="E2564">
        <v>100</v>
      </c>
      <c r="F2564" t="str">
        <f t="shared" si="934"/>
        <v>1h 40m</v>
      </c>
      <c r="G2564" t="str">
        <f t="shared" si="935"/>
        <v>Standard Movie</v>
      </c>
      <c r="H2564">
        <v>24</v>
      </c>
      <c r="I2564" t="str">
        <f t="shared" si="936"/>
        <v>Very Low</v>
      </c>
      <c r="J2564">
        <v>851</v>
      </c>
      <c r="K2564" t="str">
        <f t="shared" si="937"/>
        <v>Very Low</v>
      </c>
      <c r="L2564" t="s">
        <v>3685</v>
      </c>
      <c r="M2564">
        <v>15000</v>
      </c>
      <c r="N2564" t="str">
        <f t="shared" si="938"/>
        <v>Medium</v>
      </c>
      <c r="O2564">
        <v>55461307</v>
      </c>
      <c r="P2564" t="str">
        <f t="shared" si="939"/>
        <v>Hit</v>
      </c>
      <c r="Q2564" t="s">
        <v>1642</v>
      </c>
      <c r="R2564" t="str">
        <f t="shared" si="940"/>
        <v>Comedy</v>
      </c>
      <c r="S2564">
        <f t="shared" si="941"/>
        <v>1</v>
      </c>
      <c r="T2564" t="s">
        <v>261</v>
      </c>
      <c r="U2564" t="s">
        <v>10724</v>
      </c>
      <c r="V2564">
        <v>4654</v>
      </c>
      <c r="W2564" t="str">
        <f t="shared" si="942"/>
        <v>Very Low</v>
      </c>
      <c r="X2564">
        <v>18786</v>
      </c>
      <c r="Y2564" t="str">
        <f t="shared" si="943"/>
        <v>Medium</v>
      </c>
      <c r="Z2564" t="s">
        <v>773</v>
      </c>
      <c r="AA2564">
        <v>9</v>
      </c>
      <c r="AB2564" t="str">
        <f t="shared" si="944"/>
        <v>Ensemble Poster</v>
      </c>
      <c r="AC2564" t="s">
        <v>10725</v>
      </c>
      <c r="AD2564" t="s">
        <v>10726</v>
      </c>
      <c r="AE2564">
        <v>46</v>
      </c>
      <c r="AF2564" t="str">
        <f t="shared" si="945"/>
        <v>Very Low</v>
      </c>
      <c r="AG2564" t="s">
        <v>9</v>
      </c>
      <c r="AH2564" t="s">
        <v>10</v>
      </c>
      <c r="AI2564" t="s">
        <v>556</v>
      </c>
      <c r="AJ2564" t="str">
        <f t="shared" si="946"/>
        <v>Adult</v>
      </c>
      <c r="AK2564">
        <v>20000000</v>
      </c>
      <c r="AL2564" t="str">
        <f t="shared" si="947"/>
        <v>Low Budget</v>
      </c>
      <c r="AM2564">
        <v>2016</v>
      </c>
      <c r="AN2564">
        <f t="shared" si="948"/>
        <v>9</v>
      </c>
      <c r="AO2564" t="str">
        <f t="shared" si="949"/>
        <v>Modern Classic</v>
      </c>
      <c r="AP2564">
        <v>1000</v>
      </c>
      <c r="AQ2564" t="str">
        <f t="shared" si="950"/>
        <v>Very Low</v>
      </c>
      <c r="AR2564">
        <v>6.7</v>
      </c>
      <c r="AS2564" t="str">
        <f t="shared" si="951"/>
        <v>Average</v>
      </c>
      <c r="AT2564">
        <f>AT2563</f>
        <v>2.35</v>
      </c>
      <c r="AU2564" t="str">
        <f t="shared" si="952"/>
        <v>Cinematic Widescreen</v>
      </c>
      <c r="AV2564">
        <v>18000</v>
      </c>
      <c r="AW2564" t="str">
        <f t="shared" si="953"/>
        <v>Medium</v>
      </c>
    </row>
    <row r="2565" spans="1:49" x14ac:dyDescent="0.3">
      <c r="A2565" t="s">
        <v>0</v>
      </c>
      <c r="B2565" t="s">
        <v>12445</v>
      </c>
      <c r="C2565">
        <v>67</v>
      </c>
      <c r="D2565" t="str">
        <f t="shared" si="933"/>
        <v>Low</v>
      </c>
      <c r="E2565">
        <v>94</v>
      </c>
      <c r="F2565" t="str">
        <f t="shared" si="934"/>
        <v>1h 34m</v>
      </c>
      <c r="G2565" t="str">
        <f t="shared" si="935"/>
        <v>Standard Movie</v>
      </c>
      <c r="H2565">
        <v>7</v>
      </c>
      <c r="I2565" t="str">
        <f t="shared" si="936"/>
        <v>Very Low</v>
      </c>
      <c r="J2565">
        <v>95</v>
      </c>
      <c r="K2565" t="str">
        <f t="shared" si="937"/>
        <v>Very Low</v>
      </c>
      <c r="L2565" t="s">
        <v>4831</v>
      </c>
      <c r="M2565">
        <v>3000</v>
      </c>
      <c r="N2565" t="str">
        <f t="shared" si="938"/>
        <v>Low</v>
      </c>
      <c r="O2565">
        <v>20627372</v>
      </c>
      <c r="P2565" t="str">
        <f t="shared" si="939"/>
        <v>Average</v>
      </c>
      <c r="Q2565" t="s">
        <v>1386</v>
      </c>
      <c r="R2565" t="str">
        <f t="shared" si="940"/>
        <v>Comedy</v>
      </c>
      <c r="S2565">
        <f t="shared" si="941"/>
        <v>3</v>
      </c>
      <c r="T2565" t="s">
        <v>4570</v>
      </c>
      <c r="U2565" t="s">
        <v>12446</v>
      </c>
      <c r="V2565">
        <v>13661</v>
      </c>
      <c r="W2565" t="str">
        <f t="shared" si="942"/>
        <v>Low</v>
      </c>
      <c r="X2565">
        <v>3451</v>
      </c>
      <c r="Y2565" t="str">
        <f t="shared" si="943"/>
        <v>Low</v>
      </c>
      <c r="Z2565" t="s">
        <v>12447</v>
      </c>
      <c r="AA2565">
        <v>3</v>
      </c>
      <c r="AB2565" t="str">
        <f t="shared" si="944"/>
        <v>Duo/Trio Poster</v>
      </c>
      <c r="AC2565" t="s">
        <v>12448</v>
      </c>
      <c r="AD2565" t="s">
        <v>12449</v>
      </c>
      <c r="AE2565">
        <v>134</v>
      </c>
      <c r="AF2565" t="str">
        <f t="shared" si="945"/>
        <v>Very Low</v>
      </c>
      <c r="AG2565" t="s">
        <v>9</v>
      </c>
      <c r="AH2565" t="s">
        <v>10</v>
      </c>
      <c r="AI2565" t="s">
        <v>11</v>
      </c>
      <c r="AJ2565" t="str">
        <f t="shared" si="946"/>
        <v>Teen</v>
      </c>
      <c r="AK2565">
        <v>16000000</v>
      </c>
      <c r="AL2565" t="str">
        <f t="shared" si="947"/>
        <v>Low Budget</v>
      </c>
      <c r="AM2565">
        <v>2000</v>
      </c>
      <c r="AN2565">
        <f t="shared" si="948"/>
        <v>25</v>
      </c>
      <c r="AO2565" t="str">
        <f t="shared" si="949"/>
        <v>Old Classic</v>
      </c>
      <c r="AP2565">
        <v>240</v>
      </c>
      <c r="AQ2565" t="str">
        <f t="shared" si="950"/>
        <v>Very Low</v>
      </c>
      <c r="AR2565">
        <v>5.3</v>
      </c>
      <c r="AS2565" t="str">
        <f t="shared" si="951"/>
        <v>Below Average</v>
      </c>
      <c r="AT2565">
        <v>1.85</v>
      </c>
      <c r="AU2565" t="str">
        <f t="shared" si="952"/>
        <v>HDTV / Widescreen</v>
      </c>
      <c r="AV2565">
        <v>487</v>
      </c>
      <c r="AW2565" t="str">
        <f t="shared" si="953"/>
        <v>Very Low</v>
      </c>
    </row>
    <row r="2566" spans="1:49" x14ac:dyDescent="0.3">
      <c r="A2566" t="s">
        <v>0</v>
      </c>
      <c r="B2566" t="s">
        <v>12450</v>
      </c>
      <c r="C2566">
        <v>103</v>
      </c>
      <c r="D2566" t="str">
        <f t="shared" si="933"/>
        <v>Low</v>
      </c>
      <c r="E2566">
        <v>109</v>
      </c>
      <c r="F2566" t="str">
        <f t="shared" si="934"/>
        <v>1h 49m</v>
      </c>
      <c r="G2566" t="str">
        <f t="shared" si="935"/>
        <v>Standard Movie</v>
      </c>
      <c r="H2566">
        <v>7</v>
      </c>
      <c r="I2566" t="str">
        <f t="shared" si="936"/>
        <v>Very Low</v>
      </c>
      <c r="J2566">
        <v>450</v>
      </c>
      <c r="K2566" t="str">
        <f t="shared" si="937"/>
        <v>Very Low</v>
      </c>
      <c r="L2566" t="s">
        <v>2020</v>
      </c>
      <c r="M2566">
        <v>835</v>
      </c>
      <c r="N2566" t="str">
        <f t="shared" si="938"/>
        <v>Low</v>
      </c>
      <c r="O2566">
        <v>16346122</v>
      </c>
      <c r="P2566" t="str">
        <f t="shared" si="939"/>
        <v>Average</v>
      </c>
      <c r="Q2566" t="s">
        <v>3380</v>
      </c>
      <c r="R2566" t="str">
        <f t="shared" si="940"/>
        <v>Drama</v>
      </c>
      <c r="S2566">
        <f t="shared" si="941"/>
        <v>1</v>
      </c>
      <c r="T2566" t="s">
        <v>3922</v>
      </c>
      <c r="U2566" t="s">
        <v>12451</v>
      </c>
      <c r="V2566">
        <v>25549</v>
      </c>
      <c r="W2566" t="str">
        <f t="shared" si="942"/>
        <v>Low</v>
      </c>
      <c r="X2566">
        <v>2572</v>
      </c>
      <c r="Y2566" t="str">
        <f t="shared" si="943"/>
        <v>Low</v>
      </c>
      <c r="Z2566" t="s">
        <v>12452</v>
      </c>
      <c r="AA2566">
        <v>0</v>
      </c>
      <c r="AB2566" t="str">
        <f t="shared" si="944"/>
        <v>Symbolic Poster</v>
      </c>
      <c r="AC2566" t="s">
        <v>12453</v>
      </c>
      <c r="AD2566" t="s">
        <v>12454</v>
      </c>
      <c r="AE2566">
        <v>171</v>
      </c>
      <c r="AF2566" t="str">
        <f t="shared" si="945"/>
        <v>Very Low</v>
      </c>
      <c r="AG2566" t="s">
        <v>9</v>
      </c>
      <c r="AH2566" t="s">
        <v>10</v>
      </c>
      <c r="AI2566" t="s">
        <v>11</v>
      </c>
      <c r="AJ2566" t="str">
        <f t="shared" si="946"/>
        <v>Teen</v>
      </c>
      <c r="AK2566">
        <v>16000000</v>
      </c>
      <c r="AL2566" t="str">
        <f t="shared" si="947"/>
        <v>Low Budget</v>
      </c>
      <c r="AM2566">
        <v>2002</v>
      </c>
      <c r="AN2566">
        <f t="shared" si="948"/>
        <v>23</v>
      </c>
      <c r="AO2566" t="str">
        <f t="shared" si="949"/>
        <v>Old Classic</v>
      </c>
      <c r="AP2566">
        <v>787</v>
      </c>
      <c r="AQ2566" t="str">
        <f t="shared" si="950"/>
        <v>Very Low</v>
      </c>
      <c r="AR2566">
        <v>7.2</v>
      </c>
      <c r="AS2566" t="str">
        <f t="shared" si="951"/>
        <v>Good</v>
      </c>
      <c r="AT2566">
        <v>1.85</v>
      </c>
      <c r="AU2566" t="str">
        <f t="shared" si="952"/>
        <v>HDTV / Widescreen</v>
      </c>
      <c r="AV2566">
        <v>0</v>
      </c>
      <c r="AW2566" t="str">
        <f t="shared" si="953"/>
        <v>Very Low</v>
      </c>
    </row>
    <row r="2567" spans="1:49" x14ac:dyDescent="0.3">
      <c r="A2567" t="s">
        <v>0</v>
      </c>
      <c r="B2567" t="s">
        <v>4748</v>
      </c>
      <c r="C2567">
        <v>300</v>
      </c>
      <c r="D2567" t="str">
        <f t="shared" si="933"/>
        <v>Medium</v>
      </c>
      <c r="E2567">
        <v>107</v>
      </c>
      <c r="F2567" t="str">
        <f t="shared" si="934"/>
        <v>1h 47m</v>
      </c>
      <c r="G2567" t="str">
        <f t="shared" si="935"/>
        <v>Standard Movie</v>
      </c>
      <c r="H2567">
        <v>45</v>
      </c>
      <c r="I2567" t="str">
        <f t="shared" si="936"/>
        <v>Very Low</v>
      </c>
      <c r="J2567">
        <v>271</v>
      </c>
      <c r="K2567" t="str">
        <f t="shared" si="937"/>
        <v>Very Low</v>
      </c>
      <c r="L2567" t="s">
        <v>1166</v>
      </c>
      <c r="M2567">
        <v>24000</v>
      </c>
      <c r="N2567" t="str">
        <f t="shared" si="938"/>
        <v>Medium</v>
      </c>
      <c r="O2567">
        <v>16204793</v>
      </c>
      <c r="P2567" t="str">
        <f t="shared" si="939"/>
        <v>Average</v>
      </c>
      <c r="Q2567" t="s">
        <v>853</v>
      </c>
      <c r="R2567" t="str">
        <f t="shared" si="940"/>
        <v>Comedy</v>
      </c>
      <c r="S2567">
        <f t="shared" si="941"/>
        <v>3</v>
      </c>
      <c r="T2567" t="s">
        <v>53</v>
      </c>
      <c r="U2567" t="s">
        <v>12455</v>
      </c>
      <c r="V2567">
        <v>92712</v>
      </c>
      <c r="W2567" t="str">
        <f t="shared" si="942"/>
        <v>Medium</v>
      </c>
      <c r="X2567">
        <v>24805</v>
      </c>
      <c r="Y2567" t="str">
        <f t="shared" si="943"/>
        <v>Medium</v>
      </c>
      <c r="Z2567" t="s">
        <v>12456</v>
      </c>
      <c r="AA2567">
        <v>1</v>
      </c>
      <c r="AB2567" t="str">
        <f t="shared" si="944"/>
        <v>Solo Star Poster</v>
      </c>
      <c r="AC2567" t="s">
        <v>12457</v>
      </c>
      <c r="AD2567" t="s">
        <v>12458</v>
      </c>
      <c r="AE2567">
        <v>294</v>
      </c>
      <c r="AF2567" t="str">
        <f t="shared" si="945"/>
        <v>Very Low</v>
      </c>
      <c r="AG2567" t="s">
        <v>9</v>
      </c>
      <c r="AH2567" t="s">
        <v>10</v>
      </c>
      <c r="AI2567" t="s">
        <v>556</v>
      </c>
      <c r="AJ2567" t="str">
        <f t="shared" si="946"/>
        <v>Adult</v>
      </c>
      <c r="AK2567">
        <v>16000000</v>
      </c>
      <c r="AL2567" t="str">
        <f t="shared" si="947"/>
        <v>Low Budget</v>
      </c>
      <c r="AM2567">
        <v>2009</v>
      </c>
      <c r="AN2567">
        <f t="shared" si="948"/>
        <v>16</v>
      </c>
      <c r="AO2567" t="str">
        <f t="shared" si="949"/>
        <v>Old Classic</v>
      </c>
      <c r="AP2567">
        <v>396</v>
      </c>
      <c r="AQ2567" t="str">
        <f t="shared" si="950"/>
        <v>Very Low</v>
      </c>
      <c r="AR2567">
        <v>5.0999999999999996</v>
      </c>
      <c r="AS2567" t="str">
        <f t="shared" si="951"/>
        <v>Below Average</v>
      </c>
      <c r="AT2567">
        <v>1.85</v>
      </c>
      <c r="AU2567" t="str">
        <f t="shared" si="952"/>
        <v>HDTV / Widescreen</v>
      </c>
      <c r="AV2567">
        <v>6000</v>
      </c>
      <c r="AW2567" t="str">
        <f t="shared" si="953"/>
        <v>Low</v>
      </c>
    </row>
    <row r="2568" spans="1:49" x14ac:dyDescent="0.3">
      <c r="A2568" t="s">
        <v>0</v>
      </c>
      <c r="B2568" t="s">
        <v>11179</v>
      </c>
      <c r="C2568">
        <v>84</v>
      </c>
      <c r="D2568" t="str">
        <f t="shared" si="933"/>
        <v>Low</v>
      </c>
      <c r="E2568">
        <v>96</v>
      </c>
      <c r="F2568" t="str">
        <f t="shared" si="934"/>
        <v>1h 36m</v>
      </c>
      <c r="G2568" t="str">
        <f t="shared" si="935"/>
        <v>Standard Movie</v>
      </c>
      <c r="H2568">
        <v>22</v>
      </c>
      <c r="I2568" t="str">
        <f t="shared" si="936"/>
        <v>Very Low</v>
      </c>
      <c r="J2568">
        <v>324</v>
      </c>
      <c r="K2568" t="str">
        <f t="shared" si="937"/>
        <v>Very Low</v>
      </c>
      <c r="L2568" t="s">
        <v>1705</v>
      </c>
      <c r="M2568">
        <v>8000</v>
      </c>
      <c r="N2568" t="str">
        <f t="shared" si="938"/>
        <v>Low</v>
      </c>
      <c r="O2568">
        <v>15427192</v>
      </c>
      <c r="P2568" t="str">
        <f t="shared" si="939"/>
        <v>Average</v>
      </c>
      <c r="Q2568" t="s">
        <v>12459</v>
      </c>
      <c r="R2568" t="str">
        <f t="shared" si="940"/>
        <v>Comedy</v>
      </c>
      <c r="S2568">
        <f t="shared" si="941"/>
        <v>3</v>
      </c>
      <c r="T2568" t="s">
        <v>1220</v>
      </c>
      <c r="U2568" t="s">
        <v>12460</v>
      </c>
      <c r="V2568">
        <v>11768</v>
      </c>
      <c r="W2568" t="str">
        <f t="shared" si="942"/>
        <v>Low</v>
      </c>
      <c r="X2568">
        <v>11078</v>
      </c>
      <c r="Y2568" t="str">
        <f t="shared" si="943"/>
        <v>Medium</v>
      </c>
      <c r="Z2568" t="s">
        <v>12461</v>
      </c>
      <c r="AA2568">
        <v>0</v>
      </c>
      <c r="AB2568" t="str">
        <f t="shared" si="944"/>
        <v>Symbolic Poster</v>
      </c>
      <c r="AC2568" t="s">
        <v>12462</v>
      </c>
      <c r="AD2568" t="s">
        <v>12463</v>
      </c>
      <c r="AE2568">
        <v>148</v>
      </c>
      <c r="AF2568" t="str">
        <f t="shared" si="945"/>
        <v>Very Low</v>
      </c>
      <c r="AG2568" t="s">
        <v>9</v>
      </c>
      <c r="AH2568" t="s">
        <v>10</v>
      </c>
      <c r="AI2568" t="s">
        <v>11</v>
      </c>
      <c r="AJ2568" t="str">
        <f t="shared" si="946"/>
        <v>Teen</v>
      </c>
      <c r="AK2568">
        <v>16000000</v>
      </c>
      <c r="AL2568" t="str">
        <f t="shared" si="947"/>
        <v>Low Budget</v>
      </c>
      <c r="AM2568">
        <v>2000</v>
      </c>
      <c r="AN2568">
        <f t="shared" si="948"/>
        <v>25</v>
      </c>
      <c r="AO2568" t="str">
        <f t="shared" si="949"/>
        <v>Old Classic</v>
      </c>
      <c r="AP2568">
        <v>2000</v>
      </c>
      <c r="AQ2568" t="str">
        <f t="shared" si="950"/>
        <v>Low</v>
      </c>
      <c r="AR2568">
        <v>5.6</v>
      </c>
      <c r="AS2568" t="str">
        <f t="shared" si="951"/>
        <v>Below Average</v>
      </c>
      <c r="AT2568">
        <v>1.85</v>
      </c>
      <c r="AU2568" t="str">
        <f t="shared" si="952"/>
        <v>HDTV / Widescreen</v>
      </c>
      <c r="AV2568">
        <v>492</v>
      </c>
      <c r="AW2568" t="str">
        <f t="shared" si="953"/>
        <v>Very Low</v>
      </c>
    </row>
    <row r="2569" spans="1:49" x14ac:dyDescent="0.3">
      <c r="A2569" t="s">
        <v>0</v>
      </c>
      <c r="B2569" t="s">
        <v>3974</v>
      </c>
      <c r="C2569">
        <v>64</v>
      </c>
      <c r="D2569" t="str">
        <f t="shared" si="933"/>
        <v>Low</v>
      </c>
      <c r="E2569">
        <v>88</v>
      </c>
      <c r="F2569" t="str">
        <f t="shared" si="934"/>
        <v>1h 28m</v>
      </c>
      <c r="G2569" t="str">
        <f t="shared" si="935"/>
        <v>Featurette</v>
      </c>
      <c r="H2569">
        <v>11000</v>
      </c>
      <c r="I2569" t="str">
        <f t="shared" si="936"/>
        <v>Medium</v>
      </c>
      <c r="J2569">
        <v>233</v>
      </c>
      <c r="K2569" t="str">
        <f t="shared" si="937"/>
        <v>Very Low</v>
      </c>
      <c r="L2569" t="s">
        <v>12464</v>
      </c>
      <c r="M2569">
        <v>854</v>
      </c>
      <c r="N2569" t="str">
        <f t="shared" si="938"/>
        <v>Low</v>
      </c>
      <c r="O2569">
        <v>14792779</v>
      </c>
      <c r="P2569" t="str">
        <f t="shared" si="939"/>
        <v>Average</v>
      </c>
      <c r="Q2569" t="s">
        <v>1642</v>
      </c>
      <c r="R2569" t="str">
        <f t="shared" si="940"/>
        <v>Comedy</v>
      </c>
      <c r="S2569">
        <f t="shared" si="941"/>
        <v>1</v>
      </c>
      <c r="T2569" t="s">
        <v>3167</v>
      </c>
      <c r="U2569" t="s">
        <v>12465</v>
      </c>
      <c r="V2569">
        <v>24256</v>
      </c>
      <c r="W2569" t="str">
        <f t="shared" si="942"/>
        <v>Low</v>
      </c>
      <c r="X2569">
        <v>1653</v>
      </c>
      <c r="Y2569" t="str">
        <f t="shared" si="943"/>
        <v>Low</v>
      </c>
      <c r="Z2569" t="s">
        <v>2463</v>
      </c>
      <c r="AA2569">
        <v>0</v>
      </c>
      <c r="AB2569" t="str">
        <f t="shared" si="944"/>
        <v>Symbolic Poster</v>
      </c>
      <c r="AC2569" t="s">
        <v>12466</v>
      </c>
      <c r="AD2569" t="s">
        <v>12467</v>
      </c>
      <c r="AE2569">
        <v>91</v>
      </c>
      <c r="AF2569" t="str">
        <f t="shared" si="945"/>
        <v>Very Low</v>
      </c>
      <c r="AG2569" t="s">
        <v>9</v>
      </c>
      <c r="AH2569" t="s">
        <v>10</v>
      </c>
      <c r="AI2569" t="s">
        <v>66</v>
      </c>
      <c r="AJ2569" t="str">
        <f t="shared" si="946"/>
        <v>Family</v>
      </c>
      <c r="AK2569">
        <v>16000000</v>
      </c>
      <c r="AL2569" t="str">
        <f t="shared" si="947"/>
        <v>Low Budget</v>
      </c>
      <c r="AM2569">
        <v>1987</v>
      </c>
      <c r="AN2569">
        <f t="shared" si="948"/>
        <v>38</v>
      </c>
      <c r="AO2569" t="str">
        <f t="shared" si="949"/>
        <v>Old Classic</v>
      </c>
      <c r="AP2569">
        <v>410</v>
      </c>
      <c r="AQ2569" t="str">
        <f t="shared" si="950"/>
        <v>Very Low</v>
      </c>
      <c r="AR2569">
        <v>7.6</v>
      </c>
      <c r="AS2569" t="str">
        <f t="shared" si="951"/>
        <v>Good</v>
      </c>
      <c r="AT2569">
        <v>1.85</v>
      </c>
      <c r="AU2569" t="str">
        <f t="shared" si="952"/>
        <v>HDTV / Widescreen</v>
      </c>
      <c r="AV2569">
        <v>0</v>
      </c>
      <c r="AW2569" t="str">
        <f t="shared" si="953"/>
        <v>Very Low</v>
      </c>
    </row>
    <row r="2570" spans="1:49" x14ac:dyDescent="0.3">
      <c r="A2570" t="s">
        <v>0</v>
      </c>
      <c r="B2570" t="s">
        <v>11719</v>
      </c>
      <c r="C2570">
        <v>169</v>
      </c>
      <c r="D2570" t="str">
        <f t="shared" si="933"/>
        <v>Low</v>
      </c>
      <c r="E2570">
        <v>110</v>
      </c>
      <c r="F2570" t="str">
        <f t="shared" si="934"/>
        <v>1h 50m</v>
      </c>
      <c r="G2570" t="str">
        <f t="shared" si="935"/>
        <v>Standard Movie</v>
      </c>
      <c r="H2570">
        <v>179</v>
      </c>
      <c r="I2570" t="str">
        <f t="shared" si="936"/>
        <v>Very Low</v>
      </c>
      <c r="J2570">
        <v>734</v>
      </c>
      <c r="K2570" t="str">
        <f t="shared" si="937"/>
        <v>Very Low</v>
      </c>
      <c r="L2570" t="s">
        <v>3727</v>
      </c>
      <c r="M2570">
        <v>12000</v>
      </c>
      <c r="N2570" t="str">
        <f t="shared" si="938"/>
        <v>Medium</v>
      </c>
      <c r="O2570">
        <v>13998282</v>
      </c>
      <c r="P2570" t="str">
        <f t="shared" si="939"/>
        <v>Average</v>
      </c>
      <c r="Q2570" t="s">
        <v>11720</v>
      </c>
      <c r="R2570" t="str">
        <f t="shared" si="940"/>
        <v>Action</v>
      </c>
      <c r="S2570">
        <f t="shared" si="941"/>
        <v>5</v>
      </c>
      <c r="T2570" t="s">
        <v>676</v>
      </c>
      <c r="U2570" t="s">
        <v>11721</v>
      </c>
      <c r="V2570">
        <v>24854</v>
      </c>
      <c r="W2570" t="str">
        <f t="shared" si="942"/>
        <v>Low</v>
      </c>
      <c r="X2570">
        <v>15044</v>
      </c>
      <c r="Y2570" t="str">
        <f t="shared" si="943"/>
        <v>Medium</v>
      </c>
      <c r="Z2570" t="s">
        <v>7228</v>
      </c>
      <c r="AA2570">
        <v>1</v>
      </c>
      <c r="AB2570" t="str">
        <f t="shared" si="944"/>
        <v>Solo Star Poster</v>
      </c>
      <c r="AC2570" t="s">
        <v>11722</v>
      </c>
      <c r="AD2570" t="s">
        <v>11723</v>
      </c>
      <c r="AE2570">
        <v>374</v>
      </c>
      <c r="AF2570" t="str">
        <f t="shared" si="945"/>
        <v>Very Low</v>
      </c>
      <c r="AG2570" t="s">
        <v>9</v>
      </c>
      <c r="AH2570" t="s">
        <v>10</v>
      </c>
      <c r="AI2570" t="s">
        <v>11</v>
      </c>
      <c r="AJ2570" t="str">
        <f t="shared" si="946"/>
        <v>Teen</v>
      </c>
      <c r="AK2570">
        <v>16000000</v>
      </c>
      <c r="AL2570" t="str">
        <f t="shared" si="947"/>
        <v>Low Budget</v>
      </c>
      <c r="AM2570">
        <v>2014</v>
      </c>
      <c r="AN2570">
        <f t="shared" si="948"/>
        <v>11</v>
      </c>
      <c r="AO2570" t="str">
        <f t="shared" si="949"/>
        <v>Modern Classic</v>
      </c>
      <c r="AP2570">
        <v>1000</v>
      </c>
      <c r="AQ2570" t="str">
        <f t="shared" si="950"/>
        <v>Very Low</v>
      </c>
      <c r="AR2570">
        <v>3.1</v>
      </c>
      <c r="AS2570" t="str">
        <f t="shared" si="951"/>
        <v>Very Poor</v>
      </c>
      <c r="AT2570">
        <v>2.35</v>
      </c>
      <c r="AU2570" t="str">
        <f t="shared" si="952"/>
        <v>Cinematic Widescreen</v>
      </c>
      <c r="AV2570">
        <v>31000</v>
      </c>
      <c r="AW2570" t="str">
        <f t="shared" si="953"/>
        <v>Medium</v>
      </c>
    </row>
    <row r="2571" spans="1:49" x14ac:dyDescent="0.3">
      <c r="A2571" t="s">
        <v>0</v>
      </c>
      <c r="B2571" t="s">
        <v>12468</v>
      </c>
      <c r="C2571">
        <v>158</v>
      </c>
      <c r="D2571" t="str">
        <f t="shared" si="933"/>
        <v>Low</v>
      </c>
      <c r="E2571">
        <v>113</v>
      </c>
      <c r="F2571" t="str">
        <f t="shared" si="934"/>
        <v>1h 53m</v>
      </c>
      <c r="G2571" t="str">
        <f t="shared" si="935"/>
        <v>Standard Movie</v>
      </c>
      <c r="H2571">
        <v>47</v>
      </c>
      <c r="I2571" t="str">
        <f t="shared" si="936"/>
        <v>Very Low</v>
      </c>
      <c r="J2571">
        <v>238</v>
      </c>
      <c r="K2571" t="str">
        <f t="shared" si="937"/>
        <v>Very Low</v>
      </c>
      <c r="L2571" t="s">
        <v>3132</v>
      </c>
      <c r="M2571">
        <v>21000</v>
      </c>
      <c r="N2571" t="str">
        <f t="shared" si="938"/>
        <v>Medium</v>
      </c>
      <c r="O2571">
        <v>19057024</v>
      </c>
      <c r="P2571" t="str">
        <f t="shared" si="939"/>
        <v>Average</v>
      </c>
      <c r="Q2571" t="s">
        <v>185</v>
      </c>
      <c r="R2571" t="str">
        <f t="shared" si="940"/>
        <v>Drama</v>
      </c>
      <c r="S2571">
        <f t="shared" si="941"/>
        <v>2</v>
      </c>
      <c r="T2571" t="s">
        <v>739</v>
      </c>
      <c r="U2571" t="s">
        <v>12469</v>
      </c>
      <c r="V2571">
        <v>113963</v>
      </c>
      <c r="W2571" t="str">
        <f t="shared" si="942"/>
        <v>Medium</v>
      </c>
      <c r="X2571">
        <v>22088</v>
      </c>
      <c r="Y2571" t="str">
        <f t="shared" si="943"/>
        <v>Medium</v>
      </c>
      <c r="Z2571" t="s">
        <v>12470</v>
      </c>
      <c r="AA2571">
        <v>0</v>
      </c>
      <c r="AB2571" t="str">
        <f t="shared" si="944"/>
        <v>Symbolic Poster</v>
      </c>
      <c r="AC2571" t="s">
        <v>12471</v>
      </c>
      <c r="AD2571" t="s">
        <v>12472</v>
      </c>
      <c r="AE2571">
        <v>361</v>
      </c>
      <c r="AF2571" t="str">
        <f t="shared" si="945"/>
        <v>Very Low</v>
      </c>
      <c r="AG2571" t="s">
        <v>9</v>
      </c>
      <c r="AH2571" t="s">
        <v>10</v>
      </c>
      <c r="AI2571" t="s">
        <v>11</v>
      </c>
      <c r="AJ2571" t="str">
        <f t="shared" si="946"/>
        <v>Teen</v>
      </c>
      <c r="AK2571">
        <v>16000000</v>
      </c>
      <c r="AL2571" t="str">
        <f t="shared" si="947"/>
        <v>Low Budget</v>
      </c>
      <c r="AM2571">
        <v>2010</v>
      </c>
      <c r="AN2571">
        <f t="shared" si="948"/>
        <v>15</v>
      </c>
      <c r="AO2571" t="str">
        <f t="shared" si="949"/>
        <v>Modern Classic</v>
      </c>
      <c r="AP2571">
        <v>541</v>
      </c>
      <c r="AQ2571" t="str">
        <f t="shared" si="950"/>
        <v>Very Low</v>
      </c>
      <c r="AR2571">
        <v>7.2</v>
      </c>
      <c r="AS2571" t="str">
        <f t="shared" si="951"/>
        <v>Good</v>
      </c>
      <c r="AT2571">
        <v>1.85</v>
      </c>
      <c r="AU2571" t="str">
        <f t="shared" si="952"/>
        <v>HDTV / Widescreen</v>
      </c>
      <c r="AV2571">
        <v>24000</v>
      </c>
      <c r="AW2571" t="str">
        <f t="shared" si="953"/>
        <v>Medium</v>
      </c>
    </row>
    <row r="2572" spans="1:49" x14ac:dyDescent="0.3">
      <c r="A2572" t="s">
        <v>0</v>
      </c>
      <c r="B2572" t="s">
        <v>12473</v>
      </c>
      <c r="C2572">
        <v>46</v>
      </c>
      <c r="D2572" t="str">
        <f t="shared" si="933"/>
        <v>Very Low</v>
      </c>
      <c r="E2572">
        <v>101</v>
      </c>
      <c r="F2572" t="str">
        <f t="shared" si="934"/>
        <v>1h 41m</v>
      </c>
      <c r="G2572" t="str">
        <f t="shared" si="935"/>
        <v>Standard Movie</v>
      </c>
      <c r="H2572">
        <v>6</v>
      </c>
      <c r="I2572" t="str">
        <f t="shared" si="936"/>
        <v>Very Low</v>
      </c>
      <c r="J2572">
        <v>258</v>
      </c>
      <c r="K2572" t="str">
        <f t="shared" si="937"/>
        <v>Very Low</v>
      </c>
      <c r="L2572" t="s">
        <v>12474</v>
      </c>
      <c r="M2572">
        <v>812</v>
      </c>
      <c r="N2572" t="str">
        <f t="shared" si="938"/>
        <v>Low</v>
      </c>
      <c r="O2572">
        <v>14108518</v>
      </c>
      <c r="P2572" t="str">
        <f t="shared" si="939"/>
        <v>Average</v>
      </c>
      <c r="Q2572" t="s">
        <v>1386</v>
      </c>
      <c r="R2572" t="str">
        <f t="shared" si="940"/>
        <v>Comedy</v>
      </c>
      <c r="S2572">
        <f t="shared" si="941"/>
        <v>3</v>
      </c>
      <c r="T2572" t="s">
        <v>4610</v>
      </c>
      <c r="U2572" t="s">
        <v>12475</v>
      </c>
      <c r="V2572">
        <v>8215</v>
      </c>
      <c r="W2572" t="str">
        <f t="shared" si="942"/>
        <v>Very Low</v>
      </c>
      <c r="X2572">
        <v>1882</v>
      </c>
      <c r="Y2572" t="str">
        <f t="shared" si="943"/>
        <v>Low</v>
      </c>
      <c r="Z2572" t="s">
        <v>12476</v>
      </c>
      <c r="AA2572">
        <v>1</v>
      </c>
      <c r="AB2572" t="str">
        <f t="shared" si="944"/>
        <v>Solo Star Poster</v>
      </c>
      <c r="AC2572" t="s">
        <v>12477</v>
      </c>
      <c r="AD2572" t="s">
        <v>12478</v>
      </c>
      <c r="AE2572">
        <v>95</v>
      </c>
      <c r="AF2572" t="str">
        <f t="shared" si="945"/>
        <v>Very Low</v>
      </c>
      <c r="AG2572" t="s">
        <v>9</v>
      </c>
      <c r="AH2572" t="s">
        <v>10</v>
      </c>
      <c r="AI2572" t="s">
        <v>11</v>
      </c>
      <c r="AJ2572" t="str">
        <f t="shared" si="946"/>
        <v>Teen</v>
      </c>
      <c r="AK2572">
        <v>16000000</v>
      </c>
      <c r="AL2572" t="str">
        <f t="shared" si="947"/>
        <v>Low Budget</v>
      </c>
      <c r="AM2572">
        <v>2003</v>
      </c>
      <c r="AN2572">
        <f t="shared" si="948"/>
        <v>22</v>
      </c>
      <c r="AO2572" t="str">
        <f t="shared" si="949"/>
        <v>Old Classic</v>
      </c>
      <c r="AP2572">
        <v>326</v>
      </c>
      <c r="AQ2572" t="str">
        <f t="shared" si="950"/>
        <v>Very Low</v>
      </c>
      <c r="AR2572">
        <v>5.7</v>
      </c>
      <c r="AS2572" t="str">
        <f t="shared" si="951"/>
        <v>Below Average</v>
      </c>
      <c r="AT2572">
        <v>1.85</v>
      </c>
      <c r="AU2572" t="str">
        <f t="shared" si="952"/>
        <v>HDTV / Widescreen</v>
      </c>
      <c r="AV2572">
        <v>371</v>
      </c>
      <c r="AW2572" t="str">
        <f t="shared" si="953"/>
        <v>Very Low</v>
      </c>
    </row>
    <row r="2573" spans="1:49" x14ac:dyDescent="0.3">
      <c r="A2573" t="s">
        <v>0</v>
      </c>
      <c r="B2573" t="s">
        <v>9898</v>
      </c>
      <c r="C2573">
        <v>15</v>
      </c>
      <c r="D2573" t="str">
        <f t="shared" si="933"/>
        <v>Very Low</v>
      </c>
      <c r="E2573">
        <v>105</v>
      </c>
      <c r="F2573" t="str">
        <f t="shared" si="934"/>
        <v>1h 45m</v>
      </c>
      <c r="G2573" t="str">
        <f t="shared" si="935"/>
        <v>Standard Movie</v>
      </c>
      <c r="H2573">
        <v>121</v>
      </c>
      <c r="I2573" t="str">
        <f t="shared" si="936"/>
        <v>Very Low</v>
      </c>
      <c r="J2573">
        <v>384</v>
      </c>
      <c r="K2573" t="str">
        <f t="shared" si="937"/>
        <v>Very Low</v>
      </c>
      <c r="L2573" t="s">
        <v>4570</v>
      </c>
      <c r="M2573">
        <v>11000</v>
      </c>
      <c r="N2573" t="str">
        <f t="shared" si="938"/>
        <v>Medium</v>
      </c>
      <c r="O2573">
        <v>13854000</v>
      </c>
      <c r="P2573" t="str">
        <f t="shared" si="939"/>
        <v>Average</v>
      </c>
      <c r="Q2573" t="s">
        <v>2440</v>
      </c>
      <c r="R2573" t="str">
        <f t="shared" si="940"/>
        <v>Comedy</v>
      </c>
      <c r="S2573">
        <f t="shared" si="941"/>
        <v>3</v>
      </c>
      <c r="T2573" t="s">
        <v>1927</v>
      </c>
      <c r="U2573" t="s">
        <v>12479</v>
      </c>
      <c r="V2573">
        <v>21079</v>
      </c>
      <c r="W2573" t="str">
        <f t="shared" si="942"/>
        <v>Low</v>
      </c>
      <c r="X2573">
        <v>14677</v>
      </c>
      <c r="Y2573" t="str">
        <f t="shared" si="943"/>
        <v>Medium</v>
      </c>
      <c r="Z2573" t="s">
        <v>10743</v>
      </c>
      <c r="AA2573">
        <v>0</v>
      </c>
      <c r="AB2573" t="str">
        <f t="shared" si="944"/>
        <v>Symbolic Poster</v>
      </c>
      <c r="AC2573" t="s">
        <v>12480</v>
      </c>
      <c r="AD2573" t="s">
        <v>12481</v>
      </c>
      <c r="AE2573">
        <v>55</v>
      </c>
      <c r="AF2573" t="str">
        <f t="shared" si="945"/>
        <v>Very Low</v>
      </c>
      <c r="AG2573" t="s">
        <v>9</v>
      </c>
      <c r="AH2573" t="s">
        <v>10</v>
      </c>
      <c r="AI2573" t="s">
        <v>11</v>
      </c>
      <c r="AJ2573" t="str">
        <f t="shared" si="946"/>
        <v>Teen</v>
      </c>
      <c r="AK2573">
        <v>20000000</v>
      </c>
      <c r="AL2573" t="str">
        <f t="shared" si="947"/>
        <v>Low Budget</v>
      </c>
      <c r="AM2573">
        <v>1988</v>
      </c>
      <c r="AN2573">
        <f t="shared" si="948"/>
        <v>37</v>
      </c>
      <c r="AO2573" t="str">
        <f t="shared" si="949"/>
        <v>Old Classic</v>
      </c>
      <c r="AP2573">
        <v>3000</v>
      </c>
      <c r="AQ2573" t="str">
        <f t="shared" si="950"/>
        <v>Low</v>
      </c>
      <c r="AR2573">
        <v>5.2</v>
      </c>
      <c r="AS2573" t="str">
        <f t="shared" si="951"/>
        <v>Below Average</v>
      </c>
      <c r="AT2573">
        <v>1.85</v>
      </c>
      <c r="AU2573" t="str">
        <f t="shared" si="952"/>
        <v>HDTV / Widescreen</v>
      </c>
      <c r="AV2573">
        <v>818</v>
      </c>
      <c r="AW2573" t="str">
        <f t="shared" si="953"/>
        <v>Very Low</v>
      </c>
    </row>
    <row r="2574" spans="1:49" x14ac:dyDescent="0.3">
      <c r="A2574" t="s">
        <v>0</v>
      </c>
      <c r="B2574" t="s">
        <v>2699</v>
      </c>
      <c r="C2574">
        <v>68</v>
      </c>
      <c r="D2574" t="str">
        <f t="shared" si="933"/>
        <v>Low</v>
      </c>
      <c r="E2574">
        <v>125</v>
      </c>
      <c r="F2574" t="str">
        <f t="shared" si="934"/>
        <v>2h 5m</v>
      </c>
      <c r="G2574" t="str">
        <f t="shared" si="935"/>
        <v>Long Movie</v>
      </c>
      <c r="H2574">
        <v>438</v>
      </c>
      <c r="I2574" t="str">
        <f t="shared" si="936"/>
        <v>Very Low</v>
      </c>
      <c r="J2574">
        <v>372</v>
      </c>
      <c r="K2574" t="str">
        <f t="shared" si="937"/>
        <v>Very Low</v>
      </c>
      <c r="L2574" t="s">
        <v>293</v>
      </c>
      <c r="M2574">
        <v>18000</v>
      </c>
      <c r="N2574" t="str">
        <f t="shared" si="938"/>
        <v>Medium</v>
      </c>
      <c r="O2574">
        <v>77324422</v>
      </c>
      <c r="P2574" t="str">
        <f t="shared" si="939"/>
        <v>Hit</v>
      </c>
      <c r="Q2574" t="s">
        <v>3380</v>
      </c>
      <c r="R2574" t="str">
        <f t="shared" si="940"/>
        <v>Drama</v>
      </c>
      <c r="S2574">
        <f t="shared" si="941"/>
        <v>1</v>
      </c>
      <c r="T2574" t="s">
        <v>1698</v>
      </c>
      <c r="U2574" t="s">
        <v>12482</v>
      </c>
      <c r="V2574">
        <v>178731</v>
      </c>
      <c r="W2574" t="str">
        <f t="shared" si="942"/>
        <v>Medium</v>
      </c>
      <c r="X2574">
        <v>33865</v>
      </c>
      <c r="Y2574" t="str">
        <f t="shared" si="943"/>
        <v>Medium</v>
      </c>
      <c r="Z2574" t="s">
        <v>6776</v>
      </c>
      <c r="AA2574">
        <v>2</v>
      </c>
      <c r="AB2574" t="str">
        <f t="shared" si="944"/>
        <v>Duo/Trio Poster</v>
      </c>
      <c r="AC2574" t="s">
        <v>12483</v>
      </c>
      <c r="AD2574" t="s">
        <v>12484</v>
      </c>
      <c r="AE2574">
        <v>261</v>
      </c>
      <c r="AF2574" t="str">
        <f t="shared" si="945"/>
        <v>Very Low</v>
      </c>
      <c r="AG2574" t="s">
        <v>9</v>
      </c>
      <c r="AH2574" t="s">
        <v>10</v>
      </c>
      <c r="AI2574" t="s">
        <v>11</v>
      </c>
      <c r="AJ2574" t="str">
        <f t="shared" si="946"/>
        <v>Teen</v>
      </c>
      <c r="AK2574">
        <v>26000000</v>
      </c>
      <c r="AL2574" t="str">
        <f t="shared" si="947"/>
        <v>Low Budget</v>
      </c>
      <c r="AM2574">
        <v>1993</v>
      </c>
      <c r="AN2574">
        <f t="shared" si="948"/>
        <v>32</v>
      </c>
      <c r="AO2574" t="str">
        <f t="shared" si="949"/>
        <v>Old Classic</v>
      </c>
      <c r="AP2574">
        <v>15000</v>
      </c>
      <c r="AQ2574" t="str">
        <f t="shared" si="950"/>
        <v>Medium</v>
      </c>
      <c r="AR2574">
        <v>7.7</v>
      </c>
      <c r="AS2574" t="str">
        <f t="shared" si="951"/>
        <v>Good</v>
      </c>
      <c r="AT2574">
        <v>1.85</v>
      </c>
      <c r="AU2574" t="str">
        <f t="shared" si="952"/>
        <v>HDTV / Widescreen</v>
      </c>
      <c r="AV2574">
        <v>0</v>
      </c>
      <c r="AW2574" t="str">
        <f t="shared" si="953"/>
        <v>Very Low</v>
      </c>
    </row>
    <row r="2575" spans="1:49" x14ac:dyDescent="0.3">
      <c r="A2575" t="s">
        <v>0</v>
      </c>
      <c r="B2575" t="s">
        <v>12485</v>
      </c>
      <c r="C2575">
        <v>111</v>
      </c>
      <c r="D2575" t="str">
        <f t="shared" si="933"/>
        <v>Low</v>
      </c>
      <c r="E2575">
        <v>100</v>
      </c>
      <c r="F2575" t="str">
        <f t="shared" si="934"/>
        <v>1h 40m</v>
      </c>
      <c r="G2575" t="str">
        <f t="shared" si="935"/>
        <v>Standard Movie</v>
      </c>
      <c r="H2575">
        <v>9</v>
      </c>
      <c r="I2575" t="str">
        <f t="shared" si="936"/>
        <v>Very Low</v>
      </c>
      <c r="J2575">
        <v>363</v>
      </c>
      <c r="K2575" t="str">
        <f t="shared" si="937"/>
        <v>Very Low</v>
      </c>
      <c r="L2575" t="s">
        <v>3743</v>
      </c>
      <c r="M2575">
        <v>599</v>
      </c>
      <c r="N2575" t="str">
        <f t="shared" si="938"/>
        <v>Low</v>
      </c>
      <c r="O2575">
        <v>15500000</v>
      </c>
      <c r="P2575" t="str">
        <f t="shared" si="939"/>
        <v>Average</v>
      </c>
      <c r="Q2575" t="s">
        <v>5003</v>
      </c>
      <c r="R2575" t="str">
        <f t="shared" si="940"/>
        <v>Mystery</v>
      </c>
      <c r="S2575">
        <f t="shared" si="941"/>
        <v>3</v>
      </c>
      <c r="T2575" t="s">
        <v>5557</v>
      </c>
      <c r="U2575" t="s">
        <v>12486</v>
      </c>
      <c r="V2575">
        <v>51996</v>
      </c>
      <c r="W2575" t="str">
        <f t="shared" si="942"/>
        <v>Medium</v>
      </c>
      <c r="X2575">
        <v>2389</v>
      </c>
      <c r="Y2575" t="str">
        <f t="shared" si="943"/>
        <v>Low</v>
      </c>
      <c r="Z2575" t="s">
        <v>12487</v>
      </c>
      <c r="AA2575">
        <v>0</v>
      </c>
      <c r="AB2575" t="str">
        <f t="shared" si="944"/>
        <v>Symbolic Poster</v>
      </c>
      <c r="AC2575" t="s">
        <v>12488</v>
      </c>
      <c r="AD2575" t="s">
        <v>12489</v>
      </c>
      <c r="AE2575">
        <v>302</v>
      </c>
      <c r="AF2575" t="str">
        <f t="shared" si="945"/>
        <v>Very Low</v>
      </c>
      <c r="AG2575" t="s">
        <v>9</v>
      </c>
      <c r="AH2575" t="s">
        <v>738</v>
      </c>
      <c r="AI2575" t="s">
        <v>556</v>
      </c>
      <c r="AJ2575" t="str">
        <f t="shared" si="946"/>
        <v>Adult</v>
      </c>
      <c r="AK2575">
        <v>16000000</v>
      </c>
      <c r="AL2575" t="str">
        <f t="shared" si="947"/>
        <v>Low Budget</v>
      </c>
      <c r="AM2575">
        <v>1999</v>
      </c>
      <c r="AN2575">
        <f t="shared" si="948"/>
        <v>26</v>
      </c>
      <c r="AO2575" t="str">
        <f t="shared" si="949"/>
        <v>Old Classic</v>
      </c>
      <c r="AP2575">
        <v>380</v>
      </c>
      <c r="AQ2575" t="str">
        <f t="shared" si="950"/>
        <v>Very Low</v>
      </c>
      <c r="AR2575">
        <v>7</v>
      </c>
      <c r="AS2575" t="str">
        <f t="shared" si="951"/>
        <v>Good</v>
      </c>
      <c r="AT2575">
        <v>2.35</v>
      </c>
      <c r="AU2575" t="str">
        <f t="shared" si="952"/>
        <v>Cinematic Widescreen</v>
      </c>
      <c r="AV2575">
        <v>0</v>
      </c>
      <c r="AW2575" t="str">
        <f t="shared" si="953"/>
        <v>Very Low</v>
      </c>
    </row>
    <row r="2576" spans="1:49" x14ac:dyDescent="0.3">
      <c r="A2576" t="s">
        <v>0</v>
      </c>
      <c r="B2576" t="s">
        <v>12490</v>
      </c>
      <c r="C2576">
        <v>21</v>
      </c>
      <c r="D2576" t="str">
        <f t="shared" si="933"/>
        <v>Very Low</v>
      </c>
      <c r="E2576">
        <v>97</v>
      </c>
      <c r="F2576" t="str">
        <f t="shared" si="934"/>
        <v>1h 37m</v>
      </c>
      <c r="G2576" t="str">
        <f t="shared" si="935"/>
        <v>Standard Movie</v>
      </c>
      <c r="H2576">
        <v>3</v>
      </c>
      <c r="I2576" t="str">
        <f t="shared" si="936"/>
        <v>Very Low</v>
      </c>
      <c r="J2576">
        <v>578</v>
      </c>
      <c r="K2576" t="str">
        <f t="shared" si="937"/>
        <v>Very Low</v>
      </c>
      <c r="L2576" t="s">
        <v>3526</v>
      </c>
      <c r="M2576">
        <v>1000</v>
      </c>
      <c r="N2576" t="str">
        <f t="shared" si="938"/>
        <v>Low</v>
      </c>
      <c r="O2576">
        <v>11540112</v>
      </c>
      <c r="P2576" t="str">
        <f t="shared" si="939"/>
        <v>Average</v>
      </c>
      <c r="Q2576" t="s">
        <v>1642</v>
      </c>
      <c r="R2576" t="str">
        <f t="shared" si="940"/>
        <v>Comedy</v>
      </c>
      <c r="S2576">
        <f t="shared" si="941"/>
        <v>1</v>
      </c>
      <c r="T2576" t="s">
        <v>12491</v>
      </c>
      <c r="U2576" t="s">
        <v>12492</v>
      </c>
      <c r="V2576">
        <v>2385</v>
      </c>
      <c r="W2576" t="str">
        <f t="shared" si="942"/>
        <v>Very Low</v>
      </c>
      <c r="X2576">
        <v>3835</v>
      </c>
      <c r="Y2576" t="str">
        <f t="shared" si="943"/>
        <v>Low</v>
      </c>
      <c r="Z2576" t="s">
        <v>1630</v>
      </c>
      <c r="AA2576">
        <v>1</v>
      </c>
      <c r="AB2576" t="str">
        <f t="shared" si="944"/>
        <v>Solo Star Poster</v>
      </c>
      <c r="AC2576" t="s">
        <v>12493</v>
      </c>
      <c r="AD2576" t="s">
        <v>12494</v>
      </c>
      <c r="AE2576">
        <v>20</v>
      </c>
      <c r="AF2576" t="str">
        <f t="shared" si="945"/>
        <v>Very Low</v>
      </c>
      <c r="AG2576" t="s">
        <v>9</v>
      </c>
      <c r="AH2576" t="s">
        <v>10</v>
      </c>
      <c r="AI2576" t="s">
        <v>11</v>
      </c>
      <c r="AJ2576" t="str">
        <f t="shared" si="946"/>
        <v>Teen</v>
      </c>
      <c r="AK2576">
        <f>AK2575</f>
        <v>16000000</v>
      </c>
      <c r="AL2576" t="str">
        <f t="shared" si="947"/>
        <v>Low Budget</v>
      </c>
      <c r="AM2576">
        <v>2004</v>
      </c>
      <c r="AN2576">
        <f t="shared" si="948"/>
        <v>21</v>
      </c>
      <c r="AO2576" t="str">
        <f t="shared" si="949"/>
        <v>Old Classic</v>
      </c>
      <c r="AP2576">
        <v>584</v>
      </c>
      <c r="AQ2576" t="str">
        <f t="shared" si="950"/>
        <v>Very Low</v>
      </c>
      <c r="AR2576">
        <v>3.6</v>
      </c>
      <c r="AS2576" t="str">
        <f t="shared" si="951"/>
        <v>Very Poor</v>
      </c>
      <c r="AT2576">
        <v>1.85</v>
      </c>
      <c r="AU2576" t="str">
        <f t="shared" si="952"/>
        <v>HDTV / Widescreen</v>
      </c>
      <c r="AV2576">
        <v>177</v>
      </c>
      <c r="AW2576" t="str">
        <f t="shared" si="953"/>
        <v>Very Low</v>
      </c>
    </row>
    <row r="2577" spans="1:49" x14ac:dyDescent="0.3">
      <c r="A2577" t="s">
        <v>0</v>
      </c>
      <c r="B2577" t="s">
        <v>12495</v>
      </c>
      <c r="C2577">
        <v>42</v>
      </c>
      <c r="D2577" t="str">
        <f t="shared" si="933"/>
        <v>Very Low</v>
      </c>
      <c r="E2577">
        <v>108</v>
      </c>
      <c r="F2577" t="str">
        <f t="shared" si="934"/>
        <v>1h 48m</v>
      </c>
      <c r="G2577" t="str">
        <f t="shared" si="935"/>
        <v>Standard Movie</v>
      </c>
      <c r="H2577">
        <v>38</v>
      </c>
      <c r="I2577" t="str">
        <f t="shared" si="936"/>
        <v>Very Low</v>
      </c>
      <c r="J2577">
        <v>316</v>
      </c>
      <c r="K2577" t="str">
        <f t="shared" si="937"/>
        <v>Very Low</v>
      </c>
      <c r="L2577" t="s">
        <v>12496</v>
      </c>
      <c r="M2577">
        <v>940</v>
      </c>
      <c r="N2577" t="str">
        <f t="shared" si="938"/>
        <v>Low</v>
      </c>
      <c r="O2577">
        <f>O2576</f>
        <v>11540112</v>
      </c>
      <c r="P2577" t="str">
        <f t="shared" si="939"/>
        <v>Average</v>
      </c>
      <c r="Q2577" t="s">
        <v>1361</v>
      </c>
      <c r="R2577" t="str">
        <f t="shared" si="940"/>
        <v>Action</v>
      </c>
      <c r="S2577">
        <f t="shared" si="941"/>
        <v>4</v>
      </c>
      <c r="T2577" t="s">
        <v>3231</v>
      </c>
      <c r="U2577" t="s">
        <v>12497</v>
      </c>
      <c r="V2577">
        <v>5237</v>
      </c>
      <c r="W2577" t="str">
        <f t="shared" si="942"/>
        <v>Very Low</v>
      </c>
      <c r="X2577">
        <v>1945</v>
      </c>
      <c r="Y2577" t="str">
        <f t="shared" si="943"/>
        <v>Low</v>
      </c>
      <c r="Z2577" t="s">
        <v>12498</v>
      </c>
      <c r="AA2577">
        <v>7</v>
      </c>
      <c r="AB2577" t="str">
        <f t="shared" si="944"/>
        <v>Ensemble Poster</v>
      </c>
      <c r="AC2577" t="s">
        <v>12499</v>
      </c>
      <c r="AD2577" t="s">
        <v>12500</v>
      </c>
      <c r="AE2577">
        <v>90</v>
      </c>
      <c r="AF2577" t="str">
        <f t="shared" si="945"/>
        <v>Very Low</v>
      </c>
      <c r="AG2577" t="s">
        <v>9</v>
      </c>
      <c r="AH2577" t="s">
        <v>10</v>
      </c>
      <c r="AI2577" t="s">
        <v>66</v>
      </c>
      <c r="AJ2577" t="str">
        <f t="shared" si="946"/>
        <v>Family</v>
      </c>
      <c r="AK2577">
        <v>16000000</v>
      </c>
      <c r="AL2577" t="str">
        <f t="shared" si="947"/>
        <v>Low Budget</v>
      </c>
      <c r="AM2577">
        <v>1979</v>
      </c>
      <c r="AN2577">
        <f t="shared" si="948"/>
        <v>46</v>
      </c>
      <c r="AO2577" t="str">
        <f t="shared" si="949"/>
        <v>Old Classic</v>
      </c>
      <c r="AP2577">
        <v>416</v>
      </c>
      <c r="AQ2577" t="str">
        <f t="shared" si="950"/>
        <v>Very Low</v>
      </c>
      <c r="AR2577">
        <v>4.9000000000000004</v>
      </c>
      <c r="AS2577" t="str">
        <f t="shared" si="951"/>
        <v>Poor</v>
      </c>
      <c r="AT2577">
        <v>2.35</v>
      </c>
      <c r="AU2577" t="str">
        <f t="shared" si="952"/>
        <v>Cinematic Widescreen</v>
      </c>
      <c r="AV2577">
        <v>392</v>
      </c>
      <c r="AW2577" t="str">
        <f t="shared" si="953"/>
        <v>Very Low</v>
      </c>
    </row>
    <row r="2578" spans="1:49" x14ac:dyDescent="0.3">
      <c r="A2578" t="s">
        <v>0</v>
      </c>
      <c r="B2578" t="s">
        <v>12501</v>
      </c>
      <c r="C2578">
        <v>65</v>
      </c>
      <c r="D2578" t="str">
        <f t="shared" si="933"/>
        <v>Low</v>
      </c>
      <c r="E2578">
        <v>112</v>
      </c>
      <c r="F2578" t="str">
        <f t="shared" si="934"/>
        <v>1h 52m</v>
      </c>
      <c r="G2578" t="str">
        <f t="shared" si="935"/>
        <v>Standard Movie</v>
      </c>
      <c r="H2578">
        <v>28</v>
      </c>
      <c r="I2578" t="str">
        <f t="shared" si="936"/>
        <v>Very Low</v>
      </c>
      <c r="J2578">
        <v>215</v>
      </c>
      <c r="K2578" t="str">
        <f t="shared" si="937"/>
        <v>Very Low</v>
      </c>
      <c r="L2578" t="s">
        <v>3690</v>
      </c>
      <c r="M2578">
        <v>555</v>
      </c>
      <c r="N2578" t="str">
        <f t="shared" si="938"/>
        <v>Low</v>
      </c>
      <c r="O2578">
        <v>4734235</v>
      </c>
      <c r="P2578" t="str">
        <f t="shared" si="939"/>
        <v>Flop</v>
      </c>
      <c r="Q2578" t="s">
        <v>5481</v>
      </c>
      <c r="R2578" t="str">
        <f t="shared" si="940"/>
        <v>Comedy</v>
      </c>
      <c r="S2578">
        <f t="shared" si="941"/>
        <v>3</v>
      </c>
      <c r="T2578" t="s">
        <v>5514</v>
      </c>
      <c r="U2578" t="s">
        <v>12502</v>
      </c>
      <c r="V2578">
        <v>8217</v>
      </c>
      <c r="W2578" t="str">
        <f t="shared" si="942"/>
        <v>Very Low</v>
      </c>
      <c r="X2578">
        <v>1227</v>
      </c>
      <c r="Y2578" t="str">
        <f t="shared" si="943"/>
        <v>Low</v>
      </c>
      <c r="Z2578" t="s">
        <v>3175</v>
      </c>
      <c r="AA2578">
        <v>0</v>
      </c>
      <c r="AB2578" t="str">
        <f t="shared" si="944"/>
        <v>Symbolic Poster</v>
      </c>
      <c r="AC2578" t="s">
        <v>12503</v>
      </c>
      <c r="AD2578" t="s">
        <v>12504</v>
      </c>
      <c r="AE2578">
        <v>123</v>
      </c>
      <c r="AF2578" t="str">
        <f t="shared" si="945"/>
        <v>Very Low</v>
      </c>
      <c r="AG2578" t="s">
        <v>9</v>
      </c>
      <c r="AH2578" t="s">
        <v>10</v>
      </c>
      <c r="AI2578" t="s">
        <v>556</v>
      </c>
      <c r="AJ2578" t="str">
        <f t="shared" si="946"/>
        <v>Adult</v>
      </c>
      <c r="AK2578">
        <v>15000000</v>
      </c>
      <c r="AL2578" t="str">
        <f t="shared" si="947"/>
        <v>Low Budget</v>
      </c>
      <c r="AM2578">
        <v>2000</v>
      </c>
      <c r="AN2578">
        <f t="shared" si="948"/>
        <v>25</v>
      </c>
      <c r="AO2578" t="str">
        <f t="shared" si="949"/>
        <v>Old Classic</v>
      </c>
      <c r="AP2578">
        <v>403</v>
      </c>
      <c r="AQ2578" t="str">
        <f t="shared" si="950"/>
        <v>Very Low</v>
      </c>
      <c r="AR2578">
        <v>6</v>
      </c>
      <c r="AS2578" t="str">
        <f t="shared" si="951"/>
        <v>Average</v>
      </c>
      <c r="AT2578">
        <v>1.85</v>
      </c>
      <c r="AU2578" t="str">
        <f t="shared" si="952"/>
        <v>HDTV / Widescreen</v>
      </c>
      <c r="AV2578">
        <v>573</v>
      </c>
      <c r="AW2578" t="str">
        <f t="shared" si="953"/>
        <v>Very Low</v>
      </c>
    </row>
    <row r="2579" spans="1:49" x14ac:dyDescent="0.3">
      <c r="A2579" t="s">
        <v>0</v>
      </c>
      <c r="B2579" t="s">
        <v>3974</v>
      </c>
      <c r="C2579">
        <v>109</v>
      </c>
      <c r="D2579" t="str">
        <f t="shared" si="933"/>
        <v>Low</v>
      </c>
      <c r="E2579">
        <v>112</v>
      </c>
      <c r="F2579" t="str">
        <f t="shared" si="934"/>
        <v>1h 52m</v>
      </c>
      <c r="G2579" t="str">
        <f t="shared" si="935"/>
        <v>Standard Movie</v>
      </c>
      <c r="H2579">
        <v>11000</v>
      </c>
      <c r="I2579" t="str">
        <f t="shared" si="936"/>
        <v>Medium</v>
      </c>
      <c r="J2579">
        <v>642</v>
      </c>
      <c r="K2579" t="str">
        <f t="shared" si="937"/>
        <v>Very Low</v>
      </c>
      <c r="L2579" t="s">
        <v>2358</v>
      </c>
      <c r="M2579">
        <v>11000</v>
      </c>
      <c r="N2579" t="str">
        <f t="shared" si="938"/>
        <v>Medium</v>
      </c>
      <c r="O2579">
        <v>4839383</v>
      </c>
      <c r="P2579" t="str">
        <f t="shared" si="939"/>
        <v>Flop</v>
      </c>
      <c r="Q2579" t="s">
        <v>1652</v>
      </c>
      <c r="R2579" t="str">
        <f t="shared" si="940"/>
        <v>Comedy</v>
      </c>
      <c r="S2579">
        <f t="shared" si="941"/>
        <v>2</v>
      </c>
      <c r="T2579" t="s">
        <v>3974</v>
      </c>
      <c r="U2579" t="s">
        <v>12505</v>
      </c>
      <c r="V2579">
        <v>21613</v>
      </c>
      <c r="W2579" t="str">
        <f t="shared" si="942"/>
        <v>Low</v>
      </c>
      <c r="X2579">
        <v>12766</v>
      </c>
      <c r="Y2579" t="str">
        <f t="shared" si="943"/>
        <v>Medium</v>
      </c>
      <c r="Z2579" t="s">
        <v>4177</v>
      </c>
      <c r="AA2579">
        <v>0</v>
      </c>
      <c r="AB2579" t="str">
        <f t="shared" si="944"/>
        <v>Symbolic Poster</v>
      </c>
      <c r="AC2579" t="s">
        <v>12506</v>
      </c>
      <c r="AD2579" t="s">
        <v>12507</v>
      </c>
      <c r="AE2579">
        <v>148</v>
      </c>
      <c r="AF2579" t="str">
        <f t="shared" si="945"/>
        <v>Very Low</v>
      </c>
      <c r="AG2579" t="s">
        <v>9</v>
      </c>
      <c r="AH2579" t="s">
        <v>10</v>
      </c>
      <c r="AI2579" t="s">
        <v>11</v>
      </c>
      <c r="AJ2579" t="str">
        <f t="shared" si="946"/>
        <v>Teen</v>
      </c>
      <c r="AK2579">
        <v>16000000</v>
      </c>
      <c r="AL2579" t="str">
        <f t="shared" si="947"/>
        <v>Low Budget</v>
      </c>
      <c r="AM2579">
        <v>2002</v>
      </c>
      <c r="AN2579">
        <f t="shared" si="948"/>
        <v>23</v>
      </c>
      <c r="AO2579" t="str">
        <f t="shared" si="949"/>
        <v>Old Classic</v>
      </c>
      <c r="AP2579">
        <v>650</v>
      </c>
      <c r="AQ2579" t="str">
        <f t="shared" si="950"/>
        <v>Very Low</v>
      </c>
      <c r="AR2579">
        <v>6.6</v>
      </c>
      <c r="AS2579" t="str">
        <f t="shared" si="951"/>
        <v>Average</v>
      </c>
      <c r="AT2579">
        <v>1.85</v>
      </c>
      <c r="AU2579" t="str">
        <f t="shared" si="952"/>
        <v>HDTV / Widescreen</v>
      </c>
      <c r="AV2579">
        <v>762</v>
      </c>
      <c r="AW2579" t="str">
        <f t="shared" si="953"/>
        <v>Very Low</v>
      </c>
    </row>
    <row r="2580" spans="1:49" x14ac:dyDescent="0.3">
      <c r="A2580" t="s">
        <v>0</v>
      </c>
      <c r="B2580" t="s">
        <v>12508</v>
      </c>
      <c r="C2580">
        <v>42</v>
      </c>
      <c r="D2580" t="str">
        <f t="shared" si="933"/>
        <v>Very Low</v>
      </c>
      <c r="E2580">
        <v>95</v>
      </c>
      <c r="F2580" t="str">
        <f t="shared" si="934"/>
        <v>1h 35m</v>
      </c>
      <c r="G2580" t="str">
        <f t="shared" si="935"/>
        <v>Standard Movie</v>
      </c>
      <c r="H2580">
        <v>89</v>
      </c>
      <c r="I2580" t="str">
        <f t="shared" si="936"/>
        <v>Very Low</v>
      </c>
      <c r="J2580">
        <v>322</v>
      </c>
      <c r="K2580" t="str">
        <f t="shared" si="937"/>
        <v>Very Low</v>
      </c>
      <c r="L2580" t="s">
        <v>7300</v>
      </c>
      <c r="M2580">
        <v>1000</v>
      </c>
      <c r="N2580" t="str">
        <f t="shared" si="938"/>
        <v>Low</v>
      </c>
      <c r="O2580">
        <v>4193025</v>
      </c>
      <c r="P2580" t="str">
        <f t="shared" si="939"/>
        <v>Flop</v>
      </c>
      <c r="Q2580" t="s">
        <v>6390</v>
      </c>
      <c r="R2580" t="str">
        <f t="shared" si="940"/>
        <v>Comedy</v>
      </c>
      <c r="S2580">
        <f t="shared" si="941"/>
        <v>2</v>
      </c>
      <c r="T2580" t="s">
        <v>3721</v>
      </c>
      <c r="U2580" t="s">
        <v>12509</v>
      </c>
      <c r="V2580">
        <v>30682</v>
      </c>
      <c r="W2580" t="str">
        <f t="shared" si="942"/>
        <v>Low</v>
      </c>
      <c r="X2580">
        <v>2518</v>
      </c>
      <c r="Y2580" t="str">
        <f t="shared" si="943"/>
        <v>Low</v>
      </c>
      <c r="Z2580" t="s">
        <v>12510</v>
      </c>
      <c r="AA2580">
        <v>0</v>
      </c>
      <c r="AB2580" t="str">
        <f t="shared" si="944"/>
        <v>Symbolic Poster</v>
      </c>
      <c r="AC2580" t="s">
        <v>12511</v>
      </c>
      <c r="AD2580" t="s">
        <v>12512</v>
      </c>
      <c r="AE2580">
        <v>194</v>
      </c>
      <c r="AF2580" t="str">
        <f t="shared" si="945"/>
        <v>Very Low</v>
      </c>
      <c r="AG2580" t="s">
        <v>9</v>
      </c>
      <c r="AH2580" t="s">
        <v>10</v>
      </c>
      <c r="AI2580" t="s">
        <v>556</v>
      </c>
      <c r="AJ2580" t="str">
        <f t="shared" si="946"/>
        <v>Adult</v>
      </c>
      <c r="AK2580">
        <v>15000000</v>
      </c>
      <c r="AL2580" t="str">
        <f t="shared" si="947"/>
        <v>Low Budget</v>
      </c>
      <c r="AM2580">
        <v>1999</v>
      </c>
      <c r="AN2580">
        <f t="shared" si="948"/>
        <v>26</v>
      </c>
      <c r="AO2580" t="str">
        <f t="shared" si="949"/>
        <v>Old Classic</v>
      </c>
      <c r="AP2580">
        <v>852</v>
      </c>
      <c r="AQ2580" t="str">
        <f t="shared" si="950"/>
        <v>Very Low</v>
      </c>
      <c r="AR2580">
        <v>6.8</v>
      </c>
      <c r="AS2580" t="str">
        <f t="shared" si="951"/>
        <v>Average</v>
      </c>
      <c r="AT2580">
        <v>2.35</v>
      </c>
      <c r="AU2580" t="str">
        <f t="shared" si="952"/>
        <v>Cinematic Widescreen</v>
      </c>
      <c r="AV2580">
        <v>0</v>
      </c>
      <c r="AW2580" t="str">
        <f t="shared" si="953"/>
        <v>Very Low</v>
      </c>
    </row>
    <row r="2581" spans="1:49" x14ac:dyDescent="0.3">
      <c r="A2581" t="s">
        <v>0</v>
      </c>
      <c r="B2581" t="s">
        <v>5805</v>
      </c>
      <c r="C2581">
        <v>112</v>
      </c>
      <c r="D2581" t="str">
        <f t="shared" si="933"/>
        <v>Low</v>
      </c>
      <c r="E2581">
        <v>110</v>
      </c>
      <c r="F2581" t="str">
        <f t="shared" si="934"/>
        <v>1h 50m</v>
      </c>
      <c r="G2581" t="str">
        <f t="shared" si="935"/>
        <v>Standard Movie</v>
      </c>
      <c r="H2581">
        <v>85</v>
      </c>
      <c r="I2581" t="str">
        <f t="shared" si="936"/>
        <v>Very Low</v>
      </c>
      <c r="J2581">
        <v>186</v>
      </c>
      <c r="K2581" t="str">
        <f t="shared" si="937"/>
        <v>Very Low</v>
      </c>
      <c r="L2581" t="s">
        <v>12513</v>
      </c>
      <c r="M2581">
        <v>1000</v>
      </c>
      <c r="N2581" t="str">
        <f t="shared" si="938"/>
        <v>Low</v>
      </c>
      <c r="O2581">
        <v>5900000</v>
      </c>
      <c r="P2581" t="str">
        <f t="shared" si="939"/>
        <v>Flop</v>
      </c>
      <c r="Q2581" t="s">
        <v>14</v>
      </c>
      <c r="R2581" t="str">
        <f t="shared" si="940"/>
        <v>Action</v>
      </c>
      <c r="S2581">
        <f t="shared" si="941"/>
        <v>3</v>
      </c>
      <c r="T2581" t="s">
        <v>4505</v>
      </c>
      <c r="U2581" t="s">
        <v>12514</v>
      </c>
      <c r="V2581">
        <v>98629</v>
      </c>
      <c r="W2581" t="str">
        <f t="shared" si="942"/>
        <v>Medium</v>
      </c>
      <c r="X2581">
        <v>1852</v>
      </c>
      <c r="Y2581" t="str">
        <f t="shared" si="943"/>
        <v>Low</v>
      </c>
      <c r="Z2581" t="s">
        <v>5241</v>
      </c>
      <c r="AA2581">
        <v>1</v>
      </c>
      <c r="AB2581" t="str">
        <f t="shared" si="944"/>
        <v>Solo Star Poster</v>
      </c>
      <c r="AC2581" t="s">
        <v>12515</v>
      </c>
      <c r="AD2581" t="s">
        <v>12516</v>
      </c>
      <c r="AE2581">
        <v>316</v>
      </c>
      <c r="AF2581" t="str">
        <f t="shared" si="945"/>
        <v>Very Low</v>
      </c>
      <c r="AG2581" t="s">
        <v>9</v>
      </c>
      <c r="AH2581" t="s">
        <v>28</v>
      </c>
      <c r="AI2581" t="s">
        <v>556</v>
      </c>
      <c r="AJ2581" t="str">
        <f t="shared" si="946"/>
        <v>Adult</v>
      </c>
      <c r="AK2581">
        <v>16000000</v>
      </c>
      <c r="AL2581" t="str">
        <f t="shared" si="947"/>
        <v>Low Budget</v>
      </c>
      <c r="AM2581">
        <v>1986</v>
      </c>
      <c r="AN2581">
        <f t="shared" si="948"/>
        <v>39</v>
      </c>
      <c r="AO2581" t="str">
        <f t="shared" si="949"/>
        <v>Old Classic</v>
      </c>
      <c r="AP2581">
        <v>309</v>
      </c>
      <c r="AQ2581" t="str">
        <f t="shared" si="950"/>
        <v>Very Low</v>
      </c>
      <c r="AR2581">
        <v>7.2</v>
      </c>
      <c r="AS2581" t="str">
        <f t="shared" si="951"/>
        <v>Good</v>
      </c>
      <c r="AT2581">
        <v>1.85</v>
      </c>
      <c r="AU2581" t="str">
        <f t="shared" si="952"/>
        <v>HDTV / Widescreen</v>
      </c>
      <c r="AV2581">
        <v>0</v>
      </c>
      <c r="AW2581" t="str">
        <f t="shared" si="953"/>
        <v>Very Low</v>
      </c>
    </row>
    <row r="2582" spans="1:49" x14ac:dyDescent="0.3">
      <c r="A2582" t="s">
        <v>0</v>
      </c>
      <c r="B2582" t="s">
        <v>12517</v>
      </c>
      <c r="C2582">
        <v>146</v>
      </c>
      <c r="D2582" t="str">
        <f t="shared" si="933"/>
        <v>Low</v>
      </c>
      <c r="E2582">
        <v>118</v>
      </c>
      <c r="F2582" t="str">
        <f t="shared" si="934"/>
        <v>1h 58m</v>
      </c>
      <c r="G2582" t="str">
        <f t="shared" si="935"/>
        <v>Standard Movie</v>
      </c>
      <c r="H2582">
        <v>369</v>
      </c>
      <c r="I2582" t="str">
        <f t="shared" si="936"/>
        <v>Very Low</v>
      </c>
      <c r="J2582">
        <v>295</v>
      </c>
      <c r="K2582" t="str">
        <f t="shared" si="937"/>
        <v>Very Low</v>
      </c>
      <c r="L2582" t="s">
        <v>675</v>
      </c>
      <c r="M2582">
        <v>1000</v>
      </c>
      <c r="N2582" t="str">
        <f t="shared" si="938"/>
        <v>Low</v>
      </c>
      <c r="O2582">
        <v>2849142</v>
      </c>
      <c r="P2582" t="str">
        <f t="shared" si="939"/>
        <v>Flop</v>
      </c>
      <c r="Q2582" t="s">
        <v>3380</v>
      </c>
      <c r="R2582" t="str">
        <f t="shared" si="940"/>
        <v>Drama</v>
      </c>
      <c r="S2582">
        <f t="shared" si="941"/>
        <v>1</v>
      </c>
      <c r="T2582" t="s">
        <v>3356</v>
      </c>
      <c r="U2582" t="s">
        <v>12518</v>
      </c>
      <c r="V2582">
        <v>24104</v>
      </c>
      <c r="W2582" t="str">
        <f t="shared" si="942"/>
        <v>Low</v>
      </c>
      <c r="X2582">
        <v>1889</v>
      </c>
      <c r="Y2582" t="str">
        <f t="shared" si="943"/>
        <v>Low</v>
      </c>
      <c r="Z2582" t="s">
        <v>12519</v>
      </c>
      <c r="AA2582">
        <v>1</v>
      </c>
      <c r="AB2582" t="str">
        <f t="shared" si="944"/>
        <v>Solo Star Poster</v>
      </c>
      <c r="AC2582" t="s">
        <v>12520</v>
      </c>
      <c r="AD2582" t="s">
        <v>12521</v>
      </c>
      <c r="AE2582">
        <v>88</v>
      </c>
      <c r="AF2582" t="str">
        <f t="shared" si="945"/>
        <v>Very Low</v>
      </c>
      <c r="AG2582" t="s">
        <v>9</v>
      </c>
      <c r="AH2582" t="s">
        <v>10</v>
      </c>
      <c r="AI2582" t="s">
        <v>556</v>
      </c>
      <c r="AJ2582" t="str">
        <f t="shared" si="946"/>
        <v>Adult</v>
      </c>
      <c r="AK2582">
        <v>16000000</v>
      </c>
      <c r="AL2582" t="str">
        <f t="shared" si="947"/>
        <v>Low Budget</v>
      </c>
      <c r="AM2582">
        <v>2007</v>
      </c>
      <c r="AN2582">
        <f t="shared" si="948"/>
        <v>18</v>
      </c>
      <c r="AO2582" t="str">
        <f t="shared" si="949"/>
        <v>Old Classic</v>
      </c>
      <c r="AP2582">
        <v>418</v>
      </c>
      <c r="AQ2582" t="str">
        <f t="shared" si="950"/>
        <v>Very Low</v>
      </c>
      <c r="AR2582">
        <v>7.2</v>
      </c>
      <c r="AS2582" t="str">
        <f t="shared" si="951"/>
        <v>Good</v>
      </c>
      <c r="AT2582">
        <v>2.35</v>
      </c>
      <c r="AU2582" t="str">
        <f t="shared" si="952"/>
        <v>Cinematic Widescreen</v>
      </c>
      <c r="AV2582">
        <v>0</v>
      </c>
      <c r="AW2582" t="str">
        <f t="shared" si="953"/>
        <v>Very Low</v>
      </c>
    </row>
    <row r="2583" spans="1:49" x14ac:dyDescent="0.3">
      <c r="A2583" t="s">
        <v>0</v>
      </c>
      <c r="B2583" t="s">
        <v>12522</v>
      </c>
      <c r="C2583">
        <v>36</v>
      </c>
      <c r="D2583" t="str">
        <f t="shared" si="933"/>
        <v>Very Low</v>
      </c>
      <c r="E2583">
        <v>97</v>
      </c>
      <c r="F2583" t="str">
        <f t="shared" si="934"/>
        <v>1h 37m</v>
      </c>
      <c r="G2583" t="str">
        <f t="shared" si="935"/>
        <v>Standard Movie</v>
      </c>
      <c r="H2583">
        <v>34</v>
      </c>
      <c r="I2583" t="str">
        <f t="shared" si="936"/>
        <v>Very Low</v>
      </c>
      <c r="J2583">
        <v>465</v>
      </c>
      <c r="K2583" t="str">
        <f t="shared" si="937"/>
        <v>Very Low</v>
      </c>
      <c r="L2583" t="s">
        <v>6220</v>
      </c>
      <c r="M2583">
        <v>503</v>
      </c>
      <c r="N2583" t="str">
        <f t="shared" si="938"/>
        <v>Low</v>
      </c>
      <c r="O2583">
        <v>1686429</v>
      </c>
      <c r="P2583" t="str">
        <f t="shared" si="939"/>
        <v>Flop</v>
      </c>
      <c r="Q2583" t="s">
        <v>12523</v>
      </c>
      <c r="R2583" t="str">
        <f t="shared" si="940"/>
        <v>Action</v>
      </c>
      <c r="S2583">
        <f t="shared" si="941"/>
        <v>3</v>
      </c>
      <c r="T2583" t="s">
        <v>2681</v>
      </c>
      <c r="U2583" t="s">
        <v>12524</v>
      </c>
      <c r="V2583">
        <v>8687</v>
      </c>
      <c r="W2583" t="str">
        <f t="shared" si="942"/>
        <v>Very Low</v>
      </c>
      <c r="X2583">
        <v>3100</v>
      </c>
      <c r="Y2583" t="str">
        <f t="shared" si="943"/>
        <v>Low</v>
      </c>
      <c r="Z2583" t="s">
        <v>4882</v>
      </c>
      <c r="AA2583">
        <v>1</v>
      </c>
      <c r="AB2583" t="str">
        <f t="shared" si="944"/>
        <v>Solo Star Poster</v>
      </c>
      <c r="AC2583" t="s">
        <v>12525</v>
      </c>
      <c r="AD2583" t="s">
        <v>12526</v>
      </c>
      <c r="AE2583">
        <v>62</v>
      </c>
      <c r="AF2583" t="str">
        <f t="shared" si="945"/>
        <v>Very Low</v>
      </c>
      <c r="AG2583" t="s">
        <v>9</v>
      </c>
      <c r="AH2583" t="s">
        <v>10</v>
      </c>
      <c r="AI2583" t="s">
        <v>11</v>
      </c>
      <c r="AJ2583" t="str">
        <f t="shared" si="946"/>
        <v>Teen</v>
      </c>
      <c r="AK2583">
        <v>16000000</v>
      </c>
      <c r="AL2583" t="str">
        <f t="shared" si="947"/>
        <v>Low Budget</v>
      </c>
      <c r="AM2583">
        <v>1997</v>
      </c>
      <c r="AN2583">
        <f t="shared" si="948"/>
        <v>28</v>
      </c>
      <c r="AO2583" t="str">
        <f t="shared" si="949"/>
        <v>Old Classic</v>
      </c>
      <c r="AP2583">
        <v>489</v>
      </c>
      <c r="AQ2583" t="str">
        <f t="shared" si="950"/>
        <v>Very Low</v>
      </c>
      <c r="AR2583">
        <v>2.8</v>
      </c>
      <c r="AS2583" t="str">
        <f t="shared" si="951"/>
        <v>Terrible</v>
      </c>
      <c r="AT2583">
        <v>1.85</v>
      </c>
      <c r="AU2583" t="str">
        <f t="shared" si="952"/>
        <v>HDTV / Widescreen</v>
      </c>
      <c r="AV2583">
        <v>0</v>
      </c>
      <c r="AW2583" t="str">
        <f t="shared" si="953"/>
        <v>Very Low</v>
      </c>
    </row>
    <row r="2584" spans="1:49" x14ac:dyDescent="0.3">
      <c r="A2584" t="s">
        <v>0</v>
      </c>
      <c r="B2584" t="s">
        <v>8943</v>
      </c>
      <c r="C2584">
        <v>230</v>
      </c>
      <c r="D2584" t="str">
        <f t="shared" si="933"/>
        <v>Medium</v>
      </c>
      <c r="E2584">
        <v>120</v>
      </c>
      <c r="F2584" t="str">
        <f t="shared" si="934"/>
        <v>2h 0m</v>
      </c>
      <c r="G2584" t="str">
        <f t="shared" si="935"/>
        <v>Standard Movie</v>
      </c>
      <c r="H2584">
        <v>115</v>
      </c>
      <c r="I2584" t="str">
        <f t="shared" si="936"/>
        <v>Very Low</v>
      </c>
      <c r="J2584">
        <v>310</v>
      </c>
      <c r="K2584" t="str">
        <f t="shared" si="937"/>
        <v>Very Low</v>
      </c>
      <c r="L2584" t="s">
        <v>7002</v>
      </c>
      <c r="M2584">
        <v>10000</v>
      </c>
      <c r="N2584" t="str">
        <f t="shared" si="938"/>
        <v>Low</v>
      </c>
      <c r="O2584">
        <v>1984743</v>
      </c>
      <c r="P2584" t="str">
        <f t="shared" si="939"/>
        <v>Flop</v>
      </c>
      <c r="Q2584" t="s">
        <v>185</v>
      </c>
      <c r="R2584" t="str">
        <f t="shared" si="940"/>
        <v>Drama</v>
      </c>
      <c r="S2584">
        <f t="shared" si="941"/>
        <v>2</v>
      </c>
      <c r="T2584" t="s">
        <v>858</v>
      </c>
      <c r="U2584" t="s">
        <v>12527</v>
      </c>
      <c r="V2584">
        <v>20616</v>
      </c>
      <c r="W2584" t="str">
        <f t="shared" si="942"/>
        <v>Low</v>
      </c>
      <c r="X2584">
        <v>11019</v>
      </c>
      <c r="Y2584" t="str">
        <f t="shared" si="943"/>
        <v>Medium</v>
      </c>
      <c r="Z2584" t="s">
        <v>12528</v>
      </c>
      <c r="AA2584">
        <v>3</v>
      </c>
      <c r="AB2584" t="str">
        <f t="shared" si="944"/>
        <v>Duo/Trio Poster</v>
      </c>
      <c r="AC2584" t="s">
        <v>12529</v>
      </c>
      <c r="AD2584" t="s">
        <v>12530</v>
      </c>
      <c r="AE2584">
        <v>70</v>
      </c>
      <c r="AF2584" t="str">
        <f t="shared" si="945"/>
        <v>Very Low</v>
      </c>
      <c r="AG2584" t="s">
        <v>9</v>
      </c>
      <c r="AH2584" t="s">
        <v>10</v>
      </c>
      <c r="AI2584" t="s">
        <v>556</v>
      </c>
      <c r="AJ2584" t="str">
        <f t="shared" si="946"/>
        <v>Adult</v>
      </c>
      <c r="AK2584">
        <v>16000000</v>
      </c>
      <c r="AL2584" t="str">
        <f t="shared" si="947"/>
        <v>Low Budget</v>
      </c>
      <c r="AM2584">
        <v>2013</v>
      </c>
      <c r="AN2584">
        <f t="shared" si="948"/>
        <v>12</v>
      </c>
      <c r="AO2584" t="str">
        <f t="shared" si="949"/>
        <v>Modern Classic</v>
      </c>
      <c r="AP2584">
        <v>316</v>
      </c>
      <c r="AQ2584" t="str">
        <f t="shared" si="950"/>
        <v>Very Low</v>
      </c>
      <c r="AR2584">
        <v>6.6</v>
      </c>
      <c r="AS2584" t="str">
        <f t="shared" si="951"/>
        <v>Average</v>
      </c>
      <c r="AT2584">
        <v>2.35</v>
      </c>
      <c r="AU2584" t="str">
        <f t="shared" si="952"/>
        <v>Cinematic Widescreen</v>
      </c>
      <c r="AV2584">
        <v>0</v>
      </c>
      <c r="AW2584" t="str">
        <f t="shared" si="953"/>
        <v>Very Low</v>
      </c>
    </row>
    <row r="2585" spans="1:49" x14ac:dyDescent="0.3">
      <c r="A2585" t="s">
        <v>0</v>
      </c>
      <c r="B2585" t="s">
        <v>12531</v>
      </c>
      <c r="C2585">
        <v>64</v>
      </c>
      <c r="D2585" t="str">
        <f t="shared" si="933"/>
        <v>Low</v>
      </c>
      <c r="E2585">
        <v>135</v>
      </c>
      <c r="F2585" t="str">
        <f t="shared" si="934"/>
        <v>2h 15m</v>
      </c>
      <c r="G2585" t="str">
        <f t="shared" si="935"/>
        <v>Long Movie</v>
      </c>
      <c r="H2585">
        <v>133</v>
      </c>
      <c r="I2585" t="str">
        <f t="shared" si="936"/>
        <v>Very Low</v>
      </c>
      <c r="J2585">
        <v>258</v>
      </c>
      <c r="K2585" t="str">
        <f t="shared" si="937"/>
        <v>Very Low</v>
      </c>
      <c r="L2585" t="s">
        <v>4592</v>
      </c>
      <c r="M2585">
        <v>898</v>
      </c>
      <c r="N2585" t="str">
        <f t="shared" si="938"/>
        <v>Low</v>
      </c>
      <c r="O2585">
        <v>1666262</v>
      </c>
      <c r="P2585" t="str">
        <f t="shared" si="939"/>
        <v>Flop</v>
      </c>
      <c r="Q2585" t="s">
        <v>1912</v>
      </c>
      <c r="R2585" t="str">
        <f t="shared" si="940"/>
        <v>Drama</v>
      </c>
      <c r="S2585">
        <f t="shared" si="941"/>
        <v>4</v>
      </c>
      <c r="T2585" t="s">
        <v>2506</v>
      </c>
      <c r="U2585" t="s">
        <v>12532</v>
      </c>
      <c r="V2585">
        <v>5321</v>
      </c>
      <c r="W2585" t="str">
        <f t="shared" si="942"/>
        <v>Very Low</v>
      </c>
      <c r="X2585">
        <v>2096</v>
      </c>
      <c r="Y2585" t="str">
        <f t="shared" si="943"/>
        <v>Low</v>
      </c>
      <c r="Z2585" t="s">
        <v>12533</v>
      </c>
      <c r="AA2585">
        <v>0</v>
      </c>
      <c r="AB2585" t="str">
        <f t="shared" si="944"/>
        <v>Symbolic Poster</v>
      </c>
      <c r="AC2585" t="s">
        <v>12534</v>
      </c>
      <c r="AD2585" t="s">
        <v>12535</v>
      </c>
      <c r="AE2585">
        <v>78</v>
      </c>
      <c r="AF2585" t="str">
        <f t="shared" si="945"/>
        <v>Very Low</v>
      </c>
      <c r="AG2585" t="s">
        <v>9</v>
      </c>
      <c r="AH2585" t="s">
        <v>28</v>
      </c>
      <c r="AI2585" t="s">
        <v>11</v>
      </c>
      <c r="AJ2585" t="str">
        <f t="shared" si="946"/>
        <v>Teen</v>
      </c>
      <c r="AK2585">
        <v>16000000</v>
      </c>
      <c r="AL2585" t="str">
        <f t="shared" si="947"/>
        <v>Low Budget</v>
      </c>
      <c r="AM2585">
        <v>2005</v>
      </c>
      <c r="AN2585">
        <f t="shared" si="948"/>
        <v>20</v>
      </c>
      <c r="AO2585" t="str">
        <f t="shared" si="949"/>
        <v>Old Classic</v>
      </c>
      <c r="AP2585">
        <v>708</v>
      </c>
      <c r="AQ2585" t="str">
        <f t="shared" si="950"/>
        <v>Very Low</v>
      </c>
      <c r="AR2585">
        <v>6.7</v>
      </c>
      <c r="AS2585" t="str">
        <f t="shared" si="951"/>
        <v>Average</v>
      </c>
      <c r="AT2585">
        <v>1.66</v>
      </c>
      <c r="AU2585" t="str">
        <f t="shared" si="952"/>
        <v/>
      </c>
      <c r="AV2585">
        <v>356</v>
      </c>
      <c r="AW2585" t="str">
        <f t="shared" si="953"/>
        <v>Very Low</v>
      </c>
    </row>
    <row r="2586" spans="1:49" x14ac:dyDescent="0.3">
      <c r="A2586" t="s">
        <v>0</v>
      </c>
      <c r="B2586" t="s">
        <v>5260</v>
      </c>
      <c r="C2586">
        <v>393</v>
      </c>
      <c r="D2586" t="str">
        <f t="shared" si="933"/>
        <v>Medium</v>
      </c>
      <c r="E2586">
        <v>101</v>
      </c>
      <c r="F2586" t="str">
        <f t="shared" si="934"/>
        <v>1h 41m</v>
      </c>
      <c r="G2586" t="str">
        <f t="shared" si="935"/>
        <v>Standard Movie</v>
      </c>
      <c r="H2586">
        <v>0</v>
      </c>
      <c r="I2586" t="str">
        <f t="shared" si="936"/>
        <v>Very Low</v>
      </c>
      <c r="J2586">
        <v>888</v>
      </c>
      <c r="K2586" t="str">
        <f t="shared" si="937"/>
        <v>Very Low</v>
      </c>
      <c r="L2586" t="s">
        <v>4503</v>
      </c>
      <c r="M2586">
        <v>3000</v>
      </c>
      <c r="N2586" t="str">
        <f t="shared" si="938"/>
        <v>Low</v>
      </c>
      <c r="O2586">
        <v>2319187</v>
      </c>
      <c r="P2586" t="str">
        <f t="shared" si="939"/>
        <v>Flop</v>
      </c>
      <c r="Q2586" t="s">
        <v>2113</v>
      </c>
      <c r="R2586" t="str">
        <f t="shared" si="940"/>
        <v>Crime</v>
      </c>
      <c r="S2586">
        <f t="shared" si="941"/>
        <v>4</v>
      </c>
      <c r="T2586" t="s">
        <v>953</v>
      </c>
      <c r="U2586" t="s">
        <v>12536</v>
      </c>
      <c r="V2586">
        <v>92640</v>
      </c>
      <c r="W2586" t="str">
        <f t="shared" si="942"/>
        <v>Medium</v>
      </c>
      <c r="X2586">
        <v>5056</v>
      </c>
      <c r="Y2586" t="str">
        <f t="shared" si="943"/>
        <v>Low</v>
      </c>
      <c r="Z2586" t="s">
        <v>12537</v>
      </c>
      <c r="AA2586">
        <v>0</v>
      </c>
      <c r="AB2586" t="str">
        <f t="shared" si="944"/>
        <v>Symbolic Poster</v>
      </c>
      <c r="AC2586" t="s">
        <v>12538</v>
      </c>
      <c r="AD2586" t="s">
        <v>12539</v>
      </c>
      <c r="AE2586">
        <v>212</v>
      </c>
      <c r="AF2586" t="str">
        <f t="shared" si="945"/>
        <v>Very Low</v>
      </c>
      <c r="AG2586" t="s">
        <v>9</v>
      </c>
      <c r="AH2586" t="s">
        <v>28</v>
      </c>
      <c r="AI2586" t="s">
        <v>556</v>
      </c>
      <c r="AJ2586" t="str">
        <f t="shared" si="946"/>
        <v>Adult</v>
      </c>
      <c r="AK2586">
        <v>20000000</v>
      </c>
      <c r="AL2586" t="str">
        <f t="shared" si="947"/>
        <v>Low Budget</v>
      </c>
      <c r="AM2586">
        <v>2013</v>
      </c>
      <c r="AN2586">
        <f t="shared" si="948"/>
        <v>12</v>
      </c>
      <c r="AO2586" t="str">
        <f t="shared" si="949"/>
        <v>Modern Classic</v>
      </c>
      <c r="AP2586">
        <v>1000</v>
      </c>
      <c r="AQ2586" t="str">
        <f t="shared" si="950"/>
        <v>Very Low</v>
      </c>
      <c r="AR2586">
        <v>7</v>
      </c>
      <c r="AS2586" t="str">
        <f t="shared" si="951"/>
        <v>Good</v>
      </c>
      <c r="AT2586">
        <v>2.35</v>
      </c>
      <c r="AU2586" t="str">
        <f t="shared" si="952"/>
        <v>Cinematic Widescreen</v>
      </c>
      <c r="AV2586">
        <v>23000</v>
      </c>
      <c r="AW2586" t="str">
        <f t="shared" si="953"/>
        <v>Medium</v>
      </c>
    </row>
    <row r="2587" spans="1:49" x14ac:dyDescent="0.3">
      <c r="A2587" t="s">
        <v>0</v>
      </c>
      <c r="B2587" t="s">
        <v>12540</v>
      </c>
      <c r="C2587">
        <v>75</v>
      </c>
      <c r="D2587" t="str">
        <f t="shared" si="933"/>
        <v>Low</v>
      </c>
      <c r="E2587">
        <v>92</v>
      </c>
      <c r="F2587" t="str">
        <f t="shared" si="934"/>
        <v>1h 32m</v>
      </c>
      <c r="G2587" t="str">
        <f t="shared" si="935"/>
        <v>Standard Movie</v>
      </c>
      <c r="H2587">
        <v>29</v>
      </c>
      <c r="I2587" t="str">
        <f t="shared" si="936"/>
        <v>Very Low</v>
      </c>
      <c r="J2587">
        <v>618</v>
      </c>
      <c r="K2587" t="str">
        <f t="shared" si="937"/>
        <v>Very Low</v>
      </c>
      <c r="L2587" t="s">
        <v>1111</v>
      </c>
      <c r="M2587">
        <v>939</v>
      </c>
      <c r="N2587" t="str">
        <f t="shared" si="938"/>
        <v>Low</v>
      </c>
      <c r="O2587">
        <v>13922211</v>
      </c>
      <c r="P2587" t="str">
        <f t="shared" si="939"/>
        <v>Average</v>
      </c>
      <c r="Q2587" t="s">
        <v>1642</v>
      </c>
      <c r="R2587" t="str">
        <f t="shared" si="940"/>
        <v>Comedy</v>
      </c>
      <c r="S2587">
        <f t="shared" si="941"/>
        <v>1</v>
      </c>
      <c r="T2587" t="s">
        <v>5421</v>
      </c>
      <c r="U2587" t="s">
        <v>12541</v>
      </c>
      <c r="V2587">
        <v>18271</v>
      </c>
      <c r="W2587" t="str">
        <f t="shared" si="942"/>
        <v>Low</v>
      </c>
      <c r="X2587">
        <v>3935</v>
      </c>
      <c r="Y2587" t="str">
        <f t="shared" si="943"/>
        <v>Low</v>
      </c>
      <c r="Z2587" t="s">
        <v>1707</v>
      </c>
      <c r="AA2587">
        <v>9</v>
      </c>
      <c r="AB2587" t="str">
        <f t="shared" si="944"/>
        <v>Ensemble Poster</v>
      </c>
      <c r="AC2587" t="s">
        <v>12542</v>
      </c>
      <c r="AD2587" t="s">
        <v>12543</v>
      </c>
      <c r="AE2587">
        <v>150</v>
      </c>
      <c r="AF2587" t="str">
        <f t="shared" si="945"/>
        <v>Very Low</v>
      </c>
      <c r="AG2587" t="s">
        <v>9</v>
      </c>
      <c r="AH2587" t="s">
        <v>10</v>
      </c>
      <c r="AI2587" t="s">
        <v>556</v>
      </c>
      <c r="AJ2587" t="str">
        <f t="shared" si="946"/>
        <v>Adult</v>
      </c>
      <c r="AK2587">
        <v>16000000</v>
      </c>
      <c r="AL2587" t="str">
        <f t="shared" si="947"/>
        <v>Low Budget</v>
      </c>
      <c r="AM2587">
        <v>2004</v>
      </c>
      <c r="AN2587">
        <f t="shared" si="948"/>
        <v>21</v>
      </c>
      <c r="AO2587" t="str">
        <f t="shared" si="949"/>
        <v>Old Classic</v>
      </c>
      <c r="AP2587">
        <v>881</v>
      </c>
      <c r="AQ2587" t="str">
        <f t="shared" si="950"/>
        <v>Very Low</v>
      </c>
      <c r="AR2587">
        <v>4.4000000000000004</v>
      </c>
      <c r="AS2587" t="str">
        <f t="shared" si="951"/>
        <v>Poor</v>
      </c>
      <c r="AT2587">
        <v>1.85</v>
      </c>
      <c r="AU2587" t="str">
        <f t="shared" si="952"/>
        <v>HDTV / Widescreen</v>
      </c>
      <c r="AV2587">
        <v>0</v>
      </c>
      <c r="AW2587" t="str">
        <f t="shared" si="953"/>
        <v>Very Low</v>
      </c>
    </row>
    <row r="2588" spans="1:49" x14ac:dyDescent="0.3">
      <c r="A2588" t="s">
        <v>0</v>
      </c>
      <c r="B2588" t="s">
        <v>6166</v>
      </c>
      <c r="C2588">
        <v>78</v>
      </c>
      <c r="D2588" t="str">
        <f t="shared" si="933"/>
        <v>Low</v>
      </c>
      <c r="E2588">
        <v>106</v>
      </c>
      <c r="F2588" t="str">
        <f t="shared" si="934"/>
        <v>1h 46m</v>
      </c>
      <c r="G2588" t="str">
        <f t="shared" si="935"/>
        <v>Standard Movie</v>
      </c>
      <c r="H2588">
        <v>172</v>
      </c>
      <c r="I2588" t="str">
        <f t="shared" si="936"/>
        <v>Very Low</v>
      </c>
      <c r="J2588">
        <v>27</v>
      </c>
      <c r="K2588" t="str">
        <f t="shared" si="937"/>
        <v>Very Low</v>
      </c>
      <c r="L2588" t="s">
        <v>8687</v>
      </c>
      <c r="M2588">
        <v>172</v>
      </c>
      <c r="N2588" t="str">
        <f t="shared" si="938"/>
        <v>Low</v>
      </c>
      <c r="O2588">
        <f>O2587</f>
        <v>13922211</v>
      </c>
      <c r="P2588" t="str">
        <f t="shared" si="939"/>
        <v>Average</v>
      </c>
      <c r="Q2588" t="s">
        <v>1652</v>
      </c>
      <c r="R2588" t="str">
        <f t="shared" si="940"/>
        <v>Comedy</v>
      </c>
      <c r="S2588">
        <f t="shared" si="941"/>
        <v>2</v>
      </c>
      <c r="T2588" t="s">
        <v>6166</v>
      </c>
      <c r="U2588" t="s">
        <v>12544</v>
      </c>
      <c r="V2588">
        <v>30587</v>
      </c>
      <c r="W2588" t="str">
        <f t="shared" si="942"/>
        <v>Low</v>
      </c>
      <c r="X2588">
        <v>329</v>
      </c>
      <c r="Y2588" t="str">
        <f t="shared" si="943"/>
        <v>Very Low</v>
      </c>
      <c r="Z2588" t="s">
        <v>12545</v>
      </c>
      <c r="AA2588">
        <v>2</v>
      </c>
      <c r="AB2588" t="str">
        <f t="shared" si="944"/>
        <v>Duo/Trio Poster</v>
      </c>
      <c r="AC2588" t="s">
        <v>12546</v>
      </c>
      <c r="AD2588" t="s">
        <v>12547</v>
      </c>
      <c r="AE2588">
        <v>49</v>
      </c>
      <c r="AF2588" t="str">
        <f t="shared" si="945"/>
        <v>Very Low</v>
      </c>
      <c r="AG2588" t="s">
        <v>1435</v>
      </c>
      <c r="AH2588" t="s">
        <v>1436</v>
      </c>
      <c r="AI2588" t="str">
        <f>AI2587</f>
        <v>R</v>
      </c>
      <c r="AJ2588" t="str">
        <f t="shared" si="946"/>
        <v>Adult</v>
      </c>
      <c r="AK2588">
        <v>11000000</v>
      </c>
      <c r="AL2588" t="str">
        <f t="shared" si="947"/>
        <v>Low Budget</v>
      </c>
      <c r="AM2588">
        <v>2008</v>
      </c>
      <c r="AN2588">
        <f t="shared" si="948"/>
        <v>17</v>
      </c>
      <c r="AO2588" t="str">
        <f t="shared" si="949"/>
        <v>Old Classic</v>
      </c>
      <c r="AP2588">
        <v>55</v>
      </c>
      <c r="AQ2588" t="str">
        <f t="shared" si="950"/>
        <v>Very Low</v>
      </c>
      <c r="AR2588">
        <v>7.1</v>
      </c>
      <c r="AS2588" t="str">
        <f t="shared" si="951"/>
        <v>Good</v>
      </c>
      <c r="AT2588">
        <v>2.35</v>
      </c>
      <c r="AU2588" t="str">
        <f t="shared" si="952"/>
        <v>Cinematic Widescreen</v>
      </c>
      <c r="AV2588">
        <v>3000</v>
      </c>
      <c r="AW2588" t="str">
        <f t="shared" si="953"/>
        <v>Low</v>
      </c>
    </row>
    <row r="2589" spans="1:49" x14ac:dyDescent="0.3">
      <c r="A2589" t="s">
        <v>0</v>
      </c>
      <c r="B2589" t="s">
        <v>12548</v>
      </c>
      <c r="C2589">
        <v>67</v>
      </c>
      <c r="D2589" t="str">
        <f t="shared" si="933"/>
        <v>Low</v>
      </c>
      <c r="E2589">
        <v>92</v>
      </c>
      <c r="F2589" t="str">
        <f t="shared" si="934"/>
        <v>1h 32m</v>
      </c>
      <c r="G2589" t="str">
        <f t="shared" si="935"/>
        <v>Standard Movie</v>
      </c>
      <c r="H2589">
        <v>6</v>
      </c>
      <c r="I2589" t="str">
        <f t="shared" si="936"/>
        <v>Very Low</v>
      </c>
      <c r="J2589">
        <v>227</v>
      </c>
      <c r="K2589" t="str">
        <f t="shared" si="937"/>
        <v>Very Low</v>
      </c>
      <c r="L2589" t="s">
        <v>12549</v>
      </c>
      <c r="M2589">
        <v>10000</v>
      </c>
      <c r="N2589" t="str">
        <f t="shared" si="938"/>
        <v>Low</v>
      </c>
      <c r="O2589">
        <v>23091</v>
      </c>
      <c r="P2589" t="str">
        <f t="shared" si="939"/>
        <v>Flop</v>
      </c>
      <c r="Q2589" t="s">
        <v>5576</v>
      </c>
      <c r="R2589" t="str">
        <f t="shared" si="940"/>
        <v>Drama</v>
      </c>
      <c r="S2589">
        <f t="shared" si="941"/>
        <v>3</v>
      </c>
      <c r="T2589" t="s">
        <v>2795</v>
      </c>
      <c r="U2589" t="s">
        <v>12550</v>
      </c>
      <c r="V2589">
        <v>5664</v>
      </c>
      <c r="W2589" t="str">
        <f t="shared" si="942"/>
        <v>Very Low</v>
      </c>
      <c r="X2589">
        <v>11091</v>
      </c>
      <c r="Y2589" t="str">
        <f t="shared" si="943"/>
        <v>Medium</v>
      </c>
      <c r="Z2589" t="s">
        <v>7353</v>
      </c>
      <c r="AA2589">
        <v>1</v>
      </c>
      <c r="AB2589" t="str">
        <f t="shared" si="944"/>
        <v>Solo Star Poster</v>
      </c>
      <c r="AC2589" t="s">
        <v>12551</v>
      </c>
      <c r="AD2589" t="s">
        <v>12552</v>
      </c>
      <c r="AE2589">
        <v>42</v>
      </c>
      <c r="AF2589" t="str">
        <f t="shared" si="945"/>
        <v>Very Low</v>
      </c>
      <c r="AG2589" t="s">
        <v>9</v>
      </c>
      <c r="AH2589" t="s">
        <v>28</v>
      </c>
      <c r="AI2589" t="s">
        <v>556</v>
      </c>
      <c r="AJ2589" t="str">
        <f t="shared" si="946"/>
        <v>Adult</v>
      </c>
      <c r="AK2589">
        <v>15000000</v>
      </c>
      <c r="AL2589" t="str">
        <f t="shared" si="947"/>
        <v>Low Budget</v>
      </c>
      <c r="AM2589">
        <v>2008</v>
      </c>
      <c r="AN2589">
        <f t="shared" si="948"/>
        <v>17</v>
      </c>
      <c r="AO2589" t="str">
        <f t="shared" si="949"/>
        <v>Old Classic</v>
      </c>
      <c r="AP2589">
        <v>304</v>
      </c>
      <c r="AQ2589" t="str">
        <f t="shared" si="950"/>
        <v>Very Low</v>
      </c>
      <c r="AR2589">
        <v>6.2</v>
      </c>
      <c r="AS2589" t="str">
        <f t="shared" si="951"/>
        <v>Average</v>
      </c>
      <c r="AT2589">
        <v>2.35</v>
      </c>
      <c r="AU2589" t="str">
        <f t="shared" si="952"/>
        <v>Cinematic Widescreen</v>
      </c>
      <c r="AV2589">
        <v>921</v>
      </c>
      <c r="AW2589" t="str">
        <f t="shared" si="953"/>
        <v>Very Low</v>
      </c>
    </row>
    <row r="2590" spans="1:49" x14ac:dyDescent="0.3">
      <c r="A2590" t="s">
        <v>0</v>
      </c>
      <c r="B2590" t="s">
        <v>12553</v>
      </c>
      <c r="C2590">
        <v>216</v>
      </c>
      <c r="D2590" t="str">
        <f t="shared" si="933"/>
        <v>Medium</v>
      </c>
      <c r="E2590">
        <v>161</v>
      </c>
      <c r="F2590" t="str">
        <f t="shared" si="934"/>
        <v>2h 41m</v>
      </c>
      <c r="G2590" t="str">
        <f t="shared" si="935"/>
        <v>Long Movie</v>
      </c>
      <c r="H2590">
        <v>929</v>
      </c>
      <c r="I2590" t="str">
        <f t="shared" si="936"/>
        <v>Very Low</v>
      </c>
      <c r="J2590">
        <v>116</v>
      </c>
      <c r="K2590" t="str">
        <f t="shared" si="937"/>
        <v>Very Low</v>
      </c>
      <c r="L2590" t="s">
        <v>12554</v>
      </c>
      <c r="M2590">
        <v>488</v>
      </c>
      <c r="N2590" t="str">
        <f t="shared" si="938"/>
        <v>Low</v>
      </c>
      <c r="O2590">
        <v>336467</v>
      </c>
      <c r="P2590" t="str">
        <f t="shared" si="939"/>
        <v>Flop</v>
      </c>
      <c r="Q2590" t="s">
        <v>5295</v>
      </c>
      <c r="R2590" t="str">
        <f t="shared" si="940"/>
        <v>Drama</v>
      </c>
      <c r="S2590">
        <f t="shared" si="941"/>
        <v>2</v>
      </c>
      <c r="T2590" t="s">
        <v>12555</v>
      </c>
      <c r="U2590" t="s">
        <v>12556</v>
      </c>
      <c r="V2590">
        <v>45449</v>
      </c>
      <c r="W2590" t="str">
        <f t="shared" si="942"/>
        <v>Low</v>
      </c>
      <c r="X2590">
        <v>943</v>
      </c>
      <c r="Y2590" t="str">
        <f t="shared" si="943"/>
        <v>Very Low</v>
      </c>
      <c r="Z2590" t="s">
        <v>1523</v>
      </c>
      <c r="AA2590">
        <v>0</v>
      </c>
      <c r="AB2590" t="str">
        <f t="shared" si="944"/>
        <v>Symbolic Poster</v>
      </c>
      <c r="AC2590" t="s">
        <v>12557</v>
      </c>
      <c r="AD2590" t="s">
        <v>12558</v>
      </c>
      <c r="AE2590">
        <v>192</v>
      </c>
      <c r="AF2590" t="str">
        <f t="shared" si="945"/>
        <v>Very Low</v>
      </c>
      <c r="AG2590" t="s">
        <v>9</v>
      </c>
      <c r="AH2590" t="s">
        <v>1436</v>
      </c>
      <c r="AI2590" t="s">
        <v>4801</v>
      </c>
      <c r="AJ2590" t="str">
        <f t="shared" si="946"/>
        <v>No Rating</v>
      </c>
      <c r="AK2590">
        <v>13000000</v>
      </c>
      <c r="AL2590" t="str">
        <f t="shared" si="947"/>
        <v>Low Budget</v>
      </c>
      <c r="AM2590">
        <v>2009</v>
      </c>
      <c r="AN2590">
        <f t="shared" si="948"/>
        <v>16</v>
      </c>
      <c r="AO2590" t="str">
        <f t="shared" si="949"/>
        <v>Old Classic</v>
      </c>
      <c r="AP2590">
        <v>289</v>
      </c>
      <c r="AQ2590" t="str">
        <f t="shared" si="950"/>
        <v>Very Low</v>
      </c>
      <c r="AR2590">
        <v>7.3</v>
      </c>
      <c r="AS2590" t="str">
        <f t="shared" si="951"/>
        <v>Good</v>
      </c>
      <c r="AT2590">
        <v>2.35</v>
      </c>
      <c r="AU2590" t="str">
        <f t="shared" si="952"/>
        <v>Cinematic Widescreen</v>
      </c>
      <c r="AV2590">
        <v>23000</v>
      </c>
      <c r="AW2590" t="str">
        <f t="shared" si="953"/>
        <v>Medium</v>
      </c>
    </row>
    <row r="2591" spans="1:49" x14ac:dyDescent="0.3">
      <c r="A2591" t="s">
        <v>0</v>
      </c>
      <c r="B2591" t="s">
        <v>11102</v>
      </c>
      <c r="C2591">
        <v>54</v>
      </c>
      <c r="D2591" t="str">
        <f t="shared" si="933"/>
        <v>Low</v>
      </c>
      <c r="E2591">
        <v>92</v>
      </c>
      <c r="F2591" t="str">
        <f t="shared" si="934"/>
        <v>1h 32m</v>
      </c>
      <c r="G2591" t="str">
        <f t="shared" si="935"/>
        <v>Standard Movie</v>
      </c>
      <c r="H2591">
        <v>143</v>
      </c>
      <c r="I2591" t="str">
        <f t="shared" si="936"/>
        <v>Very Low</v>
      </c>
      <c r="J2591">
        <v>613</v>
      </c>
      <c r="K2591" t="str">
        <f t="shared" si="937"/>
        <v>Very Low</v>
      </c>
      <c r="L2591" t="s">
        <v>12559</v>
      </c>
      <c r="M2591">
        <v>1000</v>
      </c>
      <c r="N2591" t="str">
        <f t="shared" si="938"/>
        <v>Low</v>
      </c>
      <c r="O2591">
        <v>2964</v>
      </c>
      <c r="P2591" t="str">
        <f t="shared" si="939"/>
        <v>Flop</v>
      </c>
      <c r="Q2591" t="s">
        <v>8170</v>
      </c>
      <c r="R2591" t="str">
        <f t="shared" si="940"/>
        <v>Comedy</v>
      </c>
      <c r="S2591">
        <f t="shared" si="941"/>
        <v>3</v>
      </c>
      <c r="T2591" t="s">
        <v>4438</v>
      </c>
      <c r="U2591" t="s">
        <v>12560</v>
      </c>
      <c r="V2591">
        <v>7444</v>
      </c>
      <c r="W2591" t="str">
        <f t="shared" si="942"/>
        <v>Very Low</v>
      </c>
      <c r="X2591">
        <v>3086</v>
      </c>
      <c r="Y2591" t="str">
        <f t="shared" si="943"/>
        <v>Low</v>
      </c>
      <c r="Z2591" t="s">
        <v>12561</v>
      </c>
      <c r="AA2591">
        <v>2</v>
      </c>
      <c r="AB2591" t="str">
        <f t="shared" si="944"/>
        <v>Duo/Trio Poster</v>
      </c>
      <c r="AC2591" t="s">
        <v>12562</v>
      </c>
      <c r="AD2591" t="s">
        <v>12563</v>
      </c>
      <c r="AE2591">
        <v>42</v>
      </c>
      <c r="AF2591" t="str">
        <f t="shared" si="945"/>
        <v>Very Low</v>
      </c>
      <c r="AG2591" t="s">
        <v>9</v>
      </c>
      <c r="AH2591" t="s">
        <v>10</v>
      </c>
      <c r="AI2591" t="s">
        <v>11</v>
      </c>
      <c r="AJ2591" t="str">
        <f t="shared" si="946"/>
        <v>Teen</v>
      </c>
      <c r="AK2591">
        <v>16000000</v>
      </c>
      <c r="AL2591" t="str">
        <f t="shared" si="947"/>
        <v>Low Budget</v>
      </c>
      <c r="AM2591">
        <v>2012</v>
      </c>
      <c r="AN2591">
        <f t="shared" si="948"/>
        <v>13</v>
      </c>
      <c r="AO2591" t="str">
        <f t="shared" si="949"/>
        <v>Modern Classic</v>
      </c>
      <c r="AP2591">
        <v>945</v>
      </c>
      <c r="AQ2591" t="str">
        <f t="shared" si="950"/>
        <v>Very Low</v>
      </c>
      <c r="AR2591">
        <v>5.0999999999999996</v>
      </c>
      <c r="AS2591" t="str">
        <f t="shared" si="951"/>
        <v>Below Average</v>
      </c>
      <c r="AT2591">
        <v>1.78</v>
      </c>
      <c r="AU2591" t="str">
        <f t="shared" si="952"/>
        <v>HDTV / Widescreen</v>
      </c>
      <c r="AV2591">
        <v>0</v>
      </c>
      <c r="AW2591" t="str">
        <f t="shared" si="953"/>
        <v>Very Low</v>
      </c>
    </row>
    <row r="2592" spans="1:49" x14ac:dyDescent="0.3">
      <c r="A2592" t="s">
        <v>0</v>
      </c>
      <c r="B2592" t="s">
        <v>7606</v>
      </c>
      <c r="C2592">
        <v>84</v>
      </c>
      <c r="D2592" t="str">
        <f t="shared" si="933"/>
        <v>Low</v>
      </c>
      <c r="E2592">
        <v>93</v>
      </c>
      <c r="F2592" t="str">
        <f t="shared" si="934"/>
        <v>1h 33m</v>
      </c>
      <c r="G2592" t="str">
        <f t="shared" si="935"/>
        <v>Standard Movie</v>
      </c>
      <c r="H2592">
        <v>529</v>
      </c>
      <c r="I2592" t="str">
        <f t="shared" si="936"/>
        <v>Very Low</v>
      </c>
      <c r="J2592">
        <v>805</v>
      </c>
      <c r="K2592" t="str">
        <f t="shared" si="937"/>
        <v>Very Low</v>
      </c>
      <c r="L2592" t="s">
        <v>6832</v>
      </c>
      <c r="M2592">
        <v>1000</v>
      </c>
      <c r="N2592" t="str">
        <f t="shared" si="938"/>
        <v>Low</v>
      </c>
      <c r="O2592">
        <f t="shared" ref="O2592:O2593" si="954">O2591</f>
        <v>2964</v>
      </c>
      <c r="P2592" t="str">
        <f t="shared" si="939"/>
        <v>Flop</v>
      </c>
      <c r="Q2592" t="s">
        <v>7115</v>
      </c>
      <c r="R2592" t="str">
        <f t="shared" si="940"/>
        <v>Drama</v>
      </c>
      <c r="S2592">
        <f t="shared" si="941"/>
        <v>2</v>
      </c>
      <c r="T2592" t="s">
        <v>558</v>
      </c>
      <c r="U2592" t="s">
        <v>12564</v>
      </c>
      <c r="V2592">
        <v>155249</v>
      </c>
      <c r="W2592" t="str">
        <f t="shared" si="942"/>
        <v>Medium</v>
      </c>
      <c r="X2592">
        <v>4453</v>
      </c>
      <c r="Y2592" t="str">
        <f t="shared" si="943"/>
        <v>Low</v>
      </c>
      <c r="Z2592" t="s">
        <v>2289</v>
      </c>
      <c r="AA2592">
        <v>0</v>
      </c>
      <c r="AB2592" t="str">
        <f t="shared" si="944"/>
        <v>Symbolic Poster</v>
      </c>
      <c r="AC2592" t="s">
        <v>12565</v>
      </c>
      <c r="AD2592" t="s">
        <v>12566</v>
      </c>
      <c r="AE2592">
        <v>304</v>
      </c>
      <c r="AF2592" t="str">
        <f t="shared" si="945"/>
        <v>Very Low</v>
      </c>
      <c r="AG2592" t="s">
        <v>9</v>
      </c>
      <c r="AH2592" t="s">
        <v>10</v>
      </c>
      <c r="AI2592" t="s">
        <v>248</v>
      </c>
      <c r="AJ2592" t="str">
        <f t="shared" si="946"/>
        <v>Family</v>
      </c>
      <c r="AK2592">
        <v>16000000</v>
      </c>
      <c r="AL2592" t="str">
        <f t="shared" si="947"/>
        <v>Low Budget</v>
      </c>
      <c r="AM2592">
        <v>2009</v>
      </c>
      <c r="AN2592">
        <f t="shared" si="948"/>
        <v>16</v>
      </c>
      <c r="AO2592" t="str">
        <f t="shared" si="949"/>
        <v>Old Classic</v>
      </c>
      <c r="AP2592">
        <v>884</v>
      </c>
      <c r="AQ2592" t="str">
        <f t="shared" si="950"/>
        <v>Very Low</v>
      </c>
      <c r="AR2592">
        <v>8.1</v>
      </c>
      <c r="AS2592" t="str">
        <f t="shared" si="951"/>
        <v>Excellent</v>
      </c>
      <c r="AT2592">
        <v>1.85</v>
      </c>
      <c r="AU2592" t="str">
        <f t="shared" si="952"/>
        <v>HDTV / Widescreen</v>
      </c>
      <c r="AV2592">
        <v>115000</v>
      </c>
      <c r="AW2592" t="str">
        <f t="shared" si="953"/>
        <v>High</v>
      </c>
    </row>
    <row r="2593" spans="1:49" x14ac:dyDescent="0.3">
      <c r="A2593" t="s">
        <v>0</v>
      </c>
      <c r="B2593" t="s">
        <v>12567</v>
      </c>
      <c r="C2593">
        <v>69</v>
      </c>
      <c r="D2593" t="str">
        <f t="shared" si="933"/>
        <v>Low</v>
      </c>
      <c r="E2593">
        <v>110</v>
      </c>
      <c r="F2593" t="str">
        <f t="shared" si="934"/>
        <v>1h 50m</v>
      </c>
      <c r="G2593" t="str">
        <f t="shared" si="935"/>
        <v>Standard Movie</v>
      </c>
      <c r="H2593">
        <v>22</v>
      </c>
      <c r="I2593" t="str">
        <f t="shared" si="936"/>
        <v>Very Low</v>
      </c>
      <c r="J2593">
        <v>44</v>
      </c>
      <c r="K2593" t="str">
        <f t="shared" si="937"/>
        <v>Very Low</v>
      </c>
      <c r="L2593" t="s">
        <v>12568</v>
      </c>
      <c r="M2593">
        <v>5000</v>
      </c>
      <c r="N2593" t="str">
        <f t="shared" si="938"/>
        <v>Low</v>
      </c>
      <c r="O2593">
        <f t="shared" si="954"/>
        <v>2964</v>
      </c>
      <c r="P2593" t="str">
        <f t="shared" si="939"/>
        <v>Flop</v>
      </c>
      <c r="Q2593" t="s">
        <v>2096</v>
      </c>
      <c r="R2593" t="str">
        <f t="shared" si="940"/>
        <v>Crime</v>
      </c>
      <c r="S2593">
        <f t="shared" si="941"/>
        <v>3</v>
      </c>
      <c r="T2593" t="s">
        <v>13</v>
      </c>
      <c r="U2593" t="s">
        <v>12569</v>
      </c>
      <c r="V2593">
        <v>12817</v>
      </c>
      <c r="W2593" t="str">
        <f t="shared" si="942"/>
        <v>Low</v>
      </c>
      <c r="X2593">
        <v>5273</v>
      </c>
      <c r="Y2593" t="str">
        <f t="shared" si="943"/>
        <v>Low</v>
      </c>
      <c r="Z2593" t="s">
        <v>12570</v>
      </c>
      <c r="AA2593">
        <v>0</v>
      </c>
      <c r="AB2593" t="str">
        <f t="shared" si="944"/>
        <v>Symbolic Poster</v>
      </c>
      <c r="AC2593" t="s">
        <v>12571</v>
      </c>
      <c r="AD2593" t="s">
        <v>12572</v>
      </c>
      <c r="AE2593">
        <v>43</v>
      </c>
      <c r="AF2593" t="str">
        <f t="shared" si="945"/>
        <v>Very Low</v>
      </c>
      <c r="AG2593" t="s">
        <v>9</v>
      </c>
      <c r="AH2593" t="s">
        <v>1436</v>
      </c>
      <c r="AI2593" t="s">
        <v>556</v>
      </c>
      <c r="AJ2593" t="str">
        <f t="shared" si="946"/>
        <v>Adult</v>
      </c>
      <c r="AK2593">
        <v>16000000</v>
      </c>
      <c r="AL2593" t="str">
        <f t="shared" si="947"/>
        <v>Low Budget</v>
      </c>
      <c r="AM2593">
        <v>2013</v>
      </c>
      <c r="AN2593">
        <f t="shared" si="948"/>
        <v>12</v>
      </c>
      <c r="AO2593" t="str">
        <f t="shared" si="949"/>
        <v>Modern Classic</v>
      </c>
      <c r="AP2593">
        <v>170</v>
      </c>
      <c r="AQ2593" t="str">
        <f t="shared" si="950"/>
        <v>Very Low</v>
      </c>
      <c r="AR2593">
        <v>6.7</v>
      </c>
      <c r="AS2593" t="str">
        <f t="shared" si="951"/>
        <v>Average</v>
      </c>
      <c r="AT2593">
        <v>2.35</v>
      </c>
      <c r="AU2593" t="str">
        <f t="shared" si="952"/>
        <v>Cinematic Widescreen</v>
      </c>
      <c r="AV2593">
        <v>0</v>
      </c>
      <c r="AW2593" t="str">
        <f t="shared" si="953"/>
        <v>Very Low</v>
      </c>
    </row>
    <row r="2594" spans="1:49" x14ac:dyDescent="0.3">
      <c r="A2594" t="s">
        <v>0</v>
      </c>
      <c r="B2594" t="s">
        <v>12573</v>
      </c>
      <c r="C2594">
        <v>208</v>
      </c>
      <c r="D2594" t="str">
        <f t="shared" si="933"/>
        <v>Medium</v>
      </c>
      <c r="E2594">
        <v>122</v>
      </c>
      <c r="F2594" t="str">
        <f t="shared" si="934"/>
        <v>2h 2m</v>
      </c>
      <c r="G2594" t="str">
        <f t="shared" si="935"/>
        <v>Long Movie</v>
      </c>
      <c r="H2594">
        <v>0</v>
      </c>
      <c r="I2594" t="str">
        <f t="shared" si="936"/>
        <v>Very Low</v>
      </c>
      <c r="J2594">
        <v>567</v>
      </c>
      <c r="K2594" t="str">
        <f t="shared" si="937"/>
        <v>Very Low</v>
      </c>
      <c r="L2594" t="s">
        <v>1473</v>
      </c>
      <c r="M2594">
        <v>883</v>
      </c>
      <c r="N2594" t="str">
        <f t="shared" si="938"/>
        <v>Low</v>
      </c>
      <c r="O2594">
        <v>2428883</v>
      </c>
      <c r="P2594" t="str">
        <f t="shared" si="939"/>
        <v>Flop</v>
      </c>
      <c r="Q2594" t="s">
        <v>1736</v>
      </c>
      <c r="R2594" t="str">
        <f t="shared" si="940"/>
        <v>Drama</v>
      </c>
      <c r="S2594">
        <f t="shared" si="941"/>
        <v>2</v>
      </c>
      <c r="T2594" t="s">
        <v>4516</v>
      </c>
      <c r="U2594" t="s">
        <v>12574</v>
      </c>
      <c r="V2594">
        <v>21370</v>
      </c>
      <c r="W2594" t="str">
        <f t="shared" si="942"/>
        <v>Low</v>
      </c>
      <c r="X2594">
        <v>2896</v>
      </c>
      <c r="Y2594" t="str">
        <f t="shared" si="943"/>
        <v>Low</v>
      </c>
      <c r="Z2594" t="s">
        <v>2067</v>
      </c>
      <c r="AA2594">
        <v>1</v>
      </c>
      <c r="AB2594" t="str">
        <f t="shared" si="944"/>
        <v>Solo Star Poster</v>
      </c>
      <c r="AC2594" t="s">
        <v>12575</v>
      </c>
      <c r="AD2594" t="s">
        <v>12576</v>
      </c>
      <c r="AE2594">
        <v>132</v>
      </c>
      <c r="AF2594" t="str">
        <f t="shared" si="945"/>
        <v>Very Low</v>
      </c>
      <c r="AG2594" t="s">
        <v>9</v>
      </c>
      <c r="AH2594" t="s">
        <v>10</v>
      </c>
      <c r="AI2594" t="s">
        <v>556</v>
      </c>
      <c r="AJ2594" t="str">
        <f t="shared" si="946"/>
        <v>Adult</v>
      </c>
      <c r="AK2594">
        <v>16000000</v>
      </c>
      <c r="AL2594" t="str">
        <f t="shared" si="947"/>
        <v>Low Budget</v>
      </c>
      <c r="AM2594">
        <v>2014</v>
      </c>
      <c r="AN2594">
        <f t="shared" si="948"/>
        <v>11</v>
      </c>
      <c r="AO2594" t="str">
        <f t="shared" si="949"/>
        <v>Modern Classic</v>
      </c>
      <c r="AP2594">
        <v>596</v>
      </c>
      <c r="AQ2594" t="str">
        <f t="shared" si="950"/>
        <v>Very Low</v>
      </c>
      <c r="AR2594">
        <v>6.6</v>
      </c>
      <c r="AS2594" t="str">
        <f t="shared" si="951"/>
        <v>Average</v>
      </c>
      <c r="AT2594">
        <v>2.35</v>
      </c>
      <c r="AU2594" t="str">
        <f t="shared" si="952"/>
        <v>Cinematic Widescreen</v>
      </c>
      <c r="AV2594">
        <v>0</v>
      </c>
      <c r="AW2594" t="str">
        <f t="shared" si="953"/>
        <v>Very Low</v>
      </c>
    </row>
    <row r="2595" spans="1:49" x14ac:dyDescent="0.3">
      <c r="A2595" t="s">
        <v>0</v>
      </c>
      <c r="B2595" t="s">
        <v>12577</v>
      </c>
      <c r="C2595">
        <v>32</v>
      </c>
      <c r="D2595" t="str">
        <f t="shared" si="933"/>
        <v>Very Low</v>
      </c>
      <c r="E2595">
        <v>91</v>
      </c>
      <c r="F2595" t="str">
        <f t="shared" si="934"/>
        <v>1h 31m</v>
      </c>
      <c r="G2595" t="str">
        <f t="shared" si="935"/>
        <v>Standard Movie</v>
      </c>
      <c r="H2595">
        <v>10</v>
      </c>
      <c r="I2595" t="str">
        <f t="shared" si="936"/>
        <v>Very Low</v>
      </c>
      <c r="J2595">
        <v>574</v>
      </c>
      <c r="K2595" t="str">
        <f t="shared" si="937"/>
        <v>Very Low</v>
      </c>
      <c r="L2595" t="s">
        <v>1630</v>
      </c>
      <c r="M2595">
        <v>890</v>
      </c>
      <c r="N2595" t="str">
        <f t="shared" si="938"/>
        <v>Low</v>
      </c>
      <c r="O2595">
        <v>13571817</v>
      </c>
      <c r="P2595" t="str">
        <f t="shared" si="939"/>
        <v>Average</v>
      </c>
      <c r="Q2595" t="s">
        <v>4450</v>
      </c>
      <c r="R2595" t="str">
        <f t="shared" si="940"/>
        <v>Comedy</v>
      </c>
      <c r="S2595">
        <f t="shared" si="941"/>
        <v>4</v>
      </c>
      <c r="T2595" t="s">
        <v>605</v>
      </c>
      <c r="U2595" t="s">
        <v>12578</v>
      </c>
      <c r="V2595">
        <v>5312</v>
      </c>
      <c r="W2595" t="str">
        <f t="shared" si="942"/>
        <v>Very Low</v>
      </c>
      <c r="X2595">
        <v>3104</v>
      </c>
      <c r="Y2595" t="str">
        <f t="shared" si="943"/>
        <v>Low</v>
      </c>
      <c r="Z2595" t="s">
        <v>3207</v>
      </c>
      <c r="AA2595">
        <v>3</v>
      </c>
      <c r="AB2595" t="str">
        <f t="shared" si="944"/>
        <v>Duo/Trio Poster</v>
      </c>
      <c r="AC2595" t="s">
        <v>12579</v>
      </c>
      <c r="AD2595" t="s">
        <v>12580</v>
      </c>
      <c r="AE2595">
        <v>40</v>
      </c>
      <c r="AF2595" t="str">
        <f t="shared" si="945"/>
        <v>Very Low</v>
      </c>
      <c r="AG2595" t="s">
        <v>9</v>
      </c>
      <c r="AH2595" t="s">
        <v>10</v>
      </c>
      <c r="AI2595" t="s">
        <v>11</v>
      </c>
      <c r="AJ2595" t="str">
        <f t="shared" si="946"/>
        <v>Teen</v>
      </c>
      <c r="AK2595">
        <v>15600000</v>
      </c>
      <c r="AL2595" t="str">
        <f t="shared" si="947"/>
        <v>Low Budget</v>
      </c>
      <c r="AM2595">
        <v>2002</v>
      </c>
      <c r="AN2595">
        <f t="shared" si="948"/>
        <v>23</v>
      </c>
      <c r="AO2595" t="str">
        <f t="shared" si="949"/>
        <v>Old Classic</v>
      </c>
      <c r="AP2595">
        <v>578</v>
      </c>
      <c r="AQ2595" t="str">
        <f t="shared" si="950"/>
        <v>Very Low</v>
      </c>
      <c r="AR2595">
        <v>4.5</v>
      </c>
      <c r="AS2595" t="str">
        <f t="shared" si="951"/>
        <v>Poor</v>
      </c>
      <c r="AT2595">
        <v>1.85</v>
      </c>
      <c r="AU2595" t="str">
        <f t="shared" si="952"/>
        <v>HDTV / Widescreen</v>
      </c>
      <c r="AV2595">
        <v>939</v>
      </c>
      <c r="AW2595" t="str">
        <f t="shared" si="953"/>
        <v>Very Low</v>
      </c>
    </row>
    <row r="2596" spans="1:49" x14ac:dyDescent="0.3">
      <c r="A2596" t="s">
        <v>0</v>
      </c>
      <c r="B2596" t="str">
        <f>B2595</f>
        <v>Jesse Vaughan</v>
      </c>
      <c r="C2596">
        <v>20</v>
      </c>
      <c r="D2596" t="str">
        <f t="shared" si="933"/>
        <v>Very Low</v>
      </c>
      <c r="E2596">
        <v>45</v>
      </c>
      <c r="F2596" t="str">
        <f t="shared" si="934"/>
        <v>0h 45m</v>
      </c>
      <c r="G2596" t="str">
        <f t="shared" si="935"/>
        <v>Short Film</v>
      </c>
      <c r="H2596">
        <f>H2595</f>
        <v>10</v>
      </c>
      <c r="I2596" t="str">
        <f t="shared" si="936"/>
        <v>Very Low</v>
      </c>
      <c r="J2596">
        <v>15</v>
      </c>
      <c r="K2596" t="str">
        <f t="shared" si="937"/>
        <v>Very Low</v>
      </c>
      <c r="L2596" t="s">
        <v>12581</v>
      </c>
      <c r="M2596">
        <v>422</v>
      </c>
      <c r="N2596" t="str">
        <f t="shared" si="938"/>
        <v>Low</v>
      </c>
      <c r="O2596">
        <f>O2595</f>
        <v>13571817</v>
      </c>
      <c r="P2596" t="str">
        <f t="shared" si="939"/>
        <v>Average</v>
      </c>
      <c r="Q2596" t="s">
        <v>9164</v>
      </c>
      <c r="R2596" t="str">
        <f t="shared" si="940"/>
        <v>Comedy</v>
      </c>
      <c r="S2596">
        <f t="shared" si="941"/>
        <v>3</v>
      </c>
      <c r="T2596" t="s">
        <v>12582</v>
      </c>
      <c r="U2596" t="s">
        <v>12583</v>
      </c>
      <c r="V2596">
        <v>19164</v>
      </c>
      <c r="W2596" t="str">
        <f t="shared" si="942"/>
        <v>Low</v>
      </c>
      <c r="X2596">
        <v>537</v>
      </c>
      <c r="Y2596" t="str">
        <f t="shared" si="943"/>
        <v>Very Low</v>
      </c>
      <c r="Z2596" t="s">
        <v>12584</v>
      </c>
      <c r="AA2596">
        <v>0</v>
      </c>
      <c r="AB2596" t="str">
        <f t="shared" si="944"/>
        <v>Symbolic Poster</v>
      </c>
      <c r="AC2596" t="s">
        <v>12585</v>
      </c>
      <c r="AD2596" t="s">
        <v>12586</v>
      </c>
      <c r="AE2596">
        <v>79</v>
      </c>
      <c r="AF2596" t="str">
        <f t="shared" si="945"/>
        <v>Very Low</v>
      </c>
      <c r="AG2596" t="s">
        <v>9</v>
      </c>
      <c r="AH2596" t="s">
        <v>12587</v>
      </c>
      <c r="AI2596" t="s">
        <v>2606</v>
      </c>
      <c r="AJ2596" t="str">
        <f t="shared" si="946"/>
        <v>Adult</v>
      </c>
      <c r="AK2596">
        <v>34000000</v>
      </c>
      <c r="AL2596" t="str">
        <f t="shared" si="947"/>
        <v>Medium Budget</v>
      </c>
      <c r="AM2596">
        <f>AM2595</f>
        <v>2002</v>
      </c>
      <c r="AN2596">
        <f t="shared" si="948"/>
        <v>23</v>
      </c>
      <c r="AO2596" t="str">
        <f t="shared" si="949"/>
        <v>Old Classic</v>
      </c>
      <c r="AP2596">
        <v>57</v>
      </c>
      <c r="AQ2596" t="str">
        <f t="shared" si="950"/>
        <v>Very Low</v>
      </c>
      <c r="AR2596">
        <v>8.1</v>
      </c>
      <c r="AS2596" t="str">
        <f t="shared" si="951"/>
        <v>Excellent</v>
      </c>
      <c r="AT2596">
        <v>16</v>
      </c>
      <c r="AU2596" t="str">
        <f t="shared" si="952"/>
        <v>Ultra Widescreen</v>
      </c>
      <c r="AV2596">
        <v>16000</v>
      </c>
      <c r="AW2596" t="str">
        <f t="shared" si="953"/>
        <v>Medium</v>
      </c>
    </row>
    <row r="2597" spans="1:49" x14ac:dyDescent="0.3">
      <c r="A2597" t="s">
        <v>0</v>
      </c>
      <c r="B2597" t="s">
        <v>8609</v>
      </c>
      <c r="C2597">
        <v>78</v>
      </c>
      <c r="D2597" t="str">
        <f t="shared" si="933"/>
        <v>Low</v>
      </c>
      <c r="E2597">
        <v>115</v>
      </c>
      <c r="F2597" t="str">
        <f t="shared" si="934"/>
        <v>1h 55m</v>
      </c>
      <c r="G2597" t="str">
        <f t="shared" si="935"/>
        <v>Standard Movie</v>
      </c>
      <c r="H2597">
        <v>460</v>
      </c>
      <c r="I2597" t="str">
        <f t="shared" si="936"/>
        <v>Very Low</v>
      </c>
      <c r="J2597">
        <v>125</v>
      </c>
      <c r="K2597" t="str">
        <f t="shared" si="937"/>
        <v>Very Low</v>
      </c>
      <c r="L2597" t="s">
        <v>12588</v>
      </c>
      <c r="M2597">
        <v>232</v>
      </c>
      <c r="N2597" t="str">
        <f t="shared" si="938"/>
        <v>Low</v>
      </c>
      <c r="O2597">
        <v>1554566</v>
      </c>
      <c r="P2597" t="str">
        <f t="shared" si="939"/>
        <v>Flop</v>
      </c>
      <c r="Q2597" t="s">
        <v>3367</v>
      </c>
      <c r="R2597" t="str">
        <f t="shared" si="940"/>
        <v>Drama</v>
      </c>
      <c r="S2597">
        <f t="shared" si="941"/>
        <v>2</v>
      </c>
      <c r="T2597" t="s">
        <v>12589</v>
      </c>
      <c r="U2597" t="s">
        <v>12590</v>
      </c>
      <c r="V2597">
        <v>8624</v>
      </c>
      <c r="W2597" t="str">
        <f t="shared" si="942"/>
        <v>Very Low</v>
      </c>
      <c r="X2597">
        <v>699</v>
      </c>
      <c r="Y2597" t="str">
        <f t="shared" si="943"/>
        <v>Very Low</v>
      </c>
      <c r="Z2597" t="s">
        <v>12591</v>
      </c>
      <c r="AA2597">
        <v>1</v>
      </c>
      <c r="AB2597" t="str">
        <f t="shared" si="944"/>
        <v>Solo Star Poster</v>
      </c>
      <c r="AC2597" t="s">
        <v>12592</v>
      </c>
      <c r="AD2597" t="s">
        <v>12593</v>
      </c>
      <c r="AE2597">
        <v>180</v>
      </c>
      <c r="AF2597" t="str">
        <f t="shared" si="945"/>
        <v>Very Low</v>
      </c>
      <c r="AG2597" t="s">
        <v>9</v>
      </c>
      <c r="AH2597" t="s">
        <v>239</v>
      </c>
      <c r="AI2597" t="s">
        <v>556</v>
      </c>
      <c r="AJ2597" t="str">
        <f t="shared" si="946"/>
        <v>Adult</v>
      </c>
      <c r="AK2597">
        <f t="shared" ref="AK2597:AK2598" si="955">AK2596</f>
        <v>34000000</v>
      </c>
      <c r="AL2597" t="str">
        <f t="shared" si="947"/>
        <v>Medium Budget</v>
      </c>
      <c r="AM2597">
        <v>2002</v>
      </c>
      <c r="AN2597">
        <f t="shared" si="948"/>
        <v>23</v>
      </c>
      <c r="AO2597" t="str">
        <f t="shared" si="949"/>
        <v>Old Classic</v>
      </c>
      <c r="AP2597">
        <v>150</v>
      </c>
      <c r="AQ2597" t="str">
        <f t="shared" si="950"/>
        <v>Very Low</v>
      </c>
      <c r="AR2597">
        <v>6.6</v>
      </c>
      <c r="AS2597" t="str">
        <f t="shared" si="951"/>
        <v>Average</v>
      </c>
      <c r="AT2597">
        <v>1.66</v>
      </c>
      <c r="AU2597" t="str">
        <f t="shared" si="952"/>
        <v/>
      </c>
      <c r="AV2597">
        <v>824</v>
      </c>
      <c r="AW2597" t="str">
        <f t="shared" si="953"/>
        <v>Very Low</v>
      </c>
    </row>
    <row r="2598" spans="1:49" x14ac:dyDescent="0.3">
      <c r="A2598" t="s">
        <v>0</v>
      </c>
      <c r="B2598" t="s">
        <v>12594</v>
      </c>
      <c r="C2598">
        <v>21</v>
      </c>
      <c r="D2598" t="str">
        <f t="shared" si="933"/>
        <v>Very Low</v>
      </c>
      <c r="E2598">
        <v>94</v>
      </c>
      <c r="F2598" t="str">
        <f t="shared" si="934"/>
        <v>1h 34m</v>
      </c>
      <c r="G2598" t="str">
        <f t="shared" si="935"/>
        <v>Standard Movie</v>
      </c>
      <c r="H2598">
        <v>4</v>
      </c>
      <c r="I2598" t="str">
        <f t="shared" si="936"/>
        <v>Very Low</v>
      </c>
      <c r="J2598">
        <v>518</v>
      </c>
      <c r="K2598" t="str">
        <f t="shared" si="937"/>
        <v>Very Low</v>
      </c>
      <c r="L2598" t="s">
        <v>4081</v>
      </c>
      <c r="M2598">
        <v>844</v>
      </c>
      <c r="N2598" t="str">
        <f t="shared" si="938"/>
        <v>Low</v>
      </c>
      <c r="O2598">
        <v>508867</v>
      </c>
      <c r="P2598" t="str">
        <f t="shared" si="939"/>
        <v>Flop</v>
      </c>
      <c r="Q2598" t="s">
        <v>3765</v>
      </c>
      <c r="R2598" t="str">
        <f t="shared" si="940"/>
        <v>Drama</v>
      </c>
      <c r="S2598">
        <f t="shared" si="941"/>
        <v>2</v>
      </c>
      <c r="T2598" t="s">
        <v>10407</v>
      </c>
      <c r="U2598" t="s">
        <v>12595</v>
      </c>
      <c r="V2598">
        <v>1033</v>
      </c>
      <c r="W2598" t="str">
        <f t="shared" si="942"/>
        <v>Very Low</v>
      </c>
      <c r="X2598">
        <v>3583</v>
      </c>
      <c r="Y2598" t="str">
        <f t="shared" si="943"/>
        <v>Low</v>
      </c>
      <c r="Z2598" t="s">
        <v>12596</v>
      </c>
      <c r="AA2598">
        <v>0</v>
      </c>
      <c r="AB2598" t="str">
        <f t="shared" si="944"/>
        <v>Symbolic Poster</v>
      </c>
      <c r="AC2598" t="s">
        <v>12597</v>
      </c>
      <c r="AD2598" t="s">
        <v>12598</v>
      </c>
      <c r="AE2598">
        <v>26</v>
      </c>
      <c r="AF2598" t="str">
        <f t="shared" si="945"/>
        <v>Very Low</v>
      </c>
      <c r="AG2598" t="s">
        <v>9</v>
      </c>
      <c r="AH2598" t="s">
        <v>10</v>
      </c>
      <c r="AI2598" t="s">
        <v>66</v>
      </c>
      <c r="AJ2598" t="str">
        <f t="shared" si="946"/>
        <v>Family</v>
      </c>
      <c r="AK2598">
        <f t="shared" si="955"/>
        <v>34000000</v>
      </c>
      <c r="AL2598" t="str">
        <f t="shared" si="947"/>
        <v>Medium Budget</v>
      </c>
      <c r="AM2598">
        <v>2001</v>
      </c>
      <c r="AN2598">
        <f t="shared" si="948"/>
        <v>24</v>
      </c>
      <c r="AO2598" t="str">
        <f t="shared" si="949"/>
        <v>Old Classic</v>
      </c>
      <c r="AP2598">
        <v>626</v>
      </c>
      <c r="AQ2598" t="str">
        <f t="shared" si="950"/>
        <v>Very Low</v>
      </c>
      <c r="AR2598">
        <v>6.5</v>
      </c>
      <c r="AS2598" t="str">
        <f t="shared" si="951"/>
        <v>Average</v>
      </c>
      <c r="AT2598">
        <v>2.35</v>
      </c>
      <c r="AU2598" t="str">
        <f t="shared" si="952"/>
        <v>Cinematic Widescreen</v>
      </c>
      <c r="AV2598">
        <v>282</v>
      </c>
      <c r="AW2598" t="str">
        <f t="shared" si="953"/>
        <v>Very Low</v>
      </c>
    </row>
    <row r="2599" spans="1:49" x14ac:dyDescent="0.3">
      <c r="A2599" t="s">
        <v>0</v>
      </c>
      <c r="B2599" t="s">
        <v>12599</v>
      </c>
      <c r="C2599">
        <v>40</v>
      </c>
      <c r="D2599" t="str">
        <f t="shared" si="933"/>
        <v>Very Low</v>
      </c>
      <c r="E2599">
        <v>93</v>
      </c>
      <c r="F2599" t="str">
        <f t="shared" si="934"/>
        <v>1h 33m</v>
      </c>
      <c r="G2599" t="str">
        <f t="shared" si="935"/>
        <v>Standard Movie</v>
      </c>
      <c r="H2599">
        <v>7</v>
      </c>
      <c r="I2599" t="str">
        <f t="shared" si="936"/>
        <v>Very Low</v>
      </c>
      <c r="J2599">
        <v>922</v>
      </c>
      <c r="K2599" t="str">
        <f t="shared" si="937"/>
        <v>Very Low</v>
      </c>
      <c r="L2599" t="s">
        <v>2090</v>
      </c>
      <c r="M2599">
        <v>1000</v>
      </c>
      <c r="N2599" t="str">
        <f t="shared" si="938"/>
        <v>Low</v>
      </c>
      <c r="O2599">
        <v>1181197</v>
      </c>
      <c r="P2599" t="str">
        <f t="shared" si="939"/>
        <v>Flop</v>
      </c>
      <c r="Q2599" t="s">
        <v>1895</v>
      </c>
      <c r="R2599" t="str">
        <f t="shared" si="940"/>
        <v>Drama</v>
      </c>
      <c r="S2599">
        <f t="shared" si="941"/>
        <v>3</v>
      </c>
      <c r="T2599" t="s">
        <v>1511</v>
      </c>
      <c r="U2599" t="s">
        <v>12600</v>
      </c>
      <c r="V2599">
        <v>3299</v>
      </c>
      <c r="W2599" t="str">
        <f t="shared" si="942"/>
        <v>Very Low</v>
      </c>
      <c r="X2599">
        <v>4329</v>
      </c>
      <c r="Y2599" t="str">
        <f t="shared" si="943"/>
        <v>Low</v>
      </c>
      <c r="Z2599" t="s">
        <v>6128</v>
      </c>
      <c r="AA2599">
        <v>0</v>
      </c>
      <c r="AB2599" t="str">
        <f t="shared" si="944"/>
        <v>Symbolic Poster</v>
      </c>
      <c r="AC2599" t="s">
        <v>12601</v>
      </c>
      <c r="AD2599" t="s">
        <v>12602</v>
      </c>
      <c r="AE2599">
        <v>24</v>
      </c>
      <c r="AF2599" t="str">
        <f t="shared" si="945"/>
        <v>Very Low</v>
      </c>
      <c r="AG2599" t="s">
        <v>9</v>
      </c>
      <c r="AH2599" t="s">
        <v>10</v>
      </c>
      <c r="AI2599" t="s">
        <v>556</v>
      </c>
      <c r="AJ2599" t="str">
        <f t="shared" si="946"/>
        <v>Adult</v>
      </c>
      <c r="AK2599">
        <v>15500000</v>
      </c>
      <c r="AL2599" t="str">
        <f t="shared" si="947"/>
        <v>Low Budget</v>
      </c>
      <c r="AM2599">
        <v>2005</v>
      </c>
      <c r="AN2599">
        <f t="shared" si="948"/>
        <v>20</v>
      </c>
      <c r="AO2599" t="str">
        <f t="shared" si="949"/>
        <v>Old Classic</v>
      </c>
      <c r="AP2599">
        <v>1000</v>
      </c>
      <c r="AQ2599" t="str">
        <f t="shared" si="950"/>
        <v>Very Low</v>
      </c>
      <c r="AR2599">
        <v>5.9</v>
      </c>
      <c r="AS2599" t="str">
        <f t="shared" si="951"/>
        <v>Below Average</v>
      </c>
      <c r="AT2599">
        <v>1.85</v>
      </c>
      <c r="AU2599" t="str">
        <f t="shared" si="952"/>
        <v>HDTV / Widescreen</v>
      </c>
      <c r="AV2599">
        <v>191</v>
      </c>
      <c r="AW2599" t="str">
        <f t="shared" si="953"/>
        <v>Very Low</v>
      </c>
    </row>
    <row r="2600" spans="1:49" x14ac:dyDescent="0.3">
      <c r="A2600" t="s">
        <v>0</v>
      </c>
      <c r="B2600" t="s">
        <v>12603</v>
      </c>
      <c r="C2600">
        <v>40</v>
      </c>
      <c r="D2600" t="str">
        <f t="shared" si="933"/>
        <v>Very Low</v>
      </c>
      <c r="E2600">
        <v>94</v>
      </c>
      <c r="F2600" t="str">
        <f t="shared" si="934"/>
        <v>1h 34m</v>
      </c>
      <c r="G2600" t="str">
        <f t="shared" si="935"/>
        <v>Standard Movie</v>
      </c>
      <c r="H2600">
        <v>7</v>
      </c>
      <c r="I2600" t="str">
        <f t="shared" si="936"/>
        <v>Very Low</v>
      </c>
      <c r="J2600">
        <v>17</v>
      </c>
      <c r="K2600" t="str">
        <f t="shared" si="937"/>
        <v>Very Low</v>
      </c>
      <c r="L2600" t="s">
        <v>12604</v>
      </c>
      <c r="M2600">
        <v>235</v>
      </c>
      <c r="N2600" t="str">
        <f t="shared" si="938"/>
        <v>Low</v>
      </c>
      <c r="O2600">
        <v>81525</v>
      </c>
      <c r="P2600" t="str">
        <f t="shared" si="939"/>
        <v>Flop</v>
      </c>
      <c r="Q2600" t="s">
        <v>3525</v>
      </c>
      <c r="R2600" t="str">
        <f t="shared" si="940"/>
        <v>Action</v>
      </c>
      <c r="S2600">
        <f t="shared" si="941"/>
        <v>5</v>
      </c>
      <c r="T2600" t="s">
        <v>12605</v>
      </c>
      <c r="U2600" t="s">
        <v>12606</v>
      </c>
      <c r="V2600">
        <v>29392</v>
      </c>
      <c r="W2600" t="str">
        <f t="shared" si="942"/>
        <v>Low</v>
      </c>
      <c r="X2600">
        <v>303</v>
      </c>
      <c r="Y2600" t="str">
        <f t="shared" si="943"/>
        <v>Very Low</v>
      </c>
      <c r="Z2600" t="s">
        <v>12607</v>
      </c>
      <c r="AA2600">
        <v>1</v>
      </c>
      <c r="AB2600" t="str">
        <f t="shared" si="944"/>
        <v>Solo Star Poster</v>
      </c>
      <c r="AC2600" t="s">
        <v>12608</v>
      </c>
      <c r="AD2600" t="s">
        <v>12609</v>
      </c>
      <c r="AE2600">
        <v>91</v>
      </c>
      <c r="AF2600" t="str">
        <f t="shared" si="945"/>
        <v>Very Low</v>
      </c>
      <c r="AG2600" t="s">
        <v>1435</v>
      </c>
      <c r="AH2600" t="s">
        <v>1436</v>
      </c>
      <c r="AI2600" t="s">
        <v>556</v>
      </c>
      <c r="AJ2600" t="str">
        <f t="shared" si="946"/>
        <v>Adult</v>
      </c>
      <c r="AK2600">
        <v>15300000</v>
      </c>
      <c r="AL2600" t="str">
        <f t="shared" si="947"/>
        <v>Low Budget</v>
      </c>
      <c r="AM2600">
        <v>2001</v>
      </c>
      <c r="AN2600">
        <f t="shared" si="948"/>
        <v>24</v>
      </c>
      <c r="AO2600" t="str">
        <f t="shared" si="949"/>
        <v>Old Classic</v>
      </c>
      <c r="AP2600">
        <v>46</v>
      </c>
      <c r="AQ2600" t="str">
        <f t="shared" si="950"/>
        <v>Very Low</v>
      </c>
      <c r="AR2600">
        <v>6.6</v>
      </c>
      <c r="AS2600" t="str">
        <f t="shared" si="951"/>
        <v>Average</v>
      </c>
      <c r="AT2600">
        <v>2.35</v>
      </c>
      <c r="AU2600" t="str">
        <f t="shared" si="952"/>
        <v>Cinematic Widescreen</v>
      </c>
      <c r="AV2600">
        <v>0</v>
      </c>
      <c r="AW2600" t="str">
        <f t="shared" si="953"/>
        <v>Very Low</v>
      </c>
    </row>
    <row r="2601" spans="1:49" x14ac:dyDescent="0.3">
      <c r="A2601" t="s">
        <v>0</v>
      </c>
      <c r="B2601" t="s">
        <v>624</v>
      </c>
      <c r="C2601">
        <v>251</v>
      </c>
      <c r="D2601" t="str">
        <f t="shared" si="933"/>
        <v>Medium</v>
      </c>
      <c r="E2601">
        <v>95</v>
      </c>
      <c r="F2601" t="str">
        <f t="shared" si="934"/>
        <v>1h 35m</v>
      </c>
      <c r="G2601" t="str">
        <f t="shared" si="935"/>
        <v>Standard Movie</v>
      </c>
      <c r="H2601">
        <v>571</v>
      </c>
      <c r="I2601" t="str">
        <f t="shared" si="936"/>
        <v>Very Low</v>
      </c>
      <c r="J2601">
        <v>102</v>
      </c>
      <c r="K2601" t="str">
        <f t="shared" si="937"/>
        <v>Very Low</v>
      </c>
      <c r="L2601" t="s">
        <v>3457</v>
      </c>
      <c r="M2601">
        <v>499</v>
      </c>
      <c r="N2601" t="str">
        <f t="shared" si="938"/>
        <v>Low</v>
      </c>
      <c r="O2601">
        <v>7774730</v>
      </c>
      <c r="P2601" t="str">
        <f t="shared" si="939"/>
        <v>Flop</v>
      </c>
      <c r="Q2601" t="s">
        <v>12610</v>
      </c>
      <c r="R2601" t="str">
        <f t="shared" si="940"/>
        <v>Comedy</v>
      </c>
      <c r="S2601">
        <f t="shared" si="941"/>
        <v>3</v>
      </c>
      <c r="T2601" t="s">
        <v>12611</v>
      </c>
      <c r="U2601" t="s">
        <v>12612</v>
      </c>
      <c r="V2601">
        <v>61912</v>
      </c>
      <c r="W2601" t="str">
        <f t="shared" si="942"/>
        <v>Medium</v>
      </c>
      <c r="X2601">
        <v>1120</v>
      </c>
      <c r="Y2601" t="str">
        <f t="shared" si="943"/>
        <v>Low</v>
      </c>
      <c r="Z2601" t="s">
        <v>4382</v>
      </c>
      <c r="AA2601">
        <v>0</v>
      </c>
      <c r="AB2601" t="str">
        <f t="shared" si="944"/>
        <v>Symbolic Poster</v>
      </c>
      <c r="AC2601" t="s">
        <v>12613</v>
      </c>
      <c r="AD2601" t="s">
        <v>12614</v>
      </c>
      <c r="AE2601">
        <v>352</v>
      </c>
      <c r="AF2601" t="str">
        <f t="shared" si="945"/>
        <v>Very Low</v>
      </c>
      <c r="AG2601" t="s">
        <v>9</v>
      </c>
      <c r="AH2601" t="s">
        <v>239</v>
      </c>
      <c r="AI2601" t="s">
        <v>556</v>
      </c>
      <c r="AJ2601" t="str">
        <f t="shared" si="946"/>
        <v>Adult</v>
      </c>
      <c r="AK2601">
        <v>15500000</v>
      </c>
      <c r="AL2601" t="str">
        <f t="shared" si="947"/>
        <v>Low Budget</v>
      </c>
      <c r="AM2601">
        <v>2006</v>
      </c>
      <c r="AN2601">
        <f t="shared" si="948"/>
        <v>19</v>
      </c>
      <c r="AO2601" t="str">
        <f t="shared" si="949"/>
        <v>Old Classic</v>
      </c>
      <c r="AP2601">
        <v>298</v>
      </c>
      <c r="AQ2601" t="str">
        <f t="shared" si="950"/>
        <v>Very Low</v>
      </c>
      <c r="AR2601">
        <v>6.5</v>
      </c>
      <c r="AS2601" t="str">
        <f t="shared" si="951"/>
        <v>Average</v>
      </c>
      <c r="AT2601">
        <v>1.85</v>
      </c>
      <c r="AU2601" t="str">
        <f t="shared" si="952"/>
        <v>HDTV / Widescreen</v>
      </c>
      <c r="AV2601">
        <v>0</v>
      </c>
      <c r="AW2601" t="str">
        <f t="shared" si="953"/>
        <v>Very Low</v>
      </c>
    </row>
    <row r="2602" spans="1:49" x14ac:dyDescent="0.3">
      <c r="A2602" t="s">
        <v>0</v>
      </c>
      <c r="B2602" t="s">
        <v>2400</v>
      </c>
      <c r="C2602">
        <v>94</v>
      </c>
      <c r="D2602" t="str">
        <f t="shared" si="933"/>
        <v>Low</v>
      </c>
      <c r="E2602">
        <v>105</v>
      </c>
      <c r="F2602" t="str">
        <f t="shared" si="934"/>
        <v>1h 45m</v>
      </c>
      <c r="G2602" t="str">
        <f t="shared" si="935"/>
        <v>Standard Movie</v>
      </c>
      <c r="H2602">
        <v>102</v>
      </c>
      <c r="I2602" t="str">
        <f t="shared" si="936"/>
        <v>Very Low</v>
      </c>
      <c r="J2602">
        <v>383</v>
      </c>
      <c r="K2602" t="str">
        <f t="shared" si="937"/>
        <v>Very Low</v>
      </c>
      <c r="L2602" t="s">
        <v>1277</v>
      </c>
      <c r="M2602">
        <v>901</v>
      </c>
      <c r="N2602" t="str">
        <f t="shared" si="938"/>
        <v>Low</v>
      </c>
      <c r="O2602">
        <v>234760500</v>
      </c>
      <c r="P2602" t="str">
        <f t="shared" si="939"/>
        <v>Superhit</v>
      </c>
      <c r="Q2602" t="s">
        <v>1723</v>
      </c>
      <c r="R2602" t="str">
        <f t="shared" si="940"/>
        <v>Action</v>
      </c>
      <c r="S2602">
        <f t="shared" si="941"/>
        <v>3</v>
      </c>
      <c r="T2602" t="s">
        <v>3630</v>
      </c>
      <c r="U2602" t="s">
        <v>12615</v>
      </c>
      <c r="V2602">
        <v>126464</v>
      </c>
      <c r="W2602" t="str">
        <f t="shared" si="942"/>
        <v>Medium</v>
      </c>
      <c r="X2602">
        <v>3464</v>
      </c>
      <c r="Y2602" t="str">
        <f t="shared" si="943"/>
        <v>Low</v>
      </c>
      <c r="Z2602" t="s">
        <v>11218</v>
      </c>
      <c r="AA2602">
        <v>1</v>
      </c>
      <c r="AB2602" t="str">
        <f t="shared" si="944"/>
        <v>Solo Star Poster</v>
      </c>
      <c r="AC2602" t="s">
        <v>12616</v>
      </c>
      <c r="AD2602" t="s">
        <v>12617</v>
      </c>
      <c r="AE2602">
        <v>175</v>
      </c>
      <c r="AF2602" t="str">
        <f t="shared" si="945"/>
        <v>Very Low</v>
      </c>
      <c r="AG2602" t="s">
        <v>9</v>
      </c>
      <c r="AH2602" t="s">
        <v>10</v>
      </c>
      <c r="AI2602" t="s">
        <v>556</v>
      </c>
      <c r="AJ2602" t="str">
        <f t="shared" si="946"/>
        <v>Adult</v>
      </c>
      <c r="AK2602">
        <v>14000000</v>
      </c>
      <c r="AL2602" t="str">
        <f t="shared" si="947"/>
        <v>Low Budget</v>
      </c>
      <c r="AM2602">
        <v>1984</v>
      </c>
      <c r="AN2602">
        <f t="shared" si="948"/>
        <v>41</v>
      </c>
      <c r="AO2602" t="str">
        <f t="shared" si="949"/>
        <v>Old Classic</v>
      </c>
      <c r="AP2602">
        <v>605</v>
      </c>
      <c r="AQ2602" t="str">
        <f t="shared" si="950"/>
        <v>Very Low</v>
      </c>
      <c r="AR2602">
        <v>7.3</v>
      </c>
      <c r="AS2602" t="str">
        <f t="shared" si="951"/>
        <v>Good</v>
      </c>
      <c r="AT2602">
        <v>1.85</v>
      </c>
      <c r="AU2602" t="str">
        <f t="shared" si="952"/>
        <v>HDTV / Widescreen</v>
      </c>
      <c r="AV2602">
        <v>0</v>
      </c>
      <c r="AW2602" t="str">
        <f t="shared" si="953"/>
        <v>Very Low</v>
      </c>
    </row>
    <row r="2603" spans="1:49" x14ac:dyDescent="0.3">
      <c r="A2603" t="s">
        <v>0</v>
      </c>
      <c r="B2603" t="s">
        <v>1223</v>
      </c>
      <c r="C2603">
        <v>102</v>
      </c>
      <c r="D2603" t="str">
        <f t="shared" si="933"/>
        <v>Low</v>
      </c>
      <c r="E2603">
        <v>103</v>
      </c>
      <c r="F2603" t="str">
        <f t="shared" si="934"/>
        <v>1h 43m</v>
      </c>
      <c r="G2603" t="str">
        <f t="shared" si="935"/>
        <v>Standard Movie</v>
      </c>
      <c r="H2603">
        <v>0</v>
      </c>
      <c r="I2603" t="str">
        <f t="shared" si="936"/>
        <v>Very Low</v>
      </c>
      <c r="J2603">
        <v>925</v>
      </c>
      <c r="K2603" t="str">
        <f t="shared" si="937"/>
        <v>Very Low</v>
      </c>
      <c r="L2603" t="s">
        <v>2783</v>
      </c>
      <c r="M2603">
        <v>3000</v>
      </c>
      <c r="N2603" t="str">
        <f t="shared" si="938"/>
        <v>Low</v>
      </c>
      <c r="O2603">
        <v>285761243</v>
      </c>
      <c r="P2603" t="str">
        <f t="shared" si="939"/>
        <v>Superhit</v>
      </c>
      <c r="Q2603" t="s">
        <v>3028</v>
      </c>
      <c r="R2603" t="str">
        <f t="shared" si="940"/>
        <v>Comedy</v>
      </c>
      <c r="S2603">
        <f t="shared" si="941"/>
        <v>2</v>
      </c>
      <c r="T2603" t="s">
        <v>6508</v>
      </c>
      <c r="U2603" t="s">
        <v>12618</v>
      </c>
      <c r="V2603">
        <v>311075</v>
      </c>
      <c r="W2603" t="str">
        <f t="shared" si="942"/>
        <v>High</v>
      </c>
      <c r="X2603">
        <v>7521</v>
      </c>
      <c r="Y2603" t="str">
        <f t="shared" si="943"/>
        <v>Low</v>
      </c>
      <c r="Z2603" t="s">
        <v>1773</v>
      </c>
      <c r="AA2603">
        <v>5</v>
      </c>
      <c r="AB2603" t="str">
        <f t="shared" si="944"/>
        <v>Ensemble Poster</v>
      </c>
      <c r="AC2603" t="s">
        <v>12619</v>
      </c>
      <c r="AD2603" t="s">
        <v>12620</v>
      </c>
      <c r="AE2603">
        <v>305</v>
      </c>
      <c r="AF2603" t="str">
        <f t="shared" si="945"/>
        <v>Very Low</v>
      </c>
      <c r="AG2603" t="s">
        <v>9</v>
      </c>
      <c r="AH2603" t="s">
        <v>10</v>
      </c>
      <c r="AI2603" t="s">
        <v>66</v>
      </c>
      <c r="AJ2603" t="str">
        <f t="shared" si="946"/>
        <v>Family</v>
      </c>
      <c r="AK2603">
        <v>18000000</v>
      </c>
      <c r="AL2603" t="str">
        <f t="shared" si="947"/>
        <v>Low Budget</v>
      </c>
      <c r="AM2603">
        <v>1990</v>
      </c>
      <c r="AN2603">
        <f t="shared" si="948"/>
        <v>35</v>
      </c>
      <c r="AO2603" t="str">
        <f t="shared" si="949"/>
        <v>Old Classic</v>
      </c>
      <c r="AP2603">
        <v>1000</v>
      </c>
      <c r="AQ2603" t="str">
        <f t="shared" si="950"/>
        <v>Very Low</v>
      </c>
      <c r="AR2603">
        <v>7.5</v>
      </c>
      <c r="AS2603" t="str">
        <f t="shared" si="951"/>
        <v>Good</v>
      </c>
      <c r="AT2603">
        <v>1.85</v>
      </c>
      <c r="AU2603" t="str">
        <f t="shared" si="952"/>
        <v>HDTV / Widescreen</v>
      </c>
      <c r="AV2603">
        <v>20000</v>
      </c>
      <c r="AW2603" t="str">
        <f t="shared" si="953"/>
        <v>Medium</v>
      </c>
    </row>
    <row r="2604" spans="1:49" x14ac:dyDescent="0.3">
      <c r="A2604" t="s">
        <v>0</v>
      </c>
      <c r="B2604" t="s">
        <v>999</v>
      </c>
      <c r="C2604">
        <v>21</v>
      </c>
      <c r="D2604" t="str">
        <f t="shared" si="933"/>
        <v>Very Low</v>
      </c>
      <c r="E2604">
        <v>102</v>
      </c>
      <c r="F2604" t="str">
        <f t="shared" si="934"/>
        <v>1h 42m</v>
      </c>
      <c r="G2604" t="str">
        <f t="shared" si="935"/>
        <v>Standard Movie</v>
      </c>
      <c r="H2604">
        <v>12000</v>
      </c>
      <c r="I2604" t="str">
        <f t="shared" si="936"/>
        <v>Medium</v>
      </c>
      <c r="J2604">
        <v>801</v>
      </c>
      <c r="K2604" t="str">
        <f t="shared" si="937"/>
        <v>Very Low</v>
      </c>
      <c r="L2604" t="s">
        <v>2468</v>
      </c>
      <c r="M2604">
        <v>19000</v>
      </c>
      <c r="N2604" t="str">
        <f t="shared" si="938"/>
        <v>Medium</v>
      </c>
      <c r="O2604">
        <v>167780960</v>
      </c>
      <c r="P2604" t="str">
        <f t="shared" si="939"/>
        <v>Hit</v>
      </c>
      <c r="Q2604" t="s">
        <v>3903</v>
      </c>
      <c r="R2604" t="str">
        <f t="shared" si="940"/>
        <v>Comedy</v>
      </c>
      <c r="S2604">
        <f t="shared" si="941"/>
        <v>3</v>
      </c>
      <c r="T2604" t="s">
        <v>3075</v>
      </c>
      <c r="U2604" t="s">
        <v>12621</v>
      </c>
      <c r="V2604">
        <v>36918</v>
      </c>
      <c r="W2604" t="str">
        <f t="shared" si="942"/>
        <v>Low</v>
      </c>
      <c r="X2604">
        <v>21499</v>
      </c>
      <c r="Y2604" t="str">
        <f t="shared" si="943"/>
        <v>Medium</v>
      </c>
      <c r="Z2604" t="s">
        <v>11062</v>
      </c>
      <c r="AA2604">
        <v>4</v>
      </c>
      <c r="AB2604" t="str">
        <f t="shared" si="944"/>
        <v>Ensemble Poster</v>
      </c>
      <c r="AC2604" t="s">
        <v>12622</v>
      </c>
      <c r="AD2604" t="s">
        <v>12623</v>
      </c>
      <c r="AE2604">
        <v>42</v>
      </c>
      <c r="AF2604" t="str">
        <f t="shared" si="945"/>
        <v>Very Low</v>
      </c>
      <c r="AG2604" t="s">
        <v>9</v>
      </c>
      <c r="AH2604" t="s">
        <v>10</v>
      </c>
      <c r="AI2604" t="s">
        <v>66</v>
      </c>
      <c r="AJ2604" t="str">
        <f t="shared" si="946"/>
        <v>Family</v>
      </c>
      <c r="AK2604">
        <v>11000000</v>
      </c>
      <c r="AL2604" t="str">
        <f t="shared" si="947"/>
        <v>Low Budget</v>
      </c>
      <c r="AM2604">
        <v>1987</v>
      </c>
      <c r="AN2604">
        <f t="shared" si="948"/>
        <v>38</v>
      </c>
      <c r="AO2604" t="str">
        <f t="shared" si="949"/>
        <v>Old Classic</v>
      </c>
      <c r="AP2604">
        <v>875</v>
      </c>
      <c r="AQ2604" t="str">
        <f t="shared" si="950"/>
        <v>Very Low</v>
      </c>
      <c r="AR2604">
        <v>5.9</v>
      </c>
      <c r="AS2604" t="str">
        <f t="shared" si="951"/>
        <v>Below Average</v>
      </c>
      <c r="AT2604">
        <v>1.85</v>
      </c>
      <c r="AU2604" t="str">
        <f t="shared" si="952"/>
        <v>HDTV / Widescreen</v>
      </c>
      <c r="AV2604">
        <v>3000</v>
      </c>
      <c r="AW2604" t="str">
        <f t="shared" si="953"/>
        <v>Low</v>
      </c>
    </row>
    <row r="2605" spans="1:49" x14ac:dyDescent="0.3">
      <c r="A2605" t="s">
        <v>0</v>
      </c>
      <c r="B2605" t="s">
        <v>2184</v>
      </c>
      <c r="C2605">
        <v>94</v>
      </c>
      <c r="D2605" t="str">
        <f t="shared" si="933"/>
        <v>Low</v>
      </c>
      <c r="E2605">
        <v>116</v>
      </c>
      <c r="F2605" t="str">
        <f t="shared" si="934"/>
        <v>1h 56m</v>
      </c>
      <c r="G2605" t="str">
        <f t="shared" si="935"/>
        <v>Standard Movie</v>
      </c>
      <c r="H2605">
        <v>521</v>
      </c>
      <c r="I2605" t="str">
        <f t="shared" si="936"/>
        <v>Very Low</v>
      </c>
      <c r="J2605">
        <v>481</v>
      </c>
      <c r="K2605" t="str">
        <f t="shared" si="937"/>
        <v>Very Low</v>
      </c>
      <c r="L2605" t="s">
        <v>2184</v>
      </c>
      <c r="M2605">
        <v>13000</v>
      </c>
      <c r="N2605" t="str">
        <f t="shared" si="938"/>
        <v>Medium</v>
      </c>
      <c r="O2605">
        <v>177200000</v>
      </c>
      <c r="P2605" t="str">
        <f t="shared" si="939"/>
        <v>Hit</v>
      </c>
      <c r="Q2605" t="s">
        <v>1386</v>
      </c>
      <c r="R2605" t="str">
        <f t="shared" si="940"/>
        <v>Comedy</v>
      </c>
      <c r="S2605">
        <f t="shared" si="941"/>
        <v>3</v>
      </c>
      <c r="T2605" t="s">
        <v>518</v>
      </c>
      <c r="U2605" t="s">
        <v>12624</v>
      </c>
      <c r="V2605">
        <v>77366</v>
      </c>
      <c r="W2605" t="str">
        <f t="shared" si="942"/>
        <v>Medium</v>
      </c>
      <c r="X2605">
        <v>14701</v>
      </c>
      <c r="Y2605" t="str">
        <f t="shared" si="943"/>
        <v>Medium</v>
      </c>
      <c r="Z2605" t="s">
        <v>10612</v>
      </c>
      <c r="AA2605">
        <v>1</v>
      </c>
      <c r="AB2605" t="str">
        <f t="shared" si="944"/>
        <v>Solo Star Poster</v>
      </c>
      <c r="AC2605" t="s">
        <v>12625</v>
      </c>
      <c r="AD2605" t="s">
        <v>12626</v>
      </c>
      <c r="AE2605">
        <v>194</v>
      </c>
      <c r="AF2605" t="str">
        <f t="shared" si="945"/>
        <v>Very Low</v>
      </c>
      <c r="AG2605" t="s">
        <v>9</v>
      </c>
      <c r="AH2605" t="s">
        <v>10</v>
      </c>
      <c r="AI2605" t="s">
        <v>66</v>
      </c>
      <c r="AJ2605" t="str">
        <f t="shared" si="946"/>
        <v>Family</v>
      </c>
      <c r="AK2605">
        <v>22000000</v>
      </c>
      <c r="AL2605" t="str">
        <f t="shared" si="947"/>
        <v>Low Budget</v>
      </c>
      <c r="AM2605">
        <v>1982</v>
      </c>
      <c r="AN2605">
        <f t="shared" si="948"/>
        <v>43</v>
      </c>
      <c r="AO2605" t="str">
        <f t="shared" si="949"/>
        <v>Old Classic</v>
      </c>
      <c r="AP2605">
        <v>521</v>
      </c>
      <c r="AQ2605" t="str">
        <f t="shared" si="950"/>
        <v>Very Low</v>
      </c>
      <c r="AR2605">
        <v>7.4</v>
      </c>
      <c r="AS2605" t="str">
        <f t="shared" si="951"/>
        <v>Good</v>
      </c>
      <c r="AT2605">
        <v>2.35</v>
      </c>
      <c r="AU2605" t="str">
        <f t="shared" si="952"/>
        <v>Cinematic Widescreen</v>
      </c>
      <c r="AV2605">
        <v>0</v>
      </c>
      <c r="AW2605" t="str">
        <f t="shared" si="953"/>
        <v>Very Low</v>
      </c>
    </row>
    <row r="2606" spans="1:49" x14ac:dyDescent="0.3">
      <c r="A2606" t="s">
        <v>0</v>
      </c>
      <c r="B2606" t="s">
        <v>1710</v>
      </c>
      <c r="C2606">
        <v>173</v>
      </c>
      <c r="D2606" t="str">
        <f t="shared" si="933"/>
        <v>Low</v>
      </c>
      <c r="E2606">
        <v>110</v>
      </c>
      <c r="F2606" t="str">
        <f t="shared" si="934"/>
        <v>1h 50m</v>
      </c>
      <c r="G2606" t="str">
        <f t="shared" si="935"/>
        <v>Standard Movie</v>
      </c>
      <c r="H2606">
        <v>12000</v>
      </c>
      <c r="I2606" t="str">
        <f t="shared" si="936"/>
        <v>Medium</v>
      </c>
      <c r="J2606">
        <v>555</v>
      </c>
      <c r="K2606" t="str">
        <f t="shared" si="937"/>
        <v>Very Low</v>
      </c>
      <c r="L2606" t="s">
        <v>2172</v>
      </c>
      <c r="M2606">
        <v>10000</v>
      </c>
      <c r="N2606" t="str">
        <f t="shared" si="938"/>
        <v>Low</v>
      </c>
      <c r="O2606">
        <v>176781728</v>
      </c>
      <c r="P2606" t="str">
        <f t="shared" si="939"/>
        <v>Hit</v>
      </c>
      <c r="Q2606" t="s">
        <v>1664</v>
      </c>
      <c r="R2606" t="str">
        <f t="shared" si="940"/>
        <v>Action</v>
      </c>
      <c r="S2606">
        <f t="shared" si="941"/>
        <v>3</v>
      </c>
      <c r="T2606" t="s">
        <v>494</v>
      </c>
      <c r="U2606" t="s">
        <v>12627</v>
      </c>
      <c r="V2606">
        <v>219171</v>
      </c>
      <c r="W2606" t="str">
        <f t="shared" si="942"/>
        <v>High</v>
      </c>
      <c r="X2606">
        <v>13069</v>
      </c>
      <c r="Y2606" t="str">
        <f t="shared" si="943"/>
        <v>Medium</v>
      </c>
      <c r="Z2606" t="s">
        <v>12628</v>
      </c>
      <c r="AA2606">
        <v>2</v>
      </c>
      <c r="AB2606" t="str">
        <f t="shared" si="944"/>
        <v>Duo/Trio Poster</v>
      </c>
      <c r="AC2606" t="s">
        <v>12629</v>
      </c>
      <c r="AD2606" t="s">
        <v>12630</v>
      </c>
      <c r="AE2606">
        <v>388</v>
      </c>
      <c r="AF2606" t="str">
        <f t="shared" si="945"/>
        <v>Very Low</v>
      </c>
      <c r="AG2606" t="s">
        <v>9</v>
      </c>
      <c r="AH2606" t="s">
        <v>10</v>
      </c>
      <c r="AI2606" t="s">
        <v>66</v>
      </c>
      <c r="AJ2606" t="str">
        <f t="shared" si="946"/>
        <v>Family</v>
      </c>
      <c r="AK2606">
        <v>15000000</v>
      </c>
      <c r="AL2606" t="str">
        <f t="shared" si="947"/>
        <v>Low Budget</v>
      </c>
      <c r="AM2606">
        <v>1986</v>
      </c>
      <c r="AN2606">
        <f t="shared" si="948"/>
        <v>39</v>
      </c>
      <c r="AO2606" t="str">
        <f t="shared" si="949"/>
        <v>Old Classic</v>
      </c>
      <c r="AP2606">
        <v>1000</v>
      </c>
      <c r="AQ2606" t="str">
        <f t="shared" si="950"/>
        <v>Very Low</v>
      </c>
      <c r="AR2606">
        <v>6.9</v>
      </c>
      <c r="AS2606" t="str">
        <f t="shared" si="951"/>
        <v>Average</v>
      </c>
      <c r="AT2606">
        <v>1.33</v>
      </c>
      <c r="AU2606" t="str">
        <f t="shared" si="952"/>
        <v>Classic</v>
      </c>
      <c r="AV2606">
        <v>19000</v>
      </c>
      <c r="AW2606" t="str">
        <f t="shared" si="953"/>
        <v>Medium</v>
      </c>
    </row>
    <row r="2607" spans="1:49" x14ac:dyDescent="0.3">
      <c r="A2607" t="s">
        <v>0</v>
      </c>
      <c r="B2607" t="s">
        <v>1035</v>
      </c>
      <c r="C2607">
        <v>287</v>
      </c>
      <c r="D2607" t="str">
        <f t="shared" si="933"/>
        <v>Medium</v>
      </c>
      <c r="E2607">
        <v>120</v>
      </c>
      <c r="F2607" t="str">
        <f t="shared" si="934"/>
        <v>2h 0m</v>
      </c>
      <c r="G2607" t="str">
        <f t="shared" si="935"/>
        <v>Standard Movie</v>
      </c>
      <c r="H2607">
        <v>0</v>
      </c>
      <c r="I2607" t="str">
        <f t="shared" si="936"/>
        <v>Very Low</v>
      </c>
      <c r="J2607">
        <v>5</v>
      </c>
      <c r="K2607" t="str">
        <f t="shared" si="937"/>
        <v>Very Low</v>
      </c>
      <c r="L2607" t="s">
        <v>12631</v>
      </c>
      <c r="M2607">
        <v>103</v>
      </c>
      <c r="N2607" t="str">
        <f t="shared" si="938"/>
        <v>Low</v>
      </c>
      <c r="O2607">
        <v>128067808</v>
      </c>
      <c r="P2607" t="str">
        <f t="shared" si="939"/>
        <v>Hit</v>
      </c>
      <c r="Q2607" t="s">
        <v>1664</v>
      </c>
      <c r="R2607" t="str">
        <f t="shared" si="940"/>
        <v>Action</v>
      </c>
      <c r="S2607">
        <f t="shared" si="941"/>
        <v>3</v>
      </c>
      <c r="T2607" t="s">
        <v>12632</v>
      </c>
      <c r="U2607" t="s">
        <v>12633</v>
      </c>
      <c r="V2607">
        <v>217740</v>
      </c>
      <c r="W2607" t="str">
        <f t="shared" si="942"/>
        <v>High</v>
      </c>
      <c r="X2607">
        <v>129</v>
      </c>
      <c r="Y2607" t="str">
        <f t="shared" si="943"/>
        <v>Very Low</v>
      </c>
      <c r="Z2607" t="s">
        <v>12634</v>
      </c>
      <c r="AA2607">
        <v>3</v>
      </c>
      <c r="AB2607" t="str">
        <f t="shared" si="944"/>
        <v>Duo/Trio Poster</v>
      </c>
      <c r="AC2607" t="s">
        <v>12635</v>
      </c>
      <c r="AD2607" t="s">
        <v>12636</v>
      </c>
      <c r="AE2607">
        <v>1641</v>
      </c>
      <c r="AF2607" t="str">
        <f t="shared" si="945"/>
        <v>Low</v>
      </c>
      <c r="AG2607" t="s">
        <v>1917</v>
      </c>
      <c r="AH2607" t="s">
        <v>12637</v>
      </c>
      <c r="AI2607" t="s">
        <v>11</v>
      </c>
      <c r="AJ2607" t="str">
        <f t="shared" si="946"/>
        <v>Teen</v>
      </c>
      <c r="AK2607">
        <v>15000000</v>
      </c>
      <c r="AL2607" t="str">
        <f t="shared" si="947"/>
        <v>Low Budget</v>
      </c>
      <c r="AM2607">
        <v>2000</v>
      </c>
      <c r="AN2607">
        <f t="shared" si="948"/>
        <v>25</v>
      </c>
      <c r="AO2607" t="str">
        <f t="shared" si="949"/>
        <v>Old Classic</v>
      </c>
      <c r="AP2607">
        <v>21</v>
      </c>
      <c r="AQ2607" t="str">
        <f t="shared" si="950"/>
        <v>Very Low</v>
      </c>
      <c r="AR2607">
        <v>7.9</v>
      </c>
      <c r="AS2607" t="str">
        <f t="shared" si="951"/>
        <v>Good</v>
      </c>
      <c r="AT2607">
        <v>2.35</v>
      </c>
      <c r="AU2607" t="str">
        <f t="shared" si="952"/>
        <v>Cinematic Widescreen</v>
      </c>
      <c r="AV2607">
        <v>0</v>
      </c>
      <c r="AW2607" t="str">
        <f t="shared" si="953"/>
        <v>Very Low</v>
      </c>
    </row>
    <row r="2608" spans="1:49" x14ac:dyDescent="0.3">
      <c r="A2608" t="s">
        <v>0</v>
      </c>
      <c r="B2608" t="s">
        <v>20</v>
      </c>
      <c r="C2608">
        <v>176</v>
      </c>
      <c r="D2608" t="str">
        <f t="shared" si="933"/>
        <v>Low</v>
      </c>
      <c r="E2608">
        <v>122</v>
      </c>
      <c r="F2608" t="str">
        <f t="shared" si="934"/>
        <v>2h 2m</v>
      </c>
      <c r="G2608" t="str">
        <f t="shared" si="935"/>
        <v>Long Movie</v>
      </c>
      <c r="H2608">
        <v>0</v>
      </c>
      <c r="I2608" t="str">
        <f t="shared" si="936"/>
        <v>Very Low</v>
      </c>
      <c r="J2608">
        <v>158</v>
      </c>
      <c r="K2608" t="str">
        <f t="shared" si="937"/>
        <v>Very Low</v>
      </c>
      <c r="L2608" t="s">
        <v>4781</v>
      </c>
      <c r="M2608">
        <v>18000</v>
      </c>
      <c r="N2608" t="str">
        <f t="shared" si="938"/>
        <v>Medium</v>
      </c>
      <c r="O2608">
        <v>130058047</v>
      </c>
      <c r="P2608" t="str">
        <f t="shared" si="939"/>
        <v>Hit</v>
      </c>
      <c r="Q2608" t="s">
        <v>3380</v>
      </c>
      <c r="R2608" t="str">
        <f t="shared" si="940"/>
        <v>Drama</v>
      </c>
      <c r="S2608">
        <f t="shared" si="941"/>
        <v>1</v>
      </c>
      <c r="T2608" t="s">
        <v>91</v>
      </c>
      <c r="U2608" t="s">
        <v>12638</v>
      </c>
      <c r="V2608">
        <v>822500</v>
      </c>
      <c r="W2608" t="str">
        <f t="shared" si="942"/>
        <v>Very High</v>
      </c>
      <c r="X2608">
        <v>19078</v>
      </c>
      <c r="Y2608" t="str">
        <f t="shared" si="943"/>
        <v>Medium</v>
      </c>
      <c r="Z2608" t="s">
        <v>12639</v>
      </c>
      <c r="AA2608">
        <v>0</v>
      </c>
      <c r="AB2608" t="str">
        <f t="shared" si="944"/>
        <v>Symbolic Poster</v>
      </c>
      <c r="AC2608" t="s">
        <v>12640</v>
      </c>
      <c r="AD2608" t="s">
        <v>12641</v>
      </c>
      <c r="AE2608">
        <v>2715</v>
      </c>
      <c r="AF2608" t="str">
        <f t="shared" si="945"/>
        <v>Medium</v>
      </c>
      <c r="AG2608" t="s">
        <v>9</v>
      </c>
      <c r="AH2608" t="s">
        <v>10</v>
      </c>
      <c r="AI2608" t="s">
        <v>556</v>
      </c>
      <c r="AJ2608" t="str">
        <f t="shared" si="946"/>
        <v>Adult</v>
      </c>
      <c r="AK2608">
        <v>15000000</v>
      </c>
      <c r="AL2608" t="str">
        <f t="shared" si="947"/>
        <v>Low Budget</v>
      </c>
      <c r="AM2608">
        <v>1999</v>
      </c>
      <c r="AN2608">
        <f t="shared" si="948"/>
        <v>26</v>
      </c>
      <c r="AO2608" t="str">
        <f t="shared" si="949"/>
        <v>Old Classic</v>
      </c>
      <c r="AP2608">
        <v>828</v>
      </c>
      <c r="AQ2608" t="str">
        <f t="shared" si="950"/>
        <v>Very Low</v>
      </c>
      <c r="AR2608">
        <v>8.4</v>
      </c>
      <c r="AS2608" t="str">
        <f t="shared" si="951"/>
        <v>Excellent</v>
      </c>
      <c r="AT2608">
        <v>2.35</v>
      </c>
      <c r="AU2608" t="str">
        <f t="shared" si="952"/>
        <v>Cinematic Widescreen</v>
      </c>
      <c r="AV2608">
        <v>22000</v>
      </c>
      <c r="AW2608" t="str">
        <f t="shared" si="953"/>
        <v>Medium</v>
      </c>
    </row>
    <row r="2609" spans="1:49" x14ac:dyDescent="0.3">
      <c r="A2609" t="s">
        <v>0</v>
      </c>
      <c r="B2609" t="s">
        <v>3635</v>
      </c>
      <c r="C2609">
        <v>479</v>
      </c>
      <c r="D2609" t="str">
        <f t="shared" si="933"/>
        <v>Medium</v>
      </c>
      <c r="E2609">
        <v>118</v>
      </c>
      <c r="F2609" t="str">
        <f t="shared" si="934"/>
        <v>1h 58m</v>
      </c>
      <c r="G2609" t="str">
        <f t="shared" si="935"/>
        <v>Standard Movie</v>
      </c>
      <c r="H2609">
        <v>0</v>
      </c>
      <c r="I2609" t="str">
        <f t="shared" si="936"/>
        <v>Very Low</v>
      </c>
      <c r="J2609">
        <v>520</v>
      </c>
      <c r="K2609" t="str">
        <f t="shared" si="937"/>
        <v>Very Low</v>
      </c>
      <c r="L2609" t="s">
        <v>1374</v>
      </c>
      <c r="M2609">
        <v>14000</v>
      </c>
      <c r="N2609" t="str">
        <f t="shared" si="938"/>
        <v>Medium</v>
      </c>
      <c r="O2609">
        <v>138795342</v>
      </c>
      <c r="P2609" t="str">
        <f t="shared" si="939"/>
        <v>Hit</v>
      </c>
      <c r="Q2609" t="s">
        <v>6084</v>
      </c>
      <c r="R2609" t="str">
        <f t="shared" si="940"/>
        <v>Biography</v>
      </c>
      <c r="S2609">
        <f t="shared" si="941"/>
        <v>4</v>
      </c>
      <c r="T2609" t="s">
        <v>407</v>
      </c>
      <c r="U2609" t="s">
        <v>12642</v>
      </c>
      <c r="V2609">
        <v>503631</v>
      </c>
      <c r="W2609" t="str">
        <f t="shared" si="942"/>
        <v>Very High</v>
      </c>
      <c r="X2609">
        <v>15732</v>
      </c>
      <c r="Y2609" t="str">
        <f t="shared" si="943"/>
        <v>Medium</v>
      </c>
      <c r="Z2609" t="s">
        <v>1966</v>
      </c>
      <c r="AA2609">
        <v>0</v>
      </c>
      <c r="AB2609" t="str">
        <f t="shared" si="944"/>
        <v>Symbolic Poster</v>
      </c>
      <c r="AC2609" t="s">
        <v>12643</v>
      </c>
      <c r="AD2609" t="s">
        <v>12644</v>
      </c>
      <c r="AE2609">
        <v>636</v>
      </c>
      <c r="AF2609" t="str">
        <f t="shared" si="945"/>
        <v>Low</v>
      </c>
      <c r="AG2609" t="s">
        <v>9</v>
      </c>
      <c r="AH2609" t="s">
        <v>28</v>
      </c>
      <c r="AI2609" t="s">
        <v>556</v>
      </c>
      <c r="AJ2609" t="str">
        <f t="shared" si="946"/>
        <v>Adult</v>
      </c>
      <c r="AK2609">
        <v>15000000</v>
      </c>
      <c r="AL2609" t="str">
        <f t="shared" si="947"/>
        <v>Low Budget</v>
      </c>
      <c r="AM2609">
        <v>2010</v>
      </c>
      <c r="AN2609">
        <f t="shared" si="948"/>
        <v>15</v>
      </c>
      <c r="AO2609" t="str">
        <f t="shared" si="949"/>
        <v>Modern Classic</v>
      </c>
      <c r="AP2609">
        <v>1000</v>
      </c>
      <c r="AQ2609" t="str">
        <f t="shared" si="950"/>
        <v>Very Low</v>
      </c>
      <c r="AR2609">
        <v>8</v>
      </c>
      <c r="AS2609" t="str">
        <f t="shared" si="951"/>
        <v>Excellent</v>
      </c>
      <c r="AT2609">
        <v>1.85</v>
      </c>
      <c r="AU2609" t="str">
        <f t="shared" si="952"/>
        <v>HDTV / Widescreen</v>
      </c>
      <c r="AV2609">
        <v>64000</v>
      </c>
      <c r="AW2609" t="str">
        <f t="shared" si="953"/>
        <v>High</v>
      </c>
    </row>
    <row r="2610" spans="1:49" x14ac:dyDescent="0.3">
      <c r="A2610" t="s">
        <v>0</v>
      </c>
      <c r="B2610" t="s">
        <v>2669</v>
      </c>
      <c r="C2610">
        <v>27</v>
      </c>
      <c r="D2610" t="str">
        <f t="shared" si="933"/>
        <v>Very Low</v>
      </c>
      <c r="E2610">
        <v>107</v>
      </c>
      <c r="F2610" t="str">
        <f t="shared" si="934"/>
        <v>1h 47m</v>
      </c>
      <c r="G2610" t="str">
        <f t="shared" si="935"/>
        <v>Standard Movie</v>
      </c>
      <c r="H2610">
        <v>425</v>
      </c>
      <c r="I2610" t="str">
        <f t="shared" si="936"/>
        <v>Very Low</v>
      </c>
      <c r="J2610">
        <v>247</v>
      </c>
      <c r="K2610" t="str">
        <f t="shared" si="937"/>
        <v>Very Low</v>
      </c>
      <c r="L2610" t="s">
        <v>10743</v>
      </c>
      <c r="M2610">
        <v>742</v>
      </c>
      <c r="N2610" t="str">
        <f t="shared" si="938"/>
        <v>Low</v>
      </c>
      <c r="O2610">
        <v>111936400</v>
      </c>
      <c r="P2610" t="str">
        <f t="shared" si="939"/>
        <v>Hit</v>
      </c>
      <c r="Q2610" t="s">
        <v>980</v>
      </c>
      <c r="R2610" t="str">
        <f t="shared" si="940"/>
        <v>Comedy</v>
      </c>
      <c r="S2610">
        <f t="shared" si="941"/>
        <v>2</v>
      </c>
      <c r="T2610" t="s">
        <v>1610</v>
      </c>
      <c r="U2610" t="s">
        <v>12645</v>
      </c>
      <c r="V2610">
        <v>87538</v>
      </c>
      <c r="W2610" t="str">
        <f t="shared" si="942"/>
        <v>Medium</v>
      </c>
      <c r="X2610">
        <v>2151</v>
      </c>
      <c r="Y2610" t="str">
        <f t="shared" si="943"/>
        <v>Low</v>
      </c>
      <c r="Z2610" t="s">
        <v>12646</v>
      </c>
      <c r="AA2610">
        <v>1</v>
      </c>
      <c r="AB2610" t="str">
        <f t="shared" si="944"/>
        <v>Solo Star Poster</v>
      </c>
      <c r="AC2610" t="s">
        <v>12647</v>
      </c>
      <c r="AD2610" t="s">
        <v>12648</v>
      </c>
      <c r="AE2610">
        <v>79</v>
      </c>
      <c r="AF2610" t="str">
        <f t="shared" si="945"/>
        <v>Very Low</v>
      </c>
      <c r="AG2610" t="s">
        <v>9</v>
      </c>
      <c r="AH2610" t="s">
        <v>10</v>
      </c>
      <c r="AI2610" t="s">
        <v>66</v>
      </c>
      <c r="AJ2610" t="str">
        <f t="shared" si="946"/>
        <v>Family</v>
      </c>
      <c r="AK2610">
        <v>15000000</v>
      </c>
      <c r="AL2610" t="str">
        <f t="shared" si="947"/>
        <v>Low Budget</v>
      </c>
      <c r="AM2610">
        <v>1988</v>
      </c>
      <c r="AN2610">
        <f t="shared" si="948"/>
        <v>37</v>
      </c>
      <c r="AO2610" t="str">
        <f t="shared" si="949"/>
        <v>Old Classic</v>
      </c>
      <c r="AP2610">
        <v>384</v>
      </c>
      <c r="AQ2610" t="str">
        <f t="shared" si="950"/>
        <v>Very Low</v>
      </c>
      <c r="AR2610">
        <v>6</v>
      </c>
      <c r="AS2610" t="str">
        <f t="shared" si="951"/>
        <v>Average</v>
      </c>
      <c r="AT2610">
        <v>1.85</v>
      </c>
      <c r="AU2610" t="str">
        <f t="shared" si="952"/>
        <v>HDTV / Widescreen</v>
      </c>
      <c r="AV2610">
        <v>0</v>
      </c>
      <c r="AW2610" t="str">
        <f t="shared" si="953"/>
        <v>Very Low</v>
      </c>
    </row>
    <row r="2611" spans="1:49" x14ac:dyDescent="0.3">
      <c r="A2611" t="s">
        <v>0</v>
      </c>
      <c r="B2611" t="str">
        <f>B2610</f>
        <v>Ivan Reitman</v>
      </c>
      <c r="C2611">
        <v>20</v>
      </c>
      <c r="D2611" t="str">
        <f t="shared" si="933"/>
        <v>Very Low</v>
      </c>
      <c r="E2611">
        <v>45</v>
      </c>
      <c r="F2611" t="str">
        <f t="shared" si="934"/>
        <v>0h 45m</v>
      </c>
      <c r="G2611" t="str">
        <f t="shared" si="935"/>
        <v>Short Film</v>
      </c>
      <c r="H2611">
        <f>H2610</f>
        <v>425</v>
      </c>
      <c r="I2611" t="str">
        <f t="shared" si="936"/>
        <v>Very Low</v>
      </c>
      <c r="J2611">
        <v>260</v>
      </c>
      <c r="K2611" t="str">
        <f t="shared" si="937"/>
        <v>Very Low</v>
      </c>
      <c r="L2611" t="s">
        <v>12649</v>
      </c>
      <c r="M2611">
        <v>460</v>
      </c>
      <c r="N2611" t="str">
        <f t="shared" si="938"/>
        <v>Low</v>
      </c>
      <c r="O2611">
        <f>O2610</f>
        <v>111936400</v>
      </c>
      <c r="P2611" t="str">
        <f t="shared" si="939"/>
        <v>Hit</v>
      </c>
      <c r="Q2611" t="s">
        <v>2319</v>
      </c>
      <c r="R2611" t="str">
        <f t="shared" si="940"/>
        <v>Crime</v>
      </c>
      <c r="S2611">
        <f t="shared" si="941"/>
        <v>5</v>
      </c>
      <c r="T2611" t="s">
        <v>12650</v>
      </c>
      <c r="U2611" t="s">
        <v>12651</v>
      </c>
      <c r="V2611">
        <v>18058</v>
      </c>
      <c r="W2611" t="str">
        <f t="shared" si="942"/>
        <v>Low</v>
      </c>
      <c r="X2611">
        <v>2380</v>
      </c>
      <c r="Y2611" t="str">
        <f t="shared" si="943"/>
        <v>Low</v>
      </c>
      <c r="Z2611" t="s">
        <v>12652</v>
      </c>
      <c r="AA2611">
        <v>0</v>
      </c>
      <c r="AB2611" t="str">
        <f t="shared" si="944"/>
        <v>Symbolic Poster</v>
      </c>
      <c r="AC2611" t="s">
        <v>12653</v>
      </c>
      <c r="AD2611" t="s">
        <v>12654</v>
      </c>
      <c r="AE2611">
        <v>68</v>
      </c>
      <c r="AF2611" t="str">
        <f t="shared" si="945"/>
        <v>Very Low</v>
      </c>
      <c r="AG2611" t="s">
        <v>9</v>
      </c>
      <c r="AH2611" t="s">
        <v>10</v>
      </c>
      <c r="AI2611" t="s">
        <v>1097</v>
      </c>
      <c r="AJ2611" t="str">
        <f t="shared" si="946"/>
        <v>Teen</v>
      </c>
      <c r="AK2611">
        <f t="shared" ref="AK2611:AM2611" si="956">AK2610</f>
        <v>15000000</v>
      </c>
      <c r="AL2611" t="str">
        <f t="shared" si="947"/>
        <v>Low Budget</v>
      </c>
      <c r="AM2611">
        <f t="shared" si="956"/>
        <v>1988</v>
      </c>
      <c r="AN2611">
        <f t="shared" si="948"/>
        <v>37</v>
      </c>
      <c r="AO2611" t="str">
        <f t="shared" si="949"/>
        <v>Old Classic</v>
      </c>
      <c r="AP2611">
        <v>292</v>
      </c>
      <c r="AQ2611" t="str">
        <f t="shared" si="950"/>
        <v>Very Low</v>
      </c>
      <c r="AR2611">
        <v>7.3</v>
      </c>
      <c r="AS2611" t="str">
        <f t="shared" si="951"/>
        <v>Good</v>
      </c>
      <c r="AT2611">
        <v>16</v>
      </c>
      <c r="AU2611" t="str">
        <f t="shared" si="952"/>
        <v>Ultra Widescreen</v>
      </c>
      <c r="AV2611">
        <v>0</v>
      </c>
      <c r="AW2611" t="str">
        <f t="shared" si="953"/>
        <v>Very Low</v>
      </c>
    </row>
    <row r="2612" spans="1:49" x14ac:dyDescent="0.3">
      <c r="A2612" t="s">
        <v>0</v>
      </c>
      <c r="B2612" t="s">
        <v>12655</v>
      </c>
      <c r="C2612">
        <v>60</v>
      </c>
      <c r="D2612" t="str">
        <f t="shared" si="933"/>
        <v>Low</v>
      </c>
      <c r="E2612">
        <v>102</v>
      </c>
      <c r="F2612" t="str">
        <f t="shared" si="934"/>
        <v>1h 42m</v>
      </c>
      <c r="G2612" t="str">
        <f t="shared" si="935"/>
        <v>Standard Movie</v>
      </c>
      <c r="H2612">
        <v>4</v>
      </c>
      <c r="I2612" t="str">
        <f t="shared" si="936"/>
        <v>Very Low</v>
      </c>
      <c r="J2612">
        <v>882</v>
      </c>
      <c r="K2612" t="str">
        <f t="shared" si="937"/>
        <v>Very Low</v>
      </c>
      <c r="L2612" t="s">
        <v>417</v>
      </c>
      <c r="M2612">
        <v>17000</v>
      </c>
      <c r="N2612" t="str">
        <f t="shared" si="938"/>
        <v>Medium</v>
      </c>
      <c r="O2612">
        <v>317040</v>
      </c>
      <c r="P2612" t="str">
        <f t="shared" si="939"/>
        <v>Flop</v>
      </c>
      <c r="Q2612" t="s">
        <v>185</v>
      </c>
      <c r="R2612" t="str">
        <f t="shared" si="940"/>
        <v>Drama</v>
      </c>
      <c r="S2612">
        <f t="shared" si="941"/>
        <v>2</v>
      </c>
      <c r="T2612" t="s">
        <v>528</v>
      </c>
      <c r="U2612" t="s">
        <v>12656</v>
      </c>
      <c r="V2612">
        <v>6723</v>
      </c>
      <c r="W2612" t="str">
        <f t="shared" si="942"/>
        <v>Very Low</v>
      </c>
      <c r="X2612">
        <v>30978</v>
      </c>
      <c r="Y2612" t="str">
        <f t="shared" si="943"/>
        <v>Medium</v>
      </c>
      <c r="Z2612" t="s">
        <v>159</v>
      </c>
      <c r="AA2612">
        <v>1</v>
      </c>
      <c r="AB2612" t="str">
        <f t="shared" si="944"/>
        <v>Solo Star Poster</v>
      </c>
      <c r="AC2612" t="s">
        <v>12657</v>
      </c>
      <c r="AD2612" t="s">
        <v>12658</v>
      </c>
      <c r="AE2612">
        <v>36</v>
      </c>
      <c r="AF2612" t="str">
        <f t="shared" si="945"/>
        <v>Very Low</v>
      </c>
      <c r="AG2612" t="s">
        <v>9</v>
      </c>
      <c r="AH2612" t="s">
        <v>10</v>
      </c>
      <c r="AI2612" t="s">
        <v>11</v>
      </c>
      <c r="AJ2612" t="str">
        <f t="shared" si="946"/>
        <v>Teen</v>
      </c>
      <c r="AK2612">
        <v>15500000</v>
      </c>
      <c r="AL2612" t="str">
        <f t="shared" si="947"/>
        <v>Low Budget</v>
      </c>
      <c r="AM2612">
        <v>2008</v>
      </c>
      <c r="AN2612">
        <f t="shared" si="948"/>
        <v>17</v>
      </c>
      <c r="AO2612" t="str">
        <f t="shared" si="949"/>
        <v>Old Classic</v>
      </c>
      <c r="AP2612">
        <v>13000</v>
      </c>
      <c r="AQ2612" t="str">
        <f t="shared" si="950"/>
        <v>Medium</v>
      </c>
      <c r="AR2612">
        <v>6.8</v>
      </c>
      <c r="AS2612" t="str">
        <f t="shared" si="951"/>
        <v>Average</v>
      </c>
      <c r="AT2612">
        <v>2.35</v>
      </c>
      <c r="AU2612" t="str">
        <f t="shared" si="952"/>
        <v>Cinematic Widescreen</v>
      </c>
      <c r="AV2612">
        <v>1000</v>
      </c>
      <c r="AW2612" t="str">
        <f t="shared" si="953"/>
        <v>Very Low</v>
      </c>
    </row>
    <row r="2613" spans="1:49" x14ac:dyDescent="0.3">
      <c r="A2613" t="s">
        <v>0</v>
      </c>
      <c r="B2613" t="s">
        <v>360</v>
      </c>
      <c r="C2613">
        <v>70</v>
      </c>
      <c r="D2613" t="str">
        <f t="shared" si="933"/>
        <v>Low</v>
      </c>
      <c r="E2613">
        <v>154</v>
      </c>
      <c r="F2613" t="str">
        <f t="shared" si="934"/>
        <v>2h 34m</v>
      </c>
      <c r="G2613" t="str">
        <f t="shared" si="935"/>
        <v>Long Movie</v>
      </c>
      <c r="H2613">
        <v>14000</v>
      </c>
      <c r="I2613" t="str">
        <f t="shared" si="936"/>
        <v>Medium</v>
      </c>
      <c r="J2613">
        <v>271</v>
      </c>
      <c r="K2613" t="str">
        <f t="shared" si="937"/>
        <v>Very Low</v>
      </c>
      <c r="L2613" t="s">
        <v>12659</v>
      </c>
      <c r="M2613">
        <v>852</v>
      </c>
      <c r="N2613" t="str">
        <f t="shared" si="938"/>
        <v>Low</v>
      </c>
      <c r="O2613">
        <v>94175854</v>
      </c>
      <c r="P2613" t="str">
        <f t="shared" si="939"/>
        <v>Hit</v>
      </c>
      <c r="Q2613" t="s">
        <v>3380</v>
      </c>
      <c r="R2613" t="str">
        <f t="shared" si="940"/>
        <v>Drama</v>
      </c>
      <c r="S2613">
        <f t="shared" si="941"/>
        <v>1</v>
      </c>
      <c r="T2613" t="s">
        <v>872</v>
      </c>
      <c r="U2613" t="s">
        <v>12660</v>
      </c>
      <c r="V2613">
        <v>60988</v>
      </c>
      <c r="W2613" t="str">
        <f t="shared" si="942"/>
        <v>Medium</v>
      </c>
      <c r="X2613">
        <v>2592</v>
      </c>
      <c r="Y2613" t="str">
        <f t="shared" si="943"/>
        <v>Low</v>
      </c>
      <c r="Z2613" t="s">
        <v>392</v>
      </c>
      <c r="AA2613">
        <v>0</v>
      </c>
      <c r="AB2613" t="str">
        <f t="shared" si="944"/>
        <v>Symbolic Poster</v>
      </c>
      <c r="AC2613" t="s">
        <v>12661</v>
      </c>
      <c r="AD2613" t="s">
        <v>12662</v>
      </c>
      <c r="AE2613">
        <v>199</v>
      </c>
      <c r="AF2613" t="str">
        <f t="shared" si="945"/>
        <v>Very Low</v>
      </c>
      <c r="AG2613" t="s">
        <v>9</v>
      </c>
      <c r="AH2613" t="s">
        <v>10</v>
      </c>
      <c r="AI2613" t="s">
        <v>11</v>
      </c>
      <c r="AJ2613" t="str">
        <f t="shared" si="946"/>
        <v>Teen</v>
      </c>
      <c r="AK2613">
        <v>15000000</v>
      </c>
      <c r="AL2613" t="str">
        <f t="shared" si="947"/>
        <v>Low Budget</v>
      </c>
      <c r="AM2613">
        <v>1985</v>
      </c>
      <c r="AN2613">
        <f t="shared" si="948"/>
        <v>40</v>
      </c>
      <c r="AO2613" t="str">
        <f t="shared" si="949"/>
        <v>Old Classic</v>
      </c>
      <c r="AP2613">
        <v>581</v>
      </c>
      <c r="AQ2613" t="str">
        <f t="shared" si="950"/>
        <v>Very Low</v>
      </c>
      <c r="AR2613">
        <v>7.8</v>
      </c>
      <c r="AS2613" t="str">
        <f t="shared" si="951"/>
        <v>Good</v>
      </c>
      <c r="AT2613">
        <v>1.85</v>
      </c>
      <c r="AU2613" t="str">
        <f t="shared" si="952"/>
        <v>HDTV / Widescreen</v>
      </c>
      <c r="AV2613">
        <v>6000</v>
      </c>
      <c r="AW2613" t="str">
        <f t="shared" si="953"/>
        <v>Low</v>
      </c>
    </row>
    <row r="2614" spans="1:49" x14ac:dyDescent="0.3">
      <c r="A2614" t="s">
        <v>0</v>
      </c>
      <c r="B2614" t="s">
        <v>12663</v>
      </c>
      <c r="C2614">
        <v>43</v>
      </c>
      <c r="D2614" t="str">
        <f t="shared" si="933"/>
        <v>Very Low</v>
      </c>
      <c r="E2614">
        <v>103</v>
      </c>
      <c r="F2614" t="str">
        <f t="shared" si="934"/>
        <v>1h 43m</v>
      </c>
      <c r="G2614" t="str">
        <f t="shared" si="935"/>
        <v>Standard Movie</v>
      </c>
      <c r="H2614">
        <v>2</v>
      </c>
      <c r="I2614" t="str">
        <f t="shared" si="936"/>
        <v>Very Low</v>
      </c>
      <c r="J2614">
        <v>13</v>
      </c>
      <c r="K2614" t="str">
        <f t="shared" si="937"/>
        <v>Very Low</v>
      </c>
      <c r="L2614" t="s">
        <v>12664</v>
      </c>
      <c r="M2614">
        <v>94</v>
      </c>
      <c r="N2614" t="str">
        <f t="shared" si="938"/>
        <v>Low</v>
      </c>
      <c r="O2614">
        <f t="shared" ref="O2614:O2615" si="957">O2613</f>
        <v>94175854</v>
      </c>
      <c r="P2614" t="str">
        <f t="shared" si="939"/>
        <v>Hit</v>
      </c>
      <c r="Q2614" t="s">
        <v>12665</v>
      </c>
      <c r="R2614" t="str">
        <f t="shared" si="940"/>
        <v>Action</v>
      </c>
      <c r="S2614">
        <f t="shared" si="941"/>
        <v>4</v>
      </c>
      <c r="T2614" t="s">
        <v>12666</v>
      </c>
      <c r="U2614" t="s">
        <v>12667</v>
      </c>
      <c r="V2614">
        <v>2659</v>
      </c>
      <c r="W2614" t="str">
        <f t="shared" si="942"/>
        <v>Very Low</v>
      </c>
      <c r="X2614">
        <v>213</v>
      </c>
      <c r="Y2614" t="str">
        <f t="shared" si="943"/>
        <v>Very Low</v>
      </c>
      <c r="Z2614" t="s">
        <v>12668</v>
      </c>
      <c r="AA2614">
        <v>2</v>
      </c>
      <c r="AB2614" t="str">
        <f t="shared" si="944"/>
        <v>Duo/Trio Poster</v>
      </c>
      <c r="AC2614" t="s">
        <v>12669</v>
      </c>
      <c r="AD2614" t="s">
        <v>12670</v>
      </c>
      <c r="AE2614">
        <v>25</v>
      </c>
      <c r="AF2614" t="str">
        <f t="shared" si="945"/>
        <v>Very Low</v>
      </c>
      <c r="AG2614" t="s">
        <v>12671</v>
      </c>
      <c r="AH2614" t="s">
        <v>5665</v>
      </c>
      <c r="AI2614" t="s">
        <v>556</v>
      </c>
      <c r="AJ2614" t="str">
        <f t="shared" si="946"/>
        <v>Adult</v>
      </c>
      <c r="AK2614">
        <f>AK2613</f>
        <v>15000000</v>
      </c>
      <c r="AL2614" t="str">
        <f t="shared" si="947"/>
        <v>Low Budget</v>
      </c>
      <c r="AM2614">
        <v>2009</v>
      </c>
      <c r="AN2614">
        <f t="shared" si="948"/>
        <v>16</v>
      </c>
      <c r="AO2614" t="str">
        <f t="shared" si="949"/>
        <v>Old Classic</v>
      </c>
      <c r="AP2614">
        <v>80</v>
      </c>
      <c r="AQ2614" t="str">
        <f t="shared" si="950"/>
        <v>Very Low</v>
      </c>
      <c r="AR2614">
        <v>5.7</v>
      </c>
      <c r="AS2614" t="str">
        <f t="shared" si="951"/>
        <v>Below Average</v>
      </c>
      <c r="AT2614">
        <v>2.35</v>
      </c>
      <c r="AU2614" t="str">
        <f t="shared" si="952"/>
        <v>Cinematic Widescreen</v>
      </c>
      <c r="AV2614">
        <v>558</v>
      </c>
      <c r="AW2614" t="str">
        <f t="shared" si="953"/>
        <v>Very Low</v>
      </c>
    </row>
    <row r="2615" spans="1:49" x14ac:dyDescent="0.3">
      <c r="A2615" t="s">
        <v>0</v>
      </c>
      <c r="B2615" t="s">
        <v>2127</v>
      </c>
      <c r="C2615">
        <v>1</v>
      </c>
      <c r="D2615" t="str">
        <f t="shared" si="933"/>
        <v>Very Low</v>
      </c>
      <c r="E2615">
        <v>141</v>
      </c>
      <c r="F2615" t="str">
        <f t="shared" si="934"/>
        <v>2h 21m</v>
      </c>
      <c r="G2615" t="str">
        <f t="shared" si="935"/>
        <v>Long Movie</v>
      </c>
      <c r="H2615">
        <v>335</v>
      </c>
      <c r="I2615" t="str">
        <f t="shared" si="936"/>
        <v>Very Low</v>
      </c>
      <c r="J2615">
        <v>635</v>
      </c>
      <c r="K2615" t="str">
        <f t="shared" si="937"/>
        <v>Very Low</v>
      </c>
      <c r="L2615" t="s">
        <v>822</v>
      </c>
      <c r="M2615">
        <v>11000</v>
      </c>
      <c r="N2615" t="str">
        <f t="shared" si="938"/>
        <v>Medium</v>
      </c>
      <c r="O2615">
        <f t="shared" si="957"/>
        <v>94175854</v>
      </c>
      <c r="P2615" t="str">
        <f t="shared" si="939"/>
        <v>Hit</v>
      </c>
      <c r="Q2615" t="s">
        <v>2128</v>
      </c>
      <c r="R2615" t="str">
        <f t="shared" si="940"/>
        <v>Adventure</v>
      </c>
      <c r="S2615">
        <f t="shared" si="941"/>
        <v>3</v>
      </c>
      <c r="T2615" t="s">
        <v>437</v>
      </c>
      <c r="U2615" t="s">
        <v>2129</v>
      </c>
      <c r="V2615">
        <v>62</v>
      </c>
      <c r="W2615" t="str">
        <f t="shared" si="942"/>
        <v>Very Low</v>
      </c>
      <c r="X2615">
        <v>13390</v>
      </c>
      <c r="Y2615" t="str">
        <f t="shared" si="943"/>
        <v>Medium</v>
      </c>
      <c r="Z2615" t="s">
        <v>1583</v>
      </c>
      <c r="AA2615">
        <v>2</v>
      </c>
      <c r="AB2615" t="str">
        <f t="shared" si="944"/>
        <v>Duo/Trio Poster</v>
      </c>
      <c r="AC2615" t="s">
        <v>12672</v>
      </c>
      <c r="AD2615" t="s">
        <v>2130</v>
      </c>
      <c r="AE2615">
        <v>1</v>
      </c>
      <c r="AF2615" t="str">
        <f t="shared" si="945"/>
        <v>Very Low</v>
      </c>
      <c r="AG2615" t="s">
        <v>9</v>
      </c>
      <c r="AH2615" t="s">
        <v>10</v>
      </c>
      <c r="AI2615" t="s">
        <v>11</v>
      </c>
      <c r="AJ2615" t="str">
        <f t="shared" si="946"/>
        <v>Teen</v>
      </c>
      <c r="AK2615">
        <v>100000000</v>
      </c>
      <c r="AL2615" t="str">
        <f t="shared" si="947"/>
        <v>High Budget</v>
      </c>
      <c r="AM2615">
        <v>2016</v>
      </c>
      <c r="AN2615">
        <f t="shared" si="948"/>
        <v>9</v>
      </c>
      <c r="AO2615" t="str">
        <f t="shared" si="949"/>
        <v>Modern Classic</v>
      </c>
      <c r="AP2615">
        <v>744</v>
      </c>
      <c r="AQ2615" t="str">
        <f t="shared" si="950"/>
        <v>Very Low</v>
      </c>
      <c r="AR2615">
        <v>6.1</v>
      </c>
      <c r="AS2615" t="str">
        <f t="shared" si="951"/>
        <v>Average</v>
      </c>
      <c r="AT2615">
        <v>2.35</v>
      </c>
      <c r="AU2615" t="str">
        <f t="shared" si="952"/>
        <v>Cinematic Widescreen</v>
      </c>
      <c r="AV2615">
        <v>0</v>
      </c>
      <c r="AW2615" t="str">
        <f t="shared" si="953"/>
        <v>Very Low</v>
      </c>
    </row>
    <row r="2616" spans="1:49" x14ac:dyDescent="0.3">
      <c r="A2616" t="s">
        <v>0</v>
      </c>
      <c r="B2616" t="s">
        <v>12673</v>
      </c>
      <c r="C2616">
        <v>454</v>
      </c>
      <c r="D2616" t="str">
        <f t="shared" si="933"/>
        <v>Medium</v>
      </c>
      <c r="E2616">
        <v>114</v>
      </c>
      <c r="F2616" t="str">
        <f t="shared" si="934"/>
        <v>1h 54m</v>
      </c>
      <c r="G2616" t="str">
        <f t="shared" si="935"/>
        <v>Standard Movie</v>
      </c>
      <c r="H2616">
        <v>77</v>
      </c>
      <c r="I2616" t="str">
        <f t="shared" si="936"/>
        <v>Very Low</v>
      </c>
      <c r="J2616">
        <v>305</v>
      </c>
      <c r="K2616" t="str">
        <f t="shared" si="937"/>
        <v>Very Low</v>
      </c>
      <c r="L2616" t="s">
        <v>21</v>
      </c>
      <c r="M2616">
        <v>19000</v>
      </c>
      <c r="N2616" t="str">
        <f t="shared" si="938"/>
        <v>Medium</v>
      </c>
      <c r="O2616">
        <v>91121452</v>
      </c>
      <c r="P2616" t="str">
        <f t="shared" si="939"/>
        <v>Hit</v>
      </c>
      <c r="Q2616" t="s">
        <v>9869</v>
      </c>
      <c r="R2616" t="str">
        <f t="shared" si="940"/>
        <v>Biography</v>
      </c>
      <c r="S2616">
        <f t="shared" si="941"/>
        <v>4</v>
      </c>
      <c r="T2616" t="s">
        <v>324</v>
      </c>
      <c r="U2616" t="s">
        <v>12674</v>
      </c>
      <c r="V2616">
        <v>467613</v>
      </c>
      <c r="W2616" t="str">
        <f t="shared" si="942"/>
        <v>High</v>
      </c>
      <c r="X2616">
        <v>20295</v>
      </c>
      <c r="Y2616" t="str">
        <f t="shared" si="943"/>
        <v>Medium</v>
      </c>
      <c r="Z2616" t="s">
        <v>12675</v>
      </c>
      <c r="AA2616">
        <v>1</v>
      </c>
      <c r="AB2616" t="str">
        <f t="shared" si="944"/>
        <v>Solo Star Poster</v>
      </c>
      <c r="AC2616" t="s">
        <v>12676</v>
      </c>
      <c r="AD2616" t="s">
        <v>12677</v>
      </c>
      <c r="AE2616">
        <v>608</v>
      </c>
      <c r="AF2616" t="str">
        <f t="shared" si="945"/>
        <v>Low</v>
      </c>
      <c r="AG2616" t="s">
        <v>9</v>
      </c>
      <c r="AH2616" t="s">
        <v>28</v>
      </c>
      <c r="AI2616" t="s">
        <v>11</v>
      </c>
      <c r="AJ2616" t="str">
        <f t="shared" si="946"/>
        <v>Teen</v>
      </c>
      <c r="AK2616">
        <v>14000000</v>
      </c>
      <c r="AL2616" t="str">
        <f t="shared" si="947"/>
        <v>Low Budget</v>
      </c>
      <c r="AM2616">
        <v>2014</v>
      </c>
      <c r="AN2616">
        <f t="shared" si="948"/>
        <v>11</v>
      </c>
      <c r="AO2616" t="str">
        <f t="shared" si="949"/>
        <v>Modern Classic</v>
      </c>
      <c r="AP2616">
        <v>393</v>
      </c>
      <c r="AQ2616" t="str">
        <f t="shared" si="950"/>
        <v>Very Low</v>
      </c>
      <c r="AR2616">
        <v>8.1</v>
      </c>
      <c r="AS2616" t="str">
        <f t="shared" si="951"/>
        <v>Excellent</v>
      </c>
      <c r="AT2616">
        <v>2.35</v>
      </c>
      <c r="AU2616" t="str">
        <f t="shared" si="952"/>
        <v>Cinematic Widescreen</v>
      </c>
      <c r="AV2616">
        <v>165000</v>
      </c>
      <c r="AW2616" t="str">
        <f t="shared" si="953"/>
        <v>High</v>
      </c>
    </row>
    <row r="2617" spans="1:49" x14ac:dyDescent="0.3">
      <c r="A2617" t="s">
        <v>0</v>
      </c>
      <c r="B2617" t="s">
        <v>12315</v>
      </c>
      <c r="C2617">
        <v>25</v>
      </c>
      <c r="D2617" t="str">
        <f t="shared" si="933"/>
        <v>Very Low</v>
      </c>
      <c r="E2617">
        <v>109</v>
      </c>
      <c r="F2617" t="str">
        <f t="shared" si="934"/>
        <v>1h 49m</v>
      </c>
      <c r="G2617" t="str">
        <f t="shared" si="935"/>
        <v>Standard Movie</v>
      </c>
      <c r="H2617">
        <v>6</v>
      </c>
      <c r="I2617" t="str">
        <f t="shared" si="936"/>
        <v>Very Low</v>
      </c>
      <c r="J2617">
        <v>271</v>
      </c>
      <c r="K2617" t="str">
        <f t="shared" si="937"/>
        <v>Very Low</v>
      </c>
      <c r="L2617" t="s">
        <v>2939</v>
      </c>
      <c r="M2617">
        <v>1000</v>
      </c>
      <c r="N2617" t="str">
        <f t="shared" si="938"/>
        <v>Low</v>
      </c>
      <c r="O2617">
        <v>69800000</v>
      </c>
      <c r="P2617" t="str">
        <f t="shared" si="939"/>
        <v>Hit</v>
      </c>
      <c r="Q2617" t="s">
        <v>6161</v>
      </c>
      <c r="R2617" t="str">
        <f t="shared" si="940"/>
        <v>Comedy</v>
      </c>
      <c r="S2617">
        <f t="shared" si="941"/>
        <v>2</v>
      </c>
      <c r="T2617" t="s">
        <v>4175</v>
      </c>
      <c r="U2617" t="s">
        <v>12678</v>
      </c>
      <c r="V2617">
        <v>18140</v>
      </c>
      <c r="W2617" t="str">
        <f t="shared" si="942"/>
        <v>Low</v>
      </c>
      <c r="X2617">
        <v>2419</v>
      </c>
      <c r="Y2617" t="str">
        <f t="shared" si="943"/>
        <v>Low</v>
      </c>
      <c r="Z2617" t="s">
        <v>8411</v>
      </c>
      <c r="AA2617">
        <v>1</v>
      </c>
      <c r="AB2617" t="str">
        <f t="shared" si="944"/>
        <v>Solo Star Poster</v>
      </c>
      <c r="AC2617" t="s">
        <v>12679</v>
      </c>
      <c r="AD2617" t="s">
        <v>12680</v>
      </c>
      <c r="AE2617">
        <v>60</v>
      </c>
      <c r="AF2617" t="str">
        <f t="shared" si="945"/>
        <v>Very Low</v>
      </c>
      <c r="AG2617" t="s">
        <v>9</v>
      </c>
      <c r="AH2617" t="s">
        <v>10</v>
      </c>
      <c r="AI2617" t="s">
        <v>556</v>
      </c>
      <c r="AJ2617" t="str">
        <f t="shared" si="946"/>
        <v>Adult</v>
      </c>
      <c r="AK2617">
        <v>10000000</v>
      </c>
      <c r="AL2617" t="str">
        <f t="shared" si="947"/>
        <v>Low Budget</v>
      </c>
      <c r="AM2617">
        <v>1980</v>
      </c>
      <c r="AN2617">
        <f t="shared" si="948"/>
        <v>45</v>
      </c>
      <c r="AO2617" t="str">
        <f t="shared" si="949"/>
        <v>Old Classic</v>
      </c>
      <c r="AP2617">
        <v>745</v>
      </c>
      <c r="AQ2617" t="str">
        <f t="shared" si="950"/>
        <v>Very Low</v>
      </c>
      <c r="AR2617">
        <v>6.1</v>
      </c>
      <c r="AS2617" t="str">
        <f t="shared" si="951"/>
        <v>Average</v>
      </c>
      <c r="AT2617">
        <v>1.85</v>
      </c>
      <c r="AU2617" t="str">
        <f t="shared" si="952"/>
        <v>HDTV / Widescreen</v>
      </c>
      <c r="AV2617">
        <v>855</v>
      </c>
      <c r="AW2617" t="str">
        <f t="shared" si="953"/>
        <v>Very Low</v>
      </c>
    </row>
    <row r="2618" spans="1:49" x14ac:dyDescent="0.3">
      <c r="A2618" t="s">
        <v>0</v>
      </c>
      <c r="B2618" t="s">
        <v>712</v>
      </c>
      <c r="C2618">
        <v>46</v>
      </c>
      <c r="D2618" t="str">
        <f t="shared" si="933"/>
        <v>Very Low</v>
      </c>
      <c r="E2618">
        <v>124</v>
      </c>
      <c r="F2618" t="str">
        <f t="shared" si="934"/>
        <v>2h 4m</v>
      </c>
      <c r="G2618" t="str">
        <f t="shared" si="935"/>
        <v>Long Movie</v>
      </c>
      <c r="H2618">
        <v>150</v>
      </c>
      <c r="I2618" t="str">
        <f t="shared" si="936"/>
        <v>Very Low</v>
      </c>
      <c r="J2618">
        <v>572</v>
      </c>
      <c r="K2618" t="str">
        <f t="shared" si="937"/>
        <v>Very Low</v>
      </c>
      <c r="L2618" t="s">
        <v>7717</v>
      </c>
      <c r="M2618">
        <v>874</v>
      </c>
      <c r="N2618" t="str">
        <f t="shared" si="938"/>
        <v>Low</v>
      </c>
      <c r="O2618">
        <v>79900000</v>
      </c>
      <c r="P2618" t="str">
        <f t="shared" si="939"/>
        <v>Hit</v>
      </c>
      <c r="Q2618" t="s">
        <v>6478</v>
      </c>
      <c r="R2618" t="str">
        <f t="shared" si="940"/>
        <v>Biography</v>
      </c>
      <c r="S2618">
        <f t="shared" si="941"/>
        <v>4</v>
      </c>
      <c r="T2618" t="s">
        <v>5076</v>
      </c>
      <c r="U2618" t="s">
        <v>12681</v>
      </c>
      <c r="V2618">
        <v>12974</v>
      </c>
      <c r="W2618" t="str">
        <f t="shared" si="942"/>
        <v>Low</v>
      </c>
      <c r="X2618">
        <v>2667</v>
      </c>
      <c r="Y2618" t="str">
        <f t="shared" si="943"/>
        <v>Low</v>
      </c>
      <c r="Z2618" t="s">
        <v>12682</v>
      </c>
      <c r="AA2618">
        <v>0</v>
      </c>
      <c r="AB2618" t="str">
        <f t="shared" si="944"/>
        <v>Symbolic Poster</v>
      </c>
      <c r="AC2618" t="s">
        <v>12683</v>
      </c>
      <c r="AD2618" t="s">
        <v>12684</v>
      </c>
      <c r="AE2618">
        <v>84</v>
      </c>
      <c r="AF2618" t="str">
        <f t="shared" si="945"/>
        <v>Very Low</v>
      </c>
      <c r="AG2618" t="s">
        <v>9</v>
      </c>
      <c r="AH2618" t="s">
        <v>10</v>
      </c>
      <c r="AI2618" t="s">
        <v>66</v>
      </c>
      <c r="AJ2618" t="str">
        <f t="shared" si="946"/>
        <v>Family</v>
      </c>
      <c r="AK2618">
        <f>AK2617</f>
        <v>10000000</v>
      </c>
      <c r="AL2618" t="str">
        <f t="shared" si="947"/>
        <v>Low Budget</v>
      </c>
      <c r="AM2618">
        <v>1980</v>
      </c>
      <c r="AN2618">
        <f t="shared" si="948"/>
        <v>45</v>
      </c>
      <c r="AO2618" t="str">
        <f t="shared" si="949"/>
        <v>Old Classic</v>
      </c>
      <c r="AP2618">
        <v>816</v>
      </c>
      <c r="AQ2618" t="str">
        <f t="shared" si="950"/>
        <v>Very Low</v>
      </c>
      <c r="AR2618">
        <v>7.5</v>
      </c>
      <c r="AS2618" t="str">
        <f t="shared" si="951"/>
        <v>Good</v>
      </c>
      <c r="AT2618">
        <v>1.85</v>
      </c>
      <c r="AU2618" t="str">
        <f t="shared" si="952"/>
        <v>HDTV / Widescreen</v>
      </c>
      <c r="AV2618">
        <v>0</v>
      </c>
      <c r="AW2618" t="str">
        <f t="shared" si="953"/>
        <v>Very Low</v>
      </c>
    </row>
    <row r="2619" spans="1:49" x14ac:dyDescent="0.3">
      <c r="A2619" t="s">
        <v>0</v>
      </c>
      <c r="B2619" t="s">
        <v>2193</v>
      </c>
      <c r="C2619">
        <v>111</v>
      </c>
      <c r="D2619" t="str">
        <f t="shared" si="933"/>
        <v>Low</v>
      </c>
      <c r="E2619">
        <v>94</v>
      </c>
      <c r="F2619" t="str">
        <f t="shared" si="934"/>
        <v>1h 34m</v>
      </c>
      <c r="G2619" t="str">
        <f t="shared" si="935"/>
        <v>Standard Movie</v>
      </c>
      <c r="H2619">
        <v>87</v>
      </c>
      <c r="I2619" t="str">
        <f t="shared" si="936"/>
        <v>Very Low</v>
      </c>
      <c r="J2619">
        <v>569</v>
      </c>
      <c r="K2619" t="str">
        <f t="shared" si="937"/>
        <v>Very Low</v>
      </c>
      <c r="L2619" t="s">
        <v>10395</v>
      </c>
      <c r="M2619">
        <v>17000</v>
      </c>
      <c r="N2619" t="str">
        <f t="shared" si="938"/>
        <v>Medium</v>
      </c>
      <c r="O2619">
        <v>64001297</v>
      </c>
      <c r="P2619" t="str">
        <f t="shared" si="939"/>
        <v>Hit</v>
      </c>
      <c r="Q2619" t="s">
        <v>3028</v>
      </c>
      <c r="R2619" t="str">
        <f t="shared" si="940"/>
        <v>Comedy</v>
      </c>
      <c r="S2619">
        <f t="shared" si="941"/>
        <v>2</v>
      </c>
      <c r="T2619" t="s">
        <v>460</v>
      </c>
      <c r="U2619" t="s">
        <v>12685</v>
      </c>
      <c r="V2619">
        <v>32002</v>
      </c>
      <c r="W2619" t="str">
        <f t="shared" si="942"/>
        <v>Low</v>
      </c>
      <c r="X2619">
        <v>20154</v>
      </c>
      <c r="Y2619" t="str">
        <f t="shared" si="943"/>
        <v>Medium</v>
      </c>
      <c r="Z2619" t="s">
        <v>2165</v>
      </c>
      <c r="AA2619">
        <v>1</v>
      </c>
      <c r="AB2619" t="str">
        <f t="shared" si="944"/>
        <v>Solo Star Poster</v>
      </c>
      <c r="AC2619" t="s">
        <v>12686</v>
      </c>
      <c r="AD2619" t="s">
        <v>12687</v>
      </c>
      <c r="AE2619">
        <v>103</v>
      </c>
      <c r="AF2619" t="str">
        <f t="shared" si="945"/>
        <v>Very Low</v>
      </c>
      <c r="AG2619" t="s">
        <v>9</v>
      </c>
      <c r="AH2619" t="s">
        <v>10</v>
      </c>
      <c r="AI2619" t="s">
        <v>66</v>
      </c>
      <c r="AJ2619" t="str">
        <f t="shared" si="946"/>
        <v>Family</v>
      </c>
      <c r="AK2619">
        <v>15000000</v>
      </c>
      <c r="AL2619" t="str">
        <f t="shared" si="947"/>
        <v>Low Budget</v>
      </c>
      <c r="AM2619">
        <v>2010</v>
      </c>
      <c r="AN2619">
        <f t="shared" si="948"/>
        <v>15</v>
      </c>
      <c r="AO2619" t="str">
        <f t="shared" si="949"/>
        <v>Modern Classic</v>
      </c>
      <c r="AP2619">
        <v>975</v>
      </c>
      <c r="AQ2619" t="str">
        <f t="shared" si="950"/>
        <v>Very Low</v>
      </c>
      <c r="AR2619">
        <v>6.2</v>
      </c>
      <c r="AS2619" t="str">
        <f t="shared" si="951"/>
        <v>Average</v>
      </c>
      <c r="AT2619">
        <v>1.85</v>
      </c>
      <c r="AU2619" t="str">
        <f t="shared" si="952"/>
        <v>HDTV / Widescreen</v>
      </c>
      <c r="AV2619">
        <v>0</v>
      </c>
      <c r="AW2619" t="str">
        <f t="shared" si="953"/>
        <v>Very Low</v>
      </c>
    </row>
    <row r="2620" spans="1:49" x14ac:dyDescent="0.3">
      <c r="A2620" t="s">
        <v>0</v>
      </c>
      <c r="B2620" t="s">
        <v>12688</v>
      </c>
      <c r="C2620">
        <v>393</v>
      </c>
      <c r="D2620" t="str">
        <f t="shared" si="933"/>
        <v>Medium</v>
      </c>
      <c r="E2620">
        <v>100</v>
      </c>
      <c r="F2620" t="str">
        <f t="shared" si="934"/>
        <v>1h 40m</v>
      </c>
      <c r="G2620" t="str">
        <f t="shared" si="935"/>
        <v>Standard Movie</v>
      </c>
      <c r="H2620">
        <v>127</v>
      </c>
      <c r="I2620" t="str">
        <f t="shared" si="936"/>
        <v>Very Low</v>
      </c>
      <c r="J2620">
        <v>250</v>
      </c>
      <c r="K2620" t="str">
        <f t="shared" si="937"/>
        <v>Very Low</v>
      </c>
      <c r="L2620" t="s">
        <v>12689</v>
      </c>
      <c r="M2620">
        <v>1000</v>
      </c>
      <c r="N2620" t="str">
        <f t="shared" si="938"/>
        <v>Low</v>
      </c>
      <c r="O2620">
        <v>71588220</v>
      </c>
      <c r="P2620" t="str">
        <f t="shared" si="939"/>
        <v>Hit</v>
      </c>
      <c r="Q2620" t="s">
        <v>7377</v>
      </c>
      <c r="R2620" t="str">
        <f t="shared" si="940"/>
        <v>Fantasy</v>
      </c>
      <c r="S2620">
        <f t="shared" si="941"/>
        <v>2</v>
      </c>
      <c r="T2620" t="s">
        <v>6259</v>
      </c>
      <c r="U2620" t="s">
        <v>12690</v>
      </c>
      <c r="V2620">
        <v>134869</v>
      </c>
      <c r="W2620" t="str">
        <f t="shared" si="942"/>
        <v>Medium</v>
      </c>
      <c r="X2620">
        <v>1949</v>
      </c>
      <c r="Y2620" t="str">
        <f t="shared" si="943"/>
        <v>Low</v>
      </c>
      <c r="Z2620" t="s">
        <v>12691</v>
      </c>
      <c r="AA2620">
        <v>1</v>
      </c>
      <c r="AB2620" t="str">
        <f t="shared" si="944"/>
        <v>Solo Star Poster</v>
      </c>
      <c r="AC2620" t="s">
        <v>12692</v>
      </c>
      <c r="AD2620" t="s">
        <v>12693</v>
      </c>
      <c r="AE2620">
        <v>304</v>
      </c>
      <c r="AF2620" t="str">
        <f t="shared" si="945"/>
        <v>Very Low</v>
      </c>
      <c r="AG2620" t="s">
        <v>9</v>
      </c>
      <c r="AH2620" t="s">
        <v>239</v>
      </c>
      <c r="AI2620" t="s">
        <v>11</v>
      </c>
      <c r="AJ2620" t="str">
        <f t="shared" si="946"/>
        <v>Teen</v>
      </c>
      <c r="AK2620">
        <v>20000000</v>
      </c>
      <c r="AL2620" t="str">
        <f t="shared" si="947"/>
        <v>Low Budget</v>
      </c>
      <c r="AM2620">
        <v>2013</v>
      </c>
      <c r="AN2620">
        <f t="shared" si="948"/>
        <v>12</v>
      </c>
      <c r="AO2620" t="str">
        <f t="shared" si="949"/>
        <v>Modern Classic</v>
      </c>
      <c r="AP2620">
        <v>340</v>
      </c>
      <c r="AQ2620" t="str">
        <f t="shared" si="950"/>
        <v>Very Low</v>
      </c>
      <c r="AR2620">
        <v>6.2</v>
      </c>
      <c r="AS2620" t="str">
        <f t="shared" si="951"/>
        <v>Average</v>
      </c>
      <c r="AT2620">
        <v>1.85</v>
      </c>
      <c r="AU2620" t="str">
        <f t="shared" si="952"/>
        <v>HDTV / Widescreen</v>
      </c>
      <c r="AV2620">
        <v>57000</v>
      </c>
      <c r="AW2620" t="str">
        <f t="shared" si="953"/>
        <v>High</v>
      </c>
    </row>
    <row r="2621" spans="1:49" x14ac:dyDescent="0.3">
      <c r="A2621" t="s">
        <v>0</v>
      </c>
      <c r="B2621" t="s">
        <v>5338</v>
      </c>
      <c r="C2621">
        <v>318</v>
      </c>
      <c r="D2621" t="str">
        <f t="shared" si="933"/>
        <v>Medium</v>
      </c>
      <c r="E2621">
        <v>101</v>
      </c>
      <c r="F2621" t="str">
        <f t="shared" si="934"/>
        <v>1h 41m</v>
      </c>
      <c r="G2621" t="str">
        <f t="shared" si="935"/>
        <v>Standard Movie</v>
      </c>
      <c r="H2621">
        <v>0</v>
      </c>
      <c r="I2621" t="str">
        <f t="shared" si="936"/>
        <v>Very Low</v>
      </c>
      <c r="J2621">
        <v>598</v>
      </c>
      <c r="K2621" t="str">
        <f t="shared" si="937"/>
        <v>Very Low</v>
      </c>
      <c r="L2621" t="s">
        <v>10150</v>
      </c>
      <c r="M2621">
        <v>2000</v>
      </c>
      <c r="N2621" t="str">
        <f t="shared" si="938"/>
        <v>Low</v>
      </c>
      <c r="O2621">
        <v>47000000</v>
      </c>
      <c r="P2621" t="str">
        <f t="shared" si="939"/>
        <v>Average</v>
      </c>
      <c r="Q2621" t="s">
        <v>5515</v>
      </c>
      <c r="R2621" t="str">
        <f t="shared" si="940"/>
        <v>Horror</v>
      </c>
      <c r="S2621">
        <f t="shared" si="941"/>
        <v>2</v>
      </c>
      <c r="T2621" t="s">
        <v>1705</v>
      </c>
      <c r="U2621" t="s">
        <v>12141</v>
      </c>
      <c r="V2621">
        <v>157857</v>
      </c>
      <c r="W2621" t="str">
        <f t="shared" si="942"/>
        <v>Medium</v>
      </c>
      <c r="X2621">
        <v>4400</v>
      </c>
      <c r="Y2621" t="str">
        <f t="shared" si="943"/>
        <v>Low</v>
      </c>
      <c r="Z2621" t="s">
        <v>5516</v>
      </c>
      <c r="AA2621">
        <v>0</v>
      </c>
      <c r="AB2621" t="str">
        <f t="shared" si="944"/>
        <v>Symbolic Poster</v>
      </c>
      <c r="AC2621" t="s">
        <v>12142</v>
      </c>
      <c r="AD2621" t="s">
        <v>12143</v>
      </c>
      <c r="AE2621">
        <v>1191</v>
      </c>
      <c r="AF2621" t="str">
        <f t="shared" si="945"/>
        <v>Low</v>
      </c>
      <c r="AG2621" t="s">
        <v>9</v>
      </c>
      <c r="AH2621" t="s">
        <v>10</v>
      </c>
      <c r="AI2621" t="s">
        <v>556</v>
      </c>
      <c r="AJ2621" t="str">
        <f t="shared" si="946"/>
        <v>Adult</v>
      </c>
      <c r="AK2621">
        <v>300000</v>
      </c>
      <c r="AL2621" t="str">
        <f t="shared" si="947"/>
        <v>Low Budget</v>
      </c>
      <c r="AM2621">
        <v>1978</v>
      </c>
      <c r="AN2621">
        <f t="shared" si="948"/>
        <v>47</v>
      </c>
      <c r="AO2621" t="str">
        <f t="shared" si="949"/>
        <v>Old Classic</v>
      </c>
      <c r="AP2621">
        <v>742</v>
      </c>
      <c r="AQ2621" t="str">
        <f t="shared" si="950"/>
        <v>Very Low</v>
      </c>
      <c r="AR2621">
        <v>7.9</v>
      </c>
      <c r="AS2621" t="str">
        <f t="shared" si="951"/>
        <v>Good</v>
      </c>
      <c r="AT2621">
        <v>2.35</v>
      </c>
      <c r="AU2621" t="str">
        <f t="shared" si="952"/>
        <v>Cinematic Widescreen</v>
      </c>
      <c r="AV2621">
        <v>12000</v>
      </c>
      <c r="AW2621" t="str">
        <f t="shared" si="953"/>
        <v>Medium</v>
      </c>
    </row>
    <row r="2622" spans="1:49" x14ac:dyDescent="0.3">
      <c r="A2622" t="s">
        <v>0</v>
      </c>
      <c r="B2622" t="s">
        <v>4189</v>
      </c>
      <c r="C2622">
        <v>55</v>
      </c>
      <c r="D2622" t="str">
        <f t="shared" si="933"/>
        <v>Low</v>
      </c>
      <c r="E2622">
        <v>98</v>
      </c>
      <c r="F2622" t="str">
        <f t="shared" si="934"/>
        <v>1h 38m</v>
      </c>
      <c r="G2622" t="str">
        <f t="shared" si="935"/>
        <v>Standard Movie</v>
      </c>
      <c r="H2622">
        <v>11000</v>
      </c>
      <c r="I2622" t="str">
        <f t="shared" si="936"/>
        <v>Medium</v>
      </c>
      <c r="J2622">
        <v>624</v>
      </c>
      <c r="K2622" t="str">
        <f t="shared" si="937"/>
        <v>Very Low</v>
      </c>
      <c r="L2622" t="s">
        <v>1874</v>
      </c>
      <c r="M2622">
        <v>816</v>
      </c>
      <c r="N2622" t="str">
        <f t="shared" si="938"/>
        <v>Low</v>
      </c>
      <c r="O2622">
        <v>61400000</v>
      </c>
      <c r="P2622" t="str">
        <f t="shared" si="939"/>
        <v>Hit</v>
      </c>
      <c r="Q2622" t="s">
        <v>4190</v>
      </c>
      <c r="R2622" t="str">
        <f t="shared" si="940"/>
        <v>Adventure</v>
      </c>
      <c r="S2622">
        <f t="shared" si="941"/>
        <v>2</v>
      </c>
      <c r="T2622" t="s">
        <v>7717</v>
      </c>
      <c r="U2622" t="s">
        <v>12694</v>
      </c>
      <c r="V2622">
        <v>71183</v>
      </c>
      <c r="W2622" t="str">
        <f t="shared" si="942"/>
        <v>Medium</v>
      </c>
      <c r="X2622">
        <v>3617</v>
      </c>
      <c r="Y2622" t="str">
        <f t="shared" si="943"/>
        <v>Low</v>
      </c>
      <c r="Z2622" t="s">
        <v>2360</v>
      </c>
      <c r="AA2622">
        <v>1</v>
      </c>
      <c r="AB2622" t="str">
        <f t="shared" si="944"/>
        <v>Solo Star Poster</v>
      </c>
      <c r="AC2622" t="s">
        <v>12695</v>
      </c>
      <c r="AD2622" t="s">
        <v>12696</v>
      </c>
      <c r="AE2622">
        <v>183</v>
      </c>
      <c r="AF2622" t="str">
        <f t="shared" si="945"/>
        <v>Very Low</v>
      </c>
      <c r="AG2622" t="s">
        <v>9</v>
      </c>
      <c r="AH2622" t="s">
        <v>10</v>
      </c>
      <c r="AI2622" t="s">
        <v>556</v>
      </c>
      <c r="AJ2622" t="str">
        <f t="shared" si="946"/>
        <v>Adult</v>
      </c>
      <c r="AK2622">
        <v>15000000</v>
      </c>
      <c r="AL2622" t="str">
        <f t="shared" si="947"/>
        <v>Low Budget</v>
      </c>
      <c r="AM2622">
        <v>1983</v>
      </c>
      <c r="AN2622">
        <f t="shared" si="948"/>
        <v>42</v>
      </c>
      <c r="AO2622" t="str">
        <f t="shared" si="949"/>
        <v>Old Classic</v>
      </c>
      <c r="AP2622">
        <v>695</v>
      </c>
      <c r="AQ2622" t="str">
        <f t="shared" si="950"/>
        <v>Very Low</v>
      </c>
      <c r="AR2622">
        <v>7.4</v>
      </c>
      <c r="AS2622" t="str">
        <f t="shared" si="951"/>
        <v>Good</v>
      </c>
      <c r="AT2622">
        <v>1.85</v>
      </c>
      <c r="AU2622" t="str">
        <f t="shared" si="952"/>
        <v>HDTV / Widescreen</v>
      </c>
      <c r="AV2622">
        <v>0</v>
      </c>
      <c r="AW2622" t="str">
        <f t="shared" si="953"/>
        <v>Very Low</v>
      </c>
    </row>
    <row r="2623" spans="1:49" x14ac:dyDescent="0.3">
      <c r="A2623" t="s">
        <v>0</v>
      </c>
      <c r="B2623" t="s">
        <v>10636</v>
      </c>
      <c r="C2623">
        <v>157</v>
      </c>
      <c r="D2623" t="str">
        <f t="shared" si="933"/>
        <v>Low</v>
      </c>
      <c r="E2623">
        <v>102</v>
      </c>
      <c r="F2623" t="str">
        <f t="shared" si="934"/>
        <v>1h 42m</v>
      </c>
      <c r="G2623" t="str">
        <f t="shared" si="935"/>
        <v>Standard Movie</v>
      </c>
      <c r="H2623">
        <v>79</v>
      </c>
      <c r="I2623" t="str">
        <f t="shared" si="936"/>
        <v>Very Low</v>
      </c>
      <c r="J2623">
        <v>27</v>
      </c>
      <c r="K2623" t="str">
        <f t="shared" si="937"/>
        <v>Very Low</v>
      </c>
      <c r="L2623" t="s">
        <v>12697</v>
      </c>
      <c r="M2623">
        <v>925</v>
      </c>
      <c r="N2623" t="str">
        <f t="shared" si="938"/>
        <v>Low</v>
      </c>
      <c r="O2623">
        <v>101978840</v>
      </c>
      <c r="P2623" t="str">
        <f t="shared" si="939"/>
        <v>Hit</v>
      </c>
      <c r="Q2623" t="s">
        <v>1642</v>
      </c>
      <c r="R2623" t="str">
        <f t="shared" si="940"/>
        <v>Comedy</v>
      </c>
      <c r="S2623">
        <f t="shared" si="941"/>
        <v>1</v>
      </c>
      <c r="T2623" t="s">
        <v>12698</v>
      </c>
      <c r="U2623" t="s">
        <v>12699</v>
      </c>
      <c r="V2623">
        <v>77724</v>
      </c>
      <c r="W2623" t="str">
        <f t="shared" si="942"/>
        <v>Medium</v>
      </c>
      <c r="X2623">
        <v>1018</v>
      </c>
      <c r="Y2623" t="str">
        <f t="shared" si="943"/>
        <v>Low</v>
      </c>
      <c r="Z2623" t="s">
        <v>12700</v>
      </c>
      <c r="AA2623">
        <v>0</v>
      </c>
      <c r="AB2623" t="str">
        <f t="shared" si="944"/>
        <v>Symbolic Poster</v>
      </c>
      <c r="AC2623" t="s">
        <v>12701</v>
      </c>
      <c r="AD2623" t="s">
        <v>12702</v>
      </c>
      <c r="AE2623">
        <v>162</v>
      </c>
      <c r="AF2623" t="str">
        <f t="shared" si="945"/>
        <v>Very Low</v>
      </c>
      <c r="AG2623" t="s">
        <v>9</v>
      </c>
      <c r="AH2623" t="s">
        <v>10</v>
      </c>
      <c r="AI2623" t="s">
        <v>556</v>
      </c>
      <c r="AJ2623" t="str">
        <f t="shared" si="946"/>
        <v>Adult</v>
      </c>
      <c r="AK2623">
        <v>15000000</v>
      </c>
      <c r="AL2623" t="str">
        <f t="shared" si="947"/>
        <v>Low Budget</v>
      </c>
      <c r="AM2623">
        <v>2013</v>
      </c>
      <c r="AN2623">
        <f t="shared" si="948"/>
        <v>12</v>
      </c>
      <c r="AO2623" t="str">
        <f t="shared" si="949"/>
        <v>Modern Classic</v>
      </c>
      <c r="AP2623">
        <v>38</v>
      </c>
      <c r="AQ2623" t="str">
        <f t="shared" si="950"/>
        <v>Very Low</v>
      </c>
      <c r="AR2623">
        <v>6.6</v>
      </c>
      <c r="AS2623" t="str">
        <f t="shared" si="951"/>
        <v>Average</v>
      </c>
      <c r="AT2623">
        <v>1.85</v>
      </c>
      <c r="AU2623" t="str">
        <f t="shared" si="952"/>
        <v>HDTV / Widescreen</v>
      </c>
      <c r="AV2623">
        <v>26000</v>
      </c>
      <c r="AW2623" t="str">
        <f t="shared" si="953"/>
        <v>Medium</v>
      </c>
    </row>
    <row r="2624" spans="1:49" x14ac:dyDescent="0.3">
      <c r="A2624" t="s">
        <v>0</v>
      </c>
      <c r="B2624" t="s">
        <v>5618</v>
      </c>
      <c r="C2624">
        <v>280</v>
      </c>
      <c r="D2624" t="str">
        <f t="shared" si="933"/>
        <v>Medium</v>
      </c>
      <c r="E2624">
        <v>94</v>
      </c>
      <c r="F2624" t="str">
        <f t="shared" si="934"/>
        <v>1h 34m</v>
      </c>
      <c r="G2624" t="str">
        <f t="shared" si="935"/>
        <v>Standard Movie</v>
      </c>
      <c r="H2624">
        <v>350</v>
      </c>
      <c r="I2624" t="str">
        <f t="shared" si="936"/>
        <v>Very Low</v>
      </c>
      <c r="J2624">
        <v>39</v>
      </c>
      <c r="K2624" t="str">
        <f t="shared" si="937"/>
        <v>Very Low</v>
      </c>
      <c r="L2624" t="s">
        <v>12703</v>
      </c>
      <c r="M2624">
        <v>326</v>
      </c>
      <c r="N2624" t="str">
        <f t="shared" si="938"/>
        <v>Low</v>
      </c>
      <c r="O2624">
        <v>56437947</v>
      </c>
      <c r="P2624" t="str">
        <f t="shared" si="939"/>
        <v>Hit</v>
      </c>
      <c r="Q2624" t="s">
        <v>1515</v>
      </c>
      <c r="R2624" t="str">
        <f t="shared" si="940"/>
        <v>Biography</v>
      </c>
      <c r="S2624">
        <f t="shared" si="941"/>
        <v>2</v>
      </c>
      <c r="T2624" t="s">
        <v>11616</v>
      </c>
      <c r="U2624" t="s">
        <v>12704</v>
      </c>
      <c r="V2624">
        <v>85333</v>
      </c>
      <c r="W2624" t="str">
        <f t="shared" si="942"/>
        <v>Medium</v>
      </c>
      <c r="X2624">
        <v>486</v>
      </c>
      <c r="Y2624" t="str">
        <f t="shared" si="943"/>
        <v>Very Low</v>
      </c>
      <c r="Z2624" t="s">
        <v>7566</v>
      </c>
      <c r="AA2624">
        <v>0</v>
      </c>
      <c r="AB2624" t="str">
        <f t="shared" si="944"/>
        <v>Symbolic Poster</v>
      </c>
      <c r="AC2624" t="s">
        <v>12705</v>
      </c>
      <c r="AD2624" t="s">
        <v>12706</v>
      </c>
      <c r="AE2624">
        <v>421</v>
      </c>
      <c r="AF2624" t="str">
        <f t="shared" si="945"/>
        <v>Very Low</v>
      </c>
      <c r="AG2624" t="s">
        <v>9</v>
      </c>
      <c r="AH2624" t="s">
        <v>28</v>
      </c>
      <c r="AI2624" t="s">
        <v>11</v>
      </c>
      <c r="AJ2624" t="str">
        <f t="shared" si="946"/>
        <v>Teen</v>
      </c>
      <c r="AK2624">
        <v>9800000</v>
      </c>
      <c r="AL2624" t="str">
        <f t="shared" si="947"/>
        <v>Low Budget</v>
      </c>
      <c r="AM2624">
        <v>2006</v>
      </c>
      <c r="AN2624">
        <f t="shared" si="948"/>
        <v>19</v>
      </c>
      <c r="AO2624" t="str">
        <f t="shared" si="949"/>
        <v>Old Classic</v>
      </c>
      <c r="AP2624">
        <v>48</v>
      </c>
      <c r="AQ2624" t="str">
        <f t="shared" si="950"/>
        <v>Very Low</v>
      </c>
      <c r="AR2624">
        <v>7.3</v>
      </c>
      <c r="AS2624" t="str">
        <f t="shared" si="951"/>
        <v>Good</v>
      </c>
      <c r="AT2624">
        <v>1.85</v>
      </c>
      <c r="AU2624" t="str">
        <f t="shared" si="952"/>
        <v>HDTV / Widescreen</v>
      </c>
      <c r="AV2624">
        <v>0</v>
      </c>
      <c r="AW2624" t="str">
        <f t="shared" si="953"/>
        <v>Very Low</v>
      </c>
    </row>
    <row r="2625" spans="1:49" x14ac:dyDescent="0.3">
      <c r="A2625" t="s">
        <v>0</v>
      </c>
      <c r="B2625" t="s">
        <v>226</v>
      </c>
      <c r="C2625">
        <v>109</v>
      </c>
      <c r="D2625" t="str">
        <f t="shared" si="933"/>
        <v>Low</v>
      </c>
      <c r="E2625">
        <v>92</v>
      </c>
      <c r="F2625" t="str">
        <f t="shared" si="934"/>
        <v>1h 32m</v>
      </c>
      <c r="G2625" t="str">
        <f t="shared" si="935"/>
        <v>Standard Movie</v>
      </c>
      <c r="H2625">
        <v>13000</v>
      </c>
      <c r="I2625" t="str">
        <f t="shared" si="936"/>
        <v>Medium</v>
      </c>
      <c r="J2625">
        <v>217</v>
      </c>
      <c r="K2625" t="str">
        <f t="shared" si="937"/>
        <v>Very Low</v>
      </c>
      <c r="L2625" t="s">
        <v>1626</v>
      </c>
      <c r="M2625">
        <v>925</v>
      </c>
      <c r="N2625" t="str">
        <f t="shared" si="938"/>
        <v>Low</v>
      </c>
      <c r="O2625">
        <v>73326666</v>
      </c>
      <c r="P2625" t="str">
        <f t="shared" si="939"/>
        <v>Hit</v>
      </c>
      <c r="Q2625" t="s">
        <v>2757</v>
      </c>
      <c r="R2625" t="str">
        <f t="shared" si="940"/>
        <v>Comedy</v>
      </c>
      <c r="S2625">
        <f t="shared" si="941"/>
        <v>2</v>
      </c>
      <c r="T2625" t="s">
        <v>1773</v>
      </c>
      <c r="U2625" t="s">
        <v>12707</v>
      </c>
      <c r="V2625">
        <v>189413</v>
      </c>
      <c r="W2625" t="str">
        <f t="shared" si="942"/>
        <v>Medium</v>
      </c>
      <c r="X2625">
        <v>1953</v>
      </c>
      <c r="Y2625" t="str">
        <f t="shared" si="943"/>
        <v>Low</v>
      </c>
      <c r="Z2625" t="s">
        <v>12708</v>
      </c>
      <c r="AA2625">
        <v>3</v>
      </c>
      <c r="AB2625" t="str">
        <f t="shared" si="944"/>
        <v>Duo/Trio Poster</v>
      </c>
      <c r="AC2625" t="s">
        <v>12709</v>
      </c>
      <c r="AD2625" t="s">
        <v>12710</v>
      </c>
      <c r="AE2625">
        <v>306</v>
      </c>
      <c r="AF2625" t="str">
        <f t="shared" si="945"/>
        <v>Very Low</v>
      </c>
      <c r="AG2625" t="s">
        <v>9</v>
      </c>
      <c r="AH2625" t="s">
        <v>10</v>
      </c>
      <c r="AI2625" t="s">
        <v>66</v>
      </c>
      <c r="AJ2625" t="str">
        <f t="shared" si="946"/>
        <v>Family</v>
      </c>
      <c r="AK2625">
        <v>15000000</v>
      </c>
      <c r="AL2625" t="str">
        <f t="shared" si="947"/>
        <v>Low Budget</v>
      </c>
      <c r="AM2625">
        <v>1988</v>
      </c>
      <c r="AN2625">
        <f t="shared" si="948"/>
        <v>37</v>
      </c>
      <c r="AO2625" t="str">
        <f t="shared" si="949"/>
        <v>Old Classic</v>
      </c>
      <c r="AP2625">
        <v>692</v>
      </c>
      <c r="AQ2625" t="str">
        <f t="shared" si="950"/>
        <v>Very Low</v>
      </c>
      <c r="AR2625">
        <v>7.5</v>
      </c>
      <c r="AS2625" t="str">
        <f t="shared" si="951"/>
        <v>Good</v>
      </c>
      <c r="AT2625">
        <v>1.85</v>
      </c>
      <c r="AU2625" t="str">
        <f t="shared" si="952"/>
        <v>HDTV / Widescreen</v>
      </c>
      <c r="AV2625">
        <v>15000</v>
      </c>
      <c r="AW2625" t="str">
        <f t="shared" si="953"/>
        <v>Medium</v>
      </c>
    </row>
    <row r="2626" spans="1:49" x14ac:dyDescent="0.3">
      <c r="A2626" t="s">
        <v>0</v>
      </c>
      <c r="B2626" t="s">
        <v>9487</v>
      </c>
      <c r="C2626">
        <v>41</v>
      </c>
      <c r="D2626" t="str">
        <f t="shared" si="933"/>
        <v>Very Low</v>
      </c>
      <c r="E2626">
        <v>113</v>
      </c>
      <c r="F2626" t="str">
        <f t="shared" si="934"/>
        <v>1h 53m</v>
      </c>
      <c r="G2626" t="str">
        <f t="shared" si="935"/>
        <v>Standard Movie</v>
      </c>
      <c r="H2626">
        <v>0</v>
      </c>
      <c r="I2626" t="str">
        <f t="shared" si="936"/>
        <v>Very Low</v>
      </c>
      <c r="J2626">
        <v>607</v>
      </c>
      <c r="K2626" t="str">
        <f t="shared" si="937"/>
        <v>Very Low</v>
      </c>
      <c r="L2626" t="s">
        <v>3981</v>
      </c>
      <c r="M2626">
        <v>2000</v>
      </c>
      <c r="N2626" t="str">
        <f t="shared" si="938"/>
        <v>Low</v>
      </c>
      <c r="O2626">
        <v>55184721</v>
      </c>
      <c r="P2626" t="str">
        <f t="shared" si="939"/>
        <v>Hit</v>
      </c>
      <c r="Q2626" t="s">
        <v>2498</v>
      </c>
      <c r="R2626" t="str">
        <f t="shared" si="940"/>
        <v>Comedy</v>
      </c>
      <c r="S2626">
        <f t="shared" si="941"/>
        <v>2</v>
      </c>
      <c r="T2626" t="s">
        <v>6404</v>
      </c>
      <c r="U2626" t="s">
        <v>12711</v>
      </c>
      <c r="V2626">
        <v>9811</v>
      </c>
      <c r="W2626" t="str">
        <f t="shared" si="942"/>
        <v>Very Low</v>
      </c>
      <c r="X2626">
        <v>6510</v>
      </c>
      <c r="Y2626" t="str">
        <f t="shared" si="943"/>
        <v>Low</v>
      </c>
      <c r="Z2626" t="s">
        <v>10773</v>
      </c>
      <c r="AA2626">
        <v>8</v>
      </c>
      <c r="AB2626" t="str">
        <f t="shared" si="944"/>
        <v>Ensemble Poster</v>
      </c>
      <c r="AC2626" t="s">
        <v>12712</v>
      </c>
      <c r="AD2626" t="s">
        <v>12713</v>
      </c>
      <c r="AE2626">
        <v>100</v>
      </c>
      <c r="AF2626" t="str">
        <f t="shared" si="945"/>
        <v>Very Low</v>
      </c>
      <c r="AG2626" t="s">
        <v>9</v>
      </c>
      <c r="AH2626" t="s">
        <v>10</v>
      </c>
      <c r="AI2626" t="s">
        <v>11</v>
      </c>
      <c r="AJ2626" t="str">
        <f t="shared" si="946"/>
        <v>Teen</v>
      </c>
      <c r="AK2626">
        <v>15000000</v>
      </c>
      <c r="AL2626" t="str">
        <f t="shared" si="947"/>
        <v>Low Budget</v>
      </c>
      <c r="AM2626">
        <v>2007</v>
      </c>
      <c r="AN2626">
        <f t="shared" si="948"/>
        <v>18</v>
      </c>
      <c r="AO2626" t="str">
        <f t="shared" si="949"/>
        <v>Old Classic</v>
      </c>
      <c r="AP2626">
        <v>721</v>
      </c>
      <c r="AQ2626" t="str">
        <f t="shared" si="950"/>
        <v>Very Low</v>
      </c>
      <c r="AR2626">
        <v>5.6</v>
      </c>
      <c r="AS2626" t="str">
        <f t="shared" si="951"/>
        <v>Below Average</v>
      </c>
      <c r="AT2626">
        <v>1.85</v>
      </c>
      <c r="AU2626" t="str">
        <f t="shared" si="952"/>
        <v>HDTV / Widescreen</v>
      </c>
      <c r="AV2626">
        <v>1000</v>
      </c>
      <c r="AW2626" t="str">
        <f t="shared" si="953"/>
        <v>Very Low</v>
      </c>
    </row>
    <row r="2627" spans="1:49" x14ac:dyDescent="0.3">
      <c r="A2627" t="s">
        <v>0</v>
      </c>
      <c r="B2627" t="s">
        <v>12714</v>
      </c>
      <c r="C2627">
        <v>27</v>
      </c>
      <c r="D2627" t="str">
        <f t="shared" ref="D2627:D2690" si="958">IF(C2627&lt;=50,"Very Low",
IF(C2627&lt;=200,"Low",
IF(C2627&lt;=500,"Medium",
IF(C2627&lt;=1000,"High","Very High"))))</f>
        <v>Very Low</v>
      </c>
      <c r="E2627">
        <v>115</v>
      </c>
      <c r="F2627" t="str">
        <f t="shared" ref="F2627:F2690" si="959">INT(E2627/60) &amp; "h " &amp; MOD(E2627,60) &amp; "m"</f>
        <v>1h 55m</v>
      </c>
      <c r="G2627" t="str">
        <f t="shared" ref="G2627:G2690" si="960">IF(E2627&lt;60,"Short Film",IF(E2627&lt;90,"Featurette",IF(E2627&lt;=120,"Standard Movie",IF(E2627&lt;=180,"Long Movie","Epic"))))</f>
        <v>Standard Movie</v>
      </c>
      <c r="H2627">
        <v>44</v>
      </c>
      <c r="I2627" t="str">
        <f t="shared" ref="I2627:I2690" si="961">IF(H2627&lt;=1000,"Very Low",IF(H2627&lt;=10000,"Low",IF(H2627&lt;=50000,"Medium",IF(H2627&lt;=200000,"High","Very High"))))</f>
        <v>Very Low</v>
      </c>
      <c r="J2627">
        <v>902</v>
      </c>
      <c r="K2627" t="str">
        <f t="shared" ref="K2627:K2690" si="962">IF(J2627&lt;=1000,"Very Low",IF(J2627&lt;=10000,"Low",IF(J2627&lt;=50000,"Medium",IF(J2627&lt;=200000,"High","Very High"))))</f>
        <v>Very Low</v>
      </c>
      <c r="L2627" t="s">
        <v>55</v>
      </c>
      <c r="M2627">
        <v>23000</v>
      </c>
      <c r="N2627" t="str">
        <f t="shared" ref="N2627:N2690" si="963">IF(A2627&lt;=1000,"Very Low",
IF(M2627&lt;=10000,"Low",IF(M2627&lt;=50000,"Medium",IF(M2627&lt;=200000,"High","Very High"))))</f>
        <v>Medium</v>
      </c>
      <c r="O2627">
        <v>50003300</v>
      </c>
      <c r="P2627" t="str">
        <f t="shared" ref="P2627:P2690" si="964">IF(AND(O2627&gt;=500000000),"Blockbuster",
IF(AND(O2627&gt;=200000000,O2627&lt;=499999999),"Superhit",
IF(AND(O2627&gt;=50000000,O2627&lt;=199999999),"Hit",
IF(AND(O2627&gt;=10000000,O2627&lt;=49999999),"Average",
IF(AND(O2627&lt;=10000000),"Flop","")))))</f>
        <v>Hit</v>
      </c>
      <c r="Q2627" t="s">
        <v>12715</v>
      </c>
      <c r="R2627" t="str">
        <f t="shared" ref="R2627:R2690" si="965">LEFT(Q2627, FIND("|",Q2627&amp;"|")-1)</f>
        <v>Drama</v>
      </c>
      <c r="S2627">
        <f t="shared" ref="S2627:S2690" si="966">LEN(Q2627)-LEN(SUBSTITUTE(Q2627,"|",""))+1</f>
        <v>3</v>
      </c>
      <c r="T2627" t="s">
        <v>30</v>
      </c>
      <c r="U2627" t="s">
        <v>12716</v>
      </c>
      <c r="V2627">
        <v>36624</v>
      </c>
      <c r="W2627" t="str">
        <f t="shared" ref="W2627:W2690" si="967">IF(V2627&lt;=10000,"Very Low",IF(V2627&lt;=50000,"Low",IF(V2627&lt;=200000,"Medium",IF(V2627&lt;=500000,"High","Very High"))))</f>
        <v>Low</v>
      </c>
      <c r="X2627">
        <v>29370</v>
      </c>
      <c r="Y2627" t="str">
        <f t="shared" ref="Y2627:Y2690" si="968">IF(X2627&lt;=1000,"Very Low",IF(X2627&lt;=10000,"Low",IF(X2627&lt;=50000,"Medium",IF(X2627&lt;=200000,"High","Very High"))))</f>
        <v>Medium</v>
      </c>
      <c r="Z2627" t="s">
        <v>5752</v>
      </c>
      <c r="AA2627">
        <v>4</v>
      </c>
      <c r="AB2627" t="str">
        <f t="shared" ref="AB2627:AB2690" si="969">IF(AA2627=0,"Symbolic Poster",IF(AA2627=1,"Solo Star Poster",IF(AA2627&lt;=3,"Duo/Trio Poster","Ensemble Poster")))</f>
        <v>Ensemble Poster</v>
      </c>
      <c r="AC2627" t="s">
        <v>12717</v>
      </c>
      <c r="AD2627" t="s">
        <v>12718</v>
      </c>
      <c r="AE2627">
        <v>132</v>
      </c>
      <c r="AF2627" t="str">
        <f t="shared" ref="AF2627:AF2690" si="970">IF(AE2627&lt;=500,"Very Low",IF(AE2627&lt;=2000,"Low",IF(AE2627&lt;=5000,"Medium",IF(AE2627&lt;=15000,"High","Very High"))))</f>
        <v>Very Low</v>
      </c>
      <c r="AG2627" t="s">
        <v>9</v>
      </c>
      <c r="AH2627" t="s">
        <v>10</v>
      </c>
      <c r="AI2627" t="s">
        <v>66</v>
      </c>
      <c r="AJ2627" t="str">
        <f t="shared" ref="AJ2627:AJ2690" si="971">IF(OR(AI2627="G",AI2627="PG",AI2627="U",AI2627="TV-Y",AI2627="TV-G"),"Family",IF(OR(AI2627="PG-13",AI2627="UA",AI2627="TV-14"),"Teen",IF(OR(AI2627="R",AI2627="NC-17",AI2627="A",AI2627="TV-MA"),"Adult",IF(AI2627="Not Rated","No Rating","Other/Unknown"))))</f>
        <v>Family</v>
      </c>
      <c r="AK2627">
        <v>15000000</v>
      </c>
      <c r="AL2627" t="str">
        <f t="shared" ref="AL2627:AL2690" si="972">IF(AK2627&gt;=200000000,"Very High Budget",
IF(AND(AK2627&gt;=100000000,AK2627&lt;=199999999),"High Budget",
IF(AND(AK2627&gt;=30000000,AK2627&lt;=99999999),"Medium Budget",
IF(AK2627&lt;30000000,"Low Budget",""))))</f>
        <v>Low Budget</v>
      </c>
      <c r="AM2627">
        <v>1994</v>
      </c>
      <c r="AN2627">
        <f t="shared" ref="AN2627:AN2690" si="973">$AY$20-AM2627</f>
        <v>31</v>
      </c>
      <c r="AO2627" t="str">
        <f t="shared" ref="AO2627:AO2690" si="974">IF(AN2627&lt;=5,"Recent",IF(AND(AN2627&gt;=6,AN2627&lt;=15),"Modern Classic",IF(AN2627&gt;15,"Old Classic","")))</f>
        <v>Old Classic</v>
      </c>
      <c r="AP2627">
        <v>4000</v>
      </c>
      <c r="AQ2627" t="str">
        <f t="shared" ref="AQ2627:AQ2690" si="975">IF(AP2627&lt;=1000,"Very Low",IF(AP2627&lt;=10000,"Low",IF(AP2627&lt;=50000,"Medium",IF(AP2627&lt;=200000,"High","Very High"))))</f>
        <v>Low</v>
      </c>
      <c r="AR2627">
        <v>7.3</v>
      </c>
      <c r="AS2627" t="str">
        <f t="shared" ref="AS2627:AS2690" si="976">IF(AND(AR2627&gt;=9,AR2627&lt;=10),"Master Piece",
IF(AND(AR2627&gt;=8,AR2627&lt;9),"Excellent",
IF(AND(AR2627&gt;=7,AR2627&lt;8),"Good",
IF(AND(AR2627&gt;=6,AR2627&lt;7),"Average",
IF(AND(AR2627&gt;=5,AR2627&lt;6),"Below Average",
IF(AND(AR2627&gt;=4,AR2627&lt;5),"Poor",
IF(AND(AR2627&gt;=3,AR2627&lt;4),"Very Poor",
IF(AND(AR2627&gt;=0,AR2627&lt;3),"Terrible",""))))))))</f>
        <v>Good</v>
      </c>
      <c r="AT2627">
        <v>1.85</v>
      </c>
      <c r="AU2627" t="str">
        <f t="shared" ref="AU2627:AU2690" si="977">IF(AND(AT2627&gt;=1.3,AT2627&lt;=1.4),"Classic",IF(AND(AT2627&gt;=1.7,AT2627&lt;=1.9),"HDTV / Widescreen",IF(AND(AT2627&gt;=2.2,AT2627&lt;=2.4),"Cinematic Widescreen",IF(AND(AT2627&gt;=1.4,AT2627&lt;=1.6),"Standard Academy",IF(AT2627&gt;=2.4,"Ultra Widescreen","")))))</f>
        <v>HDTV / Widescreen</v>
      </c>
      <c r="AV2627">
        <v>0</v>
      </c>
      <c r="AW2627" t="str">
        <f t="shared" ref="AW2627:AW2690" si="978">IF(AV2627&lt;=1000,"Very Low",IF(AV2627&lt;=10000,"Low",IF(AV2627&lt;=50000,"Medium",IF(AV2627&lt;=200000,"High","Very High"))))</f>
        <v>Very Low</v>
      </c>
    </row>
    <row r="2628" spans="1:49" x14ac:dyDescent="0.3">
      <c r="A2628" t="s">
        <v>0</v>
      </c>
      <c r="B2628" t="s">
        <v>12719</v>
      </c>
      <c r="C2628">
        <v>462</v>
      </c>
      <c r="D2628" t="str">
        <f t="shared" si="958"/>
        <v>Medium</v>
      </c>
      <c r="E2628">
        <v>95</v>
      </c>
      <c r="F2628" t="str">
        <f t="shared" si="959"/>
        <v>1h 35m</v>
      </c>
      <c r="G2628" t="str">
        <f t="shared" si="960"/>
        <v>Standard Movie</v>
      </c>
      <c r="H2628">
        <v>43</v>
      </c>
      <c r="I2628" t="str">
        <f t="shared" si="961"/>
        <v>Very Low</v>
      </c>
      <c r="J2628">
        <v>259</v>
      </c>
      <c r="K2628" t="str">
        <f t="shared" si="962"/>
        <v>Very Low</v>
      </c>
      <c r="L2628" t="s">
        <v>11616</v>
      </c>
      <c r="M2628">
        <v>11000</v>
      </c>
      <c r="N2628" t="str">
        <f t="shared" si="963"/>
        <v>Medium</v>
      </c>
      <c r="O2628">
        <v>54322273</v>
      </c>
      <c r="P2628" t="str">
        <f t="shared" si="964"/>
        <v>Hit</v>
      </c>
      <c r="Q2628" t="s">
        <v>866</v>
      </c>
      <c r="R2628" t="str">
        <f t="shared" si="965"/>
        <v>Drama</v>
      </c>
      <c r="S2628">
        <f t="shared" si="966"/>
        <v>4</v>
      </c>
      <c r="T2628" t="s">
        <v>75</v>
      </c>
      <c r="U2628" t="s">
        <v>12720</v>
      </c>
      <c r="V2628">
        <v>139749</v>
      </c>
      <c r="W2628" t="str">
        <f t="shared" si="967"/>
        <v>Medium</v>
      </c>
      <c r="X2628">
        <v>11946</v>
      </c>
      <c r="Y2628" t="str">
        <f t="shared" si="968"/>
        <v>Medium</v>
      </c>
      <c r="Z2628" t="s">
        <v>12721</v>
      </c>
      <c r="AA2628">
        <v>0</v>
      </c>
      <c r="AB2628" t="str">
        <f t="shared" si="969"/>
        <v>Symbolic Poster</v>
      </c>
      <c r="AC2628" t="s">
        <v>12722</v>
      </c>
      <c r="AD2628" t="s">
        <v>12723</v>
      </c>
      <c r="AE2628">
        <v>509</v>
      </c>
      <c r="AF2628" t="str">
        <f t="shared" si="970"/>
        <v>Low</v>
      </c>
      <c r="AG2628" t="s">
        <v>9</v>
      </c>
      <c r="AH2628" t="s">
        <v>28</v>
      </c>
      <c r="AI2628" t="s">
        <v>11</v>
      </c>
      <c r="AJ2628" t="str">
        <f t="shared" si="971"/>
        <v>Teen</v>
      </c>
      <c r="AK2628">
        <v>17000000</v>
      </c>
      <c r="AL2628" t="str">
        <f t="shared" si="972"/>
        <v>Low Budget</v>
      </c>
      <c r="AM2628">
        <v>2012</v>
      </c>
      <c r="AN2628">
        <f t="shared" si="973"/>
        <v>13</v>
      </c>
      <c r="AO2628" t="str">
        <f t="shared" si="974"/>
        <v>Modern Classic</v>
      </c>
      <c r="AP2628">
        <v>326</v>
      </c>
      <c r="AQ2628" t="str">
        <f t="shared" si="975"/>
        <v>Very Low</v>
      </c>
      <c r="AR2628">
        <v>6.4</v>
      </c>
      <c r="AS2628" t="str">
        <f t="shared" si="976"/>
        <v>Average</v>
      </c>
      <c r="AT2628">
        <v>2.35</v>
      </c>
      <c r="AU2628" t="str">
        <f t="shared" si="977"/>
        <v>Cinematic Widescreen</v>
      </c>
      <c r="AV2628">
        <v>29000</v>
      </c>
      <c r="AW2628" t="str">
        <f t="shared" si="978"/>
        <v>Medium</v>
      </c>
    </row>
    <row r="2629" spans="1:49" x14ac:dyDescent="0.3">
      <c r="A2629" t="s">
        <v>0</v>
      </c>
      <c r="B2629" t="s">
        <v>1754</v>
      </c>
      <c r="C2629">
        <v>152</v>
      </c>
      <c r="D2629" t="str">
        <f t="shared" si="958"/>
        <v>Low</v>
      </c>
      <c r="E2629">
        <v>87</v>
      </c>
      <c r="F2629" t="str">
        <f t="shared" si="959"/>
        <v>1h 27m</v>
      </c>
      <c r="G2629" t="str">
        <f t="shared" si="960"/>
        <v>Featurette</v>
      </c>
      <c r="H2629">
        <v>165</v>
      </c>
      <c r="I2629" t="str">
        <f t="shared" si="961"/>
        <v>Very Low</v>
      </c>
      <c r="J2629">
        <v>383</v>
      </c>
      <c r="K2629" t="str">
        <f t="shared" si="962"/>
        <v>Very Low</v>
      </c>
      <c r="L2629" t="s">
        <v>12724</v>
      </c>
      <c r="M2629">
        <v>1000</v>
      </c>
      <c r="N2629" t="str">
        <f t="shared" si="963"/>
        <v>Low</v>
      </c>
      <c r="O2629">
        <v>47860214</v>
      </c>
      <c r="P2629" t="str">
        <f t="shared" si="964"/>
        <v>Average</v>
      </c>
      <c r="Q2629" t="s">
        <v>5515</v>
      </c>
      <c r="R2629" t="str">
        <f t="shared" si="965"/>
        <v>Horror</v>
      </c>
      <c r="S2629">
        <f t="shared" si="966"/>
        <v>2</v>
      </c>
      <c r="T2629" t="s">
        <v>4656</v>
      </c>
      <c r="U2629" t="s">
        <v>12725</v>
      </c>
      <c r="V2629">
        <v>34711</v>
      </c>
      <c r="W2629" t="str">
        <f t="shared" si="967"/>
        <v>Low</v>
      </c>
      <c r="X2629">
        <v>2452</v>
      </c>
      <c r="Y2629" t="str">
        <f t="shared" si="968"/>
        <v>Low</v>
      </c>
      <c r="Z2629" t="s">
        <v>3218</v>
      </c>
      <c r="AA2629">
        <v>0</v>
      </c>
      <c r="AB2629" t="str">
        <f t="shared" si="969"/>
        <v>Symbolic Poster</v>
      </c>
      <c r="AC2629" t="s">
        <v>12726</v>
      </c>
      <c r="AD2629" t="s">
        <v>12727</v>
      </c>
      <c r="AE2629">
        <v>468</v>
      </c>
      <c r="AF2629" t="str">
        <f t="shared" si="970"/>
        <v>Very Low</v>
      </c>
      <c r="AG2629" t="s">
        <v>9</v>
      </c>
      <c r="AH2629" t="s">
        <v>10</v>
      </c>
      <c r="AI2629" t="s">
        <v>11</v>
      </c>
      <c r="AJ2629" t="str">
        <f t="shared" si="971"/>
        <v>Teen</v>
      </c>
      <c r="AK2629">
        <v>15000000</v>
      </c>
      <c r="AL2629" t="str">
        <f t="shared" si="972"/>
        <v>Low Budget</v>
      </c>
      <c r="AM2629">
        <v>2006</v>
      </c>
      <c r="AN2629">
        <f t="shared" si="973"/>
        <v>19</v>
      </c>
      <c r="AO2629" t="str">
        <f t="shared" si="974"/>
        <v>Old Classic</v>
      </c>
      <c r="AP2629">
        <v>431</v>
      </c>
      <c r="AQ2629" t="str">
        <f t="shared" si="975"/>
        <v>Very Low</v>
      </c>
      <c r="AR2629">
        <v>5</v>
      </c>
      <c r="AS2629" t="str">
        <f t="shared" si="976"/>
        <v>Below Average</v>
      </c>
      <c r="AT2629">
        <v>2.35</v>
      </c>
      <c r="AU2629" t="str">
        <f t="shared" si="977"/>
        <v>Cinematic Widescreen</v>
      </c>
      <c r="AV2629">
        <v>0</v>
      </c>
      <c r="AW2629" t="str">
        <f t="shared" si="978"/>
        <v>Very Low</v>
      </c>
    </row>
    <row r="2630" spans="1:49" x14ac:dyDescent="0.3">
      <c r="A2630" t="s">
        <v>0</v>
      </c>
      <c r="B2630" t="s">
        <v>780</v>
      </c>
      <c r="C2630">
        <v>69</v>
      </c>
      <c r="D2630" t="str">
        <f t="shared" si="958"/>
        <v>Low</v>
      </c>
      <c r="E2630">
        <v>88</v>
      </c>
      <c r="F2630" t="str">
        <f t="shared" si="959"/>
        <v>1h 28m</v>
      </c>
      <c r="G2630" t="str">
        <f t="shared" si="960"/>
        <v>Featurette</v>
      </c>
      <c r="H2630">
        <v>189</v>
      </c>
      <c r="I2630" t="str">
        <f t="shared" si="961"/>
        <v>Very Low</v>
      </c>
      <c r="J2630">
        <v>799</v>
      </c>
      <c r="K2630" t="str">
        <f t="shared" si="962"/>
        <v>Very Low</v>
      </c>
      <c r="L2630" t="s">
        <v>9003</v>
      </c>
      <c r="M2630">
        <v>934</v>
      </c>
      <c r="N2630" t="str">
        <f t="shared" si="963"/>
        <v>Low</v>
      </c>
      <c r="O2630">
        <v>47811275</v>
      </c>
      <c r="P2630" t="str">
        <f t="shared" si="964"/>
        <v>Average</v>
      </c>
      <c r="Q2630" t="s">
        <v>2329</v>
      </c>
      <c r="R2630" t="str">
        <f t="shared" si="965"/>
        <v>Adventure</v>
      </c>
      <c r="S2630">
        <f t="shared" si="966"/>
        <v>3</v>
      </c>
      <c r="T2630" t="s">
        <v>8276</v>
      </c>
      <c r="U2630" t="s">
        <v>12728</v>
      </c>
      <c r="V2630">
        <v>29008</v>
      </c>
      <c r="W2630" t="str">
        <f t="shared" si="967"/>
        <v>Low</v>
      </c>
      <c r="X2630">
        <v>3707</v>
      </c>
      <c r="Y2630" t="str">
        <f t="shared" si="968"/>
        <v>Low</v>
      </c>
      <c r="Z2630" t="s">
        <v>12729</v>
      </c>
      <c r="AA2630">
        <v>1</v>
      </c>
      <c r="AB2630" t="str">
        <f t="shared" si="969"/>
        <v>Solo Star Poster</v>
      </c>
      <c r="AC2630" t="s">
        <v>12730</v>
      </c>
      <c r="AD2630" t="s">
        <v>12731</v>
      </c>
      <c r="AE2630">
        <v>99</v>
      </c>
      <c r="AF2630" t="str">
        <f t="shared" si="970"/>
        <v>Very Low</v>
      </c>
      <c r="AG2630" t="s">
        <v>9</v>
      </c>
      <c r="AH2630" t="s">
        <v>10</v>
      </c>
      <c r="AI2630" t="s">
        <v>66</v>
      </c>
      <c r="AJ2630" t="str">
        <f t="shared" si="971"/>
        <v>Family</v>
      </c>
      <c r="AK2630">
        <v>15000000</v>
      </c>
      <c r="AL2630" t="str">
        <f t="shared" si="972"/>
        <v>Low Budget</v>
      </c>
      <c r="AM2630">
        <v>2002</v>
      </c>
      <c r="AN2630">
        <f t="shared" si="973"/>
        <v>23</v>
      </c>
      <c r="AO2630" t="str">
        <f t="shared" si="974"/>
        <v>Old Classic</v>
      </c>
      <c r="AP2630">
        <v>927</v>
      </c>
      <c r="AQ2630" t="str">
        <f t="shared" si="975"/>
        <v>Very Low</v>
      </c>
      <c r="AR2630">
        <v>5.4</v>
      </c>
      <c r="AS2630" t="str">
        <f t="shared" si="976"/>
        <v>Below Average</v>
      </c>
      <c r="AT2630">
        <v>1.85</v>
      </c>
      <c r="AU2630" t="str">
        <f t="shared" si="977"/>
        <v>HDTV / Widescreen</v>
      </c>
      <c r="AV2630">
        <v>896</v>
      </c>
      <c r="AW2630" t="str">
        <f t="shared" si="978"/>
        <v>Very Low</v>
      </c>
    </row>
    <row r="2631" spans="1:49" x14ac:dyDescent="0.3">
      <c r="A2631" t="s">
        <v>0</v>
      </c>
      <c r="B2631" t="s">
        <v>6008</v>
      </c>
      <c r="C2631">
        <v>140</v>
      </c>
      <c r="D2631" t="str">
        <f t="shared" si="958"/>
        <v>Low</v>
      </c>
      <c r="E2631">
        <v>183</v>
      </c>
      <c r="F2631" t="str">
        <f t="shared" si="959"/>
        <v>3h 3m</v>
      </c>
      <c r="G2631" t="str">
        <f t="shared" si="960"/>
        <v>Epic</v>
      </c>
      <c r="H2631">
        <v>517</v>
      </c>
      <c r="I2631" t="str">
        <f t="shared" si="961"/>
        <v>Very Low</v>
      </c>
      <c r="J2631">
        <v>652</v>
      </c>
      <c r="K2631" t="str">
        <f t="shared" si="962"/>
        <v>Very Low</v>
      </c>
      <c r="L2631" t="s">
        <v>2348</v>
      </c>
      <c r="M2631">
        <v>22000</v>
      </c>
      <c r="N2631" t="str">
        <f t="shared" si="963"/>
        <v>Medium</v>
      </c>
      <c r="O2631">
        <f>O2630</f>
        <v>47811275</v>
      </c>
      <c r="P2631" t="str">
        <f t="shared" si="964"/>
        <v>Average</v>
      </c>
      <c r="Q2631" t="s">
        <v>3367</v>
      </c>
      <c r="R2631" t="str">
        <f t="shared" si="965"/>
        <v>Drama</v>
      </c>
      <c r="S2631">
        <f t="shared" si="966"/>
        <v>2</v>
      </c>
      <c r="T2631" t="s">
        <v>1717</v>
      </c>
      <c r="U2631" t="s">
        <v>12732</v>
      </c>
      <c r="V2631">
        <v>232577</v>
      </c>
      <c r="W2631" t="str">
        <f t="shared" si="967"/>
        <v>High</v>
      </c>
      <c r="X2631">
        <v>34025</v>
      </c>
      <c r="Y2631" t="str">
        <f t="shared" si="968"/>
        <v>Medium</v>
      </c>
      <c r="Z2631" t="s">
        <v>8240</v>
      </c>
      <c r="AA2631">
        <v>2</v>
      </c>
      <c r="AB2631" t="str">
        <f t="shared" si="969"/>
        <v>Duo/Trio Poster</v>
      </c>
      <c r="AC2631" t="s">
        <v>12733</v>
      </c>
      <c r="AD2631" t="s">
        <v>12734</v>
      </c>
      <c r="AE2631">
        <v>1026</v>
      </c>
      <c r="AF2631" t="str">
        <f t="shared" si="970"/>
        <v>Low</v>
      </c>
      <c r="AG2631" t="s">
        <v>9</v>
      </c>
      <c r="AH2631" t="s">
        <v>28</v>
      </c>
      <c r="AI2631" t="s">
        <v>556</v>
      </c>
      <c r="AJ2631" t="str">
        <f t="shared" si="971"/>
        <v>Adult</v>
      </c>
      <c r="AK2631">
        <v>15000000</v>
      </c>
      <c r="AL2631" t="str">
        <f t="shared" si="972"/>
        <v>Low Budget</v>
      </c>
      <c r="AM2631">
        <v>1978</v>
      </c>
      <c r="AN2631">
        <f t="shared" si="973"/>
        <v>47</v>
      </c>
      <c r="AO2631" t="str">
        <f t="shared" si="974"/>
        <v>Old Classic</v>
      </c>
      <c r="AP2631">
        <v>11000</v>
      </c>
      <c r="AQ2631" t="str">
        <f t="shared" si="975"/>
        <v>Medium</v>
      </c>
      <c r="AR2631">
        <v>8.1999999999999993</v>
      </c>
      <c r="AS2631" t="str">
        <f t="shared" si="976"/>
        <v>Excellent</v>
      </c>
      <c r="AT2631">
        <v>2.35</v>
      </c>
      <c r="AU2631" t="str">
        <f t="shared" si="977"/>
        <v>Cinematic Widescreen</v>
      </c>
      <c r="AV2631">
        <v>11000</v>
      </c>
      <c r="AW2631" t="str">
        <f t="shared" si="978"/>
        <v>Medium</v>
      </c>
    </row>
    <row r="2632" spans="1:49" x14ac:dyDescent="0.3">
      <c r="A2632" t="s">
        <v>0</v>
      </c>
      <c r="B2632" t="s">
        <v>3093</v>
      </c>
      <c r="C2632">
        <v>130</v>
      </c>
      <c r="D2632" t="str">
        <f t="shared" si="958"/>
        <v>Low</v>
      </c>
      <c r="E2632">
        <v>97</v>
      </c>
      <c r="F2632" t="str">
        <f t="shared" si="959"/>
        <v>1h 37m</v>
      </c>
      <c r="G2632" t="str">
        <f t="shared" si="960"/>
        <v>Standard Movie</v>
      </c>
      <c r="H2632">
        <v>272</v>
      </c>
      <c r="I2632" t="str">
        <f t="shared" si="961"/>
        <v>Very Low</v>
      </c>
      <c r="J2632">
        <v>957</v>
      </c>
      <c r="K2632" t="str">
        <f t="shared" si="962"/>
        <v>Very Low</v>
      </c>
      <c r="L2632" t="s">
        <v>55</v>
      </c>
      <c r="M2632">
        <v>22000</v>
      </c>
      <c r="N2632" t="str">
        <f t="shared" si="963"/>
        <v>Medium</v>
      </c>
      <c r="O2632">
        <v>43022524</v>
      </c>
      <c r="P2632" t="str">
        <f t="shared" si="964"/>
        <v>Average</v>
      </c>
      <c r="Q2632" t="s">
        <v>2498</v>
      </c>
      <c r="R2632" t="str">
        <f t="shared" si="965"/>
        <v>Comedy</v>
      </c>
      <c r="S2632">
        <f t="shared" si="966"/>
        <v>2</v>
      </c>
      <c r="T2632" t="s">
        <v>1717</v>
      </c>
      <c r="U2632" t="s">
        <v>12735</v>
      </c>
      <c r="V2632">
        <v>67604</v>
      </c>
      <c r="W2632" t="str">
        <f t="shared" si="967"/>
        <v>Medium</v>
      </c>
      <c r="X2632">
        <v>29252</v>
      </c>
      <c r="Y2632" t="str">
        <f t="shared" si="968"/>
        <v>Medium</v>
      </c>
      <c r="Z2632" t="s">
        <v>981</v>
      </c>
      <c r="AA2632">
        <v>0</v>
      </c>
      <c r="AB2632" t="str">
        <f t="shared" si="969"/>
        <v>Symbolic Poster</v>
      </c>
      <c r="AC2632" t="s">
        <v>12736</v>
      </c>
      <c r="AD2632" t="s">
        <v>12737</v>
      </c>
      <c r="AE2632">
        <v>218</v>
      </c>
      <c r="AF2632" t="str">
        <f t="shared" si="970"/>
        <v>Very Low</v>
      </c>
      <c r="AG2632" t="s">
        <v>9</v>
      </c>
      <c r="AH2632" t="s">
        <v>10</v>
      </c>
      <c r="AI2632" t="s">
        <v>556</v>
      </c>
      <c r="AJ2632" t="str">
        <f t="shared" si="971"/>
        <v>Adult</v>
      </c>
      <c r="AK2632">
        <v>15000000</v>
      </c>
      <c r="AL2632" t="str">
        <f t="shared" si="972"/>
        <v>Low Budget</v>
      </c>
      <c r="AM2632">
        <v>1997</v>
      </c>
      <c r="AN2632">
        <f t="shared" si="973"/>
        <v>28</v>
      </c>
      <c r="AO2632" t="str">
        <f t="shared" si="974"/>
        <v>Old Classic</v>
      </c>
      <c r="AP2632">
        <v>4000</v>
      </c>
      <c r="AQ2632" t="str">
        <f t="shared" si="975"/>
        <v>Low</v>
      </c>
      <c r="AR2632">
        <v>7.1</v>
      </c>
      <c r="AS2632" t="str">
        <f t="shared" si="976"/>
        <v>Good</v>
      </c>
      <c r="AT2632">
        <v>1.85</v>
      </c>
      <c r="AU2632" t="str">
        <f t="shared" si="977"/>
        <v>HDTV / Widescreen</v>
      </c>
      <c r="AV2632">
        <v>12000</v>
      </c>
      <c r="AW2632" t="str">
        <f t="shared" si="978"/>
        <v>Medium</v>
      </c>
    </row>
    <row r="2633" spans="1:49" x14ac:dyDescent="0.3">
      <c r="A2633" t="s">
        <v>0</v>
      </c>
      <c r="B2633" t="s">
        <v>12738</v>
      </c>
      <c r="C2633">
        <v>66</v>
      </c>
      <c r="D2633" t="str">
        <f t="shared" si="958"/>
        <v>Low</v>
      </c>
      <c r="E2633">
        <v>94</v>
      </c>
      <c r="F2633" t="str">
        <f t="shared" si="959"/>
        <v>1h 34m</v>
      </c>
      <c r="G2633" t="str">
        <f t="shared" si="960"/>
        <v>Standard Movie</v>
      </c>
      <c r="H2633">
        <v>13</v>
      </c>
      <c r="I2633" t="str">
        <f t="shared" si="961"/>
        <v>Very Low</v>
      </c>
      <c r="J2633">
        <v>566</v>
      </c>
      <c r="K2633" t="str">
        <f t="shared" si="962"/>
        <v>Very Low</v>
      </c>
      <c r="L2633" t="s">
        <v>12739</v>
      </c>
      <c r="M2633">
        <v>925</v>
      </c>
      <c r="N2633" t="str">
        <f t="shared" si="963"/>
        <v>Low</v>
      </c>
      <c r="O2633">
        <v>42672630</v>
      </c>
      <c r="P2633" t="str">
        <f t="shared" si="964"/>
        <v>Average</v>
      </c>
      <c r="Q2633" t="s">
        <v>12740</v>
      </c>
      <c r="R2633" t="str">
        <f t="shared" si="965"/>
        <v>Adventure</v>
      </c>
      <c r="S2633">
        <f t="shared" si="966"/>
        <v>5</v>
      </c>
      <c r="T2633" t="s">
        <v>12741</v>
      </c>
      <c r="U2633" t="s">
        <v>12742</v>
      </c>
      <c r="V2633">
        <v>27580</v>
      </c>
      <c r="W2633" t="str">
        <f t="shared" si="967"/>
        <v>Low</v>
      </c>
      <c r="X2633">
        <v>3423</v>
      </c>
      <c r="Y2633" t="str">
        <f t="shared" si="968"/>
        <v>Low</v>
      </c>
      <c r="Z2633" t="s">
        <v>1833</v>
      </c>
      <c r="AA2633">
        <v>1</v>
      </c>
      <c r="AB2633" t="str">
        <f t="shared" si="969"/>
        <v>Solo Star Poster</v>
      </c>
      <c r="AC2633" t="s">
        <v>12743</v>
      </c>
      <c r="AD2633" t="s">
        <v>12744</v>
      </c>
      <c r="AE2633">
        <v>172</v>
      </c>
      <c r="AF2633" t="str">
        <f t="shared" si="970"/>
        <v>Very Low</v>
      </c>
      <c r="AG2633" t="s">
        <v>9</v>
      </c>
      <c r="AH2633" t="s">
        <v>10</v>
      </c>
      <c r="AI2633" t="s">
        <v>66</v>
      </c>
      <c r="AJ2633" t="str">
        <f t="shared" si="971"/>
        <v>Family</v>
      </c>
      <c r="AK2633">
        <v>17000000</v>
      </c>
      <c r="AL2633" t="str">
        <f t="shared" si="972"/>
        <v>Low Budget</v>
      </c>
      <c r="AM2633">
        <v>2003</v>
      </c>
      <c r="AN2633">
        <f t="shared" si="973"/>
        <v>22</v>
      </c>
      <c r="AO2633" t="str">
        <f t="shared" si="974"/>
        <v>Old Classic</v>
      </c>
      <c r="AP2633">
        <v>738</v>
      </c>
      <c r="AQ2633" t="str">
        <f t="shared" si="975"/>
        <v>Very Low</v>
      </c>
      <c r="AR2633">
        <v>5.3</v>
      </c>
      <c r="AS2633" t="str">
        <f t="shared" si="976"/>
        <v>Below Average</v>
      </c>
      <c r="AT2633">
        <v>2.35</v>
      </c>
      <c r="AU2633" t="str">
        <f t="shared" si="977"/>
        <v>Cinematic Widescreen</v>
      </c>
      <c r="AV2633">
        <v>0</v>
      </c>
      <c r="AW2633" t="str">
        <f t="shared" si="978"/>
        <v>Very Low</v>
      </c>
    </row>
    <row r="2634" spans="1:49" x14ac:dyDescent="0.3">
      <c r="A2634" t="s">
        <v>0</v>
      </c>
      <c r="B2634" t="s">
        <v>12745</v>
      </c>
      <c r="C2634">
        <v>238</v>
      </c>
      <c r="D2634" t="str">
        <f t="shared" si="958"/>
        <v>Medium</v>
      </c>
      <c r="E2634">
        <v>112</v>
      </c>
      <c r="F2634" t="str">
        <f t="shared" si="959"/>
        <v>1h 52m</v>
      </c>
      <c r="G2634" t="str">
        <f t="shared" si="960"/>
        <v>Standard Movie</v>
      </c>
      <c r="H2634">
        <v>29</v>
      </c>
      <c r="I2634" t="str">
        <f t="shared" si="961"/>
        <v>Very Low</v>
      </c>
      <c r="J2634">
        <v>874</v>
      </c>
      <c r="K2634" t="str">
        <f t="shared" si="962"/>
        <v>Very Low</v>
      </c>
      <c r="L2634" t="s">
        <v>2778</v>
      </c>
      <c r="M2634">
        <v>12000</v>
      </c>
      <c r="N2634" t="str">
        <f t="shared" si="963"/>
        <v>Medium</v>
      </c>
      <c r="O2634">
        <v>42919096</v>
      </c>
      <c r="P2634" t="str">
        <f t="shared" si="964"/>
        <v>Average</v>
      </c>
      <c r="Q2634" t="s">
        <v>894</v>
      </c>
      <c r="R2634" t="str">
        <f t="shared" si="965"/>
        <v>Action</v>
      </c>
      <c r="S2634">
        <f t="shared" si="966"/>
        <v>3</v>
      </c>
      <c r="T2634" t="s">
        <v>1043</v>
      </c>
      <c r="U2634" t="s">
        <v>12746</v>
      </c>
      <c r="V2634">
        <v>64747</v>
      </c>
      <c r="W2634" t="str">
        <f t="shared" si="967"/>
        <v>Medium</v>
      </c>
      <c r="X2634">
        <v>15800</v>
      </c>
      <c r="Y2634" t="str">
        <f t="shared" si="968"/>
        <v>Medium</v>
      </c>
      <c r="Z2634" t="s">
        <v>6317</v>
      </c>
      <c r="AA2634">
        <v>1</v>
      </c>
      <c r="AB2634" t="str">
        <f t="shared" si="969"/>
        <v>Solo Star Poster</v>
      </c>
      <c r="AC2634" t="s">
        <v>12747</v>
      </c>
      <c r="AD2634" t="s">
        <v>12748</v>
      </c>
      <c r="AE2634">
        <v>122</v>
      </c>
      <c r="AF2634" t="str">
        <f t="shared" si="970"/>
        <v>Very Low</v>
      </c>
      <c r="AG2634" t="s">
        <v>9</v>
      </c>
      <c r="AH2634" t="s">
        <v>10</v>
      </c>
      <c r="AI2634" t="s">
        <v>11</v>
      </c>
      <c r="AJ2634" t="str">
        <f t="shared" si="971"/>
        <v>Teen</v>
      </c>
      <c r="AK2634">
        <v>15000000</v>
      </c>
      <c r="AL2634" t="str">
        <f t="shared" si="972"/>
        <v>Low Budget</v>
      </c>
      <c r="AM2634">
        <v>2013</v>
      </c>
      <c r="AN2634">
        <f t="shared" si="973"/>
        <v>12</v>
      </c>
      <c r="AO2634" t="str">
        <f t="shared" si="974"/>
        <v>Modern Classic</v>
      </c>
      <c r="AP2634">
        <v>1000</v>
      </c>
      <c r="AQ2634" t="str">
        <f t="shared" si="975"/>
        <v>Very Low</v>
      </c>
      <c r="AR2634">
        <v>6.5</v>
      </c>
      <c r="AS2634" t="str">
        <f t="shared" si="976"/>
        <v>Average</v>
      </c>
      <c r="AT2634">
        <v>2.35</v>
      </c>
      <c r="AU2634" t="str">
        <f t="shared" si="977"/>
        <v>Cinematic Widescreen</v>
      </c>
      <c r="AV2634">
        <v>12000</v>
      </c>
      <c r="AW2634" t="str">
        <f t="shared" si="978"/>
        <v>Medium</v>
      </c>
    </row>
    <row r="2635" spans="1:49" x14ac:dyDescent="0.3">
      <c r="A2635" t="s">
        <v>0</v>
      </c>
      <c r="B2635" t="s">
        <v>12749</v>
      </c>
      <c r="C2635">
        <v>198</v>
      </c>
      <c r="D2635" t="str">
        <f t="shared" si="958"/>
        <v>Low</v>
      </c>
      <c r="E2635">
        <v>98</v>
      </c>
      <c r="F2635" t="str">
        <f t="shared" si="959"/>
        <v>1h 38m</v>
      </c>
      <c r="G2635" t="str">
        <f t="shared" si="960"/>
        <v>Standard Movie</v>
      </c>
      <c r="H2635">
        <v>66</v>
      </c>
      <c r="I2635" t="str">
        <f t="shared" si="961"/>
        <v>Very Low</v>
      </c>
      <c r="J2635">
        <v>562</v>
      </c>
      <c r="K2635" t="str">
        <f t="shared" si="962"/>
        <v>Very Low</v>
      </c>
      <c r="L2635" t="s">
        <v>5010</v>
      </c>
      <c r="M2635">
        <v>3000</v>
      </c>
      <c r="N2635" t="str">
        <f t="shared" si="963"/>
        <v>Low</v>
      </c>
      <c r="O2635">
        <v>42592530</v>
      </c>
      <c r="P2635" t="str">
        <f t="shared" si="964"/>
        <v>Average</v>
      </c>
      <c r="Q2635" t="s">
        <v>853</v>
      </c>
      <c r="R2635" t="str">
        <f t="shared" si="965"/>
        <v>Comedy</v>
      </c>
      <c r="S2635">
        <f t="shared" si="966"/>
        <v>3</v>
      </c>
      <c r="T2635" t="s">
        <v>1514</v>
      </c>
      <c r="U2635" t="s">
        <v>12750</v>
      </c>
      <c r="V2635">
        <v>29867</v>
      </c>
      <c r="W2635" t="str">
        <f t="shared" si="967"/>
        <v>Low</v>
      </c>
      <c r="X2635">
        <v>4567</v>
      </c>
      <c r="Y2635" t="str">
        <f t="shared" si="968"/>
        <v>Low</v>
      </c>
      <c r="Z2635" t="s">
        <v>12751</v>
      </c>
      <c r="AA2635">
        <v>0</v>
      </c>
      <c r="AB2635" t="str">
        <f t="shared" si="969"/>
        <v>Symbolic Poster</v>
      </c>
      <c r="AC2635" t="s">
        <v>12752</v>
      </c>
      <c r="AD2635" t="s">
        <v>12753</v>
      </c>
      <c r="AE2635">
        <v>181</v>
      </c>
      <c r="AF2635" t="str">
        <f t="shared" si="970"/>
        <v>Very Low</v>
      </c>
      <c r="AG2635" t="s">
        <v>9</v>
      </c>
      <c r="AH2635" t="s">
        <v>10</v>
      </c>
      <c r="AI2635" t="s">
        <v>11</v>
      </c>
      <c r="AJ2635" t="str">
        <f t="shared" si="971"/>
        <v>Teen</v>
      </c>
      <c r="AK2635">
        <v>15000000</v>
      </c>
      <c r="AL2635" t="str">
        <f t="shared" si="972"/>
        <v>Low Budget</v>
      </c>
      <c r="AM2635">
        <v>2015</v>
      </c>
      <c r="AN2635">
        <f t="shared" si="973"/>
        <v>10</v>
      </c>
      <c r="AO2635" t="str">
        <f t="shared" si="974"/>
        <v>Modern Classic</v>
      </c>
      <c r="AP2635">
        <v>658</v>
      </c>
      <c r="AQ2635" t="str">
        <f t="shared" si="975"/>
        <v>Very Low</v>
      </c>
      <c r="AR2635">
        <v>6.2</v>
      </c>
      <c r="AS2635" t="str">
        <f t="shared" si="976"/>
        <v>Average</v>
      </c>
      <c r="AT2635">
        <v>2.35</v>
      </c>
      <c r="AU2635" t="str">
        <f t="shared" si="977"/>
        <v>Cinematic Widescreen</v>
      </c>
      <c r="AV2635">
        <v>27000</v>
      </c>
      <c r="AW2635" t="str">
        <f t="shared" si="978"/>
        <v>Medium</v>
      </c>
    </row>
    <row r="2636" spans="1:49" x14ac:dyDescent="0.3">
      <c r="A2636" t="s">
        <v>0</v>
      </c>
      <c r="B2636" t="s">
        <v>4874</v>
      </c>
      <c r="C2636">
        <v>154</v>
      </c>
      <c r="D2636" t="str">
        <f t="shared" si="958"/>
        <v>Low</v>
      </c>
      <c r="E2636">
        <v>104</v>
      </c>
      <c r="F2636" t="str">
        <f t="shared" si="959"/>
        <v>1h 44m</v>
      </c>
      <c r="G2636" t="str">
        <f t="shared" si="960"/>
        <v>Standard Movie</v>
      </c>
      <c r="H2636">
        <v>0</v>
      </c>
      <c r="I2636" t="str">
        <f t="shared" si="961"/>
        <v>Very Low</v>
      </c>
      <c r="J2636">
        <v>1000</v>
      </c>
      <c r="K2636" t="str">
        <f t="shared" si="962"/>
        <v>Very Low</v>
      </c>
      <c r="L2636" t="s">
        <v>464</v>
      </c>
      <c r="M2636">
        <v>4000</v>
      </c>
      <c r="N2636" t="str">
        <f t="shared" si="963"/>
        <v>Low</v>
      </c>
      <c r="O2636">
        <v>40064955</v>
      </c>
      <c r="P2636" t="str">
        <f t="shared" si="964"/>
        <v>Average</v>
      </c>
      <c r="Q2636" t="s">
        <v>7019</v>
      </c>
      <c r="R2636" t="str">
        <f t="shared" si="965"/>
        <v>Horror</v>
      </c>
      <c r="S2636">
        <f t="shared" si="966"/>
        <v>3</v>
      </c>
      <c r="T2636" t="s">
        <v>653</v>
      </c>
      <c r="U2636" t="s">
        <v>12754</v>
      </c>
      <c r="V2636">
        <v>92074</v>
      </c>
      <c r="W2636" t="str">
        <f t="shared" si="967"/>
        <v>Medium</v>
      </c>
      <c r="X2636">
        <v>12170</v>
      </c>
      <c r="Y2636" t="str">
        <f t="shared" si="968"/>
        <v>Medium</v>
      </c>
      <c r="Z2636" t="s">
        <v>5975</v>
      </c>
      <c r="AA2636">
        <v>1</v>
      </c>
      <c r="AB2636" t="str">
        <f t="shared" si="969"/>
        <v>Solo Star Poster</v>
      </c>
      <c r="AC2636" t="s">
        <v>12755</v>
      </c>
      <c r="AD2636" t="s">
        <v>12756</v>
      </c>
      <c r="AE2636">
        <v>502</v>
      </c>
      <c r="AF2636" t="str">
        <f t="shared" si="970"/>
        <v>Low</v>
      </c>
      <c r="AG2636" t="s">
        <v>9</v>
      </c>
      <c r="AH2636" t="s">
        <v>10</v>
      </c>
      <c r="AI2636" t="s">
        <v>556</v>
      </c>
      <c r="AJ2636" t="str">
        <f t="shared" si="971"/>
        <v>Adult</v>
      </c>
      <c r="AK2636">
        <v>15000000</v>
      </c>
      <c r="AL2636" t="str">
        <f t="shared" si="972"/>
        <v>Low Budget</v>
      </c>
      <c r="AM2636">
        <v>1998</v>
      </c>
      <c r="AN2636">
        <f t="shared" si="973"/>
        <v>27</v>
      </c>
      <c r="AO2636" t="str">
        <f t="shared" si="974"/>
        <v>Old Classic</v>
      </c>
      <c r="AP2636">
        <v>4000</v>
      </c>
      <c r="AQ2636" t="str">
        <f t="shared" si="975"/>
        <v>Low</v>
      </c>
      <c r="AR2636">
        <v>6.4</v>
      </c>
      <c r="AS2636" t="str">
        <f t="shared" si="976"/>
        <v>Average</v>
      </c>
      <c r="AT2636">
        <v>1.85</v>
      </c>
      <c r="AU2636" t="str">
        <f t="shared" si="977"/>
        <v>HDTV / Widescreen</v>
      </c>
      <c r="AV2636">
        <v>0</v>
      </c>
      <c r="AW2636" t="str">
        <f t="shared" si="978"/>
        <v>Very Low</v>
      </c>
    </row>
    <row r="2637" spans="1:49" x14ac:dyDescent="0.3">
      <c r="A2637" t="s">
        <v>0</v>
      </c>
      <c r="B2637" t="s">
        <v>5995</v>
      </c>
      <c r="C2637">
        <v>19</v>
      </c>
      <c r="D2637" t="str">
        <f t="shared" si="958"/>
        <v>Very Low</v>
      </c>
      <c r="E2637">
        <v>118</v>
      </c>
      <c r="F2637" t="str">
        <f t="shared" si="959"/>
        <v>1h 58m</v>
      </c>
      <c r="G2637" t="str">
        <f t="shared" si="960"/>
        <v>Standard Movie</v>
      </c>
      <c r="H2637">
        <v>13</v>
      </c>
      <c r="I2637" t="str">
        <f t="shared" si="961"/>
        <v>Very Low</v>
      </c>
      <c r="J2637">
        <v>2</v>
      </c>
      <c r="K2637" t="str">
        <f t="shared" si="962"/>
        <v>Very Low</v>
      </c>
      <c r="L2637" t="s">
        <v>12757</v>
      </c>
      <c r="M2637">
        <v>90</v>
      </c>
      <c r="N2637" t="str">
        <f t="shared" si="963"/>
        <v>Low</v>
      </c>
      <c r="O2637">
        <v>39100956</v>
      </c>
      <c r="P2637" t="str">
        <f t="shared" si="964"/>
        <v>Average</v>
      </c>
      <c r="Q2637" t="s">
        <v>4267</v>
      </c>
      <c r="R2637" t="str">
        <f t="shared" si="965"/>
        <v>Biography</v>
      </c>
      <c r="S2637">
        <f t="shared" si="966"/>
        <v>3</v>
      </c>
      <c r="T2637" t="s">
        <v>12758</v>
      </c>
      <c r="U2637" t="s">
        <v>12759</v>
      </c>
      <c r="V2637">
        <v>13442</v>
      </c>
      <c r="W2637" t="str">
        <f t="shared" si="967"/>
        <v>Low</v>
      </c>
      <c r="X2637">
        <v>114</v>
      </c>
      <c r="Y2637" t="str">
        <f t="shared" si="968"/>
        <v>Very Low</v>
      </c>
      <c r="Z2637" t="s">
        <v>12760</v>
      </c>
      <c r="AA2637">
        <v>0</v>
      </c>
      <c r="AB2637" t="str">
        <f t="shared" si="969"/>
        <v>Symbolic Poster</v>
      </c>
      <c r="AC2637" t="s">
        <v>12761</v>
      </c>
      <c r="AD2637" t="s">
        <v>12762</v>
      </c>
      <c r="AE2637">
        <v>59</v>
      </c>
      <c r="AF2637" t="str">
        <f t="shared" si="970"/>
        <v>Very Low</v>
      </c>
      <c r="AG2637" t="s">
        <v>9</v>
      </c>
      <c r="AH2637" t="s">
        <v>10</v>
      </c>
      <c r="AI2637" t="s">
        <v>556</v>
      </c>
      <c r="AJ2637" t="str">
        <f t="shared" si="971"/>
        <v>Adult</v>
      </c>
      <c r="AK2637">
        <f>AK2636</f>
        <v>15000000</v>
      </c>
      <c r="AL2637" t="str">
        <f t="shared" si="972"/>
        <v>Low Budget</v>
      </c>
      <c r="AM2637">
        <v>1993</v>
      </c>
      <c r="AN2637">
        <f t="shared" si="973"/>
        <v>32</v>
      </c>
      <c r="AO2637" t="str">
        <f t="shared" si="974"/>
        <v>Old Classic</v>
      </c>
      <c r="AP2637">
        <v>22</v>
      </c>
      <c r="AQ2637" t="str">
        <f t="shared" si="975"/>
        <v>Very Low</v>
      </c>
      <c r="AR2637">
        <v>7.2</v>
      </c>
      <c r="AS2637" t="str">
        <f t="shared" si="976"/>
        <v>Good</v>
      </c>
      <c r="AT2637">
        <v>1.85</v>
      </c>
      <c r="AU2637" t="str">
        <f t="shared" si="977"/>
        <v>HDTV / Widescreen</v>
      </c>
      <c r="AV2637">
        <v>0</v>
      </c>
      <c r="AW2637" t="str">
        <f t="shared" si="978"/>
        <v>Very Low</v>
      </c>
    </row>
    <row r="2638" spans="1:49" x14ac:dyDescent="0.3">
      <c r="A2638" t="s">
        <v>0</v>
      </c>
      <c r="B2638" t="s">
        <v>1392</v>
      </c>
      <c r="C2638">
        <v>131</v>
      </c>
      <c r="D2638" t="str">
        <f t="shared" si="958"/>
        <v>Low</v>
      </c>
      <c r="E2638">
        <v>120</v>
      </c>
      <c r="F2638" t="str">
        <f t="shared" si="959"/>
        <v>2h 0m</v>
      </c>
      <c r="G2638" t="str">
        <f t="shared" si="960"/>
        <v>Standard Movie</v>
      </c>
      <c r="H2638">
        <v>446</v>
      </c>
      <c r="I2638" t="str">
        <f t="shared" si="961"/>
        <v>Very Low</v>
      </c>
      <c r="J2638">
        <v>1000</v>
      </c>
      <c r="K2638" t="str">
        <f t="shared" si="962"/>
        <v>Very Low</v>
      </c>
      <c r="L2638" t="s">
        <v>1755</v>
      </c>
      <c r="M2638">
        <v>22000</v>
      </c>
      <c r="N2638" t="str">
        <f t="shared" si="963"/>
        <v>Medium</v>
      </c>
      <c r="O2638">
        <v>44886089</v>
      </c>
      <c r="P2638" t="str">
        <f t="shared" si="964"/>
        <v>Average</v>
      </c>
      <c r="Q2638" t="s">
        <v>2096</v>
      </c>
      <c r="R2638" t="str">
        <f t="shared" si="965"/>
        <v>Crime</v>
      </c>
      <c r="S2638">
        <f t="shared" si="966"/>
        <v>3</v>
      </c>
      <c r="T2638" t="s">
        <v>1717</v>
      </c>
      <c r="U2638" t="s">
        <v>12763</v>
      </c>
      <c r="V2638">
        <v>69576</v>
      </c>
      <c r="W2638" t="str">
        <f t="shared" si="967"/>
        <v>Medium</v>
      </c>
      <c r="X2638">
        <v>40117</v>
      </c>
      <c r="Y2638" t="str">
        <f t="shared" si="968"/>
        <v>Medium</v>
      </c>
      <c r="Z2638" t="s">
        <v>764</v>
      </c>
      <c r="AA2638">
        <v>3</v>
      </c>
      <c r="AB2638" t="str">
        <f t="shared" si="969"/>
        <v>Duo/Trio Poster</v>
      </c>
      <c r="AC2638" t="s">
        <v>12764</v>
      </c>
      <c r="AD2638" t="s">
        <v>12765</v>
      </c>
      <c r="AE2638">
        <v>207</v>
      </c>
      <c r="AF2638" t="str">
        <f t="shared" si="970"/>
        <v>Very Low</v>
      </c>
      <c r="AG2638" t="s">
        <v>9</v>
      </c>
      <c r="AH2638" t="s">
        <v>10</v>
      </c>
      <c r="AI2638" t="s">
        <v>556</v>
      </c>
      <c r="AJ2638" t="str">
        <f t="shared" si="971"/>
        <v>Adult</v>
      </c>
      <c r="AK2638">
        <v>10000000</v>
      </c>
      <c r="AL2638" t="str">
        <f t="shared" si="972"/>
        <v>Low Budget</v>
      </c>
      <c r="AM2638">
        <v>1997</v>
      </c>
      <c r="AN2638">
        <f t="shared" si="973"/>
        <v>28</v>
      </c>
      <c r="AO2638" t="str">
        <f t="shared" si="974"/>
        <v>Old Classic</v>
      </c>
      <c r="AP2638">
        <v>13000</v>
      </c>
      <c r="AQ2638" t="str">
        <f t="shared" si="975"/>
        <v>Medium</v>
      </c>
      <c r="AR2638">
        <v>6.9</v>
      </c>
      <c r="AS2638" t="str">
        <f t="shared" si="976"/>
        <v>Average</v>
      </c>
      <c r="AT2638">
        <v>1.85</v>
      </c>
      <c r="AU2638" t="str">
        <f t="shared" si="977"/>
        <v>HDTV / Widescreen</v>
      </c>
      <c r="AV2638">
        <v>2000</v>
      </c>
      <c r="AW2638" t="str">
        <f t="shared" si="978"/>
        <v>Low</v>
      </c>
    </row>
    <row r="2639" spans="1:49" x14ac:dyDescent="0.3">
      <c r="A2639" t="s">
        <v>0</v>
      </c>
      <c r="B2639" t="s">
        <v>12766</v>
      </c>
      <c r="C2639">
        <v>97</v>
      </c>
      <c r="D2639" t="str">
        <f t="shared" si="958"/>
        <v>Low</v>
      </c>
      <c r="E2639">
        <v>99</v>
      </c>
      <c r="F2639" t="str">
        <f t="shared" si="959"/>
        <v>1h 39m</v>
      </c>
      <c r="G2639" t="str">
        <f t="shared" si="960"/>
        <v>Standard Movie</v>
      </c>
      <c r="H2639">
        <v>11</v>
      </c>
      <c r="I2639" t="str">
        <f t="shared" si="961"/>
        <v>Very Low</v>
      </c>
      <c r="J2639">
        <v>971</v>
      </c>
      <c r="K2639" t="str">
        <f t="shared" si="962"/>
        <v>Very Low</v>
      </c>
      <c r="L2639" t="s">
        <v>12767</v>
      </c>
      <c r="M2639">
        <v>11000</v>
      </c>
      <c r="N2639" t="str">
        <f t="shared" si="963"/>
        <v>Medium</v>
      </c>
      <c r="O2639">
        <v>37882551</v>
      </c>
      <c r="P2639" t="str">
        <f t="shared" si="964"/>
        <v>Average</v>
      </c>
      <c r="Q2639" t="s">
        <v>1642</v>
      </c>
      <c r="R2639" t="str">
        <f t="shared" si="965"/>
        <v>Comedy</v>
      </c>
      <c r="S2639">
        <f t="shared" si="966"/>
        <v>1</v>
      </c>
      <c r="T2639" t="s">
        <v>193</v>
      </c>
      <c r="U2639" t="s">
        <v>12768</v>
      </c>
      <c r="V2639">
        <v>80305</v>
      </c>
      <c r="W2639" t="str">
        <f t="shared" si="967"/>
        <v>Medium</v>
      </c>
      <c r="X2639">
        <v>15369</v>
      </c>
      <c r="Y2639" t="str">
        <f t="shared" si="968"/>
        <v>Medium</v>
      </c>
      <c r="Z2639" t="s">
        <v>4312</v>
      </c>
      <c r="AA2639">
        <v>0</v>
      </c>
      <c r="AB2639" t="str">
        <f t="shared" si="969"/>
        <v>Symbolic Poster</v>
      </c>
      <c r="AC2639" t="s">
        <v>12769</v>
      </c>
      <c r="AD2639" t="s">
        <v>12770</v>
      </c>
      <c r="AE2639">
        <v>393</v>
      </c>
      <c r="AF2639" t="str">
        <f t="shared" si="970"/>
        <v>Very Low</v>
      </c>
      <c r="AG2639" t="s">
        <v>9</v>
      </c>
      <c r="AH2639" t="s">
        <v>10</v>
      </c>
      <c r="AI2639" t="s">
        <v>556</v>
      </c>
      <c r="AJ2639" t="str">
        <f t="shared" si="971"/>
        <v>Adult</v>
      </c>
      <c r="AK2639">
        <v>16000000</v>
      </c>
      <c r="AL2639" t="str">
        <f t="shared" si="972"/>
        <v>Low Budget</v>
      </c>
      <c r="AM2639">
        <v>2001</v>
      </c>
      <c r="AN2639">
        <f t="shared" si="973"/>
        <v>24</v>
      </c>
      <c r="AO2639" t="str">
        <f t="shared" si="974"/>
        <v>Old Classic</v>
      </c>
      <c r="AP2639">
        <v>983</v>
      </c>
      <c r="AQ2639" t="str">
        <f t="shared" si="975"/>
        <v>Very Low</v>
      </c>
      <c r="AR2639">
        <v>5.7</v>
      </c>
      <c r="AS2639" t="str">
        <f t="shared" si="976"/>
        <v>Below Average</v>
      </c>
      <c r="AT2639">
        <v>1.85</v>
      </c>
      <c r="AU2639" t="str">
        <f t="shared" si="977"/>
        <v>HDTV / Widescreen</v>
      </c>
      <c r="AV2639">
        <v>0</v>
      </c>
      <c r="AW2639" t="str">
        <f t="shared" si="978"/>
        <v>Very Low</v>
      </c>
    </row>
    <row r="2640" spans="1:49" x14ac:dyDescent="0.3">
      <c r="A2640" t="s">
        <v>0</v>
      </c>
      <c r="B2640" t="s">
        <v>478</v>
      </c>
      <c r="C2640">
        <v>355</v>
      </c>
      <c r="D2640" t="str">
        <f t="shared" si="958"/>
        <v>Medium</v>
      </c>
      <c r="E2640">
        <v>109</v>
      </c>
      <c r="F2640" t="str">
        <f t="shared" si="959"/>
        <v>1h 49m</v>
      </c>
      <c r="G2640" t="str">
        <f t="shared" si="960"/>
        <v>Standard Movie</v>
      </c>
      <c r="H2640">
        <v>453</v>
      </c>
      <c r="I2640" t="str">
        <f t="shared" si="961"/>
        <v>Very Low</v>
      </c>
      <c r="J2640">
        <v>953</v>
      </c>
      <c r="K2640" t="str">
        <f t="shared" si="962"/>
        <v>Very Low</v>
      </c>
      <c r="L2640" t="s">
        <v>2427</v>
      </c>
      <c r="M2640">
        <v>15000</v>
      </c>
      <c r="N2640" t="str">
        <f t="shared" si="963"/>
        <v>Medium</v>
      </c>
      <c r="O2640">
        <v>40983001</v>
      </c>
      <c r="P2640" t="str">
        <f t="shared" si="964"/>
        <v>Average</v>
      </c>
      <c r="Q2640" t="s">
        <v>2096</v>
      </c>
      <c r="R2640" t="str">
        <f t="shared" si="965"/>
        <v>Crime</v>
      </c>
      <c r="S2640">
        <f t="shared" si="966"/>
        <v>3</v>
      </c>
      <c r="T2640" t="s">
        <v>344</v>
      </c>
      <c r="U2640" t="s">
        <v>12771</v>
      </c>
      <c r="V2640">
        <v>181025</v>
      </c>
      <c r="W2640" t="str">
        <f t="shared" si="967"/>
        <v>Medium</v>
      </c>
      <c r="X2640">
        <v>27788</v>
      </c>
      <c r="Y2640" t="str">
        <f t="shared" si="968"/>
        <v>Medium</v>
      </c>
      <c r="Z2640" t="s">
        <v>611</v>
      </c>
      <c r="AA2640">
        <v>2</v>
      </c>
      <c r="AB2640" t="str">
        <f t="shared" si="969"/>
        <v>Duo/Trio Poster</v>
      </c>
      <c r="AC2640" t="s">
        <v>12772</v>
      </c>
      <c r="AD2640" t="s">
        <v>12773</v>
      </c>
      <c r="AE2640">
        <v>336</v>
      </c>
      <c r="AF2640" t="str">
        <f t="shared" si="970"/>
        <v>Very Low</v>
      </c>
      <c r="AG2640" t="s">
        <v>9</v>
      </c>
      <c r="AH2640" t="s">
        <v>10</v>
      </c>
      <c r="AI2640" t="s">
        <v>556</v>
      </c>
      <c r="AJ2640" t="str">
        <f t="shared" si="971"/>
        <v>Adult</v>
      </c>
      <c r="AK2640">
        <v>7000000</v>
      </c>
      <c r="AL2640" t="str">
        <f t="shared" si="972"/>
        <v>Low Budget</v>
      </c>
      <c r="AM2640">
        <v>2012</v>
      </c>
      <c r="AN2640">
        <f t="shared" si="973"/>
        <v>13</v>
      </c>
      <c r="AO2640" t="str">
        <f t="shared" si="974"/>
        <v>Modern Classic</v>
      </c>
      <c r="AP2640">
        <v>10000</v>
      </c>
      <c r="AQ2640" t="str">
        <f t="shared" si="975"/>
        <v>Low</v>
      </c>
      <c r="AR2640">
        <v>7.7</v>
      </c>
      <c r="AS2640" t="str">
        <f t="shared" si="976"/>
        <v>Good</v>
      </c>
      <c r="AT2640">
        <v>1.85</v>
      </c>
      <c r="AU2640" t="str">
        <f t="shared" si="977"/>
        <v>HDTV / Widescreen</v>
      </c>
      <c r="AV2640">
        <v>38000</v>
      </c>
      <c r="AW2640" t="str">
        <f t="shared" si="978"/>
        <v>Medium</v>
      </c>
    </row>
    <row r="2641" spans="1:49" x14ac:dyDescent="0.3">
      <c r="A2641" t="s">
        <v>0</v>
      </c>
      <c r="B2641" t="s">
        <v>3318</v>
      </c>
      <c r="C2641">
        <v>138</v>
      </c>
      <c r="D2641" t="str">
        <f t="shared" si="958"/>
        <v>Low</v>
      </c>
      <c r="E2641">
        <v>105</v>
      </c>
      <c r="F2641" t="str">
        <f t="shared" si="959"/>
        <v>1h 45m</v>
      </c>
      <c r="G2641" t="str">
        <f t="shared" si="960"/>
        <v>Standard Movie</v>
      </c>
      <c r="H2641">
        <v>488</v>
      </c>
      <c r="I2641" t="str">
        <f t="shared" si="961"/>
        <v>Very Low</v>
      </c>
      <c r="J2641">
        <v>13000</v>
      </c>
      <c r="K2641" t="str">
        <f t="shared" si="962"/>
        <v>Medium</v>
      </c>
      <c r="L2641" t="s">
        <v>625</v>
      </c>
      <c r="M2641">
        <v>15000</v>
      </c>
      <c r="N2641" t="str">
        <f t="shared" si="963"/>
        <v>Medium</v>
      </c>
      <c r="O2641">
        <v>20991497</v>
      </c>
      <c r="P2641" t="str">
        <f t="shared" si="964"/>
        <v>Average</v>
      </c>
      <c r="Q2641" t="s">
        <v>1386</v>
      </c>
      <c r="R2641" t="str">
        <f t="shared" si="965"/>
        <v>Comedy</v>
      </c>
      <c r="S2641">
        <f t="shared" si="966"/>
        <v>3</v>
      </c>
      <c r="T2641" t="s">
        <v>153</v>
      </c>
      <c r="U2641" t="s">
        <v>7169</v>
      </c>
      <c r="V2641">
        <v>39782</v>
      </c>
      <c r="W2641" t="str">
        <f t="shared" si="967"/>
        <v>Low</v>
      </c>
      <c r="X2641">
        <v>44037</v>
      </c>
      <c r="Y2641" t="str">
        <f t="shared" si="968"/>
        <v>Medium</v>
      </c>
      <c r="Z2641" t="s">
        <v>518</v>
      </c>
      <c r="AA2641">
        <v>1</v>
      </c>
      <c r="AB2641" t="str">
        <f t="shared" si="969"/>
        <v>Solo Star Poster</v>
      </c>
      <c r="AC2641" t="s">
        <v>7170</v>
      </c>
      <c r="AD2641" t="s">
        <v>7171</v>
      </c>
      <c r="AE2641">
        <v>172</v>
      </c>
      <c r="AF2641" t="str">
        <f t="shared" si="970"/>
        <v>Very Low</v>
      </c>
      <c r="AG2641" t="s">
        <v>9</v>
      </c>
      <c r="AH2641" t="s">
        <v>10</v>
      </c>
      <c r="AI2641" t="s">
        <v>11</v>
      </c>
      <c r="AJ2641" t="str">
        <f t="shared" si="971"/>
        <v>Teen</v>
      </c>
      <c r="AK2641">
        <v>37000000</v>
      </c>
      <c r="AL2641" t="str">
        <f t="shared" si="972"/>
        <v>Medium Budget</v>
      </c>
      <c r="AM2641">
        <v>2015</v>
      </c>
      <c r="AN2641">
        <f t="shared" si="973"/>
        <v>10</v>
      </c>
      <c r="AO2641" t="str">
        <f t="shared" si="974"/>
        <v>Modern Classic</v>
      </c>
      <c r="AP2641">
        <v>14000</v>
      </c>
      <c r="AQ2641" t="str">
        <f t="shared" si="975"/>
        <v>Medium</v>
      </c>
      <c r="AR2641">
        <v>5.4</v>
      </c>
      <c r="AS2641" t="str">
        <f t="shared" si="976"/>
        <v>Below Average</v>
      </c>
      <c r="AT2641">
        <v>1.85</v>
      </c>
      <c r="AU2641" t="str">
        <f t="shared" si="977"/>
        <v>HDTV / Widescreen</v>
      </c>
      <c r="AV2641">
        <v>11000</v>
      </c>
      <c r="AW2641" t="str">
        <f t="shared" si="978"/>
        <v>Medium</v>
      </c>
    </row>
    <row r="2642" spans="1:49" x14ac:dyDescent="0.3">
      <c r="A2642" t="s">
        <v>0</v>
      </c>
      <c r="B2642" t="s">
        <v>470</v>
      </c>
      <c r="C2642">
        <v>102</v>
      </c>
      <c r="D2642" t="str">
        <f t="shared" si="958"/>
        <v>Low</v>
      </c>
      <c r="E2642">
        <v>106</v>
      </c>
      <c r="F2642" t="str">
        <f t="shared" si="959"/>
        <v>1h 46m</v>
      </c>
      <c r="G2642" t="str">
        <f t="shared" si="960"/>
        <v>Standard Movie</v>
      </c>
      <c r="H2642">
        <v>357</v>
      </c>
      <c r="I2642" t="str">
        <f t="shared" si="961"/>
        <v>Very Low</v>
      </c>
      <c r="J2642">
        <v>883</v>
      </c>
      <c r="K2642" t="str">
        <f t="shared" si="962"/>
        <v>Very Low</v>
      </c>
      <c r="L2642" t="s">
        <v>2687</v>
      </c>
      <c r="M2642">
        <v>23000</v>
      </c>
      <c r="N2642" t="str">
        <f t="shared" si="963"/>
        <v>Medium</v>
      </c>
      <c r="O2642">
        <v>35007180</v>
      </c>
      <c r="P2642" t="str">
        <f t="shared" si="964"/>
        <v>Average</v>
      </c>
      <c r="Q2642" t="s">
        <v>435</v>
      </c>
      <c r="R2642" t="str">
        <f t="shared" si="965"/>
        <v>Action</v>
      </c>
      <c r="S2642">
        <f t="shared" si="966"/>
        <v>4</v>
      </c>
      <c r="T2642" t="s">
        <v>304</v>
      </c>
      <c r="U2642" t="s">
        <v>12774</v>
      </c>
      <c r="V2642">
        <v>26846</v>
      </c>
      <c r="W2642" t="str">
        <f t="shared" si="967"/>
        <v>Low</v>
      </c>
      <c r="X2642">
        <v>26652</v>
      </c>
      <c r="Y2642" t="str">
        <f t="shared" si="968"/>
        <v>Medium</v>
      </c>
      <c r="Z2642" t="s">
        <v>12775</v>
      </c>
      <c r="AA2642">
        <v>0</v>
      </c>
      <c r="AB2642" t="str">
        <f t="shared" si="969"/>
        <v>Symbolic Poster</v>
      </c>
      <c r="AC2642" t="s">
        <v>12776</v>
      </c>
      <c r="AD2642" t="s">
        <v>12777</v>
      </c>
      <c r="AE2642">
        <v>193</v>
      </c>
      <c r="AF2642" t="str">
        <f t="shared" si="970"/>
        <v>Very Low</v>
      </c>
      <c r="AG2642" t="s">
        <v>9</v>
      </c>
      <c r="AH2642" t="s">
        <v>10</v>
      </c>
      <c r="AI2642" t="s">
        <v>11</v>
      </c>
      <c r="AJ2642" t="str">
        <f t="shared" si="971"/>
        <v>Teen</v>
      </c>
      <c r="AK2642">
        <v>15000000</v>
      </c>
      <c r="AL2642" t="str">
        <f t="shared" si="972"/>
        <v>Low Budget</v>
      </c>
      <c r="AM2642">
        <v>2000</v>
      </c>
      <c r="AN2642">
        <f t="shared" si="973"/>
        <v>25</v>
      </c>
      <c r="AO2642" t="str">
        <f t="shared" si="974"/>
        <v>Old Classic</v>
      </c>
      <c r="AP2642">
        <v>1000</v>
      </c>
      <c r="AQ2642" t="str">
        <f t="shared" si="975"/>
        <v>Very Low</v>
      </c>
      <c r="AR2642">
        <v>5.6</v>
      </c>
      <c r="AS2642" t="str">
        <f t="shared" si="976"/>
        <v>Below Average</v>
      </c>
      <c r="AT2642">
        <v>1.85</v>
      </c>
      <c r="AU2642" t="str">
        <f t="shared" si="977"/>
        <v>HDTV / Widescreen</v>
      </c>
      <c r="AV2642">
        <v>0</v>
      </c>
      <c r="AW2642" t="str">
        <f t="shared" si="978"/>
        <v>Very Low</v>
      </c>
    </row>
    <row r="2643" spans="1:49" x14ac:dyDescent="0.3">
      <c r="A2643" t="s">
        <v>0</v>
      </c>
      <c r="B2643" t="s">
        <v>12778</v>
      </c>
      <c r="C2643">
        <v>419</v>
      </c>
      <c r="D2643" t="str">
        <f t="shared" si="958"/>
        <v>Medium</v>
      </c>
      <c r="E2643">
        <v>123</v>
      </c>
      <c r="F2643" t="str">
        <f t="shared" si="959"/>
        <v>2h 3m</v>
      </c>
      <c r="G2643" t="str">
        <f t="shared" si="960"/>
        <v>Long Movie</v>
      </c>
      <c r="H2643">
        <v>120</v>
      </c>
      <c r="I2643" t="str">
        <f t="shared" si="961"/>
        <v>Very Low</v>
      </c>
      <c r="J2643">
        <v>149</v>
      </c>
      <c r="K2643" t="str">
        <f t="shared" si="962"/>
        <v>Very Low</v>
      </c>
      <c r="L2643" t="s">
        <v>2904</v>
      </c>
      <c r="M2643">
        <v>13000</v>
      </c>
      <c r="N2643" t="str">
        <f t="shared" si="963"/>
        <v>Medium</v>
      </c>
      <c r="O2643">
        <v>35887263</v>
      </c>
      <c r="P2643" t="str">
        <f t="shared" si="964"/>
        <v>Average</v>
      </c>
      <c r="Q2643" t="s">
        <v>6297</v>
      </c>
      <c r="R2643" t="str">
        <f t="shared" si="965"/>
        <v>Biography</v>
      </c>
      <c r="S2643">
        <f t="shared" si="966"/>
        <v>3</v>
      </c>
      <c r="T2643" t="s">
        <v>417</v>
      </c>
      <c r="U2643" t="s">
        <v>12779</v>
      </c>
      <c r="V2643">
        <v>265507</v>
      </c>
      <c r="W2643" t="str">
        <f t="shared" si="967"/>
        <v>High</v>
      </c>
      <c r="X2643">
        <v>14100</v>
      </c>
      <c r="Y2643" t="str">
        <f t="shared" si="968"/>
        <v>Medium</v>
      </c>
      <c r="Z2643" t="s">
        <v>3563</v>
      </c>
      <c r="AA2643">
        <v>0</v>
      </c>
      <c r="AB2643" t="str">
        <f t="shared" si="969"/>
        <v>Symbolic Poster</v>
      </c>
      <c r="AC2643" t="s">
        <v>12780</v>
      </c>
      <c r="AD2643" t="s">
        <v>12781</v>
      </c>
      <c r="AE2643">
        <v>388</v>
      </c>
      <c r="AF2643" t="str">
        <f t="shared" si="970"/>
        <v>Very Low</v>
      </c>
      <c r="AG2643" t="s">
        <v>9</v>
      </c>
      <c r="AH2643" t="s">
        <v>28</v>
      </c>
      <c r="AI2643" t="s">
        <v>11</v>
      </c>
      <c r="AJ2643" t="str">
        <f t="shared" si="971"/>
        <v>Teen</v>
      </c>
      <c r="AK2643">
        <v>15000000</v>
      </c>
      <c r="AL2643" t="str">
        <f t="shared" si="972"/>
        <v>Low Budget</v>
      </c>
      <c r="AM2643">
        <v>2014</v>
      </c>
      <c r="AN2643">
        <f t="shared" si="973"/>
        <v>11</v>
      </c>
      <c r="AO2643" t="str">
        <f t="shared" si="974"/>
        <v>Modern Classic</v>
      </c>
      <c r="AP2643">
        <v>876</v>
      </c>
      <c r="AQ2643" t="str">
        <f t="shared" si="975"/>
        <v>Very Low</v>
      </c>
      <c r="AR2643">
        <v>7.7</v>
      </c>
      <c r="AS2643" t="str">
        <f t="shared" si="976"/>
        <v>Good</v>
      </c>
      <c r="AT2643">
        <v>2.35</v>
      </c>
      <c r="AU2643" t="str">
        <f t="shared" si="977"/>
        <v>Cinematic Widescreen</v>
      </c>
      <c r="AV2643">
        <v>90000</v>
      </c>
      <c r="AW2643" t="str">
        <f t="shared" si="978"/>
        <v>High</v>
      </c>
    </row>
    <row r="2644" spans="1:49" x14ac:dyDescent="0.3">
      <c r="A2644" t="s">
        <v>0</v>
      </c>
      <c r="B2644" t="s">
        <v>4958</v>
      </c>
      <c r="C2644">
        <v>37</v>
      </c>
      <c r="D2644" t="str">
        <f t="shared" si="958"/>
        <v>Very Low</v>
      </c>
      <c r="E2644">
        <v>86</v>
      </c>
      <c r="F2644" t="str">
        <f t="shared" si="959"/>
        <v>1h 26m</v>
      </c>
      <c r="G2644" t="str">
        <f t="shared" si="960"/>
        <v>Featurette</v>
      </c>
      <c r="H2644">
        <v>14</v>
      </c>
      <c r="I2644" t="str">
        <f t="shared" si="961"/>
        <v>Very Low</v>
      </c>
      <c r="J2644">
        <v>685</v>
      </c>
      <c r="K2644" t="str">
        <f t="shared" si="962"/>
        <v>Very Low</v>
      </c>
      <c r="L2644" t="s">
        <v>5675</v>
      </c>
      <c r="M2644">
        <v>833</v>
      </c>
      <c r="N2644" t="str">
        <f t="shared" si="963"/>
        <v>Low</v>
      </c>
      <c r="O2644">
        <v>34308901</v>
      </c>
      <c r="P2644" t="str">
        <f t="shared" si="964"/>
        <v>Average</v>
      </c>
      <c r="Q2644" t="s">
        <v>980</v>
      </c>
      <c r="R2644" t="str">
        <f t="shared" si="965"/>
        <v>Comedy</v>
      </c>
      <c r="S2644">
        <f t="shared" si="966"/>
        <v>2</v>
      </c>
      <c r="T2644" t="s">
        <v>2180</v>
      </c>
      <c r="U2644" t="s">
        <v>12782</v>
      </c>
      <c r="V2644">
        <v>15939</v>
      </c>
      <c r="W2644" t="str">
        <f t="shared" si="967"/>
        <v>Low</v>
      </c>
      <c r="X2644">
        <v>4435</v>
      </c>
      <c r="Y2644" t="str">
        <f t="shared" si="968"/>
        <v>Low</v>
      </c>
      <c r="Z2644" t="s">
        <v>7184</v>
      </c>
      <c r="AA2644">
        <v>3</v>
      </c>
      <c r="AB2644" t="str">
        <f t="shared" si="969"/>
        <v>Duo/Trio Poster</v>
      </c>
      <c r="AC2644" t="s">
        <v>12783</v>
      </c>
      <c r="AD2644" t="s">
        <v>12784</v>
      </c>
      <c r="AE2644">
        <v>87</v>
      </c>
      <c r="AF2644" t="str">
        <f t="shared" si="970"/>
        <v>Very Low</v>
      </c>
      <c r="AG2644" t="s">
        <v>9</v>
      </c>
      <c r="AH2644" t="s">
        <v>10</v>
      </c>
      <c r="AI2644" t="s">
        <v>11</v>
      </c>
      <c r="AJ2644" t="str">
        <f t="shared" si="971"/>
        <v>Teen</v>
      </c>
      <c r="AK2644">
        <v>16000000</v>
      </c>
      <c r="AL2644" t="str">
        <f t="shared" si="972"/>
        <v>Low Budget</v>
      </c>
      <c r="AM2644">
        <v>2003</v>
      </c>
      <c r="AN2644">
        <f t="shared" si="973"/>
        <v>22</v>
      </c>
      <c r="AO2644" t="str">
        <f t="shared" si="974"/>
        <v>Old Classic</v>
      </c>
      <c r="AP2644">
        <v>807</v>
      </c>
      <c r="AQ2644" t="str">
        <f t="shared" si="975"/>
        <v>Very Low</v>
      </c>
      <c r="AR2644">
        <v>5.0999999999999996</v>
      </c>
      <c r="AS2644" t="str">
        <f t="shared" si="976"/>
        <v>Below Average</v>
      </c>
      <c r="AT2644">
        <v>2.35</v>
      </c>
      <c r="AU2644" t="str">
        <f t="shared" si="977"/>
        <v>Cinematic Widescreen</v>
      </c>
      <c r="AV2644">
        <v>0</v>
      </c>
      <c r="AW2644" t="str">
        <f t="shared" si="978"/>
        <v>Very Low</v>
      </c>
    </row>
    <row r="2645" spans="1:49" x14ac:dyDescent="0.3">
      <c r="A2645" t="s">
        <v>0</v>
      </c>
      <c r="B2645" t="s">
        <v>12785</v>
      </c>
      <c r="C2645">
        <v>78</v>
      </c>
      <c r="D2645" t="str">
        <f t="shared" si="958"/>
        <v>Low</v>
      </c>
      <c r="E2645">
        <v>120</v>
      </c>
      <c r="F2645" t="str">
        <f t="shared" si="959"/>
        <v>2h 0m</v>
      </c>
      <c r="G2645" t="str">
        <f t="shared" si="960"/>
        <v>Standard Movie</v>
      </c>
      <c r="H2645">
        <v>18</v>
      </c>
      <c r="I2645" t="str">
        <f t="shared" si="961"/>
        <v>Very Low</v>
      </c>
      <c r="J2645">
        <v>944</v>
      </c>
      <c r="K2645" t="str">
        <f t="shared" si="962"/>
        <v>Very Low</v>
      </c>
      <c r="L2645" t="s">
        <v>274</v>
      </c>
      <c r="M2645">
        <v>20000</v>
      </c>
      <c r="N2645" t="str">
        <f t="shared" si="963"/>
        <v>Medium</v>
      </c>
      <c r="O2645">
        <v>33771174</v>
      </c>
      <c r="P2645" t="str">
        <f t="shared" si="964"/>
        <v>Average</v>
      </c>
      <c r="Q2645" t="s">
        <v>1386</v>
      </c>
      <c r="R2645" t="str">
        <f t="shared" si="965"/>
        <v>Comedy</v>
      </c>
      <c r="S2645">
        <f t="shared" si="966"/>
        <v>3</v>
      </c>
      <c r="T2645" t="s">
        <v>812</v>
      </c>
      <c r="U2645" t="s">
        <v>12786</v>
      </c>
      <c r="V2645">
        <v>27044</v>
      </c>
      <c r="W2645" t="str">
        <f t="shared" si="967"/>
        <v>Low</v>
      </c>
      <c r="X2645">
        <v>22383</v>
      </c>
      <c r="Y2645" t="str">
        <f t="shared" si="968"/>
        <v>Medium</v>
      </c>
      <c r="Z2645" t="s">
        <v>4106</v>
      </c>
      <c r="AA2645">
        <v>2</v>
      </c>
      <c r="AB2645" t="str">
        <f t="shared" si="969"/>
        <v>Duo/Trio Poster</v>
      </c>
      <c r="AC2645" t="s">
        <v>12787</v>
      </c>
      <c r="AD2645" t="s">
        <v>12788</v>
      </c>
      <c r="AE2645">
        <v>240</v>
      </c>
      <c r="AF2645" t="str">
        <f t="shared" si="970"/>
        <v>Very Low</v>
      </c>
      <c r="AG2645" t="s">
        <v>9</v>
      </c>
      <c r="AH2645" t="s">
        <v>10</v>
      </c>
      <c r="AI2645" t="s">
        <v>11</v>
      </c>
      <c r="AJ2645" t="str">
        <f t="shared" si="971"/>
        <v>Teen</v>
      </c>
      <c r="AK2645">
        <v>15000000</v>
      </c>
      <c r="AL2645" t="str">
        <f t="shared" si="972"/>
        <v>Low Budget</v>
      </c>
      <c r="AM2645">
        <v>2000</v>
      </c>
      <c r="AN2645">
        <f t="shared" si="973"/>
        <v>25</v>
      </c>
      <c r="AO2645" t="str">
        <f t="shared" si="974"/>
        <v>Old Classic</v>
      </c>
      <c r="AP2645">
        <v>1000</v>
      </c>
      <c r="AQ2645" t="str">
        <f t="shared" si="975"/>
        <v>Very Low</v>
      </c>
      <c r="AR2645">
        <v>6.8</v>
      </c>
      <c r="AS2645" t="str">
        <f t="shared" si="976"/>
        <v>Average</v>
      </c>
      <c r="AT2645">
        <v>1.85</v>
      </c>
      <c r="AU2645" t="str">
        <f t="shared" si="977"/>
        <v>HDTV / Widescreen</v>
      </c>
      <c r="AV2645">
        <v>0</v>
      </c>
      <c r="AW2645" t="str">
        <f t="shared" si="978"/>
        <v>Very Low</v>
      </c>
    </row>
    <row r="2646" spans="1:49" x14ac:dyDescent="0.3">
      <c r="A2646" t="s">
        <v>0</v>
      </c>
      <c r="B2646" t="s">
        <v>9036</v>
      </c>
      <c r="C2646">
        <v>181</v>
      </c>
      <c r="D2646" t="str">
        <f t="shared" si="958"/>
        <v>Low</v>
      </c>
      <c r="E2646">
        <v>227</v>
      </c>
      <c r="F2646" t="str">
        <f t="shared" si="959"/>
        <v>3h 47m</v>
      </c>
      <c r="G2646" t="str">
        <f t="shared" si="960"/>
        <v>Epic</v>
      </c>
      <c r="H2646">
        <v>767</v>
      </c>
      <c r="I2646" t="str">
        <f t="shared" si="961"/>
        <v>Very Low</v>
      </c>
      <c r="J2646">
        <v>87</v>
      </c>
      <c r="K2646" t="str">
        <f t="shared" si="962"/>
        <v>Very Low</v>
      </c>
      <c r="L2646" t="s">
        <v>5850</v>
      </c>
      <c r="M2646">
        <v>607</v>
      </c>
      <c r="N2646" t="str">
        <f t="shared" si="963"/>
        <v>Low</v>
      </c>
      <c r="O2646">
        <v>6000000</v>
      </c>
      <c r="P2646" t="str">
        <f t="shared" si="964"/>
        <v>Flop</v>
      </c>
      <c r="Q2646" t="s">
        <v>3401</v>
      </c>
      <c r="R2646" t="str">
        <f t="shared" si="965"/>
        <v>Adventure</v>
      </c>
      <c r="S2646">
        <f t="shared" si="966"/>
        <v>5</v>
      </c>
      <c r="T2646" t="s">
        <v>12789</v>
      </c>
      <c r="U2646" t="s">
        <v>12790</v>
      </c>
      <c r="V2646">
        <v>192775</v>
      </c>
      <c r="W2646" t="str">
        <f t="shared" si="967"/>
        <v>Medium</v>
      </c>
      <c r="X2646">
        <v>1076</v>
      </c>
      <c r="Y2646" t="str">
        <f t="shared" si="968"/>
        <v>Low</v>
      </c>
      <c r="Z2646" t="s">
        <v>10031</v>
      </c>
      <c r="AA2646">
        <v>8</v>
      </c>
      <c r="AB2646" t="str">
        <f t="shared" si="969"/>
        <v>Ensemble Poster</v>
      </c>
      <c r="AC2646" t="s">
        <v>12791</v>
      </c>
      <c r="AD2646" t="s">
        <v>12792</v>
      </c>
      <c r="AE2646">
        <v>559</v>
      </c>
      <c r="AF2646" t="str">
        <f t="shared" si="970"/>
        <v>Low</v>
      </c>
      <c r="AG2646" t="s">
        <v>9</v>
      </c>
      <c r="AH2646" t="s">
        <v>28</v>
      </c>
      <c r="AI2646" t="s">
        <v>66</v>
      </c>
      <c r="AJ2646" t="str">
        <f t="shared" si="971"/>
        <v>Family</v>
      </c>
      <c r="AK2646">
        <v>15000000</v>
      </c>
      <c r="AL2646" t="str">
        <f t="shared" si="972"/>
        <v>Low Budget</v>
      </c>
      <c r="AM2646">
        <v>1962</v>
      </c>
      <c r="AN2646">
        <f t="shared" si="973"/>
        <v>63</v>
      </c>
      <c r="AO2646" t="str">
        <f t="shared" si="974"/>
        <v>Old Classic</v>
      </c>
      <c r="AP2646">
        <v>202</v>
      </c>
      <c r="AQ2646" t="str">
        <f t="shared" si="975"/>
        <v>Very Low</v>
      </c>
      <c r="AR2646">
        <v>8.4</v>
      </c>
      <c r="AS2646" t="str">
        <f t="shared" si="976"/>
        <v>Excellent</v>
      </c>
      <c r="AT2646">
        <v>2.2000000000000002</v>
      </c>
      <c r="AU2646" t="str">
        <f t="shared" si="977"/>
        <v>Cinematic Widescreen</v>
      </c>
      <c r="AV2646">
        <v>11000</v>
      </c>
      <c r="AW2646" t="str">
        <f t="shared" si="978"/>
        <v>Medium</v>
      </c>
    </row>
    <row r="2647" spans="1:49" x14ac:dyDescent="0.3">
      <c r="A2647" t="s">
        <v>0</v>
      </c>
      <c r="B2647" t="s">
        <v>12793</v>
      </c>
      <c r="C2647">
        <v>220</v>
      </c>
      <c r="D2647" t="str">
        <f t="shared" si="958"/>
        <v>Medium</v>
      </c>
      <c r="E2647">
        <v>119</v>
      </c>
      <c r="F2647" t="str">
        <f t="shared" si="959"/>
        <v>1h 59m</v>
      </c>
      <c r="G2647" t="str">
        <f t="shared" si="960"/>
        <v>Standard Movie</v>
      </c>
      <c r="H2647">
        <v>0</v>
      </c>
      <c r="I2647" t="str">
        <f t="shared" si="961"/>
        <v>Very Low</v>
      </c>
      <c r="J2647">
        <v>593</v>
      </c>
      <c r="K2647" t="str">
        <f t="shared" si="962"/>
        <v>Very Low</v>
      </c>
      <c r="L2647" t="s">
        <v>2970</v>
      </c>
      <c r="M2647">
        <v>908</v>
      </c>
      <c r="N2647" t="str">
        <f t="shared" si="963"/>
        <v>Low</v>
      </c>
      <c r="O2647">
        <v>33386128</v>
      </c>
      <c r="P2647" t="str">
        <f t="shared" si="964"/>
        <v>Average</v>
      </c>
      <c r="Q2647" t="s">
        <v>6374</v>
      </c>
      <c r="R2647" t="str">
        <f t="shared" si="965"/>
        <v>Horror</v>
      </c>
      <c r="S2647">
        <f t="shared" si="966"/>
        <v>1</v>
      </c>
      <c r="T2647" t="s">
        <v>10003</v>
      </c>
      <c r="U2647" t="s">
        <v>12794</v>
      </c>
      <c r="V2647">
        <v>36372</v>
      </c>
      <c r="W2647" t="str">
        <f t="shared" si="967"/>
        <v>Low</v>
      </c>
      <c r="X2647">
        <v>3226</v>
      </c>
      <c r="Y2647" t="str">
        <f t="shared" si="968"/>
        <v>Low</v>
      </c>
      <c r="Z2647" t="s">
        <v>4551</v>
      </c>
      <c r="AA2647">
        <v>0</v>
      </c>
      <c r="AB2647" t="str">
        <f t="shared" si="969"/>
        <v>Symbolic Poster</v>
      </c>
      <c r="AC2647" t="s">
        <v>12795</v>
      </c>
      <c r="AD2647" t="s">
        <v>12796</v>
      </c>
      <c r="AE2647">
        <v>491</v>
      </c>
      <c r="AF2647" t="str">
        <f t="shared" si="970"/>
        <v>Very Low</v>
      </c>
      <c r="AG2647" t="s">
        <v>9</v>
      </c>
      <c r="AH2647" t="s">
        <v>10</v>
      </c>
      <c r="AI2647" t="s">
        <v>556</v>
      </c>
      <c r="AJ2647" t="str">
        <f t="shared" si="971"/>
        <v>Adult</v>
      </c>
      <c r="AK2647">
        <v>15000000</v>
      </c>
      <c r="AL2647" t="str">
        <f t="shared" si="972"/>
        <v>Low Budget</v>
      </c>
      <c r="AM2647">
        <v>2009</v>
      </c>
      <c r="AN2647">
        <f t="shared" si="973"/>
        <v>16</v>
      </c>
      <c r="AO2647" t="str">
        <f t="shared" si="974"/>
        <v>Old Classic</v>
      </c>
      <c r="AP2647">
        <v>764</v>
      </c>
      <c r="AQ2647" t="str">
        <f t="shared" si="975"/>
        <v>Very Low</v>
      </c>
      <c r="AR2647">
        <v>4.9000000000000004</v>
      </c>
      <c r="AS2647" t="str">
        <f t="shared" si="976"/>
        <v>Poor</v>
      </c>
      <c r="AT2647">
        <v>1.85</v>
      </c>
      <c r="AU2647" t="str">
        <f t="shared" si="977"/>
        <v>HDTV / Widescreen</v>
      </c>
      <c r="AV2647">
        <v>3000</v>
      </c>
      <c r="AW2647" t="str">
        <f t="shared" si="978"/>
        <v>Low</v>
      </c>
    </row>
    <row r="2648" spans="1:49" x14ac:dyDescent="0.3">
      <c r="A2648" t="s">
        <v>0</v>
      </c>
      <c r="B2648" t="s">
        <v>7615</v>
      </c>
      <c r="C2648">
        <v>349</v>
      </c>
      <c r="D2648" t="str">
        <f t="shared" si="958"/>
        <v>Medium</v>
      </c>
      <c r="E2648">
        <v>115</v>
      </c>
      <c r="F2648" t="str">
        <f t="shared" si="959"/>
        <v>1h 55m</v>
      </c>
      <c r="G2648" t="str">
        <f t="shared" si="960"/>
        <v>Standard Movie</v>
      </c>
      <c r="H2648">
        <v>212</v>
      </c>
      <c r="I2648" t="str">
        <f t="shared" si="961"/>
        <v>Very Low</v>
      </c>
      <c r="J2648">
        <v>612</v>
      </c>
      <c r="K2648" t="str">
        <f t="shared" si="962"/>
        <v>Very Low</v>
      </c>
      <c r="L2648" t="s">
        <v>1037</v>
      </c>
      <c r="M2648">
        <v>2000</v>
      </c>
      <c r="N2648" t="str">
        <f t="shared" si="963"/>
        <v>Low</v>
      </c>
      <c r="O2648">
        <v>37877959</v>
      </c>
      <c r="P2648" t="str">
        <f t="shared" si="964"/>
        <v>Average</v>
      </c>
      <c r="Q2648" t="s">
        <v>11040</v>
      </c>
      <c r="R2648" t="str">
        <f t="shared" si="965"/>
        <v>Adventure</v>
      </c>
      <c r="S2648">
        <f t="shared" si="966"/>
        <v>3</v>
      </c>
      <c r="T2648" t="s">
        <v>7616</v>
      </c>
      <c r="U2648" t="s">
        <v>12797</v>
      </c>
      <c r="V2648">
        <v>86664</v>
      </c>
      <c r="W2648" t="str">
        <f t="shared" si="967"/>
        <v>Medium</v>
      </c>
      <c r="X2648">
        <v>4896</v>
      </c>
      <c r="Y2648" t="str">
        <f t="shared" si="968"/>
        <v>Low</v>
      </c>
      <c r="Z2648" t="s">
        <v>2234</v>
      </c>
      <c r="AA2648">
        <v>1</v>
      </c>
      <c r="AB2648" t="str">
        <f t="shared" si="969"/>
        <v>Solo Star Poster</v>
      </c>
      <c r="AC2648" t="s">
        <v>12798</v>
      </c>
      <c r="AD2648" t="s">
        <v>12799</v>
      </c>
      <c r="AE2648">
        <v>252</v>
      </c>
      <c r="AF2648" t="str">
        <f t="shared" si="970"/>
        <v>Very Low</v>
      </c>
      <c r="AG2648" t="s">
        <v>9</v>
      </c>
      <c r="AH2648" t="s">
        <v>10</v>
      </c>
      <c r="AI2648" t="s">
        <v>556</v>
      </c>
      <c r="AJ2648" t="str">
        <f t="shared" si="971"/>
        <v>Adult</v>
      </c>
      <c r="AK2648">
        <v>15000000</v>
      </c>
      <c r="AL2648" t="str">
        <f t="shared" si="972"/>
        <v>Low Budget</v>
      </c>
      <c r="AM2648">
        <v>2014</v>
      </c>
      <c r="AN2648">
        <f t="shared" si="973"/>
        <v>11</v>
      </c>
      <c r="AO2648" t="str">
        <f t="shared" si="974"/>
        <v>Modern Classic</v>
      </c>
      <c r="AP2648">
        <v>820</v>
      </c>
      <c r="AQ2648" t="str">
        <f t="shared" si="975"/>
        <v>Very Low</v>
      </c>
      <c r="AR2648">
        <v>7.1</v>
      </c>
      <c r="AS2648" t="str">
        <f t="shared" si="976"/>
        <v>Good</v>
      </c>
      <c r="AT2648">
        <v>2.35</v>
      </c>
      <c r="AU2648" t="str">
        <f t="shared" si="977"/>
        <v>Cinematic Widescreen</v>
      </c>
      <c r="AV2648">
        <v>38000</v>
      </c>
      <c r="AW2648" t="str">
        <f t="shared" si="978"/>
        <v>Medium</v>
      </c>
    </row>
    <row r="2649" spans="1:49" x14ac:dyDescent="0.3">
      <c r="A2649" t="s">
        <v>0</v>
      </c>
      <c r="B2649" t="s">
        <v>12800</v>
      </c>
      <c r="C2649">
        <v>241</v>
      </c>
      <c r="D2649" t="str">
        <f t="shared" si="958"/>
        <v>Medium</v>
      </c>
      <c r="E2649">
        <v>114</v>
      </c>
      <c r="F2649" t="str">
        <f t="shared" si="959"/>
        <v>1h 54m</v>
      </c>
      <c r="G2649" t="str">
        <f t="shared" si="960"/>
        <v>Standard Movie</v>
      </c>
      <c r="H2649">
        <v>29</v>
      </c>
      <c r="I2649" t="str">
        <f t="shared" si="961"/>
        <v>Very Low</v>
      </c>
      <c r="J2649">
        <v>616</v>
      </c>
      <c r="K2649" t="str">
        <f t="shared" si="962"/>
        <v>Very Low</v>
      </c>
      <c r="L2649" t="s">
        <v>2607</v>
      </c>
      <c r="M2649">
        <v>956</v>
      </c>
      <c r="N2649" t="str">
        <f t="shared" si="963"/>
        <v>Low</v>
      </c>
      <c r="O2649">
        <v>32721635</v>
      </c>
      <c r="P2649" t="str">
        <f t="shared" si="964"/>
        <v>Average</v>
      </c>
      <c r="Q2649" t="s">
        <v>6761</v>
      </c>
      <c r="R2649" t="str">
        <f t="shared" si="965"/>
        <v>Crime</v>
      </c>
      <c r="S2649">
        <f t="shared" si="966"/>
        <v>3</v>
      </c>
      <c r="T2649" t="s">
        <v>987</v>
      </c>
      <c r="U2649" t="s">
        <v>12801</v>
      </c>
      <c r="V2649">
        <v>67822</v>
      </c>
      <c r="W2649" t="str">
        <f t="shared" si="967"/>
        <v>Medium</v>
      </c>
      <c r="X2649">
        <v>3861</v>
      </c>
      <c r="Y2649" t="str">
        <f t="shared" si="968"/>
        <v>Low</v>
      </c>
      <c r="Z2649" t="s">
        <v>12802</v>
      </c>
      <c r="AA2649">
        <v>0</v>
      </c>
      <c r="AB2649" t="str">
        <f t="shared" si="969"/>
        <v>Symbolic Poster</v>
      </c>
      <c r="AC2649" t="s">
        <v>12803</v>
      </c>
      <c r="AD2649" t="s">
        <v>12804</v>
      </c>
      <c r="AE2649">
        <v>279</v>
      </c>
      <c r="AF2649" t="str">
        <f t="shared" si="970"/>
        <v>Very Low</v>
      </c>
      <c r="AG2649" t="s">
        <v>9</v>
      </c>
      <c r="AH2649" t="s">
        <v>10</v>
      </c>
      <c r="AI2649" t="s">
        <v>556</v>
      </c>
      <c r="AJ2649" t="str">
        <f t="shared" si="971"/>
        <v>Adult</v>
      </c>
      <c r="AK2649">
        <v>15000000</v>
      </c>
      <c r="AL2649" t="str">
        <f t="shared" si="972"/>
        <v>Low Budget</v>
      </c>
      <c r="AM2649">
        <v>2009</v>
      </c>
      <c r="AN2649">
        <f t="shared" si="973"/>
        <v>16</v>
      </c>
      <c r="AO2649" t="str">
        <f t="shared" si="974"/>
        <v>Old Classic</v>
      </c>
      <c r="AP2649">
        <v>878</v>
      </c>
      <c r="AQ2649" t="str">
        <f t="shared" si="975"/>
        <v>Very Low</v>
      </c>
      <c r="AR2649">
        <v>6.6</v>
      </c>
      <c r="AS2649" t="str">
        <f t="shared" si="976"/>
        <v>Average</v>
      </c>
      <c r="AT2649">
        <v>1.85</v>
      </c>
      <c r="AU2649" t="str">
        <f t="shared" si="977"/>
        <v>HDTV / Widescreen</v>
      </c>
      <c r="AV2649">
        <v>0</v>
      </c>
      <c r="AW2649" t="str">
        <f t="shared" si="978"/>
        <v>Very Low</v>
      </c>
    </row>
    <row r="2650" spans="1:49" x14ac:dyDescent="0.3">
      <c r="A2650" t="s">
        <v>0</v>
      </c>
      <c r="B2650" t="s">
        <v>12473</v>
      </c>
      <c r="C2650">
        <v>103</v>
      </c>
      <c r="D2650" t="str">
        <f t="shared" si="958"/>
        <v>Low</v>
      </c>
      <c r="E2650">
        <v>90</v>
      </c>
      <c r="F2650" t="str">
        <f t="shared" si="959"/>
        <v>1h 30m</v>
      </c>
      <c r="G2650" t="str">
        <f t="shared" si="960"/>
        <v>Standard Movie</v>
      </c>
      <c r="H2650">
        <v>6</v>
      </c>
      <c r="I2650" t="str">
        <f t="shared" si="961"/>
        <v>Very Low</v>
      </c>
      <c r="J2650">
        <v>458</v>
      </c>
      <c r="K2650" t="str">
        <f t="shared" si="962"/>
        <v>Very Low</v>
      </c>
      <c r="L2650" t="s">
        <v>2358</v>
      </c>
      <c r="M2650">
        <v>1000</v>
      </c>
      <c r="N2650" t="str">
        <f t="shared" si="963"/>
        <v>Low</v>
      </c>
      <c r="O2650">
        <v>31585300</v>
      </c>
      <c r="P2650" t="str">
        <f t="shared" si="964"/>
        <v>Average</v>
      </c>
      <c r="Q2650" t="s">
        <v>1652</v>
      </c>
      <c r="R2650" t="str">
        <f t="shared" si="965"/>
        <v>Comedy</v>
      </c>
      <c r="S2650">
        <f t="shared" si="966"/>
        <v>2</v>
      </c>
      <c r="T2650" t="s">
        <v>17</v>
      </c>
      <c r="U2650" t="s">
        <v>12805</v>
      </c>
      <c r="V2650">
        <v>38248</v>
      </c>
      <c r="W2650" t="str">
        <f t="shared" si="967"/>
        <v>Low</v>
      </c>
      <c r="X2650">
        <v>2666</v>
      </c>
      <c r="Y2650" t="str">
        <f t="shared" si="968"/>
        <v>Low</v>
      </c>
      <c r="Z2650" t="s">
        <v>4565</v>
      </c>
      <c r="AA2650">
        <v>0</v>
      </c>
      <c r="AB2650" t="str">
        <f t="shared" si="969"/>
        <v>Symbolic Poster</v>
      </c>
      <c r="AC2650" t="s">
        <v>12806</v>
      </c>
      <c r="AD2650" t="s">
        <v>12807</v>
      </c>
      <c r="AE2650">
        <v>250</v>
      </c>
      <c r="AF2650" t="str">
        <f t="shared" si="970"/>
        <v>Very Low</v>
      </c>
      <c r="AG2650" t="s">
        <v>9</v>
      </c>
      <c r="AH2650" t="s">
        <v>10</v>
      </c>
      <c r="AI2650" t="s">
        <v>11</v>
      </c>
      <c r="AJ2650" t="str">
        <f t="shared" si="971"/>
        <v>Teen</v>
      </c>
      <c r="AK2650">
        <v>15000000</v>
      </c>
      <c r="AL2650" t="str">
        <f t="shared" si="972"/>
        <v>Low Budget</v>
      </c>
      <c r="AM2650">
        <v>2005</v>
      </c>
      <c r="AN2650">
        <f t="shared" si="973"/>
        <v>20</v>
      </c>
      <c r="AO2650" t="str">
        <f t="shared" si="974"/>
        <v>Old Classic</v>
      </c>
      <c r="AP2650">
        <v>650</v>
      </c>
      <c r="AQ2650" t="str">
        <f t="shared" si="975"/>
        <v>Very Low</v>
      </c>
      <c r="AR2650">
        <v>6.1</v>
      </c>
      <c r="AS2650" t="str">
        <f t="shared" si="976"/>
        <v>Average</v>
      </c>
      <c r="AT2650">
        <v>1.85</v>
      </c>
      <c r="AU2650" t="str">
        <f t="shared" si="977"/>
        <v>HDTV / Widescreen</v>
      </c>
      <c r="AV2650">
        <v>0</v>
      </c>
      <c r="AW2650" t="str">
        <f t="shared" si="978"/>
        <v>Very Low</v>
      </c>
    </row>
    <row r="2651" spans="1:49" x14ac:dyDescent="0.3">
      <c r="A2651" t="s">
        <v>0</v>
      </c>
      <c r="B2651" t="s">
        <v>12808</v>
      </c>
      <c r="C2651">
        <v>151</v>
      </c>
      <c r="D2651" t="str">
        <f t="shared" si="958"/>
        <v>Low</v>
      </c>
      <c r="E2651">
        <v>94</v>
      </c>
      <c r="F2651" t="str">
        <f t="shared" si="959"/>
        <v>1h 34m</v>
      </c>
      <c r="G2651" t="str">
        <f t="shared" si="960"/>
        <v>Standard Movie</v>
      </c>
      <c r="H2651">
        <v>28</v>
      </c>
      <c r="I2651" t="str">
        <f t="shared" si="961"/>
        <v>Very Low</v>
      </c>
      <c r="J2651">
        <v>731</v>
      </c>
      <c r="K2651" t="str">
        <f t="shared" si="962"/>
        <v>Very Low</v>
      </c>
      <c r="L2651" t="s">
        <v>4569</v>
      </c>
      <c r="M2651">
        <v>2000</v>
      </c>
      <c r="N2651" t="str">
        <f t="shared" si="963"/>
        <v>Low</v>
      </c>
      <c r="O2651">
        <v>30259652</v>
      </c>
      <c r="P2651" t="str">
        <f t="shared" si="964"/>
        <v>Average</v>
      </c>
      <c r="Q2651" t="s">
        <v>12809</v>
      </c>
      <c r="R2651" t="str">
        <f t="shared" si="965"/>
        <v>Comedy</v>
      </c>
      <c r="S2651">
        <f t="shared" si="966"/>
        <v>3</v>
      </c>
      <c r="T2651" t="s">
        <v>1705</v>
      </c>
      <c r="U2651" t="s">
        <v>12810</v>
      </c>
      <c r="V2651">
        <v>26905</v>
      </c>
      <c r="W2651" t="str">
        <f t="shared" si="967"/>
        <v>Low</v>
      </c>
      <c r="X2651">
        <v>5440</v>
      </c>
      <c r="Y2651" t="str">
        <f t="shared" si="968"/>
        <v>Low</v>
      </c>
      <c r="Z2651" t="s">
        <v>4115</v>
      </c>
      <c r="AA2651">
        <v>5</v>
      </c>
      <c r="AB2651" t="str">
        <f t="shared" si="969"/>
        <v>Ensemble Poster</v>
      </c>
      <c r="AC2651" t="s">
        <v>12811</v>
      </c>
      <c r="AD2651" t="s">
        <v>12812</v>
      </c>
      <c r="AE2651">
        <v>614</v>
      </c>
      <c r="AF2651" t="str">
        <f t="shared" si="970"/>
        <v>Low</v>
      </c>
      <c r="AG2651" t="s">
        <v>9</v>
      </c>
      <c r="AH2651" t="s">
        <v>10</v>
      </c>
      <c r="AI2651" t="s">
        <v>556</v>
      </c>
      <c r="AJ2651" t="str">
        <f t="shared" si="971"/>
        <v>Adult</v>
      </c>
      <c r="AK2651">
        <v>15000000</v>
      </c>
      <c r="AL2651" t="str">
        <f t="shared" si="972"/>
        <v>Low Budget</v>
      </c>
      <c r="AM2651">
        <v>2002</v>
      </c>
      <c r="AN2651">
        <f t="shared" si="973"/>
        <v>23</v>
      </c>
      <c r="AO2651" t="str">
        <f t="shared" si="974"/>
        <v>Old Classic</v>
      </c>
      <c r="AP2651">
        <v>864</v>
      </c>
      <c r="AQ2651" t="str">
        <f t="shared" si="975"/>
        <v>Very Low</v>
      </c>
      <c r="AR2651">
        <v>4.0999999999999996</v>
      </c>
      <c r="AS2651" t="str">
        <f t="shared" si="976"/>
        <v>Poor</v>
      </c>
      <c r="AT2651">
        <v>2.35</v>
      </c>
      <c r="AU2651" t="str">
        <f t="shared" si="977"/>
        <v>Cinematic Widescreen</v>
      </c>
      <c r="AV2651">
        <v>0</v>
      </c>
      <c r="AW2651" t="str">
        <f t="shared" si="978"/>
        <v>Very Low</v>
      </c>
    </row>
    <row r="2652" spans="1:49" x14ac:dyDescent="0.3">
      <c r="A2652" t="s">
        <v>0</v>
      </c>
      <c r="B2652" t="s">
        <v>1085</v>
      </c>
      <c r="C2652">
        <v>344</v>
      </c>
      <c r="D2652" t="str">
        <f t="shared" si="958"/>
        <v>Medium</v>
      </c>
      <c r="E2652">
        <v>106</v>
      </c>
      <c r="F2652" t="str">
        <f t="shared" si="959"/>
        <v>1h 46m</v>
      </c>
      <c r="G2652" t="str">
        <f t="shared" si="960"/>
        <v>Standard Movie</v>
      </c>
      <c r="H2652">
        <v>255</v>
      </c>
      <c r="I2652" t="str">
        <f t="shared" si="961"/>
        <v>Very Low</v>
      </c>
      <c r="J2652">
        <v>850</v>
      </c>
      <c r="K2652" t="str">
        <f t="shared" si="962"/>
        <v>Very Low</v>
      </c>
      <c r="L2652" t="s">
        <v>657</v>
      </c>
      <c r="M2652">
        <v>14000</v>
      </c>
      <c r="N2652" t="str">
        <f t="shared" si="963"/>
        <v>Medium</v>
      </c>
      <c r="O2652">
        <v>163192114</v>
      </c>
      <c r="P2652" t="str">
        <f t="shared" si="964"/>
        <v>Hit</v>
      </c>
      <c r="Q2652" t="s">
        <v>14</v>
      </c>
      <c r="R2652" t="str">
        <f t="shared" si="965"/>
        <v>Action</v>
      </c>
      <c r="S2652">
        <f t="shared" si="966"/>
        <v>3</v>
      </c>
      <c r="T2652" t="s">
        <v>199</v>
      </c>
      <c r="U2652" t="s">
        <v>1271</v>
      </c>
      <c r="V2652">
        <v>229687</v>
      </c>
      <c r="W2652" t="str">
        <f t="shared" si="967"/>
        <v>High</v>
      </c>
      <c r="X2652">
        <v>18003</v>
      </c>
      <c r="Y2652" t="str">
        <f t="shared" si="968"/>
        <v>Medium</v>
      </c>
      <c r="Z2652" t="s">
        <v>1272</v>
      </c>
      <c r="AA2652">
        <v>0</v>
      </c>
      <c r="AB2652" t="str">
        <f t="shared" si="969"/>
        <v>Symbolic Poster</v>
      </c>
      <c r="AC2652" t="s">
        <v>1273</v>
      </c>
      <c r="AD2652" t="s">
        <v>1274</v>
      </c>
      <c r="AE2652">
        <v>637</v>
      </c>
      <c r="AF2652" t="str">
        <f t="shared" si="970"/>
        <v>Low</v>
      </c>
      <c r="AG2652" t="s">
        <v>9</v>
      </c>
      <c r="AH2652" t="s">
        <v>10</v>
      </c>
      <c r="AI2652" t="s">
        <v>11</v>
      </c>
      <c r="AJ2652" t="str">
        <f t="shared" si="971"/>
        <v>Teen</v>
      </c>
      <c r="AK2652">
        <v>125000000</v>
      </c>
      <c r="AL2652" t="str">
        <f t="shared" si="972"/>
        <v>High Budget</v>
      </c>
      <c r="AM2652">
        <v>2010</v>
      </c>
      <c r="AN2652">
        <f t="shared" si="973"/>
        <v>15</v>
      </c>
      <c r="AO2652" t="str">
        <f t="shared" si="974"/>
        <v>Modern Classic</v>
      </c>
      <c r="AP2652">
        <v>1000</v>
      </c>
      <c r="AQ2652" t="str">
        <f t="shared" si="975"/>
        <v>Very Low</v>
      </c>
      <c r="AR2652">
        <v>5.8</v>
      </c>
      <c r="AS2652" t="str">
        <f t="shared" si="976"/>
        <v>Below Average</v>
      </c>
      <c r="AT2652">
        <v>2.35</v>
      </c>
      <c r="AU2652" t="str">
        <f t="shared" si="977"/>
        <v>Cinematic Widescreen</v>
      </c>
      <c r="AV2652">
        <v>15000</v>
      </c>
      <c r="AW2652" t="str">
        <f t="shared" si="978"/>
        <v>Medium</v>
      </c>
    </row>
    <row r="2653" spans="1:49" x14ac:dyDescent="0.3">
      <c r="A2653" t="s">
        <v>0</v>
      </c>
      <c r="B2653" t="s">
        <v>3862</v>
      </c>
      <c r="C2653">
        <v>185</v>
      </c>
      <c r="D2653" t="str">
        <f t="shared" si="958"/>
        <v>Low</v>
      </c>
      <c r="E2653">
        <v>98</v>
      </c>
      <c r="F2653" t="str">
        <f t="shared" si="959"/>
        <v>1h 38m</v>
      </c>
      <c r="G2653" t="str">
        <f t="shared" si="960"/>
        <v>Standard Movie</v>
      </c>
      <c r="H2653">
        <v>0</v>
      </c>
      <c r="I2653" t="str">
        <f t="shared" si="961"/>
        <v>Very Low</v>
      </c>
      <c r="J2653">
        <v>594</v>
      </c>
      <c r="K2653" t="str">
        <f t="shared" si="962"/>
        <v>Very Low</v>
      </c>
      <c r="L2653" t="s">
        <v>6715</v>
      </c>
      <c r="M2653">
        <v>18000</v>
      </c>
      <c r="N2653" t="str">
        <f t="shared" si="963"/>
        <v>Medium</v>
      </c>
      <c r="O2653">
        <v>30857814</v>
      </c>
      <c r="P2653" t="str">
        <f t="shared" si="964"/>
        <v>Average</v>
      </c>
      <c r="Q2653" t="s">
        <v>3396</v>
      </c>
      <c r="R2653" t="str">
        <f t="shared" si="965"/>
        <v>Adventure</v>
      </c>
      <c r="S2653">
        <f t="shared" si="966"/>
        <v>4</v>
      </c>
      <c r="T2653" t="s">
        <v>409</v>
      </c>
      <c r="U2653" t="s">
        <v>12813</v>
      </c>
      <c r="V2653">
        <v>294163</v>
      </c>
      <c r="W2653" t="str">
        <f t="shared" si="967"/>
        <v>High</v>
      </c>
      <c r="X2653">
        <v>20060</v>
      </c>
      <c r="Y2653" t="str">
        <f t="shared" si="968"/>
        <v>Medium</v>
      </c>
      <c r="Z2653" t="s">
        <v>12814</v>
      </c>
      <c r="AA2653">
        <v>0</v>
      </c>
      <c r="AB2653" t="str">
        <f t="shared" si="969"/>
        <v>Symbolic Poster</v>
      </c>
      <c r="AC2653" t="s">
        <v>12815</v>
      </c>
      <c r="AD2653" t="s">
        <v>12816</v>
      </c>
      <c r="AE2653">
        <v>718</v>
      </c>
      <c r="AF2653" t="str">
        <f t="shared" si="970"/>
        <v>Low</v>
      </c>
      <c r="AG2653" t="s">
        <v>9</v>
      </c>
      <c r="AH2653" t="s">
        <v>10</v>
      </c>
      <c r="AI2653" t="s">
        <v>66</v>
      </c>
      <c r="AJ2653" t="str">
        <f t="shared" si="971"/>
        <v>Family</v>
      </c>
      <c r="AK2653">
        <v>16000000</v>
      </c>
      <c r="AL2653" t="str">
        <f t="shared" si="972"/>
        <v>Low Budget</v>
      </c>
      <c r="AM2653">
        <v>1987</v>
      </c>
      <c r="AN2653">
        <f t="shared" si="973"/>
        <v>38</v>
      </c>
      <c r="AO2653" t="str">
        <f t="shared" si="974"/>
        <v>Old Classic</v>
      </c>
      <c r="AP2653">
        <v>636</v>
      </c>
      <c r="AQ2653" t="str">
        <f t="shared" si="975"/>
        <v>Very Low</v>
      </c>
      <c r="AR2653">
        <v>8.1</v>
      </c>
      <c r="AS2653" t="str">
        <f t="shared" si="976"/>
        <v>Excellent</v>
      </c>
      <c r="AT2653">
        <v>1.85</v>
      </c>
      <c r="AU2653" t="str">
        <f t="shared" si="977"/>
        <v>HDTV / Widescreen</v>
      </c>
      <c r="AV2653">
        <v>33000</v>
      </c>
      <c r="AW2653" t="str">
        <f t="shared" si="978"/>
        <v>Medium</v>
      </c>
    </row>
    <row r="2654" spans="1:49" x14ac:dyDescent="0.3">
      <c r="A2654" t="s">
        <v>0</v>
      </c>
      <c r="B2654" t="s">
        <v>1698</v>
      </c>
      <c r="C2654">
        <v>112</v>
      </c>
      <c r="D2654" t="str">
        <f t="shared" si="958"/>
        <v>Low</v>
      </c>
      <c r="E2654">
        <v>126</v>
      </c>
      <c r="F2654" t="str">
        <f t="shared" si="959"/>
        <v>2h 6m</v>
      </c>
      <c r="G2654" t="str">
        <f t="shared" si="960"/>
        <v>Long Movie</v>
      </c>
      <c r="H2654">
        <v>18000</v>
      </c>
      <c r="I2654" t="str">
        <f t="shared" si="961"/>
        <v>Medium</v>
      </c>
      <c r="J2654">
        <v>697</v>
      </c>
      <c r="K2654" t="str">
        <f t="shared" si="962"/>
        <v>Very Low</v>
      </c>
      <c r="L2654" t="s">
        <v>8402</v>
      </c>
      <c r="M2654">
        <v>18000</v>
      </c>
      <c r="N2654" t="str">
        <f t="shared" si="963"/>
        <v>Medium</v>
      </c>
      <c r="O2654">
        <v>30226144</v>
      </c>
      <c r="P2654" t="str">
        <f t="shared" si="964"/>
        <v>Average</v>
      </c>
      <c r="Q2654" t="s">
        <v>1515</v>
      </c>
      <c r="R2654" t="str">
        <f t="shared" si="965"/>
        <v>Biography</v>
      </c>
      <c r="S2654">
        <f t="shared" si="966"/>
        <v>2</v>
      </c>
      <c r="T2654" t="s">
        <v>1698</v>
      </c>
      <c r="U2654" t="s">
        <v>12817</v>
      </c>
      <c r="V2654">
        <v>47626</v>
      </c>
      <c r="W2654" t="str">
        <f t="shared" si="967"/>
        <v>Low</v>
      </c>
      <c r="X2654">
        <v>22745</v>
      </c>
      <c r="Y2654" t="str">
        <f t="shared" si="968"/>
        <v>Medium</v>
      </c>
      <c r="Z2654" t="s">
        <v>3169</v>
      </c>
      <c r="AA2654">
        <v>1</v>
      </c>
      <c r="AB2654" t="str">
        <f t="shared" si="969"/>
        <v>Solo Star Poster</v>
      </c>
      <c r="AC2654" t="s">
        <v>12818</v>
      </c>
      <c r="AD2654" t="s">
        <v>12819</v>
      </c>
      <c r="AE2654">
        <v>118</v>
      </c>
      <c r="AF2654" t="str">
        <f t="shared" si="970"/>
        <v>Very Low</v>
      </c>
      <c r="AG2654" t="s">
        <v>9</v>
      </c>
      <c r="AH2654" t="s">
        <v>10</v>
      </c>
      <c r="AI2654" t="s">
        <v>11</v>
      </c>
      <c r="AJ2654" t="str">
        <f t="shared" si="971"/>
        <v>Teen</v>
      </c>
      <c r="AK2654">
        <v>15000000</v>
      </c>
      <c r="AL2654" t="str">
        <f t="shared" si="972"/>
        <v>Low Budget</v>
      </c>
      <c r="AM2654">
        <v>2007</v>
      </c>
      <c r="AN2654">
        <f t="shared" si="973"/>
        <v>18</v>
      </c>
      <c r="AO2654" t="str">
        <f t="shared" si="974"/>
        <v>Old Classic</v>
      </c>
      <c r="AP2654">
        <v>2000</v>
      </c>
      <c r="AQ2654" t="str">
        <f t="shared" si="975"/>
        <v>Low</v>
      </c>
      <c r="AR2654">
        <v>7.6</v>
      </c>
      <c r="AS2654" t="str">
        <f t="shared" si="976"/>
        <v>Good</v>
      </c>
      <c r="AT2654">
        <v>2.35</v>
      </c>
      <c r="AU2654" t="str">
        <f t="shared" si="977"/>
        <v>Cinematic Widescreen</v>
      </c>
      <c r="AV2654">
        <v>0</v>
      </c>
      <c r="AW2654" t="str">
        <f t="shared" si="978"/>
        <v>Very Low</v>
      </c>
    </row>
    <row r="2655" spans="1:49" x14ac:dyDescent="0.3">
      <c r="A2655" t="s">
        <v>0</v>
      </c>
      <c r="B2655" t="s">
        <v>12820</v>
      </c>
      <c r="C2655">
        <v>676</v>
      </c>
      <c r="D2655" t="str">
        <f t="shared" si="958"/>
        <v>High</v>
      </c>
      <c r="E2655">
        <v>100</v>
      </c>
      <c r="F2655" t="str">
        <f t="shared" si="959"/>
        <v>1h 40m</v>
      </c>
      <c r="G2655" t="str">
        <f t="shared" si="960"/>
        <v>Standard Movie</v>
      </c>
      <c r="H2655">
        <v>0</v>
      </c>
      <c r="I2655" t="str">
        <f t="shared" si="961"/>
        <v>Very Low</v>
      </c>
      <c r="J2655">
        <v>228</v>
      </c>
      <c r="K2655" t="str">
        <f t="shared" si="962"/>
        <v>Very Low</v>
      </c>
      <c r="L2655" t="s">
        <v>2939</v>
      </c>
      <c r="M2655">
        <v>33000</v>
      </c>
      <c r="N2655" t="str">
        <f t="shared" si="963"/>
        <v>Medium</v>
      </c>
      <c r="O2655">
        <v>35054909</v>
      </c>
      <c r="P2655" t="str">
        <f t="shared" si="964"/>
        <v>Average</v>
      </c>
      <c r="Q2655" t="s">
        <v>1906</v>
      </c>
      <c r="R2655" t="str">
        <f t="shared" si="965"/>
        <v>Crime</v>
      </c>
      <c r="S2655">
        <f t="shared" si="966"/>
        <v>2</v>
      </c>
      <c r="T2655" t="s">
        <v>4184</v>
      </c>
      <c r="U2655" t="s">
        <v>12821</v>
      </c>
      <c r="V2655">
        <v>431578</v>
      </c>
      <c r="W2655" t="str">
        <f t="shared" si="967"/>
        <v>High</v>
      </c>
      <c r="X2655">
        <v>34337</v>
      </c>
      <c r="Y2655" t="str">
        <f t="shared" si="968"/>
        <v>Medium</v>
      </c>
      <c r="Z2655" t="s">
        <v>12822</v>
      </c>
      <c r="AA2655">
        <v>0</v>
      </c>
      <c r="AB2655" t="str">
        <f t="shared" si="969"/>
        <v>Symbolic Poster</v>
      </c>
      <c r="AC2655" t="s">
        <v>12823</v>
      </c>
      <c r="AD2655" t="s">
        <v>12824</v>
      </c>
      <c r="AE2655">
        <v>1264</v>
      </c>
      <c r="AF2655" t="str">
        <f t="shared" si="970"/>
        <v>Low</v>
      </c>
      <c r="AG2655" t="s">
        <v>9</v>
      </c>
      <c r="AH2655" t="s">
        <v>10</v>
      </c>
      <c r="AI2655" t="s">
        <v>556</v>
      </c>
      <c r="AJ2655" t="str">
        <f t="shared" si="971"/>
        <v>Adult</v>
      </c>
      <c r="AK2655">
        <v>15000000</v>
      </c>
      <c r="AL2655" t="str">
        <f t="shared" si="972"/>
        <v>Low Budget</v>
      </c>
      <c r="AM2655">
        <v>2011</v>
      </c>
      <c r="AN2655">
        <f t="shared" si="973"/>
        <v>14</v>
      </c>
      <c r="AO2655" t="str">
        <f t="shared" si="974"/>
        <v>Modern Classic</v>
      </c>
      <c r="AP2655">
        <v>745</v>
      </c>
      <c r="AQ2655" t="str">
        <f t="shared" si="975"/>
        <v>Very Low</v>
      </c>
      <c r="AR2655">
        <v>7.8</v>
      </c>
      <c r="AS2655" t="str">
        <f t="shared" si="976"/>
        <v>Good</v>
      </c>
      <c r="AT2655">
        <v>2.35</v>
      </c>
      <c r="AU2655" t="str">
        <f t="shared" si="977"/>
        <v>Cinematic Widescreen</v>
      </c>
      <c r="AV2655">
        <v>81000</v>
      </c>
      <c r="AW2655" t="str">
        <f t="shared" si="978"/>
        <v>High</v>
      </c>
    </row>
    <row r="2656" spans="1:49" x14ac:dyDescent="0.3">
      <c r="A2656" t="s">
        <v>0</v>
      </c>
      <c r="B2656" t="s">
        <v>12825</v>
      </c>
      <c r="C2656">
        <v>74</v>
      </c>
      <c r="D2656" t="str">
        <f t="shared" si="958"/>
        <v>Low</v>
      </c>
      <c r="E2656">
        <v>89</v>
      </c>
      <c r="F2656" t="str">
        <f t="shared" si="959"/>
        <v>1h 29m</v>
      </c>
      <c r="G2656" t="str">
        <f t="shared" si="960"/>
        <v>Featurette</v>
      </c>
      <c r="H2656">
        <v>10</v>
      </c>
      <c r="I2656" t="str">
        <f t="shared" si="961"/>
        <v>Very Low</v>
      </c>
      <c r="J2656">
        <v>231</v>
      </c>
      <c r="K2656" t="str">
        <f t="shared" si="962"/>
        <v>Very Low</v>
      </c>
      <c r="L2656" t="s">
        <v>6715</v>
      </c>
      <c r="M2656">
        <v>811</v>
      </c>
      <c r="N2656" t="str">
        <f t="shared" si="963"/>
        <v>Low</v>
      </c>
      <c r="O2656">
        <v>29302097</v>
      </c>
      <c r="P2656" t="str">
        <f t="shared" si="964"/>
        <v>Average</v>
      </c>
      <c r="Q2656" t="s">
        <v>12826</v>
      </c>
      <c r="R2656" t="str">
        <f t="shared" si="965"/>
        <v>Comedy</v>
      </c>
      <c r="S2656">
        <f t="shared" si="966"/>
        <v>4</v>
      </c>
      <c r="T2656" t="s">
        <v>5596</v>
      </c>
      <c r="U2656" t="s">
        <v>12827</v>
      </c>
      <c r="V2656">
        <v>23408</v>
      </c>
      <c r="W2656" t="str">
        <f t="shared" si="967"/>
        <v>Low</v>
      </c>
      <c r="X2656">
        <v>2167</v>
      </c>
      <c r="Y2656" t="str">
        <f t="shared" si="968"/>
        <v>Low</v>
      </c>
      <c r="Z2656" t="s">
        <v>2838</v>
      </c>
      <c r="AA2656">
        <v>8</v>
      </c>
      <c r="AB2656" t="str">
        <f t="shared" si="969"/>
        <v>Ensemble Poster</v>
      </c>
      <c r="AC2656" t="s">
        <v>12828</v>
      </c>
      <c r="AD2656" t="s">
        <v>12829</v>
      </c>
      <c r="AE2656">
        <v>105</v>
      </c>
      <c r="AF2656" t="str">
        <f t="shared" si="970"/>
        <v>Very Low</v>
      </c>
      <c r="AG2656" t="s">
        <v>9</v>
      </c>
      <c r="AH2656" t="s">
        <v>738</v>
      </c>
      <c r="AI2656" t="s">
        <v>66</v>
      </c>
      <c r="AJ2656" t="str">
        <f t="shared" si="971"/>
        <v>Family</v>
      </c>
      <c r="AK2656">
        <v>15000000</v>
      </c>
      <c r="AL2656" t="str">
        <f t="shared" si="972"/>
        <v>Low Budget</v>
      </c>
      <c r="AM2656">
        <v>2004</v>
      </c>
      <c r="AN2656">
        <f t="shared" si="973"/>
        <v>21</v>
      </c>
      <c r="AO2656" t="str">
        <f t="shared" si="974"/>
        <v>Old Classic</v>
      </c>
      <c r="AP2656">
        <v>636</v>
      </c>
      <c r="AQ2656" t="str">
        <f t="shared" si="975"/>
        <v>Very Low</v>
      </c>
      <c r="AR2656">
        <v>4.5999999999999996</v>
      </c>
      <c r="AS2656" t="str">
        <f t="shared" si="976"/>
        <v>Poor</v>
      </c>
      <c r="AT2656">
        <v>1.85</v>
      </c>
      <c r="AU2656" t="str">
        <f t="shared" si="977"/>
        <v>HDTV / Widescreen</v>
      </c>
      <c r="AV2656">
        <v>810</v>
      </c>
      <c r="AW2656" t="str">
        <f t="shared" si="978"/>
        <v>Very Low</v>
      </c>
    </row>
    <row r="2657" spans="1:49" x14ac:dyDescent="0.3">
      <c r="A2657" t="s">
        <v>0</v>
      </c>
      <c r="B2657" t="s">
        <v>11852</v>
      </c>
      <c r="C2657">
        <v>65</v>
      </c>
      <c r="D2657" t="str">
        <f t="shared" si="958"/>
        <v>Low</v>
      </c>
      <c r="E2657">
        <v>111</v>
      </c>
      <c r="F2657" t="str">
        <f t="shared" si="959"/>
        <v>1h 51m</v>
      </c>
      <c r="G2657" t="str">
        <f t="shared" si="960"/>
        <v>Standard Movie</v>
      </c>
      <c r="H2657">
        <v>13</v>
      </c>
      <c r="I2657" t="str">
        <f t="shared" si="961"/>
        <v>Very Low</v>
      </c>
      <c r="J2657">
        <v>106</v>
      </c>
      <c r="K2657" t="str">
        <f t="shared" si="962"/>
        <v>Very Low</v>
      </c>
      <c r="L2657" t="s">
        <v>5328</v>
      </c>
      <c r="M2657">
        <v>818</v>
      </c>
      <c r="N2657" t="str">
        <f t="shared" si="963"/>
        <v>Low</v>
      </c>
      <c r="O2657">
        <v>29106737</v>
      </c>
      <c r="P2657" t="str">
        <f t="shared" si="964"/>
        <v>Average</v>
      </c>
      <c r="Q2657" t="s">
        <v>1386</v>
      </c>
      <c r="R2657" t="str">
        <f t="shared" si="965"/>
        <v>Comedy</v>
      </c>
      <c r="S2657">
        <f t="shared" si="966"/>
        <v>3</v>
      </c>
      <c r="T2657" t="s">
        <v>2592</v>
      </c>
      <c r="U2657" t="s">
        <v>12830</v>
      </c>
      <c r="V2657">
        <v>15582</v>
      </c>
      <c r="W2657" t="str">
        <f t="shared" si="967"/>
        <v>Low</v>
      </c>
      <c r="X2657">
        <v>1450</v>
      </c>
      <c r="Y2657" t="str">
        <f t="shared" si="968"/>
        <v>Low</v>
      </c>
      <c r="Z2657" t="s">
        <v>12831</v>
      </c>
      <c r="AA2657">
        <v>0</v>
      </c>
      <c r="AB2657" t="str">
        <f t="shared" si="969"/>
        <v>Symbolic Poster</v>
      </c>
      <c r="AC2657" t="s">
        <v>12832</v>
      </c>
      <c r="AD2657" t="s">
        <v>12833</v>
      </c>
      <c r="AE2657">
        <v>132</v>
      </c>
      <c r="AF2657" t="str">
        <f t="shared" si="970"/>
        <v>Very Low</v>
      </c>
      <c r="AG2657" t="s">
        <v>9</v>
      </c>
      <c r="AH2657" t="s">
        <v>10</v>
      </c>
      <c r="AI2657" t="s">
        <v>556</v>
      </c>
      <c r="AJ2657" t="str">
        <f t="shared" si="971"/>
        <v>Adult</v>
      </c>
      <c r="AK2657">
        <v>15000000</v>
      </c>
      <c r="AL2657" t="str">
        <f t="shared" si="972"/>
        <v>Low Budget</v>
      </c>
      <c r="AM2657">
        <v>1998</v>
      </c>
      <c r="AN2657">
        <f t="shared" si="973"/>
        <v>27</v>
      </c>
      <c r="AO2657" t="str">
        <f t="shared" si="974"/>
        <v>Old Classic</v>
      </c>
      <c r="AP2657">
        <v>511</v>
      </c>
      <c r="AQ2657" t="str">
        <f t="shared" si="975"/>
        <v>Very Low</v>
      </c>
      <c r="AR2657">
        <v>6</v>
      </c>
      <c r="AS2657" t="str">
        <f t="shared" si="976"/>
        <v>Average</v>
      </c>
      <c r="AT2657">
        <v>1.85</v>
      </c>
      <c r="AU2657" t="str">
        <f t="shared" si="977"/>
        <v>HDTV / Widescreen</v>
      </c>
      <c r="AV2657">
        <v>849</v>
      </c>
      <c r="AW2657" t="str">
        <f t="shared" si="978"/>
        <v>Very Low</v>
      </c>
    </row>
    <row r="2658" spans="1:49" x14ac:dyDescent="0.3">
      <c r="A2658" t="s">
        <v>0</v>
      </c>
      <c r="B2658" t="s">
        <v>12834</v>
      </c>
      <c r="C2658">
        <v>274</v>
      </c>
      <c r="D2658" t="str">
        <f t="shared" si="958"/>
        <v>Medium</v>
      </c>
      <c r="E2658">
        <v>100</v>
      </c>
      <c r="F2658" t="str">
        <f t="shared" si="959"/>
        <v>1h 40m</v>
      </c>
      <c r="G2658" t="str">
        <f t="shared" si="960"/>
        <v>Standard Movie</v>
      </c>
      <c r="H2658">
        <v>35</v>
      </c>
      <c r="I2658" t="str">
        <f t="shared" si="961"/>
        <v>Very Low</v>
      </c>
      <c r="J2658">
        <v>306</v>
      </c>
      <c r="K2658" t="str">
        <f t="shared" si="962"/>
        <v>Very Low</v>
      </c>
      <c r="L2658" t="s">
        <v>2778</v>
      </c>
      <c r="M2658">
        <v>10000</v>
      </c>
      <c r="N2658" t="str">
        <f t="shared" si="963"/>
        <v>Low</v>
      </c>
      <c r="O2658">
        <v>28637507</v>
      </c>
      <c r="P2658" t="str">
        <f t="shared" si="964"/>
        <v>Average</v>
      </c>
      <c r="Q2658" t="s">
        <v>753</v>
      </c>
      <c r="R2658" t="str">
        <f t="shared" si="965"/>
        <v>Drama</v>
      </c>
      <c r="S2658">
        <f t="shared" si="966"/>
        <v>3</v>
      </c>
      <c r="T2658" t="s">
        <v>858</v>
      </c>
      <c r="U2658" t="s">
        <v>12835</v>
      </c>
      <c r="V2658">
        <v>212167</v>
      </c>
      <c r="W2658" t="str">
        <f t="shared" si="967"/>
        <v>High</v>
      </c>
      <c r="X2658">
        <v>11471</v>
      </c>
      <c r="Y2658" t="str">
        <f t="shared" si="968"/>
        <v>Medium</v>
      </c>
      <c r="Z2658" t="s">
        <v>2214</v>
      </c>
      <c r="AA2658">
        <v>1</v>
      </c>
      <c r="AB2658" t="str">
        <f t="shared" si="969"/>
        <v>Solo Star Poster</v>
      </c>
      <c r="AC2658" t="s">
        <v>12836</v>
      </c>
      <c r="AD2658" t="s">
        <v>12837</v>
      </c>
      <c r="AE2658">
        <v>713</v>
      </c>
      <c r="AF2658" t="str">
        <f t="shared" si="970"/>
        <v>Low</v>
      </c>
      <c r="AG2658" t="s">
        <v>9</v>
      </c>
      <c r="AH2658" t="s">
        <v>28</v>
      </c>
      <c r="AI2658" t="s">
        <v>556</v>
      </c>
      <c r="AJ2658" t="str">
        <f t="shared" si="971"/>
        <v>Adult</v>
      </c>
      <c r="AK2658">
        <v>15000000</v>
      </c>
      <c r="AL2658" t="str">
        <f t="shared" si="972"/>
        <v>Low Budget</v>
      </c>
      <c r="AM2658">
        <v>2007</v>
      </c>
      <c r="AN2658">
        <f t="shared" si="973"/>
        <v>18</v>
      </c>
      <c r="AO2658" t="str">
        <f t="shared" si="974"/>
        <v>Old Classic</v>
      </c>
      <c r="AP2658">
        <v>1000</v>
      </c>
      <c r="AQ2658" t="str">
        <f t="shared" si="975"/>
        <v>Very Low</v>
      </c>
      <c r="AR2658">
        <v>7</v>
      </c>
      <c r="AS2658" t="str">
        <f t="shared" si="976"/>
        <v>Good</v>
      </c>
      <c r="AT2658">
        <v>1.85</v>
      </c>
      <c r="AU2658" t="str">
        <f t="shared" si="977"/>
        <v>HDTV / Widescreen</v>
      </c>
      <c r="AV2658">
        <v>0</v>
      </c>
      <c r="AW2658" t="str">
        <f t="shared" si="978"/>
        <v>Very Low</v>
      </c>
    </row>
    <row r="2659" spans="1:49" x14ac:dyDescent="0.3">
      <c r="A2659" t="s">
        <v>0</v>
      </c>
      <c r="B2659" t="s">
        <v>5740</v>
      </c>
      <c r="C2659">
        <v>50</v>
      </c>
      <c r="D2659" t="str">
        <f t="shared" si="958"/>
        <v>Very Low</v>
      </c>
      <c r="E2659">
        <v>115</v>
      </c>
      <c r="F2659" t="str">
        <f t="shared" si="959"/>
        <v>1h 55m</v>
      </c>
      <c r="G2659" t="str">
        <f t="shared" si="960"/>
        <v>Standard Movie</v>
      </c>
      <c r="H2659">
        <v>49</v>
      </c>
      <c r="I2659" t="str">
        <f t="shared" si="961"/>
        <v>Very Low</v>
      </c>
      <c r="J2659">
        <v>100</v>
      </c>
      <c r="K2659" t="str">
        <f t="shared" si="962"/>
        <v>Very Low</v>
      </c>
      <c r="L2659" t="s">
        <v>10380</v>
      </c>
      <c r="M2659">
        <v>116</v>
      </c>
      <c r="N2659" t="str">
        <f t="shared" si="963"/>
        <v>Low</v>
      </c>
      <c r="O2659">
        <v>30127963</v>
      </c>
      <c r="P2659" t="str">
        <f t="shared" si="964"/>
        <v>Average</v>
      </c>
      <c r="Q2659" t="s">
        <v>7934</v>
      </c>
      <c r="R2659" t="str">
        <f t="shared" si="965"/>
        <v>Drama</v>
      </c>
      <c r="S2659">
        <f t="shared" si="966"/>
        <v>3</v>
      </c>
      <c r="T2659" t="s">
        <v>12838</v>
      </c>
      <c r="U2659" t="s">
        <v>12839</v>
      </c>
      <c r="V2659">
        <v>12596</v>
      </c>
      <c r="W2659" t="str">
        <f t="shared" si="967"/>
        <v>Low</v>
      </c>
      <c r="X2659">
        <v>525</v>
      </c>
      <c r="Y2659" t="str">
        <f t="shared" si="968"/>
        <v>Very Low</v>
      </c>
      <c r="Z2659" t="s">
        <v>12840</v>
      </c>
      <c r="AA2659">
        <v>0</v>
      </c>
      <c r="AB2659" t="str">
        <f t="shared" si="969"/>
        <v>Symbolic Poster</v>
      </c>
      <c r="AC2659" t="s">
        <v>12841</v>
      </c>
      <c r="AD2659" t="s">
        <v>12842</v>
      </c>
      <c r="AE2659">
        <v>64</v>
      </c>
      <c r="AF2659" t="str">
        <f t="shared" si="970"/>
        <v>Very Low</v>
      </c>
      <c r="AG2659" t="s">
        <v>9</v>
      </c>
      <c r="AH2659" t="s">
        <v>10</v>
      </c>
      <c r="AI2659" t="s">
        <v>66</v>
      </c>
      <c r="AJ2659" t="str">
        <f t="shared" si="971"/>
        <v>Family</v>
      </c>
      <c r="AK2659">
        <v>15000000</v>
      </c>
      <c r="AL2659" t="str">
        <f t="shared" si="972"/>
        <v>Low Budget</v>
      </c>
      <c r="AM2659">
        <v>2014</v>
      </c>
      <c r="AN2659">
        <f t="shared" si="973"/>
        <v>11</v>
      </c>
      <c r="AO2659" t="str">
        <f t="shared" si="974"/>
        <v>Modern Classic</v>
      </c>
      <c r="AP2659">
        <v>110</v>
      </c>
      <c r="AQ2659" t="str">
        <f t="shared" si="975"/>
        <v>Very Low</v>
      </c>
      <c r="AR2659">
        <v>6.7</v>
      </c>
      <c r="AS2659" t="str">
        <f t="shared" si="976"/>
        <v>Average</v>
      </c>
      <c r="AT2659">
        <v>1.85</v>
      </c>
      <c r="AU2659" t="str">
        <f t="shared" si="977"/>
        <v>HDTV / Widescreen</v>
      </c>
      <c r="AV2659">
        <v>0</v>
      </c>
      <c r="AW2659" t="str">
        <f t="shared" si="978"/>
        <v>Very Low</v>
      </c>
    </row>
    <row r="2660" spans="1:49" x14ac:dyDescent="0.3">
      <c r="A2660" t="s">
        <v>0</v>
      </c>
      <c r="B2660" t="s">
        <v>4590</v>
      </c>
      <c r="C2660">
        <v>96</v>
      </c>
      <c r="D2660" t="str">
        <f t="shared" si="958"/>
        <v>Low</v>
      </c>
      <c r="E2660">
        <v>106</v>
      </c>
      <c r="F2660" t="str">
        <f t="shared" si="959"/>
        <v>1h 46m</v>
      </c>
      <c r="G2660" t="str">
        <f t="shared" si="960"/>
        <v>Standard Movie</v>
      </c>
      <c r="H2660">
        <v>61</v>
      </c>
      <c r="I2660" t="str">
        <f t="shared" si="961"/>
        <v>Very Low</v>
      </c>
      <c r="J2660">
        <v>649</v>
      </c>
      <c r="K2660" t="str">
        <f t="shared" si="962"/>
        <v>Very Low</v>
      </c>
      <c r="L2660" t="s">
        <v>12843</v>
      </c>
      <c r="M2660">
        <v>907</v>
      </c>
      <c r="N2660" t="str">
        <f t="shared" si="963"/>
        <v>Low</v>
      </c>
      <c r="O2660">
        <v>32645546</v>
      </c>
      <c r="P2660" t="str">
        <f t="shared" si="964"/>
        <v>Average</v>
      </c>
      <c r="Q2660" t="s">
        <v>3903</v>
      </c>
      <c r="R2660" t="str">
        <f t="shared" si="965"/>
        <v>Comedy</v>
      </c>
      <c r="S2660">
        <f t="shared" si="966"/>
        <v>3</v>
      </c>
      <c r="T2660" t="s">
        <v>7483</v>
      </c>
      <c r="U2660" t="s">
        <v>12844</v>
      </c>
      <c r="V2660">
        <v>8427</v>
      </c>
      <c r="W2660" t="str">
        <f t="shared" si="967"/>
        <v>Very Low</v>
      </c>
      <c r="X2660">
        <v>3462</v>
      </c>
      <c r="Y2660" t="str">
        <f t="shared" si="968"/>
        <v>Low</v>
      </c>
      <c r="Z2660" t="s">
        <v>7768</v>
      </c>
      <c r="AA2660">
        <v>5</v>
      </c>
      <c r="AB2660" t="str">
        <f t="shared" si="969"/>
        <v>Ensemble Poster</v>
      </c>
      <c r="AC2660" t="s">
        <v>12845</v>
      </c>
      <c r="AD2660" t="s">
        <v>12846</v>
      </c>
      <c r="AE2660">
        <v>88</v>
      </c>
      <c r="AF2660" t="str">
        <f t="shared" si="970"/>
        <v>Very Low</v>
      </c>
      <c r="AG2660" t="s">
        <v>9</v>
      </c>
      <c r="AH2660" t="s">
        <v>10</v>
      </c>
      <c r="AI2660" t="s">
        <v>66</v>
      </c>
      <c r="AJ2660" t="str">
        <f t="shared" si="971"/>
        <v>Family</v>
      </c>
      <c r="AK2660">
        <v>14000000</v>
      </c>
      <c r="AL2660" t="str">
        <f t="shared" si="972"/>
        <v>Low Budget</v>
      </c>
      <c r="AM2660">
        <v>2005</v>
      </c>
      <c r="AN2660">
        <f t="shared" si="973"/>
        <v>20</v>
      </c>
      <c r="AO2660" t="str">
        <f t="shared" si="974"/>
        <v>Old Classic</v>
      </c>
      <c r="AP2660">
        <v>807</v>
      </c>
      <c r="AQ2660" t="str">
        <f t="shared" si="975"/>
        <v>Very Low</v>
      </c>
      <c r="AR2660">
        <v>6.4</v>
      </c>
      <c r="AS2660" t="str">
        <f t="shared" si="976"/>
        <v>Average</v>
      </c>
      <c r="AT2660">
        <v>1.85</v>
      </c>
      <c r="AU2660" t="str">
        <f t="shared" si="977"/>
        <v>HDTV / Widescreen</v>
      </c>
      <c r="AV2660">
        <v>1000</v>
      </c>
      <c r="AW2660" t="str">
        <f t="shared" si="978"/>
        <v>Very Low</v>
      </c>
    </row>
    <row r="2661" spans="1:49" x14ac:dyDescent="0.3">
      <c r="A2661" t="s">
        <v>0</v>
      </c>
      <c r="B2661" t="s">
        <v>12847</v>
      </c>
      <c r="C2661">
        <v>68</v>
      </c>
      <c r="D2661" t="str">
        <f t="shared" si="958"/>
        <v>Low</v>
      </c>
      <c r="E2661">
        <v>124</v>
      </c>
      <c r="F2661" t="str">
        <f t="shared" si="959"/>
        <v>2h 4m</v>
      </c>
      <c r="G2661" t="str">
        <f t="shared" si="960"/>
        <v>Long Movie</v>
      </c>
      <c r="H2661">
        <v>107</v>
      </c>
      <c r="I2661" t="str">
        <f t="shared" si="961"/>
        <v>Very Low</v>
      </c>
      <c r="J2661">
        <v>865</v>
      </c>
      <c r="K2661" t="str">
        <f t="shared" si="962"/>
        <v>Very Low</v>
      </c>
      <c r="L2661" t="s">
        <v>2203</v>
      </c>
      <c r="M2661">
        <v>1000</v>
      </c>
      <c r="N2661" t="str">
        <f t="shared" si="963"/>
        <v>Low</v>
      </c>
      <c r="O2661">
        <v>27441122</v>
      </c>
      <c r="P2661" t="str">
        <f t="shared" si="964"/>
        <v>Average</v>
      </c>
      <c r="Q2661" t="s">
        <v>4886</v>
      </c>
      <c r="R2661" t="str">
        <f t="shared" si="965"/>
        <v>Drama</v>
      </c>
      <c r="S2661">
        <f t="shared" si="966"/>
        <v>3</v>
      </c>
      <c r="T2661" t="s">
        <v>1203</v>
      </c>
      <c r="U2661" t="s">
        <v>12848</v>
      </c>
      <c r="V2661">
        <v>14322</v>
      </c>
      <c r="W2661" t="str">
        <f t="shared" si="967"/>
        <v>Low</v>
      </c>
      <c r="X2661">
        <v>5135</v>
      </c>
      <c r="Y2661" t="str">
        <f t="shared" si="968"/>
        <v>Low</v>
      </c>
      <c r="Z2661" t="s">
        <v>5940</v>
      </c>
      <c r="AA2661">
        <v>0</v>
      </c>
      <c r="AB2661" t="str">
        <f t="shared" si="969"/>
        <v>Symbolic Poster</v>
      </c>
      <c r="AC2661" t="s">
        <v>12849</v>
      </c>
      <c r="AD2661" t="s">
        <v>12850</v>
      </c>
      <c r="AE2661">
        <v>116</v>
      </c>
      <c r="AF2661" t="str">
        <f t="shared" si="970"/>
        <v>Very Low</v>
      </c>
      <c r="AG2661" t="s">
        <v>9</v>
      </c>
      <c r="AH2661" t="s">
        <v>10</v>
      </c>
      <c r="AI2661" t="s">
        <v>11</v>
      </c>
      <c r="AJ2661" t="str">
        <f t="shared" si="971"/>
        <v>Teen</v>
      </c>
      <c r="AK2661">
        <v>15000000</v>
      </c>
      <c r="AL2661" t="str">
        <f t="shared" si="972"/>
        <v>Low Budget</v>
      </c>
      <c r="AM2661">
        <v>2000</v>
      </c>
      <c r="AN2661">
        <f t="shared" si="973"/>
        <v>25</v>
      </c>
      <c r="AO2661" t="str">
        <f t="shared" si="974"/>
        <v>Old Classic</v>
      </c>
      <c r="AP2661">
        <v>886</v>
      </c>
      <c r="AQ2661" t="str">
        <f t="shared" si="975"/>
        <v>Very Low</v>
      </c>
      <c r="AR2661">
        <v>7.2</v>
      </c>
      <c r="AS2661" t="str">
        <f t="shared" si="976"/>
        <v>Good</v>
      </c>
      <c r="AT2661">
        <v>1.85</v>
      </c>
      <c r="AU2661" t="str">
        <f t="shared" si="977"/>
        <v>HDTV / Widescreen</v>
      </c>
      <c r="AV2661">
        <v>0</v>
      </c>
      <c r="AW2661" t="str">
        <f t="shared" si="978"/>
        <v>Very Low</v>
      </c>
    </row>
    <row r="2662" spans="1:49" x14ac:dyDescent="0.3">
      <c r="A2662" t="s">
        <v>0</v>
      </c>
      <c r="B2662" t="s">
        <v>5447</v>
      </c>
      <c r="C2662">
        <v>111</v>
      </c>
      <c r="D2662" t="str">
        <f t="shared" si="958"/>
        <v>Low</v>
      </c>
      <c r="E2662">
        <v>107</v>
      </c>
      <c r="F2662" t="str">
        <f t="shared" si="959"/>
        <v>1h 47m</v>
      </c>
      <c r="G2662" t="str">
        <f t="shared" si="960"/>
        <v>Standard Movie</v>
      </c>
      <c r="H2662">
        <v>5</v>
      </c>
      <c r="I2662" t="str">
        <f t="shared" si="961"/>
        <v>Very Low</v>
      </c>
      <c r="J2662">
        <v>141</v>
      </c>
      <c r="K2662" t="str">
        <f t="shared" si="962"/>
        <v>Very Low</v>
      </c>
      <c r="L2662" t="s">
        <v>5206</v>
      </c>
      <c r="M2662">
        <v>893</v>
      </c>
      <c r="N2662" t="str">
        <f t="shared" si="963"/>
        <v>Low</v>
      </c>
      <c r="O2662">
        <v>28014536</v>
      </c>
      <c r="P2662" t="str">
        <f t="shared" si="964"/>
        <v>Average</v>
      </c>
      <c r="Q2662" t="s">
        <v>1504</v>
      </c>
      <c r="R2662" t="str">
        <f t="shared" si="965"/>
        <v>Action</v>
      </c>
      <c r="S2662">
        <f t="shared" si="966"/>
        <v>5</v>
      </c>
      <c r="T2662" t="s">
        <v>3461</v>
      </c>
      <c r="U2662" t="s">
        <v>12851</v>
      </c>
      <c r="V2662">
        <v>73347</v>
      </c>
      <c r="W2662" t="str">
        <f t="shared" si="967"/>
        <v>Medium</v>
      </c>
      <c r="X2662">
        <v>2044</v>
      </c>
      <c r="Y2662" t="str">
        <f t="shared" si="968"/>
        <v>Low</v>
      </c>
      <c r="Z2662" t="s">
        <v>12852</v>
      </c>
      <c r="AA2662">
        <v>1</v>
      </c>
      <c r="AB2662" t="str">
        <f t="shared" si="969"/>
        <v>Solo Star Poster</v>
      </c>
      <c r="AC2662" t="s">
        <v>12853</v>
      </c>
      <c r="AD2662" t="s">
        <v>12854</v>
      </c>
      <c r="AE2662">
        <v>296</v>
      </c>
      <c r="AF2662" t="str">
        <f t="shared" si="970"/>
        <v>Very Low</v>
      </c>
      <c r="AG2662" t="s">
        <v>9</v>
      </c>
      <c r="AH2662" t="s">
        <v>10</v>
      </c>
      <c r="AI2662" t="s">
        <v>556</v>
      </c>
      <c r="AJ2662" t="str">
        <f t="shared" si="971"/>
        <v>Adult</v>
      </c>
      <c r="AK2662">
        <v>15000000</v>
      </c>
      <c r="AL2662" t="str">
        <f t="shared" si="972"/>
        <v>Low Budget</v>
      </c>
      <c r="AM2662">
        <v>1997</v>
      </c>
      <c r="AN2662">
        <f t="shared" si="973"/>
        <v>28</v>
      </c>
      <c r="AO2662" t="str">
        <f t="shared" si="974"/>
        <v>Old Classic</v>
      </c>
      <c r="AP2662">
        <v>822</v>
      </c>
      <c r="AQ2662" t="str">
        <f t="shared" si="975"/>
        <v>Very Low</v>
      </c>
      <c r="AR2662">
        <v>7.4</v>
      </c>
      <c r="AS2662" t="str">
        <f t="shared" si="976"/>
        <v>Good</v>
      </c>
      <c r="AT2662">
        <v>1.85</v>
      </c>
      <c r="AU2662" t="str">
        <f t="shared" si="977"/>
        <v>HDTV / Widescreen</v>
      </c>
      <c r="AV2662">
        <v>0</v>
      </c>
      <c r="AW2662" t="str">
        <f t="shared" si="978"/>
        <v>Very Low</v>
      </c>
    </row>
    <row r="2663" spans="1:49" x14ac:dyDescent="0.3">
      <c r="A2663" t="s">
        <v>0</v>
      </c>
      <c r="B2663" t="s">
        <v>12855</v>
      </c>
      <c r="C2663">
        <v>128</v>
      </c>
      <c r="D2663" t="str">
        <f t="shared" si="958"/>
        <v>Low</v>
      </c>
      <c r="E2663">
        <v>99</v>
      </c>
      <c r="F2663" t="str">
        <f t="shared" si="959"/>
        <v>1h 39m</v>
      </c>
      <c r="G2663" t="str">
        <f t="shared" si="960"/>
        <v>Standard Movie</v>
      </c>
      <c r="H2663">
        <v>3</v>
      </c>
      <c r="I2663" t="str">
        <f t="shared" si="961"/>
        <v>Very Low</v>
      </c>
      <c r="J2663">
        <v>628</v>
      </c>
      <c r="K2663" t="str">
        <f t="shared" si="962"/>
        <v>Very Low</v>
      </c>
      <c r="L2663" t="s">
        <v>2572</v>
      </c>
      <c r="M2663">
        <v>14000</v>
      </c>
      <c r="N2663" t="str">
        <f t="shared" si="963"/>
        <v>Medium</v>
      </c>
      <c r="O2663">
        <v>33860010</v>
      </c>
      <c r="P2663" t="str">
        <f t="shared" si="964"/>
        <v>Average</v>
      </c>
      <c r="Q2663" t="s">
        <v>1652</v>
      </c>
      <c r="R2663" t="str">
        <f t="shared" si="965"/>
        <v>Comedy</v>
      </c>
      <c r="S2663">
        <f t="shared" si="966"/>
        <v>2</v>
      </c>
      <c r="T2663" t="s">
        <v>625</v>
      </c>
      <c r="U2663" t="s">
        <v>12856</v>
      </c>
      <c r="V2663">
        <v>33088</v>
      </c>
      <c r="W2663" t="str">
        <f t="shared" si="967"/>
        <v>Low</v>
      </c>
      <c r="X2663">
        <v>16461</v>
      </c>
      <c r="Y2663" t="str">
        <f t="shared" si="968"/>
        <v>Medium</v>
      </c>
      <c r="Z2663" t="s">
        <v>7003</v>
      </c>
      <c r="AA2663">
        <v>3</v>
      </c>
      <c r="AB2663" t="str">
        <f t="shared" si="969"/>
        <v>Duo/Trio Poster</v>
      </c>
      <c r="AC2663" t="s">
        <v>12857</v>
      </c>
      <c r="AD2663" t="s">
        <v>12858</v>
      </c>
      <c r="AE2663">
        <v>143</v>
      </c>
      <c r="AF2663" t="str">
        <f t="shared" si="970"/>
        <v>Very Low</v>
      </c>
      <c r="AG2663" t="s">
        <v>9</v>
      </c>
      <c r="AH2663" t="s">
        <v>10</v>
      </c>
      <c r="AI2663" t="s">
        <v>11</v>
      </c>
      <c r="AJ2663" t="str">
        <f t="shared" si="971"/>
        <v>Teen</v>
      </c>
      <c r="AK2663">
        <v>15000000</v>
      </c>
      <c r="AL2663" t="str">
        <f t="shared" si="972"/>
        <v>Low Budget</v>
      </c>
      <c r="AM2663">
        <v>2009</v>
      </c>
      <c r="AN2663">
        <f t="shared" si="973"/>
        <v>16</v>
      </c>
      <c r="AO2663" t="str">
        <f t="shared" si="974"/>
        <v>Old Classic</v>
      </c>
      <c r="AP2663">
        <v>982</v>
      </c>
      <c r="AQ2663" t="str">
        <f t="shared" si="975"/>
        <v>Very Low</v>
      </c>
      <c r="AR2663">
        <v>4.8</v>
      </c>
      <c r="AS2663" t="str">
        <f t="shared" si="976"/>
        <v>Poor</v>
      </c>
      <c r="AT2663">
        <v>1.85</v>
      </c>
      <c r="AU2663" t="str">
        <f t="shared" si="977"/>
        <v>HDTV / Widescreen</v>
      </c>
      <c r="AV2663">
        <v>0</v>
      </c>
      <c r="AW2663" t="str">
        <f t="shared" si="978"/>
        <v>Very Low</v>
      </c>
    </row>
    <row r="2664" spans="1:49" x14ac:dyDescent="0.3">
      <c r="A2664" t="s">
        <v>0</v>
      </c>
      <c r="B2664" t="s">
        <v>12859</v>
      </c>
      <c r="C2664">
        <v>160</v>
      </c>
      <c r="D2664" t="str">
        <f t="shared" si="958"/>
        <v>Low</v>
      </c>
      <c r="E2664">
        <v>90</v>
      </c>
      <c r="F2664" t="str">
        <f t="shared" si="959"/>
        <v>1h 30m</v>
      </c>
      <c r="G2664" t="str">
        <f t="shared" si="960"/>
        <v>Standard Movie</v>
      </c>
      <c r="H2664">
        <v>31</v>
      </c>
      <c r="I2664" t="str">
        <f t="shared" si="961"/>
        <v>Very Low</v>
      </c>
      <c r="J2664">
        <v>162</v>
      </c>
      <c r="K2664" t="str">
        <f t="shared" si="962"/>
        <v>Very Low</v>
      </c>
      <c r="L2664" t="s">
        <v>12860</v>
      </c>
      <c r="M2664">
        <v>193</v>
      </c>
      <c r="N2664" t="str">
        <f t="shared" si="963"/>
        <v>Low</v>
      </c>
      <c r="O2664">
        <v>26421314</v>
      </c>
      <c r="P2664" t="str">
        <f t="shared" si="964"/>
        <v>Average</v>
      </c>
      <c r="Q2664" t="s">
        <v>12861</v>
      </c>
      <c r="R2664" t="str">
        <f t="shared" si="965"/>
        <v>Adventure</v>
      </c>
      <c r="S2664">
        <f t="shared" si="966"/>
        <v>5</v>
      </c>
      <c r="T2664" t="s">
        <v>12862</v>
      </c>
      <c r="U2664" t="s">
        <v>12863</v>
      </c>
      <c r="V2664">
        <v>28964</v>
      </c>
      <c r="W2664" t="str">
        <f t="shared" si="967"/>
        <v>Low</v>
      </c>
      <c r="X2664">
        <v>608</v>
      </c>
      <c r="Y2664" t="str">
        <f t="shared" si="968"/>
        <v>Very Low</v>
      </c>
      <c r="Z2664" t="s">
        <v>12864</v>
      </c>
      <c r="AA2664">
        <v>0</v>
      </c>
      <c r="AB2664" t="str">
        <f t="shared" si="969"/>
        <v>Symbolic Poster</v>
      </c>
      <c r="AC2664" t="s">
        <v>12865</v>
      </c>
      <c r="AD2664" t="s">
        <v>12866</v>
      </c>
      <c r="AE2664">
        <v>457</v>
      </c>
      <c r="AF2664" t="str">
        <f t="shared" si="970"/>
        <v>Very Low</v>
      </c>
      <c r="AG2664" t="s">
        <v>9</v>
      </c>
      <c r="AH2664" t="s">
        <v>10</v>
      </c>
      <c r="AI2664" t="s">
        <v>556</v>
      </c>
      <c r="AJ2664" t="str">
        <f t="shared" si="971"/>
        <v>Adult</v>
      </c>
      <c r="AK2664">
        <v>15000000</v>
      </c>
      <c r="AL2664" t="str">
        <f t="shared" si="972"/>
        <v>Low Budget</v>
      </c>
      <c r="AM2664">
        <v>2000</v>
      </c>
      <c r="AN2664">
        <f t="shared" si="973"/>
        <v>25</v>
      </c>
      <c r="AO2664" t="str">
        <f t="shared" si="974"/>
        <v>Old Classic</v>
      </c>
      <c r="AP2664">
        <v>184</v>
      </c>
      <c r="AQ2664" t="str">
        <f t="shared" si="975"/>
        <v>Very Low</v>
      </c>
      <c r="AR2664">
        <v>4</v>
      </c>
      <c r="AS2664" t="str">
        <f t="shared" si="976"/>
        <v>Poor</v>
      </c>
      <c r="AT2664">
        <v>1.85</v>
      </c>
      <c r="AU2664" t="str">
        <f t="shared" si="977"/>
        <v>HDTV / Widescreen</v>
      </c>
      <c r="AV2664">
        <v>949</v>
      </c>
      <c r="AW2664" t="str">
        <f t="shared" si="978"/>
        <v>Very Low</v>
      </c>
    </row>
    <row r="2665" spans="1:49" x14ac:dyDescent="0.3">
      <c r="A2665" t="s">
        <v>0</v>
      </c>
      <c r="B2665" t="s">
        <v>10930</v>
      </c>
      <c r="C2665">
        <v>93</v>
      </c>
      <c r="D2665" t="str">
        <f t="shared" si="958"/>
        <v>Low</v>
      </c>
      <c r="E2665">
        <v>101</v>
      </c>
      <c r="F2665" t="str">
        <f t="shared" si="959"/>
        <v>1h 41m</v>
      </c>
      <c r="G2665" t="str">
        <f t="shared" si="960"/>
        <v>Standard Movie</v>
      </c>
      <c r="H2665">
        <v>26</v>
      </c>
      <c r="I2665" t="str">
        <f t="shared" si="961"/>
        <v>Very Low</v>
      </c>
      <c r="J2665">
        <v>266</v>
      </c>
      <c r="K2665" t="str">
        <f t="shared" si="962"/>
        <v>Very Low</v>
      </c>
      <c r="L2665" t="s">
        <v>12867</v>
      </c>
      <c r="M2665">
        <v>838</v>
      </c>
      <c r="N2665" t="str">
        <f t="shared" si="963"/>
        <v>Low</v>
      </c>
      <c r="O2665">
        <v>24881000</v>
      </c>
      <c r="P2665" t="str">
        <f t="shared" si="964"/>
        <v>Average</v>
      </c>
      <c r="Q2665" t="s">
        <v>866</v>
      </c>
      <c r="R2665" t="str">
        <f t="shared" si="965"/>
        <v>Drama</v>
      </c>
      <c r="S2665">
        <f t="shared" si="966"/>
        <v>4</v>
      </c>
      <c r="T2665" t="s">
        <v>7356</v>
      </c>
      <c r="U2665" t="s">
        <v>12868</v>
      </c>
      <c r="V2665">
        <v>57140</v>
      </c>
      <c r="W2665" t="str">
        <f t="shared" si="967"/>
        <v>Medium</v>
      </c>
      <c r="X2665">
        <v>1812</v>
      </c>
      <c r="Y2665" t="str">
        <f t="shared" si="968"/>
        <v>Low</v>
      </c>
      <c r="Z2665" t="s">
        <v>12869</v>
      </c>
      <c r="AA2665">
        <v>0</v>
      </c>
      <c r="AB2665" t="str">
        <f t="shared" si="969"/>
        <v>Symbolic Poster</v>
      </c>
      <c r="AC2665" t="s">
        <v>12870</v>
      </c>
      <c r="AD2665" t="s">
        <v>12871</v>
      </c>
      <c r="AE2665">
        <v>195</v>
      </c>
      <c r="AF2665" t="str">
        <f t="shared" si="970"/>
        <v>Very Low</v>
      </c>
      <c r="AG2665" t="s">
        <v>9</v>
      </c>
      <c r="AH2665" t="s">
        <v>10</v>
      </c>
      <c r="AI2665" t="s">
        <v>556</v>
      </c>
      <c r="AJ2665" t="str">
        <f t="shared" si="971"/>
        <v>Adult</v>
      </c>
      <c r="AK2665">
        <v>15000000</v>
      </c>
      <c r="AL2665" t="str">
        <f t="shared" si="972"/>
        <v>Low Budget</v>
      </c>
      <c r="AM2665">
        <v>1996</v>
      </c>
      <c r="AN2665">
        <f t="shared" si="973"/>
        <v>29</v>
      </c>
      <c r="AO2665" t="str">
        <f t="shared" si="974"/>
        <v>Old Classic</v>
      </c>
      <c r="AP2665">
        <v>328</v>
      </c>
      <c r="AQ2665" t="str">
        <f t="shared" si="975"/>
        <v>Very Low</v>
      </c>
      <c r="AR2665">
        <v>6.2</v>
      </c>
      <c r="AS2665" t="str">
        <f t="shared" si="976"/>
        <v>Average</v>
      </c>
      <c r="AT2665">
        <v>1.85</v>
      </c>
      <c r="AU2665" t="str">
        <f t="shared" si="977"/>
        <v>HDTV / Widescreen</v>
      </c>
      <c r="AV2665">
        <v>6000</v>
      </c>
      <c r="AW2665" t="str">
        <f t="shared" si="978"/>
        <v>Low</v>
      </c>
    </row>
    <row r="2666" spans="1:49" x14ac:dyDescent="0.3">
      <c r="A2666" t="s">
        <v>0</v>
      </c>
      <c r="B2666" t="s">
        <v>3974</v>
      </c>
      <c r="C2666">
        <v>278</v>
      </c>
      <c r="D2666" t="str">
        <f t="shared" si="958"/>
        <v>Medium</v>
      </c>
      <c r="E2666">
        <v>119</v>
      </c>
      <c r="F2666" t="str">
        <f t="shared" si="959"/>
        <v>1h 59m</v>
      </c>
      <c r="G2666" t="str">
        <f t="shared" si="960"/>
        <v>Standard Movie</v>
      </c>
      <c r="H2666">
        <v>11000</v>
      </c>
      <c r="I2666" t="str">
        <f t="shared" si="961"/>
        <v>Medium</v>
      </c>
      <c r="J2666">
        <v>400</v>
      </c>
      <c r="K2666" t="str">
        <f t="shared" si="962"/>
        <v>Very Low</v>
      </c>
      <c r="L2666" t="s">
        <v>8267</v>
      </c>
      <c r="M2666">
        <v>19000</v>
      </c>
      <c r="N2666" t="str">
        <f t="shared" si="963"/>
        <v>Medium</v>
      </c>
      <c r="O2666">
        <v>23089926</v>
      </c>
      <c r="P2666" t="str">
        <f t="shared" si="964"/>
        <v>Average</v>
      </c>
      <c r="Q2666" t="s">
        <v>8892</v>
      </c>
      <c r="R2666" t="str">
        <f t="shared" si="965"/>
        <v>Drama</v>
      </c>
      <c r="S2666">
        <f t="shared" si="966"/>
        <v>3</v>
      </c>
      <c r="T2666" t="s">
        <v>71</v>
      </c>
      <c r="U2666" t="s">
        <v>12872</v>
      </c>
      <c r="V2666">
        <v>166269</v>
      </c>
      <c r="W2666" t="str">
        <f t="shared" si="967"/>
        <v>Medium</v>
      </c>
      <c r="X2666">
        <v>20391</v>
      </c>
      <c r="Y2666" t="str">
        <f t="shared" si="968"/>
        <v>Medium</v>
      </c>
      <c r="Z2666" t="s">
        <v>1098</v>
      </c>
      <c r="AA2666">
        <v>3</v>
      </c>
      <c r="AB2666" t="str">
        <f t="shared" si="969"/>
        <v>Duo/Trio Poster</v>
      </c>
      <c r="AC2666" t="s">
        <v>12873</v>
      </c>
      <c r="AD2666" t="s">
        <v>12874</v>
      </c>
      <c r="AE2666">
        <v>735</v>
      </c>
      <c r="AF2666" t="str">
        <f t="shared" si="970"/>
        <v>Low</v>
      </c>
      <c r="AG2666" t="s">
        <v>9</v>
      </c>
      <c r="AH2666" t="s">
        <v>28</v>
      </c>
      <c r="AI2666" t="s">
        <v>556</v>
      </c>
      <c r="AJ2666" t="str">
        <f t="shared" si="971"/>
        <v>Adult</v>
      </c>
      <c r="AK2666">
        <v>15000000</v>
      </c>
      <c r="AL2666" t="str">
        <f t="shared" si="972"/>
        <v>Low Budget</v>
      </c>
      <c r="AM2666">
        <v>2005</v>
      </c>
      <c r="AN2666">
        <f t="shared" si="973"/>
        <v>20</v>
      </c>
      <c r="AO2666" t="str">
        <f t="shared" si="974"/>
        <v>Old Classic</v>
      </c>
      <c r="AP2666">
        <v>567</v>
      </c>
      <c r="AQ2666" t="str">
        <f t="shared" si="975"/>
        <v>Very Low</v>
      </c>
      <c r="AR2666">
        <v>7.7</v>
      </c>
      <c r="AS2666" t="str">
        <f t="shared" si="976"/>
        <v>Good</v>
      </c>
      <c r="AT2666">
        <v>1.85</v>
      </c>
      <c r="AU2666" t="str">
        <f t="shared" si="977"/>
        <v>HDTV / Widescreen</v>
      </c>
      <c r="AV2666">
        <v>0</v>
      </c>
      <c r="AW2666" t="str">
        <f t="shared" si="978"/>
        <v>Very Low</v>
      </c>
    </row>
    <row r="2667" spans="1:49" x14ac:dyDescent="0.3">
      <c r="A2667" t="s">
        <v>0</v>
      </c>
      <c r="B2667" t="s">
        <v>12875</v>
      </c>
      <c r="C2667">
        <v>81</v>
      </c>
      <c r="D2667" t="str">
        <f t="shared" si="958"/>
        <v>Low</v>
      </c>
      <c r="E2667">
        <v>103</v>
      </c>
      <c r="F2667" t="str">
        <f t="shared" si="959"/>
        <v>1h 43m</v>
      </c>
      <c r="G2667" t="str">
        <f t="shared" si="960"/>
        <v>Standard Movie</v>
      </c>
      <c r="H2667">
        <v>20</v>
      </c>
      <c r="I2667" t="str">
        <f t="shared" si="961"/>
        <v>Very Low</v>
      </c>
      <c r="J2667">
        <v>125</v>
      </c>
      <c r="K2667" t="str">
        <f t="shared" si="962"/>
        <v>Very Low</v>
      </c>
      <c r="L2667" t="s">
        <v>12876</v>
      </c>
      <c r="M2667">
        <v>512</v>
      </c>
      <c r="N2667" t="str">
        <f t="shared" si="963"/>
        <v>Low</v>
      </c>
      <c r="O2667">
        <v>26161406</v>
      </c>
      <c r="P2667" t="str">
        <f t="shared" si="964"/>
        <v>Average</v>
      </c>
      <c r="Q2667" t="s">
        <v>758</v>
      </c>
      <c r="R2667" t="str">
        <f t="shared" si="965"/>
        <v>Adventure</v>
      </c>
      <c r="S2667">
        <f t="shared" si="966"/>
        <v>4</v>
      </c>
      <c r="T2667" t="s">
        <v>12877</v>
      </c>
      <c r="U2667" t="s">
        <v>12878</v>
      </c>
      <c r="V2667">
        <v>13874</v>
      </c>
      <c r="W2667" t="str">
        <f t="shared" si="967"/>
        <v>Low</v>
      </c>
      <c r="X2667">
        <v>1002</v>
      </c>
      <c r="Y2667" t="str">
        <f t="shared" si="968"/>
        <v>Low</v>
      </c>
      <c r="Z2667" t="s">
        <v>12879</v>
      </c>
      <c r="AA2667">
        <v>2</v>
      </c>
      <c r="AB2667" t="str">
        <f t="shared" si="969"/>
        <v>Duo/Trio Poster</v>
      </c>
      <c r="AC2667" t="s">
        <v>12880</v>
      </c>
      <c r="AD2667" t="s">
        <v>12881</v>
      </c>
      <c r="AE2667">
        <v>52</v>
      </c>
      <c r="AF2667" t="str">
        <f t="shared" si="970"/>
        <v>Very Low</v>
      </c>
      <c r="AG2667" t="s">
        <v>9</v>
      </c>
      <c r="AH2667" t="s">
        <v>10</v>
      </c>
      <c r="AI2667" t="s">
        <v>248</v>
      </c>
      <c r="AJ2667" t="str">
        <f t="shared" si="971"/>
        <v>Family</v>
      </c>
      <c r="AK2667">
        <v>15000000</v>
      </c>
      <c r="AL2667" t="str">
        <f t="shared" si="972"/>
        <v>Low Budget</v>
      </c>
      <c r="AM2667">
        <v>2010</v>
      </c>
      <c r="AN2667">
        <f t="shared" si="973"/>
        <v>15</v>
      </c>
      <c r="AO2667" t="str">
        <f t="shared" si="974"/>
        <v>Modern Classic</v>
      </c>
      <c r="AP2667">
        <v>316</v>
      </c>
      <c r="AQ2667" t="str">
        <f t="shared" si="975"/>
        <v>Very Low</v>
      </c>
      <c r="AR2667">
        <v>6.7</v>
      </c>
      <c r="AS2667" t="str">
        <f t="shared" si="976"/>
        <v>Average</v>
      </c>
      <c r="AT2667">
        <v>2.35</v>
      </c>
      <c r="AU2667" t="str">
        <f t="shared" si="977"/>
        <v>Cinematic Widescreen</v>
      </c>
      <c r="AV2667">
        <v>0</v>
      </c>
      <c r="AW2667" t="str">
        <f t="shared" si="978"/>
        <v>Very Low</v>
      </c>
    </row>
    <row r="2668" spans="1:49" x14ac:dyDescent="0.3">
      <c r="A2668" t="s">
        <v>0</v>
      </c>
      <c r="B2668" t="s">
        <v>12531</v>
      </c>
      <c r="C2668">
        <v>58</v>
      </c>
      <c r="D2668" t="str">
        <f t="shared" si="958"/>
        <v>Low</v>
      </c>
      <c r="E2668">
        <v>134</v>
      </c>
      <c r="F2668" t="str">
        <f t="shared" si="959"/>
        <v>2h 14m</v>
      </c>
      <c r="G2668" t="str">
        <f t="shared" si="960"/>
        <v>Long Movie</v>
      </c>
      <c r="H2668">
        <v>133</v>
      </c>
      <c r="I2668" t="str">
        <f t="shared" si="961"/>
        <v>Very Low</v>
      </c>
      <c r="J2668">
        <v>258</v>
      </c>
      <c r="K2668" t="str">
        <f t="shared" si="962"/>
        <v>Very Low</v>
      </c>
      <c r="L2668" t="s">
        <v>11455</v>
      </c>
      <c r="M2668">
        <v>12000</v>
      </c>
      <c r="N2668" t="str">
        <f t="shared" si="963"/>
        <v>Medium</v>
      </c>
      <c r="O2668">
        <v>22954968</v>
      </c>
      <c r="P2668" t="str">
        <f t="shared" si="964"/>
        <v>Average</v>
      </c>
      <c r="Q2668" t="s">
        <v>185</v>
      </c>
      <c r="R2668" t="str">
        <f t="shared" si="965"/>
        <v>Drama</v>
      </c>
      <c r="S2668">
        <f t="shared" si="966"/>
        <v>2</v>
      </c>
      <c r="T2668" t="s">
        <v>733</v>
      </c>
      <c r="U2668" t="s">
        <v>12882</v>
      </c>
      <c r="V2668">
        <v>45703</v>
      </c>
      <c r="W2668" t="str">
        <f t="shared" si="967"/>
        <v>Low</v>
      </c>
      <c r="X2668">
        <v>12749</v>
      </c>
      <c r="Y2668" t="str">
        <f t="shared" si="968"/>
        <v>Medium</v>
      </c>
      <c r="Z2668" t="s">
        <v>8952</v>
      </c>
      <c r="AA2668">
        <v>1</v>
      </c>
      <c r="AB2668" t="str">
        <f t="shared" si="969"/>
        <v>Solo Star Poster</v>
      </c>
      <c r="AC2668" t="s">
        <v>12883</v>
      </c>
      <c r="AD2668" t="s">
        <v>12884</v>
      </c>
      <c r="AE2668">
        <v>156</v>
      </c>
      <c r="AF2668" t="str">
        <f t="shared" si="970"/>
        <v>Very Low</v>
      </c>
      <c r="AG2668" t="s">
        <v>9</v>
      </c>
      <c r="AH2668" t="s">
        <v>28</v>
      </c>
      <c r="AI2668" t="s">
        <v>66</v>
      </c>
      <c r="AJ2668" t="str">
        <f t="shared" si="971"/>
        <v>Family</v>
      </c>
      <c r="AK2668">
        <v>11500000</v>
      </c>
      <c r="AL2668" t="str">
        <f t="shared" si="972"/>
        <v>Low Budget</v>
      </c>
      <c r="AM2668">
        <v>1993</v>
      </c>
      <c r="AN2668">
        <f t="shared" si="973"/>
        <v>32</v>
      </c>
      <c r="AO2668" t="str">
        <f t="shared" si="974"/>
        <v>Old Classic</v>
      </c>
      <c r="AP2668">
        <v>310</v>
      </c>
      <c r="AQ2668" t="str">
        <f t="shared" si="975"/>
        <v>Very Low</v>
      </c>
      <c r="AR2668">
        <v>7.9</v>
      </c>
      <c r="AS2668" t="str">
        <f t="shared" si="976"/>
        <v>Good</v>
      </c>
      <c r="AT2668">
        <v>2.35</v>
      </c>
      <c r="AU2668" t="str">
        <f t="shared" si="977"/>
        <v>Cinematic Widescreen</v>
      </c>
      <c r="AV2668">
        <v>0</v>
      </c>
      <c r="AW2668" t="str">
        <f t="shared" si="978"/>
        <v>Very Low</v>
      </c>
    </row>
    <row r="2669" spans="1:49" x14ac:dyDescent="0.3">
      <c r="A2669" t="s">
        <v>0</v>
      </c>
      <c r="B2669" t="s">
        <v>7047</v>
      </c>
      <c r="C2669">
        <v>153</v>
      </c>
      <c r="D2669" t="str">
        <f t="shared" si="958"/>
        <v>Low</v>
      </c>
      <c r="E2669">
        <v>155</v>
      </c>
      <c r="F2669" t="str">
        <f t="shared" si="959"/>
        <v>2h 35m</v>
      </c>
      <c r="G2669" t="str">
        <f t="shared" si="960"/>
        <v>Long Movie</v>
      </c>
      <c r="H2669">
        <v>0</v>
      </c>
      <c r="I2669" t="str">
        <f t="shared" si="961"/>
        <v>Very Low</v>
      </c>
      <c r="J2669">
        <v>170</v>
      </c>
      <c r="K2669" t="str">
        <f t="shared" si="962"/>
        <v>Very Low</v>
      </c>
      <c r="L2669" t="s">
        <v>12885</v>
      </c>
      <c r="M2669">
        <v>3000</v>
      </c>
      <c r="N2669" t="str">
        <f t="shared" si="963"/>
        <v>Low</v>
      </c>
      <c r="O2669">
        <v>26384919</v>
      </c>
      <c r="P2669" t="str">
        <f t="shared" si="964"/>
        <v>Average</v>
      </c>
      <c r="Q2669" t="s">
        <v>3380</v>
      </c>
      <c r="R2669" t="str">
        <f t="shared" si="965"/>
        <v>Drama</v>
      </c>
      <c r="S2669">
        <f t="shared" si="966"/>
        <v>1</v>
      </c>
      <c r="T2669" t="s">
        <v>223</v>
      </c>
      <c r="U2669" t="s">
        <v>12886</v>
      </c>
      <c r="V2669">
        <v>189032</v>
      </c>
      <c r="W2669" t="str">
        <f t="shared" si="967"/>
        <v>Medium</v>
      </c>
      <c r="X2669">
        <v>3677</v>
      </c>
      <c r="Y2669" t="str">
        <f t="shared" si="968"/>
        <v>Low</v>
      </c>
      <c r="Z2669" t="s">
        <v>12887</v>
      </c>
      <c r="AA2669">
        <v>15</v>
      </c>
      <c r="AB2669" t="str">
        <f t="shared" si="969"/>
        <v>Ensemble Poster</v>
      </c>
      <c r="AC2669" t="s">
        <v>12888</v>
      </c>
      <c r="AD2669" t="s">
        <v>12889</v>
      </c>
      <c r="AE2669">
        <v>560</v>
      </c>
      <c r="AF2669" t="str">
        <f t="shared" si="970"/>
        <v>Low</v>
      </c>
      <c r="AG2669" t="s">
        <v>9</v>
      </c>
      <c r="AH2669" t="s">
        <v>10</v>
      </c>
      <c r="AI2669" t="s">
        <v>556</v>
      </c>
      <c r="AJ2669" t="str">
        <f t="shared" si="971"/>
        <v>Adult</v>
      </c>
      <c r="AK2669">
        <v>15000000</v>
      </c>
      <c r="AL2669" t="str">
        <f t="shared" si="972"/>
        <v>Low Budget</v>
      </c>
      <c r="AM2669">
        <v>1997</v>
      </c>
      <c r="AN2669">
        <f t="shared" si="973"/>
        <v>28</v>
      </c>
      <c r="AO2669" t="str">
        <f t="shared" si="974"/>
        <v>Old Classic</v>
      </c>
      <c r="AP2669">
        <v>360</v>
      </c>
      <c r="AQ2669" t="str">
        <f t="shared" si="975"/>
        <v>Very Low</v>
      </c>
      <c r="AR2669">
        <v>7.9</v>
      </c>
      <c r="AS2669" t="str">
        <f t="shared" si="976"/>
        <v>Good</v>
      </c>
      <c r="AT2669">
        <v>2.35</v>
      </c>
      <c r="AU2669" t="str">
        <f t="shared" si="977"/>
        <v>Cinematic Widescreen</v>
      </c>
      <c r="AV2669">
        <v>0</v>
      </c>
      <c r="AW2669" t="str">
        <f t="shared" si="978"/>
        <v>Very Low</v>
      </c>
    </row>
    <row r="2670" spans="1:49" x14ac:dyDescent="0.3">
      <c r="A2670" t="s">
        <v>0</v>
      </c>
      <c r="B2670" t="s">
        <v>12207</v>
      </c>
      <c r="C2670">
        <v>25</v>
      </c>
      <c r="D2670" t="str">
        <f t="shared" si="958"/>
        <v>Very Low</v>
      </c>
      <c r="E2670">
        <v>94</v>
      </c>
      <c r="F2670" t="str">
        <f t="shared" si="959"/>
        <v>1h 34m</v>
      </c>
      <c r="G2670" t="str">
        <f t="shared" si="960"/>
        <v>Standard Movie</v>
      </c>
      <c r="H2670">
        <v>11</v>
      </c>
      <c r="I2670" t="str">
        <f t="shared" si="961"/>
        <v>Very Low</v>
      </c>
      <c r="J2670">
        <v>232</v>
      </c>
      <c r="K2670" t="str">
        <f t="shared" si="962"/>
        <v>Very Low</v>
      </c>
      <c r="L2670" t="s">
        <v>7598</v>
      </c>
      <c r="M2670">
        <v>1000</v>
      </c>
      <c r="N2670" t="str">
        <f t="shared" si="963"/>
        <v>Low</v>
      </c>
      <c r="O2670">
        <v>22189039</v>
      </c>
      <c r="P2670" t="str">
        <f t="shared" si="964"/>
        <v>Average</v>
      </c>
      <c r="Q2670" t="s">
        <v>5777</v>
      </c>
      <c r="R2670" t="str">
        <f t="shared" si="965"/>
        <v>Action</v>
      </c>
      <c r="S2670">
        <f t="shared" si="966"/>
        <v>5</v>
      </c>
      <c r="T2670" t="s">
        <v>2425</v>
      </c>
      <c r="U2670" t="s">
        <v>12890</v>
      </c>
      <c r="V2670">
        <v>17074</v>
      </c>
      <c r="W2670" t="str">
        <f t="shared" si="967"/>
        <v>Low</v>
      </c>
      <c r="X2670">
        <v>2210</v>
      </c>
      <c r="Y2670" t="str">
        <f t="shared" si="968"/>
        <v>Low</v>
      </c>
      <c r="Z2670" t="s">
        <v>12891</v>
      </c>
      <c r="AA2670">
        <v>0</v>
      </c>
      <c r="AB2670" t="str">
        <f t="shared" si="969"/>
        <v>Symbolic Poster</v>
      </c>
      <c r="AC2670" t="s">
        <v>12892</v>
      </c>
      <c r="AD2670" t="s">
        <v>12893</v>
      </c>
      <c r="AE2670">
        <v>55</v>
      </c>
      <c r="AF2670" t="str">
        <f t="shared" si="970"/>
        <v>Very Low</v>
      </c>
      <c r="AG2670" t="s">
        <v>9</v>
      </c>
      <c r="AH2670" t="s">
        <v>10</v>
      </c>
      <c r="AI2670" t="s">
        <v>556</v>
      </c>
      <c r="AJ2670" t="str">
        <f t="shared" si="971"/>
        <v>Adult</v>
      </c>
      <c r="AK2670">
        <v>15000000</v>
      </c>
      <c r="AL2670" t="str">
        <f t="shared" si="972"/>
        <v>Low Budget</v>
      </c>
      <c r="AM2670">
        <v>1993</v>
      </c>
      <c r="AN2670">
        <f t="shared" si="973"/>
        <v>32</v>
      </c>
      <c r="AO2670" t="str">
        <f t="shared" si="974"/>
        <v>Old Classic</v>
      </c>
      <c r="AP2670">
        <v>605</v>
      </c>
      <c r="AQ2670" t="str">
        <f t="shared" si="975"/>
        <v>Very Low</v>
      </c>
      <c r="AR2670">
        <v>5.5</v>
      </c>
      <c r="AS2670" t="str">
        <f t="shared" si="976"/>
        <v>Below Average</v>
      </c>
      <c r="AT2670">
        <v>1.85</v>
      </c>
      <c r="AU2670" t="str">
        <f t="shared" si="977"/>
        <v>HDTV / Widescreen</v>
      </c>
      <c r="AV2670">
        <v>466</v>
      </c>
      <c r="AW2670" t="str">
        <f t="shared" si="978"/>
        <v>Very Low</v>
      </c>
    </row>
    <row r="2671" spans="1:49" x14ac:dyDescent="0.3">
      <c r="A2671" t="s">
        <v>0</v>
      </c>
      <c r="B2671" t="s">
        <v>12894</v>
      </c>
      <c r="C2671">
        <v>46</v>
      </c>
      <c r="D2671" t="str">
        <f t="shared" si="958"/>
        <v>Very Low</v>
      </c>
      <c r="E2671">
        <v>95</v>
      </c>
      <c r="F2671" t="str">
        <f t="shared" si="959"/>
        <v>1h 35m</v>
      </c>
      <c r="G2671" t="str">
        <f t="shared" si="960"/>
        <v>Standard Movie</v>
      </c>
      <c r="H2671">
        <v>15</v>
      </c>
      <c r="I2671" t="str">
        <f t="shared" si="961"/>
        <v>Very Low</v>
      </c>
      <c r="J2671">
        <v>461</v>
      </c>
      <c r="K2671" t="str">
        <f t="shared" si="962"/>
        <v>Very Low</v>
      </c>
      <c r="L2671" t="s">
        <v>12895</v>
      </c>
      <c r="M2671">
        <v>1000</v>
      </c>
      <c r="N2671" t="str">
        <f t="shared" si="963"/>
        <v>Low</v>
      </c>
      <c r="O2671">
        <v>20998709</v>
      </c>
      <c r="P2671" t="str">
        <f t="shared" si="964"/>
        <v>Average</v>
      </c>
      <c r="Q2671" t="s">
        <v>3242</v>
      </c>
      <c r="R2671" t="str">
        <f t="shared" si="965"/>
        <v>Adventure</v>
      </c>
      <c r="S2671">
        <f t="shared" si="966"/>
        <v>3</v>
      </c>
      <c r="T2671" t="s">
        <v>3356</v>
      </c>
      <c r="U2671" t="s">
        <v>12896</v>
      </c>
      <c r="V2671">
        <v>6095</v>
      </c>
      <c r="W2671" t="str">
        <f t="shared" si="967"/>
        <v>Very Low</v>
      </c>
      <c r="X2671">
        <v>3845</v>
      </c>
      <c r="Y2671" t="str">
        <f t="shared" si="968"/>
        <v>Low</v>
      </c>
      <c r="Z2671" t="s">
        <v>3196</v>
      </c>
      <c r="AA2671">
        <v>0</v>
      </c>
      <c r="AB2671" t="str">
        <f t="shared" si="969"/>
        <v>Symbolic Poster</v>
      </c>
      <c r="AC2671" t="s">
        <v>12897</v>
      </c>
      <c r="AD2671" t="s">
        <v>12898</v>
      </c>
      <c r="AE2671">
        <v>76</v>
      </c>
      <c r="AF2671" t="str">
        <f t="shared" si="970"/>
        <v>Very Low</v>
      </c>
      <c r="AG2671" t="s">
        <v>9</v>
      </c>
      <c r="AH2671" t="s">
        <v>10</v>
      </c>
      <c r="AI2671" t="s">
        <v>66</v>
      </c>
      <c r="AJ2671" t="str">
        <f t="shared" si="971"/>
        <v>Family</v>
      </c>
      <c r="AK2671">
        <v>15000000</v>
      </c>
      <c r="AL2671" t="str">
        <f t="shared" si="972"/>
        <v>Low Budget</v>
      </c>
      <c r="AM2671">
        <v>2006</v>
      </c>
      <c r="AN2671">
        <f t="shared" si="973"/>
        <v>19</v>
      </c>
      <c r="AO2671" t="str">
        <f t="shared" si="974"/>
        <v>Old Classic</v>
      </c>
      <c r="AP2671">
        <v>786</v>
      </c>
      <c r="AQ2671" t="str">
        <f t="shared" si="975"/>
        <v>Very Low</v>
      </c>
      <c r="AR2671">
        <v>6.2</v>
      </c>
      <c r="AS2671" t="str">
        <f t="shared" si="976"/>
        <v>Average</v>
      </c>
      <c r="AT2671">
        <v>2.35</v>
      </c>
      <c r="AU2671" t="str">
        <f t="shared" si="977"/>
        <v>Cinematic Widescreen</v>
      </c>
      <c r="AV2671">
        <v>1000</v>
      </c>
      <c r="AW2671" t="str">
        <f t="shared" si="978"/>
        <v>Very Low</v>
      </c>
    </row>
    <row r="2672" spans="1:49" x14ac:dyDescent="0.3">
      <c r="A2672" t="s">
        <v>0</v>
      </c>
      <c r="B2672" t="s">
        <v>12899</v>
      </c>
      <c r="C2672">
        <v>161</v>
      </c>
      <c r="D2672" t="str">
        <f t="shared" si="958"/>
        <v>Low</v>
      </c>
      <c r="E2672">
        <v>89</v>
      </c>
      <c r="F2672" t="str">
        <f t="shared" si="959"/>
        <v>1h 29m</v>
      </c>
      <c r="G2672" t="str">
        <f t="shared" si="960"/>
        <v>Featurette</v>
      </c>
      <c r="H2672">
        <v>7</v>
      </c>
      <c r="I2672" t="str">
        <f t="shared" si="961"/>
        <v>Very Low</v>
      </c>
      <c r="J2672">
        <v>399</v>
      </c>
      <c r="K2672" t="str">
        <f t="shared" si="962"/>
        <v>Very Low</v>
      </c>
      <c r="L2672" t="s">
        <v>6980</v>
      </c>
      <c r="M2672">
        <v>919</v>
      </c>
      <c r="N2672" t="str">
        <f t="shared" si="963"/>
        <v>Low</v>
      </c>
      <c r="O2672">
        <v>20801344</v>
      </c>
      <c r="P2672" t="str">
        <f t="shared" si="964"/>
        <v>Average</v>
      </c>
      <c r="Q2672" t="s">
        <v>6374</v>
      </c>
      <c r="R2672" t="str">
        <f t="shared" si="965"/>
        <v>Horror</v>
      </c>
      <c r="S2672">
        <f t="shared" si="966"/>
        <v>1</v>
      </c>
      <c r="T2672" t="s">
        <v>6972</v>
      </c>
      <c r="U2672" t="s">
        <v>12900</v>
      </c>
      <c r="V2672">
        <v>49721</v>
      </c>
      <c r="W2672" t="str">
        <f t="shared" si="967"/>
        <v>Low</v>
      </c>
      <c r="X2672">
        <v>2559</v>
      </c>
      <c r="Y2672" t="str">
        <f t="shared" si="968"/>
        <v>Low</v>
      </c>
      <c r="Z2672" t="s">
        <v>5486</v>
      </c>
      <c r="AA2672">
        <v>0</v>
      </c>
      <c r="AB2672" t="str">
        <f t="shared" si="969"/>
        <v>Symbolic Poster</v>
      </c>
      <c r="AC2672" t="s">
        <v>12901</v>
      </c>
      <c r="AD2672" t="s">
        <v>12902</v>
      </c>
      <c r="AE2672">
        <v>211</v>
      </c>
      <c r="AF2672" t="str">
        <f t="shared" si="970"/>
        <v>Very Low</v>
      </c>
      <c r="AG2672" t="s">
        <v>9</v>
      </c>
      <c r="AH2672" t="s">
        <v>10</v>
      </c>
      <c r="AI2672" t="s">
        <v>556</v>
      </c>
      <c r="AJ2672" t="str">
        <f t="shared" si="971"/>
        <v>Adult</v>
      </c>
      <c r="AK2672">
        <v>15000000</v>
      </c>
      <c r="AL2672" t="str">
        <f t="shared" si="972"/>
        <v>Low Budget</v>
      </c>
      <c r="AM2672">
        <v>2007</v>
      </c>
      <c r="AN2672">
        <f t="shared" si="973"/>
        <v>18</v>
      </c>
      <c r="AO2672" t="str">
        <f t="shared" si="974"/>
        <v>Old Classic</v>
      </c>
      <c r="AP2672">
        <v>557</v>
      </c>
      <c r="AQ2672" t="str">
        <f t="shared" si="975"/>
        <v>Very Low</v>
      </c>
      <c r="AR2672">
        <v>5.0999999999999996</v>
      </c>
      <c r="AS2672" t="str">
        <f t="shared" si="976"/>
        <v>Below Average</v>
      </c>
      <c r="AT2672">
        <v>2.35</v>
      </c>
      <c r="AU2672" t="str">
        <f t="shared" si="977"/>
        <v>Cinematic Widescreen</v>
      </c>
      <c r="AV2672">
        <v>0</v>
      </c>
      <c r="AW2672" t="str">
        <f t="shared" si="978"/>
        <v>Very Low</v>
      </c>
    </row>
    <row r="2673" spans="1:49" x14ac:dyDescent="0.3">
      <c r="A2673" t="s">
        <v>0</v>
      </c>
      <c r="B2673" t="s">
        <v>12903</v>
      </c>
      <c r="C2673">
        <v>108</v>
      </c>
      <c r="D2673" t="str">
        <f t="shared" si="958"/>
        <v>Low</v>
      </c>
      <c r="E2673">
        <v>97</v>
      </c>
      <c r="F2673" t="str">
        <f t="shared" si="959"/>
        <v>1h 37m</v>
      </c>
      <c r="G2673" t="str">
        <f t="shared" si="960"/>
        <v>Standard Movie</v>
      </c>
      <c r="H2673">
        <v>83</v>
      </c>
      <c r="I2673" t="str">
        <f t="shared" si="961"/>
        <v>Very Low</v>
      </c>
      <c r="J2673">
        <v>579</v>
      </c>
      <c r="K2673" t="str">
        <f t="shared" si="962"/>
        <v>Very Low</v>
      </c>
      <c r="L2673" t="s">
        <v>12904</v>
      </c>
      <c r="M2673">
        <v>912</v>
      </c>
      <c r="N2673" t="str">
        <f t="shared" si="963"/>
        <v>Low</v>
      </c>
      <c r="O2673">
        <v>21468807</v>
      </c>
      <c r="P2673" t="str">
        <f t="shared" si="964"/>
        <v>Average</v>
      </c>
      <c r="Q2673" t="s">
        <v>3001</v>
      </c>
      <c r="R2673" t="str">
        <f t="shared" si="965"/>
        <v>Horror</v>
      </c>
      <c r="S2673">
        <f t="shared" si="966"/>
        <v>3</v>
      </c>
      <c r="T2673" t="s">
        <v>3048</v>
      </c>
      <c r="U2673" t="s">
        <v>12905</v>
      </c>
      <c r="V2673">
        <v>13048</v>
      </c>
      <c r="W2673" t="str">
        <f t="shared" si="967"/>
        <v>Low</v>
      </c>
      <c r="X2673">
        <v>2682</v>
      </c>
      <c r="Y2673" t="str">
        <f t="shared" si="968"/>
        <v>Low</v>
      </c>
      <c r="Z2673" t="s">
        <v>4027</v>
      </c>
      <c r="AA2673">
        <v>2</v>
      </c>
      <c r="AB2673" t="str">
        <f t="shared" si="969"/>
        <v>Duo/Trio Poster</v>
      </c>
      <c r="AC2673" t="s">
        <v>12906</v>
      </c>
      <c r="AD2673" t="s">
        <v>12907</v>
      </c>
      <c r="AE2673">
        <v>227</v>
      </c>
      <c r="AF2673" t="str">
        <f t="shared" si="970"/>
        <v>Very Low</v>
      </c>
      <c r="AG2673" t="s">
        <v>9</v>
      </c>
      <c r="AH2673" t="s">
        <v>10</v>
      </c>
      <c r="AI2673" t="s">
        <v>556</v>
      </c>
      <c r="AJ2673" t="str">
        <f t="shared" si="971"/>
        <v>Adult</v>
      </c>
      <c r="AK2673">
        <v>14000000</v>
      </c>
      <c r="AL2673" t="str">
        <f t="shared" si="972"/>
        <v>Low Budget</v>
      </c>
      <c r="AM2673">
        <v>2000</v>
      </c>
      <c r="AN2673">
        <f t="shared" si="973"/>
        <v>25</v>
      </c>
      <c r="AO2673" t="str">
        <f t="shared" si="974"/>
        <v>Old Classic</v>
      </c>
      <c r="AP2673">
        <v>786</v>
      </c>
      <c r="AQ2673" t="str">
        <f t="shared" si="975"/>
        <v>Very Low</v>
      </c>
      <c r="AR2673">
        <v>4.0999999999999996</v>
      </c>
      <c r="AS2673" t="str">
        <f t="shared" si="976"/>
        <v>Poor</v>
      </c>
      <c r="AT2673">
        <v>2.35</v>
      </c>
      <c r="AU2673" t="str">
        <f t="shared" si="977"/>
        <v>Cinematic Widescreen</v>
      </c>
      <c r="AV2673">
        <v>243</v>
      </c>
      <c r="AW2673" t="str">
        <f t="shared" si="978"/>
        <v>Very Low</v>
      </c>
    </row>
    <row r="2674" spans="1:49" x14ac:dyDescent="0.3">
      <c r="A2674" t="s">
        <v>0</v>
      </c>
      <c r="B2674" t="s">
        <v>4024</v>
      </c>
      <c r="C2674">
        <v>69</v>
      </c>
      <c r="D2674" t="str">
        <f t="shared" si="958"/>
        <v>Low</v>
      </c>
      <c r="E2674">
        <v>90</v>
      </c>
      <c r="F2674" t="str">
        <f t="shared" si="959"/>
        <v>1h 30m</v>
      </c>
      <c r="G2674" t="str">
        <f t="shared" si="960"/>
        <v>Standard Movie</v>
      </c>
      <c r="H2674">
        <v>13</v>
      </c>
      <c r="I2674" t="str">
        <f t="shared" si="961"/>
        <v>Very Low</v>
      </c>
      <c r="J2674">
        <v>613</v>
      </c>
      <c r="K2674" t="str">
        <f t="shared" si="962"/>
        <v>Very Low</v>
      </c>
      <c r="L2674" t="s">
        <v>5076</v>
      </c>
      <c r="M2674">
        <v>882</v>
      </c>
      <c r="N2674" t="str">
        <f t="shared" si="963"/>
        <v>Low</v>
      </c>
      <c r="O2674">
        <v>19158074</v>
      </c>
      <c r="P2674" t="str">
        <f t="shared" si="964"/>
        <v>Average</v>
      </c>
      <c r="Q2674" t="s">
        <v>1967</v>
      </c>
      <c r="R2674" t="str">
        <f t="shared" si="965"/>
        <v>Drama</v>
      </c>
      <c r="S2674">
        <f t="shared" si="966"/>
        <v>4</v>
      </c>
      <c r="T2674" t="s">
        <v>159</v>
      </c>
      <c r="U2674" t="s">
        <v>12908</v>
      </c>
      <c r="V2674">
        <v>17983</v>
      </c>
      <c r="W2674" t="str">
        <f t="shared" si="967"/>
        <v>Low</v>
      </c>
      <c r="X2674">
        <v>2661</v>
      </c>
      <c r="Y2674" t="str">
        <f t="shared" si="968"/>
        <v>Low</v>
      </c>
      <c r="Z2674" t="s">
        <v>6756</v>
      </c>
      <c r="AA2674">
        <v>2</v>
      </c>
      <c r="AB2674" t="str">
        <f t="shared" si="969"/>
        <v>Duo/Trio Poster</v>
      </c>
      <c r="AC2674" t="s">
        <v>12909</v>
      </c>
      <c r="AD2674" t="s">
        <v>12910</v>
      </c>
      <c r="AE2674">
        <v>127</v>
      </c>
      <c r="AF2674" t="str">
        <f t="shared" si="970"/>
        <v>Very Low</v>
      </c>
      <c r="AG2674" t="s">
        <v>9</v>
      </c>
      <c r="AH2674" t="s">
        <v>10</v>
      </c>
      <c r="AI2674" t="s">
        <v>66</v>
      </c>
      <c r="AJ2674" t="str">
        <f t="shared" si="971"/>
        <v>Family</v>
      </c>
      <c r="AK2674">
        <v>15000000</v>
      </c>
      <c r="AL2674" t="str">
        <f t="shared" si="972"/>
        <v>Low Budget</v>
      </c>
      <c r="AM2674">
        <v>2002</v>
      </c>
      <c r="AN2674">
        <f t="shared" si="973"/>
        <v>23</v>
      </c>
      <c r="AO2674" t="str">
        <f t="shared" si="974"/>
        <v>Old Classic</v>
      </c>
      <c r="AP2674">
        <v>874</v>
      </c>
      <c r="AQ2674" t="str">
        <f t="shared" si="975"/>
        <v>Very Low</v>
      </c>
      <c r="AR2674">
        <v>6.7</v>
      </c>
      <c r="AS2674" t="str">
        <f t="shared" si="976"/>
        <v>Average</v>
      </c>
      <c r="AT2674">
        <v>2.35</v>
      </c>
      <c r="AU2674" t="str">
        <f t="shared" si="977"/>
        <v>Cinematic Widescreen</v>
      </c>
      <c r="AV2674">
        <v>0</v>
      </c>
      <c r="AW2674" t="str">
        <f t="shared" si="978"/>
        <v>Very Low</v>
      </c>
    </row>
    <row r="2675" spans="1:49" x14ac:dyDescent="0.3">
      <c r="A2675" t="s">
        <v>0</v>
      </c>
      <c r="B2675" t="s">
        <v>12911</v>
      </c>
      <c r="C2675">
        <v>78</v>
      </c>
      <c r="D2675" t="str">
        <f t="shared" si="958"/>
        <v>Low</v>
      </c>
      <c r="E2675">
        <v>92</v>
      </c>
      <c r="F2675" t="str">
        <f t="shared" si="959"/>
        <v>1h 32m</v>
      </c>
      <c r="G2675" t="str">
        <f t="shared" si="960"/>
        <v>Standard Movie</v>
      </c>
      <c r="H2675">
        <v>8</v>
      </c>
      <c r="I2675" t="str">
        <f t="shared" si="961"/>
        <v>Very Low</v>
      </c>
      <c r="J2675">
        <v>129</v>
      </c>
      <c r="K2675" t="str">
        <f t="shared" si="962"/>
        <v>Very Low</v>
      </c>
      <c r="L2675" t="s">
        <v>12912</v>
      </c>
      <c r="M2675">
        <v>472</v>
      </c>
      <c r="N2675" t="str">
        <f t="shared" si="963"/>
        <v>Low</v>
      </c>
      <c r="O2675">
        <v>18843314</v>
      </c>
      <c r="P2675" t="str">
        <f t="shared" si="964"/>
        <v>Average</v>
      </c>
      <c r="Q2675" t="s">
        <v>894</v>
      </c>
      <c r="R2675" t="str">
        <f t="shared" si="965"/>
        <v>Action</v>
      </c>
      <c r="S2675">
        <f t="shared" si="966"/>
        <v>3</v>
      </c>
      <c r="T2675" t="s">
        <v>11095</v>
      </c>
      <c r="U2675" t="s">
        <v>12913</v>
      </c>
      <c r="V2675">
        <v>27486</v>
      </c>
      <c r="W2675" t="str">
        <f t="shared" si="967"/>
        <v>Low</v>
      </c>
      <c r="X2675">
        <v>1045</v>
      </c>
      <c r="Y2675" t="str">
        <f t="shared" si="968"/>
        <v>Low</v>
      </c>
      <c r="Z2675" t="s">
        <v>10291</v>
      </c>
      <c r="AA2675">
        <v>1</v>
      </c>
      <c r="AB2675" t="str">
        <f t="shared" si="969"/>
        <v>Solo Star Poster</v>
      </c>
      <c r="AC2675" t="s">
        <v>12914</v>
      </c>
      <c r="AD2675" t="s">
        <v>12915</v>
      </c>
      <c r="AE2675">
        <v>284</v>
      </c>
      <c r="AF2675" t="str">
        <f t="shared" si="970"/>
        <v>Very Low</v>
      </c>
      <c r="AG2675" t="s">
        <v>9</v>
      </c>
      <c r="AH2675" t="s">
        <v>10</v>
      </c>
      <c r="AI2675" t="s">
        <v>11</v>
      </c>
      <c r="AJ2675" t="str">
        <f t="shared" si="971"/>
        <v>Teen</v>
      </c>
      <c r="AK2675">
        <v>20000000</v>
      </c>
      <c r="AL2675" t="str">
        <f t="shared" si="972"/>
        <v>Low Budget</v>
      </c>
      <c r="AM2675">
        <v>2006</v>
      </c>
      <c r="AN2675">
        <f t="shared" si="973"/>
        <v>19</v>
      </c>
      <c r="AO2675" t="str">
        <f t="shared" si="974"/>
        <v>Old Classic</v>
      </c>
      <c r="AP2675">
        <v>239</v>
      </c>
      <c r="AQ2675" t="str">
        <f t="shared" si="975"/>
        <v>Very Low</v>
      </c>
      <c r="AR2675">
        <v>4.7</v>
      </c>
      <c r="AS2675" t="str">
        <f t="shared" si="976"/>
        <v>Poor</v>
      </c>
      <c r="AT2675">
        <v>1.85</v>
      </c>
      <c r="AU2675" t="str">
        <f t="shared" si="977"/>
        <v>HDTV / Widescreen</v>
      </c>
      <c r="AV2675">
        <v>0</v>
      </c>
      <c r="AW2675" t="str">
        <f t="shared" si="978"/>
        <v>Very Low</v>
      </c>
    </row>
    <row r="2676" spans="1:49" x14ac:dyDescent="0.3">
      <c r="A2676" t="s">
        <v>0</v>
      </c>
      <c r="B2676" t="s">
        <v>12916</v>
      </c>
      <c r="C2676">
        <v>129</v>
      </c>
      <c r="D2676" t="str">
        <f t="shared" si="958"/>
        <v>Low</v>
      </c>
      <c r="E2676">
        <v>100</v>
      </c>
      <c r="F2676" t="str">
        <f t="shared" si="959"/>
        <v>1h 40m</v>
      </c>
      <c r="G2676" t="str">
        <f t="shared" si="960"/>
        <v>Standard Movie</v>
      </c>
      <c r="H2676">
        <v>10</v>
      </c>
      <c r="I2676" t="str">
        <f t="shared" si="961"/>
        <v>Very Low</v>
      </c>
      <c r="J2676">
        <v>415</v>
      </c>
      <c r="K2676" t="str">
        <f t="shared" si="962"/>
        <v>Very Low</v>
      </c>
      <c r="L2676" t="s">
        <v>2072</v>
      </c>
      <c r="M2676">
        <v>826</v>
      </c>
      <c r="N2676" t="str">
        <f t="shared" si="963"/>
        <v>Low</v>
      </c>
      <c r="O2676">
        <v>20566327</v>
      </c>
      <c r="P2676" t="str">
        <f t="shared" si="964"/>
        <v>Average</v>
      </c>
      <c r="Q2676" t="s">
        <v>2107</v>
      </c>
      <c r="R2676" t="str">
        <f t="shared" si="965"/>
        <v>Action</v>
      </c>
      <c r="S2676">
        <f t="shared" si="966"/>
        <v>2</v>
      </c>
      <c r="T2676" t="s">
        <v>6353</v>
      </c>
      <c r="U2676" t="s">
        <v>12917</v>
      </c>
      <c r="V2676">
        <v>15385</v>
      </c>
      <c r="W2676" t="str">
        <f t="shared" si="967"/>
        <v>Low</v>
      </c>
      <c r="X2676">
        <v>2958</v>
      </c>
      <c r="Y2676" t="str">
        <f t="shared" si="968"/>
        <v>Low</v>
      </c>
      <c r="Z2676" t="s">
        <v>3181</v>
      </c>
      <c r="AA2676">
        <v>2</v>
      </c>
      <c r="AB2676" t="str">
        <f t="shared" si="969"/>
        <v>Duo/Trio Poster</v>
      </c>
      <c r="AC2676" t="s">
        <v>12918</v>
      </c>
      <c r="AD2676" t="s">
        <v>12919</v>
      </c>
      <c r="AE2676">
        <v>84</v>
      </c>
      <c r="AF2676" t="str">
        <f t="shared" si="970"/>
        <v>Very Low</v>
      </c>
      <c r="AG2676" t="s">
        <v>9</v>
      </c>
      <c r="AH2676" t="s">
        <v>10</v>
      </c>
      <c r="AI2676" t="s">
        <v>556</v>
      </c>
      <c r="AJ2676" t="str">
        <f t="shared" si="971"/>
        <v>Adult</v>
      </c>
      <c r="AK2676">
        <v>15000000</v>
      </c>
      <c r="AL2676" t="str">
        <f t="shared" si="972"/>
        <v>Low Budget</v>
      </c>
      <c r="AM2676">
        <v>2016</v>
      </c>
      <c r="AN2676">
        <f t="shared" si="973"/>
        <v>9</v>
      </c>
      <c r="AO2676" t="str">
        <f t="shared" si="974"/>
        <v>Modern Classic</v>
      </c>
      <c r="AP2676">
        <v>622</v>
      </c>
      <c r="AQ2676" t="str">
        <f t="shared" si="975"/>
        <v>Very Low</v>
      </c>
      <c r="AR2676">
        <v>6.4</v>
      </c>
      <c r="AS2676" t="str">
        <f t="shared" si="976"/>
        <v>Average</v>
      </c>
      <c r="AT2676">
        <v>2.35</v>
      </c>
      <c r="AU2676" t="str">
        <f t="shared" si="977"/>
        <v>Cinematic Widescreen</v>
      </c>
      <c r="AV2676">
        <v>0</v>
      </c>
      <c r="AW2676" t="str">
        <f t="shared" si="978"/>
        <v>Very Low</v>
      </c>
    </row>
    <row r="2677" spans="1:49" x14ac:dyDescent="0.3">
      <c r="A2677" t="s">
        <v>0</v>
      </c>
      <c r="B2677" t="s">
        <v>11014</v>
      </c>
      <c r="C2677">
        <v>135</v>
      </c>
      <c r="D2677" t="str">
        <f t="shared" si="958"/>
        <v>Low</v>
      </c>
      <c r="E2677">
        <v>117</v>
      </c>
      <c r="F2677" t="str">
        <f t="shared" si="959"/>
        <v>1h 57m</v>
      </c>
      <c r="G2677" t="str">
        <f t="shared" si="960"/>
        <v>Standard Movie</v>
      </c>
      <c r="H2677">
        <v>19</v>
      </c>
      <c r="I2677" t="str">
        <f t="shared" si="961"/>
        <v>Very Low</v>
      </c>
      <c r="J2677">
        <v>461</v>
      </c>
      <c r="K2677" t="str">
        <f t="shared" si="962"/>
        <v>Very Low</v>
      </c>
      <c r="L2677" t="s">
        <v>12920</v>
      </c>
      <c r="M2677">
        <v>3000</v>
      </c>
      <c r="N2677" t="str">
        <f t="shared" si="963"/>
        <v>Low</v>
      </c>
      <c r="O2677">
        <v>20218921</v>
      </c>
      <c r="P2677" t="str">
        <f t="shared" si="964"/>
        <v>Average</v>
      </c>
      <c r="Q2677" t="s">
        <v>6170</v>
      </c>
      <c r="R2677" t="str">
        <f t="shared" si="965"/>
        <v>Drama</v>
      </c>
      <c r="S2677">
        <f t="shared" si="966"/>
        <v>2</v>
      </c>
      <c r="T2677" t="s">
        <v>4488</v>
      </c>
      <c r="U2677" t="s">
        <v>12921</v>
      </c>
      <c r="V2677">
        <v>14814</v>
      </c>
      <c r="W2677" t="str">
        <f t="shared" si="967"/>
        <v>Low</v>
      </c>
      <c r="X2677">
        <v>4204</v>
      </c>
      <c r="Y2677" t="str">
        <f t="shared" si="968"/>
        <v>Low</v>
      </c>
      <c r="Z2677" t="s">
        <v>3196</v>
      </c>
      <c r="AA2677">
        <v>4</v>
      </c>
      <c r="AB2677" t="str">
        <f t="shared" si="969"/>
        <v>Ensemble Poster</v>
      </c>
      <c r="AC2677" t="s">
        <v>12922</v>
      </c>
      <c r="AD2677" t="s">
        <v>12923</v>
      </c>
      <c r="AE2677">
        <v>114</v>
      </c>
      <c r="AF2677" t="str">
        <f t="shared" si="970"/>
        <v>Very Low</v>
      </c>
      <c r="AG2677" t="s">
        <v>9</v>
      </c>
      <c r="AH2677" t="s">
        <v>12924</v>
      </c>
      <c r="AI2677" t="s">
        <v>11</v>
      </c>
      <c r="AJ2677" t="str">
        <f t="shared" si="971"/>
        <v>Teen</v>
      </c>
      <c r="AK2677">
        <v>15000000</v>
      </c>
      <c r="AL2677" t="str">
        <f t="shared" si="972"/>
        <v>Low Budget</v>
      </c>
      <c r="AM2677">
        <v>2010</v>
      </c>
      <c r="AN2677">
        <f t="shared" si="973"/>
        <v>15</v>
      </c>
      <c r="AO2677" t="str">
        <f t="shared" si="974"/>
        <v>Modern Classic</v>
      </c>
      <c r="AP2677">
        <v>646</v>
      </c>
      <c r="AQ2677" t="str">
        <f t="shared" si="975"/>
        <v>Very Low</v>
      </c>
      <c r="AR2677">
        <v>6.3</v>
      </c>
      <c r="AS2677" t="str">
        <f t="shared" si="976"/>
        <v>Average</v>
      </c>
      <c r="AT2677">
        <v>2.35</v>
      </c>
      <c r="AU2677" t="str">
        <f t="shared" si="977"/>
        <v>Cinematic Widescreen</v>
      </c>
      <c r="AV2677">
        <v>0</v>
      </c>
      <c r="AW2677" t="str">
        <f t="shared" si="978"/>
        <v>Very Low</v>
      </c>
    </row>
    <row r="2678" spans="1:49" x14ac:dyDescent="0.3">
      <c r="A2678" t="s">
        <v>0</v>
      </c>
      <c r="B2678" t="s">
        <v>12925</v>
      </c>
      <c r="C2678">
        <v>96</v>
      </c>
      <c r="D2678" t="str">
        <f t="shared" si="958"/>
        <v>Low</v>
      </c>
      <c r="E2678">
        <v>84</v>
      </c>
      <c r="F2678" t="str">
        <f t="shared" si="959"/>
        <v>1h 24m</v>
      </c>
      <c r="G2678" t="str">
        <f t="shared" si="960"/>
        <v>Featurette</v>
      </c>
      <c r="H2678">
        <v>119</v>
      </c>
      <c r="I2678" t="str">
        <f t="shared" si="961"/>
        <v>Very Low</v>
      </c>
      <c r="J2678">
        <v>918</v>
      </c>
      <c r="K2678" t="str">
        <f t="shared" si="962"/>
        <v>Very Low</v>
      </c>
      <c r="L2678" t="s">
        <v>2613</v>
      </c>
      <c r="M2678">
        <v>989</v>
      </c>
      <c r="N2678" t="str">
        <f t="shared" si="963"/>
        <v>Low</v>
      </c>
      <c r="O2678">
        <v>17411331</v>
      </c>
      <c r="P2678" t="str">
        <f t="shared" si="964"/>
        <v>Average</v>
      </c>
      <c r="Q2678" t="s">
        <v>4248</v>
      </c>
      <c r="R2678" t="str">
        <f t="shared" si="965"/>
        <v>Horror</v>
      </c>
      <c r="S2678">
        <f t="shared" si="966"/>
        <v>4</v>
      </c>
      <c r="T2678" t="s">
        <v>323</v>
      </c>
      <c r="U2678" t="s">
        <v>12926</v>
      </c>
      <c r="V2678">
        <v>17328</v>
      </c>
      <c r="W2678" t="str">
        <f t="shared" si="967"/>
        <v>Low</v>
      </c>
      <c r="X2678">
        <v>4660</v>
      </c>
      <c r="Y2678" t="str">
        <f t="shared" si="968"/>
        <v>Low</v>
      </c>
      <c r="Z2678" t="s">
        <v>9397</v>
      </c>
      <c r="AA2678">
        <v>3</v>
      </c>
      <c r="AB2678" t="str">
        <f t="shared" si="969"/>
        <v>Duo/Trio Poster</v>
      </c>
      <c r="AC2678" t="s">
        <v>12927</v>
      </c>
      <c r="AD2678" t="s">
        <v>12928</v>
      </c>
      <c r="AE2678">
        <v>237</v>
      </c>
      <c r="AF2678" t="str">
        <f t="shared" si="970"/>
        <v>Very Low</v>
      </c>
      <c r="AG2678" t="s">
        <v>9</v>
      </c>
      <c r="AH2678" t="s">
        <v>341</v>
      </c>
      <c r="AI2678" t="s">
        <v>556</v>
      </c>
      <c r="AJ2678" t="str">
        <f t="shared" si="971"/>
        <v>Adult</v>
      </c>
      <c r="AK2678">
        <v>15000000</v>
      </c>
      <c r="AL2678" t="str">
        <f t="shared" si="972"/>
        <v>Low Budget</v>
      </c>
      <c r="AM2678">
        <v>1998</v>
      </c>
      <c r="AN2678">
        <f t="shared" si="973"/>
        <v>27</v>
      </c>
      <c r="AO2678" t="str">
        <f t="shared" si="974"/>
        <v>Old Classic</v>
      </c>
      <c r="AP2678">
        <v>982</v>
      </c>
      <c r="AQ2678" t="str">
        <f t="shared" si="975"/>
        <v>Very Low</v>
      </c>
      <c r="AR2678">
        <v>5.5</v>
      </c>
      <c r="AS2678" t="str">
        <f t="shared" si="976"/>
        <v>Below Average</v>
      </c>
      <c r="AT2678">
        <v>1.85</v>
      </c>
      <c r="AU2678" t="str">
        <f t="shared" si="977"/>
        <v>HDTV / Widescreen</v>
      </c>
      <c r="AV2678">
        <v>673</v>
      </c>
      <c r="AW2678" t="str">
        <f t="shared" si="978"/>
        <v>Very Low</v>
      </c>
    </row>
    <row r="2679" spans="1:49" x14ac:dyDescent="0.3">
      <c r="A2679" t="s">
        <v>0</v>
      </c>
      <c r="B2679" t="s">
        <v>12929</v>
      </c>
      <c r="C2679">
        <v>417</v>
      </c>
      <c r="D2679" t="str">
        <f t="shared" si="958"/>
        <v>Medium</v>
      </c>
      <c r="E2679">
        <v>140</v>
      </c>
      <c r="F2679" t="str">
        <f t="shared" si="959"/>
        <v>2h 20m</v>
      </c>
      <c r="G2679" t="str">
        <f t="shared" si="960"/>
        <v>Long Movie</v>
      </c>
      <c r="H2679">
        <v>310</v>
      </c>
      <c r="I2679" t="str">
        <f t="shared" si="961"/>
        <v>Very Low</v>
      </c>
      <c r="J2679">
        <v>619</v>
      </c>
      <c r="K2679" t="str">
        <f t="shared" si="962"/>
        <v>Very Low</v>
      </c>
      <c r="L2679" t="s">
        <v>996</v>
      </c>
      <c r="M2679">
        <v>33000</v>
      </c>
      <c r="N2679" t="str">
        <f t="shared" si="963"/>
        <v>Medium</v>
      </c>
      <c r="O2679">
        <v>21383298</v>
      </c>
      <c r="P2679" t="str">
        <f t="shared" si="964"/>
        <v>Average</v>
      </c>
      <c r="Q2679" t="s">
        <v>2096</v>
      </c>
      <c r="R2679" t="str">
        <f t="shared" si="965"/>
        <v>Crime</v>
      </c>
      <c r="S2679">
        <f t="shared" si="966"/>
        <v>3</v>
      </c>
      <c r="T2679" t="s">
        <v>4184</v>
      </c>
      <c r="U2679" t="s">
        <v>12930</v>
      </c>
      <c r="V2679">
        <v>187170</v>
      </c>
      <c r="W2679" t="str">
        <f t="shared" si="967"/>
        <v>Medium</v>
      </c>
      <c r="X2679">
        <v>34413</v>
      </c>
      <c r="Y2679" t="str">
        <f t="shared" si="968"/>
        <v>Medium</v>
      </c>
      <c r="Z2679" t="s">
        <v>12931</v>
      </c>
      <c r="AA2679">
        <v>3</v>
      </c>
      <c r="AB2679" t="str">
        <f t="shared" si="969"/>
        <v>Duo/Trio Poster</v>
      </c>
      <c r="AC2679" t="s">
        <v>12932</v>
      </c>
      <c r="AD2679" t="s">
        <v>12933</v>
      </c>
      <c r="AE2679">
        <v>376</v>
      </c>
      <c r="AF2679" t="str">
        <f t="shared" si="970"/>
        <v>Very Low</v>
      </c>
      <c r="AG2679" t="s">
        <v>9</v>
      </c>
      <c r="AH2679" t="s">
        <v>10</v>
      </c>
      <c r="AI2679" t="s">
        <v>556</v>
      </c>
      <c r="AJ2679" t="str">
        <f t="shared" si="971"/>
        <v>Adult</v>
      </c>
      <c r="AK2679">
        <v>15000000</v>
      </c>
      <c r="AL2679" t="str">
        <f t="shared" si="972"/>
        <v>Low Budget</v>
      </c>
      <c r="AM2679">
        <v>2012</v>
      </c>
      <c r="AN2679">
        <f t="shared" si="973"/>
        <v>13</v>
      </c>
      <c r="AO2679" t="str">
        <f t="shared" si="974"/>
        <v>Modern Classic</v>
      </c>
      <c r="AP2679">
        <v>748</v>
      </c>
      <c r="AQ2679" t="str">
        <f t="shared" si="975"/>
        <v>Very Low</v>
      </c>
      <c r="AR2679">
        <v>7.3</v>
      </c>
      <c r="AS2679" t="str">
        <f t="shared" si="976"/>
        <v>Good</v>
      </c>
      <c r="AT2679">
        <v>2.35</v>
      </c>
      <c r="AU2679" t="str">
        <f t="shared" si="977"/>
        <v>Cinematic Widescreen</v>
      </c>
      <c r="AV2679">
        <v>47000</v>
      </c>
      <c r="AW2679" t="str">
        <f t="shared" si="978"/>
        <v>Medium</v>
      </c>
    </row>
    <row r="2680" spans="1:49" x14ac:dyDescent="0.3">
      <c r="A2680" t="s">
        <v>0</v>
      </c>
      <c r="B2680" t="s">
        <v>1460</v>
      </c>
      <c r="C2680">
        <v>172</v>
      </c>
      <c r="D2680" t="str">
        <f t="shared" si="958"/>
        <v>Low</v>
      </c>
      <c r="E2680">
        <v>108</v>
      </c>
      <c r="F2680" t="str">
        <f t="shared" si="959"/>
        <v>1h 48m</v>
      </c>
      <c r="G2680" t="str">
        <f t="shared" si="960"/>
        <v>Standard Movie</v>
      </c>
      <c r="H2680">
        <v>79</v>
      </c>
      <c r="I2680" t="str">
        <f t="shared" si="961"/>
        <v>Very Low</v>
      </c>
      <c r="J2680">
        <v>537</v>
      </c>
      <c r="K2680" t="str">
        <f t="shared" si="962"/>
        <v>Very Low</v>
      </c>
      <c r="L2680" t="s">
        <v>12934</v>
      </c>
      <c r="M2680">
        <v>775</v>
      </c>
      <c r="N2680" t="str">
        <f t="shared" si="963"/>
        <v>Low</v>
      </c>
      <c r="O2680">
        <v>24984868</v>
      </c>
      <c r="P2680" t="str">
        <f t="shared" si="964"/>
        <v>Average</v>
      </c>
      <c r="Q2680" t="s">
        <v>305</v>
      </c>
      <c r="R2680" t="str">
        <f t="shared" si="965"/>
        <v>Action</v>
      </c>
      <c r="S2680">
        <f t="shared" si="966"/>
        <v>3</v>
      </c>
      <c r="T2680" t="s">
        <v>9364</v>
      </c>
      <c r="U2680" t="s">
        <v>12935</v>
      </c>
      <c r="V2680">
        <v>50056</v>
      </c>
      <c r="W2680" t="str">
        <f t="shared" si="967"/>
        <v>Medium</v>
      </c>
      <c r="X2680">
        <v>3033</v>
      </c>
      <c r="Y2680" t="str">
        <f t="shared" si="968"/>
        <v>Low</v>
      </c>
      <c r="Z2680" t="s">
        <v>950</v>
      </c>
      <c r="AA2680">
        <v>2</v>
      </c>
      <c r="AB2680" t="str">
        <f t="shared" si="969"/>
        <v>Duo/Trio Poster</v>
      </c>
      <c r="AC2680" t="s">
        <v>12936</v>
      </c>
      <c r="AD2680" t="s">
        <v>12937</v>
      </c>
      <c r="AE2680">
        <v>152</v>
      </c>
      <c r="AF2680" t="str">
        <f t="shared" si="970"/>
        <v>Very Low</v>
      </c>
      <c r="AG2680" t="s">
        <v>9</v>
      </c>
      <c r="AH2680" t="s">
        <v>10</v>
      </c>
      <c r="AI2680" t="s">
        <v>556</v>
      </c>
      <c r="AJ2680" t="str">
        <f t="shared" si="971"/>
        <v>Adult</v>
      </c>
      <c r="AK2680">
        <v>15000000</v>
      </c>
      <c r="AL2680" t="str">
        <f t="shared" si="972"/>
        <v>Low Budget</v>
      </c>
      <c r="AM2680">
        <v>2014</v>
      </c>
      <c r="AN2680">
        <f t="shared" si="973"/>
        <v>11</v>
      </c>
      <c r="AO2680" t="str">
        <f t="shared" si="974"/>
        <v>Modern Classic</v>
      </c>
      <c r="AP2680">
        <v>614</v>
      </c>
      <c r="AQ2680" t="str">
        <f t="shared" si="975"/>
        <v>Very Low</v>
      </c>
      <c r="AR2680">
        <v>6.3</v>
      </c>
      <c r="AS2680" t="str">
        <f t="shared" si="976"/>
        <v>Average</v>
      </c>
      <c r="AT2680">
        <v>2.35</v>
      </c>
      <c r="AU2680" t="str">
        <f t="shared" si="977"/>
        <v>Cinematic Widescreen</v>
      </c>
      <c r="AV2680">
        <v>0</v>
      </c>
      <c r="AW2680" t="str">
        <f t="shared" si="978"/>
        <v>Very Low</v>
      </c>
    </row>
    <row r="2681" spans="1:49" x14ac:dyDescent="0.3">
      <c r="A2681" t="s">
        <v>0</v>
      </c>
      <c r="B2681" t="s">
        <v>12938</v>
      </c>
      <c r="C2681">
        <v>88</v>
      </c>
      <c r="D2681" t="str">
        <f t="shared" si="958"/>
        <v>Low</v>
      </c>
      <c r="E2681">
        <v>109</v>
      </c>
      <c r="F2681" t="str">
        <f t="shared" si="959"/>
        <v>1h 49m</v>
      </c>
      <c r="G2681" t="str">
        <f t="shared" si="960"/>
        <v>Standard Movie</v>
      </c>
      <c r="H2681">
        <v>11</v>
      </c>
      <c r="I2681" t="str">
        <f t="shared" si="961"/>
        <v>Very Low</v>
      </c>
      <c r="J2681">
        <v>159</v>
      </c>
      <c r="K2681" t="str">
        <f t="shared" si="962"/>
        <v>Very Low</v>
      </c>
      <c r="L2681" t="s">
        <v>5707</v>
      </c>
      <c r="M2681">
        <v>471</v>
      </c>
      <c r="N2681" t="str">
        <f t="shared" si="963"/>
        <v>Low</v>
      </c>
      <c r="O2681">
        <v>16459004</v>
      </c>
      <c r="P2681" t="str">
        <f t="shared" si="964"/>
        <v>Average</v>
      </c>
      <c r="Q2681" t="s">
        <v>1895</v>
      </c>
      <c r="R2681" t="str">
        <f t="shared" si="965"/>
        <v>Drama</v>
      </c>
      <c r="S2681">
        <f t="shared" si="966"/>
        <v>3</v>
      </c>
      <c r="T2681" t="s">
        <v>12939</v>
      </c>
      <c r="U2681" t="s">
        <v>12940</v>
      </c>
      <c r="V2681">
        <v>13320</v>
      </c>
      <c r="W2681" t="str">
        <f t="shared" si="967"/>
        <v>Low</v>
      </c>
      <c r="X2681">
        <v>1069</v>
      </c>
      <c r="Y2681" t="str">
        <f t="shared" si="968"/>
        <v>Low</v>
      </c>
      <c r="Z2681" t="s">
        <v>12941</v>
      </c>
      <c r="AA2681">
        <v>1</v>
      </c>
      <c r="AB2681" t="str">
        <f t="shared" si="969"/>
        <v>Solo Star Poster</v>
      </c>
      <c r="AC2681" t="s">
        <v>12942</v>
      </c>
      <c r="AD2681" t="s">
        <v>12943</v>
      </c>
      <c r="AE2681">
        <v>415</v>
      </c>
      <c r="AF2681" t="str">
        <f t="shared" si="970"/>
        <v>Very Low</v>
      </c>
      <c r="AG2681" t="s">
        <v>9</v>
      </c>
      <c r="AH2681" t="s">
        <v>239</v>
      </c>
      <c r="AI2681" t="s">
        <v>556</v>
      </c>
      <c r="AJ2681" t="str">
        <f t="shared" si="971"/>
        <v>Adult</v>
      </c>
      <c r="AK2681">
        <v>15000000</v>
      </c>
      <c r="AL2681" t="str">
        <f t="shared" si="972"/>
        <v>Low Budget</v>
      </c>
      <c r="AM2681">
        <v>1999</v>
      </c>
      <c r="AN2681">
        <f t="shared" si="973"/>
        <v>26</v>
      </c>
      <c r="AO2681" t="str">
        <f t="shared" si="974"/>
        <v>Old Classic</v>
      </c>
      <c r="AP2681">
        <v>308</v>
      </c>
      <c r="AQ2681" t="str">
        <f t="shared" si="975"/>
        <v>Very Low</v>
      </c>
      <c r="AR2681">
        <v>4.9000000000000004</v>
      </c>
      <c r="AS2681" t="str">
        <f t="shared" si="976"/>
        <v>Poor</v>
      </c>
      <c r="AT2681">
        <v>2.35</v>
      </c>
      <c r="AU2681" t="str">
        <f t="shared" si="977"/>
        <v>Cinematic Widescreen</v>
      </c>
      <c r="AV2681">
        <v>327</v>
      </c>
      <c r="AW2681" t="str">
        <f t="shared" si="978"/>
        <v>Very Low</v>
      </c>
    </row>
    <row r="2682" spans="1:49" x14ac:dyDescent="0.3">
      <c r="A2682" t="s">
        <v>0</v>
      </c>
      <c r="B2682" t="s">
        <v>2242</v>
      </c>
      <c r="C2682">
        <v>388</v>
      </c>
      <c r="D2682" t="str">
        <f t="shared" si="958"/>
        <v>Medium</v>
      </c>
      <c r="E2682">
        <v>131</v>
      </c>
      <c r="F2682" t="str">
        <f t="shared" si="959"/>
        <v>2h 11m</v>
      </c>
      <c r="G2682" t="str">
        <f t="shared" si="960"/>
        <v>Long Movie</v>
      </c>
      <c r="H2682">
        <v>0</v>
      </c>
      <c r="I2682" t="str">
        <f t="shared" si="961"/>
        <v>Very Low</v>
      </c>
      <c r="J2682">
        <v>383</v>
      </c>
      <c r="K2682" t="str">
        <f t="shared" si="962"/>
        <v>Very Low</v>
      </c>
      <c r="L2682" t="s">
        <v>2243</v>
      </c>
      <c r="M2682">
        <v>10000</v>
      </c>
      <c r="N2682" t="str">
        <f t="shared" si="963"/>
        <v>Low</v>
      </c>
      <c r="O2682">
        <v>15700000</v>
      </c>
      <c r="P2682" t="str">
        <f t="shared" si="964"/>
        <v>Average</v>
      </c>
      <c r="Q2682" t="s">
        <v>2145</v>
      </c>
      <c r="R2682" t="str">
        <f t="shared" si="965"/>
        <v>Drama</v>
      </c>
      <c r="S2682">
        <f t="shared" si="966"/>
        <v>4</v>
      </c>
      <c r="T2682" t="s">
        <v>858</v>
      </c>
      <c r="U2682" t="s">
        <v>12944</v>
      </c>
      <c r="V2682">
        <v>332065</v>
      </c>
      <c r="W2682" t="str">
        <f t="shared" si="967"/>
        <v>High</v>
      </c>
      <c r="X2682">
        <v>11114</v>
      </c>
      <c r="Y2682" t="str">
        <f t="shared" si="968"/>
        <v>Medium</v>
      </c>
      <c r="Z2682" t="s">
        <v>3218</v>
      </c>
      <c r="AA2682">
        <v>0</v>
      </c>
      <c r="AB2682" t="str">
        <f t="shared" si="969"/>
        <v>Symbolic Poster</v>
      </c>
      <c r="AC2682" t="s">
        <v>12945</v>
      </c>
      <c r="AD2682" t="s">
        <v>12946</v>
      </c>
      <c r="AE2682">
        <v>876</v>
      </c>
      <c r="AF2682" t="str">
        <f t="shared" si="970"/>
        <v>Low</v>
      </c>
      <c r="AG2682" t="s">
        <v>9</v>
      </c>
      <c r="AH2682" t="s">
        <v>10</v>
      </c>
      <c r="AI2682" t="s">
        <v>556</v>
      </c>
      <c r="AJ2682" t="str">
        <f t="shared" si="971"/>
        <v>Adult</v>
      </c>
      <c r="AK2682">
        <v>15000000</v>
      </c>
      <c r="AL2682" t="str">
        <f t="shared" si="972"/>
        <v>Low Budget</v>
      </c>
      <c r="AM2682">
        <v>2008</v>
      </c>
      <c r="AN2682">
        <f t="shared" si="973"/>
        <v>17</v>
      </c>
      <c r="AO2682" t="str">
        <f t="shared" si="974"/>
        <v>Old Classic</v>
      </c>
      <c r="AP2682">
        <v>602</v>
      </c>
      <c r="AQ2682" t="str">
        <f t="shared" si="975"/>
        <v>Very Low</v>
      </c>
      <c r="AR2682">
        <v>7.6</v>
      </c>
      <c r="AS2682" t="str">
        <f t="shared" si="976"/>
        <v>Good</v>
      </c>
      <c r="AT2682">
        <v>1.85</v>
      </c>
      <c r="AU2682" t="str">
        <f t="shared" si="977"/>
        <v>HDTV / Widescreen</v>
      </c>
      <c r="AV2682">
        <v>16000</v>
      </c>
      <c r="AW2682" t="str">
        <f t="shared" si="978"/>
        <v>Medium</v>
      </c>
    </row>
    <row r="2683" spans="1:49" x14ac:dyDescent="0.3">
      <c r="A2683" t="s">
        <v>0</v>
      </c>
      <c r="B2683" t="s">
        <v>12947</v>
      </c>
      <c r="C2683">
        <v>45</v>
      </c>
      <c r="D2683" t="str">
        <f t="shared" si="958"/>
        <v>Very Low</v>
      </c>
      <c r="E2683">
        <v>114</v>
      </c>
      <c r="F2683" t="str">
        <f t="shared" si="959"/>
        <v>1h 54m</v>
      </c>
      <c r="G2683" t="str">
        <f t="shared" si="960"/>
        <v>Standard Movie</v>
      </c>
      <c r="H2683">
        <v>73</v>
      </c>
      <c r="I2683" t="str">
        <f t="shared" si="961"/>
        <v>Very Low</v>
      </c>
      <c r="J2683">
        <v>563</v>
      </c>
      <c r="K2683" t="str">
        <f t="shared" si="962"/>
        <v>Very Low</v>
      </c>
      <c r="L2683" t="s">
        <v>12948</v>
      </c>
      <c r="M2683">
        <v>695</v>
      </c>
      <c r="N2683" t="str">
        <f t="shared" si="963"/>
        <v>Low</v>
      </c>
      <c r="O2683">
        <v>15100000</v>
      </c>
      <c r="P2683" t="str">
        <f t="shared" si="964"/>
        <v>Average</v>
      </c>
      <c r="Q2683" t="s">
        <v>2179</v>
      </c>
      <c r="R2683" t="str">
        <f t="shared" si="965"/>
        <v>Action</v>
      </c>
      <c r="S2683">
        <f t="shared" si="966"/>
        <v>4</v>
      </c>
      <c r="T2683" t="s">
        <v>2817</v>
      </c>
      <c r="U2683" t="s">
        <v>12949</v>
      </c>
      <c r="V2683">
        <v>22797</v>
      </c>
      <c r="W2683" t="str">
        <f t="shared" si="967"/>
        <v>Low</v>
      </c>
      <c r="X2683">
        <v>3444</v>
      </c>
      <c r="Y2683" t="str">
        <f t="shared" si="968"/>
        <v>Low</v>
      </c>
      <c r="Z2683" t="s">
        <v>3859</v>
      </c>
      <c r="AA2683">
        <v>1</v>
      </c>
      <c r="AB2683" t="str">
        <f t="shared" si="969"/>
        <v>Solo Star Poster</v>
      </c>
      <c r="AC2683" t="s">
        <v>12950</v>
      </c>
      <c r="AD2683" t="s">
        <v>12951</v>
      </c>
      <c r="AE2683">
        <v>96</v>
      </c>
      <c r="AF2683" t="str">
        <f t="shared" si="970"/>
        <v>Very Low</v>
      </c>
      <c r="AG2683" t="s">
        <v>9</v>
      </c>
      <c r="AH2683" t="s">
        <v>10</v>
      </c>
      <c r="AI2683" t="s">
        <v>556</v>
      </c>
      <c r="AJ2683" t="str">
        <f t="shared" si="971"/>
        <v>Adult</v>
      </c>
      <c r="AK2683">
        <v>15000000</v>
      </c>
      <c r="AL2683" t="str">
        <f t="shared" si="972"/>
        <v>Low Budget</v>
      </c>
      <c r="AM2683">
        <v>1984</v>
      </c>
      <c r="AN2683">
        <f t="shared" si="973"/>
        <v>41</v>
      </c>
      <c r="AO2683" t="str">
        <f t="shared" si="974"/>
        <v>Old Classic</v>
      </c>
      <c r="AP2683">
        <v>654</v>
      </c>
      <c r="AQ2683" t="str">
        <f t="shared" si="975"/>
        <v>Very Low</v>
      </c>
      <c r="AR2683">
        <v>6</v>
      </c>
      <c r="AS2683" t="str">
        <f t="shared" si="976"/>
        <v>Average</v>
      </c>
      <c r="AT2683">
        <v>2.35</v>
      </c>
      <c r="AU2683" t="str">
        <f t="shared" si="977"/>
        <v>Cinematic Widescreen</v>
      </c>
      <c r="AV2683">
        <v>0</v>
      </c>
      <c r="AW2683" t="str">
        <f t="shared" si="978"/>
        <v>Very Low</v>
      </c>
    </row>
    <row r="2684" spans="1:49" x14ac:dyDescent="0.3">
      <c r="A2684" t="s">
        <v>0</v>
      </c>
      <c r="B2684" t="s">
        <v>8673</v>
      </c>
      <c r="C2684">
        <v>414</v>
      </c>
      <c r="D2684" t="str">
        <f t="shared" si="958"/>
        <v>Medium</v>
      </c>
      <c r="E2684">
        <v>97</v>
      </c>
      <c r="F2684" t="str">
        <f t="shared" si="959"/>
        <v>1h 37m</v>
      </c>
      <c r="G2684" t="str">
        <f t="shared" si="960"/>
        <v>Standard Movie</v>
      </c>
      <c r="H2684">
        <v>181</v>
      </c>
      <c r="I2684" t="str">
        <f t="shared" si="961"/>
        <v>Very Low</v>
      </c>
      <c r="J2684">
        <v>748</v>
      </c>
      <c r="K2684" t="str">
        <f t="shared" si="962"/>
        <v>Very Low</v>
      </c>
      <c r="L2684" t="s">
        <v>1017</v>
      </c>
      <c r="M2684">
        <v>11000</v>
      </c>
      <c r="N2684" t="str">
        <f t="shared" si="963"/>
        <v>Medium</v>
      </c>
      <c r="O2684">
        <v>14938570</v>
      </c>
      <c r="P2684" t="str">
        <f t="shared" si="964"/>
        <v>Average</v>
      </c>
      <c r="Q2684" t="s">
        <v>1499</v>
      </c>
      <c r="R2684" t="str">
        <f t="shared" si="965"/>
        <v>Crime</v>
      </c>
      <c r="S2684">
        <f t="shared" si="966"/>
        <v>2</v>
      </c>
      <c r="T2684" t="s">
        <v>311</v>
      </c>
      <c r="U2684" t="s">
        <v>12952</v>
      </c>
      <c r="V2684">
        <v>111625</v>
      </c>
      <c r="W2684" t="str">
        <f t="shared" si="967"/>
        <v>Medium</v>
      </c>
      <c r="X2684">
        <v>14025</v>
      </c>
      <c r="Y2684" t="str">
        <f t="shared" si="968"/>
        <v>Medium</v>
      </c>
      <c r="Z2684" t="s">
        <v>996</v>
      </c>
      <c r="AA2684">
        <v>1</v>
      </c>
      <c r="AB2684" t="str">
        <f t="shared" si="969"/>
        <v>Solo Star Poster</v>
      </c>
      <c r="AC2684" t="s">
        <v>12953</v>
      </c>
      <c r="AD2684" t="s">
        <v>12954</v>
      </c>
      <c r="AE2684">
        <v>369</v>
      </c>
      <c r="AF2684" t="str">
        <f t="shared" si="970"/>
        <v>Very Low</v>
      </c>
      <c r="AG2684" t="s">
        <v>9</v>
      </c>
      <c r="AH2684" t="s">
        <v>10</v>
      </c>
      <c r="AI2684" t="s">
        <v>556</v>
      </c>
      <c r="AJ2684" t="str">
        <f t="shared" si="971"/>
        <v>Adult</v>
      </c>
      <c r="AK2684">
        <v>15000000</v>
      </c>
      <c r="AL2684" t="str">
        <f t="shared" si="972"/>
        <v>Low Budget</v>
      </c>
      <c r="AM2684">
        <v>2012</v>
      </c>
      <c r="AN2684">
        <f t="shared" si="973"/>
        <v>13</v>
      </c>
      <c r="AO2684" t="str">
        <f t="shared" si="974"/>
        <v>Modern Classic</v>
      </c>
      <c r="AP2684">
        <v>820</v>
      </c>
      <c r="AQ2684" t="str">
        <f t="shared" si="975"/>
        <v>Very Low</v>
      </c>
      <c r="AR2684">
        <v>6.2</v>
      </c>
      <c r="AS2684" t="str">
        <f t="shared" si="976"/>
        <v>Average</v>
      </c>
      <c r="AT2684">
        <v>2.35</v>
      </c>
      <c r="AU2684" t="str">
        <f t="shared" si="977"/>
        <v>Cinematic Widescreen</v>
      </c>
      <c r="AV2684">
        <v>20000</v>
      </c>
      <c r="AW2684" t="str">
        <f t="shared" si="978"/>
        <v>Medium</v>
      </c>
    </row>
    <row r="2685" spans="1:49" x14ac:dyDescent="0.3">
      <c r="A2685" t="s">
        <v>0</v>
      </c>
      <c r="B2685" t="s">
        <v>10812</v>
      </c>
      <c r="C2685">
        <v>291</v>
      </c>
      <c r="D2685" t="str">
        <f t="shared" si="958"/>
        <v>Medium</v>
      </c>
      <c r="E2685">
        <v>122</v>
      </c>
      <c r="F2685" t="str">
        <f t="shared" si="959"/>
        <v>2h 2m</v>
      </c>
      <c r="G2685" t="str">
        <f t="shared" si="960"/>
        <v>Long Movie</v>
      </c>
      <c r="H2685">
        <v>210</v>
      </c>
      <c r="I2685" t="str">
        <f t="shared" si="961"/>
        <v>Very Low</v>
      </c>
      <c r="J2685">
        <v>123</v>
      </c>
      <c r="K2685" t="str">
        <f t="shared" si="962"/>
        <v>Very Low</v>
      </c>
      <c r="L2685" t="s">
        <v>12955</v>
      </c>
      <c r="M2685">
        <v>22000</v>
      </c>
      <c r="N2685" t="str">
        <f t="shared" si="963"/>
        <v>Medium</v>
      </c>
      <c r="O2685">
        <v>17237244</v>
      </c>
      <c r="P2685" t="str">
        <f t="shared" si="964"/>
        <v>Average</v>
      </c>
      <c r="Q2685" t="s">
        <v>2096</v>
      </c>
      <c r="R2685" t="str">
        <f t="shared" si="965"/>
        <v>Crime</v>
      </c>
      <c r="S2685">
        <f t="shared" si="966"/>
        <v>3</v>
      </c>
      <c r="T2685" t="s">
        <v>668</v>
      </c>
      <c r="U2685" t="s">
        <v>12956</v>
      </c>
      <c r="V2685">
        <v>57210</v>
      </c>
      <c r="W2685" t="str">
        <f t="shared" si="967"/>
        <v>Medium</v>
      </c>
      <c r="X2685">
        <v>22574</v>
      </c>
      <c r="Y2685" t="str">
        <f t="shared" si="968"/>
        <v>Medium</v>
      </c>
      <c r="Z2685" t="s">
        <v>12957</v>
      </c>
      <c r="AA2685">
        <v>3</v>
      </c>
      <c r="AB2685" t="str">
        <f t="shared" si="969"/>
        <v>Duo/Trio Poster</v>
      </c>
      <c r="AC2685" t="s">
        <v>12958</v>
      </c>
      <c r="AD2685" t="s">
        <v>12959</v>
      </c>
      <c r="AE2685">
        <v>158</v>
      </c>
      <c r="AF2685" t="str">
        <f t="shared" si="970"/>
        <v>Very Low</v>
      </c>
      <c r="AG2685" t="s">
        <v>9</v>
      </c>
      <c r="AH2685" t="s">
        <v>28</v>
      </c>
      <c r="AI2685" t="s">
        <v>556</v>
      </c>
      <c r="AJ2685" t="str">
        <f t="shared" si="971"/>
        <v>Adult</v>
      </c>
      <c r="AK2685">
        <v>15000000</v>
      </c>
      <c r="AL2685" t="str">
        <f t="shared" si="972"/>
        <v>Low Budget</v>
      </c>
      <c r="AM2685">
        <v>2014</v>
      </c>
      <c r="AN2685">
        <f t="shared" si="973"/>
        <v>11</v>
      </c>
      <c r="AO2685" t="str">
        <f t="shared" si="974"/>
        <v>Modern Classic</v>
      </c>
      <c r="AP2685">
        <v>164</v>
      </c>
      <c r="AQ2685" t="str">
        <f t="shared" si="975"/>
        <v>Very Low</v>
      </c>
      <c r="AR2685">
        <v>6.8</v>
      </c>
      <c r="AS2685" t="str">
        <f t="shared" si="976"/>
        <v>Average</v>
      </c>
      <c r="AT2685">
        <v>2.35</v>
      </c>
      <c r="AU2685" t="str">
        <f t="shared" si="977"/>
        <v>Cinematic Widescreen</v>
      </c>
      <c r="AV2685">
        <v>13000</v>
      </c>
      <c r="AW2685" t="str">
        <f t="shared" si="978"/>
        <v>Medium</v>
      </c>
    </row>
    <row r="2686" spans="1:49" x14ac:dyDescent="0.3">
      <c r="A2686" t="s">
        <v>0</v>
      </c>
      <c r="B2686" t="s">
        <v>12960</v>
      </c>
      <c r="C2686">
        <v>97</v>
      </c>
      <c r="D2686" t="str">
        <f t="shared" si="958"/>
        <v>Low</v>
      </c>
      <c r="E2686">
        <v>87</v>
      </c>
      <c r="F2686" t="str">
        <f t="shared" si="959"/>
        <v>1h 27m</v>
      </c>
      <c r="G2686" t="str">
        <f t="shared" si="960"/>
        <v>Featurette</v>
      </c>
      <c r="H2686">
        <v>374</v>
      </c>
      <c r="I2686" t="str">
        <f t="shared" si="961"/>
        <v>Very Low</v>
      </c>
      <c r="J2686">
        <v>484</v>
      </c>
      <c r="K2686" t="str">
        <f t="shared" si="962"/>
        <v>Very Low</v>
      </c>
      <c r="L2686" t="s">
        <v>12239</v>
      </c>
      <c r="M2686">
        <v>826</v>
      </c>
      <c r="N2686" t="str">
        <f t="shared" si="963"/>
        <v>Low</v>
      </c>
      <c r="O2686">
        <v>14249005</v>
      </c>
      <c r="P2686" t="str">
        <f t="shared" si="964"/>
        <v>Average</v>
      </c>
      <c r="Q2686" t="s">
        <v>1642</v>
      </c>
      <c r="R2686" t="str">
        <f t="shared" si="965"/>
        <v>Comedy</v>
      </c>
      <c r="S2686">
        <f t="shared" si="966"/>
        <v>1</v>
      </c>
      <c r="T2686" t="s">
        <v>875</v>
      </c>
      <c r="U2686" t="s">
        <v>12961</v>
      </c>
      <c r="V2686">
        <v>39788</v>
      </c>
      <c r="W2686" t="str">
        <f t="shared" si="967"/>
        <v>Low</v>
      </c>
      <c r="X2686">
        <v>2689</v>
      </c>
      <c r="Y2686" t="str">
        <f t="shared" si="968"/>
        <v>Low</v>
      </c>
      <c r="Z2686" t="s">
        <v>10567</v>
      </c>
      <c r="AA2686">
        <v>1</v>
      </c>
      <c r="AB2686" t="str">
        <f t="shared" si="969"/>
        <v>Solo Star Poster</v>
      </c>
      <c r="AC2686" t="s">
        <v>12962</v>
      </c>
      <c r="AD2686" t="s">
        <v>12963</v>
      </c>
      <c r="AE2686">
        <v>619</v>
      </c>
      <c r="AF2686" t="str">
        <f t="shared" si="970"/>
        <v>Low</v>
      </c>
      <c r="AG2686" t="s">
        <v>9</v>
      </c>
      <c r="AH2686" t="s">
        <v>10</v>
      </c>
      <c r="AI2686" t="s">
        <v>556</v>
      </c>
      <c r="AJ2686" t="str">
        <f t="shared" si="971"/>
        <v>Adult</v>
      </c>
      <c r="AK2686">
        <v>15000000</v>
      </c>
      <c r="AL2686" t="str">
        <f t="shared" si="972"/>
        <v>Low Budget</v>
      </c>
      <c r="AM2686">
        <v>2001</v>
      </c>
      <c r="AN2686">
        <f t="shared" si="973"/>
        <v>24</v>
      </c>
      <c r="AO2686" t="str">
        <f t="shared" si="974"/>
        <v>Old Classic</v>
      </c>
      <c r="AP2686">
        <v>503</v>
      </c>
      <c r="AQ2686" t="str">
        <f t="shared" si="975"/>
        <v>Very Low</v>
      </c>
      <c r="AR2686">
        <v>4.5</v>
      </c>
      <c r="AS2686" t="str">
        <f t="shared" si="976"/>
        <v>Poor</v>
      </c>
      <c r="AT2686">
        <v>1.85</v>
      </c>
      <c r="AU2686" t="str">
        <f t="shared" si="977"/>
        <v>HDTV / Widescreen</v>
      </c>
      <c r="AV2686">
        <v>0</v>
      </c>
      <c r="AW2686" t="str">
        <f t="shared" si="978"/>
        <v>Very Low</v>
      </c>
    </row>
    <row r="2687" spans="1:49" x14ac:dyDescent="0.3">
      <c r="A2687" t="s">
        <v>0</v>
      </c>
      <c r="B2687" t="s">
        <v>12964</v>
      </c>
      <c r="C2687">
        <v>37</v>
      </c>
      <c r="D2687" t="str">
        <f t="shared" si="958"/>
        <v>Very Low</v>
      </c>
      <c r="E2687">
        <v>85</v>
      </c>
      <c r="F2687" t="str">
        <f t="shared" si="959"/>
        <v>1h 25m</v>
      </c>
      <c r="G2687" t="str">
        <f t="shared" si="960"/>
        <v>Featurette</v>
      </c>
      <c r="H2687">
        <v>12</v>
      </c>
      <c r="I2687" t="str">
        <f t="shared" si="961"/>
        <v>Very Low</v>
      </c>
      <c r="J2687">
        <v>23</v>
      </c>
      <c r="K2687" t="str">
        <f t="shared" si="962"/>
        <v>Very Low</v>
      </c>
      <c r="L2687" t="s">
        <v>12965</v>
      </c>
      <c r="M2687">
        <v>354</v>
      </c>
      <c r="N2687" t="str">
        <f t="shared" si="963"/>
        <v>Low</v>
      </c>
      <c r="O2687">
        <v>12701880</v>
      </c>
      <c r="P2687" t="str">
        <f t="shared" si="964"/>
        <v>Average</v>
      </c>
      <c r="Q2687" t="s">
        <v>442</v>
      </c>
      <c r="R2687" t="str">
        <f t="shared" si="965"/>
        <v>Adventure</v>
      </c>
      <c r="S2687">
        <f t="shared" si="966"/>
        <v>4</v>
      </c>
      <c r="T2687" t="s">
        <v>12966</v>
      </c>
      <c r="U2687" t="s">
        <v>12967</v>
      </c>
      <c r="V2687">
        <v>2037</v>
      </c>
      <c r="W2687" t="str">
        <f t="shared" si="967"/>
        <v>Very Low</v>
      </c>
      <c r="X2687">
        <v>568</v>
      </c>
      <c r="Y2687" t="str">
        <f t="shared" si="968"/>
        <v>Very Low</v>
      </c>
      <c r="Z2687" t="s">
        <v>12968</v>
      </c>
      <c r="AA2687">
        <v>0</v>
      </c>
      <c r="AB2687" t="str">
        <f t="shared" si="969"/>
        <v>Symbolic Poster</v>
      </c>
      <c r="AC2687" t="s">
        <v>12969</v>
      </c>
      <c r="AD2687" t="s">
        <v>12970</v>
      </c>
      <c r="AE2687">
        <v>22</v>
      </c>
      <c r="AF2687" t="str">
        <f t="shared" si="970"/>
        <v>Very Low</v>
      </c>
      <c r="AG2687" t="s">
        <v>9</v>
      </c>
      <c r="AH2687" t="s">
        <v>10</v>
      </c>
      <c r="AI2687" t="s">
        <v>248</v>
      </c>
      <c r="AJ2687" t="str">
        <f t="shared" si="971"/>
        <v>Family</v>
      </c>
      <c r="AK2687">
        <v>15000000</v>
      </c>
      <c r="AL2687" t="str">
        <f t="shared" si="972"/>
        <v>Low Budget</v>
      </c>
      <c r="AM2687">
        <v>2008</v>
      </c>
      <c r="AN2687">
        <f t="shared" si="973"/>
        <v>17</v>
      </c>
      <c r="AO2687" t="str">
        <f t="shared" si="974"/>
        <v>Old Classic</v>
      </c>
      <c r="AP2687">
        <v>173</v>
      </c>
      <c r="AQ2687" t="str">
        <f t="shared" si="975"/>
        <v>Very Low</v>
      </c>
      <c r="AR2687">
        <v>5.7</v>
      </c>
      <c r="AS2687" t="str">
        <f t="shared" si="976"/>
        <v>Below Average</v>
      </c>
      <c r="AT2687">
        <v>1.85</v>
      </c>
      <c r="AU2687" t="str">
        <f t="shared" si="977"/>
        <v>HDTV / Widescreen</v>
      </c>
      <c r="AV2687">
        <v>175</v>
      </c>
      <c r="AW2687" t="str">
        <f t="shared" si="978"/>
        <v>Very Low</v>
      </c>
    </row>
    <row r="2688" spans="1:49" x14ac:dyDescent="0.3">
      <c r="A2688" t="s">
        <v>0</v>
      </c>
      <c r="B2688" t="s">
        <v>12971</v>
      </c>
      <c r="C2688">
        <v>68</v>
      </c>
      <c r="D2688" t="str">
        <f t="shared" si="958"/>
        <v>Low</v>
      </c>
      <c r="E2688">
        <v>85</v>
      </c>
      <c r="F2688" t="str">
        <f t="shared" si="959"/>
        <v>1h 25m</v>
      </c>
      <c r="G2688" t="str">
        <f t="shared" si="960"/>
        <v>Featurette</v>
      </c>
      <c r="H2688">
        <v>0</v>
      </c>
      <c r="I2688" t="str">
        <f t="shared" si="961"/>
        <v>Very Low</v>
      </c>
      <c r="J2688">
        <v>44</v>
      </c>
      <c r="K2688" t="str">
        <f t="shared" si="962"/>
        <v>Very Low</v>
      </c>
      <c r="L2688" t="s">
        <v>12972</v>
      </c>
      <c r="M2688">
        <v>468</v>
      </c>
      <c r="N2688" t="str">
        <f t="shared" si="963"/>
        <v>Low</v>
      </c>
      <c r="O2688">
        <v>10353690</v>
      </c>
      <c r="P2688" t="str">
        <f t="shared" si="964"/>
        <v>Average</v>
      </c>
      <c r="Q2688" t="s">
        <v>4039</v>
      </c>
      <c r="R2688" t="str">
        <f t="shared" si="965"/>
        <v>Documentary</v>
      </c>
      <c r="S2688">
        <f t="shared" si="966"/>
        <v>2</v>
      </c>
      <c r="T2688" t="s">
        <v>6108</v>
      </c>
      <c r="U2688" t="s">
        <v>12973</v>
      </c>
      <c r="V2688">
        <v>2673</v>
      </c>
      <c r="W2688" t="str">
        <f t="shared" si="967"/>
        <v>Very Low</v>
      </c>
      <c r="X2688">
        <v>646</v>
      </c>
      <c r="Y2688" t="str">
        <f t="shared" si="968"/>
        <v>Very Low</v>
      </c>
      <c r="Z2688" t="s">
        <v>12974</v>
      </c>
      <c r="AA2688">
        <v>0</v>
      </c>
      <c r="AB2688" t="str">
        <f t="shared" si="969"/>
        <v>Symbolic Poster</v>
      </c>
      <c r="AC2688" t="s">
        <v>12975</v>
      </c>
      <c r="AD2688" t="s">
        <v>12976</v>
      </c>
      <c r="AE2688">
        <v>31</v>
      </c>
      <c r="AF2688" t="str">
        <f t="shared" si="970"/>
        <v>Very Low</v>
      </c>
      <c r="AG2688" t="s">
        <v>9</v>
      </c>
      <c r="AH2688" t="s">
        <v>10</v>
      </c>
      <c r="AI2688" t="s">
        <v>248</v>
      </c>
      <c r="AJ2688" t="str">
        <f t="shared" si="971"/>
        <v>Family</v>
      </c>
      <c r="AK2688">
        <f>AK2687</f>
        <v>15000000</v>
      </c>
      <c r="AL2688" t="str">
        <f t="shared" si="972"/>
        <v>Low Budget</v>
      </c>
      <c r="AM2688">
        <v>2007</v>
      </c>
      <c r="AN2688">
        <f t="shared" si="973"/>
        <v>18</v>
      </c>
      <c r="AO2688" t="str">
        <f t="shared" si="974"/>
        <v>Old Classic</v>
      </c>
      <c r="AP2688">
        <v>67</v>
      </c>
      <c r="AQ2688" t="str">
        <f t="shared" si="975"/>
        <v>Very Low</v>
      </c>
      <c r="AR2688">
        <v>8.4</v>
      </c>
      <c r="AS2688" t="str">
        <f t="shared" si="976"/>
        <v>Excellent</v>
      </c>
      <c r="AT2688">
        <v>1.78</v>
      </c>
      <c r="AU2688" t="str">
        <f t="shared" si="977"/>
        <v>HDTV / Widescreen</v>
      </c>
      <c r="AV2688">
        <v>116</v>
      </c>
      <c r="AW2688" t="str">
        <f t="shared" si="978"/>
        <v>Very Low</v>
      </c>
    </row>
    <row r="2689" spans="1:49" x14ac:dyDescent="0.3">
      <c r="A2689" t="s">
        <v>0</v>
      </c>
      <c r="B2689" t="s">
        <v>12977</v>
      </c>
      <c r="C2689">
        <v>90</v>
      </c>
      <c r="D2689" t="str">
        <f t="shared" si="958"/>
        <v>Low</v>
      </c>
      <c r="E2689">
        <v>101</v>
      </c>
      <c r="F2689" t="str">
        <f t="shared" si="959"/>
        <v>1h 41m</v>
      </c>
      <c r="G2689" t="str">
        <f t="shared" si="960"/>
        <v>Standard Movie</v>
      </c>
      <c r="H2689">
        <v>36</v>
      </c>
      <c r="I2689" t="str">
        <f t="shared" si="961"/>
        <v>Very Low</v>
      </c>
      <c r="J2689">
        <v>377</v>
      </c>
      <c r="K2689" t="str">
        <f t="shared" si="962"/>
        <v>Very Low</v>
      </c>
      <c r="L2689" t="s">
        <v>12978</v>
      </c>
      <c r="M2689">
        <v>1000</v>
      </c>
      <c r="N2689" t="str">
        <f t="shared" si="963"/>
        <v>Low</v>
      </c>
      <c r="O2689">
        <v>12801190</v>
      </c>
      <c r="P2689" t="str">
        <f t="shared" si="964"/>
        <v>Average</v>
      </c>
      <c r="Q2689" t="s">
        <v>3</v>
      </c>
      <c r="R2689" t="str">
        <f t="shared" si="965"/>
        <v>Action</v>
      </c>
      <c r="S2689">
        <f t="shared" si="966"/>
        <v>4</v>
      </c>
      <c r="T2689" t="s">
        <v>4505</v>
      </c>
      <c r="U2689" t="s">
        <v>12979</v>
      </c>
      <c r="V2689">
        <v>16340</v>
      </c>
      <c r="W2689" t="str">
        <f t="shared" si="967"/>
        <v>Low</v>
      </c>
      <c r="X2689">
        <v>2764</v>
      </c>
      <c r="Y2689" t="str">
        <f t="shared" si="968"/>
        <v>Low</v>
      </c>
      <c r="Z2689" t="s">
        <v>12980</v>
      </c>
      <c r="AA2689">
        <v>1</v>
      </c>
      <c r="AB2689" t="str">
        <f t="shared" si="969"/>
        <v>Solo Star Poster</v>
      </c>
      <c r="AC2689" t="s">
        <v>12981</v>
      </c>
      <c r="AD2689" t="s">
        <v>12982</v>
      </c>
      <c r="AE2689">
        <v>355</v>
      </c>
      <c r="AF2689" t="str">
        <f t="shared" si="970"/>
        <v>Very Low</v>
      </c>
      <c r="AG2689" t="s">
        <v>9</v>
      </c>
      <c r="AH2689" t="s">
        <v>10</v>
      </c>
      <c r="AI2689" t="s">
        <v>556</v>
      </c>
      <c r="AJ2689" t="str">
        <f t="shared" si="971"/>
        <v>Adult</v>
      </c>
      <c r="AK2689">
        <v>15000000</v>
      </c>
      <c r="AL2689" t="str">
        <f t="shared" si="972"/>
        <v>Low Budget</v>
      </c>
      <c r="AM2689">
        <v>2000</v>
      </c>
      <c r="AN2689">
        <f t="shared" si="973"/>
        <v>25</v>
      </c>
      <c r="AO2689" t="str">
        <f t="shared" si="974"/>
        <v>Old Classic</v>
      </c>
      <c r="AP2689">
        <v>786</v>
      </c>
      <c r="AQ2689" t="str">
        <f t="shared" si="975"/>
        <v>Very Low</v>
      </c>
      <c r="AR2689">
        <v>4.5999999999999996</v>
      </c>
      <c r="AS2689" t="str">
        <f t="shared" si="976"/>
        <v>Poor</v>
      </c>
      <c r="AT2689">
        <v>2.35</v>
      </c>
      <c r="AU2689" t="str">
        <f t="shared" si="977"/>
        <v>Cinematic Widescreen</v>
      </c>
      <c r="AV2689">
        <v>356</v>
      </c>
      <c r="AW2689" t="str">
        <f t="shared" si="978"/>
        <v>Very Low</v>
      </c>
    </row>
    <row r="2690" spans="1:49" x14ac:dyDescent="0.3">
      <c r="A2690" t="s">
        <v>0</v>
      </c>
      <c r="B2690" t="s">
        <v>12983</v>
      </c>
      <c r="C2690">
        <v>81</v>
      </c>
      <c r="D2690" t="str">
        <f t="shared" si="958"/>
        <v>Low</v>
      </c>
      <c r="E2690">
        <v>121</v>
      </c>
      <c r="F2690" t="str">
        <f t="shared" si="959"/>
        <v>2h 1m</v>
      </c>
      <c r="G2690" t="str">
        <f t="shared" si="960"/>
        <v>Long Movie</v>
      </c>
      <c r="H2690">
        <v>16</v>
      </c>
      <c r="I2690" t="str">
        <f t="shared" si="961"/>
        <v>Very Low</v>
      </c>
      <c r="J2690">
        <v>526</v>
      </c>
      <c r="K2690" t="str">
        <f t="shared" si="962"/>
        <v>Very Low</v>
      </c>
      <c r="L2690" t="s">
        <v>5198</v>
      </c>
      <c r="M2690">
        <v>907</v>
      </c>
      <c r="N2690" t="str">
        <f t="shared" si="963"/>
        <v>Low</v>
      </c>
      <c r="O2690">
        <v>12549485</v>
      </c>
      <c r="P2690" t="str">
        <f t="shared" si="964"/>
        <v>Average</v>
      </c>
      <c r="Q2690" t="s">
        <v>12984</v>
      </c>
      <c r="R2690" t="str">
        <f t="shared" si="965"/>
        <v>Crime</v>
      </c>
      <c r="S2690">
        <f t="shared" si="966"/>
        <v>4</v>
      </c>
      <c r="T2690" t="s">
        <v>7483</v>
      </c>
      <c r="U2690" t="s">
        <v>12985</v>
      </c>
      <c r="V2690">
        <v>4603</v>
      </c>
      <c r="W2690" t="str">
        <f t="shared" si="967"/>
        <v>Very Low</v>
      </c>
      <c r="X2690">
        <v>3633</v>
      </c>
      <c r="Y2690" t="str">
        <f t="shared" si="968"/>
        <v>Low</v>
      </c>
      <c r="Z2690" t="s">
        <v>1848</v>
      </c>
      <c r="AA2690">
        <v>4</v>
      </c>
      <c r="AB2690" t="str">
        <f t="shared" si="969"/>
        <v>Ensemble Poster</v>
      </c>
      <c r="AC2690" t="s">
        <v>12986</v>
      </c>
      <c r="AD2690" t="s">
        <v>12987</v>
      </c>
      <c r="AE2690">
        <v>91</v>
      </c>
      <c r="AF2690" t="str">
        <f t="shared" si="970"/>
        <v>Very Low</v>
      </c>
      <c r="AG2690" t="s">
        <v>9</v>
      </c>
      <c r="AH2690" t="s">
        <v>10</v>
      </c>
      <c r="AI2690" t="s">
        <v>556</v>
      </c>
      <c r="AJ2690" t="str">
        <f t="shared" si="971"/>
        <v>Adult</v>
      </c>
      <c r="AK2690">
        <v>15000000</v>
      </c>
      <c r="AL2690" t="str">
        <f t="shared" si="972"/>
        <v>Low Budget</v>
      </c>
      <c r="AM2690">
        <v>2006</v>
      </c>
      <c r="AN2690">
        <f t="shared" si="973"/>
        <v>19</v>
      </c>
      <c r="AO2690" t="str">
        <f t="shared" si="974"/>
        <v>Old Classic</v>
      </c>
      <c r="AP2690">
        <v>585</v>
      </c>
      <c r="AQ2690" t="str">
        <f t="shared" si="975"/>
        <v>Very Low</v>
      </c>
      <c r="AR2690">
        <v>6.2</v>
      </c>
      <c r="AS2690" t="str">
        <f t="shared" si="976"/>
        <v>Average</v>
      </c>
      <c r="AT2690">
        <v>2.35</v>
      </c>
      <c r="AU2690" t="str">
        <f t="shared" si="977"/>
        <v>Cinematic Widescreen</v>
      </c>
      <c r="AV2690">
        <v>489</v>
      </c>
      <c r="AW2690" t="str">
        <f t="shared" si="978"/>
        <v>Very Low</v>
      </c>
    </row>
    <row r="2691" spans="1:49" x14ac:dyDescent="0.3">
      <c r="A2691" t="s">
        <v>0</v>
      </c>
      <c r="B2691" t="s">
        <v>12988</v>
      </c>
      <c r="C2691">
        <v>221</v>
      </c>
      <c r="D2691" t="str">
        <f t="shared" ref="D2691:D2754" si="979">IF(C2691&lt;=50,"Very Low",
IF(C2691&lt;=200,"Low",
IF(C2691&lt;=500,"Medium",
IF(C2691&lt;=1000,"High","Very High"))))</f>
        <v>Medium</v>
      </c>
      <c r="E2691">
        <v>107</v>
      </c>
      <c r="F2691" t="str">
        <f t="shared" ref="F2691:F2754" si="980">INT(E2691/60) &amp; "h " &amp; MOD(E2691,60) &amp; "m"</f>
        <v>1h 47m</v>
      </c>
      <c r="G2691" t="str">
        <f t="shared" ref="G2691:G2754" si="981">IF(E2691&lt;60,"Short Film",IF(E2691&lt;90,"Featurette",IF(E2691&lt;=120,"Standard Movie",IF(E2691&lt;=180,"Long Movie","Epic"))))</f>
        <v>Standard Movie</v>
      </c>
      <c r="H2691">
        <v>92</v>
      </c>
      <c r="I2691" t="str">
        <f t="shared" ref="I2691:I2754" si="982">IF(H2691&lt;=1000,"Very Low",IF(H2691&lt;=10000,"Low",IF(H2691&lt;=50000,"Medium",IF(H2691&lt;=200000,"High","Very High"))))</f>
        <v>Very Low</v>
      </c>
      <c r="J2691">
        <v>358</v>
      </c>
      <c r="K2691" t="str">
        <f t="shared" ref="K2691:K2754" si="983">IF(J2691&lt;=1000,"Very Low",IF(J2691&lt;=10000,"Low",IF(J2691&lt;=50000,"Medium",IF(J2691&lt;=200000,"High","Very High"))))</f>
        <v>Very Low</v>
      </c>
      <c r="L2691" t="s">
        <v>1819</v>
      </c>
      <c r="M2691">
        <v>11000</v>
      </c>
      <c r="N2691" t="str">
        <f t="shared" ref="N2691:N2754" si="984">IF(A2691&lt;=1000,"Very Low",
IF(M2691&lt;=10000,"Low",IF(M2691&lt;=50000,"Medium",IF(M2691&lt;=200000,"High","Very High"))))</f>
        <v>Medium</v>
      </c>
      <c r="O2691">
        <v>13766014</v>
      </c>
      <c r="P2691" t="str">
        <f t="shared" ref="P2691:P2754" si="985">IF(AND(O2691&gt;=500000000),"Blockbuster",
IF(AND(O2691&gt;=200000000,O2691&lt;=499999999),"Superhit",
IF(AND(O2691&gt;=50000000,O2691&lt;=199999999),"Hit",
IF(AND(O2691&gt;=10000000,O2691&lt;=49999999),"Average",
IF(AND(O2691&lt;=10000000),"Flop","")))))</f>
        <v>Average</v>
      </c>
      <c r="Q2691" t="s">
        <v>185</v>
      </c>
      <c r="R2691" t="str">
        <f t="shared" ref="R2691:R2754" si="986">LEFT(Q2691, FIND("|",Q2691&amp;"|")-1)</f>
        <v>Drama</v>
      </c>
      <c r="S2691">
        <f t="shared" ref="S2691:S2754" si="987">LEN(Q2691)-LEN(SUBSTITUTE(Q2691,"|",""))+1</f>
        <v>2</v>
      </c>
      <c r="T2691" t="s">
        <v>228</v>
      </c>
      <c r="U2691" t="s">
        <v>12989</v>
      </c>
      <c r="V2691">
        <v>106111</v>
      </c>
      <c r="W2691" t="str">
        <f t="shared" ref="W2691:W2754" si="988">IF(V2691&lt;=10000,"Very Low",IF(V2691&lt;=50000,"Low",IF(V2691&lt;=200000,"Medium",IF(V2691&lt;=500000,"High","Very High"))))</f>
        <v>Medium</v>
      </c>
      <c r="X2691">
        <v>17627</v>
      </c>
      <c r="Y2691" t="str">
        <f t="shared" ref="Y2691:Y2754" si="989">IF(X2691&lt;=1000,"Very Low",IF(X2691&lt;=10000,"Low",IF(X2691&lt;=50000,"Medium",IF(X2691&lt;=200000,"High","Very High"))))</f>
        <v>Medium</v>
      </c>
      <c r="Z2691" t="s">
        <v>1101</v>
      </c>
      <c r="AA2691">
        <v>0</v>
      </c>
      <c r="AB2691" t="str">
        <f t="shared" ref="AB2691:AB2754" si="990">IF(AA2691=0,"Symbolic Poster",IF(AA2691=1,"Solo Star Poster",IF(AA2691&lt;=3,"Duo/Trio Poster","Ensemble Poster")))</f>
        <v>Symbolic Poster</v>
      </c>
      <c r="AC2691" t="s">
        <v>12990</v>
      </c>
      <c r="AD2691" t="s">
        <v>12991</v>
      </c>
      <c r="AE2691">
        <v>181</v>
      </c>
      <c r="AF2691" t="str">
        <f t="shared" ref="AF2691:AF2754" si="991">IF(AE2691&lt;=500,"Very Low",IF(AE2691&lt;=2000,"Low",IF(AE2691&lt;=5000,"Medium",IF(AE2691&lt;=15000,"High","Very High"))))</f>
        <v>Very Low</v>
      </c>
      <c r="AG2691" t="s">
        <v>9</v>
      </c>
      <c r="AH2691" t="s">
        <v>10</v>
      </c>
      <c r="AI2691" t="s">
        <v>11</v>
      </c>
      <c r="AJ2691" t="str">
        <f t="shared" ref="AJ2691:AJ2754" si="992">IF(OR(AI2691="G",AI2691="PG",AI2691="U",AI2691="TV-Y",AI2691="TV-G"),"Family",IF(OR(AI2691="PG-13",AI2691="UA",AI2691="TV-14"),"Teen",IF(OR(AI2691="R",AI2691="NC-17",AI2691="A",AI2691="TV-MA"),"Adult",IF(AI2691="Not Rated","No Rating","Other/Unknown"))))</f>
        <v>Teen</v>
      </c>
      <c r="AK2691">
        <v>15000000</v>
      </c>
      <c r="AL2691" t="str">
        <f t="shared" ref="AL2691:AL2754" si="993">IF(AK2691&gt;=200000000,"Very High Budget",
IF(AND(AK2691&gt;=100000000,AK2691&lt;=199999999),"High Budget",
IF(AND(AK2691&gt;=30000000,AK2691&lt;=99999999),"Medium Budget",
IF(AK2691&lt;30000000,"Low Budget",""))))</f>
        <v>Low Budget</v>
      </c>
      <c r="AM2691">
        <v>2011</v>
      </c>
      <c r="AN2691">
        <f t="shared" ref="AN2691:AN2754" si="994">$AY$20-AM2691</f>
        <v>14</v>
      </c>
      <c r="AO2691" t="str">
        <f t="shared" ref="AO2691:AO2754" si="995">IF(AN2691&lt;=5,"Recent",IF(AND(AN2691&gt;=6,AN2691&lt;=15),"Modern Classic",IF(AN2691&gt;15,"Old Classic","")))</f>
        <v>Modern Classic</v>
      </c>
      <c r="AP2691">
        <v>5000</v>
      </c>
      <c r="AQ2691" t="str">
        <f t="shared" ref="AQ2691:AQ2754" si="996">IF(AP2691&lt;=1000,"Very Low",IF(AP2691&lt;=10000,"Low",IF(AP2691&lt;=50000,"Medium",IF(AP2691&lt;=200000,"High","Very High"))))</f>
        <v>Low</v>
      </c>
      <c r="AR2691">
        <v>7</v>
      </c>
      <c r="AS2691" t="str">
        <f t="shared" ref="AS2691:AS2754" si="997">IF(AND(AR2691&gt;=9,AR2691&lt;=10),"Master Piece",
IF(AND(AR2691&gt;=8,AR2691&lt;9),"Excellent",
IF(AND(AR2691&gt;=7,AR2691&lt;8),"Good",
IF(AND(AR2691&gt;=6,AR2691&lt;7),"Average",
IF(AND(AR2691&gt;=5,AR2691&lt;6),"Below Average",
IF(AND(AR2691&gt;=4,AR2691&lt;5),"Poor",
IF(AND(AR2691&gt;=3,AR2691&lt;4),"Very Poor",
IF(AND(AR2691&gt;=0,AR2691&lt;3),"Terrible",""))))))))</f>
        <v>Good</v>
      </c>
      <c r="AT2691">
        <v>2.35</v>
      </c>
      <c r="AU2691" t="str">
        <f t="shared" ref="AU2691:AU2754" si="998">IF(AND(AT2691&gt;=1.3,AT2691&lt;=1.4),"Classic",IF(AND(AT2691&gt;=1.7,AT2691&lt;=1.9),"HDTV / Widescreen",IF(AND(AT2691&gt;=2.2,AT2691&lt;=2.4),"Cinematic Widescreen",IF(AND(AT2691&gt;=1.4,AT2691&lt;=1.6),"Standard Academy",IF(AT2691&gt;=2.4,"Ultra Widescreen","")))))</f>
        <v>Cinematic Widescreen</v>
      </c>
      <c r="AV2691">
        <v>49000</v>
      </c>
      <c r="AW2691" t="str">
        <f t="shared" ref="AW2691:AW2754" si="999">IF(AV2691&lt;=1000,"Very Low",IF(AV2691&lt;=10000,"Low",IF(AV2691&lt;=50000,"Medium",IF(AV2691&lt;=200000,"High","Very High"))))</f>
        <v>Medium</v>
      </c>
    </row>
    <row r="2692" spans="1:49" x14ac:dyDescent="0.3">
      <c r="A2692" t="s">
        <v>0</v>
      </c>
      <c r="B2692" t="s">
        <v>12992</v>
      </c>
      <c r="C2692">
        <v>230</v>
      </c>
      <c r="D2692" t="str">
        <f t="shared" si="979"/>
        <v>Medium</v>
      </c>
      <c r="E2692">
        <v>111</v>
      </c>
      <c r="F2692" t="str">
        <f t="shared" si="980"/>
        <v>1h 51m</v>
      </c>
      <c r="G2692" t="str">
        <f t="shared" si="981"/>
        <v>Standard Movie</v>
      </c>
      <c r="H2692">
        <v>0</v>
      </c>
      <c r="I2692" t="str">
        <f t="shared" si="982"/>
        <v>Very Low</v>
      </c>
      <c r="J2692">
        <v>727</v>
      </c>
      <c r="K2692" t="str">
        <f t="shared" si="983"/>
        <v>Very Low</v>
      </c>
      <c r="L2692" t="s">
        <v>6568</v>
      </c>
      <c r="M2692">
        <v>796</v>
      </c>
      <c r="N2692" t="str">
        <f t="shared" si="984"/>
        <v>Low</v>
      </c>
      <c r="O2692">
        <v>13034417</v>
      </c>
      <c r="P2692" t="str">
        <f t="shared" si="985"/>
        <v>Average</v>
      </c>
      <c r="Q2692" t="s">
        <v>3765</v>
      </c>
      <c r="R2692" t="str">
        <f t="shared" si="986"/>
        <v>Drama</v>
      </c>
      <c r="S2692">
        <f t="shared" si="987"/>
        <v>2</v>
      </c>
      <c r="T2692" t="s">
        <v>8480</v>
      </c>
      <c r="U2692" t="s">
        <v>12993</v>
      </c>
      <c r="V2692">
        <v>55665</v>
      </c>
      <c r="W2692" t="str">
        <f t="shared" si="988"/>
        <v>Medium</v>
      </c>
      <c r="X2692">
        <v>2633</v>
      </c>
      <c r="Y2692" t="str">
        <f t="shared" si="989"/>
        <v>Low</v>
      </c>
      <c r="Z2692" t="s">
        <v>4961</v>
      </c>
      <c r="AA2692">
        <v>1</v>
      </c>
      <c r="AB2692" t="str">
        <f t="shared" si="990"/>
        <v>Solo Star Poster</v>
      </c>
      <c r="AC2692" t="s">
        <v>12994</v>
      </c>
      <c r="AD2692" t="s">
        <v>12995</v>
      </c>
      <c r="AE2692">
        <v>118</v>
      </c>
      <c r="AF2692" t="str">
        <f t="shared" si="991"/>
        <v>Very Low</v>
      </c>
      <c r="AG2692" t="s">
        <v>9</v>
      </c>
      <c r="AH2692" t="s">
        <v>10</v>
      </c>
      <c r="AI2692" t="s">
        <v>11</v>
      </c>
      <c r="AJ2692" t="str">
        <f t="shared" si="992"/>
        <v>Teen</v>
      </c>
      <c r="AK2692">
        <v>15000000</v>
      </c>
      <c r="AL2692" t="str">
        <f t="shared" si="993"/>
        <v>Low Budget</v>
      </c>
      <c r="AM2692">
        <v>2009</v>
      </c>
      <c r="AN2692">
        <f t="shared" si="994"/>
        <v>16</v>
      </c>
      <c r="AO2692" t="str">
        <f t="shared" si="995"/>
        <v>Old Classic</v>
      </c>
      <c r="AP2692">
        <v>787</v>
      </c>
      <c r="AQ2692" t="str">
        <f t="shared" si="996"/>
        <v>Very Low</v>
      </c>
      <c r="AR2692">
        <v>6.9</v>
      </c>
      <c r="AS2692" t="str">
        <f t="shared" si="997"/>
        <v>Average</v>
      </c>
      <c r="AT2692">
        <v>2.35</v>
      </c>
      <c r="AU2692" t="str">
        <f t="shared" si="998"/>
        <v>Cinematic Widescreen</v>
      </c>
      <c r="AV2692">
        <v>10000</v>
      </c>
      <c r="AW2692" t="str">
        <f t="shared" si="999"/>
        <v>Low</v>
      </c>
    </row>
    <row r="2693" spans="1:49" x14ac:dyDescent="0.3">
      <c r="A2693" t="s">
        <v>0</v>
      </c>
      <c r="B2693" t="s">
        <v>12996</v>
      </c>
      <c r="C2693">
        <v>57</v>
      </c>
      <c r="D2693" t="str">
        <f t="shared" si="979"/>
        <v>Low</v>
      </c>
      <c r="E2693">
        <v>92</v>
      </c>
      <c r="F2693" t="str">
        <f t="shared" si="980"/>
        <v>1h 32m</v>
      </c>
      <c r="G2693" t="str">
        <f t="shared" si="981"/>
        <v>Standard Movie</v>
      </c>
      <c r="H2693">
        <v>34</v>
      </c>
      <c r="I2693" t="str">
        <f t="shared" si="982"/>
        <v>Very Low</v>
      </c>
      <c r="J2693">
        <v>366</v>
      </c>
      <c r="K2693" t="str">
        <f t="shared" si="983"/>
        <v>Very Low</v>
      </c>
      <c r="L2693" t="s">
        <v>2377</v>
      </c>
      <c r="M2693">
        <v>14000</v>
      </c>
      <c r="N2693" t="str">
        <f t="shared" si="984"/>
        <v>Medium</v>
      </c>
      <c r="O2693">
        <v>11632420</v>
      </c>
      <c r="P2693" t="str">
        <f t="shared" si="985"/>
        <v>Average</v>
      </c>
      <c r="Q2693" t="s">
        <v>2096</v>
      </c>
      <c r="R2693" t="str">
        <f t="shared" si="986"/>
        <v>Crime</v>
      </c>
      <c r="S2693">
        <f t="shared" si="987"/>
        <v>3</v>
      </c>
      <c r="T2693" t="s">
        <v>308</v>
      </c>
      <c r="U2693" t="s">
        <v>12997</v>
      </c>
      <c r="V2693">
        <v>19768</v>
      </c>
      <c r="W2693" t="str">
        <f t="shared" si="988"/>
        <v>Low</v>
      </c>
      <c r="X2693">
        <v>15644</v>
      </c>
      <c r="Y2693" t="str">
        <f t="shared" si="989"/>
        <v>Medium</v>
      </c>
      <c r="Z2693" t="s">
        <v>12998</v>
      </c>
      <c r="AA2693">
        <v>1</v>
      </c>
      <c r="AB2693" t="str">
        <f t="shared" si="990"/>
        <v>Solo Star Poster</v>
      </c>
      <c r="AC2693" t="s">
        <v>12999</v>
      </c>
      <c r="AD2693" t="s">
        <v>13000</v>
      </c>
      <c r="AE2693">
        <v>135</v>
      </c>
      <c r="AF2693" t="str">
        <f t="shared" si="991"/>
        <v>Very Low</v>
      </c>
      <c r="AG2693" t="s">
        <v>9</v>
      </c>
      <c r="AH2693" t="s">
        <v>10</v>
      </c>
      <c r="AI2693" t="s">
        <v>556</v>
      </c>
      <c r="AJ2693" t="str">
        <f t="shared" si="992"/>
        <v>Adult</v>
      </c>
      <c r="AK2693">
        <f>AK2692</f>
        <v>15000000</v>
      </c>
      <c r="AL2693" t="str">
        <f t="shared" si="993"/>
        <v>Low Budget</v>
      </c>
      <c r="AM2693">
        <v>2001</v>
      </c>
      <c r="AN2693">
        <f t="shared" si="994"/>
        <v>24</v>
      </c>
      <c r="AO2693" t="str">
        <f t="shared" si="995"/>
        <v>Old Classic</v>
      </c>
      <c r="AP2693">
        <v>442</v>
      </c>
      <c r="AQ2693" t="str">
        <f t="shared" si="996"/>
        <v>Very Low</v>
      </c>
      <c r="AR2693">
        <v>6.1</v>
      </c>
      <c r="AS2693" t="str">
        <f t="shared" si="997"/>
        <v>Average</v>
      </c>
      <c r="AT2693">
        <v>2.35</v>
      </c>
      <c r="AU2693" t="str">
        <f t="shared" si="998"/>
        <v>Cinematic Widescreen</v>
      </c>
      <c r="AV2693">
        <v>566</v>
      </c>
      <c r="AW2693" t="str">
        <f t="shared" si="999"/>
        <v>Very Low</v>
      </c>
    </row>
    <row r="2694" spans="1:49" x14ac:dyDescent="0.3">
      <c r="A2694" t="s">
        <v>0</v>
      </c>
      <c r="B2694" t="s">
        <v>13001</v>
      </c>
      <c r="C2694">
        <v>119</v>
      </c>
      <c r="D2694" t="str">
        <f t="shared" si="979"/>
        <v>Low</v>
      </c>
      <c r="E2694">
        <v>97</v>
      </c>
      <c r="F2694" t="str">
        <f t="shared" si="980"/>
        <v>1h 37m</v>
      </c>
      <c r="G2694" t="str">
        <f t="shared" si="981"/>
        <v>Standard Movie</v>
      </c>
      <c r="H2694">
        <v>164</v>
      </c>
      <c r="I2694" t="str">
        <f t="shared" si="982"/>
        <v>Very Low</v>
      </c>
      <c r="J2694">
        <v>308</v>
      </c>
      <c r="K2694" t="str">
        <f t="shared" si="983"/>
        <v>Very Low</v>
      </c>
      <c r="L2694" t="s">
        <v>7441</v>
      </c>
      <c r="M2694">
        <v>436</v>
      </c>
      <c r="N2694" t="str">
        <f t="shared" si="984"/>
        <v>Low</v>
      </c>
      <c r="O2694">
        <v>12212417</v>
      </c>
      <c r="P2694" t="str">
        <f t="shared" si="985"/>
        <v>Average</v>
      </c>
      <c r="Q2694" t="s">
        <v>1499</v>
      </c>
      <c r="R2694" t="str">
        <f t="shared" si="986"/>
        <v>Crime</v>
      </c>
      <c r="S2694">
        <f t="shared" si="987"/>
        <v>2</v>
      </c>
      <c r="T2694" t="s">
        <v>4369</v>
      </c>
      <c r="U2694" t="s">
        <v>13002</v>
      </c>
      <c r="V2694">
        <v>30643</v>
      </c>
      <c r="W2694" t="str">
        <f t="shared" si="988"/>
        <v>Low</v>
      </c>
      <c r="X2694">
        <v>1172</v>
      </c>
      <c r="Y2694" t="str">
        <f t="shared" si="989"/>
        <v>Low</v>
      </c>
      <c r="Z2694" t="s">
        <v>5505</v>
      </c>
      <c r="AA2694">
        <v>3</v>
      </c>
      <c r="AB2694" t="str">
        <f t="shared" si="990"/>
        <v>Duo/Trio Poster</v>
      </c>
      <c r="AC2694" t="s">
        <v>13003</v>
      </c>
      <c r="AD2694" t="s">
        <v>13004</v>
      </c>
      <c r="AE2694">
        <v>144</v>
      </c>
      <c r="AF2694" t="str">
        <f t="shared" si="991"/>
        <v>Very Low</v>
      </c>
      <c r="AG2694" t="s">
        <v>9</v>
      </c>
      <c r="AH2694" t="s">
        <v>10</v>
      </c>
      <c r="AI2694" t="s">
        <v>556</v>
      </c>
      <c r="AJ2694" t="str">
        <f t="shared" si="992"/>
        <v>Adult</v>
      </c>
      <c r="AK2694">
        <v>15000000</v>
      </c>
      <c r="AL2694" t="str">
        <f t="shared" si="993"/>
        <v>Low Budget</v>
      </c>
      <c r="AM2694">
        <v>2003</v>
      </c>
      <c r="AN2694">
        <f t="shared" si="994"/>
        <v>22</v>
      </c>
      <c r="AO2694" t="str">
        <f t="shared" si="995"/>
        <v>Old Classic</v>
      </c>
      <c r="AP2694">
        <v>324</v>
      </c>
      <c r="AQ2694" t="str">
        <f t="shared" si="996"/>
        <v>Very Low</v>
      </c>
      <c r="AR2694">
        <v>6.7</v>
      </c>
      <c r="AS2694" t="str">
        <f t="shared" si="997"/>
        <v>Average</v>
      </c>
      <c r="AT2694">
        <v>2.35</v>
      </c>
      <c r="AU2694" t="str">
        <f t="shared" si="998"/>
        <v>Cinematic Widescreen</v>
      </c>
      <c r="AV2694">
        <v>622</v>
      </c>
      <c r="AW2694" t="str">
        <f t="shared" si="999"/>
        <v>Very Low</v>
      </c>
    </row>
    <row r="2695" spans="1:49" x14ac:dyDescent="0.3">
      <c r="A2695" t="s">
        <v>0</v>
      </c>
      <c r="B2695" t="s">
        <v>2939</v>
      </c>
      <c r="C2695">
        <v>97</v>
      </c>
      <c r="D2695" t="str">
        <f t="shared" si="979"/>
        <v>Low</v>
      </c>
      <c r="E2695">
        <v>97</v>
      </c>
      <c r="F2695" t="str">
        <f t="shared" si="980"/>
        <v>1h 37m</v>
      </c>
      <c r="G2695" t="str">
        <f t="shared" si="981"/>
        <v>Standard Movie</v>
      </c>
      <c r="H2695">
        <v>745</v>
      </c>
      <c r="I2695" t="str">
        <f t="shared" si="982"/>
        <v>Very Low</v>
      </c>
      <c r="J2695">
        <v>745</v>
      </c>
      <c r="K2695" t="str">
        <f t="shared" si="983"/>
        <v>Very Low</v>
      </c>
      <c r="L2695" t="s">
        <v>5543</v>
      </c>
      <c r="M2695">
        <v>12000</v>
      </c>
      <c r="N2695" t="str">
        <f t="shared" si="984"/>
        <v>Medium</v>
      </c>
      <c r="O2695">
        <v>11614236</v>
      </c>
      <c r="P2695" t="str">
        <f t="shared" si="985"/>
        <v>Average</v>
      </c>
      <c r="Q2695" t="s">
        <v>1642</v>
      </c>
      <c r="R2695" t="str">
        <f t="shared" si="986"/>
        <v>Comedy</v>
      </c>
      <c r="S2695">
        <f t="shared" si="987"/>
        <v>1</v>
      </c>
      <c r="T2695" t="s">
        <v>272</v>
      </c>
      <c r="U2695" t="s">
        <v>13005</v>
      </c>
      <c r="V2695">
        <v>9294</v>
      </c>
      <c r="W2695" t="str">
        <f t="shared" si="988"/>
        <v>Very Low</v>
      </c>
      <c r="X2695">
        <v>15209</v>
      </c>
      <c r="Y2695" t="str">
        <f t="shared" si="989"/>
        <v>Medium</v>
      </c>
      <c r="Z2695" t="s">
        <v>2939</v>
      </c>
      <c r="AA2695">
        <v>2</v>
      </c>
      <c r="AB2695" t="str">
        <f t="shared" si="990"/>
        <v>Duo/Trio Poster</v>
      </c>
      <c r="AC2695" t="s">
        <v>13006</v>
      </c>
      <c r="AD2695" t="s">
        <v>13007</v>
      </c>
      <c r="AE2695">
        <v>140</v>
      </c>
      <c r="AF2695" t="str">
        <f t="shared" si="991"/>
        <v>Very Low</v>
      </c>
      <c r="AG2695" t="s">
        <v>9</v>
      </c>
      <c r="AH2695" t="s">
        <v>10</v>
      </c>
      <c r="AI2695" t="s">
        <v>11</v>
      </c>
      <c r="AJ2695" t="str">
        <f t="shared" si="992"/>
        <v>Teen</v>
      </c>
      <c r="AK2695">
        <v>15000000</v>
      </c>
      <c r="AL2695" t="str">
        <f t="shared" si="993"/>
        <v>Low Budget</v>
      </c>
      <c r="AM2695">
        <v>1999</v>
      </c>
      <c r="AN2695">
        <f t="shared" si="994"/>
        <v>26</v>
      </c>
      <c r="AO2695" t="str">
        <f t="shared" si="995"/>
        <v>Old Classic</v>
      </c>
      <c r="AP2695">
        <v>821</v>
      </c>
      <c r="AQ2695" t="str">
        <f t="shared" si="996"/>
        <v>Very Low</v>
      </c>
      <c r="AR2695">
        <v>5.6</v>
      </c>
      <c r="AS2695" t="str">
        <f t="shared" si="997"/>
        <v>Below Average</v>
      </c>
      <c r="AT2695">
        <v>1.37</v>
      </c>
      <c r="AU2695" t="str">
        <f t="shared" si="998"/>
        <v>Classic</v>
      </c>
      <c r="AV2695">
        <v>251</v>
      </c>
      <c r="AW2695" t="str">
        <f t="shared" si="999"/>
        <v>Very Low</v>
      </c>
    </row>
    <row r="2696" spans="1:49" x14ac:dyDescent="0.3">
      <c r="A2696" t="s">
        <v>718</v>
      </c>
      <c r="B2696" t="s">
        <v>6675</v>
      </c>
      <c r="C2696">
        <v>119</v>
      </c>
      <c r="D2696" t="str">
        <f t="shared" si="979"/>
        <v>Low</v>
      </c>
      <c r="E2696">
        <v>125</v>
      </c>
      <c r="F2696" t="str">
        <f t="shared" si="980"/>
        <v>2h 5m</v>
      </c>
      <c r="G2696" t="str">
        <f t="shared" si="981"/>
        <v>Long Movie</v>
      </c>
      <c r="H2696">
        <v>34</v>
      </c>
      <c r="I2696" t="str">
        <f t="shared" si="982"/>
        <v>Very Low</v>
      </c>
      <c r="J2696">
        <v>65</v>
      </c>
      <c r="K2696" t="str">
        <f t="shared" si="983"/>
        <v>Very Low</v>
      </c>
      <c r="L2696" t="s">
        <v>13008</v>
      </c>
      <c r="M2696">
        <v>427</v>
      </c>
      <c r="N2696" t="str">
        <f t="shared" si="984"/>
        <v>Low</v>
      </c>
      <c r="O2696">
        <v>13337299</v>
      </c>
      <c r="P2696" t="str">
        <f t="shared" si="985"/>
        <v>Average</v>
      </c>
      <c r="Q2696" t="s">
        <v>6478</v>
      </c>
      <c r="R2696" t="str">
        <f t="shared" si="986"/>
        <v>Biography</v>
      </c>
      <c r="S2696">
        <f t="shared" si="987"/>
        <v>4</v>
      </c>
      <c r="T2696" t="s">
        <v>3574</v>
      </c>
      <c r="U2696" t="s">
        <v>13009</v>
      </c>
      <c r="V2696">
        <v>9649</v>
      </c>
      <c r="W2696" t="str">
        <f t="shared" si="988"/>
        <v>Very Low</v>
      </c>
      <c r="X2696">
        <v>729</v>
      </c>
      <c r="Y2696" t="str">
        <f t="shared" si="989"/>
        <v>Very Low</v>
      </c>
      <c r="Z2696" t="s">
        <v>13010</v>
      </c>
      <c r="AA2696">
        <v>7</v>
      </c>
      <c r="AB2696" t="str">
        <f t="shared" si="990"/>
        <v>Ensemble Poster</v>
      </c>
      <c r="AC2696" t="s">
        <v>13011</v>
      </c>
      <c r="AD2696" t="s">
        <v>13012</v>
      </c>
      <c r="AE2696">
        <v>226</v>
      </c>
      <c r="AF2696" t="str">
        <f t="shared" si="991"/>
        <v>Very Low</v>
      </c>
      <c r="AG2696" t="s">
        <v>9</v>
      </c>
      <c r="AH2696" t="s">
        <v>10</v>
      </c>
      <c r="AI2696" t="s">
        <v>11</v>
      </c>
      <c r="AJ2696" t="str">
        <f t="shared" si="992"/>
        <v>Teen</v>
      </c>
      <c r="AK2696">
        <v>20000000</v>
      </c>
      <c r="AL2696" t="str">
        <f t="shared" si="993"/>
        <v>Low Budget</v>
      </c>
      <c r="AM2696">
        <v>2004</v>
      </c>
      <c r="AN2696">
        <f t="shared" si="994"/>
        <v>21</v>
      </c>
      <c r="AO2696" t="str">
        <f t="shared" si="995"/>
        <v>Old Classic</v>
      </c>
      <c r="AP2696">
        <v>66</v>
      </c>
      <c r="AQ2696" t="str">
        <f t="shared" si="996"/>
        <v>Very Low</v>
      </c>
      <c r="AR2696">
        <v>6.6</v>
      </c>
      <c r="AS2696" t="str">
        <f t="shared" si="997"/>
        <v>Average</v>
      </c>
      <c r="AT2696">
        <v>2.35</v>
      </c>
      <c r="AU2696" t="str">
        <f t="shared" si="998"/>
        <v>Cinematic Widescreen</v>
      </c>
      <c r="AV2696">
        <v>1000</v>
      </c>
      <c r="AW2696" t="str">
        <f t="shared" si="999"/>
        <v>Very Low</v>
      </c>
    </row>
    <row r="2697" spans="1:49" x14ac:dyDescent="0.3">
      <c r="A2697" t="s">
        <v>0</v>
      </c>
      <c r="B2697" t="s">
        <v>3974</v>
      </c>
      <c r="C2697">
        <v>42</v>
      </c>
      <c r="D2697" t="str">
        <f t="shared" si="979"/>
        <v>Very Low</v>
      </c>
      <c r="E2697">
        <v>124</v>
      </c>
      <c r="F2697" t="str">
        <f t="shared" si="980"/>
        <v>2h 4m</v>
      </c>
      <c r="G2697" t="str">
        <f t="shared" si="981"/>
        <v>Long Movie</v>
      </c>
      <c r="H2697">
        <v>11000</v>
      </c>
      <c r="I2697" t="str">
        <f t="shared" si="982"/>
        <v>Medium</v>
      </c>
      <c r="J2697">
        <v>563</v>
      </c>
      <c r="K2697" t="str">
        <f t="shared" si="983"/>
        <v>Very Low</v>
      </c>
      <c r="L2697" t="s">
        <v>8296</v>
      </c>
      <c r="M2697">
        <v>11000</v>
      </c>
      <c r="N2697" t="str">
        <f t="shared" si="984"/>
        <v>Medium</v>
      </c>
      <c r="O2697">
        <v>10763469</v>
      </c>
      <c r="P2697" t="str">
        <f t="shared" si="985"/>
        <v>Average</v>
      </c>
      <c r="Q2697" t="s">
        <v>1386</v>
      </c>
      <c r="R2697" t="str">
        <f t="shared" si="986"/>
        <v>Comedy</v>
      </c>
      <c r="S2697">
        <f t="shared" si="987"/>
        <v>3</v>
      </c>
      <c r="T2697" t="s">
        <v>3974</v>
      </c>
      <c r="U2697" t="s">
        <v>13013</v>
      </c>
      <c r="V2697">
        <v>13692</v>
      </c>
      <c r="W2697" t="str">
        <f t="shared" si="988"/>
        <v>Low</v>
      </c>
      <c r="X2697">
        <v>12685</v>
      </c>
      <c r="Y2697" t="str">
        <f t="shared" si="989"/>
        <v>Medium</v>
      </c>
      <c r="Z2697" t="s">
        <v>2854</v>
      </c>
      <c r="AA2697">
        <v>0</v>
      </c>
      <c r="AB2697" t="str">
        <f t="shared" si="990"/>
        <v>Symbolic Poster</v>
      </c>
      <c r="AC2697" t="s">
        <v>13014</v>
      </c>
      <c r="AD2697" t="s">
        <v>13015</v>
      </c>
      <c r="AE2697">
        <v>55</v>
      </c>
      <c r="AF2697" t="str">
        <f t="shared" si="991"/>
        <v>Very Low</v>
      </c>
      <c r="AG2697" t="s">
        <v>9</v>
      </c>
      <c r="AH2697" t="s">
        <v>10</v>
      </c>
      <c r="AI2697" t="s">
        <v>66</v>
      </c>
      <c r="AJ2697" t="str">
        <f t="shared" si="992"/>
        <v>Family</v>
      </c>
      <c r="AK2697">
        <v>15000000</v>
      </c>
      <c r="AL2697" t="str">
        <f t="shared" si="993"/>
        <v>Low Budget</v>
      </c>
      <c r="AM2697">
        <v>1989</v>
      </c>
      <c r="AN2697">
        <f t="shared" si="994"/>
        <v>36</v>
      </c>
      <c r="AO2697" t="str">
        <f t="shared" si="995"/>
        <v>Old Classic</v>
      </c>
      <c r="AP2697">
        <v>860</v>
      </c>
      <c r="AQ2697" t="str">
        <f t="shared" si="996"/>
        <v>Very Low</v>
      </c>
      <c r="AR2697">
        <v>6.4</v>
      </c>
      <c r="AS2697" t="str">
        <f t="shared" si="997"/>
        <v>Average</v>
      </c>
      <c r="AT2697">
        <v>1.85</v>
      </c>
      <c r="AU2697" t="str">
        <f t="shared" si="998"/>
        <v>HDTV / Widescreen</v>
      </c>
      <c r="AV2697">
        <v>877</v>
      </c>
      <c r="AW2697" t="str">
        <f t="shared" si="999"/>
        <v>Very Low</v>
      </c>
    </row>
    <row r="2698" spans="1:49" x14ac:dyDescent="0.3">
      <c r="A2698" t="s">
        <v>0</v>
      </c>
      <c r="B2698" t="s">
        <v>13016</v>
      </c>
      <c r="C2698">
        <v>24</v>
      </c>
      <c r="D2698" t="str">
        <f t="shared" si="979"/>
        <v>Very Low</v>
      </c>
      <c r="E2698">
        <v>76</v>
      </c>
      <c r="F2698" t="str">
        <f t="shared" si="980"/>
        <v>1h 16m</v>
      </c>
      <c r="G2698" t="str">
        <f t="shared" si="981"/>
        <v>Featurette</v>
      </c>
      <c r="H2698">
        <v>9</v>
      </c>
      <c r="I2698" t="str">
        <f t="shared" si="982"/>
        <v>Very Low</v>
      </c>
      <c r="J2698">
        <v>47</v>
      </c>
      <c r="K2698" t="str">
        <f t="shared" si="983"/>
        <v>Very Low</v>
      </c>
      <c r="L2698" t="s">
        <v>13017</v>
      </c>
      <c r="M2698">
        <v>595</v>
      </c>
      <c r="N2698" t="str">
        <f t="shared" si="984"/>
        <v>Low</v>
      </c>
      <c r="O2698">
        <v>11144518</v>
      </c>
      <c r="P2698" t="str">
        <f t="shared" si="985"/>
        <v>Average</v>
      </c>
      <c r="Q2698" t="s">
        <v>9324</v>
      </c>
      <c r="R2698" t="str">
        <f t="shared" si="986"/>
        <v>Adventure</v>
      </c>
      <c r="S2698">
        <f t="shared" si="987"/>
        <v>2</v>
      </c>
      <c r="T2698" t="s">
        <v>2002</v>
      </c>
      <c r="U2698" t="s">
        <v>13018</v>
      </c>
      <c r="V2698">
        <v>2724</v>
      </c>
      <c r="W2698" t="str">
        <f t="shared" si="988"/>
        <v>Very Low</v>
      </c>
      <c r="X2698">
        <v>1139</v>
      </c>
      <c r="Y2698" t="str">
        <f t="shared" si="989"/>
        <v>Low</v>
      </c>
      <c r="Z2698" t="s">
        <v>13019</v>
      </c>
      <c r="AA2698">
        <v>0</v>
      </c>
      <c r="AB2698" t="str">
        <f t="shared" si="990"/>
        <v>Symbolic Poster</v>
      </c>
      <c r="AC2698" t="s">
        <v>13020</v>
      </c>
      <c r="AD2698" t="s">
        <v>13021</v>
      </c>
      <c r="AE2698">
        <v>53</v>
      </c>
      <c r="AF2698" t="str">
        <f t="shared" si="991"/>
        <v>Very Low</v>
      </c>
      <c r="AG2698" t="s">
        <v>9</v>
      </c>
      <c r="AH2698" t="s">
        <v>239</v>
      </c>
      <c r="AI2698" t="s">
        <v>248</v>
      </c>
      <c r="AJ2698" t="str">
        <f t="shared" si="992"/>
        <v>Family</v>
      </c>
      <c r="AK2698">
        <v>15000000</v>
      </c>
      <c r="AL2698" t="str">
        <f t="shared" si="993"/>
        <v>Low Budget</v>
      </c>
      <c r="AM2698">
        <v>1998</v>
      </c>
      <c r="AN2698">
        <f t="shared" si="994"/>
        <v>27</v>
      </c>
      <c r="AO2698" t="str">
        <f t="shared" si="995"/>
        <v>Old Classic</v>
      </c>
      <c r="AP2698">
        <v>417</v>
      </c>
      <c r="AQ2698" t="str">
        <f t="shared" si="996"/>
        <v>Very Low</v>
      </c>
      <c r="AR2698">
        <v>2.8</v>
      </c>
      <c r="AS2698" t="str">
        <f t="shared" si="997"/>
        <v>Terrible</v>
      </c>
      <c r="AT2698">
        <v>1.85</v>
      </c>
      <c r="AU2698" t="str">
        <f t="shared" si="998"/>
        <v>HDTV / Widescreen</v>
      </c>
      <c r="AV2698">
        <v>436</v>
      </c>
      <c r="AW2698" t="str">
        <f t="shared" si="999"/>
        <v>Very Low</v>
      </c>
    </row>
    <row r="2699" spans="1:49" x14ac:dyDescent="0.3">
      <c r="A2699" t="s">
        <v>0</v>
      </c>
      <c r="B2699" t="s">
        <v>1700</v>
      </c>
      <c r="C2699">
        <v>208</v>
      </c>
      <c r="D2699" t="str">
        <f t="shared" si="979"/>
        <v>Medium</v>
      </c>
      <c r="E2699">
        <v>107</v>
      </c>
      <c r="F2699" t="str">
        <f t="shared" si="980"/>
        <v>1h 47m</v>
      </c>
      <c r="G2699" t="str">
        <f t="shared" si="981"/>
        <v>Standard Movie</v>
      </c>
      <c r="H2699">
        <v>561</v>
      </c>
      <c r="I2699" t="str">
        <f t="shared" si="982"/>
        <v>Very Low</v>
      </c>
      <c r="J2699">
        <v>353</v>
      </c>
      <c r="K2699" t="str">
        <f t="shared" si="983"/>
        <v>Very Low</v>
      </c>
      <c r="L2699" t="s">
        <v>1700</v>
      </c>
      <c r="M2699">
        <v>746</v>
      </c>
      <c r="N2699" t="str">
        <f t="shared" si="984"/>
        <v>Low</v>
      </c>
      <c r="O2699">
        <v>15608545</v>
      </c>
      <c r="P2699" t="str">
        <f t="shared" si="985"/>
        <v>Average</v>
      </c>
      <c r="Q2699" t="s">
        <v>1296</v>
      </c>
      <c r="R2699" t="str">
        <f t="shared" si="986"/>
        <v>Action</v>
      </c>
      <c r="S2699">
        <f t="shared" si="987"/>
        <v>1</v>
      </c>
      <c r="T2699" t="s">
        <v>937</v>
      </c>
      <c r="U2699" t="s">
        <v>13022</v>
      </c>
      <c r="V2699">
        <v>53471</v>
      </c>
      <c r="W2699" t="str">
        <f t="shared" si="988"/>
        <v>Medium</v>
      </c>
      <c r="X2699">
        <v>2377</v>
      </c>
      <c r="Y2699" t="str">
        <f t="shared" si="989"/>
        <v>Low</v>
      </c>
      <c r="Z2699" t="s">
        <v>13023</v>
      </c>
      <c r="AA2699">
        <v>3</v>
      </c>
      <c r="AB2699" t="str">
        <f t="shared" si="990"/>
        <v>Duo/Trio Poster</v>
      </c>
      <c r="AC2699" t="s">
        <v>13024</v>
      </c>
      <c r="AD2699" t="s">
        <v>13025</v>
      </c>
      <c r="AE2699">
        <v>224</v>
      </c>
      <c r="AF2699" t="str">
        <f t="shared" si="991"/>
        <v>Very Low</v>
      </c>
      <c r="AG2699" t="s">
        <v>9</v>
      </c>
      <c r="AH2699" t="s">
        <v>10</v>
      </c>
      <c r="AI2699" t="s">
        <v>556</v>
      </c>
      <c r="AJ2699" t="str">
        <f t="shared" si="992"/>
        <v>Adult</v>
      </c>
      <c r="AK2699">
        <v>15000000</v>
      </c>
      <c r="AL2699" t="str">
        <f t="shared" si="993"/>
        <v>Low Budget</v>
      </c>
      <c r="AM2699">
        <v>2012</v>
      </c>
      <c r="AN2699">
        <f t="shared" si="994"/>
        <v>13</v>
      </c>
      <c r="AO2699" t="str">
        <f t="shared" si="995"/>
        <v>Modern Classic</v>
      </c>
      <c r="AP2699">
        <v>561</v>
      </c>
      <c r="AQ2699" t="str">
        <f t="shared" si="996"/>
        <v>Very Low</v>
      </c>
      <c r="AR2699">
        <v>5.4</v>
      </c>
      <c r="AS2699" t="str">
        <f t="shared" si="997"/>
        <v>Below Average</v>
      </c>
      <c r="AT2699">
        <v>2.35</v>
      </c>
      <c r="AU2699" t="str">
        <f t="shared" si="998"/>
        <v>Cinematic Widescreen</v>
      </c>
      <c r="AV2699">
        <v>29000</v>
      </c>
      <c r="AW2699" t="str">
        <f t="shared" si="999"/>
        <v>Medium</v>
      </c>
    </row>
    <row r="2700" spans="1:49" x14ac:dyDescent="0.3">
      <c r="A2700" t="s">
        <v>0</v>
      </c>
      <c r="B2700" t="s">
        <v>978</v>
      </c>
      <c r="C2700">
        <v>42</v>
      </c>
      <c r="D2700" t="str">
        <f t="shared" si="979"/>
        <v>Very Low</v>
      </c>
      <c r="E2700">
        <v>91</v>
      </c>
      <c r="F2700" t="str">
        <f t="shared" si="980"/>
        <v>1h 31m</v>
      </c>
      <c r="G2700" t="str">
        <f t="shared" si="981"/>
        <v>Standard Movie</v>
      </c>
      <c r="H2700">
        <v>23</v>
      </c>
      <c r="I2700" t="str">
        <f t="shared" si="982"/>
        <v>Very Low</v>
      </c>
      <c r="J2700">
        <v>629</v>
      </c>
      <c r="K2700" t="str">
        <f t="shared" si="983"/>
        <v>Very Low</v>
      </c>
      <c r="L2700" t="s">
        <v>1813</v>
      </c>
      <c r="M2700">
        <v>925</v>
      </c>
      <c r="N2700" t="str">
        <f t="shared" si="984"/>
        <v>Low</v>
      </c>
      <c r="O2700">
        <v>10443316</v>
      </c>
      <c r="P2700" t="str">
        <f t="shared" si="985"/>
        <v>Average</v>
      </c>
      <c r="Q2700" t="s">
        <v>1386</v>
      </c>
      <c r="R2700" t="str">
        <f t="shared" si="986"/>
        <v>Comedy</v>
      </c>
      <c r="S2700">
        <f t="shared" si="987"/>
        <v>3</v>
      </c>
      <c r="T2700" t="s">
        <v>1773</v>
      </c>
      <c r="U2700" t="s">
        <v>13026</v>
      </c>
      <c r="V2700">
        <v>7159</v>
      </c>
      <c r="W2700" t="str">
        <f t="shared" si="988"/>
        <v>Very Low</v>
      </c>
      <c r="X2700">
        <v>2913</v>
      </c>
      <c r="Y2700" t="str">
        <f t="shared" si="989"/>
        <v>Low</v>
      </c>
      <c r="Z2700" t="s">
        <v>11545</v>
      </c>
      <c r="AA2700">
        <v>2</v>
      </c>
      <c r="AB2700" t="str">
        <f t="shared" si="990"/>
        <v>Duo/Trio Poster</v>
      </c>
      <c r="AC2700" t="s">
        <v>13027</v>
      </c>
      <c r="AD2700" t="s">
        <v>13028</v>
      </c>
      <c r="AE2700">
        <v>88</v>
      </c>
      <c r="AF2700" t="str">
        <f t="shared" si="991"/>
        <v>Very Low</v>
      </c>
      <c r="AG2700" t="s">
        <v>9</v>
      </c>
      <c r="AH2700" t="s">
        <v>10</v>
      </c>
      <c r="AI2700" t="s">
        <v>11</v>
      </c>
      <c r="AJ2700" t="str">
        <f t="shared" si="992"/>
        <v>Teen</v>
      </c>
      <c r="AK2700">
        <v>15000000</v>
      </c>
      <c r="AL2700" t="str">
        <f t="shared" si="993"/>
        <v>Low Budget</v>
      </c>
      <c r="AM2700">
        <v>1998</v>
      </c>
      <c r="AN2700">
        <f t="shared" si="994"/>
        <v>27</v>
      </c>
      <c r="AO2700" t="str">
        <f t="shared" si="995"/>
        <v>Old Classic</v>
      </c>
      <c r="AP2700">
        <v>660</v>
      </c>
      <c r="AQ2700" t="str">
        <f t="shared" si="996"/>
        <v>Very Low</v>
      </c>
      <c r="AR2700">
        <v>5</v>
      </c>
      <c r="AS2700" t="str">
        <f t="shared" si="997"/>
        <v>Below Average</v>
      </c>
      <c r="AT2700">
        <v>1.85</v>
      </c>
      <c r="AU2700" t="str">
        <f t="shared" si="998"/>
        <v>HDTV / Widescreen</v>
      </c>
      <c r="AV2700">
        <v>247</v>
      </c>
      <c r="AW2700" t="str">
        <f t="shared" si="999"/>
        <v>Very Low</v>
      </c>
    </row>
    <row r="2701" spans="1:49" x14ac:dyDescent="0.3">
      <c r="A2701" t="s">
        <v>0</v>
      </c>
      <c r="B2701" t="s">
        <v>13029</v>
      </c>
      <c r="C2701">
        <v>44</v>
      </c>
      <c r="D2701" t="str">
        <f t="shared" si="979"/>
        <v>Very Low</v>
      </c>
      <c r="E2701">
        <v>96</v>
      </c>
      <c r="F2701" t="str">
        <f t="shared" si="980"/>
        <v>1h 36m</v>
      </c>
      <c r="G2701" t="str">
        <f t="shared" si="981"/>
        <v>Standard Movie</v>
      </c>
      <c r="H2701">
        <v>4</v>
      </c>
      <c r="I2701" t="str">
        <f t="shared" si="982"/>
        <v>Very Low</v>
      </c>
      <c r="J2701">
        <v>670</v>
      </c>
      <c r="K2701" t="str">
        <f t="shared" si="983"/>
        <v>Very Low</v>
      </c>
      <c r="L2701" t="s">
        <v>3340</v>
      </c>
      <c r="M2701">
        <v>989</v>
      </c>
      <c r="N2701" t="str">
        <f t="shared" si="984"/>
        <v>Low</v>
      </c>
      <c r="O2701">
        <v>10494147</v>
      </c>
      <c r="P2701" t="str">
        <f t="shared" si="985"/>
        <v>Average</v>
      </c>
      <c r="Q2701" t="s">
        <v>185</v>
      </c>
      <c r="R2701" t="str">
        <f t="shared" si="986"/>
        <v>Drama</v>
      </c>
      <c r="S2701">
        <f t="shared" si="987"/>
        <v>2</v>
      </c>
      <c r="T2701" t="s">
        <v>323</v>
      </c>
      <c r="U2701" t="s">
        <v>13030</v>
      </c>
      <c r="V2701">
        <v>7403</v>
      </c>
      <c r="W2701" t="str">
        <f t="shared" si="988"/>
        <v>Very Low</v>
      </c>
      <c r="X2701">
        <v>3142</v>
      </c>
      <c r="Y2701" t="str">
        <f t="shared" si="989"/>
        <v>Low</v>
      </c>
      <c r="Z2701" t="s">
        <v>10590</v>
      </c>
      <c r="AA2701">
        <v>1</v>
      </c>
      <c r="AB2701" t="str">
        <f t="shared" si="990"/>
        <v>Solo Star Poster</v>
      </c>
      <c r="AC2701" t="s">
        <v>13031</v>
      </c>
      <c r="AD2701" t="s">
        <v>13032</v>
      </c>
      <c r="AE2701">
        <v>162</v>
      </c>
      <c r="AF2701" t="str">
        <f t="shared" si="991"/>
        <v>Very Low</v>
      </c>
      <c r="AG2701" t="s">
        <v>9</v>
      </c>
      <c r="AH2701" t="s">
        <v>10</v>
      </c>
      <c r="AI2701" t="s">
        <v>11</v>
      </c>
      <c r="AJ2701" t="str">
        <f t="shared" si="992"/>
        <v>Teen</v>
      </c>
      <c r="AK2701">
        <v>15000000</v>
      </c>
      <c r="AL2701" t="str">
        <f t="shared" si="993"/>
        <v>Low Budget</v>
      </c>
      <c r="AM2701">
        <v>2000</v>
      </c>
      <c r="AN2701">
        <f t="shared" si="994"/>
        <v>25</v>
      </c>
      <c r="AO2701" t="str">
        <f t="shared" si="995"/>
        <v>Old Classic</v>
      </c>
      <c r="AP2701">
        <v>841</v>
      </c>
      <c r="AQ2701" t="str">
        <f t="shared" si="996"/>
        <v>Very Low</v>
      </c>
      <c r="AR2701">
        <v>5.0999999999999996</v>
      </c>
      <c r="AS2701" t="str">
        <f t="shared" si="997"/>
        <v>Below Average</v>
      </c>
      <c r="AT2701">
        <v>1.85</v>
      </c>
      <c r="AU2701" t="str">
        <f t="shared" si="998"/>
        <v>HDTV / Widescreen</v>
      </c>
      <c r="AV2701">
        <v>648</v>
      </c>
      <c r="AW2701" t="str">
        <f t="shared" si="999"/>
        <v>Very Low</v>
      </c>
    </row>
    <row r="2702" spans="1:49" x14ac:dyDescent="0.3">
      <c r="A2702" t="s">
        <v>0</v>
      </c>
      <c r="B2702" t="s">
        <v>2762</v>
      </c>
      <c r="C2702">
        <v>230</v>
      </c>
      <c r="D2702" t="str">
        <f t="shared" si="979"/>
        <v>Medium</v>
      </c>
      <c r="E2702">
        <v>142</v>
      </c>
      <c r="F2702" t="str">
        <f t="shared" si="980"/>
        <v>2h 22m</v>
      </c>
      <c r="G2702" t="str">
        <f t="shared" si="981"/>
        <v>Long Movie</v>
      </c>
      <c r="H2702">
        <v>0</v>
      </c>
      <c r="I2702" t="str">
        <f t="shared" si="982"/>
        <v>Very Low</v>
      </c>
      <c r="J2702">
        <v>1000</v>
      </c>
      <c r="K2702" t="str">
        <f t="shared" si="983"/>
        <v>Very Low</v>
      </c>
      <c r="L2702" t="s">
        <v>2369</v>
      </c>
      <c r="M2702">
        <v>22000</v>
      </c>
      <c r="N2702" t="str">
        <f t="shared" si="984"/>
        <v>Medium</v>
      </c>
      <c r="O2702">
        <v>9929000</v>
      </c>
      <c r="P2702" t="str">
        <f t="shared" si="985"/>
        <v>Flop</v>
      </c>
      <c r="Q2702" t="s">
        <v>1820</v>
      </c>
      <c r="R2702" t="str">
        <f t="shared" si="986"/>
        <v>Drama</v>
      </c>
      <c r="S2702">
        <f t="shared" si="987"/>
        <v>2</v>
      </c>
      <c r="T2702" t="s">
        <v>1717</v>
      </c>
      <c r="U2702" t="s">
        <v>13033</v>
      </c>
      <c r="V2702">
        <v>152306</v>
      </c>
      <c r="W2702" t="str">
        <f t="shared" si="988"/>
        <v>Medium</v>
      </c>
      <c r="X2702">
        <v>29475</v>
      </c>
      <c r="Y2702" t="str">
        <f t="shared" si="989"/>
        <v>Medium</v>
      </c>
      <c r="Z2702" t="s">
        <v>364</v>
      </c>
      <c r="AA2702">
        <v>0</v>
      </c>
      <c r="AB2702" t="str">
        <f t="shared" si="990"/>
        <v>Symbolic Poster</v>
      </c>
      <c r="AC2702" t="s">
        <v>13034</v>
      </c>
      <c r="AD2702" t="s">
        <v>13035</v>
      </c>
      <c r="AE2702">
        <v>513</v>
      </c>
      <c r="AF2702" t="str">
        <f t="shared" si="991"/>
        <v>Low</v>
      </c>
      <c r="AG2702" t="s">
        <v>9</v>
      </c>
      <c r="AH2702" t="s">
        <v>28</v>
      </c>
      <c r="AI2702" t="s">
        <v>556</v>
      </c>
      <c r="AJ2702" t="str">
        <f t="shared" si="992"/>
        <v>Adult</v>
      </c>
      <c r="AK2702">
        <v>15000000</v>
      </c>
      <c r="AL2702" t="str">
        <f t="shared" si="993"/>
        <v>Low Budget</v>
      </c>
      <c r="AM2702">
        <v>1985</v>
      </c>
      <c r="AN2702">
        <f t="shared" si="994"/>
        <v>40</v>
      </c>
      <c r="AO2702" t="str">
        <f t="shared" si="995"/>
        <v>Old Classic</v>
      </c>
      <c r="AP2702">
        <v>5000</v>
      </c>
      <c r="AQ2702" t="str">
        <f t="shared" si="996"/>
        <v>Low</v>
      </c>
      <c r="AR2702">
        <v>8</v>
      </c>
      <c r="AS2702" t="str">
        <f t="shared" si="997"/>
        <v>Excellent</v>
      </c>
      <c r="AT2702">
        <v>1.85</v>
      </c>
      <c r="AU2702" t="str">
        <f t="shared" si="998"/>
        <v>HDTV / Widescreen</v>
      </c>
      <c r="AV2702">
        <v>16000</v>
      </c>
      <c r="AW2702" t="str">
        <f t="shared" si="999"/>
        <v>Medium</v>
      </c>
    </row>
    <row r="2703" spans="1:49" x14ac:dyDescent="0.3">
      <c r="A2703" t="s">
        <v>0</v>
      </c>
      <c r="B2703" t="s">
        <v>11806</v>
      </c>
      <c r="C2703">
        <v>46</v>
      </c>
      <c r="D2703" t="str">
        <f t="shared" si="979"/>
        <v>Very Low</v>
      </c>
      <c r="E2703">
        <v>103</v>
      </c>
      <c r="F2703" t="str">
        <f t="shared" si="980"/>
        <v>1h 43m</v>
      </c>
      <c r="G2703" t="str">
        <f t="shared" si="981"/>
        <v>Standard Movie</v>
      </c>
      <c r="H2703">
        <v>80</v>
      </c>
      <c r="I2703" t="str">
        <f t="shared" si="982"/>
        <v>Very Low</v>
      </c>
      <c r="J2703">
        <v>782</v>
      </c>
      <c r="K2703" t="str">
        <f t="shared" si="983"/>
        <v>Very Low</v>
      </c>
      <c r="L2703" t="s">
        <v>8866</v>
      </c>
      <c r="M2703">
        <v>1000</v>
      </c>
      <c r="N2703" t="str">
        <f t="shared" si="984"/>
        <v>Low</v>
      </c>
      <c r="O2703">
        <v>10411980</v>
      </c>
      <c r="P2703" t="str">
        <f t="shared" si="985"/>
        <v>Average</v>
      </c>
      <c r="Q2703" t="s">
        <v>13036</v>
      </c>
      <c r="R2703" t="str">
        <f t="shared" si="986"/>
        <v>Family</v>
      </c>
      <c r="S2703">
        <f t="shared" si="987"/>
        <v>3</v>
      </c>
      <c r="T2703" t="s">
        <v>9577</v>
      </c>
      <c r="U2703" t="s">
        <v>13037</v>
      </c>
      <c r="V2703">
        <v>22649</v>
      </c>
      <c r="W2703" t="str">
        <f t="shared" si="988"/>
        <v>Low</v>
      </c>
      <c r="X2703">
        <v>4676</v>
      </c>
      <c r="Y2703" t="str">
        <f t="shared" si="989"/>
        <v>Low</v>
      </c>
      <c r="Z2703" t="s">
        <v>9396</v>
      </c>
      <c r="AA2703">
        <v>0</v>
      </c>
      <c r="AB2703" t="str">
        <f t="shared" si="990"/>
        <v>Symbolic Poster</v>
      </c>
      <c r="AC2703" t="s">
        <v>13038</v>
      </c>
      <c r="AD2703" t="s">
        <v>13039</v>
      </c>
      <c r="AE2703">
        <v>212</v>
      </c>
      <c r="AF2703" t="str">
        <f t="shared" si="991"/>
        <v>Very Low</v>
      </c>
      <c r="AG2703" t="s">
        <v>9</v>
      </c>
      <c r="AH2703" t="s">
        <v>10</v>
      </c>
      <c r="AI2703" t="s">
        <v>66</v>
      </c>
      <c r="AJ2703" t="str">
        <f t="shared" si="992"/>
        <v>Family</v>
      </c>
      <c r="AK2703">
        <v>15000000</v>
      </c>
      <c r="AL2703" t="str">
        <f t="shared" si="993"/>
        <v>Low Budget</v>
      </c>
      <c r="AM2703">
        <v>2004</v>
      </c>
      <c r="AN2703">
        <f t="shared" si="994"/>
        <v>21</v>
      </c>
      <c r="AO2703" t="str">
        <f t="shared" si="995"/>
        <v>Old Classic</v>
      </c>
      <c r="AP2703">
        <v>872</v>
      </c>
      <c r="AQ2703" t="str">
        <f t="shared" si="996"/>
        <v>Very Low</v>
      </c>
      <c r="AR2703">
        <v>5.9</v>
      </c>
      <c r="AS2703" t="str">
        <f t="shared" si="997"/>
        <v>Below Average</v>
      </c>
      <c r="AT2703">
        <v>2.35</v>
      </c>
      <c r="AU2703" t="str">
        <f t="shared" si="998"/>
        <v>Cinematic Widescreen</v>
      </c>
      <c r="AV2703">
        <v>1000</v>
      </c>
      <c r="AW2703" t="str">
        <f t="shared" si="999"/>
        <v>Very Low</v>
      </c>
    </row>
    <row r="2704" spans="1:49" x14ac:dyDescent="0.3">
      <c r="A2704" t="s">
        <v>0</v>
      </c>
      <c r="B2704" t="str">
        <f>B2703</f>
        <v>Sean McNamara</v>
      </c>
      <c r="C2704">
        <v>18</v>
      </c>
      <c r="D2704" t="str">
        <f t="shared" si="979"/>
        <v>Very Low</v>
      </c>
      <c r="E2704">
        <v>60</v>
      </c>
      <c r="F2704" t="str">
        <f t="shared" si="980"/>
        <v>1h 0m</v>
      </c>
      <c r="G2704" t="str">
        <f t="shared" si="981"/>
        <v>Featurette</v>
      </c>
      <c r="H2704">
        <f>H2703</f>
        <v>80</v>
      </c>
      <c r="I2704" t="str">
        <f t="shared" si="982"/>
        <v>Very Low</v>
      </c>
      <c r="J2704">
        <v>186</v>
      </c>
      <c r="K2704" t="str">
        <f t="shared" si="983"/>
        <v>Very Low</v>
      </c>
      <c r="L2704" t="s">
        <v>13040</v>
      </c>
      <c r="M2704">
        <v>443</v>
      </c>
      <c r="N2704" t="str">
        <f t="shared" si="984"/>
        <v>Low</v>
      </c>
      <c r="O2704">
        <f>O2703</f>
        <v>10411980</v>
      </c>
      <c r="P2704" t="str">
        <f t="shared" si="985"/>
        <v>Average</v>
      </c>
      <c r="Q2704" t="s">
        <v>13041</v>
      </c>
      <c r="R2704" t="str">
        <f t="shared" si="986"/>
        <v>Drama</v>
      </c>
      <c r="S2704">
        <f t="shared" si="987"/>
        <v>4</v>
      </c>
      <c r="T2704" t="s">
        <v>2529</v>
      </c>
      <c r="U2704" t="s">
        <v>13042</v>
      </c>
      <c r="V2704">
        <v>7122</v>
      </c>
      <c r="W2704" t="str">
        <f t="shared" si="988"/>
        <v>Very Low</v>
      </c>
      <c r="X2704">
        <v>981</v>
      </c>
      <c r="Y2704" t="str">
        <f t="shared" si="989"/>
        <v>Very Low</v>
      </c>
      <c r="Z2704" t="s">
        <v>13043</v>
      </c>
      <c r="AA2704">
        <v>1</v>
      </c>
      <c r="AB2704" t="str">
        <f t="shared" si="990"/>
        <v>Solo Star Poster</v>
      </c>
      <c r="AC2704" t="s">
        <v>13044</v>
      </c>
      <c r="AD2704" t="s">
        <v>13045</v>
      </c>
      <c r="AE2704">
        <v>77</v>
      </c>
      <c r="AF2704" t="str">
        <f t="shared" si="991"/>
        <v>Very Low</v>
      </c>
      <c r="AG2704" t="s">
        <v>9</v>
      </c>
      <c r="AH2704" t="s">
        <v>239</v>
      </c>
      <c r="AI2704" t="s">
        <v>1097</v>
      </c>
      <c r="AJ2704" t="str">
        <f t="shared" si="992"/>
        <v>Teen</v>
      </c>
      <c r="AK2704">
        <f t="shared" ref="AK2704:AM2704" si="1000">AK2703</f>
        <v>15000000</v>
      </c>
      <c r="AL2704" t="str">
        <f t="shared" si="993"/>
        <v>Low Budget</v>
      </c>
      <c r="AM2704">
        <f t="shared" si="1000"/>
        <v>2004</v>
      </c>
      <c r="AN2704">
        <f t="shared" si="994"/>
        <v>21</v>
      </c>
      <c r="AO2704" t="str">
        <f t="shared" si="995"/>
        <v>Old Classic</v>
      </c>
      <c r="AP2704">
        <v>319</v>
      </c>
      <c r="AQ2704" t="str">
        <f t="shared" si="996"/>
        <v>Very Low</v>
      </c>
      <c r="AR2704">
        <v>7.5</v>
      </c>
      <c r="AS2704" t="str">
        <f t="shared" si="997"/>
        <v>Good</v>
      </c>
      <c r="AT2704">
        <f>AT2703</f>
        <v>2.35</v>
      </c>
      <c r="AU2704" t="str">
        <f t="shared" si="998"/>
        <v>Cinematic Widescreen</v>
      </c>
      <c r="AV2704">
        <v>576</v>
      </c>
      <c r="AW2704" t="str">
        <f t="shared" si="999"/>
        <v>Very Low</v>
      </c>
    </row>
    <row r="2705" spans="1:49" x14ac:dyDescent="0.3">
      <c r="A2705" t="s">
        <v>0</v>
      </c>
      <c r="B2705" t="s">
        <v>4231</v>
      </c>
      <c r="C2705">
        <v>249</v>
      </c>
      <c r="D2705" t="str">
        <f t="shared" si="979"/>
        <v>Medium</v>
      </c>
      <c r="E2705">
        <v>117</v>
      </c>
      <c r="F2705" t="str">
        <f t="shared" si="980"/>
        <v>1h 57m</v>
      </c>
      <c r="G2705" t="str">
        <f t="shared" si="981"/>
        <v>Standard Movie</v>
      </c>
      <c r="H2705">
        <v>0</v>
      </c>
      <c r="I2705" t="str">
        <f t="shared" si="982"/>
        <v>Very Low</v>
      </c>
      <c r="J2705">
        <v>12000</v>
      </c>
      <c r="K2705" t="str">
        <f t="shared" si="983"/>
        <v>Medium</v>
      </c>
      <c r="L2705" t="s">
        <v>272</v>
      </c>
      <c r="M2705">
        <v>22000</v>
      </c>
      <c r="N2705" t="str">
        <f t="shared" si="984"/>
        <v>Medium</v>
      </c>
      <c r="O2705">
        <v>17439163</v>
      </c>
      <c r="P2705" t="str">
        <f t="shared" si="985"/>
        <v>Average</v>
      </c>
      <c r="Q2705" t="s">
        <v>980</v>
      </c>
      <c r="R2705" t="str">
        <f t="shared" si="986"/>
        <v>Comedy</v>
      </c>
      <c r="S2705">
        <f t="shared" si="987"/>
        <v>2</v>
      </c>
      <c r="T2705" t="s">
        <v>668</v>
      </c>
      <c r="U2705" t="s">
        <v>13046</v>
      </c>
      <c r="V2705">
        <v>537419</v>
      </c>
      <c r="W2705" t="str">
        <f t="shared" si="988"/>
        <v>Very High</v>
      </c>
      <c r="X2705">
        <v>47728</v>
      </c>
      <c r="Y2705" t="str">
        <f t="shared" si="989"/>
        <v>Medium</v>
      </c>
      <c r="Z2705" t="s">
        <v>243</v>
      </c>
      <c r="AA2705">
        <v>1</v>
      </c>
      <c r="AB2705" t="str">
        <f t="shared" si="990"/>
        <v>Solo Star Poster</v>
      </c>
      <c r="AC2705" t="s">
        <v>13047</v>
      </c>
      <c r="AD2705" t="s">
        <v>13048</v>
      </c>
      <c r="AE2705">
        <v>1028</v>
      </c>
      <c r="AF2705" t="str">
        <f t="shared" si="991"/>
        <v>Low</v>
      </c>
      <c r="AG2705" t="s">
        <v>9</v>
      </c>
      <c r="AH2705" t="s">
        <v>10</v>
      </c>
      <c r="AI2705" t="s">
        <v>556</v>
      </c>
      <c r="AJ2705" t="str">
        <f t="shared" si="992"/>
        <v>Adult</v>
      </c>
      <c r="AK2705">
        <v>15000000</v>
      </c>
      <c r="AL2705" t="str">
        <f t="shared" si="993"/>
        <v>Low Budget</v>
      </c>
      <c r="AM2705">
        <v>1998</v>
      </c>
      <c r="AN2705">
        <f t="shared" si="994"/>
        <v>27</v>
      </c>
      <c r="AO2705" t="str">
        <f t="shared" si="995"/>
        <v>Old Classic</v>
      </c>
      <c r="AP2705">
        <v>12000</v>
      </c>
      <c r="AQ2705" t="str">
        <f t="shared" si="996"/>
        <v>Medium</v>
      </c>
      <c r="AR2705">
        <v>8.1999999999999993</v>
      </c>
      <c r="AS2705" t="str">
        <f t="shared" si="997"/>
        <v>Excellent</v>
      </c>
      <c r="AT2705">
        <v>1.85</v>
      </c>
      <c r="AU2705" t="str">
        <f t="shared" si="998"/>
        <v>HDTV / Widescreen</v>
      </c>
      <c r="AV2705">
        <v>35000</v>
      </c>
      <c r="AW2705" t="str">
        <f t="shared" si="999"/>
        <v>Medium</v>
      </c>
    </row>
    <row r="2706" spans="1:49" x14ac:dyDescent="0.3">
      <c r="A2706" t="s">
        <v>718</v>
      </c>
      <c r="B2706" t="s">
        <v>13049</v>
      </c>
      <c r="C2706">
        <v>197</v>
      </c>
      <c r="D2706" t="str">
        <f t="shared" si="979"/>
        <v>Low</v>
      </c>
      <c r="E2706">
        <v>116</v>
      </c>
      <c r="F2706" t="str">
        <f t="shared" si="980"/>
        <v>1h 56m</v>
      </c>
      <c r="G2706" t="str">
        <f t="shared" si="981"/>
        <v>Standard Movie</v>
      </c>
      <c r="H2706">
        <v>153</v>
      </c>
      <c r="I2706" t="str">
        <f t="shared" si="982"/>
        <v>Very Low</v>
      </c>
      <c r="J2706">
        <v>539</v>
      </c>
      <c r="K2706" t="str">
        <f t="shared" si="983"/>
        <v>Very Low</v>
      </c>
      <c r="L2706" t="s">
        <v>3558</v>
      </c>
      <c r="M2706">
        <v>3000</v>
      </c>
      <c r="N2706" t="str">
        <f t="shared" si="984"/>
        <v>Low</v>
      </c>
      <c r="O2706">
        <v>9396487</v>
      </c>
      <c r="P2706" t="str">
        <f t="shared" si="985"/>
        <v>Flop</v>
      </c>
      <c r="Q2706" t="s">
        <v>6170</v>
      </c>
      <c r="R2706" t="str">
        <f t="shared" si="986"/>
        <v>Drama</v>
      </c>
      <c r="S2706">
        <f t="shared" si="987"/>
        <v>2</v>
      </c>
      <c r="T2706" t="s">
        <v>694</v>
      </c>
      <c r="U2706" t="s">
        <v>13050</v>
      </c>
      <c r="V2706">
        <v>52421</v>
      </c>
      <c r="W2706" t="str">
        <f t="shared" si="988"/>
        <v>Medium</v>
      </c>
      <c r="X2706">
        <v>5012</v>
      </c>
      <c r="Y2706" t="str">
        <f t="shared" si="989"/>
        <v>Low</v>
      </c>
      <c r="Z2706" t="s">
        <v>1689</v>
      </c>
      <c r="AA2706">
        <v>0</v>
      </c>
      <c r="AB2706" t="str">
        <f t="shared" si="990"/>
        <v>Symbolic Poster</v>
      </c>
      <c r="AC2706" t="s">
        <v>13051</v>
      </c>
      <c r="AD2706" t="s">
        <v>13052</v>
      </c>
      <c r="AE2706">
        <v>200</v>
      </c>
      <c r="AF2706" t="str">
        <f t="shared" si="991"/>
        <v>Very Low</v>
      </c>
      <c r="AG2706" t="s">
        <v>9</v>
      </c>
      <c r="AH2706" t="s">
        <v>10</v>
      </c>
      <c r="AI2706" t="s">
        <v>556</v>
      </c>
      <c r="AJ2706" t="str">
        <f t="shared" si="992"/>
        <v>Adult</v>
      </c>
      <c r="AK2706">
        <v>15000000</v>
      </c>
      <c r="AL2706" t="str">
        <f t="shared" si="993"/>
        <v>Low Budget</v>
      </c>
      <c r="AM2706">
        <v>2006</v>
      </c>
      <c r="AN2706">
        <f t="shared" si="994"/>
        <v>19</v>
      </c>
      <c r="AO2706" t="str">
        <f t="shared" si="995"/>
        <v>Old Classic</v>
      </c>
      <c r="AP2706">
        <v>788</v>
      </c>
      <c r="AQ2706" t="str">
        <f t="shared" si="996"/>
        <v>Very Low</v>
      </c>
      <c r="AR2706">
        <v>7</v>
      </c>
      <c r="AS2706" t="str">
        <f t="shared" si="997"/>
        <v>Good</v>
      </c>
      <c r="AT2706">
        <v>2.35</v>
      </c>
      <c r="AU2706" t="str">
        <f t="shared" si="998"/>
        <v>Cinematic Widescreen</v>
      </c>
      <c r="AV2706">
        <v>0</v>
      </c>
      <c r="AW2706" t="str">
        <f t="shared" si="999"/>
        <v>Very Low</v>
      </c>
    </row>
    <row r="2707" spans="1:49" x14ac:dyDescent="0.3">
      <c r="A2707" t="s">
        <v>0</v>
      </c>
      <c r="B2707" t="s">
        <v>3130</v>
      </c>
      <c r="C2707">
        <v>71</v>
      </c>
      <c r="D2707" t="str">
        <f t="shared" si="979"/>
        <v>Low</v>
      </c>
      <c r="E2707">
        <v>118</v>
      </c>
      <c r="F2707" t="str">
        <f t="shared" si="980"/>
        <v>1h 58m</v>
      </c>
      <c r="G2707" t="str">
        <f t="shared" si="981"/>
        <v>Standard Movie</v>
      </c>
      <c r="H2707">
        <v>41</v>
      </c>
      <c r="I2707" t="str">
        <f t="shared" si="982"/>
        <v>Very Low</v>
      </c>
      <c r="J2707">
        <v>274</v>
      </c>
      <c r="K2707" t="str">
        <f t="shared" si="983"/>
        <v>Very Low</v>
      </c>
      <c r="L2707" t="s">
        <v>4918</v>
      </c>
      <c r="M2707">
        <v>556</v>
      </c>
      <c r="N2707" t="str">
        <f t="shared" si="984"/>
        <v>Low</v>
      </c>
      <c r="O2707">
        <v>9059588</v>
      </c>
      <c r="P2707" t="str">
        <f t="shared" si="985"/>
        <v>Flop</v>
      </c>
      <c r="Q2707" t="s">
        <v>5245</v>
      </c>
      <c r="R2707" t="str">
        <f t="shared" si="986"/>
        <v>Crime</v>
      </c>
      <c r="S2707">
        <f t="shared" si="987"/>
        <v>4</v>
      </c>
      <c r="T2707" t="s">
        <v>13053</v>
      </c>
      <c r="U2707" t="s">
        <v>13054</v>
      </c>
      <c r="V2707">
        <v>17261</v>
      </c>
      <c r="W2707" t="str">
        <f t="shared" si="988"/>
        <v>Low</v>
      </c>
      <c r="X2707">
        <v>1873</v>
      </c>
      <c r="Y2707" t="str">
        <f t="shared" si="989"/>
        <v>Low</v>
      </c>
      <c r="Z2707" t="s">
        <v>13055</v>
      </c>
      <c r="AA2707">
        <v>1</v>
      </c>
      <c r="AB2707" t="str">
        <f t="shared" si="990"/>
        <v>Solo Star Poster</v>
      </c>
      <c r="AC2707" t="s">
        <v>13056</v>
      </c>
      <c r="AD2707" t="s">
        <v>13057</v>
      </c>
      <c r="AE2707">
        <v>125</v>
      </c>
      <c r="AF2707" t="str">
        <f t="shared" si="991"/>
        <v>Very Low</v>
      </c>
      <c r="AG2707" t="s">
        <v>9</v>
      </c>
      <c r="AH2707" t="s">
        <v>10</v>
      </c>
      <c r="AI2707" t="s">
        <v>556</v>
      </c>
      <c r="AJ2707" t="str">
        <f t="shared" si="992"/>
        <v>Adult</v>
      </c>
      <c r="AK2707">
        <v>15000000</v>
      </c>
      <c r="AL2707" t="str">
        <f t="shared" si="993"/>
        <v>Low Budget</v>
      </c>
      <c r="AM2707">
        <v>2002</v>
      </c>
      <c r="AN2707">
        <f t="shared" si="994"/>
        <v>23</v>
      </c>
      <c r="AO2707" t="str">
        <f t="shared" si="995"/>
        <v>Old Classic</v>
      </c>
      <c r="AP2707">
        <v>463</v>
      </c>
      <c r="AQ2707" t="str">
        <f t="shared" si="996"/>
        <v>Very Low</v>
      </c>
      <c r="AR2707">
        <v>6.6</v>
      </c>
      <c r="AS2707" t="str">
        <f t="shared" si="997"/>
        <v>Average</v>
      </c>
      <c r="AT2707">
        <v>2.35</v>
      </c>
      <c r="AU2707" t="str">
        <f t="shared" si="998"/>
        <v>Cinematic Widescreen</v>
      </c>
      <c r="AV2707">
        <v>455</v>
      </c>
      <c r="AW2707" t="str">
        <f t="shared" si="999"/>
        <v>Very Low</v>
      </c>
    </row>
    <row r="2708" spans="1:49" x14ac:dyDescent="0.3">
      <c r="A2708" t="s">
        <v>0</v>
      </c>
      <c r="B2708" t="s">
        <v>9401</v>
      </c>
      <c r="C2708">
        <v>190</v>
      </c>
      <c r="D2708" t="str">
        <f t="shared" si="979"/>
        <v>Low</v>
      </c>
      <c r="E2708">
        <v>108</v>
      </c>
      <c r="F2708" t="str">
        <f t="shared" si="980"/>
        <v>1h 48m</v>
      </c>
      <c r="G2708" t="str">
        <f t="shared" si="981"/>
        <v>Standard Movie</v>
      </c>
      <c r="H2708">
        <v>187</v>
      </c>
      <c r="I2708" t="str">
        <f t="shared" si="982"/>
        <v>Very Low</v>
      </c>
      <c r="J2708">
        <v>254</v>
      </c>
      <c r="K2708" t="str">
        <f t="shared" si="983"/>
        <v>Very Low</v>
      </c>
      <c r="L2708" t="s">
        <v>1484</v>
      </c>
      <c r="M2708">
        <v>11000</v>
      </c>
      <c r="N2708" t="str">
        <f t="shared" si="984"/>
        <v>Medium</v>
      </c>
      <c r="O2708">
        <v>9172810</v>
      </c>
      <c r="P2708" t="str">
        <f t="shared" si="985"/>
        <v>Flop</v>
      </c>
      <c r="Q2708" t="s">
        <v>13058</v>
      </c>
      <c r="R2708" t="str">
        <f t="shared" si="986"/>
        <v>Biography</v>
      </c>
      <c r="S2708">
        <f t="shared" si="987"/>
        <v>5</v>
      </c>
      <c r="T2708" t="s">
        <v>536</v>
      </c>
      <c r="U2708" t="s">
        <v>13059</v>
      </c>
      <c r="V2708">
        <v>24150</v>
      </c>
      <c r="W2708" t="str">
        <f t="shared" si="988"/>
        <v>Low</v>
      </c>
      <c r="X2708">
        <v>12178</v>
      </c>
      <c r="Y2708" t="str">
        <f t="shared" si="989"/>
        <v>Medium</v>
      </c>
      <c r="Z2708" t="s">
        <v>13060</v>
      </c>
      <c r="AA2708">
        <v>0</v>
      </c>
      <c r="AB2708" t="str">
        <f t="shared" si="990"/>
        <v>Symbolic Poster</v>
      </c>
      <c r="AC2708" t="s">
        <v>13061</v>
      </c>
      <c r="AD2708" t="s">
        <v>13062</v>
      </c>
      <c r="AE2708">
        <v>118</v>
      </c>
      <c r="AF2708" t="str">
        <f t="shared" si="991"/>
        <v>Very Low</v>
      </c>
      <c r="AG2708" t="s">
        <v>9</v>
      </c>
      <c r="AH2708" t="s">
        <v>10</v>
      </c>
      <c r="AI2708" t="s">
        <v>556</v>
      </c>
      <c r="AJ2708" t="str">
        <f t="shared" si="992"/>
        <v>Adult</v>
      </c>
      <c r="AK2708">
        <v>16000000</v>
      </c>
      <c r="AL2708" t="str">
        <f t="shared" si="993"/>
        <v>Low Budget</v>
      </c>
      <c r="AM2708">
        <v>2007</v>
      </c>
      <c r="AN2708">
        <f t="shared" si="994"/>
        <v>18</v>
      </c>
      <c r="AO2708" t="str">
        <f t="shared" si="995"/>
        <v>Old Classic</v>
      </c>
      <c r="AP2708">
        <v>883</v>
      </c>
      <c r="AQ2708" t="str">
        <f t="shared" si="996"/>
        <v>Very Low</v>
      </c>
      <c r="AR2708">
        <v>6.7</v>
      </c>
      <c r="AS2708" t="str">
        <f t="shared" si="997"/>
        <v>Average</v>
      </c>
      <c r="AT2708">
        <v>2.35</v>
      </c>
      <c r="AU2708" t="str">
        <f t="shared" si="998"/>
        <v>Cinematic Widescreen</v>
      </c>
      <c r="AV2708">
        <v>923</v>
      </c>
      <c r="AW2708" t="str">
        <f t="shared" si="999"/>
        <v>Very Low</v>
      </c>
    </row>
    <row r="2709" spans="1:49" x14ac:dyDescent="0.3">
      <c r="A2709" t="s">
        <v>0</v>
      </c>
      <c r="B2709" t="s">
        <v>13063</v>
      </c>
      <c r="C2709">
        <v>50</v>
      </c>
      <c r="D2709" t="str">
        <f t="shared" si="979"/>
        <v>Very Low</v>
      </c>
      <c r="E2709">
        <v>94</v>
      </c>
      <c r="F2709" t="str">
        <f t="shared" si="980"/>
        <v>1h 34m</v>
      </c>
      <c r="G2709" t="str">
        <f t="shared" si="981"/>
        <v>Standard Movie</v>
      </c>
      <c r="H2709">
        <v>9</v>
      </c>
      <c r="I2709" t="str">
        <f t="shared" si="982"/>
        <v>Very Low</v>
      </c>
      <c r="J2709">
        <v>612</v>
      </c>
      <c r="K2709" t="str">
        <f t="shared" si="983"/>
        <v>Very Low</v>
      </c>
      <c r="L2709" t="s">
        <v>7405</v>
      </c>
      <c r="M2709">
        <v>11000</v>
      </c>
      <c r="N2709" t="str">
        <f t="shared" si="984"/>
        <v>Medium</v>
      </c>
      <c r="O2709">
        <v>8735529</v>
      </c>
      <c r="P2709" t="str">
        <f t="shared" si="985"/>
        <v>Flop</v>
      </c>
      <c r="Q2709" t="s">
        <v>1386</v>
      </c>
      <c r="R2709" t="str">
        <f t="shared" si="986"/>
        <v>Comedy</v>
      </c>
      <c r="S2709">
        <f t="shared" si="987"/>
        <v>3</v>
      </c>
      <c r="T2709" t="s">
        <v>51</v>
      </c>
      <c r="U2709" t="s">
        <v>13064</v>
      </c>
      <c r="V2709">
        <v>8055</v>
      </c>
      <c r="W2709" t="str">
        <f t="shared" si="988"/>
        <v>Very Low</v>
      </c>
      <c r="X2709">
        <v>13524</v>
      </c>
      <c r="Y2709" t="str">
        <f t="shared" si="989"/>
        <v>Medium</v>
      </c>
      <c r="Z2709" t="s">
        <v>13065</v>
      </c>
      <c r="AA2709">
        <v>4</v>
      </c>
      <c r="AB2709" t="str">
        <f t="shared" si="990"/>
        <v>Ensemble Poster</v>
      </c>
      <c r="AC2709" t="s">
        <v>13066</v>
      </c>
      <c r="AD2709" t="s">
        <v>13067</v>
      </c>
      <c r="AE2709">
        <v>89</v>
      </c>
      <c r="AF2709" t="str">
        <f t="shared" si="991"/>
        <v>Very Low</v>
      </c>
      <c r="AG2709" t="s">
        <v>9</v>
      </c>
      <c r="AH2709" t="s">
        <v>10</v>
      </c>
      <c r="AI2709" t="s">
        <v>11</v>
      </c>
      <c r="AJ2709" t="str">
        <f t="shared" si="992"/>
        <v>Teen</v>
      </c>
      <c r="AK2709">
        <v>15000000</v>
      </c>
      <c r="AL2709" t="str">
        <f t="shared" si="993"/>
        <v>Low Budget</v>
      </c>
      <c r="AM2709">
        <v>2000</v>
      </c>
      <c r="AN2709">
        <f t="shared" si="994"/>
        <v>25</v>
      </c>
      <c r="AO2709" t="str">
        <f t="shared" si="995"/>
        <v>Old Classic</v>
      </c>
      <c r="AP2709">
        <v>897</v>
      </c>
      <c r="AQ2709" t="str">
        <f t="shared" si="996"/>
        <v>Very Low</v>
      </c>
      <c r="AR2709">
        <v>5.5</v>
      </c>
      <c r="AS2709" t="str">
        <f t="shared" si="997"/>
        <v>Below Average</v>
      </c>
      <c r="AT2709">
        <v>1.85</v>
      </c>
      <c r="AU2709" t="str">
        <f t="shared" si="998"/>
        <v>HDTV / Widescreen</v>
      </c>
      <c r="AV2709">
        <v>816</v>
      </c>
      <c r="AW2709" t="str">
        <f t="shared" si="999"/>
        <v>Very Low</v>
      </c>
    </row>
    <row r="2710" spans="1:49" x14ac:dyDescent="0.3">
      <c r="A2710" t="s">
        <v>0</v>
      </c>
      <c r="B2710" t="s">
        <v>13068</v>
      </c>
      <c r="C2710">
        <v>63</v>
      </c>
      <c r="D2710" t="str">
        <f t="shared" si="979"/>
        <v>Low</v>
      </c>
      <c r="E2710">
        <v>97</v>
      </c>
      <c r="F2710" t="str">
        <f t="shared" si="980"/>
        <v>1h 37m</v>
      </c>
      <c r="G2710" t="str">
        <f t="shared" si="981"/>
        <v>Standard Movie</v>
      </c>
      <c r="H2710">
        <v>2</v>
      </c>
      <c r="I2710" t="str">
        <f t="shared" si="982"/>
        <v>Very Low</v>
      </c>
      <c r="J2710">
        <v>461</v>
      </c>
      <c r="K2710" t="str">
        <f t="shared" si="983"/>
        <v>Very Low</v>
      </c>
      <c r="L2710" t="s">
        <v>7300</v>
      </c>
      <c r="M2710">
        <v>890</v>
      </c>
      <c r="N2710" t="str">
        <f t="shared" si="984"/>
        <v>Low</v>
      </c>
      <c r="O2710">
        <v>8586376</v>
      </c>
      <c r="P2710" t="str">
        <f t="shared" si="985"/>
        <v>Flop</v>
      </c>
      <c r="Q2710" t="s">
        <v>1642</v>
      </c>
      <c r="R2710" t="str">
        <f t="shared" si="986"/>
        <v>Comedy</v>
      </c>
      <c r="S2710">
        <f t="shared" si="987"/>
        <v>1</v>
      </c>
      <c r="T2710" t="s">
        <v>605</v>
      </c>
      <c r="U2710" t="s">
        <v>13069</v>
      </c>
      <c r="V2710">
        <v>26598</v>
      </c>
      <c r="W2710" t="str">
        <f t="shared" si="988"/>
        <v>Low</v>
      </c>
      <c r="X2710">
        <v>3161</v>
      </c>
      <c r="Y2710" t="str">
        <f t="shared" si="989"/>
        <v>Low</v>
      </c>
      <c r="Z2710" t="s">
        <v>1319</v>
      </c>
      <c r="AA2710">
        <v>4</v>
      </c>
      <c r="AB2710" t="str">
        <f t="shared" si="990"/>
        <v>Ensemble Poster</v>
      </c>
      <c r="AC2710" t="s">
        <v>13070</v>
      </c>
      <c r="AD2710" t="s">
        <v>13071</v>
      </c>
      <c r="AE2710">
        <v>132</v>
      </c>
      <c r="AF2710" t="str">
        <f t="shared" si="991"/>
        <v>Very Low</v>
      </c>
      <c r="AG2710" t="s">
        <v>9</v>
      </c>
      <c r="AH2710" t="s">
        <v>10</v>
      </c>
      <c r="AI2710" t="s">
        <v>556</v>
      </c>
      <c r="AJ2710" t="str">
        <f t="shared" si="992"/>
        <v>Adult</v>
      </c>
      <c r="AK2710">
        <v>20000000</v>
      </c>
      <c r="AL2710" t="str">
        <f t="shared" si="993"/>
        <v>Low Budget</v>
      </c>
      <c r="AM2710">
        <v>2002</v>
      </c>
      <c r="AN2710">
        <f t="shared" si="994"/>
        <v>23</v>
      </c>
      <c r="AO2710" t="str">
        <f t="shared" si="995"/>
        <v>Old Classic</v>
      </c>
      <c r="AP2710">
        <v>852</v>
      </c>
      <c r="AQ2710" t="str">
        <f t="shared" si="996"/>
        <v>Very Low</v>
      </c>
      <c r="AR2710">
        <v>4.9000000000000004</v>
      </c>
      <c r="AS2710" t="str">
        <f t="shared" si="997"/>
        <v>Poor</v>
      </c>
      <c r="AT2710">
        <v>1.85</v>
      </c>
      <c r="AU2710" t="str">
        <f t="shared" si="998"/>
        <v>HDTV / Widescreen</v>
      </c>
      <c r="AV2710">
        <v>1000</v>
      </c>
      <c r="AW2710" t="str">
        <f t="shared" si="999"/>
        <v>Very Low</v>
      </c>
    </row>
    <row r="2711" spans="1:49" x14ac:dyDescent="0.3">
      <c r="A2711" t="s">
        <v>0</v>
      </c>
      <c r="B2711" t="s">
        <v>5961</v>
      </c>
      <c r="C2711">
        <v>104</v>
      </c>
      <c r="D2711" t="str">
        <f t="shared" si="979"/>
        <v>Low</v>
      </c>
      <c r="E2711">
        <v>97</v>
      </c>
      <c r="F2711" t="str">
        <f t="shared" si="980"/>
        <v>1h 37m</v>
      </c>
      <c r="G2711" t="str">
        <f t="shared" si="981"/>
        <v>Standard Movie</v>
      </c>
      <c r="H2711">
        <v>32</v>
      </c>
      <c r="I2711" t="str">
        <f t="shared" si="982"/>
        <v>Very Low</v>
      </c>
      <c r="J2711">
        <v>692</v>
      </c>
      <c r="K2711" t="str">
        <f t="shared" si="983"/>
        <v>Very Low</v>
      </c>
      <c r="L2711" t="s">
        <v>109</v>
      </c>
      <c r="M2711">
        <v>14000</v>
      </c>
      <c r="N2711" t="str">
        <f t="shared" si="984"/>
        <v>Medium</v>
      </c>
      <c r="O2711">
        <v>8378141</v>
      </c>
      <c r="P2711" t="str">
        <f t="shared" si="985"/>
        <v>Flop</v>
      </c>
      <c r="Q2711" t="s">
        <v>1386</v>
      </c>
      <c r="R2711" t="str">
        <f t="shared" si="986"/>
        <v>Comedy</v>
      </c>
      <c r="S2711">
        <f t="shared" si="987"/>
        <v>3</v>
      </c>
      <c r="T2711" t="s">
        <v>407</v>
      </c>
      <c r="U2711" t="s">
        <v>13072</v>
      </c>
      <c r="V2711">
        <v>18966</v>
      </c>
      <c r="W2711" t="str">
        <f t="shared" si="988"/>
        <v>Low</v>
      </c>
      <c r="X2711">
        <v>16502</v>
      </c>
      <c r="Y2711" t="str">
        <f t="shared" si="989"/>
        <v>Medium</v>
      </c>
      <c r="Z2711" t="s">
        <v>696</v>
      </c>
      <c r="AA2711">
        <v>5</v>
      </c>
      <c r="AB2711" t="str">
        <f t="shared" si="990"/>
        <v>Ensemble Poster</v>
      </c>
      <c r="AC2711" t="s">
        <v>13073</v>
      </c>
      <c r="AD2711" t="s">
        <v>13074</v>
      </c>
      <c r="AE2711">
        <v>141</v>
      </c>
      <c r="AF2711" t="str">
        <f t="shared" si="991"/>
        <v>Very Low</v>
      </c>
      <c r="AG2711" t="s">
        <v>9</v>
      </c>
      <c r="AH2711" t="s">
        <v>28</v>
      </c>
      <c r="AI2711" t="s">
        <v>66</v>
      </c>
      <c r="AJ2711" t="str">
        <f t="shared" si="992"/>
        <v>Family</v>
      </c>
      <c r="AK2711">
        <v>15000000</v>
      </c>
      <c r="AL2711" t="str">
        <f t="shared" si="993"/>
        <v>Low Budget</v>
      </c>
      <c r="AM2711">
        <v>2002</v>
      </c>
      <c r="AN2711">
        <f t="shared" si="994"/>
        <v>23</v>
      </c>
      <c r="AO2711" t="str">
        <f t="shared" si="995"/>
        <v>Old Classic</v>
      </c>
      <c r="AP2711">
        <v>1000</v>
      </c>
      <c r="AQ2711" t="str">
        <f t="shared" si="996"/>
        <v>Very Low</v>
      </c>
      <c r="AR2711">
        <v>6.9</v>
      </c>
      <c r="AS2711" t="str">
        <f t="shared" si="997"/>
        <v>Average</v>
      </c>
      <c r="AT2711">
        <v>2.35</v>
      </c>
      <c r="AU2711" t="str">
        <f t="shared" si="998"/>
        <v>Cinematic Widescreen</v>
      </c>
      <c r="AV2711">
        <v>0</v>
      </c>
      <c r="AW2711" t="str">
        <f t="shared" si="999"/>
        <v>Very Low</v>
      </c>
    </row>
    <row r="2712" spans="1:49" x14ac:dyDescent="0.3">
      <c r="A2712" t="s">
        <v>0</v>
      </c>
      <c r="B2712" t="s">
        <v>13075</v>
      </c>
      <c r="C2712">
        <f>C2711</f>
        <v>104</v>
      </c>
      <c r="D2712" t="str">
        <f t="shared" si="979"/>
        <v>Low</v>
      </c>
      <c r="E2712">
        <v>99</v>
      </c>
      <c r="F2712" t="str">
        <f t="shared" si="980"/>
        <v>1h 39m</v>
      </c>
      <c r="G2712" t="str">
        <f t="shared" si="981"/>
        <v>Standard Movie</v>
      </c>
      <c r="H2712">
        <v>45</v>
      </c>
      <c r="I2712" t="str">
        <f t="shared" si="982"/>
        <v>Very Low</v>
      </c>
      <c r="J2712">
        <v>224</v>
      </c>
      <c r="K2712" t="str">
        <f t="shared" si="983"/>
        <v>Very Low</v>
      </c>
      <c r="L2712" t="s">
        <v>1898</v>
      </c>
      <c r="M2712">
        <v>1000</v>
      </c>
      <c r="N2712" t="str">
        <f t="shared" si="984"/>
        <v>Low</v>
      </c>
      <c r="O2712">
        <f>O2711</f>
        <v>8378141</v>
      </c>
      <c r="P2712" t="str">
        <f t="shared" si="985"/>
        <v>Flop</v>
      </c>
      <c r="Q2712" t="s">
        <v>10705</v>
      </c>
      <c r="R2712" t="str">
        <f t="shared" si="986"/>
        <v>Fantasy</v>
      </c>
      <c r="S2712">
        <f t="shared" si="987"/>
        <v>2</v>
      </c>
      <c r="T2712" t="s">
        <v>2590</v>
      </c>
      <c r="U2712" t="s">
        <v>13076</v>
      </c>
      <c r="V2712">
        <v>1465</v>
      </c>
      <c r="W2712" t="str">
        <f t="shared" si="988"/>
        <v>Very Low</v>
      </c>
      <c r="X2712">
        <v>2166</v>
      </c>
      <c r="Y2712" t="str">
        <f t="shared" si="989"/>
        <v>Low</v>
      </c>
      <c r="Z2712" t="s">
        <v>13077</v>
      </c>
      <c r="AA2712">
        <v>1</v>
      </c>
      <c r="AB2712" t="str">
        <f t="shared" si="990"/>
        <v>Solo Star Poster</v>
      </c>
      <c r="AC2712" t="s">
        <v>13078</v>
      </c>
      <c r="AD2712" t="s">
        <v>13079</v>
      </c>
      <c r="AE2712">
        <v>56</v>
      </c>
      <c r="AF2712" t="str">
        <f t="shared" si="991"/>
        <v>Very Low</v>
      </c>
      <c r="AG2712" t="s">
        <v>9</v>
      </c>
      <c r="AH2712" t="s">
        <v>10</v>
      </c>
      <c r="AI2712" t="s">
        <v>5584</v>
      </c>
      <c r="AJ2712" t="str">
        <f t="shared" si="992"/>
        <v>Other/Unknown</v>
      </c>
      <c r="AK2712">
        <f>AK2711</f>
        <v>15000000</v>
      </c>
      <c r="AL2712" t="str">
        <f t="shared" si="993"/>
        <v>Low Budget</v>
      </c>
      <c r="AM2712">
        <v>1998</v>
      </c>
      <c r="AN2712">
        <f t="shared" si="994"/>
        <v>27</v>
      </c>
      <c r="AO2712" t="str">
        <f t="shared" si="995"/>
        <v>Old Classic</v>
      </c>
      <c r="AP2712">
        <v>393</v>
      </c>
      <c r="AQ2712" t="str">
        <f t="shared" si="996"/>
        <v>Very Low</v>
      </c>
      <c r="AR2712">
        <v>7.4</v>
      </c>
      <c r="AS2712" t="str">
        <f t="shared" si="997"/>
        <v>Good</v>
      </c>
      <c r="AT2712">
        <v>1.33</v>
      </c>
      <c r="AU2712" t="str">
        <f t="shared" si="998"/>
        <v>Classic</v>
      </c>
      <c r="AV2712">
        <v>515</v>
      </c>
      <c r="AW2712" t="str">
        <f t="shared" si="999"/>
        <v>Very Low</v>
      </c>
    </row>
    <row r="2713" spans="1:49" x14ac:dyDescent="0.3">
      <c r="A2713" t="s">
        <v>0</v>
      </c>
      <c r="B2713" t="s">
        <v>13080</v>
      </c>
      <c r="C2713">
        <v>49</v>
      </c>
      <c r="D2713" t="str">
        <f t="shared" si="979"/>
        <v>Very Low</v>
      </c>
      <c r="E2713">
        <v>91</v>
      </c>
      <c r="F2713" t="str">
        <f t="shared" si="980"/>
        <v>1h 31m</v>
      </c>
      <c r="G2713" t="str">
        <f t="shared" si="981"/>
        <v>Standard Movie</v>
      </c>
      <c r="H2713">
        <v>6</v>
      </c>
      <c r="I2713" t="str">
        <f t="shared" si="982"/>
        <v>Very Low</v>
      </c>
      <c r="J2713">
        <v>596</v>
      </c>
      <c r="K2713" t="str">
        <f t="shared" si="983"/>
        <v>Very Low</v>
      </c>
      <c r="L2713" t="s">
        <v>7099</v>
      </c>
      <c r="M2713">
        <v>8000</v>
      </c>
      <c r="N2713" t="str">
        <f t="shared" si="984"/>
        <v>Low</v>
      </c>
      <c r="O2713">
        <v>8080116</v>
      </c>
      <c r="P2713" t="str">
        <f t="shared" si="985"/>
        <v>Flop</v>
      </c>
      <c r="Q2713" t="s">
        <v>2329</v>
      </c>
      <c r="R2713" t="str">
        <f t="shared" si="986"/>
        <v>Adventure</v>
      </c>
      <c r="S2713">
        <f t="shared" si="987"/>
        <v>3</v>
      </c>
      <c r="T2713" t="s">
        <v>1178</v>
      </c>
      <c r="U2713" t="s">
        <v>13081</v>
      </c>
      <c r="V2713">
        <v>6562</v>
      </c>
      <c r="W2713" t="str">
        <f t="shared" si="988"/>
        <v>Very Low</v>
      </c>
      <c r="X2713">
        <v>10732</v>
      </c>
      <c r="Y2713" t="str">
        <f t="shared" si="989"/>
        <v>Medium</v>
      </c>
      <c r="Z2713" t="s">
        <v>1473</v>
      </c>
      <c r="AA2713">
        <v>0</v>
      </c>
      <c r="AB2713" t="str">
        <f t="shared" si="990"/>
        <v>Symbolic Poster</v>
      </c>
      <c r="AC2713" t="s">
        <v>13082</v>
      </c>
      <c r="AD2713" t="s">
        <v>13083</v>
      </c>
      <c r="AE2713">
        <v>66</v>
      </c>
      <c r="AF2713" t="str">
        <f t="shared" si="991"/>
        <v>Very Low</v>
      </c>
      <c r="AG2713" t="s">
        <v>9</v>
      </c>
      <c r="AH2713" t="s">
        <v>10</v>
      </c>
      <c r="AI2713" t="s">
        <v>66</v>
      </c>
      <c r="AJ2713" t="str">
        <f t="shared" si="992"/>
        <v>Family</v>
      </c>
      <c r="AK2713">
        <v>15000000</v>
      </c>
      <c r="AL2713" t="str">
        <f t="shared" si="993"/>
        <v>Low Budget</v>
      </c>
      <c r="AM2713">
        <v>2006</v>
      </c>
      <c r="AN2713">
        <f t="shared" si="994"/>
        <v>19</v>
      </c>
      <c r="AO2713" t="str">
        <f t="shared" si="995"/>
        <v>Old Classic</v>
      </c>
      <c r="AP2713">
        <v>625</v>
      </c>
      <c r="AQ2713" t="str">
        <f t="shared" si="996"/>
        <v>Very Low</v>
      </c>
      <c r="AR2713">
        <v>5.6</v>
      </c>
      <c r="AS2713" t="str">
        <f t="shared" si="997"/>
        <v>Below Average</v>
      </c>
      <c r="AT2713">
        <v>1.85</v>
      </c>
      <c r="AU2713" t="str">
        <f t="shared" si="998"/>
        <v>HDTV / Widescreen</v>
      </c>
      <c r="AV2713">
        <v>647</v>
      </c>
      <c r="AW2713" t="str">
        <f t="shared" si="999"/>
        <v>Very Low</v>
      </c>
    </row>
    <row r="2714" spans="1:49" x14ac:dyDescent="0.3">
      <c r="A2714" t="s">
        <v>0</v>
      </c>
      <c r="B2714" t="s">
        <v>13084</v>
      </c>
      <c r="C2714">
        <v>300</v>
      </c>
      <c r="D2714" t="str">
        <f t="shared" si="979"/>
        <v>Medium</v>
      </c>
      <c r="E2714">
        <v>107</v>
      </c>
      <c r="F2714" t="str">
        <f t="shared" si="980"/>
        <v>1h 47m</v>
      </c>
      <c r="G2714" t="str">
        <f t="shared" si="981"/>
        <v>Standard Movie</v>
      </c>
      <c r="H2714">
        <v>454</v>
      </c>
      <c r="I2714" t="str">
        <f t="shared" si="982"/>
        <v>Very Low</v>
      </c>
      <c r="J2714">
        <v>39</v>
      </c>
      <c r="K2714" t="str">
        <f t="shared" si="983"/>
        <v>Very Low</v>
      </c>
      <c r="L2714" t="s">
        <v>13085</v>
      </c>
      <c r="M2714">
        <v>65</v>
      </c>
      <c r="N2714" t="str">
        <f t="shared" si="984"/>
        <v>Low</v>
      </c>
      <c r="O2714">
        <v>7757130</v>
      </c>
      <c r="P2714" t="str">
        <f t="shared" si="985"/>
        <v>Flop</v>
      </c>
      <c r="Q2714" t="s">
        <v>9164</v>
      </c>
      <c r="R2714" t="str">
        <f t="shared" si="986"/>
        <v>Comedy</v>
      </c>
      <c r="S2714">
        <f t="shared" si="987"/>
        <v>3</v>
      </c>
      <c r="T2714" t="s">
        <v>13086</v>
      </c>
      <c r="U2714" t="s">
        <v>13087</v>
      </c>
      <c r="V2714">
        <v>307639</v>
      </c>
      <c r="W2714" t="str">
        <f t="shared" si="988"/>
        <v>High</v>
      </c>
      <c r="X2714">
        <v>173</v>
      </c>
      <c r="Y2714" t="str">
        <f t="shared" si="989"/>
        <v>Very Low</v>
      </c>
      <c r="Z2714" t="s">
        <v>13088</v>
      </c>
      <c r="AA2714">
        <v>1</v>
      </c>
      <c r="AB2714" t="str">
        <f t="shared" si="990"/>
        <v>Solo Star Poster</v>
      </c>
      <c r="AC2714" t="s">
        <v>13089</v>
      </c>
      <c r="AD2714" t="s">
        <v>13090</v>
      </c>
      <c r="AE2714">
        <v>513</v>
      </c>
      <c r="AF2714" t="str">
        <f t="shared" si="991"/>
        <v>Low</v>
      </c>
      <c r="AG2714" t="s">
        <v>9</v>
      </c>
      <c r="AH2714" t="s">
        <v>28</v>
      </c>
      <c r="AI2714" t="s">
        <v>556</v>
      </c>
      <c r="AJ2714" t="str">
        <f t="shared" si="992"/>
        <v>Adult</v>
      </c>
      <c r="AK2714">
        <v>15000000</v>
      </c>
      <c r="AL2714" t="str">
        <f t="shared" si="993"/>
        <v>Low Budget</v>
      </c>
      <c r="AM2714">
        <v>2008</v>
      </c>
      <c r="AN2714">
        <f t="shared" si="994"/>
        <v>17</v>
      </c>
      <c r="AO2714" t="str">
        <f t="shared" si="995"/>
        <v>Old Classic</v>
      </c>
      <c r="AP2714">
        <v>49</v>
      </c>
      <c r="AQ2714" t="str">
        <f t="shared" si="996"/>
        <v>Very Low</v>
      </c>
      <c r="AR2714">
        <v>8</v>
      </c>
      <c r="AS2714" t="str">
        <f t="shared" si="997"/>
        <v>Excellent</v>
      </c>
      <c r="AT2714">
        <v>2.35</v>
      </c>
      <c r="AU2714" t="str">
        <f t="shared" si="998"/>
        <v>Cinematic Widescreen</v>
      </c>
      <c r="AV2714">
        <v>32000</v>
      </c>
      <c r="AW2714" t="str">
        <f t="shared" si="999"/>
        <v>Medium</v>
      </c>
    </row>
    <row r="2715" spans="1:49" x14ac:dyDescent="0.3">
      <c r="A2715" t="s">
        <v>0</v>
      </c>
      <c r="B2715" t="s">
        <v>13091</v>
      </c>
      <c r="C2715">
        <v>43</v>
      </c>
      <c r="D2715" t="str">
        <f t="shared" si="979"/>
        <v>Very Low</v>
      </c>
      <c r="E2715">
        <v>95</v>
      </c>
      <c r="F2715" t="str">
        <f t="shared" si="980"/>
        <v>1h 35m</v>
      </c>
      <c r="G2715" t="str">
        <f t="shared" si="981"/>
        <v>Standard Movie</v>
      </c>
      <c r="H2715">
        <v>24</v>
      </c>
      <c r="I2715" t="str">
        <f t="shared" si="982"/>
        <v>Very Low</v>
      </c>
      <c r="J2715">
        <v>426</v>
      </c>
      <c r="K2715" t="str">
        <f t="shared" si="983"/>
        <v>Very Low</v>
      </c>
      <c r="L2715" t="s">
        <v>1689</v>
      </c>
      <c r="M2715">
        <v>931</v>
      </c>
      <c r="N2715" t="str">
        <f t="shared" si="984"/>
        <v>Low</v>
      </c>
      <c r="O2715">
        <v>9123834</v>
      </c>
      <c r="P2715" t="str">
        <f t="shared" si="985"/>
        <v>Flop</v>
      </c>
      <c r="Q2715" t="s">
        <v>1652</v>
      </c>
      <c r="R2715" t="str">
        <f t="shared" si="986"/>
        <v>Comedy</v>
      </c>
      <c r="S2715">
        <f t="shared" si="987"/>
        <v>2</v>
      </c>
      <c r="T2715" t="s">
        <v>9752</v>
      </c>
      <c r="U2715" t="s">
        <v>13092</v>
      </c>
      <c r="V2715">
        <v>4065</v>
      </c>
      <c r="W2715" t="str">
        <f t="shared" si="988"/>
        <v>Very Low</v>
      </c>
      <c r="X2715">
        <v>3322</v>
      </c>
      <c r="Y2715" t="str">
        <f t="shared" si="989"/>
        <v>Low</v>
      </c>
      <c r="Z2715" t="s">
        <v>13093</v>
      </c>
      <c r="AA2715">
        <v>6</v>
      </c>
      <c r="AB2715" t="str">
        <f t="shared" si="990"/>
        <v>Ensemble Poster</v>
      </c>
      <c r="AC2715" t="s">
        <v>13094</v>
      </c>
      <c r="AD2715" t="s">
        <v>13095</v>
      </c>
      <c r="AE2715">
        <v>33</v>
      </c>
      <c r="AF2715" t="str">
        <f t="shared" si="991"/>
        <v>Very Low</v>
      </c>
      <c r="AG2715" t="s">
        <v>9</v>
      </c>
      <c r="AH2715" t="s">
        <v>10</v>
      </c>
      <c r="AI2715" t="s">
        <v>11</v>
      </c>
      <c r="AJ2715" t="str">
        <f t="shared" si="992"/>
        <v>Teen</v>
      </c>
      <c r="AK2715">
        <v>15000000</v>
      </c>
      <c r="AL2715" t="str">
        <f t="shared" si="993"/>
        <v>Low Budget</v>
      </c>
      <c r="AM2715">
        <v>2013</v>
      </c>
      <c r="AN2715">
        <f t="shared" si="994"/>
        <v>12</v>
      </c>
      <c r="AO2715" t="str">
        <f t="shared" si="995"/>
        <v>Modern Classic</v>
      </c>
      <c r="AP2715">
        <v>539</v>
      </c>
      <c r="AQ2715" t="str">
        <f t="shared" si="996"/>
        <v>Very Low</v>
      </c>
      <c r="AR2715">
        <v>5.3</v>
      </c>
      <c r="AS2715" t="str">
        <f t="shared" si="997"/>
        <v>Below Average</v>
      </c>
      <c r="AT2715">
        <v>2.35</v>
      </c>
      <c r="AU2715" t="str">
        <f t="shared" si="998"/>
        <v>Cinematic Widescreen</v>
      </c>
      <c r="AV2715">
        <v>0</v>
      </c>
      <c r="AW2715" t="str">
        <f t="shared" si="999"/>
        <v>Very Low</v>
      </c>
    </row>
    <row r="2716" spans="1:49" x14ac:dyDescent="0.3">
      <c r="A2716" t="s">
        <v>0</v>
      </c>
      <c r="B2716" t="s">
        <v>13096</v>
      </c>
      <c r="C2716">
        <v>132</v>
      </c>
      <c r="D2716" t="str">
        <f t="shared" si="979"/>
        <v>Low</v>
      </c>
      <c r="E2716">
        <v>102</v>
      </c>
      <c r="F2716" t="str">
        <f t="shared" si="980"/>
        <v>1h 42m</v>
      </c>
      <c r="G2716" t="str">
        <f t="shared" si="981"/>
        <v>Standard Movie</v>
      </c>
      <c r="H2716">
        <v>11</v>
      </c>
      <c r="I2716" t="str">
        <f t="shared" si="982"/>
        <v>Very Low</v>
      </c>
      <c r="J2716">
        <v>1000</v>
      </c>
      <c r="K2716" t="str">
        <f t="shared" si="983"/>
        <v>Very Low</v>
      </c>
      <c r="L2716" t="s">
        <v>625</v>
      </c>
      <c r="M2716">
        <v>15000</v>
      </c>
      <c r="N2716" t="str">
        <f t="shared" si="984"/>
        <v>Medium</v>
      </c>
      <c r="O2716">
        <v>6409206</v>
      </c>
      <c r="P2716" t="str">
        <f t="shared" si="985"/>
        <v>Flop</v>
      </c>
      <c r="Q2716" t="s">
        <v>6390</v>
      </c>
      <c r="R2716" t="str">
        <f t="shared" si="986"/>
        <v>Comedy</v>
      </c>
      <c r="S2716">
        <f t="shared" si="987"/>
        <v>2</v>
      </c>
      <c r="T2716" t="s">
        <v>153</v>
      </c>
      <c r="U2716" t="s">
        <v>13097</v>
      </c>
      <c r="V2716">
        <v>32311</v>
      </c>
      <c r="W2716" t="str">
        <f t="shared" si="988"/>
        <v>Low</v>
      </c>
      <c r="X2716">
        <v>33153</v>
      </c>
      <c r="Y2716" t="str">
        <f t="shared" si="989"/>
        <v>Medium</v>
      </c>
      <c r="Z2716" t="s">
        <v>801</v>
      </c>
      <c r="AA2716">
        <v>4</v>
      </c>
      <c r="AB2716" t="str">
        <f t="shared" si="990"/>
        <v>Ensemble Poster</v>
      </c>
      <c r="AC2716" t="s">
        <v>13098</v>
      </c>
      <c r="AD2716" t="s">
        <v>13099</v>
      </c>
      <c r="AE2716">
        <v>104</v>
      </c>
      <c r="AF2716" t="str">
        <f t="shared" si="991"/>
        <v>Very Low</v>
      </c>
      <c r="AG2716" t="s">
        <v>9</v>
      </c>
      <c r="AH2716" t="s">
        <v>10</v>
      </c>
      <c r="AI2716" t="s">
        <v>11</v>
      </c>
      <c r="AJ2716" t="str">
        <f t="shared" si="992"/>
        <v>Teen</v>
      </c>
      <c r="AK2716">
        <v>15000000</v>
      </c>
      <c r="AL2716" t="str">
        <f t="shared" si="993"/>
        <v>Low Budget</v>
      </c>
      <c r="AM2716">
        <v>2008</v>
      </c>
      <c r="AN2716">
        <f t="shared" si="994"/>
        <v>17</v>
      </c>
      <c r="AO2716" t="str">
        <f t="shared" si="995"/>
        <v>Old Classic</v>
      </c>
      <c r="AP2716">
        <v>14000</v>
      </c>
      <c r="AQ2716" t="str">
        <f t="shared" si="996"/>
        <v>Medium</v>
      </c>
      <c r="AR2716">
        <v>6.2</v>
      </c>
      <c r="AS2716" t="str">
        <f t="shared" si="997"/>
        <v>Average</v>
      </c>
      <c r="AT2716">
        <v>1.85</v>
      </c>
      <c r="AU2716" t="str">
        <f t="shared" si="998"/>
        <v>HDTV / Widescreen</v>
      </c>
      <c r="AV2716">
        <v>0</v>
      </c>
      <c r="AW2716" t="str">
        <f t="shared" si="999"/>
        <v>Very Low</v>
      </c>
    </row>
    <row r="2717" spans="1:49" x14ac:dyDescent="0.3">
      <c r="A2717" t="s">
        <v>0</v>
      </c>
      <c r="B2717" t="s">
        <v>13100</v>
      </c>
      <c r="C2717">
        <v>97</v>
      </c>
      <c r="D2717" t="str">
        <f t="shared" si="979"/>
        <v>Low</v>
      </c>
      <c r="E2717">
        <v>88</v>
      </c>
      <c r="F2717" t="str">
        <f t="shared" si="980"/>
        <v>1h 28m</v>
      </c>
      <c r="G2717" t="str">
        <f t="shared" si="981"/>
        <v>Featurette</v>
      </c>
      <c r="H2717">
        <v>96</v>
      </c>
      <c r="I2717" t="str">
        <f t="shared" si="982"/>
        <v>Very Low</v>
      </c>
      <c r="J2717">
        <v>360</v>
      </c>
      <c r="K2717" t="str">
        <f t="shared" si="983"/>
        <v>Very Low</v>
      </c>
      <c r="L2717" t="s">
        <v>8197</v>
      </c>
      <c r="M2717">
        <v>24000</v>
      </c>
      <c r="N2717" t="str">
        <f t="shared" si="984"/>
        <v>Medium</v>
      </c>
      <c r="O2717">
        <v>6373693</v>
      </c>
      <c r="P2717" t="str">
        <f t="shared" si="985"/>
        <v>Flop</v>
      </c>
      <c r="Q2717" t="s">
        <v>1652</v>
      </c>
      <c r="R2717" t="str">
        <f t="shared" si="986"/>
        <v>Comedy</v>
      </c>
      <c r="S2717">
        <f t="shared" si="987"/>
        <v>2</v>
      </c>
      <c r="T2717" t="s">
        <v>53</v>
      </c>
      <c r="U2717" t="s">
        <v>13101</v>
      </c>
      <c r="V2717">
        <v>11498</v>
      </c>
      <c r="W2717" t="str">
        <f t="shared" si="988"/>
        <v>Low</v>
      </c>
      <c r="X2717">
        <v>25637</v>
      </c>
      <c r="Y2717" t="str">
        <f t="shared" si="989"/>
        <v>Medium</v>
      </c>
      <c r="Z2717" t="s">
        <v>10687</v>
      </c>
      <c r="AA2717">
        <v>1</v>
      </c>
      <c r="AB2717" t="str">
        <f t="shared" si="990"/>
        <v>Solo Star Poster</v>
      </c>
      <c r="AC2717" t="s">
        <v>13102</v>
      </c>
      <c r="AD2717" t="s">
        <v>13103</v>
      </c>
      <c r="AE2717">
        <v>53</v>
      </c>
      <c r="AF2717" t="str">
        <f t="shared" si="991"/>
        <v>Very Low</v>
      </c>
      <c r="AG2717" t="s">
        <v>9</v>
      </c>
      <c r="AH2717" t="s">
        <v>10</v>
      </c>
      <c r="AI2717" t="s">
        <v>11</v>
      </c>
      <c r="AJ2717" t="str">
        <f t="shared" si="992"/>
        <v>Teen</v>
      </c>
      <c r="AK2717">
        <v>15000000</v>
      </c>
      <c r="AL2717" t="str">
        <f t="shared" si="993"/>
        <v>Low Budget</v>
      </c>
      <c r="AM2717">
        <v>2009</v>
      </c>
      <c r="AN2717">
        <f t="shared" si="994"/>
        <v>16</v>
      </c>
      <c r="AO2717" t="str">
        <f t="shared" si="995"/>
        <v>Old Classic</v>
      </c>
      <c r="AP2717">
        <v>971</v>
      </c>
      <c r="AQ2717" t="str">
        <f t="shared" si="996"/>
        <v>Very Low</v>
      </c>
      <c r="AR2717">
        <v>5.3</v>
      </c>
      <c r="AS2717" t="str">
        <f t="shared" si="997"/>
        <v>Below Average</v>
      </c>
      <c r="AT2717">
        <v>1.85</v>
      </c>
      <c r="AU2717" t="str">
        <f t="shared" si="998"/>
        <v>HDTV / Widescreen</v>
      </c>
      <c r="AV2717">
        <v>0</v>
      </c>
      <c r="AW2717" t="str">
        <f t="shared" si="999"/>
        <v>Very Low</v>
      </c>
    </row>
    <row r="2718" spans="1:49" x14ac:dyDescent="0.3">
      <c r="A2718" t="s">
        <v>0</v>
      </c>
      <c r="B2718" t="s">
        <v>6022</v>
      </c>
      <c r="C2718">
        <v>242</v>
      </c>
      <c r="D2718" t="str">
        <f t="shared" si="979"/>
        <v>Medium</v>
      </c>
      <c r="E2718">
        <v>106</v>
      </c>
      <c r="F2718" t="str">
        <f t="shared" si="980"/>
        <v>1h 46m</v>
      </c>
      <c r="G2718" t="str">
        <f t="shared" si="981"/>
        <v>Standard Movie</v>
      </c>
      <c r="H2718">
        <v>835</v>
      </c>
      <c r="I2718" t="str">
        <f t="shared" si="982"/>
        <v>Very Low</v>
      </c>
      <c r="J2718">
        <v>363</v>
      </c>
      <c r="K2718" t="str">
        <f t="shared" si="983"/>
        <v>Very Low</v>
      </c>
      <c r="L2718" t="s">
        <v>2467</v>
      </c>
      <c r="M2718">
        <v>13000</v>
      </c>
      <c r="N2718" t="str">
        <f t="shared" si="984"/>
        <v>Medium</v>
      </c>
      <c r="O2718">
        <v>7556708</v>
      </c>
      <c r="P2718" t="str">
        <f t="shared" si="985"/>
        <v>Flop</v>
      </c>
      <c r="Q2718" t="s">
        <v>3380</v>
      </c>
      <c r="R2718" t="str">
        <f t="shared" si="986"/>
        <v>Drama</v>
      </c>
      <c r="S2718">
        <f t="shared" si="987"/>
        <v>1</v>
      </c>
      <c r="T2718" t="s">
        <v>1128</v>
      </c>
      <c r="U2718" t="s">
        <v>13104</v>
      </c>
      <c r="V2718">
        <v>30284</v>
      </c>
      <c r="W2718" t="str">
        <f t="shared" si="988"/>
        <v>Low</v>
      </c>
      <c r="X2718">
        <v>14544</v>
      </c>
      <c r="Y2718" t="str">
        <f t="shared" si="989"/>
        <v>Medium</v>
      </c>
      <c r="Z2718" t="s">
        <v>6321</v>
      </c>
      <c r="AA2718">
        <v>1</v>
      </c>
      <c r="AB2718" t="str">
        <f t="shared" si="990"/>
        <v>Solo Star Poster</v>
      </c>
      <c r="AC2718" t="s">
        <v>13105</v>
      </c>
      <c r="AD2718" t="s">
        <v>13106</v>
      </c>
      <c r="AE2718">
        <v>102</v>
      </c>
      <c r="AF2718" t="str">
        <f t="shared" si="991"/>
        <v>Very Low</v>
      </c>
      <c r="AG2718" t="s">
        <v>9</v>
      </c>
      <c r="AH2718" t="s">
        <v>10</v>
      </c>
      <c r="AI2718" t="s">
        <v>556</v>
      </c>
      <c r="AJ2718" t="str">
        <f t="shared" si="992"/>
        <v>Adult</v>
      </c>
      <c r="AK2718">
        <v>15000000</v>
      </c>
      <c r="AL2718" t="str">
        <f t="shared" si="993"/>
        <v>Low Budget</v>
      </c>
      <c r="AM2718">
        <v>2012</v>
      </c>
      <c r="AN2718">
        <f t="shared" si="994"/>
        <v>13</v>
      </c>
      <c r="AO2718" t="str">
        <f t="shared" si="995"/>
        <v>Modern Classic</v>
      </c>
      <c r="AP2718">
        <v>826</v>
      </c>
      <c r="AQ2718" t="str">
        <f t="shared" si="996"/>
        <v>Very Low</v>
      </c>
      <c r="AR2718">
        <v>6.6</v>
      </c>
      <c r="AS2718" t="str">
        <f t="shared" si="997"/>
        <v>Average</v>
      </c>
      <c r="AT2718">
        <v>1.85</v>
      </c>
      <c r="AU2718" t="str">
        <f t="shared" si="998"/>
        <v>HDTV / Widescreen</v>
      </c>
      <c r="AV2718">
        <v>10000</v>
      </c>
      <c r="AW2718" t="str">
        <f t="shared" si="999"/>
        <v>Low</v>
      </c>
    </row>
    <row r="2719" spans="1:49" x14ac:dyDescent="0.3">
      <c r="A2719" t="s">
        <v>0</v>
      </c>
      <c r="B2719" t="s">
        <v>3974</v>
      </c>
      <c r="C2719">
        <v>218</v>
      </c>
      <c r="D2719" t="str">
        <f t="shared" si="979"/>
        <v>Medium</v>
      </c>
      <c r="E2719">
        <v>92</v>
      </c>
      <c r="F2719" t="str">
        <f t="shared" si="980"/>
        <v>1h 32m</v>
      </c>
      <c r="G2719" t="str">
        <f t="shared" si="981"/>
        <v>Standard Movie</v>
      </c>
      <c r="H2719">
        <v>11000</v>
      </c>
      <c r="I2719" t="str">
        <f t="shared" si="982"/>
        <v>Medium</v>
      </c>
      <c r="J2719">
        <v>386</v>
      </c>
      <c r="K2719" t="str">
        <f t="shared" si="983"/>
        <v>Very Low</v>
      </c>
      <c r="L2719" t="s">
        <v>2759</v>
      </c>
      <c r="M2719">
        <v>860</v>
      </c>
      <c r="N2719" t="str">
        <f t="shared" si="984"/>
        <v>Low</v>
      </c>
      <c r="O2719">
        <v>5306447</v>
      </c>
      <c r="P2719" t="str">
        <f t="shared" si="985"/>
        <v>Flop</v>
      </c>
      <c r="Q2719" t="s">
        <v>1652</v>
      </c>
      <c r="R2719" t="str">
        <f t="shared" si="986"/>
        <v>Comedy</v>
      </c>
      <c r="S2719">
        <f t="shared" si="987"/>
        <v>2</v>
      </c>
      <c r="T2719" t="s">
        <v>8296</v>
      </c>
      <c r="U2719" t="s">
        <v>13107</v>
      </c>
      <c r="V2719">
        <v>58967</v>
      </c>
      <c r="W2719" t="str">
        <f t="shared" si="988"/>
        <v>Medium</v>
      </c>
      <c r="X2719">
        <v>2717</v>
      </c>
      <c r="Y2719" t="str">
        <f t="shared" si="989"/>
        <v>Low</v>
      </c>
      <c r="Z2719" t="s">
        <v>13108</v>
      </c>
      <c r="AA2719">
        <v>1</v>
      </c>
      <c r="AB2719" t="str">
        <f t="shared" si="990"/>
        <v>Solo Star Poster</v>
      </c>
      <c r="AC2719" t="s">
        <v>13109</v>
      </c>
      <c r="AD2719" t="s">
        <v>13110</v>
      </c>
      <c r="AE2719">
        <v>169</v>
      </c>
      <c r="AF2719" t="str">
        <f t="shared" si="991"/>
        <v>Very Low</v>
      </c>
      <c r="AG2719" t="s">
        <v>9</v>
      </c>
      <c r="AH2719" t="s">
        <v>10</v>
      </c>
      <c r="AI2719" t="s">
        <v>11</v>
      </c>
      <c r="AJ2719" t="str">
        <f t="shared" si="992"/>
        <v>Teen</v>
      </c>
      <c r="AK2719">
        <v>15000000</v>
      </c>
      <c r="AL2719" t="str">
        <f t="shared" si="993"/>
        <v>Low Budget</v>
      </c>
      <c r="AM2719">
        <v>2009</v>
      </c>
      <c r="AN2719">
        <f t="shared" si="994"/>
        <v>16</v>
      </c>
      <c r="AO2719" t="str">
        <f t="shared" si="995"/>
        <v>Old Classic</v>
      </c>
      <c r="AP2719">
        <v>658</v>
      </c>
      <c r="AQ2719" t="str">
        <f t="shared" si="996"/>
        <v>Very Low</v>
      </c>
      <c r="AR2719">
        <v>7.2</v>
      </c>
      <c r="AS2719" t="str">
        <f t="shared" si="997"/>
        <v>Good</v>
      </c>
      <c r="AT2719">
        <v>1.85</v>
      </c>
      <c r="AU2719" t="str">
        <f t="shared" si="998"/>
        <v>HDTV / Widescreen</v>
      </c>
      <c r="AV2719">
        <v>10000</v>
      </c>
      <c r="AW2719" t="str">
        <f t="shared" si="999"/>
        <v>Low</v>
      </c>
    </row>
    <row r="2720" spans="1:49" x14ac:dyDescent="0.3">
      <c r="A2720" t="s">
        <v>718</v>
      </c>
      <c r="B2720" t="s">
        <v>13111</v>
      </c>
      <c r="C2720">
        <v>49</v>
      </c>
      <c r="D2720" t="str">
        <f t="shared" si="979"/>
        <v>Very Low</v>
      </c>
      <c r="E2720">
        <v>105</v>
      </c>
      <c r="F2720" t="str">
        <f t="shared" si="980"/>
        <v>1h 45m</v>
      </c>
      <c r="G2720" t="str">
        <f t="shared" si="981"/>
        <v>Standard Movie</v>
      </c>
      <c r="H2720">
        <v>52</v>
      </c>
      <c r="I2720" t="str">
        <f t="shared" si="982"/>
        <v>Very Low</v>
      </c>
      <c r="J2720">
        <v>275</v>
      </c>
      <c r="K2720" t="str">
        <f t="shared" si="983"/>
        <v>Very Low</v>
      </c>
      <c r="L2720" t="s">
        <v>6344</v>
      </c>
      <c r="M2720">
        <v>477</v>
      </c>
      <c r="N2720" t="str">
        <f t="shared" si="984"/>
        <v>Low</v>
      </c>
      <c r="O2720">
        <v>5217498</v>
      </c>
      <c r="P2720" t="str">
        <f t="shared" si="985"/>
        <v>Flop</v>
      </c>
      <c r="Q2720" t="s">
        <v>1895</v>
      </c>
      <c r="R2720" t="str">
        <f t="shared" si="986"/>
        <v>Drama</v>
      </c>
      <c r="S2720">
        <f t="shared" si="987"/>
        <v>3</v>
      </c>
      <c r="T2720" t="s">
        <v>9062</v>
      </c>
      <c r="U2720" t="s">
        <v>13112</v>
      </c>
      <c r="V2720">
        <v>3668</v>
      </c>
      <c r="W2720" t="str">
        <f t="shared" si="988"/>
        <v>Very Low</v>
      </c>
      <c r="X2720">
        <v>2312</v>
      </c>
      <c r="Y2720" t="str">
        <f t="shared" si="989"/>
        <v>Low</v>
      </c>
      <c r="Z2720" t="s">
        <v>369</v>
      </c>
      <c r="AA2720">
        <v>4</v>
      </c>
      <c r="AB2720" t="str">
        <f t="shared" si="990"/>
        <v>Ensemble Poster</v>
      </c>
      <c r="AC2720" t="s">
        <v>13113</v>
      </c>
      <c r="AD2720" t="s">
        <v>13114</v>
      </c>
      <c r="AE2720">
        <v>85</v>
      </c>
      <c r="AF2720" t="str">
        <f t="shared" si="991"/>
        <v>Very Low</v>
      </c>
      <c r="AG2720" t="s">
        <v>9</v>
      </c>
      <c r="AH2720" t="s">
        <v>10</v>
      </c>
      <c r="AI2720" t="s">
        <v>11</v>
      </c>
      <c r="AJ2720" t="str">
        <f t="shared" si="992"/>
        <v>Teen</v>
      </c>
      <c r="AK2720">
        <v>15000000</v>
      </c>
      <c r="AL2720" t="str">
        <f t="shared" si="993"/>
        <v>Low Budget</v>
      </c>
      <c r="AM2720">
        <v>2000</v>
      </c>
      <c r="AN2720">
        <f t="shared" si="994"/>
        <v>25</v>
      </c>
      <c r="AO2720" t="str">
        <f t="shared" si="995"/>
        <v>Old Classic</v>
      </c>
      <c r="AP2720">
        <v>397</v>
      </c>
      <c r="AQ2720" t="str">
        <f t="shared" si="996"/>
        <v>Very Low</v>
      </c>
      <c r="AR2720">
        <v>4.5999999999999996</v>
      </c>
      <c r="AS2720" t="str">
        <f t="shared" si="997"/>
        <v>Poor</v>
      </c>
      <c r="AT2720">
        <v>1.85</v>
      </c>
      <c r="AU2720" t="str">
        <f t="shared" si="998"/>
        <v>HDTV / Widescreen</v>
      </c>
      <c r="AV2720">
        <v>157</v>
      </c>
      <c r="AW2720" t="str">
        <f t="shared" si="999"/>
        <v>Very Low</v>
      </c>
    </row>
    <row r="2721" spans="1:49" x14ac:dyDescent="0.3">
      <c r="A2721" t="s">
        <v>0</v>
      </c>
      <c r="B2721" t="s">
        <v>12573</v>
      </c>
      <c r="C2721">
        <v>172</v>
      </c>
      <c r="D2721" t="str">
        <f t="shared" si="979"/>
        <v>Low</v>
      </c>
      <c r="E2721">
        <v>107</v>
      </c>
      <c r="F2721" t="str">
        <f t="shared" si="980"/>
        <v>1h 47m</v>
      </c>
      <c r="G2721" t="str">
        <f t="shared" si="981"/>
        <v>Standard Movie</v>
      </c>
      <c r="H2721">
        <v>0</v>
      </c>
      <c r="I2721" t="str">
        <f t="shared" si="982"/>
        <v>Very Low</v>
      </c>
      <c r="J2721">
        <v>289</v>
      </c>
      <c r="K2721" t="str">
        <f t="shared" si="983"/>
        <v>Very Low</v>
      </c>
      <c r="L2721" t="s">
        <v>5508</v>
      </c>
      <c r="M2721">
        <v>572</v>
      </c>
      <c r="N2721" t="str">
        <f t="shared" si="984"/>
        <v>Low</v>
      </c>
      <c r="O2721">
        <v>5023275</v>
      </c>
      <c r="P2721" t="str">
        <f t="shared" si="985"/>
        <v>Flop</v>
      </c>
      <c r="Q2721" t="s">
        <v>13115</v>
      </c>
      <c r="R2721" t="str">
        <f t="shared" si="986"/>
        <v>Adventure</v>
      </c>
      <c r="S2721">
        <f t="shared" si="987"/>
        <v>5</v>
      </c>
      <c r="T2721" t="s">
        <v>12682</v>
      </c>
      <c r="U2721" t="s">
        <v>13116</v>
      </c>
      <c r="V2721">
        <v>34194</v>
      </c>
      <c r="W2721" t="str">
        <f t="shared" si="988"/>
        <v>Low</v>
      </c>
      <c r="X2721">
        <v>1627</v>
      </c>
      <c r="Y2721" t="str">
        <f t="shared" si="989"/>
        <v>Low</v>
      </c>
      <c r="Z2721" t="s">
        <v>13117</v>
      </c>
      <c r="AA2721">
        <v>2</v>
      </c>
      <c r="AB2721" t="str">
        <f t="shared" si="990"/>
        <v>Duo/Trio Poster</v>
      </c>
      <c r="AC2721" t="s">
        <v>13118</v>
      </c>
      <c r="AD2721" t="s">
        <v>13119</v>
      </c>
      <c r="AE2721">
        <v>199</v>
      </c>
      <c r="AF2721" t="str">
        <f t="shared" si="991"/>
        <v>Very Low</v>
      </c>
      <c r="AG2721" t="s">
        <v>9</v>
      </c>
      <c r="AH2721" t="s">
        <v>1436</v>
      </c>
      <c r="AI2721" t="s">
        <v>556</v>
      </c>
      <c r="AJ2721" t="str">
        <f t="shared" si="992"/>
        <v>Adult</v>
      </c>
      <c r="AK2721">
        <v>15000000</v>
      </c>
      <c r="AL2721" t="str">
        <f t="shared" si="993"/>
        <v>Low Budget</v>
      </c>
      <c r="AM2721">
        <v>2005</v>
      </c>
      <c r="AN2721">
        <f t="shared" si="994"/>
        <v>20</v>
      </c>
      <c r="AO2721" t="str">
        <f t="shared" si="995"/>
        <v>Old Classic</v>
      </c>
      <c r="AP2721">
        <v>324</v>
      </c>
      <c r="AQ2721" t="str">
        <f t="shared" si="996"/>
        <v>Very Low</v>
      </c>
      <c r="AR2721">
        <v>7.5</v>
      </c>
      <c r="AS2721" t="str">
        <f t="shared" si="997"/>
        <v>Good</v>
      </c>
      <c r="AT2721">
        <v>2.35</v>
      </c>
      <c r="AU2721" t="str">
        <f t="shared" si="998"/>
        <v>Cinematic Widescreen</v>
      </c>
      <c r="AV2721">
        <v>0</v>
      </c>
      <c r="AW2721" t="str">
        <f t="shared" si="999"/>
        <v>Very Low</v>
      </c>
    </row>
    <row r="2722" spans="1:49" x14ac:dyDescent="0.3">
      <c r="A2722" t="s">
        <v>0</v>
      </c>
      <c r="B2722" t="s">
        <v>13120</v>
      </c>
      <c r="C2722">
        <v>68</v>
      </c>
      <c r="D2722" t="str">
        <f t="shared" si="979"/>
        <v>Low</v>
      </c>
      <c r="E2722">
        <v>120</v>
      </c>
      <c r="F2722" t="str">
        <f t="shared" si="980"/>
        <v>2h 0m</v>
      </c>
      <c r="G2722" t="str">
        <f t="shared" si="981"/>
        <v>Standard Movie</v>
      </c>
      <c r="H2722">
        <v>0</v>
      </c>
      <c r="I2722" t="str">
        <f t="shared" si="982"/>
        <v>Very Low</v>
      </c>
      <c r="J2722">
        <v>693</v>
      </c>
      <c r="K2722" t="str">
        <f t="shared" si="983"/>
        <v>Very Low</v>
      </c>
      <c r="L2722" t="s">
        <v>1791</v>
      </c>
      <c r="M2722">
        <v>49000</v>
      </c>
      <c r="N2722" t="str">
        <f t="shared" si="984"/>
        <v>Medium</v>
      </c>
      <c r="O2722">
        <v>4956401</v>
      </c>
      <c r="P2722" t="str">
        <f t="shared" si="985"/>
        <v>Flop</v>
      </c>
      <c r="Q2722" t="s">
        <v>3367</v>
      </c>
      <c r="R2722" t="str">
        <f t="shared" si="986"/>
        <v>Drama</v>
      </c>
      <c r="S2722">
        <f t="shared" si="987"/>
        <v>2</v>
      </c>
      <c r="T2722" t="s">
        <v>782</v>
      </c>
      <c r="U2722" t="s">
        <v>13121</v>
      </c>
      <c r="V2722">
        <v>12601</v>
      </c>
      <c r="W2722" t="str">
        <f t="shared" si="988"/>
        <v>Low</v>
      </c>
      <c r="X2722">
        <v>51657</v>
      </c>
      <c r="Y2722" t="str">
        <f t="shared" si="989"/>
        <v>High</v>
      </c>
      <c r="Z2722" t="s">
        <v>2003</v>
      </c>
      <c r="AA2722">
        <v>2</v>
      </c>
      <c r="AB2722" t="str">
        <f t="shared" si="990"/>
        <v>Duo/Trio Poster</v>
      </c>
      <c r="AC2722" t="s">
        <v>13122</v>
      </c>
      <c r="AD2722" t="s">
        <v>13123</v>
      </c>
      <c r="AE2722">
        <v>89</v>
      </c>
      <c r="AF2722" t="str">
        <f t="shared" si="991"/>
        <v>Very Low</v>
      </c>
      <c r="AG2722" t="s">
        <v>9</v>
      </c>
      <c r="AH2722" t="s">
        <v>1436</v>
      </c>
      <c r="AI2722" t="s">
        <v>11</v>
      </c>
      <c r="AJ2722" t="str">
        <f t="shared" si="992"/>
        <v>Teen</v>
      </c>
      <c r="AK2722">
        <v>15000000</v>
      </c>
      <c r="AL2722" t="str">
        <f t="shared" si="993"/>
        <v>Low Budget</v>
      </c>
      <c r="AM2722">
        <v>1999</v>
      </c>
      <c r="AN2722">
        <f t="shared" si="994"/>
        <v>26</v>
      </c>
      <c r="AO2722" t="str">
        <f t="shared" si="995"/>
        <v>Old Classic</v>
      </c>
      <c r="AP2722">
        <v>1000</v>
      </c>
      <c r="AQ2722" t="str">
        <f t="shared" si="996"/>
        <v>Very Low</v>
      </c>
      <c r="AR2722">
        <v>6.5</v>
      </c>
      <c r="AS2722" t="str">
        <f t="shared" si="997"/>
        <v>Average</v>
      </c>
      <c r="AT2722">
        <v>1.85</v>
      </c>
      <c r="AU2722" t="str">
        <f t="shared" si="998"/>
        <v>HDTV / Widescreen</v>
      </c>
      <c r="AV2722">
        <v>0</v>
      </c>
      <c r="AW2722" t="str">
        <f t="shared" si="999"/>
        <v>Very Low</v>
      </c>
    </row>
    <row r="2723" spans="1:49" x14ac:dyDescent="0.3">
      <c r="A2723" t="s">
        <v>0</v>
      </c>
      <c r="B2723" t="s">
        <v>220</v>
      </c>
      <c r="C2723">
        <v>223</v>
      </c>
      <c r="D2723" t="str">
        <f t="shared" si="979"/>
        <v>Medium</v>
      </c>
      <c r="E2723">
        <v>103</v>
      </c>
      <c r="F2723" t="str">
        <f t="shared" si="980"/>
        <v>1h 43m</v>
      </c>
      <c r="G2723" t="str">
        <f t="shared" si="981"/>
        <v>Standard Movie</v>
      </c>
      <c r="H2723">
        <v>1000</v>
      </c>
      <c r="I2723" t="str">
        <f t="shared" si="982"/>
        <v>Very Low</v>
      </c>
      <c r="J2723">
        <v>611</v>
      </c>
      <c r="K2723" t="str">
        <f t="shared" si="983"/>
        <v>Very Low</v>
      </c>
      <c r="L2723" t="s">
        <v>13124</v>
      </c>
      <c r="M2723">
        <v>21000</v>
      </c>
      <c r="N2723" t="str">
        <f t="shared" si="984"/>
        <v>Medium</v>
      </c>
      <c r="O2723">
        <v>4235837</v>
      </c>
      <c r="P2723" t="str">
        <f t="shared" si="985"/>
        <v>Flop</v>
      </c>
      <c r="Q2723" t="s">
        <v>12459</v>
      </c>
      <c r="R2723" t="str">
        <f t="shared" si="986"/>
        <v>Comedy</v>
      </c>
      <c r="S2723">
        <f t="shared" si="987"/>
        <v>3</v>
      </c>
      <c r="T2723" t="s">
        <v>68</v>
      </c>
      <c r="U2723" t="s">
        <v>13125</v>
      </c>
      <c r="V2723">
        <v>175962</v>
      </c>
      <c r="W2723" t="str">
        <f t="shared" si="988"/>
        <v>Medium</v>
      </c>
      <c r="X2723">
        <v>23932</v>
      </c>
      <c r="Y2723" t="str">
        <f t="shared" si="989"/>
        <v>Medium</v>
      </c>
      <c r="Z2723" t="s">
        <v>2441</v>
      </c>
      <c r="AA2723">
        <v>2</v>
      </c>
      <c r="AB2723" t="str">
        <f t="shared" si="990"/>
        <v>Duo/Trio Poster</v>
      </c>
      <c r="AC2723" t="s">
        <v>13126</v>
      </c>
      <c r="AD2723" t="s">
        <v>13127</v>
      </c>
      <c r="AE2723">
        <v>336</v>
      </c>
      <c r="AF2723" t="str">
        <f t="shared" si="991"/>
        <v>Very Low</v>
      </c>
      <c r="AG2723" t="s">
        <v>9</v>
      </c>
      <c r="AH2723" t="s">
        <v>10</v>
      </c>
      <c r="AI2723" t="s">
        <v>556</v>
      </c>
      <c r="AJ2723" t="str">
        <f t="shared" si="992"/>
        <v>Adult</v>
      </c>
      <c r="AK2723">
        <v>15000000</v>
      </c>
      <c r="AL2723" t="str">
        <f t="shared" si="993"/>
        <v>Low Budget</v>
      </c>
      <c r="AM2723">
        <v>2005</v>
      </c>
      <c r="AN2723">
        <f t="shared" si="994"/>
        <v>20</v>
      </c>
      <c r="AO2723" t="str">
        <f t="shared" si="995"/>
        <v>Old Classic</v>
      </c>
      <c r="AP2723">
        <v>1000</v>
      </c>
      <c r="AQ2723" t="str">
        <f t="shared" si="996"/>
        <v>Very Low</v>
      </c>
      <c r="AR2723">
        <v>7.6</v>
      </c>
      <c r="AS2723" t="str">
        <f t="shared" si="997"/>
        <v>Good</v>
      </c>
      <c r="AT2723">
        <v>2.35</v>
      </c>
      <c r="AU2723" t="str">
        <f t="shared" si="998"/>
        <v>Cinematic Widescreen</v>
      </c>
      <c r="AV2723">
        <v>0</v>
      </c>
      <c r="AW2723" t="str">
        <f t="shared" si="999"/>
        <v>Very Low</v>
      </c>
    </row>
    <row r="2724" spans="1:49" x14ac:dyDescent="0.3">
      <c r="A2724" t="s">
        <v>0</v>
      </c>
      <c r="B2724" t="s">
        <v>13128</v>
      </c>
      <c r="C2724">
        <v>59</v>
      </c>
      <c r="D2724" t="str">
        <f t="shared" si="979"/>
        <v>Low</v>
      </c>
      <c r="E2724">
        <v>92</v>
      </c>
      <c r="F2724" t="str">
        <f t="shared" si="980"/>
        <v>1h 32m</v>
      </c>
      <c r="G2724" t="str">
        <f t="shared" si="981"/>
        <v>Standard Movie</v>
      </c>
      <c r="H2724">
        <v>6</v>
      </c>
      <c r="I2724" t="str">
        <f t="shared" si="982"/>
        <v>Very Low</v>
      </c>
      <c r="J2724">
        <v>577</v>
      </c>
      <c r="K2724" t="str">
        <f t="shared" si="983"/>
        <v>Very Low</v>
      </c>
      <c r="L2724" t="s">
        <v>386</v>
      </c>
      <c r="M2724">
        <v>890</v>
      </c>
      <c r="N2724" t="str">
        <f t="shared" si="984"/>
        <v>Low</v>
      </c>
      <c r="O2724">
        <v>4002955</v>
      </c>
      <c r="P2724" t="str">
        <f t="shared" si="985"/>
        <v>Flop</v>
      </c>
      <c r="Q2724" t="s">
        <v>8037</v>
      </c>
      <c r="R2724" t="str">
        <f t="shared" si="986"/>
        <v>Comedy</v>
      </c>
      <c r="S2724">
        <f t="shared" si="987"/>
        <v>4</v>
      </c>
      <c r="T2724" t="s">
        <v>605</v>
      </c>
      <c r="U2724" t="s">
        <v>13129</v>
      </c>
      <c r="V2724">
        <v>33745</v>
      </c>
      <c r="W2724" t="str">
        <f t="shared" si="988"/>
        <v>Low</v>
      </c>
      <c r="X2724">
        <v>3654</v>
      </c>
      <c r="Y2724" t="str">
        <f t="shared" si="989"/>
        <v>Low</v>
      </c>
      <c r="Z2724" t="s">
        <v>2601</v>
      </c>
      <c r="AA2724">
        <v>0</v>
      </c>
      <c r="AB2724" t="str">
        <f t="shared" si="990"/>
        <v>Symbolic Poster</v>
      </c>
      <c r="AC2724" t="s">
        <v>13130</v>
      </c>
      <c r="AD2724" t="s">
        <v>13131</v>
      </c>
      <c r="AE2724">
        <v>198</v>
      </c>
      <c r="AF2724" t="str">
        <f t="shared" si="991"/>
        <v>Very Low</v>
      </c>
      <c r="AG2724" t="s">
        <v>9</v>
      </c>
      <c r="AH2724" t="s">
        <v>10</v>
      </c>
      <c r="AI2724" t="s">
        <v>556</v>
      </c>
      <c r="AJ2724" t="str">
        <f t="shared" si="992"/>
        <v>Adult</v>
      </c>
      <c r="AK2724">
        <v>20000000</v>
      </c>
      <c r="AL2724" t="str">
        <f t="shared" si="993"/>
        <v>Low Budget</v>
      </c>
      <c r="AM2724">
        <v>1999</v>
      </c>
      <c r="AN2724">
        <f t="shared" si="994"/>
        <v>26</v>
      </c>
      <c r="AO2724" t="str">
        <f t="shared" si="995"/>
        <v>Old Classic</v>
      </c>
      <c r="AP2724">
        <v>729</v>
      </c>
      <c r="AQ2724" t="str">
        <f t="shared" si="996"/>
        <v>Very Low</v>
      </c>
      <c r="AR2724">
        <v>6.2</v>
      </c>
      <c r="AS2724" t="str">
        <f t="shared" si="997"/>
        <v>Average</v>
      </c>
      <c r="AT2724">
        <v>1.85</v>
      </c>
      <c r="AU2724" t="str">
        <f t="shared" si="998"/>
        <v>HDTV / Widescreen</v>
      </c>
      <c r="AV2724">
        <v>0</v>
      </c>
      <c r="AW2724" t="str">
        <f t="shared" si="999"/>
        <v>Very Low</v>
      </c>
    </row>
    <row r="2725" spans="1:49" x14ac:dyDescent="0.3">
      <c r="A2725" t="s">
        <v>0</v>
      </c>
      <c r="B2725" t="s">
        <v>5848</v>
      </c>
      <c r="C2725">
        <v>252</v>
      </c>
      <c r="D2725" t="str">
        <f t="shared" si="979"/>
        <v>Medium</v>
      </c>
      <c r="E2725">
        <v>147</v>
      </c>
      <c r="F2725" t="str">
        <f t="shared" si="980"/>
        <v>2h 27m</v>
      </c>
      <c r="G2725" t="str">
        <f t="shared" si="981"/>
        <v>Long Movie</v>
      </c>
      <c r="H2725">
        <v>0</v>
      </c>
      <c r="I2725" t="str">
        <f t="shared" si="982"/>
        <v>Very Low</v>
      </c>
      <c r="J2725">
        <v>669</v>
      </c>
      <c r="K2725" t="str">
        <f t="shared" si="983"/>
        <v>Very Low</v>
      </c>
      <c r="L2725" t="s">
        <v>4329</v>
      </c>
      <c r="M2725">
        <v>6000</v>
      </c>
      <c r="N2725" t="str">
        <f t="shared" si="984"/>
        <v>Low</v>
      </c>
      <c r="O2725">
        <v>7219578</v>
      </c>
      <c r="P2725" t="str">
        <f t="shared" si="985"/>
        <v>Flop</v>
      </c>
      <c r="Q2725" t="s">
        <v>1895</v>
      </c>
      <c r="R2725" t="str">
        <f t="shared" si="986"/>
        <v>Drama</v>
      </c>
      <c r="S2725">
        <f t="shared" si="987"/>
        <v>3</v>
      </c>
      <c r="T2725" t="s">
        <v>179</v>
      </c>
      <c r="U2725" t="s">
        <v>13132</v>
      </c>
      <c r="V2725">
        <v>235992</v>
      </c>
      <c r="W2725" t="str">
        <f t="shared" si="988"/>
        <v>High</v>
      </c>
      <c r="X2725">
        <v>8484</v>
      </c>
      <c r="Y2725" t="str">
        <f t="shared" si="989"/>
        <v>Low</v>
      </c>
      <c r="Z2725" t="s">
        <v>7122</v>
      </c>
      <c r="AA2725">
        <v>1</v>
      </c>
      <c r="AB2725" t="str">
        <f t="shared" si="990"/>
        <v>Solo Star Poster</v>
      </c>
      <c r="AC2725" t="s">
        <v>13133</v>
      </c>
      <c r="AD2725" t="s">
        <v>13134</v>
      </c>
      <c r="AE2725">
        <v>1768</v>
      </c>
      <c r="AF2725" t="str">
        <f t="shared" si="991"/>
        <v>Low</v>
      </c>
      <c r="AG2725" t="s">
        <v>9</v>
      </c>
      <c r="AH2725" t="s">
        <v>1436</v>
      </c>
      <c r="AI2725" t="s">
        <v>556</v>
      </c>
      <c r="AJ2725" t="str">
        <f t="shared" si="992"/>
        <v>Adult</v>
      </c>
      <c r="AK2725">
        <v>15000000</v>
      </c>
      <c r="AL2725" t="str">
        <f t="shared" si="993"/>
        <v>Low Budget</v>
      </c>
      <c r="AM2725">
        <v>2001</v>
      </c>
      <c r="AN2725">
        <f t="shared" si="994"/>
        <v>24</v>
      </c>
      <c r="AO2725" t="str">
        <f t="shared" si="995"/>
        <v>Old Classic</v>
      </c>
      <c r="AP2725">
        <v>889</v>
      </c>
      <c r="AQ2725" t="str">
        <f t="shared" si="996"/>
        <v>Very Low</v>
      </c>
      <c r="AR2725">
        <v>8</v>
      </c>
      <c r="AS2725" t="str">
        <f t="shared" si="997"/>
        <v>Excellent</v>
      </c>
      <c r="AT2725">
        <v>1.85</v>
      </c>
      <c r="AU2725" t="str">
        <f t="shared" si="998"/>
        <v>HDTV / Widescreen</v>
      </c>
      <c r="AV2725">
        <v>16000</v>
      </c>
      <c r="AW2725" t="str">
        <f t="shared" si="999"/>
        <v>Medium</v>
      </c>
    </row>
    <row r="2726" spans="1:49" x14ac:dyDescent="0.3">
      <c r="A2726" t="s">
        <v>0</v>
      </c>
      <c r="B2726" t="s">
        <v>13135</v>
      </c>
      <c r="C2726">
        <v>106</v>
      </c>
      <c r="D2726" t="str">
        <f t="shared" si="979"/>
        <v>Low</v>
      </c>
      <c r="E2726">
        <v>98</v>
      </c>
      <c r="F2726" t="str">
        <f t="shared" si="980"/>
        <v>1h 38m</v>
      </c>
      <c r="G2726" t="str">
        <f t="shared" si="981"/>
        <v>Standard Movie</v>
      </c>
      <c r="H2726">
        <v>18</v>
      </c>
      <c r="I2726" t="str">
        <f t="shared" si="982"/>
        <v>Very Low</v>
      </c>
      <c r="J2726">
        <v>220</v>
      </c>
      <c r="K2726" t="str">
        <f t="shared" si="983"/>
        <v>Very Low</v>
      </c>
      <c r="L2726" t="s">
        <v>5301</v>
      </c>
      <c r="M2726">
        <v>837</v>
      </c>
      <c r="N2726" t="str">
        <f t="shared" si="984"/>
        <v>Low</v>
      </c>
      <c r="O2726">
        <v>3525161</v>
      </c>
      <c r="P2726" t="str">
        <f t="shared" si="985"/>
        <v>Flop</v>
      </c>
      <c r="Q2726" t="s">
        <v>13136</v>
      </c>
      <c r="R2726" t="str">
        <f t="shared" si="986"/>
        <v>Drama</v>
      </c>
      <c r="S2726">
        <f t="shared" si="987"/>
        <v>4</v>
      </c>
      <c r="T2726" t="s">
        <v>5148</v>
      </c>
      <c r="U2726" t="s">
        <v>13137</v>
      </c>
      <c r="V2726">
        <v>15388</v>
      </c>
      <c r="W2726" t="str">
        <f t="shared" si="988"/>
        <v>Low</v>
      </c>
      <c r="X2726">
        <v>1675</v>
      </c>
      <c r="Y2726" t="str">
        <f t="shared" si="989"/>
        <v>Low</v>
      </c>
      <c r="Z2726" t="s">
        <v>13138</v>
      </c>
      <c r="AA2726">
        <v>0</v>
      </c>
      <c r="AB2726" t="str">
        <f t="shared" si="990"/>
        <v>Symbolic Poster</v>
      </c>
      <c r="AC2726" t="s">
        <v>13139</v>
      </c>
      <c r="AD2726" t="s">
        <v>13140</v>
      </c>
      <c r="AE2726">
        <v>190</v>
      </c>
      <c r="AF2726" t="str">
        <f t="shared" si="991"/>
        <v>Very Low</v>
      </c>
      <c r="AG2726" t="s">
        <v>9</v>
      </c>
      <c r="AH2726" t="s">
        <v>10</v>
      </c>
      <c r="AI2726" t="s">
        <v>11</v>
      </c>
      <c r="AJ2726" t="str">
        <f t="shared" si="992"/>
        <v>Teen</v>
      </c>
      <c r="AK2726">
        <f>AK2725</f>
        <v>15000000</v>
      </c>
      <c r="AL2726" t="str">
        <f t="shared" si="993"/>
        <v>Low Budget</v>
      </c>
      <c r="AM2726">
        <v>2007</v>
      </c>
      <c r="AN2726">
        <f t="shared" si="994"/>
        <v>18</v>
      </c>
      <c r="AO2726" t="str">
        <f t="shared" si="995"/>
        <v>Old Classic</v>
      </c>
      <c r="AP2726">
        <v>400</v>
      </c>
      <c r="AQ2726" t="str">
        <f t="shared" si="996"/>
        <v>Very Low</v>
      </c>
      <c r="AR2726">
        <v>5.5</v>
      </c>
      <c r="AS2726" t="str">
        <f t="shared" si="997"/>
        <v>Below Average</v>
      </c>
      <c r="AT2726">
        <v>2.35</v>
      </c>
      <c r="AU2726" t="str">
        <f t="shared" si="998"/>
        <v>Cinematic Widescreen</v>
      </c>
      <c r="AV2726">
        <v>0</v>
      </c>
      <c r="AW2726" t="str">
        <f t="shared" si="999"/>
        <v>Very Low</v>
      </c>
    </row>
    <row r="2727" spans="1:49" x14ac:dyDescent="0.3">
      <c r="A2727" t="s">
        <v>0</v>
      </c>
      <c r="B2727" t="s">
        <v>3974</v>
      </c>
      <c r="C2727">
        <v>223</v>
      </c>
      <c r="D2727" t="str">
        <f t="shared" si="979"/>
        <v>Medium</v>
      </c>
      <c r="E2727">
        <v>98</v>
      </c>
      <c r="F2727" t="str">
        <f t="shared" si="980"/>
        <v>1h 38m</v>
      </c>
      <c r="G2727" t="str">
        <f t="shared" si="981"/>
        <v>Standard Movie</v>
      </c>
      <c r="H2727">
        <v>11000</v>
      </c>
      <c r="I2727" t="str">
        <f t="shared" si="982"/>
        <v>Medium</v>
      </c>
      <c r="J2727">
        <v>557</v>
      </c>
      <c r="K2727" t="str">
        <f t="shared" si="983"/>
        <v>Very Low</v>
      </c>
      <c r="L2727" t="s">
        <v>179</v>
      </c>
      <c r="M2727">
        <v>12000</v>
      </c>
      <c r="N2727" t="str">
        <f t="shared" si="984"/>
        <v>Medium</v>
      </c>
      <c r="O2727">
        <v>3247816</v>
      </c>
      <c r="P2727" t="str">
        <f t="shared" si="985"/>
        <v>Flop</v>
      </c>
      <c r="Q2727" t="s">
        <v>1386</v>
      </c>
      <c r="R2727" t="str">
        <f t="shared" si="986"/>
        <v>Comedy</v>
      </c>
      <c r="S2727">
        <f t="shared" si="987"/>
        <v>3</v>
      </c>
      <c r="T2727" t="s">
        <v>733</v>
      </c>
      <c r="U2727" t="s">
        <v>13141</v>
      </c>
      <c r="V2727">
        <v>36145</v>
      </c>
      <c r="W2727" t="str">
        <f t="shared" si="988"/>
        <v>Low</v>
      </c>
      <c r="X2727">
        <v>19310</v>
      </c>
      <c r="Y2727" t="str">
        <f t="shared" si="989"/>
        <v>Medium</v>
      </c>
      <c r="Z2727" t="s">
        <v>329</v>
      </c>
      <c r="AA2727">
        <v>0</v>
      </c>
      <c r="AB2727" t="str">
        <f t="shared" si="990"/>
        <v>Symbolic Poster</v>
      </c>
      <c r="AC2727" t="s">
        <v>13142</v>
      </c>
      <c r="AD2727" t="s">
        <v>13143</v>
      </c>
      <c r="AE2727">
        <v>108</v>
      </c>
      <c r="AF2727" t="str">
        <f t="shared" si="991"/>
        <v>Very Low</v>
      </c>
      <c r="AG2727" t="s">
        <v>9</v>
      </c>
      <c r="AH2727" t="s">
        <v>10</v>
      </c>
      <c r="AI2727" t="s">
        <v>556</v>
      </c>
      <c r="AJ2727" t="str">
        <f t="shared" si="992"/>
        <v>Adult</v>
      </c>
      <c r="AK2727">
        <v>22000000</v>
      </c>
      <c r="AL2727" t="str">
        <f t="shared" si="993"/>
        <v>Low Budget</v>
      </c>
      <c r="AM2727">
        <v>2010</v>
      </c>
      <c r="AN2727">
        <f t="shared" si="994"/>
        <v>15</v>
      </c>
      <c r="AO2727" t="str">
        <f t="shared" si="995"/>
        <v>Modern Classic</v>
      </c>
      <c r="AP2727">
        <v>6000</v>
      </c>
      <c r="AQ2727" t="str">
        <f t="shared" si="996"/>
        <v>Low</v>
      </c>
      <c r="AR2727">
        <v>6.3</v>
      </c>
      <c r="AS2727" t="str">
        <f t="shared" si="997"/>
        <v>Average</v>
      </c>
      <c r="AT2727">
        <v>1.85</v>
      </c>
      <c r="AU2727" t="str">
        <f t="shared" si="998"/>
        <v>HDTV / Widescreen</v>
      </c>
      <c r="AV2727">
        <v>0</v>
      </c>
      <c r="AW2727" t="str">
        <f t="shared" si="999"/>
        <v>Very Low</v>
      </c>
    </row>
    <row r="2728" spans="1:49" x14ac:dyDescent="0.3">
      <c r="A2728" t="s">
        <v>0</v>
      </c>
      <c r="B2728" t="s">
        <v>13144</v>
      </c>
      <c r="C2728">
        <v>328</v>
      </c>
      <c r="D2728" t="str">
        <f t="shared" si="979"/>
        <v>Medium</v>
      </c>
      <c r="E2728">
        <v>103</v>
      </c>
      <c r="F2728" t="str">
        <f t="shared" si="980"/>
        <v>1h 43m</v>
      </c>
      <c r="G2728" t="str">
        <f t="shared" si="981"/>
        <v>Standard Movie</v>
      </c>
      <c r="H2728">
        <v>132</v>
      </c>
      <c r="I2728" t="str">
        <f t="shared" si="982"/>
        <v>Very Low</v>
      </c>
      <c r="J2728">
        <v>844</v>
      </c>
      <c r="K2728" t="str">
        <f t="shared" si="983"/>
        <v>Very Low</v>
      </c>
      <c r="L2728" t="s">
        <v>2803</v>
      </c>
      <c r="M2728">
        <v>10000</v>
      </c>
      <c r="N2728" t="str">
        <f t="shared" si="984"/>
        <v>Low</v>
      </c>
      <c r="O2728">
        <v>2412045</v>
      </c>
      <c r="P2728" t="str">
        <f t="shared" si="985"/>
        <v>Flop</v>
      </c>
      <c r="Q2728" t="s">
        <v>5470</v>
      </c>
      <c r="R2728" t="str">
        <f t="shared" si="986"/>
        <v>Drama</v>
      </c>
      <c r="S2728">
        <f t="shared" si="987"/>
        <v>3</v>
      </c>
      <c r="T2728" t="s">
        <v>152</v>
      </c>
      <c r="U2728" t="s">
        <v>13145</v>
      </c>
      <c r="V2728">
        <v>109873</v>
      </c>
      <c r="W2728" t="str">
        <f t="shared" si="988"/>
        <v>Medium</v>
      </c>
      <c r="X2728">
        <v>12867</v>
      </c>
      <c r="Y2728" t="str">
        <f t="shared" si="989"/>
        <v>Medium</v>
      </c>
      <c r="Z2728" t="s">
        <v>3489</v>
      </c>
      <c r="AA2728">
        <v>0</v>
      </c>
      <c r="AB2728" t="str">
        <f t="shared" si="990"/>
        <v>Symbolic Poster</v>
      </c>
      <c r="AC2728" t="s">
        <v>13146</v>
      </c>
      <c r="AD2728" t="s">
        <v>13147</v>
      </c>
      <c r="AE2728">
        <v>320</v>
      </c>
      <c r="AF2728" t="str">
        <f t="shared" si="991"/>
        <v>Very Low</v>
      </c>
      <c r="AG2728" t="s">
        <v>9</v>
      </c>
      <c r="AH2728" t="s">
        <v>28</v>
      </c>
      <c r="AI2728" t="s">
        <v>556</v>
      </c>
      <c r="AJ2728" t="str">
        <f t="shared" si="992"/>
        <v>Adult</v>
      </c>
      <c r="AK2728">
        <v>15000000</v>
      </c>
      <c r="AL2728" t="str">
        <f t="shared" si="993"/>
        <v>Low Budget</v>
      </c>
      <c r="AM2728">
        <v>2010</v>
      </c>
      <c r="AN2728">
        <f t="shared" si="994"/>
        <v>15</v>
      </c>
      <c r="AO2728" t="str">
        <f t="shared" si="995"/>
        <v>Modern Classic</v>
      </c>
      <c r="AP2728">
        <v>882</v>
      </c>
      <c r="AQ2728" t="str">
        <f t="shared" si="996"/>
        <v>Very Low</v>
      </c>
      <c r="AR2728">
        <v>7.2</v>
      </c>
      <c r="AS2728" t="str">
        <f t="shared" si="997"/>
        <v>Good</v>
      </c>
      <c r="AT2728">
        <v>2.35</v>
      </c>
      <c r="AU2728" t="str">
        <f t="shared" si="998"/>
        <v>Cinematic Widescreen</v>
      </c>
      <c r="AV2728">
        <v>33000</v>
      </c>
      <c r="AW2728" t="str">
        <f t="shared" si="999"/>
        <v>Medium</v>
      </c>
    </row>
    <row r="2729" spans="1:49" x14ac:dyDescent="0.3">
      <c r="A2729" t="s">
        <v>0</v>
      </c>
      <c r="B2729" t="str">
        <f>B2728</f>
        <v>Mark Romanek</v>
      </c>
      <c r="C2729">
        <v>9</v>
      </c>
      <c r="D2729" t="str">
        <f t="shared" si="979"/>
        <v>Very Low</v>
      </c>
      <c r="E2729">
        <v>286</v>
      </c>
      <c r="F2729" t="str">
        <f t="shared" si="980"/>
        <v>4h 46m</v>
      </c>
      <c r="G2729" t="str">
        <f t="shared" si="981"/>
        <v>Epic</v>
      </c>
      <c r="H2729">
        <f>H2728</f>
        <v>132</v>
      </c>
      <c r="I2729" t="str">
        <f t="shared" si="982"/>
        <v>Very Low</v>
      </c>
      <c r="J2729">
        <v>527</v>
      </c>
      <c r="K2729" t="str">
        <f t="shared" si="983"/>
        <v>Very Low</v>
      </c>
      <c r="L2729" t="s">
        <v>11093</v>
      </c>
      <c r="M2729">
        <v>857</v>
      </c>
      <c r="N2729" t="str">
        <f t="shared" si="984"/>
        <v>Low</v>
      </c>
      <c r="O2729">
        <f>O2728</f>
        <v>2412045</v>
      </c>
      <c r="P2729" t="str">
        <f t="shared" si="985"/>
        <v>Flop</v>
      </c>
      <c r="Q2729" t="s">
        <v>2790</v>
      </c>
      <c r="R2729" t="str">
        <f t="shared" si="986"/>
        <v>Drama</v>
      </c>
      <c r="S2729">
        <f t="shared" si="987"/>
        <v>3</v>
      </c>
      <c r="T2729" t="s">
        <v>13148</v>
      </c>
      <c r="U2729" t="s">
        <v>13149</v>
      </c>
      <c r="V2729">
        <v>3828</v>
      </c>
      <c r="W2729" t="str">
        <f t="shared" si="988"/>
        <v>Very Low</v>
      </c>
      <c r="X2729">
        <v>3809</v>
      </c>
      <c r="Y2729" t="str">
        <f t="shared" si="989"/>
        <v>Low</v>
      </c>
      <c r="Z2729" t="s">
        <v>2005</v>
      </c>
      <c r="AA2729">
        <v>3</v>
      </c>
      <c r="AB2729" t="str">
        <f t="shared" si="990"/>
        <v>Duo/Trio Poster</v>
      </c>
      <c r="AC2729" t="s">
        <v>13150</v>
      </c>
      <c r="AD2729" t="s">
        <v>13151</v>
      </c>
      <c r="AE2729">
        <v>39</v>
      </c>
      <c r="AF2729" t="str">
        <f t="shared" si="991"/>
        <v>Very Low</v>
      </c>
      <c r="AG2729" t="s">
        <v>9</v>
      </c>
      <c r="AH2729" t="s">
        <v>10</v>
      </c>
      <c r="AI2729" t="str">
        <f t="shared" ref="AI2729:AM2729" si="1001">AI2728</f>
        <v>R</v>
      </c>
      <c r="AJ2729" t="str">
        <f t="shared" si="992"/>
        <v>Adult</v>
      </c>
      <c r="AK2729">
        <f t="shared" si="1001"/>
        <v>15000000</v>
      </c>
      <c r="AL2729" t="str">
        <f t="shared" si="993"/>
        <v>Low Budget</v>
      </c>
      <c r="AM2729">
        <f t="shared" si="1001"/>
        <v>2010</v>
      </c>
      <c r="AN2729">
        <f t="shared" si="994"/>
        <v>15</v>
      </c>
      <c r="AO2729" t="str">
        <f t="shared" si="995"/>
        <v>Modern Classic</v>
      </c>
      <c r="AP2729">
        <v>555</v>
      </c>
      <c r="AQ2729" t="str">
        <f t="shared" si="996"/>
        <v>Very Low</v>
      </c>
      <c r="AR2729">
        <v>7.9</v>
      </c>
      <c r="AS2729" t="str">
        <f t="shared" si="997"/>
        <v>Good</v>
      </c>
      <c r="AT2729">
        <v>1.78</v>
      </c>
      <c r="AU2729" t="str">
        <f t="shared" si="998"/>
        <v>HDTV / Widescreen</v>
      </c>
      <c r="AV2729">
        <v>733</v>
      </c>
      <c r="AW2729" t="str">
        <f t="shared" si="999"/>
        <v>Very Low</v>
      </c>
    </row>
    <row r="2730" spans="1:49" x14ac:dyDescent="0.3">
      <c r="A2730" t="s">
        <v>0</v>
      </c>
      <c r="B2730" t="s">
        <v>13152</v>
      </c>
      <c r="C2730">
        <v>150</v>
      </c>
      <c r="D2730" t="str">
        <f t="shared" si="979"/>
        <v>Low</v>
      </c>
      <c r="E2730">
        <v>111</v>
      </c>
      <c r="F2730" t="str">
        <f t="shared" si="980"/>
        <v>1h 51m</v>
      </c>
      <c r="G2730" t="str">
        <f t="shared" si="981"/>
        <v>Standard Movie</v>
      </c>
      <c r="H2730">
        <v>122</v>
      </c>
      <c r="I2730" t="str">
        <f t="shared" si="982"/>
        <v>Very Low</v>
      </c>
      <c r="J2730">
        <v>25</v>
      </c>
      <c r="K2730" t="str">
        <f t="shared" si="983"/>
        <v>Very Low</v>
      </c>
      <c r="L2730" t="s">
        <v>9011</v>
      </c>
      <c r="M2730">
        <v>918</v>
      </c>
      <c r="N2730" t="str">
        <f t="shared" si="984"/>
        <v>Low</v>
      </c>
      <c r="O2730">
        <v>2203641</v>
      </c>
      <c r="P2730" t="str">
        <f t="shared" si="985"/>
        <v>Flop</v>
      </c>
      <c r="Q2730" t="s">
        <v>2113</v>
      </c>
      <c r="R2730" t="str">
        <f t="shared" si="986"/>
        <v>Crime</v>
      </c>
      <c r="S2730">
        <f t="shared" si="987"/>
        <v>4</v>
      </c>
      <c r="T2730" t="s">
        <v>177</v>
      </c>
      <c r="U2730" t="s">
        <v>13153</v>
      </c>
      <c r="V2730">
        <v>42792</v>
      </c>
      <c r="W2730" t="str">
        <f t="shared" si="988"/>
        <v>Low</v>
      </c>
      <c r="X2730">
        <v>1252</v>
      </c>
      <c r="Y2730" t="str">
        <f t="shared" si="989"/>
        <v>Low</v>
      </c>
      <c r="Z2730" t="s">
        <v>13154</v>
      </c>
      <c r="AA2730">
        <v>0</v>
      </c>
      <c r="AB2730" t="str">
        <f t="shared" si="990"/>
        <v>Symbolic Poster</v>
      </c>
      <c r="AC2730" t="s">
        <v>13155</v>
      </c>
      <c r="AD2730" t="s">
        <v>13156</v>
      </c>
      <c r="AE2730">
        <v>162</v>
      </c>
      <c r="AF2730" t="str">
        <f t="shared" si="991"/>
        <v>Very Low</v>
      </c>
      <c r="AG2730" t="s">
        <v>9</v>
      </c>
      <c r="AH2730" t="s">
        <v>3542</v>
      </c>
      <c r="AI2730" t="s">
        <v>556</v>
      </c>
      <c r="AJ2730" t="str">
        <f t="shared" si="992"/>
        <v>Adult</v>
      </c>
      <c r="AK2730">
        <v>15000000</v>
      </c>
      <c r="AL2730" t="str">
        <f t="shared" si="993"/>
        <v>Low Budget</v>
      </c>
      <c r="AM2730">
        <v>2008</v>
      </c>
      <c r="AN2730">
        <f t="shared" si="994"/>
        <v>17</v>
      </c>
      <c r="AO2730" t="str">
        <f t="shared" si="995"/>
        <v>Old Classic</v>
      </c>
      <c r="AP2730">
        <v>278</v>
      </c>
      <c r="AQ2730" t="str">
        <f t="shared" si="996"/>
        <v>Very Low</v>
      </c>
      <c r="AR2730">
        <v>6.7</v>
      </c>
      <c r="AS2730" t="str">
        <f t="shared" si="997"/>
        <v>Average</v>
      </c>
      <c r="AT2730">
        <v>2.35</v>
      </c>
      <c r="AU2730" t="str">
        <f t="shared" si="998"/>
        <v>Cinematic Widescreen</v>
      </c>
      <c r="AV2730">
        <v>0</v>
      </c>
      <c r="AW2730" t="str">
        <f t="shared" si="999"/>
        <v>Very Low</v>
      </c>
    </row>
    <row r="2731" spans="1:49" x14ac:dyDescent="0.3">
      <c r="A2731" t="s">
        <v>0</v>
      </c>
      <c r="B2731" t="s">
        <v>13157</v>
      </c>
      <c r="C2731">
        <v>21</v>
      </c>
      <c r="D2731" t="str">
        <f t="shared" si="979"/>
        <v>Very Low</v>
      </c>
      <c r="E2731">
        <v>98</v>
      </c>
      <c r="F2731" t="str">
        <f t="shared" si="980"/>
        <v>1h 38m</v>
      </c>
      <c r="G2731" t="str">
        <f t="shared" si="981"/>
        <v>Standard Movie</v>
      </c>
      <c r="H2731">
        <v>70</v>
      </c>
      <c r="I2731" t="str">
        <f t="shared" si="982"/>
        <v>Very Low</v>
      </c>
      <c r="J2731">
        <v>90</v>
      </c>
      <c r="K2731" t="str">
        <f t="shared" si="983"/>
        <v>Very Low</v>
      </c>
      <c r="L2731" t="s">
        <v>3750</v>
      </c>
      <c r="M2731">
        <v>876</v>
      </c>
      <c r="N2731" t="str">
        <f t="shared" si="984"/>
        <v>Low</v>
      </c>
      <c r="O2731">
        <v>1953732</v>
      </c>
      <c r="P2731" t="str">
        <f t="shared" si="985"/>
        <v>Flop</v>
      </c>
      <c r="Q2731" t="s">
        <v>1327</v>
      </c>
      <c r="R2731" t="str">
        <f t="shared" si="986"/>
        <v>Adventure</v>
      </c>
      <c r="S2731">
        <f t="shared" si="987"/>
        <v>3</v>
      </c>
      <c r="T2731" t="s">
        <v>6327</v>
      </c>
      <c r="U2731" t="s">
        <v>13158</v>
      </c>
      <c r="V2731">
        <v>4996</v>
      </c>
      <c r="W2731" t="str">
        <f t="shared" si="988"/>
        <v>Very Low</v>
      </c>
      <c r="X2731">
        <v>1351</v>
      </c>
      <c r="Y2731" t="str">
        <f t="shared" si="989"/>
        <v>Low</v>
      </c>
      <c r="Z2731" t="s">
        <v>13159</v>
      </c>
      <c r="AA2731">
        <v>0</v>
      </c>
      <c r="AB2731" t="str">
        <f t="shared" si="990"/>
        <v>Symbolic Poster</v>
      </c>
      <c r="AC2731" t="s">
        <v>13160</v>
      </c>
      <c r="AD2731" t="s">
        <v>13161</v>
      </c>
      <c r="AE2731">
        <v>62</v>
      </c>
      <c r="AF2731" t="str">
        <f t="shared" si="991"/>
        <v>Very Low</v>
      </c>
      <c r="AG2731" t="s">
        <v>9</v>
      </c>
      <c r="AH2731" t="s">
        <v>10</v>
      </c>
      <c r="AI2731" t="s">
        <v>556</v>
      </c>
      <c r="AJ2731" t="str">
        <f t="shared" si="992"/>
        <v>Adult</v>
      </c>
      <c r="AK2731">
        <v>15000000</v>
      </c>
      <c r="AL2731" t="str">
        <f t="shared" si="993"/>
        <v>Low Budget</v>
      </c>
      <c r="AM2731">
        <v>1986</v>
      </c>
      <c r="AN2731">
        <f t="shared" si="994"/>
        <v>39</v>
      </c>
      <c r="AO2731" t="str">
        <f t="shared" si="995"/>
        <v>Old Classic</v>
      </c>
      <c r="AP2731">
        <v>324</v>
      </c>
      <c r="AQ2731" t="str">
        <f t="shared" si="996"/>
        <v>Very Low</v>
      </c>
      <c r="AR2731">
        <v>5.3</v>
      </c>
      <c r="AS2731" t="str">
        <f t="shared" si="997"/>
        <v>Below Average</v>
      </c>
      <c r="AT2731">
        <v>2.35</v>
      </c>
      <c r="AU2731" t="str">
        <f t="shared" si="998"/>
        <v>Cinematic Widescreen</v>
      </c>
      <c r="AV2731">
        <v>843</v>
      </c>
      <c r="AW2731" t="str">
        <f t="shared" si="999"/>
        <v>Very Low</v>
      </c>
    </row>
    <row r="2732" spans="1:49" x14ac:dyDescent="0.3">
      <c r="A2732" t="s">
        <v>0</v>
      </c>
      <c r="B2732" t="s">
        <v>13162</v>
      </c>
      <c r="C2732">
        <v>28</v>
      </c>
      <c r="D2732" t="str">
        <f t="shared" si="979"/>
        <v>Very Low</v>
      </c>
      <c r="E2732">
        <v>111</v>
      </c>
      <c r="F2732" t="str">
        <f t="shared" si="980"/>
        <v>1h 51m</v>
      </c>
      <c r="G2732" t="str">
        <f t="shared" si="981"/>
        <v>Standard Movie</v>
      </c>
      <c r="H2732">
        <v>0</v>
      </c>
      <c r="I2732" t="str">
        <f t="shared" si="982"/>
        <v>Very Low</v>
      </c>
      <c r="J2732">
        <v>617</v>
      </c>
      <c r="K2732" t="str">
        <f t="shared" si="983"/>
        <v>Very Low</v>
      </c>
      <c r="L2732" t="s">
        <v>3889</v>
      </c>
      <c r="M2732">
        <v>783</v>
      </c>
      <c r="N2732" t="str">
        <f t="shared" si="984"/>
        <v>Low</v>
      </c>
      <c r="O2732">
        <v>1954202</v>
      </c>
      <c r="P2732" t="str">
        <f t="shared" si="985"/>
        <v>Flop</v>
      </c>
      <c r="Q2732" t="s">
        <v>9164</v>
      </c>
      <c r="R2732" t="str">
        <f t="shared" si="986"/>
        <v>Comedy</v>
      </c>
      <c r="S2732">
        <f t="shared" si="987"/>
        <v>3</v>
      </c>
      <c r="T2732" t="s">
        <v>3759</v>
      </c>
      <c r="U2732" t="s">
        <v>13163</v>
      </c>
      <c r="V2732">
        <v>5917</v>
      </c>
      <c r="W2732" t="str">
        <f t="shared" si="988"/>
        <v>Very Low</v>
      </c>
      <c r="X2732">
        <v>4834</v>
      </c>
      <c r="Y2732" t="str">
        <f t="shared" si="989"/>
        <v>Low</v>
      </c>
      <c r="Z2732" t="s">
        <v>1440</v>
      </c>
      <c r="AA2732">
        <v>0</v>
      </c>
      <c r="AB2732" t="str">
        <f t="shared" si="990"/>
        <v>Symbolic Poster</v>
      </c>
      <c r="AC2732" t="s">
        <v>13164</v>
      </c>
      <c r="AD2732" t="s">
        <v>13165</v>
      </c>
      <c r="AE2732">
        <v>71</v>
      </c>
      <c r="AF2732" t="str">
        <f t="shared" si="991"/>
        <v>Very Low</v>
      </c>
      <c r="AG2732" t="s">
        <v>9</v>
      </c>
      <c r="AH2732" t="s">
        <v>10</v>
      </c>
      <c r="AI2732" t="s">
        <v>11</v>
      </c>
      <c r="AJ2732" t="str">
        <f t="shared" si="992"/>
        <v>Teen</v>
      </c>
      <c r="AK2732">
        <v>15000000</v>
      </c>
      <c r="AL2732" t="str">
        <f t="shared" si="993"/>
        <v>Low Budget</v>
      </c>
      <c r="AM2732">
        <v>1999</v>
      </c>
      <c r="AN2732">
        <f t="shared" si="994"/>
        <v>26</v>
      </c>
      <c r="AO2732" t="str">
        <f t="shared" si="995"/>
        <v>Old Classic</v>
      </c>
      <c r="AP2732">
        <v>664</v>
      </c>
      <c r="AQ2732" t="str">
        <f t="shared" si="996"/>
        <v>Very Low</v>
      </c>
      <c r="AR2732">
        <v>6.3</v>
      </c>
      <c r="AS2732" t="str">
        <f t="shared" si="997"/>
        <v>Average</v>
      </c>
      <c r="AT2732">
        <v>2.35</v>
      </c>
      <c r="AU2732" t="str">
        <f t="shared" si="998"/>
        <v>Cinematic Widescreen</v>
      </c>
      <c r="AV2732">
        <v>391</v>
      </c>
      <c r="AW2732" t="str">
        <f t="shared" si="999"/>
        <v>Very Low</v>
      </c>
    </row>
    <row r="2733" spans="1:49" x14ac:dyDescent="0.3">
      <c r="A2733" t="s">
        <v>0</v>
      </c>
      <c r="B2733" t="s">
        <v>11989</v>
      </c>
      <c r="C2733">
        <v>250</v>
      </c>
      <c r="D2733" t="str">
        <f t="shared" si="979"/>
        <v>Medium</v>
      </c>
      <c r="E2733">
        <v>111</v>
      </c>
      <c r="F2733" t="str">
        <f t="shared" si="980"/>
        <v>1h 51m</v>
      </c>
      <c r="G2733" t="str">
        <f t="shared" si="981"/>
        <v>Standard Movie</v>
      </c>
      <c r="H2733">
        <v>0</v>
      </c>
      <c r="I2733" t="str">
        <f t="shared" si="982"/>
        <v>Very Low</v>
      </c>
      <c r="J2733">
        <v>287</v>
      </c>
      <c r="K2733" t="str">
        <f t="shared" si="983"/>
        <v>Very Low</v>
      </c>
      <c r="L2733" t="s">
        <v>4532</v>
      </c>
      <c r="M2733">
        <v>6000</v>
      </c>
      <c r="N2733" t="str">
        <f t="shared" si="984"/>
        <v>Low</v>
      </c>
      <c r="O2733">
        <v>1294640</v>
      </c>
      <c r="P2733" t="str">
        <f t="shared" si="985"/>
        <v>Flop</v>
      </c>
      <c r="Q2733" t="s">
        <v>6619</v>
      </c>
      <c r="R2733" t="str">
        <f t="shared" si="986"/>
        <v>Crime</v>
      </c>
      <c r="S2733">
        <f t="shared" si="987"/>
        <v>4</v>
      </c>
      <c r="T2733" t="s">
        <v>179</v>
      </c>
      <c r="U2733" t="s">
        <v>13166</v>
      </c>
      <c r="V2733">
        <v>69569</v>
      </c>
      <c r="W2733" t="str">
        <f t="shared" si="988"/>
        <v>Medium</v>
      </c>
      <c r="X2733">
        <v>6748</v>
      </c>
      <c r="Y2733" t="str">
        <f t="shared" si="989"/>
        <v>Low</v>
      </c>
      <c r="Z2733" t="s">
        <v>4777</v>
      </c>
      <c r="AA2733">
        <v>0</v>
      </c>
      <c r="AB2733" t="str">
        <f t="shared" si="990"/>
        <v>Symbolic Poster</v>
      </c>
      <c r="AC2733" t="s">
        <v>13167</v>
      </c>
      <c r="AD2733" t="s">
        <v>13168</v>
      </c>
      <c r="AE2733">
        <v>436</v>
      </c>
      <c r="AF2733" t="str">
        <f t="shared" si="991"/>
        <v>Very Low</v>
      </c>
      <c r="AG2733" t="s">
        <v>9</v>
      </c>
      <c r="AH2733" t="s">
        <v>10</v>
      </c>
      <c r="AI2733" t="s">
        <v>556</v>
      </c>
      <c r="AJ2733" t="str">
        <f t="shared" si="992"/>
        <v>Adult</v>
      </c>
      <c r="AK2733">
        <v>15000000</v>
      </c>
      <c r="AL2733" t="str">
        <f t="shared" si="993"/>
        <v>Low Budget</v>
      </c>
      <c r="AM2733">
        <v>2007</v>
      </c>
      <c r="AN2733">
        <f t="shared" si="994"/>
        <v>18</v>
      </c>
      <c r="AO2733" t="str">
        <f t="shared" si="995"/>
        <v>Old Classic</v>
      </c>
      <c r="AP2733">
        <v>294</v>
      </c>
      <c r="AQ2733" t="str">
        <f t="shared" si="996"/>
        <v>Very Low</v>
      </c>
      <c r="AR2733">
        <v>6.5</v>
      </c>
      <c r="AS2733" t="str">
        <f t="shared" si="997"/>
        <v>Average</v>
      </c>
      <c r="AT2733">
        <v>1.85</v>
      </c>
      <c r="AU2733" t="str">
        <f t="shared" si="998"/>
        <v>HDTV / Widescreen</v>
      </c>
      <c r="AV2733">
        <v>0</v>
      </c>
      <c r="AW2733" t="str">
        <f t="shared" si="999"/>
        <v>Very Low</v>
      </c>
    </row>
    <row r="2734" spans="1:49" x14ac:dyDescent="0.3">
      <c r="A2734" t="s">
        <v>0</v>
      </c>
      <c r="B2734" t="s">
        <v>13169</v>
      </c>
      <c r="C2734">
        <v>17</v>
      </c>
      <c r="D2734" t="str">
        <f t="shared" si="979"/>
        <v>Very Low</v>
      </c>
      <c r="E2734">
        <v>100</v>
      </c>
      <c r="F2734" t="str">
        <f t="shared" si="980"/>
        <v>1h 40m</v>
      </c>
      <c r="G2734" t="str">
        <f t="shared" si="981"/>
        <v>Standard Movie</v>
      </c>
      <c r="H2734">
        <v>5</v>
      </c>
      <c r="I2734" t="str">
        <f t="shared" si="982"/>
        <v>Very Low</v>
      </c>
      <c r="J2734">
        <v>46</v>
      </c>
      <c r="K2734" t="str">
        <f t="shared" si="983"/>
        <v>Very Low</v>
      </c>
      <c r="L2734" t="s">
        <v>13170</v>
      </c>
      <c r="M2734">
        <v>192</v>
      </c>
      <c r="N2734" t="str">
        <f t="shared" si="984"/>
        <v>Low</v>
      </c>
      <c r="O2734">
        <f>O2733</f>
        <v>1294640</v>
      </c>
      <c r="P2734" t="str">
        <f t="shared" si="985"/>
        <v>Flop</v>
      </c>
      <c r="Q2734" t="s">
        <v>2654</v>
      </c>
      <c r="R2734" t="str">
        <f t="shared" si="986"/>
        <v>Drama</v>
      </c>
      <c r="S2734">
        <f t="shared" si="987"/>
        <v>3</v>
      </c>
      <c r="T2734" t="s">
        <v>13171</v>
      </c>
      <c r="U2734" t="s">
        <v>13172</v>
      </c>
      <c r="V2734">
        <v>1933</v>
      </c>
      <c r="W2734" t="str">
        <f t="shared" si="988"/>
        <v>Very Low</v>
      </c>
      <c r="X2734">
        <v>527</v>
      </c>
      <c r="Y2734" t="str">
        <f t="shared" si="989"/>
        <v>Very Low</v>
      </c>
      <c r="Z2734" t="s">
        <v>13173</v>
      </c>
      <c r="AA2734">
        <v>0</v>
      </c>
      <c r="AB2734" t="str">
        <f t="shared" si="990"/>
        <v>Symbolic Poster</v>
      </c>
      <c r="AC2734" t="s">
        <v>13174</v>
      </c>
      <c r="AD2734" t="s">
        <v>13175</v>
      </c>
      <c r="AE2734">
        <v>13</v>
      </c>
      <c r="AF2734" t="str">
        <f t="shared" si="991"/>
        <v>Very Low</v>
      </c>
      <c r="AG2734" t="s">
        <v>9</v>
      </c>
      <c r="AH2734" t="s">
        <v>13176</v>
      </c>
      <c r="AI2734" t="str">
        <f>AI2733</f>
        <v>R</v>
      </c>
      <c r="AJ2734" t="str">
        <f t="shared" si="992"/>
        <v>Adult</v>
      </c>
      <c r="AK2734">
        <f t="shared" ref="AK2734:AK2735" si="1002">AK2733</f>
        <v>15000000</v>
      </c>
      <c r="AL2734" t="str">
        <f t="shared" si="993"/>
        <v>Low Budget</v>
      </c>
      <c r="AM2734">
        <v>2014</v>
      </c>
      <c r="AN2734">
        <f t="shared" si="994"/>
        <v>11</v>
      </c>
      <c r="AO2734" t="str">
        <f t="shared" si="995"/>
        <v>Modern Classic</v>
      </c>
      <c r="AP2734">
        <v>134</v>
      </c>
      <c r="AQ2734" t="str">
        <f t="shared" si="996"/>
        <v>Very Low</v>
      </c>
      <c r="AR2734">
        <v>5.6</v>
      </c>
      <c r="AS2734" t="str">
        <f t="shared" si="997"/>
        <v>Below Average</v>
      </c>
      <c r="AT2734">
        <v>2.35</v>
      </c>
      <c r="AU2734" t="str">
        <f t="shared" si="998"/>
        <v>Cinematic Widescreen</v>
      </c>
      <c r="AV2734">
        <v>708</v>
      </c>
      <c r="AW2734" t="str">
        <f t="shared" si="999"/>
        <v>Very Low</v>
      </c>
    </row>
    <row r="2735" spans="1:49" x14ac:dyDescent="0.3">
      <c r="A2735" t="s">
        <v>0</v>
      </c>
      <c r="B2735" t="s">
        <v>8609</v>
      </c>
      <c r="C2735">
        <v>95</v>
      </c>
      <c r="D2735" t="str">
        <f t="shared" si="979"/>
        <v>Low</v>
      </c>
      <c r="E2735">
        <v>116</v>
      </c>
      <c r="F2735" t="str">
        <f t="shared" si="980"/>
        <v>1h 56m</v>
      </c>
      <c r="G2735" t="str">
        <f t="shared" si="981"/>
        <v>Standard Movie</v>
      </c>
      <c r="H2735">
        <v>460</v>
      </c>
      <c r="I2735" t="str">
        <f t="shared" si="982"/>
        <v>Very Low</v>
      </c>
      <c r="J2735">
        <v>71</v>
      </c>
      <c r="K2735" t="str">
        <f t="shared" si="983"/>
        <v>Very Low</v>
      </c>
      <c r="L2735" t="s">
        <v>12109</v>
      </c>
      <c r="M2735">
        <v>5000</v>
      </c>
      <c r="N2735" t="str">
        <f t="shared" si="984"/>
        <v>Low</v>
      </c>
      <c r="O2735">
        <v>819852</v>
      </c>
      <c r="P2735" t="str">
        <f t="shared" si="985"/>
        <v>Flop</v>
      </c>
      <c r="Q2735" t="s">
        <v>4046</v>
      </c>
      <c r="R2735" t="str">
        <f t="shared" si="986"/>
        <v>Drama</v>
      </c>
      <c r="S2735">
        <f t="shared" si="987"/>
        <v>2</v>
      </c>
      <c r="T2735" t="s">
        <v>2369</v>
      </c>
      <c r="U2735" t="s">
        <v>13177</v>
      </c>
      <c r="V2735">
        <v>6690</v>
      </c>
      <c r="W2735" t="str">
        <f t="shared" si="988"/>
        <v>Very Low</v>
      </c>
      <c r="X2735">
        <v>5426</v>
      </c>
      <c r="Y2735" t="str">
        <f t="shared" si="989"/>
        <v>Low</v>
      </c>
      <c r="Z2735" t="s">
        <v>12284</v>
      </c>
      <c r="AA2735">
        <v>0</v>
      </c>
      <c r="AB2735" t="str">
        <f t="shared" si="990"/>
        <v>Symbolic Poster</v>
      </c>
      <c r="AC2735" t="s">
        <v>13178</v>
      </c>
      <c r="AD2735" t="s">
        <v>13179</v>
      </c>
      <c r="AE2735">
        <v>83</v>
      </c>
      <c r="AF2735" t="str">
        <f t="shared" si="991"/>
        <v>Very Low</v>
      </c>
      <c r="AG2735" t="s">
        <v>9</v>
      </c>
      <c r="AH2735" t="s">
        <v>239</v>
      </c>
      <c r="AI2735" t="s">
        <v>11</v>
      </c>
      <c r="AJ2735" t="str">
        <f t="shared" si="992"/>
        <v>Teen</v>
      </c>
      <c r="AK2735">
        <f t="shared" si="1002"/>
        <v>15000000</v>
      </c>
      <c r="AL2735" t="str">
        <f t="shared" si="993"/>
        <v>Low Budget</v>
      </c>
      <c r="AM2735">
        <v>1999</v>
      </c>
      <c r="AN2735">
        <f t="shared" si="994"/>
        <v>26</v>
      </c>
      <c r="AO2735" t="str">
        <f t="shared" si="995"/>
        <v>Old Classic</v>
      </c>
      <c r="AP2735">
        <v>203</v>
      </c>
      <c r="AQ2735" t="str">
        <f t="shared" si="996"/>
        <v>Very Low</v>
      </c>
      <c r="AR2735">
        <v>7</v>
      </c>
      <c r="AS2735" t="str">
        <f t="shared" si="997"/>
        <v>Good</v>
      </c>
      <c r="AT2735">
        <v>2.35</v>
      </c>
      <c r="AU2735" t="str">
        <f t="shared" si="998"/>
        <v>Cinematic Widescreen</v>
      </c>
      <c r="AV2735">
        <v>284</v>
      </c>
      <c r="AW2735" t="str">
        <f t="shared" si="999"/>
        <v>Very Low</v>
      </c>
    </row>
    <row r="2736" spans="1:49" x14ac:dyDescent="0.3">
      <c r="A2736" t="s">
        <v>718</v>
      </c>
      <c r="B2736" t="s">
        <v>13180</v>
      </c>
      <c r="C2736">
        <v>260</v>
      </c>
      <c r="D2736" t="str">
        <f t="shared" si="979"/>
        <v>Medium</v>
      </c>
      <c r="E2736">
        <v>145</v>
      </c>
      <c r="F2736" t="str">
        <f t="shared" si="980"/>
        <v>2h 25m</v>
      </c>
      <c r="G2736" t="str">
        <f t="shared" si="981"/>
        <v>Long Movie</v>
      </c>
      <c r="H2736">
        <v>756</v>
      </c>
      <c r="I2736" t="str">
        <f t="shared" si="982"/>
        <v>Very Low</v>
      </c>
      <c r="J2736">
        <v>18</v>
      </c>
      <c r="K2736" t="str">
        <f t="shared" si="983"/>
        <v>Very Low</v>
      </c>
      <c r="L2736" t="s">
        <v>13181</v>
      </c>
      <c r="M2736">
        <v>136</v>
      </c>
      <c r="N2736" t="str">
        <f t="shared" si="984"/>
        <v>Low</v>
      </c>
      <c r="O2736">
        <v>26435</v>
      </c>
      <c r="P2736" t="str">
        <f t="shared" si="985"/>
        <v>Flop</v>
      </c>
      <c r="Q2736" t="s">
        <v>1820</v>
      </c>
      <c r="R2736" t="str">
        <f t="shared" si="986"/>
        <v>Drama</v>
      </c>
      <c r="S2736">
        <f t="shared" si="987"/>
        <v>2</v>
      </c>
      <c r="T2736" t="s">
        <v>13182</v>
      </c>
      <c r="U2736" t="s">
        <v>13183</v>
      </c>
      <c r="V2736">
        <v>111841</v>
      </c>
      <c r="W2736" t="str">
        <f t="shared" si="988"/>
        <v>Medium</v>
      </c>
      <c r="X2736">
        <v>203</v>
      </c>
      <c r="Y2736" t="str">
        <f t="shared" si="989"/>
        <v>Very Low</v>
      </c>
      <c r="Z2736" t="s">
        <v>13184</v>
      </c>
      <c r="AA2736">
        <v>1</v>
      </c>
      <c r="AB2736" t="str">
        <f t="shared" si="990"/>
        <v>Solo Star Poster</v>
      </c>
      <c r="AC2736" t="s">
        <v>13185</v>
      </c>
      <c r="AD2736" t="s">
        <v>13186</v>
      </c>
      <c r="AE2736">
        <v>413</v>
      </c>
      <c r="AF2736" t="str">
        <f t="shared" si="991"/>
        <v>Very Low</v>
      </c>
      <c r="AG2736" t="s">
        <v>8702</v>
      </c>
      <c r="AH2736" t="s">
        <v>738</v>
      </c>
      <c r="AI2736" t="s">
        <v>4801</v>
      </c>
      <c r="AJ2736" t="str">
        <f t="shared" si="992"/>
        <v>No Rating</v>
      </c>
      <c r="AK2736">
        <v>6000000</v>
      </c>
      <c r="AL2736" t="str">
        <f t="shared" si="993"/>
        <v>Low Budget</v>
      </c>
      <c r="AM2736">
        <v>1927</v>
      </c>
      <c r="AN2736">
        <f t="shared" si="994"/>
        <v>98</v>
      </c>
      <c r="AO2736" t="str">
        <f t="shared" si="995"/>
        <v>Old Classic</v>
      </c>
      <c r="AP2736">
        <v>23</v>
      </c>
      <c r="AQ2736" t="str">
        <f t="shared" si="996"/>
        <v>Very Low</v>
      </c>
      <c r="AR2736">
        <v>8.3000000000000007</v>
      </c>
      <c r="AS2736" t="str">
        <f t="shared" si="997"/>
        <v>Excellent</v>
      </c>
      <c r="AT2736">
        <v>1.33</v>
      </c>
      <c r="AU2736" t="str">
        <f t="shared" si="998"/>
        <v>Classic</v>
      </c>
      <c r="AV2736">
        <v>12000</v>
      </c>
      <c r="AW2736" t="str">
        <f t="shared" si="999"/>
        <v>Medium</v>
      </c>
    </row>
    <row r="2737" spans="1:49" x14ac:dyDescent="0.3">
      <c r="A2737" t="s">
        <v>0</v>
      </c>
      <c r="B2737" t="s">
        <v>4936</v>
      </c>
      <c r="C2737">
        <v>141</v>
      </c>
      <c r="D2737" t="str">
        <f t="shared" si="979"/>
        <v>Low</v>
      </c>
      <c r="E2737">
        <v>84</v>
      </c>
      <c r="F2737" t="str">
        <f t="shared" si="980"/>
        <v>1h 24m</v>
      </c>
      <c r="G2737" t="str">
        <f t="shared" si="981"/>
        <v>Featurette</v>
      </c>
      <c r="H2737">
        <v>180</v>
      </c>
      <c r="I2737" t="str">
        <f t="shared" si="982"/>
        <v>Very Low</v>
      </c>
      <c r="J2737">
        <v>58</v>
      </c>
      <c r="K2737" t="str">
        <f t="shared" si="983"/>
        <v>Very Low</v>
      </c>
      <c r="L2737" t="s">
        <v>1591</v>
      </c>
      <c r="M2737">
        <v>510</v>
      </c>
      <c r="N2737" t="str">
        <f t="shared" si="984"/>
        <v>Low</v>
      </c>
      <c r="O2737">
        <v>1197786</v>
      </c>
      <c r="P2737" t="str">
        <f t="shared" si="985"/>
        <v>Flop</v>
      </c>
      <c r="Q2737" t="s">
        <v>305</v>
      </c>
      <c r="R2737" t="str">
        <f t="shared" si="986"/>
        <v>Action</v>
      </c>
      <c r="S2737">
        <f t="shared" si="987"/>
        <v>3</v>
      </c>
      <c r="T2737" t="s">
        <v>5869</v>
      </c>
      <c r="U2737" t="s">
        <v>13187</v>
      </c>
      <c r="V2737">
        <v>55928</v>
      </c>
      <c r="W2737" t="str">
        <f t="shared" si="988"/>
        <v>Medium</v>
      </c>
      <c r="X2737">
        <v>962</v>
      </c>
      <c r="Y2737" t="str">
        <f t="shared" si="989"/>
        <v>Very Low</v>
      </c>
      <c r="Z2737" t="s">
        <v>13188</v>
      </c>
      <c r="AA2737">
        <v>2</v>
      </c>
      <c r="AB2737" t="str">
        <f t="shared" si="990"/>
        <v>Duo/Trio Poster</v>
      </c>
      <c r="AC2737" t="s">
        <v>13189</v>
      </c>
      <c r="AD2737" t="s">
        <v>13190</v>
      </c>
      <c r="AE2737">
        <v>157</v>
      </c>
      <c r="AF2737" t="str">
        <f t="shared" si="991"/>
        <v>Very Low</v>
      </c>
      <c r="AG2737" t="s">
        <v>1435</v>
      </c>
      <c r="AH2737" t="s">
        <v>1436</v>
      </c>
      <c r="AI2737" t="s">
        <v>556</v>
      </c>
      <c r="AJ2737" t="str">
        <f t="shared" si="992"/>
        <v>Adult</v>
      </c>
      <c r="AK2737">
        <v>12000000</v>
      </c>
      <c r="AL2737" t="str">
        <f t="shared" si="993"/>
        <v>Low Budget</v>
      </c>
      <c r="AM2737">
        <v>2004</v>
      </c>
      <c r="AN2737">
        <f t="shared" si="994"/>
        <v>21</v>
      </c>
      <c r="AO2737" t="str">
        <f t="shared" si="995"/>
        <v>Old Classic</v>
      </c>
      <c r="AP2737">
        <v>297</v>
      </c>
      <c r="AQ2737" t="str">
        <f t="shared" si="996"/>
        <v>Very Low</v>
      </c>
      <c r="AR2737">
        <v>7.2</v>
      </c>
      <c r="AS2737" t="str">
        <f t="shared" si="997"/>
        <v>Good</v>
      </c>
      <c r="AT2737">
        <v>2.35</v>
      </c>
      <c r="AU2737" t="str">
        <f t="shared" si="998"/>
        <v>Cinematic Widescreen</v>
      </c>
      <c r="AV2737">
        <v>0</v>
      </c>
      <c r="AW2737" t="str">
        <f t="shared" si="999"/>
        <v>Very Low</v>
      </c>
    </row>
    <row r="2738" spans="1:49" x14ac:dyDescent="0.3">
      <c r="A2738" t="s">
        <v>0</v>
      </c>
      <c r="B2738" t="s">
        <v>5135</v>
      </c>
      <c r="C2738">
        <v>52</v>
      </c>
      <c r="D2738" t="str">
        <f t="shared" si="979"/>
        <v>Low</v>
      </c>
      <c r="E2738">
        <v>115</v>
      </c>
      <c r="F2738" t="str">
        <f t="shared" si="980"/>
        <v>1h 55m</v>
      </c>
      <c r="G2738" t="str">
        <f t="shared" si="981"/>
        <v>Standard Movie</v>
      </c>
      <c r="H2738">
        <v>39</v>
      </c>
      <c r="I2738" t="str">
        <f t="shared" si="982"/>
        <v>Very Low</v>
      </c>
      <c r="J2738">
        <v>642</v>
      </c>
      <c r="K2738" t="str">
        <f t="shared" si="983"/>
        <v>Very Low</v>
      </c>
      <c r="L2738" t="s">
        <v>3804</v>
      </c>
      <c r="M2738">
        <v>12000</v>
      </c>
      <c r="N2738" t="str">
        <f t="shared" si="984"/>
        <v>Medium</v>
      </c>
      <c r="O2738">
        <v>529766</v>
      </c>
      <c r="P2738" t="str">
        <f t="shared" si="985"/>
        <v>Flop</v>
      </c>
      <c r="Q2738" t="s">
        <v>1906</v>
      </c>
      <c r="R2738" t="str">
        <f t="shared" si="986"/>
        <v>Crime</v>
      </c>
      <c r="S2738">
        <f t="shared" si="987"/>
        <v>2</v>
      </c>
      <c r="T2738" t="s">
        <v>243</v>
      </c>
      <c r="U2738" t="s">
        <v>13191</v>
      </c>
      <c r="V2738">
        <v>22345</v>
      </c>
      <c r="W2738" t="str">
        <f t="shared" si="988"/>
        <v>Low</v>
      </c>
      <c r="X2738">
        <v>14889</v>
      </c>
      <c r="Y2738" t="str">
        <f t="shared" si="989"/>
        <v>Medium</v>
      </c>
      <c r="Z2738" t="s">
        <v>4177</v>
      </c>
      <c r="AA2738">
        <v>2</v>
      </c>
      <c r="AB2738" t="str">
        <f t="shared" si="990"/>
        <v>Duo/Trio Poster</v>
      </c>
      <c r="AC2738" t="s">
        <v>13192</v>
      </c>
      <c r="AD2738" t="s">
        <v>13193</v>
      </c>
      <c r="AE2738">
        <v>144</v>
      </c>
      <c r="AF2738" t="str">
        <f t="shared" si="991"/>
        <v>Very Low</v>
      </c>
      <c r="AG2738" t="s">
        <v>9</v>
      </c>
      <c r="AH2738" t="s">
        <v>10</v>
      </c>
      <c r="AI2738" t="s">
        <v>556</v>
      </c>
      <c r="AJ2738" t="str">
        <f t="shared" si="992"/>
        <v>Adult</v>
      </c>
      <c r="AK2738">
        <v>7000000</v>
      </c>
      <c r="AL2738" t="str">
        <f t="shared" si="993"/>
        <v>Low Budget</v>
      </c>
      <c r="AM2738">
        <v>1995</v>
      </c>
      <c r="AN2738">
        <f t="shared" si="994"/>
        <v>30</v>
      </c>
      <c r="AO2738" t="str">
        <f t="shared" si="995"/>
        <v>Old Classic</v>
      </c>
      <c r="AP2738">
        <v>970</v>
      </c>
      <c r="AQ2738" t="str">
        <f t="shared" si="996"/>
        <v>Very Low</v>
      </c>
      <c r="AR2738">
        <v>6.8</v>
      </c>
      <c r="AS2738" t="str">
        <f t="shared" si="997"/>
        <v>Average</v>
      </c>
      <c r="AT2738">
        <v>1.85</v>
      </c>
      <c r="AU2738" t="str">
        <f t="shared" si="998"/>
        <v>HDTV / Widescreen</v>
      </c>
      <c r="AV2738">
        <v>0</v>
      </c>
      <c r="AW2738" t="str">
        <f t="shared" si="999"/>
        <v>Very Low</v>
      </c>
    </row>
    <row r="2739" spans="1:49" x14ac:dyDescent="0.3">
      <c r="A2739" t="s">
        <v>0</v>
      </c>
      <c r="B2739" t="s">
        <v>13194</v>
      </c>
      <c r="C2739">
        <v>205</v>
      </c>
      <c r="D2739" t="str">
        <f t="shared" si="979"/>
        <v>Medium</v>
      </c>
      <c r="E2739">
        <v>105</v>
      </c>
      <c r="F2739" t="str">
        <f t="shared" si="980"/>
        <v>1h 45m</v>
      </c>
      <c r="G2739" t="str">
        <f t="shared" si="981"/>
        <v>Standard Movie</v>
      </c>
      <c r="H2739">
        <v>141</v>
      </c>
      <c r="I2739" t="str">
        <f t="shared" si="982"/>
        <v>Very Low</v>
      </c>
      <c r="J2739">
        <v>56</v>
      </c>
      <c r="K2739" t="str">
        <f t="shared" si="983"/>
        <v>Very Low</v>
      </c>
      <c r="L2739" t="s">
        <v>12632</v>
      </c>
      <c r="M2739">
        <v>1000</v>
      </c>
      <c r="N2739" t="str">
        <f t="shared" si="984"/>
        <v>Low</v>
      </c>
      <c r="O2739">
        <v>613556</v>
      </c>
      <c r="P2739" t="str">
        <f t="shared" si="985"/>
        <v>Flop</v>
      </c>
      <c r="Q2739" t="s">
        <v>748</v>
      </c>
      <c r="R2739" t="str">
        <f t="shared" si="986"/>
        <v>Action</v>
      </c>
      <c r="S2739">
        <f t="shared" si="987"/>
        <v>2</v>
      </c>
      <c r="T2739" t="s">
        <v>10555</v>
      </c>
      <c r="U2739" t="s">
        <v>13195</v>
      </c>
      <c r="V2739">
        <v>9427</v>
      </c>
      <c r="W2739" t="str">
        <f t="shared" si="988"/>
        <v>Very Low</v>
      </c>
      <c r="X2739">
        <v>1172</v>
      </c>
      <c r="Y2739" t="str">
        <f t="shared" si="989"/>
        <v>Low</v>
      </c>
      <c r="Z2739" t="s">
        <v>13196</v>
      </c>
      <c r="AA2739">
        <v>1</v>
      </c>
      <c r="AB2739" t="str">
        <f t="shared" si="990"/>
        <v>Solo Star Poster</v>
      </c>
      <c r="AC2739" t="s">
        <v>13197</v>
      </c>
      <c r="AD2739" t="s">
        <v>13198</v>
      </c>
      <c r="AE2739">
        <v>87</v>
      </c>
      <c r="AF2739" t="str">
        <f t="shared" si="991"/>
        <v>Very Low</v>
      </c>
      <c r="AG2739" t="s">
        <v>1917</v>
      </c>
      <c r="AH2739" t="s">
        <v>12637</v>
      </c>
      <c r="AI2739" t="s">
        <v>4801</v>
      </c>
      <c r="AJ2739" t="str">
        <f t="shared" si="992"/>
        <v>No Rating</v>
      </c>
      <c r="AK2739">
        <v>15000000</v>
      </c>
      <c r="AL2739" t="str">
        <f t="shared" si="993"/>
        <v>Low Budget</v>
      </c>
      <c r="AM2739">
        <v>2015</v>
      </c>
      <c r="AN2739">
        <f t="shared" si="994"/>
        <v>10</v>
      </c>
      <c r="AO2739" t="str">
        <f t="shared" si="995"/>
        <v>Modern Classic</v>
      </c>
      <c r="AP2739">
        <v>103</v>
      </c>
      <c r="AQ2739" t="str">
        <f t="shared" si="996"/>
        <v>Very Low</v>
      </c>
      <c r="AR2739">
        <v>6.4</v>
      </c>
      <c r="AS2739" t="str">
        <f t="shared" si="997"/>
        <v>Average</v>
      </c>
      <c r="AT2739">
        <v>1.37</v>
      </c>
      <c r="AU2739" t="str">
        <f t="shared" si="998"/>
        <v>Classic</v>
      </c>
      <c r="AV2739">
        <v>0</v>
      </c>
      <c r="AW2739" t="str">
        <f t="shared" si="999"/>
        <v>Very Low</v>
      </c>
    </row>
    <row r="2740" spans="1:49" x14ac:dyDescent="0.3">
      <c r="A2740" t="s">
        <v>0</v>
      </c>
      <c r="B2740" t="s">
        <v>12015</v>
      </c>
      <c r="C2740">
        <v>109</v>
      </c>
      <c r="D2740" t="str">
        <f t="shared" si="979"/>
        <v>Low</v>
      </c>
      <c r="E2740">
        <v>98</v>
      </c>
      <c r="F2740" t="str">
        <f t="shared" si="980"/>
        <v>1h 38m</v>
      </c>
      <c r="G2740" t="str">
        <f t="shared" si="981"/>
        <v>Standard Movie</v>
      </c>
      <c r="H2740">
        <v>34</v>
      </c>
      <c r="I2740" t="str">
        <f t="shared" si="982"/>
        <v>Very Low</v>
      </c>
      <c r="J2740">
        <v>730</v>
      </c>
      <c r="K2740" t="str">
        <f t="shared" si="983"/>
        <v>Very Low</v>
      </c>
      <c r="L2740" t="s">
        <v>1290</v>
      </c>
      <c r="M2740">
        <v>936</v>
      </c>
      <c r="N2740" t="str">
        <f t="shared" si="984"/>
        <v>Low</v>
      </c>
      <c r="O2740">
        <v>353743</v>
      </c>
      <c r="P2740" t="str">
        <f t="shared" si="985"/>
        <v>Flop</v>
      </c>
      <c r="Q2740" t="s">
        <v>13199</v>
      </c>
      <c r="R2740" t="str">
        <f t="shared" si="986"/>
        <v>Comedy</v>
      </c>
      <c r="S2740">
        <f t="shared" si="987"/>
        <v>5</v>
      </c>
      <c r="T2740" t="s">
        <v>2295</v>
      </c>
      <c r="U2740" t="s">
        <v>13200</v>
      </c>
      <c r="V2740">
        <v>20730</v>
      </c>
      <c r="W2740" t="str">
        <f t="shared" si="988"/>
        <v>Low</v>
      </c>
      <c r="X2740">
        <v>3578</v>
      </c>
      <c r="Y2740" t="str">
        <f t="shared" si="989"/>
        <v>Low</v>
      </c>
      <c r="Z2740" t="s">
        <v>3671</v>
      </c>
      <c r="AA2740">
        <v>1</v>
      </c>
      <c r="AB2740" t="str">
        <f t="shared" si="990"/>
        <v>Solo Star Poster</v>
      </c>
      <c r="AC2740" t="s">
        <v>13201</v>
      </c>
      <c r="AD2740" t="s">
        <v>13202</v>
      </c>
      <c r="AE2740">
        <v>111</v>
      </c>
      <c r="AF2740" t="str">
        <f t="shared" si="991"/>
        <v>Very Low</v>
      </c>
      <c r="AG2740" t="s">
        <v>9</v>
      </c>
      <c r="AH2740" t="s">
        <v>28</v>
      </c>
      <c r="AI2740" t="s">
        <v>556</v>
      </c>
      <c r="AJ2740" t="str">
        <f t="shared" si="992"/>
        <v>Adult</v>
      </c>
      <c r="AK2740">
        <v>15000000</v>
      </c>
      <c r="AL2740" t="str">
        <f t="shared" si="993"/>
        <v>Low Budget</v>
      </c>
      <c r="AM2740">
        <v>2001</v>
      </c>
      <c r="AN2740">
        <f t="shared" si="994"/>
        <v>24</v>
      </c>
      <c r="AO2740" t="str">
        <f t="shared" si="995"/>
        <v>Old Classic</v>
      </c>
      <c r="AP2740">
        <v>826</v>
      </c>
      <c r="AQ2740" t="str">
        <f t="shared" si="996"/>
        <v>Very Low</v>
      </c>
      <c r="AR2740">
        <v>6.9</v>
      </c>
      <c r="AS2740" t="str">
        <f t="shared" si="997"/>
        <v>Average</v>
      </c>
      <c r="AT2740">
        <v>2.35</v>
      </c>
      <c r="AU2740" t="str">
        <f t="shared" si="998"/>
        <v>Cinematic Widescreen</v>
      </c>
      <c r="AV2740">
        <v>664</v>
      </c>
      <c r="AW2740" t="str">
        <f t="shared" si="999"/>
        <v>Very Low</v>
      </c>
    </row>
    <row r="2741" spans="1:49" x14ac:dyDescent="0.3">
      <c r="A2741" t="s">
        <v>0</v>
      </c>
      <c r="B2741" t="s">
        <v>13203</v>
      </c>
      <c r="C2741">
        <v>103</v>
      </c>
      <c r="D2741" t="str">
        <f t="shared" si="979"/>
        <v>Low</v>
      </c>
      <c r="E2741">
        <v>99</v>
      </c>
      <c r="F2741" t="str">
        <f t="shared" si="980"/>
        <v>1h 39m</v>
      </c>
      <c r="G2741" t="str">
        <f t="shared" si="981"/>
        <v>Standard Movie</v>
      </c>
      <c r="H2741">
        <v>445</v>
      </c>
      <c r="I2741" t="str">
        <f t="shared" si="982"/>
        <v>Very Low</v>
      </c>
      <c r="J2741">
        <v>9</v>
      </c>
      <c r="K2741" t="str">
        <f t="shared" si="983"/>
        <v>Very Low</v>
      </c>
      <c r="L2741" t="s">
        <v>13204</v>
      </c>
      <c r="M2741">
        <v>20</v>
      </c>
      <c r="N2741" t="str">
        <f t="shared" si="984"/>
        <v>Low</v>
      </c>
      <c r="O2741">
        <v>502028</v>
      </c>
      <c r="P2741" t="str">
        <f t="shared" si="985"/>
        <v>Flop</v>
      </c>
      <c r="Q2741" t="s">
        <v>1895</v>
      </c>
      <c r="R2741" t="str">
        <f t="shared" si="986"/>
        <v>Drama</v>
      </c>
      <c r="S2741">
        <f t="shared" si="987"/>
        <v>3</v>
      </c>
      <c r="T2741" t="s">
        <v>13205</v>
      </c>
      <c r="U2741" t="s">
        <v>13206</v>
      </c>
      <c r="V2741">
        <v>31589</v>
      </c>
      <c r="W2741" t="str">
        <f t="shared" si="988"/>
        <v>Low</v>
      </c>
      <c r="X2741">
        <v>48</v>
      </c>
      <c r="Y2741" t="str">
        <f t="shared" si="989"/>
        <v>Very Low</v>
      </c>
      <c r="Z2741" t="s">
        <v>13207</v>
      </c>
      <c r="AA2741">
        <v>0</v>
      </c>
      <c r="AB2741" t="str">
        <f t="shared" si="990"/>
        <v>Symbolic Poster</v>
      </c>
      <c r="AC2741" t="s">
        <v>13208</v>
      </c>
      <c r="AD2741" t="s">
        <v>13209</v>
      </c>
      <c r="AE2741">
        <v>172</v>
      </c>
      <c r="AF2741" t="str">
        <f t="shared" si="991"/>
        <v>Very Low</v>
      </c>
      <c r="AG2741" t="s">
        <v>5612</v>
      </c>
      <c r="AH2741" t="s">
        <v>7141</v>
      </c>
      <c r="AI2741" t="s">
        <v>5584</v>
      </c>
      <c r="AJ2741" t="str">
        <f t="shared" si="992"/>
        <v>Other/Unknown</v>
      </c>
      <c r="AK2741">
        <f>AK2740</f>
        <v>15000000</v>
      </c>
      <c r="AL2741" t="str">
        <f t="shared" si="993"/>
        <v>Low Budget</v>
      </c>
      <c r="AM2741">
        <v>2003</v>
      </c>
      <c r="AN2741">
        <f t="shared" si="994"/>
        <v>22</v>
      </c>
      <c r="AO2741" t="str">
        <f t="shared" si="995"/>
        <v>Old Classic</v>
      </c>
      <c r="AP2741">
        <v>13</v>
      </c>
      <c r="AQ2741" t="str">
        <f t="shared" si="996"/>
        <v>Very Low</v>
      </c>
      <c r="AR2741">
        <v>8</v>
      </c>
      <c r="AS2741" t="str">
        <f t="shared" si="997"/>
        <v>Excellent</v>
      </c>
      <c r="AT2741">
        <v>1.85</v>
      </c>
      <c r="AU2741" t="str">
        <f t="shared" si="998"/>
        <v>HDTV / Widescreen</v>
      </c>
      <c r="AV2741">
        <v>0</v>
      </c>
      <c r="AW2741" t="str">
        <f t="shared" si="999"/>
        <v>Very Low</v>
      </c>
    </row>
    <row r="2742" spans="1:49" x14ac:dyDescent="0.3">
      <c r="A2742" t="s">
        <v>0</v>
      </c>
      <c r="B2742" t="s">
        <v>13210</v>
      </c>
      <c r="C2742">
        <v>110</v>
      </c>
      <c r="D2742" t="str">
        <f t="shared" si="979"/>
        <v>Low</v>
      </c>
      <c r="E2742">
        <v>110</v>
      </c>
      <c r="F2742" t="str">
        <f t="shared" si="980"/>
        <v>1h 50m</v>
      </c>
      <c r="G2742" t="str">
        <f t="shared" si="981"/>
        <v>Standard Movie</v>
      </c>
      <c r="H2742">
        <v>0</v>
      </c>
      <c r="I2742" t="str">
        <f t="shared" si="982"/>
        <v>Very Low</v>
      </c>
      <c r="J2742">
        <v>7</v>
      </c>
      <c r="K2742" t="str">
        <f t="shared" si="983"/>
        <v>Very Low</v>
      </c>
      <c r="L2742" t="s">
        <v>13211</v>
      </c>
      <c r="M2742">
        <v>64</v>
      </c>
      <c r="N2742" t="str">
        <f t="shared" si="984"/>
        <v>Low</v>
      </c>
      <c r="O2742">
        <v>102055</v>
      </c>
      <c r="P2742" t="str">
        <f t="shared" si="985"/>
        <v>Flop</v>
      </c>
      <c r="Q2742" t="s">
        <v>1296</v>
      </c>
      <c r="R2742" t="str">
        <f t="shared" si="986"/>
        <v>Action</v>
      </c>
      <c r="S2742">
        <f t="shared" si="987"/>
        <v>1</v>
      </c>
      <c r="T2742" t="s">
        <v>13212</v>
      </c>
      <c r="U2742" t="s">
        <v>13213</v>
      </c>
      <c r="V2742">
        <v>24570</v>
      </c>
      <c r="W2742" t="str">
        <f t="shared" si="988"/>
        <v>Low</v>
      </c>
      <c r="X2742">
        <v>134</v>
      </c>
      <c r="Y2742" t="str">
        <f t="shared" si="989"/>
        <v>Very Low</v>
      </c>
      <c r="Z2742" t="s">
        <v>13214</v>
      </c>
      <c r="AA2742">
        <v>0</v>
      </c>
      <c r="AB2742" t="str">
        <f t="shared" si="990"/>
        <v>Symbolic Poster</v>
      </c>
      <c r="AC2742" t="s">
        <v>13215</v>
      </c>
      <c r="AD2742" t="s">
        <v>13216</v>
      </c>
      <c r="AE2742">
        <v>72</v>
      </c>
      <c r="AF2742" t="str">
        <f t="shared" si="991"/>
        <v>Very Low</v>
      </c>
      <c r="AG2742" t="s">
        <v>13217</v>
      </c>
      <c r="AH2742" t="s">
        <v>13218</v>
      </c>
      <c r="AI2742" t="s">
        <v>556</v>
      </c>
      <c r="AJ2742" t="str">
        <f t="shared" si="992"/>
        <v>Adult</v>
      </c>
      <c r="AK2742">
        <v>300000000</v>
      </c>
      <c r="AL2742" t="str">
        <f t="shared" si="993"/>
        <v>Very High Budget</v>
      </c>
      <c r="AM2742">
        <v>2008</v>
      </c>
      <c r="AN2742">
        <f t="shared" si="994"/>
        <v>17</v>
      </c>
      <c r="AO2742" t="str">
        <f t="shared" si="995"/>
        <v>Old Classic</v>
      </c>
      <c r="AP2742">
        <v>45</v>
      </c>
      <c r="AQ2742" t="str">
        <f t="shared" si="996"/>
        <v>Very Low</v>
      </c>
      <c r="AR2742">
        <v>6.2</v>
      </c>
      <c r="AS2742" t="str">
        <f t="shared" si="997"/>
        <v>Average</v>
      </c>
      <c r="AT2742">
        <v>2.35</v>
      </c>
      <c r="AU2742" t="str">
        <f t="shared" si="998"/>
        <v>Cinematic Widescreen</v>
      </c>
      <c r="AV2742">
        <v>0</v>
      </c>
      <c r="AW2742" t="str">
        <f t="shared" si="999"/>
        <v>Very Low</v>
      </c>
    </row>
    <row r="2743" spans="1:49" x14ac:dyDescent="0.3">
      <c r="A2743" t="s">
        <v>0</v>
      </c>
      <c r="B2743" t="s">
        <v>7846</v>
      </c>
      <c r="C2743">
        <v>195</v>
      </c>
      <c r="D2743" t="str">
        <f t="shared" si="979"/>
        <v>Low</v>
      </c>
      <c r="E2743">
        <v>97</v>
      </c>
      <c r="F2743" t="str">
        <f t="shared" si="980"/>
        <v>1h 37m</v>
      </c>
      <c r="G2743" t="str">
        <f t="shared" si="981"/>
        <v>Standard Movie</v>
      </c>
      <c r="H2743">
        <v>197</v>
      </c>
      <c r="I2743" t="str">
        <f t="shared" si="982"/>
        <v>Very Low</v>
      </c>
      <c r="J2743">
        <v>570</v>
      </c>
      <c r="K2743" t="str">
        <f t="shared" si="983"/>
        <v>Very Low</v>
      </c>
      <c r="L2743" t="s">
        <v>13219</v>
      </c>
      <c r="M2743">
        <v>13000</v>
      </c>
      <c r="N2743" t="str">
        <f t="shared" si="984"/>
        <v>Medium</v>
      </c>
      <c r="O2743">
        <v>122288</v>
      </c>
      <c r="P2743" t="str">
        <f t="shared" si="985"/>
        <v>Flop</v>
      </c>
      <c r="Q2743" t="s">
        <v>13220</v>
      </c>
      <c r="R2743" t="str">
        <f t="shared" si="986"/>
        <v>Action</v>
      </c>
      <c r="S2743">
        <f t="shared" si="987"/>
        <v>6</v>
      </c>
      <c r="T2743" t="s">
        <v>429</v>
      </c>
      <c r="U2743" t="s">
        <v>13221</v>
      </c>
      <c r="V2743">
        <v>64777</v>
      </c>
      <c r="W2743" t="str">
        <f t="shared" si="988"/>
        <v>Medium</v>
      </c>
      <c r="X2743">
        <v>15293</v>
      </c>
      <c r="Y2743" t="str">
        <f t="shared" si="989"/>
        <v>Medium</v>
      </c>
      <c r="Z2743" t="s">
        <v>1209</v>
      </c>
      <c r="AA2743">
        <v>0</v>
      </c>
      <c r="AB2743" t="str">
        <f t="shared" si="990"/>
        <v>Symbolic Poster</v>
      </c>
      <c r="AC2743" t="s">
        <v>13222</v>
      </c>
      <c r="AD2743" t="s">
        <v>13223</v>
      </c>
      <c r="AE2743">
        <v>201</v>
      </c>
      <c r="AF2743" t="str">
        <f t="shared" si="991"/>
        <v>Very Low</v>
      </c>
      <c r="AG2743" t="s">
        <v>9</v>
      </c>
      <c r="AH2743" t="s">
        <v>28</v>
      </c>
      <c r="AI2743" t="s">
        <v>556</v>
      </c>
      <c r="AJ2743" t="str">
        <f t="shared" si="992"/>
        <v>Adult</v>
      </c>
      <c r="AK2743">
        <f>AK2742</f>
        <v>300000000</v>
      </c>
      <c r="AL2743" t="str">
        <f t="shared" si="993"/>
        <v>Very High Budget</v>
      </c>
      <c r="AM2743">
        <v>2010</v>
      </c>
      <c r="AN2743">
        <f t="shared" si="994"/>
        <v>15</v>
      </c>
      <c r="AO2743" t="str">
        <f t="shared" si="995"/>
        <v>Modern Classic</v>
      </c>
      <c r="AP2743">
        <v>794</v>
      </c>
      <c r="AQ2743" t="str">
        <f t="shared" si="996"/>
        <v>Very Low</v>
      </c>
      <c r="AR2743">
        <v>6.4</v>
      </c>
      <c r="AS2743" t="str">
        <f t="shared" si="997"/>
        <v>Average</v>
      </c>
      <c r="AT2743">
        <v>2.35</v>
      </c>
      <c r="AU2743" t="str">
        <f t="shared" si="998"/>
        <v>Cinematic Widescreen</v>
      </c>
      <c r="AV2743">
        <v>0</v>
      </c>
      <c r="AW2743" t="str">
        <f t="shared" si="999"/>
        <v>Very Low</v>
      </c>
    </row>
    <row r="2744" spans="1:49" x14ac:dyDescent="0.3">
      <c r="A2744" t="s">
        <v>0</v>
      </c>
      <c r="B2744" t="s">
        <v>5805</v>
      </c>
      <c r="C2744">
        <v>14</v>
      </c>
      <c r="D2744" t="str">
        <f t="shared" si="979"/>
        <v>Very Low</v>
      </c>
      <c r="E2744">
        <v>88</v>
      </c>
      <c r="F2744" t="str">
        <f t="shared" si="980"/>
        <v>1h 28m</v>
      </c>
      <c r="G2744" t="str">
        <f t="shared" si="981"/>
        <v>Featurette</v>
      </c>
      <c r="H2744">
        <v>85</v>
      </c>
      <c r="I2744" t="str">
        <f t="shared" si="982"/>
        <v>Very Low</v>
      </c>
      <c r="J2744">
        <v>40</v>
      </c>
      <c r="K2744" t="str">
        <f t="shared" si="983"/>
        <v>Very Low</v>
      </c>
      <c r="L2744" t="s">
        <v>13224</v>
      </c>
      <c r="M2744">
        <v>825</v>
      </c>
      <c r="N2744" t="str">
        <f t="shared" si="984"/>
        <v>Low</v>
      </c>
      <c r="O2744">
        <f>O2743</f>
        <v>122288</v>
      </c>
      <c r="P2744" t="str">
        <f t="shared" si="985"/>
        <v>Flop</v>
      </c>
      <c r="Q2744" t="s">
        <v>894</v>
      </c>
      <c r="R2744" t="str">
        <f t="shared" si="986"/>
        <v>Action</v>
      </c>
      <c r="S2744">
        <f t="shared" si="987"/>
        <v>3</v>
      </c>
      <c r="T2744" t="s">
        <v>1830</v>
      </c>
      <c r="U2744" t="s">
        <v>13225</v>
      </c>
      <c r="V2744">
        <v>2699</v>
      </c>
      <c r="W2744" t="str">
        <f t="shared" si="988"/>
        <v>Very Low</v>
      </c>
      <c r="X2744">
        <v>1432</v>
      </c>
      <c r="Y2744" t="str">
        <f t="shared" si="989"/>
        <v>Low</v>
      </c>
      <c r="Z2744" t="s">
        <v>13226</v>
      </c>
      <c r="AA2744">
        <v>0</v>
      </c>
      <c r="AB2744" t="str">
        <f t="shared" si="990"/>
        <v>Symbolic Poster</v>
      </c>
      <c r="AC2744" t="s">
        <v>13227</v>
      </c>
      <c r="AD2744" t="s">
        <v>13228</v>
      </c>
      <c r="AE2744">
        <v>29</v>
      </c>
      <c r="AF2744" t="str">
        <f t="shared" si="991"/>
        <v>Very Low</v>
      </c>
      <c r="AG2744" t="s">
        <v>9</v>
      </c>
      <c r="AH2744" t="s">
        <v>239</v>
      </c>
      <c r="AI2744" t="s">
        <v>556</v>
      </c>
      <c r="AJ2744" t="str">
        <f t="shared" si="992"/>
        <v>Adult</v>
      </c>
      <c r="AK2744">
        <v>9000000</v>
      </c>
      <c r="AL2744" t="str">
        <f t="shared" si="993"/>
        <v>Low Budget</v>
      </c>
      <c r="AM2744">
        <v>1996</v>
      </c>
      <c r="AN2744">
        <f t="shared" si="994"/>
        <v>29</v>
      </c>
      <c r="AO2744" t="str">
        <f t="shared" si="995"/>
        <v>Old Classic</v>
      </c>
      <c r="AP2744">
        <v>476</v>
      </c>
      <c r="AQ2744" t="str">
        <f t="shared" si="996"/>
        <v>Very Low</v>
      </c>
      <c r="AR2744">
        <v>5.6</v>
      </c>
      <c r="AS2744" t="str">
        <f t="shared" si="997"/>
        <v>Below Average</v>
      </c>
      <c r="AT2744">
        <v>2.35</v>
      </c>
      <c r="AU2744" t="str">
        <f t="shared" si="998"/>
        <v>Cinematic Widescreen</v>
      </c>
      <c r="AV2744">
        <v>154</v>
      </c>
      <c r="AW2744" t="str">
        <f t="shared" si="999"/>
        <v>Very Low</v>
      </c>
    </row>
    <row r="2745" spans="1:49" x14ac:dyDescent="0.3">
      <c r="A2745" t="s">
        <v>0</v>
      </c>
      <c r="B2745" t="s">
        <v>13229</v>
      </c>
      <c r="C2745">
        <v>177</v>
      </c>
      <c r="D2745" t="str">
        <f t="shared" si="979"/>
        <v>Low</v>
      </c>
      <c r="E2745">
        <v>103</v>
      </c>
      <c r="F2745" t="str">
        <f t="shared" si="980"/>
        <v>1h 43m</v>
      </c>
      <c r="G2745" t="str">
        <f t="shared" si="981"/>
        <v>Standard Movie</v>
      </c>
      <c r="H2745">
        <v>129</v>
      </c>
      <c r="I2745" t="str">
        <f t="shared" si="982"/>
        <v>Very Low</v>
      </c>
      <c r="J2745">
        <v>1000</v>
      </c>
      <c r="K2745" t="str">
        <f t="shared" si="983"/>
        <v>Very Low</v>
      </c>
      <c r="L2745" t="s">
        <v>7577</v>
      </c>
      <c r="M2745">
        <v>14000</v>
      </c>
      <c r="N2745" t="str">
        <f t="shared" si="984"/>
        <v>Medium</v>
      </c>
      <c r="O2745">
        <v>73548</v>
      </c>
      <c r="P2745" t="str">
        <f t="shared" si="985"/>
        <v>Flop</v>
      </c>
      <c r="Q2745" t="s">
        <v>9463</v>
      </c>
      <c r="R2745" t="str">
        <f t="shared" si="986"/>
        <v>Fantasy</v>
      </c>
      <c r="S2745">
        <f t="shared" si="987"/>
        <v>3</v>
      </c>
      <c r="T2745" t="s">
        <v>625</v>
      </c>
      <c r="U2745" t="s">
        <v>13230</v>
      </c>
      <c r="V2745">
        <v>47574</v>
      </c>
      <c r="W2745" t="str">
        <f t="shared" si="988"/>
        <v>Low</v>
      </c>
      <c r="X2745">
        <v>18639</v>
      </c>
      <c r="Y2745" t="str">
        <f t="shared" si="989"/>
        <v>Medium</v>
      </c>
      <c r="Z2745" t="s">
        <v>2687</v>
      </c>
      <c r="AA2745">
        <v>0</v>
      </c>
      <c r="AB2745" t="str">
        <f t="shared" si="990"/>
        <v>Symbolic Poster</v>
      </c>
      <c r="AC2745" t="s">
        <v>13231</v>
      </c>
      <c r="AD2745" t="s">
        <v>13232</v>
      </c>
      <c r="AE2745">
        <v>209</v>
      </c>
      <c r="AF2745" t="str">
        <f t="shared" si="991"/>
        <v>Very Low</v>
      </c>
      <c r="AG2745" t="s">
        <v>9</v>
      </c>
      <c r="AH2745" t="s">
        <v>10</v>
      </c>
      <c r="AI2745" t="s">
        <v>556</v>
      </c>
      <c r="AJ2745" t="str">
        <f t="shared" si="992"/>
        <v>Adult</v>
      </c>
      <c r="AK2745">
        <v>15000000</v>
      </c>
      <c r="AL2745" t="str">
        <f t="shared" si="993"/>
        <v>Low Budget</v>
      </c>
      <c r="AM2745">
        <v>2008</v>
      </c>
      <c r="AN2745">
        <f t="shared" si="994"/>
        <v>17</v>
      </c>
      <c r="AO2745" t="str">
        <f t="shared" si="995"/>
        <v>Old Classic</v>
      </c>
      <c r="AP2745">
        <v>1000</v>
      </c>
      <c r="AQ2745" t="str">
        <f t="shared" si="996"/>
        <v>Very Low</v>
      </c>
      <c r="AR2745">
        <v>6.1</v>
      </c>
      <c r="AS2745" t="str">
        <f t="shared" si="997"/>
        <v>Average</v>
      </c>
      <c r="AT2745">
        <v>2.35</v>
      </c>
      <c r="AU2745" t="str">
        <f t="shared" si="998"/>
        <v>Cinematic Widescreen</v>
      </c>
      <c r="AV2745">
        <v>0</v>
      </c>
      <c r="AW2745" t="str">
        <f t="shared" si="999"/>
        <v>Very Low</v>
      </c>
    </row>
    <row r="2746" spans="1:49" x14ac:dyDescent="0.3">
      <c r="A2746" t="s">
        <v>0</v>
      </c>
      <c r="B2746" t="s">
        <v>13233</v>
      </c>
      <c r="C2746">
        <v>17</v>
      </c>
      <c r="D2746" t="str">
        <f t="shared" si="979"/>
        <v>Very Low</v>
      </c>
      <c r="E2746">
        <v>104</v>
      </c>
      <c r="F2746" t="str">
        <f t="shared" si="980"/>
        <v>1h 44m</v>
      </c>
      <c r="G2746" t="str">
        <f t="shared" si="981"/>
        <v>Standard Movie</v>
      </c>
      <c r="H2746">
        <v>36</v>
      </c>
      <c r="I2746" t="str">
        <f t="shared" si="982"/>
        <v>Very Low</v>
      </c>
      <c r="J2746">
        <v>2</v>
      </c>
      <c r="K2746" t="str">
        <f t="shared" si="983"/>
        <v>Very Low</v>
      </c>
      <c r="L2746" t="s">
        <v>6311</v>
      </c>
      <c r="M2746">
        <v>549</v>
      </c>
      <c r="N2746" t="str">
        <f t="shared" si="984"/>
        <v>Low</v>
      </c>
      <c r="O2746">
        <f>O2745</f>
        <v>73548</v>
      </c>
      <c r="P2746" t="str">
        <f t="shared" si="985"/>
        <v>Flop</v>
      </c>
      <c r="Q2746" t="s">
        <v>5911</v>
      </c>
      <c r="R2746" t="str">
        <f t="shared" si="986"/>
        <v>Biography</v>
      </c>
      <c r="S2746">
        <f t="shared" si="987"/>
        <v>3</v>
      </c>
      <c r="T2746" t="s">
        <v>3046</v>
      </c>
      <c r="U2746" t="s">
        <v>13234</v>
      </c>
      <c r="V2746">
        <v>609</v>
      </c>
      <c r="W2746" t="str">
        <f t="shared" si="988"/>
        <v>Very Low</v>
      </c>
      <c r="X2746">
        <v>801</v>
      </c>
      <c r="Y2746" t="str">
        <f t="shared" si="989"/>
        <v>Very Low</v>
      </c>
      <c r="Z2746" t="s">
        <v>13235</v>
      </c>
      <c r="AA2746">
        <v>2</v>
      </c>
      <c r="AB2746" t="str">
        <f t="shared" si="990"/>
        <v>Duo/Trio Poster</v>
      </c>
      <c r="AC2746" t="s">
        <v>13236</v>
      </c>
      <c r="AD2746" t="s">
        <v>13237</v>
      </c>
      <c r="AE2746">
        <v>15</v>
      </c>
      <c r="AF2746" t="str">
        <f t="shared" si="991"/>
        <v>Very Low</v>
      </c>
      <c r="AG2746" t="s">
        <v>9</v>
      </c>
      <c r="AH2746" t="s">
        <v>8115</v>
      </c>
      <c r="AI2746" t="s">
        <v>556</v>
      </c>
      <c r="AJ2746" t="str">
        <f t="shared" si="992"/>
        <v>Adult</v>
      </c>
      <c r="AK2746">
        <v>15000000</v>
      </c>
      <c r="AL2746" t="str">
        <f t="shared" si="993"/>
        <v>Low Budget</v>
      </c>
      <c r="AM2746">
        <v>2011</v>
      </c>
      <c r="AN2746">
        <f t="shared" si="994"/>
        <v>14</v>
      </c>
      <c r="AO2746" t="str">
        <f t="shared" si="995"/>
        <v>Modern Classic</v>
      </c>
      <c r="AP2746">
        <v>248</v>
      </c>
      <c r="AQ2746" t="str">
        <f t="shared" si="996"/>
        <v>Very Low</v>
      </c>
      <c r="AR2746">
        <v>6</v>
      </c>
      <c r="AS2746" t="str">
        <f t="shared" si="997"/>
        <v>Average</v>
      </c>
      <c r="AT2746">
        <f>AT2745</f>
        <v>2.35</v>
      </c>
      <c r="AU2746" t="str">
        <f t="shared" si="998"/>
        <v>Cinematic Widescreen</v>
      </c>
      <c r="AV2746">
        <v>705</v>
      </c>
      <c r="AW2746" t="str">
        <f t="shared" si="999"/>
        <v>Very Low</v>
      </c>
    </row>
    <row r="2747" spans="1:49" x14ac:dyDescent="0.3">
      <c r="A2747" t="s">
        <v>0</v>
      </c>
      <c r="B2747" t="s">
        <v>13238</v>
      </c>
      <c r="C2747">
        <v>62</v>
      </c>
      <c r="D2747" t="str">
        <f t="shared" si="979"/>
        <v>Low</v>
      </c>
      <c r="E2747">
        <v>90</v>
      </c>
      <c r="F2747" t="str">
        <f t="shared" si="980"/>
        <v>1h 30m</v>
      </c>
      <c r="G2747" t="str">
        <f t="shared" si="981"/>
        <v>Standard Movie</v>
      </c>
      <c r="H2747">
        <v>68</v>
      </c>
      <c r="I2747" t="str">
        <f t="shared" si="982"/>
        <v>Very Low</v>
      </c>
      <c r="J2747">
        <v>642</v>
      </c>
      <c r="K2747" t="str">
        <f t="shared" si="983"/>
        <v>Very Low</v>
      </c>
      <c r="L2747" t="s">
        <v>2353</v>
      </c>
      <c r="M2747">
        <v>17000</v>
      </c>
      <c r="N2747" t="str">
        <f t="shared" si="984"/>
        <v>Medium</v>
      </c>
      <c r="O2747">
        <v>28870</v>
      </c>
      <c r="P2747" t="str">
        <f t="shared" si="985"/>
        <v>Flop</v>
      </c>
      <c r="Q2747" t="s">
        <v>2096</v>
      </c>
      <c r="R2747" t="str">
        <f t="shared" si="986"/>
        <v>Crime</v>
      </c>
      <c r="S2747">
        <f t="shared" si="987"/>
        <v>3</v>
      </c>
      <c r="T2747" t="s">
        <v>415</v>
      </c>
      <c r="U2747" t="s">
        <v>13239</v>
      </c>
      <c r="V2747">
        <v>14280</v>
      </c>
      <c r="W2747" t="str">
        <f t="shared" si="988"/>
        <v>Low</v>
      </c>
      <c r="X2747">
        <v>32814</v>
      </c>
      <c r="Y2747" t="str">
        <f t="shared" si="989"/>
        <v>Medium</v>
      </c>
      <c r="Z2747" t="s">
        <v>4162</v>
      </c>
      <c r="AA2747">
        <v>5</v>
      </c>
      <c r="AB2747" t="str">
        <f t="shared" si="990"/>
        <v>Ensemble Poster</v>
      </c>
      <c r="AC2747" t="s">
        <v>13240</v>
      </c>
      <c r="AD2747" t="s">
        <v>13241</v>
      </c>
      <c r="AE2747">
        <v>41</v>
      </c>
      <c r="AF2747" t="str">
        <f t="shared" si="991"/>
        <v>Very Low</v>
      </c>
      <c r="AG2747" t="s">
        <v>9</v>
      </c>
      <c r="AH2747" t="s">
        <v>10</v>
      </c>
      <c r="AI2747" t="s">
        <v>556</v>
      </c>
      <c r="AJ2747" t="str">
        <f t="shared" si="992"/>
        <v>Adult</v>
      </c>
      <c r="AK2747">
        <v>15000000</v>
      </c>
      <c r="AL2747" t="str">
        <f t="shared" si="993"/>
        <v>Low Budget</v>
      </c>
      <c r="AM2747">
        <v>2011</v>
      </c>
      <c r="AN2747">
        <f t="shared" si="994"/>
        <v>14</v>
      </c>
      <c r="AO2747" t="str">
        <f t="shared" si="995"/>
        <v>Modern Classic</v>
      </c>
      <c r="AP2747">
        <v>14000</v>
      </c>
      <c r="AQ2747" t="str">
        <f t="shared" si="996"/>
        <v>Medium</v>
      </c>
      <c r="AR2747">
        <v>5.0999999999999996</v>
      </c>
      <c r="AS2747" t="str">
        <f t="shared" si="997"/>
        <v>Below Average</v>
      </c>
      <c r="AT2747">
        <v>2.35</v>
      </c>
      <c r="AU2747" t="str">
        <f t="shared" si="998"/>
        <v>Cinematic Widescreen</v>
      </c>
      <c r="AV2747">
        <v>0</v>
      </c>
      <c r="AW2747" t="str">
        <f t="shared" si="999"/>
        <v>Very Low</v>
      </c>
    </row>
    <row r="2748" spans="1:49" x14ac:dyDescent="0.3">
      <c r="A2748" t="s">
        <v>0</v>
      </c>
      <c r="B2748" t="s">
        <v>13242</v>
      </c>
      <c r="C2748">
        <v>19</v>
      </c>
      <c r="D2748" t="str">
        <f t="shared" si="979"/>
        <v>Very Low</v>
      </c>
      <c r="E2748">
        <v>105</v>
      </c>
      <c r="F2748" t="str">
        <f t="shared" si="980"/>
        <v>1h 45m</v>
      </c>
      <c r="G2748" t="str">
        <f t="shared" si="981"/>
        <v>Standard Movie</v>
      </c>
      <c r="H2748">
        <v>24</v>
      </c>
      <c r="I2748" t="str">
        <f t="shared" si="982"/>
        <v>Very Low</v>
      </c>
      <c r="J2748">
        <v>125</v>
      </c>
      <c r="K2748" t="str">
        <f t="shared" si="983"/>
        <v>Very Low</v>
      </c>
      <c r="L2748" t="s">
        <v>1794</v>
      </c>
      <c r="M2748">
        <v>776</v>
      </c>
      <c r="N2748" t="str">
        <f t="shared" si="984"/>
        <v>Low</v>
      </c>
      <c r="O2748">
        <v>22723</v>
      </c>
      <c r="P2748" t="str">
        <f t="shared" si="985"/>
        <v>Flop</v>
      </c>
      <c r="Q2748" t="s">
        <v>13243</v>
      </c>
      <c r="R2748" t="str">
        <f t="shared" si="986"/>
        <v>Action</v>
      </c>
      <c r="S2748">
        <f t="shared" si="987"/>
        <v>4</v>
      </c>
      <c r="T2748" t="s">
        <v>281</v>
      </c>
      <c r="U2748" t="s">
        <v>13244</v>
      </c>
      <c r="V2748">
        <v>2236</v>
      </c>
      <c r="W2748" t="str">
        <f t="shared" si="988"/>
        <v>Very Low</v>
      </c>
      <c r="X2748">
        <v>1732</v>
      </c>
      <c r="Y2748" t="str">
        <f t="shared" si="989"/>
        <v>Low</v>
      </c>
      <c r="Z2748" t="s">
        <v>13245</v>
      </c>
      <c r="AA2748">
        <v>1</v>
      </c>
      <c r="AB2748" t="str">
        <f t="shared" si="990"/>
        <v>Solo Star Poster</v>
      </c>
      <c r="AC2748" t="s">
        <v>13246</v>
      </c>
      <c r="AD2748" t="s">
        <v>13247</v>
      </c>
      <c r="AE2748">
        <v>40</v>
      </c>
      <c r="AF2748" t="str">
        <f t="shared" si="991"/>
        <v>Very Low</v>
      </c>
      <c r="AG2748" t="s">
        <v>9</v>
      </c>
      <c r="AH2748" t="s">
        <v>738</v>
      </c>
      <c r="AI2748" t="s">
        <v>11</v>
      </c>
      <c r="AJ2748" t="str">
        <f t="shared" si="992"/>
        <v>Teen</v>
      </c>
      <c r="AK2748">
        <v>25000000</v>
      </c>
      <c r="AL2748" t="str">
        <f t="shared" si="993"/>
        <v>Low Budget</v>
      </c>
      <c r="AM2748">
        <v>2001</v>
      </c>
      <c r="AN2748">
        <f t="shared" si="994"/>
        <v>24</v>
      </c>
      <c r="AO2748" t="str">
        <f t="shared" si="995"/>
        <v>Old Classic</v>
      </c>
      <c r="AP2748">
        <v>595</v>
      </c>
      <c r="AQ2748" t="str">
        <f t="shared" si="996"/>
        <v>Very Low</v>
      </c>
      <c r="AR2748">
        <v>4.5</v>
      </c>
      <c r="AS2748" t="str">
        <f t="shared" si="997"/>
        <v>Poor</v>
      </c>
      <c r="AT2748">
        <v>2.35</v>
      </c>
      <c r="AU2748" t="str">
        <f t="shared" si="998"/>
        <v>Cinematic Widescreen</v>
      </c>
      <c r="AV2748">
        <v>193</v>
      </c>
      <c r="AW2748" t="str">
        <f t="shared" si="999"/>
        <v>Very Low</v>
      </c>
    </row>
    <row r="2749" spans="1:49" x14ac:dyDescent="0.3">
      <c r="A2749" t="s">
        <v>0</v>
      </c>
      <c r="B2749" t="s">
        <v>13248</v>
      </c>
      <c r="C2749">
        <v>50</v>
      </c>
      <c r="D2749" t="str">
        <f t="shared" si="979"/>
        <v>Very Low</v>
      </c>
      <c r="E2749">
        <v>93</v>
      </c>
      <c r="F2749" t="str">
        <f t="shared" si="980"/>
        <v>1h 33m</v>
      </c>
      <c r="G2749" t="str">
        <f t="shared" si="981"/>
        <v>Standard Movie</v>
      </c>
      <c r="H2749">
        <v>17</v>
      </c>
      <c r="I2749" t="str">
        <f t="shared" si="982"/>
        <v>Very Low</v>
      </c>
      <c r="J2749">
        <v>66</v>
      </c>
      <c r="K2749" t="str">
        <f t="shared" si="983"/>
        <v>Very Low</v>
      </c>
      <c r="L2749" t="s">
        <v>13249</v>
      </c>
      <c r="M2749">
        <v>1000</v>
      </c>
      <c r="N2749" t="str">
        <f t="shared" si="984"/>
        <v>Low</v>
      </c>
      <c r="O2749">
        <v>20380</v>
      </c>
      <c r="P2749" t="str">
        <f t="shared" si="985"/>
        <v>Flop</v>
      </c>
      <c r="Q2749" t="s">
        <v>13250</v>
      </c>
      <c r="R2749" t="str">
        <f t="shared" si="986"/>
        <v>Comedy</v>
      </c>
      <c r="S2749">
        <f t="shared" si="987"/>
        <v>5</v>
      </c>
      <c r="T2749" t="s">
        <v>131</v>
      </c>
      <c r="U2749" t="s">
        <v>13251</v>
      </c>
      <c r="V2749">
        <v>7519</v>
      </c>
      <c r="W2749" t="str">
        <f t="shared" si="988"/>
        <v>Very Low</v>
      </c>
      <c r="X2749">
        <v>1245</v>
      </c>
      <c r="Y2749" t="str">
        <f t="shared" si="989"/>
        <v>Low</v>
      </c>
      <c r="Z2749" t="s">
        <v>13008</v>
      </c>
      <c r="AA2749">
        <v>1</v>
      </c>
      <c r="AB2749" t="str">
        <f t="shared" si="990"/>
        <v>Solo Star Poster</v>
      </c>
      <c r="AC2749" t="s">
        <v>13252</v>
      </c>
      <c r="AD2749" t="s">
        <v>13253</v>
      </c>
      <c r="AE2749">
        <v>39</v>
      </c>
      <c r="AF2749" t="str">
        <f t="shared" si="991"/>
        <v>Very Low</v>
      </c>
      <c r="AG2749" t="s">
        <v>9</v>
      </c>
      <c r="AH2749" t="s">
        <v>10</v>
      </c>
      <c r="AI2749" t="s">
        <v>556</v>
      </c>
      <c r="AJ2749" t="str">
        <f t="shared" si="992"/>
        <v>Adult</v>
      </c>
      <c r="AK2749">
        <v>15000000</v>
      </c>
      <c r="AL2749" t="str">
        <f t="shared" si="993"/>
        <v>Low Budget</v>
      </c>
      <c r="AM2749">
        <v>2007</v>
      </c>
      <c r="AN2749">
        <f t="shared" si="994"/>
        <v>18</v>
      </c>
      <c r="AO2749" t="str">
        <f t="shared" si="995"/>
        <v>Old Classic</v>
      </c>
      <c r="AP2749">
        <v>165</v>
      </c>
      <c r="AQ2749" t="str">
        <f t="shared" si="996"/>
        <v>Very Low</v>
      </c>
      <c r="AR2749">
        <v>5.9</v>
      </c>
      <c r="AS2749" t="str">
        <f t="shared" si="997"/>
        <v>Below Average</v>
      </c>
      <c r="AT2749">
        <v>1.85</v>
      </c>
      <c r="AU2749" t="str">
        <f t="shared" si="998"/>
        <v>HDTV / Widescreen</v>
      </c>
      <c r="AV2749">
        <v>445</v>
      </c>
      <c r="AW2749" t="str">
        <f t="shared" si="999"/>
        <v>Very Low</v>
      </c>
    </row>
    <row r="2750" spans="1:49" x14ac:dyDescent="0.3">
      <c r="A2750" t="s">
        <v>0</v>
      </c>
      <c r="B2750" t="s">
        <v>13254</v>
      </c>
      <c r="C2750">
        <v>25</v>
      </c>
      <c r="D2750" t="str">
        <f t="shared" si="979"/>
        <v>Very Low</v>
      </c>
      <c r="E2750">
        <v>141</v>
      </c>
      <c r="F2750" t="str">
        <f t="shared" si="980"/>
        <v>2h 21m</v>
      </c>
      <c r="G2750" t="str">
        <f t="shared" si="981"/>
        <v>Long Movie</v>
      </c>
      <c r="H2750">
        <v>15</v>
      </c>
      <c r="I2750" t="str">
        <f t="shared" si="982"/>
        <v>Very Low</v>
      </c>
      <c r="J2750">
        <v>576</v>
      </c>
      <c r="K2750" t="str">
        <f t="shared" si="983"/>
        <v>Very Low</v>
      </c>
      <c r="L2750" t="s">
        <v>13255</v>
      </c>
      <c r="M2750">
        <v>735</v>
      </c>
      <c r="N2750" t="str">
        <f t="shared" si="984"/>
        <v>Low</v>
      </c>
      <c r="O2750">
        <f t="shared" ref="O2750:O2756" si="1003">O2749</f>
        <v>20380</v>
      </c>
      <c r="P2750" t="str">
        <f t="shared" si="985"/>
        <v>Flop</v>
      </c>
      <c r="Q2750" t="s">
        <v>13256</v>
      </c>
      <c r="R2750" t="str">
        <f t="shared" si="986"/>
        <v>Biography</v>
      </c>
      <c r="S2750">
        <f t="shared" si="987"/>
        <v>4</v>
      </c>
      <c r="T2750" t="s">
        <v>1845</v>
      </c>
      <c r="U2750" t="s">
        <v>13257</v>
      </c>
      <c r="V2750">
        <v>3425</v>
      </c>
      <c r="W2750" t="str">
        <f t="shared" si="988"/>
        <v>Very Low</v>
      </c>
      <c r="X2750">
        <v>2528</v>
      </c>
      <c r="Y2750" t="str">
        <f t="shared" si="989"/>
        <v>Low</v>
      </c>
      <c r="Z2750" t="s">
        <v>3302</v>
      </c>
      <c r="AA2750">
        <v>1</v>
      </c>
      <c r="AB2750" t="str">
        <f t="shared" si="990"/>
        <v>Solo Star Poster</v>
      </c>
      <c r="AC2750" t="s">
        <v>13258</v>
      </c>
      <c r="AD2750" t="s">
        <v>13259</v>
      </c>
      <c r="AE2750">
        <v>32</v>
      </c>
      <c r="AF2750" t="str">
        <f t="shared" si="991"/>
        <v>Very Low</v>
      </c>
      <c r="AG2750" t="s">
        <v>9</v>
      </c>
      <c r="AH2750" t="s">
        <v>13260</v>
      </c>
      <c r="AI2750" t="s">
        <v>556</v>
      </c>
      <c r="AJ2750" t="str">
        <f t="shared" si="992"/>
        <v>Adult</v>
      </c>
      <c r="AK2750">
        <f>AK2749</f>
        <v>15000000</v>
      </c>
      <c r="AL2750" t="str">
        <f t="shared" si="993"/>
        <v>Low Budget</v>
      </c>
      <c r="AM2750">
        <v>2008</v>
      </c>
      <c r="AN2750">
        <f t="shared" si="994"/>
        <v>17</v>
      </c>
      <c r="AO2750" t="str">
        <f t="shared" si="995"/>
        <v>Old Classic</v>
      </c>
      <c r="AP2750">
        <v>627</v>
      </c>
      <c r="AQ2750" t="str">
        <f t="shared" si="996"/>
        <v>Very Low</v>
      </c>
      <c r="AR2750">
        <v>6</v>
      </c>
      <c r="AS2750" t="str">
        <f t="shared" si="997"/>
        <v>Average</v>
      </c>
      <c r="AT2750">
        <v>2.35</v>
      </c>
      <c r="AU2750" t="str">
        <f t="shared" si="998"/>
        <v>Cinematic Widescreen</v>
      </c>
      <c r="AV2750">
        <v>0</v>
      </c>
      <c r="AW2750" t="str">
        <f t="shared" si="999"/>
        <v>Very Low</v>
      </c>
    </row>
    <row r="2751" spans="1:49" x14ac:dyDescent="0.3">
      <c r="A2751" t="s">
        <v>0</v>
      </c>
      <c r="B2751" t="s">
        <v>13261</v>
      </c>
      <c r="C2751">
        <v>39</v>
      </c>
      <c r="D2751" t="str">
        <f t="shared" si="979"/>
        <v>Very Low</v>
      </c>
      <c r="E2751">
        <v>85</v>
      </c>
      <c r="F2751" t="str">
        <f t="shared" si="980"/>
        <v>1h 25m</v>
      </c>
      <c r="G2751" t="str">
        <f t="shared" si="981"/>
        <v>Featurette</v>
      </c>
      <c r="H2751">
        <v>0</v>
      </c>
      <c r="I2751" t="str">
        <f t="shared" si="982"/>
        <v>Very Low</v>
      </c>
      <c r="J2751">
        <v>912</v>
      </c>
      <c r="K2751" t="str">
        <f t="shared" si="983"/>
        <v>Very Low</v>
      </c>
      <c r="L2751" t="s">
        <v>243</v>
      </c>
      <c r="M2751">
        <v>14000</v>
      </c>
      <c r="N2751" t="str">
        <f t="shared" si="984"/>
        <v>Medium</v>
      </c>
      <c r="O2751">
        <f t="shared" si="1003"/>
        <v>20380</v>
      </c>
      <c r="P2751" t="str">
        <f t="shared" si="985"/>
        <v>Flop</v>
      </c>
      <c r="Q2751" t="s">
        <v>2802</v>
      </c>
      <c r="R2751" t="str">
        <f t="shared" si="986"/>
        <v>Adventure</v>
      </c>
      <c r="S2751">
        <f t="shared" si="987"/>
        <v>3</v>
      </c>
      <c r="T2751" t="s">
        <v>199</v>
      </c>
      <c r="U2751" t="s">
        <v>13262</v>
      </c>
      <c r="V2751">
        <v>4006</v>
      </c>
      <c r="W2751" t="str">
        <f t="shared" si="988"/>
        <v>Very Low</v>
      </c>
      <c r="X2751">
        <v>29488</v>
      </c>
      <c r="Y2751" t="str">
        <f t="shared" si="989"/>
        <v>Medium</v>
      </c>
      <c r="Z2751" t="s">
        <v>3048</v>
      </c>
      <c r="AA2751">
        <v>0</v>
      </c>
      <c r="AB2751" t="str">
        <f t="shared" si="990"/>
        <v>Symbolic Poster</v>
      </c>
      <c r="AC2751" t="s">
        <v>13263</v>
      </c>
      <c r="AD2751" t="s">
        <v>13264</v>
      </c>
      <c r="AE2751">
        <v>12</v>
      </c>
      <c r="AF2751" t="str">
        <f t="shared" si="991"/>
        <v>Very Low</v>
      </c>
      <c r="AG2751" t="s">
        <v>9</v>
      </c>
      <c r="AH2751" t="s">
        <v>8115</v>
      </c>
      <c r="AI2751" t="s">
        <v>4801</v>
      </c>
      <c r="AJ2751" t="str">
        <f t="shared" si="992"/>
        <v>No Rating</v>
      </c>
      <c r="AK2751">
        <v>20000000</v>
      </c>
      <c r="AL2751" t="str">
        <f t="shared" si="993"/>
        <v>Low Budget</v>
      </c>
      <c r="AM2751">
        <v>2013</v>
      </c>
      <c r="AN2751">
        <f t="shared" si="994"/>
        <v>12</v>
      </c>
      <c r="AO2751" t="str">
        <f t="shared" si="995"/>
        <v>Modern Classic</v>
      </c>
      <c r="AP2751">
        <v>12000</v>
      </c>
      <c r="AQ2751" t="str">
        <f t="shared" si="996"/>
        <v>Medium</v>
      </c>
      <c r="AR2751">
        <v>5.8</v>
      </c>
      <c r="AS2751" t="str">
        <f t="shared" si="997"/>
        <v>Below Average</v>
      </c>
      <c r="AT2751">
        <f>AT2750</f>
        <v>2.35</v>
      </c>
      <c r="AU2751" t="str">
        <f t="shared" si="998"/>
        <v>Cinematic Widescreen</v>
      </c>
      <c r="AV2751">
        <v>0</v>
      </c>
      <c r="AW2751" t="str">
        <f t="shared" si="999"/>
        <v>Very Low</v>
      </c>
    </row>
    <row r="2752" spans="1:49" x14ac:dyDescent="0.3">
      <c r="A2752" t="s">
        <v>0</v>
      </c>
      <c r="B2752" t="s">
        <v>13265</v>
      </c>
      <c r="C2752">
        <v>136</v>
      </c>
      <c r="D2752" t="str">
        <f t="shared" si="979"/>
        <v>Low</v>
      </c>
      <c r="E2752">
        <v>109</v>
      </c>
      <c r="F2752" t="str">
        <f t="shared" si="980"/>
        <v>1h 49m</v>
      </c>
      <c r="G2752" t="str">
        <f t="shared" si="981"/>
        <v>Standard Movie</v>
      </c>
      <c r="H2752">
        <v>19</v>
      </c>
      <c r="I2752" t="str">
        <f t="shared" si="982"/>
        <v>Very Low</v>
      </c>
      <c r="J2752">
        <v>537</v>
      </c>
      <c r="K2752" t="str">
        <f t="shared" si="983"/>
        <v>Very Low</v>
      </c>
      <c r="L2752" t="s">
        <v>4329</v>
      </c>
      <c r="M2752">
        <v>1000</v>
      </c>
      <c r="N2752" t="str">
        <f t="shared" si="984"/>
        <v>Low</v>
      </c>
      <c r="O2752">
        <f t="shared" si="1003"/>
        <v>20380</v>
      </c>
      <c r="P2752" t="str">
        <f t="shared" si="985"/>
        <v>Flop</v>
      </c>
      <c r="Q2752" t="s">
        <v>2784</v>
      </c>
      <c r="R2752" t="str">
        <f t="shared" si="986"/>
        <v>Action</v>
      </c>
      <c r="S2752">
        <f t="shared" si="987"/>
        <v>3</v>
      </c>
      <c r="T2752" t="s">
        <v>8736</v>
      </c>
      <c r="U2752" t="s">
        <v>13266</v>
      </c>
      <c r="V2752">
        <v>41638</v>
      </c>
      <c r="W2752" t="str">
        <f t="shared" si="988"/>
        <v>Low</v>
      </c>
      <c r="X2752">
        <v>2829</v>
      </c>
      <c r="Y2752" t="str">
        <f t="shared" si="989"/>
        <v>Low</v>
      </c>
      <c r="Z2752" t="s">
        <v>1357</v>
      </c>
      <c r="AA2752">
        <v>0</v>
      </c>
      <c r="AB2752" t="str">
        <f t="shared" si="990"/>
        <v>Symbolic Poster</v>
      </c>
      <c r="AC2752" t="s">
        <v>13267</v>
      </c>
      <c r="AD2752" t="s">
        <v>13268</v>
      </c>
      <c r="AE2752">
        <v>134</v>
      </c>
      <c r="AF2752" t="str">
        <f t="shared" si="991"/>
        <v>Very Low</v>
      </c>
      <c r="AG2752" t="s">
        <v>9</v>
      </c>
      <c r="AH2752" t="s">
        <v>13269</v>
      </c>
      <c r="AI2752" t="s">
        <v>556</v>
      </c>
      <c r="AJ2752" t="str">
        <f t="shared" si="992"/>
        <v>Adult</v>
      </c>
      <c r="AK2752">
        <v>7000000</v>
      </c>
      <c r="AL2752" t="str">
        <f t="shared" si="993"/>
        <v>Low Budget</v>
      </c>
      <c r="AM2752">
        <v>2014</v>
      </c>
      <c r="AN2752">
        <f t="shared" si="994"/>
        <v>11</v>
      </c>
      <c r="AO2752" t="str">
        <f t="shared" si="995"/>
        <v>Modern Classic</v>
      </c>
      <c r="AP2752">
        <v>889</v>
      </c>
      <c r="AQ2752" t="str">
        <f t="shared" si="996"/>
        <v>Very Low</v>
      </c>
      <c r="AR2752">
        <v>6.1</v>
      </c>
      <c r="AS2752" t="str">
        <f t="shared" si="997"/>
        <v>Average</v>
      </c>
      <c r="AT2752">
        <v>2.35</v>
      </c>
      <c r="AU2752" t="str">
        <f t="shared" si="998"/>
        <v>Cinematic Widescreen</v>
      </c>
      <c r="AV2752">
        <v>13000</v>
      </c>
      <c r="AW2752" t="str">
        <f t="shared" si="999"/>
        <v>Medium</v>
      </c>
    </row>
    <row r="2753" spans="1:49" x14ac:dyDescent="0.3">
      <c r="A2753" t="s">
        <v>0</v>
      </c>
      <c r="B2753" t="s">
        <v>13270</v>
      </c>
      <c r="C2753">
        <v>26</v>
      </c>
      <c r="D2753" t="str">
        <f t="shared" si="979"/>
        <v>Very Low</v>
      </c>
      <c r="E2753">
        <v>105</v>
      </c>
      <c r="F2753" t="str">
        <f t="shared" si="980"/>
        <v>1h 45m</v>
      </c>
      <c r="G2753" t="str">
        <f t="shared" si="981"/>
        <v>Standard Movie</v>
      </c>
      <c r="H2753">
        <v>93</v>
      </c>
      <c r="I2753" t="str">
        <f t="shared" si="982"/>
        <v>Very Low</v>
      </c>
      <c r="J2753">
        <v>51</v>
      </c>
      <c r="K2753" t="str">
        <f t="shared" si="983"/>
        <v>Very Low</v>
      </c>
      <c r="L2753" t="s">
        <v>13271</v>
      </c>
      <c r="M2753">
        <v>179</v>
      </c>
      <c r="N2753" t="str">
        <f t="shared" si="984"/>
        <v>Low</v>
      </c>
      <c r="O2753">
        <f t="shared" si="1003"/>
        <v>20380</v>
      </c>
      <c r="P2753" t="str">
        <f t="shared" si="985"/>
        <v>Flop</v>
      </c>
      <c r="Q2753" t="s">
        <v>14</v>
      </c>
      <c r="R2753" t="str">
        <f t="shared" si="986"/>
        <v>Action</v>
      </c>
      <c r="S2753">
        <f t="shared" si="987"/>
        <v>3</v>
      </c>
      <c r="T2753" t="s">
        <v>11901</v>
      </c>
      <c r="U2753" t="s">
        <v>13272</v>
      </c>
      <c r="V2753">
        <v>5018</v>
      </c>
      <c r="W2753" t="str">
        <f t="shared" si="988"/>
        <v>Very Low</v>
      </c>
      <c r="X2753">
        <v>363</v>
      </c>
      <c r="Y2753" t="str">
        <f t="shared" si="989"/>
        <v>Very Low</v>
      </c>
      <c r="Z2753" t="s">
        <v>13273</v>
      </c>
      <c r="AA2753">
        <v>0</v>
      </c>
      <c r="AB2753" t="str">
        <f t="shared" si="990"/>
        <v>Symbolic Poster</v>
      </c>
      <c r="AC2753" t="s">
        <v>13274</v>
      </c>
      <c r="AD2753" t="s">
        <v>13275</v>
      </c>
      <c r="AE2753">
        <v>108</v>
      </c>
      <c r="AF2753" t="str">
        <f t="shared" si="991"/>
        <v>Very Low</v>
      </c>
      <c r="AG2753" t="s">
        <v>9</v>
      </c>
      <c r="AH2753" t="s">
        <v>738</v>
      </c>
      <c r="AI2753" t="s">
        <v>4801</v>
      </c>
      <c r="AJ2753" t="str">
        <f t="shared" si="992"/>
        <v>No Rating</v>
      </c>
      <c r="AK2753">
        <v>15000000</v>
      </c>
      <c r="AL2753" t="str">
        <f t="shared" si="993"/>
        <v>Low Budget</v>
      </c>
      <c r="AM2753">
        <v>2005</v>
      </c>
      <c r="AN2753">
        <f t="shared" si="994"/>
        <v>20</v>
      </c>
      <c r="AO2753" t="str">
        <f t="shared" si="995"/>
        <v>Old Classic</v>
      </c>
      <c r="AP2753">
        <v>55</v>
      </c>
      <c r="AQ2753" t="str">
        <f t="shared" si="996"/>
        <v>Very Low</v>
      </c>
      <c r="AR2753">
        <v>4.9000000000000004</v>
      </c>
      <c r="AS2753" t="str">
        <f t="shared" si="997"/>
        <v>Poor</v>
      </c>
      <c r="AT2753">
        <v>1.78</v>
      </c>
      <c r="AU2753" t="str">
        <f t="shared" si="998"/>
        <v>HDTV / Widescreen</v>
      </c>
      <c r="AV2753">
        <v>473</v>
      </c>
      <c r="AW2753" t="str">
        <f t="shared" si="999"/>
        <v>Very Low</v>
      </c>
    </row>
    <row r="2754" spans="1:49" x14ac:dyDescent="0.3">
      <c r="A2754" t="s">
        <v>0</v>
      </c>
      <c r="B2754" t="s">
        <v>13276</v>
      </c>
      <c r="C2754">
        <v>4</v>
      </c>
      <c r="D2754" t="str">
        <f t="shared" si="979"/>
        <v>Very Low</v>
      </c>
      <c r="E2754">
        <v>98</v>
      </c>
      <c r="F2754" t="str">
        <f t="shared" si="980"/>
        <v>1h 38m</v>
      </c>
      <c r="G2754" t="str">
        <f t="shared" si="981"/>
        <v>Standard Movie</v>
      </c>
      <c r="H2754">
        <v>6</v>
      </c>
      <c r="I2754" t="str">
        <f t="shared" si="982"/>
        <v>Very Low</v>
      </c>
      <c r="J2754">
        <v>50</v>
      </c>
      <c r="K2754" t="str">
        <f t="shared" si="983"/>
        <v>Very Low</v>
      </c>
      <c r="L2754" t="s">
        <v>13277</v>
      </c>
      <c r="M2754">
        <v>61</v>
      </c>
      <c r="N2754" t="str">
        <f t="shared" si="984"/>
        <v>Low</v>
      </c>
      <c r="O2754">
        <f t="shared" si="1003"/>
        <v>20380</v>
      </c>
      <c r="P2754" t="str">
        <f t="shared" si="985"/>
        <v>Flop</v>
      </c>
      <c r="Q2754" t="s">
        <v>13278</v>
      </c>
      <c r="R2754" t="str">
        <f t="shared" si="986"/>
        <v>Biography</v>
      </c>
      <c r="S2754">
        <f t="shared" si="987"/>
        <v>1</v>
      </c>
      <c r="T2754" t="s">
        <v>13279</v>
      </c>
      <c r="U2754" t="s">
        <v>13280</v>
      </c>
      <c r="V2754">
        <v>80</v>
      </c>
      <c r="W2754" t="str">
        <f t="shared" si="988"/>
        <v>Very Low</v>
      </c>
      <c r="X2754">
        <v>192</v>
      </c>
      <c r="Y2754" t="str">
        <f t="shared" si="989"/>
        <v>Very Low</v>
      </c>
      <c r="Z2754" t="s">
        <v>13281</v>
      </c>
      <c r="AA2754">
        <v>0</v>
      </c>
      <c r="AB2754" t="str">
        <f t="shared" si="990"/>
        <v>Symbolic Poster</v>
      </c>
      <c r="AC2754" t="str">
        <f>AC2753</f>
        <v>combat|helmet|martial arts|medieval times|violence</v>
      </c>
      <c r="AD2754" t="s">
        <v>13282</v>
      </c>
      <c r="AE2754">
        <v>4</v>
      </c>
      <c r="AF2754" t="str">
        <f t="shared" si="991"/>
        <v>Very Low</v>
      </c>
      <c r="AG2754" t="s">
        <v>2749</v>
      </c>
      <c r="AH2754" t="s">
        <v>7061</v>
      </c>
      <c r="AI2754" t="str">
        <f>AI2753</f>
        <v>Not Rated</v>
      </c>
      <c r="AJ2754" t="str">
        <f t="shared" si="992"/>
        <v>No Rating</v>
      </c>
      <c r="AK2754">
        <v>15000000</v>
      </c>
      <c r="AL2754" t="str">
        <f t="shared" si="993"/>
        <v>Low Budget</v>
      </c>
      <c r="AM2754">
        <v>2015</v>
      </c>
      <c r="AN2754">
        <f t="shared" si="994"/>
        <v>10</v>
      </c>
      <c r="AO2754" t="str">
        <f t="shared" si="995"/>
        <v>Modern Classic</v>
      </c>
      <c r="AP2754">
        <v>57</v>
      </c>
      <c r="AQ2754" t="str">
        <f t="shared" si="996"/>
        <v>Very Low</v>
      </c>
      <c r="AR2754">
        <v>5.7</v>
      </c>
      <c r="AS2754" t="str">
        <f t="shared" si="997"/>
        <v>Below Average</v>
      </c>
      <c r="AT2754">
        <f>AT2753</f>
        <v>1.78</v>
      </c>
      <c r="AU2754" t="str">
        <f t="shared" si="998"/>
        <v>HDTV / Widescreen</v>
      </c>
      <c r="AV2754">
        <v>18</v>
      </c>
      <c r="AW2754" t="str">
        <f t="shared" si="999"/>
        <v>Very Low</v>
      </c>
    </row>
    <row r="2755" spans="1:49" x14ac:dyDescent="0.3">
      <c r="A2755" t="str">
        <f>A2754</f>
        <v>Color</v>
      </c>
      <c r="B2755" t="s">
        <v>13283</v>
      </c>
      <c r="C2755">
        <v>53</v>
      </c>
      <c r="D2755" t="str">
        <f t="shared" ref="D2755:D2818" si="1004">IF(C2755&lt;=50,"Very Low",
IF(C2755&lt;=200,"Low",
IF(C2755&lt;=500,"Medium",
IF(C2755&lt;=1000,"High","Very High"))))</f>
        <v>Low</v>
      </c>
      <c r="E2755">
        <v>119</v>
      </c>
      <c r="F2755" t="str">
        <f t="shared" ref="F2755:F2818" si="1005">INT(E2755/60) &amp; "h " &amp; MOD(E2755,60) &amp; "m"</f>
        <v>1h 59m</v>
      </c>
      <c r="G2755" t="str">
        <f t="shared" ref="G2755:G2818" si="1006">IF(E2755&lt;60,"Short Film",IF(E2755&lt;90,"Featurette",IF(E2755&lt;=120,"Standard Movie",IF(E2755&lt;=180,"Long Movie","Epic"))))</f>
        <v>Standard Movie</v>
      </c>
      <c r="H2755">
        <v>3</v>
      </c>
      <c r="I2755" t="str">
        <f t="shared" ref="I2755:I2818" si="1007">IF(H2755&lt;=1000,"Very Low",IF(H2755&lt;=10000,"Low",IF(H2755&lt;=50000,"Medium",IF(H2755&lt;=200000,"High","Very High"))))</f>
        <v>Very Low</v>
      </c>
      <c r="J2755">
        <v>19</v>
      </c>
      <c r="K2755" t="str">
        <f t="shared" ref="K2755:K2818" si="1008">IF(J2755&lt;=1000,"Very Low",IF(J2755&lt;=10000,"Low",IF(J2755&lt;=50000,"Medium",IF(J2755&lt;=200000,"High","Very High"))))</f>
        <v>Very Low</v>
      </c>
      <c r="L2755" t="s">
        <v>13023</v>
      </c>
      <c r="M2755">
        <v>556</v>
      </c>
      <c r="N2755" t="str">
        <f t="shared" ref="N2755:N2818" si="1009">IF(A2755&lt;=1000,"Very Low",
IF(M2755&lt;=10000,"Low",IF(M2755&lt;=50000,"Medium",IF(M2755&lt;=200000,"High","Very High"))))</f>
        <v>Low</v>
      </c>
      <c r="O2755">
        <f t="shared" si="1003"/>
        <v>20380</v>
      </c>
      <c r="P2755" t="str">
        <f t="shared" ref="P2755:P2818" si="1010">IF(AND(O2755&gt;=500000000),"Blockbuster",
IF(AND(O2755&gt;=200000000,O2755&lt;=499999999),"Superhit",
IF(AND(O2755&gt;=50000000,O2755&lt;=199999999),"Hit",
IF(AND(O2755&gt;=10000000,O2755&lt;=49999999),"Average",
IF(AND(O2755&lt;=10000000),"Flop","")))))</f>
        <v>Flop</v>
      </c>
      <c r="Q2755" t="s">
        <v>435</v>
      </c>
      <c r="R2755" t="str">
        <f t="shared" ref="R2755:R2818" si="1011">LEFT(Q2755, FIND("|",Q2755&amp;"|")-1)</f>
        <v>Action</v>
      </c>
      <c r="S2755">
        <f t="shared" ref="S2755:S2818" si="1012">LEN(Q2755)-LEN(SUBSTITUTE(Q2755,"|",""))+1</f>
        <v>4</v>
      </c>
      <c r="T2755" t="s">
        <v>10286</v>
      </c>
      <c r="U2755" t="s">
        <v>13284</v>
      </c>
      <c r="V2755">
        <v>9177</v>
      </c>
      <c r="W2755" t="str">
        <f t="shared" ref="W2755:W2818" si="1013">IF(V2755&lt;=10000,"Very Low",IF(V2755&lt;=50000,"Low",IF(V2755&lt;=200000,"Medium",IF(V2755&lt;=500000,"High","Very High"))))</f>
        <v>Very Low</v>
      </c>
      <c r="X2755">
        <v>996</v>
      </c>
      <c r="Y2755" t="str">
        <f t="shared" ref="Y2755:Y2818" si="1014">IF(X2755&lt;=1000,"Very Low",IF(X2755&lt;=10000,"Low",IF(X2755&lt;=50000,"Medium",IF(X2755&lt;=200000,"High","Very High"))))</f>
        <v>Very Low</v>
      </c>
      <c r="Z2755" t="s">
        <v>13285</v>
      </c>
      <c r="AA2755">
        <v>4</v>
      </c>
      <c r="AB2755" t="str">
        <f t="shared" ref="AB2755:AB2818" si="1015">IF(AA2755=0,"Symbolic Poster",IF(AA2755=1,"Solo Star Poster",IF(AA2755&lt;=3,"Duo/Trio Poster","Ensemble Poster")))</f>
        <v>Ensemble Poster</v>
      </c>
      <c r="AC2755" t="s">
        <v>13286</v>
      </c>
      <c r="AD2755" t="s">
        <v>13287</v>
      </c>
      <c r="AE2755">
        <v>53</v>
      </c>
      <c r="AF2755" t="str">
        <f t="shared" ref="AF2755:AF2818" si="1016">IF(AE2755&lt;=500,"Very Low",IF(AE2755&lt;=2000,"Low",IF(AE2755&lt;=5000,"Medium",IF(AE2755&lt;=15000,"High","Very High"))))</f>
        <v>Very Low</v>
      </c>
      <c r="AG2755" t="s">
        <v>1917</v>
      </c>
      <c r="AH2755" t="s">
        <v>3830</v>
      </c>
      <c r="AI2755" t="s">
        <v>556</v>
      </c>
      <c r="AJ2755" t="str">
        <f t="shared" ref="AJ2755:AJ2818" si="1017">IF(OR(AI2755="G",AI2755="PG",AI2755="U",AI2755="TV-Y",AI2755="TV-G"),"Family",IF(OR(AI2755="PG-13",AI2755="UA",AI2755="TV-14"),"Teen",IF(OR(AI2755="R",AI2755="NC-17",AI2755="A",AI2755="TV-MA"),"Adult",IF(AI2755="Not Rated","No Rating","Other/Unknown"))))</f>
        <v>Adult</v>
      </c>
      <c r="AK2755">
        <v>15000000</v>
      </c>
      <c r="AL2755" t="str">
        <f t="shared" ref="AL2755:AL2818" si="1018">IF(AK2755&gt;=200000000,"Very High Budget",
IF(AND(AK2755&gt;=100000000,AK2755&lt;=199999999),"High Budget",
IF(AND(AK2755&gt;=30000000,AK2755&lt;=99999999),"Medium Budget",
IF(AK2755&lt;30000000,"Low Budget",""))))</f>
        <v>Low Budget</v>
      </c>
      <c r="AM2755">
        <v>2009</v>
      </c>
      <c r="AN2755">
        <f t="shared" ref="AN2755:AN2818" si="1019">$AY$20-AM2755</f>
        <v>16</v>
      </c>
      <c r="AO2755" t="str">
        <f t="shared" ref="AO2755:AO2818" si="1020">IF(AN2755&lt;=5,"Recent",IF(AND(AN2755&gt;=6,AN2755&lt;=15),"Modern Classic",IF(AN2755&gt;15,"Old Classic","")))</f>
        <v>Old Classic</v>
      </c>
      <c r="AP2755">
        <v>353</v>
      </c>
      <c r="AQ2755" t="str">
        <f t="shared" ref="AQ2755:AQ2818" si="1021">IF(AP2755&lt;=1000,"Very Low",IF(AP2755&lt;=10000,"Low",IF(AP2755&lt;=50000,"Medium",IF(AP2755&lt;=200000,"High","Very High"))))</f>
        <v>Very Low</v>
      </c>
      <c r="AR2755">
        <v>7.1</v>
      </c>
      <c r="AS2755" t="str">
        <f t="shared" ref="AS2755:AS2818" si="1022">IF(AND(AR2755&gt;=9,AR2755&lt;=10),"Master Piece",
IF(AND(AR2755&gt;=8,AR2755&lt;9),"Excellent",
IF(AND(AR2755&gt;=7,AR2755&lt;8),"Good",
IF(AND(AR2755&gt;=6,AR2755&lt;7),"Average",
IF(AND(AR2755&gt;=5,AR2755&lt;6),"Below Average",
IF(AND(AR2755&gt;=4,AR2755&lt;5),"Poor",
IF(AND(AR2755&gt;=3,AR2755&lt;4),"Very Poor",
IF(AND(AR2755&gt;=0,AR2755&lt;3),"Terrible",""))))))))</f>
        <v>Good</v>
      </c>
      <c r="AT2755">
        <v>2.35</v>
      </c>
      <c r="AU2755" t="str">
        <f t="shared" ref="AU2755:AU2818" si="1023">IF(AND(AT2755&gt;=1.3,AT2755&lt;=1.4),"Classic",IF(AND(AT2755&gt;=1.7,AT2755&lt;=1.9),"HDTV / Widescreen",IF(AND(AT2755&gt;=2.2,AT2755&lt;=2.4),"Cinematic Widescreen",IF(AND(AT2755&gt;=1.4,AT2755&lt;=1.6),"Standard Academy",IF(AT2755&gt;=2.4,"Ultra Widescreen","")))))</f>
        <v>Cinematic Widescreen</v>
      </c>
      <c r="AV2755">
        <v>821</v>
      </c>
      <c r="AW2755" t="str">
        <f t="shared" ref="AW2755:AW2818" si="1024">IF(AV2755&lt;=1000,"Very Low",IF(AV2755&lt;=10000,"Low",IF(AV2755&lt;=50000,"Medium",IF(AV2755&lt;=200000,"High","Very High"))))</f>
        <v>Very Low</v>
      </c>
    </row>
    <row r="2756" spans="1:49" x14ac:dyDescent="0.3">
      <c r="A2756" t="s">
        <v>0</v>
      </c>
      <c r="B2756" t="s">
        <v>13288</v>
      </c>
      <c r="C2756">
        <v>22</v>
      </c>
      <c r="D2756" t="str">
        <f t="shared" si="1004"/>
        <v>Very Low</v>
      </c>
      <c r="E2756">
        <v>124</v>
      </c>
      <c r="F2756" t="str">
        <f t="shared" si="1005"/>
        <v>2h 4m</v>
      </c>
      <c r="G2756" t="str">
        <f t="shared" si="1006"/>
        <v>Long Movie</v>
      </c>
      <c r="H2756">
        <v>67</v>
      </c>
      <c r="I2756" t="str">
        <f t="shared" si="1007"/>
        <v>Very Low</v>
      </c>
      <c r="J2756">
        <v>303</v>
      </c>
      <c r="K2756" t="str">
        <f t="shared" si="1008"/>
        <v>Very Low</v>
      </c>
      <c r="L2756" t="s">
        <v>3419</v>
      </c>
      <c r="M2756">
        <v>631</v>
      </c>
      <c r="N2756" t="str">
        <f t="shared" si="1009"/>
        <v>Low</v>
      </c>
      <c r="O2756">
        <f t="shared" si="1003"/>
        <v>20380</v>
      </c>
      <c r="P2756" t="str">
        <f t="shared" si="1010"/>
        <v>Flop</v>
      </c>
      <c r="Q2756" t="s">
        <v>1515</v>
      </c>
      <c r="R2756" t="str">
        <f t="shared" si="1011"/>
        <v>Biography</v>
      </c>
      <c r="S2756">
        <f t="shared" si="1012"/>
        <v>2</v>
      </c>
      <c r="T2756" t="s">
        <v>43</v>
      </c>
      <c r="U2756" t="s">
        <v>13289</v>
      </c>
      <c r="V2756">
        <v>695</v>
      </c>
      <c r="W2756" t="str">
        <f t="shared" si="1013"/>
        <v>Very Low</v>
      </c>
      <c r="X2756">
        <v>1585</v>
      </c>
      <c r="Y2756" t="str">
        <f t="shared" si="1014"/>
        <v>Low</v>
      </c>
      <c r="Z2756" t="s">
        <v>13290</v>
      </c>
      <c r="AA2756">
        <v>1</v>
      </c>
      <c r="AB2756" t="str">
        <f t="shared" si="1015"/>
        <v>Solo Star Poster</v>
      </c>
      <c r="AC2756" t="s">
        <v>13291</v>
      </c>
      <c r="AD2756" t="s">
        <v>13292</v>
      </c>
      <c r="AE2756">
        <v>32</v>
      </c>
      <c r="AF2756" t="str">
        <f t="shared" si="1016"/>
        <v>Very Low</v>
      </c>
      <c r="AG2756" t="s">
        <v>9</v>
      </c>
      <c r="AH2756" t="s">
        <v>28</v>
      </c>
      <c r="AI2756" t="s">
        <v>11</v>
      </c>
      <c r="AJ2756" t="str">
        <f t="shared" si="1017"/>
        <v>Teen</v>
      </c>
      <c r="AK2756">
        <v>15000000</v>
      </c>
      <c r="AL2756" t="str">
        <f t="shared" si="1018"/>
        <v>Low Budget</v>
      </c>
      <c r="AM2756">
        <v>2000</v>
      </c>
      <c r="AN2756">
        <f t="shared" si="1019"/>
        <v>25</v>
      </c>
      <c r="AO2756" t="str">
        <f t="shared" si="1020"/>
        <v>Old Classic</v>
      </c>
      <c r="AP2756">
        <v>452</v>
      </c>
      <c r="AQ2756" t="str">
        <f t="shared" si="1021"/>
        <v>Very Low</v>
      </c>
      <c r="AR2756">
        <v>6.6</v>
      </c>
      <c r="AS2756" t="str">
        <f t="shared" si="1022"/>
        <v>Average</v>
      </c>
      <c r="AT2756">
        <f>AT2755</f>
        <v>2.35</v>
      </c>
      <c r="AU2756" t="str">
        <f t="shared" si="1023"/>
        <v>Cinematic Widescreen</v>
      </c>
      <c r="AV2756">
        <v>277</v>
      </c>
      <c r="AW2756" t="str">
        <f t="shared" si="1024"/>
        <v>Very Low</v>
      </c>
    </row>
    <row r="2757" spans="1:49" x14ac:dyDescent="0.3">
      <c r="A2757" t="s">
        <v>0</v>
      </c>
      <c r="B2757" t="s">
        <v>4189</v>
      </c>
      <c r="C2757">
        <v>147</v>
      </c>
      <c r="D2757" t="str">
        <f t="shared" si="1004"/>
        <v>Low</v>
      </c>
      <c r="E2757">
        <v>101</v>
      </c>
      <c r="F2757" t="str">
        <f t="shared" si="1005"/>
        <v>1h 41m</v>
      </c>
      <c r="G2757" t="str">
        <f t="shared" si="1006"/>
        <v>Standard Movie</v>
      </c>
      <c r="H2757">
        <v>11000</v>
      </c>
      <c r="I2757" t="str">
        <f t="shared" si="1007"/>
        <v>Medium</v>
      </c>
      <c r="J2757">
        <v>512</v>
      </c>
      <c r="K2757" t="str">
        <f t="shared" si="1008"/>
        <v>Very Low</v>
      </c>
      <c r="L2757" t="s">
        <v>2443</v>
      </c>
      <c r="M2757">
        <v>13000</v>
      </c>
      <c r="N2757" t="str">
        <f t="shared" si="1009"/>
        <v>Medium</v>
      </c>
      <c r="O2757">
        <v>70906973</v>
      </c>
      <c r="P2757" t="str">
        <f t="shared" si="1010"/>
        <v>Hit</v>
      </c>
      <c r="Q2757" t="s">
        <v>3603</v>
      </c>
      <c r="R2757" t="str">
        <f t="shared" si="1011"/>
        <v>Comedy</v>
      </c>
      <c r="S2757">
        <f t="shared" si="1012"/>
        <v>3</v>
      </c>
      <c r="T2757" t="s">
        <v>518</v>
      </c>
      <c r="U2757" t="s">
        <v>13293</v>
      </c>
      <c r="V2757">
        <v>437418</v>
      </c>
      <c r="W2757" t="str">
        <f t="shared" si="1013"/>
        <v>High</v>
      </c>
      <c r="X2757">
        <v>15500</v>
      </c>
      <c r="Y2757" t="str">
        <f t="shared" si="1014"/>
        <v>Medium</v>
      </c>
      <c r="Z2757" t="s">
        <v>4434</v>
      </c>
      <c r="AA2757">
        <v>1</v>
      </c>
      <c r="AB2757" t="str">
        <f t="shared" si="1015"/>
        <v>Solo Star Poster</v>
      </c>
      <c r="AC2757" t="s">
        <v>13294</v>
      </c>
      <c r="AD2757" t="s">
        <v>13295</v>
      </c>
      <c r="AE2757">
        <v>609</v>
      </c>
      <c r="AF2757" t="str">
        <f t="shared" si="1016"/>
        <v>Low</v>
      </c>
      <c r="AG2757" t="s">
        <v>9</v>
      </c>
      <c r="AH2757" t="s">
        <v>10</v>
      </c>
      <c r="AI2757" t="s">
        <v>66</v>
      </c>
      <c r="AJ2757" t="str">
        <f t="shared" si="1017"/>
        <v>Family</v>
      </c>
      <c r="AK2757">
        <v>14600000</v>
      </c>
      <c r="AL2757" t="str">
        <f t="shared" si="1018"/>
        <v>Low Budget</v>
      </c>
      <c r="AM2757">
        <v>1993</v>
      </c>
      <c r="AN2757">
        <f t="shared" si="1019"/>
        <v>32</v>
      </c>
      <c r="AO2757" t="str">
        <f t="shared" si="1020"/>
        <v>Old Classic</v>
      </c>
      <c r="AP2757">
        <v>571</v>
      </c>
      <c r="AQ2757" t="str">
        <f t="shared" si="1021"/>
        <v>Very Low</v>
      </c>
      <c r="AR2757">
        <v>8.1</v>
      </c>
      <c r="AS2757" t="str">
        <f t="shared" si="1022"/>
        <v>Excellent</v>
      </c>
      <c r="AT2757">
        <v>1.85</v>
      </c>
      <c r="AU2757" t="str">
        <f t="shared" si="1023"/>
        <v>HDTV / Widescreen</v>
      </c>
      <c r="AV2757">
        <v>38000</v>
      </c>
      <c r="AW2757" t="str">
        <f t="shared" si="1024"/>
        <v>Medium</v>
      </c>
    </row>
    <row r="2758" spans="1:49" x14ac:dyDescent="0.3">
      <c r="A2758" t="s">
        <v>0</v>
      </c>
      <c r="B2758" t="s">
        <v>13296</v>
      </c>
      <c r="C2758">
        <v>222</v>
      </c>
      <c r="D2758" t="str">
        <f t="shared" si="1004"/>
        <v>Medium</v>
      </c>
      <c r="E2758">
        <v>115</v>
      </c>
      <c r="F2758" t="str">
        <f t="shared" si="1005"/>
        <v>1h 55m</v>
      </c>
      <c r="G2758" t="str">
        <f t="shared" si="1006"/>
        <v>Standard Movie</v>
      </c>
      <c r="H2758">
        <v>13</v>
      </c>
      <c r="I2758" t="str">
        <f t="shared" si="1007"/>
        <v>Very Low</v>
      </c>
      <c r="J2758">
        <v>642</v>
      </c>
      <c r="K2758" t="str">
        <f t="shared" si="1008"/>
        <v>Very Low</v>
      </c>
      <c r="L2758" t="s">
        <v>415</v>
      </c>
      <c r="M2758">
        <v>20000</v>
      </c>
      <c r="N2758" t="str">
        <f t="shared" si="1009"/>
        <v>Medium</v>
      </c>
      <c r="O2758">
        <v>66009973</v>
      </c>
      <c r="P2758" t="str">
        <f t="shared" si="1010"/>
        <v>Hit</v>
      </c>
      <c r="Q2758" t="s">
        <v>5481</v>
      </c>
      <c r="R2758" t="str">
        <f t="shared" si="1011"/>
        <v>Comedy</v>
      </c>
      <c r="S2758">
        <f t="shared" si="1012"/>
        <v>3</v>
      </c>
      <c r="T2758" t="s">
        <v>4336</v>
      </c>
      <c r="U2758" t="s">
        <v>13297</v>
      </c>
      <c r="V2758">
        <v>38202</v>
      </c>
      <c r="W2758" t="str">
        <f t="shared" si="1013"/>
        <v>Low</v>
      </c>
      <c r="X2758">
        <v>38963</v>
      </c>
      <c r="Y2758" t="str">
        <f t="shared" si="1014"/>
        <v>Medium</v>
      </c>
      <c r="Z2758" t="s">
        <v>9416</v>
      </c>
      <c r="AA2758">
        <v>3</v>
      </c>
      <c r="AB2758" t="str">
        <f t="shared" si="1015"/>
        <v>Duo/Trio Poster</v>
      </c>
      <c r="AC2758" t="s">
        <v>13298</v>
      </c>
      <c r="AD2758" t="s">
        <v>13299</v>
      </c>
      <c r="AE2758">
        <v>135</v>
      </c>
      <c r="AF2758" t="str">
        <f t="shared" si="1016"/>
        <v>Very Low</v>
      </c>
      <c r="AG2758" t="s">
        <v>9</v>
      </c>
      <c r="AH2758" t="s">
        <v>10</v>
      </c>
      <c r="AI2758" t="s">
        <v>556</v>
      </c>
      <c r="AJ2758" t="str">
        <f t="shared" si="1017"/>
        <v>Adult</v>
      </c>
      <c r="AK2758">
        <v>14800000</v>
      </c>
      <c r="AL2758" t="str">
        <f t="shared" si="1018"/>
        <v>Low Budget</v>
      </c>
      <c r="AM2758">
        <v>2015</v>
      </c>
      <c r="AN2758">
        <f t="shared" si="1019"/>
        <v>10</v>
      </c>
      <c r="AO2758" t="str">
        <f t="shared" si="1020"/>
        <v>Modern Classic</v>
      </c>
      <c r="AP2758">
        <v>17000</v>
      </c>
      <c r="AQ2758" t="str">
        <f t="shared" si="1021"/>
        <v>Medium</v>
      </c>
      <c r="AR2758">
        <v>5.7</v>
      </c>
      <c r="AS2758" t="str">
        <f t="shared" si="1022"/>
        <v>Below Average</v>
      </c>
      <c r="AT2758">
        <v>2.35</v>
      </c>
      <c r="AU2758" t="str">
        <f t="shared" si="1023"/>
        <v>Cinematic Widescreen</v>
      </c>
      <c r="AV2758">
        <v>41000</v>
      </c>
      <c r="AW2758" t="str">
        <f t="shared" si="1024"/>
        <v>Medium</v>
      </c>
    </row>
    <row r="2759" spans="1:49" x14ac:dyDescent="0.3">
      <c r="A2759" t="s">
        <v>0</v>
      </c>
      <c r="B2759" t="s">
        <v>335</v>
      </c>
      <c r="C2759">
        <v>106</v>
      </c>
      <c r="D2759" t="str">
        <f t="shared" si="1004"/>
        <v>Low</v>
      </c>
      <c r="E2759">
        <v>120</v>
      </c>
      <c r="F2759" t="str">
        <f t="shared" si="1005"/>
        <v>2h 0m</v>
      </c>
      <c r="G2759" t="str">
        <f t="shared" si="1006"/>
        <v>Standard Movie</v>
      </c>
      <c r="H2759">
        <v>1000</v>
      </c>
      <c r="I2759" t="str">
        <f t="shared" si="1007"/>
        <v>Very Low</v>
      </c>
      <c r="J2759">
        <v>954</v>
      </c>
      <c r="K2759" t="str">
        <f t="shared" si="1008"/>
        <v>Very Low</v>
      </c>
      <c r="L2759" t="s">
        <v>2778</v>
      </c>
      <c r="M2759">
        <v>29000</v>
      </c>
      <c r="N2759" t="str">
        <f t="shared" si="1009"/>
        <v>Medium</v>
      </c>
      <c r="O2759">
        <v>46338728</v>
      </c>
      <c r="P2759" t="str">
        <f t="shared" si="1010"/>
        <v>Average</v>
      </c>
      <c r="Q2759" t="s">
        <v>185</v>
      </c>
      <c r="R2759" t="str">
        <f t="shared" si="1011"/>
        <v>Drama</v>
      </c>
      <c r="S2759">
        <f t="shared" si="1012"/>
        <v>2</v>
      </c>
      <c r="T2759" t="s">
        <v>186</v>
      </c>
      <c r="U2759" t="s">
        <v>13300</v>
      </c>
      <c r="V2759">
        <v>167750</v>
      </c>
      <c r="W2759" t="str">
        <f t="shared" si="1013"/>
        <v>Medium</v>
      </c>
      <c r="X2759">
        <v>33791</v>
      </c>
      <c r="Y2759" t="str">
        <f t="shared" si="1014"/>
        <v>Medium</v>
      </c>
      <c r="Z2759" t="s">
        <v>766</v>
      </c>
      <c r="AA2759">
        <v>2</v>
      </c>
      <c r="AB2759" t="str">
        <f t="shared" si="1015"/>
        <v>Duo/Trio Poster</v>
      </c>
      <c r="AC2759" t="s">
        <v>13301</v>
      </c>
      <c r="AD2759" t="s">
        <v>13302</v>
      </c>
      <c r="AE2759">
        <v>506</v>
      </c>
      <c r="AF2759" t="str">
        <f t="shared" si="1016"/>
        <v>Low</v>
      </c>
      <c r="AG2759" t="s">
        <v>9</v>
      </c>
      <c r="AH2759" t="s">
        <v>10</v>
      </c>
      <c r="AI2759" t="s">
        <v>11</v>
      </c>
      <c r="AJ2759" t="str">
        <f t="shared" si="1017"/>
        <v>Teen</v>
      </c>
      <c r="AK2759">
        <v>14500000</v>
      </c>
      <c r="AL2759" t="str">
        <f t="shared" si="1018"/>
        <v>Low Budget</v>
      </c>
      <c r="AM2759">
        <v>1996</v>
      </c>
      <c r="AN2759">
        <f t="shared" si="1019"/>
        <v>29</v>
      </c>
      <c r="AO2759" t="str">
        <f t="shared" si="1020"/>
        <v>Old Classic</v>
      </c>
      <c r="AP2759">
        <v>1000</v>
      </c>
      <c r="AQ2759" t="str">
        <f t="shared" si="1021"/>
        <v>Very Low</v>
      </c>
      <c r="AR2759">
        <v>6.8</v>
      </c>
      <c r="AS2759" t="str">
        <f t="shared" si="1022"/>
        <v>Average</v>
      </c>
      <c r="AT2759">
        <v>2.35</v>
      </c>
      <c r="AU2759" t="str">
        <f t="shared" si="1023"/>
        <v>Cinematic Widescreen</v>
      </c>
      <c r="AV2759">
        <v>10000</v>
      </c>
      <c r="AW2759" t="str">
        <f t="shared" si="1024"/>
        <v>Low</v>
      </c>
    </row>
    <row r="2760" spans="1:49" x14ac:dyDescent="0.3">
      <c r="A2760" t="s">
        <v>0</v>
      </c>
      <c r="B2760" t="s">
        <v>13303</v>
      </c>
      <c r="C2760">
        <v>136</v>
      </c>
      <c r="D2760" t="str">
        <f t="shared" si="1004"/>
        <v>Low</v>
      </c>
      <c r="E2760">
        <v>111</v>
      </c>
      <c r="F2760" t="str">
        <f t="shared" si="1005"/>
        <v>1h 51m</v>
      </c>
      <c r="G2760" t="str">
        <f t="shared" si="1006"/>
        <v>Standard Movie</v>
      </c>
      <c r="H2760">
        <v>15</v>
      </c>
      <c r="I2760" t="str">
        <f t="shared" si="1007"/>
        <v>Very Low</v>
      </c>
      <c r="J2760">
        <v>121</v>
      </c>
      <c r="K2760" t="str">
        <f t="shared" si="1008"/>
        <v>Very Low</v>
      </c>
      <c r="L2760" t="s">
        <v>6417</v>
      </c>
      <c r="M2760">
        <v>1000</v>
      </c>
      <c r="N2760" t="str">
        <f t="shared" si="1009"/>
        <v>Low</v>
      </c>
      <c r="O2760">
        <v>7691700</v>
      </c>
      <c r="P2760" t="str">
        <f t="shared" si="1010"/>
        <v>Flop</v>
      </c>
      <c r="Q2760" t="s">
        <v>3367</v>
      </c>
      <c r="R2760" t="str">
        <f t="shared" si="1011"/>
        <v>Drama</v>
      </c>
      <c r="S2760">
        <f t="shared" si="1012"/>
        <v>2</v>
      </c>
      <c r="T2760" t="s">
        <v>174</v>
      </c>
      <c r="U2760" t="s">
        <v>13304</v>
      </c>
      <c r="V2760">
        <v>12937</v>
      </c>
      <c r="W2760" t="str">
        <f t="shared" si="1013"/>
        <v>Low</v>
      </c>
      <c r="X2760">
        <v>2140</v>
      </c>
      <c r="Y2760" t="str">
        <f t="shared" si="1014"/>
        <v>Low</v>
      </c>
      <c r="Z2760" t="s">
        <v>13305</v>
      </c>
      <c r="AA2760">
        <v>2</v>
      </c>
      <c r="AB2760" t="str">
        <f t="shared" si="1015"/>
        <v>Duo/Trio Poster</v>
      </c>
      <c r="AC2760" t="s">
        <v>13306</v>
      </c>
      <c r="AD2760" t="s">
        <v>13307</v>
      </c>
      <c r="AE2760">
        <v>73</v>
      </c>
      <c r="AF2760" t="str">
        <f t="shared" si="1016"/>
        <v>Very Low</v>
      </c>
      <c r="AG2760" t="s">
        <v>1435</v>
      </c>
      <c r="AH2760" t="s">
        <v>1436</v>
      </c>
      <c r="AI2760" t="s">
        <v>11</v>
      </c>
      <c r="AJ2760" t="str">
        <f t="shared" si="1017"/>
        <v>Teen</v>
      </c>
      <c r="AK2760">
        <v>10000000</v>
      </c>
      <c r="AL2760" t="str">
        <f t="shared" si="1018"/>
        <v>Low Budget</v>
      </c>
      <c r="AM2760">
        <v>2010</v>
      </c>
      <c r="AN2760">
        <f t="shared" si="1019"/>
        <v>15</v>
      </c>
      <c r="AO2760" t="str">
        <f t="shared" si="1020"/>
        <v>Modern Classic</v>
      </c>
      <c r="AP2760">
        <v>767</v>
      </c>
      <c r="AQ2760" t="str">
        <f t="shared" si="1021"/>
        <v>Very Low</v>
      </c>
      <c r="AR2760">
        <v>7.5</v>
      </c>
      <c r="AS2760" t="str">
        <f t="shared" si="1022"/>
        <v>Good</v>
      </c>
      <c r="AT2760">
        <v>2.35</v>
      </c>
      <c r="AU2760" t="str">
        <f t="shared" si="1023"/>
        <v>Cinematic Widescreen</v>
      </c>
      <c r="AV2760">
        <v>0</v>
      </c>
      <c r="AW2760" t="str">
        <f t="shared" si="1024"/>
        <v>Very Low</v>
      </c>
    </row>
    <row r="2761" spans="1:49" x14ac:dyDescent="0.3">
      <c r="A2761" t="s">
        <v>0</v>
      </c>
      <c r="B2761" t="s">
        <v>13308</v>
      </c>
      <c r="C2761">
        <v>5</v>
      </c>
      <c r="D2761" t="str">
        <f t="shared" si="1004"/>
        <v>Very Low</v>
      </c>
      <c r="E2761">
        <v>94</v>
      </c>
      <c r="F2761" t="str">
        <f t="shared" si="1005"/>
        <v>1h 34m</v>
      </c>
      <c r="G2761" t="str">
        <f t="shared" si="1006"/>
        <v>Standard Movie</v>
      </c>
      <c r="H2761">
        <v>5</v>
      </c>
      <c r="I2761" t="str">
        <f t="shared" si="1007"/>
        <v>Very Low</v>
      </c>
      <c r="J2761">
        <v>124</v>
      </c>
      <c r="K2761" t="str">
        <f t="shared" si="1008"/>
        <v>Very Low</v>
      </c>
      <c r="L2761" t="s">
        <v>4217</v>
      </c>
      <c r="M2761">
        <v>467</v>
      </c>
      <c r="N2761" t="str">
        <f t="shared" si="1009"/>
        <v>Low</v>
      </c>
      <c r="O2761">
        <f>O2760</f>
        <v>7691700</v>
      </c>
      <c r="P2761" t="str">
        <f t="shared" si="1010"/>
        <v>Flop</v>
      </c>
      <c r="Q2761" t="s">
        <v>13309</v>
      </c>
      <c r="R2761" t="str">
        <f t="shared" si="1011"/>
        <v>Drama</v>
      </c>
      <c r="S2761">
        <f t="shared" si="1012"/>
        <v>3</v>
      </c>
      <c r="T2761" t="s">
        <v>13310</v>
      </c>
      <c r="U2761" t="s">
        <v>13311</v>
      </c>
      <c r="V2761">
        <v>993</v>
      </c>
      <c r="W2761" t="str">
        <f t="shared" si="1013"/>
        <v>Very Low</v>
      </c>
      <c r="X2761">
        <v>994</v>
      </c>
      <c r="Y2761" t="str">
        <f t="shared" si="1014"/>
        <v>Very Low</v>
      </c>
      <c r="Z2761" t="s">
        <v>13312</v>
      </c>
      <c r="AA2761">
        <v>2</v>
      </c>
      <c r="AB2761" t="str">
        <f t="shared" si="1015"/>
        <v>Duo/Trio Poster</v>
      </c>
      <c r="AC2761" t="s">
        <v>13313</v>
      </c>
      <c r="AD2761" t="s">
        <v>13314</v>
      </c>
      <c r="AE2761">
        <v>13</v>
      </c>
      <c r="AF2761" t="str">
        <f t="shared" si="1016"/>
        <v>Very Low</v>
      </c>
      <c r="AG2761" t="s">
        <v>9</v>
      </c>
      <c r="AH2761" t="s">
        <v>10</v>
      </c>
      <c r="AI2761" t="s">
        <v>556</v>
      </c>
      <c r="AJ2761" t="str">
        <f t="shared" si="1017"/>
        <v>Adult</v>
      </c>
      <c r="AK2761">
        <v>14500000</v>
      </c>
      <c r="AL2761" t="str">
        <f t="shared" si="1018"/>
        <v>Low Budget</v>
      </c>
      <c r="AM2761">
        <v>2014</v>
      </c>
      <c r="AN2761">
        <f t="shared" si="1019"/>
        <v>11</v>
      </c>
      <c r="AO2761" t="str">
        <f t="shared" si="1020"/>
        <v>Modern Classic</v>
      </c>
      <c r="AP2761">
        <v>220</v>
      </c>
      <c r="AQ2761" t="str">
        <f t="shared" si="1021"/>
        <v>Very Low</v>
      </c>
      <c r="AR2761">
        <v>6.2</v>
      </c>
      <c r="AS2761" t="str">
        <f t="shared" si="1022"/>
        <v>Average</v>
      </c>
      <c r="AT2761">
        <f>AT2760</f>
        <v>2.35</v>
      </c>
      <c r="AU2761" t="str">
        <f t="shared" si="1023"/>
        <v>Cinematic Widescreen</v>
      </c>
      <c r="AV2761">
        <v>998</v>
      </c>
      <c r="AW2761" t="str">
        <f t="shared" si="1024"/>
        <v>Very Low</v>
      </c>
    </row>
    <row r="2762" spans="1:49" x14ac:dyDescent="0.3">
      <c r="A2762" t="s">
        <v>0</v>
      </c>
      <c r="B2762" t="s">
        <v>3665</v>
      </c>
      <c r="C2762">
        <v>131</v>
      </c>
      <c r="D2762" t="str">
        <f t="shared" si="1004"/>
        <v>Low</v>
      </c>
      <c r="E2762">
        <v>131</v>
      </c>
      <c r="F2762" t="str">
        <f t="shared" si="1005"/>
        <v>2h 11m</v>
      </c>
      <c r="G2762" t="str">
        <f t="shared" si="1006"/>
        <v>Long Movie</v>
      </c>
      <c r="H2762">
        <v>16000</v>
      </c>
      <c r="I2762" t="str">
        <f t="shared" si="1007"/>
        <v>Medium</v>
      </c>
      <c r="J2762">
        <v>638</v>
      </c>
      <c r="K2762" t="str">
        <f t="shared" si="1008"/>
        <v>Very Low</v>
      </c>
      <c r="L2762" t="s">
        <v>437</v>
      </c>
      <c r="M2762">
        <v>16000</v>
      </c>
      <c r="N2762" t="str">
        <f t="shared" si="1009"/>
        <v>Medium</v>
      </c>
      <c r="O2762">
        <v>101157447</v>
      </c>
      <c r="P2762" t="str">
        <f t="shared" si="1010"/>
        <v>Hit</v>
      </c>
      <c r="Q2762" t="s">
        <v>1736</v>
      </c>
      <c r="R2762" t="str">
        <f t="shared" si="1011"/>
        <v>Drama</v>
      </c>
      <c r="S2762">
        <f t="shared" si="1012"/>
        <v>2</v>
      </c>
      <c r="T2762" t="s">
        <v>3665</v>
      </c>
      <c r="U2762" t="s">
        <v>13315</v>
      </c>
      <c r="V2762">
        <v>277505</v>
      </c>
      <c r="W2762" t="str">
        <f t="shared" si="1013"/>
        <v>High</v>
      </c>
      <c r="X2762">
        <v>28544</v>
      </c>
      <c r="Y2762" t="str">
        <f t="shared" si="1014"/>
        <v>Medium</v>
      </c>
      <c r="Z2762" t="s">
        <v>3194</v>
      </c>
      <c r="AA2762">
        <v>1</v>
      </c>
      <c r="AB2762" t="str">
        <f t="shared" si="1015"/>
        <v>Solo Star Poster</v>
      </c>
      <c r="AC2762" t="s">
        <v>13316</v>
      </c>
      <c r="AD2762" t="s">
        <v>13317</v>
      </c>
      <c r="AE2762">
        <v>495</v>
      </c>
      <c r="AF2762" t="str">
        <f t="shared" si="1016"/>
        <v>Very Low</v>
      </c>
      <c r="AG2762" t="s">
        <v>9</v>
      </c>
      <c r="AH2762" t="s">
        <v>10</v>
      </c>
      <c r="AI2762" t="s">
        <v>556</v>
      </c>
      <c r="AJ2762" t="str">
        <f t="shared" si="1017"/>
        <v>Adult</v>
      </c>
      <c r="AK2762">
        <v>14400000</v>
      </c>
      <c r="AL2762" t="str">
        <f t="shared" si="1018"/>
        <v>Low Budget</v>
      </c>
      <c r="AM2762">
        <v>1992</v>
      </c>
      <c r="AN2762">
        <f t="shared" si="1019"/>
        <v>33</v>
      </c>
      <c r="AO2762" t="str">
        <f t="shared" si="1020"/>
        <v>Old Classic</v>
      </c>
      <c r="AP2762">
        <v>11000</v>
      </c>
      <c r="AQ2762" t="str">
        <f t="shared" si="1021"/>
        <v>Medium</v>
      </c>
      <c r="AR2762">
        <v>8.3000000000000007</v>
      </c>
      <c r="AS2762" t="str">
        <f t="shared" si="1022"/>
        <v>Excellent</v>
      </c>
      <c r="AT2762">
        <v>2.35</v>
      </c>
      <c r="AU2762" t="str">
        <f t="shared" si="1023"/>
        <v>Cinematic Widescreen</v>
      </c>
      <c r="AV2762">
        <v>10000</v>
      </c>
      <c r="AW2762" t="str">
        <f t="shared" si="1024"/>
        <v>Low</v>
      </c>
    </row>
    <row r="2763" spans="1:49" x14ac:dyDescent="0.3">
      <c r="A2763" t="s">
        <v>0</v>
      </c>
      <c r="B2763" t="s">
        <v>13318</v>
      </c>
      <c r="C2763">
        <v>140</v>
      </c>
      <c r="D2763" t="str">
        <f t="shared" si="1004"/>
        <v>Low</v>
      </c>
      <c r="E2763">
        <v>139</v>
      </c>
      <c r="F2763" t="str">
        <f t="shared" si="1005"/>
        <v>2h 19m</v>
      </c>
      <c r="G2763" t="str">
        <f t="shared" si="1006"/>
        <v>Long Movie</v>
      </c>
      <c r="H2763">
        <v>3000</v>
      </c>
      <c r="I2763" t="str">
        <f t="shared" si="1007"/>
        <v>Low</v>
      </c>
      <c r="J2763">
        <v>236</v>
      </c>
      <c r="K2763" t="str">
        <f t="shared" si="1008"/>
        <v>Very Low</v>
      </c>
      <c r="L2763" t="s">
        <v>13319</v>
      </c>
      <c r="M2763">
        <v>3000</v>
      </c>
      <c r="N2763" t="str">
        <f t="shared" si="1009"/>
        <v>Low</v>
      </c>
      <c r="O2763">
        <v>74205</v>
      </c>
      <c r="P2763" t="str">
        <f t="shared" si="1010"/>
        <v>Flop</v>
      </c>
      <c r="Q2763" t="s">
        <v>3380</v>
      </c>
      <c r="R2763" t="str">
        <f t="shared" si="1011"/>
        <v>Drama</v>
      </c>
      <c r="S2763">
        <f t="shared" si="1012"/>
        <v>1</v>
      </c>
      <c r="T2763" t="s">
        <v>206</v>
      </c>
      <c r="U2763" t="s">
        <v>13320</v>
      </c>
      <c r="V2763">
        <v>18646</v>
      </c>
      <c r="W2763" t="str">
        <f t="shared" si="1013"/>
        <v>Low</v>
      </c>
      <c r="X2763">
        <v>4211</v>
      </c>
      <c r="Y2763" t="str">
        <f t="shared" si="1014"/>
        <v>Low</v>
      </c>
      <c r="Z2763" t="s">
        <v>13321</v>
      </c>
      <c r="AA2763">
        <v>1</v>
      </c>
      <c r="AB2763" t="str">
        <f t="shared" si="1015"/>
        <v>Solo Star Poster</v>
      </c>
      <c r="AC2763" t="s">
        <v>13322</v>
      </c>
      <c r="AD2763" t="s">
        <v>13323</v>
      </c>
      <c r="AE2763">
        <v>81</v>
      </c>
      <c r="AF2763" t="str">
        <f t="shared" si="1016"/>
        <v>Very Low</v>
      </c>
      <c r="AG2763" t="s">
        <v>9</v>
      </c>
      <c r="AH2763" t="s">
        <v>7682</v>
      </c>
      <c r="AI2763" t="s">
        <v>4801</v>
      </c>
      <c r="AJ2763" t="str">
        <f t="shared" si="1017"/>
        <v>No Rating</v>
      </c>
      <c r="AK2763">
        <v>14200000</v>
      </c>
      <c r="AL2763" t="str">
        <f t="shared" si="1018"/>
        <v>Low Budget</v>
      </c>
      <c r="AM2763">
        <v>2005</v>
      </c>
      <c r="AN2763">
        <f t="shared" si="1019"/>
        <v>20</v>
      </c>
      <c r="AO2763" t="str">
        <f t="shared" si="1020"/>
        <v>Old Classic</v>
      </c>
      <c r="AP2763">
        <v>769</v>
      </c>
      <c r="AQ2763" t="str">
        <f t="shared" si="1021"/>
        <v>Very Low</v>
      </c>
      <c r="AR2763">
        <v>7.4</v>
      </c>
      <c r="AS2763" t="str">
        <f t="shared" si="1022"/>
        <v>Good</v>
      </c>
      <c r="AT2763">
        <v>2.35</v>
      </c>
      <c r="AU2763" t="str">
        <f t="shared" si="1023"/>
        <v>Cinematic Widescreen</v>
      </c>
      <c r="AV2763">
        <v>1000</v>
      </c>
      <c r="AW2763" t="str">
        <f t="shared" si="1024"/>
        <v>Very Low</v>
      </c>
    </row>
    <row r="2764" spans="1:49" x14ac:dyDescent="0.3">
      <c r="A2764" t="s">
        <v>0</v>
      </c>
      <c r="B2764" t="s">
        <v>5260</v>
      </c>
      <c r="C2764">
        <v>418</v>
      </c>
      <c r="D2764" t="str">
        <f t="shared" si="1004"/>
        <v>Medium</v>
      </c>
      <c r="E2764">
        <v>120</v>
      </c>
      <c r="F2764" t="str">
        <f t="shared" si="1005"/>
        <v>2h 0m</v>
      </c>
      <c r="G2764" t="str">
        <f t="shared" si="1006"/>
        <v>Standard Movie</v>
      </c>
      <c r="H2764">
        <v>0</v>
      </c>
      <c r="I2764" t="str">
        <f t="shared" si="1007"/>
        <v>Very Low</v>
      </c>
      <c r="J2764">
        <v>40</v>
      </c>
      <c r="K2764" t="str">
        <f t="shared" si="1008"/>
        <v>Very Low</v>
      </c>
      <c r="L2764" t="s">
        <v>13324</v>
      </c>
      <c r="M2764">
        <v>668</v>
      </c>
      <c r="N2764" t="str">
        <f t="shared" si="1009"/>
        <v>Low</v>
      </c>
      <c r="O2764">
        <v>141319195</v>
      </c>
      <c r="P2764" t="str">
        <f t="shared" si="1010"/>
        <v>Hit</v>
      </c>
      <c r="Q2764" t="s">
        <v>185</v>
      </c>
      <c r="R2764" t="str">
        <f t="shared" si="1011"/>
        <v>Drama</v>
      </c>
      <c r="S2764">
        <f t="shared" si="1012"/>
        <v>2</v>
      </c>
      <c r="T2764" t="s">
        <v>13325</v>
      </c>
      <c r="U2764" t="s">
        <v>13326</v>
      </c>
      <c r="V2764">
        <v>641997</v>
      </c>
      <c r="W2764" t="str">
        <f t="shared" si="1013"/>
        <v>Very High</v>
      </c>
      <c r="X2764">
        <v>820</v>
      </c>
      <c r="Y2764" t="str">
        <f t="shared" si="1014"/>
        <v>Very Low</v>
      </c>
      <c r="Z2764" t="s">
        <v>13327</v>
      </c>
      <c r="AA2764">
        <v>0</v>
      </c>
      <c r="AB2764" t="str">
        <f t="shared" si="1015"/>
        <v>Symbolic Poster</v>
      </c>
      <c r="AC2764" t="s">
        <v>13328</v>
      </c>
      <c r="AD2764" t="s">
        <v>13329</v>
      </c>
      <c r="AE2764">
        <v>1017</v>
      </c>
      <c r="AF2764" t="str">
        <f t="shared" si="1016"/>
        <v>Low</v>
      </c>
      <c r="AG2764" t="s">
        <v>9</v>
      </c>
      <c r="AH2764" t="s">
        <v>28</v>
      </c>
      <c r="AI2764" t="s">
        <v>556</v>
      </c>
      <c r="AJ2764" t="str">
        <f t="shared" si="1017"/>
        <v>Adult</v>
      </c>
      <c r="AK2764">
        <v>15000000</v>
      </c>
      <c r="AL2764" t="str">
        <f t="shared" si="1018"/>
        <v>Low Budget</v>
      </c>
      <c r="AM2764">
        <v>2008</v>
      </c>
      <c r="AN2764">
        <f t="shared" si="1019"/>
        <v>17</v>
      </c>
      <c r="AO2764" t="str">
        <f t="shared" si="1020"/>
        <v>Old Classic</v>
      </c>
      <c r="AP2764">
        <v>56</v>
      </c>
      <c r="AQ2764" t="str">
        <f t="shared" si="1021"/>
        <v>Very Low</v>
      </c>
      <c r="AR2764">
        <v>8</v>
      </c>
      <c r="AS2764" t="str">
        <f t="shared" si="1022"/>
        <v>Excellent</v>
      </c>
      <c r="AT2764">
        <v>2.35</v>
      </c>
      <c r="AU2764" t="str">
        <f t="shared" si="1023"/>
        <v>Cinematic Widescreen</v>
      </c>
      <c r="AV2764">
        <v>13000</v>
      </c>
      <c r="AW2764" t="str">
        <f t="shared" si="1024"/>
        <v>Medium</v>
      </c>
    </row>
    <row r="2765" spans="1:49" x14ac:dyDescent="0.3">
      <c r="A2765" t="s">
        <v>0</v>
      </c>
      <c r="B2765" t="s">
        <v>5146</v>
      </c>
      <c r="C2765">
        <v>94</v>
      </c>
      <c r="D2765" t="str">
        <f t="shared" si="1004"/>
        <v>Low</v>
      </c>
      <c r="E2765">
        <v>119</v>
      </c>
      <c r="F2765" t="str">
        <f t="shared" si="1005"/>
        <v>1h 59m</v>
      </c>
      <c r="G2765" t="str">
        <f t="shared" si="1006"/>
        <v>Standard Movie</v>
      </c>
      <c r="H2765">
        <v>213</v>
      </c>
      <c r="I2765" t="str">
        <f t="shared" si="1007"/>
        <v>Very Low</v>
      </c>
      <c r="J2765">
        <v>249</v>
      </c>
      <c r="K2765" t="str">
        <f t="shared" si="1008"/>
        <v>Very Low</v>
      </c>
      <c r="L2765" t="s">
        <v>13330</v>
      </c>
      <c r="M2765">
        <v>886</v>
      </c>
      <c r="N2765" t="str">
        <f t="shared" si="1009"/>
        <v>Low</v>
      </c>
      <c r="O2765">
        <v>156645693</v>
      </c>
      <c r="P2765" t="str">
        <f t="shared" si="1010"/>
        <v>Hit</v>
      </c>
      <c r="Q2765" t="s">
        <v>8892</v>
      </c>
      <c r="R2765" t="str">
        <f t="shared" si="1011"/>
        <v>Drama</v>
      </c>
      <c r="S2765">
        <f t="shared" si="1012"/>
        <v>3</v>
      </c>
      <c r="T2765" t="s">
        <v>5552</v>
      </c>
      <c r="U2765" t="s">
        <v>13331</v>
      </c>
      <c r="V2765">
        <v>55101</v>
      </c>
      <c r="W2765" t="str">
        <f t="shared" si="1013"/>
        <v>Medium</v>
      </c>
      <c r="X2765">
        <v>1639</v>
      </c>
      <c r="Y2765" t="str">
        <f t="shared" si="1014"/>
        <v>Low</v>
      </c>
      <c r="Z2765" t="s">
        <v>6610</v>
      </c>
      <c r="AA2765">
        <v>0</v>
      </c>
      <c r="AB2765" t="str">
        <f t="shared" si="1015"/>
        <v>Symbolic Poster</v>
      </c>
      <c r="AC2765" t="s">
        <v>13332</v>
      </c>
      <c r="AD2765" t="s">
        <v>13333</v>
      </c>
      <c r="AE2765">
        <v>201</v>
      </c>
      <c r="AF2765" t="str">
        <f t="shared" si="1016"/>
        <v>Very Low</v>
      </c>
      <c r="AG2765" t="s">
        <v>9</v>
      </c>
      <c r="AH2765" t="s">
        <v>10</v>
      </c>
      <c r="AI2765" t="s">
        <v>556</v>
      </c>
      <c r="AJ2765" t="str">
        <f t="shared" si="1017"/>
        <v>Adult</v>
      </c>
      <c r="AK2765">
        <v>14000000</v>
      </c>
      <c r="AL2765" t="str">
        <f t="shared" si="1018"/>
        <v>Low Budget</v>
      </c>
      <c r="AM2765">
        <v>1987</v>
      </c>
      <c r="AN2765">
        <f t="shared" si="1019"/>
        <v>38</v>
      </c>
      <c r="AO2765" t="str">
        <f t="shared" si="1020"/>
        <v>Old Classic</v>
      </c>
      <c r="AP2765">
        <v>276</v>
      </c>
      <c r="AQ2765" t="str">
        <f t="shared" si="1021"/>
        <v>Very Low</v>
      </c>
      <c r="AR2765">
        <v>6.9</v>
      </c>
      <c r="AS2765" t="str">
        <f t="shared" si="1022"/>
        <v>Average</v>
      </c>
      <c r="AT2765">
        <v>1.85</v>
      </c>
      <c r="AU2765" t="str">
        <f t="shared" si="1023"/>
        <v>HDTV / Widescreen</v>
      </c>
      <c r="AV2765">
        <v>3000</v>
      </c>
      <c r="AW2765" t="str">
        <f t="shared" si="1024"/>
        <v>Low</v>
      </c>
    </row>
    <row r="2766" spans="1:49" x14ac:dyDescent="0.3">
      <c r="A2766" t="s">
        <v>0</v>
      </c>
      <c r="B2766" t="s">
        <v>3274</v>
      </c>
      <c r="C2766">
        <v>82</v>
      </c>
      <c r="D2766" t="str">
        <f t="shared" si="1004"/>
        <v>Low</v>
      </c>
      <c r="E2766">
        <v>125</v>
      </c>
      <c r="F2766" t="str">
        <f t="shared" si="1005"/>
        <v>2h 5m</v>
      </c>
      <c r="G2766" t="str">
        <f t="shared" si="1006"/>
        <v>Long Movie</v>
      </c>
      <c r="H2766">
        <v>0</v>
      </c>
      <c r="I2766" t="str">
        <f t="shared" si="1007"/>
        <v>Very Low</v>
      </c>
      <c r="J2766">
        <v>700</v>
      </c>
      <c r="K2766" t="str">
        <f t="shared" si="1008"/>
        <v>Very Low</v>
      </c>
      <c r="L2766" t="s">
        <v>3276</v>
      </c>
      <c r="M2766">
        <v>8000</v>
      </c>
      <c r="N2766" t="str">
        <f t="shared" si="1009"/>
        <v>Low</v>
      </c>
      <c r="O2766">
        <v>178406268</v>
      </c>
      <c r="P2766" t="str">
        <f t="shared" si="1010"/>
        <v>Hit</v>
      </c>
      <c r="Q2766" t="s">
        <v>1652</v>
      </c>
      <c r="R2766" t="str">
        <f t="shared" si="1011"/>
        <v>Comedy</v>
      </c>
      <c r="S2766">
        <f t="shared" si="1012"/>
        <v>2</v>
      </c>
      <c r="T2766" t="s">
        <v>1498</v>
      </c>
      <c r="U2766" t="s">
        <v>13334</v>
      </c>
      <c r="V2766">
        <v>213476</v>
      </c>
      <c r="W2766" t="str">
        <f t="shared" si="1013"/>
        <v>High</v>
      </c>
      <c r="X2766">
        <v>11135</v>
      </c>
      <c r="Y2766" t="str">
        <f t="shared" si="1014"/>
        <v>Medium</v>
      </c>
      <c r="Z2766" t="s">
        <v>1741</v>
      </c>
      <c r="AA2766">
        <v>2</v>
      </c>
      <c r="AB2766" t="str">
        <f t="shared" si="1015"/>
        <v>Duo/Trio Poster</v>
      </c>
      <c r="AC2766" t="s">
        <v>13335</v>
      </c>
      <c r="AD2766" t="s">
        <v>13336</v>
      </c>
      <c r="AE2766">
        <v>271</v>
      </c>
      <c r="AF2766" t="str">
        <f t="shared" si="1016"/>
        <v>Very Low</v>
      </c>
      <c r="AG2766" t="s">
        <v>9</v>
      </c>
      <c r="AH2766" t="s">
        <v>10</v>
      </c>
      <c r="AI2766" t="s">
        <v>556</v>
      </c>
      <c r="AJ2766" t="str">
        <f t="shared" si="1017"/>
        <v>Adult</v>
      </c>
      <c r="AK2766">
        <v>14000000</v>
      </c>
      <c r="AL2766" t="str">
        <f t="shared" si="1018"/>
        <v>Low Budget</v>
      </c>
      <c r="AM2766">
        <v>1990</v>
      </c>
      <c r="AN2766">
        <f t="shared" si="1019"/>
        <v>35</v>
      </c>
      <c r="AO2766" t="str">
        <f t="shared" si="1020"/>
        <v>Old Classic</v>
      </c>
      <c r="AP2766">
        <v>995</v>
      </c>
      <c r="AQ2766" t="str">
        <f t="shared" si="1021"/>
        <v>Very Low</v>
      </c>
      <c r="AR2766">
        <v>6.9</v>
      </c>
      <c r="AS2766" t="str">
        <f t="shared" si="1022"/>
        <v>Average</v>
      </c>
      <c r="AT2766">
        <v>1.85</v>
      </c>
      <c r="AU2766" t="str">
        <f t="shared" si="1023"/>
        <v>HDTV / Widescreen</v>
      </c>
      <c r="AV2766">
        <v>11000</v>
      </c>
      <c r="AW2766" t="str">
        <f t="shared" si="1024"/>
        <v>Medium</v>
      </c>
    </row>
    <row r="2767" spans="1:49" x14ac:dyDescent="0.3">
      <c r="A2767" t="s">
        <v>0</v>
      </c>
      <c r="B2767" t="s">
        <v>13337</v>
      </c>
      <c r="C2767">
        <f>C2766</f>
        <v>82</v>
      </c>
      <c r="D2767" t="str">
        <f t="shared" si="1004"/>
        <v>Low</v>
      </c>
      <c r="E2767">
        <v>65</v>
      </c>
      <c r="F2767" t="str">
        <f t="shared" si="1005"/>
        <v>1h 5m</v>
      </c>
      <c r="G2767" t="str">
        <f t="shared" si="1006"/>
        <v>Featurette</v>
      </c>
      <c r="H2767">
        <v>0</v>
      </c>
      <c r="I2767" t="str">
        <f t="shared" si="1007"/>
        <v>Very Low</v>
      </c>
      <c r="J2767">
        <v>176</v>
      </c>
      <c r="K2767" t="str">
        <f t="shared" si="1008"/>
        <v>Very Low</v>
      </c>
      <c r="L2767" t="s">
        <v>7974</v>
      </c>
      <c r="M2767">
        <v>770</v>
      </c>
      <c r="N2767" t="str">
        <f t="shared" si="1009"/>
        <v>Low</v>
      </c>
      <c r="O2767">
        <f>O2766</f>
        <v>178406268</v>
      </c>
      <c r="P2767" t="str">
        <f t="shared" si="1010"/>
        <v>Hit</v>
      </c>
      <c r="Q2767" t="s">
        <v>1642</v>
      </c>
      <c r="R2767" t="str">
        <f t="shared" si="1011"/>
        <v>Comedy</v>
      </c>
      <c r="S2767">
        <f t="shared" si="1012"/>
        <v>1</v>
      </c>
      <c r="T2767" t="s">
        <v>929</v>
      </c>
      <c r="U2767" t="s">
        <v>13338</v>
      </c>
      <c r="V2767">
        <v>10</v>
      </c>
      <c r="W2767" t="str">
        <f t="shared" si="1013"/>
        <v>Very Low</v>
      </c>
      <c r="X2767">
        <v>1125</v>
      </c>
      <c r="Y2767" t="str">
        <f t="shared" si="1014"/>
        <v>Low</v>
      </c>
      <c r="Z2767" t="s">
        <v>13339</v>
      </c>
      <c r="AA2767">
        <v>2</v>
      </c>
      <c r="AB2767" t="str">
        <f t="shared" si="1015"/>
        <v>Duo/Trio Poster</v>
      </c>
      <c r="AC2767" t="str">
        <f>AC2766</f>
        <v>businessman|falling in love with a prostitute|hotel|prostitute|rich man poor woman</v>
      </c>
      <c r="AD2767" t="s">
        <v>13340</v>
      </c>
      <c r="AE2767">
        <f>AE2766</f>
        <v>271</v>
      </c>
      <c r="AF2767" t="str">
        <f t="shared" si="1016"/>
        <v>Very Low</v>
      </c>
      <c r="AG2767" t="s">
        <v>9</v>
      </c>
      <c r="AH2767" t="s">
        <v>239</v>
      </c>
      <c r="AI2767" t="str">
        <f t="shared" ref="AI2767:AM2767" si="1025">AI2766</f>
        <v>R</v>
      </c>
      <c r="AJ2767" t="str">
        <f t="shared" si="1017"/>
        <v>Adult</v>
      </c>
      <c r="AK2767">
        <f t="shared" si="1025"/>
        <v>14000000</v>
      </c>
      <c r="AL2767" t="str">
        <f t="shared" si="1018"/>
        <v>Low Budget</v>
      </c>
      <c r="AM2767">
        <f t="shared" si="1025"/>
        <v>1990</v>
      </c>
      <c r="AN2767">
        <f t="shared" si="1019"/>
        <v>35</v>
      </c>
      <c r="AO2767" t="str">
        <f t="shared" si="1020"/>
        <v>Old Classic</v>
      </c>
      <c r="AP2767">
        <v>179</v>
      </c>
      <c r="AQ2767" t="str">
        <f t="shared" si="1021"/>
        <v>Very Low</v>
      </c>
      <c r="AR2767">
        <v>9.5</v>
      </c>
      <c r="AS2767" t="str">
        <f t="shared" si="1022"/>
        <v>Master Piece</v>
      </c>
      <c r="AT2767">
        <v>1.33</v>
      </c>
      <c r="AU2767" t="str">
        <f t="shared" si="1023"/>
        <v>Classic</v>
      </c>
      <c r="AV2767">
        <v>0</v>
      </c>
      <c r="AW2767" t="str">
        <f t="shared" si="1024"/>
        <v>Very Low</v>
      </c>
    </row>
    <row r="2768" spans="1:49" x14ac:dyDescent="0.3">
      <c r="A2768" t="s">
        <v>0</v>
      </c>
      <c r="B2768" t="s">
        <v>13341</v>
      </c>
      <c r="C2768">
        <v>32</v>
      </c>
      <c r="D2768" t="str">
        <f t="shared" si="1004"/>
        <v>Very Low</v>
      </c>
      <c r="E2768">
        <v>108</v>
      </c>
      <c r="F2768" t="str">
        <f t="shared" si="1005"/>
        <v>1h 48m</v>
      </c>
      <c r="G2768" t="str">
        <f t="shared" si="1006"/>
        <v>Standard Movie</v>
      </c>
      <c r="H2768">
        <v>5</v>
      </c>
      <c r="I2768" t="str">
        <f t="shared" si="1007"/>
        <v>Very Low</v>
      </c>
      <c r="J2768">
        <v>57</v>
      </c>
      <c r="K2768" t="str">
        <f t="shared" si="1008"/>
        <v>Very Low</v>
      </c>
      <c r="L2768" t="s">
        <v>9670</v>
      </c>
      <c r="M2768">
        <v>442</v>
      </c>
      <c r="N2768" t="str">
        <f t="shared" si="1009"/>
        <v>Low</v>
      </c>
      <c r="O2768">
        <v>109306210</v>
      </c>
      <c r="P2768" t="str">
        <f t="shared" si="1010"/>
        <v>Hit</v>
      </c>
      <c r="Q2768" t="s">
        <v>1599</v>
      </c>
      <c r="R2768" t="str">
        <f t="shared" si="1011"/>
        <v>Action</v>
      </c>
      <c r="S2768">
        <f t="shared" si="1012"/>
        <v>3</v>
      </c>
      <c r="T2768" t="s">
        <v>9325</v>
      </c>
      <c r="U2768" t="s">
        <v>13342</v>
      </c>
      <c r="V2768">
        <v>44096</v>
      </c>
      <c r="W2768" t="str">
        <f t="shared" si="1013"/>
        <v>Low</v>
      </c>
      <c r="X2768">
        <v>717</v>
      </c>
      <c r="Y2768" t="str">
        <f t="shared" si="1014"/>
        <v>Very Low</v>
      </c>
      <c r="Z2768" t="s">
        <v>13343</v>
      </c>
      <c r="AA2768">
        <v>1</v>
      </c>
      <c r="AB2768" t="str">
        <f t="shared" si="1015"/>
        <v>Solo Star Poster</v>
      </c>
      <c r="AC2768" t="s">
        <v>13344</v>
      </c>
      <c r="AD2768" t="s">
        <v>13345</v>
      </c>
      <c r="AE2768">
        <v>62</v>
      </c>
      <c r="AF2768" t="str">
        <f t="shared" si="1016"/>
        <v>Very Low</v>
      </c>
      <c r="AG2768" t="s">
        <v>9</v>
      </c>
      <c r="AH2768" t="s">
        <v>341</v>
      </c>
      <c r="AI2768" t="s">
        <v>66</v>
      </c>
      <c r="AJ2768" t="str">
        <f t="shared" si="1017"/>
        <v>Family</v>
      </c>
      <c r="AK2768">
        <v>15800000</v>
      </c>
      <c r="AL2768" t="str">
        <f t="shared" si="1018"/>
        <v>Low Budget</v>
      </c>
      <c r="AM2768">
        <v>1988</v>
      </c>
      <c r="AN2768">
        <f t="shared" si="1019"/>
        <v>37</v>
      </c>
      <c r="AO2768" t="str">
        <f t="shared" si="1020"/>
        <v>Old Classic</v>
      </c>
      <c r="AP2768">
        <v>162</v>
      </c>
      <c r="AQ2768" t="str">
        <f t="shared" si="1021"/>
        <v>Very Low</v>
      </c>
      <c r="AR2768">
        <v>5.5</v>
      </c>
      <c r="AS2768" t="str">
        <f t="shared" si="1022"/>
        <v>Below Average</v>
      </c>
      <c r="AT2768">
        <v>2.35</v>
      </c>
      <c r="AU2768" t="str">
        <f t="shared" si="1023"/>
        <v>Cinematic Widescreen</v>
      </c>
      <c r="AV2768">
        <v>489</v>
      </c>
      <c r="AW2768" t="str">
        <f t="shared" si="1024"/>
        <v>Very Low</v>
      </c>
    </row>
    <row r="2769" spans="1:49" x14ac:dyDescent="0.3">
      <c r="A2769" t="s">
        <v>0</v>
      </c>
      <c r="B2769" t="s">
        <v>13346</v>
      </c>
      <c r="C2769">
        <v>22</v>
      </c>
      <c r="D2769" t="str">
        <f t="shared" si="1004"/>
        <v>Very Low</v>
      </c>
      <c r="E2769">
        <v>101</v>
      </c>
      <c r="F2769" t="str">
        <f t="shared" si="1005"/>
        <v>1h 41m</v>
      </c>
      <c r="G2769" t="str">
        <f t="shared" si="1006"/>
        <v>Standard Movie</v>
      </c>
      <c r="H2769">
        <v>34</v>
      </c>
      <c r="I2769" t="str">
        <f t="shared" si="1007"/>
        <v>Very Low</v>
      </c>
      <c r="J2769">
        <v>277</v>
      </c>
      <c r="K2769" t="str">
        <f t="shared" si="1008"/>
        <v>Very Low</v>
      </c>
      <c r="L2769" t="s">
        <v>9794</v>
      </c>
      <c r="M2769">
        <v>892</v>
      </c>
      <c r="N2769" t="str">
        <f t="shared" si="1009"/>
        <v>Low</v>
      </c>
      <c r="O2769">
        <f>O2768</f>
        <v>109306210</v>
      </c>
      <c r="P2769" t="str">
        <f t="shared" si="1010"/>
        <v>Hit</v>
      </c>
      <c r="Q2769" t="s">
        <v>1091</v>
      </c>
      <c r="R2769" t="str">
        <f t="shared" si="1011"/>
        <v>Action</v>
      </c>
      <c r="S2769">
        <f t="shared" si="1012"/>
        <v>5</v>
      </c>
      <c r="T2769" t="s">
        <v>993</v>
      </c>
      <c r="U2769" t="s">
        <v>13347</v>
      </c>
      <c r="V2769">
        <v>1554</v>
      </c>
      <c r="W2769" t="str">
        <f t="shared" si="1013"/>
        <v>Very Low</v>
      </c>
      <c r="X2769">
        <v>2055</v>
      </c>
      <c r="Y2769" t="str">
        <f t="shared" si="1014"/>
        <v>Low</v>
      </c>
      <c r="Z2769" t="s">
        <v>13348</v>
      </c>
      <c r="AA2769">
        <v>0</v>
      </c>
      <c r="AB2769" t="str">
        <f t="shared" si="1015"/>
        <v>Symbolic Poster</v>
      </c>
      <c r="AC2769" t="str">
        <f>AC2768</f>
        <v>australia|australian|crime boss|crocodile|gangster</v>
      </c>
      <c r="AD2769" t="s">
        <v>13349</v>
      </c>
      <c r="AE2769">
        <v>20</v>
      </c>
      <c r="AF2769" t="str">
        <f t="shared" si="1016"/>
        <v>Very Low</v>
      </c>
      <c r="AG2769" t="s">
        <v>9</v>
      </c>
      <c r="AH2769" t="s">
        <v>10</v>
      </c>
      <c r="AI2769" t="s">
        <v>556</v>
      </c>
      <c r="AJ2769" t="str">
        <f t="shared" si="1017"/>
        <v>Adult</v>
      </c>
      <c r="AK2769">
        <v>15000000</v>
      </c>
      <c r="AL2769" t="str">
        <f t="shared" si="1018"/>
        <v>Low Budget</v>
      </c>
      <c r="AM2769">
        <v>2015</v>
      </c>
      <c r="AN2769">
        <f t="shared" si="1019"/>
        <v>10</v>
      </c>
      <c r="AO2769" t="str">
        <f t="shared" si="1020"/>
        <v>Modern Classic</v>
      </c>
      <c r="AP2769">
        <v>355</v>
      </c>
      <c r="AQ2769" t="str">
        <f t="shared" si="1021"/>
        <v>Very Low</v>
      </c>
      <c r="AR2769">
        <v>5.7</v>
      </c>
      <c r="AS2769" t="str">
        <f t="shared" si="1022"/>
        <v>Below Average</v>
      </c>
      <c r="AT2769">
        <v>2.35</v>
      </c>
      <c r="AU2769" t="str">
        <f t="shared" si="1023"/>
        <v>Cinematic Widescreen</v>
      </c>
      <c r="AV2769">
        <v>0</v>
      </c>
      <c r="AW2769" t="str">
        <f t="shared" si="1024"/>
        <v>Very Low</v>
      </c>
    </row>
    <row r="2770" spans="1:49" x14ac:dyDescent="0.3">
      <c r="A2770" t="s">
        <v>0</v>
      </c>
      <c r="B2770" t="s">
        <v>731</v>
      </c>
      <c r="C2770">
        <v>72</v>
      </c>
      <c r="D2770" t="str">
        <f t="shared" si="1004"/>
        <v>Low</v>
      </c>
      <c r="E2770">
        <v>145</v>
      </c>
      <c r="F2770" t="str">
        <f t="shared" si="1005"/>
        <v>2h 25m</v>
      </c>
      <c r="G2770" t="str">
        <f t="shared" si="1006"/>
        <v>Long Movie</v>
      </c>
      <c r="H2770">
        <v>0</v>
      </c>
      <c r="I2770" t="str">
        <f t="shared" si="1007"/>
        <v>Very Low</v>
      </c>
      <c r="J2770">
        <v>560</v>
      </c>
      <c r="K2770" t="str">
        <f t="shared" si="1008"/>
        <v>Very Low</v>
      </c>
      <c r="L2770" t="s">
        <v>4803</v>
      </c>
      <c r="M2770">
        <v>10000</v>
      </c>
      <c r="N2770" t="str">
        <f t="shared" si="1009"/>
        <v>Low</v>
      </c>
      <c r="O2770">
        <v>70001698</v>
      </c>
      <c r="P2770" t="str">
        <f t="shared" si="1010"/>
        <v>Hit</v>
      </c>
      <c r="Q2770" t="s">
        <v>7220</v>
      </c>
      <c r="R2770" t="str">
        <f t="shared" si="1011"/>
        <v>Biography</v>
      </c>
      <c r="S2770">
        <f t="shared" si="1012"/>
        <v>3</v>
      </c>
      <c r="T2770" t="s">
        <v>494</v>
      </c>
      <c r="U2770" t="s">
        <v>13350</v>
      </c>
      <c r="V2770">
        <v>76842</v>
      </c>
      <c r="W2770" t="str">
        <f t="shared" si="1013"/>
        <v>Medium</v>
      </c>
      <c r="X2770">
        <v>12098</v>
      </c>
      <c r="Y2770" t="str">
        <f t="shared" si="1014"/>
        <v>Medium</v>
      </c>
      <c r="Z2770" t="s">
        <v>8500</v>
      </c>
      <c r="AA2770">
        <v>0</v>
      </c>
      <c r="AB2770" t="str">
        <f t="shared" si="1015"/>
        <v>Symbolic Poster</v>
      </c>
      <c r="AC2770" t="s">
        <v>13351</v>
      </c>
      <c r="AD2770" t="s">
        <v>13352</v>
      </c>
      <c r="AE2770">
        <v>173</v>
      </c>
      <c r="AF2770" t="str">
        <f t="shared" si="1016"/>
        <v>Very Low</v>
      </c>
      <c r="AG2770" t="s">
        <v>9</v>
      </c>
      <c r="AH2770" t="s">
        <v>10</v>
      </c>
      <c r="AI2770" t="s">
        <v>556</v>
      </c>
      <c r="AJ2770" t="str">
        <f t="shared" si="1017"/>
        <v>Adult</v>
      </c>
      <c r="AK2770">
        <v>14000000</v>
      </c>
      <c r="AL2770" t="str">
        <f t="shared" si="1018"/>
        <v>Low Budget</v>
      </c>
      <c r="AM2770">
        <v>1989</v>
      </c>
      <c r="AN2770">
        <f t="shared" si="1019"/>
        <v>36</v>
      </c>
      <c r="AO2770" t="str">
        <f t="shared" si="1020"/>
        <v>Old Classic</v>
      </c>
      <c r="AP2770">
        <v>854</v>
      </c>
      <c r="AQ2770" t="str">
        <f t="shared" si="1021"/>
        <v>Very Low</v>
      </c>
      <c r="AR2770">
        <v>7.2</v>
      </c>
      <c r="AS2770" t="str">
        <f t="shared" si="1022"/>
        <v>Good</v>
      </c>
      <c r="AT2770">
        <v>2.35</v>
      </c>
      <c r="AU2770" t="str">
        <f t="shared" si="1023"/>
        <v>Cinematic Widescreen</v>
      </c>
      <c r="AV2770">
        <v>4000</v>
      </c>
      <c r="AW2770" t="str">
        <f t="shared" si="1024"/>
        <v>Low</v>
      </c>
    </row>
    <row r="2771" spans="1:49" x14ac:dyDescent="0.3">
      <c r="A2771" t="s">
        <v>718</v>
      </c>
      <c r="B2771" t="s">
        <v>674</v>
      </c>
      <c r="C2771">
        <v>39</v>
      </c>
      <c r="D2771" t="str">
        <f t="shared" si="1004"/>
        <v>Very Low</v>
      </c>
      <c r="E2771">
        <v>98</v>
      </c>
      <c r="F2771" t="str">
        <f t="shared" si="1005"/>
        <v>1h 38m</v>
      </c>
      <c r="G2771" t="str">
        <f t="shared" si="1006"/>
        <v>Standard Movie</v>
      </c>
      <c r="H2771">
        <v>226</v>
      </c>
      <c r="I2771" t="str">
        <f t="shared" si="1007"/>
        <v>Very Low</v>
      </c>
      <c r="J2771">
        <v>496</v>
      </c>
      <c r="K2771" t="str">
        <f t="shared" si="1008"/>
        <v>Very Low</v>
      </c>
      <c r="L2771" t="s">
        <v>3671</v>
      </c>
      <c r="M2771">
        <v>953</v>
      </c>
      <c r="N2771" t="str">
        <f t="shared" si="1009"/>
        <v>Low</v>
      </c>
      <c r="O2771">
        <v>68856263</v>
      </c>
      <c r="P2771" t="str">
        <f t="shared" si="1010"/>
        <v>Hit</v>
      </c>
      <c r="Q2771" t="s">
        <v>7868</v>
      </c>
      <c r="R2771" t="str">
        <f t="shared" si="1011"/>
        <v>Adventure</v>
      </c>
      <c r="S2771">
        <f t="shared" si="1012"/>
        <v>4</v>
      </c>
      <c r="T2771" t="s">
        <v>8506</v>
      </c>
      <c r="U2771" t="s">
        <v>13353</v>
      </c>
      <c r="V2771">
        <v>69733</v>
      </c>
      <c r="W2771" t="str">
        <f t="shared" si="1013"/>
        <v>Medium</v>
      </c>
      <c r="X2771">
        <v>2496</v>
      </c>
      <c r="Y2771" t="str">
        <f t="shared" si="1014"/>
        <v>Low</v>
      </c>
      <c r="Z2771" t="s">
        <v>13354</v>
      </c>
      <c r="AA2771">
        <v>1</v>
      </c>
      <c r="AB2771" t="str">
        <f t="shared" si="1015"/>
        <v>Solo Star Poster</v>
      </c>
      <c r="AC2771" t="s">
        <v>13355</v>
      </c>
      <c r="AD2771" t="s">
        <v>13356</v>
      </c>
      <c r="AE2771">
        <v>97</v>
      </c>
      <c r="AF2771" t="str">
        <f t="shared" si="1016"/>
        <v>Very Low</v>
      </c>
      <c r="AG2771" t="s">
        <v>9</v>
      </c>
      <c r="AH2771" t="s">
        <v>10</v>
      </c>
      <c r="AI2771" t="s">
        <v>66</v>
      </c>
      <c r="AJ2771" t="str">
        <f t="shared" si="1017"/>
        <v>Family</v>
      </c>
      <c r="AK2771">
        <v>15000000</v>
      </c>
      <c r="AL2771" t="str">
        <f t="shared" si="1018"/>
        <v>Low Budget</v>
      </c>
      <c r="AM2771">
        <v>1993</v>
      </c>
      <c r="AN2771">
        <f t="shared" si="1019"/>
        <v>32</v>
      </c>
      <c r="AO2771" t="str">
        <f t="shared" si="1020"/>
        <v>Old Classic</v>
      </c>
      <c r="AP2771">
        <v>730</v>
      </c>
      <c r="AQ2771" t="str">
        <f t="shared" si="1021"/>
        <v>Very Low</v>
      </c>
      <c r="AR2771">
        <v>6.9</v>
      </c>
      <c r="AS2771" t="str">
        <f t="shared" si="1022"/>
        <v>Average</v>
      </c>
      <c r="AT2771">
        <v>1.85</v>
      </c>
      <c r="AU2771" t="str">
        <f t="shared" si="1023"/>
        <v>HDTV / Widescreen</v>
      </c>
      <c r="AV2771">
        <v>0</v>
      </c>
      <c r="AW2771" t="str">
        <f t="shared" si="1024"/>
        <v>Very Low</v>
      </c>
    </row>
    <row r="2772" spans="1:49" x14ac:dyDescent="0.3">
      <c r="A2772" t="s">
        <v>0</v>
      </c>
      <c r="B2772" t="s">
        <v>5457</v>
      </c>
      <c r="C2772">
        <v>264</v>
      </c>
      <c r="D2772" t="str">
        <f t="shared" si="1004"/>
        <v>Medium</v>
      </c>
      <c r="E2772">
        <v>101</v>
      </c>
      <c r="F2772" t="str">
        <f t="shared" si="1005"/>
        <v>1h 41m</v>
      </c>
      <c r="G2772" t="str">
        <f t="shared" si="1006"/>
        <v>Standard Movie</v>
      </c>
      <c r="H2772">
        <v>71</v>
      </c>
      <c r="I2772" t="str">
        <f t="shared" si="1007"/>
        <v>Very Low</v>
      </c>
      <c r="J2772">
        <v>725</v>
      </c>
      <c r="K2772" t="str">
        <f t="shared" si="1008"/>
        <v>Very Low</v>
      </c>
      <c r="L2772" t="s">
        <v>719</v>
      </c>
      <c r="M2772">
        <v>10000</v>
      </c>
      <c r="N2772" t="str">
        <f t="shared" si="1009"/>
        <v>Low</v>
      </c>
      <c r="O2772">
        <v>51527787</v>
      </c>
      <c r="P2772" t="str">
        <f t="shared" si="1010"/>
        <v>Hit</v>
      </c>
      <c r="Q2772" t="s">
        <v>5515</v>
      </c>
      <c r="R2772" t="str">
        <f t="shared" si="1011"/>
        <v>Horror</v>
      </c>
      <c r="S2772">
        <f t="shared" si="1012"/>
        <v>2</v>
      </c>
      <c r="T2772" t="s">
        <v>13357</v>
      </c>
      <c r="U2772" t="s">
        <v>13358</v>
      </c>
      <c r="V2772">
        <v>45603</v>
      </c>
      <c r="W2772" t="str">
        <f t="shared" si="1013"/>
        <v>Low</v>
      </c>
      <c r="X2772">
        <v>14159</v>
      </c>
      <c r="Y2772" t="str">
        <f t="shared" si="1014"/>
        <v>Medium</v>
      </c>
      <c r="Z2772" t="s">
        <v>11227</v>
      </c>
      <c r="AA2772">
        <v>0</v>
      </c>
      <c r="AB2772" t="str">
        <f t="shared" si="1015"/>
        <v>Symbolic Poster</v>
      </c>
      <c r="AC2772" t="s">
        <v>13359</v>
      </c>
      <c r="AD2772" t="s">
        <v>13360</v>
      </c>
      <c r="AE2772">
        <v>268</v>
      </c>
      <c r="AF2772" t="str">
        <f t="shared" si="1016"/>
        <v>Very Low</v>
      </c>
      <c r="AG2772" t="s">
        <v>9</v>
      </c>
      <c r="AH2772" t="s">
        <v>10</v>
      </c>
      <c r="AI2772" t="s">
        <v>556</v>
      </c>
      <c r="AJ2772" t="str">
        <f t="shared" si="1017"/>
        <v>Adult</v>
      </c>
      <c r="AK2772">
        <v>15000000</v>
      </c>
      <c r="AL2772" t="str">
        <f t="shared" si="1018"/>
        <v>Low Budget</v>
      </c>
      <c r="AM2772">
        <v>2009</v>
      </c>
      <c r="AN2772">
        <f t="shared" si="1019"/>
        <v>16</v>
      </c>
      <c r="AO2772" t="str">
        <f t="shared" si="1020"/>
        <v>Old Classic</v>
      </c>
      <c r="AP2772">
        <v>960</v>
      </c>
      <c r="AQ2772" t="str">
        <f t="shared" si="1021"/>
        <v>Very Low</v>
      </c>
      <c r="AR2772">
        <v>5.5</v>
      </c>
      <c r="AS2772" t="str">
        <f t="shared" si="1022"/>
        <v>Below Average</v>
      </c>
      <c r="AT2772">
        <v>1.85</v>
      </c>
      <c r="AU2772" t="str">
        <f t="shared" si="1023"/>
        <v>HDTV / Widescreen</v>
      </c>
      <c r="AV2772">
        <v>0</v>
      </c>
      <c r="AW2772" t="str">
        <f t="shared" si="1024"/>
        <v>Very Low</v>
      </c>
    </row>
    <row r="2773" spans="1:49" x14ac:dyDescent="0.3">
      <c r="A2773" t="s">
        <v>0</v>
      </c>
      <c r="B2773" t="s">
        <v>9892</v>
      </c>
      <c r="C2773">
        <v>264</v>
      </c>
      <c r="D2773" t="str">
        <f t="shared" si="1004"/>
        <v>Medium</v>
      </c>
      <c r="E2773">
        <v>92</v>
      </c>
      <c r="F2773" t="str">
        <f t="shared" si="1005"/>
        <v>1h 32m</v>
      </c>
      <c r="G2773" t="str">
        <f t="shared" si="1006"/>
        <v>Standard Movie</v>
      </c>
      <c r="H2773">
        <v>30</v>
      </c>
      <c r="I2773" t="str">
        <f t="shared" si="1007"/>
        <v>Very Low</v>
      </c>
      <c r="J2773">
        <v>309</v>
      </c>
      <c r="K2773" t="str">
        <f t="shared" si="1008"/>
        <v>Very Low</v>
      </c>
      <c r="L2773" t="s">
        <v>9893</v>
      </c>
      <c r="M2773">
        <v>941</v>
      </c>
      <c r="N2773" t="str">
        <f t="shared" si="1009"/>
        <v>Low</v>
      </c>
      <c r="O2773">
        <v>49122319</v>
      </c>
      <c r="P2773" t="str">
        <f t="shared" si="1010"/>
        <v>Average</v>
      </c>
      <c r="Q2773" t="s">
        <v>5515</v>
      </c>
      <c r="R2773" t="str">
        <f t="shared" si="1011"/>
        <v>Horror</v>
      </c>
      <c r="S2773">
        <f t="shared" si="1012"/>
        <v>2</v>
      </c>
      <c r="T2773" t="s">
        <v>7863</v>
      </c>
      <c r="U2773" t="s">
        <v>9894</v>
      </c>
      <c r="V2773">
        <v>47169</v>
      </c>
      <c r="W2773" t="str">
        <f t="shared" si="1013"/>
        <v>Low</v>
      </c>
      <c r="X2773">
        <v>2348</v>
      </c>
      <c r="Y2773" t="str">
        <f t="shared" si="1014"/>
        <v>Low</v>
      </c>
      <c r="Z2773" t="s">
        <v>9895</v>
      </c>
      <c r="AA2773">
        <v>0</v>
      </c>
      <c r="AB2773" t="str">
        <f t="shared" si="1015"/>
        <v>Symbolic Poster</v>
      </c>
      <c r="AC2773" t="s">
        <v>9896</v>
      </c>
      <c r="AD2773" t="s">
        <v>9897</v>
      </c>
      <c r="AE2773">
        <v>162</v>
      </c>
      <c r="AF2773" t="str">
        <f t="shared" si="1016"/>
        <v>Very Low</v>
      </c>
      <c r="AG2773" t="s">
        <v>9</v>
      </c>
      <c r="AH2773" t="s">
        <v>10</v>
      </c>
      <c r="AI2773" t="s">
        <v>11</v>
      </c>
      <c r="AJ2773" t="str">
        <f t="shared" si="1017"/>
        <v>Teen</v>
      </c>
      <c r="AK2773">
        <v>14000000</v>
      </c>
      <c r="AL2773" t="str">
        <f t="shared" si="1018"/>
        <v>Low Budget</v>
      </c>
      <c r="AM2773">
        <v>2012</v>
      </c>
      <c r="AN2773">
        <f t="shared" si="1019"/>
        <v>13</v>
      </c>
      <c r="AO2773" t="str">
        <f t="shared" si="1020"/>
        <v>Modern Classic</v>
      </c>
      <c r="AP2773">
        <v>459</v>
      </c>
      <c r="AQ2773" t="str">
        <f t="shared" si="1021"/>
        <v>Very Low</v>
      </c>
      <c r="AR2773">
        <v>5.9</v>
      </c>
      <c r="AS2773" t="str">
        <f t="shared" si="1022"/>
        <v>Below Average</v>
      </c>
      <c r="AT2773">
        <v>2.35</v>
      </c>
      <c r="AU2773" t="str">
        <f t="shared" si="1023"/>
        <v>Cinematic Widescreen</v>
      </c>
      <c r="AV2773">
        <v>17000</v>
      </c>
      <c r="AW2773" t="str">
        <f t="shared" si="1024"/>
        <v>Medium</v>
      </c>
    </row>
    <row r="2774" spans="1:49" x14ac:dyDescent="0.3">
      <c r="A2774" t="s">
        <v>0</v>
      </c>
      <c r="B2774" t="s">
        <v>5601</v>
      </c>
      <c r="C2774">
        <v>145</v>
      </c>
      <c r="D2774" t="str">
        <f t="shared" si="1004"/>
        <v>Low</v>
      </c>
      <c r="E2774">
        <v>93</v>
      </c>
      <c r="F2774" t="str">
        <f t="shared" si="1005"/>
        <v>1h 33m</v>
      </c>
      <c r="G2774" t="str">
        <f t="shared" si="1006"/>
        <v>Standard Movie</v>
      </c>
      <c r="H2774">
        <v>270</v>
      </c>
      <c r="I2774" t="str">
        <f t="shared" si="1007"/>
        <v>Very Low</v>
      </c>
      <c r="J2774">
        <v>535</v>
      </c>
      <c r="K2774" t="str">
        <f t="shared" si="1008"/>
        <v>Very Low</v>
      </c>
      <c r="L2774" t="s">
        <v>766</v>
      </c>
      <c r="M2774">
        <v>13000</v>
      </c>
      <c r="N2774" t="str">
        <f t="shared" si="1009"/>
        <v>Medium</v>
      </c>
      <c r="O2774">
        <f>O2773</f>
        <v>49122319</v>
      </c>
      <c r="P2774" t="str">
        <f t="shared" si="1010"/>
        <v>Average</v>
      </c>
      <c r="Q2774" t="s">
        <v>994</v>
      </c>
      <c r="R2774" t="str">
        <f t="shared" si="1011"/>
        <v>Action</v>
      </c>
      <c r="S2774">
        <f t="shared" si="1012"/>
        <v>3</v>
      </c>
      <c r="T2774" t="s">
        <v>1755</v>
      </c>
      <c r="U2774" t="s">
        <v>5602</v>
      </c>
      <c r="V2774">
        <v>172493</v>
      </c>
      <c r="W2774" t="str">
        <f t="shared" si="1013"/>
        <v>Medium</v>
      </c>
      <c r="X2774">
        <v>15192</v>
      </c>
      <c r="Y2774" t="str">
        <f t="shared" si="1014"/>
        <v>Medium</v>
      </c>
      <c r="Z2774" t="s">
        <v>4574</v>
      </c>
      <c r="AA2774">
        <v>1</v>
      </c>
      <c r="AB2774" t="str">
        <f t="shared" si="1015"/>
        <v>Solo Star Poster</v>
      </c>
      <c r="AC2774" t="s">
        <v>5603</v>
      </c>
      <c r="AD2774" t="s">
        <v>5604</v>
      </c>
      <c r="AE2774">
        <v>376</v>
      </c>
      <c r="AF2774" t="str">
        <f t="shared" si="1016"/>
        <v>Very Low</v>
      </c>
      <c r="AG2774" t="s">
        <v>9</v>
      </c>
      <c r="AH2774" t="s">
        <v>10</v>
      </c>
      <c r="AI2774" t="s">
        <v>556</v>
      </c>
      <c r="AJ2774" t="str">
        <f t="shared" si="1017"/>
        <v>Adult</v>
      </c>
      <c r="AK2774">
        <v>14000000</v>
      </c>
      <c r="AL2774" t="str">
        <f t="shared" si="1018"/>
        <v>Low Budget</v>
      </c>
      <c r="AM2774">
        <v>1982</v>
      </c>
      <c r="AN2774">
        <f t="shared" si="1019"/>
        <v>43</v>
      </c>
      <c r="AO2774" t="str">
        <f t="shared" si="1020"/>
        <v>Old Classic</v>
      </c>
      <c r="AP2774">
        <v>954</v>
      </c>
      <c r="AQ2774" t="str">
        <f t="shared" si="1021"/>
        <v>Very Low</v>
      </c>
      <c r="AR2774">
        <v>7.7</v>
      </c>
      <c r="AS2774" t="str">
        <f t="shared" si="1022"/>
        <v>Good</v>
      </c>
      <c r="AT2774">
        <v>2.35</v>
      </c>
      <c r="AU2774" t="str">
        <f t="shared" si="1023"/>
        <v>Cinematic Widescreen</v>
      </c>
      <c r="AV2774">
        <v>0</v>
      </c>
      <c r="AW2774" t="str">
        <f t="shared" si="1024"/>
        <v>Very Low</v>
      </c>
    </row>
    <row r="2775" spans="1:49" x14ac:dyDescent="0.3">
      <c r="A2775" t="s">
        <v>0</v>
      </c>
      <c r="B2775" t="s">
        <v>9719</v>
      </c>
      <c r="C2775">
        <v>86</v>
      </c>
      <c r="D2775" t="str">
        <f t="shared" si="1004"/>
        <v>Low</v>
      </c>
      <c r="E2775">
        <v>109</v>
      </c>
      <c r="F2775" t="str">
        <f t="shared" si="1005"/>
        <v>1h 49m</v>
      </c>
      <c r="G2775" t="str">
        <f t="shared" si="1006"/>
        <v>Standard Movie</v>
      </c>
      <c r="H2775">
        <v>41</v>
      </c>
      <c r="I2775" t="str">
        <f t="shared" si="1007"/>
        <v>Very Low</v>
      </c>
      <c r="J2775">
        <v>748</v>
      </c>
      <c r="K2775" t="str">
        <f t="shared" si="1008"/>
        <v>Very Low</v>
      </c>
      <c r="L2775" t="s">
        <v>5924</v>
      </c>
      <c r="M2775">
        <v>997</v>
      </c>
      <c r="N2775" t="str">
        <f t="shared" si="1009"/>
        <v>Low</v>
      </c>
      <c r="O2775">
        <v>61356221</v>
      </c>
      <c r="P2775" t="str">
        <f t="shared" si="1010"/>
        <v>Hit</v>
      </c>
      <c r="Q2775" t="s">
        <v>7808</v>
      </c>
      <c r="R2775" t="str">
        <f t="shared" si="1011"/>
        <v>Drama</v>
      </c>
      <c r="S2775">
        <f t="shared" si="1012"/>
        <v>3</v>
      </c>
      <c r="T2775" t="s">
        <v>11272</v>
      </c>
      <c r="U2775" t="s">
        <v>13361</v>
      </c>
      <c r="V2775">
        <v>19505</v>
      </c>
      <c r="W2775" t="str">
        <f t="shared" si="1013"/>
        <v>Low</v>
      </c>
      <c r="X2775">
        <v>3544</v>
      </c>
      <c r="Y2775" t="str">
        <f t="shared" si="1014"/>
        <v>Low</v>
      </c>
      <c r="Z2775" t="s">
        <v>114</v>
      </c>
      <c r="AA2775">
        <v>0</v>
      </c>
      <c r="AB2775" t="str">
        <f t="shared" si="1015"/>
        <v>Symbolic Poster</v>
      </c>
      <c r="AC2775" t="s">
        <v>13362</v>
      </c>
      <c r="AD2775" t="s">
        <v>13363</v>
      </c>
      <c r="AE2775">
        <v>162</v>
      </c>
      <c r="AF2775" t="str">
        <f t="shared" si="1016"/>
        <v>Very Low</v>
      </c>
      <c r="AG2775" t="s">
        <v>9</v>
      </c>
      <c r="AH2775" t="s">
        <v>10</v>
      </c>
      <c r="AI2775" t="s">
        <v>11</v>
      </c>
      <c r="AJ2775" t="str">
        <f t="shared" si="1017"/>
        <v>Teen</v>
      </c>
      <c r="AK2775">
        <v>14000000</v>
      </c>
      <c r="AL2775" t="str">
        <f t="shared" si="1018"/>
        <v>Low Budget</v>
      </c>
      <c r="AM2775">
        <v>2007</v>
      </c>
      <c r="AN2775">
        <f t="shared" si="1019"/>
        <v>18</v>
      </c>
      <c r="AO2775" t="str">
        <f t="shared" si="1020"/>
        <v>Old Classic</v>
      </c>
      <c r="AP2775">
        <v>826</v>
      </c>
      <c r="AQ2775" t="str">
        <f t="shared" si="1021"/>
        <v>Very Low</v>
      </c>
      <c r="AR2775">
        <v>5.2</v>
      </c>
      <c r="AS2775" t="str">
        <f t="shared" si="1022"/>
        <v>Below Average</v>
      </c>
      <c r="AT2775">
        <v>2.35</v>
      </c>
      <c r="AU2775" t="str">
        <f t="shared" si="1023"/>
        <v>Cinematic Widescreen</v>
      </c>
      <c r="AV2775">
        <v>0</v>
      </c>
      <c r="AW2775" t="str">
        <f t="shared" si="1024"/>
        <v>Very Low</v>
      </c>
    </row>
    <row r="2776" spans="1:49" x14ac:dyDescent="0.3">
      <c r="A2776" t="s">
        <v>0</v>
      </c>
      <c r="B2776" t="s">
        <v>8023</v>
      </c>
      <c r="C2776">
        <v>112</v>
      </c>
      <c r="D2776" t="str">
        <f t="shared" si="1004"/>
        <v>Low</v>
      </c>
      <c r="E2776">
        <v>123</v>
      </c>
      <c r="F2776" t="str">
        <f t="shared" si="1005"/>
        <v>2h 3m</v>
      </c>
      <c r="G2776" t="str">
        <f t="shared" si="1006"/>
        <v>Long Movie</v>
      </c>
      <c r="H2776">
        <v>43</v>
      </c>
      <c r="I2776" t="str">
        <f t="shared" si="1007"/>
        <v>Very Low</v>
      </c>
      <c r="J2776">
        <v>238</v>
      </c>
      <c r="K2776" t="str">
        <f t="shared" si="1008"/>
        <v>Very Low</v>
      </c>
      <c r="L2776" t="s">
        <v>1064</v>
      </c>
      <c r="M2776">
        <v>456</v>
      </c>
      <c r="N2776" t="str">
        <f t="shared" si="1009"/>
        <v>Low</v>
      </c>
      <c r="O2776">
        <v>46800000</v>
      </c>
      <c r="P2776" t="str">
        <f t="shared" si="1010"/>
        <v>Average</v>
      </c>
      <c r="Q2776" t="s">
        <v>198</v>
      </c>
      <c r="R2776" t="str">
        <f t="shared" si="1011"/>
        <v>Action</v>
      </c>
      <c r="S2776">
        <f t="shared" si="1012"/>
        <v>4</v>
      </c>
      <c r="T2776" t="s">
        <v>13364</v>
      </c>
      <c r="U2776" t="s">
        <v>13365</v>
      </c>
      <c r="V2776">
        <v>76477</v>
      </c>
      <c r="W2776" t="str">
        <f t="shared" si="1013"/>
        <v>Medium</v>
      </c>
      <c r="X2776">
        <v>1326</v>
      </c>
      <c r="Y2776" t="str">
        <f t="shared" si="1014"/>
        <v>Low</v>
      </c>
      <c r="Z2776" t="s">
        <v>13366</v>
      </c>
      <c r="AA2776">
        <v>2</v>
      </c>
      <c r="AB2776" t="str">
        <f t="shared" si="1015"/>
        <v>Duo/Trio Poster</v>
      </c>
      <c r="AC2776" t="s">
        <v>13367</v>
      </c>
      <c r="AD2776" t="s">
        <v>13368</v>
      </c>
      <c r="AE2776">
        <v>275</v>
      </c>
      <c r="AF2776" t="str">
        <f t="shared" si="1016"/>
        <v>Very Low</v>
      </c>
      <c r="AG2776" t="s">
        <v>9</v>
      </c>
      <c r="AH2776" t="s">
        <v>28</v>
      </c>
      <c r="AI2776" t="s">
        <v>66</v>
      </c>
      <c r="AJ2776" t="str">
        <f t="shared" si="1017"/>
        <v>Family</v>
      </c>
      <c r="AK2776">
        <v>14000000</v>
      </c>
      <c r="AL2776" t="str">
        <f t="shared" si="1018"/>
        <v>Low Budget</v>
      </c>
      <c r="AM2776">
        <v>1977</v>
      </c>
      <c r="AN2776">
        <f t="shared" si="1019"/>
        <v>48</v>
      </c>
      <c r="AO2776" t="str">
        <f t="shared" si="1020"/>
        <v>Old Classic</v>
      </c>
      <c r="AP2776">
        <v>244</v>
      </c>
      <c r="AQ2776" t="str">
        <f t="shared" si="1021"/>
        <v>Very Low</v>
      </c>
      <c r="AR2776">
        <v>7.1</v>
      </c>
      <c r="AS2776" t="str">
        <f t="shared" si="1022"/>
        <v>Good</v>
      </c>
      <c r="AT2776">
        <v>2.35</v>
      </c>
      <c r="AU2776" t="str">
        <f t="shared" si="1023"/>
        <v>Cinematic Widescreen</v>
      </c>
      <c r="AV2776">
        <v>0</v>
      </c>
      <c r="AW2776" t="str">
        <f t="shared" si="1024"/>
        <v>Very Low</v>
      </c>
    </row>
    <row r="2777" spans="1:49" x14ac:dyDescent="0.3">
      <c r="A2777" t="s">
        <v>0</v>
      </c>
      <c r="B2777" t="str">
        <f>B2776</f>
        <v>Lewis Gilbert</v>
      </c>
      <c r="C2777">
        <v>17</v>
      </c>
      <c r="D2777" t="str">
        <f t="shared" si="1004"/>
        <v>Very Low</v>
      </c>
      <c r="E2777">
        <v>60</v>
      </c>
      <c r="F2777" t="str">
        <f t="shared" si="1005"/>
        <v>1h 0m</v>
      </c>
      <c r="G2777" t="str">
        <f t="shared" si="1006"/>
        <v>Featurette</v>
      </c>
      <c r="H2777">
        <f>H2776</f>
        <v>43</v>
      </c>
      <c r="I2777" t="str">
        <f t="shared" si="1007"/>
        <v>Very Low</v>
      </c>
      <c r="J2777">
        <v>84</v>
      </c>
      <c r="K2777" t="str">
        <f t="shared" si="1008"/>
        <v>Very Low</v>
      </c>
      <c r="L2777" t="s">
        <v>13369</v>
      </c>
      <c r="M2777">
        <v>155</v>
      </c>
      <c r="N2777" t="str">
        <f t="shared" si="1009"/>
        <v>Low</v>
      </c>
      <c r="O2777">
        <f>O2776</f>
        <v>46800000</v>
      </c>
      <c r="P2777" t="str">
        <f t="shared" si="1010"/>
        <v>Average</v>
      </c>
      <c r="Q2777" t="s">
        <v>39</v>
      </c>
      <c r="R2777" t="str">
        <f t="shared" si="1011"/>
        <v>Documentary</v>
      </c>
      <c r="S2777">
        <f t="shared" si="1012"/>
        <v>1</v>
      </c>
      <c r="T2777" t="s">
        <v>13370</v>
      </c>
      <c r="U2777" t="s">
        <v>13371</v>
      </c>
      <c r="V2777">
        <v>5563</v>
      </c>
      <c r="W2777" t="str">
        <f t="shared" si="1013"/>
        <v>Very Low</v>
      </c>
      <c r="X2777">
        <v>552</v>
      </c>
      <c r="Y2777" t="str">
        <f t="shared" si="1014"/>
        <v>Very Low</v>
      </c>
      <c r="Z2777" t="s">
        <v>13372</v>
      </c>
      <c r="AA2777">
        <v>0</v>
      </c>
      <c r="AB2777" t="str">
        <f t="shared" si="1015"/>
        <v>Symbolic Poster</v>
      </c>
      <c r="AC2777" t="s">
        <v>13373</v>
      </c>
      <c r="AD2777" t="s">
        <v>13374</v>
      </c>
      <c r="AE2777">
        <v>57</v>
      </c>
      <c r="AF2777" t="str">
        <f t="shared" si="1016"/>
        <v>Very Low</v>
      </c>
      <c r="AG2777" t="s">
        <v>9</v>
      </c>
      <c r="AH2777" t="s">
        <v>10</v>
      </c>
      <c r="AI2777" t="str">
        <f t="shared" ref="AI2777:AM2777" si="1026">AI2776</f>
        <v>PG</v>
      </c>
      <c r="AJ2777" t="str">
        <f t="shared" si="1017"/>
        <v>Family</v>
      </c>
      <c r="AK2777">
        <f t="shared" si="1026"/>
        <v>14000000</v>
      </c>
      <c r="AL2777" t="str">
        <f t="shared" si="1018"/>
        <v>Low Budget</v>
      </c>
      <c r="AM2777">
        <f t="shared" si="1026"/>
        <v>1977</v>
      </c>
      <c r="AN2777">
        <f t="shared" si="1019"/>
        <v>48</v>
      </c>
      <c r="AO2777" t="str">
        <f t="shared" si="1020"/>
        <v>Old Classic</v>
      </c>
      <c r="AP2777">
        <v>130</v>
      </c>
      <c r="AQ2777" t="str">
        <f t="shared" si="1021"/>
        <v>Very Low</v>
      </c>
      <c r="AR2777">
        <v>6.6</v>
      </c>
      <c r="AS2777" t="str">
        <f t="shared" si="1022"/>
        <v>Average</v>
      </c>
      <c r="AT2777">
        <f>AT2776</f>
        <v>2.35</v>
      </c>
      <c r="AU2777" t="str">
        <f t="shared" si="1023"/>
        <v>Cinematic Widescreen</v>
      </c>
      <c r="AV2777">
        <v>373</v>
      </c>
      <c r="AW2777" t="str">
        <f t="shared" si="1024"/>
        <v>Very Low</v>
      </c>
    </row>
    <row r="2778" spans="1:49" x14ac:dyDescent="0.3">
      <c r="A2778" t="s">
        <v>0</v>
      </c>
      <c r="B2778" t="s">
        <v>13375</v>
      </c>
      <c r="C2778">
        <v>101</v>
      </c>
      <c r="D2778" t="str">
        <f t="shared" si="1004"/>
        <v>Low</v>
      </c>
      <c r="E2778">
        <v>99</v>
      </c>
      <c r="F2778" t="str">
        <f t="shared" si="1005"/>
        <v>1h 39m</v>
      </c>
      <c r="G2778" t="str">
        <f t="shared" si="1006"/>
        <v>Standard Movie</v>
      </c>
      <c r="H2778">
        <v>9</v>
      </c>
      <c r="I2778" t="str">
        <f t="shared" si="1007"/>
        <v>Very Low</v>
      </c>
      <c r="J2778">
        <v>648</v>
      </c>
      <c r="K2778" t="str">
        <f t="shared" si="1008"/>
        <v>Very Low</v>
      </c>
      <c r="L2778" t="s">
        <v>3048</v>
      </c>
      <c r="M2778">
        <v>975</v>
      </c>
      <c r="N2778" t="str">
        <f t="shared" si="1009"/>
        <v>Low</v>
      </c>
      <c r="O2778">
        <v>38048637</v>
      </c>
      <c r="P2778" t="str">
        <f t="shared" si="1010"/>
        <v>Average</v>
      </c>
      <c r="Q2778" t="s">
        <v>3001</v>
      </c>
      <c r="R2778" t="str">
        <f t="shared" si="1011"/>
        <v>Horror</v>
      </c>
      <c r="S2778">
        <f t="shared" si="1012"/>
        <v>3</v>
      </c>
      <c r="T2778" t="s">
        <v>3970</v>
      </c>
      <c r="U2778" t="s">
        <v>13376</v>
      </c>
      <c r="V2778">
        <v>47814</v>
      </c>
      <c r="W2778" t="str">
        <f t="shared" si="1013"/>
        <v>Low</v>
      </c>
      <c r="X2778">
        <v>3500</v>
      </c>
      <c r="Y2778" t="str">
        <f t="shared" si="1014"/>
        <v>Low</v>
      </c>
      <c r="Z2778" t="s">
        <v>7923</v>
      </c>
      <c r="AA2778">
        <v>4</v>
      </c>
      <c r="AB2778" t="str">
        <f t="shared" si="1015"/>
        <v>Ensemble Poster</v>
      </c>
      <c r="AC2778" t="s">
        <v>13377</v>
      </c>
      <c r="AD2778" t="s">
        <v>13378</v>
      </c>
      <c r="AE2778">
        <v>426</v>
      </c>
      <c r="AF2778" t="str">
        <f t="shared" si="1016"/>
        <v>Very Low</v>
      </c>
      <c r="AG2778" t="s">
        <v>9</v>
      </c>
      <c r="AH2778" t="s">
        <v>10</v>
      </c>
      <c r="AI2778" t="s">
        <v>556</v>
      </c>
      <c r="AJ2778" t="str">
        <f t="shared" si="1017"/>
        <v>Adult</v>
      </c>
      <c r="AK2778">
        <v>14000000</v>
      </c>
      <c r="AL2778" t="str">
        <f t="shared" si="1018"/>
        <v>Low Budget</v>
      </c>
      <c r="AM2778">
        <v>1998</v>
      </c>
      <c r="AN2778">
        <f t="shared" si="1019"/>
        <v>27</v>
      </c>
      <c r="AO2778" t="str">
        <f t="shared" si="1020"/>
        <v>Old Classic</v>
      </c>
      <c r="AP2778">
        <v>912</v>
      </c>
      <c r="AQ2778" t="str">
        <f t="shared" si="1021"/>
        <v>Very Low</v>
      </c>
      <c r="AR2778">
        <v>5.5</v>
      </c>
      <c r="AS2778" t="str">
        <f t="shared" si="1022"/>
        <v>Below Average</v>
      </c>
      <c r="AT2778">
        <v>2.35</v>
      </c>
      <c r="AU2778" t="str">
        <f t="shared" si="1023"/>
        <v>Cinematic Widescreen</v>
      </c>
      <c r="AV2778">
        <v>0</v>
      </c>
      <c r="AW2778" t="str">
        <f t="shared" si="1024"/>
        <v>Very Low</v>
      </c>
    </row>
    <row r="2779" spans="1:49" x14ac:dyDescent="0.3">
      <c r="A2779" t="s">
        <v>0</v>
      </c>
      <c r="B2779" t="s">
        <v>5618</v>
      </c>
      <c r="C2779">
        <v>51</v>
      </c>
      <c r="D2779" t="str">
        <f t="shared" si="1004"/>
        <v>Low</v>
      </c>
      <c r="E2779">
        <v>119</v>
      </c>
      <c r="F2779" t="str">
        <f t="shared" si="1005"/>
        <v>1h 59m</v>
      </c>
      <c r="G2779" t="str">
        <f t="shared" si="1006"/>
        <v>Standard Movie</v>
      </c>
      <c r="H2779">
        <v>350</v>
      </c>
      <c r="I2779" t="str">
        <f t="shared" si="1007"/>
        <v>Very Low</v>
      </c>
      <c r="J2779">
        <v>418</v>
      </c>
      <c r="K2779" t="str">
        <f t="shared" si="1008"/>
        <v>Very Low</v>
      </c>
      <c r="L2779" t="s">
        <v>313</v>
      </c>
      <c r="M2779">
        <v>18000</v>
      </c>
      <c r="N2779" t="str">
        <f t="shared" si="1009"/>
        <v>Medium</v>
      </c>
      <c r="O2779">
        <v>34700000</v>
      </c>
      <c r="P2779" t="str">
        <f t="shared" si="1010"/>
        <v>Average</v>
      </c>
      <c r="Q2779" t="s">
        <v>185</v>
      </c>
      <c r="R2779" t="str">
        <f t="shared" si="1011"/>
        <v>Drama</v>
      </c>
      <c r="S2779">
        <f t="shared" si="1012"/>
        <v>2</v>
      </c>
      <c r="T2779" t="s">
        <v>559</v>
      </c>
      <c r="U2779" t="s">
        <v>10043</v>
      </c>
      <c r="V2779">
        <v>52846</v>
      </c>
      <c r="W2779" t="str">
        <f t="shared" si="1013"/>
        <v>Medium</v>
      </c>
      <c r="X2779">
        <v>35501</v>
      </c>
      <c r="Y2779" t="str">
        <f t="shared" si="1014"/>
        <v>Medium</v>
      </c>
      <c r="Z2779" t="s">
        <v>5649</v>
      </c>
      <c r="AA2779">
        <v>2</v>
      </c>
      <c r="AB2779" t="str">
        <f t="shared" si="1015"/>
        <v>Duo/Trio Poster</v>
      </c>
      <c r="AC2779" t="s">
        <v>10044</v>
      </c>
      <c r="AD2779" t="s">
        <v>10045</v>
      </c>
      <c r="AE2779">
        <v>143</v>
      </c>
      <c r="AF2779" t="str">
        <f t="shared" si="1016"/>
        <v>Very Low</v>
      </c>
      <c r="AG2779" t="s">
        <v>9</v>
      </c>
      <c r="AH2779" t="s">
        <v>10</v>
      </c>
      <c r="AI2779" t="s">
        <v>556</v>
      </c>
      <c r="AJ2779" t="str">
        <f t="shared" si="1017"/>
        <v>Adult</v>
      </c>
      <c r="AK2779">
        <v>14000000</v>
      </c>
      <c r="AL2779" t="str">
        <f t="shared" si="1018"/>
        <v>Low Budget</v>
      </c>
      <c r="AM2779">
        <v>1988</v>
      </c>
      <c r="AN2779">
        <f t="shared" si="1019"/>
        <v>37</v>
      </c>
      <c r="AO2779" t="str">
        <f t="shared" si="1020"/>
        <v>Old Classic</v>
      </c>
      <c r="AP2779">
        <v>17000</v>
      </c>
      <c r="AQ2779" t="str">
        <f t="shared" si="1021"/>
        <v>Medium</v>
      </c>
      <c r="AR2779">
        <v>7.7</v>
      </c>
      <c r="AS2779" t="str">
        <f t="shared" si="1022"/>
        <v>Good</v>
      </c>
      <c r="AT2779">
        <v>1.85</v>
      </c>
      <c r="AU2779" t="str">
        <f t="shared" si="1023"/>
        <v>HDTV / Widescreen</v>
      </c>
      <c r="AV2779">
        <v>0</v>
      </c>
      <c r="AW2779" t="str">
        <f t="shared" si="1024"/>
        <v>Very Low</v>
      </c>
    </row>
    <row r="2780" spans="1:49" x14ac:dyDescent="0.3">
      <c r="A2780" t="s">
        <v>0</v>
      </c>
      <c r="B2780" t="s">
        <v>9487</v>
      </c>
      <c r="C2780">
        <v>42</v>
      </c>
      <c r="D2780" t="str">
        <f t="shared" si="1004"/>
        <v>Very Low</v>
      </c>
      <c r="E2780">
        <v>110</v>
      </c>
      <c r="F2780" t="str">
        <f t="shared" si="1005"/>
        <v>1h 50m</v>
      </c>
      <c r="G2780" t="str">
        <f t="shared" si="1006"/>
        <v>Standard Movie</v>
      </c>
      <c r="H2780">
        <v>0</v>
      </c>
      <c r="I2780" t="str">
        <f t="shared" si="1007"/>
        <v>Very Low</v>
      </c>
      <c r="J2780">
        <v>490</v>
      </c>
      <c r="K2780" t="str">
        <f t="shared" si="1008"/>
        <v>Very Low</v>
      </c>
      <c r="L2780" t="s">
        <v>7072</v>
      </c>
      <c r="M2780">
        <v>849</v>
      </c>
      <c r="N2780" t="str">
        <f t="shared" si="1009"/>
        <v>Low</v>
      </c>
      <c r="O2780">
        <v>35010192</v>
      </c>
      <c r="P2780" t="str">
        <f t="shared" si="1010"/>
        <v>Average</v>
      </c>
      <c r="Q2780" t="s">
        <v>1386</v>
      </c>
      <c r="R2780" t="str">
        <f t="shared" si="1011"/>
        <v>Comedy</v>
      </c>
      <c r="S2780">
        <f t="shared" si="1012"/>
        <v>3</v>
      </c>
      <c r="T2780" t="s">
        <v>8542</v>
      </c>
      <c r="U2780" t="s">
        <v>13379</v>
      </c>
      <c r="V2780">
        <v>6352</v>
      </c>
      <c r="W2780" t="str">
        <f t="shared" si="1013"/>
        <v>Very Low</v>
      </c>
      <c r="X2780">
        <v>2226</v>
      </c>
      <c r="Y2780" t="str">
        <f t="shared" si="1014"/>
        <v>Low</v>
      </c>
      <c r="Z2780" t="s">
        <v>1862</v>
      </c>
      <c r="AA2780">
        <v>1</v>
      </c>
      <c r="AB2780" t="str">
        <f t="shared" si="1015"/>
        <v>Solo Star Poster</v>
      </c>
      <c r="AC2780" t="s">
        <v>13380</v>
      </c>
      <c r="AD2780" t="s">
        <v>13381</v>
      </c>
      <c r="AE2780">
        <v>43</v>
      </c>
      <c r="AF2780" t="str">
        <f t="shared" si="1016"/>
        <v>Very Low</v>
      </c>
      <c r="AG2780" t="s">
        <v>9</v>
      </c>
      <c r="AH2780" t="s">
        <v>10</v>
      </c>
      <c r="AI2780" t="s">
        <v>11</v>
      </c>
      <c r="AJ2780" t="str">
        <f t="shared" si="1017"/>
        <v>Teen</v>
      </c>
      <c r="AK2780">
        <f>AK2779</f>
        <v>14000000</v>
      </c>
      <c r="AL2780" t="str">
        <f t="shared" si="1018"/>
        <v>Low Budget</v>
      </c>
      <c r="AM2780">
        <v>2012</v>
      </c>
      <c r="AN2780">
        <f t="shared" si="1019"/>
        <v>13</v>
      </c>
      <c r="AO2780" t="str">
        <f t="shared" si="1020"/>
        <v>Modern Classic</v>
      </c>
      <c r="AP2780">
        <v>597</v>
      </c>
      <c r="AQ2780" t="str">
        <f t="shared" si="1021"/>
        <v>Very Low</v>
      </c>
      <c r="AR2780">
        <v>5.4</v>
      </c>
      <c r="AS2780" t="str">
        <f t="shared" si="1022"/>
        <v>Below Average</v>
      </c>
      <c r="AT2780">
        <v>2.35</v>
      </c>
      <c r="AU2780" t="str">
        <f t="shared" si="1023"/>
        <v>Cinematic Widescreen</v>
      </c>
      <c r="AV2780">
        <v>0</v>
      </c>
      <c r="AW2780" t="str">
        <f t="shared" si="1024"/>
        <v>Very Low</v>
      </c>
    </row>
    <row r="2781" spans="1:49" x14ac:dyDescent="0.3">
      <c r="A2781" t="s">
        <v>0</v>
      </c>
      <c r="B2781" t="s">
        <v>13382</v>
      </c>
      <c r="C2781">
        <v>10</v>
      </c>
      <c r="D2781" t="str">
        <f t="shared" si="1004"/>
        <v>Very Low</v>
      </c>
      <c r="E2781">
        <v>107</v>
      </c>
      <c r="F2781" t="str">
        <f t="shared" si="1005"/>
        <v>1h 47m</v>
      </c>
      <c r="G2781" t="str">
        <f t="shared" si="1006"/>
        <v>Standard Movie</v>
      </c>
      <c r="H2781">
        <v>116</v>
      </c>
      <c r="I2781" t="str">
        <f t="shared" si="1007"/>
        <v>Very Low</v>
      </c>
      <c r="J2781">
        <v>25</v>
      </c>
      <c r="K2781" t="str">
        <f t="shared" si="1008"/>
        <v>Very Low</v>
      </c>
      <c r="L2781" t="s">
        <v>7146</v>
      </c>
      <c r="M2781">
        <v>327</v>
      </c>
      <c r="N2781" t="str">
        <f t="shared" si="1009"/>
        <v>Low</v>
      </c>
      <c r="O2781">
        <v>34793160</v>
      </c>
      <c r="P2781" t="str">
        <f t="shared" si="1010"/>
        <v>Average</v>
      </c>
      <c r="Q2781" t="s">
        <v>7014</v>
      </c>
      <c r="R2781" t="str">
        <f t="shared" si="1011"/>
        <v>Adventure</v>
      </c>
      <c r="S2781">
        <f t="shared" si="1012"/>
        <v>2</v>
      </c>
      <c r="T2781" t="s">
        <v>4716</v>
      </c>
      <c r="U2781" t="s">
        <v>13383</v>
      </c>
      <c r="V2781">
        <v>15730</v>
      </c>
      <c r="W2781" t="str">
        <f t="shared" si="1013"/>
        <v>Low</v>
      </c>
      <c r="X2781">
        <v>552</v>
      </c>
      <c r="Y2781" t="str">
        <f t="shared" si="1014"/>
        <v>Very Low</v>
      </c>
      <c r="Z2781" t="s">
        <v>13384</v>
      </c>
      <c r="AA2781">
        <v>1</v>
      </c>
      <c r="AB2781" t="str">
        <f t="shared" si="1015"/>
        <v>Solo Star Poster</v>
      </c>
      <c r="AC2781" t="s">
        <v>13385</v>
      </c>
      <c r="AD2781" t="s">
        <v>13386</v>
      </c>
      <c r="AE2781">
        <v>31</v>
      </c>
      <c r="AF2781" t="str">
        <f t="shared" si="1016"/>
        <v>Very Low</v>
      </c>
      <c r="AG2781" t="s">
        <v>9</v>
      </c>
      <c r="AH2781" t="s">
        <v>10</v>
      </c>
      <c r="AI2781" t="s">
        <v>66</v>
      </c>
      <c r="AJ2781" t="str">
        <f t="shared" si="1017"/>
        <v>Family</v>
      </c>
      <c r="AK2781">
        <v>14000000</v>
      </c>
      <c r="AL2781" t="str">
        <f t="shared" si="1018"/>
        <v>Low Budget</v>
      </c>
      <c r="AM2781">
        <v>1991</v>
      </c>
      <c r="AN2781">
        <f t="shared" si="1019"/>
        <v>34</v>
      </c>
      <c r="AO2781" t="str">
        <f t="shared" si="1020"/>
        <v>Old Classic</v>
      </c>
      <c r="AP2781">
        <v>172</v>
      </c>
      <c r="AQ2781" t="str">
        <f t="shared" si="1021"/>
        <v>Very Low</v>
      </c>
      <c r="AR2781">
        <v>6.7</v>
      </c>
      <c r="AS2781" t="str">
        <f t="shared" si="1022"/>
        <v>Average</v>
      </c>
      <c r="AT2781">
        <v>1.85</v>
      </c>
      <c r="AU2781" t="str">
        <f t="shared" si="1023"/>
        <v>HDTV / Widescreen</v>
      </c>
      <c r="AV2781">
        <v>0</v>
      </c>
      <c r="AW2781" t="str">
        <f t="shared" si="1024"/>
        <v>Very Low</v>
      </c>
    </row>
    <row r="2782" spans="1:49" x14ac:dyDescent="0.3">
      <c r="A2782" t="s">
        <v>0</v>
      </c>
      <c r="B2782" t="s">
        <v>9805</v>
      </c>
      <c r="C2782">
        <v>43</v>
      </c>
      <c r="D2782" t="str">
        <f t="shared" si="1004"/>
        <v>Very Low</v>
      </c>
      <c r="E2782">
        <v>81</v>
      </c>
      <c r="F2782" t="str">
        <f t="shared" si="1005"/>
        <v>1h 21m</v>
      </c>
      <c r="G2782" t="str">
        <f t="shared" si="1006"/>
        <v>Featurette</v>
      </c>
      <c r="H2782">
        <v>54</v>
      </c>
      <c r="I2782" t="str">
        <f t="shared" si="1007"/>
        <v>Very Low</v>
      </c>
      <c r="J2782">
        <v>636</v>
      </c>
      <c r="K2782" t="str">
        <f t="shared" si="1008"/>
        <v>Very Low</v>
      </c>
      <c r="L2782" t="s">
        <v>10590</v>
      </c>
      <c r="M2782">
        <v>8000</v>
      </c>
      <c r="N2782" t="str">
        <f t="shared" si="1009"/>
        <v>Low</v>
      </c>
      <c r="O2782">
        <v>30628981</v>
      </c>
      <c r="P2782" t="str">
        <f t="shared" si="1010"/>
        <v>Average</v>
      </c>
      <c r="Q2782" t="s">
        <v>1652</v>
      </c>
      <c r="R2782" t="str">
        <f t="shared" si="1011"/>
        <v>Comedy</v>
      </c>
      <c r="S2782">
        <f t="shared" si="1012"/>
        <v>2</v>
      </c>
      <c r="T2782" t="s">
        <v>1220</v>
      </c>
      <c r="U2782" t="s">
        <v>13387</v>
      </c>
      <c r="V2782">
        <v>15047</v>
      </c>
      <c r="W2782" t="str">
        <f t="shared" si="1013"/>
        <v>Low</v>
      </c>
      <c r="X2782">
        <v>10792</v>
      </c>
      <c r="Y2782" t="str">
        <f t="shared" si="1014"/>
        <v>Medium</v>
      </c>
      <c r="Z2782" t="s">
        <v>1305</v>
      </c>
      <c r="AA2782">
        <v>1</v>
      </c>
      <c r="AB2782" t="str">
        <f t="shared" si="1015"/>
        <v>Solo Star Poster</v>
      </c>
      <c r="AC2782" t="s">
        <v>13388</v>
      </c>
      <c r="AD2782" t="s">
        <v>13389</v>
      </c>
      <c r="AE2782">
        <v>160</v>
      </c>
      <c r="AF2782" t="str">
        <f t="shared" si="1016"/>
        <v>Very Low</v>
      </c>
      <c r="AG2782" t="s">
        <v>9</v>
      </c>
      <c r="AH2782" t="s">
        <v>10</v>
      </c>
      <c r="AI2782" t="s">
        <v>11</v>
      </c>
      <c r="AJ2782" t="str">
        <f t="shared" si="1017"/>
        <v>Teen</v>
      </c>
      <c r="AK2782">
        <v>14000000</v>
      </c>
      <c r="AL2782" t="str">
        <f t="shared" si="1018"/>
        <v>Low Budget</v>
      </c>
      <c r="AM2782">
        <v>1999</v>
      </c>
      <c r="AN2782">
        <f t="shared" si="1019"/>
        <v>26</v>
      </c>
      <c r="AO2782" t="str">
        <f t="shared" si="1020"/>
        <v>Old Classic</v>
      </c>
      <c r="AP2782">
        <v>670</v>
      </c>
      <c r="AQ2782" t="str">
        <f t="shared" si="1021"/>
        <v>Very Low</v>
      </c>
      <c r="AR2782">
        <v>5</v>
      </c>
      <c r="AS2782" t="str">
        <f t="shared" si="1022"/>
        <v>Below Average</v>
      </c>
      <c r="AT2782">
        <v>1.85</v>
      </c>
      <c r="AU2782" t="str">
        <f t="shared" si="1023"/>
        <v>HDTV / Widescreen</v>
      </c>
      <c r="AV2782">
        <v>2000</v>
      </c>
      <c r="AW2782" t="str">
        <f t="shared" si="1024"/>
        <v>Low</v>
      </c>
    </row>
    <row r="2783" spans="1:49" x14ac:dyDescent="0.3">
      <c r="A2783" t="s">
        <v>0</v>
      </c>
      <c r="B2783" t="s">
        <v>4902</v>
      </c>
      <c r="C2783">
        <v>331</v>
      </c>
      <c r="D2783" t="str">
        <f t="shared" si="1004"/>
        <v>Medium</v>
      </c>
      <c r="E2783">
        <v>105</v>
      </c>
      <c r="F2783" t="str">
        <f t="shared" si="1005"/>
        <v>1h 45m</v>
      </c>
      <c r="G2783" t="str">
        <f t="shared" si="1006"/>
        <v>Standard Movie</v>
      </c>
      <c r="H2783">
        <v>58</v>
      </c>
      <c r="I2783" t="str">
        <f t="shared" si="1007"/>
        <v>Very Low</v>
      </c>
      <c r="J2783">
        <v>583</v>
      </c>
      <c r="K2783" t="str">
        <f t="shared" si="1008"/>
        <v>Very Low</v>
      </c>
      <c r="L2783" t="s">
        <v>364</v>
      </c>
      <c r="M2783">
        <v>11000</v>
      </c>
      <c r="N2783" t="str">
        <f t="shared" si="1009"/>
        <v>Medium</v>
      </c>
      <c r="O2783">
        <v>29959436</v>
      </c>
      <c r="P2783" t="str">
        <f t="shared" si="1010"/>
        <v>Average</v>
      </c>
      <c r="Q2783" t="s">
        <v>5911</v>
      </c>
      <c r="R2783" t="str">
        <f t="shared" si="1011"/>
        <v>Biography</v>
      </c>
      <c r="S2783">
        <f t="shared" si="1012"/>
        <v>3</v>
      </c>
      <c r="T2783" t="s">
        <v>2348</v>
      </c>
      <c r="U2783" t="s">
        <v>13390</v>
      </c>
      <c r="V2783">
        <v>82327</v>
      </c>
      <c r="W2783" t="str">
        <f t="shared" si="1013"/>
        <v>Medium</v>
      </c>
      <c r="X2783">
        <v>12894</v>
      </c>
      <c r="Y2783" t="str">
        <f t="shared" si="1014"/>
        <v>Medium</v>
      </c>
      <c r="Z2783" t="s">
        <v>13391</v>
      </c>
      <c r="AA2783">
        <v>1</v>
      </c>
      <c r="AB2783" t="str">
        <f t="shared" si="1015"/>
        <v>Solo Star Poster</v>
      </c>
      <c r="AC2783" t="s">
        <v>13392</v>
      </c>
      <c r="AD2783" t="s">
        <v>13393</v>
      </c>
      <c r="AE2783">
        <v>350</v>
      </c>
      <c r="AF2783" t="str">
        <f t="shared" si="1016"/>
        <v>Very Low</v>
      </c>
      <c r="AG2783" t="s">
        <v>9</v>
      </c>
      <c r="AH2783" t="s">
        <v>28</v>
      </c>
      <c r="AI2783" t="s">
        <v>11</v>
      </c>
      <c r="AJ2783" t="str">
        <f t="shared" si="1017"/>
        <v>Teen</v>
      </c>
      <c r="AK2783">
        <v>13000000</v>
      </c>
      <c r="AL2783" t="str">
        <f t="shared" si="1018"/>
        <v>Low Budget</v>
      </c>
      <c r="AM2783">
        <v>2011</v>
      </c>
      <c r="AN2783">
        <f t="shared" si="1019"/>
        <v>14</v>
      </c>
      <c r="AO2783" t="str">
        <f t="shared" si="1020"/>
        <v>Modern Classic</v>
      </c>
      <c r="AP2783">
        <v>1000</v>
      </c>
      <c r="AQ2783" t="str">
        <f t="shared" si="1021"/>
        <v>Very Low</v>
      </c>
      <c r="AR2783">
        <v>6.4</v>
      </c>
      <c r="AS2783" t="str">
        <f t="shared" si="1022"/>
        <v>Average</v>
      </c>
      <c r="AT2783">
        <v>2.35</v>
      </c>
      <c r="AU2783" t="str">
        <f t="shared" si="1023"/>
        <v>Cinematic Widescreen</v>
      </c>
      <c r="AV2783">
        <v>18000</v>
      </c>
      <c r="AW2783" t="str">
        <f t="shared" si="1024"/>
        <v>Medium</v>
      </c>
    </row>
    <row r="2784" spans="1:49" x14ac:dyDescent="0.3">
      <c r="A2784" t="s">
        <v>0</v>
      </c>
      <c r="B2784" t="s">
        <v>12964</v>
      </c>
      <c r="C2784">
        <v>38</v>
      </c>
      <c r="D2784" t="str">
        <f t="shared" si="1004"/>
        <v>Very Low</v>
      </c>
      <c r="E2784">
        <v>82</v>
      </c>
      <c r="F2784" t="str">
        <f t="shared" si="1005"/>
        <v>1h 22m</v>
      </c>
      <c r="G2784" t="str">
        <f t="shared" si="1006"/>
        <v>Featurette</v>
      </c>
      <c r="H2784">
        <v>12</v>
      </c>
      <c r="I2784" t="str">
        <f t="shared" si="1007"/>
        <v>Very Low</v>
      </c>
      <c r="J2784">
        <v>8</v>
      </c>
      <c r="K2784" t="str">
        <f t="shared" si="1008"/>
        <v>Very Low</v>
      </c>
      <c r="L2784" t="s">
        <v>12964</v>
      </c>
      <c r="M2784">
        <v>23</v>
      </c>
      <c r="N2784" t="str">
        <f t="shared" si="1009"/>
        <v>Low</v>
      </c>
      <c r="O2784">
        <v>25571351</v>
      </c>
      <c r="P2784" t="str">
        <f t="shared" si="1010"/>
        <v>Average</v>
      </c>
      <c r="Q2784" t="s">
        <v>8812</v>
      </c>
      <c r="R2784" t="str">
        <f t="shared" si="1011"/>
        <v>Adventure</v>
      </c>
      <c r="S2784">
        <f t="shared" si="1012"/>
        <v>6</v>
      </c>
      <c r="T2784" t="s">
        <v>12968</v>
      </c>
      <c r="U2784" t="s">
        <v>13394</v>
      </c>
      <c r="V2784">
        <v>3135</v>
      </c>
      <c r="W2784" t="str">
        <f t="shared" si="1013"/>
        <v>Very Low</v>
      </c>
      <c r="X2784">
        <v>49</v>
      </c>
      <c r="Y2784" t="str">
        <f t="shared" si="1014"/>
        <v>Very Low</v>
      </c>
      <c r="Z2784" t="s">
        <v>13395</v>
      </c>
      <c r="AA2784">
        <v>0</v>
      </c>
      <c r="AB2784" t="str">
        <f t="shared" si="1015"/>
        <v>Symbolic Poster</v>
      </c>
      <c r="AC2784" t="s">
        <v>13396</v>
      </c>
      <c r="AD2784" t="s">
        <v>13397</v>
      </c>
      <c r="AE2784">
        <v>78</v>
      </c>
      <c r="AF2784" t="str">
        <f t="shared" si="1016"/>
        <v>Very Low</v>
      </c>
      <c r="AG2784" t="s">
        <v>9</v>
      </c>
      <c r="AH2784" t="s">
        <v>10</v>
      </c>
      <c r="AI2784" t="s">
        <v>248</v>
      </c>
      <c r="AJ2784" t="str">
        <f t="shared" si="1017"/>
        <v>Family</v>
      </c>
      <c r="AK2784">
        <v>14000000</v>
      </c>
      <c r="AL2784" t="str">
        <f t="shared" si="1018"/>
        <v>Low Budget</v>
      </c>
      <c r="AM2784">
        <v>2002</v>
      </c>
      <c r="AN2784">
        <f t="shared" si="1019"/>
        <v>23</v>
      </c>
      <c r="AO2784" t="str">
        <f t="shared" si="1020"/>
        <v>Old Classic</v>
      </c>
      <c r="AP2784">
        <v>12</v>
      </c>
      <c r="AQ2784" t="str">
        <f t="shared" si="1021"/>
        <v>Very Low</v>
      </c>
      <c r="AR2784">
        <v>6.6</v>
      </c>
      <c r="AS2784" t="str">
        <f t="shared" si="1022"/>
        <v>Average</v>
      </c>
      <c r="AT2784">
        <v>1.85</v>
      </c>
      <c r="AU2784" t="str">
        <f t="shared" si="1023"/>
        <v>HDTV / Widescreen</v>
      </c>
      <c r="AV2784">
        <v>184</v>
      </c>
      <c r="AW2784" t="str">
        <f t="shared" si="1024"/>
        <v>Very Low</v>
      </c>
    </row>
    <row r="2785" spans="1:49" x14ac:dyDescent="0.3">
      <c r="A2785" t="s">
        <v>0</v>
      </c>
      <c r="B2785" t="s">
        <v>2914</v>
      </c>
      <c r="C2785">
        <v>12</v>
      </c>
      <c r="D2785" t="str">
        <f t="shared" si="1004"/>
        <v>Very Low</v>
      </c>
      <c r="E2785">
        <v>109</v>
      </c>
      <c r="F2785" t="str">
        <f t="shared" si="1005"/>
        <v>1h 49m</v>
      </c>
      <c r="G2785" t="str">
        <f t="shared" si="1006"/>
        <v>Standard Movie</v>
      </c>
      <c r="H2785">
        <v>309</v>
      </c>
      <c r="I2785" t="str">
        <f t="shared" si="1007"/>
        <v>Very Low</v>
      </c>
      <c r="J2785">
        <v>279</v>
      </c>
      <c r="K2785" t="str">
        <f t="shared" si="1008"/>
        <v>Very Low</v>
      </c>
      <c r="L2785" t="s">
        <v>13053</v>
      </c>
      <c r="M2785">
        <v>592</v>
      </c>
      <c r="N2785" t="str">
        <f t="shared" si="1009"/>
        <v>Low</v>
      </c>
      <c r="O2785">
        <v>27515786</v>
      </c>
      <c r="P2785" t="str">
        <f t="shared" si="1010"/>
        <v>Average</v>
      </c>
      <c r="Q2785" t="s">
        <v>185</v>
      </c>
      <c r="R2785" t="str">
        <f t="shared" si="1011"/>
        <v>Drama</v>
      </c>
      <c r="S2785">
        <f t="shared" si="1012"/>
        <v>2</v>
      </c>
      <c r="T2785" t="s">
        <v>2439</v>
      </c>
      <c r="U2785" t="s">
        <v>13398</v>
      </c>
      <c r="V2785">
        <v>8904</v>
      </c>
      <c r="W2785" t="str">
        <f t="shared" si="1013"/>
        <v>Very Low</v>
      </c>
      <c r="X2785">
        <v>1620</v>
      </c>
      <c r="Y2785" t="str">
        <f t="shared" si="1014"/>
        <v>Low</v>
      </c>
      <c r="Z2785" t="s">
        <v>13399</v>
      </c>
      <c r="AA2785">
        <v>0</v>
      </c>
      <c r="AB2785" t="str">
        <f t="shared" si="1015"/>
        <v>Symbolic Poster</v>
      </c>
      <c r="AC2785" t="s">
        <v>13400</v>
      </c>
      <c r="AD2785" t="s">
        <v>13401</v>
      </c>
      <c r="AE2785">
        <v>31</v>
      </c>
      <c r="AF2785" t="str">
        <f t="shared" si="1016"/>
        <v>Very Low</v>
      </c>
      <c r="AG2785" t="s">
        <v>9</v>
      </c>
      <c r="AH2785" t="s">
        <v>10</v>
      </c>
      <c r="AI2785" t="s">
        <v>556</v>
      </c>
      <c r="AJ2785" t="str">
        <f t="shared" si="1017"/>
        <v>Adult</v>
      </c>
      <c r="AK2785">
        <v>14000000</v>
      </c>
      <c r="AL2785" t="str">
        <f t="shared" si="1018"/>
        <v>Low Budget</v>
      </c>
      <c r="AM2785">
        <v>1993</v>
      </c>
      <c r="AN2785">
        <f t="shared" si="1019"/>
        <v>32</v>
      </c>
      <c r="AO2785" t="str">
        <f t="shared" si="1020"/>
        <v>Old Classic</v>
      </c>
      <c r="AP2785">
        <v>556</v>
      </c>
      <c r="AQ2785" t="str">
        <f t="shared" si="1021"/>
        <v>Very Low</v>
      </c>
      <c r="AR2785">
        <v>5.9</v>
      </c>
      <c r="AS2785" t="str">
        <f t="shared" si="1022"/>
        <v>Below Average</v>
      </c>
      <c r="AT2785">
        <v>1.85</v>
      </c>
      <c r="AU2785" t="str">
        <f t="shared" si="1023"/>
        <v>HDTV / Widescreen</v>
      </c>
      <c r="AV2785">
        <v>0</v>
      </c>
      <c r="AW2785" t="str">
        <f t="shared" si="1024"/>
        <v>Very Low</v>
      </c>
    </row>
    <row r="2786" spans="1:49" x14ac:dyDescent="0.3">
      <c r="A2786" t="s">
        <v>0</v>
      </c>
      <c r="B2786" t="s">
        <v>4525</v>
      </c>
      <c r="C2786">
        <v>40</v>
      </c>
      <c r="D2786" t="str">
        <f t="shared" si="1004"/>
        <v>Very Low</v>
      </c>
      <c r="E2786">
        <v>95</v>
      </c>
      <c r="F2786" t="str">
        <f t="shared" si="1005"/>
        <v>1h 35m</v>
      </c>
      <c r="G2786" t="str">
        <f t="shared" si="1006"/>
        <v>Standard Movie</v>
      </c>
      <c r="H2786">
        <v>10</v>
      </c>
      <c r="I2786" t="str">
        <f t="shared" si="1007"/>
        <v>Very Low</v>
      </c>
      <c r="J2786">
        <v>111</v>
      </c>
      <c r="K2786" t="str">
        <f t="shared" si="1008"/>
        <v>Very Low</v>
      </c>
      <c r="L2786" t="s">
        <v>13402</v>
      </c>
      <c r="M2786">
        <v>706</v>
      </c>
      <c r="N2786" t="str">
        <f t="shared" si="1009"/>
        <v>Low</v>
      </c>
      <c r="O2786">
        <v>25482931</v>
      </c>
      <c r="P2786" t="str">
        <f t="shared" si="1010"/>
        <v>Average</v>
      </c>
      <c r="Q2786" t="s">
        <v>393</v>
      </c>
      <c r="R2786" t="str">
        <f t="shared" si="1011"/>
        <v>Action</v>
      </c>
      <c r="S2786">
        <f t="shared" si="1012"/>
        <v>4</v>
      </c>
      <c r="T2786" t="s">
        <v>5236</v>
      </c>
      <c r="U2786" t="s">
        <v>13403</v>
      </c>
      <c r="V2786">
        <v>9693</v>
      </c>
      <c r="W2786" t="str">
        <f t="shared" si="1013"/>
        <v>Very Low</v>
      </c>
      <c r="X2786">
        <v>1421</v>
      </c>
      <c r="Y2786" t="str">
        <f t="shared" si="1014"/>
        <v>Low</v>
      </c>
      <c r="Z2786" t="s">
        <v>13404</v>
      </c>
      <c r="AA2786">
        <v>2</v>
      </c>
      <c r="AB2786" t="str">
        <f t="shared" si="1015"/>
        <v>Duo/Trio Poster</v>
      </c>
      <c r="AC2786" t="s">
        <v>13405</v>
      </c>
      <c r="AD2786" t="s">
        <v>13406</v>
      </c>
      <c r="AE2786">
        <v>33</v>
      </c>
      <c r="AF2786" t="str">
        <f t="shared" si="1016"/>
        <v>Very Low</v>
      </c>
      <c r="AG2786" t="s">
        <v>9</v>
      </c>
      <c r="AH2786" t="s">
        <v>10</v>
      </c>
      <c r="AI2786" t="s">
        <v>556</v>
      </c>
      <c r="AJ2786" t="str">
        <f t="shared" si="1017"/>
        <v>Adult</v>
      </c>
      <c r="AK2786">
        <v>14000000</v>
      </c>
      <c r="AL2786" t="str">
        <f t="shared" si="1018"/>
        <v>Low Budget</v>
      </c>
      <c r="AM2786">
        <v>2002</v>
      </c>
      <c r="AN2786">
        <f t="shared" si="1019"/>
        <v>23</v>
      </c>
      <c r="AO2786" t="str">
        <f t="shared" si="1020"/>
        <v>Old Classic</v>
      </c>
      <c r="AP2786">
        <v>266</v>
      </c>
      <c r="AQ2786" t="str">
        <f t="shared" si="1021"/>
        <v>Very Low</v>
      </c>
      <c r="AR2786">
        <v>5.7</v>
      </c>
      <c r="AS2786" t="str">
        <f t="shared" si="1022"/>
        <v>Below Average</v>
      </c>
      <c r="AT2786">
        <v>2.35</v>
      </c>
      <c r="AU2786" t="str">
        <f t="shared" si="1023"/>
        <v>Cinematic Widescreen</v>
      </c>
      <c r="AV2786">
        <v>530</v>
      </c>
      <c r="AW2786" t="str">
        <f t="shared" si="1024"/>
        <v>Very Low</v>
      </c>
    </row>
    <row r="2787" spans="1:49" x14ac:dyDescent="0.3">
      <c r="A2787" t="s">
        <v>0</v>
      </c>
      <c r="B2787" t="s">
        <v>6279</v>
      </c>
      <c r="C2787">
        <v>34</v>
      </c>
      <c r="D2787" t="str">
        <f t="shared" si="1004"/>
        <v>Very Low</v>
      </c>
      <c r="E2787">
        <v>100</v>
      </c>
      <c r="F2787" t="str">
        <f t="shared" si="1005"/>
        <v>1h 40m</v>
      </c>
      <c r="G2787" t="str">
        <f t="shared" si="1006"/>
        <v>Standard Movie</v>
      </c>
      <c r="H2787">
        <v>0</v>
      </c>
      <c r="I2787" t="str">
        <f t="shared" si="1007"/>
        <v>Very Low</v>
      </c>
      <c r="J2787">
        <v>364</v>
      </c>
      <c r="K2787" t="str">
        <f t="shared" si="1008"/>
        <v>Very Low</v>
      </c>
      <c r="L2787" t="s">
        <v>11538</v>
      </c>
      <c r="M2787">
        <v>723</v>
      </c>
      <c r="N2787" t="str">
        <f t="shared" si="1009"/>
        <v>Low</v>
      </c>
      <c r="O2787">
        <v>19900000</v>
      </c>
      <c r="P2787" t="str">
        <f t="shared" si="1010"/>
        <v>Average</v>
      </c>
      <c r="Q2787" t="s">
        <v>9632</v>
      </c>
      <c r="R2787" t="str">
        <f t="shared" si="1011"/>
        <v>Comedy</v>
      </c>
      <c r="S2787">
        <f t="shared" si="1012"/>
        <v>4</v>
      </c>
      <c r="T2787" t="s">
        <v>3854</v>
      </c>
      <c r="U2787" t="s">
        <v>13407</v>
      </c>
      <c r="V2787">
        <v>17262</v>
      </c>
      <c r="W2787" t="str">
        <f t="shared" si="1013"/>
        <v>Low</v>
      </c>
      <c r="X2787">
        <v>2348</v>
      </c>
      <c r="Y2787" t="str">
        <f t="shared" si="1014"/>
        <v>Low</v>
      </c>
      <c r="Z2787" t="s">
        <v>13408</v>
      </c>
      <c r="AA2787">
        <v>1</v>
      </c>
      <c r="AB2787" t="str">
        <f t="shared" si="1015"/>
        <v>Solo Star Poster</v>
      </c>
      <c r="AC2787" t="s">
        <v>13409</v>
      </c>
      <c r="AD2787" t="s">
        <v>13410</v>
      </c>
      <c r="AE2787">
        <v>53</v>
      </c>
      <c r="AF2787" t="str">
        <f t="shared" si="1016"/>
        <v>Very Low</v>
      </c>
      <c r="AG2787" t="s">
        <v>9</v>
      </c>
      <c r="AH2787" t="s">
        <v>10</v>
      </c>
      <c r="AI2787" t="s">
        <v>556</v>
      </c>
      <c r="AJ2787" t="str">
        <f t="shared" si="1017"/>
        <v>Adult</v>
      </c>
      <c r="AK2787">
        <v>20000000</v>
      </c>
      <c r="AL2787" t="str">
        <f t="shared" si="1018"/>
        <v>Low Budget</v>
      </c>
      <c r="AM2787">
        <v>1995</v>
      </c>
      <c r="AN2787">
        <f t="shared" si="1019"/>
        <v>30</v>
      </c>
      <c r="AO2787" t="str">
        <f t="shared" si="1020"/>
        <v>Old Classic</v>
      </c>
      <c r="AP2787">
        <v>422</v>
      </c>
      <c r="AQ2787" t="str">
        <f t="shared" si="1021"/>
        <v>Very Low</v>
      </c>
      <c r="AR2787">
        <v>4.5</v>
      </c>
      <c r="AS2787" t="str">
        <f t="shared" si="1022"/>
        <v>Poor</v>
      </c>
      <c r="AT2787">
        <v>1.85</v>
      </c>
      <c r="AU2787" t="str">
        <f t="shared" si="1023"/>
        <v>HDTV / Widescreen</v>
      </c>
      <c r="AV2787">
        <v>1000</v>
      </c>
      <c r="AW2787" t="str">
        <f t="shared" si="1024"/>
        <v>Very Low</v>
      </c>
    </row>
    <row r="2788" spans="1:49" x14ac:dyDescent="0.3">
      <c r="A2788" t="s">
        <v>0</v>
      </c>
      <c r="B2788" t="s">
        <v>11887</v>
      </c>
      <c r="C2788">
        <v>82</v>
      </c>
      <c r="D2788" t="str">
        <f t="shared" si="1004"/>
        <v>Low</v>
      </c>
      <c r="E2788">
        <v>118</v>
      </c>
      <c r="F2788" t="str">
        <f t="shared" si="1005"/>
        <v>1h 58m</v>
      </c>
      <c r="G2788" t="str">
        <f t="shared" si="1006"/>
        <v>Standard Movie</v>
      </c>
      <c r="H2788">
        <v>128</v>
      </c>
      <c r="I2788" t="str">
        <f t="shared" si="1007"/>
        <v>Very Low</v>
      </c>
      <c r="J2788">
        <v>467</v>
      </c>
      <c r="K2788" t="str">
        <f t="shared" si="1008"/>
        <v>Very Low</v>
      </c>
      <c r="L2788" t="s">
        <v>6083</v>
      </c>
      <c r="M2788">
        <v>931</v>
      </c>
      <c r="N2788" t="str">
        <f t="shared" si="1009"/>
        <v>Low</v>
      </c>
      <c r="O2788">
        <f>O2787</f>
        <v>19900000</v>
      </c>
      <c r="P2788" t="str">
        <f t="shared" si="1010"/>
        <v>Average</v>
      </c>
      <c r="Q2788" t="s">
        <v>6374</v>
      </c>
      <c r="R2788" t="str">
        <f t="shared" si="1011"/>
        <v>Horror</v>
      </c>
      <c r="S2788">
        <f t="shared" si="1012"/>
        <v>1</v>
      </c>
      <c r="T2788" t="s">
        <v>13411</v>
      </c>
      <c r="U2788" t="s">
        <v>13412</v>
      </c>
      <c r="V2788">
        <v>16294</v>
      </c>
      <c r="W2788" t="str">
        <f t="shared" si="1013"/>
        <v>Low</v>
      </c>
      <c r="X2788">
        <v>2704</v>
      </c>
      <c r="Y2788" t="str">
        <f t="shared" si="1014"/>
        <v>Low</v>
      </c>
      <c r="Z2788" t="s">
        <v>4153</v>
      </c>
      <c r="AA2788">
        <v>7</v>
      </c>
      <c r="AB2788" t="str">
        <f t="shared" si="1015"/>
        <v>Ensemble Poster</v>
      </c>
      <c r="AC2788" t="s">
        <v>13413</v>
      </c>
      <c r="AD2788" t="s">
        <v>13414</v>
      </c>
      <c r="AE2788">
        <v>252</v>
      </c>
      <c r="AF2788" t="str">
        <f t="shared" si="1016"/>
        <v>Very Low</v>
      </c>
      <c r="AG2788" t="s">
        <v>9</v>
      </c>
      <c r="AH2788" t="s">
        <v>10</v>
      </c>
      <c r="AI2788" t="s">
        <v>556</v>
      </c>
      <c r="AJ2788" t="str">
        <f t="shared" si="1017"/>
        <v>Adult</v>
      </c>
      <c r="AK2788">
        <v>14000000</v>
      </c>
      <c r="AL2788" t="str">
        <f t="shared" si="1018"/>
        <v>Low Budget</v>
      </c>
      <c r="AM2788">
        <v>1977</v>
      </c>
      <c r="AN2788">
        <f t="shared" si="1019"/>
        <v>48</v>
      </c>
      <c r="AO2788" t="str">
        <f t="shared" si="1020"/>
        <v>Old Classic</v>
      </c>
      <c r="AP2788">
        <v>726</v>
      </c>
      <c r="AQ2788" t="str">
        <f t="shared" si="1021"/>
        <v>Very Low</v>
      </c>
      <c r="AR2788">
        <v>3.7</v>
      </c>
      <c r="AS2788" t="str">
        <f t="shared" si="1022"/>
        <v>Very Poor</v>
      </c>
      <c r="AT2788">
        <v>1.85</v>
      </c>
      <c r="AU2788" t="str">
        <f t="shared" si="1023"/>
        <v>HDTV / Widescreen</v>
      </c>
      <c r="AV2788">
        <v>889</v>
      </c>
      <c r="AW2788" t="str">
        <f t="shared" si="1024"/>
        <v>Very Low</v>
      </c>
    </row>
    <row r="2789" spans="1:49" x14ac:dyDescent="0.3">
      <c r="A2789" t="s">
        <v>0</v>
      </c>
      <c r="B2789" t="s">
        <v>11897</v>
      </c>
      <c r="C2789">
        <v>125</v>
      </c>
      <c r="D2789" t="str">
        <f t="shared" si="1004"/>
        <v>Low</v>
      </c>
      <c r="E2789">
        <v>91</v>
      </c>
      <c r="F2789" t="str">
        <f t="shared" si="1005"/>
        <v>1h 31m</v>
      </c>
      <c r="G2789" t="str">
        <f t="shared" si="1006"/>
        <v>Standard Movie</v>
      </c>
      <c r="H2789">
        <v>31</v>
      </c>
      <c r="I2789" t="str">
        <f t="shared" si="1007"/>
        <v>Very Low</v>
      </c>
      <c r="J2789">
        <v>50</v>
      </c>
      <c r="K2789" t="str">
        <f t="shared" si="1008"/>
        <v>Very Low</v>
      </c>
      <c r="L2789" t="s">
        <v>1070</v>
      </c>
      <c r="M2789">
        <v>874</v>
      </c>
      <c r="N2789" t="str">
        <f t="shared" si="1009"/>
        <v>Low</v>
      </c>
      <c r="O2789">
        <v>16298046</v>
      </c>
      <c r="P2789" t="str">
        <f t="shared" si="1010"/>
        <v>Average</v>
      </c>
      <c r="Q2789" t="s">
        <v>3001</v>
      </c>
      <c r="R2789" t="str">
        <f t="shared" si="1011"/>
        <v>Horror</v>
      </c>
      <c r="S2789">
        <f t="shared" si="1012"/>
        <v>3</v>
      </c>
      <c r="T2789" t="s">
        <v>5076</v>
      </c>
      <c r="U2789" t="s">
        <v>13415</v>
      </c>
      <c r="V2789">
        <v>22207</v>
      </c>
      <c r="W2789" t="str">
        <f t="shared" si="1013"/>
        <v>Low</v>
      </c>
      <c r="X2789">
        <v>1608</v>
      </c>
      <c r="Y2789" t="str">
        <f t="shared" si="1014"/>
        <v>Low</v>
      </c>
      <c r="Z2789" t="s">
        <v>10440</v>
      </c>
      <c r="AA2789">
        <v>0</v>
      </c>
      <c r="AB2789" t="str">
        <f t="shared" si="1015"/>
        <v>Symbolic Poster</v>
      </c>
      <c r="AC2789" t="s">
        <v>13416</v>
      </c>
      <c r="AD2789" t="s">
        <v>13417</v>
      </c>
      <c r="AE2789">
        <v>747</v>
      </c>
      <c r="AF2789" t="str">
        <f t="shared" si="1016"/>
        <v>Low</v>
      </c>
      <c r="AG2789" t="s">
        <v>9</v>
      </c>
      <c r="AH2789" t="s">
        <v>28</v>
      </c>
      <c r="AI2789" t="s">
        <v>11</v>
      </c>
      <c r="AJ2789" t="str">
        <f t="shared" si="1017"/>
        <v>Teen</v>
      </c>
      <c r="AK2789">
        <v>14000000</v>
      </c>
      <c r="AL2789" t="str">
        <f t="shared" si="1018"/>
        <v>Low Budget</v>
      </c>
      <c r="AM2789">
        <v>2005</v>
      </c>
      <c r="AN2789">
        <f t="shared" si="1019"/>
        <v>20</v>
      </c>
      <c r="AO2789" t="str">
        <f t="shared" si="1020"/>
        <v>Old Classic</v>
      </c>
      <c r="AP2789">
        <v>613</v>
      </c>
      <c r="AQ2789" t="str">
        <f t="shared" si="1021"/>
        <v>Very Low</v>
      </c>
      <c r="AR2789">
        <v>5</v>
      </c>
      <c r="AS2789" t="str">
        <f t="shared" si="1022"/>
        <v>Below Average</v>
      </c>
      <c r="AT2789">
        <v>2.35</v>
      </c>
      <c r="AU2789" t="str">
        <f t="shared" si="1023"/>
        <v>Cinematic Widescreen</v>
      </c>
      <c r="AV2789">
        <v>0</v>
      </c>
      <c r="AW2789" t="str">
        <f t="shared" si="1024"/>
        <v>Very Low</v>
      </c>
    </row>
    <row r="2790" spans="1:49" x14ac:dyDescent="0.3">
      <c r="A2790" t="s">
        <v>0</v>
      </c>
      <c r="B2790" t="s">
        <v>5673</v>
      </c>
      <c r="C2790">
        <v>56</v>
      </c>
      <c r="D2790" t="str">
        <f t="shared" si="1004"/>
        <v>Low</v>
      </c>
      <c r="E2790">
        <v>90</v>
      </c>
      <c r="F2790" t="str">
        <f t="shared" si="1005"/>
        <v>1h 30m</v>
      </c>
      <c r="G2790" t="str">
        <f t="shared" si="1006"/>
        <v>Standard Movie</v>
      </c>
      <c r="H2790">
        <v>119</v>
      </c>
      <c r="I2790" t="str">
        <f t="shared" si="1007"/>
        <v>Very Low</v>
      </c>
      <c r="J2790">
        <v>636</v>
      </c>
      <c r="K2790" t="str">
        <f t="shared" si="1008"/>
        <v>Very Low</v>
      </c>
      <c r="L2790" t="s">
        <v>241</v>
      </c>
      <c r="M2790">
        <v>869</v>
      </c>
      <c r="N2790" t="str">
        <f t="shared" si="1009"/>
        <v>Low</v>
      </c>
      <c r="O2790">
        <v>15549702</v>
      </c>
      <c r="P2790" t="str">
        <f t="shared" si="1010"/>
        <v>Average</v>
      </c>
      <c r="Q2790" t="s">
        <v>1652</v>
      </c>
      <c r="R2790" t="str">
        <f t="shared" si="1011"/>
        <v>Comedy</v>
      </c>
      <c r="S2790">
        <f t="shared" si="1012"/>
        <v>2</v>
      </c>
      <c r="T2790" t="s">
        <v>2584</v>
      </c>
      <c r="U2790" t="s">
        <v>13418</v>
      </c>
      <c r="V2790">
        <v>24038</v>
      </c>
      <c r="W2790" t="str">
        <f t="shared" si="1013"/>
        <v>Low</v>
      </c>
      <c r="X2790">
        <v>3007</v>
      </c>
      <c r="Y2790" t="str">
        <f t="shared" si="1014"/>
        <v>Low</v>
      </c>
      <c r="Z2790" t="s">
        <v>1305</v>
      </c>
      <c r="AA2790">
        <v>2</v>
      </c>
      <c r="AB2790" t="str">
        <f t="shared" si="1015"/>
        <v>Duo/Trio Poster</v>
      </c>
      <c r="AC2790" t="s">
        <v>13419</v>
      </c>
      <c r="AD2790" t="s">
        <v>13420</v>
      </c>
      <c r="AE2790">
        <v>123</v>
      </c>
      <c r="AF2790" t="str">
        <f t="shared" si="1016"/>
        <v>Very Low</v>
      </c>
      <c r="AG2790" t="s">
        <v>9</v>
      </c>
      <c r="AH2790" t="s">
        <v>10</v>
      </c>
      <c r="AI2790" t="s">
        <v>11</v>
      </c>
      <c r="AJ2790" t="str">
        <f t="shared" si="1017"/>
        <v>Teen</v>
      </c>
      <c r="AK2790">
        <v>14000000</v>
      </c>
      <c r="AL2790" t="str">
        <f t="shared" si="1018"/>
        <v>Low Budget</v>
      </c>
      <c r="AM2790">
        <v>2003</v>
      </c>
      <c r="AN2790">
        <f t="shared" si="1019"/>
        <v>22</v>
      </c>
      <c r="AO2790" t="str">
        <f t="shared" si="1020"/>
        <v>Old Classic</v>
      </c>
      <c r="AP2790">
        <v>779</v>
      </c>
      <c r="AQ2790" t="str">
        <f t="shared" si="1021"/>
        <v>Very Low</v>
      </c>
      <c r="AR2790">
        <v>4.5999999999999996</v>
      </c>
      <c r="AS2790" t="str">
        <f t="shared" si="1022"/>
        <v>Poor</v>
      </c>
      <c r="AT2790">
        <v>1.85</v>
      </c>
      <c r="AU2790" t="str">
        <f t="shared" si="1023"/>
        <v>HDTV / Widescreen</v>
      </c>
      <c r="AV2790">
        <v>411</v>
      </c>
      <c r="AW2790" t="str">
        <f t="shared" si="1024"/>
        <v>Very Low</v>
      </c>
    </row>
    <row r="2791" spans="1:49" x14ac:dyDescent="0.3">
      <c r="A2791" t="s">
        <v>0</v>
      </c>
      <c r="B2791" t="s">
        <v>1365</v>
      </c>
      <c r="C2791">
        <v>160</v>
      </c>
      <c r="D2791" t="str">
        <f t="shared" si="1004"/>
        <v>Low</v>
      </c>
      <c r="E2791">
        <v>108</v>
      </c>
      <c r="F2791" t="str">
        <f t="shared" si="1005"/>
        <v>1h 48m</v>
      </c>
      <c r="G2791" t="str">
        <f t="shared" si="1006"/>
        <v>Standard Movie</v>
      </c>
      <c r="H2791">
        <v>123</v>
      </c>
      <c r="I2791" t="str">
        <f t="shared" si="1007"/>
        <v>Very Low</v>
      </c>
      <c r="J2791">
        <v>690</v>
      </c>
      <c r="K2791" t="str">
        <f t="shared" si="1008"/>
        <v>Very Low</v>
      </c>
      <c r="L2791" t="s">
        <v>1943</v>
      </c>
      <c r="M2791">
        <v>26000</v>
      </c>
      <c r="N2791" t="str">
        <f t="shared" si="1009"/>
        <v>Medium</v>
      </c>
      <c r="O2791">
        <v>15483540</v>
      </c>
      <c r="P2791" t="str">
        <f t="shared" si="1010"/>
        <v>Average</v>
      </c>
      <c r="Q2791" t="s">
        <v>13421</v>
      </c>
      <c r="R2791" t="str">
        <f t="shared" si="1011"/>
        <v>Adventure</v>
      </c>
      <c r="S2791">
        <f t="shared" si="1012"/>
        <v>3</v>
      </c>
      <c r="T2791" t="s">
        <v>69</v>
      </c>
      <c r="U2791" t="s">
        <v>13422</v>
      </c>
      <c r="V2791">
        <v>56338</v>
      </c>
      <c r="W2791" t="str">
        <f t="shared" si="1013"/>
        <v>Medium</v>
      </c>
      <c r="X2791">
        <v>41359</v>
      </c>
      <c r="Y2791" t="str">
        <f t="shared" si="1014"/>
        <v>Medium</v>
      </c>
      <c r="Z2791" t="s">
        <v>7660</v>
      </c>
      <c r="AA2791">
        <v>4</v>
      </c>
      <c r="AB2791" t="str">
        <f t="shared" si="1015"/>
        <v>Ensemble Poster</v>
      </c>
      <c r="AC2791" t="s">
        <v>13423</v>
      </c>
      <c r="AD2791" t="s">
        <v>13424</v>
      </c>
      <c r="AE2791">
        <v>215</v>
      </c>
      <c r="AF2791" t="str">
        <f t="shared" si="1016"/>
        <v>Very Low</v>
      </c>
      <c r="AG2791" t="s">
        <v>9</v>
      </c>
      <c r="AH2791" t="s">
        <v>10</v>
      </c>
      <c r="AI2791" t="s">
        <v>556</v>
      </c>
      <c r="AJ2791" t="str">
        <f t="shared" si="1017"/>
        <v>Adult</v>
      </c>
      <c r="AK2791">
        <v>14000000</v>
      </c>
      <c r="AL2791" t="str">
        <f t="shared" si="1018"/>
        <v>Low Budget</v>
      </c>
      <c r="AM2791">
        <v>2009</v>
      </c>
      <c r="AN2791">
        <f t="shared" si="1019"/>
        <v>16</v>
      </c>
      <c r="AO2791" t="str">
        <f t="shared" si="1020"/>
        <v>Old Classic</v>
      </c>
      <c r="AP2791">
        <v>14000</v>
      </c>
      <c r="AQ2791" t="str">
        <f t="shared" si="1021"/>
        <v>Medium</v>
      </c>
      <c r="AR2791">
        <v>6.5</v>
      </c>
      <c r="AS2791" t="str">
        <f t="shared" si="1022"/>
        <v>Average</v>
      </c>
      <c r="AT2791">
        <v>2.35</v>
      </c>
      <c r="AU2791" t="str">
        <f t="shared" si="1023"/>
        <v>Cinematic Widescreen</v>
      </c>
      <c r="AV2791">
        <v>4000</v>
      </c>
      <c r="AW2791" t="str">
        <f t="shared" si="1024"/>
        <v>Low</v>
      </c>
    </row>
    <row r="2792" spans="1:49" x14ac:dyDescent="0.3">
      <c r="A2792" t="s">
        <v>0</v>
      </c>
      <c r="B2792" t="s">
        <v>13425</v>
      </c>
      <c r="C2792">
        <v>71</v>
      </c>
      <c r="D2792" t="str">
        <f t="shared" si="1004"/>
        <v>Low</v>
      </c>
      <c r="E2792">
        <v>103</v>
      </c>
      <c r="F2792" t="str">
        <f t="shared" si="1005"/>
        <v>1h 43m</v>
      </c>
      <c r="G2792" t="str">
        <f t="shared" si="1006"/>
        <v>Standard Movie</v>
      </c>
      <c r="H2792">
        <v>44</v>
      </c>
      <c r="I2792" t="str">
        <f t="shared" si="1007"/>
        <v>Very Low</v>
      </c>
      <c r="J2792">
        <v>625</v>
      </c>
      <c r="K2792" t="str">
        <f t="shared" si="1008"/>
        <v>Very Low</v>
      </c>
      <c r="L2792" t="s">
        <v>13426</v>
      </c>
      <c r="M2792">
        <v>953</v>
      </c>
      <c r="N2792" t="str">
        <f t="shared" si="1009"/>
        <v>Low</v>
      </c>
      <c r="O2792">
        <v>20246959</v>
      </c>
      <c r="P2792" t="str">
        <f t="shared" si="1010"/>
        <v>Average</v>
      </c>
      <c r="Q2792" t="s">
        <v>1652</v>
      </c>
      <c r="R2792" t="str">
        <f t="shared" si="1011"/>
        <v>Comedy</v>
      </c>
      <c r="S2792">
        <f t="shared" si="1012"/>
        <v>2</v>
      </c>
      <c r="T2792" t="s">
        <v>611</v>
      </c>
      <c r="U2792" t="s">
        <v>13427</v>
      </c>
      <c r="V2792">
        <v>5721</v>
      </c>
      <c r="W2792" t="str">
        <f t="shared" si="1013"/>
        <v>Very Low</v>
      </c>
      <c r="X2792">
        <v>3299</v>
      </c>
      <c r="Y2792" t="str">
        <f t="shared" si="1014"/>
        <v>Low</v>
      </c>
      <c r="Z2792" t="s">
        <v>4988</v>
      </c>
      <c r="AA2792">
        <v>2</v>
      </c>
      <c r="AB2792" t="str">
        <f t="shared" si="1015"/>
        <v>Duo/Trio Poster</v>
      </c>
      <c r="AC2792" t="s">
        <v>13428</v>
      </c>
      <c r="AD2792" t="s">
        <v>13429</v>
      </c>
      <c r="AE2792">
        <v>20</v>
      </c>
      <c r="AF2792" t="str">
        <f t="shared" si="1016"/>
        <v>Very Low</v>
      </c>
      <c r="AG2792" t="s">
        <v>9</v>
      </c>
      <c r="AH2792" t="s">
        <v>10</v>
      </c>
      <c r="AI2792" t="s">
        <v>11</v>
      </c>
      <c r="AJ2792" t="str">
        <f t="shared" si="1017"/>
        <v>Teen</v>
      </c>
      <c r="AK2792">
        <v>14000000</v>
      </c>
      <c r="AL2792" t="str">
        <f t="shared" si="1018"/>
        <v>Low Budget</v>
      </c>
      <c r="AM2792">
        <v>2010</v>
      </c>
      <c r="AN2792">
        <f t="shared" si="1019"/>
        <v>15</v>
      </c>
      <c r="AO2792" t="str">
        <f t="shared" si="1020"/>
        <v>Modern Classic</v>
      </c>
      <c r="AP2792">
        <v>849</v>
      </c>
      <c r="AQ2792" t="str">
        <f t="shared" si="1021"/>
        <v>Very Low</v>
      </c>
      <c r="AR2792">
        <v>4.9000000000000004</v>
      </c>
      <c r="AS2792" t="str">
        <f t="shared" si="1022"/>
        <v>Poor</v>
      </c>
      <c r="AT2792">
        <v>2.35</v>
      </c>
      <c r="AU2792" t="str">
        <f t="shared" si="1023"/>
        <v>Cinematic Widescreen</v>
      </c>
      <c r="AV2792">
        <v>1000</v>
      </c>
      <c r="AW2792" t="str">
        <f t="shared" si="1024"/>
        <v>Very Low</v>
      </c>
    </row>
    <row r="2793" spans="1:49" x14ac:dyDescent="0.3">
      <c r="A2793" t="s">
        <v>0</v>
      </c>
      <c r="B2793" t="s">
        <v>13430</v>
      </c>
      <c r="C2793">
        <v>37</v>
      </c>
      <c r="D2793" t="str">
        <f t="shared" si="1004"/>
        <v>Very Low</v>
      </c>
      <c r="E2793">
        <v>96</v>
      </c>
      <c r="F2793" t="str">
        <f t="shared" si="1005"/>
        <v>1h 36m</v>
      </c>
      <c r="G2793" t="str">
        <f t="shared" si="1006"/>
        <v>Standard Movie</v>
      </c>
      <c r="H2793">
        <v>0</v>
      </c>
      <c r="I2793" t="str">
        <f t="shared" si="1007"/>
        <v>Very Low</v>
      </c>
      <c r="J2793">
        <v>654</v>
      </c>
      <c r="K2793" t="str">
        <f t="shared" si="1008"/>
        <v>Very Low</v>
      </c>
      <c r="L2793" t="s">
        <v>2446</v>
      </c>
      <c r="M2793">
        <v>3000</v>
      </c>
      <c r="N2793" t="str">
        <f t="shared" si="1009"/>
        <v>Low</v>
      </c>
      <c r="O2793">
        <v>15062898</v>
      </c>
      <c r="P2793" t="str">
        <f t="shared" si="1010"/>
        <v>Average</v>
      </c>
      <c r="Q2793" t="s">
        <v>1642</v>
      </c>
      <c r="R2793" t="str">
        <f t="shared" si="1011"/>
        <v>Comedy</v>
      </c>
      <c r="S2793">
        <f t="shared" si="1012"/>
        <v>1</v>
      </c>
      <c r="T2793" t="s">
        <v>4570</v>
      </c>
      <c r="U2793" t="s">
        <v>13431</v>
      </c>
      <c r="V2793">
        <v>11729</v>
      </c>
      <c r="W2793" t="str">
        <f t="shared" si="1013"/>
        <v>Low</v>
      </c>
      <c r="X2793">
        <v>6861</v>
      </c>
      <c r="Y2793" t="str">
        <f t="shared" si="1014"/>
        <v>Low</v>
      </c>
      <c r="Z2793" t="s">
        <v>11985</v>
      </c>
      <c r="AA2793">
        <v>0</v>
      </c>
      <c r="AB2793" t="str">
        <f t="shared" si="1015"/>
        <v>Symbolic Poster</v>
      </c>
      <c r="AC2793" t="s">
        <v>13432</v>
      </c>
      <c r="AD2793" t="s">
        <v>13433</v>
      </c>
      <c r="AE2793">
        <v>106</v>
      </c>
      <c r="AF2793" t="str">
        <f t="shared" si="1016"/>
        <v>Very Low</v>
      </c>
      <c r="AG2793" t="s">
        <v>9</v>
      </c>
      <c r="AH2793" t="s">
        <v>10</v>
      </c>
      <c r="AI2793" t="s">
        <v>556</v>
      </c>
      <c r="AJ2793" t="str">
        <f t="shared" si="1017"/>
        <v>Adult</v>
      </c>
      <c r="AK2793">
        <v>14000000</v>
      </c>
      <c r="AL2793" t="str">
        <f t="shared" si="1018"/>
        <v>Low Budget</v>
      </c>
      <c r="AM2793">
        <v>1998</v>
      </c>
      <c r="AN2793">
        <f t="shared" si="1019"/>
        <v>27</v>
      </c>
      <c r="AO2793" t="str">
        <f t="shared" si="1020"/>
        <v>Old Classic</v>
      </c>
      <c r="AP2793">
        <v>2000</v>
      </c>
      <c r="AQ2793" t="str">
        <f t="shared" si="1021"/>
        <v>Low</v>
      </c>
      <c r="AR2793">
        <v>6</v>
      </c>
      <c r="AS2793" t="str">
        <f t="shared" si="1022"/>
        <v>Average</v>
      </c>
      <c r="AT2793">
        <v>1.85</v>
      </c>
      <c r="AU2793" t="str">
        <f t="shared" si="1023"/>
        <v>HDTV / Widescreen</v>
      </c>
      <c r="AV2793">
        <v>645</v>
      </c>
      <c r="AW2793" t="str">
        <f t="shared" si="1024"/>
        <v>Very Low</v>
      </c>
    </row>
    <row r="2794" spans="1:49" x14ac:dyDescent="0.3">
      <c r="A2794" t="s">
        <v>0</v>
      </c>
      <c r="B2794" t="s">
        <v>13434</v>
      </c>
      <c r="C2794">
        <v>62</v>
      </c>
      <c r="D2794" t="str">
        <f t="shared" si="1004"/>
        <v>Low</v>
      </c>
      <c r="E2794">
        <v>117</v>
      </c>
      <c r="F2794" t="str">
        <f t="shared" si="1005"/>
        <v>1h 57m</v>
      </c>
      <c r="G2794" t="str">
        <f t="shared" si="1006"/>
        <v>Standard Movie</v>
      </c>
      <c r="H2794">
        <v>160</v>
      </c>
      <c r="I2794" t="str">
        <f t="shared" si="1007"/>
        <v>Very Low</v>
      </c>
      <c r="J2794">
        <v>55</v>
      </c>
      <c r="K2794" t="str">
        <f t="shared" si="1008"/>
        <v>Very Low</v>
      </c>
      <c r="L2794" t="s">
        <v>2016</v>
      </c>
      <c r="M2794">
        <v>718</v>
      </c>
      <c r="N2794" t="str">
        <f t="shared" si="1009"/>
        <v>Low</v>
      </c>
      <c r="O2794">
        <v>14348123</v>
      </c>
      <c r="P2794" t="str">
        <f t="shared" si="1010"/>
        <v>Average</v>
      </c>
      <c r="Q2794" t="s">
        <v>11812</v>
      </c>
      <c r="R2794" t="str">
        <f t="shared" si="1011"/>
        <v>Comedy</v>
      </c>
      <c r="S2794">
        <f t="shared" si="1012"/>
        <v>3</v>
      </c>
      <c r="T2794" t="s">
        <v>3680</v>
      </c>
      <c r="U2794" t="s">
        <v>13435</v>
      </c>
      <c r="V2794">
        <v>9323</v>
      </c>
      <c r="W2794" t="str">
        <f t="shared" si="1013"/>
        <v>Very Low</v>
      </c>
      <c r="X2794">
        <v>1148</v>
      </c>
      <c r="Y2794" t="str">
        <f t="shared" si="1014"/>
        <v>Low</v>
      </c>
      <c r="Z2794" t="s">
        <v>13436</v>
      </c>
      <c r="AA2794">
        <v>6</v>
      </c>
      <c r="AB2794" t="str">
        <f t="shared" si="1015"/>
        <v>Ensemble Poster</v>
      </c>
      <c r="AC2794" t="s">
        <v>13437</v>
      </c>
      <c r="AD2794" t="s">
        <v>13438</v>
      </c>
      <c r="AE2794">
        <v>157</v>
      </c>
      <c r="AF2794" t="str">
        <f t="shared" si="1016"/>
        <v>Very Low</v>
      </c>
      <c r="AG2794" t="s">
        <v>9</v>
      </c>
      <c r="AH2794" t="s">
        <v>7061</v>
      </c>
      <c r="AI2794" t="s">
        <v>66</v>
      </c>
      <c r="AJ2794" t="str">
        <f t="shared" si="1017"/>
        <v>Family</v>
      </c>
      <c r="AK2794">
        <v>12000000</v>
      </c>
      <c r="AL2794" t="str">
        <f t="shared" si="1018"/>
        <v>Low Budget</v>
      </c>
      <c r="AM2794">
        <v>1999</v>
      </c>
      <c r="AN2794">
        <f t="shared" si="1019"/>
        <v>26</v>
      </c>
      <c r="AO2794" t="str">
        <f t="shared" si="1020"/>
        <v>Old Classic</v>
      </c>
      <c r="AP2794">
        <v>330</v>
      </c>
      <c r="AQ2794" t="str">
        <f t="shared" si="1021"/>
        <v>Very Low</v>
      </c>
      <c r="AR2794">
        <v>6.9</v>
      </c>
      <c r="AS2794" t="str">
        <f t="shared" si="1022"/>
        <v>Average</v>
      </c>
      <c r="AT2794">
        <v>1.85</v>
      </c>
      <c r="AU2794" t="str">
        <f t="shared" si="1023"/>
        <v>HDTV / Widescreen</v>
      </c>
      <c r="AV2794">
        <v>970</v>
      </c>
      <c r="AW2794" t="str">
        <f t="shared" si="1024"/>
        <v>Very Low</v>
      </c>
    </row>
    <row r="2795" spans="1:49" x14ac:dyDescent="0.3">
      <c r="A2795" t="s">
        <v>0</v>
      </c>
      <c r="B2795" t="s">
        <v>13439</v>
      </c>
      <c r="C2795">
        <v>73</v>
      </c>
      <c r="D2795" t="str">
        <f t="shared" si="1004"/>
        <v>Low</v>
      </c>
      <c r="E2795">
        <v>93</v>
      </c>
      <c r="F2795" t="str">
        <f t="shared" si="1005"/>
        <v>1h 33m</v>
      </c>
      <c r="G2795" t="str">
        <f t="shared" si="1006"/>
        <v>Standard Movie</v>
      </c>
      <c r="H2795">
        <v>85</v>
      </c>
      <c r="I2795" t="str">
        <f t="shared" si="1007"/>
        <v>Very Low</v>
      </c>
      <c r="J2795">
        <v>514</v>
      </c>
      <c r="K2795" t="str">
        <f t="shared" si="1008"/>
        <v>Very Low</v>
      </c>
      <c r="L2795" t="s">
        <v>13440</v>
      </c>
      <c r="M2795">
        <v>1000</v>
      </c>
      <c r="N2795" t="str">
        <f t="shared" si="1009"/>
        <v>Low</v>
      </c>
      <c r="O2795">
        <v>15171475</v>
      </c>
      <c r="P2795" t="str">
        <f t="shared" si="1010"/>
        <v>Average</v>
      </c>
      <c r="Q2795" t="s">
        <v>7377</v>
      </c>
      <c r="R2795" t="str">
        <f t="shared" si="1011"/>
        <v>Fantasy</v>
      </c>
      <c r="S2795">
        <f t="shared" si="1012"/>
        <v>2</v>
      </c>
      <c r="T2795" t="s">
        <v>279</v>
      </c>
      <c r="U2795" t="s">
        <v>13441</v>
      </c>
      <c r="V2795">
        <v>19805</v>
      </c>
      <c r="W2795" t="str">
        <f t="shared" si="1013"/>
        <v>Low</v>
      </c>
      <c r="X2795">
        <v>2777</v>
      </c>
      <c r="Y2795" t="str">
        <f t="shared" si="1014"/>
        <v>Low</v>
      </c>
      <c r="Z2795" t="s">
        <v>5755</v>
      </c>
      <c r="AA2795">
        <v>0</v>
      </c>
      <c r="AB2795" t="str">
        <f t="shared" si="1015"/>
        <v>Symbolic Poster</v>
      </c>
      <c r="AC2795" t="s">
        <v>13442</v>
      </c>
      <c r="AD2795" t="s">
        <v>13443</v>
      </c>
      <c r="AE2795">
        <v>122</v>
      </c>
      <c r="AF2795" t="str">
        <f t="shared" si="1016"/>
        <v>Very Low</v>
      </c>
      <c r="AG2795" t="s">
        <v>9</v>
      </c>
      <c r="AH2795" t="s">
        <v>10</v>
      </c>
      <c r="AI2795" t="s">
        <v>556</v>
      </c>
      <c r="AJ2795" t="str">
        <f t="shared" si="1017"/>
        <v>Adult</v>
      </c>
      <c r="AK2795">
        <v>8500000</v>
      </c>
      <c r="AL2795" t="str">
        <f t="shared" si="1018"/>
        <v>Low Budget</v>
      </c>
      <c r="AM2795">
        <v>1996</v>
      </c>
      <c r="AN2795">
        <f t="shared" si="1019"/>
        <v>29</v>
      </c>
      <c r="AO2795" t="str">
        <f t="shared" si="1020"/>
        <v>Old Classic</v>
      </c>
      <c r="AP2795">
        <v>855</v>
      </c>
      <c r="AQ2795" t="str">
        <f t="shared" si="1021"/>
        <v>Very Low</v>
      </c>
      <c r="AR2795">
        <v>5.7</v>
      </c>
      <c r="AS2795" t="str">
        <f t="shared" si="1022"/>
        <v>Below Average</v>
      </c>
      <c r="AT2795">
        <v>1.85</v>
      </c>
      <c r="AU2795" t="str">
        <f t="shared" si="1023"/>
        <v>HDTV / Widescreen</v>
      </c>
      <c r="AV2795">
        <v>0</v>
      </c>
      <c r="AW2795" t="str">
        <f t="shared" si="1024"/>
        <v>Very Low</v>
      </c>
    </row>
    <row r="2796" spans="1:49" x14ac:dyDescent="0.3">
      <c r="A2796" t="s">
        <v>0</v>
      </c>
      <c r="B2796" t="s">
        <v>458</v>
      </c>
      <c r="C2796">
        <v>59</v>
      </c>
      <c r="D2796" t="str">
        <f t="shared" si="1004"/>
        <v>Low</v>
      </c>
      <c r="E2796">
        <v>136</v>
      </c>
      <c r="F2796" t="str">
        <f t="shared" si="1005"/>
        <v>2h 16m</v>
      </c>
      <c r="G2796" t="str">
        <f t="shared" si="1006"/>
        <v>Long Movie</v>
      </c>
      <c r="H2796">
        <v>17000</v>
      </c>
      <c r="I2796" t="str">
        <f t="shared" si="1007"/>
        <v>Medium</v>
      </c>
      <c r="J2796">
        <v>213</v>
      </c>
      <c r="K2796" t="str">
        <f t="shared" si="1008"/>
        <v>Very Low</v>
      </c>
      <c r="L2796" t="s">
        <v>1948</v>
      </c>
      <c r="M2796">
        <v>22000</v>
      </c>
      <c r="N2796" t="str">
        <f t="shared" si="1009"/>
        <v>Medium</v>
      </c>
      <c r="O2796">
        <f>O2795</f>
        <v>15171475</v>
      </c>
      <c r="P2796" t="str">
        <f t="shared" si="1010"/>
        <v>Average</v>
      </c>
      <c r="Q2796" t="s">
        <v>4782</v>
      </c>
      <c r="R2796" t="str">
        <f t="shared" si="1011"/>
        <v>Drama</v>
      </c>
      <c r="S2796">
        <f t="shared" si="1012"/>
        <v>4</v>
      </c>
      <c r="T2796" t="s">
        <v>1717</v>
      </c>
      <c r="U2796" t="s">
        <v>13444</v>
      </c>
      <c r="V2796">
        <v>13548</v>
      </c>
      <c r="W2796" t="str">
        <f t="shared" si="1013"/>
        <v>Low</v>
      </c>
      <c r="X2796">
        <v>23378</v>
      </c>
      <c r="Y2796" t="str">
        <f t="shared" si="1014"/>
        <v>Medium</v>
      </c>
      <c r="Z2796" t="s">
        <v>572</v>
      </c>
      <c r="AA2796">
        <v>0</v>
      </c>
      <c r="AB2796" t="str">
        <f t="shared" si="1015"/>
        <v>Symbolic Poster</v>
      </c>
      <c r="AC2796" t="s">
        <v>13445</v>
      </c>
      <c r="AD2796" t="s">
        <v>13446</v>
      </c>
      <c r="AE2796">
        <v>75</v>
      </c>
      <c r="AF2796" t="str">
        <f t="shared" si="1016"/>
        <v>Very Low</v>
      </c>
      <c r="AG2796" t="s">
        <v>9</v>
      </c>
      <c r="AH2796" t="s">
        <v>10</v>
      </c>
      <c r="AI2796" t="s">
        <v>66</v>
      </c>
      <c r="AJ2796" t="str">
        <f t="shared" si="1017"/>
        <v>Family</v>
      </c>
      <c r="AK2796">
        <v>14000000</v>
      </c>
      <c r="AL2796" t="str">
        <f t="shared" si="1018"/>
        <v>Low Budget</v>
      </c>
      <c r="AM2796">
        <v>1977</v>
      </c>
      <c r="AN2796">
        <f t="shared" si="1019"/>
        <v>48</v>
      </c>
      <c r="AO2796" t="str">
        <f t="shared" si="1020"/>
        <v>Old Classic</v>
      </c>
      <c r="AP2796">
        <v>740</v>
      </c>
      <c r="AQ2796" t="str">
        <f t="shared" si="1021"/>
        <v>Very Low</v>
      </c>
      <c r="AR2796">
        <v>6.7</v>
      </c>
      <c r="AS2796" t="str">
        <f t="shared" si="1022"/>
        <v>Average</v>
      </c>
      <c r="AT2796">
        <v>1.66</v>
      </c>
      <c r="AU2796" t="str">
        <f t="shared" si="1023"/>
        <v/>
      </c>
      <c r="AV2796">
        <v>932</v>
      </c>
      <c r="AW2796" t="str">
        <f t="shared" si="1024"/>
        <v>Very Low</v>
      </c>
    </row>
    <row r="2797" spans="1:49" x14ac:dyDescent="0.3">
      <c r="A2797" t="s">
        <v>0</v>
      </c>
      <c r="B2797" t="s">
        <v>5047</v>
      </c>
      <c r="C2797">
        <v>25</v>
      </c>
      <c r="D2797" t="str">
        <f t="shared" si="1004"/>
        <v>Very Low</v>
      </c>
      <c r="E2797">
        <v>115</v>
      </c>
      <c r="F2797" t="str">
        <f t="shared" si="1005"/>
        <v>1h 55m</v>
      </c>
      <c r="G2797" t="str">
        <f t="shared" si="1006"/>
        <v>Standard Movie</v>
      </c>
      <c r="H2797">
        <v>0</v>
      </c>
      <c r="I2797" t="str">
        <f t="shared" si="1007"/>
        <v>Very Low</v>
      </c>
      <c r="J2797">
        <v>534</v>
      </c>
      <c r="K2797" t="str">
        <f t="shared" si="1008"/>
        <v>Very Low</v>
      </c>
      <c r="L2797" t="s">
        <v>441</v>
      </c>
      <c r="M2797">
        <v>1000</v>
      </c>
      <c r="N2797" t="str">
        <f t="shared" si="1009"/>
        <v>Low</v>
      </c>
      <c r="O2797">
        <v>13640000</v>
      </c>
      <c r="P2797" t="str">
        <f t="shared" si="1010"/>
        <v>Average</v>
      </c>
      <c r="Q2797" t="s">
        <v>2498</v>
      </c>
      <c r="R2797" t="str">
        <f t="shared" si="1011"/>
        <v>Comedy</v>
      </c>
      <c r="S2797">
        <f t="shared" si="1012"/>
        <v>2</v>
      </c>
      <c r="T2797" t="s">
        <v>1203</v>
      </c>
      <c r="U2797" t="s">
        <v>13447</v>
      </c>
      <c r="V2797">
        <v>6011</v>
      </c>
      <c r="W2797" t="str">
        <f t="shared" si="1013"/>
        <v>Very Low</v>
      </c>
      <c r="X2797">
        <v>3267</v>
      </c>
      <c r="Y2797" t="str">
        <f t="shared" si="1014"/>
        <v>Low</v>
      </c>
      <c r="Z2797" t="s">
        <v>10875</v>
      </c>
      <c r="AA2797">
        <v>0</v>
      </c>
      <c r="AB2797" t="str">
        <f t="shared" si="1015"/>
        <v>Symbolic Poster</v>
      </c>
      <c r="AC2797" t="s">
        <v>13448</v>
      </c>
      <c r="AD2797" t="s">
        <v>13449</v>
      </c>
      <c r="AE2797">
        <v>39</v>
      </c>
      <c r="AF2797" t="str">
        <f t="shared" si="1016"/>
        <v>Very Low</v>
      </c>
      <c r="AG2797" t="s">
        <v>9</v>
      </c>
      <c r="AH2797" t="s">
        <v>10</v>
      </c>
      <c r="AI2797" t="s">
        <v>11</v>
      </c>
      <c r="AJ2797" t="str">
        <f t="shared" si="1017"/>
        <v>Teen</v>
      </c>
      <c r="AK2797">
        <v>14000000</v>
      </c>
      <c r="AL2797" t="str">
        <f t="shared" si="1018"/>
        <v>Low Budget</v>
      </c>
      <c r="AM2797">
        <v>1994</v>
      </c>
      <c r="AN2797">
        <f t="shared" si="1019"/>
        <v>31</v>
      </c>
      <c r="AO2797" t="str">
        <f t="shared" si="1020"/>
        <v>Old Classic</v>
      </c>
      <c r="AP2797">
        <v>848</v>
      </c>
      <c r="AQ2797" t="str">
        <f t="shared" si="1021"/>
        <v>Very Low</v>
      </c>
      <c r="AR2797">
        <v>6.9</v>
      </c>
      <c r="AS2797" t="str">
        <f t="shared" si="1022"/>
        <v>Average</v>
      </c>
      <c r="AT2797">
        <v>1.85</v>
      </c>
      <c r="AU2797" t="str">
        <f t="shared" si="1023"/>
        <v>HDTV / Widescreen</v>
      </c>
      <c r="AV2797">
        <v>905</v>
      </c>
      <c r="AW2797" t="str">
        <f t="shared" si="1024"/>
        <v>Very Low</v>
      </c>
    </row>
    <row r="2798" spans="1:49" x14ac:dyDescent="0.3">
      <c r="A2798" t="s">
        <v>0</v>
      </c>
      <c r="B2798" t="s">
        <v>7198</v>
      </c>
      <c r="C2798">
        <v>97</v>
      </c>
      <c r="D2798" t="str">
        <f t="shared" si="1004"/>
        <v>Low</v>
      </c>
      <c r="E2798">
        <v>94</v>
      </c>
      <c r="F2798" t="str">
        <f t="shared" si="1005"/>
        <v>1h 34m</v>
      </c>
      <c r="G2798" t="str">
        <f t="shared" si="1006"/>
        <v>Standard Movie</v>
      </c>
      <c r="H2798">
        <v>0</v>
      </c>
      <c r="I2798" t="str">
        <f t="shared" si="1007"/>
        <v>Very Low</v>
      </c>
      <c r="J2798">
        <v>458</v>
      </c>
      <c r="K2798" t="str">
        <f t="shared" si="1008"/>
        <v>Very Low</v>
      </c>
      <c r="L2798" t="s">
        <v>13450</v>
      </c>
      <c r="M2798">
        <v>12000</v>
      </c>
      <c r="N2798" t="str">
        <f t="shared" si="1009"/>
        <v>Medium</v>
      </c>
      <c r="O2798">
        <v>12550242</v>
      </c>
      <c r="P2798" t="str">
        <f t="shared" si="1010"/>
        <v>Average</v>
      </c>
      <c r="Q2798" t="s">
        <v>1386</v>
      </c>
      <c r="R2798" t="str">
        <f t="shared" si="1011"/>
        <v>Comedy</v>
      </c>
      <c r="S2798">
        <f t="shared" si="1012"/>
        <v>3</v>
      </c>
      <c r="T2798" t="s">
        <v>243</v>
      </c>
      <c r="U2798" t="s">
        <v>13451</v>
      </c>
      <c r="V2798">
        <v>13866</v>
      </c>
      <c r="W2798" t="str">
        <f t="shared" si="1013"/>
        <v>Low</v>
      </c>
      <c r="X2798">
        <v>13446</v>
      </c>
      <c r="Y2798" t="str">
        <f t="shared" si="1014"/>
        <v>Medium</v>
      </c>
      <c r="Z2798" t="s">
        <v>7570</v>
      </c>
      <c r="AA2798">
        <v>3</v>
      </c>
      <c r="AB2798" t="str">
        <f t="shared" si="1015"/>
        <v>Duo/Trio Poster</v>
      </c>
      <c r="AC2798" t="s">
        <v>13452</v>
      </c>
      <c r="AD2798" t="s">
        <v>13453</v>
      </c>
      <c r="AE2798">
        <v>55</v>
      </c>
      <c r="AF2798" t="str">
        <f t="shared" si="1016"/>
        <v>Very Low</v>
      </c>
      <c r="AG2798" t="s">
        <v>9</v>
      </c>
      <c r="AH2798" t="s">
        <v>10</v>
      </c>
      <c r="AI2798" t="s">
        <v>556</v>
      </c>
      <c r="AJ2798" t="str">
        <f t="shared" si="1017"/>
        <v>Adult</v>
      </c>
      <c r="AK2798">
        <f>AK2797</f>
        <v>14000000</v>
      </c>
      <c r="AL2798" t="str">
        <f t="shared" si="1018"/>
        <v>Low Budget</v>
      </c>
      <c r="AM2798">
        <v>2007</v>
      </c>
      <c r="AN2798">
        <f t="shared" si="1019"/>
        <v>18</v>
      </c>
      <c r="AO2798" t="str">
        <f t="shared" si="1020"/>
        <v>Old Classic</v>
      </c>
      <c r="AP2798">
        <v>490</v>
      </c>
      <c r="AQ2798" t="str">
        <f t="shared" si="1021"/>
        <v>Very Low</v>
      </c>
      <c r="AR2798">
        <v>5.5</v>
      </c>
      <c r="AS2798" t="str">
        <f t="shared" si="1022"/>
        <v>Below Average</v>
      </c>
      <c r="AT2798">
        <v>1.85</v>
      </c>
      <c r="AU2798" t="str">
        <f t="shared" si="1023"/>
        <v>HDTV / Widescreen</v>
      </c>
      <c r="AV2798">
        <v>488</v>
      </c>
      <c r="AW2798" t="str">
        <f t="shared" si="1024"/>
        <v>Very Low</v>
      </c>
    </row>
    <row r="2799" spans="1:49" x14ac:dyDescent="0.3">
      <c r="A2799" t="s">
        <v>0</v>
      </c>
      <c r="B2799" t="s">
        <v>13454</v>
      </c>
      <c r="C2799">
        <v>205</v>
      </c>
      <c r="D2799" t="str">
        <f t="shared" si="1004"/>
        <v>Medium</v>
      </c>
      <c r="E2799">
        <v>85</v>
      </c>
      <c r="F2799" t="str">
        <f t="shared" si="1005"/>
        <v>1h 25m</v>
      </c>
      <c r="G2799" t="str">
        <f t="shared" si="1006"/>
        <v>Featurette</v>
      </c>
      <c r="H2799">
        <v>52</v>
      </c>
      <c r="I2799" t="str">
        <f t="shared" si="1007"/>
        <v>Very Low</v>
      </c>
      <c r="J2799">
        <v>489</v>
      </c>
      <c r="K2799" t="str">
        <f t="shared" si="1008"/>
        <v>Very Low</v>
      </c>
      <c r="L2799" t="s">
        <v>13455</v>
      </c>
      <c r="M2799">
        <v>1000</v>
      </c>
      <c r="N2799" t="str">
        <f t="shared" si="1009"/>
        <v>Low</v>
      </c>
      <c r="O2799">
        <v>12610731</v>
      </c>
      <c r="P2799" t="str">
        <f t="shared" si="1010"/>
        <v>Average</v>
      </c>
      <c r="Q2799" t="s">
        <v>2179</v>
      </c>
      <c r="R2799" t="str">
        <f t="shared" si="1011"/>
        <v>Action</v>
      </c>
      <c r="S2799">
        <f t="shared" si="1012"/>
        <v>4</v>
      </c>
      <c r="T2799" t="s">
        <v>1086</v>
      </c>
      <c r="U2799" t="s">
        <v>13456</v>
      </c>
      <c r="V2799">
        <v>38985</v>
      </c>
      <c r="W2799" t="str">
        <f t="shared" si="1013"/>
        <v>Low</v>
      </c>
      <c r="X2799">
        <v>3050</v>
      </c>
      <c r="Y2799" t="str">
        <f t="shared" si="1014"/>
        <v>Low</v>
      </c>
      <c r="Z2799" t="s">
        <v>13457</v>
      </c>
      <c r="AA2799">
        <v>1</v>
      </c>
      <c r="AB2799" t="str">
        <f t="shared" si="1015"/>
        <v>Solo Star Poster</v>
      </c>
      <c r="AC2799" t="s">
        <v>13458</v>
      </c>
      <c r="AD2799" t="s">
        <v>13459</v>
      </c>
      <c r="AE2799">
        <v>673</v>
      </c>
      <c r="AF2799" t="str">
        <f t="shared" si="1016"/>
        <v>Low</v>
      </c>
      <c r="AG2799" t="s">
        <v>9</v>
      </c>
      <c r="AH2799" t="s">
        <v>10</v>
      </c>
      <c r="AI2799" t="s">
        <v>556</v>
      </c>
      <c r="AJ2799" t="str">
        <f t="shared" si="1017"/>
        <v>Adult</v>
      </c>
      <c r="AK2799">
        <v>11000000</v>
      </c>
      <c r="AL2799" t="str">
        <f t="shared" si="1018"/>
        <v>Low Budget</v>
      </c>
      <c r="AM2799">
        <v>2001</v>
      </c>
      <c r="AN2799">
        <f t="shared" si="1019"/>
        <v>24</v>
      </c>
      <c r="AO2799" t="str">
        <f t="shared" si="1020"/>
        <v>Old Classic</v>
      </c>
      <c r="AP2799">
        <v>935</v>
      </c>
      <c r="AQ2799" t="str">
        <f t="shared" si="1021"/>
        <v>Very Low</v>
      </c>
      <c r="AR2799">
        <v>4.4000000000000004</v>
      </c>
      <c r="AS2799" t="str">
        <f t="shared" si="1022"/>
        <v>Poor</v>
      </c>
      <c r="AT2799">
        <v>1.85</v>
      </c>
      <c r="AU2799" t="str">
        <f t="shared" si="1023"/>
        <v>HDTV / Widescreen</v>
      </c>
      <c r="AV2799">
        <v>0</v>
      </c>
      <c r="AW2799" t="str">
        <f t="shared" si="1024"/>
        <v>Very Low</v>
      </c>
    </row>
    <row r="2800" spans="1:49" x14ac:dyDescent="0.3">
      <c r="A2800" t="s">
        <v>0</v>
      </c>
      <c r="B2800" t="s">
        <v>780</v>
      </c>
      <c r="C2800">
        <v>69</v>
      </c>
      <c r="D2800" t="str">
        <f t="shared" si="1004"/>
        <v>Low</v>
      </c>
      <c r="E2800">
        <v>88</v>
      </c>
      <c r="F2800" t="str">
        <f t="shared" si="1005"/>
        <v>1h 28m</v>
      </c>
      <c r="G2800" t="str">
        <f t="shared" si="1006"/>
        <v>Featurette</v>
      </c>
      <c r="H2800">
        <v>189</v>
      </c>
      <c r="I2800" t="str">
        <f t="shared" si="1007"/>
        <v>Very Low</v>
      </c>
      <c r="J2800">
        <v>799</v>
      </c>
      <c r="K2800" t="str">
        <f t="shared" si="1008"/>
        <v>Very Low</v>
      </c>
      <c r="L2800" t="s">
        <v>9003</v>
      </c>
      <c r="M2800">
        <v>934</v>
      </c>
      <c r="N2800" t="str">
        <f t="shared" si="1009"/>
        <v>Low</v>
      </c>
      <c r="O2800">
        <v>47811275</v>
      </c>
      <c r="P2800" t="str">
        <f t="shared" si="1010"/>
        <v>Average</v>
      </c>
      <c r="Q2800" t="s">
        <v>2329</v>
      </c>
      <c r="R2800" t="str">
        <f t="shared" si="1011"/>
        <v>Adventure</v>
      </c>
      <c r="S2800">
        <f t="shared" si="1012"/>
        <v>3</v>
      </c>
      <c r="T2800" t="s">
        <v>8276</v>
      </c>
      <c r="U2800" t="s">
        <v>12728</v>
      </c>
      <c r="V2800">
        <v>29008</v>
      </c>
      <c r="W2800" t="str">
        <f t="shared" si="1013"/>
        <v>Low</v>
      </c>
      <c r="X2800">
        <v>3707</v>
      </c>
      <c r="Y2800" t="str">
        <f t="shared" si="1014"/>
        <v>Low</v>
      </c>
      <c r="Z2800" t="s">
        <v>12729</v>
      </c>
      <c r="AA2800">
        <v>1</v>
      </c>
      <c r="AB2800" t="str">
        <f t="shared" si="1015"/>
        <v>Solo Star Poster</v>
      </c>
      <c r="AC2800" t="s">
        <v>12730</v>
      </c>
      <c r="AD2800" t="s">
        <v>12731</v>
      </c>
      <c r="AE2800">
        <v>99</v>
      </c>
      <c r="AF2800" t="str">
        <f t="shared" si="1016"/>
        <v>Very Low</v>
      </c>
      <c r="AG2800" t="s">
        <v>9</v>
      </c>
      <c r="AH2800" t="s">
        <v>10</v>
      </c>
      <c r="AI2800" t="s">
        <v>66</v>
      </c>
      <c r="AJ2800" t="str">
        <f t="shared" si="1017"/>
        <v>Family</v>
      </c>
      <c r="AK2800">
        <v>15000000</v>
      </c>
      <c r="AL2800" t="str">
        <f t="shared" si="1018"/>
        <v>Low Budget</v>
      </c>
      <c r="AM2800">
        <v>2002</v>
      </c>
      <c r="AN2800">
        <f t="shared" si="1019"/>
        <v>23</v>
      </c>
      <c r="AO2800" t="str">
        <f t="shared" si="1020"/>
        <v>Old Classic</v>
      </c>
      <c r="AP2800">
        <v>927</v>
      </c>
      <c r="AQ2800" t="str">
        <f t="shared" si="1021"/>
        <v>Very Low</v>
      </c>
      <c r="AR2800">
        <v>5.4</v>
      </c>
      <c r="AS2800" t="str">
        <f t="shared" si="1022"/>
        <v>Below Average</v>
      </c>
      <c r="AT2800">
        <v>1.85</v>
      </c>
      <c r="AU2800" t="str">
        <f t="shared" si="1023"/>
        <v>HDTV / Widescreen</v>
      </c>
      <c r="AV2800">
        <v>896</v>
      </c>
      <c r="AW2800" t="str">
        <f t="shared" si="1024"/>
        <v>Very Low</v>
      </c>
    </row>
    <row r="2801" spans="1:49" x14ac:dyDescent="0.3">
      <c r="A2801" t="s">
        <v>0</v>
      </c>
      <c r="B2801" t="s">
        <v>13460</v>
      </c>
      <c r="C2801">
        <v>195</v>
      </c>
      <c r="D2801" t="str">
        <f t="shared" si="1004"/>
        <v>Low</v>
      </c>
      <c r="E2801">
        <v>112</v>
      </c>
      <c r="F2801" t="str">
        <f t="shared" si="1005"/>
        <v>1h 52m</v>
      </c>
      <c r="G2801" t="str">
        <f t="shared" si="1006"/>
        <v>Standard Movie</v>
      </c>
      <c r="H2801">
        <v>0</v>
      </c>
      <c r="I2801" t="str">
        <f t="shared" si="1007"/>
        <v>Very Low</v>
      </c>
      <c r="J2801">
        <v>383</v>
      </c>
      <c r="K2801" t="str">
        <f t="shared" si="1008"/>
        <v>Very Low</v>
      </c>
      <c r="L2801" t="s">
        <v>6396</v>
      </c>
      <c r="M2801">
        <v>12000</v>
      </c>
      <c r="N2801" t="str">
        <f t="shared" si="1009"/>
        <v>Medium</v>
      </c>
      <c r="O2801">
        <v>11204499</v>
      </c>
      <c r="P2801" t="str">
        <f t="shared" si="1010"/>
        <v>Average</v>
      </c>
      <c r="Q2801" t="s">
        <v>6490</v>
      </c>
      <c r="R2801" t="str">
        <f t="shared" si="1011"/>
        <v>Drama</v>
      </c>
      <c r="S2801">
        <f t="shared" si="1012"/>
        <v>2</v>
      </c>
      <c r="T2801" t="s">
        <v>733</v>
      </c>
      <c r="U2801" t="s">
        <v>13461</v>
      </c>
      <c r="V2801">
        <v>38142</v>
      </c>
      <c r="W2801" t="str">
        <f t="shared" si="1013"/>
        <v>Low</v>
      </c>
      <c r="X2801">
        <v>13528</v>
      </c>
      <c r="Y2801" t="str">
        <f t="shared" si="1014"/>
        <v>Medium</v>
      </c>
      <c r="Z2801" t="s">
        <v>3218</v>
      </c>
      <c r="AA2801">
        <v>0</v>
      </c>
      <c r="AB2801" t="str">
        <f t="shared" si="1015"/>
        <v>Symbolic Poster</v>
      </c>
      <c r="AC2801" t="s">
        <v>13462</v>
      </c>
      <c r="AD2801" t="s">
        <v>13463</v>
      </c>
      <c r="AE2801">
        <v>270</v>
      </c>
      <c r="AF2801" t="str">
        <f t="shared" si="1016"/>
        <v>Very Low</v>
      </c>
      <c r="AG2801" t="s">
        <v>9</v>
      </c>
      <c r="AH2801" t="s">
        <v>10</v>
      </c>
      <c r="AI2801" t="s">
        <v>556</v>
      </c>
      <c r="AJ2801" t="str">
        <f t="shared" si="1017"/>
        <v>Adult</v>
      </c>
      <c r="AK2801">
        <v>14000000</v>
      </c>
      <c r="AL2801" t="str">
        <f t="shared" si="1018"/>
        <v>Low Budget</v>
      </c>
      <c r="AM2801">
        <v>2006</v>
      </c>
      <c r="AN2801">
        <f t="shared" si="1019"/>
        <v>19</v>
      </c>
      <c r="AO2801" t="str">
        <f t="shared" si="1020"/>
        <v>Old Classic</v>
      </c>
      <c r="AP2801">
        <v>593</v>
      </c>
      <c r="AQ2801" t="str">
        <f t="shared" si="1021"/>
        <v>Very Low</v>
      </c>
      <c r="AR2801">
        <v>7</v>
      </c>
      <c r="AS2801" t="str">
        <f t="shared" si="1022"/>
        <v>Good</v>
      </c>
      <c r="AT2801">
        <v>2.35</v>
      </c>
      <c r="AU2801" t="str">
        <f t="shared" si="1023"/>
        <v>Cinematic Widescreen</v>
      </c>
      <c r="AV2801">
        <v>0</v>
      </c>
      <c r="AW2801" t="str">
        <f t="shared" si="1024"/>
        <v>Very Low</v>
      </c>
    </row>
    <row r="2802" spans="1:49" x14ac:dyDescent="0.3">
      <c r="A2802" t="s">
        <v>0</v>
      </c>
      <c r="B2802" t="s">
        <v>2013</v>
      </c>
      <c r="C2802">
        <v>61</v>
      </c>
      <c r="D2802" t="str">
        <f t="shared" si="1004"/>
        <v>Low</v>
      </c>
      <c r="E2802">
        <v>86</v>
      </c>
      <c r="F2802" t="str">
        <f t="shared" si="1005"/>
        <v>1h 26m</v>
      </c>
      <c r="G2802" t="str">
        <f t="shared" si="1006"/>
        <v>Featurette</v>
      </c>
      <c r="H2802">
        <v>70</v>
      </c>
      <c r="I2802" t="str">
        <f t="shared" si="1007"/>
        <v>Very Low</v>
      </c>
      <c r="J2802">
        <v>169</v>
      </c>
      <c r="K2802" t="str">
        <f t="shared" si="1008"/>
        <v>Very Low</v>
      </c>
      <c r="L2802" t="s">
        <v>1679</v>
      </c>
      <c r="M2802">
        <v>878</v>
      </c>
      <c r="N2802" t="str">
        <f t="shared" si="1009"/>
        <v>Low</v>
      </c>
      <c r="O2802">
        <v>10397365</v>
      </c>
      <c r="P2802" t="str">
        <f t="shared" si="1010"/>
        <v>Average</v>
      </c>
      <c r="Q2802" t="s">
        <v>13464</v>
      </c>
      <c r="R2802" t="str">
        <f t="shared" si="1011"/>
        <v>Comedy</v>
      </c>
      <c r="S2802">
        <f t="shared" si="1012"/>
        <v>3</v>
      </c>
      <c r="T2802" t="s">
        <v>2607</v>
      </c>
      <c r="U2802" t="s">
        <v>13465</v>
      </c>
      <c r="V2802">
        <v>11693</v>
      </c>
      <c r="W2802" t="str">
        <f t="shared" si="1013"/>
        <v>Low</v>
      </c>
      <c r="X2802">
        <v>2165</v>
      </c>
      <c r="Y2802" t="str">
        <f t="shared" si="1014"/>
        <v>Low</v>
      </c>
      <c r="Z2802" t="s">
        <v>13466</v>
      </c>
      <c r="AA2802">
        <v>5</v>
      </c>
      <c r="AB2802" t="str">
        <f t="shared" si="1015"/>
        <v>Ensemble Poster</v>
      </c>
      <c r="AC2802" t="s">
        <v>13467</v>
      </c>
      <c r="AD2802" t="s">
        <v>13468</v>
      </c>
      <c r="AE2802">
        <v>104</v>
      </c>
      <c r="AF2802" t="str">
        <f t="shared" si="1016"/>
        <v>Very Low</v>
      </c>
      <c r="AG2802" t="s">
        <v>9</v>
      </c>
      <c r="AH2802" t="s">
        <v>10</v>
      </c>
      <c r="AI2802" t="s">
        <v>11</v>
      </c>
      <c r="AJ2802" t="str">
        <f t="shared" si="1017"/>
        <v>Teen</v>
      </c>
      <c r="AK2802">
        <v>14000000</v>
      </c>
      <c r="AL2802" t="str">
        <f t="shared" si="1018"/>
        <v>Low Budget</v>
      </c>
      <c r="AM2802">
        <v>2001</v>
      </c>
      <c r="AN2802">
        <f t="shared" si="1019"/>
        <v>24</v>
      </c>
      <c r="AO2802" t="str">
        <f t="shared" si="1020"/>
        <v>Old Classic</v>
      </c>
      <c r="AP2802">
        <v>834</v>
      </c>
      <c r="AQ2802" t="str">
        <f t="shared" si="1021"/>
        <v>Very Low</v>
      </c>
      <c r="AR2802">
        <v>5.4</v>
      </c>
      <c r="AS2802" t="str">
        <f t="shared" si="1022"/>
        <v>Below Average</v>
      </c>
      <c r="AT2802">
        <v>2.35</v>
      </c>
      <c r="AU2802" t="str">
        <f t="shared" si="1023"/>
        <v>Cinematic Widescreen</v>
      </c>
      <c r="AV2802">
        <v>613</v>
      </c>
      <c r="AW2802" t="str">
        <f t="shared" si="1024"/>
        <v>Very Low</v>
      </c>
    </row>
    <row r="2803" spans="1:49" x14ac:dyDescent="0.3">
      <c r="A2803" t="s">
        <v>0</v>
      </c>
      <c r="B2803" t="s">
        <v>13469</v>
      </c>
      <c r="C2803">
        <v>77</v>
      </c>
      <c r="D2803" t="str">
        <f t="shared" si="1004"/>
        <v>Low</v>
      </c>
      <c r="E2803">
        <v>86</v>
      </c>
      <c r="F2803" t="str">
        <f t="shared" si="1005"/>
        <v>1h 26m</v>
      </c>
      <c r="G2803" t="str">
        <f t="shared" si="1006"/>
        <v>Featurette</v>
      </c>
      <c r="H2803">
        <v>90</v>
      </c>
      <c r="I2803" t="str">
        <f t="shared" si="1007"/>
        <v>Very Low</v>
      </c>
      <c r="J2803">
        <v>635</v>
      </c>
      <c r="K2803" t="str">
        <f t="shared" si="1008"/>
        <v>Very Low</v>
      </c>
      <c r="L2803" t="s">
        <v>12698</v>
      </c>
      <c r="M2803">
        <v>962</v>
      </c>
      <c r="N2803" t="str">
        <f t="shared" si="1009"/>
        <v>Low</v>
      </c>
      <c r="O2803">
        <v>9402410</v>
      </c>
      <c r="P2803" t="str">
        <f t="shared" si="1010"/>
        <v>Flop</v>
      </c>
      <c r="Q2803" t="s">
        <v>4190</v>
      </c>
      <c r="R2803" t="str">
        <f t="shared" si="1011"/>
        <v>Adventure</v>
      </c>
      <c r="S2803">
        <f t="shared" si="1012"/>
        <v>2</v>
      </c>
      <c r="T2803" t="s">
        <v>4660</v>
      </c>
      <c r="U2803" t="s">
        <v>13470</v>
      </c>
      <c r="V2803">
        <v>11233</v>
      </c>
      <c r="W2803" t="str">
        <f t="shared" si="1013"/>
        <v>Low</v>
      </c>
      <c r="X2803">
        <v>3715</v>
      </c>
      <c r="Y2803" t="str">
        <f t="shared" si="1014"/>
        <v>Low</v>
      </c>
      <c r="Z2803" t="s">
        <v>13471</v>
      </c>
      <c r="AA2803">
        <v>1</v>
      </c>
      <c r="AB2803" t="str">
        <f t="shared" si="1015"/>
        <v>Solo Star Poster</v>
      </c>
      <c r="AC2803" t="s">
        <v>13472</v>
      </c>
      <c r="AD2803" t="s">
        <v>13473</v>
      </c>
      <c r="AE2803">
        <v>32</v>
      </c>
      <c r="AF2803" t="str">
        <f t="shared" si="1016"/>
        <v>Very Low</v>
      </c>
      <c r="AG2803" t="s">
        <v>9</v>
      </c>
      <c r="AH2803" t="s">
        <v>10</v>
      </c>
      <c r="AI2803" t="s">
        <v>11</v>
      </c>
      <c r="AJ2803" t="str">
        <f t="shared" si="1017"/>
        <v>Teen</v>
      </c>
      <c r="AK2803">
        <v>14000000</v>
      </c>
      <c r="AL2803" t="str">
        <f t="shared" si="1018"/>
        <v>Low Budget</v>
      </c>
      <c r="AM2803">
        <v>2012</v>
      </c>
      <c r="AN2803">
        <f t="shared" si="1019"/>
        <v>13</v>
      </c>
      <c r="AO2803" t="str">
        <f t="shared" si="1020"/>
        <v>Modern Classic</v>
      </c>
      <c r="AP2803">
        <v>925</v>
      </c>
      <c r="AQ2803" t="str">
        <f t="shared" si="1021"/>
        <v>Very Low</v>
      </c>
      <c r="AR2803">
        <v>5.4</v>
      </c>
      <c r="AS2803" t="str">
        <f t="shared" si="1022"/>
        <v>Below Average</v>
      </c>
      <c r="AT2803">
        <v>2.35</v>
      </c>
      <c r="AU2803" t="str">
        <f t="shared" si="1023"/>
        <v>Cinematic Widescreen</v>
      </c>
      <c r="AV2803">
        <v>0</v>
      </c>
      <c r="AW2803" t="str">
        <f t="shared" si="1024"/>
        <v>Very Low</v>
      </c>
    </row>
    <row r="2804" spans="1:49" x14ac:dyDescent="0.3">
      <c r="A2804" t="s">
        <v>0</v>
      </c>
      <c r="B2804" t="s">
        <v>13474</v>
      </c>
      <c r="C2804">
        <v>259</v>
      </c>
      <c r="D2804" t="str">
        <f t="shared" si="1004"/>
        <v>Medium</v>
      </c>
      <c r="E2804">
        <v>112</v>
      </c>
      <c r="F2804" t="str">
        <f t="shared" si="1005"/>
        <v>1h 52m</v>
      </c>
      <c r="G2804" t="str">
        <f t="shared" si="1006"/>
        <v>Standard Movie</v>
      </c>
      <c r="H2804">
        <v>232</v>
      </c>
      <c r="I2804" t="str">
        <f t="shared" si="1007"/>
        <v>Very Low</v>
      </c>
      <c r="J2804">
        <v>177</v>
      </c>
      <c r="K2804" t="str">
        <f t="shared" si="1008"/>
        <v>Very Low</v>
      </c>
      <c r="L2804" t="s">
        <v>97</v>
      </c>
      <c r="M2804">
        <v>413</v>
      </c>
      <c r="N2804" t="str">
        <f t="shared" si="1009"/>
        <v>Low</v>
      </c>
      <c r="O2804">
        <v>5990075</v>
      </c>
      <c r="P2804" t="str">
        <f t="shared" si="1010"/>
        <v>Flop</v>
      </c>
      <c r="Q2804" t="s">
        <v>1515</v>
      </c>
      <c r="R2804" t="str">
        <f t="shared" si="1011"/>
        <v>Biography</v>
      </c>
      <c r="S2804">
        <f t="shared" si="1012"/>
        <v>2</v>
      </c>
      <c r="T2804" t="s">
        <v>13475</v>
      </c>
      <c r="U2804" t="s">
        <v>13476</v>
      </c>
      <c r="V2804">
        <v>89906</v>
      </c>
      <c r="W2804" t="str">
        <f t="shared" si="1013"/>
        <v>Medium</v>
      </c>
      <c r="X2804">
        <v>1372</v>
      </c>
      <c r="Y2804" t="str">
        <f t="shared" si="1014"/>
        <v>Low</v>
      </c>
      <c r="Z2804" t="s">
        <v>13477</v>
      </c>
      <c r="AA2804">
        <v>1</v>
      </c>
      <c r="AB2804" t="str">
        <f t="shared" si="1015"/>
        <v>Solo Star Poster</v>
      </c>
      <c r="AC2804" t="s">
        <v>13478</v>
      </c>
      <c r="AD2804" t="s">
        <v>13479</v>
      </c>
      <c r="AE2804">
        <v>175</v>
      </c>
      <c r="AF2804" t="str">
        <f t="shared" si="1016"/>
        <v>Very Low</v>
      </c>
      <c r="AG2804" t="s">
        <v>1435</v>
      </c>
      <c r="AH2804" t="s">
        <v>1436</v>
      </c>
      <c r="AI2804" t="s">
        <v>11</v>
      </c>
      <c r="AJ2804" t="str">
        <f t="shared" si="1017"/>
        <v>Teen</v>
      </c>
      <c r="AK2804">
        <f>AK2803</f>
        <v>14000000</v>
      </c>
      <c r="AL2804" t="str">
        <f t="shared" si="1018"/>
        <v>Low Budget</v>
      </c>
      <c r="AM2804">
        <v>2007</v>
      </c>
      <c r="AN2804">
        <f t="shared" si="1019"/>
        <v>18</v>
      </c>
      <c r="AO2804" t="str">
        <f t="shared" si="1020"/>
        <v>Old Classic</v>
      </c>
      <c r="AP2804">
        <v>412</v>
      </c>
      <c r="AQ2804" t="str">
        <f t="shared" si="1021"/>
        <v>Very Low</v>
      </c>
      <c r="AR2804">
        <v>8</v>
      </c>
      <c r="AS2804" t="str">
        <f t="shared" si="1022"/>
        <v>Excellent</v>
      </c>
      <c r="AT2804">
        <v>1.85</v>
      </c>
      <c r="AU2804" t="str">
        <f t="shared" si="1023"/>
        <v>HDTV / Widescreen</v>
      </c>
      <c r="AV2804">
        <v>13000</v>
      </c>
      <c r="AW2804" t="str">
        <f t="shared" si="1024"/>
        <v>Medium</v>
      </c>
    </row>
    <row r="2805" spans="1:49" x14ac:dyDescent="0.3">
      <c r="A2805" t="s">
        <v>0</v>
      </c>
      <c r="B2805" t="s">
        <v>13480</v>
      </c>
      <c r="C2805">
        <v>251</v>
      </c>
      <c r="D2805" t="str">
        <f t="shared" si="1004"/>
        <v>Medium</v>
      </c>
      <c r="E2805">
        <v>137</v>
      </c>
      <c r="F2805" t="str">
        <f t="shared" si="1005"/>
        <v>2h 17m</v>
      </c>
      <c r="G2805" t="str">
        <f t="shared" si="1006"/>
        <v>Long Movie</v>
      </c>
      <c r="H2805">
        <v>143</v>
      </c>
      <c r="I2805" t="str">
        <f t="shared" si="1007"/>
        <v>Very Low</v>
      </c>
      <c r="J2805">
        <v>280</v>
      </c>
      <c r="K2805" t="str">
        <f t="shared" si="1008"/>
        <v>Very Low</v>
      </c>
      <c r="L2805" t="s">
        <v>1440</v>
      </c>
      <c r="M2805">
        <v>14000</v>
      </c>
      <c r="N2805" t="str">
        <f t="shared" si="1009"/>
        <v>Medium</v>
      </c>
      <c r="O2805">
        <v>5459824</v>
      </c>
      <c r="P2805" t="str">
        <f t="shared" si="1010"/>
        <v>Flop</v>
      </c>
      <c r="Q2805" t="s">
        <v>185</v>
      </c>
      <c r="R2805" t="str">
        <f t="shared" si="1011"/>
        <v>Drama</v>
      </c>
      <c r="S2805">
        <f t="shared" si="1012"/>
        <v>2</v>
      </c>
      <c r="T2805" t="s">
        <v>184</v>
      </c>
      <c r="U2805" t="s">
        <v>13481</v>
      </c>
      <c r="V2805">
        <v>92781</v>
      </c>
      <c r="W2805" t="str">
        <f t="shared" si="1013"/>
        <v>Medium</v>
      </c>
      <c r="X2805">
        <v>15337</v>
      </c>
      <c r="Y2805" t="str">
        <f t="shared" si="1014"/>
        <v>Medium</v>
      </c>
      <c r="Z2805" t="s">
        <v>13482</v>
      </c>
      <c r="AA2805">
        <v>0</v>
      </c>
      <c r="AB2805" t="str">
        <f t="shared" si="1015"/>
        <v>Symbolic Poster</v>
      </c>
      <c r="AC2805" t="s">
        <v>13483</v>
      </c>
      <c r="AD2805" t="s">
        <v>13484</v>
      </c>
      <c r="AE2805">
        <v>320</v>
      </c>
      <c r="AF2805" t="str">
        <f t="shared" si="1016"/>
        <v>Very Low</v>
      </c>
      <c r="AG2805" t="s">
        <v>9</v>
      </c>
      <c r="AH2805" t="s">
        <v>10</v>
      </c>
      <c r="AI2805" t="s">
        <v>556</v>
      </c>
      <c r="AJ2805" t="str">
        <f t="shared" si="1017"/>
        <v>Adult</v>
      </c>
      <c r="AK2805">
        <v>26000000</v>
      </c>
      <c r="AL2805" t="str">
        <f t="shared" si="1018"/>
        <v>Low Budget</v>
      </c>
      <c r="AM2805">
        <v>2006</v>
      </c>
      <c r="AN2805">
        <f t="shared" si="1019"/>
        <v>19</v>
      </c>
      <c r="AO2805" t="str">
        <f t="shared" si="1020"/>
        <v>Old Classic</v>
      </c>
      <c r="AP2805">
        <v>617</v>
      </c>
      <c r="AQ2805" t="str">
        <f t="shared" si="1021"/>
        <v>Very Low</v>
      </c>
      <c r="AR2805">
        <v>7.6</v>
      </c>
      <c r="AS2805" t="str">
        <f t="shared" si="1022"/>
        <v>Good</v>
      </c>
      <c r="AT2805">
        <v>2.35</v>
      </c>
      <c r="AU2805" t="str">
        <f t="shared" si="1023"/>
        <v>Cinematic Widescreen</v>
      </c>
      <c r="AV2805">
        <v>5000</v>
      </c>
      <c r="AW2805" t="str">
        <f t="shared" si="1024"/>
        <v>Low</v>
      </c>
    </row>
    <row r="2806" spans="1:49" x14ac:dyDescent="0.3">
      <c r="A2806" t="s">
        <v>0</v>
      </c>
      <c r="B2806" t="s">
        <v>13485</v>
      </c>
      <c r="C2806">
        <v>63</v>
      </c>
      <c r="D2806" t="str">
        <f t="shared" si="1004"/>
        <v>Low</v>
      </c>
      <c r="E2806">
        <v>90</v>
      </c>
      <c r="F2806" t="str">
        <f t="shared" si="1005"/>
        <v>1h 30m</v>
      </c>
      <c r="G2806" t="str">
        <f t="shared" si="1006"/>
        <v>Standard Movie</v>
      </c>
      <c r="H2806">
        <v>49</v>
      </c>
      <c r="I2806" t="str">
        <f t="shared" si="1007"/>
        <v>Very Low</v>
      </c>
      <c r="J2806">
        <v>191</v>
      </c>
      <c r="K2806" t="str">
        <f t="shared" si="1008"/>
        <v>Very Low</v>
      </c>
      <c r="L2806" t="s">
        <v>11075</v>
      </c>
      <c r="M2806">
        <v>12000</v>
      </c>
      <c r="N2806" t="str">
        <f t="shared" si="1009"/>
        <v>Medium</v>
      </c>
      <c r="O2806">
        <v>5108820</v>
      </c>
      <c r="P2806" t="str">
        <f t="shared" si="1010"/>
        <v>Flop</v>
      </c>
      <c r="Q2806" t="s">
        <v>1895</v>
      </c>
      <c r="R2806" t="str">
        <f t="shared" si="1011"/>
        <v>Drama</v>
      </c>
      <c r="S2806">
        <f t="shared" si="1012"/>
        <v>3</v>
      </c>
      <c r="T2806" t="s">
        <v>4808</v>
      </c>
      <c r="U2806" t="s">
        <v>13486</v>
      </c>
      <c r="V2806">
        <v>12519</v>
      </c>
      <c r="W2806" t="str">
        <f t="shared" si="1013"/>
        <v>Low</v>
      </c>
      <c r="X2806">
        <v>12776</v>
      </c>
      <c r="Y2806" t="str">
        <f t="shared" si="1014"/>
        <v>Medium</v>
      </c>
      <c r="Z2806" t="s">
        <v>13487</v>
      </c>
      <c r="AA2806">
        <v>5</v>
      </c>
      <c r="AB2806" t="str">
        <f t="shared" si="1015"/>
        <v>Ensemble Poster</v>
      </c>
      <c r="AC2806" t="s">
        <v>13488</v>
      </c>
      <c r="AD2806" t="s">
        <v>13489</v>
      </c>
      <c r="AE2806">
        <v>112</v>
      </c>
      <c r="AF2806" t="str">
        <f t="shared" si="1016"/>
        <v>Very Low</v>
      </c>
      <c r="AG2806" t="s">
        <v>9</v>
      </c>
      <c r="AH2806" t="s">
        <v>10</v>
      </c>
      <c r="AI2806" t="s">
        <v>556</v>
      </c>
      <c r="AJ2806" t="str">
        <f t="shared" si="1017"/>
        <v>Adult</v>
      </c>
      <c r="AK2806">
        <v>24000000</v>
      </c>
      <c r="AL2806" t="str">
        <f t="shared" si="1018"/>
        <v>Low Budget</v>
      </c>
      <c r="AM2806">
        <v>2000</v>
      </c>
      <c r="AN2806">
        <f t="shared" si="1019"/>
        <v>25</v>
      </c>
      <c r="AO2806" t="str">
        <f t="shared" si="1020"/>
        <v>Old Classic</v>
      </c>
      <c r="AP2806">
        <v>215</v>
      </c>
      <c r="AQ2806" t="str">
        <f t="shared" si="1021"/>
        <v>Very Low</v>
      </c>
      <c r="AR2806">
        <v>5.9</v>
      </c>
      <c r="AS2806" t="str">
        <f t="shared" si="1022"/>
        <v>Below Average</v>
      </c>
      <c r="AT2806">
        <v>2.35</v>
      </c>
      <c r="AU2806" t="str">
        <f t="shared" si="1023"/>
        <v>Cinematic Widescreen</v>
      </c>
      <c r="AV2806">
        <v>853</v>
      </c>
      <c r="AW2806" t="str">
        <f t="shared" si="1024"/>
        <v>Very Low</v>
      </c>
    </row>
    <row r="2807" spans="1:49" x14ac:dyDescent="0.3">
      <c r="A2807" t="s">
        <v>0</v>
      </c>
      <c r="B2807" t="s">
        <v>987</v>
      </c>
      <c r="C2807">
        <v>47</v>
      </c>
      <c r="D2807" t="str">
        <f t="shared" si="1004"/>
        <v>Very Low</v>
      </c>
      <c r="E2807">
        <v>107</v>
      </c>
      <c r="F2807" t="str">
        <f t="shared" si="1005"/>
        <v>1h 47m</v>
      </c>
      <c r="G2807" t="str">
        <f t="shared" si="1006"/>
        <v>Standard Movie</v>
      </c>
      <c r="H2807">
        <v>956</v>
      </c>
      <c r="I2807" t="str">
        <f t="shared" si="1007"/>
        <v>Very Low</v>
      </c>
      <c r="J2807">
        <v>113</v>
      </c>
      <c r="K2807" t="str">
        <f t="shared" si="1008"/>
        <v>Very Low</v>
      </c>
      <c r="L2807" t="s">
        <v>2463</v>
      </c>
      <c r="M2807">
        <v>10000</v>
      </c>
      <c r="N2807" t="str">
        <f t="shared" si="1009"/>
        <v>Low</v>
      </c>
      <c r="O2807">
        <v>4741987</v>
      </c>
      <c r="P2807" t="str">
        <f t="shared" si="1010"/>
        <v>Flop</v>
      </c>
      <c r="Q2807" t="s">
        <v>3380</v>
      </c>
      <c r="R2807" t="str">
        <f t="shared" si="1011"/>
        <v>Drama</v>
      </c>
      <c r="S2807">
        <f t="shared" si="1012"/>
        <v>1</v>
      </c>
      <c r="T2807" t="s">
        <v>2795</v>
      </c>
      <c r="U2807" t="s">
        <v>13490</v>
      </c>
      <c r="V2807">
        <v>6782</v>
      </c>
      <c r="W2807" t="str">
        <f t="shared" si="1013"/>
        <v>Very Low</v>
      </c>
      <c r="X2807">
        <v>10368</v>
      </c>
      <c r="Y2807" t="str">
        <f t="shared" si="1014"/>
        <v>Medium</v>
      </c>
      <c r="Z2807" t="s">
        <v>13491</v>
      </c>
      <c r="AA2807">
        <v>1</v>
      </c>
      <c r="AB2807" t="str">
        <f t="shared" si="1015"/>
        <v>Solo Star Poster</v>
      </c>
      <c r="AC2807" t="s">
        <v>13492</v>
      </c>
      <c r="AD2807" t="s">
        <v>13493</v>
      </c>
      <c r="AE2807">
        <v>114</v>
      </c>
      <c r="AF2807" t="str">
        <f t="shared" si="1016"/>
        <v>Very Low</v>
      </c>
      <c r="AG2807" t="s">
        <v>9</v>
      </c>
      <c r="AH2807" t="s">
        <v>10</v>
      </c>
      <c r="AI2807" t="s">
        <v>556</v>
      </c>
      <c r="AJ2807" t="str">
        <f t="shared" si="1017"/>
        <v>Adult</v>
      </c>
      <c r="AK2807">
        <v>14000000</v>
      </c>
      <c r="AL2807" t="str">
        <f t="shared" si="1018"/>
        <v>Low Budget</v>
      </c>
      <c r="AM2807">
        <v>1999</v>
      </c>
      <c r="AN2807">
        <f t="shared" si="1019"/>
        <v>26</v>
      </c>
      <c r="AO2807" t="str">
        <f t="shared" si="1020"/>
        <v>Old Classic</v>
      </c>
      <c r="AP2807">
        <v>233</v>
      </c>
      <c r="AQ2807" t="str">
        <f t="shared" si="1021"/>
        <v>Very Low</v>
      </c>
      <c r="AR2807">
        <v>6.6</v>
      </c>
      <c r="AS2807" t="str">
        <f t="shared" si="1022"/>
        <v>Average</v>
      </c>
      <c r="AT2807">
        <v>1.85</v>
      </c>
      <c r="AU2807" t="str">
        <f t="shared" si="1023"/>
        <v>HDTV / Widescreen</v>
      </c>
      <c r="AV2807">
        <v>860</v>
      </c>
      <c r="AW2807" t="str">
        <f t="shared" si="1024"/>
        <v>Very Low</v>
      </c>
    </row>
    <row r="2808" spans="1:49" x14ac:dyDescent="0.3">
      <c r="A2808" t="s">
        <v>0</v>
      </c>
      <c r="B2808" t="s">
        <v>1169</v>
      </c>
      <c r="C2808">
        <v>108</v>
      </c>
      <c r="D2808" t="str">
        <f t="shared" si="1004"/>
        <v>Low</v>
      </c>
      <c r="E2808">
        <v>98</v>
      </c>
      <c r="F2808" t="str">
        <f t="shared" si="1005"/>
        <v>1h 38m</v>
      </c>
      <c r="G2808" t="str">
        <f t="shared" si="1006"/>
        <v>Standard Movie</v>
      </c>
      <c r="H2808">
        <v>176</v>
      </c>
      <c r="I2808" t="str">
        <f t="shared" si="1007"/>
        <v>Very Low</v>
      </c>
      <c r="J2808">
        <v>15</v>
      </c>
      <c r="K2808" t="str">
        <f t="shared" si="1008"/>
        <v>Very Low</v>
      </c>
      <c r="L2808" t="s">
        <v>7777</v>
      </c>
      <c r="M2808">
        <v>543</v>
      </c>
      <c r="N2808" t="str">
        <f t="shared" si="1009"/>
        <v>Low</v>
      </c>
      <c r="O2808">
        <v>4291965</v>
      </c>
      <c r="P2808" t="str">
        <f t="shared" si="1010"/>
        <v>Flop</v>
      </c>
      <c r="Q2808" t="s">
        <v>5911</v>
      </c>
      <c r="R2808" t="str">
        <f t="shared" si="1011"/>
        <v>Biography</v>
      </c>
      <c r="S2808">
        <f t="shared" si="1012"/>
        <v>3</v>
      </c>
      <c r="T2808" t="s">
        <v>8307</v>
      </c>
      <c r="U2808" t="s">
        <v>13494</v>
      </c>
      <c r="V2808">
        <v>9334</v>
      </c>
      <c r="W2808" t="str">
        <f t="shared" si="1013"/>
        <v>Very Low</v>
      </c>
      <c r="X2808">
        <v>678</v>
      </c>
      <c r="Y2808" t="str">
        <f t="shared" si="1014"/>
        <v>Very Low</v>
      </c>
      <c r="Z2808" t="s">
        <v>13495</v>
      </c>
      <c r="AA2808">
        <v>3</v>
      </c>
      <c r="AB2808" t="str">
        <f t="shared" si="1015"/>
        <v>Duo/Trio Poster</v>
      </c>
      <c r="AC2808" t="s">
        <v>13496</v>
      </c>
      <c r="AD2808" t="s">
        <v>13497</v>
      </c>
      <c r="AE2808">
        <v>59</v>
      </c>
      <c r="AF2808" t="str">
        <f t="shared" si="1016"/>
        <v>Very Low</v>
      </c>
      <c r="AG2808" t="s">
        <v>9</v>
      </c>
      <c r="AH2808" t="s">
        <v>1436</v>
      </c>
      <c r="AI2808" t="s">
        <v>11</v>
      </c>
      <c r="AJ2808" t="str">
        <f t="shared" si="1017"/>
        <v>Teen</v>
      </c>
      <c r="AK2808">
        <v>14000000</v>
      </c>
      <c r="AL2808" t="str">
        <f t="shared" si="1018"/>
        <v>Low Budget</v>
      </c>
      <c r="AM2808">
        <v>2006</v>
      </c>
      <c r="AN2808">
        <f t="shared" si="1019"/>
        <v>19</v>
      </c>
      <c r="AO2808" t="str">
        <f t="shared" si="1020"/>
        <v>Old Classic</v>
      </c>
      <c r="AP2808">
        <v>113</v>
      </c>
      <c r="AQ2808" t="str">
        <f t="shared" si="1021"/>
        <v>Very Low</v>
      </c>
      <c r="AR2808">
        <v>6.7</v>
      </c>
      <c r="AS2808" t="str">
        <f t="shared" si="1022"/>
        <v>Average</v>
      </c>
      <c r="AT2808">
        <v>2.35</v>
      </c>
      <c r="AU2808" t="str">
        <f t="shared" si="1023"/>
        <v>Cinematic Widescreen</v>
      </c>
      <c r="AV2808">
        <v>447</v>
      </c>
      <c r="AW2808" t="str">
        <f t="shared" si="1024"/>
        <v>Very Low</v>
      </c>
    </row>
    <row r="2809" spans="1:49" x14ac:dyDescent="0.3">
      <c r="A2809" t="s">
        <v>0</v>
      </c>
      <c r="B2809" t="s">
        <v>13498</v>
      </c>
      <c r="C2809">
        <v>64</v>
      </c>
      <c r="D2809" t="str">
        <f t="shared" si="1004"/>
        <v>Low</v>
      </c>
      <c r="E2809">
        <v>84</v>
      </c>
      <c r="F2809" t="str">
        <f t="shared" si="1005"/>
        <v>1h 24m</v>
      </c>
      <c r="G2809" t="str">
        <f t="shared" si="1006"/>
        <v>Featurette</v>
      </c>
      <c r="H2809">
        <v>12</v>
      </c>
      <c r="I2809" t="str">
        <f t="shared" si="1007"/>
        <v>Very Low</v>
      </c>
      <c r="J2809">
        <v>102</v>
      </c>
      <c r="K2809" t="str">
        <f t="shared" si="1008"/>
        <v>Very Low</v>
      </c>
      <c r="L2809" t="s">
        <v>13499</v>
      </c>
      <c r="M2809">
        <v>159</v>
      </c>
      <c r="N2809" t="str">
        <f t="shared" si="1009"/>
        <v>Low</v>
      </c>
      <c r="O2809">
        <v>3100650</v>
      </c>
      <c r="P2809" t="str">
        <f t="shared" si="1010"/>
        <v>Flop</v>
      </c>
      <c r="Q2809" t="s">
        <v>6103</v>
      </c>
      <c r="R2809" t="str">
        <f t="shared" si="1011"/>
        <v>Drama</v>
      </c>
      <c r="S2809">
        <f t="shared" si="1012"/>
        <v>4</v>
      </c>
      <c r="T2809" t="s">
        <v>13500</v>
      </c>
      <c r="U2809" t="s">
        <v>13501</v>
      </c>
      <c r="V2809">
        <v>7277</v>
      </c>
      <c r="W2809" t="str">
        <f t="shared" si="1013"/>
        <v>Very Low</v>
      </c>
      <c r="X2809">
        <v>417</v>
      </c>
      <c r="Y2809" t="str">
        <f t="shared" si="1014"/>
        <v>Very Low</v>
      </c>
      <c r="Z2809" t="s">
        <v>13502</v>
      </c>
      <c r="AA2809">
        <v>4</v>
      </c>
      <c r="AB2809" t="str">
        <f t="shared" si="1015"/>
        <v>Ensemble Poster</v>
      </c>
      <c r="AC2809" t="s">
        <v>13503</v>
      </c>
      <c r="AD2809" t="s">
        <v>13504</v>
      </c>
      <c r="AE2809">
        <v>181</v>
      </c>
      <c r="AF2809" t="str">
        <f t="shared" si="1016"/>
        <v>Very Low</v>
      </c>
      <c r="AG2809" t="s">
        <v>9</v>
      </c>
      <c r="AH2809" t="s">
        <v>10</v>
      </c>
      <c r="AI2809" t="s">
        <v>11</v>
      </c>
      <c r="AJ2809" t="str">
        <f t="shared" si="1017"/>
        <v>Teen</v>
      </c>
      <c r="AK2809">
        <v>14000000</v>
      </c>
      <c r="AL2809" t="str">
        <f t="shared" si="1018"/>
        <v>Low Budget</v>
      </c>
      <c r="AM2809">
        <v>2001</v>
      </c>
      <c r="AN2809">
        <f t="shared" si="1019"/>
        <v>24</v>
      </c>
      <c r="AO2809" t="str">
        <f t="shared" si="1020"/>
        <v>Old Classic</v>
      </c>
      <c r="AP2809">
        <v>102</v>
      </c>
      <c r="AQ2809" t="str">
        <f t="shared" si="1021"/>
        <v>Very Low</v>
      </c>
      <c r="AR2809">
        <v>3.9</v>
      </c>
      <c r="AS2809" t="str">
        <f t="shared" si="1022"/>
        <v>Very Poor</v>
      </c>
      <c r="AT2809">
        <v>1.85</v>
      </c>
      <c r="AU2809" t="str">
        <f t="shared" si="1023"/>
        <v>HDTV / Widescreen</v>
      </c>
      <c r="AV2809">
        <v>231</v>
      </c>
      <c r="AW2809" t="str">
        <f t="shared" si="1024"/>
        <v>Very Low</v>
      </c>
    </row>
    <row r="2810" spans="1:49" x14ac:dyDescent="0.3">
      <c r="A2810" t="s">
        <v>0</v>
      </c>
      <c r="B2810" t="s">
        <v>12531</v>
      </c>
      <c r="C2810">
        <v>20</v>
      </c>
      <c r="D2810" t="str">
        <f t="shared" si="1004"/>
        <v>Very Low</v>
      </c>
      <c r="E2810">
        <v>139</v>
      </c>
      <c r="F2810" t="str">
        <f t="shared" si="1005"/>
        <v>2h 19m</v>
      </c>
      <c r="G2810" t="str">
        <f t="shared" si="1006"/>
        <v>Long Movie</v>
      </c>
      <c r="H2810">
        <v>133</v>
      </c>
      <c r="I2810" t="str">
        <f t="shared" si="1007"/>
        <v>Very Low</v>
      </c>
      <c r="J2810">
        <v>5</v>
      </c>
      <c r="K2810" t="str">
        <f t="shared" si="1008"/>
        <v>Very Low</v>
      </c>
      <c r="L2810" t="s">
        <v>13505</v>
      </c>
      <c r="M2810">
        <v>423</v>
      </c>
      <c r="N2810" t="str">
        <f t="shared" si="1009"/>
        <v>Low</v>
      </c>
      <c r="O2810">
        <v>2474000</v>
      </c>
      <c r="P2810" t="str">
        <f t="shared" si="1010"/>
        <v>Flop</v>
      </c>
      <c r="Q2810" t="s">
        <v>6084</v>
      </c>
      <c r="R2810" t="str">
        <f t="shared" si="1011"/>
        <v>Biography</v>
      </c>
      <c r="S2810">
        <f t="shared" si="1012"/>
        <v>4</v>
      </c>
      <c r="T2810" t="s">
        <v>1815</v>
      </c>
      <c r="U2810" t="s">
        <v>13506</v>
      </c>
      <c r="V2810">
        <v>2427</v>
      </c>
      <c r="W2810" t="str">
        <f t="shared" si="1013"/>
        <v>Very Low</v>
      </c>
      <c r="X2810">
        <v>446</v>
      </c>
      <c r="Y2810" t="str">
        <f t="shared" si="1014"/>
        <v>Very Low</v>
      </c>
      <c r="Z2810" t="s">
        <v>13507</v>
      </c>
      <c r="AA2810">
        <v>1</v>
      </c>
      <c r="AB2810" t="str">
        <f t="shared" si="1015"/>
        <v>Solo Star Poster</v>
      </c>
      <c r="AC2810" t="s">
        <v>13508</v>
      </c>
      <c r="AD2810" t="s">
        <v>13509</v>
      </c>
      <c r="AE2810">
        <v>27</v>
      </c>
      <c r="AF2810" t="str">
        <f t="shared" si="1016"/>
        <v>Very Low</v>
      </c>
      <c r="AG2810" t="s">
        <v>9</v>
      </c>
      <c r="AH2810" t="s">
        <v>1436</v>
      </c>
      <c r="AI2810" t="s">
        <v>11</v>
      </c>
      <c r="AJ2810" t="str">
        <f t="shared" si="1017"/>
        <v>Teen</v>
      </c>
      <c r="AK2810">
        <v>14000000</v>
      </c>
      <c r="AL2810" t="str">
        <f t="shared" si="1018"/>
        <v>Low Budget</v>
      </c>
      <c r="AM2810">
        <v>1995</v>
      </c>
      <c r="AN2810">
        <f t="shared" si="1019"/>
        <v>30</v>
      </c>
      <c r="AO2810" t="str">
        <f t="shared" si="1020"/>
        <v>Old Classic</v>
      </c>
      <c r="AP2810">
        <v>15</v>
      </c>
      <c r="AQ2810" t="str">
        <f t="shared" si="1021"/>
        <v>Very Low</v>
      </c>
      <c r="AR2810">
        <v>5.7</v>
      </c>
      <c r="AS2810" t="str">
        <f t="shared" si="1022"/>
        <v>Below Average</v>
      </c>
      <c r="AT2810">
        <v>1.85</v>
      </c>
      <c r="AU2810" t="str">
        <f t="shared" si="1023"/>
        <v>HDTV / Widescreen</v>
      </c>
      <c r="AV2810">
        <v>127</v>
      </c>
      <c r="AW2810" t="str">
        <f t="shared" si="1024"/>
        <v>Very Low</v>
      </c>
    </row>
    <row r="2811" spans="1:49" x14ac:dyDescent="0.3">
      <c r="A2811" t="s">
        <v>0</v>
      </c>
      <c r="B2811" t="s">
        <v>12938</v>
      </c>
      <c r="C2811">
        <v>135</v>
      </c>
      <c r="D2811" t="str">
        <f t="shared" si="1004"/>
        <v>Low</v>
      </c>
      <c r="E2811">
        <v>97</v>
      </c>
      <c r="F2811" t="str">
        <f t="shared" si="1005"/>
        <v>1h 37m</v>
      </c>
      <c r="G2811" t="str">
        <f t="shared" si="1006"/>
        <v>Standard Movie</v>
      </c>
      <c r="H2811">
        <v>11</v>
      </c>
      <c r="I2811" t="str">
        <f t="shared" si="1007"/>
        <v>Very Low</v>
      </c>
      <c r="J2811">
        <v>548</v>
      </c>
      <c r="K2811" t="str">
        <f t="shared" si="1008"/>
        <v>Very Low</v>
      </c>
      <c r="L2811" t="s">
        <v>174</v>
      </c>
      <c r="M2811">
        <v>14000</v>
      </c>
      <c r="N2811" t="str">
        <f t="shared" si="1009"/>
        <v>Medium</v>
      </c>
      <c r="O2811">
        <v>2656324</v>
      </c>
      <c r="P2811" t="str">
        <f t="shared" si="1010"/>
        <v>Flop</v>
      </c>
      <c r="Q2811" t="s">
        <v>1652</v>
      </c>
      <c r="R2811" t="str">
        <f t="shared" si="1011"/>
        <v>Comedy</v>
      </c>
      <c r="S2811">
        <f t="shared" si="1012"/>
        <v>2</v>
      </c>
      <c r="T2811" t="s">
        <v>407</v>
      </c>
      <c r="U2811" t="s">
        <v>13510</v>
      </c>
      <c r="V2811">
        <v>16444</v>
      </c>
      <c r="W2811" t="str">
        <f t="shared" si="1013"/>
        <v>Low</v>
      </c>
      <c r="X2811">
        <v>16431</v>
      </c>
      <c r="Y2811" t="str">
        <f t="shared" si="1014"/>
        <v>Medium</v>
      </c>
      <c r="Z2811" t="s">
        <v>5765</v>
      </c>
      <c r="AA2811">
        <v>4</v>
      </c>
      <c r="AB2811" t="str">
        <f t="shared" si="1015"/>
        <v>Ensemble Poster</v>
      </c>
      <c r="AC2811" t="s">
        <v>13511</v>
      </c>
      <c r="AD2811" t="s">
        <v>13512</v>
      </c>
      <c r="AE2811">
        <v>79</v>
      </c>
      <c r="AF2811" t="str">
        <f t="shared" si="1016"/>
        <v>Very Low</v>
      </c>
      <c r="AG2811" t="s">
        <v>9</v>
      </c>
      <c r="AH2811" t="s">
        <v>28</v>
      </c>
      <c r="AI2811" t="s">
        <v>11</v>
      </c>
      <c r="AJ2811" t="str">
        <f t="shared" si="1017"/>
        <v>Teen</v>
      </c>
      <c r="AK2811">
        <f>AK2810</f>
        <v>14000000</v>
      </c>
      <c r="AL2811" t="str">
        <f t="shared" si="1018"/>
        <v>Low Budget</v>
      </c>
      <c r="AM2811">
        <v>2008</v>
      </c>
      <c r="AN2811">
        <f t="shared" si="1019"/>
        <v>17</v>
      </c>
      <c r="AO2811" t="str">
        <f t="shared" si="1020"/>
        <v>Old Classic</v>
      </c>
      <c r="AP2811">
        <v>1000</v>
      </c>
      <c r="AQ2811" t="str">
        <f t="shared" si="1021"/>
        <v>Very Low</v>
      </c>
      <c r="AR2811">
        <v>6.7</v>
      </c>
      <c r="AS2811" t="str">
        <f t="shared" si="1022"/>
        <v>Average</v>
      </c>
      <c r="AT2811">
        <v>2.35</v>
      </c>
      <c r="AU2811" t="str">
        <f t="shared" si="1023"/>
        <v>Cinematic Widescreen</v>
      </c>
      <c r="AV2811">
        <v>2000</v>
      </c>
      <c r="AW2811" t="str">
        <f t="shared" si="1024"/>
        <v>Low</v>
      </c>
    </row>
    <row r="2812" spans="1:49" x14ac:dyDescent="0.3">
      <c r="A2812" t="s">
        <v>0</v>
      </c>
      <c r="B2812" t="s">
        <v>13513</v>
      </c>
      <c r="C2812">
        <v>2</v>
      </c>
      <c r="D2812" t="str">
        <f t="shared" si="1004"/>
        <v>Very Low</v>
      </c>
      <c r="E2812">
        <v>127</v>
      </c>
      <c r="F2812" t="str">
        <f t="shared" si="1005"/>
        <v>2h 7m</v>
      </c>
      <c r="G2812" t="str">
        <f t="shared" si="1006"/>
        <v>Long Movie</v>
      </c>
      <c r="H2812">
        <v>109</v>
      </c>
      <c r="I2812" t="str">
        <f t="shared" si="1007"/>
        <v>Very Low</v>
      </c>
      <c r="J2812">
        <v>324</v>
      </c>
      <c r="K2812" t="str">
        <f t="shared" si="1008"/>
        <v>Very Low</v>
      </c>
      <c r="L2812" t="s">
        <v>9640</v>
      </c>
      <c r="M2812">
        <v>16000</v>
      </c>
      <c r="N2812" t="str">
        <f t="shared" si="1009"/>
        <v>Medium</v>
      </c>
      <c r="O2812">
        <v>1000000</v>
      </c>
      <c r="P2812" t="str">
        <f t="shared" si="1010"/>
        <v>Flop</v>
      </c>
      <c r="Q2812" t="s">
        <v>1284</v>
      </c>
      <c r="R2812" t="str">
        <f t="shared" si="1011"/>
        <v>Action</v>
      </c>
      <c r="S2812">
        <f t="shared" si="1012"/>
        <v>3</v>
      </c>
      <c r="T2812" t="s">
        <v>172</v>
      </c>
      <c r="U2812" t="s">
        <v>13514</v>
      </c>
      <c r="V2812">
        <v>524</v>
      </c>
      <c r="W2812" t="str">
        <f t="shared" si="1013"/>
        <v>Very Low</v>
      </c>
      <c r="X2812">
        <v>17250</v>
      </c>
      <c r="Y2812" t="str">
        <f t="shared" si="1014"/>
        <v>Medium</v>
      </c>
      <c r="Z2812" t="s">
        <v>13515</v>
      </c>
      <c r="AA2812">
        <v>0</v>
      </c>
      <c r="AB2812" t="str">
        <f t="shared" si="1015"/>
        <v>Symbolic Poster</v>
      </c>
      <c r="AC2812" t="s">
        <v>13516</v>
      </c>
      <c r="AD2812" t="s">
        <v>13517</v>
      </c>
      <c r="AE2812">
        <v>8</v>
      </c>
      <c r="AF2812" t="str">
        <f t="shared" si="1016"/>
        <v>Very Low</v>
      </c>
      <c r="AG2812" t="s">
        <v>9</v>
      </c>
      <c r="AH2812" t="s">
        <v>13518</v>
      </c>
      <c r="AI2812" t="s">
        <v>66</v>
      </c>
      <c r="AJ2812" t="str">
        <f t="shared" si="1017"/>
        <v>Family</v>
      </c>
      <c r="AK2812">
        <v>14000000</v>
      </c>
      <c r="AL2812" t="str">
        <f t="shared" si="1018"/>
        <v>Low Budget</v>
      </c>
      <c r="AM2812">
        <v>1978</v>
      </c>
      <c r="AN2812">
        <f t="shared" si="1019"/>
        <v>47</v>
      </c>
      <c r="AO2812" t="str">
        <f t="shared" si="1020"/>
        <v>Old Classic</v>
      </c>
      <c r="AP2812">
        <v>469</v>
      </c>
      <c r="AQ2812" t="str">
        <f t="shared" si="1021"/>
        <v>Very Low</v>
      </c>
      <c r="AR2812">
        <v>6.5</v>
      </c>
      <c r="AS2812" t="str">
        <f t="shared" si="1022"/>
        <v>Average</v>
      </c>
      <c r="AT2812">
        <v>2.35</v>
      </c>
      <c r="AU2812" t="str">
        <f t="shared" si="1023"/>
        <v>Cinematic Widescreen</v>
      </c>
      <c r="AV2812">
        <v>76</v>
      </c>
      <c r="AW2812" t="str">
        <f t="shared" si="1024"/>
        <v>Very Low</v>
      </c>
    </row>
    <row r="2813" spans="1:49" x14ac:dyDescent="0.3">
      <c r="A2813" t="s">
        <v>0</v>
      </c>
      <c r="B2813" t="s">
        <v>11298</v>
      </c>
      <c r="C2813">
        <v>262</v>
      </c>
      <c r="D2813" t="str">
        <f t="shared" si="1004"/>
        <v>Medium</v>
      </c>
      <c r="E2813">
        <v>150</v>
      </c>
      <c r="F2813" t="str">
        <f t="shared" si="1005"/>
        <v>2h 30m</v>
      </c>
      <c r="G2813" t="str">
        <f t="shared" si="1006"/>
        <v>Long Movie</v>
      </c>
      <c r="H2813">
        <v>608</v>
      </c>
      <c r="I2813" t="str">
        <f t="shared" si="1007"/>
        <v>Very Low</v>
      </c>
      <c r="J2813">
        <v>43</v>
      </c>
      <c r="K2813" t="str">
        <f t="shared" si="1008"/>
        <v>Very Low</v>
      </c>
      <c r="L2813" t="s">
        <v>13519</v>
      </c>
      <c r="M2813">
        <v>149</v>
      </c>
      <c r="N2813" t="str">
        <f t="shared" si="1009"/>
        <v>Low</v>
      </c>
      <c r="O2813">
        <v>3958500</v>
      </c>
      <c r="P2813" t="str">
        <f t="shared" si="1010"/>
        <v>Flop</v>
      </c>
      <c r="Q2813" t="s">
        <v>5911</v>
      </c>
      <c r="R2813" t="str">
        <f t="shared" si="1011"/>
        <v>Biography</v>
      </c>
      <c r="S2813">
        <f t="shared" si="1012"/>
        <v>3</v>
      </c>
      <c r="T2813" t="s">
        <v>11301</v>
      </c>
      <c r="U2813" t="s">
        <v>13520</v>
      </c>
      <c r="V2813">
        <v>17933</v>
      </c>
      <c r="W2813" t="str">
        <f t="shared" si="1013"/>
        <v>Low</v>
      </c>
      <c r="X2813">
        <v>390</v>
      </c>
      <c r="Y2813" t="str">
        <f t="shared" si="1014"/>
        <v>Very Low</v>
      </c>
      <c r="Z2813" t="s">
        <v>13521</v>
      </c>
      <c r="AA2813">
        <v>0</v>
      </c>
      <c r="AB2813" t="str">
        <f t="shared" si="1015"/>
        <v>Symbolic Poster</v>
      </c>
      <c r="AC2813" t="s">
        <v>13522</v>
      </c>
      <c r="AD2813" t="s">
        <v>13523</v>
      </c>
      <c r="AE2813">
        <v>165</v>
      </c>
      <c r="AF2813" t="str">
        <f t="shared" si="1016"/>
        <v>Very Low</v>
      </c>
      <c r="AG2813" t="s">
        <v>9</v>
      </c>
      <c r="AH2813" t="s">
        <v>28</v>
      </c>
      <c r="AI2813" t="s">
        <v>556</v>
      </c>
      <c r="AJ2813" t="str">
        <f t="shared" si="1017"/>
        <v>Adult</v>
      </c>
      <c r="AK2813">
        <v>8200000</v>
      </c>
      <c r="AL2813" t="str">
        <f t="shared" si="1018"/>
        <v>Low Budget</v>
      </c>
      <c r="AM2813">
        <v>2014</v>
      </c>
      <c r="AN2813">
        <f t="shared" si="1019"/>
        <v>11</v>
      </c>
      <c r="AO2813" t="str">
        <f t="shared" si="1020"/>
        <v>Modern Classic</v>
      </c>
      <c r="AP2813">
        <v>44</v>
      </c>
      <c r="AQ2813" t="str">
        <f t="shared" si="1021"/>
        <v>Very Low</v>
      </c>
      <c r="AR2813">
        <v>6.8</v>
      </c>
      <c r="AS2813" t="str">
        <f t="shared" si="1022"/>
        <v>Average</v>
      </c>
      <c r="AT2813">
        <v>2.35</v>
      </c>
      <c r="AU2813" t="str">
        <f t="shared" si="1023"/>
        <v>Cinematic Widescreen</v>
      </c>
      <c r="AV2813">
        <v>0</v>
      </c>
      <c r="AW2813" t="str">
        <f t="shared" si="1024"/>
        <v>Very Low</v>
      </c>
    </row>
    <row r="2814" spans="1:49" x14ac:dyDescent="0.3">
      <c r="A2814" t="s">
        <v>0</v>
      </c>
      <c r="B2814" t="s">
        <v>13524</v>
      </c>
      <c r="C2814">
        <v>129</v>
      </c>
      <c r="D2814" t="str">
        <f t="shared" si="1004"/>
        <v>Low</v>
      </c>
      <c r="E2814">
        <v>104</v>
      </c>
      <c r="F2814" t="str">
        <f t="shared" si="1005"/>
        <v>1h 44m</v>
      </c>
      <c r="G2814" t="str">
        <f t="shared" si="1006"/>
        <v>Standard Movie</v>
      </c>
      <c r="H2814">
        <v>752</v>
      </c>
      <c r="I2814" t="str">
        <f t="shared" si="1007"/>
        <v>Very Low</v>
      </c>
      <c r="J2814">
        <v>59</v>
      </c>
      <c r="K2814" t="str">
        <f t="shared" si="1008"/>
        <v>Very Low</v>
      </c>
      <c r="L2814" t="s">
        <v>13525</v>
      </c>
      <c r="M2814">
        <v>412</v>
      </c>
      <c r="N2814" t="str">
        <f t="shared" si="1009"/>
        <v>Low</v>
      </c>
      <c r="O2814">
        <v>403649</v>
      </c>
      <c r="P2814" t="str">
        <f t="shared" si="1010"/>
        <v>Flop</v>
      </c>
      <c r="Q2814" t="s">
        <v>185</v>
      </c>
      <c r="R2814" t="str">
        <f t="shared" si="1011"/>
        <v>Drama</v>
      </c>
      <c r="S2814">
        <f t="shared" si="1012"/>
        <v>2</v>
      </c>
      <c r="T2814" t="s">
        <v>97</v>
      </c>
      <c r="U2814" t="s">
        <v>13526</v>
      </c>
      <c r="V2814">
        <v>3174</v>
      </c>
      <c r="W2814" t="str">
        <f t="shared" si="1013"/>
        <v>Very Low</v>
      </c>
      <c r="X2814">
        <v>799</v>
      </c>
      <c r="Y2814" t="str">
        <f t="shared" si="1014"/>
        <v>Very Low</v>
      </c>
      <c r="Z2814" t="s">
        <v>13527</v>
      </c>
      <c r="AA2814">
        <v>0</v>
      </c>
      <c r="AB2814" t="str">
        <f t="shared" si="1015"/>
        <v>Symbolic Poster</v>
      </c>
      <c r="AC2814" t="s">
        <v>13528</v>
      </c>
      <c r="AD2814" t="s">
        <v>13529</v>
      </c>
      <c r="AE2814">
        <v>31</v>
      </c>
      <c r="AF2814" t="str">
        <f t="shared" si="1016"/>
        <v>Very Low</v>
      </c>
      <c r="AG2814" t="s">
        <v>1435</v>
      </c>
      <c r="AH2814" t="s">
        <v>1436</v>
      </c>
      <c r="AI2814" t="s">
        <v>66</v>
      </c>
      <c r="AJ2814" t="str">
        <f t="shared" si="1017"/>
        <v>Family</v>
      </c>
      <c r="AK2814">
        <f>AK2813</f>
        <v>8200000</v>
      </c>
      <c r="AL2814" t="str">
        <f t="shared" si="1018"/>
        <v>Low Budget</v>
      </c>
      <c r="AM2814">
        <v>2009</v>
      </c>
      <c r="AN2814">
        <f t="shared" si="1019"/>
        <v>16</v>
      </c>
      <c r="AO2814" t="str">
        <f t="shared" si="1020"/>
        <v>Old Classic</v>
      </c>
      <c r="AP2814">
        <v>74</v>
      </c>
      <c r="AQ2814" t="str">
        <f t="shared" si="1021"/>
        <v>Very Low</v>
      </c>
      <c r="AR2814">
        <v>6.3</v>
      </c>
      <c r="AS2814" t="str">
        <f t="shared" si="1022"/>
        <v>Average</v>
      </c>
      <c r="AT2814">
        <v>2.35</v>
      </c>
      <c r="AU2814" t="str">
        <f t="shared" si="1023"/>
        <v>Cinematic Widescreen</v>
      </c>
      <c r="AV2814">
        <v>512</v>
      </c>
      <c r="AW2814" t="str">
        <f t="shared" si="1024"/>
        <v>Very Low</v>
      </c>
    </row>
    <row r="2815" spans="1:49" x14ac:dyDescent="0.3">
      <c r="A2815" t="s">
        <v>0</v>
      </c>
      <c r="B2815" t="s">
        <v>5399</v>
      </c>
      <c r="C2815">
        <v>69</v>
      </c>
      <c r="D2815" t="str">
        <f t="shared" si="1004"/>
        <v>Low</v>
      </c>
      <c r="E2815">
        <v>132</v>
      </c>
      <c r="F2815" t="str">
        <f t="shared" si="1005"/>
        <v>2h 12m</v>
      </c>
      <c r="G2815" t="str">
        <f t="shared" si="1006"/>
        <v>Long Movie</v>
      </c>
      <c r="H2815">
        <v>333</v>
      </c>
      <c r="I2815" t="str">
        <f t="shared" si="1007"/>
        <v>Very Low</v>
      </c>
      <c r="J2815">
        <v>284</v>
      </c>
      <c r="K2815" t="str">
        <f t="shared" si="1008"/>
        <v>Very Low</v>
      </c>
      <c r="L2815" t="s">
        <v>5867</v>
      </c>
      <c r="M2815">
        <v>380</v>
      </c>
      <c r="N2815" t="str">
        <f t="shared" si="1009"/>
        <v>Low</v>
      </c>
      <c r="O2815">
        <v>274299</v>
      </c>
      <c r="P2815" t="str">
        <f t="shared" si="1010"/>
        <v>Flop</v>
      </c>
      <c r="Q2815" t="s">
        <v>13530</v>
      </c>
      <c r="R2815" t="str">
        <f t="shared" si="1011"/>
        <v>Biography</v>
      </c>
      <c r="S2815">
        <f t="shared" si="1012"/>
        <v>4</v>
      </c>
      <c r="T2815" t="s">
        <v>10457</v>
      </c>
      <c r="U2815" t="s">
        <v>13531</v>
      </c>
      <c r="V2815">
        <v>11077</v>
      </c>
      <c r="W2815" t="str">
        <f t="shared" si="1013"/>
        <v>Low</v>
      </c>
      <c r="X2815">
        <v>1429</v>
      </c>
      <c r="Y2815" t="str">
        <f t="shared" si="1014"/>
        <v>Low</v>
      </c>
      <c r="Z2815" t="s">
        <v>13532</v>
      </c>
      <c r="AA2815">
        <v>2</v>
      </c>
      <c r="AB2815" t="str">
        <f t="shared" si="1015"/>
        <v>Duo/Trio Poster</v>
      </c>
      <c r="AC2815" t="s">
        <v>13533</v>
      </c>
      <c r="AD2815" t="s">
        <v>13534</v>
      </c>
      <c r="AE2815">
        <v>55</v>
      </c>
      <c r="AF2815" t="str">
        <f t="shared" si="1016"/>
        <v>Very Low</v>
      </c>
      <c r="AG2815" t="s">
        <v>9</v>
      </c>
      <c r="AH2815" t="s">
        <v>1436</v>
      </c>
      <c r="AI2815" t="s">
        <v>5584</v>
      </c>
      <c r="AJ2815" t="str">
        <f t="shared" si="1017"/>
        <v>Other/Unknown</v>
      </c>
      <c r="AK2815">
        <v>103000000</v>
      </c>
      <c r="AL2815" t="str">
        <f t="shared" si="1018"/>
        <v>High Budget</v>
      </c>
      <c r="AM2815">
        <v>2002</v>
      </c>
      <c r="AN2815">
        <f t="shared" si="1019"/>
        <v>23</v>
      </c>
      <c r="AO2815" t="str">
        <f t="shared" si="1020"/>
        <v>Old Classic</v>
      </c>
      <c r="AP2815">
        <v>326</v>
      </c>
      <c r="AQ2815" t="str">
        <f t="shared" si="1021"/>
        <v>Very Low</v>
      </c>
      <c r="AR2815">
        <v>7.3</v>
      </c>
      <c r="AS2815" t="str">
        <f t="shared" si="1022"/>
        <v>Good</v>
      </c>
      <c r="AT2815">
        <v>1.85</v>
      </c>
      <c r="AU2815" t="str">
        <f t="shared" si="1023"/>
        <v>HDTV / Widescreen</v>
      </c>
      <c r="AV2815">
        <v>0</v>
      </c>
      <c r="AW2815" t="str">
        <f t="shared" si="1024"/>
        <v>Very Low</v>
      </c>
    </row>
    <row r="2816" spans="1:49" x14ac:dyDescent="0.3">
      <c r="A2816" t="s">
        <v>0</v>
      </c>
      <c r="B2816" t="s">
        <v>13535</v>
      </c>
      <c r="C2816">
        <v>50</v>
      </c>
      <c r="D2816" t="str">
        <f t="shared" si="1004"/>
        <v>Very Low</v>
      </c>
      <c r="E2816">
        <v>117</v>
      </c>
      <c r="F2816" t="str">
        <f t="shared" si="1005"/>
        <v>1h 57m</v>
      </c>
      <c r="G2816" t="str">
        <f t="shared" si="1006"/>
        <v>Standard Movie</v>
      </c>
      <c r="H2816">
        <v>2</v>
      </c>
      <c r="I2816" t="str">
        <f t="shared" si="1007"/>
        <v>Very Low</v>
      </c>
      <c r="J2816">
        <v>21</v>
      </c>
      <c r="K2816" t="str">
        <f t="shared" si="1008"/>
        <v>Very Low</v>
      </c>
      <c r="L2816" t="s">
        <v>12028</v>
      </c>
      <c r="M2816">
        <v>149</v>
      </c>
      <c r="N2816" t="str">
        <f t="shared" si="1009"/>
        <v>Low</v>
      </c>
      <c r="O2816">
        <f>O2815</f>
        <v>274299</v>
      </c>
      <c r="P2816" t="str">
        <f t="shared" si="1010"/>
        <v>Flop</v>
      </c>
      <c r="Q2816" t="s">
        <v>1296</v>
      </c>
      <c r="R2816" t="str">
        <f t="shared" si="1011"/>
        <v>Action</v>
      </c>
      <c r="S2816">
        <f t="shared" si="1012"/>
        <v>1</v>
      </c>
      <c r="T2816" t="s">
        <v>13536</v>
      </c>
      <c r="U2816" t="s">
        <v>13537</v>
      </c>
      <c r="V2816">
        <v>6069</v>
      </c>
      <c r="W2816" t="str">
        <f t="shared" si="1013"/>
        <v>Very Low</v>
      </c>
      <c r="X2816">
        <v>243</v>
      </c>
      <c r="Y2816" t="str">
        <f t="shared" si="1014"/>
        <v>Very Low</v>
      </c>
      <c r="Z2816" t="s">
        <v>13538</v>
      </c>
      <c r="AA2816">
        <v>2</v>
      </c>
      <c r="AB2816" t="str">
        <f t="shared" si="1015"/>
        <v>Duo/Trio Poster</v>
      </c>
      <c r="AC2816" t="s">
        <v>13539</v>
      </c>
      <c r="AD2816" t="s">
        <v>13540</v>
      </c>
      <c r="AE2816">
        <v>34</v>
      </c>
      <c r="AF2816" t="str">
        <f t="shared" si="1016"/>
        <v>Very Low</v>
      </c>
      <c r="AG2816" t="s">
        <v>1917</v>
      </c>
      <c r="AH2816" t="s">
        <v>863</v>
      </c>
      <c r="AI2816" t="s">
        <v>556</v>
      </c>
      <c r="AJ2816" t="str">
        <f t="shared" si="1017"/>
        <v>Adult</v>
      </c>
      <c r="AK2816">
        <v>12000000</v>
      </c>
      <c r="AL2816" t="str">
        <f t="shared" si="1018"/>
        <v>Low Budget</v>
      </c>
      <c r="AM2816">
        <v>2010</v>
      </c>
      <c r="AN2816">
        <f t="shared" si="1019"/>
        <v>15</v>
      </c>
      <c r="AO2816" t="str">
        <f t="shared" si="1020"/>
        <v>Modern Classic</v>
      </c>
      <c r="AP2816">
        <v>32</v>
      </c>
      <c r="AQ2816" t="str">
        <f t="shared" si="1021"/>
        <v>Very Low</v>
      </c>
      <c r="AR2816">
        <v>6.9</v>
      </c>
      <c r="AS2816" t="str">
        <f t="shared" si="1022"/>
        <v>Average</v>
      </c>
      <c r="AT2816">
        <v>2.35</v>
      </c>
      <c r="AU2816" t="str">
        <f t="shared" si="1023"/>
        <v>Cinematic Widescreen</v>
      </c>
      <c r="AV2816">
        <v>1000</v>
      </c>
      <c r="AW2816" t="str">
        <f t="shared" si="1024"/>
        <v>Very Low</v>
      </c>
    </row>
    <row r="2817" spans="1:49" x14ac:dyDescent="0.3">
      <c r="A2817" t="s">
        <v>0</v>
      </c>
      <c r="B2817" t="s">
        <v>2363</v>
      </c>
      <c r="C2817">
        <v>57</v>
      </c>
      <c r="D2817" t="str">
        <f t="shared" si="1004"/>
        <v>Low</v>
      </c>
      <c r="E2817">
        <v>115</v>
      </c>
      <c r="F2817" t="str">
        <f t="shared" si="1005"/>
        <v>1h 55m</v>
      </c>
      <c r="G2817" t="str">
        <f t="shared" si="1006"/>
        <v>Standard Movie</v>
      </c>
      <c r="H2817">
        <v>168</v>
      </c>
      <c r="I2817" t="str">
        <f t="shared" si="1007"/>
        <v>Very Low</v>
      </c>
      <c r="J2817">
        <v>322</v>
      </c>
      <c r="K2817" t="str">
        <f t="shared" si="1008"/>
        <v>Very Low</v>
      </c>
      <c r="L2817" t="s">
        <v>1939</v>
      </c>
      <c r="M2817">
        <v>697</v>
      </c>
      <c r="N2817" t="str">
        <f t="shared" si="1009"/>
        <v>Low</v>
      </c>
      <c r="O2817">
        <v>183088</v>
      </c>
      <c r="P2817" t="str">
        <f t="shared" si="1010"/>
        <v>Flop</v>
      </c>
      <c r="Q2817" t="s">
        <v>11812</v>
      </c>
      <c r="R2817" t="str">
        <f t="shared" si="1011"/>
        <v>Comedy</v>
      </c>
      <c r="S2817">
        <f t="shared" si="1012"/>
        <v>3</v>
      </c>
      <c r="T2817" t="s">
        <v>3169</v>
      </c>
      <c r="U2817" t="s">
        <v>13541</v>
      </c>
      <c r="V2817">
        <v>11704</v>
      </c>
      <c r="W2817" t="str">
        <f t="shared" si="1013"/>
        <v>Low</v>
      </c>
      <c r="X2817">
        <v>2243</v>
      </c>
      <c r="Y2817" t="str">
        <f t="shared" si="1014"/>
        <v>Low</v>
      </c>
      <c r="Z2817" t="s">
        <v>5040</v>
      </c>
      <c r="AA2817">
        <v>0</v>
      </c>
      <c r="AB2817" t="str">
        <f t="shared" si="1015"/>
        <v>Symbolic Poster</v>
      </c>
      <c r="AC2817" t="s">
        <v>13542</v>
      </c>
      <c r="AD2817" t="s">
        <v>13543</v>
      </c>
      <c r="AE2817">
        <v>36</v>
      </c>
      <c r="AF2817" t="str">
        <f t="shared" si="1016"/>
        <v>Very Low</v>
      </c>
      <c r="AG2817" t="s">
        <v>9</v>
      </c>
      <c r="AH2817" t="s">
        <v>10</v>
      </c>
      <c r="AI2817" t="s">
        <v>556</v>
      </c>
      <c r="AJ2817" t="str">
        <f t="shared" si="1017"/>
        <v>Adult</v>
      </c>
      <c r="AK2817">
        <v>15000000</v>
      </c>
      <c r="AL2817" t="str">
        <f t="shared" si="1018"/>
        <v>Low Budget</v>
      </c>
      <c r="AM2817">
        <v>2008</v>
      </c>
      <c r="AN2817">
        <f t="shared" si="1019"/>
        <v>17</v>
      </c>
      <c r="AO2817" t="str">
        <f t="shared" si="1020"/>
        <v>Old Classic</v>
      </c>
      <c r="AP2817">
        <v>329</v>
      </c>
      <c r="AQ2817" t="str">
        <f t="shared" si="1021"/>
        <v>Very Low</v>
      </c>
      <c r="AR2817">
        <v>7</v>
      </c>
      <c r="AS2817" t="str">
        <f t="shared" si="1022"/>
        <v>Good</v>
      </c>
      <c r="AT2817">
        <v>1.85</v>
      </c>
      <c r="AU2817" t="str">
        <f t="shared" si="1023"/>
        <v>HDTV / Widescreen</v>
      </c>
      <c r="AV2817">
        <v>702</v>
      </c>
      <c r="AW2817" t="str">
        <f t="shared" si="1024"/>
        <v>Very Low</v>
      </c>
    </row>
    <row r="2818" spans="1:49" x14ac:dyDescent="0.3">
      <c r="A2818" t="s">
        <v>0</v>
      </c>
      <c r="B2818" t="s">
        <v>13544</v>
      </c>
      <c r="C2818">
        <v>116</v>
      </c>
      <c r="D2818" t="str">
        <f t="shared" si="1004"/>
        <v>Low</v>
      </c>
      <c r="E2818">
        <v>186</v>
      </c>
      <c r="F2818" t="str">
        <f t="shared" si="1005"/>
        <v>3h 6m</v>
      </c>
      <c r="G2818" t="str">
        <f t="shared" si="1006"/>
        <v>Epic</v>
      </c>
      <c r="H2818">
        <v>50</v>
      </c>
      <c r="I2818" t="str">
        <f t="shared" si="1007"/>
        <v>Very Low</v>
      </c>
      <c r="J2818">
        <v>338</v>
      </c>
      <c r="K2818" t="str">
        <f t="shared" si="1008"/>
        <v>Very Low</v>
      </c>
      <c r="L2818" t="s">
        <v>2425</v>
      </c>
      <c r="M2818">
        <v>13000</v>
      </c>
      <c r="N2818" t="str">
        <f t="shared" si="1009"/>
        <v>Medium</v>
      </c>
      <c r="O2818">
        <v>46495</v>
      </c>
      <c r="P2818" t="str">
        <f t="shared" si="1010"/>
        <v>Flop</v>
      </c>
      <c r="Q2818" t="s">
        <v>3380</v>
      </c>
      <c r="R2818" t="str">
        <f t="shared" si="1011"/>
        <v>Drama</v>
      </c>
      <c r="S2818">
        <f t="shared" si="1012"/>
        <v>1</v>
      </c>
      <c r="T2818" t="s">
        <v>1128</v>
      </c>
      <c r="U2818" t="s">
        <v>13545</v>
      </c>
      <c r="V2818">
        <v>12053</v>
      </c>
      <c r="W2818" t="str">
        <f t="shared" si="1013"/>
        <v>Low</v>
      </c>
      <c r="X2818">
        <v>14638</v>
      </c>
      <c r="Y2818" t="str">
        <f t="shared" si="1014"/>
        <v>Medium</v>
      </c>
      <c r="Z2818" t="s">
        <v>13546</v>
      </c>
      <c r="AA2818">
        <v>1</v>
      </c>
      <c r="AB2818" t="str">
        <f t="shared" si="1015"/>
        <v>Solo Star Poster</v>
      </c>
      <c r="AC2818" t="s">
        <v>13547</v>
      </c>
      <c r="AD2818" t="s">
        <v>13548</v>
      </c>
      <c r="AE2818">
        <v>119</v>
      </c>
      <c r="AF2818" t="str">
        <f t="shared" si="1016"/>
        <v>Very Low</v>
      </c>
      <c r="AG2818" t="s">
        <v>9</v>
      </c>
      <c r="AH2818" t="s">
        <v>10</v>
      </c>
      <c r="AI2818" t="s">
        <v>556</v>
      </c>
      <c r="AJ2818" t="str">
        <f t="shared" si="1017"/>
        <v>Adult</v>
      </c>
      <c r="AK2818">
        <v>14000000</v>
      </c>
      <c r="AL2818" t="str">
        <f t="shared" si="1018"/>
        <v>Low Budget</v>
      </c>
      <c r="AM2818">
        <v>2011</v>
      </c>
      <c r="AN2818">
        <f t="shared" si="1019"/>
        <v>14</v>
      </c>
      <c r="AO2818" t="str">
        <f t="shared" si="1020"/>
        <v>Modern Classic</v>
      </c>
      <c r="AP2818">
        <v>1000</v>
      </c>
      <c r="AQ2818" t="str">
        <f t="shared" si="1021"/>
        <v>Very Low</v>
      </c>
      <c r="AR2818">
        <v>6.5</v>
      </c>
      <c r="AS2818" t="str">
        <f t="shared" si="1022"/>
        <v>Average</v>
      </c>
      <c r="AT2818">
        <v>1.85</v>
      </c>
      <c r="AU2818" t="str">
        <f t="shared" si="1023"/>
        <v>HDTV / Widescreen</v>
      </c>
      <c r="AV2818">
        <v>0</v>
      </c>
      <c r="AW2818" t="str">
        <f t="shared" si="1024"/>
        <v>Very Low</v>
      </c>
    </row>
    <row r="2819" spans="1:49" x14ac:dyDescent="0.3">
      <c r="A2819" t="s">
        <v>0</v>
      </c>
      <c r="B2819" t="s">
        <v>13549</v>
      </c>
      <c r="C2819">
        <v>45</v>
      </c>
      <c r="D2819" t="str">
        <f t="shared" ref="D2819:D2882" si="1027">IF(C2819&lt;=50,"Very Low",
IF(C2819&lt;=200,"Low",
IF(C2819&lt;=500,"Medium",
IF(C2819&lt;=1000,"High","Very High"))))</f>
        <v>Very Low</v>
      </c>
      <c r="E2819">
        <v>90</v>
      </c>
      <c r="F2819" t="str">
        <f t="shared" ref="F2819:F2882" si="1028">INT(E2819/60) &amp; "h " &amp; MOD(E2819,60) &amp; "m"</f>
        <v>1h 30m</v>
      </c>
      <c r="G2819" t="str">
        <f t="shared" ref="G2819:G2882" si="1029">IF(E2819&lt;60,"Short Film",IF(E2819&lt;90,"Featurette",IF(E2819&lt;=120,"Standard Movie",IF(E2819&lt;=180,"Long Movie","Epic"))))</f>
        <v>Standard Movie</v>
      </c>
      <c r="H2819">
        <v>10</v>
      </c>
      <c r="I2819" t="str">
        <f t="shared" ref="I2819:I2882" si="1030">IF(H2819&lt;=1000,"Very Low",IF(H2819&lt;=10000,"Low",IF(H2819&lt;=50000,"Medium",IF(H2819&lt;=200000,"High","Very High"))))</f>
        <v>Very Low</v>
      </c>
      <c r="J2819">
        <v>378</v>
      </c>
      <c r="K2819" t="str">
        <f t="shared" ref="K2819:K2882" si="1031">IF(J2819&lt;=1000,"Very Low",IF(J2819&lt;=10000,"Low",IF(J2819&lt;=50000,"Medium",IF(J2819&lt;=200000,"High","Very High"))))</f>
        <v>Very Low</v>
      </c>
      <c r="L2819" t="s">
        <v>7193</v>
      </c>
      <c r="M2819">
        <v>826</v>
      </c>
      <c r="N2819" t="str">
        <f t="shared" ref="N2819:N2882" si="1032">IF(A2819&lt;=1000,"Very Low",
IF(M2819&lt;=10000,"Low",IF(M2819&lt;=50000,"Medium",IF(M2819&lt;=200000,"High","Very High"))))</f>
        <v>Low</v>
      </c>
      <c r="O2819">
        <f>O2818</f>
        <v>46495</v>
      </c>
      <c r="P2819" t="str">
        <f t="shared" ref="P2819:P2882" si="1033">IF(AND(O2819&gt;=500000000),"Blockbuster",
IF(AND(O2819&gt;=200000000,O2819&lt;=499999999),"Superhit",
IF(AND(O2819&gt;=50000000,O2819&lt;=199999999),"Hit",
IF(AND(O2819&gt;=10000000,O2819&lt;=49999999),"Average",
IF(AND(O2819&lt;=10000000),"Flop","")))))</f>
        <v>Flop</v>
      </c>
      <c r="Q2819" t="s">
        <v>7550</v>
      </c>
      <c r="R2819" t="str">
        <f t="shared" ref="R2819:R2882" si="1034">LEFT(Q2819, FIND("|",Q2819&amp;"|")-1)</f>
        <v>Comedy</v>
      </c>
      <c r="S2819">
        <f t="shared" ref="S2819:S2882" si="1035">LEN(Q2819)-LEN(SUBSTITUTE(Q2819,"|",""))+1</f>
        <v>2</v>
      </c>
      <c r="T2819" t="s">
        <v>7399</v>
      </c>
      <c r="U2819" t="s">
        <v>13550</v>
      </c>
      <c r="V2819">
        <v>9928</v>
      </c>
      <c r="W2819" t="str">
        <f t="shared" ref="W2819:W2882" si="1036">IF(V2819&lt;=10000,"Very Low",IF(V2819&lt;=50000,"Low",IF(V2819&lt;=200000,"Medium",IF(V2819&lt;=500000,"High","Very High"))))</f>
        <v>Very Low</v>
      </c>
      <c r="X2819">
        <v>2207</v>
      </c>
      <c r="Y2819" t="str">
        <f t="shared" ref="Y2819:Y2882" si="1037">IF(X2819&lt;=1000,"Very Low",IF(X2819&lt;=10000,"Low",IF(X2819&lt;=50000,"Medium",IF(X2819&lt;=200000,"High","Very High"))))</f>
        <v>Low</v>
      </c>
      <c r="Z2819" t="s">
        <v>13551</v>
      </c>
      <c r="AA2819">
        <v>7</v>
      </c>
      <c r="AB2819" t="str">
        <f t="shared" ref="AB2819:AB2882" si="1038">IF(AA2819=0,"Symbolic Poster",IF(AA2819=1,"Solo Star Poster",IF(AA2819&lt;=3,"Duo/Trio Poster","Ensemble Poster")))</f>
        <v>Ensemble Poster</v>
      </c>
      <c r="AC2819" t="s">
        <v>13552</v>
      </c>
      <c r="AD2819" t="s">
        <v>13553</v>
      </c>
      <c r="AE2819">
        <v>66</v>
      </c>
      <c r="AF2819" t="str">
        <f t="shared" ref="AF2819:AF2882" si="1039">IF(AE2819&lt;=500,"Very Low",IF(AE2819&lt;=2000,"Low",IF(AE2819&lt;=5000,"Medium",IF(AE2819&lt;=15000,"High","Very High"))))</f>
        <v>Very Low</v>
      </c>
      <c r="AG2819" t="s">
        <v>9</v>
      </c>
      <c r="AH2819" t="s">
        <v>239</v>
      </c>
      <c r="AI2819" t="s">
        <v>556</v>
      </c>
      <c r="AJ2819" t="str">
        <f t="shared" ref="AJ2819:AJ2882" si="1040">IF(OR(AI2819="G",AI2819="PG",AI2819="U",AI2819="TV-Y",AI2819="TV-G"),"Family",IF(OR(AI2819="PG-13",AI2819="UA",AI2819="TV-14"),"Teen",IF(OR(AI2819="R",AI2819="NC-17",AI2819="A",AI2819="TV-MA"),"Adult",IF(AI2819="Not Rated","No Rating","Other/Unknown"))))</f>
        <v>Adult</v>
      </c>
      <c r="AK2819">
        <f>AK2818</f>
        <v>14000000</v>
      </c>
      <c r="AL2819" t="str">
        <f t="shared" ref="AL2819:AL2882" si="1041">IF(AK2819&gt;=200000000,"Very High Budget",
IF(AND(AK2819&gt;=100000000,AK2819&lt;=199999999),"High Budget",
IF(AND(AK2819&gt;=30000000,AK2819&lt;=99999999),"Medium Budget",
IF(AK2819&lt;30000000,"Low Budget",""))))</f>
        <v>Low Budget</v>
      </c>
      <c r="AM2819">
        <v>2009</v>
      </c>
      <c r="AN2819">
        <f t="shared" ref="AN2819:AN2882" si="1042">$AY$20-AM2819</f>
        <v>16</v>
      </c>
      <c r="AO2819" t="str">
        <f t="shared" ref="AO2819:AO2882" si="1043">IF(AN2819&lt;=5,"Recent",IF(AND(AN2819&gt;=6,AN2819&lt;=15),"Modern Classic",IF(AN2819&gt;15,"Old Classic","")))</f>
        <v>Old Classic</v>
      </c>
      <c r="AP2819">
        <v>521</v>
      </c>
      <c r="AQ2819" t="str">
        <f t="shared" ref="AQ2819:AQ2882" si="1044">IF(AP2819&lt;=1000,"Very Low",IF(AP2819&lt;=10000,"Low",IF(AP2819&lt;=50000,"Medium",IF(AP2819&lt;=200000,"High","Very High"))))</f>
        <v>Very Low</v>
      </c>
      <c r="AR2819">
        <v>3.6</v>
      </c>
      <c r="AS2819" t="str">
        <f t="shared" ref="AS2819:AS2882" si="1045">IF(AND(AR2819&gt;=9,AR2819&lt;=10),"Master Piece",
IF(AND(AR2819&gt;=8,AR2819&lt;9),"Excellent",
IF(AND(AR2819&gt;=7,AR2819&lt;8),"Good",
IF(AND(AR2819&gt;=6,AR2819&lt;7),"Average",
IF(AND(AR2819&gt;=5,AR2819&lt;6),"Below Average",
IF(AND(AR2819&gt;=4,AR2819&lt;5),"Poor",
IF(AND(AR2819&gt;=3,AR2819&lt;4),"Very Poor",
IF(AND(AR2819&gt;=0,AR2819&lt;3),"Terrible",""))))))))</f>
        <v>Very Poor</v>
      </c>
      <c r="AT2819">
        <v>1.85</v>
      </c>
      <c r="AU2819" t="str">
        <f t="shared" ref="AU2819:AU2882" si="1046">IF(AND(AT2819&gt;=1.3,AT2819&lt;=1.4),"Classic",IF(AND(AT2819&gt;=1.7,AT2819&lt;=1.9),"HDTV / Widescreen",IF(AND(AT2819&gt;=2.2,AT2819&lt;=2.4),"Cinematic Widescreen",IF(AND(AT2819&gt;=1.4,AT2819&lt;=1.6),"Standard Academy",IF(AT2819&gt;=2.4,"Ultra Widescreen","")))))</f>
        <v>HDTV / Widescreen</v>
      </c>
      <c r="AV2819">
        <v>934</v>
      </c>
      <c r="AW2819" t="str">
        <f t="shared" ref="AW2819:AW2882" si="1047">IF(AV2819&lt;=1000,"Very Low",IF(AV2819&lt;=10000,"Low",IF(AV2819&lt;=50000,"Medium",IF(AV2819&lt;=200000,"High","Very High"))))</f>
        <v>Very Low</v>
      </c>
    </row>
    <row r="2820" spans="1:49" x14ac:dyDescent="0.3">
      <c r="A2820" t="s">
        <v>0</v>
      </c>
      <c r="B2820" t="s">
        <v>3862</v>
      </c>
      <c r="C2820">
        <v>87</v>
      </c>
      <c r="D2820" t="str">
        <f t="shared" si="1027"/>
        <v>Low</v>
      </c>
      <c r="E2820">
        <v>90</v>
      </c>
      <c r="F2820" t="str">
        <f t="shared" si="1028"/>
        <v>1h 30m</v>
      </c>
      <c r="G2820" t="str">
        <f t="shared" si="1029"/>
        <v>Standard Movie</v>
      </c>
      <c r="H2820">
        <v>0</v>
      </c>
      <c r="I2820" t="str">
        <f t="shared" si="1030"/>
        <v>Very Low</v>
      </c>
      <c r="J2820">
        <v>767</v>
      </c>
      <c r="K2820" t="str">
        <f t="shared" si="1031"/>
        <v>Very Low</v>
      </c>
      <c r="L2820" t="s">
        <v>8866</v>
      </c>
      <c r="M2820">
        <v>1000</v>
      </c>
      <c r="N2820" t="str">
        <f t="shared" si="1032"/>
        <v>Low</v>
      </c>
      <c r="O2820">
        <v>1752214</v>
      </c>
      <c r="P2820" t="str">
        <f t="shared" si="1033"/>
        <v>Flop</v>
      </c>
      <c r="Q2820" t="s">
        <v>1386</v>
      </c>
      <c r="R2820" t="str">
        <f t="shared" si="1034"/>
        <v>Comedy</v>
      </c>
      <c r="S2820">
        <f t="shared" si="1035"/>
        <v>3</v>
      </c>
      <c r="T2820" t="s">
        <v>4656</v>
      </c>
      <c r="U2820" t="s">
        <v>13554</v>
      </c>
      <c r="V2820">
        <v>60460</v>
      </c>
      <c r="W2820" t="str">
        <f t="shared" si="1036"/>
        <v>Medium</v>
      </c>
      <c r="X2820">
        <v>4377</v>
      </c>
      <c r="Y2820" t="str">
        <f t="shared" si="1037"/>
        <v>Low</v>
      </c>
      <c r="Z2820" t="s">
        <v>6417</v>
      </c>
      <c r="AA2820">
        <v>0</v>
      </c>
      <c r="AB2820" t="str">
        <f t="shared" si="1038"/>
        <v>Symbolic Poster</v>
      </c>
      <c r="AC2820" t="s">
        <v>13555</v>
      </c>
      <c r="AD2820" t="s">
        <v>13556</v>
      </c>
      <c r="AE2820">
        <v>104</v>
      </c>
      <c r="AF2820" t="str">
        <f t="shared" si="1039"/>
        <v>Very Low</v>
      </c>
      <c r="AG2820" t="s">
        <v>9</v>
      </c>
      <c r="AH2820" t="s">
        <v>10</v>
      </c>
      <c r="AI2820" t="s">
        <v>66</v>
      </c>
      <c r="AJ2820" t="str">
        <f t="shared" si="1040"/>
        <v>Family</v>
      </c>
      <c r="AK2820">
        <v>14000000</v>
      </c>
      <c r="AL2820" t="str">
        <f t="shared" si="1041"/>
        <v>Low Budget</v>
      </c>
      <c r="AM2820">
        <v>2010</v>
      </c>
      <c r="AN2820">
        <f t="shared" si="1042"/>
        <v>15</v>
      </c>
      <c r="AO2820" t="str">
        <f t="shared" si="1043"/>
        <v>Modern Classic</v>
      </c>
      <c r="AP2820">
        <v>872</v>
      </c>
      <c r="AQ2820" t="str">
        <f t="shared" si="1044"/>
        <v>Very Low</v>
      </c>
      <c r="AR2820">
        <v>7.7</v>
      </c>
      <c r="AS2820" t="str">
        <f t="shared" si="1045"/>
        <v>Good</v>
      </c>
      <c r="AT2820">
        <v>1.85</v>
      </c>
      <c r="AU2820" t="str">
        <f t="shared" si="1046"/>
        <v>HDTV / Widescreen</v>
      </c>
      <c r="AV2820">
        <v>14000</v>
      </c>
      <c r="AW2820" t="str">
        <f t="shared" si="1047"/>
        <v>Medium</v>
      </c>
    </row>
    <row r="2821" spans="1:49" x14ac:dyDescent="0.3">
      <c r="A2821" t="s">
        <v>0</v>
      </c>
      <c r="B2821" t="s">
        <v>1035</v>
      </c>
      <c r="C2821">
        <v>357</v>
      </c>
      <c r="D2821" t="str">
        <f t="shared" si="1027"/>
        <v>Medium</v>
      </c>
      <c r="E2821">
        <v>134</v>
      </c>
      <c r="F2821" t="str">
        <f t="shared" si="1028"/>
        <v>2h 14m</v>
      </c>
      <c r="G2821" t="str">
        <f t="shared" si="1029"/>
        <v>Long Movie</v>
      </c>
      <c r="H2821">
        <v>0</v>
      </c>
      <c r="I2821" t="str">
        <f t="shared" si="1030"/>
        <v>Very Low</v>
      </c>
      <c r="J2821">
        <v>11000</v>
      </c>
      <c r="K2821" t="str">
        <f t="shared" si="1031"/>
        <v>Medium</v>
      </c>
      <c r="L2821" t="s">
        <v>434</v>
      </c>
      <c r="M2821">
        <v>15000</v>
      </c>
      <c r="N2821" t="str">
        <f t="shared" si="1032"/>
        <v>Medium</v>
      </c>
      <c r="O2821">
        <v>83025853</v>
      </c>
      <c r="P2821" t="str">
        <f t="shared" si="1033"/>
        <v>Hit</v>
      </c>
      <c r="Q2821" t="s">
        <v>185</v>
      </c>
      <c r="R2821" t="str">
        <f t="shared" si="1034"/>
        <v>Drama</v>
      </c>
      <c r="S2821">
        <f t="shared" si="1035"/>
        <v>2</v>
      </c>
      <c r="T2821" t="s">
        <v>344</v>
      </c>
      <c r="U2821" t="s">
        <v>13557</v>
      </c>
      <c r="V2821">
        <v>259837</v>
      </c>
      <c r="W2821" t="str">
        <f t="shared" si="1036"/>
        <v>High</v>
      </c>
      <c r="X2821">
        <v>39789</v>
      </c>
      <c r="Y2821" t="str">
        <f t="shared" si="1037"/>
        <v>Medium</v>
      </c>
      <c r="Z2821" t="s">
        <v>228</v>
      </c>
      <c r="AA2821">
        <v>0</v>
      </c>
      <c r="AB2821" t="str">
        <f t="shared" si="1038"/>
        <v>Symbolic Poster</v>
      </c>
      <c r="AC2821" t="s">
        <v>13558</v>
      </c>
      <c r="AD2821" t="s">
        <v>13559</v>
      </c>
      <c r="AE2821">
        <v>2254</v>
      </c>
      <c r="AF2821" t="str">
        <f t="shared" si="1039"/>
        <v>Medium</v>
      </c>
      <c r="AG2821" t="s">
        <v>9</v>
      </c>
      <c r="AH2821" t="s">
        <v>10</v>
      </c>
      <c r="AI2821" t="s">
        <v>556</v>
      </c>
      <c r="AJ2821" t="str">
        <f t="shared" si="1040"/>
        <v>Adult</v>
      </c>
      <c r="AK2821">
        <v>14000000</v>
      </c>
      <c r="AL2821" t="str">
        <f t="shared" si="1041"/>
        <v>Low Budget</v>
      </c>
      <c r="AM2821">
        <v>2005</v>
      </c>
      <c r="AN2821">
        <f t="shared" si="1042"/>
        <v>20</v>
      </c>
      <c r="AO2821" t="str">
        <f t="shared" si="1043"/>
        <v>Old Classic</v>
      </c>
      <c r="AP2821">
        <v>13000</v>
      </c>
      <c r="AQ2821" t="str">
        <f t="shared" si="1044"/>
        <v>Medium</v>
      </c>
      <c r="AR2821">
        <v>7.7</v>
      </c>
      <c r="AS2821" t="str">
        <f t="shared" si="1045"/>
        <v>Good</v>
      </c>
      <c r="AT2821">
        <v>1.85</v>
      </c>
      <c r="AU2821" t="str">
        <f t="shared" si="1046"/>
        <v>HDTV / Widescreen</v>
      </c>
      <c r="AV2821">
        <v>13000</v>
      </c>
      <c r="AW2821" t="str">
        <f t="shared" si="1047"/>
        <v>Medium</v>
      </c>
    </row>
    <row r="2822" spans="1:49" x14ac:dyDescent="0.3">
      <c r="A2822" t="s">
        <v>0</v>
      </c>
      <c r="B2822" t="s">
        <v>847</v>
      </c>
      <c r="C2822">
        <v>348</v>
      </c>
      <c r="D2822" t="str">
        <f t="shared" si="1027"/>
        <v>Medium</v>
      </c>
      <c r="E2822">
        <v>101</v>
      </c>
      <c r="F2822" t="str">
        <f t="shared" si="1028"/>
        <v>1h 41m</v>
      </c>
      <c r="G2822" t="str">
        <f t="shared" si="1029"/>
        <v>Standard Movie</v>
      </c>
      <c r="H2822">
        <v>473</v>
      </c>
      <c r="I2822" t="str">
        <f t="shared" si="1030"/>
        <v>Very Low</v>
      </c>
      <c r="J2822">
        <v>429</v>
      </c>
      <c r="K2822" t="str">
        <f t="shared" si="1031"/>
        <v>Very Low</v>
      </c>
      <c r="L2822" t="s">
        <v>1447</v>
      </c>
      <c r="M2822">
        <v>833</v>
      </c>
      <c r="N2822" t="str">
        <f t="shared" si="1032"/>
        <v>Low</v>
      </c>
      <c r="O2822">
        <v>190871240</v>
      </c>
      <c r="P2822" t="str">
        <f t="shared" si="1033"/>
        <v>Hit</v>
      </c>
      <c r="Q2822" t="s">
        <v>480</v>
      </c>
      <c r="R2822" t="str">
        <f t="shared" si="1034"/>
        <v>Action</v>
      </c>
      <c r="S2822">
        <f t="shared" si="1035"/>
        <v>4</v>
      </c>
      <c r="T2822" t="s">
        <v>1448</v>
      </c>
      <c r="U2822" t="s">
        <v>1449</v>
      </c>
      <c r="V2822">
        <v>167089</v>
      </c>
      <c r="W2822" t="str">
        <f t="shared" si="1036"/>
        <v>Medium</v>
      </c>
      <c r="X2822">
        <v>2690</v>
      </c>
      <c r="Y2822" t="str">
        <f t="shared" si="1037"/>
        <v>Low</v>
      </c>
      <c r="Z2822" t="s">
        <v>1450</v>
      </c>
      <c r="AA2822">
        <v>0</v>
      </c>
      <c r="AB2822" t="str">
        <f t="shared" si="1038"/>
        <v>Symbolic Poster</v>
      </c>
      <c r="AC2822" t="s">
        <v>1451</v>
      </c>
      <c r="AD2822" t="s">
        <v>1452</v>
      </c>
      <c r="AE2822">
        <v>491</v>
      </c>
      <c r="AF2822" t="str">
        <f t="shared" si="1039"/>
        <v>Very Low</v>
      </c>
      <c r="AG2822" t="s">
        <v>9</v>
      </c>
      <c r="AH2822" t="s">
        <v>10</v>
      </c>
      <c r="AI2822" t="s">
        <v>11</v>
      </c>
      <c r="AJ2822" t="str">
        <f t="shared" si="1040"/>
        <v>Teen</v>
      </c>
      <c r="AK2822">
        <v>125000000</v>
      </c>
      <c r="AL2822" t="str">
        <f t="shared" si="1041"/>
        <v>High Budget</v>
      </c>
      <c r="AM2822">
        <v>2014</v>
      </c>
      <c r="AN2822">
        <f t="shared" si="1042"/>
        <v>11</v>
      </c>
      <c r="AO2822" t="str">
        <f t="shared" si="1043"/>
        <v>Modern Classic</v>
      </c>
      <c r="AP2822">
        <v>809</v>
      </c>
      <c r="AQ2822" t="str">
        <f t="shared" si="1044"/>
        <v>Very Low</v>
      </c>
      <c r="AR2822">
        <v>5.9</v>
      </c>
      <c r="AS2822" t="str">
        <f t="shared" si="1045"/>
        <v>Below Average</v>
      </c>
      <c r="AT2822">
        <v>2.35</v>
      </c>
      <c r="AU2822" t="str">
        <f t="shared" si="1046"/>
        <v>Cinematic Widescreen</v>
      </c>
      <c r="AV2822">
        <v>62000</v>
      </c>
      <c r="AW2822" t="str">
        <f t="shared" si="1047"/>
        <v>High</v>
      </c>
    </row>
    <row r="2823" spans="1:49" x14ac:dyDescent="0.3">
      <c r="A2823" t="s">
        <v>0</v>
      </c>
      <c r="B2823" t="s">
        <v>11102</v>
      </c>
      <c r="C2823">
        <v>88</v>
      </c>
      <c r="D2823" t="str">
        <f t="shared" si="1027"/>
        <v>Low</v>
      </c>
      <c r="E2823">
        <v>97</v>
      </c>
      <c r="F2823" t="str">
        <f t="shared" si="1028"/>
        <v>1h 37m</v>
      </c>
      <c r="G2823" t="str">
        <f t="shared" si="1029"/>
        <v>Standard Movie</v>
      </c>
      <c r="H2823">
        <v>143</v>
      </c>
      <c r="I2823" t="str">
        <f t="shared" si="1030"/>
        <v>Very Low</v>
      </c>
      <c r="J2823">
        <v>201</v>
      </c>
      <c r="K2823" t="str">
        <f t="shared" si="1031"/>
        <v>Very Low</v>
      </c>
      <c r="L2823" t="s">
        <v>10222</v>
      </c>
      <c r="M2823">
        <v>927</v>
      </c>
      <c r="N2823" t="str">
        <f t="shared" si="1032"/>
        <v>Low</v>
      </c>
      <c r="O2823">
        <v>56631572</v>
      </c>
      <c r="P2823" t="str">
        <f t="shared" si="1033"/>
        <v>Hit</v>
      </c>
      <c r="Q2823" t="s">
        <v>1652</v>
      </c>
      <c r="R2823" t="str">
        <f t="shared" si="1034"/>
        <v>Comedy</v>
      </c>
      <c r="S2823">
        <f t="shared" si="1035"/>
        <v>2</v>
      </c>
      <c r="T2823" t="s">
        <v>9003</v>
      </c>
      <c r="U2823" t="s">
        <v>13560</v>
      </c>
      <c r="V2823">
        <v>123390</v>
      </c>
      <c r="W2823" t="str">
        <f t="shared" si="1036"/>
        <v>Medium</v>
      </c>
      <c r="X2823">
        <v>1724</v>
      </c>
      <c r="Y2823" t="str">
        <f t="shared" si="1037"/>
        <v>Low</v>
      </c>
      <c r="Z2823" t="s">
        <v>13561</v>
      </c>
      <c r="AA2823">
        <v>1</v>
      </c>
      <c r="AB2823" t="str">
        <f t="shared" si="1038"/>
        <v>Solo Star Poster</v>
      </c>
      <c r="AC2823" t="s">
        <v>13562</v>
      </c>
      <c r="AD2823" t="s">
        <v>13563</v>
      </c>
      <c r="AE2823">
        <v>248</v>
      </c>
      <c r="AF2823" t="str">
        <f t="shared" si="1039"/>
        <v>Very Low</v>
      </c>
      <c r="AG2823" t="s">
        <v>9</v>
      </c>
      <c r="AH2823" t="s">
        <v>10</v>
      </c>
      <c r="AI2823" t="s">
        <v>11</v>
      </c>
      <c r="AJ2823" t="str">
        <f t="shared" si="1040"/>
        <v>Teen</v>
      </c>
      <c r="AK2823">
        <v>12000000</v>
      </c>
      <c r="AL2823" t="str">
        <f t="shared" si="1041"/>
        <v>Low Budget</v>
      </c>
      <c r="AM2823">
        <v>1995</v>
      </c>
      <c r="AN2823">
        <f t="shared" si="1042"/>
        <v>30</v>
      </c>
      <c r="AO2823" t="str">
        <f t="shared" si="1043"/>
        <v>Old Classic</v>
      </c>
      <c r="AP2823">
        <v>281</v>
      </c>
      <c r="AQ2823" t="str">
        <f t="shared" si="1044"/>
        <v>Very Low</v>
      </c>
      <c r="AR2823">
        <v>6.8</v>
      </c>
      <c r="AS2823" t="str">
        <f t="shared" si="1045"/>
        <v>Average</v>
      </c>
      <c r="AT2823">
        <v>1.85</v>
      </c>
      <c r="AU2823" t="str">
        <f t="shared" si="1046"/>
        <v>HDTV / Widescreen</v>
      </c>
      <c r="AV2823">
        <v>0</v>
      </c>
      <c r="AW2823" t="str">
        <f t="shared" si="1047"/>
        <v>Very Low</v>
      </c>
    </row>
    <row r="2824" spans="1:49" x14ac:dyDescent="0.3">
      <c r="A2824" t="s">
        <v>0</v>
      </c>
      <c r="B2824" t="s">
        <v>11346</v>
      </c>
      <c r="C2824">
        <v>181</v>
      </c>
      <c r="D2824" t="str">
        <f t="shared" si="1027"/>
        <v>Low</v>
      </c>
      <c r="E2824">
        <v>107</v>
      </c>
      <c r="F2824" t="str">
        <f t="shared" si="1028"/>
        <v>1h 47m</v>
      </c>
      <c r="G2824" t="str">
        <f t="shared" si="1029"/>
        <v>Standard Movie</v>
      </c>
      <c r="H2824">
        <v>162</v>
      </c>
      <c r="I2824" t="str">
        <f t="shared" si="1030"/>
        <v>Very Low</v>
      </c>
      <c r="J2824">
        <v>135</v>
      </c>
      <c r="K2824" t="str">
        <f t="shared" si="1031"/>
        <v>Very Low</v>
      </c>
      <c r="L2824" t="s">
        <v>1039</v>
      </c>
      <c r="M2824">
        <v>2000</v>
      </c>
      <c r="N2824" t="str">
        <f t="shared" si="1032"/>
        <v>Low</v>
      </c>
      <c r="O2824">
        <v>15854988</v>
      </c>
      <c r="P2824" t="str">
        <f t="shared" si="1033"/>
        <v>Average</v>
      </c>
      <c r="Q2824" t="s">
        <v>185</v>
      </c>
      <c r="R2824" t="str">
        <f t="shared" si="1034"/>
        <v>Drama</v>
      </c>
      <c r="S2824">
        <f t="shared" si="1035"/>
        <v>2</v>
      </c>
      <c r="T2824" t="s">
        <v>507</v>
      </c>
      <c r="U2824" t="s">
        <v>13564</v>
      </c>
      <c r="V2824">
        <v>36542</v>
      </c>
      <c r="W2824" t="str">
        <f t="shared" si="1036"/>
        <v>Low</v>
      </c>
      <c r="X2824">
        <v>2447</v>
      </c>
      <c r="Y2824" t="str">
        <f t="shared" si="1037"/>
        <v>Low</v>
      </c>
      <c r="Z2824" t="s">
        <v>3565</v>
      </c>
      <c r="AA2824">
        <v>2</v>
      </c>
      <c r="AB2824" t="str">
        <f t="shared" si="1038"/>
        <v>Duo/Trio Poster</v>
      </c>
      <c r="AC2824" t="s">
        <v>13565</v>
      </c>
      <c r="AD2824" t="s">
        <v>13566</v>
      </c>
      <c r="AE2824">
        <v>378</v>
      </c>
      <c r="AF2824" t="str">
        <f t="shared" si="1039"/>
        <v>Very Low</v>
      </c>
      <c r="AG2824" t="s">
        <v>9</v>
      </c>
      <c r="AH2824" t="s">
        <v>10</v>
      </c>
      <c r="AI2824" t="s">
        <v>11</v>
      </c>
      <c r="AJ2824" t="str">
        <f t="shared" si="1040"/>
        <v>Teen</v>
      </c>
      <c r="AK2824">
        <v>13500000</v>
      </c>
      <c r="AL2824" t="str">
        <f t="shared" si="1041"/>
        <v>Low Budget</v>
      </c>
      <c r="AM2824">
        <v>2002</v>
      </c>
      <c r="AN2824">
        <f t="shared" si="1042"/>
        <v>23</v>
      </c>
      <c r="AO2824" t="str">
        <f t="shared" si="1043"/>
        <v>Old Classic</v>
      </c>
      <c r="AP2824">
        <v>258</v>
      </c>
      <c r="AQ2824" t="str">
        <f t="shared" si="1044"/>
        <v>Very Low</v>
      </c>
      <c r="AR2824">
        <v>7.4</v>
      </c>
      <c r="AS2824" t="str">
        <f t="shared" si="1045"/>
        <v>Good</v>
      </c>
      <c r="AT2824">
        <v>1.85</v>
      </c>
      <c r="AU2824" t="str">
        <f t="shared" si="1046"/>
        <v>HDTV / Widescreen</v>
      </c>
      <c r="AV2824">
        <v>0</v>
      </c>
      <c r="AW2824" t="str">
        <f t="shared" si="1047"/>
        <v>Very Low</v>
      </c>
    </row>
    <row r="2825" spans="1:49" x14ac:dyDescent="0.3">
      <c r="A2825" t="s">
        <v>0</v>
      </c>
      <c r="B2825" t="s">
        <v>7152</v>
      </c>
      <c r="C2825">
        <v>107</v>
      </c>
      <c r="D2825" t="str">
        <f t="shared" si="1027"/>
        <v>Low</v>
      </c>
      <c r="E2825">
        <v>99</v>
      </c>
      <c r="F2825" t="str">
        <f t="shared" si="1028"/>
        <v>1h 39m</v>
      </c>
      <c r="G2825" t="str">
        <f t="shared" si="1029"/>
        <v>Standard Movie</v>
      </c>
      <c r="H2825">
        <v>38</v>
      </c>
      <c r="I2825" t="str">
        <f t="shared" si="1030"/>
        <v>Very Low</v>
      </c>
      <c r="J2825">
        <v>390</v>
      </c>
      <c r="K2825" t="str">
        <f t="shared" si="1031"/>
        <v>Very Low</v>
      </c>
      <c r="L2825" t="s">
        <v>9774</v>
      </c>
      <c r="M2825">
        <v>3000</v>
      </c>
      <c r="N2825" t="str">
        <f t="shared" si="1032"/>
        <v>Low</v>
      </c>
      <c r="O2825">
        <v>12282677</v>
      </c>
      <c r="P2825" t="str">
        <f t="shared" si="1033"/>
        <v>Average</v>
      </c>
      <c r="Q2825" t="s">
        <v>5453</v>
      </c>
      <c r="R2825" t="str">
        <f t="shared" si="1034"/>
        <v>Comedy</v>
      </c>
      <c r="S2825">
        <f t="shared" si="1035"/>
        <v>2</v>
      </c>
      <c r="T2825" t="s">
        <v>1514</v>
      </c>
      <c r="U2825" t="s">
        <v>13567</v>
      </c>
      <c r="V2825">
        <v>28159</v>
      </c>
      <c r="W2825" t="str">
        <f t="shared" si="1036"/>
        <v>Low</v>
      </c>
      <c r="X2825">
        <v>4702</v>
      </c>
      <c r="Y2825" t="str">
        <f t="shared" si="1037"/>
        <v>Low</v>
      </c>
      <c r="Z2825" t="s">
        <v>7153</v>
      </c>
      <c r="AA2825">
        <v>4</v>
      </c>
      <c r="AB2825" t="str">
        <f t="shared" si="1038"/>
        <v>Ensemble Poster</v>
      </c>
      <c r="AC2825" t="s">
        <v>13568</v>
      </c>
      <c r="AD2825" t="s">
        <v>13569</v>
      </c>
      <c r="AE2825">
        <v>96</v>
      </c>
      <c r="AF2825" t="str">
        <f t="shared" si="1039"/>
        <v>Very Low</v>
      </c>
      <c r="AG2825" t="s">
        <v>9</v>
      </c>
      <c r="AH2825" t="s">
        <v>10</v>
      </c>
      <c r="AI2825" t="s">
        <v>556</v>
      </c>
      <c r="AJ2825" t="str">
        <f t="shared" si="1040"/>
        <v>Adult</v>
      </c>
      <c r="AK2825">
        <v>14000000</v>
      </c>
      <c r="AL2825" t="str">
        <f t="shared" si="1041"/>
        <v>Low Budget</v>
      </c>
      <c r="AM2825">
        <v>2015</v>
      </c>
      <c r="AN2825">
        <f t="shared" si="1042"/>
        <v>10</v>
      </c>
      <c r="AO2825" t="str">
        <f t="shared" si="1043"/>
        <v>Modern Classic</v>
      </c>
      <c r="AP2825">
        <v>837</v>
      </c>
      <c r="AQ2825" t="str">
        <f t="shared" si="1044"/>
        <v>Very Low</v>
      </c>
      <c r="AR2825">
        <v>5.0999999999999996</v>
      </c>
      <c r="AS2825" t="str">
        <f t="shared" si="1045"/>
        <v>Below Average</v>
      </c>
      <c r="AT2825">
        <v>1.85</v>
      </c>
      <c r="AU2825" t="str">
        <f t="shared" si="1046"/>
        <v>HDTV / Widescreen</v>
      </c>
      <c r="AV2825">
        <v>0</v>
      </c>
      <c r="AW2825" t="str">
        <f t="shared" si="1047"/>
        <v>Very Low</v>
      </c>
    </row>
    <row r="2826" spans="1:49" x14ac:dyDescent="0.3">
      <c r="A2826" t="s">
        <v>0</v>
      </c>
      <c r="B2826" t="str">
        <f>B2825</f>
        <v>Steve Pink</v>
      </c>
      <c r="C2826">
        <v>53</v>
      </c>
      <c r="D2826" t="str">
        <f t="shared" si="1027"/>
        <v>Low</v>
      </c>
      <c r="E2826">
        <v>55</v>
      </c>
      <c r="F2826" t="str">
        <f t="shared" si="1028"/>
        <v>0h 55m</v>
      </c>
      <c r="G2826" t="str">
        <f t="shared" si="1029"/>
        <v>Short Film</v>
      </c>
      <c r="H2826">
        <f>H2825</f>
        <v>38</v>
      </c>
      <c r="I2826" t="str">
        <f t="shared" si="1030"/>
        <v>Very Low</v>
      </c>
      <c r="J2826">
        <v>2</v>
      </c>
      <c r="K2826" t="str">
        <f t="shared" si="1031"/>
        <v>Very Low</v>
      </c>
      <c r="L2826" t="s">
        <v>13570</v>
      </c>
      <c r="M2826">
        <v>20</v>
      </c>
      <c r="N2826" t="str">
        <f t="shared" si="1032"/>
        <v>Low</v>
      </c>
      <c r="O2826">
        <v>447093</v>
      </c>
      <c r="P2826" t="str">
        <f t="shared" si="1033"/>
        <v>Flop</v>
      </c>
      <c r="Q2826" t="s">
        <v>3380</v>
      </c>
      <c r="R2826" t="str">
        <f t="shared" si="1034"/>
        <v>Drama</v>
      </c>
      <c r="S2826">
        <f t="shared" si="1035"/>
        <v>1</v>
      </c>
      <c r="T2826" t="s">
        <v>13571</v>
      </c>
      <c r="U2826" t="s">
        <v>13572</v>
      </c>
      <c r="V2826">
        <v>12590</v>
      </c>
      <c r="W2826" t="str">
        <f t="shared" si="1036"/>
        <v>Low</v>
      </c>
      <c r="X2826">
        <v>25</v>
      </c>
      <c r="Y2826" t="str">
        <f t="shared" si="1037"/>
        <v>Very Low</v>
      </c>
      <c r="Z2826" t="s">
        <v>13573</v>
      </c>
      <c r="AA2826">
        <v>0</v>
      </c>
      <c r="AB2826" t="str">
        <f t="shared" si="1038"/>
        <v>Symbolic Poster</v>
      </c>
      <c r="AC2826" t="s">
        <v>13574</v>
      </c>
      <c r="AD2826" t="s">
        <v>13575</v>
      </c>
      <c r="AE2826">
        <v>37</v>
      </c>
      <c r="AF2826" t="str">
        <f t="shared" si="1039"/>
        <v>Very Low</v>
      </c>
      <c r="AG2826" t="s">
        <v>13576</v>
      </c>
      <c r="AH2826" t="s">
        <v>13577</v>
      </c>
      <c r="AI2826" t="s">
        <v>2606</v>
      </c>
      <c r="AJ2826" t="str">
        <f t="shared" si="1040"/>
        <v>Adult</v>
      </c>
      <c r="AK2826">
        <f t="shared" ref="AK2826:AM2826" si="1048">AK2825</f>
        <v>14000000</v>
      </c>
      <c r="AL2826" t="str">
        <f t="shared" si="1041"/>
        <v>Low Budget</v>
      </c>
      <c r="AM2826">
        <f t="shared" si="1048"/>
        <v>2015</v>
      </c>
      <c r="AN2826">
        <f t="shared" si="1042"/>
        <v>10</v>
      </c>
      <c r="AO2826" t="str">
        <f t="shared" si="1043"/>
        <v>Modern Classic</v>
      </c>
      <c r="AP2826">
        <v>3</v>
      </c>
      <c r="AQ2826" t="str">
        <f t="shared" si="1044"/>
        <v>Very Low</v>
      </c>
      <c r="AR2826">
        <v>9.1</v>
      </c>
      <c r="AS2826" t="str">
        <f t="shared" si="1045"/>
        <v>Master Piece</v>
      </c>
      <c r="AT2826">
        <v>1.33</v>
      </c>
      <c r="AU2826" t="str">
        <f t="shared" si="1046"/>
        <v>Classic</v>
      </c>
      <c r="AV2826">
        <v>0</v>
      </c>
      <c r="AW2826" t="str">
        <f t="shared" si="1047"/>
        <v>Very Low</v>
      </c>
    </row>
    <row r="2827" spans="1:49" x14ac:dyDescent="0.3">
      <c r="A2827" t="s">
        <v>0</v>
      </c>
      <c r="B2827" t="s">
        <v>9099</v>
      </c>
      <c r="C2827">
        <v>132</v>
      </c>
      <c r="D2827" t="str">
        <f t="shared" si="1027"/>
        <v>Low</v>
      </c>
      <c r="E2827">
        <v>124</v>
      </c>
      <c r="F2827" t="str">
        <f t="shared" si="1028"/>
        <v>2h 4m</v>
      </c>
      <c r="G2827" t="str">
        <f t="shared" si="1029"/>
        <v>Long Movie</v>
      </c>
      <c r="H2827">
        <v>133</v>
      </c>
      <c r="I2827" t="str">
        <f t="shared" si="1030"/>
        <v>Very Low</v>
      </c>
      <c r="J2827">
        <v>170</v>
      </c>
      <c r="K2827" t="str">
        <f t="shared" si="1031"/>
        <v>Very Low</v>
      </c>
      <c r="L2827" t="s">
        <v>13578</v>
      </c>
      <c r="M2827">
        <v>14000</v>
      </c>
      <c r="N2827" t="str">
        <f t="shared" si="1032"/>
        <v>Medium</v>
      </c>
      <c r="O2827">
        <v>7060876</v>
      </c>
      <c r="P2827" t="str">
        <f t="shared" si="1033"/>
        <v>Flop</v>
      </c>
      <c r="Q2827" t="s">
        <v>1515</v>
      </c>
      <c r="R2827" t="str">
        <f t="shared" si="1034"/>
        <v>Biography</v>
      </c>
      <c r="S2827">
        <f t="shared" si="1035"/>
        <v>2</v>
      </c>
      <c r="T2827" t="s">
        <v>184</v>
      </c>
      <c r="U2827" t="s">
        <v>13579</v>
      </c>
      <c r="V2827">
        <v>44795</v>
      </c>
      <c r="W2827" t="str">
        <f t="shared" si="1036"/>
        <v>Low</v>
      </c>
      <c r="X2827">
        <v>14726</v>
      </c>
      <c r="Y2827" t="str">
        <f t="shared" si="1037"/>
        <v>Medium</v>
      </c>
      <c r="Z2827" t="s">
        <v>13580</v>
      </c>
      <c r="AA2827">
        <v>1</v>
      </c>
      <c r="AB2827" t="str">
        <f t="shared" si="1038"/>
        <v>Solo Star Poster</v>
      </c>
      <c r="AC2827" t="s">
        <v>13581</v>
      </c>
      <c r="AD2827" t="s">
        <v>13582</v>
      </c>
      <c r="AE2827">
        <v>314</v>
      </c>
      <c r="AF2827" t="str">
        <f t="shared" si="1039"/>
        <v>Very Low</v>
      </c>
      <c r="AG2827" t="s">
        <v>9</v>
      </c>
      <c r="AH2827" t="s">
        <v>28</v>
      </c>
      <c r="AI2827" t="s">
        <v>556</v>
      </c>
      <c r="AJ2827" t="str">
        <f t="shared" si="1040"/>
        <v>Adult</v>
      </c>
      <c r="AK2827">
        <v>13500000</v>
      </c>
      <c r="AL2827" t="str">
        <f t="shared" si="1041"/>
        <v>Low Budget</v>
      </c>
      <c r="AM2827">
        <v>2000</v>
      </c>
      <c r="AN2827">
        <f t="shared" si="1042"/>
        <v>25</v>
      </c>
      <c r="AO2827" t="str">
        <f t="shared" si="1043"/>
        <v>Old Classic</v>
      </c>
      <c r="AP2827">
        <v>230</v>
      </c>
      <c r="AQ2827" t="str">
        <f t="shared" si="1044"/>
        <v>Very Low</v>
      </c>
      <c r="AR2827">
        <v>7.4</v>
      </c>
      <c r="AS2827" t="str">
        <f t="shared" si="1045"/>
        <v>Good</v>
      </c>
      <c r="AT2827">
        <v>1.85</v>
      </c>
      <c r="AU2827" t="str">
        <f t="shared" si="1046"/>
        <v>HDTV / Widescreen</v>
      </c>
      <c r="AV2827">
        <v>0</v>
      </c>
      <c r="AW2827" t="str">
        <f t="shared" si="1047"/>
        <v>Very Low</v>
      </c>
    </row>
    <row r="2828" spans="1:49" x14ac:dyDescent="0.3">
      <c r="A2828" t="s">
        <v>0</v>
      </c>
      <c r="B2828" t="s">
        <v>13084</v>
      </c>
      <c r="C2828">
        <v>401</v>
      </c>
      <c r="D2828" t="str">
        <f t="shared" si="1027"/>
        <v>Medium</v>
      </c>
      <c r="E2828">
        <v>110</v>
      </c>
      <c r="F2828" t="str">
        <f t="shared" si="1028"/>
        <v>1h 50m</v>
      </c>
      <c r="G2828" t="str">
        <f t="shared" si="1029"/>
        <v>Standard Movie</v>
      </c>
      <c r="H2828">
        <v>454</v>
      </c>
      <c r="I2828" t="str">
        <f t="shared" si="1030"/>
        <v>Very Low</v>
      </c>
      <c r="J2828">
        <v>816</v>
      </c>
      <c r="K2828" t="str">
        <f t="shared" si="1031"/>
        <v>Very Low</v>
      </c>
      <c r="L2828" t="s">
        <v>2334</v>
      </c>
      <c r="M2828">
        <v>2000</v>
      </c>
      <c r="N2828" t="str">
        <f t="shared" si="1032"/>
        <v>Low</v>
      </c>
      <c r="O2828">
        <v>14989761</v>
      </c>
      <c r="P2828" t="str">
        <f t="shared" si="1033"/>
        <v>Average</v>
      </c>
      <c r="Q2828" t="s">
        <v>980</v>
      </c>
      <c r="R2828" t="str">
        <f t="shared" si="1034"/>
        <v>Comedy</v>
      </c>
      <c r="S2828">
        <f t="shared" si="1035"/>
        <v>2</v>
      </c>
      <c r="T2828" t="s">
        <v>1371</v>
      </c>
      <c r="U2828" t="s">
        <v>13583</v>
      </c>
      <c r="V2828">
        <v>185845</v>
      </c>
      <c r="W2828" t="str">
        <f t="shared" si="1036"/>
        <v>Medium</v>
      </c>
      <c r="X2828">
        <v>4757</v>
      </c>
      <c r="Y2828" t="str">
        <f t="shared" si="1037"/>
        <v>Low</v>
      </c>
      <c r="Z2828" t="s">
        <v>135</v>
      </c>
      <c r="AA2828">
        <v>7</v>
      </c>
      <c r="AB2828" t="str">
        <f t="shared" si="1038"/>
        <v>Ensemble Poster</v>
      </c>
      <c r="AC2828" t="s">
        <v>13584</v>
      </c>
      <c r="AD2828" t="s">
        <v>13585</v>
      </c>
      <c r="AE2828">
        <v>284</v>
      </c>
      <c r="AF2828" t="str">
        <f t="shared" si="1039"/>
        <v>Very Low</v>
      </c>
      <c r="AG2828" t="s">
        <v>9</v>
      </c>
      <c r="AH2828" t="s">
        <v>28</v>
      </c>
      <c r="AI2828" t="s">
        <v>556</v>
      </c>
      <c r="AJ2828" t="str">
        <f t="shared" si="1040"/>
        <v>Adult</v>
      </c>
      <c r="AK2828">
        <v>15000000</v>
      </c>
      <c r="AL2828" t="str">
        <f t="shared" si="1041"/>
        <v>Low Budget</v>
      </c>
      <c r="AM2828">
        <v>2012</v>
      </c>
      <c r="AN2828">
        <f t="shared" si="1042"/>
        <v>13</v>
      </c>
      <c r="AO2828" t="str">
        <f t="shared" si="1043"/>
        <v>Modern Classic</v>
      </c>
      <c r="AP2828">
        <v>906</v>
      </c>
      <c r="AQ2828" t="str">
        <f t="shared" si="1044"/>
        <v>Very Low</v>
      </c>
      <c r="AR2828">
        <v>7.2</v>
      </c>
      <c r="AS2828" t="str">
        <f t="shared" si="1045"/>
        <v>Good</v>
      </c>
      <c r="AT2828">
        <v>2.35</v>
      </c>
      <c r="AU2828" t="str">
        <f t="shared" si="1046"/>
        <v>Cinematic Widescreen</v>
      </c>
      <c r="AV2828">
        <v>52000</v>
      </c>
      <c r="AW2828" t="str">
        <f t="shared" si="1047"/>
        <v>High</v>
      </c>
    </row>
    <row r="2829" spans="1:49" x14ac:dyDescent="0.3">
      <c r="A2829" t="s">
        <v>0</v>
      </c>
      <c r="B2829" t="s">
        <v>12091</v>
      </c>
      <c r="C2829">
        <v>58</v>
      </c>
      <c r="D2829" t="str">
        <f t="shared" si="1027"/>
        <v>Low</v>
      </c>
      <c r="E2829">
        <v>105</v>
      </c>
      <c r="F2829" t="str">
        <f t="shared" si="1028"/>
        <v>1h 45m</v>
      </c>
      <c r="G2829" t="str">
        <f t="shared" si="1029"/>
        <v>Standard Movie</v>
      </c>
      <c r="H2829">
        <v>148</v>
      </c>
      <c r="I2829" t="str">
        <f t="shared" si="1030"/>
        <v>Very Low</v>
      </c>
      <c r="J2829">
        <v>400</v>
      </c>
      <c r="K2829" t="str">
        <f t="shared" si="1031"/>
        <v>Very Low</v>
      </c>
      <c r="L2829" t="s">
        <v>12324</v>
      </c>
      <c r="M2829">
        <v>539</v>
      </c>
      <c r="N2829" t="str">
        <f t="shared" si="1032"/>
        <v>Low</v>
      </c>
      <c r="O2829">
        <v>687081</v>
      </c>
      <c r="P2829" t="str">
        <f t="shared" si="1033"/>
        <v>Flop</v>
      </c>
      <c r="Q2829" t="s">
        <v>13586</v>
      </c>
      <c r="R2829" t="str">
        <f t="shared" si="1034"/>
        <v>Crime</v>
      </c>
      <c r="S2829">
        <f t="shared" si="1035"/>
        <v>5</v>
      </c>
      <c r="T2829" t="s">
        <v>4132</v>
      </c>
      <c r="U2829" t="s">
        <v>13587</v>
      </c>
      <c r="V2829">
        <v>5602</v>
      </c>
      <c r="W2829" t="str">
        <f t="shared" si="1036"/>
        <v>Very Low</v>
      </c>
      <c r="X2829">
        <v>1767</v>
      </c>
      <c r="Y2829" t="str">
        <f t="shared" si="1037"/>
        <v>Low</v>
      </c>
      <c r="Z2829" t="s">
        <v>8445</v>
      </c>
      <c r="AA2829">
        <v>0</v>
      </c>
      <c r="AB2829" t="str">
        <f t="shared" si="1038"/>
        <v>Symbolic Poster</v>
      </c>
      <c r="AC2829" t="s">
        <v>13588</v>
      </c>
      <c r="AD2829" t="s">
        <v>13589</v>
      </c>
      <c r="AE2829">
        <v>59</v>
      </c>
      <c r="AF2829" t="str">
        <f t="shared" si="1039"/>
        <v>Very Low</v>
      </c>
      <c r="AG2829" t="s">
        <v>9</v>
      </c>
      <c r="AH2829" t="s">
        <v>10</v>
      </c>
      <c r="AI2829" t="s">
        <v>556</v>
      </c>
      <c r="AJ2829" t="str">
        <f t="shared" si="1040"/>
        <v>Adult</v>
      </c>
      <c r="AK2829">
        <f>AK2828</f>
        <v>15000000</v>
      </c>
      <c r="AL2829" t="str">
        <f t="shared" si="1041"/>
        <v>Low Budget</v>
      </c>
      <c r="AM2829">
        <v>2001</v>
      </c>
      <c r="AN2829">
        <f t="shared" si="1042"/>
        <v>24</v>
      </c>
      <c r="AO2829" t="str">
        <f t="shared" si="1043"/>
        <v>Old Classic</v>
      </c>
      <c r="AP2829">
        <v>508</v>
      </c>
      <c r="AQ2829" t="str">
        <f t="shared" si="1044"/>
        <v>Very Low</v>
      </c>
      <c r="AR2829">
        <v>6</v>
      </c>
      <c r="AS2829" t="str">
        <f t="shared" si="1045"/>
        <v>Average</v>
      </c>
      <c r="AT2829">
        <v>1.85</v>
      </c>
      <c r="AU2829" t="str">
        <f t="shared" si="1046"/>
        <v>HDTV / Widescreen</v>
      </c>
      <c r="AV2829">
        <v>329</v>
      </c>
      <c r="AW2829" t="str">
        <f t="shared" si="1047"/>
        <v>Very Low</v>
      </c>
    </row>
    <row r="2830" spans="1:49" x14ac:dyDescent="0.3">
      <c r="A2830" t="s">
        <v>0</v>
      </c>
      <c r="B2830" t="str">
        <f>B2829</f>
        <v>Kasi Lemmons</v>
      </c>
      <c r="C2830">
        <v>1</v>
      </c>
      <c r="D2830" t="str">
        <f t="shared" si="1027"/>
        <v>Very Low</v>
      </c>
      <c r="E2830">
        <v>41</v>
      </c>
      <c r="F2830" t="str">
        <f t="shared" si="1028"/>
        <v>0h 41m</v>
      </c>
      <c r="G2830" t="str">
        <f t="shared" si="1029"/>
        <v>Short Film</v>
      </c>
      <c r="H2830">
        <f>H2829</f>
        <v>148</v>
      </c>
      <c r="I2830" t="str">
        <f t="shared" si="1030"/>
        <v>Very Low</v>
      </c>
      <c r="J2830">
        <v>2</v>
      </c>
      <c r="K2830" t="str">
        <f t="shared" si="1031"/>
        <v>Very Low</v>
      </c>
      <c r="L2830" t="s">
        <v>13590</v>
      </c>
      <c r="M2830">
        <v>70</v>
      </c>
      <c r="N2830" t="str">
        <f t="shared" si="1032"/>
        <v>Low</v>
      </c>
      <c r="O2830">
        <f>O2829</f>
        <v>687081</v>
      </c>
      <c r="P2830" t="str">
        <f t="shared" si="1033"/>
        <v>Flop</v>
      </c>
      <c r="Q2830" t="s">
        <v>435</v>
      </c>
      <c r="R2830" t="str">
        <f t="shared" si="1034"/>
        <v>Action</v>
      </c>
      <c r="S2830">
        <f t="shared" si="1035"/>
        <v>4</v>
      </c>
      <c r="T2830" t="s">
        <v>13591</v>
      </c>
      <c r="U2830" t="s">
        <v>13592</v>
      </c>
      <c r="V2830">
        <v>271</v>
      </c>
      <c r="W2830" t="str">
        <f t="shared" si="1036"/>
        <v>Very Low</v>
      </c>
      <c r="X2830">
        <v>74</v>
      </c>
      <c r="Y2830" t="str">
        <f t="shared" si="1037"/>
        <v>Very Low</v>
      </c>
      <c r="Z2830" t="s">
        <v>13593</v>
      </c>
      <c r="AA2830">
        <v>4</v>
      </c>
      <c r="AB2830" t="str">
        <f t="shared" si="1038"/>
        <v>Ensemble Poster</v>
      </c>
      <c r="AC2830" t="str">
        <f>AC2829</f>
        <v>chrysler building manhattan new york city|delusion|manhattan new york city|new york city|title directed by female</v>
      </c>
      <c r="AD2830" t="s">
        <v>13594</v>
      </c>
      <c r="AE2830">
        <v>2</v>
      </c>
      <c r="AF2830" t="str">
        <f t="shared" si="1039"/>
        <v>Very Low</v>
      </c>
      <c r="AG2830" t="s">
        <v>13576</v>
      </c>
      <c r="AH2830" t="s">
        <v>13577</v>
      </c>
      <c r="AI2830" t="str">
        <f t="shared" ref="AI2830:AM2830" si="1049">AI2829</f>
        <v>R</v>
      </c>
      <c r="AJ2830" t="str">
        <f t="shared" si="1040"/>
        <v>Adult</v>
      </c>
      <c r="AK2830">
        <f t="shared" si="1049"/>
        <v>15000000</v>
      </c>
      <c r="AL2830" t="str">
        <f t="shared" si="1041"/>
        <v>Low Budget</v>
      </c>
      <c r="AM2830">
        <f t="shared" si="1049"/>
        <v>2001</v>
      </c>
      <c r="AN2830">
        <f t="shared" si="1042"/>
        <v>24</v>
      </c>
      <c r="AO2830" t="str">
        <f t="shared" si="1043"/>
        <v>Old Classic</v>
      </c>
      <c r="AP2830">
        <v>2</v>
      </c>
      <c r="AQ2830" t="str">
        <f t="shared" si="1044"/>
        <v>Very Low</v>
      </c>
      <c r="AR2830">
        <v>7.4</v>
      </c>
      <c r="AS2830" t="str">
        <f t="shared" si="1045"/>
        <v>Good</v>
      </c>
      <c r="AT2830">
        <f>AT2829</f>
        <v>1.85</v>
      </c>
      <c r="AU2830" t="str">
        <f t="shared" si="1046"/>
        <v>HDTV / Widescreen</v>
      </c>
      <c r="AV2830">
        <v>64</v>
      </c>
      <c r="AW2830" t="str">
        <f t="shared" si="1047"/>
        <v>Very Low</v>
      </c>
    </row>
    <row r="2831" spans="1:49" x14ac:dyDescent="0.3">
      <c r="A2831" t="s">
        <v>0</v>
      </c>
      <c r="B2831" t="s">
        <v>2923</v>
      </c>
      <c r="C2831">
        <v>192</v>
      </c>
      <c r="D2831" t="str">
        <f t="shared" si="1027"/>
        <v>Low</v>
      </c>
      <c r="E2831">
        <v>178</v>
      </c>
      <c r="F2831" t="str">
        <f t="shared" si="1028"/>
        <v>2h 58m</v>
      </c>
      <c r="G2831" t="str">
        <f t="shared" si="1029"/>
        <v>Long Movie</v>
      </c>
      <c r="H2831">
        <v>101</v>
      </c>
      <c r="I2831" t="str">
        <f t="shared" si="1030"/>
        <v>Very Low</v>
      </c>
      <c r="J2831">
        <v>471</v>
      </c>
      <c r="K2831" t="str">
        <f t="shared" si="1031"/>
        <v>Very Low</v>
      </c>
      <c r="L2831" t="s">
        <v>13595</v>
      </c>
      <c r="M2831">
        <v>918</v>
      </c>
      <c r="N2831" t="str">
        <f t="shared" si="1032"/>
        <v>Low</v>
      </c>
      <c r="O2831">
        <v>5501940</v>
      </c>
      <c r="P2831" t="str">
        <f t="shared" si="1033"/>
        <v>Flop</v>
      </c>
      <c r="Q2831" t="s">
        <v>3212</v>
      </c>
      <c r="R2831" t="str">
        <f t="shared" si="1034"/>
        <v>Biography</v>
      </c>
      <c r="S2831">
        <f t="shared" si="1035"/>
        <v>4</v>
      </c>
      <c r="T2831" t="s">
        <v>177</v>
      </c>
      <c r="U2831" t="s">
        <v>13596</v>
      </c>
      <c r="V2831">
        <v>248354</v>
      </c>
      <c r="W2831" t="str">
        <f t="shared" si="1036"/>
        <v>High</v>
      </c>
      <c r="X2831">
        <v>2334</v>
      </c>
      <c r="Y2831" t="str">
        <f t="shared" si="1037"/>
        <v>Low</v>
      </c>
      <c r="Z2831" t="s">
        <v>7096</v>
      </c>
      <c r="AA2831">
        <v>0</v>
      </c>
      <c r="AB2831" t="str">
        <f t="shared" si="1038"/>
        <v>Symbolic Poster</v>
      </c>
      <c r="AC2831" t="s">
        <v>13597</v>
      </c>
      <c r="AD2831" t="s">
        <v>13598</v>
      </c>
      <c r="AE2831">
        <v>564</v>
      </c>
      <c r="AF2831" t="str">
        <f t="shared" si="1039"/>
        <v>Low</v>
      </c>
      <c r="AG2831" t="s">
        <v>8702</v>
      </c>
      <c r="AH2831" t="s">
        <v>738</v>
      </c>
      <c r="AI2831" t="s">
        <v>556</v>
      </c>
      <c r="AJ2831" t="str">
        <f t="shared" si="1040"/>
        <v>Adult</v>
      </c>
      <c r="AK2831">
        <v>13500000</v>
      </c>
      <c r="AL2831" t="str">
        <f t="shared" si="1041"/>
        <v>Low Budget</v>
      </c>
      <c r="AM2831">
        <v>2004</v>
      </c>
      <c r="AN2831">
        <f t="shared" si="1042"/>
        <v>21</v>
      </c>
      <c r="AO2831" t="str">
        <f t="shared" si="1043"/>
        <v>Old Classic</v>
      </c>
      <c r="AP2831">
        <v>653</v>
      </c>
      <c r="AQ2831" t="str">
        <f t="shared" si="1044"/>
        <v>Very Low</v>
      </c>
      <c r="AR2831">
        <v>8.3000000000000007</v>
      </c>
      <c r="AS2831" t="str">
        <f t="shared" si="1045"/>
        <v>Excellent</v>
      </c>
      <c r="AT2831">
        <v>1.85</v>
      </c>
      <c r="AU2831" t="str">
        <f t="shared" si="1046"/>
        <v>HDTV / Widescreen</v>
      </c>
      <c r="AV2831">
        <v>14000</v>
      </c>
      <c r="AW2831" t="str">
        <f t="shared" si="1047"/>
        <v>Medium</v>
      </c>
    </row>
    <row r="2832" spans="1:49" x14ac:dyDescent="0.3">
      <c r="A2832" t="s">
        <v>0</v>
      </c>
      <c r="B2832" t="s">
        <v>3534</v>
      </c>
      <c r="C2832">
        <v>157</v>
      </c>
      <c r="D2832" t="str">
        <f t="shared" si="1027"/>
        <v>Low</v>
      </c>
      <c r="E2832">
        <v>125</v>
      </c>
      <c r="F2832" t="str">
        <f t="shared" si="1028"/>
        <v>2h 5m</v>
      </c>
      <c r="G2832" t="str">
        <f t="shared" si="1029"/>
        <v>Long Movie</v>
      </c>
      <c r="H2832">
        <v>448</v>
      </c>
      <c r="I2832" t="str">
        <f t="shared" si="1030"/>
        <v>Very Low</v>
      </c>
      <c r="J2832">
        <v>93</v>
      </c>
      <c r="K2832" t="str">
        <f t="shared" si="1031"/>
        <v>Very Low</v>
      </c>
      <c r="L2832" t="s">
        <v>13599</v>
      </c>
      <c r="M2832">
        <v>273</v>
      </c>
      <c r="N2832" t="str">
        <f t="shared" si="1032"/>
        <v>Low</v>
      </c>
      <c r="O2832">
        <v>2086345</v>
      </c>
      <c r="P2832" t="str">
        <f t="shared" si="1033"/>
        <v>Flop</v>
      </c>
      <c r="Q2832" t="s">
        <v>6297</v>
      </c>
      <c r="R2832" t="str">
        <f t="shared" si="1034"/>
        <v>Biography</v>
      </c>
      <c r="S2832">
        <f t="shared" si="1035"/>
        <v>3</v>
      </c>
      <c r="T2832" t="s">
        <v>13600</v>
      </c>
      <c r="U2832" t="s">
        <v>13601</v>
      </c>
      <c r="V2832">
        <v>64556</v>
      </c>
      <c r="W2832" t="str">
        <f t="shared" si="1036"/>
        <v>Medium</v>
      </c>
      <c r="X2832">
        <v>529</v>
      </c>
      <c r="Y2832" t="str">
        <f t="shared" si="1037"/>
        <v>Very Low</v>
      </c>
      <c r="Z2832" t="s">
        <v>13602</v>
      </c>
      <c r="AA2832">
        <v>1</v>
      </c>
      <c r="AB2832" t="str">
        <f t="shared" si="1038"/>
        <v>Solo Star Poster</v>
      </c>
      <c r="AC2832" t="s">
        <v>13603</v>
      </c>
      <c r="AD2832" t="s">
        <v>13604</v>
      </c>
      <c r="AE2832">
        <v>140</v>
      </c>
      <c r="AF2832" t="str">
        <f t="shared" si="1039"/>
        <v>Very Low</v>
      </c>
      <c r="AG2832" t="s">
        <v>2749</v>
      </c>
      <c r="AH2832" t="s">
        <v>3542</v>
      </c>
      <c r="AI2832" t="s">
        <v>11</v>
      </c>
      <c r="AJ2832" t="str">
        <f t="shared" si="1040"/>
        <v>Teen</v>
      </c>
      <c r="AK2832">
        <v>10000000</v>
      </c>
      <c r="AL2832" t="str">
        <f t="shared" si="1041"/>
        <v>Low Budget</v>
      </c>
      <c r="AM2832">
        <v>2004</v>
      </c>
      <c r="AN2832">
        <f t="shared" si="1042"/>
        <v>21</v>
      </c>
      <c r="AO2832" t="str">
        <f t="shared" si="1043"/>
        <v>Old Classic</v>
      </c>
      <c r="AP2832">
        <v>114</v>
      </c>
      <c r="AQ2832" t="str">
        <f t="shared" si="1044"/>
        <v>Very Low</v>
      </c>
      <c r="AR2832">
        <v>8.1</v>
      </c>
      <c r="AS2832" t="str">
        <f t="shared" si="1045"/>
        <v>Excellent</v>
      </c>
      <c r="AT2832">
        <v>2.35</v>
      </c>
      <c r="AU2832" t="str">
        <f t="shared" si="1046"/>
        <v>Cinematic Widescreen</v>
      </c>
      <c r="AV2832">
        <v>0</v>
      </c>
      <c r="AW2832" t="str">
        <f t="shared" si="1047"/>
        <v>Very Low</v>
      </c>
    </row>
    <row r="2833" spans="1:49" x14ac:dyDescent="0.3">
      <c r="A2833" t="s">
        <v>0</v>
      </c>
      <c r="B2833" t="s">
        <v>11328</v>
      </c>
      <c r="C2833">
        <v>454</v>
      </c>
      <c r="D2833" t="str">
        <f t="shared" si="1027"/>
        <v>Medium</v>
      </c>
      <c r="E2833">
        <v>108</v>
      </c>
      <c r="F2833" t="str">
        <f t="shared" si="1028"/>
        <v>1h 48m</v>
      </c>
      <c r="G2833" t="str">
        <f t="shared" si="1029"/>
        <v>Standard Movie</v>
      </c>
      <c r="H2833">
        <v>143</v>
      </c>
      <c r="I2833" t="str">
        <f t="shared" si="1030"/>
        <v>Very Low</v>
      </c>
      <c r="J2833">
        <v>21</v>
      </c>
      <c r="K2833" t="str">
        <f t="shared" si="1031"/>
        <v>Very Low</v>
      </c>
      <c r="L2833" t="s">
        <v>13605</v>
      </c>
      <c r="M2833">
        <v>19000</v>
      </c>
      <c r="N2833" t="str">
        <f t="shared" si="1032"/>
        <v>Medium</v>
      </c>
      <c r="O2833">
        <v>2605039</v>
      </c>
      <c r="P2833" t="str">
        <f t="shared" si="1033"/>
        <v>Flop</v>
      </c>
      <c r="Q2833" t="s">
        <v>3142</v>
      </c>
      <c r="R2833" t="str">
        <f t="shared" si="1034"/>
        <v>Drama</v>
      </c>
      <c r="S2833">
        <f t="shared" si="1035"/>
        <v>4</v>
      </c>
      <c r="T2833" t="s">
        <v>71</v>
      </c>
      <c r="U2833" t="s">
        <v>13606</v>
      </c>
      <c r="V2833">
        <v>85022</v>
      </c>
      <c r="W2833" t="str">
        <f t="shared" si="1036"/>
        <v>Medium</v>
      </c>
      <c r="X2833">
        <v>19086</v>
      </c>
      <c r="Y2833" t="str">
        <f t="shared" si="1037"/>
        <v>Medium</v>
      </c>
      <c r="Z2833" t="s">
        <v>13607</v>
      </c>
      <c r="AA2833">
        <v>0</v>
      </c>
      <c r="AB2833" t="str">
        <f t="shared" si="1038"/>
        <v>Symbolic Poster</v>
      </c>
      <c r="AC2833" t="s">
        <v>13608</v>
      </c>
      <c r="AD2833" t="s">
        <v>13609</v>
      </c>
      <c r="AE2833">
        <v>616</v>
      </c>
      <c r="AF2833" t="str">
        <f t="shared" si="1039"/>
        <v>Low</v>
      </c>
      <c r="AG2833" t="s">
        <v>9</v>
      </c>
      <c r="AH2833" t="s">
        <v>28</v>
      </c>
      <c r="AI2833" t="s">
        <v>556</v>
      </c>
      <c r="AJ2833" t="str">
        <f t="shared" si="1040"/>
        <v>Adult</v>
      </c>
      <c r="AK2833">
        <f>AK2832</f>
        <v>10000000</v>
      </c>
      <c r="AL2833" t="str">
        <f t="shared" si="1041"/>
        <v>Low Budget</v>
      </c>
      <c r="AM2833">
        <v>2013</v>
      </c>
      <c r="AN2833">
        <f t="shared" si="1042"/>
        <v>12</v>
      </c>
      <c r="AO2833" t="str">
        <f t="shared" si="1043"/>
        <v>Modern Classic</v>
      </c>
      <c r="AP2833">
        <v>50</v>
      </c>
      <c r="AQ2833" t="str">
        <f t="shared" si="1044"/>
        <v>Very Low</v>
      </c>
      <c r="AR2833">
        <v>6.3</v>
      </c>
      <c r="AS2833" t="str">
        <f t="shared" si="1045"/>
        <v>Average</v>
      </c>
      <c r="AT2833">
        <v>1.85</v>
      </c>
      <c r="AU2833" t="str">
        <f t="shared" si="1046"/>
        <v>HDTV / Widescreen</v>
      </c>
      <c r="AV2833">
        <v>29000</v>
      </c>
      <c r="AW2833" t="str">
        <f t="shared" si="1047"/>
        <v>Medium</v>
      </c>
    </row>
    <row r="2834" spans="1:49" x14ac:dyDescent="0.3">
      <c r="A2834" t="s">
        <v>0</v>
      </c>
      <c r="B2834" t="s">
        <v>3093</v>
      </c>
      <c r="C2834">
        <v>62</v>
      </c>
      <c r="D2834" t="str">
        <f t="shared" si="1027"/>
        <v>Low</v>
      </c>
      <c r="E2834">
        <v>121</v>
      </c>
      <c r="F2834" t="str">
        <f t="shared" si="1028"/>
        <v>2h 1m</v>
      </c>
      <c r="G2834" t="str">
        <f t="shared" si="1029"/>
        <v>Long Movie</v>
      </c>
      <c r="H2834">
        <v>272</v>
      </c>
      <c r="I2834" t="str">
        <f t="shared" si="1030"/>
        <v>Very Low</v>
      </c>
      <c r="J2834">
        <v>227</v>
      </c>
      <c r="K2834" t="str">
        <f t="shared" si="1031"/>
        <v>Very Low</v>
      </c>
      <c r="L2834" t="s">
        <v>4652</v>
      </c>
      <c r="M2834">
        <v>49000</v>
      </c>
      <c r="N2834" t="str">
        <f t="shared" si="1032"/>
        <v>Medium</v>
      </c>
      <c r="O2834">
        <v>123922370</v>
      </c>
      <c r="P2834" t="str">
        <f t="shared" si="1033"/>
        <v>Hit</v>
      </c>
      <c r="Q2834" t="s">
        <v>13610</v>
      </c>
      <c r="R2834" t="str">
        <f t="shared" si="1034"/>
        <v>Biography</v>
      </c>
      <c r="S2834">
        <f t="shared" si="1035"/>
        <v>4</v>
      </c>
      <c r="T2834" t="s">
        <v>782</v>
      </c>
      <c r="U2834" t="s">
        <v>13611</v>
      </c>
      <c r="V2834">
        <v>98348</v>
      </c>
      <c r="W2834" t="str">
        <f t="shared" si="1036"/>
        <v>Medium</v>
      </c>
      <c r="X2834">
        <v>50141</v>
      </c>
      <c r="Y2834" t="str">
        <f t="shared" si="1037"/>
        <v>High</v>
      </c>
      <c r="Z2834" t="s">
        <v>12354</v>
      </c>
      <c r="AA2834">
        <v>1</v>
      </c>
      <c r="AB2834" t="str">
        <f t="shared" si="1038"/>
        <v>Solo Star Poster</v>
      </c>
      <c r="AC2834" t="s">
        <v>13612</v>
      </c>
      <c r="AD2834" t="s">
        <v>13613</v>
      </c>
      <c r="AE2834">
        <v>131</v>
      </c>
      <c r="AF2834" t="str">
        <f t="shared" si="1039"/>
        <v>Very Low</v>
      </c>
      <c r="AG2834" t="s">
        <v>9</v>
      </c>
      <c r="AH2834" t="s">
        <v>10</v>
      </c>
      <c r="AI2834" t="s">
        <v>556</v>
      </c>
      <c r="AJ2834" t="str">
        <f t="shared" si="1040"/>
        <v>Adult</v>
      </c>
      <c r="AK2834">
        <v>13000000</v>
      </c>
      <c r="AL2834" t="str">
        <f t="shared" si="1041"/>
        <v>Low Budget</v>
      </c>
      <c r="AM2834">
        <v>1987</v>
      </c>
      <c r="AN2834">
        <f t="shared" si="1042"/>
        <v>38</v>
      </c>
      <c r="AO2834" t="str">
        <f t="shared" si="1043"/>
        <v>Old Classic</v>
      </c>
      <c r="AP2834">
        <v>263</v>
      </c>
      <c r="AQ2834" t="str">
        <f t="shared" si="1044"/>
        <v>Very Low</v>
      </c>
      <c r="AR2834">
        <v>7.3</v>
      </c>
      <c r="AS2834" t="str">
        <f t="shared" si="1045"/>
        <v>Good</v>
      </c>
      <c r="AT2834">
        <v>1.85</v>
      </c>
      <c r="AU2834" t="str">
        <f t="shared" si="1046"/>
        <v>HDTV / Widescreen</v>
      </c>
      <c r="AV2834">
        <v>0</v>
      </c>
      <c r="AW2834" t="str">
        <f t="shared" si="1047"/>
        <v>Very Low</v>
      </c>
    </row>
    <row r="2835" spans="1:49" x14ac:dyDescent="0.3">
      <c r="A2835" t="s">
        <v>0</v>
      </c>
      <c r="B2835" t="s">
        <v>7968</v>
      </c>
      <c r="C2835">
        <v>4</v>
      </c>
      <c r="D2835" t="str">
        <f t="shared" si="1027"/>
        <v>Very Low</v>
      </c>
      <c r="E2835">
        <v>100</v>
      </c>
      <c r="F2835" t="str">
        <f t="shared" si="1028"/>
        <v>1h 40m</v>
      </c>
      <c r="G2835" t="str">
        <f t="shared" si="1029"/>
        <v>Standard Movie</v>
      </c>
      <c r="H2835">
        <v>26</v>
      </c>
      <c r="I2835" t="str">
        <f t="shared" si="1030"/>
        <v>Very Low</v>
      </c>
      <c r="J2835">
        <v>385</v>
      </c>
      <c r="K2835" t="str">
        <f t="shared" si="1031"/>
        <v>Very Low</v>
      </c>
      <c r="L2835" t="s">
        <v>13614</v>
      </c>
      <c r="M2835">
        <v>898</v>
      </c>
      <c r="N2835" t="str">
        <f t="shared" si="1032"/>
        <v>Low</v>
      </c>
      <c r="O2835">
        <v>163591</v>
      </c>
      <c r="P2835" t="str">
        <f t="shared" si="1033"/>
        <v>Flop</v>
      </c>
      <c r="Q2835" t="s">
        <v>1642</v>
      </c>
      <c r="R2835" t="str">
        <f t="shared" si="1034"/>
        <v>Comedy</v>
      </c>
      <c r="S2835">
        <f t="shared" si="1035"/>
        <v>1</v>
      </c>
      <c r="T2835" t="s">
        <v>10403</v>
      </c>
      <c r="U2835" t="s">
        <v>13615</v>
      </c>
      <c r="V2835">
        <v>912</v>
      </c>
      <c r="W2835" t="str">
        <f t="shared" si="1036"/>
        <v>Very Low</v>
      </c>
      <c r="X2835">
        <v>2895</v>
      </c>
      <c r="Y2835" t="str">
        <f t="shared" si="1037"/>
        <v>Low</v>
      </c>
      <c r="Z2835" t="s">
        <v>1712</v>
      </c>
      <c r="AA2835">
        <v>5</v>
      </c>
      <c r="AB2835" t="str">
        <f t="shared" si="1038"/>
        <v>Ensemble Poster</v>
      </c>
      <c r="AC2835" t="s">
        <v>13616</v>
      </c>
      <c r="AD2835" t="s">
        <v>13617</v>
      </c>
      <c r="AE2835">
        <v>17</v>
      </c>
      <c r="AF2835" t="str">
        <f t="shared" si="1039"/>
        <v>Very Low</v>
      </c>
      <c r="AG2835" t="s">
        <v>9</v>
      </c>
      <c r="AH2835" t="s">
        <v>5665</v>
      </c>
      <c r="AI2835" t="s">
        <v>11</v>
      </c>
      <c r="AJ2835" t="str">
        <f t="shared" si="1040"/>
        <v>Teen</v>
      </c>
      <c r="AK2835">
        <v>13400000</v>
      </c>
      <c r="AL2835" t="str">
        <f t="shared" si="1041"/>
        <v>Low Budget</v>
      </c>
      <c r="AM2835">
        <v>2010</v>
      </c>
      <c r="AN2835">
        <f t="shared" si="1042"/>
        <v>15</v>
      </c>
      <c r="AO2835" t="str">
        <f t="shared" si="1043"/>
        <v>Modern Classic</v>
      </c>
      <c r="AP2835">
        <v>391</v>
      </c>
      <c r="AQ2835" t="str">
        <f t="shared" si="1044"/>
        <v>Very Low</v>
      </c>
      <c r="AR2835">
        <v>3.6</v>
      </c>
      <c r="AS2835" t="str">
        <f t="shared" si="1045"/>
        <v>Very Poor</v>
      </c>
      <c r="AT2835">
        <v>1.78</v>
      </c>
      <c r="AU2835" t="str">
        <f t="shared" si="1046"/>
        <v>HDTV / Widescreen</v>
      </c>
      <c r="AV2835">
        <v>502</v>
      </c>
      <c r="AW2835" t="str">
        <f t="shared" si="1047"/>
        <v>Very Low</v>
      </c>
    </row>
    <row r="2836" spans="1:49" x14ac:dyDescent="0.3">
      <c r="A2836" t="s">
        <v>0</v>
      </c>
      <c r="B2836" t="s">
        <v>1042</v>
      </c>
      <c r="C2836">
        <v>84</v>
      </c>
      <c r="D2836" t="str">
        <f t="shared" si="1027"/>
        <v>Low</v>
      </c>
      <c r="E2836">
        <v>115</v>
      </c>
      <c r="F2836" t="str">
        <f t="shared" si="1028"/>
        <v>1h 55m</v>
      </c>
      <c r="G2836" t="str">
        <f t="shared" si="1029"/>
        <v>Standard Movie</v>
      </c>
      <c r="H2836">
        <v>209</v>
      </c>
      <c r="I2836" t="str">
        <f t="shared" si="1030"/>
        <v>Very Low</v>
      </c>
      <c r="J2836">
        <v>41</v>
      </c>
      <c r="K2836" t="str">
        <f t="shared" si="1031"/>
        <v>Very Low</v>
      </c>
      <c r="L2836" t="s">
        <v>13618</v>
      </c>
      <c r="M2836">
        <v>569</v>
      </c>
      <c r="N2836" t="str">
        <f t="shared" si="1032"/>
        <v>Low</v>
      </c>
      <c r="O2836">
        <v>73000942</v>
      </c>
      <c r="P2836" t="str">
        <f t="shared" si="1033"/>
        <v>Hit</v>
      </c>
      <c r="Q2836" t="s">
        <v>4039</v>
      </c>
      <c r="R2836" t="str">
        <f t="shared" si="1034"/>
        <v>Documentary</v>
      </c>
      <c r="S2836">
        <f t="shared" si="1035"/>
        <v>2</v>
      </c>
      <c r="T2836" t="s">
        <v>7036</v>
      </c>
      <c r="U2836" t="s">
        <v>13619</v>
      </c>
      <c r="V2836">
        <v>74351</v>
      </c>
      <c r="W2836" t="str">
        <f t="shared" si="1036"/>
        <v>Medium</v>
      </c>
      <c r="X2836">
        <v>714</v>
      </c>
      <c r="Y2836" t="str">
        <f t="shared" si="1037"/>
        <v>Very Low</v>
      </c>
      <c r="Z2836" t="s">
        <v>13620</v>
      </c>
      <c r="AA2836">
        <v>1</v>
      </c>
      <c r="AB2836" t="str">
        <f t="shared" si="1038"/>
        <v>Solo Star Poster</v>
      </c>
      <c r="AC2836" t="s">
        <v>13621</v>
      </c>
      <c r="AD2836" t="s">
        <v>13622</v>
      </c>
      <c r="AE2836">
        <v>233</v>
      </c>
      <c r="AF2836" t="str">
        <f t="shared" si="1039"/>
        <v>Very Low</v>
      </c>
      <c r="AG2836" t="s">
        <v>9</v>
      </c>
      <c r="AH2836" t="s">
        <v>10</v>
      </c>
      <c r="AI2836" t="s">
        <v>248</v>
      </c>
      <c r="AJ2836" t="str">
        <f t="shared" si="1040"/>
        <v>Family</v>
      </c>
      <c r="AK2836">
        <v>13000000</v>
      </c>
      <c r="AL2836" t="str">
        <f t="shared" si="1041"/>
        <v>Low Budget</v>
      </c>
      <c r="AM2836">
        <v>2011</v>
      </c>
      <c r="AN2836">
        <f t="shared" si="1042"/>
        <v>14</v>
      </c>
      <c r="AO2836" t="str">
        <f t="shared" si="1043"/>
        <v>Modern Classic</v>
      </c>
      <c r="AP2836">
        <v>69</v>
      </c>
      <c r="AQ2836" t="str">
        <f t="shared" si="1044"/>
        <v>Very Low</v>
      </c>
      <c r="AR2836">
        <v>1.6</v>
      </c>
      <c r="AS2836" t="str">
        <f t="shared" si="1045"/>
        <v>Terrible</v>
      </c>
      <c r="AT2836">
        <v>1.85</v>
      </c>
      <c r="AU2836" t="str">
        <f t="shared" si="1046"/>
        <v>HDTV / Widescreen</v>
      </c>
      <c r="AV2836">
        <v>62000</v>
      </c>
      <c r="AW2836" t="str">
        <f t="shared" si="1047"/>
        <v>High</v>
      </c>
    </row>
    <row r="2837" spans="1:49" x14ac:dyDescent="0.3">
      <c r="A2837" t="s">
        <v>0</v>
      </c>
      <c r="B2837" t="s">
        <v>1175</v>
      </c>
      <c r="C2837">
        <v>669</v>
      </c>
      <c r="D2837" t="str">
        <f t="shared" si="1027"/>
        <v>High</v>
      </c>
      <c r="E2837">
        <v>108</v>
      </c>
      <c r="F2837" t="str">
        <f t="shared" si="1028"/>
        <v>1h 48m</v>
      </c>
      <c r="G2837" t="str">
        <f t="shared" si="1029"/>
        <v>Standard Movie</v>
      </c>
      <c r="H2837">
        <v>0</v>
      </c>
      <c r="I2837" t="str">
        <f t="shared" si="1030"/>
        <v>Very Low</v>
      </c>
      <c r="J2837">
        <v>1000</v>
      </c>
      <c r="K2837" t="str">
        <f t="shared" si="1031"/>
        <v>Very Low</v>
      </c>
      <c r="L2837" t="s">
        <v>261</v>
      </c>
      <c r="M2837">
        <v>20000</v>
      </c>
      <c r="N2837" t="str">
        <f t="shared" si="1032"/>
        <v>Medium</v>
      </c>
      <c r="O2837">
        <v>106952327</v>
      </c>
      <c r="P2837" t="str">
        <f t="shared" si="1033"/>
        <v>Hit</v>
      </c>
      <c r="Q2837" t="s">
        <v>4046</v>
      </c>
      <c r="R2837" t="str">
        <f t="shared" si="1034"/>
        <v>Drama</v>
      </c>
      <c r="S2837">
        <f t="shared" si="1035"/>
        <v>2</v>
      </c>
      <c r="T2837" t="s">
        <v>812</v>
      </c>
      <c r="U2837" t="s">
        <v>13623</v>
      </c>
      <c r="V2837">
        <v>551363</v>
      </c>
      <c r="W2837" t="str">
        <f t="shared" si="1036"/>
        <v>Very High</v>
      </c>
      <c r="X2837">
        <v>38072</v>
      </c>
      <c r="Y2837" t="str">
        <f t="shared" si="1037"/>
        <v>Medium</v>
      </c>
      <c r="Z2837" t="s">
        <v>1791</v>
      </c>
      <c r="AA2837">
        <v>1</v>
      </c>
      <c r="AB2837" t="str">
        <f t="shared" si="1038"/>
        <v>Solo Star Poster</v>
      </c>
      <c r="AC2837" t="s">
        <v>13624</v>
      </c>
      <c r="AD2837" t="s">
        <v>13625</v>
      </c>
      <c r="AE2837">
        <v>1140</v>
      </c>
      <c r="AF2837" t="str">
        <f t="shared" si="1039"/>
        <v>Low</v>
      </c>
      <c r="AG2837" t="s">
        <v>9</v>
      </c>
      <c r="AH2837" t="s">
        <v>10</v>
      </c>
      <c r="AI2837" t="s">
        <v>556</v>
      </c>
      <c r="AJ2837" t="str">
        <f t="shared" si="1040"/>
        <v>Adult</v>
      </c>
      <c r="AK2837">
        <v>13000000</v>
      </c>
      <c r="AL2837" t="str">
        <f t="shared" si="1041"/>
        <v>Low Budget</v>
      </c>
      <c r="AM2837">
        <v>2010</v>
      </c>
      <c r="AN2837">
        <f t="shared" si="1042"/>
        <v>15</v>
      </c>
      <c r="AO2837" t="str">
        <f t="shared" si="1043"/>
        <v>Modern Classic</v>
      </c>
      <c r="AP2837">
        <v>15000</v>
      </c>
      <c r="AQ2837" t="str">
        <f t="shared" si="1044"/>
        <v>Medium</v>
      </c>
      <c r="AR2837">
        <v>8</v>
      </c>
      <c r="AS2837" t="str">
        <f t="shared" si="1045"/>
        <v>Excellent</v>
      </c>
      <c r="AT2837">
        <v>2.35</v>
      </c>
      <c r="AU2837" t="str">
        <f t="shared" si="1046"/>
        <v>Cinematic Widescreen</v>
      </c>
      <c r="AV2837">
        <v>106000</v>
      </c>
      <c r="AW2837" t="str">
        <f t="shared" si="1047"/>
        <v>High</v>
      </c>
    </row>
    <row r="2838" spans="1:49" x14ac:dyDescent="0.3">
      <c r="A2838" t="s">
        <v>0</v>
      </c>
      <c r="B2838" t="s">
        <v>1370</v>
      </c>
      <c r="C2838">
        <v>492</v>
      </c>
      <c r="D2838" t="str">
        <f t="shared" si="1027"/>
        <v>Medium</v>
      </c>
      <c r="E2838">
        <v>117</v>
      </c>
      <c r="F2838" t="str">
        <f t="shared" si="1028"/>
        <v>1h 57m</v>
      </c>
      <c r="G2838" t="str">
        <f t="shared" si="1029"/>
        <v>Standard Movie</v>
      </c>
      <c r="H2838">
        <v>294</v>
      </c>
      <c r="I2838" t="str">
        <f t="shared" si="1030"/>
        <v>Very Low</v>
      </c>
      <c r="J2838">
        <v>1000</v>
      </c>
      <c r="K2838" t="str">
        <f t="shared" si="1031"/>
        <v>Very Low</v>
      </c>
      <c r="L2838" t="s">
        <v>1371</v>
      </c>
      <c r="M2838">
        <v>10000</v>
      </c>
      <c r="N2838" t="str">
        <f t="shared" si="1032"/>
        <v>Low</v>
      </c>
      <c r="O2838">
        <v>58607007</v>
      </c>
      <c r="P2838" t="str">
        <f t="shared" si="1033"/>
        <v>Hit</v>
      </c>
      <c r="Q2838" t="s">
        <v>1372</v>
      </c>
      <c r="R2838" t="str">
        <f t="shared" si="1034"/>
        <v>Action</v>
      </c>
      <c r="S2838">
        <f t="shared" si="1035"/>
        <v>4</v>
      </c>
      <c r="T2838" t="s">
        <v>411</v>
      </c>
      <c r="U2838" t="s">
        <v>1373</v>
      </c>
      <c r="V2838">
        <v>182910</v>
      </c>
      <c r="W2838" t="str">
        <f t="shared" si="1036"/>
        <v>Medium</v>
      </c>
      <c r="X2838">
        <v>14160</v>
      </c>
      <c r="Y2838" t="str">
        <f t="shared" si="1037"/>
        <v>Medium</v>
      </c>
      <c r="Z2838" t="s">
        <v>1374</v>
      </c>
      <c r="AA2838">
        <v>0</v>
      </c>
      <c r="AB2838" t="str">
        <f t="shared" si="1038"/>
        <v>Symbolic Poster</v>
      </c>
      <c r="AC2838" t="s">
        <v>1375</v>
      </c>
      <c r="AD2838" t="s">
        <v>1376</v>
      </c>
      <c r="AE2838">
        <v>630</v>
      </c>
      <c r="AF2838" t="str">
        <f t="shared" si="1039"/>
        <v>Low</v>
      </c>
      <c r="AG2838" t="s">
        <v>9</v>
      </c>
      <c r="AH2838" t="s">
        <v>10</v>
      </c>
      <c r="AI2838" t="s">
        <v>11</v>
      </c>
      <c r="AJ2838" t="str">
        <f t="shared" si="1040"/>
        <v>Teen</v>
      </c>
      <c r="AK2838">
        <v>100000000</v>
      </c>
      <c r="AL2838" t="str">
        <f t="shared" si="1041"/>
        <v>High Budget</v>
      </c>
      <c r="AM2838">
        <v>2014</v>
      </c>
      <c r="AN2838">
        <f t="shared" si="1042"/>
        <v>11</v>
      </c>
      <c r="AO2838" t="str">
        <f t="shared" si="1043"/>
        <v>Modern Classic</v>
      </c>
      <c r="AP2838">
        <v>2000</v>
      </c>
      <c r="AQ2838" t="str">
        <f t="shared" si="1044"/>
        <v>Low</v>
      </c>
      <c r="AR2838">
        <v>6.2</v>
      </c>
      <c r="AS2838" t="str">
        <f t="shared" si="1045"/>
        <v>Average</v>
      </c>
      <c r="AT2838">
        <v>2.35</v>
      </c>
      <c r="AU2838" t="str">
        <f t="shared" si="1046"/>
        <v>Cinematic Widescreen</v>
      </c>
      <c r="AV2838">
        <v>60000</v>
      </c>
      <c r="AW2838" t="str">
        <f t="shared" si="1047"/>
        <v>High</v>
      </c>
    </row>
    <row r="2839" spans="1:49" x14ac:dyDescent="0.3">
      <c r="A2839" t="s">
        <v>0</v>
      </c>
      <c r="B2839" t="s">
        <v>4821</v>
      </c>
      <c r="C2839">
        <v>149</v>
      </c>
      <c r="D2839" t="str">
        <f t="shared" si="1027"/>
        <v>Low</v>
      </c>
      <c r="E2839">
        <v>220</v>
      </c>
      <c r="F2839" t="str">
        <f t="shared" si="1028"/>
        <v>3h 40m</v>
      </c>
      <c r="G2839" t="str">
        <f t="shared" si="1029"/>
        <v>Epic</v>
      </c>
      <c r="H2839">
        <v>0</v>
      </c>
      <c r="I2839" t="str">
        <f t="shared" si="1030"/>
        <v>Very Low</v>
      </c>
      <c r="J2839">
        <v>3000</v>
      </c>
      <c r="K2839" t="str">
        <f t="shared" si="1031"/>
        <v>Low</v>
      </c>
      <c r="L2839" t="s">
        <v>2353</v>
      </c>
      <c r="M2839">
        <v>22000</v>
      </c>
      <c r="N2839" t="str">
        <f t="shared" si="1032"/>
        <v>Medium</v>
      </c>
      <c r="O2839">
        <v>57300000</v>
      </c>
      <c r="P2839" t="str">
        <f t="shared" si="1033"/>
        <v>Hit</v>
      </c>
      <c r="Q2839" t="s">
        <v>1906</v>
      </c>
      <c r="R2839" t="str">
        <f t="shared" si="1034"/>
        <v>Crime</v>
      </c>
      <c r="S2839">
        <f t="shared" si="1035"/>
        <v>2</v>
      </c>
      <c r="T2839" t="s">
        <v>1717</v>
      </c>
      <c r="U2839" t="s">
        <v>13626</v>
      </c>
      <c r="V2839">
        <v>790926</v>
      </c>
      <c r="W2839" t="str">
        <f t="shared" si="1036"/>
        <v>Very High</v>
      </c>
      <c r="X2839">
        <v>39960</v>
      </c>
      <c r="Y2839" t="str">
        <f t="shared" si="1037"/>
        <v>Medium</v>
      </c>
      <c r="Z2839" t="s">
        <v>1660</v>
      </c>
      <c r="AA2839">
        <v>1</v>
      </c>
      <c r="AB2839" t="str">
        <f t="shared" si="1038"/>
        <v>Solo Star Poster</v>
      </c>
      <c r="AC2839" t="s">
        <v>13627</v>
      </c>
      <c r="AD2839" t="s">
        <v>13628</v>
      </c>
      <c r="AE2839">
        <v>650</v>
      </c>
      <c r="AF2839" t="str">
        <f t="shared" si="1039"/>
        <v>Low</v>
      </c>
      <c r="AG2839" t="s">
        <v>9</v>
      </c>
      <c r="AH2839" t="s">
        <v>10</v>
      </c>
      <c r="AI2839" t="s">
        <v>556</v>
      </c>
      <c r="AJ2839" t="str">
        <f t="shared" si="1040"/>
        <v>Adult</v>
      </c>
      <c r="AK2839">
        <v>13000000</v>
      </c>
      <c r="AL2839" t="str">
        <f t="shared" si="1041"/>
        <v>Low Budget</v>
      </c>
      <c r="AM2839">
        <v>1974</v>
      </c>
      <c r="AN2839">
        <f t="shared" si="1042"/>
        <v>51</v>
      </c>
      <c r="AO2839" t="str">
        <f t="shared" si="1043"/>
        <v>Old Classic</v>
      </c>
      <c r="AP2839">
        <v>14000</v>
      </c>
      <c r="AQ2839" t="str">
        <f t="shared" si="1044"/>
        <v>Medium</v>
      </c>
      <c r="AR2839">
        <v>9</v>
      </c>
      <c r="AS2839" t="str">
        <f t="shared" si="1045"/>
        <v>Master Piece</v>
      </c>
      <c r="AT2839">
        <v>1.85</v>
      </c>
      <c r="AU2839" t="str">
        <f t="shared" si="1046"/>
        <v>HDTV / Widescreen</v>
      </c>
      <c r="AV2839">
        <v>14000</v>
      </c>
      <c r="AW2839" t="str">
        <f t="shared" si="1047"/>
        <v>Medium</v>
      </c>
    </row>
    <row r="2840" spans="1:49" x14ac:dyDescent="0.3">
      <c r="A2840" t="s">
        <v>0</v>
      </c>
      <c r="B2840" t="s">
        <v>5740</v>
      </c>
      <c r="C2840">
        <v>101</v>
      </c>
      <c r="D2840" t="str">
        <f t="shared" si="1027"/>
        <v>Low</v>
      </c>
      <c r="E2840">
        <v>112</v>
      </c>
      <c r="F2840" t="str">
        <f t="shared" si="1028"/>
        <v>1h 52m</v>
      </c>
      <c r="G2840" t="str">
        <f t="shared" si="1029"/>
        <v>Standard Movie</v>
      </c>
      <c r="H2840">
        <v>49</v>
      </c>
      <c r="I2840" t="str">
        <f t="shared" si="1030"/>
        <v>Very Low</v>
      </c>
      <c r="J2840">
        <v>237</v>
      </c>
      <c r="K2840" t="str">
        <f t="shared" si="1031"/>
        <v>Very Low</v>
      </c>
      <c r="L2840" t="s">
        <v>6321</v>
      </c>
      <c r="M2840">
        <v>656</v>
      </c>
      <c r="N2840" t="str">
        <f t="shared" si="1032"/>
        <v>Low</v>
      </c>
      <c r="O2840">
        <v>91038276</v>
      </c>
      <c r="P2840" t="str">
        <f t="shared" si="1033"/>
        <v>Hit</v>
      </c>
      <c r="Q2840" t="s">
        <v>7808</v>
      </c>
      <c r="R2840" t="str">
        <f t="shared" si="1034"/>
        <v>Drama</v>
      </c>
      <c r="S2840">
        <f t="shared" si="1035"/>
        <v>3</v>
      </c>
      <c r="T2840" t="s">
        <v>11728</v>
      </c>
      <c r="U2840" t="s">
        <v>13629</v>
      </c>
      <c r="V2840">
        <v>47876</v>
      </c>
      <c r="W2840" t="str">
        <f t="shared" si="1036"/>
        <v>Low</v>
      </c>
      <c r="X2840">
        <v>1307</v>
      </c>
      <c r="Y2840" t="str">
        <f t="shared" si="1037"/>
        <v>Low</v>
      </c>
      <c r="Z2840" t="s">
        <v>13630</v>
      </c>
      <c r="AA2840">
        <v>0</v>
      </c>
      <c r="AB2840" t="str">
        <f t="shared" si="1038"/>
        <v>Symbolic Poster</v>
      </c>
      <c r="AC2840" t="s">
        <v>13631</v>
      </c>
      <c r="AD2840" t="s">
        <v>13632</v>
      </c>
      <c r="AE2840">
        <v>320</v>
      </c>
      <c r="AF2840" t="str">
        <f t="shared" si="1039"/>
        <v>Very Low</v>
      </c>
      <c r="AG2840" t="s">
        <v>9</v>
      </c>
      <c r="AH2840" t="s">
        <v>10</v>
      </c>
      <c r="AI2840" t="s">
        <v>11</v>
      </c>
      <c r="AJ2840" t="str">
        <f t="shared" si="1040"/>
        <v>Teen</v>
      </c>
      <c r="AK2840">
        <v>13000000</v>
      </c>
      <c r="AL2840" t="str">
        <f t="shared" si="1041"/>
        <v>Low Budget</v>
      </c>
      <c r="AM2840">
        <v>2001</v>
      </c>
      <c r="AN2840">
        <f t="shared" si="1042"/>
        <v>24</v>
      </c>
      <c r="AO2840" t="str">
        <f t="shared" si="1043"/>
        <v>Old Classic</v>
      </c>
      <c r="AP2840">
        <v>363</v>
      </c>
      <c r="AQ2840" t="str">
        <f t="shared" si="1044"/>
        <v>Very Low</v>
      </c>
      <c r="AR2840">
        <v>6.1</v>
      </c>
      <c r="AS2840" t="str">
        <f t="shared" si="1045"/>
        <v>Average</v>
      </c>
      <c r="AT2840">
        <v>1.85</v>
      </c>
      <c r="AU2840" t="str">
        <f t="shared" si="1046"/>
        <v>HDTV / Widescreen</v>
      </c>
      <c r="AV2840">
        <v>0</v>
      </c>
      <c r="AW2840" t="str">
        <f t="shared" si="1047"/>
        <v>Very Low</v>
      </c>
    </row>
    <row r="2841" spans="1:49" x14ac:dyDescent="0.3">
      <c r="A2841" t="s">
        <v>0</v>
      </c>
      <c r="B2841" t="s">
        <v>2037</v>
      </c>
      <c r="C2841">
        <v>102</v>
      </c>
      <c r="D2841" t="str">
        <f t="shared" si="1027"/>
        <v>Low</v>
      </c>
      <c r="E2841">
        <v>99</v>
      </c>
      <c r="F2841" t="str">
        <f t="shared" si="1028"/>
        <v>1h 39m</v>
      </c>
      <c r="G2841" t="str">
        <f t="shared" si="1029"/>
        <v>Standard Movie</v>
      </c>
      <c r="H2841">
        <v>212</v>
      </c>
      <c r="I2841" t="str">
        <f t="shared" si="1030"/>
        <v>Very Low</v>
      </c>
      <c r="J2841">
        <v>54</v>
      </c>
      <c r="K2841" t="str">
        <f t="shared" si="1031"/>
        <v>Very Low</v>
      </c>
      <c r="L2841" t="s">
        <v>13633</v>
      </c>
      <c r="M2841">
        <v>130</v>
      </c>
      <c r="N2841" t="str">
        <f t="shared" si="1032"/>
        <v>Low</v>
      </c>
      <c r="O2841">
        <v>49369900</v>
      </c>
      <c r="P2841" t="str">
        <f t="shared" si="1033"/>
        <v>Average</v>
      </c>
      <c r="Q2841" t="s">
        <v>9725</v>
      </c>
      <c r="R2841" t="str">
        <f t="shared" si="1034"/>
        <v>Fantasy</v>
      </c>
      <c r="S2841">
        <f t="shared" si="1035"/>
        <v>3</v>
      </c>
      <c r="T2841" t="s">
        <v>13634</v>
      </c>
      <c r="U2841" t="s">
        <v>13635</v>
      </c>
      <c r="V2841">
        <v>36108</v>
      </c>
      <c r="W2841" t="str">
        <f t="shared" si="1036"/>
        <v>Low</v>
      </c>
      <c r="X2841">
        <v>450</v>
      </c>
      <c r="Y2841" t="str">
        <f t="shared" si="1037"/>
        <v>Very Low</v>
      </c>
      <c r="Z2841" t="s">
        <v>13636</v>
      </c>
      <c r="AA2841">
        <v>0</v>
      </c>
      <c r="AB2841" t="str">
        <f t="shared" si="1038"/>
        <v>Symbolic Poster</v>
      </c>
      <c r="AC2841" t="s">
        <v>13637</v>
      </c>
      <c r="AD2841" t="s">
        <v>13638</v>
      </c>
      <c r="AE2841">
        <v>260</v>
      </c>
      <c r="AF2841" t="str">
        <f t="shared" si="1039"/>
        <v>Very Low</v>
      </c>
      <c r="AG2841" t="s">
        <v>9</v>
      </c>
      <c r="AH2841" t="s">
        <v>10</v>
      </c>
      <c r="AI2841" t="s">
        <v>556</v>
      </c>
      <c r="AJ2841" t="str">
        <f t="shared" si="1040"/>
        <v>Adult</v>
      </c>
      <c r="AK2841">
        <v>7000000</v>
      </c>
      <c r="AL2841" t="str">
        <f t="shared" si="1041"/>
        <v>Low Budget</v>
      </c>
      <c r="AM2841">
        <v>1988</v>
      </c>
      <c r="AN2841">
        <f t="shared" si="1042"/>
        <v>37</v>
      </c>
      <c r="AO2841" t="str">
        <f t="shared" si="1043"/>
        <v>Old Classic</v>
      </c>
      <c r="AP2841">
        <v>125</v>
      </c>
      <c r="AQ2841" t="str">
        <f t="shared" si="1044"/>
        <v>Very Low</v>
      </c>
      <c r="AR2841">
        <v>5.7</v>
      </c>
      <c r="AS2841" t="str">
        <f t="shared" si="1045"/>
        <v>Below Average</v>
      </c>
      <c r="AT2841">
        <v>1.85</v>
      </c>
      <c r="AU2841" t="str">
        <f t="shared" si="1046"/>
        <v>HDTV / Widescreen</v>
      </c>
      <c r="AV2841">
        <v>0</v>
      </c>
      <c r="AW2841" t="str">
        <f t="shared" si="1047"/>
        <v>Very Low</v>
      </c>
    </row>
    <row r="2842" spans="1:49" x14ac:dyDescent="0.3">
      <c r="A2842" t="s">
        <v>0</v>
      </c>
      <c r="B2842" t="s">
        <v>9849</v>
      </c>
      <c r="C2842">
        <v>63</v>
      </c>
      <c r="D2842" t="str">
        <f t="shared" si="1027"/>
        <v>Low</v>
      </c>
      <c r="E2842">
        <v>109</v>
      </c>
      <c r="F2842" t="str">
        <f t="shared" si="1028"/>
        <v>1h 49m</v>
      </c>
      <c r="G2842" t="str">
        <f t="shared" si="1029"/>
        <v>Standard Movie</v>
      </c>
      <c r="H2842">
        <v>36</v>
      </c>
      <c r="I2842" t="str">
        <f t="shared" si="1030"/>
        <v>Very Low</v>
      </c>
      <c r="J2842">
        <v>579</v>
      </c>
      <c r="K2842" t="str">
        <f t="shared" si="1031"/>
        <v>Very Low</v>
      </c>
      <c r="L2842" t="s">
        <v>13639</v>
      </c>
      <c r="M2842">
        <v>3000</v>
      </c>
      <c r="N2842" t="str">
        <f t="shared" si="1032"/>
        <v>Low</v>
      </c>
      <c r="O2842">
        <v>61693523</v>
      </c>
      <c r="P2842" t="str">
        <f t="shared" si="1033"/>
        <v>Hit</v>
      </c>
      <c r="Q2842" t="s">
        <v>3380</v>
      </c>
      <c r="R2842" t="str">
        <f t="shared" si="1034"/>
        <v>Drama</v>
      </c>
      <c r="S2842">
        <f t="shared" si="1035"/>
        <v>1</v>
      </c>
      <c r="T2842" t="s">
        <v>721</v>
      </c>
      <c r="U2842" t="s">
        <v>13640</v>
      </c>
      <c r="V2842">
        <v>6276</v>
      </c>
      <c r="W2842" t="str">
        <f t="shared" si="1036"/>
        <v>Very Low</v>
      </c>
      <c r="X2842">
        <v>7833</v>
      </c>
      <c r="Y2842" t="str">
        <f t="shared" si="1037"/>
        <v>Low</v>
      </c>
      <c r="Z2842" t="s">
        <v>3808</v>
      </c>
      <c r="AA2842">
        <v>0</v>
      </c>
      <c r="AB2842" t="str">
        <f t="shared" si="1038"/>
        <v>Symbolic Poster</v>
      </c>
      <c r="AC2842" t="s">
        <v>13641</v>
      </c>
      <c r="AD2842" t="s">
        <v>13642</v>
      </c>
      <c r="AE2842">
        <v>55</v>
      </c>
      <c r="AF2842" t="str">
        <f t="shared" si="1039"/>
        <v>Very Low</v>
      </c>
      <c r="AG2842" t="s">
        <v>9</v>
      </c>
      <c r="AH2842" t="s">
        <v>10</v>
      </c>
      <c r="AI2842" t="s">
        <v>66</v>
      </c>
      <c r="AJ2842" t="str">
        <f t="shared" si="1040"/>
        <v>Family</v>
      </c>
      <c r="AK2842">
        <v>13000000</v>
      </c>
      <c r="AL2842" t="str">
        <f t="shared" si="1041"/>
        <v>Low Budget</v>
      </c>
      <c r="AM2842">
        <v>2016</v>
      </c>
      <c r="AN2842">
        <f t="shared" si="1042"/>
        <v>9</v>
      </c>
      <c r="AO2842" t="str">
        <f t="shared" si="1043"/>
        <v>Modern Classic</v>
      </c>
      <c r="AP2842">
        <v>3000</v>
      </c>
      <c r="AQ2842" t="str">
        <f t="shared" si="1044"/>
        <v>Low</v>
      </c>
      <c r="AR2842">
        <v>6.8</v>
      </c>
      <c r="AS2842" t="str">
        <f t="shared" si="1045"/>
        <v>Average</v>
      </c>
      <c r="AT2842">
        <v>1.85</v>
      </c>
      <c r="AU2842" t="str">
        <f t="shared" si="1046"/>
        <v>HDTV / Widescreen</v>
      </c>
      <c r="AV2842">
        <v>16000</v>
      </c>
      <c r="AW2842" t="str">
        <f t="shared" si="1047"/>
        <v>Medium</v>
      </c>
    </row>
    <row r="2843" spans="1:49" x14ac:dyDescent="0.3">
      <c r="A2843" t="s">
        <v>0</v>
      </c>
      <c r="B2843" t="s">
        <v>13643</v>
      </c>
      <c r="C2843">
        <v>106</v>
      </c>
      <c r="D2843" t="str">
        <f t="shared" si="1027"/>
        <v>Low</v>
      </c>
      <c r="E2843">
        <v>83</v>
      </c>
      <c r="F2843" t="str">
        <f t="shared" si="1028"/>
        <v>1h 23m</v>
      </c>
      <c r="G2843" t="str">
        <f t="shared" si="1029"/>
        <v>Featurette</v>
      </c>
      <c r="H2843">
        <v>8</v>
      </c>
      <c r="I2843" t="str">
        <f t="shared" si="1030"/>
        <v>Very Low</v>
      </c>
      <c r="J2843">
        <v>612</v>
      </c>
      <c r="K2843" t="str">
        <f t="shared" si="1031"/>
        <v>Very Low</v>
      </c>
      <c r="L2843" t="s">
        <v>5177</v>
      </c>
      <c r="M2843">
        <v>3000</v>
      </c>
      <c r="N2843" t="str">
        <f t="shared" si="1032"/>
        <v>Low</v>
      </c>
      <c r="O2843">
        <v>46729374</v>
      </c>
      <c r="P2843" t="str">
        <f t="shared" si="1033"/>
        <v>Average</v>
      </c>
      <c r="Q2843" t="s">
        <v>10411</v>
      </c>
      <c r="R2843" t="str">
        <f t="shared" si="1034"/>
        <v>Comedy</v>
      </c>
      <c r="S2843">
        <f t="shared" si="1035"/>
        <v>2</v>
      </c>
      <c r="T2843" t="s">
        <v>721</v>
      </c>
      <c r="U2843" t="s">
        <v>13644</v>
      </c>
      <c r="V2843">
        <v>116625</v>
      </c>
      <c r="W2843" t="str">
        <f t="shared" si="1036"/>
        <v>Medium</v>
      </c>
      <c r="X2843">
        <v>6454</v>
      </c>
      <c r="Y2843" t="str">
        <f t="shared" si="1037"/>
        <v>Low</v>
      </c>
      <c r="Z2843" t="s">
        <v>13065</v>
      </c>
      <c r="AA2843">
        <v>2</v>
      </c>
      <c r="AB2843" t="str">
        <f t="shared" si="1038"/>
        <v>Duo/Trio Poster</v>
      </c>
      <c r="AC2843" t="s">
        <v>13645</v>
      </c>
      <c r="AD2843" t="s">
        <v>13646</v>
      </c>
      <c r="AE2843">
        <v>469</v>
      </c>
      <c r="AF2843" t="str">
        <f t="shared" si="1039"/>
        <v>Very Low</v>
      </c>
      <c r="AG2843" t="s">
        <v>9</v>
      </c>
      <c r="AH2843" t="s">
        <v>10</v>
      </c>
      <c r="AI2843" t="s">
        <v>11</v>
      </c>
      <c r="AJ2843" t="str">
        <f t="shared" si="1040"/>
        <v>Teen</v>
      </c>
      <c r="AK2843">
        <v>13000000</v>
      </c>
      <c r="AL2843" t="str">
        <f t="shared" si="1041"/>
        <v>Low Budget</v>
      </c>
      <c r="AM2843">
        <v>2000</v>
      </c>
      <c r="AN2843">
        <f t="shared" si="1042"/>
        <v>25</v>
      </c>
      <c r="AO2843" t="str">
        <f t="shared" si="1043"/>
        <v>Old Classic</v>
      </c>
      <c r="AP2843">
        <v>934</v>
      </c>
      <c r="AQ2843" t="str">
        <f t="shared" si="1044"/>
        <v>Very Low</v>
      </c>
      <c r="AR2843">
        <v>5.5</v>
      </c>
      <c r="AS2843" t="str">
        <f t="shared" si="1045"/>
        <v>Below Average</v>
      </c>
      <c r="AT2843">
        <v>1.37</v>
      </c>
      <c r="AU2843" t="str">
        <f t="shared" si="1046"/>
        <v>Classic</v>
      </c>
      <c r="AV2843">
        <v>0</v>
      </c>
      <c r="AW2843" t="str">
        <f t="shared" si="1047"/>
        <v>Very Low</v>
      </c>
    </row>
    <row r="2844" spans="1:49" x14ac:dyDescent="0.3">
      <c r="A2844" t="s">
        <v>0</v>
      </c>
      <c r="B2844" t="s">
        <v>13647</v>
      </c>
      <c r="C2844">
        <v>50</v>
      </c>
      <c r="D2844" t="str">
        <f t="shared" si="1027"/>
        <v>Very Low</v>
      </c>
      <c r="E2844">
        <v>107</v>
      </c>
      <c r="F2844" t="str">
        <f t="shared" si="1028"/>
        <v>1h 47m</v>
      </c>
      <c r="G2844" t="str">
        <f t="shared" si="1029"/>
        <v>Standard Movie</v>
      </c>
      <c r="H2844">
        <v>58</v>
      </c>
      <c r="I2844" t="str">
        <f t="shared" si="1030"/>
        <v>Very Low</v>
      </c>
      <c r="J2844">
        <v>316</v>
      </c>
      <c r="K2844" t="str">
        <f t="shared" si="1031"/>
        <v>Very Low</v>
      </c>
      <c r="L2844" t="s">
        <v>13648</v>
      </c>
      <c r="M2844">
        <v>549</v>
      </c>
      <c r="N2844" t="str">
        <f t="shared" si="1032"/>
        <v>Low</v>
      </c>
      <c r="O2844">
        <v>44726644</v>
      </c>
      <c r="P2844" t="str">
        <f t="shared" si="1033"/>
        <v>Average</v>
      </c>
      <c r="Q2844" t="s">
        <v>10251</v>
      </c>
      <c r="R2844" t="str">
        <f t="shared" si="1034"/>
        <v>Action</v>
      </c>
      <c r="S2844">
        <f t="shared" si="1035"/>
        <v>5</v>
      </c>
      <c r="T2844" t="s">
        <v>4636</v>
      </c>
      <c r="U2844" t="s">
        <v>13649</v>
      </c>
      <c r="V2844">
        <v>42614</v>
      </c>
      <c r="W2844" t="str">
        <f t="shared" si="1036"/>
        <v>Low</v>
      </c>
      <c r="X2844">
        <v>1747</v>
      </c>
      <c r="Y2844" t="str">
        <f t="shared" si="1037"/>
        <v>Low</v>
      </c>
      <c r="Z2844" t="s">
        <v>12498</v>
      </c>
      <c r="AA2844">
        <v>5</v>
      </c>
      <c r="AB2844" t="str">
        <f t="shared" si="1038"/>
        <v>Ensemble Poster</v>
      </c>
      <c r="AC2844" t="s">
        <v>13650</v>
      </c>
      <c r="AD2844" t="s">
        <v>13651</v>
      </c>
      <c r="AE2844">
        <v>120</v>
      </c>
      <c r="AF2844" t="str">
        <f t="shared" si="1039"/>
        <v>Very Low</v>
      </c>
      <c r="AG2844" t="s">
        <v>9</v>
      </c>
      <c r="AH2844" t="s">
        <v>10</v>
      </c>
      <c r="AI2844" t="s">
        <v>556</v>
      </c>
      <c r="AJ2844" t="str">
        <f t="shared" si="1040"/>
        <v>Adult</v>
      </c>
      <c r="AK2844">
        <v>13000000</v>
      </c>
      <c r="AL2844" t="str">
        <f t="shared" si="1041"/>
        <v>Low Budget</v>
      </c>
      <c r="AM2844">
        <v>1988</v>
      </c>
      <c r="AN2844">
        <f t="shared" si="1042"/>
        <v>37</v>
      </c>
      <c r="AO2844" t="str">
        <f t="shared" si="1043"/>
        <v>Old Classic</v>
      </c>
      <c r="AP2844">
        <v>439</v>
      </c>
      <c r="AQ2844" t="str">
        <f t="shared" si="1044"/>
        <v>Very Low</v>
      </c>
      <c r="AR2844">
        <v>6.8</v>
      </c>
      <c r="AS2844" t="str">
        <f t="shared" si="1045"/>
        <v>Average</v>
      </c>
      <c r="AT2844">
        <v>1.85</v>
      </c>
      <c r="AU2844" t="str">
        <f t="shared" si="1046"/>
        <v>HDTV / Widescreen</v>
      </c>
      <c r="AV2844">
        <v>0</v>
      </c>
      <c r="AW2844" t="str">
        <f t="shared" si="1047"/>
        <v>Very Low</v>
      </c>
    </row>
    <row r="2845" spans="1:49" x14ac:dyDescent="0.3">
      <c r="A2845" t="s">
        <v>0</v>
      </c>
      <c r="B2845" t="s">
        <v>13652</v>
      </c>
      <c r="C2845">
        <v>275</v>
      </c>
      <c r="D2845" t="str">
        <f t="shared" si="1027"/>
        <v>Medium</v>
      </c>
      <c r="E2845">
        <v>102</v>
      </c>
      <c r="F2845" t="str">
        <f t="shared" si="1028"/>
        <v>1h 42m</v>
      </c>
      <c r="G2845" t="str">
        <f t="shared" si="1029"/>
        <v>Standard Movie</v>
      </c>
      <c r="H2845">
        <v>51</v>
      </c>
      <c r="I2845" t="str">
        <f t="shared" si="1030"/>
        <v>Very Low</v>
      </c>
      <c r="J2845">
        <v>360</v>
      </c>
      <c r="K2845" t="str">
        <f t="shared" si="1031"/>
        <v>Very Low</v>
      </c>
      <c r="L2845" t="s">
        <v>179</v>
      </c>
      <c r="M2845">
        <v>13000</v>
      </c>
      <c r="N2845" t="str">
        <f t="shared" si="1032"/>
        <v>Medium</v>
      </c>
      <c r="O2845">
        <v>44134898</v>
      </c>
      <c r="P2845" t="str">
        <f t="shared" si="1033"/>
        <v>Average</v>
      </c>
      <c r="Q2845" t="s">
        <v>2498</v>
      </c>
      <c r="R2845" t="str">
        <f t="shared" si="1034"/>
        <v>Comedy</v>
      </c>
      <c r="S2845">
        <f t="shared" si="1035"/>
        <v>2</v>
      </c>
      <c r="T2845" t="s">
        <v>518</v>
      </c>
      <c r="U2845" t="s">
        <v>13653</v>
      </c>
      <c r="V2845">
        <v>72803</v>
      </c>
      <c r="W2845" t="str">
        <f t="shared" si="1036"/>
        <v>Medium</v>
      </c>
      <c r="X2845">
        <v>20330</v>
      </c>
      <c r="Y2845" t="str">
        <f t="shared" si="1037"/>
        <v>Medium</v>
      </c>
      <c r="Z2845" t="s">
        <v>1472</v>
      </c>
      <c r="AA2845">
        <v>3</v>
      </c>
      <c r="AB2845" t="str">
        <f t="shared" si="1038"/>
        <v>Duo/Trio Poster</v>
      </c>
      <c r="AC2845" t="s">
        <v>13654</v>
      </c>
      <c r="AD2845" t="s">
        <v>13655</v>
      </c>
      <c r="AE2845">
        <v>171</v>
      </c>
      <c r="AF2845" t="str">
        <f t="shared" si="1039"/>
        <v>Very Low</v>
      </c>
      <c r="AG2845" t="s">
        <v>9</v>
      </c>
      <c r="AH2845" t="s">
        <v>10</v>
      </c>
      <c r="AI2845" t="s">
        <v>11</v>
      </c>
      <c r="AJ2845" t="str">
        <f t="shared" si="1040"/>
        <v>Teen</v>
      </c>
      <c r="AK2845">
        <v>13000000</v>
      </c>
      <c r="AL2845" t="str">
        <f t="shared" si="1041"/>
        <v>Low Budget</v>
      </c>
      <c r="AM2845">
        <v>2014</v>
      </c>
      <c r="AN2845">
        <f t="shared" si="1042"/>
        <v>11</v>
      </c>
      <c r="AO2845" t="str">
        <f t="shared" si="1043"/>
        <v>Modern Classic</v>
      </c>
      <c r="AP2845">
        <v>6000</v>
      </c>
      <c r="AQ2845" t="str">
        <f t="shared" si="1044"/>
        <v>Low</v>
      </c>
      <c r="AR2845">
        <v>7.3</v>
      </c>
      <c r="AS2845" t="str">
        <f t="shared" si="1045"/>
        <v>Good</v>
      </c>
      <c r="AT2845">
        <v>1.85</v>
      </c>
      <c r="AU2845" t="str">
        <f t="shared" si="1046"/>
        <v>HDTV / Widescreen</v>
      </c>
      <c r="AV2845">
        <v>33000</v>
      </c>
      <c r="AW2845" t="str">
        <f t="shared" si="1047"/>
        <v>Medium</v>
      </c>
    </row>
    <row r="2846" spans="1:49" x14ac:dyDescent="0.3">
      <c r="A2846" t="s">
        <v>0</v>
      </c>
      <c r="B2846" t="s">
        <v>7152</v>
      </c>
      <c r="C2846">
        <v>90</v>
      </c>
      <c r="D2846" t="str">
        <f t="shared" si="1027"/>
        <v>Low</v>
      </c>
      <c r="E2846">
        <v>100</v>
      </c>
      <c r="F2846" t="str">
        <f t="shared" si="1028"/>
        <v>1h 40m</v>
      </c>
      <c r="G2846" t="str">
        <f t="shared" si="1029"/>
        <v>Standard Movie</v>
      </c>
      <c r="H2846">
        <v>38</v>
      </c>
      <c r="I2846" t="str">
        <f t="shared" si="1030"/>
        <v>Very Low</v>
      </c>
      <c r="J2846">
        <v>460</v>
      </c>
      <c r="K2846" t="str">
        <f t="shared" si="1031"/>
        <v>Very Low</v>
      </c>
      <c r="L2846" t="s">
        <v>5675</v>
      </c>
      <c r="M2846">
        <v>833</v>
      </c>
      <c r="N2846" t="str">
        <f t="shared" si="1032"/>
        <v>Low</v>
      </c>
      <c r="O2846">
        <v>48637684</v>
      </c>
      <c r="P2846" t="str">
        <f t="shared" si="1033"/>
        <v>Average</v>
      </c>
      <c r="Q2846" t="s">
        <v>1652</v>
      </c>
      <c r="R2846" t="str">
        <f t="shared" si="1034"/>
        <v>Comedy</v>
      </c>
      <c r="S2846">
        <f t="shared" si="1035"/>
        <v>2</v>
      </c>
      <c r="T2846" t="s">
        <v>595</v>
      </c>
      <c r="U2846" t="s">
        <v>13656</v>
      </c>
      <c r="V2846">
        <v>16979</v>
      </c>
      <c r="W2846" t="str">
        <f t="shared" si="1036"/>
        <v>Low</v>
      </c>
      <c r="X2846">
        <v>2800</v>
      </c>
      <c r="Y2846" t="str">
        <f t="shared" si="1037"/>
        <v>Low</v>
      </c>
      <c r="Z2846" t="s">
        <v>9429</v>
      </c>
      <c r="AA2846">
        <v>4</v>
      </c>
      <c r="AB2846" t="str">
        <f t="shared" si="1038"/>
        <v>Ensemble Poster</v>
      </c>
      <c r="AC2846" t="s">
        <v>13657</v>
      </c>
      <c r="AD2846" t="s">
        <v>13658</v>
      </c>
      <c r="AE2846">
        <v>42</v>
      </c>
      <c r="AF2846" t="str">
        <f t="shared" si="1039"/>
        <v>Very Low</v>
      </c>
      <c r="AG2846" t="s">
        <v>9</v>
      </c>
      <c r="AH2846" t="s">
        <v>10</v>
      </c>
      <c r="AI2846" t="s">
        <v>556</v>
      </c>
      <c r="AJ2846" t="str">
        <f t="shared" si="1040"/>
        <v>Adult</v>
      </c>
      <c r="AK2846">
        <v>12500000</v>
      </c>
      <c r="AL2846" t="str">
        <f t="shared" si="1041"/>
        <v>Low Budget</v>
      </c>
      <c r="AM2846">
        <v>2014</v>
      </c>
      <c r="AN2846">
        <f t="shared" si="1042"/>
        <v>11</v>
      </c>
      <c r="AO2846" t="str">
        <f t="shared" si="1043"/>
        <v>Modern Classic</v>
      </c>
      <c r="AP2846">
        <v>807</v>
      </c>
      <c r="AQ2846" t="str">
        <f t="shared" si="1044"/>
        <v>Very Low</v>
      </c>
      <c r="AR2846">
        <v>6.1</v>
      </c>
      <c r="AS2846" t="str">
        <f t="shared" si="1045"/>
        <v>Average</v>
      </c>
      <c r="AT2846">
        <v>2.35</v>
      </c>
      <c r="AU2846" t="str">
        <f t="shared" si="1046"/>
        <v>Cinematic Widescreen</v>
      </c>
      <c r="AV2846">
        <v>0</v>
      </c>
      <c r="AW2846" t="str">
        <f t="shared" si="1047"/>
        <v>Very Low</v>
      </c>
    </row>
    <row r="2847" spans="1:49" x14ac:dyDescent="0.3">
      <c r="A2847" t="s">
        <v>0</v>
      </c>
      <c r="B2847" t="s">
        <v>7410</v>
      </c>
      <c r="C2847">
        <v>133</v>
      </c>
      <c r="D2847" t="str">
        <f t="shared" si="1027"/>
        <v>Low</v>
      </c>
      <c r="E2847">
        <v>97</v>
      </c>
      <c r="F2847" t="str">
        <f t="shared" si="1028"/>
        <v>1h 37m</v>
      </c>
      <c r="G2847" t="str">
        <f t="shared" si="1029"/>
        <v>Standard Movie</v>
      </c>
      <c r="H2847">
        <v>19</v>
      </c>
      <c r="I2847" t="str">
        <f t="shared" si="1030"/>
        <v>Very Low</v>
      </c>
      <c r="J2847">
        <v>835</v>
      </c>
      <c r="K2847" t="str">
        <f t="shared" si="1031"/>
        <v>Very Low</v>
      </c>
      <c r="L2847" t="s">
        <v>434</v>
      </c>
      <c r="M2847">
        <v>23000</v>
      </c>
      <c r="N2847" t="str">
        <f t="shared" si="1032"/>
        <v>Medium</v>
      </c>
      <c r="O2847">
        <v>38176108</v>
      </c>
      <c r="P2847" t="str">
        <f t="shared" si="1033"/>
        <v>Average</v>
      </c>
      <c r="Q2847" t="s">
        <v>1386</v>
      </c>
      <c r="R2847" t="str">
        <f t="shared" si="1034"/>
        <v>Comedy</v>
      </c>
      <c r="S2847">
        <f t="shared" si="1035"/>
        <v>3</v>
      </c>
      <c r="T2847" t="s">
        <v>34</v>
      </c>
      <c r="U2847" t="s">
        <v>13659</v>
      </c>
      <c r="V2847">
        <v>222099</v>
      </c>
      <c r="W2847" t="str">
        <f t="shared" si="1036"/>
        <v>High</v>
      </c>
      <c r="X2847">
        <v>37907</v>
      </c>
      <c r="Y2847" t="str">
        <f t="shared" si="1037"/>
        <v>Medium</v>
      </c>
      <c r="Z2847" t="s">
        <v>13660</v>
      </c>
      <c r="AA2847">
        <v>6</v>
      </c>
      <c r="AB2847" t="str">
        <f t="shared" si="1038"/>
        <v>Ensemble Poster</v>
      </c>
      <c r="AC2847" t="s">
        <v>13661</v>
      </c>
      <c r="AD2847" t="s">
        <v>13662</v>
      </c>
      <c r="AE2847">
        <v>549</v>
      </c>
      <c r="AF2847" t="str">
        <f t="shared" si="1039"/>
        <v>Low</v>
      </c>
      <c r="AG2847" t="s">
        <v>9</v>
      </c>
      <c r="AH2847" t="s">
        <v>10</v>
      </c>
      <c r="AI2847" t="s">
        <v>11</v>
      </c>
      <c r="AJ2847" t="str">
        <f t="shared" si="1040"/>
        <v>Teen</v>
      </c>
      <c r="AK2847">
        <v>16000000</v>
      </c>
      <c r="AL2847" t="str">
        <f t="shared" si="1041"/>
        <v>Low Budget</v>
      </c>
      <c r="AM2847">
        <v>1999</v>
      </c>
      <c r="AN2847">
        <f t="shared" si="1042"/>
        <v>26</v>
      </c>
      <c r="AO2847" t="str">
        <f t="shared" si="1043"/>
        <v>Old Classic</v>
      </c>
      <c r="AP2847">
        <v>13000</v>
      </c>
      <c r="AQ2847" t="str">
        <f t="shared" si="1044"/>
        <v>Medium</v>
      </c>
      <c r="AR2847">
        <v>7.2</v>
      </c>
      <c r="AS2847" t="str">
        <f t="shared" si="1045"/>
        <v>Good</v>
      </c>
      <c r="AT2847">
        <v>1.85</v>
      </c>
      <c r="AU2847" t="str">
        <f t="shared" si="1046"/>
        <v>HDTV / Widescreen</v>
      </c>
      <c r="AV2847">
        <v>10000</v>
      </c>
      <c r="AW2847" t="str">
        <f t="shared" si="1047"/>
        <v>Low</v>
      </c>
    </row>
    <row r="2848" spans="1:49" x14ac:dyDescent="0.3">
      <c r="A2848" t="s">
        <v>0</v>
      </c>
      <c r="B2848" t="s">
        <v>13663</v>
      </c>
      <c r="C2848">
        <v>49</v>
      </c>
      <c r="D2848" t="str">
        <f t="shared" si="1027"/>
        <v>Very Low</v>
      </c>
      <c r="E2848">
        <v>92</v>
      </c>
      <c r="F2848" t="str">
        <f t="shared" si="1028"/>
        <v>1h 32m</v>
      </c>
      <c r="G2848" t="str">
        <f t="shared" si="1029"/>
        <v>Standard Movie</v>
      </c>
      <c r="H2848">
        <v>13</v>
      </c>
      <c r="I2848" t="str">
        <f t="shared" si="1030"/>
        <v>Very Low</v>
      </c>
      <c r="J2848">
        <v>301</v>
      </c>
      <c r="K2848" t="str">
        <f t="shared" si="1031"/>
        <v>Very Low</v>
      </c>
      <c r="L2848" t="s">
        <v>9548</v>
      </c>
      <c r="M2848">
        <v>11000</v>
      </c>
      <c r="N2848" t="str">
        <f t="shared" si="1032"/>
        <v>Medium</v>
      </c>
      <c r="O2848">
        <v>28972187</v>
      </c>
      <c r="P2848" t="str">
        <f t="shared" si="1033"/>
        <v>Average</v>
      </c>
      <c r="Q2848" t="s">
        <v>1642</v>
      </c>
      <c r="R2848" t="str">
        <f t="shared" si="1034"/>
        <v>Comedy</v>
      </c>
      <c r="S2848">
        <f t="shared" si="1035"/>
        <v>1</v>
      </c>
      <c r="T2848" t="s">
        <v>1919</v>
      </c>
      <c r="U2848" t="s">
        <v>13664</v>
      </c>
      <c r="V2848">
        <v>28805</v>
      </c>
      <c r="W2848" t="str">
        <f t="shared" si="1036"/>
        <v>Low</v>
      </c>
      <c r="X2848">
        <v>12687</v>
      </c>
      <c r="Y2848" t="str">
        <f t="shared" si="1037"/>
        <v>Medium</v>
      </c>
      <c r="Z2848" t="s">
        <v>13665</v>
      </c>
      <c r="AA2848">
        <v>1</v>
      </c>
      <c r="AB2848" t="str">
        <f t="shared" si="1038"/>
        <v>Solo Star Poster</v>
      </c>
      <c r="AC2848" t="s">
        <v>13666</v>
      </c>
      <c r="AD2848" t="s">
        <v>13667</v>
      </c>
      <c r="AE2848">
        <v>159</v>
      </c>
      <c r="AF2848" t="str">
        <f t="shared" si="1039"/>
        <v>Very Low</v>
      </c>
      <c r="AG2848" t="s">
        <v>9</v>
      </c>
      <c r="AH2848" t="s">
        <v>10</v>
      </c>
      <c r="AI2848" t="s">
        <v>11</v>
      </c>
      <c r="AJ2848" t="str">
        <f t="shared" si="1040"/>
        <v>Teen</v>
      </c>
      <c r="AK2848">
        <v>13000000</v>
      </c>
      <c r="AL2848" t="str">
        <f t="shared" si="1041"/>
        <v>Low Budget</v>
      </c>
      <c r="AM2848">
        <v>2002</v>
      </c>
      <c r="AN2848">
        <f t="shared" si="1042"/>
        <v>23</v>
      </c>
      <c r="AO2848" t="str">
        <f t="shared" si="1043"/>
        <v>Old Classic</v>
      </c>
      <c r="AP2848">
        <v>489</v>
      </c>
      <c r="AQ2848" t="str">
        <f t="shared" si="1044"/>
        <v>Very Low</v>
      </c>
      <c r="AR2848">
        <v>5.9</v>
      </c>
      <c r="AS2848" t="str">
        <f t="shared" si="1045"/>
        <v>Below Average</v>
      </c>
      <c r="AT2848">
        <v>1.85</v>
      </c>
      <c r="AU2848" t="str">
        <f t="shared" si="1046"/>
        <v>HDTV / Widescreen</v>
      </c>
      <c r="AV2848">
        <v>1000</v>
      </c>
      <c r="AW2848" t="str">
        <f t="shared" si="1047"/>
        <v>Very Low</v>
      </c>
    </row>
    <row r="2849" spans="1:49" x14ac:dyDescent="0.3">
      <c r="A2849" t="s">
        <v>0</v>
      </c>
      <c r="B2849" t="s">
        <v>13668</v>
      </c>
      <c r="C2849">
        <v>19</v>
      </c>
      <c r="D2849" t="str">
        <f t="shared" si="1027"/>
        <v>Very Low</v>
      </c>
      <c r="E2849">
        <v>84</v>
      </c>
      <c r="F2849" t="str">
        <f t="shared" si="1028"/>
        <v>1h 24m</v>
      </c>
      <c r="G2849" t="str">
        <f t="shared" si="1029"/>
        <v>Featurette</v>
      </c>
      <c r="H2849">
        <v>0</v>
      </c>
      <c r="I2849" t="str">
        <f t="shared" si="1030"/>
        <v>Very Low</v>
      </c>
      <c r="J2849">
        <v>182</v>
      </c>
      <c r="K2849" t="str">
        <f t="shared" si="1031"/>
        <v>Very Low</v>
      </c>
      <c r="L2849" t="s">
        <v>7300</v>
      </c>
      <c r="M2849">
        <v>11000</v>
      </c>
      <c r="N2849" t="str">
        <f t="shared" si="1032"/>
        <v>Medium</v>
      </c>
      <c r="O2849">
        <v>27979400</v>
      </c>
      <c r="P2849" t="str">
        <f t="shared" si="1033"/>
        <v>Average</v>
      </c>
      <c r="Q2849" t="s">
        <v>1723</v>
      </c>
      <c r="R2849" t="str">
        <f t="shared" si="1034"/>
        <v>Action</v>
      </c>
      <c r="S2849">
        <f t="shared" si="1035"/>
        <v>3</v>
      </c>
      <c r="T2849" t="s">
        <v>1927</v>
      </c>
      <c r="U2849" t="s">
        <v>13669</v>
      </c>
      <c r="V2849">
        <v>37611</v>
      </c>
      <c r="W2849" t="str">
        <f t="shared" si="1036"/>
        <v>Low</v>
      </c>
      <c r="X2849">
        <v>12322</v>
      </c>
      <c r="Y2849" t="str">
        <f t="shared" si="1037"/>
        <v>Medium</v>
      </c>
      <c r="Z2849" t="s">
        <v>6999</v>
      </c>
      <c r="AA2849">
        <v>2</v>
      </c>
      <c r="AB2849" t="str">
        <f t="shared" si="1038"/>
        <v>Duo/Trio Poster</v>
      </c>
      <c r="AC2849" t="s">
        <v>13670</v>
      </c>
      <c r="AD2849" t="s">
        <v>13671</v>
      </c>
      <c r="AE2849">
        <v>72</v>
      </c>
      <c r="AF2849" t="str">
        <f t="shared" si="1039"/>
        <v>Very Low</v>
      </c>
      <c r="AG2849" t="s">
        <v>9</v>
      </c>
      <c r="AH2849" t="s">
        <v>10</v>
      </c>
      <c r="AI2849" t="s">
        <v>11</v>
      </c>
      <c r="AJ2849" t="str">
        <f t="shared" si="1040"/>
        <v>Teen</v>
      </c>
      <c r="AK2849">
        <v>8200000</v>
      </c>
      <c r="AL2849" t="str">
        <f t="shared" si="1041"/>
        <v>Low Budget</v>
      </c>
      <c r="AM2849">
        <v>1993</v>
      </c>
      <c r="AN2849">
        <f t="shared" si="1042"/>
        <v>32</v>
      </c>
      <c r="AO2849" t="str">
        <f t="shared" si="1043"/>
        <v>Old Classic</v>
      </c>
      <c r="AP2849">
        <v>852</v>
      </c>
      <c r="AQ2849" t="str">
        <f t="shared" si="1044"/>
        <v>Very Low</v>
      </c>
      <c r="AR2849">
        <v>6.1</v>
      </c>
      <c r="AS2849" t="str">
        <f t="shared" si="1045"/>
        <v>Average</v>
      </c>
      <c r="AT2849">
        <v>1.85</v>
      </c>
      <c r="AU2849" t="str">
        <f t="shared" si="1046"/>
        <v>HDTV / Widescreen</v>
      </c>
      <c r="AV2849">
        <v>0</v>
      </c>
      <c r="AW2849" t="str">
        <f t="shared" si="1047"/>
        <v>Very Low</v>
      </c>
    </row>
    <row r="2850" spans="1:49" x14ac:dyDescent="0.3">
      <c r="A2850" t="s">
        <v>0</v>
      </c>
      <c r="B2850" t="s">
        <v>5099</v>
      </c>
      <c r="C2850">
        <v>186</v>
      </c>
      <c r="D2850" t="str">
        <f t="shared" si="1027"/>
        <v>Low</v>
      </c>
      <c r="E2850">
        <v>86</v>
      </c>
      <c r="F2850" t="str">
        <f t="shared" si="1028"/>
        <v>1h 26m</v>
      </c>
      <c r="G2850" t="str">
        <f t="shared" si="1029"/>
        <v>Featurette</v>
      </c>
      <c r="H2850">
        <v>174</v>
      </c>
      <c r="I2850" t="str">
        <f t="shared" si="1030"/>
        <v>Very Low</v>
      </c>
      <c r="J2850">
        <v>2</v>
      </c>
      <c r="K2850" t="str">
        <f t="shared" si="1031"/>
        <v>Very Low</v>
      </c>
      <c r="L2850" t="s">
        <v>10950</v>
      </c>
      <c r="M2850">
        <v>619</v>
      </c>
      <c r="N2850" t="str">
        <f t="shared" si="1032"/>
        <v>Low</v>
      </c>
      <c r="O2850">
        <v>54257433</v>
      </c>
      <c r="P2850" t="str">
        <f t="shared" si="1033"/>
        <v>Hit</v>
      </c>
      <c r="Q2850" t="s">
        <v>4355</v>
      </c>
      <c r="R2850" t="str">
        <f t="shared" si="1034"/>
        <v>Drama</v>
      </c>
      <c r="S2850">
        <f t="shared" si="1035"/>
        <v>3</v>
      </c>
      <c r="T2850" t="s">
        <v>9721</v>
      </c>
      <c r="U2850" t="s">
        <v>13672</v>
      </c>
      <c r="V2850">
        <v>12983</v>
      </c>
      <c r="W2850" t="str">
        <f t="shared" si="1036"/>
        <v>Low</v>
      </c>
      <c r="X2850">
        <v>971</v>
      </c>
      <c r="Y2850" t="str">
        <f t="shared" si="1037"/>
        <v>Very Low</v>
      </c>
      <c r="Z2850" t="s">
        <v>13673</v>
      </c>
      <c r="AA2850">
        <v>0</v>
      </c>
      <c r="AB2850" t="str">
        <f t="shared" si="1038"/>
        <v>Symbolic Poster</v>
      </c>
      <c r="AC2850" t="s">
        <v>13674</v>
      </c>
      <c r="AD2850" t="s">
        <v>13675</v>
      </c>
      <c r="AE2850">
        <v>139</v>
      </c>
      <c r="AF2850" t="str">
        <f t="shared" si="1039"/>
        <v>Very Low</v>
      </c>
      <c r="AG2850" t="s">
        <v>9</v>
      </c>
      <c r="AH2850" t="s">
        <v>10</v>
      </c>
      <c r="AI2850" t="s">
        <v>11</v>
      </c>
      <c r="AJ2850" t="str">
        <f t="shared" si="1040"/>
        <v>Teen</v>
      </c>
      <c r="AK2850">
        <v>17000000</v>
      </c>
      <c r="AL2850" t="str">
        <f t="shared" si="1041"/>
        <v>Low Budget</v>
      </c>
      <c r="AM2850">
        <v>2016</v>
      </c>
      <c r="AN2850">
        <f t="shared" si="1042"/>
        <v>9</v>
      </c>
      <c r="AO2850" t="str">
        <f t="shared" si="1043"/>
        <v>Modern Classic</v>
      </c>
      <c r="AP2850">
        <v>350</v>
      </c>
      <c r="AQ2850" t="str">
        <f t="shared" si="1044"/>
        <v>Very Low</v>
      </c>
      <c r="AR2850">
        <v>6.8</v>
      </c>
      <c r="AS2850" t="str">
        <f t="shared" si="1045"/>
        <v>Average</v>
      </c>
      <c r="AT2850">
        <v>2.35</v>
      </c>
      <c r="AU2850" t="str">
        <f t="shared" si="1046"/>
        <v>Cinematic Widescreen</v>
      </c>
      <c r="AV2850">
        <v>0</v>
      </c>
      <c r="AW2850" t="str">
        <f t="shared" si="1047"/>
        <v>Very Low</v>
      </c>
    </row>
    <row r="2851" spans="1:49" x14ac:dyDescent="0.3">
      <c r="A2851" t="s">
        <v>0</v>
      </c>
      <c r="B2851" t="s">
        <v>13676</v>
      </c>
      <c r="C2851">
        <v>185</v>
      </c>
      <c r="D2851" t="str">
        <f t="shared" si="1027"/>
        <v>Low</v>
      </c>
      <c r="E2851">
        <v>120</v>
      </c>
      <c r="F2851" t="str">
        <f t="shared" si="1028"/>
        <v>2h 0m</v>
      </c>
      <c r="G2851" t="str">
        <f t="shared" si="1029"/>
        <v>Standard Movie</v>
      </c>
      <c r="H2851">
        <v>19</v>
      </c>
      <c r="I2851" t="str">
        <f t="shared" si="1030"/>
        <v>Very Low</v>
      </c>
      <c r="J2851">
        <v>829</v>
      </c>
      <c r="K2851" t="str">
        <f t="shared" si="1031"/>
        <v>Very Low</v>
      </c>
      <c r="L2851" t="s">
        <v>5752</v>
      </c>
      <c r="M2851">
        <v>8000</v>
      </c>
      <c r="N2851" t="str">
        <f t="shared" si="1032"/>
        <v>Low</v>
      </c>
      <c r="O2851">
        <v>23947</v>
      </c>
      <c r="P2851" t="str">
        <f t="shared" si="1033"/>
        <v>Flop</v>
      </c>
      <c r="Q2851" t="s">
        <v>2925</v>
      </c>
      <c r="R2851" t="str">
        <f t="shared" si="1034"/>
        <v>Sci-Fi</v>
      </c>
      <c r="S2851">
        <f t="shared" si="1035"/>
        <v>2</v>
      </c>
      <c r="T2851" t="s">
        <v>1178</v>
      </c>
      <c r="U2851" t="s">
        <v>13677</v>
      </c>
      <c r="V2851">
        <v>357579</v>
      </c>
      <c r="W2851" t="str">
        <f t="shared" si="1036"/>
        <v>High</v>
      </c>
      <c r="X2851">
        <v>12755</v>
      </c>
      <c r="Y2851" t="str">
        <f t="shared" si="1037"/>
        <v>Medium</v>
      </c>
      <c r="Z2851" t="s">
        <v>8486</v>
      </c>
      <c r="AA2851">
        <v>0</v>
      </c>
      <c r="AB2851" t="str">
        <f t="shared" si="1038"/>
        <v>Symbolic Poster</v>
      </c>
      <c r="AC2851" t="s">
        <v>13678</v>
      </c>
      <c r="AD2851" t="s">
        <v>13679</v>
      </c>
      <c r="AE2851">
        <v>1100</v>
      </c>
      <c r="AF2851" t="str">
        <f t="shared" si="1039"/>
        <v>Low</v>
      </c>
      <c r="AG2851" t="s">
        <v>9</v>
      </c>
      <c r="AH2851" t="s">
        <v>10</v>
      </c>
      <c r="AI2851" t="s">
        <v>556</v>
      </c>
      <c r="AJ2851" t="str">
        <f t="shared" si="1040"/>
        <v>Adult</v>
      </c>
      <c r="AK2851">
        <v>13000000</v>
      </c>
      <c r="AL2851" t="str">
        <f t="shared" si="1041"/>
        <v>Low Budget</v>
      </c>
      <c r="AM2851">
        <v>2004</v>
      </c>
      <c r="AN2851">
        <f t="shared" si="1042"/>
        <v>21</v>
      </c>
      <c r="AO2851" t="str">
        <f t="shared" si="1043"/>
        <v>Old Classic</v>
      </c>
      <c r="AP2851">
        <v>902</v>
      </c>
      <c r="AQ2851" t="str">
        <f t="shared" si="1044"/>
        <v>Very Low</v>
      </c>
      <c r="AR2851">
        <v>7.7</v>
      </c>
      <c r="AS2851" t="str">
        <f t="shared" si="1045"/>
        <v>Good</v>
      </c>
      <c r="AT2851">
        <v>1.85</v>
      </c>
      <c r="AU2851" t="str">
        <f t="shared" si="1046"/>
        <v>HDTV / Widescreen</v>
      </c>
      <c r="AV2851">
        <v>15000</v>
      </c>
      <c r="AW2851" t="str">
        <f t="shared" si="1047"/>
        <v>Medium</v>
      </c>
    </row>
    <row r="2852" spans="1:49" x14ac:dyDescent="0.3">
      <c r="A2852" t="s">
        <v>0</v>
      </c>
      <c r="B2852" t="s">
        <v>11098</v>
      </c>
      <c r="C2852">
        <v>42</v>
      </c>
      <c r="D2852" t="str">
        <f t="shared" si="1027"/>
        <v>Very Low</v>
      </c>
      <c r="E2852">
        <v>89</v>
      </c>
      <c r="F2852" t="str">
        <f t="shared" si="1028"/>
        <v>1h 29m</v>
      </c>
      <c r="G2852" t="str">
        <f t="shared" si="1029"/>
        <v>Featurette</v>
      </c>
      <c r="H2852">
        <v>13</v>
      </c>
      <c r="I2852" t="str">
        <f t="shared" si="1030"/>
        <v>Very Low</v>
      </c>
      <c r="J2852">
        <v>329</v>
      </c>
      <c r="K2852" t="str">
        <f t="shared" si="1031"/>
        <v>Very Low</v>
      </c>
      <c r="L2852" t="s">
        <v>11451</v>
      </c>
      <c r="M2852">
        <v>571</v>
      </c>
      <c r="N2852" t="str">
        <f t="shared" si="1032"/>
        <v>Low</v>
      </c>
      <c r="O2852">
        <v>60008303</v>
      </c>
      <c r="P2852" t="str">
        <f t="shared" si="1033"/>
        <v>Hit</v>
      </c>
      <c r="Q2852" t="s">
        <v>2329</v>
      </c>
      <c r="R2852" t="str">
        <f t="shared" si="1034"/>
        <v>Adventure</v>
      </c>
      <c r="S2852">
        <f t="shared" si="1035"/>
        <v>3</v>
      </c>
      <c r="T2852" t="s">
        <v>2443</v>
      </c>
      <c r="U2852" t="s">
        <v>13680</v>
      </c>
      <c r="V2852">
        <v>9285</v>
      </c>
      <c r="W2852" t="str">
        <f t="shared" si="1036"/>
        <v>Very Low</v>
      </c>
      <c r="X2852">
        <v>2241</v>
      </c>
      <c r="Y2852" t="str">
        <f t="shared" si="1037"/>
        <v>Low</v>
      </c>
      <c r="Z2852" t="s">
        <v>8190</v>
      </c>
      <c r="AA2852">
        <v>1</v>
      </c>
      <c r="AB2852" t="str">
        <f t="shared" si="1038"/>
        <v>Solo Star Poster</v>
      </c>
      <c r="AC2852" t="s">
        <v>13681</v>
      </c>
      <c r="AD2852" t="s">
        <v>13682</v>
      </c>
      <c r="AE2852">
        <v>91</v>
      </c>
      <c r="AF2852" t="str">
        <f t="shared" si="1039"/>
        <v>Very Low</v>
      </c>
      <c r="AG2852" t="s">
        <v>9</v>
      </c>
      <c r="AH2852" t="s">
        <v>10</v>
      </c>
      <c r="AI2852" t="s">
        <v>66</v>
      </c>
      <c r="AJ2852" t="str">
        <f t="shared" si="1040"/>
        <v>Family</v>
      </c>
      <c r="AK2852">
        <v>13000000</v>
      </c>
      <c r="AL2852" t="str">
        <f t="shared" si="1041"/>
        <v>Low Budget</v>
      </c>
      <c r="AM2852">
        <v>2000</v>
      </c>
      <c r="AN2852">
        <f t="shared" si="1042"/>
        <v>25</v>
      </c>
      <c r="AO2852" t="str">
        <f t="shared" si="1043"/>
        <v>Old Classic</v>
      </c>
      <c r="AP2852">
        <v>442</v>
      </c>
      <c r="AQ2852" t="str">
        <f t="shared" si="1044"/>
        <v>Very Low</v>
      </c>
      <c r="AR2852">
        <v>4.9000000000000004</v>
      </c>
      <c r="AS2852" t="str">
        <f t="shared" si="1045"/>
        <v>Poor</v>
      </c>
      <c r="AT2852">
        <v>1.85</v>
      </c>
      <c r="AU2852" t="str">
        <f t="shared" si="1046"/>
        <v>HDTV / Widescreen</v>
      </c>
      <c r="AV2852">
        <v>0</v>
      </c>
      <c r="AW2852" t="str">
        <f t="shared" si="1047"/>
        <v>Very Low</v>
      </c>
    </row>
    <row r="2853" spans="1:49" x14ac:dyDescent="0.3">
      <c r="A2853" t="s">
        <v>0</v>
      </c>
      <c r="B2853" t="s">
        <v>13683</v>
      </c>
      <c r="C2853">
        <v>37</v>
      </c>
      <c r="D2853" t="str">
        <f t="shared" si="1027"/>
        <v>Very Low</v>
      </c>
      <c r="E2853">
        <v>117</v>
      </c>
      <c r="F2853" t="str">
        <f t="shared" si="1028"/>
        <v>1h 57m</v>
      </c>
      <c r="G2853" t="str">
        <f t="shared" si="1029"/>
        <v>Standard Movie</v>
      </c>
      <c r="H2853">
        <v>17</v>
      </c>
      <c r="I2853" t="str">
        <f t="shared" si="1030"/>
        <v>Very Low</v>
      </c>
      <c r="J2853">
        <v>912</v>
      </c>
      <c r="K2853" t="str">
        <f t="shared" si="1031"/>
        <v>Very Low</v>
      </c>
      <c r="L2853" t="s">
        <v>11272</v>
      </c>
      <c r="M2853">
        <v>1000</v>
      </c>
      <c r="N2853" t="str">
        <f t="shared" si="1032"/>
        <v>Low</v>
      </c>
      <c r="O2853">
        <v>49121934</v>
      </c>
      <c r="P2853" t="str">
        <f t="shared" si="1033"/>
        <v>Average</v>
      </c>
      <c r="Q2853" t="s">
        <v>1386</v>
      </c>
      <c r="R2853" t="str">
        <f t="shared" si="1034"/>
        <v>Comedy</v>
      </c>
      <c r="S2853">
        <f t="shared" si="1035"/>
        <v>3</v>
      </c>
      <c r="T2853" t="s">
        <v>1511</v>
      </c>
      <c r="U2853" t="s">
        <v>13684</v>
      </c>
      <c r="V2853">
        <v>6528</v>
      </c>
      <c r="W2853" t="str">
        <f t="shared" si="1036"/>
        <v>Very Low</v>
      </c>
      <c r="X2853">
        <v>6554</v>
      </c>
      <c r="Y2853" t="str">
        <f t="shared" si="1037"/>
        <v>Low</v>
      </c>
      <c r="Z2853" t="s">
        <v>3048</v>
      </c>
      <c r="AA2853">
        <v>9</v>
      </c>
      <c r="AB2853" t="str">
        <f t="shared" si="1038"/>
        <v>Ensemble Poster</v>
      </c>
      <c r="AC2853" t="s">
        <v>13685</v>
      </c>
      <c r="AD2853" t="s">
        <v>13686</v>
      </c>
      <c r="AE2853">
        <v>32</v>
      </c>
      <c r="AF2853" t="str">
        <f t="shared" si="1039"/>
        <v>Very Low</v>
      </c>
      <c r="AG2853" t="s">
        <v>9</v>
      </c>
      <c r="AH2853" t="s">
        <v>10</v>
      </c>
      <c r="AI2853" t="s">
        <v>11</v>
      </c>
      <c r="AJ2853" t="str">
        <f t="shared" si="1040"/>
        <v>Teen</v>
      </c>
      <c r="AK2853">
        <v>13000000</v>
      </c>
      <c r="AL2853" t="str">
        <f t="shared" si="1041"/>
        <v>Low Budget</v>
      </c>
      <c r="AM2853">
        <v>2007</v>
      </c>
      <c r="AN2853">
        <f t="shared" si="1042"/>
        <v>18</v>
      </c>
      <c r="AO2853" t="str">
        <f t="shared" si="1043"/>
        <v>Old Classic</v>
      </c>
      <c r="AP2853">
        <v>997</v>
      </c>
      <c r="AQ2853" t="str">
        <f t="shared" si="1044"/>
        <v>Very Low</v>
      </c>
      <c r="AR2853">
        <v>6.1</v>
      </c>
      <c r="AS2853" t="str">
        <f t="shared" si="1045"/>
        <v>Average</v>
      </c>
      <c r="AT2853">
        <v>2.35</v>
      </c>
      <c r="AU2853" t="str">
        <f t="shared" si="1046"/>
        <v>Cinematic Widescreen</v>
      </c>
      <c r="AV2853">
        <v>0</v>
      </c>
      <c r="AW2853" t="str">
        <f t="shared" si="1047"/>
        <v>Very Low</v>
      </c>
    </row>
    <row r="2854" spans="1:49" x14ac:dyDescent="0.3">
      <c r="A2854" t="s">
        <v>0</v>
      </c>
      <c r="B2854" t="s">
        <v>11234</v>
      </c>
      <c r="C2854">
        <v>45</v>
      </c>
      <c r="D2854" t="str">
        <f t="shared" si="1027"/>
        <v>Very Low</v>
      </c>
      <c r="E2854">
        <v>97</v>
      </c>
      <c r="F2854" t="str">
        <f t="shared" si="1028"/>
        <v>1h 37m</v>
      </c>
      <c r="G2854" t="str">
        <f t="shared" si="1029"/>
        <v>Standard Movie</v>
      </c>
      <c r="H2854">
        <v>84</v>
      </c>
      <c r="I2854" t="str">
        <f t="shared" si="1030"/>
        <v>Very Low</v>
      </c>
      <c r="J2854">
        <v>782</v>
      </c>
      <c r="K2854" t="str">
        <f t="shared" si="1031"/>
        <v>Very Low</v>
      </c>
      <c r="L2854" t="s">
        <v>10600</v>
      </c>
      <c r="M2854">
        <v>899</v>
      </c>
      <c r="N2854" t="str">
        <f t="shared" si="1032"/>
        <v>Low</v>
      </c>
      <c r="O2854">
        <v>27141959</v>
      </c>
      <c r="P2854" t="str">
        <f t="shared" si="1033"/>
        <v>Average</v>
      </c>
      <c r="Q2854" t="s">
        <v>13687</v>
      </c>
      <c r="R2854" t="str">
        <f t="shared" si="1034"/>
        <v>Comedy</v>
      </c>
      <c r="S2854">
        <f t="shared" si="1035"/>
        <v>4</v>
      </c>
      <c r="T2854" t="s">
        <v>3902</v>
      </c>
      <c r="U2854" t="s">
        <v>13688</v>
      </c>
      <c r="V2854">
        <v>19547</v>
      </c>
      <c r="W2854" t="str">
        <f t="shared" si="1036"/>
        <v>Low</v>
      </c>
      <c r="X2854">
        <v>2936</v>
      </c>
      <c r="Y2854" t="str">
        <f t="shared" si="1037"/>
        <v>Low</v>
      </c>
      <c r="Z2854" t="s">
        <v>1696</v>
      </c>
      <c r="AA2854">
        <v>2</v>
      </c>
      <c r="AB2854" t="str">
        <f t="shared" si="1038"/>
        <v>Duo/Trio Poster</v>
      </c>
      <c r="AC2854" t="s">
        <v>13689</v>
      </c>
      <c r="AD2854" t="s">
        <v>13690</v>
      </c>
      <c r="AE2854">
        <v>168</v>
      </c>
      <c r="AF2854" t="str">
        <f t="shared" si="1039"/>
        <v>Very Low</v>
      </c>
      <c r="AG2854" t="s">
        <v>9</v>
      </c>
      <c r="AH2854" t="s">
        <v>10</v>
      </c>
      <c r="AI2854" t="s">
        <v>66</v>
      </c>
      <c r="AJ2854" t="str">
        <f t="shared" si="1040"/>
        <v>Family</v>
      </c>
      <c r="AK2854">
        <v>18000000</v>
      </c>
      <c r="AL2854" t="str">
        <f t="shared" si="1041"/>
        <v>Low Budget</v>
      </c>
      <c r="AM2854">
        <v>1999</v>
      </c>
      <c r="AN2854">
        <f t="shared" si="1042"/>
        <v>26</v>
      </c>
      <c r="AO2854" t="str">
        <f t="shared" si="1043"/>
        <v>Old Classic</v>
      </c>
      <c r="AP2854">
        <v>842</v>
      </c>
      <c r="AQ2854" t="str">
        <f t="shared" si="1044"/>
        <v>Very Low</v>
      </c>
      <c r="AR2854">
        <v>2.5</v>
      </c>
      <c r="AS2854" t="str">
        <f t="shared" si="1045"/>
        <v>Terrible</v>
      </c>
      <c r="AT2854">
        <v>1.85</v>
      </c>
      <c r="AU2854" t="str">
        <f t="shared" si="1046"/>
        <v>HDTV / Widescreen</v>
      </c>
      <c r="AV2854">
        <v>0</v>
      </c>
      <c r="AW2854" t="str">
        <f t="shared" si="1047"/>
        <v>Very Low</v>
      </c>
    </row>
    <row r="2855" spans="1:49" x14ac:dyDescent="0.3">
      <c r="A2855" t="s">
        <v>0</v>
      </c>
      <c r="B2855" t="s">
        <v>13691</v>
      </c>
      <c r="C2855">
        <v>57</v>
      </c>
      <c r="D2855" t="str">
        <f t="shared" si="1027"/>
        <v>Low</v>
      </c>
      <c r="E2855">
        <v>91</v>
      </c>
      <c r="F2855" t="str">
        <f t="shared" si="1028"/>
        <v>1h 31m</v>
      </c>
      <c r="G2855" t="str">
        <f t="shared" si="1029"/>
        <v>Standard Movie</v>
      </c>
      <c r="H2855">
        <v>6</v>
      </c>
      <c r="I2855" t="str">
        <f t="shared" si="1030"/>
        <v>Very Low</v>
      </c>
      <c r="J2855">
        <v>459</v>
      </c>
      <c r="K2855" t="str">
        <f t="shared" si="1031"/>
        <v>Very Low</v>
      </c>
      <c r="L2855" t="s">
        <v>2299</v>
      </c>
      <c r="M2855">
        <v>904</v>
      </c>
      <c r="N2855" t="str">
        <f t="shared" si="1032"/>
        <v>Low</v>
      </c>
      <c r="O2855">
        <v>27052167</v>
      </c>
      <c r="P2855" t="str">
        <f t="shared" si="1033"/>
        <v>Average</v>
      </c>
      <c r="Q2855" t="s">
        <v>393</v>
      </c>
      <c r="R2855" t="str">
        <f t="shared" si="1034"/>
        <v>Action</v>
      </c>
      <c r="S2855">
        <f t="shared" si="1035"/>
        <v>4</v>
      </c>
      <c r="T2855" t="s">
        <v>2980</v>
      </c>
      <c r="U2855" t="s">
        <v>13692</v>
      </c>
      <c r="V2855">
        <v>24834</v>
      </c>
      <c r="W2855" t="str">
        <f t="shared" si="1036"/>
        <v>Low</v>
      </c>
      <c r="X2855">
        <v>3353</v>
      </c>
      <c r="Y2855" t="str">
        <f t="shared" si="1037"/>
        <v>Low</v>
      </c>
      <c r="Z2855" t="s">
        <v>13693</v>
      </c>
      <c r="AA2855">
        <v>5</v>
      </c>
      <c r="AB2855" t="str">
        <f t="shared" si="1038"/>
        <v>Ensemble Poster</v>
      </c>
      <c r="AC2855" t="s">
        <v>13694</v>
      </c>
      <c r="AD2855" t="s">
        <v>13695</v>
      </c>
      <c r="AE2855">
        <v>168</v>
      </c>
      <c r="AF2855" t="str">
        <f t="shared" si="1039"/>
        <v>Very Low</v>
      </c>
      <c r="AG2855" t="s">
        <v>9</v>
      </c>
      <c r="AH2855" t="s">
        <v>10</v>
      </c>
      <c r="AI2855" t="s">
        <v>556</v>
      </c>
      <c r="AJ2855" t="str">
        <f t="shared" si="1040"/>
        <v>Adult</v>
      </c>
      <c r="AK2855">
        <v>13000000</v>
      </c>
      <c r="AL2855" t="str">
        <f t="shared" si="1041"/>
        <v>Low Budget</v>
      </c>
      <c r="AM2855">
        <v>1998</v>
      </c>
      <c r="AN2855">
        <f t="shared" si="1042"/>
        <v>27</v>
      </c>
      <c r="AO2855" t="str">
        <f t="shared" si="1043"/>
        <v>Old Classic</v>
      </c>
      <c r="AP2855">
        <v>471</v>
      </c>
      <c r="AQ2855" t="str">
        <f t="shared" si="1044"/>
        <v>Very Low</v>
      </c>
      <c r="AR2855">
        <v>6.1</v>
      </c>
      <c r="AS2855" t="str">
        <f t="shared" si="1045"/>
        <v>Average</v>
      </c>
      <c r="AT2855">
        <v>1.85</v>
      </c>
      <c r="AU2855" t="str">
        <f t="shared" si="1046"/>
        <v>HDTV / Widescreen</v>
      </c>
      <c r="AV2855">
        <v>934</v>
      </c>
      <c r="AW2855" t="str">
        <f t="shared" si="1047"/>
        <v>Very Low</v>
      </c>
    </row>
    <row r="2856" spans="1:49" x14ac:dyDescent="0.3">
      <c r="A2856" t="s">
        <v>0</v>
      </c>
      <c r="B2856" t="s">
        <v>13696</v>
      </c>
      <c r="C2856">
        <v>25</v>
      </c>
      <c r="D2856" t="str">
        <f t="shared" si="1027"/>
        <v>Very Low</v>
      </c>
      <c r="E2856">
        <v>100</v>
      </c>
      <c r="F2856" t="str">
        <f t="shared" si="1028"/>
        <v>1h 40m</v>
      </c>
      <c r="G2856" t="str">
        <f t="shared" si="1029"/>
        <v>Standard Movie</v>
      </c>
      <c r="H2856">
        <v>15</v>
      </c>
      <c r="I2856" t="str">
        <f t="shared" si="1030"/>
        <v>Very Low</v>
      </c>
      <c r="J2856">
        <v>388</v>
      </c>
      <c r="K2856" t="str">
        <f t="shared" si="1031"/>
        <v>Very Low</v>
      </c>
      <c r="L2856" t="s">
        <v>1749</v>
      </c>
      <c r="M2856">
        <v>694</v>
      </c>
      <c r="N2856" t="str">
        <f t="shared" si="1032"/>
        <v>Low</v>
      </c>
      <c r="O2856">
        <v>26539321</v>
      </c>
      <c r="P2856" t="str">
        <f t="shared" si="1033"/>
        <v>Average</v>
      </c>
      <c r="Q2856" t="s">
        <v>3903</v>
      </c>
      <c r="R2856" t="str">
        <f t="shared" si="1034"/>
        <v>Comedy</v>
      </c>
      <c r="S2856">
        <f t="shared" si="1035"/>
        <v>3</v>
      </c>
      <c r="T2856" t="s">
        <v>5395</v>
      </c>
      <c r="U2856" t="s">
        <v>13697</v>
      </c>
      <c r="V2856">
        <v>7984</v>
      </c>
      <c r="W2856" t="str">
        <f t="shared" si="1036"/>
        <v>Very Low</v>
      </c>
      <c r="X2856">
        <v>2486</v>
      </c>
      <c r="Y2856" t="str">
        <f t="shared" si="1037"/>
        <v>Low</v>
      </c>
      <c r="Z2856" t="s">
        <v>13698</v>
      </c>
      <c r="AA2856">
        <v>1</v>
      </c>
      <c r="AB2856" t="str">
        <f t="shared" si="1038"/>
        <v>Solo Star Poster</v>
      </c>
      <c r="AC2856" t="s">
        <v>13699</v>
      </c>
      <c r="AD2856" t="s">
        <v>13700</v>
      </c>
      <c r="AE2856">
        <v>42</v>
      </c>
      <c r="AF2856" t="str">
        <f t="shared" si="1039"/>
        <v>Very Low</v>
      </c>
      <c r="AG2856" t="s">
        <v>9</v>
      </c>
      <c r="AH2856" t="s">
        <v>10</v>
      </c>
      <c r="AI2856" t="s">
        <v>66</v>
      </c>
      <c r="AJ2856" t="str">
        <f t="shared" si="1040"/>
        <v>Family</v>
      </c>
      <c r="AK2856">
        <v>13000000</v>
      </c>
      <c r="AL2856" t="str">
        <f t="shared" si="1041"/>
        <v>Low Budget</v>
      </c>
      <c r="AM2856">
        <v>1996</v>
      </c>
      <c r="AN2856">
        <f t="shared" si="1042"/>
        <v>29</v>
      </c>
      <c r="AO2856" t="str">
        <f t="shared" si="1043"/>
        <v>Old Classic</v>
      </c>
      <c r="AP2856">
        <v>558</v>
      </c>
      <c r="AQ2856" t="str">
        <f t="shared" si="1044"/>
        <v>Very Low</v>
      </c>
      <c r="AR2856">
        <v>5.9</v>
      </c>
      <c r="AS2856" t="str">
        <f t="shared" si="1045"/>
        <v>Below Average</v>
      </c>
      <c r="AT2856">
        <v>1.85</v>
      </c>
      <c r="AU2856" t="str">
        <f t="shared" si="1046"/>
        <v>HDTV / Widescreen</v>
      </c>
      <c r="AV2856">
        <v>833</v>
      </c>
      <c r="AW2856" t="str">
        <f t="shared" si="1047"/>
        <v>Very Low</v>
      </c>
    </row>
    <row r="2857" spans="1:49" x14ac:dyDescent="0.3">
      <c r="A2857" t="s">
        <v>0</v>
      </c>
      <c r="B2857" t="s">
        <v>13701</v>
      </c>
      <c r="C2857">
        <v>59</v>
      </c>
      <c r="D2857" t="str">
        <f t="shared" si="1027"/>
        <v>Low</v>
      </c>
      <c r="E2857">
        <v>72</v>
      </c>
      <c r="F2857" t="str">
        <f t="shared" si="1028"/>
        <v>1h 12m</v>
      </c>
      <c r="G2857" t="str">
        <f t="shared" si="1029"/>
        <v>Featurette</v>
      </c>
      <c r="H2857">
        <v>5</v>
      </c>
      <c r="I2857" t="str">
        <f t="shared" si="1030"/>
        <v>Very Low</v>
      </c>
      <c r="J2857">
        <v>435</v>
      </c>
      <c r="K2857" t="str">
        <f t="shared" si="1031"/>
        <v>Very Low</v>
      </c>
      <c r="L2857" t="s">
        <v>7003</v>
      </c>
      <c r="M2857">
        <v>659</v>
      </c>
      <c r="N2857" t="str">
        <f t="shared" si="1032"/>
        <v>Low</v>
      </c>
      <c r="O2857">
        <v>28501605</v>
      </c>
      <c r="P2857" t="str">
        <f t="shared" si="1033"/>
        <v>Average</v>
      </c>
      <c r="Q2857" t="s">
        <v>7377</v>
      </c>
      <c r="R2857" t="str">
        <f t="shared" si="1034"/>
        <v>Fantasy</v>
      </c>
      <c r="S2857">
        <f t="shared" si="1035"/>
        <v>2</v>
      </c>
      <c r="T2857" t="s">
        <v>13702</v>
      </c>
      <c r="U2857" t="s">
        <v>13703</v>
      </c>
      <c r="V2857">
        <v>31371</v>
      </c>
      <c r="W2857" t="str">
        <f t="shared" si="1036"/>
        <v>Low</v>
      </c>
      <c r="X2857">
        <v>2646</v>
      </c>
      <c r="Y2857" t="str">
        <f t="shared" si="1037"/>
        <v>Low</v>
      </c>
      <c r="Z2857" t="s">
        <v>13704</v>
      </c>
      <c r="AA2857">
        <v>0</v>
      </c>
      <c r="AB2857" t="str">
        <f t="shared" si="1038"/>
        <v>Symbolic Poster</v>
      </c>
      <c r="AC2857" t="s">
        <v>13705</v>
      </c>
      <c r="AD2857" t="s">
        <v>13706</v>
      </c>
      <c r="AE2857">
        <v>166</v>
      </c>
      <c r="AF2857" t="str">
        <f t="shared" si="1039"/>
        <v>Very Low</v>
      </c>
      <c r="AG2857" t="s">
        <v>9</v>
      </c>
      <c r="AH2857" t="s">
        <v>10</v>
      </c>
      <c r="AI2857" t="s">
        <v>556</v>
      </c>
      <c r="AJ2857" t="str">
        <f t="shared" si="1040"/>
        <v>Adult</v>
      </c>
      <c r="AK2857">
        <v>13000000</v>
      </c>
      <c r="AL2857" t="str">
        <f t="shared" si="1041"/>
        <v>Low Budget</v>
      </c>
      <c r="AM2857">
        <v>1990</v>
      </c>
      <c r="AN2857">
        <f t="shared" si="1042"/>
        <v>35</v>
      </c>
      <c r="AO2857" t="str">
        <f t="shared" si="1043"/>
        <v>Old Classic</v>
      </c>
      <c r="AP2857">
        <v>628</v>
      </c>
      <c r="AQ2857" t="str">
        <f t="shared" si="1044"/>
        <v>Very Low</v>
      </c>
      <c r="AR2857">
        <v>5.7</v>
      </c>
      <c r="AS2857" t="str">
        <f t="shared" si="1045"/>
        <v>Below Average</v>
      </c>
      <c r="AT2857">
        <v>1.85</v>
      </c>
      <c r="AU2857" t="str">
        <f t="shared" si="1046"/>
        <v>HDTV / Widescreen</v>
      </c>
      <c r="AV2857">
        <v>0</v>
      </c>
      <c r="AW2857" t="str">
        <f t="shared" si="1047"/>
        <v>Very Low</v>
      </c>
    </row>
    <row r="2858" spans="1:49" x14ac:dyDescent="0.3">
      <c r="A2858" t="s">
        <v>0</v>
      </c>
      <c r="B2858" t="s">
        <v>13707</v>
      </c>
      <c r="C2858">
        <v>58</v>
      </c>
      <c r="D2858" t="str">
        <f t="shared" si="1027"/>
        <v>Low</v>
      </c>
      <c r="E2858">
        <v>84</v>
      </c>
      <c r="F2858" t="str">
        <f t="shared" si="1028"/>
        <v>1h 24m</v>
      </c>
      <c r="G2858" t="str">
        <f t="shared" si="1029"/>
        <v>Featurette</v>
      </c>
      <c r="H2858">
        <v>12</v>
      </c>
      <c r="I2858" t="str">
        <f t="shared" si="1030"/>
        <v>Very Low</v>
      </c>
      <c r="J2858">
        <v>334</v>
      </c>
      <c r="K2858" t="str">
        <f t="shared" si="1031"/>
        <v>Very Low</v>
      </c>
      <c r="L2858" t="s">
        <v>13708</v>
      </c>
      <c r="M2858">
        <v>1000</v>
      </c>
      <c r="N2858" t="str">
        <f t="shared" si="1032"/>
        <v>Low</v>
      </c>
      <c r="O2858">
        <v>52543632</v>
      </c>
      <c r="P2858" t="str">
        <f t="shared" si="1033"/>
        <v>Hit</v>
      </c>
      <c r="Q2858" t="s">
        <v>1499</v>
      </c>
      <c r="R2858" t="str">
        <f t="shared" si="1034"/>
        <v>Crime</v>
      </c>
      <c r="S2858">
        <f t="shared" si="1035"/>
        <v>2</v>
      </c>
      <c r="T2858" t="s">
        <v>2687</v>
      </c>
      <c r="U2858" t="s">
        <v>13709</v>
      </c>
      <c r="V2858">
        <v>12676</v>
      </c>
      <c r="W2858" t="str">
        <f t="shared" si="1036"/>
        <v>Low</v>
      </c>
      <c r="X2858">
        <v>2297</v>
      </c>
      <c r="Y2858" t="str">
        <f t="shared" si="1037"/>
        <v>Low</v>
      </c>
      <c r="Z2858" t="s">
        <v>13710</v>
      </c>
      <c r="AA2858">
        <v>2</v>
      </c>
      <c r="AB2858" t="str">
        <f t="shared" si="1038"/>
        <v>Duo/Trio Poster</v>
      </c>
      <c r="AC2858" t="s">
        <v>13711</v>
      </c>
      <c r="AD2858" t="s">
        <v>13712</v>
      </c>
      <c r="AE2858">
        <v>84</v>
      </c>
      <c r="AF2858" t="str">
        <f t="shared" si="1039"/>
        <v>Very Low</v>
      </c>
      <c r="AG2858" t="s">
        <v>9</v>
      </c>
      <c r="AH2858" t="s">
        <v>10</v>
      </c>
      <c r="AI2858" t="s">
        <v>11</v>
      </c>
      <c r="AJ2858" t="str">
        <f t="shared" si="1040"/>
        <v>Teen</v>
      </c>
      <c r="AK2858">
        <v>13200000</v>
      </c>
      <c r="AL2858" t="str">
        <f t="shared" si="1041"/>
        <v>Low Budget</v>
      </c>
      <c r="AM2858">
        <v>2014</v>
      </c>
      <c r="AN2858">
        <f t="shared" si="1042"/>
        <v>11</v>
      </c>
      <c r="AO2858" t="str">
        <f t="shared" si="1043"/>
        <v>Modern Classic</v>
      </c>
      <c r="AP2858">
        <v>345</v>
      </c>
      <c r="AQ2858" t="str">
        <f t="shared" si="1044"/>
        <v>Very Low</v>
      </c>
      <c r="AR2858">
        <v>5.6</v>
      </c>
      <c r="AS2858" t="str">
        <f t="shared" si="1045"/>
        <v>Below Average</v>
      </c>
      <c r="AT2858">
        <v>2.35</v>
      </c>
      <c r="AU2858" t="str">
        <f t="shared" si="1046"/>
        <v>Cinematic Widescreen</v>
      </c>
      <c r="AV2858">
        <v>0</v>
      </c>
      <c r="AW2858" t="str">
        <f t="shared" si="1047"/>
        <v>Very Low</v>
      </c>
    </row>
    <row r="2859" spans="1:49" x14ac:dyDescent="0.3">
      <c r="A2859" t="s">
        <v>0</v>
      </c>
      <c r="B2859" t="s">
        <v>3230</v>
      </c>
      <c r="C2859">
        <v>330</v>
      </c>
      <c r="D2859" t="str">
        <f t="shared" si="1027"/>
        <v>Medium</v>
      </c>
      <c r="E2859">
        <v>126</v>
      </c>
      <c r="F2859" t="str">
        <f t="shared" si="1028"/>
        <v>2h 6m</v>
      </c>
      <c r="G2859" t="str">
        <f t="shared" si="1029"/>
        <v>Long Movie</v>
      </c>
      <c r="H2859">
        <v>0</v>
      </c>
      <c r="I2859" t="str">
        <f t="shared" si="1030"/>
        <v>Very Low</v>
      </c>
      <c r="J2859">
        <v>745</v>
      </c>
      <c r="K2859" t="str">
        <f t="shared" si="1031"/>
        <v>Very Low</v>
      </c>
      <c r="L2859" t="s">
        <v>1272</v>
      </c>
      <c r="M2859">
        <v>2000</v>
      </c>
      <c r="N2859" t="str">
        <f t="shared" si="1032"/>
        <v>Low</v>
      </c>
      <c r="O2859">
        <v>25592632</v>
      </c>
      <c r="P2859" t="str">
        <f t="shared" si="1033"/>
        <v>Average</v>
      </c>
      <c r="Q2859" t="s">
        <v>6374</v>
      </c>
      <c r="R2859" t="str">
        <f t="shared" si="1034"/>
        <v>Horror</v>
      </c>
      <c r="S2859">
        <f t="shared" si="1035"/>
        <v>1</v>
      </c>
      <c r="T2859" t="s">
        <v>1183</v>
      </c>
      <c r="U2859" t="s">
        <v>13713</v>
      </c>
      <c r="V2859">
        <v>220475</v>
      </c>
      <c r="W2859" t="str">
        <f t="shared" si="1036"/>
        <v>High</v>
      </c>
      <c r="X2859">
        <v>5371</v>
      </c>
      <c r="Y2859" t="str">
        <f t="shared" si="1037"/>
        <v>Low</v>
      </c>
      <c r="Z2859" t="s">
        <v>3233</v>
      </c>
      <c r="AA2859">
        <v>0</v>
      </c>
      <c r="AB2859" t="str">
        <f t="shared" si="1038"/>
        <v>Symbolic Poster</v>
      </c>
      <c r="AC2859" t="s">
        <v>13714</v>
      </c>
      <c r="AD2859" t="s">
        <v>13715</v>
      </c>
      <c r="AE2859">
        <v>1066</v>
      </c>
      <c r="AF2859" t="str">
        <f t="shared" si="1039"/>
        <v>Low</v>
      </c>
      <c r="AG2859" t="s">
        <v>9</v>
      </c>
      <c r="AH2859" t="s">
        <v>10</v>
      </c>
      <c r="AI2859" t="s">
        <v>556</v>
      </c>
      <c r="AJ2859" t="str">
        <f t="shared" si="1040"/>
        <v>Adult</v>
      </c>
      <c r="AK2859">
        <v>18000000</v>
      </c>
      <c r="AL2859" t="str">
        <f t="shared" si="1041"/>
        <v>Low Budget</v>
      </c>
      <c r="AM2859">
        <v>2007</v>
      </c>
      <c r="AN2859">
        <f t="shared" si="1042"/>
        <v>18</v>
      </c>
      <c r="AO2859" t="str">
        <f t="shared" si="1043"/>
        <v>Old Classic</v>
      </c>
      <c r="AP2859">
        <v>850</v>
      </c>
      <c r="AQ2859" t="str">
        <f t="shared" si="1044"/>
        <v>Very Low</v>
      </c>
      <c r="AR2859">
        <v>7.2</v>
      </c>
      <c r="AS2859" t="str">
        <f t="shared" si="1045"/>
        <v>Good</v>
      </c>
      <c r="AT2859">
        <v>1.85</v>
      </c>
      <c r="AU2859" t="str">
        <f t="shared" si="1046"/>
        <v>HDTV / Widescreen</v>
      </c>
      <c r="AV2859">
        <v>20000</v>
      </c>
      <c r="AW2859" t="str">
        <f t="shared" si="1047"/>
        <v>Medium</v>
      </c>
    </row>
    <row r="2860" spans="1:49" x14ac:dyDescent="0.3">
      <c r="A2860" t="s">
        <v>718</v>
      </c>
      <c r="B2860" t="s">
        <v>13716</v>
      </c>
      <c r="C2860">
        <v>489</v>
      </c>
      <c r="D2860" t="str">
        <f t="shared" si="1027"/>
        <v>Medium</v>
      </c>
      <c r="E2860">
        <v>108</v>
      </c>
      <c r="F2860" t="str">
        <f t="shared" si="1028"/>
        <v>1h 48m</v>
      </c>
      <c r="G2860" t="str">
        <f t="shared" si="1029"/>
        <v>Standard Movie</v>
      </c>
      <c r="H2860">
        <v>232</v>
      </c>
      <c r="I2860" t="str">
        <f t="shared" si="1030"/>
        <v>Very Low</v>
      </c>
      <c r="J2860">
        <v>123</v>
      </c>
      <c r="K2860" t="str">
        <f t="shared" si="1031"/>
        <v>Very Low</v>
      </c>
      <c r="L2860" t="s">
        <v>13717</v>
      </c>
      <c r="M2860">
        <v>149</v>
      </c>
      <c r="N2860" t="str">
        <f t="shared" si="1032"/>
        <v>Low</v>
      </c>
      <c r="O2860">
        <v>25440971</v>
      </c>
      <c r="P2860" t="str">
        <f t="shared" si="1033"/>
        <v>Average</v>
      </c>
      <c r="Q2860" t="s">
        <v>2173</v>
      </c>
      <c r="R2860" t="str">
        <f t="shared" si="1034"/>
        <v>Drama</v>
      </c>
      <c r="S2860">
        <f t="shared" si="1035"/>
        <v>4</v>
      </c>
      <c r="T2860" t="s">
        <v>13718</v>
      </c>
      <c r="U2860" t="s">
        <v>13719</v>
      </c>
      <c r="V2860">
        <v>289508</v>
      </c>
      <c r="W2860" t="str">
        <f t="shared" si="1036"/>
        <v>High</v>
      </c>
      <c r="X2860">
        <v>430</v>
      </c>
      <c r="Y2860" t="str">
        <f t="shared" si="1037"/>
        <v>Very Low</v>
      </c>
      <c r="Z2860" t="s">
        <v>13720</v>
      </c>
      <c r="AA2860">
        <v>0</v>
      </c>
      <c r="AB2860" t="str">
        <f t="shared" si="1038"/>
        <v>Symbolic Poster</v>
      </c>
      <c r="AC2860" t="s">
        <v>13721</v>
      </c>
      <c r="AD2860" t="s">
        <v>13722</v>
      </c>
      <c r="AE2860">
        <v>611</v>
      </c>
      <c r="AF2860" t="str">
        <f t="shared" si="1039"/>
        <v>Low</v>
      </c>
      <c r="AG2860" t="s">
        <v>9</v>
      </c>
      <c r="AH2860" t="s">
        <v>28</v>
      </c>
      <c r="AI2860" t="s">
        <v>556</v>
      </c>
      <c r="AJ2860" t="str">
        <f t="shared" si="1040"/>
        <v>Adult</v>
      </c>
      <c r="AK2860">
        <v>15000000</v>
      </c>
      <c r="AL2860" t="str">
        <f t="shared" si="1041"/>
        <v>Low Budget</v>
      </c>
      <c r="AM2860">
        <v>2015</v>
      </c>
      <c r="AN2860">
        <f t="shared" si="1042"/>
        <v>10</v>
      </c>
      <c r="AO2860" t="str">
        <f t="shared" si="1043"/>
        <v>Modern Classic</v>
      </c>
      <c r="AP2860">
        <v>145</v>
      </c>
      <c r="AQ2860" t="str">
        <f t="shared" si="1044"/>
        <v>Very Low</v>
      </c>
      <c r="AR2860">
        <v>7.7</v>
      </c>
      <c r="AS2860" t="str">
        <f t="shared" si="1045"/>
        <v>Good</v>
      </c>
      <c r="AT2860">
        <v>2.35</v>
      </c>
      <c r="AU2860" t="str">
        <f t="shared" si="1046"/>
        <v>Cinematic Widescreen</v>
      </c>
      <c r="AV2860">
        <v>109000</v>
      </c>
      <c r="AW2860" t="str">
        <f t="shared" si="1047"/>
        <v>High</v>
      </c>
    </row>
    <row r="2861" spans="1:49" x14ac:dyDescent="0.3">
      <c r="A2861" t="s">
        <v>0</v>
      </c>
      <c r="B2861" t="s">
        <v>1771</v>
      </c>
      <c r="C2861">
        <v>242</v>
      </c>
      <c r="D2861" t="str">
        <f t="shared" si="1027"/>
        <v>Medium</v>
      </c>
      <c r="E2861">
        <v>112</v>
      </c>
      <c r="F2861" t="str">
        <f t="shared" si="1028"/>
        <v>1h 52m</v>
      </c>
      <c r="G2861" t="str">
        <f t="shared" si="1029"/>
        <v>Standard Movie</v>
      </c>
      <c r="H2861">
        <v>0</v>
      </c>
      <c r="I2861" t="str">
        <f t="shared" si="1030"/>
        <v>Very Low</v>
      </c>
      <c r="J2861">
        <v>213</v>
      </c>
      <c r="K2861" t="str">
        <f t="shared" si="1031"/>
        <v>Very Low</v>
      </c>
      <c r="L2861" t="s">
        <v>13723</v>
      </c>
      <c r="M2861">
        <v>512</v>
      </c>
      <c r="N2861" t="str">
        <f t="shared" si="1032"/>
        <v>Low</v>
      </c>
      <c r="O2861">
        <v>22858926</v>
      </c>
      <c r="P2861" t="str">
        <f t="shared" si="1033"/>
        <v>Average</v>
      </c>
      <c r="Q2861" t="s">
        <v>7872</v>
      </c>
      <c r="R2861" t="str">
        <f t="shared" si="1034"/>
        <v>Comedy</v>
      </c>
      <c r="S2861">
        <f t="shared" si="1035"/>
        <v>3</v>
      </c>
      <c r="T2861" t="s">
        <v>4434</v>
      </c>
      <c r="U2861" t="s">
        <v>13724</v>
      </c>
      <c r="V2861">
        <v>254404</v>
      </c>
      <c r="W2861" t="str">
        <f t="shared" si="1036"/>
        <v>High</v>
      </c>
      <c r="X2861">
        <v>1171</v>
      </c>
      <c r="Y2861" t="str">
        <f t="shared" si="1037"/>
        <v>Low</v>
      </c>
      <c r="Z2861" t="s">
        <v>572</v>
      </c>
      <c r="AA2861">
        <v>2</v>
      </c>
      <c r="AB2861" t="str">
        <f t="shared" si="1038"/>
        <v>Duo/Trio Poster</v>
      </c>
      <c r="AC2861" t="s">
        <v>13725</v>
      </c>
      <c r="AD2861" t="s">
        <v>13726</v>
      </c>
      <c r="AE2861">
        <v>840</v>
      </c>
      <c r="AF2861" t="str">
        <f t="shared" si="1039"/>
        <v>Low</v>
      </c>
      <c r="AG2861" t="s">
        <v>9</v>
      </c>
      <c r="AH2861" t="s">
        <v>10</v>
      </c>
      <c r="AI2861" t="s">
        <v>556</v>
      </c>
      <c r="AJ2861" t="str">
        <f t="shared" si="1040"/>
        <v>Adult</v>
      </c>
      <c r="AK2861">
        <v>13000000</v>
      </c>
      <c r="AL2861" t="str">
        <f t="shared" si="1041"/>
        <v>Low Budget</v>
      </c>
      <c r="AM2861">
        <v>1999</v>
      </c>
      <c r="AN2861">
        <f t="shared" si="1042"/>
        <v>26</v>
      </c>
      <c r="AO2861" t="str">
        <f t="shared" si="1043"/>
        <v>Old Classic</v>
      </c>
      <c r="AP2861">
        <v>216</v>
      </c>
      <c r="AQ2861" t="str">
        <f t="shared" si="1044"/>
        <v>Very Low</v>
      </c>
      <c r="AR2861">
        <v>7.8</v>
      </c>
      <c r="AS2861" t="str">
        <f t="shared" si="1045"/>
        <v>Good</v>
      </c>
      <c r="AT2861">
        <v>1.85</v>
      </c>
      <c r="AU2861" t="str">
        <f t="shared" si="1046"/>
        <v>HDTV / Widescreen</v>
      </c>
      <c r="AV2861">
        <v>0</v>
      </c>
      <c r="AW2861" t="str">
        <f t="shared" si="1047"/>
        <v>Very Low</v>
      </c>
    </row>
    <row r="2862" spans="1:49" x14ac:dyDescent="0.3">
      <c r="A2862" t="s">
        <v>0</v>
      </c>
      <c r="B2862" t="s">
        <v>13727</v>
      </c>
      <c r="C2862">
        <v>40</v>
      </c>
      <c r="D2862" t="str">
        <f t="shared" si="1027"/>
        <v>Very Low</v>
      </c>
      <c r="E2862">
        <v>90</v>
      </c>
      <c r="F2862" t="str">
        <f t="shared" si="1028"/>
        <v>1h 30m</v>
      </c>
      <c r="G2862" t="str">
        <f t="shared" si="1029"/>
        <v>Standard Movie</v>
      </c>
      <c r="H2862">
        <v>7</v>
      </c>
      <c r="I2862" t="str">
        <f t="shared" si="1030"/>
        <v>Very Low</v>
      </c>
      <c r="J2862">
        <v>405</v>
      </c>
      <c r="K2862" t="str">
        <f t="shared" si="1031"/>
        <v>Very Low</v>
      </c>
      <c r="L2862" t="s">
        <v>605</v>
      </c>
      <c r="M2862">
        <v>939</v>
      </c>
      <c r="N2862" t="str">
        <f t="shared" si="1032"/>
        <v>Low</v>
      </c>
      <c r="O2862">
        <v>22235901</v>
      </c>
      <c r="P2862" t="str">
        <f t="shared" si="1033"/>
        <v>Average</v>
      </c>
      <c r="Q2862" t="s">
        <v>1652</v>
      </c>
      <c r="R2862" t="str">
        <f t="shared" si="1034"/>
        <v>Comedy</v>
      </c>
      <c r="S2862">
        <f t="shared" si="1035"/>
        <v>2</v>
      </c>
      <c r="T2862" t="s">
        <v>5421</v>
      </c>
      <c r="U2862" t="s">
        <v>13728</v>
      </c>
      <c r="V2862">
        <v>4339</v>
      </c>
      <c r="W2862" t="str">
        <f t="shared" si="1036"/>
        <v>Very Low</v>
      </c>
      <c r="X2862">
        <v>2815</v>
      </c>
      <c r="Y2862" t="str">
        <f t="shared" si="1037"/>
        <v>Low</v>
      </c>
      <c r="Z2862" t="s">
        <v>7127</v>
      </c>
      <c r="AA2862">
        <v>2</v>
      </c>
      <c r="AB2862" t="str">
        <f t="shared" si="1038"/>
        <v>Duo/Trio Poster</v>
      </c>
      <c r="AC2862" t="s">
        <v>13729</v>
      </c>
      <c r="AD2862" t="s">
        <v>13730</v>
      </c>
      <c r="AE2862">
        <v>31</v>
      </c>
      <c r="AF2862" t="str">
        <f t="shared" si="1039"/>
        <v>Very Low</v>
      </c>
      <c r="AG2862" t="s">
        <v>9</v>
      </c>
      <c r="AH2862" t="s">
        <v>10</v>
      </c>
      <c r="AI2862" t="s">
        <v>556</v>
      </c>
      <c r="AJ2862" t="str">
        <f t="shared" si="1040"/>
        <v>Adult</v>
      </c>
      <c r="AK2862">
        <v>6000000</v>
      </c>
      <c r="AL2862" t="str">
        <f t="shared" si="1041"/>
        <v>Low Budget</v>
      </c>
      <c r="AM2862">
        <v>2001</v>
      </c>
      <c r="AN2862">
        <f t="shared" si="1042"/>
        <v>24</v>
      </c>
      <c r="AO2862" t="str">
        <f t="shared" si="1043"/>
        <v>Old Classic</v>
      </c>
      <c r="AP2862">
        <v>890</v>
      </c>
      <c r="AQ2862" t="str">
        <f t="shared" si="1044"/>
        <v>Very Low</v>
      </c>
      <c r="AR2862">
        <v>6.1</v>
      </c>
      <c r="AS2862" t="str">
        <f t="shared" si="1045"/>
        <v>Average</v>
      </c>
      <c r="AT2862">
        <v>1.85</v>
      </c>
      <c r="AU2862" t="str">
        <f t="shared" si="1046"/>
        <v>HDTV / Widescreen</v>
      </c>
      <c r="AV2862">
        <v>593</v>
      </c>
      <c r="AW2862" t="str">
        <f t="shared" si="1047"/>
        <v>Very Low</v>
      </c>
    </row>
    <row r="2863" spans="1:49" x14ac:dyDescent="0.3">
      <c r="A2863" t="s">
        <v>0</v>
      </c>
      <c r="B2863" t="s">
        <v>1466</v>
      </c>
      <c r="C2863">
        <v>112</v>
      </c>
      <c r="D2863" t="str">
        <f t="shared" si="1027"/>
        <v>Low</v>
      </c>
      <c r="E2863">
        <v>91</v>
      </c>
      <c r="F2863" t="str">
        <f t="shared" si="1028"/>
        <v>1h 31m</v>
      </c>
      <c r="G2863" t="str">
        <f t="shared" si="1029"/>
        <v>Standard Movie</v>
      </c>
      <c r="H2863">
        <v>13</v>
      </c>
      <c r="I2863" t="str">
        <f t="shared" si="1030"/>
        <v>Very Low</v>
      </c>
      <c r="J2863">
        <v>140</v>
      </c>
      <c r="K2863" t="str">
        <f t="shared" si="1031"/>
        <v>Very Low</v>
      </c>
      <c r="L2863" t="s">
        <v>13731</v>
      </c>
      <c r="M2863">
        <v>803</v>
      </c>
      <c r="N2863" t="str">
        <f t="shared" si="1032"/>
        <v>Low</v>
      </c>
      <c r="O2863">
        <v>38916903</v>
      </c>
      <c r="P2863" t="str">
        <f t="shared" si="1033"/>
        <v>Average</v>
      </c>
      <c r="Q2863" t="s">
        <v>13732</v>
      </c>
      <c r="R2863" t="str">
        <f t="shared" si="1034"/>
        <v>Adventure</v>
      </c>
      <c r="S2863">
        <f t="shared" si="1035"/>
        <v>3</v>
      </c>
      <c r="T2863" t="s">
        <v>13733</v>
      </c>
      <c r="U2863" t="s">
        <v>13734</v>
      </c>
      <c r="V2863">
        <v>15664</v>
      </c>
      <c r="W2863" t="str">
        <f t="shared" si="1036"/>
        <v>Low</v>
      </c>
      <c r="X2863">
        <v>1921</v>
      </c>
      <c r="Y2863" t="str">
        <f t="shared" si="1037"/>
        <v>Low</v>
      </c>
      <c r="Z2863" t="s">
        <v>13735</v>
      </c>
      <c r="AA2863">
        <v>0</v>
      </c>
      <c r="AB2863" t="str">
        <f t="shared" si="1038"/>
        <v>Symbolic Poster</v>
      </c>
      <c r="AC2863" t="s">
        <v>13736</v>
      </c>
      <c r="AD2863" t="s">
        <v>13737</v>
      </c>
      <c r="AE2863">
        <v>149</v>
      </c>
      <c r="AF2863" t="str">
        <f t="shared" si="1039"/>
        <v>Very Low</v>
      </c>
      <c r="AG2863" t="s">
        <v>9</v>
      </c>
      <c r="AH2863" t="s">
        <v>10</v>
      </c>
      <c r="AI2863" t="s">
        <v>66</v>
      </c>
      <c r="AJ2863" t="str">
        <f t="shared" si="1040"/>
        <v>Family</v>
      </c>
      <c r="AK2863">
        <v>13000000</v>
      </c>
      <c r="AL2863" t="str">
        <f t="shared" si="1041"/>
        <v>Low Budget</v>
      </c>
      <c r="AM2863">
        <v>2014</v>
      </c>
      <c r="AN2863">
        <f t="shared" si="1042"/>
        <v>11</v>
      </c>
      <c r="AO2863" t="str">
        <f t="shared" si="1043"/>
        <v>Modern Classic</v>
      </c>
      <c r="AP2863">
        <v>587</v>
      </c>
      <c r="AQ2863" t="str">
        <f t="shared" si="1044"/>
        <v>Very Low</v>
      </c>
      <c r="AR2863">
        <v>5.8</v>
      </c>
      <c r="AS2863" t="str">
        <f t="shared" si="1045"/>
        <v>Below Average</v>
      </c>
      <c r="AT2863">
        <v>1.85</v>
      </c>
      <c r="AU2863" t="str">
        <f t="shared" si="1046"/>
        <v>HDTV / Widescreen</v>
      </c>
      <c r="AV2863">
        <v>0</v>
      </c>
      <c r="AW2863" t="str">
        <f t="shared" si="1047"/>
        <v>Very Low</v>
      </c>
    </row>
    <row r="2864" spans="1:49" x14ac:dyDescent="0.3">
      <c r="A2864" t="s">
        <v>0</v>
      </c>
      <c r="B2864" t="s">
        <v>5379</v>
      </c>
      <c r="C2864">
        <v>84</v>
      </c>
      <c r="D2864" t="str">
        <f t="shared" si="1027"/>
        <v>Low</v>
      </c>
      <c r="E2864">
        <v>135</v>
      </c>
      <c r="F2864" t="str">
        <f t="shared" si="1028"/>
        <v>2h 15m</v>
      </c>
      <c r="G2864" t="str">
        <f t="shared" si="1029"/>
        <v>Long Movie</v>
      </c>
      <c r="H2864">
        <v>134</v>
      </c>
      <c r="I2864" t="str">
        <f t="shared" si="1030"/>
        <v>Very Low</v>
      </c>
      <c r="J2864">
        <v>525</v>
      </c>
      <c r="K2864" t="str">
        <f t="shared" si="1031"/>
        <v>Very Low</v>
      </c>
      <c r="L2864" t="s">
        <v>3685</v>
      </c>
      <c r="M2864">
        <v>4000</v>
      </c>
      <c r="N2864" t="str">
        <f t="shared" si="1032"/>
        <v>Low</v>
      </c>
      <c r="O2864">
        <v>16929123</v>
      </c>
      <c r="P2864" t="str">
        <f t="shared" si="1033"/>
        <v>Average</v>
      </c>
      <c r="Q2864" t="s">
        <v>185</v>
      </c>
      <c r="R2864" t="str">
        <f t="shared" si="1034"/>
        <v>Drama</v>
      </c>
      <c r="S2864">
        <f t="shared" si="1035"/>
        <v>2</v>
      </c>
      <c r="T2864" t="s">
        <v>55</v>
      </c>
      <c r="U2864" t="s">
        <v>13738</v>
      </c>
      <c r="V2864">
        <v>21406</v>
      </c>
      <c r="W2864" t="str">
        <f t="shared" si="1036"/>
        <v>Low</v>
      </c>
      <c r="X2864">
        <v>6214</v>
      </c>
      <c r="Y2864" t="str">
        <f t="shared" si="1037"/>
        <v>Low</v>
      </c>
      <c r="Z2864" t="s">
        <v>13739</v>
      </c>
      <c r="AA2864">
        <v>2</v>
      </c>
      <c r="AB2864" t="str">
        <f t="shared" si="1038"/>
        <v>Duo/Trio Poster</v>
      </c>
      <c r="AC2864" t="s">
        <v>13740</v>
      </c>
      <c r="AD2864" t="s">
        <v>13741</v>
      </c>
      <c r="AE2864">
        <v>169</v>
      </c>
      <c r="AF2864" t="str">
        <f t="shared" si="1039"/>
        <v>Very Low</v>
      </c>
      <c r="AG2864" t="s">
        <v>9</v>
      </c>
      <c r="AH2864" t="s">
        <v>10</v>
      </c>
      <c r="AI2864" t="s">
        <v>11</v>
      </c>
      <c r="AJ2864" t="str">
        <f t="shared" si="1040"/>
        <v>Teen</v>
      </c>
      <c r="AK2864">
        <v>14000000</v>
      </c>
      <c r="AL2864" t="str">
        <f t="shared" si="1041"/>
        <v>Low Budget</v>
      </c>
      <c r="AM2864">
        <v>2001</v>
      </c>
      <c r="AN2864">
        <f t="shared" si="1042"/>
        <v>24</v>
      </c>
      <c r="AO2864" t="str">
        <f t="shared" si="1043"/>
        <v>Old Classic</v>
      </c>
      <c r="AP2864">
        <v>1000</v>
      </c>
      <c r="AQ2864" t="str">
        <f t="shared" si="1044"/>
        <v>Very Low</v>
      </c>
      <c r="AR2864">
        <v>6.5</v>
      </c>
      <c r="AS2864" t="str">
        <f t="shared" si="1045"/>
        <v>Average</v>
      </c>
      <c r="AT2864">
        <v>1.85</v>
      </c>
      <c r="AU2864" t="str">
        <f t="shared" si="1046"/>
        <v>HDTV / Widescreen</v>
      </c>
      <c r="AV2864">
        <v>0</v>
      </c>
      <c r="AW2864" t="str">
        <f t="shared" si="1047"/>
        <v>Very Low</v>
      </c>
    </row>
    <row r="2865" spans="1:49" x14ac:dyDescent="0.3">
      <c r="A2865" t="s">
        <v>0</v>
      </c>
      <c r="B2865" t="s">
        <v>3665</v>
      </c>
      <c r="C2865">
        <v>251</v>
      </c>
      <c r="D2865" t="str">
        <f t="shared" si="1027"/>
        <v>Medium</v>
      </c>
      <c r="E2865">
        <v>141</v>
      </c>
      <c r="F2865" t="str">
        <f t="shared" si="1028"/>
        <v>2h 21m</v>
      </c>
      <c r="G2865" t="str">
        <f t="shared" si="1029"/>
        <v>Long Movie</v>
      </c>
      <c r="H2865">
        <v>16000</v>
      </c>
      <c r="I2865" t="str">
        <f t="shared" si="1030"/>
        <v>Medium</v>
      </c>
      <c r="J2865">
        <v>78</v>
      </c>
      <c r="K2865" t="str">
        <f t="shared" si="1031"/>
        <v>Very Low</v>
      </c>
      <c r="L2865" t="s">
        <v>13742</v>
      </c>
      <c r="M2865">
        <v>378</v>
      </c>
      <c r="N2865" t="str">
        <f t="shared" si="1032"/>
        <v>Low</v>
      </c>
      <c r="O2865">
        <v>13753931</v>
      </c>
      <c r="P2865" t="str">
        <f t="shared" si="1033"/>
        <v>Average</v>
      </c>
      <c r="Q2865" t="s">
        <v>1932</v>
      </c>
      <c r="R2865" t="str">
        <f t="shared" si="1034"/>
        <v>Drama</v>
      </c>
      <c r="S2865">
        <f t="shared" si="1035"/>
        <v>3</v>
      </c>
      <c r="T2865" t="s">
        <v>13743</v>
      </c>
      <c r="U2865" t="s">
        <v>13744</v>
      </c>
      <c r="V2865">
        <v>132149</v>
      </c>
      <c r="W2865" t="str">
        <f t="shared" si="1036"/>
        <v>Medium</v>
      </c>
      <c r="X2865">
        <v>751</v>
      </c>
      <c r="Y2865" t="str">
        <f t="shared" si="1037"/>
        <v>Very Low</v>
      </c>
      <c r="Z2865" t="s">
        <v>13745</v>
      </c>
      <c r="AA2865">
        <v>0</v>
      </c>
      <c r="AB2865" t="str">
        <f t="shared" si="1038"/>
        <v>Symbolic Poster</v>
      </c>
      <c r="AC2865" t="s">
        <v>13746</v>
      </c>
      <c r="AD2865" t="s">
        <v>13747</v>
      </c>
      <c r="AE2865">
        <v>316</v>
      </c>
      <c r="AF2865" t="str">
        <f t="shared" si="1039"/>
        <v>Very Low</v>
      </c>
      <c r="AG2865" t="s">
        <v>647</v>
      </c>
      <c r="AH2865" t="s">
        <v>10</v>
      </c>
      <c r="AI2865" t="s">
        <v>556</v>
      </c>
      <c r="AJ2865" t="str">
        <f t="shared" si="1040"/>
        <v>Adult</v>
      </c>
      <c r="AK2865">
        <v>19000000</v>
      </c>
      <c r="AL2865" t="str">
        <f t="shared" si="1041"/>
        <v>Low Budget</v>
      </c>
      <c r="AM2865">
        <v>2006</v>
      </c>
      <c r="AN2865">
        <f t="shared" si="1042"/>
        <v>19</v>
      </c>
      <c r="AO2865" t="str">
        <f t="shared" si="1043"/>
        <v>Old Classic</v>
      </c>
      <c r="AP2865">
        <v>85</v>
      </c>
      <c r="AQ2865" t="str">
        <f t="shared" si="1044"/>
        <v>Very Low</v>
      </c>
      <c r="AR2865">
        <v>7.9</v>
      </c>
      <c r="AS2865" t="str">
        <f t="shared" si="1045"/>
        <v>Good</v>
      </c>
      <c r="AT2865">
        <v>2.35</v>
      </c>
      <c r="AU2865" t="str">
        <f t="shared" si="1046"/>
        <v>Cinematic Widescreen</v>
      </c>
      <c r="AV2865">
        <v>5000</v>
      </c>
      <c r="AW2865" t="str">
        <f t="shared" si="1047"/>
        <v>Low</v>
      </c>
    </row>
    <row r="2866" spans="1:49" x14ac:dyDescent="0.3">
      <c r="A2866" t="s">
        <v>0</v>
      </c>
      <c r="B2866" t="s">
        <v>13748</v>
      </c>
      <c r="C2866">
        <v>113</v>
      </c>
      <c r="D2866" t="str">
        <f t="shared" si="1027"/>
        <v>Low</v>
      </c>
      <c r="E2866">
        <v>104</v>
      </c>
      <c r="F2866" t="str">
        <f t="shared" si="1028"/>
        <v>1h 44m</v>
      </c>
      <c r="G2866" t="str">
        <f t="shared" si="1029"/>
        <v>Standard Movie</v>
      </c>
      <c r="H2866">
        <v>35</v>
      </c>
      <c r="I2866" t="str">
        <f t="shared" si="1030"/>
        <v>Very Low</v>
      </c>
      <c r="J2866">
        <v>844</v>
      </c>
      <c r="K2866" t="str">
        <f t="shared" si="1031"/>
        <v>Very Low</v>
      </c>
      <c r="L2866" t="s">
        <v>2637</v>
      </c>
      <c r="M2866">
        <v>24000</v>
      </c>
      <c r="N2866" t="str">
        <f t="shared" si="1032"/>
        <v>Medium</v>
      </c>
      <c r="O2866">
        <v>10996440</v>
      </c>
      <c r="P2866" t="str">
        <f t="shared" si="1033"/>
        <v>Average</v>
      </c>
      <c r="Q2866" t="s">
        <v>630</v>
      </c>
      <c r="R2866" t="str">
        <f t="shared" si="1034"/>
        <v>Adventure</v>
      </c>
      <c r="S2866">
        <f t="shared" si="1035"/>
        <v>3</v>
      </c>
      <c r="T2866" t="s">
        <v>53</v>
      </c>
      <c r="U2866" t="s">
        <v>13749</v>
      </c>
      <c r="V2866">
        <v>19707</v>
      </c>
      <c r="W2866" t="str">
        <f t="shared" si="1036"/>
        <v>Low</v>
      </c>
      <c r="X2866">
        <v>27806</v>
      </c>
      <c r="Y2866" t="str">
        <f t="shared" si="1037"/>
        <v>Medium</v>
      </c>
      <c r="Z2866" t="s">
        <v>10407</v>
      </c>
      <c r="AA2866">
        <v>0</v>
      </c>
      <c r="AB2866" t="str">
        <f t="shared" si="1038"/>
        <v>Symbolic Poster</v>
      </c>
      <c r="AC2866" t="s">
        <v>13750</v>
      </c>
      <c r="AD2866" t="s">
        <v>13751</v>
      </c>
      <c r="AE2866">
        <v>128</v>
      </c>
      <c r="AF2866" t="str">
        <f t="shared" si="1039"/>
        <v>Very Low</v>
      </c>
      <c r="AG2866" t="s">
        <v>9</v>
      </c>
      <c r="AH2866" t="s">
        <v>10</v>
      </c>
      <c r="AI2866" t="s">
        <v>66</v>
      </c>
      <c r="AJ2866" t="str">
        <f t="shared" si="1040"/>
        <v>Family</v>
      </c>
      <c r="AK2866">
        <v>13000000</v>
      </c>
      <c r="AL2866" t="str">
        <f t="shared" si="1041"/>
        <v>Low Budget</v>
      </c>
      <c r="AM2866">
        <v>2006</v>
      </c>
      <c r="AN2866">
        <f t="shared" si="1042"/>
        <v>19</v>
      </c>
      <c r="AO2866" t="str">
        <f t="shared" si="1043"/>
        <v>Old Classic</v>
      </c>
      <c r="AP2866">
        <v>912</v>
      </c>
      <c r="AQ2866" t="str">
        <f t="shared" si="1044"/>
        <v>Very Low</v>
      </c>
      <c r="AR2866">
        <v>6.3</v>
      </c>
      <c r="AS2866" t="str">
        <f t="shared" si="1045"/>
        <v>Average</v>
      </c>
      <c r="AT2866">
        <v>2.35</v>
      </c>
      <c r="AU2866" t="str">
        <f t="shared" si="1046"/>
        <v>Cinematic Widescreen</v>
      </c>
      <c r="AV2866">
        <v>862</v>
      </c>
      <c r="AW2866" t="str">
        <f t="shared" si="1047"/>
        <v>Very Low</v>
      </c>
    </row>
    <row r="2867" spans="1:49" x14ac:dyDescent="0.3">
      <c r="A2867" t="s">
        <v>0</v>
      </c>
      <c r="B2867" t="s">
        <v>13752</v>
      </c>
      <c r="C2867">
        <v>23</v>
      </c>
      <c r="D2867" t="str">
        <f t="shared" si="1027"/>
        <v>Very Low</v>
      </c>
      <c r="E2867">
        <v>84</v>
      </c>
      <c r="F2867" t="str">
        <f t="shared" si="1028"/>
        <v>1h 24m</v>
      </c>
      <c r="G2867" t="str">
        <f t="shared" si="1029"/>
        <v>Featurette</v>
      </c>
      <c r="H2867">
        <v>18</v>
      </c>
      <c r="I2867" t="str">
        <f t="shared" si="1030"/>
        <v>Very Low</v>
      </c>
      <c r="J2867">
        <v>744</v>
      </c>
      <c r="K2867" t="str">
        <f t="shared" si="1031"/>
        <v>Very Low</v>
      </c>
      <c r="L2867" t="s">
        <v>773</v>
      </c>
      <c r="M2867">
        <v>1000</v>
      </c>
      <c r="N2867" t="str">
        <f t="shared" si="1032"/>
        <v>Low</v>
      </c>
      <c r="O2867">
        <v>8026971</v>
      </c>
      <c r="P2867" t="str">
        <f t="shared" si="1033"/>
        <v>Flop</v>
      </c>
      <c r="Q2867" t="s">
        <v>1652</v>
      </c>
      <c r="R2867" t="str">
        <f t="shared" si="1034"/>
        <v>Comedy</v>
      </c>
      <c r="S2867">
        <f t="shared" si="1035"/>
        <v>2</v>
      </c>
      <c r="T2867" t="s">
        <v>2090</v>
      </c>
      <c r="U2867" t="s">
        <v>13753</v>
      </c>
      <c r="V2867">
        <v>1520</v>
      </c>
      <c r="W2867" t="str">
        <f t="shared" si="1036"/>
        <v>Very Low</v>
      </c>
      <c r="X2867">
        <v>3352</v>
      </c>
      <c r="Y2867" t="str">
        <f t="shared" si="1037"/>
        <v>Low</v>
      </c>
      <c r="Z2867" t="s">
        <v>2609</v>
      </c>
      <c r="AA2867">
        <v>0</v>
      </c>
      <c r="AB2867" t="str">
        <f t="shared" si="1038"/>
        <v>Symbolic Poster</v>
      </c>
      <c r="AC2867" t="s">
        <v>13754</v>
      </c>
      <c r="AD2867" t="s">
        <v>13755</v>
      </c>
      <c r="AE2867">
        <v>20</v>
      </c>
      <c r="AF2867" t="str">
        <f t="shared" si="1039"/>
        <v>Very Low</v>
      </c>
      <c r="AG2867" t="s">
        <v>9</v>
      </c>
      <c r="AH2867" t="s">
        <v>10</v>
      </c>
      <c r="AI2867" t="s">
        <v>556</v>
      </c>
      <c r="AJ2867" t="str">
        <f t="shared" si="1040"/>
        <v>Adult</v>
      </c>
      <c r="AK2867">
        <v>13000000</v>
      </c>
      <c r="AL2867" t="str">
        <f t="shared" si="1041"/>
        <v>Low Budget</v>
      </c>
      <c r="AM2867">
        <v>1998</v>
      </c>
      <c r="AN2867">
        <f t="shared" si="1042"/>
        <v>27</v>
      </c>
      <c r="AO2867" t="str">
        <f t="shared" si="1043"/>
        <v>Old Classic</v>
      </c>
      <c r="AP2867">
        <v>851</v>
      </c>
      <c r="AQ2867" t="str">
        <f t="shared" si="1044"/>
        <v>Very Low</v>
      </c>
      <c r="AR2867">
        <v>3.8</v>
      </c>
      <c r="AS2867" t="str">
        <f t="shared" si="1045"/>
        <v>Very Poor</v>
      </c>
      <c r="AT2867">
        <f>AT2866</f>
        <v>2.35</v>
      </c>
      <c r="AU2867" t="str">
        <f t="shared" si="1046"/>
        <v>Cinematic Widescreen</v>
      </c>
      <c r="AV2867">
        <v>204</v>
      </c>
      <c r="AW2867" t="str">
        <f t="shared" si="1047"/>
        <v>Very Low</v>
      </c>
    </row>
    <row r="2868" spans="1:49" x14ac:dyDescent="0.3">
      <c r="A2868" t="s">
        <v>0</v>
      </c>
      <c r="B2868" t="s">
        <v>13756</v>
      </c>
      <c r="C2868">
        <v>421</v>
      </c>
      <c r="D2868" t="str">
        <f t="shared" si="1027"/>
        <v>Medium</v>
      </c>
      <c r="E2868">
        <v>118</v>
      </c>
      <c r="F2868" t="str">
        <f t="shared" si="1028"/>
        <v>1h 58m</v>
      </c>
      <c r="G2868" t="str">
        <f t="shared" si="1029"/>
        <v>Standard Movie</v>
      </c>
      <c r="H2868">
        <v>412</v>
      </c>
      <c r="I2868" t="str">
        <f t="shared" si="1030"/>
        <v>Very Low</v>
      </c>
      <c r="J2868">
        <v>491</v>
      </c>
      <c r="K2868" t="str">
        <f t="shared" si="1031"/>
        <v>Very Low</v>
      </c>
      <c r="L2868" t="s">
        <v>1571</v>
      </c>
      <c r="M2868">
        <v>805</v>
      </c>
      <c r="N2868" t="str">
        <f t="shared" si="1032"/>
        <v>Low</v>
      </c>
      <c r="O2868">
        <v>14677654</v>
      </c>
      <c r="P2868" t="str">
        <f t="shared" si="1033"/>
        <v>Average</v>
      </c>
      <c r="Q2868" t="s">
        <v>3380</v>
      </c>
      <c r="R2868" t="str">
        <f t="shared" si="1034"/>
        <v>Drama</v>
      </c>
      <c r="S2868">
        <f t="shared" si="1035"/>
        <v>1</v>
      </c>
      <c r="T2868" t="s">
        <v>2289</v>
      </c>
      <c r="U2868" t="s">
        <v>13757</v>
      </c>
      <c r="V2868">
        <v>161288</v>
      </c>
      <c r="W2868" t="str">
        <f t="shared" si="1036"/>
        <v>Medium</v>
      </c>
      <c r="X2868">
        <v>2499</v>
      </c>
      <c r="Y2868" t="str">
        <f t="shared" si="1037"/>
        <v>Low</v>
      </c>
      <c r="Z2868" t="s">
        <v>7909</v>
      </c>
      <c r="AA2868">
        <v>0</v>
      </c>
      <c r="AB2868" t="str">
        <f t="shared" si="1038"/>
        <v>Symbolic Poster</v>
      </c>
      <c r="AC2868" t="s">
        <v>13758</v>
      </c>
      <c r="AD2868" t="s">
        <v>13759</v>
      </c>
      <c r="AE2868">
        <v>351</v>
      </c>
      <c r="AF2868" t="str">
        <f t="shared" si="1039"/>
        <v>Very Low</v>
      </c>
      <c r="AG2868" t="s">
        <v>9</v>
      </c>
      <c r="AH2868" t="s">
        <v>7958</v>
      </c>
      <c r="AI2868" t="s">
        <v>556</v>
      </c>
      <c r="AJ2868" t="str">
        <f t="shared" si="1040"/>
        <v>Adult</v>
      </c>
      <c r="AK2868">
        <v>13000000</v>
      </c>
      <c r="AL2868" t="str">
        <f t="shared" si="1041"/>
        <v>Low Budget</v>
      </c>
      <c r="AM2868">
        <v>2015</v>
      </c>
      <c r="AN2868">
        <f t="shared" si="1042"/>
        <v>10</v>
      </c>
      <c r="AO2868" t="str">
        <f t="shared" si="1043"/>
        <v>Modern Classic</v>
      </c>
      <c r="AP2868">
        <v>681</v>
      </c>
      <c r="AQ2868" t="str">
        <f t="shared" si="1044"/>
        <v>Very Low</v>
      </c>
      <c r="AR2868">
        <v>8.3000000000000007</v>
      </c>
      <c r="AS2868" t="str">
        <f t="shared" si="1045"/>
        <v>Excellent</v>
      </c>
      <c r="AT2868">
        <v>2.35</v>
      </c>
      <c r="AU2868" t="str">
        <f t="shared" si="1046"/>
        <v>Cinematic Widescreen</v>
      </c>
      <c r="AV2868">
        <v>72000</v>
      </c>
      <c r="AW2868" t="str">
        <f t="shared" si="1047"/>
        <v>High</v>
      </c>
    </row>
    <row r="2869" spans="1:49" x14ac:dyDescent="0.3">
      <c r="A2869" t="s">
        <v>0</v>
      </c>
      <c r="B2869" t="s">
        <v>6739</v>
      </c>
      <c r="C2869">
        <v>32</v>
      </c>
      <c r="D2869" t="str">
        <f t="shared" si="1027"/>
        <v>Very Low</v>
      </c>
      <c r="E2869">
        <v>82</v>
      </c>
      <c r="F2869" t="str">
        <f t="shared" si="1028"/>
        <v>1h 22m</v>
      </c>
      <c r="G2869" t="str">
        <f t="shared" si="1029"/>
        <v>Featurette</v>
      </c>
      <c r="H2869">
        <v>799</v>
      </c>
      <c r="I2869" t="str">
        <f t="shared" si="1030"/>
        <v>Very Low</v>
      </c>
      <c r="J2869">
        <v>294</v>
      </c>
      <c r="K2869" t="str">
        <f t="shared" si="1031"/>
        <v>Very Low</v>
      </c>
      <c r="L2869" t="s">
        <v>12360</v>
      </c>
      <c r="M2869">
        <v>721</v>
      </c>
      <c r="N2869" t="str">
        <f t="shared" si="1032"/>
        <v>Low</v>
      </c>
      <c r="O2869">
        <v>9975684</v>
      </c>
      <c r="P2869" t="str">
        <f t="shared" si="1033"/>
        <v>Flop</v>
      </c>
      <c r="Q2869" t="s">
        <v>1642</v>
      </c>
      <c r="R2869" t="str">
        <f t="shared" si="1034"/>
        <v>Comedy</v>
      </c>
      <c r="S2869">
        <f t="shared" si="1035"/>
        <v>1</v>
      </c>
      <c r="T2869" t="s">
        <v>295</v>
      </c>
      <c r="U2869" t="s">
        <v>13760</v>
      </c>
      <c r="V2869">
        <v>20033</v>
      </c>
      <c r="W2869" t="str">
        <f t="shared" si="1036"/>
        <v>Low</v>
      </c>
      <c r="X2869">
        <v>1805</v>
      </c>
      <c r="Y2869" t="str">
        <f t="shared" si="1037"/>
        <v>Low</v>
      </c>
      <c r="Z2869" t="s">
        <v>1861</v>
      </c>
      <c r="AA2869">
        <v>0</v>
      </c>
      <c r="AB2869" t="str">
        <f t="shared" si="1038"/>
        <v>Symbolic Poster</v>
      </c>
      <c r="AC2869" t="s">
        <v>13761</v>
      </c>
      <c r="AD2869" t="s">
        <v>13762</v>
      </c>
      <c r="AE2869">
        <v>117</v>
      </c>
      <c r="AF2869" t="str">
        <f t="shared" si="1039"/>
        <v>Very Low</v>
      </c>
      <c r="AG2869" t="s">
        <v>9</v>
      </c>
      <c r="AH2869" t="s">
        <v>239</v>
      </c>
      <c r="AI2869" t="s">
        <v>11</v>
      </c>
      <c r="AJ2869" t="str">
        <f t="shared" si="1040"/>
        <v>Teen</v>
      </c>
      <c r="AK2869">
        <v>13000000</v>
      </c>
      <c r="AL2869" t="str">
        <f t="shared" si="1041"/>
        <v>Low Budget</v>
      </c>
      <c r="AM2869">
        <v>1998</v>
      </c>
      <c r="AN2869">
        <f t="shared" si="1042"/>
        <v>27</v>
      </c>
      <c r="AO2869" t="str">
        <f t="shared" si="1043"/>
        <v>Old Classic</v>
      </c>
      <c r="AP2869">
        <v>359</v>
      </c>
      <c r="AQ2869" t="str">
        <f t="shared" si="1044"/>
        <v>Very Low</v>
      </c>
      <c r="AR2869">
        <v>6.4</v>
      </c>
      <c r="AS2869" t="str">
        <f t="shared" si="1045"/>
        <v>Average</v>
      </c>
      <c r="AT2869">
        <v>1.85</v>
      </c>
      <c r="AU2869" t="str">
        <f t="shared" si="1046"/>
        <v>HDTV / Widescreen</v>
      </c>
      <c r="AV2869">
        <v>679</v>
      </c>
      <c r="AW2869" t="str">
        <f t="shared" si="1047"/>
        <v>Very Low</v>
      </c>
    </row>
    <row r="2870" spans="1:49" x14ac:dyDescent="0.3">
      <c r="A2870" t="s">
        <v>0</v>
      </c>
      <c r="B2870" t="s">
        <v>13763</v>
      </c>
      <c r="C2870">
        <v>52</v>
      </c>
      <c r="D2870" t="str">
        <f t="shared" si="1027"/>
        <v>Low</v>
      </c>
      <c r="E2870">
        <v>95</v>
      </c>
      <c r="F2870" t="str">
        <f t="shared" si="1028"/>
        <v>1h 35m</v>
      </c>
      <c r="G2870" t="str">
        <f t="shared" si="1029"/>
        <v>Standard Movie</v>
      </c>
      <c r="H2870">
        <v>0</v>
      </c>
      <c r="I2870" t="str">
        <f t="shared" si="1030"/>
        <v>Very Low</v>
      </c>
      <c r="J2870">
        <v>650</v>
      </c>
      <c r="K2870" t="str">
        <f t="shared" si="1031"/>
        <v>Very Low</v>
      </c>
      <c r="L2870" t="s">
        <v>5957</v>
      </c>
      <c r="M2870">
        <v>899</v>
      </c>
      <c r="N2870" t="str">
        <f t="shared" si="1032"/>
        <v>Low</v>
      </c>
      <c r="O2870">
        <v>7881335</v>
      </c>
      <c r="P2870" t="str">
        <f t="shared" si="1033"/>
        <v>Flop</v>
      </c>
      <c r="Q2870" t="s">
        <v>5938</v>
      </c>
      <c r="R2870" t="str">
        <f t="shared" si="1034"/>
        <v>Comedy</v>
      </c>
      <c r="S2870">
        <f t="shared" si="1035"/>
        <v>3</v>
      </c>
      <c r="T2870" t="s">
        <v>3902</v>
      </c>
      <c r="U2870" t="s">
        <v>13764</v>
      </c>
      <c r="V2870">
        <v>21212</v>
      </c>
      <c r="W2870" t="str">
        <f t="shared" si="1036"/>
        <v>Low</v>
      </c>
      <c r="X2870">
        <v>3092</v>
      </c>
      <c r="Y2870" t="str">
        <f t="shared" si="1037"/>
        <v>Low</v>
      </c>
      <c r="Z2870" t="s">
        <v>5735</v>
      </c>
      <c r="AA2870">
        <v>4</v>
      </c>
      <c r="AB2870" t="str">
        <f t="shared" si="1038"/>
        <v>Ensemble Poster</v>
      </c>
      <c r="AC2870" t="s">
        <v>13765</v>
      </c>
      <c r="AD2870" t="s">
        <v>13766</v>
      </c>
      <c r="AE2870">
        <v>107</v>
      </c>
      <c r="AF2870" t="str">
        <f t="shared" si="1039"/>
        <v>Very Low</v>
      </c>
      <c r="AG2870" t="s">
        <v>9</v>
      </c>
      <c r="AH2870" t="s">
        <v>10</v>
      </c>
      <c r="AI2870" t="s">
        <v>556</v>
      </c>
      <c r="AJ2870" t="str">
        <f t="shared" si="1040"/>
        <v>Adult</v>
      </c>
      <c r="AK2870">
        <v>13000000</v>
      </c>
      <c r="AL2870" t="str">
        <f t="shared" si="1041"/>
        <v>Low Budget</v>
      </c>
      <c r="AM2870">
        <v>1994</v>
      </c>
      <c r="AN2870">
        <f t="shared" si="1042"/>
        <v>31</v>
      </c>
      <c r="AO2870" t="str">
        <f t="shared" si="1043"/>
        <v>Old Classic</v>
      </c>
      <c r="AP2870">
        <v>849</v>
      </c>
      <c r="AQ2870" t="str">
        <f t="shared" si="1044"/>
        <v>Very Low</v>
      </c>
      <c r="AR2870">
        <v>6.7</v>
      </c>
      <c r="AS2870" t="str">
        <f t="shared" si="1045"/>
        <v>Average</v>
      </c>
      <c r="AT2870">
        <v>1.66</v>
      </c>
      <c r="AU2870" t="str">
        <f t="shared" si="1046"/>
        <v/>
      </c>
      <c r="AV2870">
        <v>3000</v>
      </c>
      <c r="AW2870" t="str">
        <f t="shared" si="1047"/>
        <v>Low</v>
      </c>
    </row>
    <row r="2871" spans="1:49" x14ac:dyDescent="0.3">
      <c r="A2871" t="s">
        <v>0</v>
      </c>
      <c r="B2871" t="s">
        <v>10930</v>
      </c>
      <c r="C2871">
        <v>81</v>
      </c>
      <c r="D2871" t="str">
        <f t="shared" si="1027"/>
        <v>Low</v>
      </c>
      <c r="E2871">
        <v>94</v>
      </c>
      <c r="F2871" t="str">
        <f t="shared" si="1028"/>
        <v>1h 34m</v>
      </c>
      <c r="G2871" t="str">
        <f t="shared" si="1029"/>
        <v>Standard Movie</v>
      </c>
      <c r="H2871">
        <v>26</v>
      </c>
      <c r="I2871" t="str">
        <f t="shared" si="1030"/>
        <v>Very Low</v>
      </c>
      <c r="J2871">
        <v>4000</v>
      </c>
      <c r="K2871" t="str">
        <f t="shared" si="1031"/>
        <v>Low</v>
      </c>
      <c r="L2871" t="s">
        <v>1220</v>
      </c>
      <c r="M2871">
        <v>16000</v>
      </c>
      <c r="N2871" t="str">
        <f t="shared" si="1032"/>
        <v>Medium</v>
      </c>
      <c r="O2871">
        <v>6241697</v>
      </c>
      <c r="P2871" t="str">
        <f t="shared" si="1033"/>
        <v>Flop</v>
      </c>
      <c r="Q2871" t="s">
        <v>1642</v>
      </c>
      <c r="R2871" t="str">
        <f t="shared" si="1034"/>
        <v>Comedy</v>
      </c>
      <c r="S2871">
        <f t="shared" si="1035"/>
        <v>1</v>
      </c>
      <c r="T2871" t="s">
        <v>286</v>
      </c>
      <c r="U2871" t="s">
        <v>13767</v>
      </c>
      <c r="V2871">
        <v>16059</v>
      </c>
      <c r="W2871" t="str">
        <f t="shared" si="1036"/>
        <v>Low</v>
      </c>
      <c r="X2871">
        <v>31005</v>
      </c>
      <c r="Y2871" t="str">
        <f t="shared" si="1037"/>
        <v>Medium</v>
      </c>
      <c r="Z2871" t="s">
        <v>55</v>
      </c>
      <c r="AA2871">
        <v>2</v>
      </c>
      <c r="AB2871" t="str">
        <f t="shared" si="1038"/>
        <v>Duo/Trio Poster</v>
      </c>
      <c r="AC2871" t="s">
        <v>13768</v>
      </c>
      <c r="AD2871" t="s">
        <v>13769</v>
      </c>
      <c r="AE2871">
        <v>210</v>
      </c>
      <c r="AF2871" t="str">
        <f t="shared" si="1039"/>
        <v>Very Low</v>
      </c>
      <c r="AG2871" t="s">
        <v>9</v>
      </c>
      <c r="AH2871" t="s">
        <v>1436</v>
      </c>
      <c r="AI2871" t="s">
        <v>11</v>
      </c>
      <c r="AJ2871" t="str">
        <f t="shared" si="1040"/>
        <v>Teen</v>
      </c>
      <c r="AK2871">
        <v>13000000</v>
      </c>
      <c r="AL2871" t="str">
        <f t="shared" si="1041"/>
        <v>Low Budget</v>
      </c>
      <c r="AM2871">
        <v>1999</v>
      </c>
      <c r="AN2871">
        <f t="shared" si="1042"/>
        <v>26</v>
      </c>
      <c r="AO2871" t="str">
        <f t="shared" si="1043"/>
        <v>Old Classic</v>
      </c>
      <c r="AP2871">
        <v>8000</v>
      </c>
      <c r="AQ2871" t="str">
        <f t="shared" si="1044"/>
        <v>Low</v>
      </c>
      <c r="AR2871">
        <v>6.1</v>
      </c>
      <c r="AS2871" t="str">
        <f t="shared" si="1045"/>
        <v>Average</v>
      </c>
      <c r="AT2871">
        <v>1.85</v>
      </c>
      <c r="AU2871" t="str">
        <f t="shared" si="1046"/>
        <v>HDTV / Widescreen</v>
      </c>
      <c r="AV2871">
        <v>0</v>
      </c>
      <c r="AW2871" t="str">
        <f t="shared" si="1047"/>
        <v>Very Low</v>
      </c>
    </row>
    <row r="2872" spans="1:49" x14ac:dyDescent="0.3">
      <c r="A2872" t="s">
        <v>0</v>
      </c>
      <c r="B2872" t="s">
        <v>8637</v>
      </c>
      <c r="C2872">
        <f>C2871</f>
        <v>81</v>
      </c>
      <c r="D2872" t="str">
        <f t="shared" si="1027"/>
        <v>Low</v>
      </c>
      <c r="E2872">
        <v>88</v>
      </c>
      <c r="F2872" t="str">
        <f t="shared" si="1028"/>
        <v>1h 28m</v>
      </c>
      <c r="G2872" t="str">
        <f t="shared" si="1029"/>
        <v>Featurette</v>
      </c>
      <c r="H2872">
        <v>76</v>
      </c>
      <c r="I2872" t="str">
        <f t="shared" si="1030"/>
        <v>Very Low</v>
      </c>
      <c r="J2872">
        <v>75</v>
      </c>
      <c r="K2872" t="str">
        <f t="shared" si="1031"/>
        <v>Very Low</v>
      </c>
      <c r="L2872" t="s">
        <v>13770</v>
      </c>
      <c r="M2872">
        <v>690</v>
      </c>
      <c r="N2872" t="str">
        <f t="shared" si="1032"/>
        <v>Low</v>
      </c>
      <c r="O2872">
        <f>O2871</f>
        <v>6241697</v>
      </c>
      <c r="P2872" t="str">
        <f t="shared" si="1033"/>
        <v>Flop</v>
      </c>
      <c r="Q2872" t="s">
        <v>1170</v>
      </c>
      <c r="R2872" t="str">
        <f t="shared" si="1034"/>
        <v>Action</v>
      </c>
      <c r="S2872">
        <f t="shared" si="1035"/>
        <v>4</v>
      </c>
      <c r="T2872" t="s">
        <v>969</v>
      </c>
      <c r="U2872" t="s">
        <v>13771</v>
      </c>
      <c r="V2872">
        <v>335</v>
      </c>
      <c r="W2872" t="str">
        <f t="shared" si="1036"/>
        <v>Very Low</v>
      </c>
      <c r="X2872">
        <v>998</v>
      </c>
      <c r="Y2872" t="str">
        <f t="shared" si="1037"/>
        <v>Very Low</v>
      </c>
      <c r="Z2872" t="s">
        <v>13772</v>
      </c>
      <c r="AA2872">
        <v>0</v>
      </c>
      <c r="AB2872" t="str">
        <f t="shared" si="1038"/>
        <v>Symbolic Poster</v>
      </c>
      <c r="AC2872" t="str">
        <f>AC2871</f>
        <v>political cover up|political satire|teenage girl|white house|witness</v>
      </c>
      <c r="AD2872" t="s">
        <v>13773</v>
      </c>
      <c r="AE2872">
        <f>AE2871</f>
        <v>210</v>
      </c>
      <c r="AF2872" t="str">
        <f t="shared" si="1039"/>
        <v>Very Low</v>
      </c>
      <c r="AG2872" t="s">
        <v>12443</v>
      </c>
      <c r="AH2872" t="s">
        <v>12444</v>
      </c>
      <c r="AI2872" t="str">
        <f t="shared" ref="AI2872:AM2872" si="1050">AI2871</f>
        <v>PG-13</v>
      </c>
      <c r="AJ2872" t="str">
        <f t="shared" si="1040"/>
        <v>Teen</v>
      </c>
      <c r="AK2872">
        <f t="shared" si="1050"/>
        <v>13000000</v>
      </c>
      <c r="AL2872" t="str">
        <f t="shared" si="1041"/>
        <v>Low Budget</v>
      </c>
      <c r="AM2872">
        <f t="shared" si="1050"/>
        <v>1999</v>
      </c>
      <c r="AN2872">
        <f t="shared" si="1042"/>
        <v>26</v>
      </c>
      <c r="AO2872" t="str">
        <f t="shared" si="1043"/>
        <v>Old Classic</v>
      </c>
      <c r="AP2872">
        <v>94</v>
      </c>
      <c r="AQ2872" t="str">
        <f t="shared" si="1044"/>
        <v>Very Low</v>
      </c>
      <c r="AR2872">
        <v>8.1</v>
      </c>
      <c r="AS2872" t="str">
        <f t="shared" si="1045"/>
        <v>Excellent</v>
      </c>
      <c r="AT2872">
        <f>AT2871</f>
        <v>1.85</v>
      </c>
      <c r="AU2872" t="str">
        <f t="shared" si="1046"/>
        <v>HDTV / Widescreen</v>
      </c>
      <c r="AV2872">
        <v>22</v>
      </c>
      <c r="AW2872" t="str">
        <f t="shared" si="1047"/>
        <v>Very Low</v>
      </c>
    </row>
    <row r="2873" spans="1:49" x14ac:dyDescent="0.3">
      <c r="A2873" t="s">
        <v>0</v>
      </c>
      <c r="B2873" t="s">
        <v>13774</v>
      </c>
      <c r="C2873">
        <v>39</v>
      </c>
      <c r="D2873" t="str">
        <f t="shared" si="1027"/>
        <v>Very Low</v>
      </c>
      <c r="E2873">
        <v>99</v>
      </c>
      <c r="F2873" t="str">
        <f t="shared" si="1028"/>
        <v>1h 39m</v>
      </c>
      <c r="G2873" t="str">
        <f t="shared" si="1029"/>
        <v>Standard Movie</v>
      </c>
      <c r="H2873">
        <v>7</v>
      </c>
      <c r="I2873" t="str">
        <f t="shared" si="1030"/>
        <v>Very Low</v>
      </c>
      <c r="J2873">
        <v>730</v>
      </c>
      <c r="K2873" t="str">
        <f t="shared" si="1031"/>
        <v>Very Low</v>
      </c>
      <c r="L2873" t="s">
        <v>1730</v>
      </c>
      <c r="M2873">
        <v>3000</v>
      </c>
      <c r="N2873" t="str">
        <f t="shared" si="1032"/>
        <v>Low</v>
      </c>
      <c r="O2873">
        <v>5871603</v>
      </c>
      <c r="P2873" t="str">
        <f t="shared" si="1033"/>
        <v>Flop</v>
      </c>
      <c r="Q2873" t="s">
        <v>4046</v>
      </c>
      <c r="R2873" t="str">
        <f t="shared" si="1034"/>
        <v>Drama</v>
      </c>
      <c r="S2873">
        <f t="shared" si="1035"/>
        <v>2</v>
      </c>
      <c r="T2873" t="s">
        <v>953</v>
      </c>
      <c r="U2873" t="s">
        <v>13775</v>
      </c>
      <c r="V2873">
        <v>3116</v>
      </c>
      <c r="W2873" t="str">
        <f t="shared" si="1036"/>
        <v>Very Low</v>
      </c>
      <c r="X2873">
        <v>6485</v>
      </c>
      <c r="Y2873" t="str">
        <f t="shared" si="1037"/>
        <v>Low</v>
      </c>
      <c r="Z2873" t="s">
        <v>5742</v>
      </c>
      <c r="AA2873">
        <v>3</v>
      </c>
      <c r="AB2873" t="str">
        <f t="shared" si="1038"/>
        <v>Duo/Trio Poster</v>
      </c>
      <c r="AC2873" t="s">
        <v>13776</v>
      </c>
      <c r="AD2873" t="s">
        <v>13777</v>
      </c>
      <c r="AE2873">
        <v>39</v>
      </c>
      <c r="AF2873" t="str">
        <f t="shared" si="1039"/>
        <v>Very Low</v>
      </c>
      <c r="AG2873" t="s">
        <v>9</v>
      </c>
      <c r="AH2873" t="s">
        <v>10</v>
      </c>
      <c r="AI2873" t="s">
        <v>556</v>
      </c>
      <c r="AJ2873" t="str">
        <f t="shared" si="1040"/>
        <v>Adult</v>
      </c>
      <c r="AK2873">
        <v>13000000</v>
      </c>
      <c r="AL2873" t="str">
        <f t="shared" si="1041"/>
        <v>Low Budget</v>
      </c>
      <c r="AM2873">
        <v>1999</v>
      </c>
      <c r="AN2873">
        <f t="shared" si="1042"/>
        <v>26</v>
      </c>
      <c r="AO2873" t="str">
        <f t="shared" si="1043"/>
        <v>Old Classic</v>
      </c>
      <c r="AP2873">
        <v>1000</v>
      </c>
      <c r="AQ2873" t="str">
        <f t="shared" si="1044"/>
        <v>Very Low</v>
      </c>
      <c r="AR2873">
        <v>6</v>
      </c>
      <c r="AS2873" t="str">
        <f t="shared" si="1045"/>
        <v>Average</v>
      </c>
      <c r="AT2873">
        <v>1.85</v>
      </c>
      <c r="AU2873" t="str">
        <f t="shared" si="1046"/>
        <v>HDTV / Widescreen</v>
      </c>
      <c r="AV2873">
        <v>251</v>
      </c>
      <c r="AW2873" t="str">
        <f t="shared" si="1047"/>
        <v>Very Low</v>
      </c>
    </row>
    <row r="2874" spans="1:49" x14ac:dyDescent="0.3">
      <c r="A2874" t="s">
        <v>0</v>
      </c>
      <c r="B2874" t="s">
        <v>13778</v>
      </c>
      <c r="C2874">
        <v>63</v>
      </c>
      <c r="D2874" t="str">
        <f t="shared" si="1027"/>
        <v>Low</v>
      </c>
      <c r="E2874">
        <v>121</v>
      </c>
      <c r="F2874" t="str">
        <f t="shared" si="1028"/>
        <v>2h 1m</v>
      </c>
      <c r="G2874" t="str">
        <f t="shared" si="1029"/>
        <v>Long Movie</v>
      </c>
      <c r="H2874">
        <v>15</v>
      </c>
      <c r="I2874" t="str">
        <f t="shared" si="1030"/>
        <v>Very Low</v>
      </c>
      <c r="J2874">
        <v>812</v>
      </c>
      <c r="K2874" t="str">
        <f t="shared" si="1031"/>
        <v>Very Low</v>
      </c>
      <c r="L2874" t="s">
        <v>10124</v>
      </c>
      <c r="M2874">
        <v>4000</v>
      </c>
      <c r="N2874" t="str">
        <f t="shared" si="1032"/>
        <v>Low</v>
      </c>
      <c r="O2874">
        <v>16574731</v>
      </c>
      <c r="P2874" t="str">
        <f t="shared" si="1033"/>
        <v>Average</v>
      </c>
      <c r="Q2874" t="s">
        <v>6170</v>
      </c>
      <c r="R2874" t="str">
        <f t="shared" si="1034"/>
        <v>Drama</v>
      </c>
      <c r="S2874">
        <f t="shared" si="1035"/>
        <v>2</v>
      </c>
      <c r="T2874" t="s">
        <v>464</v>
      </c>
      <c r="U2874" t="s">
        <v>13779</v>
      </c>
      <c r="V2874">
        <v>27675</v>
      </c>
      <c r="W2874" t="str">
        <f t="shared" si="1036"/>
        <v>Low</v>
      </c>
      <c r="X2874">
        <v>6910</v>
      </c>
      <c r="Y2874" t="str">
        <f t="shared" si="1037"/>
        <v>Low</v>
      </c>
      <c r="Z2874" t="s">
        <v>604</v>
      </c>
      <c r="AA2874">
        <v>4</v>
      </c>
      <c r="AB2874" t="str">
        <f t="shared" si="1038"/>
        <v>Ensemble Poster</v>
      </c>
      <c r="AC2874" t="s">
        <v>13780</v>
      </c>
      <c r="AD2874" t="s">
        <v>13781</v>
      </c>
      <c r="AE2874">
        <v>181</v>
      </c>
      <c r="AF2874" t="str">
        <f t="shared" si="1039"/>
        <v>Very Low</v>
      </c>
      <c r="AG2874" t="s">
        <v>9</v>
      </c>
      <c r="AH2874" t="s">
        <v>10</v>
      </c>
      <c r="AI2874" t="s">
        <v>556</v>
      </c>
      <c r="AJ2874" t="str">
        <f t="shared" si="1040"/>
        <v>Adult</v>
      </c>
      <c r="AK2874">
        <v>13000000</v>
      </c>
      <c r="AL2874" t="str">
        <f t="shared" si="1041"/>
        <v>Low Budget</v>
      </c>
      <c r="AM2874">
        <v>1998</v>
      </c>
      <c r="AN2874">
        <f t="shared" si="1042"/>
        <v>27</v>
      </c>
      <c r="AO2874" t="str">
        <f t="shared" si="1043"/>
        <v>Old Classic</v>
      </c>
      <c r="AP2874">
        <v>957</v>
      </c>
      <c r="AQ2874" t="str">
        <f t="shared" si="1044"/>
        <v>Very Low</v>
      </c>
      <c r="AR2874">
        <v>5.8</v>
      </c>
      <c r="AS2874" t="str">
        <f t="shared" si="1045"/>
        <v>Below Average</v>
      </c>
      <c r="AT2874">
        <v>1.85</v>
      </c>
      <c r="AU2874" t="str">
        <f t="shared" si="1046"/>
        <v>HDTV / Widescreen</v>
      </c>
      <c r="AV2874">
        <v>0</v>
      </c>
      <c r="AW2874" t="str">
        <f t="shared" si="1047"/>
        <v>Very Low</v>
      </c>
    </row>
    <row r="2875" spans="1:49" x14ac:dyDescent="0.3">
      <c r="A2875" t="s">
        <v>0</v>
      </c>
      <c r="B2875" t="s">
        <v>13782</v>
      </c>
      <c r="C2875">
        <v>47</v>
      </c>
      <c r="D2875" t="str">
        <f t="shared" si="1027"/>
        <v>Very Low</v>
      </c>
      <c r="E2875">
        <v>84</v>
      </c>
      <c r="F2875" t="str">
        <f t="shared" si="1028"/>
        <v>1h 24m</v>
      </c>
      <c r="G2875" t="str">
        <f t="shared" si="1029"/>
        <v>Featurette</v>
      </c>
      <c r="H2875">
        <v>2</v>
      </c>
      <c r="I2875" t="str">
        <f t="shared" si="1030"/>
        <v>Very Low</v>
      </c>
      <c r="J2875">
        <v>690</v>
      </c>
      <c r="K2875" t="str">
        <f t="shared" si="1031"/>
        <v>Very Low</v>
      </c>
      <c r="L2875" t="s">
        <v>11279</v>
      </c>
      <c r="M2875">
        <v>15000</v>
      </c>
      <c r="N2875" t="str">
        <f t="shared" si="1032"/>
        <v>Medium</v>
      </c>
      <c r="O2875">
        <v>5002310</v>
      </c>
      <c r="P2875" t="str">
        <f t="shared" si="1033"/>
        <v>Flop</v>
      </c>
      <c r="Q2875" t="s">
        <v>13783</v>
      </c>
      <c r="R2875" t="str">
        <f t="shared" si="1034"/>
        <v>Adventure</v>
      </c>
      <c r="S2875">
        <f t="shared" si="1035"/>
        <v>4</v>
      </c>
      <c r="T2875" t="s">
        <v>344</v>
      </c>
      <c r="U2875" t="s">
        <v>13784</v>
      </c>
      <c r="V2875">
        <v>25541</v>
      </c>
      <c r="W2875" t="str">
        <f t="shared" si="1036"/>
        <v>Low</v>
      </c>
      <c r="X2875">
        <v>18864</v>
      </c>
      <c r="Y2875" t="str">
        <f t="shared" si="1037"/>
        <v>Medium</v>
      </c>
      <c r="Z2875" t="s">
        <v>7660</v>
      </c>
      <c r="AA2875">
        <v>0</v>
      </c>
      <c r="AB2875" t="str">
        <f t="shared" si="1038"/>
        <v>Symbolic Poster</v>
      </c>
      <c r="AC2875" t="s">
        <v>13785</v>
      </c>
      <c r="AD2875" t="s">
        <v>13786</v>
      </c>
      <c r="AE2875">
        <v>181</v>
      </c>
      <c r="AF2875" t="str">
        <f t="shared" si="1039"/>
        <v>Very Low</v>
      </c>
      <c r="AG2875" t="s">
        <v>9</v>
      </c>
      <c r="AH2875" t="s">
        <v>10</v>
      </c>
      <c r="AI2875" t="s">
        <v>11</v>
      </c>
      <c r="AJ2875" t="str">
        <f t="shared" si="1040"/>
        <v>Teen</v>
      </c>
      <c r="AK2875">
        <v>13000000</v>
      </c>
      <c r="AL2875" t="str">
        <f t="shared" si="1041"/>
        <v>Low Budget</v>
      </c>
      <c r="AM2875">
        <v>2001</v>
      </c>
      <c r="AN2875">
        <f t="shared" si="1042"/>
        <v>24</v>
      </c>
      <c r="AO2875" t="str">
        <f t="shared" si="1043"/>
        <v>Old Classic</v>
      </c>
      <c r="AP2875">
        <v>816</v>
      </c>
      <c r="AQ2875" t="str">
        <f t="shared" si="1044"/>
        <v>Very Low</v>
      </c>
      <c r="AR2875">
        <v>5.6</v>
      </c>
      <c r="AS2875" t="str">
        <f t="shared" si="1045"/>
        <v>Below Average</v>
      </c>
      <c r="AT2875">
        <v>2.35</v>
      </c>
      <c r="AU2875" t="str">
        <f t="shared" si="1046"/>
        <v>Cinematic Widescreen</v>
      </c>
      <c r="AV2875">
        <v>0</v>
      </c>
      <c r="AW2875" t="str">
        <f t="shared" si="1047"/>
        <v>Very Low</v>
      </c>
    </row>
    <row r="2876" spans="1:49" x14ac:dyDescent="0.3">
      <c r="A2876" t="s">
        <v>0</v>
      </c>
      <c r="B2876" t="s">
        <v>13787</v>
      </c>
      <c r="C2876">
        <v>111</v>
      </c>
      <c r="D2876" t="str">
        <f t="shared" si="1027"/>
        <v>Low</v>
      </c>
      <c r="E2876">
        <v>93</v>
      </c>
      <c r="F2876" t="str">
        <f t="shared" si="1028"/>
        <v>1h 33m</v>
      </c>
      <c r="G2876" t="str">
        <f t="shared" si="1029"/>
        <v>Standard Movie</v>
      </c>
      <c r="H2876">
        <v>16</v>
      </c>
      <c r="I2876" t="str">
        <f t="shared" si="1030"/>
        <v>Very Low</v>
      </c>
      <c r="J2876">
        <v>258</v>
      </c>
      <c r="K2876" t="str">
        <f t="shared" si="1031"/>
        <v>Very Low</v>
      </c>
      <c r="L2876" t="s">
        <v>5867</v>
      </c>
      <c r="M2876">
        <v>567</v>
      </c>
      <c r="N2876" t="str">
        <f t="shared" si="1032"/>
        <v>Low</v>
      </c>
      <c r="O2876">
        <v>4919896</v>
      </c>
      <c r="P2876" t="str">
        <f t="shared" si="1033"/>
        <v>Flop</v>
      </c>
      <c r="Q2876" t="s">
        <v>5938</v>
      </c>
      <c r="R2876" t="str">
        <f t="shared" si="1034"/>
        <v>Comedy</v>
      </c>
      <c r="S2876">
        <f t="shared" si="1035"/>
        <v>3</v>
      </c>
      <c r="T2876" t="s">
        <v>8267</v>
      </c>
      <c r="U2876" t="s">
        <v>13788</v>
      </c>
      <c r="V2876">
        <v>21530</v>
      </c>
      <c r="W2876" t="str">
        <f t="shared" si="1036"/>
        <v>Low</v>
      </c>
      <c r="X2876">
        <v>1775</v>
      </c>
      <c r="Y2876" t="str">
        <f t="shared" si="1037"/>
        <v>Low</v>
      </c>
      <c r="Z2876" t="s">
        <v>8952</v>
      </c>
      <c r="AA2876">
        <v>1</v>
      </c>
      <c r="AB2876" t="str">
        <f t="shared" si="1038"/>
        <v>Solo Star Poster</v>
      </c>
      <c r="AC2876" t="s">
        <v>13789</v>
      </c>
      <c r="AD2876" t="s">
        <v>13790</v>
      </c>
      <c r="AE2876">
        <v>159</v>
      </c>
      <c r="AF2876" t="str">
        <f t="shared" si="1039"/>
        <v>Very Low</v>
      </c>
      <c r="AG2876" t="s">
        <v>9</v>
      </c>
      <c r="AH2876" t="s">
        <v>28</v>
      </c>
      <c r="AI2876" t="s">
        <v>556</v>
      </c>
      <c r="AJ2876" t="str">
        <f t="shared" si="1040"/>
        <v>Adult</v>
      </c>
      <c r="AK2876">
        <v>13000000</v>
      </c>
      <c r="AL2876" t="str">
        <f t="shared" si="1041"/>
        <v>Low Budget</v>
      </c>
      <c r="AM2876">
        <v>2001</v>
      </c>
      <c r="AN2876">
        <f t="shared" si="1042"/>
        <v>24</v>
      </c>
      <c r="AO2876" t="str">
        <f t="shared" si="1043"/>
        <v>Old Classic</v>
      </c>
      <c r="AP2876">
        <v>326</v>
      </c>
      <c r="AQ2876" t="str">
        <f t="shared" si="1044"/>
        <v>Very Low</v>
      </c>
      <c r="AR2876">
        <v>6.1</v>
      </c>
      <c r="AS2876" t="str">
        <f t="shared" si="1045"/>
        <v>Average</v>
      </c>
      <c r="AT2876">
        <v>2.35</v>
      </c>
      <c r="AU2876" t="str">
        <f t="shared" si="1046"/>
        <v>Cinematic Widescreen</v>
      </c>
      <c r="AV2876">
        <v>618</v>
      </c>
      <c r="AW2876" t="str">
        <f t="shared" si="1047"/>
        <v>Very Low</v>
      </c>
    </row>
    <row r="2877" spans="1:49" x14ac:dyDescent="0.3">
      <c r="A2877" t="s">
        <v>0</v>
      </c>
      <c r="B2877" t="s">
        <v>10723</v>
      </c>
      <c r="C2877">
        <v>168</v>
      </c>
      <c r="D2877" t="str">
        <f t="shared" si="1027"/>
        <v>Low</v>
      </c>
      <c r="E2877">
        <v>93</v>
      </c>
      <c r="F2877" t="str">
        <f t="shared" si="1028"/>
        <v>1h 33m</v>
      </c>
      <c r="G2877" t="str">
        <f t="shared" si="1029"/>
        <v>Standard Movie</v>
      </c>
      <c r="H2877">
        <v>24</v>
      </c>
      <c r="I2877" t="str">
        <f t="shared" si="1030"/>
        <v>Very Low</v>
      </c>
      <c r="J2877">
        <v>499</v>
      </c>
      <c r="K2877" t="str">
        <f t="shared" si="1031"/>
        <v>Very Low</v>
      </c>
      <c r="L2877" t="s">
        <v>13791</v>
      </c>
      <c r="M2877">
        <v>552</v>
      </c>
      <c r="N2877" t="str">
        <f t="shared" si="1032"/>
        <v>Low</v>
      </c>
      <c r="O2877">
        <v>25675765</v>
      </c>
      <c r="P2877" t="str">
        <f t="shared" si="1033"/>
        <v>Average</v>
      </c>
      <c r="Q2877" t="s">
        <v>1642</v>
      </c>
      <c r="R2877" t="str">
        <f t="shared" si="1034"/>
        <v>Comedy</v>
      </c>
      <c r="S2877">
        <f t="shared" si="1035"/>
        <v>1</v>
      </c>
      <c r="T2877" t="s">
        <v>13792</v>
      </c>
      <c r="U2877" t="s">
        <v>13793</v>
      </c>
      <c r="V2877">
        <v>60407</v>
      </c>
      <c r="W2877" t="str">
        <f t="shared" si="1036"/>
        <v>Medium</v>
      </c>
      <c r="X2877">
        <v>2730</v>
      </c>
      <c r="Y2877" t="str">
        <f t="shared" si="1037"/>
        <v>Low</v>
      </c>
      <c r="Z2877" t="s">
        <v>13794</v>
      </c>
      <c r="AA2877">
        <v>0</v>
      </c>
      <c r="AB2877" t="str">
        <f t="shared" si="1038"/>
        <v>Symbolic Poster</v>
      </c>
      <c r="AC2877" t="s">
        <v>13795</v>
      </c>
      <c r="AD2877" t="s">
        <v>13796</v>
      </c>
      <c r="AE2877">
        <v>84</v>
      </c>
      <c r="AF2877" t="str">
        <f t="shared" si="1039"/>
        <v>Very Low</v>
      </c>
      <c r="AG2877" t="s">
        <v>9</v>
      </c>
      <c r="AH2877" t="s">
        <v>10</v>
      </c>
      <c r="AI2877" t="s">
        <v>556</v>
      </c>
      <c r="AJ2877" t="str">
        <f t="shared" si="1040"/>
        <v>Adult</v>
      </c>
      <c r="AK2877">
        <v>13000000</v>
      </c>
      <c r="AL2877" t="str">
        <f t="shared" si="1041"/>
        <v>Low Budget</v>
      </c>
      <c r="AM2877">
        <v>2013</v>
      </c>
      <c r="AN2877">
        <f t="shared" si="1042"/>
        <v>12</v>
      </c>
      <c r="AO2877" t="str">
        <f t="shared" si="1043"/>
        <v>Modern Classic</v>
      </c>
      <c r="AP2877">
        <v>528</v>
      </c>
      <c r="AQ2877" t="str">
        <f t="shared" si="1044"/>
        <v>Very Low</v>
      </c>
      <c r="AR2877">
        <v>5.9</v>
      </c>
      <c r="AS2877" t="str">
        <f t="shared" si="1045"/>
        <v>Below Average</v>
      </c>
      <c r="AT2877">
        <v>2.35</v>
      </c>
      <c r="AU2877" t="str">
        <f t="shared" si="1046"/>
        <v>Cinematic Widescreen</v>
      </c>
      <c r="AV2877">
        <v>11000</v>
      </c>
      <c r="AW2877" t="str">
        <f t="shared" si="1047"/>
        <v>Medium</v>
      </c>
    </row>
    <row r="2878" spans="1:49" x14ac:dyDescent="0.3">
      <c r="A2878" t="s">
        <v>0</v>
      </c>
      <c r="B2878" t="s">
        <v>13797</v>
      </c>
      <c r="C2878">
        <v>165</v>
      </c>
      <c r="D2878" t="str">
        <f t="shared" si="1027"/>
        <v>Low</v>
      </c>
      <c r="E2878">
        <v>120</v>
      </c>
      <c r="F2878" t="str">
        <f t="shared" si="1028"/>
        <v>2h 0m</v>
      </c>
      <c r="G2878" t="str">
        <f t="shared" si="1029"/>
        <v>Standard Movie</v>
      </c>
      <c r="H2878">
        <v>107</v>
      </c>
      <c r="I2878" t="str">
        <f t="shared" si="1030"/>
        <v>Very Low</v>
      </c>
      <c r="J2878">
        <v>280</v>
      </c>
      <c r="K2878" t="str">
        <f t="shared" si="1031"/>
        <v>Very Low</v>
      </c>
      <c r="L2878" t="s">
        <v>4741</v>
      </c>
      <c r="M2878">
        <v>12000</v>
      </c>
      <c r="N2878" t="str">
        <f t="shared" si="1032"/>
        <v>Medium</v>
      </c>
      <c r="O2878">
        <v>4857376</v>
      </c>
      <c r="P2878" t="str">
        <f t="shared" si="1033"/>
        <v>Flop</v>
      </c>
      <c r="Q2878" t="s">
        <v>1386</v>
      </c>
      <c r="R2878" t="str">
        <f t="shared" si="1034"/>
        <v>Comedy</v>
      </c>
      <c r="S2878">
        <f t="shared" si="1035"/>
        <v>3</v>
      </c>
      <c r="T2878" t="s">
        <v>243</v>
      </c>
      <c r="U2878" t="s">
        <v>13798</v>
      </c>
      <c r="V2878">
        <v>63084</v>
      </c>
      <c r="W2878" t="str">
        <f t="shared" si="1036"/>
        <v>Medium</v>
      </c>
      <c r="X2878">
        <v>13208</v>
      </c>
      <c r="Y2878" t="str">
        <f t="shared" si="1037"/>
        <v>Medium</v>
      </c>
      <c r="Z2878" t="s">
        <v>13799</v>
      </c>
      <c r="AA2878">
        <v>0</v>
      </c>
      <c r="AB2878" t="str">
        <f t="shared" si="1038"/>
        <v>Symbolic Poster</v>
      </c>
      <c r="AC2878" t="s">
        <v>13800</v>
      </c>
      <c r="AD2878" t="s">
        <v>13801</v>
      </c>
      <c r="AE2878">
        <v>123</v>
      </c>
      <c r="AF2878" t="str">
        <f t="shared" si="1039"/>
        <v>Very Low</v>
      </c>
      <c r="AG2878" t="s">
        <v>1435</v>
      </c>
      <c r="AH2878" t="s">
        <v>1436</v>
      </c>
      <c r="AI2878" t="s">
        <v>556</v>
      </c>
      <c r="AJ2878" t="str">
        <f t="shared" si="1040"/>
        <v>Adult</v>
      </c>
      <c r="AK2878">
        <v>13000000</v>
      </c>
      <c r="AL2878" t="str">
        <f t="shared" si="1041"/>
        <v>Low Budget</v>
      </c>
      <c r="AM2878">
        <v>2006</v>
      </c>
      <c r="AN2878">
        <f t="shared" si="1042"/>
        <v>19</v>
      </c>
      <c r="AO2878" t="str">
        <f t="shared" si="1043"/>
        <v>Old Classic</v>
      </c>
      <c r="AP2878">
        <v>530</v>
      </c>
      <c r="AQ2878" t="str">
        <f t="shared" si="1044"/>
        <v>Very Low</v>
      </c>
      <c r="AR2878">
        <v>7.3</v>
      </c>
      <c r="AS2878" t="str">
        <f t="shared" si="1045"/>
        <v>Good</v>
      </c>
      <c r="AT2878">
        <v>1.85</v>
      </c>
      <c r="AU2878" t="str">
        <f t="shared" si="1046"/>
        <v>HDTV / Widescreen</v>
      </c>
      <c r="AV2878">
        <v>0</v>
      </c>
      <c r="AW2878" t="str">
        <f t="shared" si="1047"/>
        <v>Very Low</v>
      </c>
    </row>
    <row r="2879" spans="1:49" x14ac:dyDescent="0.3">
      <c r="A2879" t="s">
        <v>0</v>
      </c>
      <c r="B2879" t="s">
        <v>4322</v>
      </c>
      <c r="C2879">
        <v>104</v>
      </c>
      <c r="D2879" t="str">
        <f t="shared" si="1027"/>
        <v>Low</v>
      </c>
      <c r="E2879">
        <v>112</v>
      </c>
      <c r="F2879" t="str">
        <f t="shared" si="1028"/>
        <v>1h 52m</v>
      </c>
      <c r="G2879" t="str">
        <f t="shared" si="1029"/>
        <v>Standard Movie</v>
      </c>
      <c r="H2879">
        <v>37</v>
      </c>
      <c r="I2879" t="str">
        <f t="shared" si="1030"/>
        <v>Very Low</v>
      </c>
      <c r="J2879">
        <v>548</v>
      </c>
      <c r="K2879" t="str">
        <f t="shared" si="1031"/>
        <v>Very Low</v>
      </c>
      <c r="L2879" t="s">
        <v>13802</v>
      </c>
      <c r="M2879">
        <v>748</v>
      </c>
      <c r="N2879" t="str">
        <f t="shared" si="1032"/>
        <v>Low</v>
      </c>
      <c r="O2879">
        <v>3169424</v>
      </c>
      <c r="P2879" t="str">
        <f t="shared" si="1033"/>
        <v>Flop</v>
      </c>
      <c r="Q2879" t="s">
        <v>3765</v>
      </c>
      <c r="R2879" t="str">
        <f t="shared" si="1034"/>
        <v>Drama</v>
      </c>
      <c r="S2879">
        <f t="shared" si="1035"/>
        <v>2</v>
      </c>
      <c r="T2879" t="s">
        <v>114</v>
      </c>
      <c r="U2879" t="s">
        <v>13803</v>
      </c>
      <c r="V2879">
        <v>18442</v>
      </c>
      <c r="W2879" t="str">
        <f t="shared" si="1036"/>
        <v>Low</v>
      </c>
      <c r="X2879">
        <v>2417</v>
      </c>
      <c r="Y2879" t="str">
        <f t="shared" si="1037"/>
        <v>Low</v>
      </c>
      <c r="Z2879" t="s">
        <v>3173</v>
      </c>
      <c r="AA2879">
        <v>1</v>
      </c>
      <c r="AB2879" t="str">
        <f t="shared" si="1038"/>
        <v>Solo Star Poster</v>
      </c>
      <c r="AC2879" t="s">
        <v>13804</v>
      </c>
      <c r="AD2879" t="s">
        <v>13805</v>
      </c>
      <c r="AE2879">
        <v>59</v>
      </c>
      <c r="AF2879" t="str">
        <f t="shared" si="1039"/>
        <v>Very Low</v>
      </c>
      <c r="AG2879" t="s">
        <v>9</v>
      </c>
      <c r="AH2879" t="s">
        <v>10</v>
      </c>
      <c r="AI2879" t="s">
        <v>11</v>
      </c>
      <c r="AJ2879" t="str">
        <f t="shared" si="1040"/>
        <v>Teen</v>
      </c>
      <c r="AK2879">
        <v>13000000</v>
      </c>
      <c r="AL2879" t="str">
        <f t="shared" si="1041"/>
        <v>Low Budget</v>
      </c>
      <c r="AM2879">
        <v>2007</v>
      </c>
      <c r="AN2879">
        <f t="shared" si="1042"/>
        <v>18</v>
      </c>
      <c r="AO2879" t="str">
        <f t="shared" si="1043"/>
        <v>Old Classic</v>
      </c>
      <c r="AP2879">
        <v>573</v>
      </c>
      <c r="AQ2879" t="str">
        <f t="shared" si="1044"/>
        <v>Very Low</v>
      </c>
      <c r="AR2879">
        <v>6.8</v>
      </c>
      <c r="AS2879" t="str">
        <f t="shared" si="1045"/>
        <v>Average</v>
      </c>
      <c r="AT2879">
        <v>2.35</v>
      </c>
      <c r="AU2879" t="str">
        <f t="shared" si="1046"/>
        <v>Cinematic Widescreen</v>
      </c>
      <c r="AV2879">
        <v>689</v>
      </c>
      <c r="AW2879" t="str">
        <f t="shared" si="1047"/>
        <v>Very Low</v>
      </c>
    </row>
    <row r="2880" spans="1:49" x14ac:dyDescent="0.3">
      <c r="A2880" t="s">
        <v>0</v>
      </c>
      <c r="B2880" t="s">
        <v>1715</v>
      </c>
      <c r="C2880">
        <v>150</v>
      </c>
      <c r="D2880" t="str">
        <f t="shared" si="1027"/>
        <v>Low</v>
      </c>
      <c r="E2880">
        <v>107</v>
      </c>
      <c r="F2880" t="str">
        <f t="shared" si="1028"/>
        <v>1h 47m</v>
      </c>
      <c r="G2880" t="str">
        <f t="shared" si="1029"/>
        <v>Standard Movie</v>
      </c>
      <c r="H2880">
        <v>80</v>
      </c>
      <c r="I2880" t="str">
        <f t="shared" si="1030"/>
        <v>Very Low</v>
      </c>
      <c r="J2880">
        <v>252</v>
      </c>
      <c r="K2880" t="str">
        <f t="shared" si="1031"/>
        <v>Very Low</v>
      </c>
      <c r="L2880" t="s">
        <v>13806</v>
      </c>
      <c r="M2880">
        <v>2000</v>
      </c>
      <c r="N2880" t="str">
        <f t="shared" si="1032"/>
        <v>Low</v>
      </c>
      <c r="O2880">
        <v>18004225</v>
      </c>
      <c r="P2880" t="str">
        <f t="shared" si="1033"/>
        <v>Average</v>
      </c>
      <c r="Q2880" t="s">
        <v>1386</v>
      </c>
      <c r="R2880" t="str">
        <f t="shared" si="1034"/>
        <v>Comedy</v>
      </c>
      <c r="S2880">
        <f t="shared" si="1035"/>
        <v>3</v>
      </c>
      <c r="T2880" t="s">
        <v>4770</v>
      </c>
      <c r="U2880" t="s">
        <v>13807</v>
      </c>
      <c r="V2880">
        <v>28573</v>
      </c>
      <c r="W2880" t="str">
        <f t="shared" si="1036"/>
        <v>Low</v>
      </c>
      <c r="X2880">
        <v>3004</v>
      </c>
      <c r="Y2880" t="str">
        <f t="shared" si="1037"/>
        <v>Low</v>
      </c>
      <c r="Z2880" t="s">
        <v>9907</v>
      </c>
      <c r="AA2880">
        <v>2</v>
      </c>
      <c r="AB2880" t="str">
        <f t="shared" si="1038"/>
        <v>Duo/Trio Poster</v>
      </c>
      <c r="AC2880" t="s">
        <v>13808</v>
      </c>
      <c r="AD2880" t="s">
        <v>13809</v>
      </c>
      <c r="AE2880">
        <v>87</v>
      </c>
      <c r="AF2880" t="str">
        <f t="shared" si="1039"/>
        <v>Very Low</v>
      </c>
      <c r="AG2880" t="s">
        <v>9</v>
      </c>
      <c r="AH2880" t="s">
        <v>10</v>
      </c>
      <c r="AI2880" t="s">
        <v>11</v>
      </c>
      <c r="AJ2880" t="str">
        <f t="shared" si="1040"/>
        <v>Teen</v>
      </c>
      <c r="AK2880">
        <v>13000000</v>
      </c>
      <c r="AL2880" t="str">
        <f t="shared" si="1041"/>
        <v>Low Budget</v>
      </c>
      <c r="AM2880">
        <v>2013</v>
      </c>
      <c r="AN2880">
        <f t="shared" si="1042"/>
        <v>12</v>
      </c>
      <c r="AO2880" t="str">
        <f t="shared" si="1043"/>
        <v>Modern Classic</v>
      </c>
      <c r="AP2880">
        <v>257</v>
      </c>
      <c r="AQ2880" t="str">
        <f t="shared" si="1044"/>
        <v>Very Low</v>
      </c>
      <c r="AR2880">
        <v>5.7</v>
      </c>
      <c r="AS2880" t="str">
        <f t="shared" si="1045"/>
        <v>Below Average</v>
      </c>
      <c r="AT2880">
        <v>2.35</v>
      </c>
      <c r="AU2880" t="str">
        <f t="shared" si="1046"/>
        <v>Cinematic Widescreen</v>
      </c>
      <c r="AV2880">
        <v>5000</v>
      </c>
      <c r="AW2880" t="str">
        <f t="shared" si="1047"/>
        <v>Low</v>
      </c>
    </row>
    <row r="2881" spans="1:49" x14ac:dyDescent="0.3">
      <c r="A2881" t="s">
        <v>0</v>
      </c>
      <c r="B2881" t="s">
        <v>13810</v>
      </c>
      <c r="C2881">
        <v>61</v>
      </c>
      <c r="D2881" t="str">
        <f t="shared" si="1027"/>
        <v>Low</v>
      </c>
      <c r="E2881">
        <v>112</v>
      </c>
      <c r="F2881" t="str">
        <f t="shared" si="1028"/>
        <v>1h 52m</v>
      </c>
      <c r="G2881" t="str">
        <f t="shared" si="1029"/>
        <v>Standard Movie</v>
      </c>
      <c r="H2881">
        <v>83</v>
      </c>
      <c r="I2881" t="str">
        <f t="shared" si="1030"/>
        <v>Very Low</v>
      </c>
      <c r="J2881">
        <v>8</v>
      </c>
      <c r="K2881" t="str">
        <f t="shared" si="1031"/>
        <v>Very Low</v>
      </c>
      <c r="L2881" t="s">
        <v>13811</v>
      </c>
      <c r="M2881">
        <v>2000</v>
      </c>
      <c r="N2881" t="str">
        <f t="shared" si="1032"/>
        <v>Low</v>
      </c>
      <c r="O2881">
        <v>3058380</v>
      </c>
      <c r="P2881" t="str">
        <f t="shared" si="1033"/>
        <v>Flop</v>
      </c>
      <c r="Q2881" t="s">
        <v>185</v>
      </c>
      <c r="R2881" t="str">
        <f t="shared" si="1034"/>
        <v>Drama</v>
      </c>
      <c r="S2881">
        <f t="shared" si="1035"/>
        <v>2</v>
      </c>
      <c r="T2881" t="s">
        <v>8647</v>
      </c>
      <c r="U2881" t="s">
        <v>13812</v>
      </c>
      <c r="V2881">
        <v>4767</v>
      </c>
      <c r="W2881" t="str">
        <f t="shared" si="1036"/>
        <v>Very Low</v>
      </c>
      <c r="X2881">
        <v>2389</v>
      </c>
      <c r="Y2881" t="str">
        <f t="shared" si="1037"/>
        <v>Low</v>
      </c>
      <c r="Z2881" t="s">
        <v>13813</v>
      </c>
      <c r="AA2881">
        <v>1</v>
      </c>
      <c r="AB2881" t="str">
        <f t="shared" si="1038"/>
        <v>Solo Star Poster</v>
      </c>
      <c r="AC2881" t="s">
        <v>13814</v>
      </c>
      <c r="AD2881" t="s">
        <v>13815</v>
      </c>
      <c r="AE2881">
        <v>69</v>
      </c>
      <c r="AF2881" t="str">
        <f t="shared" si="1039"/>
        <v>Very Low</v>
      </c>
      <c r="AG2881" t="s">
        <v>1435</v>
      </c>
      <c r="AH2881" t="s">
        <v>1436</v>
      </c>
      <c r="AI2881" t="s">
        <v>556</v>
      </c>
      <c r="AJ2881" t="str">
        <f t="shared" si="1040"/>
        <v>Adult</v>
      </c>
      <c r="AK2881">
        <v>100000000</v>
      </c>
      <c r="AL2881" t="str">
        <f t="shared" si="1041"/>
        <v>High Budget</v>
      </c>
      <c r="AM2881">
        <v>2000</v>
      </c>
      <c r="AN2881">
        <f t="shared" si="1042"/>
        <v>25</v>
      </c>
      <c r="AO2881" t="str">
        <f t="shared" si="1043"/>
        <v>Old Classic</v>
      </c>
      <c r="AP2881">
        <v>370</v>
      </c>
      <c r="AQ2881" t="str">
        <f t="shared" si="1044"/>
        <v>Very Low</v>
      </c>
      <c r="AR2881">
        <v>7.3</v>
      </c>
      <c r="AS2881" t="str">
        <f t="shared" si="1045"/>
        <v>Good</v>
      </c>
      <c r="AT2881">
        <v>2.35</v>
      </c>
      <c r="AU2881" t="str">
        <f t="shared" si="1046"/>
        <v>Cinematic Widescreen</v>
      </c>
      <c r="AV2881">
        <v>186</v>
      </c>
      <c r="AW2881" t="str">
        <f t="shared" si="1047"/>
        <v>Very Low</v>
      </c>
    </row>
    <row r="2882" spans="1:49" x14ac:dyDescent="0.3">
      <c r="A2882" t="s">
        <v>0</v>
      </c>
      <c r="B2882" t="s">
        <v>8609</v>
      </c>
      <c r="C2882">
        <v>226</v>
      </c>
      <c r="D2882" t="str">
        <f t="shared" si="1027"/>
        <v>Medium</v>
      </c>
      <c r="E2882">
        <v>96</v>
      </c>
      <c r="F2882" t="str">
        <f t="shared" si="1028"/>
        <v>1h 36m</v>
      </c>
      <c r="G2882" t="str">
        <f t="shared" si="1029"/>
        <v>Standard Movie</v>
      </c>
      <c r="H2882">
        <v>460</v>
      </c>
      <c r="I2882" t="str">
        <f t="shared" si="1030"/>
        <v>Very Low</v>
      </c>
      <c r="J2882">
        <v>73</v>
      </c>
      <c r="K2882" t="str">
        <f t="shared" si="1031"/>
        <v>Very Low</v>
      </c>
      <c r="L2882" t="s">
        <v>13816</v>
      </c>
      <c r="M2882">
        <v>14000</v>
      </c>
      <c r="N2882" t="str">
        <f t="shared" si="1032"/>
        <v>Medium</v>
      </c>
      <c r="O2882">
        <v>3074838</v>
      </c>
      <c r="P2882" t="str">
        <f t="shared" si="1033"/>
        <v>Flop</v>
      </c>
      <c r="Q2882" t="s">
        <v>3248</v>
      </c>
      <c r="R2882" t="str">
        <f t="shared" si="1034"/>
        <v>Drama</v>
      </c>
      <c r="S2882">
        <f t="shared" si="1035"/>
        <v>4</v>
      </c>
      <c r="T2882" t="s">
        <v>199</v>
      </c>
      <c r="U2882" t="s">
        <v>13817</v>
      </c>
      <c r="V2882">
        <v>56264</v>
      </c>
      <c r="W2882" t="str">
        <f t="shared" si="1036"/>
        <v>Medium</v>
      </c>
      <c r="X2882">
        <v>14372</v>
      </c>
      <c r="Y2882" t="str">
        <f t="shared" si="1037"/>
        <v>Medium</v>
      </c>
      <c r="Z2882" t="s">
        <v>13818</v>
      </c>
      <c r="AA2882">
        <v>2</v>
      </c>
      <c r="AB2882" t="str">
        <f t="shared" si="1038"/>
        <v>Duo/Trio Poster</v>
      </c>
      <c r="AC2882" t="s">
        <v>13819</v>
      </c>
      <c r="AD2882" t="s">
        <v>13820</v>
      </c>
      <c r="AE2882">
        <v>166</v>
      </c>
      <c r="AF2882" t="str">
        <f t="shared" si="1039"/>
        <v>Very Low</v>
      </c>
      <c r="AG2882" t="s">
        <v>9</v>
      </c>
      <c r="AH2882" t="s">
        <v>10</v>
      </c>
      <c r="AI2882" t="s">
        <v>556</v>
      </c>
      <c r="AJ2882" t="str">
        <f t="shared" si="1040"/>
        <v>Adult</v>
      </c>
      <c r="AK2882">
        <v>11000000</v>
      </c>
      <c r="AL2882" t="str">
        <f t="shared" si="1041"/>
        <v>Low Budget</v>
      </c>
      <c r="AM2882">
        <v>2009</v>
      </c>
      <c r="AN2882">
        <f t="shared" si="1042"/>
        <v>16</v>
      </c>
      <c r="AO2882" t="str">
        <f t="shared" si="1043"/>
        <v>Old Classic</v>
      </c>
      <c r="AP2882">
        <v>153</v>
      </c>
      <c r="AQ2882" t="str">
        <f t="shared" si="1044"/>
        <v>Very Low</v>
      </c>
      <c r="AR2882">
        <v>6.3</v>
      </c>
      <c r="AS2882" t="str">
        <f t="shared" si="1045"/>
        <v>Average</v>
      </c>
      <c r="AT2882">
        <v>1.85</v>
      </c>
      <c r="AU2882" t="str">
        <f t="shared" si="1046"/>
        <v>HDTV / Widescreen</v>
      </c>
      <c r="AV2882">
        <v>0</v>
      </c>
      <c r="AW2882" t="str">
        <f t="shared" si="1047"/>
        <v>Very Low</v>
      </c>
    </row>
    <row r="2883" spans="1:49" x14ac:dyDescent="0.3">
      <c r="A2883" t="s">
        <v>0</v>
      </c>
      <c r="B2883" t="s">
        <v>13821</v>
      </c>
      <c r="C2883">
        <v>21</v>
      </c>
      <c r="D2883" t="str">
        <f t="shared" ref="D2883:D2946" si="1051">IF(C2883&lt;=50,"Very Low",
IF(C2883&lt;=200,"Low",
IF(C2883&lt;=500,"Medium",
IF(C2883&lt;=1000,"High","Very High"))))</f>
        <v>Very Low</v>
      </c>
      <c r="E2883">
        <v>91</v>
      </c>
      <c r="F2883" t="str">
        <f t="shared" ref="F2883:F2946" si="1052">INT(E2883/60) &amp; "h " &amp; MOD(E2883,60) &amp; "m"</f>
        <v>1h 31m</v>
      </c>
      <c r="G2883" t="str">
        <f t="shared" ref="G2883:G2946" si="1053">IF(E2883&lt;60,"Short Film",IF(E2883&lt;90,"Featurette",IF(E2883&lt;=120,"Standard Movie",IF(E2883&lt;=180,"Long Movie","Epic"))))</f>
        <v>Standard Movie</v>
      </c>
      <c r="H2883">
        <v>150</v>
      </c>
      <c r="I2883" t="str">
        <f t="shared" ref="I2883:I2946" si="1054">IF(H2883&lt;=1000,"Very Low",IF(H2883&lt;=10000,"Low",IF(H2883&lt;=50000,"Medium",IF(H2883&lt;=200000,"High","Very High"))))</f>
        <v>Very Low</v>
      </c>
      <c r="J2883">
        <v>150</v>
      </c>
      <c r="K2883" t="str">
        <f t="shared" ref="K2883:K2946" si="1055">IF(J2883&lt;=1000,"Very Low",IF(J2883&lt;=10000,"Low",IF(J2883&lt;=50000,"Medium",IF(J2883&lt;=200000,"High","Very High"))))</f>
        <v>Very Low</v>
      </c>
      <c r="L2883" t="s">
        <v>9230</v>
      </c>
      <c r="M2883">
        <v>979</v>
      </c>
      <c r="N2883" t="str">
        <f t="shared" ref="N2883:N2946" si="1056">IF(A2883&lt;=1000,"Very Low",
IF(M2883&lt;=10000,"Low",IF(M2883&lt;=50000,"Medium",IF(M2883&lt;=200000,"High","Very High"))))</f>
        <v>Low</v>
      </c>
      <c r="O2883">
        <v>2104000</v>
      </c>
      <c r="P2883" t="str">
        <f t="shared" ref="P2883:P2946" si="1057">IF(AND(O2883&gt;=500000000),"Blockbuster",
IF(AND(O2883&gt;=200000000,O2883&lt;=499999999),"Superhit",
IF(AND(O2883&gt;=50000000,O2883&lt;=199999999),"Hit",
IF(AND(O2883&gt;=10000000,O2883&lt;=49999999),"Average",
IF(AND(O2883&lt;=10000000),"Flop","")))))</f>
        <v>Flop</v>
      </c>
      <c r="Q2883" t="s">
        <v>9164</v>
      </c>
      <c r="R2883" t="str">
        <f t="shared" ref="R2883:R2946" si="1058">LEFT(Q2883, FIND("|",Q2883&amp;"|")-1)</f>
        <v>Comedy</v>
      </c>
      <c r="S2883">
        <f t="shared" ref="S2883:S2946" si="1059">LEN(Q2883)-LEN(SUBSTITUTE(Q2883,"|",""))+1</f>
        <v>3</v>
      </c>
      <c r="T2883" t="s">
        <v>1624</v>
      </c>
      <c r="U2883" t="s">
        <v>13822</v>
      </c>
      <c r="V2883">
        <v>1595</v>
      </c>
      <c r="W2883" t="str">
        <f t="shared" ref="W2883:W2946" si="1060">IF(V2883&lt;=10000,"Very Low",IF(V2883&lt;=50000,"Low",IF(V2883&lt;=200000,"Medium",IF(V2883&lt;=500000,"High","Very High"))))</f>
        <v>Very Low</v>
      </c>
      <c r="X2883">
        <v>1679</v>
      </c>
      <c r="Y2883" t="str">
        <f t="shared" ref="Y2883:Y2946" si="1061">IF(X2883&lt;=1000,"Very Low",IF(X2883&lt;=10000,"Low",IF(X2883&lt;=50000,"Medium",IF(X2883&lt;=200000,"High","Very High"))))</f>
        <v>Low</v>
      </c>
      <c r="Z2883" t="s">
        <v>13821</v>
      </c>
      <c r="AA2883">
        <v>3</v>
      </c>
      <c r="AB2883" t="str">
        <f t="shared" ref="AB2883:AB2946" si="1062">IF(AA2883=0,"Symbolic Poster",IF(AA2883=1,"Solo Star Poster",IF(AA2883&lt;=3,"Duo/Trio Poster","Ensemble Poster")))</f>
        <v>Duo/Trio Poster</v>
      </c>
      <c r="AC2883" t="s">
        <v>13823</v>
      </c>
      <c r="AD2883" t="s">
        <v>13824</v>
      </c>
      <c r="AE2883">
        <v>19</v>
      </c>
      <c r="AF2883" t="str">
        <f t="shared" ref="AF2883:AF2946" si="1063">IF(AE2883&lt;=500,"Very Low",IF(AE2883&lt;=2000,"Low",IF(AE2883&lt;=5000,"Medium",IF(AE2883&lt;=15000,"High","Very High"))))</f>
        <v>Very Low</v>
      </c>
      <c r="AG2883" t="s">
        <v>9</v>
      </c>
      <c r="AH2883" t="s">
        <v>10</v>
      </c>
      <c r="AI2883" t="s">
        <v>556</v>
      </c>
      <c r="AJ2883" t="str">
        <f t="shared" ref="AJ2883:AJ2946" si="1064">IF(OR(AI2883="G",AI2883="PG",AI2883="U",AI2883="TV-Y",AI2883="TV-G"),"Family",IF(OR(AI2883="PG-13",AI2883="UA",AI2883="TV-14"),"Teen",IF(OR(AI2883="R",AI2883="NC-17",AI2883="A",AI2883="TV-MA"),"Adult",IF(AI2883="Not Rated","No Rating","Other/Unknown"))))</f>
        <v>Adult</v>
      </c>
      <c r="AK2883">
        <v>13000000</v>
      </c>
      <c r="AL2883" t="str">
        <f t="shared" ref="AL2883:AL2946" si="1065">IF(AK2883&gt;=200000000,"Very High Budget",
IF(AND(AK2883&gt;=100000000,AK2883&lt;=199999999),"High Budget",
IF(AND(AK2883&gt;=30000000,AK2883&lt;=99999999),"Medium Budget",
IF(AK2883&lt;30000000,"Low Budget",""))))</f>
        <v>Low Budget</v>
      </c>
      <c r="AM2883">
        <v>1996</v>
      </c>
      <c r="AN2883">
        <f t="shared" ref="AN2883:AN2946" si="1066">$AY$20-AM2883</f>
        <v>29</v>
      </c>
      <c r="AO2883" t="str">
        <f t="shared" ref="AO2883:AO2946" si="1067">IF(AN2883&lt;=5,"Recent",IF(AND(AN2883&gt;=6,AN2883&lt;=15),"Modern Classic",IF(AN2883&gt;15,"Old Classic","")))</f>
        <v>Old Classic</v>
      </c>
      <c r="AP2883">
        <v>385</v>
      </c>
      <c r="AQ2883" t="str">
        <f t="shared" ref="AQ2883:AQ2946" si="1068">IF(AP2883&lt;=1000,"Very Low",IF(AP2883&lt;=10000,"Low",IF(AP2883&lt;=50000,"Medium",IF(AP2883&lt;=200000,"High","Very High"))))</f>
        <v>Very Low</v>
      </c>
      <c r="AR2883">
        <v>5.9</v>
      </c>
      <c r="AS2883" t="str">
        <f t="shared" ref="AS2883:AS2946" si="1069">IF(AND(AR2883&gt;=9,AR2883&lt;=10),"Master Piece",
IF(AND(AR2883&gt;=8,AR2883&lt;9),"Excellent",
IF(AND(AR2883&gt;=7,AR2883&lt;8),"Good",
IF(AND(AR2883&gt;=6,AR2883&lt;7),"Average",
IF(AND(AR2883&gt;=5,AR2883&lt;6),"Below Average",
IF(AND(AR2883&gt;=4,AR2883&lt;5),"Poor",
IF(AND(AR2883&gt;=3,AR2883&lt;4),"Very Poor",
IF(AND(AR2883&gt;=0,AR2883&lt;3),"Terrible",""))))))))</f>
        <v>Below Average</v>
      </c>
      <c r="AT2883">
        <v>1.85</v>
      </c>
      <c r="AU2883" t="str">
        <f t="shared" ref="AU2883:AU2946" si="1070">IF(AND(AT2883&gt;=1.3,AT2883&lt;=1.4),"Classic",IF(AND(AT2883&gt;=1.7,AT2883&lt;=1.9),"HDTV / Widescreen",IF(AND(AT2883&gt;=2.2,AT2883&lt;=2.4),"Cinematic Widescreen",IF(AND(AT2883&gt;=1.4,AT2883&lt;=1.6),"Standard Academy",IF(AT2883&gt;=2.4,"Ultra Widescreen","")))))</f>
        <v>HDTV / Widescreen</v>
      </c>
      <c r="AV2883">
        <v>69</v>
      </c>
      <c r="AW2883" t="str">
        <f t="shared" ref="AW2883:AW2946" si="1071">IF(AV2883&lt;=1000,"Very Low",IF(AV2883&lt;=10000,"Low",IF(AV2883&lt;=50000,"Medium",IF(AV2883&lt;=200000,"High","Very High"))))</f>
        <v>Very Low</v>
      </c>
    </row>
    <row r="2884" spans="1:49" x14ac:dyDescent="0.3">
      <c r="A2884" t="s">
        <v>0</v>
      </c>
      <c r="B2884" t="s">
        <v>5394</v>
      </c>
      <c r="C2884">
        <v>217</v>
      </c>
      <c r="D2884" t="str">
        <f t="shared" si="1051"/>
        <v>Medium</v>
      </c>
      <c r="E2884">
        <v>105</v>
      </c>
      <c r="F2884" t="str">
        <f t="shared" si="1052"/>
        <v>1h 45m</v>
      </c>
      <c r="G2884" t="str">
        <f t="shared" si="1053"/>
        <v>Standard Movie</v>
      </c>
      <c r="H2884">
        <v>260</v>
      </c>
      <c r="I2884" t="str">
        <f t="shared" si="1054"/>
        <v>Very Low</v>
      </c>
      <c r="J2884">
        <v>1000</v>
      </c>
      <c r="K2884" t="str">
        <f t="shared" si="1055"/>
        <v>Very Low</v>
      </c>
      <c r="L2884" t="s">
        <v>344</v>
      </c>
      <c r="M2884">
        <v>20000</v>
      </c>
      <c r="N2884" t="str">
        <f t="shared" si="1056"/>
        <v>Medium</v>
      </c>
      <c r="O2884">
        <v>28501651</v>
      </c>
      <c r="P2884" t="str">
        <f t="shared" si="1057"/>
        <v>Average</v>
      </c>
      <c r="Q2884" t="s">
        <v>4046</v>
      </c>
      <c r="R2884" t="str">
        <f t="shared" si="1058"/>
        <v>Drama</v>
      </c>
      <c r="S2884">
        <f t="shared" si="1059"/>
        <v>2</v>
      </c>
      <c r="T2884" t="s">
        <v>812</v>
      </c>
      <c r="U2884" t="s">
        <v>9273</v>
      </c>
      <c r="V2884">
        <v>88037</v>
      </c>
      <c r="W2884" t="str">
        <f t="shared" si="1060"/>
        <v>Medium</v>
      </c>
      <c r="X2884">
        <v>39473</v>
      </c>
      <c r="Y2884" t="str">
        <f t="shared" si="1061"/>
        <v>Medium</v>
      </c>
      <c r="Z2884" t="s">
        <v>2055</v>
      </c>
      <c r="AA2884">
        <v>0</v>
      </c>
      <c r="AB2884" t="str">
        <f t="shared" si="1062"/>
        <v>Symbolic Poster</v>
      </c>
      <c r="AC2884" t="s">
        <v>9274</v>
      </c>
      <c r="AD2884" t="s">
        <v>9275</v>
      </c>
      <c r="AE2884">
        <v>201</v>
      </c>
      <c r="AF2884" t="str">
        <f t="shared" si="1063"/>
        <v>Very Low</v>
      </c>
      <c r="AG2884" t="s">
        <v>9</v>
      </c>
      <c r="AH2884" t="s">
        <v>10</v>
      </c>
      <c r="AI2884" t="s">
        <v>556</v>
      </c>
      <c r="AJ2884" t="str">
        <f t="shared" si="1064"/>
        <v>Adult</v>
      </c>
      <c r="AK2884">
        <v>26000000</v>
      </c>
      <c r="AL2884" t="str">
        <f t="shared" si="1065"/>
        <v>Low Budget</v>
      </c>
      <c r="AM2884">
        <v>2009</v>
      </c>
      <c r="AN2884">
        <f t="shared" si="1066"/>
        <v>16</v>
      </c>
      <c r="AO2884" t="str">
        <f t="shared" si="1067"/>
        <v>Old Classic</v>
      </c>
      <c r="AP2884">
        <v>15000</v>
      </c>
      <c r="AQ2884" t="str">
        <f t="shared" si="1068"/>
        <v>Medium</v>
      </c>
      <c r="AR2884">
        <v>7.1</v>
      </c>
      <c r="AS2884" t="str">
        <f t="shared" si="1069"/>
        <v>Good</v>
      </c>
      <c r="AT2884">
        <v>2.35</v>
      </c>
      <c r="AU2884" t="str">
        <f t="shared" si="1070"/>
        <v>Cinematic Widescreen</v>
      </c>
      <c r="AV2884">
        <v>10000</v>
      </c>
      <c r="AW2884" t="str">
        <f t="shared" si="1071"/>
        <v>Low</v>
      </c>
    </row>
    <row r="2885" spans="1:49" x14ac:dyDescent="0.3">
      <c r="A2885" t="s">
        <v>0</v>
      </c>
      <c r="B2885" t="s">
        <v>10116</v>
      </c>
      <c r="C2885">
        <v>94</v>
      </c>
      <c r="D2885" t="str">
        <f t="shared" si="1051"/>
        <v>Low</v>
      </c>
      <c r="E2885">
        <v>125</v>
      </c>
      <c r="F2885" t="str">
        <f t="shared" si="1052"/>
        <v>2h 5m</v>
      </c>
      <c r="G2885" t="str">
        <f t="shared" si="1053"/>
        <v>Long Movie</v>
      </c>
      <c r="H2885">
        <v>0</v>
      </c>
      <c r="I2885" t="str">
        <f t="shared" si="1054"/>
        <v>Very Low</v>
      </c>
      <c r="J2885">
        <v>968</v>
      </c>
      <c r="K2885" t="str">
        <f t="shared" si="1055"/>
        <v>Very Low</v>
      </c>
      <c r="L2885" t="s">
        <v>308</v>
      </c>
      <c r="M2885">
        <v>22000</v>
      </c>
      <c r="N2885" t="str">
        <f t="shared" si="1056"/>
        <v>Medium</v>
      </c>
      <c r="O2885">
        <v>1172769</v>
      </c>
      <c r="P2885" t="str">
        <f t="shared" si="1057"/>
        <v>Flop</v>
      </c>
      <c r="Q2885" t="s">
        <v>1802</v>
      </c>
      <c r="R2885" t="str">
        <f t="shared" si="1058"/>
        <v>Biography</v>
      </c>
      <c r="S2885">
        <f t="shared" si="1059"/>
        <v>4</v>
      </c>
      <c r="T2885" t="s">
        <v>120</v>
      </c>
      <c r="U2885" t="s">
        <v>13825</v>
      </c>
      <c r="V2885">
        <v>28068</v>
      </c>
      <c r="W2885" t="str">
        <f t="shared" si="1060"/>
        <v>Low</v>
      </c>
      <c r="X2885">
        <v>37606</v>
      </c>
      <c r="Y2885" t="str">
        <f t="shared" si="1061"/>
        <v>Medium</v>
      </c>
      <c r="Z2885" t="s">
        <v>8852</v>
      </c>
      <c r="AA2885">
        <v>2</v>
      </c>
      <c r="AB2885" t="str">
        <f t="shared" si="1062"/>
        <v>Duo/Trio Poster</v>
      </c>
      <c r="AC2885" t="s">
        <v>13826</v>
      </c>
      <c r="AD2885" t="s">
        <v>13827</v>
      </c>
      <c r="AE2885">
        <v>108</v>
      </c>
      <c r="AF2885" t="str">
        <f t="shared" si="1063"/>
        <v>Very Low</v>
      </c>
      <c r="AG2885" t="s">
        <v>9</v>
      </c>
      <c r="AH2885" t="s">
        <v>738</v>
      </c>
      <c r="AI2885" t="s">
        <v>556</v>
      </c>
      <c r="AJ2885" t="str">
        <f t="shared" si="1064"/>
        <v>Adult</v>
      </c>
      <c r="AK2885">
        <v>13000000</v>
      </c>
      <c r="AL2885" t="str">
        <f t="shared" si="1065"/>
        <v>Low Budget</v>
      </c>
      <c r="AM2885">
        <v>2006</v>
      </c>
      <c r="AN2885">
        <f t="shared" si="1066"/>
        <v>19</v>
      </c>
      <c r="AO2885" t="str">
        <f t="shared" si="1067"/>
        <v>Old Classic</v>
      </c>
      <c r="AP2885">
        <v>14000</v>
      </c>
      <c r="AQ2885" t="str">
        <f t="shared" si="1068"/>
        <v>Medium</v>
      </c>
      <c r="AR2885">
        <v>7.1</v>
      </c>
      <c r="AS2885" t="str">
        <f t="shared" si="1069"/>
        <v>Good</v>
      </c>
      <c r="AT2885">
        <v>1.85</v>
      </c>
      <c r="AU2885" t="str">
        <f t="shared" si="1070"/>
        <v>HDTV / Widescreen</v>
      </c>
      <c r="AV2885">
        <v>0</v>
      </c>
      <c r="AW2885" t="str">
        <f t="shared" si="1071"/>
        <v>Very Low</v>
      </c>
    </row>
    <row r="2886" spans="1:49" x14ac:dyDescent="0.3">
      <c r="A2886" t="s">
        <v>0</v>
      </c>
      <c r="B2886" t="s">
        <v>13828</v>
      </c>
      <c r="C2886">
        <v>364</v>
      </c>
      <c r="D2886" t="str">
        <f t="shared" si="1051"/>
        <v>Medium</v>
      </c>
      <c r="E2886">
        <v>102</v>
      </c>
      <c r="F2886" t="str">
        <f t="shared" si="1052"/>
        <v>1h 42m</v>
      </c>
      <c r="G2886" t="str">
        <f t="shared" si="1053"/>
        <v>Standard Movie</v>
      </c>
      <c r="H2886">
        <v>139</v>
      </c>
      <c r="I2886" t="str">
        <f t="shared" si="1054"/>
        <v>Very Low</v>
      </c>
      <c r="J2886">
        <v>850</v>
      </c>
      <c r="K2886" t="str">
        <f t="shared" si="1055"/>
        <v>Very Low</v>
      </c>
      <c r="L2886" t="s">
        <v>13829</v>
      </c>
      <c r="M2886">
        <v>8000</v>
      </c>
      <c r="N2886" t="str">
        <f t="shared" si="1056"/>
        <v>Low</v>
      </c>
      <c r="O2886">
        <v>17738570</v>
      </c>
      <c r="P2886" t="str">
        <f t="shared" si="1057"/>
        <v>Average</v>
      </c>
      <c r="Q2886" t="s">
        <v>185</v>
      </c>
      <c r="R2886" t="str">
        <f t="shared" si="1058"/>
        <v>Drama</v>
      </c>
      <c r="S2886">
        <f t="shared" si="1059"/>
        <v>2</v>
      </c>
      <c r="T2886" t="s">
        <v>1178</v>
      </c>
      <c r="U2886" t="s">
        <v>13830</v>
      </c>
      <c r="V2886">
        <v>351274</v>
      </c>
      <c r="W2886" t="str">
        <f t="shared" si="1060"/>
        <v>High</v>
      </c>
      <c r="X2886">
        <v>13631</v>
      </c>
      <c r="Y2886" t="str">
        <f t="shared" si="1061"/>
        <v>Medium</v>
      </c>
      <c r="Z2886" t="s">
        <v>9250</v>
      </c>
      <c r="AA2886">
        <v>2</v>
      </c>
      <c r="AB2886" t="str">
        <f t="shared" si="1062"/>
        <v>Duo/Trio Poster</v>
      </c>
      <c r="AC2886" t="s">
        <v>13831</v>
      </c>
      <c r="AD2886" t="s">
        <v>13832</v>
      </c>
      <c r="AE2886">
        <v>457</v>
      </c>
      <c r="AF2886" t="str">
        <f t="shared" si="1063"/>
        <v>Very Low</v>
      </c>
      <c r="AG2886" t="s">
        <v>9</v>
      </c>
      <c r="AH2886" t="s">
        <v>10</v>
      </c>
      <c r="AI2886" t="s">
        <v>11</v>
      </c>
      <c r="AJ2886" t="str">
        <f t="shared" si="1064"/>
        <v>Teen</v>
      </c>
      <c r="AK2886">
        <v>13000000</v>
      </c>
      <c r="AL2886" t="str">
        <f t="shared" si="1065"/>
        <v>Low Budget</v>
      </c>
      <c r="AM2886">
        <v>2012</v>
      </c>
      <c r="AN2886">
        <f t="shared" si="1066"/>
        <v>13</v>
      </c>
      <c r="AO2886" t="str">
        <f t="shared" si="1067"/>
        <v>Modern Classic</v>
      </c>
      <c r="AP2886">
        <v>3000</v>
      </c>
      <c r="AQ2886" t="str">
        <f t="shared" si="1068"/>
        <v>Low</v>
      </c>
      <c r="AR2886">
        <v>8</v>
      </c>
      <c r="AS2886" t="str">
        <f t="shared" si="1069"/>
        <v>Excellent</v>
      </c>
      <c r="AT2886">
        <v>1.85</v>
      </c>
      <c r="AU2886" t="str">
        <f t="shared" si="1070"/>
        <v>HDTV / Widescreen</v>
      </c>
      <c r="AV2886">
        <v>131000</v>
      </c>
      <c r="AW2886" t="str">
        <f t="shared" si="1071"/>
        <v>High</v>
      </c>
    </row>
    <row r="2887" spans="1:49" x14ac:dyDescent="0.3">
      <c r="A2887" t="s">
        <v>0</v>
      </c>
      <c r="B2887" t="s">
        <v>13833</v>
      </c>
      <c r="C2887">
        <v>19</v>
      </c>
      <c r="D2887" t="str">
        <f t="shared" si="1051"/>
        <v>Very Low</v>
      </c>
      <c r="E2887">
        <v>87</v>
      </c>
      <c r="F2887" t="str">
        <f t="shared" si="1052"/>
        <v>1h 27m</v>
      </c>
      <c r="G2887" t="str">
        <f t="shared" si="1053"/>
        <v>Featurette</v>
      </c>
      <c r="H2887">
        <v>29</v>
      </c>
      <c r="I2887" t="str">
        <f t="shared" si="1054"/>
        <v>Very Low</v>
      </c>
      <c r="J2887">
        <v>147</v>
      </c>
      <c r="K2887" t="str">
        <f t="shared" si="1055"/>
        <v>Very Low</v>
      </c>
      <c r="L2887" t="s">
        <v>13834</v>
      </c>
      <c r="M2887">
        <v>683</v>
      </c>
      <c r="N2887" t="str">
        <f t="shared" si="1056"/>
        <v>Low</v>
      </c>
      <c r="O2887">
        <v>1200000</v>
      </c>
      <c r="P2887" t="str">
        <f t="shared" si="1057"/>
        <v>Flop</v>
      </c>
      <c r="Q2887" t="s">
        <v>1296</v>
      </c>
      <c r="R2887" t="str">
        <f t="shared" si="1058"/>
        <v>Action</v>
      </c>
      <c r="S2887">
        <f t="shared" si="1059"/>
        <v>1</v>
      </c>
      <c r="T2887" t="s">
        <v>1877</v>
      </c>
      <c r="U2887" t="s">
        <v>13835</v>
      </c>
      <c r="V2887">
        <v>922</v>
      </c>
      <c r="W2887" t="str">
        <f t="shared" si="1060"/>
        <v>Very Low</v>
      </c>
      <c r="X2887">
        <v>1139</v>
      </c>
      <c r="Y2887" t="str">
        <f t="shared" si="1061"/>
        <v>Low</v>
      </c>
      <c r="Z2887" t="s">
        <v>13836</v>
      </c>
      <c r="AA2887">
        <v>1</v>
      </c>
      <c r="AB2887" t="str">
        <f t="shared" si="1062"/>
        <v>Solo Star Poster</v>
      </c>
      <c r="AC2887" t="s">
        <v>13837</v>
      </c>
      <c r="AD2887" t="s">
        <v>13838</v>
      </c>
      <c r="AE2887">
        <v>23</v>
      </c>
      <c r="AF2887" t="str">
        <f t="shared" si="1063"/>
        <v>Very Low</v>
      </c>
      <c r="AG2887" t="s">
        <v>9</v>
      </c>
      <c r="AH2887" t="s">
        <v>10</v>
      </c>
      <c r="AI2887" t="s">
        <v>556</v>
      </c>
      <c r="AJ2887" t="str">
        <f t="shared" si="1064"/>
        <v>Adult</v>
      </c>
      <c r="AK2887">
        <v>3000000</v>
      </c>
      <c r="AL2887" t="str">
        <f t="shared" si="1065"/>
        <v>Low Budget</v>
      </c>
      <c r="AM2887">
        <v>1993</v>
      </c>
      <c r="AN2887">
        <f t="shared" si="1066"/>
        <v>32</v>
      </c>
      <c r="AO2887" t="str">
        <f t="shared" si="1067"/>
        <v>Old Classic</v>
      </c>
      <c r="AP2887">
        <v>155</v>
      </c>
      <c r="AQ2887" t="str">
        <f t="shared" si="1068"/>
        <v>Very Low</v>
      </c>
      <c r="AR2887">
        <v>5.0999999999999996</v>
      </c>
      <c r="AS2887" t="str">
        <f t="shared" si="1069"/>
        <v>Below Average</v>
      </c>
      <c r="AT2887">
        <v>1.85</v>
      </c>
      <c r="AU2887" t="str">
        <f t="shared" si="1070"/>
        <v>HDTV / Widescreen</v>
      </c>
      <c r="AV2887">
        <v>107</v>
      </c>
      <c r="AW2887" t="str">
        <f t="shared" si="1071"/>
        <v>Very Low</v>
      </c>
    </row>
    <row r="2888" spans="1:49" x14ac:dyDescent="0.3">
      <c r="A2888" t="s">
        <v>0</v>
      </c>
      <c r="B2888" t="s">
        <v>10132</v>
      </c>
      <c r="C2888">
        <v>129</v>
      </c>
      <c r="D2888" t="str">
        <f t="shared" si="1051"/>
        <v>Low</v>
      </c>
      <c r="E2888">
        <v>118</v>
      </c>
      <c r="F2888" t="str">
        <f t="shared" si="1052"/>
        <v>1h 58m</v>
      </c>
      <c r="G2888" t="str">
        <f t="shared" si="1053"/>
        <v>Standard Movie</v>
      </c>
      <c r="H2888">
        <v>41</v>
      </c>
      <c r="I2888" t="str">
        <f t="shared" si="1054"/>
        <v>Very Low</v>
      </c>
      <c r="J2888">
        <v>442</v>
      </c>
      <c r="K2888" t="str">
        <f t="shared" si="1055"/>
        <v>Very Low</v>
      </c>
      <c r="L2888" t="s">
        <v>3837</v>
      </c>
      <c r="M2888">
        <v>2000</v>
      </c>
      <c r="N2888" t="str">
        <f t="shared" si="1056"/>
        <v>Low</v>
      </c>
      <c r="O2888">
        <v>1150403</v>
      </c>
      <c r="P2888" t="str">
        <f t="shared" si="1057"/>
        <v>Flop</v>
      </c>
      <c r="Q2888" t="s">
        <v>1697</v>
      </c>
      <c r="R2888" t="str">
        <f t="shared" si="1058"/>
        <v>Biography</v>
      </c>
      <c r="S2888">
        <f t="shared" si="1059"/>
        <v>3</v>
      </c>
      <c r="T2888" t="s">
        <v>1183</v>
      </c>
      <c r="U2888" t="s">
        <v>13839</v>
      </c>
      <c r="V2888">
        <v>14143</v>
      </c>
      <c r="W2888" t="str">
        <f t="shared" si="1060"/>
        <v>Low</v>
      </c>
      <c r="X2888">
        <v>3474</v>
      </c>
      <c r="Y2888" t="str">
        <f t="shared" si="1061"/>
        <v>Low</v>
      </c>
      <c r="Z2888" t="s">
        <v>8033</v>
      </c>
      <c r="AA2888">
        <v>4</v>
      </c>
      <c r="AB2888" t="str">
        <f t="shared" si="1062"/>
        <v>Ensemble Poster</v>
      </c>
      <c r="AC2888" t="s">
        <v>13840</v>
      </c>
      <c r="AD2888" t="s">
        <v>13841</v>
      </c>
      <c r="AE2888">
        <v>102</v>
      </c>
      <c r="AF2888" t="str">
        <f t="shared" si="1063"/>
        <v>Very Low</v>
      </c>
      <c r="AG2888" t="s">
        <v>9</v>
      </c>
      <c r="AH2888" t="s">
        <v>10</v>
      </c>
      <c r="AI2888" t="s">
        <v>556</v>
      </c>
      <c r="AJ2888" t="str">
        <f t="shared" si="1064"/>
        <v>Adult</v>
      </c>
      <c r="AK2888">
        <v>13000000</v>
      </c>
      <c r="AL2888" t="str">
        <f t="shared" si="1065"/>
        <v>Low Budget</v>
      </c>
      <c r="AM2888">
        <v>2006</v>
      </c>
      <c r="AN2888">
        <f t="shared" si="1066"/>
        <v>19</v>
      </c>
      <c r="AO2888" t="str">
        <f t="shared" si="1067"/>
        <v>Old Classic</v>
      </c>
      <c r="AP2888">
        <v>812</v>
      </c>
      <c r="AQ2888" t="str">
        <f t="shared" si="1068"/>
        <v>Very Low</v>
      </c>
      <c r="AR2888">
        <v>7.1</v>
      </c>
      <c r="AS2888" t="str">
        <f t="shared" si="1069"/>
        <v>Good</v>
      </c>
      <c r="AT2888">
        <v>1.85</v>
      </c>
      <c r="AU2888" t="str">
        <f t="shared" si="1070"/>
        <v>HDTV / Widescreen</v>
      </c>
      <c r="AV2888">
        <v>0</v>
      </c>
      <c r="AW2888" t="str">
        <f t="shared" si="1071"/>
        <v>Very Low</v>
      </c>
    </row>
    <row r="2889" spans="1:49" x14ac:dyDescent="0.3">
      <c r="A2889" t="s">
        <v>0</v>
      </c>
      <c r="B2889" t="s">
        <v>9401</v>
      </c>
      <c r="C2889">
        <v>71</v>
      </c>
      <c r="D2889" t="str">
        <f t="shared" si="1051"/>
        <v>Low</v>
      </c>
      <c r="E2889">
        <v>115</v>
      </c>
      <c r="F2889" t="str">
        <f t="shared" si="1052"/>
        <v>1h 55m</v>
      </c>
      <c r="G2889" t="str">
        <f t="shared" si="1053"/>
        <v>Standard Movie</v>
      </c>
      <c r="H2889">
        <v>187</v>
      </c>
      <c r="I2889" t="str">
        <f t="shared" si="1054"/>
        <v>Very Low</v>
      </c>
      <c r="J2889">
        <v>887</v>
      </c>
      <c r="K2889" t="str">
        <f t="shared" si="1055"/>
        <v>Very Low</v>
      </c>
      <c r="L2889" t="s">
        <v>8526</v>
      </c>
      <c r="M2889">
        <v>14000</v>
      </c>
      <c r="N2889" t="str">
        <f t="shared" si="1056"/>
        <v>Medium</v>
      </c>
      <c r="O2889">
        <v>403932</v>
      </c>
      <c r="P2889" t="str">
        <f t="shared" si="1057"/>
        <v>Flop</v>
      </c>
      <c r="Q2889" t="s">
        <v>4013</v>
      </c>
      <c r="R2889" t="str">
        <f t="shared" si="1058"/>
        <v>Drama</v>
      </c>
      <c r="S2889">
        <f t="shared" si="1059"/>
        <v>3</v>
      </c>
      <c r="T2889" t="s">
        <v>1943</v>
      </c>
      <c r="U2889" t="s">
        <v>13842</v>
      </c>
      <c r="V2889">
        <v>5254</v>
      </c>
      <c r="W2889" t="str">
        <f t="shared" si="1060"/>
        <v>Very Low</v>
      </c>
      <c r="X2889">
        <v>17104</v>
      </c>
      <c r="Y2889" t="str">
        <f t="shared" si="1061"/>
        <v>Medium</v>
      </c>
      <c r="Z2889" t="s">
        <v>2262</v>
      </c>
      <c r="AA2889">
        <v>4</v>
      </c>
      <c r="AB2889" t="str">
        <f t="shared" si="1062"/>
        <v>Ensemble Poster</v>
      </c>
      <c r="AC2889" t="s">
        <v>13843</v>
      </c>
      <c r="AD2889" t="s">
        <v>13844</v>
      </c>
      <c r="AE2889">
        <v>92</v>
      </c>
      <c r="AF2889" t="str">
        <f t="shared" si="1063"/>
        <v>Very Low</v>
      </c>
      <c r="AG2889" t="s">
        <v>9</v>
      </c>
      <c r="AH2889" t="s">
        <v>28</v>
      </c>
      <c r="AI2889" t="s">
        <v>556</v>
      </c>
      <c r="AJ2889" t="str">
        <f t="shared" si="1064"/>
        <v>Adult</v>
      </c>
      <c r="AK2889">
        <v>20000000</v>
      </c>
      <c r="AL2889" t="str">
        <f t="shared" si="1065"/>
        <v>Low Budget</v>
      </c>
      <c r="AM2889">
        <v>2000</v>
      </c>
      <c r="AN2889">
        <f t="shared" si="1066"/>
        <v>25</v>
      </c>
      <c r="AO2889" t="str">
        <f t="shared" si="1067"/>
        <v>Old Classic</v>
      </c>
      <c r="AP2889">
        <v>900</v>
      </c>
      <c r="AQ2889" t="str">
        <f t="shared" si="1068"/>
        <v>Very Low</v>
      </c>
      <c r="AR2889">
        <v>6.5</v>
      </c>
      <c r="AS2889" t="str">
        <f t="shared" si="1069"/>
        <v>Average</v>
      </c>
      <c r="AT2889">
        <v>2.35</v>
      </c>
      <c r="AU2889" t="str">
        <f t="shared" si="1070"/>
        <v>Cinematic Widescreen</v>
      </c>
      <c r="AV2889">
        <v>141</v>
      </c>
      <c r="AW2889" t="str">
        <f t="shared" si="1071"/>
        <v>Very Low</v>
      </c>
    </row>
    <row r="2890" spans="1:49" x14ac:dyDescent="0.3">
      <c r="A2890" t="s">
        <v>0</v>
      </c>
      <c r="B2890" t="s">
        <v>4502</v>
      </c>
      <c r="C2890">
        <v>93</v>
      </c>
      <c r="D2890" t="str">
        <f t="shared" si="1051"/>
        <v>Low</v>
      </c>
      <c r="E2890">
        <v>91</v>
      </c>
      <c r="F2890" t="str">
        <f t="shared" si="1052"/>
        <v>1h 31m</v>
      </c>
      <c r="G2890" t="str">
        <f t="shared" si="1053"/>
        <v>Standard Movie</v>
      </c>
      <c r="H2890">
        <v>83</v>
      </c>
      <c r="I2890" t="str">
        <f t="shared" si="1054"/>
        <v>Very Low</v>
      </c>
      <c r="J2890">
        <v>794</v>
      </c>
      <c r="K2890" t="str">
        <f t="shared" si="1055"/>
        <v>Very Low</v>
      </c>
      <c r="L2890" t="s">
        <v>3356</v>
      </c>
      <c r="M2890">
        <v>3000</v>
      </c>
      <c r="N2890" t="str">
        <f t="shared" si="1056"/>
        <v>Low</v>
      </c>
      <c r="O2890">
        <v>1712111</v>
      </c>
      <c r="P2890" t="str">
        <f t="shared" si="1057"/>
        <v>Flop</v>
      </c>
      <c r="Q2890" t="s">
        <v>5515</v>
      </c>
      <c r="R2890" t="str">
        <f t="shared" si="1058"/>
        <v>Horror</v>
      </c>
      <c r="S2890">
        <f t="shared" si="1059"/>
        <v>2</v>
      </c>
      <c r="T2890" t="s">
        <v>627</v>
      </c>
      <c r="U2890" t="s">
        <v>13845</v>
      </c>
      <c r="V2890">
        <v>7199</v>
      </c>
      <c r="W2890" t="str">
        <f t="shared" si="1060"/>
        <v>Very Low</v>
      </c>
      <c r="X2890">
        <v>7875</v>
      </c>
      <c r="Y2890" t="str">
        <f t="shared" si="1061"/>
        <v>Low</v>
      </c>
      <c r="Z2890" t="s">
        <v>1312</v>
      </c>
      <c r="AA2890">
        <v>0</v>
      </c>
      <c r="AB2890" t="str">
        <f t="shared" si="1062"/>
        <v>Symbolic Poster</v>
      </c>
      <c r="AC2890" t="s">
        <v>13846</v>
      </c>
      <c r="AD2890" t="s">
        <v>13847</v>
      </c>
      <c r="AE2890">
        <v>53</v>
      </c>
      <c r="AF2890" t="str">
        <f t="shared" si="1063"/>
        <v>Very Low</v>
      </c>
      <c r="AG2890" t="s">
        <v>9</v>
      </c>
      <c r="AH2890" t="s">
        <v>10</v>
      </c>
      <c r="AI2890" t="s">
        <v>11</v>
      </c>
      <c r="AJ2890" t="str">
        <f t="shared" si="1064"/>
        <v>Teen</v>
      </c>
      <c r="AK2890">
        <v>8495000</v>
      </c>
      <c r="AL2890" t="str">
        <f t="shared" si="1065"/>
        <v>Low Budget</v>
      </c>
      <c r="AM2890">
        <v>2015</v>
      </c>
      <c r="AN2890">
        <f t="shared" si="1066"/>
        <v>10</v>
      </c>
      <c r="AO2890" t="str">
        <f t="shared" si="1067"/>
        <v>Modern Classic</v>
      </c>
      <c r="AP2890">
        <v>1000</v>
      </c>
      <c r="AQ2890" t="str">
        <f t="shared" si="1068"/>
        <v>Very Low</v>
      </c>
      <c r="AR2890">
        <v>4.5</v>
      </c>
      <c r="AS2890" t="str">
        <f t="shared" si="1069"/>
        <v>Poor</v>
      </c>
      <c r="AT2890">
        <v>1.85</v>
      </c>
      <c r="AU2890" t="str">
        <f t="shared" si="1070"/>
        <v>HDTV / Widescreen</v>
      </c>
      <c r="AV2890">
        <v>0</v>
      </c>
      <c r="AW2890" t="str">
        <f t="shared" si="1071"/>
        <v>Very Low</v>
      </c>
    </row>
    <row r="2891" spans="1:49" x14ac:dyDescent="0.3">
      <c r="A2891" t="s">
        <v>0</v>
      </c>
      <c r="B2891" t="s">
        <v>12426</v>
      </c>
      <c r="C2891">
        <v>399</v>
      </c>
      <c r="D2891" t="str">
        <f t="shared" si="1051"/>
        <v>Medium</v>
      </c>
      <c r="E2891">
        <v>88</v>
      </c>
      <c r="F2891" t="str">
        <f t="shared" si="1052"/>
        <v>1h 28m</v>
      </c>
      <c r="G2891" t="str">
        <f t="shared" si="1053"/>
        <v>Featurette</v>
      </c>
      <c r="H2891">
        <v>115</v>
      </c>
      <c r="I2891" t="str">
        <f t="shared" si="1054"/>
        <v>Very Low</v>
      </c>
      <c r="J2891">
        <v>304</v>
      </c>
      <c r="K2891" t="str">
        <f t="shared" si="1055"/>
        <v>Very Low</v>
      </c>
      <c r="L2891" t="s">
        <v>13848</v>
      </c>
      <c r="M2891">
        <v>1000</v>
      </c>
      <c r="N2891" t="str">
        <f t="shared" si="1056"/>
        <v>Low</v>
      </c>
      <c r="O2891">
        <v>1024175</v>
      </c>
      <c r="P2891" t="str">
        <f t="shared" si="1057"/>
        <v>Flop</v>
      </c>
      <c r="Q2891" t="s">
        <v>7537</v>
      </c>
      <c r="R2891" t="str">
        <f t="shared" si="1058"/>
        <v>Action</v>
      </c>
      <c r="S2891">
        <f t="shared" si="1059"/>
        <v>4</v>
      </c>
      <c r="T2891" t="s">
        <v>13849</v>
      </c>
      <c r="U2891" t="s">
        <v>13850</v>
      </c>
      <c r="V2891">
        <v>82331</v>
      </c>
      <c r="W2891" t="str">
        <f t="shared" si="1060"/>
        <v>Medium</v>
      </c>
      <c r="X2891">
        <v>2011</v>
      </c>
      <c r="Y2891" t="str">
        <f t="shared" si="1061"/>
        <v>Low</v>
      </c>
      <c r="Z2891" t="s">
        <v>12549</v>
      </c>
      <c r="AA2891">
        <v>6</v>
      </c>
      <c r="AB2891" t="str">
        <f t="shared" si="1062"/>
        <v>Ensemble Poster</v>
      </c>
      <c r="AC2891" t="s">
        <v>13851</v>
      </c>
      <c r="AD2891" t="s">
        <v>13852</v>
      </c>
      <c r="AE2891">
        <v>297</v>
      </c>
      <c r="AF2891" t="str">
        <f t="shared" si="1063"/>
        <v>Very Low</v>
      </c>
      <c r="AG2891" t="s">
        <v>9</v>
      </c>
      <c r="AH2891" t="s">
        <v>28</v>
      </c>
      <c r="AI2891" t="s">
        <v>556</v>
      </c>
      <c r="AJ2891" t="str">
        <f t="shared" si="1064"/>
        <v>Adult</v>
      </c>
      <c r="AK2891">
        <v>13000000</v>
      </c>
      <c r="AL2891" t="str">
        <f t="shared" si="1065"/>
        <v>Low Budget</v>
      </c>
      <c r="AM2891">
        <v>2011</v>
      </c>
      <c r="AN2891">
        <f t="shared" si="1066"/>
        <v>14</v>
      </c>
      <c r="AO2891" t="str">
        <f t="shared" si="1067"/>
        <v>Modern Classic</v>
      </c>
      <c r="AP2891">
        <v>305</v>
      </c>
      <c r="AQ2891" t="str">
        <f t="shared" si="1068"/>
        <v>Very Low</v>
      </c>
      <c r="AR2891">
        <v>6.6</v>
      </c>
      <c r="AS2891" t="str">
        <f t="shared" si="1069"/>
        <v>Average</v>
      </c>
      <c r="AT2891">
        <v>2.35</v>
      </c>
      <c r="AU2891" t="str">
        <f t="shared" si="1070"/>
        <v>Cinematic Widescreen</v>
      </c>
      <c r="AV2891">
        <v>18000</v>
      </c>
      <c r="AW2891" t="str">
        <f t="shared" si="1071"/>
        <v>Medium</v>
      </c>
    </row>
    <row r="2892" spans="1:49" x14ac:dyDescent="0.3">
      <c r="A2892" t="s">
        <v>0</v>
      </c>
      <c r="B2892" t="s">
        <v>536</v>
      </c>
      <c r="C2892">
        <v>110</v>
      </c>
      <c r="D2892" t="str">
        <f t="shared" si="1051"/>
        <v>Low</v>
      </c>
      <c r="E2892">
        <v>127</v>
      </c>
      <c r="F2892" t="str">
        <f t="shared" si="1052"/>
        <v>2h 7m</v>
      </c>
      <c r="G2892" t="str">
        <f t="shared" si="1053"/>
        <v>Long Movie</v>
      </c>
      <c r="H2892">
        <v>11000</v>
      </c>
      <c r="I2892" t="str">
        <f t="shared" si="1054"/>
        <v>Medium</v>
      </c>
      <c r="J2892">
        <v>116</v>
      </c>
      <c r="K2892" t="str">
        <f t="shared" si="1055"/>
        <v>Very Low</v>
      </c>
      <c r="L2892" t="s">
        <v>13853</v>
      </c>
      <c r="M2892">
        <v>306</v>
      </c>
      <c r="N2892" t="str">
        <f t="shared" si="1056"/>
        <v>Low</v>
      </c>
      <c r="O2892">
        <v>301305</v>
      </c>
      <c r="P2892" t="str">
        <f t="shared" si="1057"/>
        <v>Flop</v>
      </c>
      <c r="Q2892" t="s">
        <v>5576</v>
      </c>
      <c r="R2892" t="str">
        <f t="shared" si="1058"/>
        <v>Drama</v>
      </c>
      <c r="S2892">
        <f t="shared" si="1059"/>
        <v>3</v>
      </c>
      <c r="T2892" t="s">
        <v>13854</v>
      </c>
      <c r="U2892" t="s">
        <v>13855</v>
      </c>
      <c r="V2892">
        <v>31414</v>
      </c>
      <c r="W2892" t="str">
        <f t="shared" si="1060"/>
        <v>Low</v>
      </c>
      <c r="X2892">
        <v>796</v>
      </c>
      <c r="Y2892" t="str">
        <f t="shared" si="1061"/>
        <v>Very Low</v>
      </c>
      <c r="Z2892" t="s">
        <v>13856</v>
      </c>
      <c r="AA2892">
        <v>0</v>
      </c>
      <c r="AB2892" t="str">
        <f t="shared" si="1062"/>
        <v>Symbolic Poster</v>
      </c>
      <c r="AC2892" t="s">
        <v>13857</v>
      </c>
      <c r="AD2892" t="s">
        <v>13858</v>
      </c>
      <c r="AE2892">
        <v>180</v>
      </c>
      <c r="AF2892" t="str">
        <f t="shared" si="1063"/>
        <v>Very Low</v>
      </c>
      <c r="AG2892" t="s">
        <v>13859</v>
      </c>
      <c r="AH2892" t="s">
        <v>10</v>
      </c>
      <c r="AI2892" t="s">
        <v>556</v>
      </c>
      <c r="AJ2892" t="str">
        <f t="shared" si="1064"/>
        <v>Adult</v>
      </c>
      <c r="AK2892">
        <v>13000000</v>
      </c>
      <c r="AL2892" t="str">
        <f t="shared" si="1065"/>
        <v>Low Budget</v>
      </c>
      <c r="AM2892">
        <v>2011</v>
      </c>
      <c r="AN2892">
        <f t="shared" si="1066"/>
        <v>14</v>
      </c>
      <c r="AO2892" t="str">
        <f t="shared" si="1067"/>
        <v>Modern Classic</v>
      </c>
      <c r="AP2892">
        <v>164</v>
      </c>
      <c r="AQ2892" t="str">
        <f t="shared" si="1068"/>
        <v>Very Low</v>
      </c>
      <c r="AR2892">
        <v>4.3</v>
      </c>
      <c r="AS2892" t="str">
        <f t="shared" si="1069"/>
        <v>Poor</v>
      </c>
      <c r="AT2892">
        <v>2.35</v>
      </c>
      <c r="AU2892" t="str">
        <f t="shared" si="1070"/>
        <v>Cinematic Widescreen</v>
      </c>
      <c r="AV2892">
        <v>0</v>
      </c>
      <c r="AW2892" t="str">
        <f t="shared" si="1071"/>
        <v>Very Low</v>
      </c>
    </row>
    <row r="2893" spans="1:49" x14ac:dyDescent="0.3">
      <c r="A2893" t="s">
        <v>0</v>
      </c>
      <c r="B2893" t="s">
        <v>13152</v>
      </c>
      <c r="C2893">
        <v>285</v>
      </c>
      <c r="D2893" t="str">
        <f t="shared" si="1051"/>
        <v>Medium</v>
      </c>
      <c r="E2893">
        <v>94</v>
      </c>
      <c r="F2893" t="str">
        <f t="shared" si="1052"/>
        <v>1h 34m</v>
      </c>
      <c r="G2893" t="str">
        <f t="shared" si="1053"/>
        <v>Standard Movie</v>
      </c>
      <c r="H2893">
        <v>122</v>
      </c>
      <c r="I2893" t="str">
        <f t="shared" si="1054"/>
        <v>Very Low</v>
      </c>
      <c r="J2893">
        <v>383</v>
      </c>
      <c r="K2893" t="str">
        <f t="shared" si="1055"/>
        <v>Very Low</v>
      </c>
      <c r="L2893" t="s">
        <v>13860</v>
      </c>
      <c r="M2893">
        <v>873</v>
      </c>
      <c r="N2893" t="str">
        <f t="shared" si="1056"/>
        <v>Low</v>
      </c>
      <c r="O2893">
        <v>51872378</v>
      </c>
      <c r="P2893" t="str">
        <f t="shared" si="1057"/>
        <v>Hit</v>
      </c>
      <c r="Q2893" t="s">
        <v>1499</v>
      </c>
      <c r="R2893" t="str">
        <f t="shared" si="1058"/>
        <v>Crime</v>
      </c>
      <c r="S2893">
        <f t="shared" si="1059"/>
        <v>2</v>
      </c>
      <c r="T2893" t="s">
        <v>1973</v>
      </c>
      <c r="U2893" t="s">
        <v>13861</v>
      </c>
      <c r="V2893">
        <v>88241</v>
      </c>
      <c r="W2893" t="str">
        <f t="shared" si="1060"/>
        <v>Medium</v>
      </c>
      <c r="X2893">
        <v>2812</v>
      </c>
      <c r="Y2893" t="str">
        <f t="shared" si="1061"/>
        <v>Low</v>
      </c>
      <c r="Z2893" t="s">
        <v>1732</v>
      </c>
      <c r="AA2893">
        <v>0</v>
      </c>
      <c r="AB2893" t="str">
        <f t="shared" si="1062"/>
        <v>Symbolic Poster</v>
      </c>
      <c r="AC2893" t="s">
        <v>13862</v>
      </c>
      <c r="AD2893" t="s">
        <v>13863</v>
      </c>
      <c r="AE2893">
        <v>266</v>
      </c>
      <c r="AF2893" t="str">
        <f t="shared" si="1063"/>
        <v>Very Low</v>
      </c>
      <c r="AG2893" t="s">
        <v>9</v>
      </c>
      <c r="AH2893" t="s">
        <v>10</v>
      </c>
      <c r="AI2893" t="s">
        <v>556</v>
      </c>
      <c r="AJ2893" t="str">
        <f t="shared" si="1064"/>
        <v>Adult</v>
      </c>
      <c r="AK2893">
        <v>13000000</v>
      </c>
      <c r="AL2893" t="str">
        <f t="shared" si="1065"/>
        <v>Low Budget</v>
      </c>
      <c r="AM2893">
        <v>2013</v>
      </c>
      <c r="AN2893">
        <f t="shared" si="1066"/>
        <v>12</v>
      </c>
      <c r="AO2893" t="str">
        <f t="shared" si="1067"/>
        <v>Modern Classic</v>
      </c>
      <c r="AP2893">
        <v>461</v>
      </c>
      <c r="AQ2893" t="str">
        <f t="shared" si="1068"/>
        <v>Very Low</v>
      </c>
      <c r="AR2893">
        <v>6.7</v>
      </c>
      <c r="AS2893" t="str">
        <f t="shared" si="1069"/>
        <v>Average</v>
      </c>
      <c r="AT2893">
        <v>1.85</v>
      </c>
      <c r="AU2893" t="str">
        <f t="shared" si="1070"/>
        <v>HDTV / Widescreen</v>
      </c>
      <c r="AV2893">
        <v>23000</v>
      </c>
      <c r="AW2893" t="str">
        <f t="shared" si="1071"/>
        <v>Medium</v>
      </c>
    </row>
    <row r="2894" spans="1:49" x14ac:dyDescent="0.3">
      <c r="A2894" t="s">
        <v>0</v>
      </c>
      <c r="B2894" t="s">
        <v>13864</v>
      </c>
      <c r="C2894">
        <v>2</v>
      </c>
      <c r="D2894" t="str">
        <f t="shared" si="1051"/>
        <v>Very Low</v>
      </c>
      <c r="E2894">
        <v>115</v>
      </c>
      <c r="F2894" t="str">
        <f t="shared" si="1052"/>
        <v>1h 55m</v>
      </c>
      <c r="G2894" t="str">
        <f t="shared" si="1053"/>
        <v>Standard Movie</v>
      </c>
      <c r="H2894">
        <v>32</v>
      </c>
      <c r="I2894" t="str">
        <f t="shared" si="1054"/>
        <v>Very Low</v>
      </c>
      <c r="J2894">
        <v>29</v>
      </c>
      <c r="K2894" t="str">
        <f t="shared" si="1055"/>
        <v>Very Low</v>
      </c>
      <c r="L2894" t="s">
        <v>13865</v>
      </c>
      <c r="M2894">
        <v>14000</v>
      </c>
      <c r="N2894" t="str">
        <f t="shared" si="1056"/>
        <v>Medium</v>
      </c>
      <c r="O2894">
        <v>31662</v>
      </c>
      <c r="P2894" t="str">
        <f t="shared" si="1057"/>
        <v>Flop</v>
      </c>
      <c r="Q2894" t="s">
        <v>988</v>
      </c>
      <c r="R2894" t="str">
        <f t="shared" si="1058"/>
        <v>Action</v>
      </c>
      <c r="S2894">
        <f t="shared" si="1059"/>
        <v>4</v>
      </c>
      <c r="T2894" t="s">
        <v>199</v>
      </c>
      <c r="U2894" t="s">
        <v>13866</v>
      </c>
      <c r="V2894">
        <v>90</v>
      </c>
      <c r="W2894" t="str">
        <f t="shared" si="1060"/>
        <v>Very Low</v>
      </c>
      <c r="X2894">
        <v>14133</v>
      </c>
      <c r="Y2894" t="str">
        <f t="shared" si="1061"/>
        <v>Medium</v>
      </c>
      <c r="Z2894" t="s">
        <v>13867</v>
      </c>
      <c r="AA2894">
        <v>1</v>
      </c>
      <c r="AB2894" t="str">
        <f t="shared" si="1062"/>
        <v>Solo Star Poster</v>
      </c>
      <c r="AC2894" t="str">
        <f>AC2893</f>
        <v>911 operator|calling 911|die hard scenario|head held underwater|white villain</v>
      </c>
      <c r="AD2894" t="s">
        <v>13868</v>
      </c>
      <c r="AE2894">
        <v>1</v>
      </c>
      <c r="AF2894" t="str">
        <f t="shared" si="1063"/>
        <v>Very Low</v>
      </c>
      <c r="AG2894" t="s">
        <v>9</v>
      </c>
      <c r="AH2894" t="s">
        <v>5665</v>
      </c>
      <c r="AI2894" t="str">
        <f>AI2893</f>
        <v>R</v>
      </c>
      <c r="AJ2894" t="str">
        <f t="shared" si="1064"/>
        <v>Adult</v>
      </c>
      <c r="AK2894">
        <v>12620000</v>
      </c>
      <c r="AL2894" t="str">
        <f t="shared" si="1065"/>
        <v>Low Budget</v>
      </c>
      <c r="AM2894">
        <v>2016</v>
      </c>
      <c r="AN2894">
        <f t="shared" si="1066"/>
        <v>9</v>
      </c>
      <c r="AO2894" t="str">
        <f t="shared" si="1067"/>
        <v>Modern Classic</v>
      </c>
      <c r="AP2894">
        <v>81</v>
      </c>
      <c r="AQ2894" t="str">
        <f t="shared" si="1068"/>
        <v>Very Low</v>
      </c>
      <c r="AR2894">
        <v>6.8</v>
      </c>
      <c r="AS2894" t="str">
        <f t="shared" si="1069"/>
        <v>Average</v>
      </c>
      <c r="AT2894">
        <f>AT2893</f>
        <v>1.85</v>
      </c>
      <c r="AU2894" t="str">
        <f t="shared" si="1070"/>
        <v>HDTV / Widescreen</v>
      </c>
      <c r="AV2894">
        <v>139</v>
      </c>
      <c r="AW2894" t="str">
        <f t="shared" si="1071"/>
        <v>Very Low</v>
      </c>
    </row>
    <row r="2895" spans="1:49" x14ac:dyDescent="0.3">
      <c r="A2895" t="s">
        <v>0</v>
      </c>
      <c r="B2895" t="s">
        <v>13869</v>
      </c>
      <c r="C2895">
        <v>61</v>
      </c>
      <c r="D2895" t="str">
        <f t="shared" si="1051"/>
        <v>Low</v>
      </c>
      <c r="E2895">
        <v>90</v>
      </c>
      <c r="F2895" t="str">
        <f t="shared" si="1052"/>
        <v>1h 30m</v>
      </c>
      <c r="G2895" t="str">
        <f t="shared" si="1053"/>
        <v>Standard Movie</v>
      </c>
      <c r="H2895">
        <v>0</v>
      </c>
      <c r="I2895" t="str">
        <f t="shared" si="1054"/>
        <v>Very Low</v>
      </c>
      <c r="J2895">
        <v>234</v>
      </c>
      <c r="K2895" t="str">
        <f t="shared" si="1055"/>
        <v>Very Low</v>
      </c>
      <c r="L2895" t="s">
        <v>11967</v>
      </c>
      <c r="M2895">
        <v>477</v>
      </c>
      <c r="N2895" t="str">
        <f t="shared" si="1056"/>
        <v>Low</v>
      </c>
      <c r="O2895">
        <v>28399192</v>
      </c>
      <c r="P2895" t="str">
        <f t="shared" si="1057"/>
        <v>Average</v>
      </c>
      <c r="Q2895" t="s">
        <v>13870</v>
      </c>
      <c r="R2895" t="str">
        <f t="shared" si="1058"/>
        <v>Action</v>
      </c>
      <c r="S2895">
        <f t="shared" si="1059"/>
        <v>4</v>
      </c>
      <c r="T2895" t="s">
        <v>13871</v>
      </c>
      <c r="U2895" t="s">
        <v>13872</v>
      </c>
      <c r="V2895">
        <v>5663</v>
      </c>
      <c r="W2895" t="str">
        <f t="shared" si="1060"/>
        <v>Very Low</v>
      </c>
      <c r="X2895">
        <v>1483</v>
      </c>
      <c r="Y2895" t="str">
        <f t="shared" si="1061"/>
        <v>Low</v>
      </c>
      <c r="Z2895" t="s">
        <v>807</v>
      </c>
      <c r="AA2895">
        <v>0</v>
      </c>
      <c r="AB2895" t="str">
        <f t="shared" si="1062"/>
        <v>Symbolic Poster</v>
      </c>
      <c r="AC2895" t="s">
        <v>13873</v>
      </c>
      <c r="AD2895" t="s">
        <v>13874</v>
      </c>
      <c r="AE2895">
        <v>106</v>
      </c>
      <c r="AF2895" t="str">
        <f t="shared" si="1063"/>
        <v>Very Low</v>
      </c>
      <c r="AG2895" t="s">
        <v>9</v>
      </c>
      <c r="AH2895" t="s">
        <v>341</v>
      </c>
      <c r="AI2895" t="s">
        <v>66</v>
      </c>
      <c r="AJ2895" t="str">
        <f t="shared" si="1064"/>
        <v>Family</v>
      </c>
      <c r="AK2895">
        <v>13000000</v>
      </c>
      <c r="AL2895" t="str">
        <f t="shared" si="1065"/>
        <v>Low Budget</v>
      </c>
      <c r="AM2895">
        <v>2002</v>
      </c>
      <c r="AN2895">
        <f t="shared" si="1066"/>
        <v>23</v>
      </c>
      <c r="AO2895" t="str">
        <f t="shared" si="1067"/>
        <v>Old Classic</v>
      </c>
      <c r="AP2895">
        <v>238</v>
      </c>
      <c r="AQ2895" t="str">
        <f t="shared" si="1068"/>
        <v>Very Low</v>
      </c>
      <c r="AR2895">
        <v>5.4</v>
      </c>
      <c r="AS2895" t="str">
        <f t="shared" si="1069"/>
        <v>Below Average</v>
      </c>
      <c r="AT2895">
        <v>2.35</v>
      </c>
      <c r="AU2895" t="str">
        <f t="shared" si="1070"/>
        <v>Cinematic Widescreen</v>
      </c>
      <c r="AV2895">
        <v>332</v>
      </c>
      <c r="AW2895" t="str">
        <f t="shared" si="1071"/>
        <v>Very Low</v>
      </c>
    </row>
    <row r="2896" spans="1:49" x14ac:dyDescent="0.3">
      <c r="A2896" t="s">
        <v>0</v>
      </c>
      <c r="B2896" t="s">
        <v>3710</v>
      </c>
      <c r="C2896">
        <v>242</v>
      </c>
      <c r="D2896" t="str">
        <f t="shared" si="1051"/>
        <v>Medium</v>
      </c>
      <c r="E2896">
        <v>102</v>
      </c>
      <c r="F2896" t="str">
        <f t="shared" si="1052"/>
        <v>1h 42m</v>
      </c>
      <c r="G2896" t="str">
        <f t="shared" si="1053"/>
        <v>Standard Movie</v>
      </c>
      <c r="H2896">
        <v>43</v>
      </c>
      <c r="I2896" t="str">
        <f t="shared" si="1054"/>
        <v>Very Low</v>
      </c>
      <c r="J2896">
        <v>113</v>
      </c>
      <c r="K2896" t="str">
        <f t="shared" si="1055"/>
        <v>Very Low</v>
      </c>
      <c r="L2896" t="s">
        <v>13875</v>
      </c>
      <c r="M2896">
        <v>170</v>
      </c>
      <c r="N2896" t="str">
        <f t="shared" si="1056"/>
        <v>Low</v>
      </c>
      <c r="O2896">
        <v>2035566</v>
      </c>
      <c r="P2896" t="str">
        <f t="shared" si="1057"/>
        <v>Flop</v>
      </c>
      <c r="Q2896" t="s">
        <v>13876</v>
      </c>
      <c r="R2896" t="str">
        <f t="shared" si="1058"/>
        <v>Biography</v>
      </c>
      <c r="S2896">
        <f t="shared" si="1059"/>
        <v>5</v>
      </c>
      <c r="T2896" t="s">
        <v>13877</v>
      </c>
      <c r="U2896" t="s">
        <v>13878</v>
      </c>
      <c r="V2896">
        <v>77305</v>
      </c>
      <c r="W2896" t="str">
        <f t="shared" si="1060"/>
        <v>Medium</v>
      </c>
      <c r="X2896">
        <v>931</v>
      </c>
      <c r="Y2896" t="str">
        <f t="shared" si="1061"/>
        <v>Very Low</v>
      </c>
      <c r="Z2896" t="s">
        <v>13879</v>
      </c>
      <c r="AA2896">
        <v>0</v>
      </c>
      <c r="AB2896" t="str">
        <f t="shared" si="1062"/>
        <v>Symbolic Poster</v>
      </c>
      <c r="AC2896" t="s">
        <v>13880</v>
      </c>
      <c r="AD2896" t="s">
        <v>13881</v>
      </c>
      <c r="AE2896">
        <v>162</v>
      </c>
      <c r="AF2896" t="str">
        <f t="shared" si="1063"/>
        <v>Very Low</v>
      </c>
      <c r="AG2896" t="s">
        <v>9</v>
      </c>
      <c r="AH2896" t="s">
        <v>1436</v>
      </c>
      <c r="AI2896" t="s">
        <v>556</v>
      </c>
      <c r="AJ2896" t="str">
        <f t="shared" si="1064"/>
        <v>Adult</v>
      </c>
      <c r="AK2896">
        <v>13000000</v>
      </c>
      <c r="AL2896" t="str">
        <f t="shared" si="1065"/>
        <v>Low Budget</v>
      </c>
      <c r="AM2896">
        <v>2009</v>
      </c>
      <c r="AN2896">
        <f t="shared" si="1066"/>
        <v>16</v>
      </c>
      <c r="AO2896" t="str">
        <f t="shared" si="1067"/>
        <v>Old Classic</v>
      </c>
      <c r="AP2896">
        <v>157</v>
      </c>
      <c r="AQ2896" t="str">
        <f t="shared" si="1068"/>
        <v>Very Low</v>
      </c>
      <c r="AR2896">
        <v>6.6</v>
      </c>
      <c r="AS2896" t="str">
        <f t="shared" si="1069"/>
        <v>Average</v>
      </c>
      <c r="AT2896">
        <v>1.85</v>
      </c>
      <c r="AU2896" t="str">
        <f t="shared" si="1070"/>
        <v>HDTV / Widescreen</v>
      </c>
      <c r="AV2896">
        <v>11000</v>
      </c>
      <c r="AW2896" t="str">
        <f t="shared" si="1071"/>
        <v>Medium</v>
      </c>
    </row>
    <row r="2897" spans="1:49" x14ac:dyDescent="0.3">
      <c r="A2897" t="s">
        <v>0</v>
      </c>
      <c r="B2897" t="s">
        <v>2367</v>
      </c>
      <c r="C2897">
        <v>62</v>
      </c>
      <c r="D2897" t="str">
        <f t="shared" si="1051"/>
        <v>Low</v>
      </c>
      <c r="E2897">
        <v>100</v>
      </c>
      <c r="F2897" t="str">
        <f t="shared" si="1052"/>
        <v>1h 40m</v>
      </c>
      <c r="G2897" t="str">
        <f t="shared" si="1053"/>
        <v>Standard Movie</v>
      </c>
      <c r="H2897">
        <v>218</v>
      </c>
      <c r="I2897" t="str">
        <f t="shared" si="1054"/>
        <v>Very Low</v>
      </c>
      <c r="J2897">
        <v>91</v>
      </c>
      <c r="K2897" t="str">
        <f t="shared" si="1055"/>
        <v>Very Low</v>
      </c>
      <c r="L2897" t="s">
        <v>13882</v>
      </c>
      <c r="M2897">
        <v>581</v>
      </c>
      <c r="N2897" t="str">
        <f t="shared" si="1056"/>
        <v>Low</v>
      </c>
      <c r="O2897">
        <f>O2896</f>
        <v>2035566</v>
      </c>
      <c r="P2897" t="str">
        <f t="shared" si="1057"/>
        <v>Flop</v>
      </c>
      <c r="Q2897" t="s">
        <v>2128</v>
      </c>
      <c r="R2897" t="str">
        <f t="shared" si="1058"/>
        <v>Adventure</v>
      </c>
      <c r="S2897">
        <f t="shared" si="1059"/>
        <v>3</v>
      </c>
      <c r="T2897" t="s">
        <v>12659</v>
      </c>
      <c r="U2897" t="s">
        <v>13883</v>
      </c>
      <c r="V2897">
        <v>16281</v>
      </c>
      <c r="W2897" t="str">
        <f t="shared" si="1060"/>
        <v>Low</v>
      </c>
      <c r="X2897">
        <v>931</v>
      </c>
      <c r="Y2897" t="str">
        <f t="shared" si="1061"/>
        <v>Very Low</v>
      </c>
      <c r="Z2897" t="s">
        <v>13884</v>
      </c>
      <c r="AA2897">
        <v>0</v>
      </c>
      <c r="AB2897" t="str">
        <f t="shared" si="1062"/>
        <v>Symbolic Poster</v>
      </c>
      <c r="AC2897" t="s">
        <v>13885</v>
      </c>
      <c r="AD2897" t="s">
        <v>13886</v>
      </c>
      <c r="AE2897">
        <v>96</v>
      </c>
      <c r="AF2897" t="str">
        <f t="shared" si="1063"/>
        <v>Very Low</v>
      </c>
      <c r="AG2897" t="s">
        <v>13887</v>
      </c>
      <c r="AH2897" t="s">
        <v>239</v>
      </c>
      <c r="AI2897" t="s">
        <v>556</v>
      </c>
      <c r="AJ2897" t="str">
        <f t="shared" si="1064"/>
        <v>Adult</v>
      </c>
      <c r="AK2897">
        <v>12500000</v>
      </c>
      <c r="AL2897" t="str">
        <f t="shared" si="1065"/>
        <v>Low Budget</v>
      </c>
      <c r="AM2897">
        <v>1981</v>
      </c>
      <c r="AN2897">
        <f t="shared" si="1066"/>
        <v>44</v>
      </c>
      <c r="AO2897" t="str">
        <f t="shared" si="1067"/>
        <v>Old Classic</v>
      </c>
      <c r="AP2897">
        <v>201</v>
      </c>
      <c r="AQ2897" t="str">
        <f t="shared" si="1068"/>
        <v>Very Low</v>
      </c>
      <c r="AR2897">
        <v>7.4</v>
      </c>
      <c r="AS2897" t="str">
        <f t="shared" si="1069"/>
        <v>Good</v>
      </c>
      <c r="AT2897">
        <v>2.35</v>
      </c>
      <c r="AU2897" t="str">
        <f t="shared" si="1070"/>
        <v>Cinematic Widescreen</v>
      </c>
      <c r="AV2897">
        <v>0</v>
      </c>
      <c r="AW2897" t="str">
        <f t="shared" si="1071"/>
        <v>Very Low</v>
      </c>
    </row>
    <row r="2898" spans="1:49" x14ac:dyDescent="0.3">
      <c r="A2898" t="s">
        <v>0</v>
      </c>
      <c r="B2898" t="s">
        <v>1698</v>
      </c>
      <c r="C2898">
        <v>121</v>
      </c>
      <c r="D2898" t="str">
        <f t="shared" si="1051"/>
        <v>Low</v>
      </c>
      <c r="E2898">
        <v>117</v>
      </c>
      <c r="F2898" t="str">
        <f t="shared" si="1052"/>
        <v>1h 57m</v>
      </c>
      <c r="G2898" t="str">
        <f t="shared" si="1053"/>
        <v>Standard Movie</v>
      </c>
      <c r="H2898">
        <v>18000</v>
      </c>
      <c r="I2898" t="str">
        <f t="shared" si="1054"/>
        <v>Medium</v>
      </c>
      <c r="J2898">
        <v>543</v>
      </c>
      <c r="K2898" t="str">
        <f t="shared" si="1055"/>
        <v>Very Low</v>
      </c>
      <c r="L2898" t="s">
        <v>7314</v>
      </c>
      <c r="M2898">
        <v>18000</v>
      </c>
      <c r="N2898" t="str">
        <f t="shared" si="1056"/>
        <v>Medium</v>
      </c>
      <c r="O2898">
        <v>21078145</v>
      </c>
      <c r="P2898" t="str">
        <f t="shared" si="1057"/>
        <v>Average</v>
      </c>
      <c r="Q2898" t="s">
        <v>1515</v>
      </c>
      <c r="R2898" t="str">
        <f t="shared" si="1058"/>
        <v>Biography</v>
      </c>
      <c r="S2898">
        <f t="shared" si="1059"/>
        <v>2</v>
      </c>
      <c r="T2898" t="s">
        <v>1698</v>
      </c>
      <c r="U2898" t="s">
        <v>13888</v>
      </c>
      <c r="V2898">
        <v>26493</v>
      </c>
      <c r="W2898" t="str">
        <f t="shared" si="1060"/>
        <v>Low</v>
      </c>
      <c r="X2898">
        <v>20456</v>
      </c>
      <c r="Y2898" t="str">
        <f t="shared" si="1061"/>
        <v>Medium</v>
      </c>
      <c r="Z2898" t="s">
        <v>8307</v>
      </c>
      <c r="AA2898">
        <v>0</v>
      </c>
      <c r="AB2898" t="str">
        <f t="shared" si="1062"/>
        <v>Symbolic Poster</v>
      </c>
      <c r="AC2898" t="s">
        <v>13889</v>
      </c>
      <c r="AD2898" t="s">
        <v>13890</v>
      </c>
      <c r="AE2898">
        <v>159</v>
      </c>
      <c r="AF2898" t="str">
        <f t="shared" si="1063"/>
        <v>Very Low</v>
      </c>
      <c r="AG2898" t="s">
        <v>9</v>
      </c>
      <c r="AH2898" t="s">
        <v>10</v>
      </c>
      <c r="AI2898" t="s">
        <v>11</v>
      </c>
      <c r="AJ2898" t="str">
        <f t="shared" si="1064"/>
        <v>Teen</v>
      </c>
      <c r="AK2898">
        <v>12500000</v>
      </c>
      <c r="AL2898" t="str">
        <f t="shared" si="1065"/>
        <v>Low Budget</v>
      </c>
      <c r="AM2898">
        <v>2002</v>
      </c>
      <c r="AN2898">
        <f t="shared" si="1066"/>
        <v>23</v>
      </c>
      <c r="AO2898" t="str">
        <f t="shared" si="1067"/>
        <v>Old Classic</v>
      </c>
      <c r="AP2898">
        <v>638</v>
      </c>
      <c r="AQ2898" t="str">
        <f t="shared" si="1068"/>
        <v>Very Low</v>
      </c>
      <c r="AR2898">
        <v>7.3</v>
      </c>
      <c r="AS2898" t="str">
        <f t="shared" si="1069"/>
        <v>Good</v>
      </c>
      <c r="AT2898">
        <v>2.35</v>
      </c>
      <c r="AU2898" t="str">
        <f t="shared" si="1070"/>
        <v>Cinematic Widescreen</v>
      </c>
      <c r="AV2898">
        <v>0</v>
      </c>
      <c r="AW2898" t="str">
        <f t="shared" si="1071"/>
        <v>Very Low</v>
      </c>
    </row>
    <row r="2899" spans="1:49" x14ac:dyDescent="0.3">
      <c r="A2899" t="s">
        <v>0</v>
      </c>
      <c r="B2899" t="s">
        <v>9363</v>
      </c>
      <c r="C2899">
        <v>83</v>
      </c>
      <c r="D2899" t="str">
        <f t="shared" si="1051"/>
        <v>Low</v>
      </c>
      <c r="E2899">
        <v>109</v>
      </c>
      <c r="F2899" t="str">
        <f t="shared" si="1052"/>
        <v>1h 49m</v>
      </c>
      <c r="G2899" t="str">
        <f t="shared" si="1053"/>
        <v>Standard Movie</v>
      </c>
      <c r="H2899">
        <v>97</v>
      </c>
      <c r="I2899" t="str">
        <f t="shared" si="1054"/>
        <v>Very Low</v>
      </c>
      <c r="J2899">
        <v>355</v>
      </c>
      <c r="K2899" t="str">
        <f t="shared" si="1055"/>
        <v>Very Low</v>
      </c>
      <c r="L2899" t="s">
        <v>9373</v>
      </c>
      <c r="M2899">
        <v>13000</v>
      </c>
      <c r="N2899" t="str">
        <f t="shared" si="1056"/>
        <v>Medium</v>
      </c>
      <c r="O2899">
        <v>14060950</v>
      </c>
      <c r="P2899" t="str">
        <f t="shared" si="1057"/>
        <v>Average</v>
      </c>
      <c r="Q2899" t="s">
        <v>3380</v>
      </c>
      <c r="R2899" t="str">
        <f t="shared" si="1058"/>
        <v>Drama</v>
      </c>
      <c r="S2899">
        <f t="shared" si="1059"/>
        <v>1</v>
      </c>
      <c r="T2899" t="s">
        <v>13891</v>
      </c>
      <c r="U2899" t="s">
        <v>13892</v>
      </c>
      <c r="V2899">
        <v>14354</v>
      </c>
      <c r="W2899" t="str">
        <f t="shared" si="1060"/>
        <v>Low</v>
      </c>
      <c r="X2899">
        <v>14347</v>
      </c>
      <c r="Y2899" t="str">
        <f t="shared" si="1061"/>
        <v>Medium</v>
      </c>
      <c r="Z2899" t="s">
        <v>13893</v>
      </c>
      <c r="AA2899">
        <v>1</v>
      </c>
      <c r="AB2899" t="str">
        <f t="shared" si="1062"/>
        <v>Solo Star Poster</v>
      </c>
      <c r="AC2899" t="s">
        <v>13894</v>
      </c>
      <c r="AD2899" t="s">
        <v>13895</v>
      </c>
      <c r="AE2899">
        <v>139</v>
      </c>
      <c r="AF2899" t="str">
        <f t="shared" si="1063"/>
        <v>Very Low</v>
      </c>
      <c r="AG2899" t="s">
        <v>9</v>
      </c>
      <c r="AH2899" t="s">
        <v>10</v>
      </c>
      <c r="AI2899" t="s">
        <v>11</v>
      </c>
      <c r="AJ2899" t="str">
        <f t="shared" si="1064"/>
        <v>Teen</v>
      </c>
      <c r="AK2899">
        <v>12500000</v>
      </c>
      <c r="AL2899" t="str">
        <f t="shared" si="1065"/>
        <v>Low Budget</v>
      </c>
      <c r="AM2899">
        <v>2002</v>
      </c>
      <c r="AN2899">
        <f t="shared" si="1066"/>
        <v>23</v>
      </c>
      <c r="AO2899" t="str">
        <f t="shared" si="1067"/>
        <v>Old Classic</v>
      </c>
      <c r="AP2899">
        <v>795</v>
      </c>
      <c r="AQ2899" t="str">
        <f t="shared" si="1068"/>
        <v>Very Low</v>
      </c>
      <c r="AR2899">
        <v>6.9</v>
      </c>
      <c r="AS2899" t="str">
        <f t="shared" si="1069"/>
        <v>Average</v>
      </c>
      <c r="AT2899">
        <v>1.85</v>
      </c>
      <c r="AU2899" t="str">
        <f t="shared" si="1070"/>
        <v>HDTV / Widescreen</v>
      </c>
      <c r="AV2899">
        <v>0</v>
      </c>
      <c r="AW2899" t="str">
        <f t="shared" si="1071"/>
        <v>Very Low</v>
      </c>
    </row>
    <row r="2900" spans="1:49" x14ac:dyDescent="0.3">
      <c r="A2900" t="s">
        <v>0</v>
      </c>
      <c r="B2900" t="s">
        <v>1710</v>
      </c>
      <c r="C2900">
        <v>122</v>
      </c>
      <c r="D2900" t="str">
        <f t="shared" si="1051"/>
        <v>Low</v>
      </c>
      <c r="E2900">
        <v>121</v>
      </c>
      <c r="F2900" t="str">
        <f t="shared" si="1052"/>
        <v>2h 1m</v>
      </c>
      <c r="G2900" t="str">
        <f t="shared" si="1053"/>
        <v>Long Movie</v>
      </c>
      <c r="H2900">
        <v>12000</v>
      </c>
      <c r="I2900" t="str">
        <f t="shared" si="1054"/>
        <v>Medium</v>
      </c>
      <c r="J2900">
        <v>975</v>
      </c>
      <c r="K2900" t="str">
        <f t="shared" si="1055"/>
        <v>Very Low</v>
      </c>
      <c r="L2900" t="s">
        <v>411</v>
      </c>
      <c r="M2900">
        <v>11000</v>
      </c>
      <c r="N2900" t="str">
        <f t="shared" si="1056"/>
        <v>Medium</v>
      </c>
      <c r="O2900">
        <v>12281500</v>
      </c>
      <c r="P2900" t="str">
        <f t="shared" si="1057"/>
        <v>Average</v>
      </c>
      <c r="Q2900" t="s">
        <v>5777</v>
      </c>
      <c r="R2900" t="str">
        <f t="shared" si="1058"/>
        <v>Action</v>
      </c>
      <c r="S2900">
        <f t="shared" si="1059"/>
        <v>5</v>
      </c>
      <c r="T2900" t="s">
        <v>311</v>
      </c>
      <c r="U2900" t="s">
        <v>13896</v>
      </c>
      <c r="V2900">
        <v>163492</v>
      </c>
      <c r="W2900" t="str">
        <f t="shared" si="1060"/>
        <v>Medium</v>
      </c>
      <c r="X2900">
        <v>23602</v>
      </c>
      <c r="Y2900" t="str">
        <f t="shared" si="1061"/>
        <v>Medium</v>
      </c>
      <c r="Z2900" t="s">
        <v>2494</v>
      </c>
      <c r="AA2900">
        <v>3</v>
      </c>
      <c r="AB2900" t="str">
        <f t="shared" si="1062"/>
        <v>Duo/Trio Poster</v>
      </c>
      <c r="AC2900" t="s">
        <v>13897</v>
      </c>
      <c r="AD2900" t="s">
        <v>13898</v>
      </c>
      <c r="AE2900">
        <v>460</v>
      </c>
      <c r="AF2900" t="str">
        <f t="shared" si="1063"/>
        <v>Very Low</v>
      </c>
      <c r="AG2900" t="s">
        <v>9</v>
      </c>
      <c r="AH2900" t="s">
        <v>10</v>
      </c>
      <c r="AI2900" t="s">
        <v>556</v>
      </c>
      <c r="AJ2900" t="str">
        <f t="shared" si="1064"/>
        <v>Adult</v>
      </c>
      <c r="AK2900">
        <v>13000000</v>
      </c>
      <c r="AL2900" t="str">
        <f t="shared" si="1065"/>
        <v>Low Budget</v>
      </c>
      <c r="AM2900">
        <v>1993</v>
      </c>
      <c r="AN2900">
        <f t="shared" si="1066"/>
        <v>32</v>
      </c>
      <c r="AO2900" t="str">
        <f t="shared" si="1067"/>
        <v>Old Classic</v>
      </c>
      <c r="AP2900">
        <v>10000</v>
      </c>
      <c r="AQ2900" t="str">
        <f t="shared" si="1068"/>
        <v>Low</v>
      </c>
      <c r="AR2900">
        <v>8</v>
      </c>
      <c r="AS2900" t="str">
        <f t="shared" si="1069"/>
        <v>Excellent</v>
      </c>
      <c r="AT2900">
        <v>2.35</v>
      </c>
      <c r="AU2900" t="str">
        <f t="shared" si="1070"/>
        <v>Cinematic Widescreen</v>
      </c>
      <c r="AV2900">
        <v>15000</v>
      </c>
      <c r="AW2900" t="str">
        <f t="shared" si="1071"/>
        <v>Medium</v>
      </c>
    </row>
    <row r="2901" spans="1:49" x14ac:dyDescent="0.3">
      <c r="A2901" t="s">
        <v>0</v>
      </c>
      <c r="B2901" t="s">
        <v>13899</v>
      </c>
      <c r="C2901">
        <v>88</v>
      </c>
      <c r="D2901" t="str">
        <f t="shared" si="1051"/>
        <v>Low</v>
      </c>
      <c r="E2901">
        <v>111</v>
      </c>
      <c r="F2901" t="str">
        <f t="shared" si="1052"/>
        <v>1h 51m</v>
      </c>
      <c r="G2901" t="str">
        <f t="shared" si="1053"/>
        <v>Standard Movie</v>
      </c>
      <c r="H2901">
        <v>28</v>
      </c>
      <c r="I2901" t="str">
        <f t="shared" si="1054"/>
        <v>Very Low</v>
      </c>
      <c r="J2901">
        <v>1000</v>
      </c>
      <c r="K2901" t="str">
        <f t="shared" si="1055"/>
        <v>Very Low</v>
      </c>
      <c r="L2901" t="s">
        <v>709</v>
      </c>
      <c r="M2901">
        <v>6000</v>
      </c>
      <c r="N2901" t="str">
        <f t="shared" si="1056"/>
        <v>Low</v>
      </c>
      <c r="O2901">
        <f>O2900</f>
        <v>12281500</v>
      </c>
      <c r="P2901" t="str">
        <f t="shared" si="1057"/>
        <v>Average</v>
      </c>
      <c r="Q2901" t="s">
        <v>5470</v>
      </c>
      <c r="R2901" t="str">
        <f t="shared" si="1058"/>
        <v>Drama</v>
      </c>
      <c r="S2901">
        <f t="shared" si="1059"/>
        <v>3</v>
      </c>
      <c r="T2901" t="s">
        <v>170</v>
      </c>
      <c r="U2901" t="s">
        <v>13900</v>
      </c>
      <c r="V2901">
        <v>9957</v>
      </c>
      <c r="W2901" t="str">
        <f t="shared" si="1060"/>
        <v>Very Low</v>
      </c>
      <c r="X2901">
        <v>9244</v>
      </c>
      <c r="Y2901" t="str">
        <f t="shared" si="1061"/>
        <v>Low</v>
      </c>
      <c r="Z2901" t="s">
        <v>13901</v>
      </c>
      <c r="AA2901">
        <v>1</v>
      </c>
      <c r="AB2901" t="str">
        <f t="shared" si="1062"/>
        <v>Solo Star Poster</v>
      </c>
      <c r="AC2901" t="s">
        <v>13902</v>
      </c>
      <c r="AD2901" t="s">
        <v>13903</v>
      </c>
      <c r="AE2901">
        <v>35</v>
      </c>
      <c r="AF2901" t="str">
        <f t="shared" si="1063"/>
        <v>Very Low</v>
      </c>
      <c r="AG2901" t="s">
        <v>9</v>
      </c>
      <c r="AH2901" t="s">
        <v>738</v>
      </c>
      <c r="AI2901" t="s">
        <v>5584</v>
      </c>
      <c r="AJ2901" t="str">
        <f t="shared" si="1064"/>
        <v>Other/Unknown</v>
      </c>
      <c r="AK2901">
        <v>3660000</v>
      </c>
      <c r="AL2901" t="str">
        <f t="shared" si="1065"/>
        <v>Low Budget</v>
      </c>
      <c r="AM2901">
        <v>2010</v>
      </c>
      <c r="AN2901">
        <f t="shared" si="1066"/>
        <v>15</v>
      </c>
      <c r="AO2901" t="str">
        <f t="shared" si="1067"/>
        <v>Modern Classic</v>
      </c>
      <c r="AP2901">
        <v>2000</v>
      </c>
      <c r="AQ2901" t="str">
        <f t="shared" si="1068"/>
        <v>Low</v>
      </c>
      <c r="AR2901">
        <v>6.4</v>
      </c>
      <c r="AS2901" t="str">
        <f t="shared" si="1069"/>
        <v>Average</v>
      </c>
      <c r="AT2901">
        <v>2.35</v>
      </c>
      <c r="AU2901" t="str">
        <f t="shared" si="1070"/>
        <v>Cinematic Widescreen</v>
      </c>
      <c r="AV2901">
        <v>0</v>
      </c>
      <c r="AW2901" t="str">
        <f t="shared" si="1071"/>
        <v>Very Low</v>
      </c>
    </row>
    <row r="2902" spans="1:49" x14ac:dyDescent="0.3">
      <c r="A2902" t="s">
        <v>0</v>
      </c>
      <c r="B2902" t="s">
        <v>13001</v>
      </c>
      <c r="C2902">
        <v>120</v>
      </c>
      <c r="D2902" t="str">
        <f t="shared" si="1051"/>
        <v>Low</v>
      </c>
      <c r="E2902">
        <v>100</v>
      </c>
      <c r="F2902" t="str">
        <f t="shared" si="1052"/>
        <v>1h 40m</v>
      </c>
      <c r="G2902" t="str">
        <f t="shared" si="1053"/>
        <v>Standard Movie</v>
      </c>
      <c r="H2902">
        <v>164</v>
      </c>
      <c r="I2902" t="str">
        <f t="shared" si="1054"/>
        <v>Very Low</v>
      </c>
      <c r="J2902">
        <v>99</v>
      </c>
      <c r="K2902" t="str">
        <f t="shared" si="1055"/>
        <v>Very Low</v>
      </c>
      <c r="L2902" t="s">
        <v>2353</v>
      </c>
      <c r="M2902">
        <v>18000</v>
      </c>
      <c r="N2902" t="str">
        <f t="shared" si="1056"/>
        <v>Medium</v>
      </c>
      <c r="O2902">
        <v>10725228</v>
      </c>
      <c r="P2902" t="str">
        <f t="shared" si="1057"/>
        <v>Average</v>
      </c>
      <c r="Q2902" t="s">
        <v>3053</v>
      </c>
      <c r="R2902" t="str">
        <f t="shared" si="1058"/>
        <v>Crime</v>
      </c>
      <c r="S2902">
        <f t="shared" si="1059"/>
        <v>3</v>
      </c>
      <c r="T2902" t="s">
        <v>91</v>
      </c>
      <c r="U2902" t="s">
        <v>13904</v>
      </c>
      <c r="V2902">
        <v>75675</v>
      </c>
      <c r="W2902" t="str">
        <f t="shared" si="1060"/>
        <v>Medium</v>
      </c>
      <c r="X2902">
        <v>32288</v>
      </c>
      <c r="Y2902" t="str">
        <f t="shared" si="1061"/>
        <v>Medium</v>
      </c>
      <c r="Z2902" t="s">
        <v>13905</v>
      </c>
      <c r="AA2902">
        <v>1</v>
      </c>
      <c r="AB2902" t="str">
        <f t="shared" si="1062"/>
        <v>Solo Star Poster</v>
      </c>
      <c r="AC2902" t="s">
        <v>13906</v>
      </c>
      <c r="AD2902" t="s">
        <v>13907</v>
      </c>
      <c r="AE2902">
        <v>365</v>
      </c>
      <c r="AF2902" t="str">
        <f t="shared" si="1063"/>
        <v>Very Low</v>
      </c>
      <c r="AG2902" t="s">
        <v>9</v>
      </c>
      <c r="AH2902" t="s">
        <v>10</v>
      </c>
      <c r="AI2902" t="s">
        <v>556</v>
      </c>
      <c r="AJ2902" t="str">
        <f t="shared" si="1064"/>
        <v>Adult</v>
      </c>
      <c r="AK2902">
        <v>12500000</v>
      </c>
      <c r="AL2902" t="str">
        <f t="shared" si="1065"/>
        <v>Low Budget</v>
      </c>
      <c r="AM2902">
        <v>1992</v>
      </c>
      <c r="AN2902">
        <f t="shared" si="1066"/>
        <v>33</v>
      </c>
      <c r="AO2902" t="str">
        <f t="shared" si="1067"/>
        <v>Old Classic</v>
      </c>
      <c r="AP2902">
        <v>14000</v>
      </c>
      <c r="AQ2902" t="str">
        <f t="shared" si="1068"/>
        <v>Medium</v>
      </c>
      <c r="AR2902">
        <v>7.8</v>
      </c>
      <c r="AS2902" t="str">
        <f t="shared" si="1069"/>
        <v>Good</v>
      </c>
      <c r="AT2902">
        <v>2.35</v>
      </c>
      <c r="AU2902" t="str">
        <f t="shared" si="1070"/>
        <v>Cinematic Widescreen</v>
      </c>
      <c r="AV2902">
        <v>0</v>
      </c>
      <c r="AW2902" t="str">
        <f t="shared" si="1071"/>
        <v>Very Low</v>
      </c>
    </row>
    <row r="2903" spans="1:49" x14ac:dyDescent="0.3">
      <c r="A2903" t="s">
        <v>0</v>
      </c>
      <c r="B2903" t="s">
        <v>9401</v>
      </c>
      <c r="C2903">
        <v>225</v>
      </c>
      <c r="D2903" t="str">
        <f t="shared" si="1051"/>
        <v>Medium</v>
      </c>
      <c r="E2903">
        <v>109</v>
      </c>
      <c r="F2903" t="str">
        <f t="shared" si="1052"/>
        <v>1h 49m</v>
      </c>
      <c r="G2903" t="str">
        <f t="shared" si="1053"/>
        <v>Standard Movie</v>
      </c>
      <c r="H2903">
        <v>187</v>
      </c>
      <c r="I2903" t="str">
        <f t="shared" si="1054"/>
        <v>Very Low</v>
      </c>
      <c r="J2903">
        <v>204</v>
      </c>
      <c r="K2903" t="str">
        <f t="shared" si="1055"/>
        <v>Very Low</v>
      </c>
      <c r="L2903" t="s">
        <v>4153</v>
      </c>
      <c r="M2903">
        <v>818</v>
      </c>
      <c r="N2903" t="str">
        <f t="shared" si="1056"/>
        <v>Low</v>
      </c>
      <c r="O2903">
        <v>214966</v>
      </c>
      <c r="P2903" t="str">
        <f t="shared" si="1057"/>
        <v>Flop</v>
      </c>
      <c r="Q2903" t="s">
        <v>2096</v>
      </c>
      <c r="R2903" t="str">
        <f t="shared" si="1058"/>
        <v>Crime</v>
      </c>
      <c r="S2903">
        <f t="shared" si="1059"/>
        <v>3</v>
      </c>
      <c r="T2903" t="s">
        <v>2592</v>
      </c>
      <c r="U2903" t="s">
        <v>13908</v>
      </c>
      <c r="V2903">
        <v>28483</v>
      </c>
      <c r="W2903" t="str">
        <f t="shared" si="1060"/>
        <v>Low</v>
      </c>
      <c r="X2903">
        <v>1813</v>
      </c>
      <c r="Y2903" t="str">
        <f t="shared" si="1061"/>
        <v>Low</v>
      </c>
      <c r="Z2903" t="s">
        <v>9476</v>
      </c>
      <c r="AA2903">
        <v>0</v>
      </c>
      <c r="AB2903" t="str">
        <f t="shared" si="1062"/>
        <v>Symbolic Poster</v>
      </c>
      <c r="AC2903" t="s">
        <v>13909</v>
      </c>
      <c r="AD2903" t="s">
        <v>13910</v>
      </c>
      <c r="AE2903">
        <v>176</v>
      </c>
      <c r="AF2903" t="str">
        <f t="shared" si="1063"/>
        <v>Very Low</v>
      </c>
      <c r="AG2903" t="s">
        <v>9</v>
      </c>
      <c r="AH2903" t="s">
        <v>10</v>
      </c>
      <c r="AI2903" t="s">
        <v>556</v>
      </c>
      <c r="AJ2903" t="str">
        <f t="shared" si="1064"/>
        <v>Adult</v>
      </c>
      <c r="AK2903">
        <v>13000000</v>
      </c>
      <c r="AL2903" t="str">
        <f t="shared" si="1065"/>
        <v>Low Budget</v>
      </c>
      <c r="AM2903">
        <v>2010</v>
      </c>
      <c r="AN2903">
        <f t="shared" si="1066"/>
        <v>15</v>
      </c>
      <c r="AO2903" t="str">
        <f t="shared" si="1067"/>
        <v>Modern Classic</v>
      </c>
      <c r="AP2903">
        <v>467</v>
      </c>
      <c r="AQ2903" t="str">
        <f t="shared" si="1068"/>
        <v>Very Low</v>
      </c>
      <c r="AR2903">
        <v>6.1</v>
      </c>
      <c r="AS2903" t="str">
        <f t="shared" si="1069"/>
        <v>Average</v>
      </c>
      <c r="AT2903">
        <v>2.35</v>
      </c>
      <c r="AU2903" t="str">
        <f t="shared" si="1070"/>
        <v>Cinematic Widescreen</v>
      </c>
      <c r="AV2903">
        <v>0</v>
      </c>
      <c r="AW2903" t="str">
        <f t="shared" si="1071"/>
        <v>Very Low</v>
      </c>
    </row>
    <row r="2904" spans="1:49" x14ac:dyDescent="0.3">
      <c r="A2904" t="s">
        <v>0</v>
      </c>
      <c r="B2904" t="s">
        <v>13911</v>
      </c>
      <c r="C2904">
        <v>130</v>
      </c>
      <c r="D2904" t="str">
        <f t="shared" si="1051"/>
        <v>Low</v>
      </c>
      <c r="E2904">
        <v>93</v>
      </c>
      <c r="F2904" t="str">
        <f t="shared" si="1052"/>
        <v>1h 33m</v>
      </c>
      <c r="G2904" t="str">
        <f t="shared" si="1053"/>
        <v>Standard Movie</v>
      </c>
      <c r="H2904">
        <v>261</v>
      </c>
      <c r="I2904" t="str">
        <f t="shared" si="1054"/>
        <v>Very Low</v>
      </c>
      <c r="J2904">
        <v>697</v>
      </c>
      <c r="K2904" t="str">
        <f t="shared" si="1055"/>
        <v>Very Low</v>
      </c>
      <c r="L2904" t="s">
        <v>1696</v>
      </c>
      <c r="M2904">
        <v>783</v>
      </c>
      <c r="N2904" t="str">
        <f t="shared" si="1056"/>
        <v>Low</v>
      </c>
      <c r="O2904">
        <f>O2903</f>
        <v>214966</v>
      </c>
      <c r="P2904" t="str">
        <f t="shared" si="1057"/>
        <v>Flop</v>
      </c>
      <c r="Q2904" t="s">
        <v>9725</v>
      </c>
      <c r="R2904" t="str">
        <f t="shared" si="1058"/>
        <v>Fantasy</v>
      </c>
      <c r="S2904">
        <f t="shared" si="1059"/>
        <v>3</v>
      </c>
      <c r="T2904" t="s">
        <v>943</v>
      </c>
      <c r="U2904" t="s">
        <v>13912</v>
      </c>
      <c r="V2904">
        <v>14193</v>
      </c>
      <c r="W2904" t="str">
        <f t="shared" si="1060"/>
        <v>Low</v>
      </c>
      <c r="X2904">
        <v>3700</v>
      </c>
      <c r="Y2904" t="str">
        <f t="shared" si="1061"/>
        <v>Low</v>
      </c>
      <c r="Z2904" t="s">
        <v>3169</v>
      </c>
      <c r="AA2904">
        <v>1</v>
      </c>
      <c r="AB2904" t="str">
        <f t="shared" si="1062"/>
        <v>Solo Star Poster</v>
      </c>
      <c r="AC2904" t="s">
        <v>13913</v>
      </c>
      <c r="AD2904" t="s">
        <v>13914</v>
      </c>
      <c r="AE2904">
        <v>106</v>
      </c>
      <c r="AF2904" t="str">
        <f t="shared" si="1063"/>
        <v>Very Low</v>
      </c>
      <c r="AG2904" t="s">
        <v>9</v>
      </c>
      <c r="AH2904" t="s">
        <v>10</v>
      </c>
      <c r="AI2904" t="s">
        <v>556</v>
      </c>
      <c r="AJ2904" t="str">
        <f t="shared" si="1064"/>
        <v>Adult</v>
      </c>
      <c r="AK2904">
        <v>18000000</v>
      </c>
      <c r="AL2904" t="str">
        <f t="shared" si="1065"/>
        <v>Low Budget</v>
      </c>
      <c r="AM2904">
        <v>1982</v>
      </c>
      <c r="AN2904">
        <f t="shared" si="1066"/>
        <v>43</v>
      </c>
      <c r="AO2904" t="str">
        <f t="shared" si="1067"/>
        <v>Old Classic</v>
      </c>
      <c r="AP2904">
        <v>782</v>
      </c>
      <c r="AQ2904" t="str">
        <f t="shared" si="1068"/>
        <v>Very Low</v>
      </c>
      <c r="AR2904">
        <v>6.1</v>
      </c>
      <c r="AS2904" t="str">
        <f t="shared" si="1069"/>
        <v>Average</v>
      </c>
      <c r="AT2904">
        <v>1.85</v>
      </c>
      <c r="AU2904" t="str">
        <f t="shared" si="1070"/>
        <v>HDTV / Widescreen</v>
      </c>
      <c r="AV2904">
        <v>0</v>
      </c>
      <c r="AW2904" t="str">
        <f t="shared" si="1071"/>
        <v>Very Low</v>
      </c>
    </row>
    <row r="2905" spans="1:49" x14ac:dyDescent="0.3">
      <c r="A2905" t="s">
        <v>0</v>
      </c>
      <c r="B2905" t="s">
        <v>13915</v>
      </c>
      <c r="C2905">
        <v>167</v>
      </c>
      <c r="D2905" t="str">
        <f t="shared" si="1051"/>
        <v>Low</v>
      </c>
      <c r="E2905">
        <v>101</v>
      </c>
      <c r="F2905" t="str">
        <f t="shared" si="1052"/>
        <v>1h 41m</v>
      </c>
      <c r="G2905" t="str">
        <f t="shared" si="1053"/>
        <v>Standard Movie</v>
      </c>
      <c r="H2905">
        <v>10</v>
      </c>
      <c r="I2905" t="str">
        <f t="shared" si="1054"/>
        <v>Very Low</v>
      </c>
      <c r="J2905">
        <v>472</v>
      </c>
      <c r="K2905" t="str">
        <f t="shared" si="1055"/>
        <v>Very Low</v>
      </c>
      <c r="L2905" t="s">
        <v>13916</v>
      </c>
      <c r="M2905">
        <v>1000</v>
      </c>
      <c r="N2905" t="str">
        <f t="shared" si="1056"/>
        <v>Low</v>
      </c>
      <c r="O2905">
        <v>11956207</v>
      </c>
      <c r="P2905" t="str">
        <f t="shared" si="1057"/>
        <v>Average</v>
      </c>
      <c r="Q2905" t="s">
        <v>5074</v>
      </c>
      <c r="R2905" t="str">
        <f t="shared" si="1058"/>
        <v>Horror</v>
      </c>
      <c r="S2905">
        <f t="shared" si="1059"/>
        <v>2</v>
      </c>
      <c r="T2905" t="s">
        <v>13917</v>
      </c>
      <c r="U2905" t="s">
        <v>13918</v>
      </c>
      <c r="V2905">
        <v>24012</v>
      </c>
      <c r="W2905" t="str">
        <f t="shared" si="1060"/>
        <v>Low</v>
      </c>
      <c r="X2905">
        <v>3142</v>
      </c>
      <c r="Y2905" t="str">
        <f t="shared" si="1061"/>
        <v>Low</v>
      </c>
      <c r="Z2905" t="s">
        <v>5286</v>
      </c>
      <c r="AA2905">
        <v>2</v>
      </c>
      <c r="AB2905" t="str">
        <f t="shared" si="1062"/>
        <v>Duo/Trio Poster</v>
      </c>
      <c r="AC2905" t="s">
        <v>13919</v>
      </c>
      <c r="AD2905" t="s">
        <v>13920</v>
      </c>
      <c r="AE2905">
        <v>126</v>
      </c>
      <c r="AF2905" t="str">
        <f t="shared" si="1063"/>
        <v>Very Low</v>
      </c>
      <c r="AG2905" t="s">
        <v>9</v>
      </c>
      <c r="AH2905" t="s">
        <v>10</v>
      </c>
      <c r="AI2905" t="s">
        <v>556</v>
      </c>
      <c r="AJ2905" t="str">
        <f t="shared" si="1064"/>
        <v>Adult</v>
      </c>
      <c r="AK2905">
        <v>16000000</v>
      </c>
      <c r="AL2905" t="str">
        <f t="shared" si="1065"/>
        <v>Low Budget</v>
      </c>
      <c r="AM2905">
        <v>2009</v>
      </c>
      <c r="AN2905">
        <f t="shared" si="1066"/>
        <v>16</v>
      </c>
      <c r="AO2905" t="str">
        <f t="shared" si="1067"/>
        <v>Old Classic</v>
      </c>
      <c r="AP2905">
        <v>668</v>
      </c>
      <c r="AQ2905" t="str">
        <f t="shared" si="1068"/>
        <v>Very Low</v>
      </c>
      <c r="AR2905">
        <v>5.0999999999999996</v>
      </c>
      <c r="AS2905" t="str">
        <f t="shared" si="1069"/>
        <v>Below Average</v>
      </c>
      <c r="AT2905">
        <v>2.35</v>
      </c>
      <c r="AU2905" t="str">
        <f t="shared" si="1070"/>
        <v>Cinematic Widescreen</v>
      </c>
      <c r="AV2905">
        <v>0</v>
      </c>
      <c r="AW2905" t="str">
        <f t="shared" si="1071"/>
        <v>Very Low</v>
      </c>
    </row>
    <row r="2906" spans="1:49" x14ac:dyDescent="0.3">
      <c r="A2906" t="s">
        <v>718</v>
      </c>
      <c r="B2906" t="s">
        <v>13921</v>
      </c>
      <c r="C2906">
        <v>7</v>
      </c>
      <c r="D2906" t="str">
        <f t="shared" si="1051"/>
        <v>Very Low</v>
      </c>
      <c r="E2906">
        <v>101</v>
      </c>
      <c r="F2906" t="str">
        <f t="shared" si="1052"/>
        <v>1h 41m</v>
      </c>
      <c r="G2906" t="str">
        <f t="shared" si="1053"/>
        <v>Standard Movie</v>
      </c>
      <c r="H2906">
        <v>19</v>
      </c>
      <c r="I2906" t="str">
        <f t="shared" si="1054"/>
        <v>Very Low</v>
      </c>
      <c r="J2906">
        <v>135</v>
      </c>
      <c r="K2906" t="str">
        <f t="shared" si="1055"/>
        <v>Very Low</v>
      </c>
      <c r="L2906" t="s">
        <v>13922</v>
      </c>
      <c r="M2906">
        <v>490</v>
      </c>
      <c r="N2906" t="str">
        <f t="shared" si="1056"/>
        <v>Low</v>
      </c>
      <c r="O2906">
        <f>O2905</f>
        <v>11956207</v>
      </c>
      <c r="P2906" t="str">
        <f t="shared" si="1057"/>
        <v>Average</v>
      </c>
      <c r="Q2906" t="s">
        <v>2279</v>
      </c>
      <c r="R2906" t="str">
        <f t="shared" si="1058"/>
        <v>Adventure</v>
      </c>
      <c r="S2906">
        <f t="shared" si="1059"/>
        <v>3</v>
      </c>
      <c r="T2906" t="s">
        <v>12227</v>
      </c>
      <c r="U2906" t="s">
        <v>13923</v>
      </c>
      <c r="V2906">
        <v>3256</v>
      </c>
      <c r="W2906" t="str">
        <f t="shared" si="1060"/>
        <v>Very Low</v>
      </c>
      <c r="X2906">
        <v>1166</v>
      </c>
      <c r="Y2906" t="str">
        <f t="shared" si="1061"/>
        <v>Low</v>
      </c>
      <c r="Z2906" t="s">
        <v>13924</v>
      </c>
      <c r="AA2906">
        <v>2</v>
      </c>
      <c r="AB2906" t="str">
        <f t="shared" si="1062"/>
        <v>Duo/Trio Poster</v>
      </c>
      <c r="AC2906" t="s">
        <v>13925</v>
      </c>
      <c r="AD2906" t="s">
        <v>13926</v>
      </c>
      <c r="AE2906">
        <v>44</v>
      </c>
      <c r="AF2906" t="str">
        <f t="shared" si="1063"/>
        <v>Very Low</v>
      </c>
      <c r="AG2906" t="s">
        <v>9</v>
      </c>
      <c r="AH2906" t="s">
        <v>10</v>
      </c>
      <c r="AI2906" t="s">
        <v>6007</v>
      </c>
      <c r="AJ2906" t="str">
        <f t="shared" si="1064"/>
        <v>Other/Unknown</v>
      </c>
      <c r="AK2906">
        <f>AK2905</f>
        <v>16000000</v>
      </c>
      <c r="AL2906" t="str">
        <f t="shared" si="1065"/>
        <v>Low Budget</v>
      </c>
      <c r="AM2906">
        <v>1937</v>
      </c>
      <c r="AN2906">
        <f t="shared" si="1066"/>
        <v>88</v>
      </c>
      <c r="AO2906" t="str">
        <f t="shared" si="1067"/>
        <v>Old Classic</v>
      </c>
      <c r="AP2906">
        <v>185</v>
      </c>
      <c r="AQ2906" t="str">
        <f t="shared" si="1068"/>
        <v>Very Low</v>
      </c>
      <c r="AR2906">
        <v>7.8</v>
      </c>
      <c r="AS2906" t="str">
        <f t="shared" si="1069"/>
        <v>Good</v>
      </c>
      <c r="AT2906">
        <v>1.37</v>
      </c>
      <c r="AU2906" t="str">
        <f t="shared" si="1070"/>
        <v>Classic</v>
      </c>
      <c r="AV2906">
        <v>337</v>
      </c>
      <c r="AW2906" t="str">
        <f t="shared" si="1071"/>
        <v>Very Low</v>
      </c>
    </row>
    <row r="2907" spans="1:49" x14ac:dyDescent="0.3">
      <c r="A2907" t="s">
        <v>0</v>
      </c>
      <c r="B2907" t="s">
        <v>3556</v>
      </c>
      <c r="C2907">
        <v>226</v>
      </c>
      <c r="D2907" t="str">
        <f t="shared" si="1051"/>
        <v>Medium</v>
      </c>
      <c r="E2907">
        <v>106</v>
      </c>
      <c r="F2907" t="str">
        <f t="shared" si="1052"/>
        <v>1h 46m</v>
      </c>
      <c r="G2907" t="str">
        <f t="shared" si="1053"/>
        <v>Standard Movie</v>
      </c>
      <c r="H2907">
        <v>44</v>
      </c>
      <c r="I2907" t="str">
        <f t="shared" si="1054"/>
        <v>Very Low</v>
      </c>
      <c r="J2907">
        <v>552</v>
      </c>
      <c r="K2907" t="str">
        <f t="shared" si="1055"/>
        <v>Very Low</v>
      </c>
      <c r="L2907" t="s">
        <v>842</v>
      </c>
      <c r="M2907">
        <v>33000</v>
      </c>
      <c r="N2907" t="str">
        <f t="shared" si="1056"/>
        <v>Medium</v>
      </c>
      <c r="O2907">
        <v>5949693</v>
      </c>
      <c r="P2907" t="str">
        <f t="shared" si="1057"/>
        <v>Flop</v>
      </c>
      <c r="Q2907" t="s">
        <v>1386</v>
      </c>
      <c r="R2907" t="str">
        <f t="shared" si="1058"/>
        <v>Comedy</v>
      </c>
      <c r="S2907">
        <f t="shared" si="1059"/>
        <v>3</v>
      </c>
      <c r="T2907" t="s">
        <v>4184</v>
      </c>
      <c r="U2907" t="s">
        <v>13927</v>
      </c>
      <c r="V2907">
        <v>114762</v>
      </c>
      <c r="W2907" t="str">
        <f t="shared" si="1060"/>
        <v>Medium</v>
      </c>
      <c r="X2907">
        <v>34351</v>
      </c>
      <c r="Y2907" t="str">
        <f t="shared" si="1061"/>
        <v>Medium</v>
      </c>
      <c r="Z2907" t="s">
        <v>11724</v>
      </c>
      <c r="AA2907">
        <v>1</v>
      </c>
      <c r="AB2907" t="str">
        <f t="shared" si="1062"/>
        <v>Solo Star Poster</v>
      </c>
      <c r="AC2907" t="s">
        <v>13928</v>
      </c>
      <c r="AD2907" t="s">
        <v>13929</v>
      </c>
      <c r="AE2907">
        <v>299</v>
      </c>
      <c r="AF2907" t="str">
        <f t="shared" si="1063"/>
        <v>Very Low</v>
      </c>
      <c r="AG2907" t="s">
        <v>9</v>
      </c>
      <c r="AH2907" t="s">
        <v>10</v>
      </c>
      <c r="AI2907" t="s">
        <v>11</v>
      </c>
      <c r="AJ2907" t="str">
        <f t="shared" si="1064"/>
        <v>Teen</v>
      </c>
      <c r="AK2907">
        <v>12000000</v>
      </c>
      <c r="AL2907" t="str">
        <f t="shared" si="1065"/>
        <v>Low Budget</v>
      </c>
      <c r="AM2907">
        <v>2007</v>
      </c>
      <c r="AN2907">
        <f t="shared" si="1066"/>
        <v>18</v>
      </c>
      <c r="AO2907" t="str">
        <f t="shared" si="1067"/>
        <v>Old Classic</v>
      </c>
      <c r="AP2907">
        <v>730</v>
      </c>
      <c r="AQ2907" t="str">
        <f t="shared" si="1068"/>
        <v>Very Low</v>
      </c>
      <c r="AR2907">
        <v>7.4</v>
      </c>
      <c r="AS2907" t="str">
        <f t="shared" si="1069"/>
        <v>Good</v>
      </c>
      <c r="AT2907">
        <v>1.85</v>
      </c>
      <c r="AU2907" t="str">
        <f t="shared" si="1070"/>
        <v>HDTV / Widescreen</v>
      </c>
      <c r="AV2907">
        <v>19000</v>
      </c>
      <c r="AW2907" t="str">
        <f t="shared" si="1071"/>
        <v>Medium</v>
      </c>
    </row>
    <row r="2908" spans="1:49" x14ac:dyDescent="0.3">
      <c r="A2908" t="s">
        <v>0</v>
      </c>
      <c r="B2908" t="s">
        <v>13930</v>
      </c>
      <c r="C2908">
        <v>185</v>
      </c>
      <c r="D2908" t="str">
        <f t="shared" si="1051"/>
        <v>Low</v>
      </c>
      <c r="E2908">
        <v>94</v>
      </c>
      <c r="F2908" t="str">
        <f t="shared" si="1052"/>
        <v>1h 34m</v>
      </c>
      <c r="G2908" t="str">
        <f t="shared" si="1053"/>
        <v>Standard Movie</v>
      </c>
      <c r="H2908">
        <v>39</v>
      </c>
      <c r="I2908" t="str">
        <f t="shared" si="1054"/>
        <v>Very Low</v>
      </c>
      <c r="J2908">
        <v>18</v>
      </c>
      <c r="K2908" t="str">
        <f t="shared" si="1055"/>
        <v>Very Low</v>
      </c>
      <c r="L2908" t="s">
        <v>13931</v>
      </c>
      <c r="M2908">
        <v>77</v>
      </c>
      <c r="N2908" t="str">
        <f t="shared" si="1056"/>
        <v>Low</v>
      </c>
      <c r="O2908">
        <v>9030581</v>
      </c>
      <c r="P2908" t="str">
        <f t="shared" si="1057"/>
        <v>Flop</v>
      </c>
      <c r="Q2908" t="s">
        <v>3367</v>
      </c>
      <c r="R2908" t="str">
        <f t="shared" si="1058"/>
        <v>Drama</v>
      </c>
      <c r="S2908">
        <f t="shared" si="1059"/>
        <v>2</v>
      </c>
      <c r="T2908" t="s">
        <v>13932</v>
      </c>
      <c r="U2908" t="s">
        <v>13933</v>
      </c>
      <c r="V2908">
        <v>132386</v>
      </c>
      <c r="W2908" t="str">
        <f t="shared" si="1060"/>
        <v>Medium</v>
      </c>
      <c r="X2908">
        <v>156</v>
      </c>
      <c r="Y2908" t="str">
        <f t="shared" si="1061"/>
        <v>Very Low</v>
      </c>
      <c r="Z2908" t="s">
        <v>13934</v>
      </c>
      <c r="AA2908">
        <v>0</v>
      </c>
      <c r="AB2908" t="str">
        <f t="shared" si="1062"/>
        <v>Symbolic Poster</v>
      </c>
      <c r="AC2908" t="s">
        <v>13935</v>
      </c>
      <c r="AD2908" t="s">
        <v>13936</v>
      </c>
      <c r="AE2908">
        <v>398</v>
      </c>
      <c r="AF2908" t="str">
        <f t="shared" si="1063"/>
        <v>Very Low</v>
      </c>
      <c r="AG2908" t="s">
        <v>9</v>
      </c>
      <c r="AH2908" t="s">
        <v>28</v>
      </c>
      <c r="AI2908" t="s">
        <v>11</v>
      </c>
      <c r="AJ2908" t="str">
        <f t="shared" si="1064"/>
        <v>Teen</v>
      </c>
      <c r="AK2908">
        <v>12500000</v>
      </c>
      <c r="AL2908" t="str">
        <f t="shared" si="1065"/>
        <v>Low Budget</v>
      </c>
      <c r="AM2908">
        <v>2008</v>
      </c>
      <c r="AN2908">
        <f t="shared" si="1066"/>
        <v>17</v>
      </c>
      <c r="AO2908" t="str">
        <f t="shared" si="1067"/>
        <v>Old Classic</v>
      </c>
      <c r="AP2908">
        <v>32</v>
      </c>
      <c r="AQ2908" t="str">
        <f t="shared" si="1068"/>
        <v>Very Low</v>
      </c>
      <c r="AR2908">
        <v>7.8</v>
      </c>
      <c r="AS2908" t="str">
        <f t="shared" si="1069"/>
        <v>Good</v>
      </c>
      <c r="AT2908">
        <v>1.85</v>
      </c>
      <c r="AU2908" t="str">
        <f t="shared" si="1070"/>
        <v>HDTV / Widescreen</v>
      </c>
      <c r="AV2908">
        <v>38000</v>
      </c>
      <c r="AW2908" t="str">
        <f t="shared" si="1071"/>
        <v>Medium</v>
      </c>
    </row>
    <row r="2909" spans="1:49" x14ac:dyDescent="0.3">
      <c r="A2909" t="s">
        <v>0</v>
      </c>
      <c r="B2909" t="s">
        <v>13318</v>
      </c>
      <c r="C2909">
        <v>177</v>
      </c>
      <c r="D2909" t="str">
        <f t="shared" si="1051"/>
        <v>Low</v>
      </c>
      <c r="E2909">
        <v>140</v>
      </c>
      <c r="F2909" t="str">
        <f t="shared" si="1052"/>
        <v>2h 20m</v>
      </c>
      <c r="G2909" t="str">
        <f t="shared" si="1053"/>
        <v>Long Movie</v>
      </c>
      <c r="H2909">
        <v>3000</v>
      </c>
      <c r="I2909" t="str">
        <f t="shared" si="1054"/>
        <v>Low</v>
      </c>
      <c r="J2909">
        <v>322</v>
      </c>
      <c r="K2909" t="str">
        <f t="shared" si="1055"/>
        <v>Very Low</v>
      </c>
      <c r="L2909" t="s">
        <v>1794</v>
      </c>
      <c r="M2909">
        <v>963</v>
      </c>
      <c r="N2909" t="str">
        <f t="shared" si="1056"/>
        <v>Low</v>
      </c>
      <c r="O2909">
        <v>4157491</v>
      </c>
      <c r="P2909" t="str">
        <f t="shared" si="1057"/>
        <v>Flop</v>
      </c>
      <c r="Q2909" t="s">
        <v>13937</v>
      </c>
      <c r="R2909" t="str">
        <f t="shared" si="1058"/>
        <v>Crime</v>
      </c>
      <c r="S2909">
        <f t="shared" si="1059"/>
        <v>3</v>
      </c>
      <c r="T2909" t="s">
        <v>6634</v>
      </c>
      <c r="U2909" t="s">
        <v>13938</v>
      </c>
      <c r="V2909">
        <v>79330</v>
      </c>
      <c r="W2909" t="str">
        <f t="shared" si="1060"/>
        <v>Medium</v>
      </c>
      <c r="X2909">
        <v>2894</v>
      </c>
      <c r="Y2909" t="str">
        <f t="shared" si="1061"/>
        <v>Low</v>
      </c>
      <c r="Z2909" t="s">
        <v>13939</v>
      </c>
      <c r="AA2909">
        <v>0</v>
      </c>
      <c r="AB2909" t="str">
        <f t="shared" si="1062"/>
        <v>Symbolic Poster</v>
      </c>
      <c r="AC2909" t="s">
        <v>13940</v>
      </c>
      <c r="AD2909" t="s">
        <v>13941</v>
      </c>
      <c r="AE2909">
        <v>690</v>
      </c>
      <c r="AF2909" t="str">
        <f t="shared" si="1063"/>
        <v>Low</v>
      </c>
      <c r="AG2909" t="s">
        <v>9</v>
      </c>
      <c r="AH2909" t="s">
        <v>7682</v>
      </c>
      <c r="AI2909" t="s">
        <v>556</v>
      </c>
      <c r="AJ2909" t="str">
        <f t="shared" si="1064"/>
        <v>Adult</v>
      </c>
      <c r="AK2909">
        <v>12800000</v>
      </c>
      <c r="AL2909" t="str">
        <f t="shared" si="1065"/>
        <v>Low Budget</v>
      </c>
      <c r="AM2909">
        <v>2000</v>
      </c>
      <c r="AN2909">
        <f t="shared" si="1066"/>
        <v>25</v>
      </c>
      <c r="AO2909" t="str">
        <f t="shared" si="1067"/>
        <v>Old Classic</v>
      </c>
      <c r="AP2909">
        <v>595</v>
      </c>
      <c r="AQ2909" t="str">
        <f t="shared" si="1068"/>
        <v>Very Low</v>
      </c>
      <c r="AR2909">
        <v>8</v>
      </c>
      <c r="AS2909" t="str">
        <f t="shared" si="1069"/>
        <v>Excellent</v>
      </c>
      <c r="AT2909">
        <v>2.35</v>
      </c>
      <c r="AU2909" t="str">
        <f t="shared" si="1070"/>
        <v>Cinematic Widescreen</v>
      </c>
      <c r="AV2909">
        <v>0</v>
      </c>
      <c r="AW2909" t="str">
        <f t="shared" si="1071"/>
        <v>Very Low</v>
      </c>
    </row>
    <row r="2910" spans="1:49" x14ac:dyDescent="0.3">
      <c r="A2910" t="s">
        <v>0</v>
      </c>
      <c r="B2910" t="s">
        <v>12714</v>
      </c>
      <c r="C2910">
        <v>28</v>
      </c>
      <c r="D2910" t="str">
        <f t="shared" si="1051"/>
        <v>Very Low</v>
      </c>
      <c r="E2910">
        <v>132</v>
      </c>
      <c r="F2910" t="str">
        <f t="shared" si="1052"/>
        <v>2h 12m</v>
      </c>
      <c r="G2910" t="str">
        <f t="shared" si="1053"/>
        <v>Long Movie</v>
      </c>
      <c r="H2910">
        <v>44</v>
      </c>
      <c r="I2910" t="str">
        <f t="shared" si="1054"/>
        <v>Very Low</v>
      </c>
      <c r="J2910">
        <v>241</v>
      </c>
      <c r="K2910" t="str">
        <f t="shared" si="1055"/>
        <v>Very Low</v>
      </c>
      <c r="L2910" t="s">
        <v>1019</v>
      </c>
      <c r="M2910">
        <v>1000</v>
      </c>
      <c r="N2910" t="str">
        <f t="shared" si="1056"/>
        <v>Low</v>
      </c>
      <c r="O2910">
        <v>1508689</v>
      </c>
      <c r="P2910" t="str">
        <f t="shared" si="1057"/>
        <v>Flop</v>
      </c>
      <c r="Q2910" t="s">
        <v>185</v>
      </c>
      <c r="R2910" t="str">
        <f t="shared" si="1058"/>
        <v>Drama</v>
      </c>
      <c r="S2910">
        <f t="shared" si="1059"/>
        <v>2</v>
      </c>
      <c r="T2910" t="s">
        <v>109</v>
      </c>
      <c r="U2910" t="s">
        <v>13942</v>
      </c>
      <c r="V2910">
        <v>5648</v>
      </c>
      <c r="W2910" t="str">
        <f t="shared" si="1060"/>
        <v>Very Low</v>
      </c>
      <c r="X2910">
        <v>2004</v>
      </c>
      <c r="Y2910" t="str">
        <f t="shared" si="1061"/>
        <v>Low</v>
      </c>
      <c r="Z2910" t="s">
        <v>1286</v>
      </c>
      <c r="AA2910">
        <v>2</v>
      </c>
      <c r="AB2910" t="str">
        <f t="shared" si="1062"/>
        <v>Duo/Trio Poster</v>
      </c>
      <c r="AC2910" t="s">
        <v>13943</v>
      </c>
      <c r="AD2910" t="s">
        <v>13944</v>
      </c>
      <c r="AE2910">
        <v>50</v>
      </c>
      <c r="AF2910" t="str">
        <f t="shared" si="1063"/>
        <v>Very Low</v>
      </c>
      <c r="AG2910" t="s">
        <v>9</v>
      </c>
      <c r="AH2910" t="s">
        <v>10</v>
      </c>
      <c r="AI2910" t="s">
        <v>556</v>
      </c>
      <c r="AJ2910" t="str">
        <f t="shared" si="1064"/>
        <v>Adult</v>
      </c>
      <c r="AK2910">
        <v>16000000</v>
      </c>
      <c r="AL2910" t="str">
        <f t="shared" si="1065"/>
        <v>Low Budget</v>
      </c>
      <c r="AM2910">
        <v>1997</v>
      </c>
      <c r="AN2910">
        <f t="shared" si="1066"/>
        <v>28</v>
      </c>
      <c r="AO2910" t="str">
        <f t="shared" si="1067"/>
        <v>Old Classic</v>
      </c>
      <c r="AP2910">
        <v>653</v>
      </c>
      <c r="AQ2910" t="str">
        <f t="shared" si="1068"/>
        <v>Very Low</v>
      </c>
      <c r="AR2910">
        <v>6.7</v>
      </c>
      <c r="AS2910" t="str">
        <f t="shared" si="1069"/>
        <v>Average</v>
      </c>
      <c r="AT2910">
        <v>2.35</v>
      </c>
      <c r="AU2910" t="str">
        <f t="shared" si="1070"/>
        <v>Cinematic Widescreen</v>
      </c>
      <c r="AV2910">
        <v>329</v>
      </c>
      <c r="AW2910" t="str">
        <f t="shared" si="1071"/>
        <v>Very Low</v>
      </c>
    </row>
    <row r="2911" spans="1:49" x14ac:dyDescent="0.3">
      <c r="A2911" t="s">
        <v>0</v>
      </c>
      <c r="B2911" t="s">
        <v>13945</v>
      </c>
      <c r="C2911">
        <v>48</v>
      </c>
      <c r="D2911" t="str">
        <f t="shared" si="1051"/>
        <v>Very Low</v>
      </c>
      <c r="E2911">
        <v>99</v>
      </c>
      <c r="F2911" t="str">
        <f t="shared" si="1052"/>
        <v>1h 39m</v>
      </c>
      <c r="G2911" t="str">
        <f t="shared" si="1053"/>
        <v>Standard Movie</v>
      </c>
      <c r="H2911">
        <v>220</v>
      </c>
      <c r="I2911" t="str">
        <f t="shared" si="1054"/>
        <v>Very Low</v>
      </c>
      <c r="J2911">
        <v>599</v>
      </c>
      <c r="K2911" t="str">
        <f t="shared" si="1055"/>
        <v>Very Low</v>
      </c>
      <c r="L2911" t="s">
        <v>13946</v>
      </c>
      <c r="M2911">
        <v>812</v>
      </c>
      <c r="N2911" t="str">
        <f t="shared" si="1056"/>
        <v>Low</v>
      </c>
      <c r="O2911">
        <v>1227324</v>
      </c>
      <c r="P2911" t="str">
        <f t="shared" si="1057"/>
        <v>Flop</v>
      </c>
      <c r="Q2911" t="s">
        <v>1906</v>
      </c>
      <c r="R2911" t="str">
        <f t="shared" si="1058"/>
        <v>Crime</v>
      </c>
      <c r="S2911">
        <f t="shared" si="1059"/>
        <v>2</v>
      </c>
      <c r="T2911" t="s">
        <v>3837</v>
      </c>
      <c r="U2911" t="s">
        <v>13947</v>
      </c>
      <c r="V2911">
        <v>6921</v>
      </c>
      <c r="W2911" t="str">
        <f t="shared" si="1060"/>
        <v>Very Low</v>
      </c>
      <c r="X2911">
        <v>3337</v>
      </c>
      <c r="Y2911" t="str">
        <f t="shared" si="1061"/>
        <v>Low</v>
      </c>
      <c r="Z2911" t="s">
        <v>5557</v>
      </c>
      <c r="AA2911">
        <v>3</v>
      </c>
      <c r="AB2911" t="str">
        <f t="shared" si="1062"/>
        <v>Duo/Trio Poster</v>
      </c>
      <c r="AC2911" t="s">
        <v>13948</v>
      </c>
      <c r="AD2911" t="s">
        <v>13949</v>
      </c>
      <c r="AE2911">
        <v>48</v>
      </c>
      <c r="AF2911" t="str">
        <f t="shared" si="1063"/>
        <v>Very Low</v>
      </c>
      <c r="AG2911" t="s">
        <v>9</v>
      </c>
      <c r="AH2911" t="s">
        <v>10</v>
      </c>
      <c r="AI2911" t="s">
        <v>556</v>
      </c>
      <c r="AJ2911" t="str">
        <f t="shared" si="1064"/>
        <v>Adult</v>
      </c>
      <c r="AK2911">
        <v>12500000</v>
      </c>
      <c r="AL2911" t="str">
        <f t="shared" si="1065"/>
        <v>Low Budget</v>
      </c>
      <c r="AM2911">
        <v>1996</v>
      </c>
      <c r="AN2911">
        <f t="shared" si="1066"/>
        <v>29</v>
      </c>
      <c r="AO2911" t="str">
        <f t="shared" si="1067"/>
        <v>Old Classic</v>
      </c>
      <c r="AP2911">
        <v>787</v>
      </c>
      <c r="AQ2911" t="str">
        <f t="shared" si="1068"/>
        <v>Very Low</v>
      </c>
      <c r="AR2911">
        <v>6.6</v>
      </c>
      <c r="AS2911" t="str">
        <f t="shared" si="1069"/>
        <v>Average</v>
      </c>
      <c r="AT2911">
        <v>1.85</v>
      </c>
      <c r="AU2911" t="str">
        <f t="shared" si="1070"/>
        <v>HDTV / Widescreen</v>
      </c>
      <c r="AV2911">
        <v>344</v>
      </c>
      <c r="AW2911" t="str">
        <f t="shared" si="1071"/>
        <v>Very Low</v>
      </c>
    </row>
    <row r="2912" spans="1:49" x14ac:dyDescent="0.3">
      <c r="A2912" t="s">
        <v>0</v>
      </c>
      <c r="B2912" t="s">
        <v>12996</v>
      </c>
      <c r="C2912">
        <v>116</v>
      </c>
      <c r="D2912" t="str">
        <f t="shared" si="1051"/>
        <v>Low</v>
      </c>
      <c r="E2912">
        <v>90</v>
      </c>
      <c r="F2912" t="str">
        <f t="shared" si="1052"/>
        <v>1h 30m</v>
      </c>
      <c r="G2912" t="str">
        <f t="shared" si="1053"/>
        <v>Standard Movie</v>
      </c>
      <c r="H2912">
        <v>34</v>
      </c>
      <c r="I2912" t="str">
        <f t="shared" si="1054"/>
        <v>Very Low</v>
      </c>
      <c r="J2912">
        <v>506</v>
      </c>
      <c r="K2912" t="str">
        <f t="shared" si="1055"/>
        <v>Very Low</v>
      </c>
      <c r="L2912" t="s">
        <v>5167</v>
      </c>
      <c r="M2912">
        <v>966</v>
      </c>
      <c r="N2912" t="str">
        <f t="shared" si="1056"/>
        <v>Low</v>
      </c>
      <c r="O2912">
        <v>4360548</v>
      </c>
      <c r="P2912" t="str">
        <f t="shared" si="1057"/>
        <v>Flop</v>
      </c>
      <c r="Q2912" t="s">
        <v>1386</v>
      </c>
      <c r="R2912" t="str">
        <f t="shared" si="1058"/>
        <v>Comedy</v>
      </c>
      <c r="S2912">
        <f t="shared" si="1059"/>
        <v>3</v>
      </c>
      <c r="T2912" t="s">
        <v>3547</v>
      </c>
      <c r="U2912" t="s">
        <v>13950</v>
      </c>
      <c r="V2912">
        <v>13371</v>
      </c>
      <c r="W2912" t="str">
        <f t="shared" si="1060"/>
        <v>Low</v>
      </c>
      <c r="X2912">
        <v>2661</v>
      </c>
      <c r="Y2912" t="str">
        <f t="shared" si="1061"/>
        <v>Low</v>
      </c>
      <c r="Z2912" t="s">
        <v>2956</v>
      </c>
      <c r="AA2912">
        <v>7</v>
      </c>
      <c r="AB2912" t="str">
        <f t="shared" si="1062"/>
        <v>Ensemble Poster</v>
      </c>
      <c r="AC2912" t="s">
        <v>13951</v>
      </c>
      <c r="AD2912" t="s">
        <v>13952</v>
      </c>
      <c r="AE2912">
        <v>60</v>
      </c>
      <c r="AF2912" t="str">
        <f t="shared" si="1063"/>
        <v>Very Low</v>
      </c>
      <c r="AG2912" t="s">
        <v>9</v>
      </c>
      <c r="AH2912" t="s">
        <v>10</v>
      </c>
      <c r="AI2912" t="s">
        <v>556</v>
      </c>
      <c r="AJ2912" t="str">
        <f t="shared" si="1064"/>
        <v>Adult</v>
      </c>
      <c r="AK2912">
        <v>15000000</v>
      </c>
      <c r="AL2912" t="str">
        <f t="shared" si="1065"/>
        <v>Low Budget</v>
      </c>
      <c r="AM2912">
        <v>2009</v>
      </c>
      <c r="AN2912">
        <f t="shared" si="1066"/>
        <v>16</v>
      </c>
      <c r="AO2912" t="str">
        <f t="shared" si="1067"/>
        <v>Old Classic</v>
      </c>
      <c r="AP2912">
        <v>681</v>
      </c>
      <c r="AQ2912" t="str">
        <f t="shared" si="1068"/>
        <v>Very Low</v>
      </c>
      <c r="AR2912">
        <v>6.4</v>
      </c>
      <c r="AS2912" t="str">
        <f t="shared" si="1069"/>
        <v>Average</v>
      </c>
      <c r="AT2912">
        <v>1.85</v>
      </c>
      <c r="AU2912" t="str">
        <f t="shared" si="1070"/>
        <v>HDTV / Widescreen</v>
      </c>
      <c r="AV2912">
        <v>0</v>
      </c>
      <c r="AW2912" t="str">
        <f t="shared" si="1071"/>
        <v>Very Low</v>
      </c>
    </row>
    <row r="2913" spans="1:49" x14ac:dyDescent="0.3">
      <c r="A2913" t="s">
        <v>0</v>
      </c>
      <c r="B2913" t="s">
        <v>13953</v>
      </c>
      <c r="C2913">
        <v>391</v>
      </c>
      <c r="D2913" t="str">
        <f t="shared" si="1051"/>
        <v>Medium</v>
      </c>
      <c r="E2913">
        <v>105</v>
      </c>
      <c r="F2913" t="str">
        <f t="shared" si="1052"/>
        <v>1h 45m</v>
      </c>
      <c r="G2913" t="str">
        <f t="shared" si="1053"/>
        <v>Standard Movie</v>
      </c>
      <c r="H2913">
        <v>20</v>
      </c>
      <c r="I2913" t="str">
        <f t="shared" si="1054"/>
        <v>Very Low</v>
      </c>
      <c r="J2913">
        <v>844</v>
      </c>
      <c r="K2913" t="str">
        <f t="shared" si="1055"/>
        <v>Very Low</v>
      </c>
      <c r="L2913" t="s">
        <v>1092</v>
      </c>
      <c r="M2913">
        <v>22000</v>
      </c>
      <c r="N2913" t="str">
        <f t="shared" si="1056"/>
        <v>Medium</v>
      </c>
      <c r="O2913">
        <v>26589953</v>
      </c>
      <c r="P2913" t="str">
        <f t="shared" si="1057"/>
        <v>Average</v>
      </c>
      <c r="Q2913" t="s">
        <v>305</v>
      </c>
      <c r="R2913" t="str">
        <f t="shared" si="1058"/>
        <v>Action</v>
      </c>
      <c r="S2913">
        <f t="shared" si="1059"/>
        <v>3</v>
      </c>
      <c r="T2913" t="s">
        <v>1717</v>
      </c>
      <c r="U2913" t="s">
        <v>13954</v>
      </c>
      <c r="V2913">
        <v>165792</v>
      </c>
      <c r="W2913" t="str">
        <f t="shared" si="1060"/>
        <v>Medium</v>
      </c>
      <c r="X2913">
        <v>26233</v>
      </c>
      <c r="Y2913" t="str">
        <f t="shared" si="1061"/>
        <v>Medium</v>
      </c>
      <c r="Z2913" t="s">
        <v>3269</v>
      </c>
      <c r="AA2913">
        <v>1</v>
      </c>
      <c r="AB2913" t="str">
        <f t="shared" si="1062"/>
        <v>Solo Star Poster</v>
      </c>
      <c r="AC2913" t="s">
        <v>13955</v>
      </c>
      <c r="AD2913" t="s">
        <v>13956</v>
      </c>
      <c r="AE2913">
        <v>392</v>
      </c>
      <c r="AF2913" t="str">
        <f t="shared" si="1063"/>
        <v>Very Low</v>
      </c>
      <c r="AG2913" t="s">
        <v>9</v>
      </c>
      <c r="AH2913" t="s">
        <v>10</v>
      </c>
      <c r="AI2913" t="s">
        <v>556</v>
      </c>
      <c r="AJ2913" t="str">
        <f t="shared" si="1064"/>
        <v>Adult</v>
      </c>
      <c r="AK2913">
        <v>10500000</v>
      </c>
      <c r="AL2913" t="str">
        <f t="shared" si="1065"/>
        <v>Low Budget</v>
      </c>
      <c r="AM2913">
        <v>2010</v>
      </c>
      <c r="AN2913">
        <f t="shared" si="1066"/>
        <v>15</v>
      </c>
      <c r="AO2913" t="str">
        <f t="shared" si="1067"/>
        <v>Modern Classic</v>
      </c>
      <c r="AP2913">
        <v>982</v>
      </c>
      <c r="AQ2913" t="str">
        <f t="shared" si="1068"/>
        <v>Very Low</v>
      </c>
      <c r="AR2913">
        <v>6.7</v>
      </c>
      <c r="AS2913" t="str">
        <f t="shared" si="1069"/>
        <v>Average</v>
      </c>
      <c r="AT2913">
        <v>1.85</v>
      </c>
      <c r="AU2913" t="str">
        <f t="shared" si="1070"/>
        <v>HDTV / Widescreen</v>
      </c>
      <c r="AV2913">
        <v>44000</v>
      </c>
      <c r="AW2913" t="str">
        <f t="shared" si="1071"/>
        <v>Medium</v>
      </c>
    </row>
    <row r="2914" spans="1:49" x14ac:dyDescent="0.3">
      <c r="A2914" t="s">
        <v>0</v>
      </c>
      <c r="B2914" t="s">
        <v>13957</v>
      </c>
      <c r="C2914">
        <v>117</v>
      </c>
      <c r="D2914" t="str">
        <f t="shared" si="1051"/>
        <v>Low</v>
      </c>
      <c r="E2914">
        <v>108</v>
      </c>
      <c r="F2914" t="str">
        <f t="shared" si="1052"/>
        <v>1h 48m</v>
      </c>
      <c r="G2914" t="str">
        <f t="shared" si="1053"/>
        <v>Standard Movie</v>
      </c>
      <c r="H2914">
        <v>60</v>
      </c>
      <c r="I2914" t="str">
        <f t="shared" si="1054"/>
        <v>Very Low</v>
      </c>
      <c r="J2914">
        <v>168</v>
      </c>
      <c r="K2914" t="str">
        <f t="shared" si="1055"/>
        <v>Very Low</v>
      </c>
      <c r="L2914" t="s">
        <v>6324</v>
      </c>
      <c r="M2914">
        <v>18000</v>
      </c>
      <c r="N2914" t="str">
        <f t="shared" si="1056"/>
        <v>Medium</v>
      </c>
      <c r="O2914">
        <v>1039869</v>
      </c>
      <c r="P2914" t="str">
        <f t="shared" si="1057"/>
        <v>Flop</v>
      </c>
      <c r="Q2914" t="s">
        <v>1802</v>
      </c>
      <c r="R2914" t="str">
        <f t="shared" si="1058"/>
        <v>Biography</v>
      </c>
      <c r="S2914">
        <f t="shared" si="1059"/>
        <v>4</v>
      </c>
      <c r="T2914" t="s">
        <v>91</v>
      </c>
      <c r="U2914" t="s">
        <v>13958</v>
      </c>
      <c r="V2914">
        <v>14757</v>
      </c>
      <c r="W2914" t="str">
        <f t="shared" si="1060"/>
        <v>Low</v>
      </c>
      <c r="X2914">
        <v>18739</v>
      </c>
      <c r="Y2914" t="str">
        <f t="shared" si="1061"/>
        <v>Medium</v>
      </c>
      <c r="Z2914" t="s">
        <v>13959</v>
      </c>
      <c r="AA2914">
        <v>5</v>
      </c>
      <c r="AB2914" t="str">
        <f t="shared" si="1062"/>
        <v>Ensemble Poster</v>
      </c>
      <c r="AC2914" t="s">
        <v>13960</v>
      </c>
      <c r="AD2914" t="s">
        <v>13961</v>
      </c>
      <c r="AE2914">
        <v>51</v>
      </c>
      <c r="AF2914" t="str">
        <f t="shared" si="1063"/>
        <v>Very Low</v>
      </c>
      <c r="AG2914" t="s">
        <v>9</v>
      </c>
      <c r="AH2914" t="s">
        <v>239</v>
      </c>
      <c r="AI2914" t="s">
        <v>556</v>
      </c>
      <c r="AJ2914" t="str">
        <f t="shared" si="1064"/>
        <v>Adult</v>
      </c>
      <c r="AK2914">
        <v>15000000</v>
      </c>
      <c r="AL2914" t="str">
        <f t="shared" si="1065"/>
        <v>Low Budget</v>
      </c>
      <c r="AM2914">
        <v>2010</v>
      </c>
      <c r="AN2914">
        <f t="shared" si="1066"/>
        <v>15</v>
      </c>
      <c r="AO2914" t="str">
        <f t="shared" si="1067"/>
        <v>Modern Classic</v>
      </c>
      <c r="AP2914">
        <v>322</v>
      </c>
      <c r="AQ2914" t="str">
        <f t="shared" si="1068"/>
        <v>Very Low</v>
      </c>
      <c r="AR2914">
        <v>6.2</v>
      </c>
      <c r="AS2914" t="str">
        <f t="shared" si="1069"/>
        <v>Average</v>
      </c>
      <c r="AT2914">
        <v>2.35</v>
      </c>
      <c r="AU2914" t="str">
        <f t="shared" si="1070"/>
        <v>Cinematic Widescreen</v>
      </c>
      <c r="AV2914">
        <v>0</v>
      </c>
      <c r="AW2914" t="str">
        <f t="shared" si="1071"/>
        <v>Very Low</v>
      </c>
    </row>
    <row r="2915" spans="1:49" x14ac:dyDescent="0.3">
      <c r="A2915" t="s">
        <v>0</v>
      </c>
      <c r="B2915" t="s">
        <v>3125</v>
      </c>
      <c r="C2915">
        <v>24</v>
      </c>
      <c r="D2915" t="str">
        <f t="shared" si="1051"/>
        <v>Very Low</v>
      </c>
      <c r="E2915">
        <v>69</v>
      </c>
      <c r="F2915" t="str">
        <f t="shared" si="1052"/>
        <v>1h 9m</v>
      </c>
      <c r="G2915" t="str">
        <f t="shared" si="1053"/>
        <v>Featurette</v>
      </c>
      <c r="H2915">
        <v>383</v>
      </c>
      <c r="I2915" t="str">
        <f t="shared" si="1054"/>
        <v>Very Low</v>
      </c>
      <c r="J2915">
        <v>191</v>
      </c>
      <c r="K2915" t="str">
        <f t="shared" si="1055"/>
        <v>Very Low</v>
      </c>
      <c r="L2915" t="s">
        <v>13962</v>
      </c>
      <c r="M2915">
        <v>912</v>
      </c>
      <c r="N2915" t="str">
        <f t="shared" si="1056"/>
        <v>Low</v>
      </c>
      <c r="O2915">
        <v>48092846</v>
      </c>
      <c r="P2915" t="str">
        <f t="shared" si="1057"/>
        <v>Average</v>
      </c>
      <c r="Q2915" t="s">
        <v>2802</v>
      </c>
      <c r="R2915" t="str">
        <f t="shared" si="1058"/>
        <v>Adventure</v>
      </c>
      <c r="S2915">
        <f t="shared" si="1059"/>
        <v>3</v>
      </c>
      <c r="T2915" t="s">
        <v>10231</v>
      </c>
      <c r="U2915" t="s">
        <v>13963</v>
      </c>
      <c r="V2915">
        <v>61753</v>
      </c>
      <c r="W2915" t="str">
        <f t="shared" si="1060"/>
        <v>Medium</v>
      </c>
      <c r="X2915">
        <v>1833</v>
      </c>
      <c r="Y2915" t="str">
        <f t="shared" si="1061"/>
        <v>Low</v>
      </c>
      <c r="Z2915" t="s">
        <v>13964</v>
      </c>
      <c r="AA2915">
        <v>0</v>
      </c>
      <c r="AB2915" t="str">
        <f t="shared" si="1062"/>
        <v>Symbolic Poster</v>
      </c>
      <c r="AC2915" t="s">
        <v>13965</v>
      </c>
      <c r="AD2915" t="s">
        <v>13966</v>
      </c>
      <c r="AE2915">
        <v>133</v>
      </c>
      <c r="AF2915" t="str">
        <f t="shared" si="1063"/>
        <v>Very Low</v>
      </c>
      <c r="AG2915" t="s">
        <v>9</v>
      </c>
      <c r="AH2915" t="s">
        <v>10</v>
      </c>
      <c r="AI2915" t="s">
        <v>248</v>
      </c>
      <c r="AJ2915" t="str">
        <f t="shared" si="1064"/>
        <v>Family</v>
      </c>
      <c r="AK2915">
        <v>12500000</v>
      </c>
      <c r="AL2915" t="str">
        <f t="shared" si="1065"/>
        <v>Low Budget</v>
      </c>
      <c r="AM2915">
        <v>1988</v>
      </c>
      <c r="AN2915">
        <f t="shared" si="1066"/>
        <v>37</v>
      </c>
      <c r="AO2915" t="str">
        <f t="shared" si="1067"/>
        <v>Old Classic</v>
      </c>
      <c r="AP2915">
        <v>320</v>
      </c>
      <c r="AQ2915" t="str">
        <f t="shared" si="1068"/>
        <v>Very Low</v>
      </c>
      <c r="AR2915">
        <v>7.3</v>
      </c>
      <c r="AS2915" t="str">
        <f t="shared" si="1069"/>
        <v>Good</v>
      </c>
      <c r="AT2915">
        <v>1.33</v>
      </c>
      <c r="AU2915" t="str">
        <f t="shared" si="1070"/>
        <v>Classic</v>
      </c>
      <c r="AV2915">
        <v>5000</v>
      </c>
      <c r="AW2915" t="str">
        <f t="shared" si="1071"/>
        <v>Low</v>
      </c>
    </row>
    <row r="2916" spans="1:49" x14ac:dyDescent="0.3">
      <c r="A2916" t="s">
        <v>0</v>
      </c>
      <c r="B2916" t="s">
        <v>13967</v>
      </c>
      <c r="C2916">
        <v>86</v>
      </c>
      <c r="D2916" t="str">
        <f t="shared" si="1051"/>
        <v>Low</v>
      </c>
      <c r="E2916">
        <v>148</v>
      </c>
      <c r="F2916" t="str">
        <f t="shared" si="1052"/>
        <v>2h 28m</v>
      </c>
      <c r="G2916" t="str">
        <f t="shared" si="1053"/>
        <v>Long Movie</v>
      </c>
      <c r="H2916">
        <v>16</v>
      </c>
      <c r="I2916" t="str">
        <f t="shared" si="1054"/>
        <v>Very Low</v>
      </c>
      <c r="J2916">
        <v>489</v>
      </c>
      <c r="K2916" t="str">
        <f t="shared" si="1055"/>
        <v>Very Low</v>
      </c>
      <c r="L2916" t="s">
        <v>13968</v>
      </c>
      <c r="M2916">
        <v>717</v>
      </c>
      <c r="N2916" t="str">
        <f t="shared" si="1056"/>
        <v>Low</v>
      </c>
      <c r="O2916">
        <v>1110186</v>
      </c>
      <c r="P2916" t="str">
        <f t="shared" si="1057"/>
        <v>Flop</v>
      </c>
      <c r="Q2916" t="s">
        <v>1438</v>
      </c>
      <c r="R2916" t="str">
        <f t="shared" si="1058"/>
        <v>Action</v>
      </c>
      <c r="S2916">
        <f t="shared" si="1059"/>
        <v>3</v>
      </c>
      <c r="T2916" t="s">
        <v>13969</v>
      </c>
      <c r="U2916" t="s">
        <v>13970</v>
      </c>
      <c r="V2916">
        <v>31943</v>
      </c>
      <c r="W2916" t="str">
        <f t="shared" si="1060"/>
        <v>Low</v>
      </c>
      <c r="X2916">
        <v>1730</v>
      </c>
      <c r="Y2916" t="str">
        <f t="shared" si="1061"/>
        <v>Low</v>
      </c>
      <c r="Z2916" t="s">
        <v>6154</v>
      </c>
      <c r="AA2916">
        <v>2</v>
      </c>
      <c r="AB2916" t="str">
        <f t="shared" si="1062"/>
        <v>Duo/Trio Poster</v>
      </c>
      <c r="AC2916" t="s">
        <v>13971</v>
      </c>
      <c r="AD2916" t="s">
        <v>13972</v>
      </c>
      <c r="AE2916">
        <v>224</v>
      </c>
      <c r="AF2916" t="str">
        <f t="shared" si="1063"/>
        <v>Very Low</v>
      </c>
      <c r="AG2916" t="s">
        <v>12671</v>
      </c>
      <c r="AH2916" t="s">
        <v>5665</v>
      </c>
      <c r="AI2916" t="s">
        <v>556</v>
      </c>
      <c r="AJ2916" t="str">
        <f t="shared" si="1064"/>
        <v>Adult</v>
      </c>
      <c r="AK2916">
        <v>12800000</v>
      </c>
      <c r="AL2916" t="str">
        <f t="shared" si="1065"/>
        <v>Low Budget</v>
      </c>
      <c r="AM2916">
        <v>2004</v>
      </c>
      <c r="AN2916">
        <f t="shared" si="1066"/>
        <v>21</v>
      </c>
      <c r="AO2916" t="str">
        <f t="shared" si="1067"/>
        <v>Old Classic</v>
      </c>
      <c r="AP2916">
        <v>517</v>
      </c>
      <c r="AQ2916" t="str">
        <f t="shared" si="1068"/>
        <v>Very Low</v>
      </c>
      <c r="AR2916">
        <v>8.1</v>
      </c>
      <c r="AS2916" t="str">
        <f t="shared" si="1069"/>
        <v>Excellent</v>
      </c>
      <c r="AT2916">
        <v>2.35</v>
      </c>
      <c r="AU2916" t="str">
        <f t="shared" si="1070"/>
        <v>Cinematic Widescreen</v>
      </c>
      <c r="AV2916">
        <v>0</v>
      </c>
      <c r="AW2916" t="str">
        <f t="shared" si="1071"/>
        <v>Very Low</v>
      </c>
    </row>
    <row r="2917" spans="1:49" x14ac:dyDescent="0.3">
      <c r="A2917" t="s">
        <v>718</v>
      </c>
      <c r="B2917" t="s">
        <v>13973</v>
      </c>
      <c r="C2917">
        <v>41</v>
      </c>
      <c r="D2917" t="str">
        <f t="shared" si="1051"/>
        <v>Very Low</v>
      </c>
      <c r="E2917">
        <v>118</v>
      </c>
      <c r="F2917" t="str">
        <f t="shared" si="1052"/>
        <v>1h 58m</v>
      </c>
      <c r="G2917" t="str">
        <f t="shared" si="1053"/>
        <v>Standard Movie</v>
      </c>
      <c r="H2917">
        <v>50</v>
      </c>
      <c r="I2917" t="str">
        <f t="shared" si="1054"/>
        <v>Very Low</v>
      </c>
      <c r="J2917">
        <v>655</v>
      </c>
      <c r="K2917" t="str">
        <f t="shared" si="1055"/>
        <v>Very Low</v>
      </c>
      <c r="L2917" t="s">
        <v>3269</v>
      </c>
      <c r="M2917">
        <v>968</v>
      </c>
      <c r="N2917" t="str">
        <f t="shared" si="1056"/>
        <v>Low</v>
      </c>
      <c r="O2917">
        <v>1089445</v>
      </c>
      <c r="P2917" t="str">
        <f t="shared" si="1057"/>
        <v>Flop</v>
      </c>
      <c r="Q2917" t="s">
        <v>7416</v>
      </c>
      <c r="R2917" t="str">
        <f t="shared" si="1058"/>
        <v>Comedy</v>
      </c>
      <c r="S2917">
        <f t="shared" si="1059"/>
        <v>4</v>
      </c>
      <c r="T2917" t="s">
        <v>350</v>
      </c>
      <c r="U2917" t="s">
        <v>13974</v>
      </c>
      <c r="V2917">
        <v>2676</v>
      </c>
      <c r="W2917" t="str">
        <f t="shared" si="1060"/>
        <v>Very Low</v>
      </c>
      <c r="X2917">
        <v>4270</v>
      </c>
      <c r="Y2917" t="str">
        <f t="shared" si="1061"/>
        <v>Low</v>
      </c>
      <c r="Z2917" t="s">
        <v>2254</v>
      </c>
      <c r="AA2917">
        <v>0</v>
      </c>
      <c r="AB2917" t="str">
        <f t="shared" si="1062"/>
        <v>Symbolic Poster</v>
      </c>
      <c r="AC2917" t="s">
        <v>13975</v>
      </c>
      <c r="AD2917" t="s">
        <v>13976</v>
      </c>
      <c r="AE2917">
        <v>33</v>
      </c>
      <c r="AF2917" t="str">
        <f t="shared" si="1063"/>
        <v>Very Low</v>
      </c>
      <c r="AG2917" t="s">
        <v>9</v>
      </c>
      <c r="AH2917" t="s">
        <v>239</v>
      </c>
      <c r="AI2917" t="s">
        <v>66</v>
      </c>
      <c r="AJ2917" t="str">
        <f t="shared" si="1064"/>
        <v>Family</v>
      </c>
      <c r="AK2917">
        <v>12500000</v>
      </c>
      <c r="AL2917" t="str">
        <f t="shared" si="1065"/>
        <v>Low Budget</v>
      </c>
      <c r="AM2917">
        <v>2009</v>
      </c>
      <c r="AN2917">
        <f t="shared" si="1066"/>
        <v>16</v>
      </c>
      <c r="AO2917" t="str">
        <f t="shared" si="1067"/>
        <v>Old Classic</v>
      </c>
      <c r="AP2917">
        <v>844</v>
      </c>
      <c r="AQ2917" t="str">
        <f t="shared" si="1068"/>
        <v>Very Low</v>
      </c>
      <c r="AR2917">
        <v>7</v>
      </c>
      <c r="AS2917" t="str">
        <f t="shared" si="1069"/>
        <v>Good</v>
      </c>
      <c r="AT2917">
        <v>2.35</v>
      </c>
      <c r="AU2917" t="str">
        <f t="shared" si="1070"/>
        <v>Cinematic Widescreen</v>
      </c>
      <c r="AV2917">
        <v>0</v>
      </c>
      <c r="AW2917" t="str">
        <f t="shared" si="1071"/>
        <v>Very Low</v>
      </c>
    </row>
    <row r="2918" spans="1:49" x14ac:dyDescent="0.3">
      <c r="A2918" t="s">
        <v>0</v>
      </c>
      <c r="B2918" t="s">
        <v>4704</v>
      </c>
      <c r="C2918">
        <v>304</v>
      </c>
      <c r="D2918" t="str">
        <f t="shared" si="1051"/>
        <v>Medium</v>
      </c>
      <c r="E2918">
        <v>132</v>
      </c>
      <c r="F2918" t="str">
        <f t="shared" si="1052"/>
        <v>2h 12m</v>
      </c>
      <c r="G2918" t="str">
        <f t="shared" si="1053"/>
        <v>Long Movie</v>
      </c>
      <c r="H2918">
        <v>607</v>
      </c>
      <c r="I2918" t="str">
        <f t="shared" si="1054"/>
        <v>Very Low</v>
      </c>
      <c r="J2918">
        <v>259</v>
      </c>
      <c r="K2918" t="str">
        <f t="shared" si="1055"/>
        <v>Very Low</v>
      </c>
      <c r="L2918" t="s">
        <v>13411</v>
      </c>
      <c r="M2918">
        <v>1000</v>
      </c>
      <c r="N2918" t="str">
        <f t="shared" si="1056"/>
        <v>Low</v>
      </c>
      <c r="O2918">
        <v>204565000</v>
      </c>
      <c r="P2918" t="str">
        <f t="shared" si="1057"/>
        <v>Superhit</v>
      </c>
      <c r="Q2918" t="s">
        <v>6374</v>
      </c>
      <c r="R2918" t="str">
        <f t="shared" si="1058"/>
        <v>Horror</v>
      </c>
      <c r="S2918">
        <f t="shared" si="1059"/>
        <v>1</v>
      </c>
      <c r="T2918" t="s">
        <v>7734</v>
      </c>
      <c r="U2918" t="s">
        <v>13977</v>
      </c>
      <c r="V2918">
        <v>284252</v>
      </c>
      <c r="W2918" t="str">
        <f t="shared" si="1060"/>
        <v>High</v>
      </c>
      <c r="X2918">
        <v>2466</v>
      </c>
      <c r="Y2918" t="str">
        <f t="shared" si="1061"/>
        <v>Low</v>
      </c>
      <c r="Z2918" t="s">
        <v>13978</v>
      </c>
      <c r="AA2918">
        <v>0</v>
      </c>
      <c r="AB2918" t="str">
        <f t="shared" si="1062"/>
        <v>Symbolic Poster</v>
      </c>
      <c r="AC2918" t="s">
        <v>13979</v>
      </c>
      <c r="AD2918" t="s">
        <v>13980</v>
      </c>
      <c r="AE2918">
        <v>1058</v>
      </c>
      <c r="AF2918" t="str">
        <f t="shared" si="1063"/>
        <v>Low</v>
      </c>
      <c r="AG2918" t="s">
        <v>9</v>
      </c>
      <c r="AH2918" t="s">
        <v>10</v>
      </c>
      <c r="AI2918" t="s">
        <v>556</v>
      </c>
      <c r="AJ2918" t="str">
        <f t="shared" si="1064"/>
        <v>Adult</v>
      </c>
      <c r="AK2918">
        <v>8000000</v>
      </c>
      <c r="AL2918" t="str">
        <f t="shared" si="1065"/>
        <v>Low Budget</v>
      </c>
      <c r="AM2918">
        <v>1973</v>
      </c>
      <c r="AN2918">
        <f t="shared" si="1066"/>
        <v>52</v>
      </c>
      <c r="AO2918" t="str">
        <f t="shared" si="1067"/>
        <v>Old Classic</v>
      </c>
      <c r="AP2918">
        <v>931</v>
      </c>
      <c r="AQ2918" t="str">
        <f t="shared" si="1068"/>
        <v>Very Low</v>
      </c>
      <c r="AR2918">
        <v>8</v>
      </c>
      <c r="AS2918" t="str">
        <f t="shared" si="1069"/>
        <v>Excellent</v>
      </c>
      <c r="AT2918">
        <v>1.37</v>
      </c>
      <c r="AU2918" t="str">
        <f t="shared" si="1070"/>
        <v>Classic</v>
      </c>
      <c r="AV2918">
        <v>18000</v>
      </c>
      <c r="AW2918" t="str">
        <f t="shared" si="1071"/>
        <v>Medium</v>
      </c>
    </row>
    <row r="2919" spans="1:49" x14ac:dyDescent="0.3">
      <c r="A2919" t="s">
        <v>0</v>
      </c>
      <c r="B2919" t="s">
        <v>360</v>
      </c>
      <c r="C2919">
        <v>385</v>
      </c>
      <c r="D2919" t="str">
        <f t="shared" si="1051"/>
        <v>Medium</v>
      </c>
      <c r="E2919">
        <v>130</v>
      </c>
      <c r="F2919" t="str">
        <f t="shared" si="1052"/>
        <v>2h 10m</v>
      </c>
      <c r="G2919" t="str">
        <f t="shared" si="1053"/>
        <v>Long Movie</v>
      </c>
      <c r="H2919">
        <v>14000</v>
      </c>
      <c r="I2919" t="str">
        <f t="shared" si="1054"/>
        <v>Medium</v>
      </c>
      <c r="J2919">
        <v>366</v>
      </c>
      <c r="K2919" t="str">
        <f t="shared" si="1055"/>
        <v>Very Low</v>
      </c>
      <c r="L2919" t="s">
        <v>13981</v>
      </c>
      <c r="M2919">
        <v>813</v>
      </c>
      <c r="N2919" t="str">
        <f t="shared" si="1056"/>
        <v>Low</v>
      </c>
      <c r="O2919">
        <v>260000000</v>
      </c>
      <c r="P2919" t="str">
        <f t="shared" si="1057"/>
        <v>Superhit</v>
      </c>
      <c r="Q2919" t="s">
        <v>1797</v>
      </c>
      <c r="R2919" t="str">
        <f t="shared" si="1058"/>
        <v>Adventure</v>
      </c>
      <c r="S2919">
        <f t="shared" si="1059"/>
        <v>3</v>
      </c>
      <c r="T2919" t="s">
        <v>2414</v>
      </c>
      <c r="U2919" t="s">
        <v>13982</v>
      </c>
      <c r="V2919">
        <v>412454</v>
      </c>
      <c r="W2919" t="str">
        <f t="shared" si="1060"/>
        <v>High</v>
      </c>
      <c r="X2919">
        <v>2047</v>
      </c>
      <c r="Y2919" t="str">
        <f t="shared" si="1061"/>
        <v>Low</v>
      </c>
      <c r="Z2919" t="s">
        <v>10645</v>
      </c>
      <c r="AA2919">
        <v>0</v>
      </c>
      <c r="AB2919" t="str">
        <f t="shared" si="1062"/>
        <v>Symbolic Poster</v>
      </c>
      <c r="AC2919" t="s">
        <v>13983</v>
      </c>
      <c r="AD2919" t="s">
        <v>13984</v>
      </c>
      <c r="AE2919">
        <v>962</v>
      </c>
      <c r="AF2919" t="str">
        <f t="shared" si="1063"/>
        <v>Low</v>
      </c>
      <c r="AG2919" t="s">
        <v>9</v>
      </c>
      <c r="AH2919" t="s">
        <v>10</v>
      </c>
      <c r="AI2919" t="s">
        <v>66</v>
      </c>
      <c r="AJ2919" t="str">
        <f t="shared" si="1064"/>
        <v>Family</v>
      </c>
      <c r="AK2919">
        <v>8000000</v>
      </c>
      <c r="AL2919" t="str">
        <f t="shared" si="1065"/>
        <v>Low Budget</v>
      </c>
      <c r="AM2919">
        <v>1975</v>
      </c>
      <c r="AN2919">
        <f t="shared" si="1066"/>
        <v>50</v>
      </c>
      <c r="AO2919" t="str">
        <f t="shared" si="1067"/>
        <v>Old Classic</v>
      </c>
      <c r="AP2919">
        <v>559</v>
      </c>
      <c r="AQ2919" t="str">
        <f t="shared" si="1068"/>
        <v>Very Low</v>
      </c>
      <c r="AR2919">
        <v>8</v>
      </c>
      <c r="AS2919" t="str">
        <f t="shared" si="1069"/>
        <v>Excellent</v>
      </c>
      <c r="AT2919">
        <v>2.35</v>
      </c>
      <c r="AU2919" t="str">
        <f t="shared" si="1070"/>
        <v>Cinematic Widescreen</v>
      </c>
      <c r="AV2919">
        <v>21000</v>
      </c>
      <c r="AW2919" t="str">
        <f t="shared" si="1071"/>
        <v>Medium</v>
      </c>
    </row>
    <row r="2920" spans="1:49" x14ac:dyDescent="0.3">
      <c r="A2920" t="s">
        <v>0</v>
      </c>
      <c r="B2920" t="s">
        <v>1715</v>
      </c>
      <c r="C2920">
        <v>145</v>
      </c>
      <c r="D2920" t="str">
        <f t="shared" si="1051"/>
        <v>Low</v>
      </c>
      <c r="E2920">
        <v>95</v>
      </c>
      <c r="F2920" t="str">
        <f t="shared" si="1052"/>
        <v>1h 35m</v>
      </c>
      <c r="G2920" t="str">
        <f t="shared" si="1053"/>
        <v>Standard Movie</v>
      </c>
      <c r="H2920">
        <v>80</v>
      </c>
      <c r="I2920" t="str">
        <f t="shared" si="1054"/>
        <v>Very Low</v>
      </c>
      <c r="J2920">
        <v>1000</v>
      </c>
      <c r="K2920" t="str">
        <f t="shared" si="1055"/>
        <v>Very Low</v>
      </c>
      <c r="L2920" t="s">
        <v>7551</v>
      </c>
      <c r="M2920">
        <v>3000</v>
      </c>
      <c r="N2920" t="str">
        <f t="shared" si="1056"/>
        <v>Low</v>
      </c>
      <c r="O2920">
        <v>101736215</v>
      </c>
      <c r="P2920" t="str">
        <f t="shared" si="1057"/>
        <v>Hit</v>
      </c>
      <c r="Q2920" t="s">
        <v>1642</v>
      </c>
      <c r="R2920" t="str">
        <f t="shared" si="1058"/>
        <v>Comedy</v>
      </c>
      <c r="S2920">
        <f t="shared" si="1059"/>
        <v>1</v>
      </c>
      <c r="T2920" t="s">
        <v>4570</v>
      </c>
      <c r="U2920" t="s">
        <v>13985</v>
      </c>
      <c r="V2920">
        <v>315549</v>
      </c>
      <c r="W2920" t="str">
        <f t="shared" si="1060"/>
        <v>High</v>
      </c>
      <c r="X2920">
        <v>8134</v>
      </c>
      <c r="Y2920" t="str">
        <f t="shared" si="1061"/>
        <v>Low</v>
      </c>
      <c r="Z2920" t="s">
        <v>3721</v>
      </c>
      <c r="AA2920">
        <v>6</v>
      </c>
      <c r="AB2920" t="str">
        <f t="shared" si="1062"/>
        <v>Ensemble Poster</v>
      </c>
      <c r="AC2920" t="s">
        <v>13986</v>
      </c>
      <c r="AD2920" t="s">
        <v>13987</v>
      </c>
      <c r="AE2920">
        <v>789</v>
      </c>
      <c r="AF2920" t="str">
        <f t="shared" si="1063"/>
        <v>Low</v>
      </c>
      <c r="AG2920" t="s">
        <v>9</v>
      </c>
      <c r="AH2920" t="s">
        <v>10</v>
      </c>
      <c r="AI2920" t="s">
        <v>556</v>
      </c>
      <c r="AJ2920" t="str">
        <f t="shared" si="1064"/>
        <v>Adult</v>
      </c>
      <c r="AK2920">
        <v>11000000</v>
      </c>
      <c r="AL2920" t="str">
        <f t="shared" si="1065"/>
        <v>Low Budget</v>
      </c>
      <c r="AM2920">
        <v>1999</v>
      </c>
      <c r="AN2920">
        <f t="shared" si="1066"/>
        <v>26</v>
      </c>
      <c r="AO2920" t="str">
        <f t="shared" si="1067"/>
        <v>Old Classic</v>
      </c>
      <c r="AP2920">
        <v>1000</v>
      </c>
      <c r="AQ2920" t="str">
        <f t="shared" si="1068"/>
        <v>Very Low</v>
      </c>
      <c r="AR2920">
        <v>7</v>
      </c>
      <c r="AS2920" t="str">
        <f t="shared" si="1069"/>
        <v>Good</v>
      </c>
      <c r="AT2920">
        <v>1.85</v>
      </c>
      <c r="AU2920" t="str">
        <f t="shared" si="1070"/>
        <v>HDTV / Widescreen</v>
      </c>
      <c r="AV2920">
        <v>0</v>
      </c>
      <c r="AW2920" t="str">
        <f t="shared" si="1071"/>
        <v>Very Low</v>
      </c>
    </row>
    <row r="2921" spans="1:49" x14ac:dyDescent="0.3">
      <c r="A2921" t="s">
        <v>0</v>
      </c>
      <c r="B2921" t="s">
        <v>13988</v>
      </c>
      <c r="C2921">
        <v>99</v>
      </c>
      <c r="D2921" t="str">
        <f t="shared" si="1051"/>
        <v>Low</v>
      </c>
      <c r="E2921">
        <v>80</v>
      </c>
      <c r="F2921" t="str">
        <f t="shared" si="1052"/>
        <v>1h 20m</v>
      </c>
      <c r="G2921" t="str">
        <f t="shared" si="1053"/>
        <v>Featurette</v>
      </c>
      <c r="H2921">
        <v>2</v>
      </c>
      <c r="I2921" t="str">
        <f t="shared" si="1054"/>
        <v>Very Low</v>
      </c>
      <c r="J2921">
        <v>186</v>
      </c>
      <c r="K2921" t="str">
        <f t="shared" si="1055"/>
        <v>Very Low</v>
      </c>
      <c r="L2921" t="s">
        <v>3151</v>
      </c>
      <c r="M2921">
        <v>6000</v>
      </c>
      <c r="N2921" t="str">
        <f t="shared" si="1056"/>
        <v>Low</v>
      </c>
      <c r="O2921">
        <v>71442</v>
      </c>
      <c r="P2921" t="str">
        <f t="shared" si="1057"/>
        <v>Flop</v>
      </c>
      <c r="Q2921" t="s">
        <v>13989</v>
      </c>
      <c r="R2921" t="str">
        <f t="shared" si="1058"/>
        <v>Animation</v>
      </c>
      <c r="S2921">
        <f t="shared" si="1059"/>
        <v>5</v>
      </c>
      <c r="T2921" t="s">
        <v>633</v>
      </c>
      <c r="U2921" t="s">
        <v>13990</v>
      </c>
      <c r="V2921">
        <v>12029</v>
      </c>
      <c r="W2921" t="str">
        <f t="shared" si="1060"/>
        <v>Low</v>
      </c>
      <c r="X2921">
        <v>6829</v>
      </c>
      <c r="Y2921" t="str">
        <f t="shared" si="1061"/>
        <v>Low</v>
      </c>
      <c r="Z2921" t="s">
        <v>13991</v>
      </c>
      <c r="AA2921">
        <v>0</v>
      </c>
      <c r="AB2921" t="str">
        <f t="shared" si="1062"/>
        <v>Symbolic Poster</v>
      </c>
      <c r="AC2921" t="s">
        <v>13992</v>
      </c>
      <c r="AD2921" t="s">
        <v>13993</v>
      </c>
      <c r="AE2921">
        <v>32</v>
      </c>
      <c r="AF2921" t="str">
        <f t="shared" si="1063"/>
        <v>Very Low</v>
      </c>
      <c r="AG2921" t="s">
        <v>1435</v>
      </c>
      <c r="AH2921" t="s">
        <v>1436</v>
      </c>
      <c r="AI2921" t="s">
        <v>66</v>
      </c>
      <c r="AJ2921" t="str">
        <f t="shared" si="1064"/>
        <v>Family</v>
      </c>
      <c r="AK2921">
        <v>9600000</v>
      </c>
      <c r="AL2921" t="str">
        <f t="shared" si="1065"/>
        <v>Low Budget</v>
      </c>
      <c r="AM2921">
        <v>2012</v>
      </c>
      <c r="AN2921">
        <f t="shared" si="1066"/>
        <v>13</v>
      </c>
      <c r="AO2921" t="str">
        <f t="shared" si="1067"/>
        <v>Modern Classic</v>
      </c>
      <c r="AP2921">
        <v>637</v>
      </c>
      <c r="AQ2921" t="str">
        <f t="shared" si="1068"/>
        <v>Very Low</v>
      </c>
      <c r="AR2921">
        <v>7.9</v>
      </c>
      <c r="AS2921" t="str">
        <f t="shared" si="1069"/>
        <v>Good</v>
      </c>
      <c r="AT2921">
        <v>1.85</v>
      </c>
      <c r="AU2921" t="str">
        <f t="shared" si="1070"/>
        <v>HDTV / Widescreen</v>
      </c>
      <c r="AV2921">
        <v>0</v>
      </c>
      <c r="AW2921" t="str">
        <f t="shared" si="1071"/>
        <v>Very Low</v>
      </c>
    </row>
    <row r="2922" spans="1:49" x14ac:dyDescent="0.3">
      <c r="A2922" t="s">
        <v>0</v>
      </c>
      <c r="B2922" t="s">
        <v>7414</v>
      </c>
      <c r="C2922">
        <v>29</v>
      </c>
      <c r="D2922" t="str">
        <f t="shared" si="1051"/>
        <v>Very Low</v>
      </c>
      <c r="E2922">
        <v>94</v>
      </c>
      <c r="F2922" t="str">
        <f t="shared" si="1052"/>
        <v>1h 34m</v>
      </c>
      <c r="G2922" t="str">
        <f t="shared" si="1053"/>
        <v>Standard Movie</v>
      </c>
      <c r="H2922">
        <v>23</v>
      </c>
      <c r="I2922" t="str">
        <f t="shared" si="1054"/>
        <v>Very Low</v>
      </c>
      <c r="J2922">
        <v>148</v>
      </c>
      <c r="K2922" t="str">
        <f t="shared" si="1055"/>
        <v>Very Low</v>
      </c>
      <c r="L2922" t="s">
        <v>5651</v>
      </c>
      <c r="M2922">
        <v>400</v>
      </c>
      <c r="N2922" t="str">
        <f t="shared" si="1056"/>
        <v>Low</v>
      </c>
      <c r="O2922">
        <v>79817937</v>
      </c>
      <c r="P2922" t="str">
        <f t="shared" si="1057"/>
        <v>Hit</v>
      </c>
      <c r="Q2922" t="s">
        <v>13994</v>
      </c>
      <c r="R2922" t="str">
        <f t="shared" si="1058"/>
        <v>Action</v>
      </c>
      <c r="S2922">
        <f t="shared" si="1059"/>
        <v>5</v>
      </c>
      <c r="T2922" t="s">
        <v>3403</v>
      </c>
      <c r="U2922" t="s">
        <v>13995</v>
      </c>
      <c r="V2922">
        <v>39798</v>
      </c>
      <c r="W2922" t="str">
        <f t="shared" si="1060"/>
        <v>Low</v>
      </c>
      <c r="X2922">
        <v>1044</v>
      </c>
      <c r="Y2922" t="str">
        <f t="shared" si="1061"/>
        <v>Low</v>
      </c>
      <c r="Z2922" t="s">
        <v>13996</v>
      </c>
      <c r="AA2922">
        <v>1</v>
      </c>
      <c r="AB2922" t="str">
        <f t="shared" si="1062"/>
        <v>Solo Star Poster</v>
      </c>
      <c r="AC2922" t="s">
        <v>13997</v>
      </c>
      <c r="AD2922" t="s">
        <v>13998</v>
      </c>
      <c r="AE2922">
        <v>69</v>
      </c>
      <c r="AF2922" t="str">
        <f t="shared" si="1063"/>
        <v>Very Low</v>
      </c>
      <c r="AG2922" t="s">
        <v>9</v>
      </c>
      <c r="AH2922" t="s">
        <v>10</v>
      </c>
      <c r="AI2922" t="s">
        <v>11</v>
      </c>
      <c r="AJ2922" t="str">
        <f t="shared" si="1064"/>
        <v>Teen</v>
      </c>
      <c r="AK2922">
        <v>25000000</v>
      </c>
      <c r="AL2922" t="str">
        <f t="shared" si="1065"/>
        <v>Low Budget</v>
      </c>
      <c r="AM2922">
        <v>1986</v>
      </c>
      <c r="AN2922">
        <f t="shared" si="1066"/>
        <v>39</v>
      </c>
      <c r="AO2922" t="str">
        <f t="shared" si="1067"/>
        <v>Old Classic</v>
      </c>
      <c r="AP2922">
        <v>255</v>
      </c>
      <c r="AQ2922" t="str">
        <f t="shared" si="1068"/>
        <v>Very Low</v>
      </c>
      <c r="AR2922">
        <v>5.9</v>
      </c>
      <c r="AS2922" t="str">
        <f t="shared" si="1069"/>
        <v>Below Average</v>
      </c>
      <c r="AT2922">
        <v>1.85</v>
      </c>
      <c r="AU2922" t="str">
        <f t="shared" si="1070"/>
        <v>HDTV / Widescreen</v>
      </c>
      <c r="AV2922">
        <v>0</v>
      </c>
      <c r="AW2922" t="str">
        <f t="shared" si="1071"/>
        <v>Very Low</v>
      </c>
    </row>
    <row r="2923" spans="1:49" x14ac:dyDescent="0.3">
      <c r="A2923" t="s">
        <v>0</v>
      </c>
      <c r="B2923" t="s">
        <v>1322</v>
      </c>
      <c r="C2923">
        <v>77</v>
      </c>
      <c r="D2923" t="str">
        <f t="shared" si="1051"/>
        <v>Low</v>
      </c>
      <c r="E2923">
        <v>122</v>
      </c>
      <c r="F2923" t="str">
        <f t="shared" si="1052"/>
        <v>2h 2m</v>
      </c>
      <c r="G2923" t="str">
        <f t="shared" si="1053"/>
        <v>Long Movie</v>
      </c>
      <c r="H2923">
        <v>167</v>
      </c>
      <c r="I2923" t="str">
        <f t="shared" si="1054"/>
        <v>Very Low</v>
      </c>
      <c r="J2923">
        <v>807</v>
      </c>
      <c r="K2923" t="str">
        <f t="shared" si="1055"/>
        <v>Very Low</v>
      </c>
      <c r="L2923" t="s">
        <v>3868</v>
      </c>
      <c r="M2923">
        <v>997</v>
      </c>
      <c r="N2923" t="str">
        <f t="shared" si="1056"/>
        <v>Low</v>
      </c>
      <c r="O2923">
        <v>91547205</v>
      </c>
      <c r="P2923" t="str">
        <f t="shared" si="1057"/>
        <v>Hit</v>
      </c>
      <c r="Q2923" t="s">
        <v>1652</v>
      </c>
      <c r="R2923" t="str">
        <f t="shared" si="1058"/>
        <v>Comedy</v>
      </c>
      <c r="S2923">
        <f t="shared" si="1059"/>
        <v>2</v>
      </c>
      <c r="T2923" t="s">
        <v>11272</v>
      </c>
      <c r="U2923" t="s">
        <v>13999</v>
      </c>
      <c r="V2923">
        <v>34579</v>
      </c>
      <c r="W2923" t="str">
        <f t="shared" si="1060"/>
        <v>Low</v>
      </c>
      <c r="X2923">
        <v>5165</v>
      </c>
      <c r="Y2923" t="str">
        <f t="shared" si="1061"/>
        <v>Low</v>
      </c>
      <c r="Z2923" t="s">
        <v>5675</v>
      </c>
      <c r="AA2923">
        <v>8</v>
      </c>
      <c r="AB2923" t="str">
        <f t="shared" si="1062"/>
        <v>Ensemble Poster</v>
      </c>
      <c r="AC2923" t="s">
        <v>14000</v>
      </c>
      <c r="AD2923" t="s">
        <v>14001</v>
      </c>
      <c r="AE2923">
        <v>62</v>
      </c>
      <c r="AF2923" t="str">
        <f t="shared" si="1063"/>
        <v>Very Low</v>
      </c>
      <c r="AG2923" t="s">
        <v>9</v>
      </c>
      <c r="AH2923" t="s">
        <v>10</v>
      </c>
      <c r="AI2923" t="s">
        <v>11</v>
      </c>
      <c r="AJ2923" t="str">
        <f t="shared" si="1064"/>
        <v>Teen</v>
      </c>
      <c r="AK2923">
        <v>12000000</v>
      </c>
      <c r="AL2923" t="str">
        <f t="shared" si="1065"/>
        <v>Low Budget</v>
      </c>
      <c r="AM2923">
        <v>2012</v>
      </c>
      <c r="AN2923">
        <f t="shared" si="1066"/>
        <v>13</v>
      </c>
      <c r="AO2923" t="str">
        <f t="shared" si="1067"/>
        <v>Modern Classic</v>
      </c>
      <c r="AP2923">
        <v>966</v>
      </c>
      <c r="AQ2923" t="str">
        <f t="shared" si="1068"/>
        <v>Very Low</v>
      </c>
      <c r="AR2923">
        <v>6.6</v>
      </c>
      <c r="AS2923" t="str">
        <f t="shared" si="1069"/>
        <v>Average</v>
      </c>
      <c r="AT2923">
        <v>2.35</v>
      </c>
      <c r="AU2923" t="str">
        <f t="shared" si="1070"/>
        <v>Cinematic Widescreen</v>
      </c>
      <c r="AV2923">
        <v>0</v>
      </c>
      <c r="AW2923" t="str">
        <f t="shared" si="1071"/>
        <v>Very Low</v>
      </c>
    </row>
    <row r="2924" spans="1:49" x14ac:dyDescent="0.3">
      <c r="A2924" t="s">
        <v>0</v>
      </c>
      <c r="B2924" t="s">
        <v>1322</v>
      </c>
      <c r="C2924">
        <v>91</v>
      </c>
      <c r="D2924" t="str">
        <f t="shared" si="1051"/>
        <v>Low</v>
      </c>
      <c r="E2924">
        <v>102</v>
      </c>
      <c r="F2924" t="str">
        <f t="shared" si="1052"/>
        <v>1h 42m</v>
      </c>
      <c r="G2924" t="str">
        <f t="shared" si="1053"/>
        <v>Standard Movie</v>
      </c>
      <c r="H2924">
        <v>167</v>
      </c>
      <c r="I2924" t="str">
        <f t="shared" si="1054"/>
        <v>Very Low</v>
      </c>
      <c r="J2924">
        <v>436</v>
      </c>
      <c r="K2924" t="str">
        <f t="shared" si="1055"/>
        <v>Very Low</v>
      </c>
      <c r="L2924" t="s">
        <v>9264</v>
      </c>
      <c r="M2924">
        <v>656</v>
      </c>
      <c r="N2924" t="str">
        <f t="shared" si="1056"/>
        <v>Low</v>
      </c>
      <c r="O2924">
        <v>75074950</v>
      </c>
      <c r="P2924" t="str">
        <f t="shared" si="1057"/>
        <v>Hit</v>
      </c>
      <c r="Q2924" t="s">
        <v>2498</v>
      </c>
      <c r="R2924" t="str">
        <f t="shared" si="1058"/>
        <v>Comedy</v>
      </c>
      <c r="S2924">
        <f t="shared" si="1059"/>
        <v>2</v>
      </c>
      <c r="T2924" t="s">
        <v>11728</v>
      </c>
      <c r="U2924" t="s">
        <v>14002</v>
      </c>
      <c r="V2924">
        <v>22147</v>
      </c>
      <c r="W2924" t="str">
        <f t="shared" si="1060"/>
        <v>Low</v>
      </c>
      <c r="X2924">
        <v>2754</v>
      </c>
      <c r="Y2924" t="str">
        <f t="shared" si="1061"/>
        <v>Low</v>
      </c>
      <c r="Z2924" t="s">
        <v>777</v>
      </c>
      <c r="AA2924">
        <v>0</v>
      </c>
      <c r="AB2924" t="str">
        <f t="shared" si="1062"/>
        <v>Symbolic Poster</v>
      </c>
      <c r="AC2924" t="s">
        <v>14003</v>
      </c>
      <c r="AD2924" t="s">
        <v>14004</v>
      </c>
      <c r="AE2924">
        <v>156</v>
      </c>
      <c r="AF2924" t="str">
        <f t="shared" si="1063"/>
        <v>Very Low</v>
      </c>
      <c r="AG2924" t="s">
        <v>9</v>
      </c>
      <c r="AH2924" t="s">
        <v>10</v>
      </c>
      <c r="AI2924" t="s">
        <v>11</v>
      </c>
      <c r="AJ2924" t="str">
        <f t="shared" si="1064"/>
        <v>Teen</v>
      </c>
      <c r="AK2924">
        <v>12000000</v>
      </c>
      <c r="AL2924" t="str">
        <f t="shared" si="1065"/>
        <v>Low Budget</v>
      </c>
      <c r="AM2924">
        <v>2002</v>
      </c>
      <c r="AN2924">
        <f t="shared" si="1066"/>
        <v>23</v>
      </c>
      <c r="AO2924" t="str">
        <f t="shared" si="1067"/>
        <v>Old Classic</v>
      </c>
      <c r="AP2924">
        <v>528</v>
      </c>
      <c r="AQ2924" t="str">
        <f t="shared" si="1068"/>
        <v>Very Low</v>
      </c>
      <c r="AR2924">
        <v>6.3</v>
      </c>
      <c r="AS2924" t="str">
        <f t="shared" si="1069"/>
        <v>Average</v>
      </c>
      <c r="AT2924">
        <v>1.85</v>
      </c>
      <c r="AU2924" t="str">
        <f t="shared" si="1070"/>
        <v>HDTV / Widescreen</v>
      </c>
      <c r="AV2924">
        <v>770</v>
      </c>
      <c r="AW2924" t="str">
        <f t="shared" si="1071"/>
        <v>Very Low</v>
      </c>
    </row>
    <row r="2925" spans="1:49" x14ac:dyDescent="0.3">
      <c r="A2925" t="s">
        <v>0</v>
      </c>
      <c r="B2925" t="s">
        <v>9056</v>
      </c>
      <c r="C2925">
        <v>148</v>
      </c>
      <c r="D2925" t="str">
        <f t="shared" si="1051"/>
        <v>Low</v>
      </c>
      <c r="E2925">
        <v>116</v>
      </c>
      <c r="F2925" t="str">
        <f t="shared" si="1052"/>
        <v>1h 56m</v>
      </c>
      <c r="G2925" t="str">
        <f t="shared" si="1053"/>
        <v>Standard Movie</v>
      </c>
      <c r="H2925">
        <v>120</v>
      </c>
      <c r="I2925" t="str">
        <f t="shared" si="1054"/>
        <v>Very Low</v>
      </c>
      <c r="J2925">
        <v>664</v>
      </c>
      <c r="K2925" t="str">
        <f t="shared" si="1055"/>
        <v>Very Low</v>
      </c>
      <c r="L2925" t="s">
        <v>9318</v>
      </c>
      <c r="M2925">
        <v>12000</v>
      </c>
      <c r="N2925" t="str">
        <f t="shared" si="1056"/>
        <v>Medium</v>
      </c>
      <c r="O2925">
        <v>78900000</v>
      </c>
      <c r="P2925" t="str">
        <f t="shared" si="1057"/>
        <v>Hit</v>
      </c>
      <c r="Q2925" t="s">
        <v>44</v>
      </c>
      <c r="R2925" t="str">
        <f t="shared" si="1058"/>
        <v>Action</v>
      </c>
      <c r="S2925">
        <f t="shared" si="1059"/>
        <v>3</v>
      </c>
      <c r="T2925" t="s">
        <v>999</v>
      </c>
      <c r="U2925" t="s">
        <v>14005</v>
      </c>
      <c r="V2925">
        <v>91414</v>
      </c>
      <c r="W2925" t="str">
        <f t="shared" si="1060"/>
        <v>Medium</v>
      </c>
      <c r="X2925">
        <v>16539</v>
      </c>
      <c r="Y2925" t="str">
        <f t="shared" si="1061"/>
        <v>Medium</v>
      </c>
      <c r="Z2925" t="s">
        <v>7253</v>
      </c>
      <c r="AA2925">
        <v>2</v>
      </c>
      <c r="AB2925" t="str">
        <f t="shared" si="1062"/>
        <v>Duo/Trio Poster</v>
      </c>
      <c r="AC2925" t="s">
        <v>14006</v>
      </c>
      <c r="AD2925" t="s">
        <v>14007</v>
      </c>
      <c r="AE2925">
        <v>359</v>
      </c>
      <c r="AF2925" t="str">
        <f t="shared" si="1063"/>
        <v>Very Low</v>
      </c>
      <c r="AG2925" t="s">
        <v>9</v>
      </c>
      <c r="AH2925" t="s">
        <v>10</v>
      </c>
      <c r="AI2925" t="s">
        <v>66</v>
      </c>
      <c r="AJ2925" t="str">
        <f t="shared" si="1064"/>
        <v>Family</v>
      </c>
      <c r="AK2925">
        <v>11000000</v>
      </c>
      <c r="AL2925" t="str">
        <f t="shared" si="1065"/>
        <v>Low Budget</v>
      </c>
      <c r="AM2925">
        <v>1982</v>
      </c>
      <c r="AN2925">
        <f t="shared" si="1066"/>
        <v>43</v>
      </c>
      <c r="AO2925" t="str">
        <f t="shared" si="1067"/>
        <v>Old Classic</v>
      </c>
      <c r="AP2925">
        <v>980</v>
      </c>
      <c r="AQ2925" t="str">
        <f t="shared" si="1068"/>
        <v>Very Low</v>
      </c>
      <c r="AR2925">
        <v>7.7</v>
      </c>
      <c r="AS2925" t="str">
        <f t="shared" si="1069"/>
        <v>Good</v>
      </c>
      <c r="AT2925">
        <v>2.35</v>
      </c>
      <c r="AU2925" t="str">
        <f t="shared" si="1070"/>
        <v>Cinematic Widescreen</v>
      </c>
      <c r="AV2925">
        <v>0</v>
      </c>
      <c r="AW2925" t="str">
        <f t="shared" si="1071"/>
        <v>Very Low</v>
      </c>
    </row>
    <row r="2926" spans="1:49" x14ac:dyDescent="0.3">
      <c r="A2926" t="s">
        <v>0</v>
      </c>
      <c r="B2926" t="s">
        <v>485</v>
      </c>
      <c r="C2926">
        <v>61</v>
      </c>
      <c r="D2926" t="str">
        <f t="shared" si="1051"/>
        <v>Low</v>
      </c>
      <c r="E2926">
        <v>78</v>
      </c>
      <c r="F2926" t="str">
        <f t="shared" si="1052"/>
        <v>1h 18m</v>
      </c>
      <c r="G2926" t="str">
        <f t="shared" si="1053"/>
        <v>Featurette</v>
      </c>
      <c r="H2926">
        <v>293</v>
      </c>
      <c r="I2926" t="str">
        <f t="shared" si="1054"/>
        <v>Very Low</v>
      </c>
      <c r="J2926">
        <v>567</v>
      </c>
      <c r="K2926" t="str">
        <f t="shared" si="1055"/>
        <v>Very Low</v>
      </c>
      <c r="L2926" t="s">
        <v>1794</v>
      </c>
      <c r="M2926">
        <v>759</v>
      </c>
      <c r="N2926" t="str">
        <f t="shared" si="1056"/>
        <v>Low</v>
      </c>
      <c r="O2926">
        <v>72217000</v>
      </c>
      <c r="P2926" t="str">
        <f t="shared" si="1057"/>
        <v>Hit</v>
      </c>
      <c r="Q2926" t="s">
        <v>1642</v>
      </c>
      <c r="R2926" t="str">
        <f t="shared" si="1058"/>
        <v>Comedy</v>
      </c>
      <c r="S2926">
        <f t="shared" si="1059"/>
        <v>1</v>
      </c>
      <c r="T2926" t="s">
        <v>8930</v>
      </c>
      <c r="U2926" t="s">
        <v>14008</v>
      </c>
      <c r="V2926">
        <v>216486</v>
      </c>
      <c r="W2926" t="str">
        <f t="shared" si="1060"/>
        <v>High</v>
      </c>
      <c r="X2926">
        <v>2462</v>
      </c>
      <c r="Y2926" t="str">
        <f t="shared" si="1061"/>
        <v>Low</v>
      </c>
      <c r="Z2926" t="s">
        <v>11924</v>
      </c>
      <c r="AA2926">
        <v>1</v>
      </c>
      <c r="AB2926" t="str">
        <f t="shared" si="1062"/>
        <v>Solo Star Poster</v>
      </c>
      <c r="AC2926" t="s">
        <v>14009</v>
      </c>
      <c r="AD2926" t="s">
        <v>14010</v>
      </c>
      <c r="AE2926">
        <v>242</v>
      </c>
      <c r="AF2926" t="str">
        <f t="shared" si="1063"/>
        <v>Very Low</v>
      </c>
      <c r="AG2926" t="s">
        <v>9</v>
      </c>
      <c r="AH2926" t="s">
        <v>10</v>
      </c>
      <c r="AI2926" t="s">
        <v>11</v>
      </c>
      <c r="AJ2926" t="str">
        <f t="shared" si="1064"/>
        <v>Teen</v>
      </c>
      <c r="AK2926">
        <v>12000000</v>
      </c>
      <c r="AL2926" t="str">
        <f t="shared" si="1065"/>
        <v>Low Budget</v>
      </c>
      <c r="AM2926">
        <v>1994</v>
      </c>
      <c r="AN2926">
        <f t="shared" si="1066"/>
        <v>31</v>
      </c>
      <c r="AO2926" t="str">
        <f t="shared" si="1067"/>
        <v>Old Classic</v>
      </c>
      <c r="AP2926">
        <v>595</v>
      </c>
      <c r="AQ2926" t="str">
        <f t="shared" si="1068"/>
        <v>Very Low</v>
      </c>
      <c r="AR2926">
        <v>6.9</v>
      </c>
      <c r="AS2926" t="str">
        <f t="shared" si="1069"/>
        <v>Average</v>
      </c>
      <c r="AT2926">
        <v>1.85</v>
      </c>
      <c r="AU2926" t="str">
        <f t="shared" si="1070"/>
        <v>HDTV / Widescreen</v>
      </c>
      <c r="AV2926">
        <v>0</v>
      </c>
      <c r="AW2926" t="str">
        <f t="shared" si="1071"/>
        <v>Very Low</v>
      </c>
    </row>
    <row r="2927" spans="1:49" x14ac:dyDescent="0.3">
      <c r="A2927" t="s">
        <v>0</v>
      </c>
      <c r="B2927" t="s">
        <v>14011</v>
      </c>
      <c r="C2927">
        <v>84</v>
      </c>
      <c r="D2927" t="str">
        <f t="shared" si="1051"/>
        <v>Low</v>
      </c>
      <c r="E2927">
        <v>114</v>
      </c>
      <c r="F2927" t="str">
        <f t="shared" si="1052"/>
        <v>1h 54m</v>
      </c>
      <c r="G2927" t="str">
        <f t="shared" si="1053"/>
        <v>Standard Movie</v>
      </c>
      <c r="H2927">
        <v>139</v>
      </c>
      <c r="I2927" t="str">
        <f t="shared" si="1054"/>
        <v>Very Low</v>
      </c>
      <c r="J2927">
        <v>793</v>
      </c>
      <c r="K2927" t="str">
        <f t="shared" si="1055"/>
        <v>Very Low</v>
      </c>
      <c r="L2927" t="s">
        <v>4516</v>
      </c>
      <c r="M2927">
        <v>2000</v>
      </c>
      <c r="N2927" t="str">
        <f t="shared" si="1056"/>
        <v>Low</v>
      </c>
      <c r="O2927">
        <v>79568000</v>
      </c>
      <c r="P2927" t="str">
        <f t="shared" si="1057"/>
        <v>Hit</v>
      </c>
      <c r="Q2927" t="s">
        <v>2925</v>
      </c>
      <c r="R2927" t="str">
        <f t="shared" si="1058"/>
        <v>Sci-Fi</v>
      </c>
      <c r="S2927">
        <f t="shared" si="1059"/>
        <v>2</v>
      </c>
      <c r="T2927" t="s">
        <v>873</v>
      </c>
      <c r="U2927" t="s">
        <v>14012</v>
      </c>
      <c r="V2927">
        <v>71842</v>
      </c>
      <c r="W2927" t="str">
        <f t="shared" si="1060"/>
        <v>Medium</v>
      </c>
      <c r="X2927">
        <v>4537</v>
      </c>
      <c r="Y2927" t="str">
        <f t="shared" si="1061"/>
        <v>Low</v>
      </c>
      <c r="Z2927" t="s">
        <v>14013</v>
      </c>
      <c r="AA2927">
        <v>0</v>
      </c>
      <c r="AB2927" t="str">
        <f t="shared" si="1062"/>
        <v>Symbolic Poster</v>
      </c>
      <c r="AC2927" t="s">
        <v>14014</v>
      </c>
      <c r="AD2927" t="s">
        <v>14015</v>
      </c>
      <c r="AE2927">
        <v>152</v>
      </c>
      <c r="AF2927" t="str">
        <f t="shared" si="1063"/>
        <v>Very Low</v>
      </c>
      <c r="AG2927" t="s">
        <v>9</v>
      </c>
      <c r="AH2927" t="s">
        <v>10</v>
      </c>
      <c r="AI2927" t="s">
        <v>66</v>
      </c>
      <c r="AJ2927" t="str">
        <f t="shared" si="1064"/>
        <v>Family</v>
      </c>
      <c r="AK2927">
        <v>12000000</v>
      </c>
      <c r="AL2927" t="str">
        <f t="shared" si="1065"/>
        <v>Low Budget</v>
      </c>
      <c r="AM2927">
        <v>1983</v>
      </c>
      <c r="AN2927">
        <f t="shared" si="1066"/>
        <v>42</v>
      </c>
      <c r="AO2927" t="str">
        <f t="shared" si="1067"/>
        <v>Old Classic</v>
      </c>
      <c r="AP2927">
        <v>883</v>
      </c>
      <c r="AQ2927" t="str">
        <f t="shared" si="1068"/>
        <v>Very Low</v>
      </c>
      <c r="AR2927">
        <v>7.1</v>
      </c>
      <c r="AS2927" t="str">
        <f t="shared" si="1069"/>
        <v>Good</v>
      </c>
      <c r="AT2927">
        <v>1.85</v>
      </c>
      <c r="AU2927" t="str">
        <f t="shared" si="1070"/>
        <v>HDTV / Widescreen</v>
      </c>
      <c r="AV2927">
        <v>0</v>
      </c>
      <c r="AW2927" t="str">
        <f t="shared" si="1071"/>
        <v>Very Low</v>
      </c>
    </row>
    <row r="2928" spans="1:49" x14ac:dyDescent="0.3">
      <c r="A2928" t="s">
        <v>0</v>
      </c>
      <c r="B2928" t="s">
        <v>1067</v>
      </c>
      <c r="C2928">
        <v>83</v>
      </c>
      <c r="D2928" t="str">
        <f t="shared" si="1051"/>
        <v>Low</v>
      </c>
      <c r="E2928">
        <v>112</v>
      </c>
      <c r="F2928" t="str">
        <f t="shared" si="1052"/>
        <v>1h 52m</v>
      </c>
      <c r="G2928" t="str">
        <f t="shared" si="1053"/>
        <v>Standard Movie</v>
      </c>
      <c r="H2928">
        <v>608</v>
      </c>
      <c r="I2928" t="str">
        <f t="shared" si="1054"/>
        <v>Very Low</v>
      </c>
      <c r="J2928">
        <v>733</v>
      </c>
      <c r="K2928" t="str">
        <f t="shared" si="1055"/>
        <v>Very Low</v>
      </c>
      <c r="L2928" t="s">
        <v>2795</v>
      </c>
      <c r="M2928">
        <v>11000</v>
      </c>
      <c r="N2928" t="str">
        <f t="shared" si="1056"/>
        <v>Medium</v>
      </c>
      <c r="O2928">
        <v>65500000</v>
      </c>
      <c r="P2928" t="str">
        <f t="shared" si="1057"/>
        <v>Hit</v>
      </c>
      <c r="Q2928" t="s">
        <v>5245</v>
      </c>
      <c r="R2928" t="str">
        <f t="shared" si="1058"/>
        <v>Crime</v>
      </c>
      <c r="S2928">
        <f t="shared" si="1059"/>
        <v>4</v>
      </c>
      <c r="T2928" t="s">
        <v>362</v>
      </c>
      <c r="U2928" t="s">
        <v>14016</v>
      </c>
      <c r="V2928">
        <v>66966</v>
      </c>
      <c r="W2928" t="str">
        <f t="shared" si="1060"/>
        <v>Medium</v>
      </c>
      <c r="X2928">
        <v>22479</v>
      </c>
      <c r="Y2928" t="str">
        <f t="shared" si="1061"/>
        <v>Medium</v>
      </c>
      <c r="Z2928" t="s">
        <v>1107</v>
      </c>
      <c r="AA2928">
        <v>1</v>
      </c>
      <c r="AB2928" t="str">
        <f t="shared" si="1062"/>
        <v>Solo Star Poster</v>
      </c>
      <c r="AC2928" t="s">
        <v>14017</v>
      </c>
      <c r="AD2928" t="s">
        <v>14018</v>
      </c>
      <c r="AE2928">
        <v>175</v>
      </c>
      <c r="AF2928" t="str">
        <f t="shared" si="1063"/>
        <v>Very Low</v>
      </c>
      <c r="AG2928" t="s">
        <v>9</v>
      </c>
      <c r="AH2928" t="s">
        <v>10</v>
      </c>
      <c r="AI2928" t="s">
        <v>556</v>
      </c>
      <c r="AJ2928" t="str">
        <f t="shared" si="1064"/>
        <v>Adult</v>
      </c>
      <c r="AK2928">
        <v>12000000</v>
      </c>
      <c r="AL2928" t="str">
        <f t="shared" si="1065"/>
        <v>Low Budget</v>
      </c>
      <c r="AM2928">
        <v>1985</v>
      </c>
      <c r="AN2928">
        <f t="shared" si="1066"/>
        <v>40</v>
      </c>
      <c r="AO2928" t="str">
        <f t="shared" si="1067"/>
        <v>Old Classic</v>
      </c>
      <c r="AP2928">
        <v>10000</v>
      </c>
      <c r="AQ2928" t="str">
        <f t="shared" si="1068"/>
        <v>Low</v>
      </c>
      <c r="AR2928">
        <v>7.4</v>
      </c>
      <c r="AS2928" t="str">
        <f t="shared" si="1069"/>
        <v>Good</v>
      </c>
      <c r="AT2928">
        <v>1.85</v>
      </c>
      <c r="AU2928" t="str">
        <f t="shared" si="1070"/>
        <v>HDTV / Widescreen</v>
      </c>
      <c r="AV2928">
        <v>0</v>
      </c>
      <c r="AW2928" t="str">
        <f t="shared" si="1071"/>
        <v>Very Low</v>
      </c>
    </row>
    <row r="2929" spans="1:49" x14ac:dyDescent="0.3">
      <c r="A2929" t="s">
        <v>0</v>
      </c>
      <c r="B2929" t="s">
        <v>14019</v>
      </c>
      <c r="C2929">
        <v>216</v>
      </c>
      <c r="D2929" t="str">
        <f t="shared" si="1051"/>
        <v>Medium</v>
      </c>
      <c r="E2929">
        <v>110</v>
      </c>
      <c r="F2929" t="str">
        <f t="shared" si="1052"/>
        <v>1h 50m</v>
      </c>
      <c r="G2929" t="str">
        <f t="shared" si="1053"/>
        <v>Standard Movie</v>
      </c>
      <c r="H2929">
        <v>16</v>
      </c>
      <c r="I2929" t="str">
        <f t="shared" si="1054"/>
        <v>Very Low</v>
      </c>
      <c r="J2929">
        <v>11</v>
      </c>
      <c r="K2929" t="str">
        <f t="shared" si="1055"/>
        <v>Very Low</v>
      </c>
      <c r="L2929" t="s">
        <v>14020</v>
      </c>
      <c r="M2929">
        <v>93</v>
      </c>
      <c r="N2929" t="str">
        <f t="shared" si="1056"/>
        <v>Low</v>
      </c>
      <c r="O2929">
        <v>70011073</v>
      </c>
      <c r="P2929" t="str">
        <f t="shared" si="1057"/>
        <v>Hit</v>
      </c>
      <c r="Q2929" t="s">
        <v>14021</v>
      </c>
      <c r="R2929" t="str">
        <f t="shared" si="1058"/>
        <v>Action</v>
      </c>
      <c r="S2929">
        <f t="shared" si="1059"/>
        <v>5</v>
      </c>
      <c r="T2929" t="s">
        <v>14022</v>
      </c>
      <c r="U2929" t="s">
        <v>14023</v>
      </c>
      <c r="V2929">
        <v>57996</v>
      </c>
      <c r="W2929" t="str">
        <f t="shared" si="1060"/>
        <v>Medium</v>
      </c>
      <c r="X2929">
        <v>146</v>
      </c>
      <c r="Y2929" t="str">
        <f t="shared" si="1061"/>
        <v>Very Low</v>
      </c>
      <c r="Z2929" t="s">
        <v>14024</v>
      </c>
      <c r="AA2929">
        <v>0</v>
      </c>
      <c r="AB2929" t="str">
        <f t="shared" si="1062"/>
        <v>Symbolic Poster</v>
      </c>
      <c r="AC2929" t="s">
        <v>14025</v>
      </c>
      <c r="AD2929" t="s">
        <v>14026</v>
      </c>
      <c r="AE2929">
        <v>349</v>
      </c>
      <c r="AF2929" t="str">
        <f t="shared" si="1063"/>
        <v>Very Low</v>
      </c>
      <c r="AG2929" t="s">
        <v>9</v>
      </c>
      <c r="AH2929" t="s">
        <v>10</v>
      </c>
      <c r="AI2929" t="s">
        <v>556</v>
      </c>
      <c r="AJ2929" t="str">
        <f t="shared" si="1064"/>
        <v>Adult</v>
      </c>
      <c r="AK2929">
        <v>12000000</v>
      </c>
      <c r="AL2929" t="str">
        <f t="shared" si="1065"/>
        <v>Low Budget</v>
      </c>
      <c r="AM2929">
        <v>2012</v>
      </c>
      <c r="AN2929">
        <f t="shared" si="1066"/>
        <v>13</v>
      </c>
      <c r="AO2929" t="str">
        <f t="shared" si="1067"/>
        <v>Modern Classic</v>
      </c>
      <c r="AP2929">
        <v>17</v>
      </c>
      <c r="AQ2929" t="str">
        <f t="shared" si="1068"/>
        <v>Very Low</v>
      </c>
      <c r="AR2929">
        <v>6.5</v>
      </c>
      <c r="AS2929" t="str">
        <f t="shared" si="1069"/>
        <v>Average</v>
      </c>
      <c r="AT2929">
        <v>2.35</v>
      </c>
      <c r="AU2929" t="str">
        <f t="shared" si="1070"/>
        <v>Cinematic Widescreen</v>
      </c>
      <c r="AV2929">
        <v>15000</v>
      </c>
      <c r="AW2929" t="str">
        <f t="shared" si="1071"/>
        <v>Medium</v>
      </c>
    </row>
    <row r="2930" spans="1:49" x14ac:dyDescent="0.3">
      <c r="A2930" t="s">
        <v>0</v>
      </c>
      <c r="B2930" t="s">
        <v>6215</v>
      </c>
      <c r="C2930">
        <v>107</v>
      </c>
      <c r="D2930" t="str">
        <f t="shared" si="1051"/>
        <v>Low</v>
      </c>
      <c r="E2930">
        <v>104</v>
      </c>
      <c r="F2930" t="str">
        <f t="shared" si="1052"/>
        <v>1h 44m</v>
      </c>
      <c r="G2930" t="str">
        <f t="shared" si="1053"/>
        <v>Standard Movie</v>
      </c>
      <c r="H2930">
        <v>98</v>
      </c>
      <c r="I2930" t="str">
        <f t="shared" si="1054"/>
        <v>Very Low</v>
      </c>
      <c r="J2930">
        <v>920</v>
      </c>
      <c r="K2930" t="str">
        <f t="shared" si="1055"/>
        <v>Very Low</v>
      </c>
      <c r="L2930" t="s">
        <v>3989</v>
      </c>
      <c r="M2930">
        <v>17000</v>
      </c>
      <c r="N2930" t="str">
        <f t="shared" si="1056"/>
        <v>Medium</v>
      </c>
      <c r="O2930">
        <v>65269010</v>
      </c>
      <c r="P2930" t="str">
        <f t="shared" si="1057"/>
        <v>Hit</v>
      </c>
      <c r="Q2930" t="s">
        <v>14027</v>
      </c>
      <c r="R2930" t="str">
        <f t="shared" si="1058"/>
        <v>Crime</v>
      </c>
      <c r="S2930">
        <f t="shared" si="1059"/>
        <v>4</v>
      </c>
      <c r="T2930" t="s">
        <v>415</v>
      </c>
      <c r="U2930" t="s">
        <v>14028</v>
      </c>
      <c r="V2930">
        <v>90938</v>
      </c>
      <c r="W2930" t="str">
        <f t="shared" si="1060"/>
        <v>Medium</v>
      </c>
      <c r="X2930">
        <v>21380</v>
      </c>
      <c r="Y2930" t="str">
        <f t="shared" si="1061"/>
        <v>Medium</v>
      </c>
      <c r="Z2930" t="s">
        <v>14029</v>
      </c>
      <c r="AA2930">
        <v>0</v>
      </c>
      <c r="AB2930" t="str">
        <f t="shared" si="1062"/>
        <v>Symbolic Poster</v>
      </c>
      <c r="AC2930" t="s">
        <v>14030</v>
      </c>
      <c r="AD2930" t="s">
        <v>14031</v>
      </c>
      <c r="AE2930">
        <v>271</v>
      </c>
      <c r="AF2930" t="str">
        <f t="shared" si="1063"/>
        <v>Very Low</v>
      </c>
      <c r="AG2930" t="s">
        <v>9</v>
      </c>
      <c r="AH2930" t="s">
        <v>10</v>
      </c>
      <c r="AI2930" t="s">
        <v>11</v>
      </c>
      <c r="AJ2930" t="str">
        <f t="shared" si="1064"/>
        <v>Teen</v>
      </c>
      <c r="AK2930">
        <v>12000000</v>
      </c>
      <c r="AL2930" t="str">
        <f t="shared" si="1065"/>
        <v>Low Budget</v>
      </c>
      <c r="AM2930">
        <v>2006</v>
      </c>
      <c r="AN2930">
        <f t="shared" si="1066"/>
        <v>19</v>
      </c>
      <c r="AO2930" t="str">
        <f t="shared" si="1067"/>
        <v>Old Classic</v>
      </c>
      <c r="AP2930">
        <v>2000</v>
      </c>
      <c r="AQ2930" t="str">
        <f t="shared" si="1068"/>
        <v>Low</v>
      </c>
      <c r="AR2930">
        <v>6.5</v>
      </c>
      <c r="AS2930" t="str">
        <f t="shared" si="1069"/>
        <v>Average</v>
      </c>
      <c r="AT2930">
        <v>2.35</v>
      </c>
      <c r="AU2930" t="str">
        <f t="shared" si="1070"/>
        <v>Cinematic Widescreen</v>
      </c>
      <c r="AV2930">
        <v>0</v>
      </c>
      <c r="AW2930" t="str">
        <f t="shared" si="1071"/>
        <v>Very Low</v>
      </c>
    </row>
    <row r="2931" spans="1:49" x14ac:dyDescent="0.3">
      <c r="A2931" t="s">
        <v>0</v>
      </c>
      <c r="B2931" t="s">
        <v>14032</v>
      </c>
      <c r="C2931">
        <v>63</v>
      </c>
      <c r="D2931" t="str">
        <f t="shared" si="1051"/>
        <v>Low</v>
      </c>
      <c r="E2931">
        <v>81</v>
      </c>
      <c r="F2931" t="str">
        <f t="shared" si="1052"/>
        <v>1h 21m</v>
      </c>
      <c r="G2931" t="str">
        <f t="shared" si="1053"/>
        <v>Featurette</v>
      </c>
      <c r="H2931">
        <v>406</v>
      </c>
      <c r="I2931" t="str">
        <f t="shared" si="1054"/>
        <v>Very Low</v>
      </c>
      <c r="J2931">
        <v>616</v>
      </c>
      <c r="K2931" t="str">
        <f t="shared" si="1055"/>
        <v>Very Low</v>
      </c>
      <c r="L2931" t="s">
        <v>1346</v>
      </c>
      <c r="M2931">
        <v>13000</v>
      </c>
      <c r="N2931" t="str">
        <f t="shared" si="1056"/>
        <v>Medium</v>
      </c>
      <c r="O2931">
        <v>63071133</v>
      </c>
      <c r="P2931" t="str">
        <f t="shared" si="1057"/>
        <v>Hit</v>
      </c>
      <c r="Q2931" t="s">
        <v>14033</v>
      </c>
      <c r="R2931" t="str">
        <f t="shared" si="1058"/>
        <v>Adventure</v>
      </c>
      <c r="S2931">
        <f t="shared" si="1059"/>
        <v>4</v>
      </c>
      <c r="T2931" t="s">
        <v>948</v>
      </c>
      <c r="U2931" t="s">
        <v>14034</v>
      </c>
      <c r="V2931">
        <v>42892</v>
      </c>
      <c r="W2931" t="str">
        <f t="shared" si="1060"/>
        <v>Low</v>
      </c>
      <c r="X2931">
        <v>17035</v>
      </c>
      <c r="Y2931" t="str">
        <f t="shared" si="1061"/>
        <v>Medium</v>
      </c>
      <c r="Z2931" t="s">
        <v>6672</v>
      </c>
      <c r="AA2931">
        <v>0</v>
      </c>
      <c r="AB2931" t="str">
        <f t="shared" si="1062"/>
        <v>Symbolic Poster</v>
      </c>
      <c r="AC2931" t="s">
        <v>14035</v>
      </c>
      <c r="AD2931" t="s">
        <v>14036</v>
      </c>
      <c r="AE2931">
        <v>154</v>
      </c>
      <c r="AF2931" t="str">
        <f t="shared" si="1063"/>
        <v>Very Low</v>
      </c>
      <c r="AG2931" t="s">
        <v>9</v>
      </c>
      <c r="AH2931" t="s">
        <v>10</v>
      </c>
      <c r="AI2931" t="s">
        <v>11</v>
      </c>
      <c r="AJ2931" t="str">
        <f t="shared" si="1064"/>
        <v>Teen</v>
      </c>
      <c r="AK2931">
        <v>12000000</v>
      </c>
      <c r="AL2931" t="str">
        <f t="shared" si="1065"/>
        <v>Low Budget</v>
      </c>
      <c r="AM2931">
        <v>1996</v>
      </c>
      <c r="AN2931">
        <f t="shared" si="1066"/>
        <v>29</v>
      </c>
      <c r="AO2931" t="str">
        <f t="shared" si="1067"/>
        <v>Old Classic</v>
      </c>
      <c r="AP2931">
        <v>2000</v>
      </c>
      <c r="AQ2931" t="str">
        <f t="shared" si="1068"/>
        <v>Low</v>
      </c>
      <c r="AR2931">
        <v>6.8</v>
      </c>
      <c r="AS2931" t="str">
        <f t="shared" si="1069"/>
        <v>Average</v>
      </c>
      <c r="AT2931">
        <v>1.85</v>
      </c>
      <c r="AU2931" t="str">
        <f t="shared" si="1070"/>
        <v>HDTV / Widescreen</v>
      </c>
      <c r="AV2931">
        <v>0</v>
      </c>
      <c r="AW2931" t="str">
        <f t="shared" si="1071"/>
        <v>Very Low</v>
      </c>
    </row>
    <row r="2932" spans="1:49" x14ac:dyDescent="0.3">
      <c r="A2932" t="s">
        <v>0</v>
      </c>
      <c r="B2932" t="s">
        <v>1735</v>
      </c>
      <c r="C2932">
        <v>140</v>
      </c>
      <c r="D2932" t="str">
        <f t="shared" si="1051"/>
        <v>Low</v>
      </c>
      <c r="E2932">
        <v>154</v>
      </c>
      <c r="F2932" t="str">
        <f t="shared" si="1052"/>
        <v>2h 34m</v>
      </c>
      <c r="G2932" t="str">
        <f t="shared" si="1053"/>
        <v>Long Movie</v>
      </c>
      <c r="H2932">
        <v>16000</v>
      </c>
      <c r="I2932" t="str">
        <f t="shared" si="1054"/>
        <v>Medium</v>
      </c>
      <c r="J2932">
        <v>889</v>
      </c>
      <c r="K2932" t="str">
        <f t="shared" si="1055"/>
        <v>Very Low</v>
      </c>
      <c r="L2932" t="s">
        <v>14037</v>
      </c>
      <c r="M2932">
        <v>22000</v>
      </c>
      <c r="N2932" t="str">
        <f t="shared" si="1056"/>
        <v>Medium</v>
      </c>
      <c r="O2932">
        <v>39647595</v>
      </c>
      <c r="P2932" t="str">
        <f t="shared" si="1057"/>
        <v>Average</v>
      </c>
      <c r="Q2932" t="s">
        <v>1499</v>
      </c>
      <c r="R2932" t="str">
        <f t="shared" si="1058"/>
        <v>Crime</v>
      </c>
      <c r="S2932">
        <f t="shared" si="1059"/>
        <v>2</v>
      </c>
      <c r="T2932" t="s">
        <v>1717</v>
      </c>
      <c r="U2932" t="s">
        <v>14038</v>
      </c>
      <c r="V2932">
        <v>239540</v>
      </c>
      <c r="W2932" t="str">
        <f t="shared" si="1060"/>
        <v>High</v>
      </c>
      <c r="X2932">
        <v>25522</v>
      </c>
      <c r="Y2932" t="str">
        <f t="shared" si="1061"/>
        <v>Medium</v>
      </c>
      <c r="Z2932" t="s">
        <v>4329</v>
      </c>
      <c r="AA2932">
        <v>5</v>
      </c>
      <c r="AB2932" t="str">
        <f t="shared" si="1062"/>
        <v>Ensemble Poster</v>
      </c>
      <c r="AC2932" t="s">
        <v>14039</v>
      </c>
      <c r="AD2932" t="s">
        <v>14040</v>
      </c>
      <c r="AE2932">
        <v>462</v>
      </c>
      <c r="AF2932" t="str">
        <f t="shared" si="1063"/>
        <v>Very Low</v>
      </c>
      <c r="AG2932" t="s">
        <v>9</v>
      </c>
      <c r="AH2932" t="s">
        <v>10</v>
      </c>
      <c r="AI2932" t="s">
        <v>556</v>
      </c>
      <c r="AJ2932" t="str">
        <f t="shared" si="1064"/>
        <v>Adult</v>
      </c>
      <c r="AK2932">
        <v>12000000</v>
      </c>
      <c r="AL2932" t="str">
        <f t="shared" si="1065"/>
        <v>Low Budget</v>
      </c>
      <c r="AM2932">
        <v>1997</v>
      </c>
      <c r="AN2932">
        <f t="shared" si="1066"/>
        <v>28</v>
      </c>
      <c r="AO2932" t="str">
        <f t="shared" si="1067"/>
        <v>Old Classic</v>
      </c>
      <c r="AP2932">
        <v>1000</v>
      </c>
      <c r="AQ2932" t="str">
        <f t="shared" si="1068"/>
        <v>Very Low</v>
      </c>
      <c r="AR2932">
        <v>7.5</v>
      </c>
      <c r="AS2932" t="str">
        <f t="shared" si="1069"/>
        <v>Good</v>
      </c>
      <c r="AT2932">
        <v>1.85</v>
      </c>
      <c r="AU2932" t="str">
        <f t="shared" si="1070"/>
        <v>HDTV / Widescreen</v>
      </c>
      <c r="AV2932">
        <v>0</v>
      </c>
      <c r="AW2932" t="str">
        <f t="shared" si="1071"/>
        <v>Very Low</v>
      </c>
    </row>
    <row r="2933" spans="1:49" x14ac:dyDescent="0.3">
      <c r="A2933" t="s">
        <v>0</v>
      </c>
      <c r="B2933" t="s">
        <v>5201</v>
      </c>
      <c r="C2933">
        <v>153</v>
      </c>
      <c r="D2933" t="str">
        <f t="shared" si="1051"/>
        <v>Low</v>
      </c>
      <c r="E2933">
        <v>102</v>
      </c>
      <c r="F2933" t="str">
        <f t="shared" si="1052"/>
        <v>1h 42m</v>
      </c>
      <c r="G2933" t="str">
        <f t="shared" si="1053"/>
        <v>Standard Movie</v>
      </c>
      <c r="H2933">
        <v>22</v>
      </c>
      <c r="I2933" t="str">
        <f t="shared" si="1054"/>
        <v>Very Low</v>
      </c>
      <c r="J2933">
        <v>816</v>
      </c>
      <c r="K2933" t="str">
        <f t="shared" si="1055"/>
        <v>Very Low</v>
      </c>
      <c r="L2933" t="s">
        <v>6931</v>
      </c>
      <c r="M2933">
        <v>1000</v>
      </c>
      <c r="N2933" t="str">
        <f t="shared" si="1056"/>
        <v>Low</v>
      </c>
      <c r="O2933">
        <v>38087366</v>
      </c>
      <c r="P2933" t="str">
        <f t="shared" si="1057"/>
        <v>Average</v>
      </c>
      <c r="Q2933" t="s">
        <v>4190</v>
      </c>
      <c r="R2933" t="str">
        <f t="shared" si="1058"/>
        <v>Adventure</v>
      </c>
      <c r="S2933">
        <f t="shared" si="1059"/>
        <v>2</v>
      </c>
      <c r="T2933" t="s">
        <v>7394</v>
      </c>
      <c r="U2933" t="s">
        <v>14041</v>
      </c>
      <c r="V2933">
        <v>113918</v>
      </c>
      <c r="W2933" t="str">
        <f t="shared" si="1060"/>
        <v>Medium</v>
      </c>
      <c r="X2933">
        <v>4065</v>
      </c>
      <c r="Y2933" t="str">
        <f t="shared" si="1061"/>
        <v>Low</v>
      </c>
      <c r="Z2933" t="s">
        <v>7717</v>
      </c>
      <c r="AA2933">
        <v>2</v>
      </c>
      <c r="AB2933" t="str">
        <f t="shared" si="1062"/>
        <v>Duo/Trio Poster</v>
      </c>
      <c r="AC2933" t="s">
        <v>14042</v>
      </c>
      <c r="AD2933" t="s">
        <v>14043</v>
      </c>
      <c r="AE2933">
        <v>165</v>
      </c>
      <c r="AF2933" t="str">
        <f t="shared" si="1063"/>
        <v>Very Low</v>
      </c>
      <c r="AG2933" t="s">
        <v>9</v>
      </c>
      <c r="AH2933" t="s">
        <v>10</v>
      </c>
      <c r="AI2933" t="s">
        <v>556</v>
      </c>
      <c r="AJ2933" t="str">
        <f t="shared" si="1064"/>
        <v>Adult</v>
      </c>
      <c r="AK2933">
        <v>12000000</v>
      </c>
      <c r="AL2933" t="str">
        <f t="shared" si="1065"/>
        <v>Low Budget</v>
      </c>
      <c r="AM2933">
        <v>2008</v>
      </c>
      <c r="AN2933">
        <f t="shared" si="1066"/>
        <v>17</v>
      </c>
      <c r="AO2933" t="str">
        <f t="shared" si="1067"/>
        <v>Old Classic</v>
      </c>
      <c r="AP2933">
        <v>954</v>
      </c>
      <c r="AQ2933" t="str">
        <f t="shared" si="1068"/>
        <v>Very Low</v>
      </c>
      <c r="AR2933">
        <v>6.6</v>
      </c>
      <c r="AS2933" t="str">
        <f t="shared" si="1069"/>
        <v>Average</v>
      </c>
      <c r="AT2933">
        <v>1.85</v>
      </c>
      <c r="AU2933" t="str">
        <f t="shared" si="1070"/>
        <v>HDTV / Widescreen</v>
      </c>
      <c r="AV2933">
        <v>0</v>
      </c>
      <c r="AW2933" t="str">
        <f t="shared" si="1071"/>
        <v>Very Low</v>
      </c>
    </row>
    <row r="2934" spans="1:49" x14ac:dyDescent="0.3">
      <c r="A2934" t="s">
        <v>0</v>
      </c>
      <c r="B2934" t="s">
        <v>1471</v>
      </c>
      <c r="C2934">
        <v>414</v>
      </c>
      <c r="D2934" t="str">
        <f t="shared" si="1051"/>
        <v>Medium</v>
      </c>
      <c r="E2934">
        <v>89</v>
      </c>
      <c r="F2934" t="str">
        <f t="shared" si="1052"/>
        <v>1h 29m</v>
      </c>
      <c r="G2934" t="str">
        <f t="shared" si="1053"/>
        <v>Featurette</v>
      </c>
      <c r="H2934">
        <v>128</v>
      </c>
      <c r="I2934" t="str">
        <f t="shared" si="1054"/>
        <v>Very Low</v>
      </c>
      <c r="J2934">
        <v>371</v>
      </c>
      <c r="K2934" t="str">
        <f t="shared" si="1055"/>
        <v>Very Low</v>
      </c>
      <c r="L2934" t="s">
        <v>3662</v>
      </c>
      <c r="M2934">
        <v>963</v>
      </c>
      <c r="N2934" t="str">
        <f t="shared" si="1056"/>
        <v>Low</v>
      </c>
      <c r="O2934">
        <v>64572496</v>
      </c>
      <c r="P2934" t="str">
        <f t="shared" si="1057"/>
        <v>Hit</v>
      </c>
      <c r="Q2934" t="s">
        <v>2654</v>
      </c>
      <c r="R2934" t="str">
        <f t="shared" si="1058"/>
        <v>Drama</v>
      </c>
      <c r="S2934">
        <f t="shared" si="1059"/>
        <v>3</v>
      </c>
      <c r="T2934" t="s">
        <v>3012</v>
      </c>
      <c r="U2934" t="s">
        <v>14044</v>
      </c>
      <c r="V2934">
        <v>204327</v>
      </c>
      <c r="W2934" t="str">
        <f t="shared" si="1060"/>
        <v>High</v>
      </c>
      <c r="X2934">
        <v>2054</v>
      </c>
      <c r="Y2934" t="str">
        <f t="shared" si="1061"/>
        <v>Low</v>
      </c>
      <c r="Z2934" t="s">
        <v>14045</v>
      </c>
      <c r="AA2934">
        <v>0</v>
      </c>
      <c r="AB2934" t="str">
        <f t="shared" si="1062"/>
        <v>Symbolic Poster</v>
      </c>
      <c r="AC2934" t="s">
        <v>14046</v>
      </c>
      <c r="AD2934" t="s">
        <v>14047</v>
      </c>
      <c r="AE2934">
        <v>471</v>
      </c>
      <c r="AF2934" t="str">
        <f t="shared" si="1063"/>
        <v>Very Low</v>
      </c>
      <c r="AG2934" t="s">
        <v>9</v>
      </c>
      <c r="AH2934" t="s">
        <v>10</v>
      </c>
      <c r="AI2934" t="s">
        <v>11</v>
      </c>
      <c r="AJ2934" t="str">
        <f t="shared" si="1064"/>
        <v>Teen</v>
      </c>
      <c r="AK2934">
        <v>12000000</v>
      </c>
      <c r="AL2934" t="str">
        <f t="shared" si="1065"/>
        <v>Low Budget</v>
      </c>
      <c r="AM2934">
        <v>2012</v>
      </c>
      <c r="AN2934">
        <f t="shared" si="1066"/>
        <v>13</v>
      </c>
      <c r="AO2934" t="str">
        <f t="shared" si="1067"/>
        <v>Modern Classic</v>
      </c>
      <c r="AP2934">
        <v>465</v>
      </c>
      <c r="AQ2934" t="str">
        <f t="shared" si="1068"/>
        <v>Very Low</v>
      </c>
      <c r="AR2934">
        <v>7.1</v>
      </c>
      <c r="AS2934" t="str">
        <f t="shared" si="1069"/>
        <v>Good</v>
      </c>
      <c r="AT2934">
        <v>1.85</v>
      </c>
      <c r="AU2934" t="str">
        <f t="shared" si="1070"/>
        <v>HDTV / Widescreen</v>
      </c>
      <c r="AV2934">
        <v>32000</v>
      </c>
      <c r="AW2934" t="str">
        <f t="shared" si="1071"/>
        <v>Medium</v>
      </c>
    </row>
    <row r="2935" spans="1:49" x14ac:dyDescent="0.3">
      <c r="A2935" t="s">
        <v>0</v>
      </c>
      <c r="B2935" t="s">
        <v>6097</v>
      </c>
      <c r="C2935">
        <v>16</v>
      </c>
      <c r="D2935" t="str">
        <f t="shared" si="1051"/>
        <v>Very Low</v>
      </c>
      <c r="E2935">
        <v>132</v>
      </c>
      <c r="F2935" t="str">
        <f t="shared" si="1052"/>
        <v>2h 12m</v>
      </c>
      <c r="G2935" t="str">
        <f t="shared" si="1053"/>
        <v>Long Movie</v>
      </c>
      <c r="H2935">
        <v>0</v>
      </c>
      <c r="I2935" t="str">
        <f t="shared" si="1054"/>
        <v>Very Low</v>
      </c>
      <c r="J2935">
        <v>122</v>
      </c>
      <c r="K2935" t="str">
        <f t="shared" si="1055"/>
        <v>Very Low</v>
      </c>
      <c r="L2935" t="s">
        <v>14048</v>
      </c>
      <c r="M2935">
        <v>405</v>
      </c>
      <c r="N2935" t="str">
        <f t="shared" si="1056"/>
        <v>Low</v>
      </c>
      <c r="O2935">
        <v>30400000</v>
      </c>
      <c r="P2935" t="str">
        <f t="shared" si="1057"/>
        <v>Average</v>
      </c>
      <c r="Q2935" t="s">
        <v>2821</v>
      </c>
      <c r="R2935" t="str">
        <f t="shared" si="1058"/>
        <v>Drama</v>
      </c>
      <c r="S2935">
        <f t="shared" si="1059"/>
        <v>3</v>
      </c>
      <c r="T2935" t="s">
        <v>3962</v>
      </c>
      <c r="U2935" t="s">
        <v>14049</v>
      </c>
      <c r="V2935">
        <v>9503</v>
      </c>
      <c r="W2935" t="str">
        <f t="shared" si="1060"/>
        <v>Very Low</v>
      </c>
      <c r="X2935">
        <v>914</v>
      </c>
      <c r="Y2935" t="str">
        <f t="shared" si="1061"/>
        <v>Very Low</v>
      </c>
      <c r="Z2935" t="s">
        <v>14050</v>
      </c>
      <c r="AA2935">
        <v>1</v>
      </c>
      <c r="AB2935" t="str">
        <f t="shared" si="1062"/>
        <v>Solo Star Poster</v>
      </c>
      <c r="AC2935" t="s">
        <v>14051</v>
      </c>
      <c r="AD2935" t="s">
        <v>14052</v>
      </c>
      <c r="AE2935">
        <v>68</v>
      </c>
      <c r="AF2935" t="str">
        <f t="shared" si="1063"/>
        <v>Very Low</v>
      </c>
      <c r="AG2935" t="s">
        <v>9</v>
      </c>
      <c r="AH2935" t="s">
        <v>28</v>
      </c>
      <c r="AI2935" t="s">
        <v>66</v>
      </c>
      <c r="AJ2935" t="str">
        <f t="shared" si="1064"/>
        <v>Family</v>
      </c>
      <c r="AK2935">
        <v>12000000</v>
      </c>
      <c r="AL2935" t="str">
        <f t="shared" si="1065"/>
        <v>Low Budget</v>
      </c>
      <c r="AM2935">
        <v>1983</v>
      </c>
      <c r="AN2935">
        <f t="shared" si="1066"/>
        <v>42</v>
      </c>
      <c r="AO2935" t="str">
        <f t="shared" si="1067"/>
        <v>Old Classic</v>
      </c>
      <c r="AP2935">
        <v>194</v>
      </c>
      <c r="AQ2935" t="str">
        <f t="shared" si="1068"/>
        <v>Very Low</v>
      </c>
      <c r="AR2935">
        <v>6.6</v>
      </c>
      <c r="AS2935" t="str">
        <f t="shared" si="1069"/>
        <v>Average</v>
      </c>
      <c r="AT2935">
        <v>1.85</v>
      </c>
      <c r="AU2935" t="str">
        <f t="shared" si="1070"/>
        <v>HDTV / Widescreen</v>
      </c>
      <c r="AV2935">
        <v>0</v>
      </c>
      <c r="AW2935" t="str">
        <f t="shared" si="1071"/>
        <v>Very Low</v>
      </c>
    </row>
    <row r="2936" spans="1:49" x14ac:dyDescent="0.3">
      <c r="A2936" t="s">
        <v>0</v>
      </c>
      <c r="B2936" t="s">
        <v>2762</v>
      </c>
      <c r="C2936">
        <v>139</v>
      </c>
      <c r="D2936" t="str">
        <f t="shared" si="1051"/>
        <v>Low</v>
      </c>
      <c r="E2936">
        <v>103</v>
      </c>
      <c r="F2936" t="str">
        <f t="shared" si="1052"/>
        <v>1h 43m</v>
      </c>
      <c r="G2936" t="str">
        <f t="shared" si="1053"/>
        <v>Standard Movie</v>
      </c>
      <c r="H2936">
        <v>0</v>
      </c>
      <c r="I2936" t="str">
        <f t="shared" si="1054"/>
        <v>Very Low</v>
      </c>
      <c r="J2936">
        <v>504</v>
      </c>
      <c r="K2936" t="str">
        <f t="shared" si="1055"/>
        <v>Very Low</v>
      </c>
      <c r="L2936" t="s">
        <v>2397</v>
      </c>
      <c r="M2936">
        <v>629</v>
      </c>
      <c r="N2936" t="str">
        <f t="shared" si="1056"/>
        <v>Low</v>
      </c>
      <c r="O2936">
        <v>42365600</v>
      </c>
      <c r="P2936" t="str">
        <f t="shared" si="1057"/>
        <v>Average</v>
      </c>
      <c r="Q2936" t="s">
        <v>14053</v>
      </c>
      <c r="R2936" t="str">
        <f t="shared" si="1058"/>
        <v>Adventure</v>
      </c>
      <c r="S2936">
        <f t="shared" si="1059"/>
        <v>4</v>
      </c>
      <c r="T2936" t="s">
        <v>11545</v>
      </c>
      <c r="U2936" t="s">
        <v>14054</v>
      </c>
      <c r="V2936">
        <v>45890</v>
      </c>
      <c r="W2936" t="str">
        <f t="shared" si="1060"/>
        <v>Low</v>
      </c>
      <c r="X2936">
        <v>2730</v>
      </c>
      <c r="Y2936" t="str">
        <f t="shared" si="1061"/>
        <v>Low</v>
      </c>
      <c r="Z2936" t="s">
        <v>7843</v>
      </c>
      <c r="AA2936">
        <v>0</v>
      </c>
      <c r="AB2936" t="str">
        <f t="shared" si="1062"/>
        <v>Symbolic Poster</v>
      </c>
      <c r="AC2936" t="s">
        <v>14055</v>
      </c>
      <c r="AD2936" t="s">
        <v>14056</v>
      </c>
      <c r="AE2936">
        <v>177</v>
      </c>
      <c r="AF2936" t="str">
        <f t="shared" si="1063"/>
        <v>Very Low</v>
      </c>
      <c r="AG2936" t="s">
        <v>9</v>
      </c>
      <c r="AH2936" t="s">
        <v>28</v>
      </c>
      <c r="AI2936" t="s">
        <v>66</v>
      </c>
      <c r="AJ2936" t="str">
        <f t="shared" si="1064"/>
        <v>Family</v>
      </c>
      <c r="AK2936">
        <v>5000000</v>
      </c>
      <c r="AL2936" t="str">
        <f t="shared" si="1065"/>
        <v>Low Budget</v>
      </c>
      <c r="AM2936">
        <v>1981</v>
      </c>
      <c r="AN2936">
        <f t="shared" si="1066"/>
        <v>44</v>
      </c>
      <c r="AO2936" t="str">
        <f t="shared" si="1067"/>
        <v>Old Classic</v>
      </c>
      <c r="AP2936">
        <v>561</v>
      </c>
      <c r="AQ2936" t="str">
        <f t="shared" si="1068"/>
        <v>Very Low</v>
      </c>
      <c r="AR2936">
        <v>7</v>
      </c>
      <c r="AS2936" t="str">
        <f t="shared" si="1069"/>
        <v>Good</v>
      </c>
      <c r="AT2936">
        <v>1.85</v>
      </c>
      <c r="AU2936" t="str">
        <f t="shared" si="1070"/>
        <v>HDTV / Widescreen</v>
      </c>
      <c r="AV2936">
        <v>0</v>
      </c>
      <c r="AW2936" t="str">
        <f t="shared" si="1071"/>
        <v>Very Low</v>
      </c>
    </row>
    <row r="2937" spans="1:49" x14ac:dyDescent="0.3">
      <c r="A2937" t="s">
        <v>0</v>
      </c>
      <c r="B2937" t="s">
        <v>14057</v>
      </c>
      <c r="C2937">
        <v>111</v>
      </c>
      <c r="D2937" t="str">
        <f t="shared" si="1051"/>
        <v>Low</v>
      </c>
      <c r="E2937">
        <v>93</v>
      </c>
      <c r="F2937" t="str">
        <f t="shared" si="1052"/>
        <v>1h 33m</v>
      </c>
      <c r="G2937" t="str">
        <f t="shared" si="1053"/>
        <v>Standard Movie</v>
      </c>
      <c r="H2937">
        <v>33</v>
      </c>
      <c r="I2937" t="str">
        <f t="shared" si="1054"/>
        <v>Very Low</v>
      </c>
      <c r="J2937">
        <v>135</v>
      </c>
      <c r="K2937" t="str">
        <f t="shared" si="1055"/>
        <v>Very Low</v>
      </c>
      <c r="L2937" t="s">
        <v>14058</v>
      </c>
      <c r="M2937">
        <v>1000</v>
      </c>
      <c r="N2937" t="str">
        <f t="shared" si="1056"/>
        <v>Low</v>
      </c>
      <c r="O2937">
        <v>37188667</v>
      </c>
      <c r="P2937" t="str">
        <f t="shared" si="1057"/>
        <v>Average</v>
      </c>
      <c r="Q2937" t="s">
        <v>2498</v>
      </c>
      <c r="R2937" t="str">
        <f t="shared" si="1058"/>
        <v>Comedy</v>
      </c>
      <c r="S2937">
        <f t="shared" si="1059"/>
        <v>2</v>
      </c>
      <c r="T2937" t="s">
        <v>14059</v>
      </c>
      <c r="U2937" t="s">
        <v>14060</v>
      </c>
      <c r="V2937">
        <v>34219</v>
      </c>
      <c r="W2937" t="str">
        <f t="shared" si="1060"/>
        <v>Low</v>
      </c>
      <c r="X2937">
        <v>1531</v>
      </c>
      <c r="Y2937" t="str">
        <f t="shared" si="1061"/>
        <v>Low</v>
      </c>
      <c r="Z2937" t="s">
        <v>14061</v>
      </c>
      <c r="AA2937">
        <v>1</v>
      </c>
      <c r="AB2937" t="str">
        <f t="shared" si="1062"/>
        <v>Solo Star Poster</v>
      </c>
      <c r="AC2937" t="s">
        <v>14062</v>
      </c>
      <c r="AD2937" t="s">
        <v>14063</v>
      </c>
      <c r="AE2937">
        <v>578</v>
      </c>
      <c r="AF2937" t="str">
        <f t="shared" si="1063"/>
        <v>Low</v>
      </c>
      <c r="AG2937" t="s">
        <v>9</v>
      </c>
      <c r="AH2937" t="s">
        <v>10</v>
      </c>
      <c r="AI2937" t="s">
        <v>11</v>
      </c>
      <c r="AJ2937" t="str">
        <f t="shared" si="1064"/>
        <v>Teen</v>
      </c>
      <c r="AK2937">
        <v>12000000</v>
      </c>
      <c r="AL2937" t="str">
        <f t="shared" si="1065"/>
        <v>Low Budget</v>
      </c>
      <c r="AM2937">
        <v>2002</v>
      </c>
      <c r="AN2937">
        <f t="shared" si="1066"/>
        <v>23</v>
      </c>
      <c r="AO2937" t="str">
        <f t="shared" si="1067"/>
        <v>Old Classic</v>
      </c>
      <c r="AP2937">
        <v>188</v>
      </c>
      <c r="AQ2937" t="str">
        <f t="shared" si="1068"/>
        <v>Very Low</v>
      </c>
      <c r="AR2937">
        <v>3.3</v>
      </c>
      <c r="AS2937" t="str">
        <f t="shared" si="1069"/>
        <v>Very Poor</v>
      </c>
      <c r="AT2937">
        <v>1.85</v>
      </c>
      <c r="AU2937" t="str">
        <f t="shared" si="1070"/>
        <v>HDTV / Widescreen</v>
      </c>
      <c r="AV2937">
        <v>0</v>
      </c>
      <c r="AW2937" t="str">
        <f t="shared" si="1071"/>
        <v>Very Low</v>
      </c>
    </row>
    <row r="2938" spans="1:49" x14ac:dyDescent="0.3">
      <c r="A2938" t="s">
        <v>0</v>
      </c>
      <c r="B2938" t="s">
        <v>14064</v>
      </c>
      <c r="C2938">
        <v>229</v>
      </c>
      <c r="D2938" t="str">
        <f t="shared" si="1051"/>
        <v>Medium</v>
      </c>
      <c r="E2938">
        <v>93</v>
      </c>
      <c r="F2938" t="str">
        <f t="shared" si="1052"/>
        <v>1h 33m</v>
      </c>
      <c r="G2938" t="str">
        <f t="shared" si="1053"/>
        <v>Standard Movie</v>
      </c>
      <c r="H2938">
        <v>166</v>
      </c>
      <c r="I2938" t="str">
        <f t="shared" si="1054"/>
        <v>Very Low</v>
      </c>
      <c r="J2938">
        <v>281</v>
      </c>
      <c r="K2938" t="str">
        <f t="shared" si="1055"/>
        <v>Very Low</v>
      </c>
      <c r="L2938" t="s">
        <v>14065</v>
      </c>
      <c r="M2938">
        <v>971</v>
      </c>
      <c r="N2938" t="str">
        <f t="shared" si="1056"/>
        <v>Low</v>
      </c>
      <c r="O2938">
        <v>54724272</v>
      </c>
      <c r="P2938" t="str">
        <f t="shared" si="1057"/>
        <v>Hit</v>
      </c>
      <c r="Q2938" t="s">
        <v>980</v>
      </c>
      <c r="R2938" t="str">
        <f t="shared" si="1058"/>
        <v>Comedy</v>
      </c>
      <c r="S2938">
        <f t="shared" si="1059"/>
        <v>2</v>
      </c>
      <c r="T2938" t="s">
        <v>6055</v>
      </c>
      <c r="U2938" t="s">
        <v>14066</v>
      </c>
      <c r="V2938">
        <v>157051</v>
      </c>
      <c r="W2938" t="str">
        <f t="shared" si="1060"/>
        <v>Medium</v>
      </c>
      <c r="X2938">
        <v>2043</v>
      </c>
      <c r="Y2938" t="str">
        <f t="shared" si="1061"/>
        <v>Low</v>
      </c>
      <c r="Z2938" t="s">
        <v>14067</v>
      </c>
      <c r="AA2938">
        <v>0</v>
      </c>
      <c r="AB2938" t="str">
        <f t="shared" si="1062"/>
        <v>Symbolic Poster</v>
      </c>
      <c r="AC2938" t="s">
        <v>14068</v>
      </c>
      <c r="AD2938" t="s">
        <v>14069</v>
      </c>
      <c r="AE2938">
        <v>261</v>
      </c>
      <c r="AF2938" t="str">
        <f t="shared" si="1063"/>
        <v>Very Low</v>
      </c>
      <c r="AG2938" t="s">
        <v>9</v>
      </c>
      <c r="AH2938" t="s">
        <v>10</v>
      </c>
      <c r="AI2938" t="s">
        <v>556</v>
      </c>
      <c r="AJ2938" t="str">
        <f t="shared" si="1064"/>
        <v>Adult</v>
      </c>
      <c r="AK2938">
        <v>12000000</v>
      </c>
      <c r="AL2938" t="str">
        <f t="shared" si="1065"/>
        <v>Low Budget</v>
      </c>
      <c r="AM2938">
        <v>2012</v>
      </c>
      <c r="AN2938">
        <f t="shared" si="1066"/>
        <v>13</v>
      </c>
      <c r="AO2938" t="str">
        <f t="shared" si="1067"/>
        <v>Modern Classic</v>
      </c>
      <c r="AP2938">
        <v>329</v>
      </c>
      <c r="AQ2938" t="str">
        <f t="shared" si="1068"/>
        <v>Very Low</v>
      </c>
      <c r="AR2938">
        <v>6.7</v>
      </c>
      <c r="AS2938" t="str">
        <f t="shared" si="1069"/>
        <v>Average</v>
      </c>
      <c r="AT2938">
        <v>1.85</v>
      </c>
      <c r="AU2938" t="str">
        <f t="shared" si="1070"/>
        <v>HDTV / Widescreen</v>
      </c>
      <c r="AV2938">
        <v>29000</v>
      </c>
      <c r="AW2938" t="str">
        <f t="shared" si="1071"/>
        <v>Medium</v>
      </c>
    </row>
    <row r="2939" spans="1:49" x14ac:dyDescent="0.3">
      <c r="A2939" t="s">
        <v>0</v>
      </c>
      <c r="B2939" t="s">
        <v>14070</v>
      </c>
      <c r="C2939">
        <v>112</v>
      </c>
      <c r="D2939" t="str">
        <f t="shared" si="1051"/>
        <v>Low</v>
      </c>
      <c r="E2939">
        <v>172</v>
      </c>
      <c r="F2939" t="str">
        <f t="shared" si="1052"/>
        <v>2h 52m</v>
      </c>
      <c r="G2939" t="str">
        <f t="shared" si="1053"/>
        <v>Long Movie</v>
      </c>
      <c r="H2939">
        <v>76</v>
      </c>
      <c r="I2939" t="str">
        <f t="shared" si="1054"/>
        <v>Very Low</v>
      </c>
      <c r="J2939">
        <v>78</v>
      </c>
      <c r="K2939" t="str">
        <f t="shared" si="1055"/>
        <v>Very Low</v>
      </c>
      <c r="L2939" t="s">
        <v>12496</v>
      </c>
      <c r="M2939">
        <v>654</v>
      </c>
      <c r="N2939" t="str">
        <f t="shared" si="1056"/>
        <v>Low</v>
      </c>
      <c r="O2939">
        <f>O2938</f>
        <v>54724272</v>
      </c>
      <c r="P2939" t="str">
        <f t="shared" si="1057"/>
        <v>Hit</v>
      </c>
      <c r="Q2939" t="s">
        <v>7220</v>
      </c>
      <c r="R2939" t="str">
        <f t="shared" si="1058"/>
        <v>Biography</v>
      </c>
      <c r="S2939">
        <f t="shared" si="1059"/>
        <v>3</v>
      </c>
      <c r="T2939" t="s">
        <v>12948</v>
      </c>
      <c r="U2939" t="s">
        <v>14071</v>
      </c>
      <c r="V2939">
        <v>76398</v>
      </c>
      <c r="W2939" t="str">
        <f t="shared" si="1060"/>
        <v>Medium</v>
      </c>
      <c r="X2939">
        <v>1306</v>
      </c>
      <c r="Y2939" t="str">
        <f t="shared" si="1061"/>
        <v>Low</v>
      </c>
      <c r="Z2939" t="s">
        <v>14072</v>
      </c>
      <c r="AA2939">
        <v>0</v>
      </c>
      <c r="AB2939" t="str">
        <f t="shared" si="1062"/>
        <v>Symbolic Poster</v>
      </c>
      <c r="AC2939" t="s">
        <v>14073</v>
      </c>
      <c r="AD2939" t="s">
        <v>14074</v>
      </c>
      <c r="AE2939">
        <v>258</v>
      </c>
      <c r="AF2939" t="str">
        <f t="shared" si="1063"/>
        <v>Very Low</v>
      </c>
      <c r="AG2939" t="s">
        <v>9</v>
      </c>
      <c r="AH2939" t="s">
        <v>10</v>
      </c>
      <c r="AI2939" t="s">
        <v>14075</v>
      </c>
      <c r="AJ2939" t="str">
        <f t="shared" si="1064"/>
        <v>Other/Unknown</v>
      </c>
      <c r="AK2939">
        <v>12000000</v>
      </c>
      <c r="AL2939" t="str">
        <f t="shared" si="1065"/>
        <v>Low Budget</v>
      </c>
      <c r="AM2939">
        <v>1970</v>
      </c>
      <c r="AN2939">
        <f t="shared" si="1066"/>
        <v>55</v>
      </c>
      <c r="AO2939" t="str">
        <f t="shared" si="1067"/>
        <v>Old Classic</v>
      </c>
      <c r="AP2939">
        <v>416</v>
      </c>
      <c r="AQ2939" t="str">
        <f t="shared" si="1068"/>
        <v>Very Low</v>
      </c>
      <c r="AR2939">
        <v>8</v>
      </c>
      <c r="AS2939" t="str">
        <f t="shared" si="1069"/>
        <v>Excellent</v>
      </c>
      <c r="AT2939">
        <v>2.2000000000000002</v>
      </c>
      <c r="AU2939" t="str">
        <f t="shared" si="1070"/>
        <v>Cinematic Widescreen</v>
      </c>
      <c r="AV2939">
        <v>0</v>
      </c>
      <c r="AW2939" t="str">
        <f t="shared" si="1071"/>
        <v>Very Low</v>
      </c>
    </row>
    <row r="2940" spans="1:49" x14ac:dyDescent="0.3">
      <c r="A2940" t="s">
        <v>0</v>
      </c>
      <c r="B2940" t="s">
        <v>13144</v>
      </c>
      <c r="C2940">
        <v>207</v>
      </c>
      <c r="D2940" t="str">
        <f t="shared" si="1051"/>
        <v>Medium</v>
      </c>
      <c r="E2940">
        <v>96</v>
      </c>
      <c r="F2940" t="str">
        <f t="shared" si="1052"/>
        <v>1h 36m</v>
      </c>
      <c r="G2940" t="str">
        <f t="shared" si="1053"/>
        <v>Standard Movie</v>
      </c>
      <c r="H2940">
        <v>132</v>
      </c>
      <c r="I2940" t="str">
        <f t="shared" si="1054"/>
        <v>Very Low</v>
      </c>
      <c r="J2940">
        <v>933</v>
      </c>
      <c r="K2940" t="str">
        <f t="shared" si="1055"/>
        <v>Very Low</v>
      </c>
      <c r="L2940" t="s">
        <v>3201</v>
      </c>
      <c r="M2940">
        <v>49000</v>
      </c>
      <c r="N2940" t="str">
        <f t="shared" si="1056"/>
        <v>Medium</v>
      </c>
      <c r="O2940">
        <v>31597131</v>
      </c>
      <c r="P2940" t="str">
        <f t="shared" si="1057"/>
        <v>Average</v>
      </c>
      <c r="Q2940" t="s">
        <v>4046</v>
      </c>
      <c r="R2940" t="str">
        <f t="shared" si="1058"/>
        <v>Drama</v>
      </c>
      <c r="S2940">
        <f t="shared" si="1059"/>
        <v>2</v>
      </c>
      <c r="T2940" t="s">
        <v>782</v>
      </c>
      <c r="U2940" t="s">
        <v>14076</v>
      </c>
      <c r="V2940">
        <v>97938</v>
      </c>
      <c r="W2940" t="str">
        <f t="shared" si="1060"/>
        <v>Medium</v>
      </c>
      <c r="X2940">
        <v>52138</v>
      </c>
      <c r="Y2940" t="str">
        <f t="shared" si="1061"/>
        <v>High</v>
      </c>
      <c r="Z2940" t="s">
        <v>1663</v>
      </c>
      <c r="AA2940">
        <v>0</v>
      </c>
      <c r="AB2940" t="str">
        <f t="shared" si="1062"/>
        <v>Symbolic Poster</v>
      </c>
      <c r="AC2940" t="s">
        <v>14077</v>
      </c>
      <c r="AD2940" t="s">
        <v>14078</v>
      </c>
      <c r="AE2940">
        <v>605</v>
      </c>
      <c r="AF2940" t="str">
        <f t="shared" si="1063"/>
        <v>Low</v>
      </c>
      <c r="AG2940" t="s">
        <v>9</v>
      </c>
      <c r="AH2940" t="s">
        <v>10</v>
      </c>
      <c r="AI2940" t="s">
        <v>556</v>
      </c>
      <c r="AJ2940" t="str">
        <f t="shared" si="1064"/>
        <v>Adult</v>
      </c>
      <c r="AK2940">
        <v>12000000</v>
      </c>
      <c r="AL2940" t="str">
        <f t="shared" si="1065"/>
        <v>Low Budget</v>
      </c>
      <c r="AM2940">
        <v>2002</v>
      </c>
      <c r="AN2940">
        <f t="shared" si="1066"/>
        <v>23</v>
      </c>
      <c r="AO2940" t="str">
        <f t="shared" si="1067"/>
        <v>Old Classic</v>
      </c>
      <c r="AP2940">
        <v>989</v>
      </c>
      <c r="AQ2940" t="str">
        <f t="shared" si="1068"/>
        <v>Very Low</v>
      </c>
      <c r="AR2940">
        <v>6.8</v>
      </c>
      <c r="AS2940" t="str">
        <f t="shared" si="1069"/>
        <v>Average</v>
      </c>
      <c r="AT2940">
        <v>1.85</v>
      </c>
      <c r="AU2940" t="str">
        <f t="shared" si="1070"/>
        <v>HDTV / Widescreen</v>
      </c>
      <c r="AV2940">
        <v>0</v>
      </c>
      <c r="AW2940" t="str">
        <f t="shared" si="1071"/>
        <v>Very Low</v>
      </c>
    </row>
    <row r="2941" spans="1:49" x14ac:dyDescent="0.3">
      <c r="A2941" t="s">
        <v>0</v>
      </c>
      <c r="B2941" t="s">
        <v>14079</v>
      </c>
      <c r="C2941">
        <v>198</v>
      </c>
      <c r="D2941" t="str">
        <f t="shared" si="1051"/>
        <v>Low</v>
      </c>
      <c r="E2941">
        <v>89</v>
      </c>
      <c r="F2941" t="str">
        <f t="shared" si="1052"/>
        <v>1h 29m</v>
      </c>
      <c r="G2941" t="str">
        <f t="shared" si="1053"/>
        <v>Featurette</v>
      </c>
      <c r="H2941">
        <v>66</v>
      </c>
      <c r="I2941" t="str">
        <f t="shared" si="1054"/>
        <v>Very Low</v>
      </c>
      <c r="J2941">
        <v>1000</v>
      </c>
      <c r="K2941" t="str">
        <f t="shared" si="1055"/>
        <v>Very Low</v>
      </c>
      <c r="L2941" t="s">
        <v>3685</v>
      </c>
      <c r="M2941">
        <v>137000</v>
      </c>
      <c r="N2941" t="str">
        <f t="shared" si="1056"/>
        <v>High</v>
      </c>
      <c r="O2941">
        <v>31691811</v>
      </c>
      <c r="P2941" t="str">
        <f t="shared" si="1057"/>
        <v>Average</v>
      </c>
      <c r="Q2941" t="s">
        <v>4303</v>
      </c>
      <c r="R2941" t="str">
        <f t="shared" si="1058"/>
        <v>Horror</v>
      </c>
      <c r="S2941">
        <f t="shared" si="1059"/>
        <v>3</v>
      </c>
      <c r="T2941" t="s">
        <v>6373</v>
      </c>
      <c r="U2941" t="s">
        <v>14080</v>
      </c>
      <c r="V2941">
        <v>57446</v>
      </c>
      <c r="W2941" t="str">
        <f t="shared" si="1060"/>
        <v>Medium</v>
      </c>
      <c r="X2941">
        <v>140268</v>
      </c>
      <c r="Y2941" t="str">
        <f t="shared" si="1061"/>
        <v>High</v>
      </c>
      <c r="Z2941" t="s">
        <v>5202</v>
      </c>
      <c r="AA2941">
        <v>0</v>
      </c>
      <c r="AB2941" t="str">
        <f t="shared" si="1062"/>
        <v>Symbolic Poster</v>
      </c>
      <c r="AC2941" t="s">
        <v>14081</v>
      </c>
      <c r="AD2941" t="s">
        <v>14082</v>
      </c>
      <c r="AE2941">
        <v>369</v>
      </c>
      <c r="AF2941" t="str">
        <f t="shared" si="1063"/>
        <v>Very Low</v>
      </c>
      <c r="AG2941" t="s">
        <v>9</v>
      </c>
      <c r="AH2941" t="s">
        <v>10</v>
      </c>
      <c r="AI2941" t="s">
        <v>556</v>
      </c>
      <c r="AJ2941" t="str">
        <f t="shared" si="1064"/>
        <v>Adult</v>
      </c>
      <c r="AK2941">
        <v>12000000</v>
      </c>
      <c r="AL2941" t="str">
        <f t="shared" si="1065"/>
        <v>Low Budget</v>
      </c>
      <c r="AM2941">
        <v>2008</v>
      </c>
      <c r="AN2941">
        <f t="shared" si="1066"/>
        <v>17</v>
      </c>
      <c r="AO2941" t="str">
        <f t="shared" si="1067"/>
        <v>Old Classic</v>
      </c>
      <c r="AP2941">
        <v>1000</v>
      </c>
      <c r="AQ2941" t="str">
        <f t="shared" si="1068"/>
        <v>Very Low</v>
      </c>
      <c r="AR2941">
        <v>6</v>
      </c>
      <c r="AS2941" t="str">
        <f t="shared" si="1069"/>
        <v>Average</v>
      </c>
      <c r="AT2941">
        <v>1.85</v>
      </c>
      <c r="AU2941" t="str">
        <f t="shared" si="1070"/>
        <v>HDTV / Widescreen</v>
      </c>
      <c r="AV2941">
        <v>0</v>
      </c>
      <c r="AW2941" t="str">
        <f t="shared" si="1071"/>
        <v>Very Low</v>
      </c>
    </row>
    <row r="2942" spans="1:49" x14ac:dyDescent="0.3">
      <c r="A2942" t="s">
        <v>0</v>
      </c>
      <c r="B2942" t="s">
        <v>14083</v>
      </c>
      <c r="C2942">
        <v>172</v>
      </c>
      <c r="D2942" t="str">
        <f t="shared" si="1051"/>
        <v>Low</v>
      </c>
      <c r="E2942">
        <v>92</v>
      </c>
      <c r="F2942" t="str">
        <f t="shared" si="1052"/>
        <v>1h 32m</v>
      </c>
      <c r="G2942" t="str">
        <f t="shared" si="1053"/>
        <v>Standard Movie</v>
      </c>
      <c r="H2942">
        <v>0</v>
      </c>
      <c r="I2942" t="str">
        <f t="shared" si="1054"/>
        <v>Very Low</v>
      </c>
      <c r="J2942">
        <v>451</v>
      </c>
      <c r="K2942" t="str">
        <f t="shared" si="1055"/>
        <v>Very Low</v>
      </c>
      <c r="L2942" t="s">
        <v>2005</v>
      </c>
      <c r="M2942">
        <v>17000</v>
      </c>
      <c r="N2942" t="str">
        <f t="shared" si="1056"/>
        <v>Medium</v>
      </c>
      <c r="O2942">
        <v>31397498</v>
      </c>
      <c r="P2942" t="str">
        <f t="shared" si="1057"/>
        <v>Average</v>
      </c>
      <c r="Q2942" t="s">
        <v>5074</v>
      </c>
      <c r="R2942" t="str">
        <f t="shared" si="1058"/>
        <v>Horror</v>
      </c>
      <c r="S2942">
        <f t="shared" si="1059"/>
        <v>2</v>
      </c>
      <c r="T2942" t="s">
        <v>460</v>
      </c>
      <c r="U2942" t="s">
        <v>14084</v>
      </c>
      <c r="V2942">
        <v>44130</v>
      </c>
      <c r="W2942" t="str">
        <f t="shared" si="1060"/>
        <v>Low</v>
      </c>
      <c r="X2942">
        <v>18765</v>
      </c>
      <c r="Y2942" t="str">
        <f t="shared" si="1061"/>
        <v>Medium</v>
      </c>
      <c r="Z2942" t="s">
        <v>5879</v>
      </c>
      <c r="AA2942">
        <v>1</v>
      </c>
      <c r="AB2942" t="str">
        <f t="shared" si="1062"/>
        <v>Solo Star Poster</v>
      </c>
      <c r="AC2942" t="s">
        <v>14085</v>
      </c>
      <c r="AD2942" t="s">
        <v>14086</v>
      </c>
      <c r="AE2942">
        <v>156</v>
      </c>
      <c r="AF2942" t="str">
        <f t="shared" si="1063"/>
        <v>Very Low</v>
      </c>
      <c r="AG2942" t="s">
        <v>9</v>
      </c>
      <c r="AH2942" t="s">
        <v>10</v>
      </c>
      <c r="AI2942" t="s">
        <v>11</v>
      </c>
      <c r="AJ2942" t="str">
        <f t="shared" si="1064"/>
        <v>Teen</v>
      </c>
      <c r="AK2942">
        <v>12000000</v>
      </c>
      <c r="AL2942" t="str">
        <f t="shared" si="1065"/>
        <v>Low Budget</v>
      </c>
      <c r="AM2942">
        <v>2008</v>
      </c>
      <c r="AN2942">
        <f t="shared" si="1066"/>
        <v>17</v>
      </c>
      <c r="AO2942" t="str">
        <f t="shared" si="1067"/>
        <v>Old Classic</v>
      </c>
      <c r="AP2942">
        <v>527</v>
      </c>
      <c r="AQ2942" t="str">
        <f t="shared" si="1068"/>
        <v>Very Low</v>
      </c>
      <c r="AR2942">
        <v>5.4</v>
      </c>
      <c r="AS2942" t="str">
        <f t="shared" si="1069"/>
        <v>Below Average</v>
      </c>
      <c r="AT2942">
        <v>2.35</v>
      </c>
      <c r="AU2942" t="str">
        <f t="shared" si="1070"/>
        <v>Cinematic Widescreen</v>
      </c>
      <c r="AV2942">
        <v>0</v>
      </c>
      <c r="AW2942" t="str">
        <f t="shared" si="1071"/>
        <v>Very Low</v>
      </c>
    </row>
    <row r="2943" spans="1:49" x14ac:dyDescent="0.3">
      <c r="A2943" t="s">
        <v>0</v>
      </c>
      <c r="B2943" t="s">
        <v>14087</v>
      </c>
      <c r="C2943">
        <v>45</v>
      </c>
      <c r="D2943" t="str">
        <f t="shared" si="1051"/>
        <v>Very Low</v>
      </c>
      <c r="E2943">
        <v>97</v>
      </c>
      <c r="F2943" t="str">
        <f t="shared" si="1052"/>
        <v>1h 37m</v>
      </c>
      <c r="G2943" t="str">
        <f t="shared" si="1053"/>
        <v>Standard Movie</v>
      </c>
      <c r="H2943">
        <v>4</v>
      </c>
      <c r="I2943" t="str">
        <f t="shared" si="1054"/>
        <v>Very Low</v>
      </c>
      <c r="J2943">
        <v>826</v>
      </c>
      <c r="K2943" t="str">
        <f t="shared" si="1055"/>
        <v>Very Low</v>
      </c>
      <c r="L2943" t="s">
        <v>7551</v>
      </c>
      <c r="M2943">
        <v>1000</v>
      </c>
      <c r="N2943" t="str">
        <f t="shared" si="1056"/>
        <v>Low</v>
      </c>
      <c r="O2943">
        <v>31179516</v>
      </c>
      <c r="P2943" t="str">
        <f t="shared" si="1057"/>
        <v>Average</v>
      </c>
      <c r="Q2943" t="s">
        <v>1642</v>
      </c>
      <c r="R2943" t="str">
        <f t="shared" si="1058"/>
        <v>Comedy</v>
      </c>
      <c r="S2943">
        <f t="shared" si="1059"/>
        <v>1</v>
      </c>
      <c r="T2943" t="s">
        <v>1730</v>
      </c>
      <c r="U2943" t="s">
        <v>14088</v>
      </c>
      <c r="V2943">
        <v>5928</v>
      </c>
      <c r="W2943" t="str">
        <f t="shared" si="1060"/>
        <v>Very Low</v>
      </c>
      <c r="X2943">
        <v>5006</v>
      </c>
      <c r="Y2943" t="str">
        <f t="shared" si="1061"/>
        <v>Low</v>
      </c>
      <c r="Z2943" t="s">
        <v>12186</v>
      </c>
      <c r="AA2943">
        <v>5</v>
      </c>
      <c r="AB2943" t="str">
        <f t="shared" si="1062"/>
        <v>Ensemble Poster</v>
      </c>
      <c r="AC2943" t="s">
        <v>14089</v>
      </c>
      <c r="AD2943" t="s">
        <v>14090</v>
      </c>
      <c r="AE2943">
        <v>49</v>
      </c>
      <c r="AF2943" t="str">
        <f t="shared" si="1063"/>
        <v>Very Low</v>
      </c>
      <c r="AG2943" t="s">
        <v>9</v>
      </c>
      <c r="AH2943" t="s">
        <v>10</v>
      </c>
      <c r="AI2943" t="s">
        <v>11</v>
      </c>
      <c r="AJ2943" t="str">
        <f t="shared" si="1064"/>
        <v>Teen</v>
      </c>
      <c r="AK2943">
        <v>12000000</v>
      </c>
      <c r="AL2943" t="str">
        <f t="shared" si="1065"/>
        <v>Low Budget</v>
      </c>
      <c r="AM2943">
        <v>2004</v>
      </c>
      <c r="AN2943">
        <f t="shared" si="1066"/>
        <v>21</v>
      </c>
      <c r="AO2943" t="str">
        <f t="shared" si="1067"/>
        <v>Old Classic</v>
      </c>
      <c r="AP2943">
        <v>1000</v>
      </c>
      <c r="AQ2943" t="str">
        <f t="shared" si="1068"/>
        <v>Very Low</v>
      </c>
      <c r="AR2943">
        <v>4.3</v>
      </c>
      <c r="AS2943" t="str">
        <f t="shared" si="1069"/>
        <v>Poor</v>
      </c>
      <c r="AT2943">
        <v>2.35</v>
      </c>
      <c r="AU2943" t="str">
        <f t="shared" si="1070"/>
        <v>Cinematic Widescreen</v>
      </c>
      <c r="AV2943">
        <v>243</v>
      </c>
      <c r="AW2943" t="str">
        <f t="shared" si="1071"/>
        <v>Very Low</v>
      </c>
    </row>
    <row r="2944" spans="1:49" x14ac:dyDescent="0.3">
      <c r="A2944" t="s">
        <v>0</v>
      </c>
      <c r="B2944" t="s">
        <v>4568</v>
      </c>
      <c r="C2944">
        <v>34</v>
      </c>
      <c r="D2944" t="str">
        <f t="shared" si="1051"/>
        <v>Very Low</v>
      </c>
      <c r="E2944">
        <v>93</v>
      </c>
      <c r="F2944" t="str">
        <f t="shared" si="1052"/>
        <v>1h 33m</v>
      </c>
      <c r="G2944" t="str">
        <f t="shared" si="1053"/>
        <v>Standard Movie</v>
      </c>
      <c r="H2944">
        <v>58</v>
      </c>
      <c r="I2944" t="str">
        <f t="shared" si="1054"/>
        <v>Very Low</v>
      </c>
      <c r="J2944">
        <v>722</v>
      </c>
      <c r="K2944" t="str">
        <f t="shared" si="1055"/>
        <v>Very Low</v>
      </c>
      <c r="L2944" t="s">
        <v>386</v>
      </c>
      <c r="M2944">
        <v>995</v>
      </c>
      <c r="N2944" t="str">
        <f t="shared" si="1056"/>
        <v>Low</v>
      </c>
      <c r="O2944">
        <v>31155435</v>
      </c>
      <c r="P2944" t="str">
        <f t="shared" si="1057"/>
        <v>Average</v>
      </c>
      <c r="Q2944" t="s">
        <v>2757</v>
      </c>
      <c r="R2944" t="str">
        <f t="shared" si="1058"/>
        <v>Comedy</v>
      </c>
      <c r="S2944">
        <f t="shared" si="1059"/>
        <v>2</v>
      </c>
      <c r="T2944" t="s">
        <v>3276</v>
      </c>
      <c r="U2944" t="s">
        <v>14091</v>
      </c>
      <c r="V2944">
        <v>42644</v>
      </c>
      <c r="W2944" t="str">
        <f t="shared" si="1060"/>
        <v>Low</v>
      </c>
      <c r="X2944">
        <v>6105</v>
      </c>
      <c r="Y2944" t="str">
        <f t="shared" si="1061"/>
        <v>Low</v>
      </c>
      <c r="Z2944" t="s">
        <v>1302</v>
      </c>
      <c r="AA2944">
        <v>2</v>
      </c>
      <c r="AB2944" t="str">
        <f t="shared" si="1062"/>
        <v>Duo/Trio Poster</v>
      </c>
      <c r="AC2944" t="s">
        <v>14092</v>
      </c>
      <c r="AD2944" t="s">
        <v>14093</v>
      </c>
      <c r="AE2944">
        <v>102</v>
      </c>
      <c r="AF2944" t="str">
        <f t="shared" si="1063"/>
        <v>Very Low</v>
      </c>
      <c r="AG2944" t="s">
        <v>9</v>
      </c>
      <c r="AH2944" t="s">
        <v>10</v>
      </c>
      <c r="AI2944" t="s">
        <v>556</v>
      </c>
      <c r="AJ2944" t="str">
        <f t="shared" si="1064"/>
        <v>Adult</v>
      </c>
      <c r="AK2944">
        <v>12000000</v>
      </c>
      <c r="AL2944" t="str">
        <f t="shared" si="1065"/>
        <v>Low Budget</v>
      </c>
      <c r="AM2944">
        <v>2001</v>
      </c>
      <c r="AN2944">
        <f t="shared" si="1066"/>
        <v>24</v>
      </c>
      <c r="AO2944" t="str">
        <f t="shared" si="1067"/>
        <v>Old Classic</v>
      </c>
      <c r="AP2944">
        <v>729</v>
      </c>
      <c r="AQ2944" t="str">
        <f t="shared" si="1068"/>
        <v>Very Low</v>
      </c>
      <c r="AR2944">
        <v>6.2</v>
      </c>
      <c r="AS2944" t="str">
        <f t="shared" si="1069"/>
        <v>Average</v>
      </c>
      <c r="AT2944">
        <v>1.85</v>
      </c>
      <c r="AU2944" t="str">
        <f t="shared" si="1070"/>
        <v>HDTV / Widescreen</v>
      </c>
      <c r="AV2944">
        <v>0</v>
      </c>
      <c r="AW2944" t="str">
        <f t="shared" si="1071"/>
        <v>Very Low</v>
      </c>
    </row>
    <row r="2945" spans="1:49" x14ac:dyDescent="0.3">
      <c r="A2945" t="s">
        <v>0</v>
      </c>
      <c r="B2945" t="s">
        <v>14094</v>
      </c>
      <c r="C2945">
        <v>75</v>
      </c>
      <c r="D2945" t="str">
        <f t="shared" si="1051"/>
        <v>Low</v>
      </c>
      <c r="E2945">
        <v>89</v>
      </c>
      <c r="F2945" t="str">
        <f t="shared" si="1052"/>
        <v>1h 29m</v>
      </c>
      <c r="G2945" t="str">
        <f t="shared" si="1053"/>
        <v>Featurette</v>
      </c>
      <c r="H2945">
        <v>53</v>
      </c>
      <c r="I2945" t="str">
        <f t="shared" si="1054"/>
        <v>Very Low</v>
      </c>
      <c r="J2945">
        <v>84</v>
      </c>
      <c r="K2945" t="str">
        <f t="shared" si="1055"/>
        <v>Very Low</v>
      </c>
      <c r="L2945" t="s">
        <v>14095</v>
      </c>
      <c r="M2945">
        <v>227</v>
      </c>
      <c r="N2945" t="str">
        <f t="shared" si="1056"/>
        <v>Low</v>
      </c>
      <c r="O2945">
        <v>27281507</v>
      </c>
      <c r="P2945" t="str">
        <f t="shared" si="1057"/>
        <v>Average</v>
      </c>
      <c r="Q2945" t="s">
        <v>14096</v>
      </c>
      <c r="R2945" t="str">
        <f t="shared" si="1058"/>
        <v>Comedy</v>
      </c>
      <c r="S2945">
        <f t="shared" si="1059"/>
        <v>5</v>
      </c>
      <c r="T2945" t="s">
        <v>7353</v>
      </c>
      <c r="U2945" t="s">
        <v>14097</v>
      </c>
      <c r="V2945">
        <v>33850</v>
      </c>
      <c r="W2945" t="str">
        <f t="shared" si="1060"/>
        <v>Low</v>
      </c>
      <c r="X2945">
        <v>534</v>
      </c>
      <c r="Y2945" t="str">
        <f t="shared" si="1061"/>
        <v>Very Low</v>
      </c>
      <c r="Z2945" t="s">
        <v>5732</v>
      </c>
      <c r="AA2945">
        <v>0</v>
      </c>
      <c r="AB2945" t="str">
        <f t="shared" si="1062"/>
        <v>Symbolic Poster</v>
      </c>
      <c r="AC2945" t="s">
        <v>14098</v>
      </c>
      <c r="AD2945" t="s">
        <v>14099</v>
      </c>
      <c r="AE2945">
        <v>147</v>
      </c>
      <c r="AF2945" t="str">
        <f t="shared" si="1063"/>
        <v>Very Low</v>
      </c>
      <c r="AG2945" t="s">
        <v>9</v>
      </c>
      <c r="AH2945" t="s">
        <v>10</v>
      </c>
      <c r="AI2945" t="s">
        <v>248</v>
      </c>
      <c r="AJ2945" t="str">
        <f t="shared" si="1064"/>
        <v>Family</v>
      </c>
      <c r="AK2945">
        <v>12000000</v>
      </c>
      <c r="AL2945" t="str">
        <f t="shared" si="1065"/>
        <v>Low Budget</v>
      </c>
      <c r="AM2945">
        <v>1992</v>
      </c>
      <c r="AN2945">
        <f t="shared" si="1066"/>
        <v>33</v>
      </c>
      <c r="AO2945" t="str">
        <f t="shared" si="1067"/>
        <v>Old Classic</v>
      </c>
      <c r="AP2945">
        <v>94</v>
      </c>
      <c r="AQ2945" t="str">
        <f t="shared" si="1068"/>
        <v>Very Low</v>
      </c>
      <c r="AR2945">
        <v>7.7</v>
      </c>
      <c r="AS2945" t="str">
        <f t="shared" si="1069"/>
        <v>Good</v>
      </c>
      <c r="AT2945">
        <v>1.85</v>
      </c>
      <c r="AU2945" t="str">
        <f t="shared" si="1070"/>
        <v>HDTV / Widescreen</v>
      </c>
      <c r="AV2945">
        <v>0</v>
      </c>
      <c r="AW2945" t="str">
        <f t="shared" si="1071"/>
        <v>Very Low</v>
      </c>
    </row>
    <row r="2946" spans="1:49" x14ac:dyDescent="0.3">
      <c r="A2946" t="s">
        <v>718</v>
      </c>
      <c r="B2946" t="s">
        <v>284</v>
      </c>
      <c r="C2946">
        <v>400</v>
      </c>
      <c r="D2946" t="str">
        <f t="shared" si="1051"/>
        <v>Medium</v>
      </c>
      <c r="E2946">
        <v>144</v>
      </c>
      <c r="F2946" t="str">
        <f t="shared" si="1052"/>
        <v>2h 24m</v>
      </c>
      <c r="G2946" t="str">
        <f t="shared" si="1053"/>
        <v>Long Movie</v>
      </c>
      <c r="H2946">
        <v>258</v>
      </c>
      <c r="I2946" t="str">
        <f t="shared" si="1054"/>
        <v>Very Low</v>
      </c>
      <c r="J2946">
        <v>834</v>
      </c>
      <c r="K2946" t="str">
        <f t="shared" si="1055"/>
        <v>Very Low</v>
      </c>
      <c r="L2946" t="s">
        <v>1677</v>
      </c>
      <c r="M2946">
        <v>6000</v>
      </c>
      <c r="N2946" t="str">
        <f t="shared" si="1056"/>
        <v>Low</v>
      </c>
      <c r="O2946">
        <v>167007184</v>
      </c>
      <c r="P2946" t="str">
        <f t="shared" si="1057"/>
        <v>Hit</v>
      </c>
      <c r="Q2946" t="s">
        <v>22</v>
      </c>
      <c r="R2946" t="str">
        <f t="shared" si="1058"/>
        <v>Action</v>
      </c>
      <c r="S2946">
        <f t="shared" si="1059"/>
        <v>3</v>
      </c>
      <c r="T2946" t="s">
        <v>170</v>
      </c>
      <c r="U2946" t="s">
        <v>1678</v>
      </c>
      <c r="V2946">
        <v>470501</v>
      </c>
      <c r="W2946" t="str">
        <f t="shared" si="1060"/>
        <v>High</v>
      </c>
      <c r="X2946">
        <v>9125</v>
      </c>
      <c r="Y2946" t="str">
        <f t="shared" si="1061"/>
        <v>Low</v>
      </c>
      <c r="Z2946" t="s">
        <v>1679</v>
      </c>
      <c r="AA2946">
        <v>1</v>
      </c>
      <c r="AB2946" t="str">
        <f t="shared" si="1062"/>
        <v>Solo Star Poster</v>
      </c>
      <c r="AC2946" t="s">
        <v>1680</v>
      </c>
      <c r="AD2946" t="s">
        <v>1681</v>
      </c>
      <c r="AE2946">
        <v>2301</v>
      </c>
      <c r="AF2946" t="str">
        <f t="shared" si="1063"/>
        <v>Medium</v>
      </c>
      <c r="AG2946" t="s">
        <v>9</v>
      </c>
      <c r="AH2946" t="s">
        <v>28</v>
      </c>
      <c r="AI2946" t="s">
        <v>11</v>
      </c>
      <c r="AJ2946" t="str">
        <f t="shared" si="1064"/>
        <v>Teen</v>
      </c>
      <c r="AK2946">
        <v>150000000</v>
      </c>
      <c r="AL2946" t="str">
        <f t="shared" si="1065"/>
        <v>High Budget</v>
      </c>
      <c r="AM2946">
        <v>2006</v>
      </c>
      <c r="AN2946">
        <f t="shared" si="1066"/>
        <v>19</v>
      </c>
      <c r="AO2946" t="str">
        <f t="shared" si="1067"/>
        <v>Old Classic</v>
      </c>
      <c r="AP2946">
        <v>1000</v>
      </c>
      <c r="AQ2946" t="str">
        <f t="shared" si="1068"/>
        <v>Very Low</v>
      </c>
      <c r="AR2946">
        <v>8</v>
      </c>
      <c r="AS2946" t="str">
        <f t="shared" si="1069"/>
        <v>Excellent</v>
      </c>
      <c r="AT2946">
        <v>2.35</v>
      </c>
      <c r="AU2946" t="str">
        <f t="shared" si="1070"/>
        <v>Cinematic Widescreen</v>
      </c>
      <c r="AV2946">
        <v>0</v>
      </c>
      <c r="AW2946" t="str">
        <f t="shared" si="1071"/>
        <v>Very Low</v>
      </c>
    </row>
    <row r="2947" spans="1:49" x14ac:dyDescent="0.3">
      <c r="A2947" t="s">
        <v>718</v>
      </c>
      <c r="B2947" t="s">
        <v>5853</v>
      </c>
      <c r="C2947">
        <v>128</v>
      </c>
      <c r="D2947" t="str">
        <f t="shared" ref="D2947:D3010" si="1072">IF(C2947&lt;=50,"Very Low",
IF(C2947&lt;=200,"Low",
IF(C2947&lt;=500,"Medium",
IF(C2947&lt;=1000,"High","Very High"))))</f>
        <v>Low</v>
      </c>
      <c r="E2947">
        <v>123</v>
      </c>
      <c r="F2947" t="str">
        <f t="shared" ref="F2947:F3010" si="1073">INT(E2947/60) &amp; "h " &amp; MOD(E2947,60) &amp; "m"</f>
        <v>2h 3m</v>
      </c>
      <c r="G2947" t="str">
        <f t="shared" ref="G2947:G3010" si="1074">IF(E2947&lt;60,"Short Film",IF(E2947&lt;90,"Featurette",IF(E2947&lt;=120,"Standard Movie",IF(E2947&lt;=180,"Long Movie","Epic"))))</f>
        <v>Long Movie</v>
      </c>
      <c r="H2947">
        <v>278</v>
      </c>
      <c r="I2947" t="str">
        <f t="shared" ref="I2947:I3010" si="1075">IF(H2947&lt;=1000,"Very Low",IF(H2947&lt;=10000,"Low",IF(H2947&lt;=50000,"Medium",IF(H2947&lt;=200000,"High","Very High"))))</f>
        <v>Very Low</v>
      </c>
      <c r="J2947">
        <v>898</v>
      </c>
      <c r="K2947" t="str">
        <f t="shared" ref="K2947:K3010" si="1076">IF(J2947&lt;=1000,"Very Low",IF(J2947&lt;=10000,"Low",IF(J2947&lt;=50000,"Medium",IF(J2947&lt;=200000,"High","Very High"))))</f>
        <v>Very Low</v>
      </c>
      <c r="L2947" t="s">
        <v>2648</v>
      </c>
      <c r="M2947">
        <v>4000</v>
      </c>
      <c r="N2947" t="str">
        <f t="shared" ref="N2947:N3010" si="1077">IF(A2947&lt;=1000,"Very Low",
IF(M2947&lt;=10000,"Low",IF(M2947&lt;=50000,"Medium",IF(M2947&lt;=200000,"High","Very High"))))</f>
        <v>Low</v>
      </c>
      <c r="O2947">
        <v>25776062</v>
      </c>
      <c r="P2947" t="str">
        <f t="shared" ref="P2947:P3010" si="1078">IF(AND(O2947&gt;=500000000),"Blockbuster",
IF(AND(O2947&gt;=200000000,O2947&lt;=499999999),"Superhit",
IF(AND(O2947&gt;=50000000,O2947&lt;=199999999),"Hit",
IF(AND(O2947&gt;=10000000,O2947&lt;=49999999),"Average",
IF(AND(O2947&lt;=10000000),"Flop","")))))</f>
        <v>Average</v>
      </c>
      <c r="Q2947" t="s">
        <v>6297</v>
      </c>
      <c r="R2947" t="str">
        <f t="shared" ref="R2947:R3010" si="1079">LEFT(Q2947, FIND("|",Q2947&amp;"|")-1)</f>
        <v>Biography</v>
      </c>
      <c r="S2947">
        <f t="shared" ref="S2947:S3010" si="1080">LEN(Q2947)-LEN(SUBSTITUTE(Q2947,"|",""))+1</f>
        <v>3</v>
      </c>
      <c r="T2947" t="s">
        <v>464</v>
      </c>
      <c r="U2947" t="s">
        <v>14100</v>
      </c>
      <c r="V2947">
        <v>61651</v>
      </c>
      <c r="W2947" t="str">
        <f t="shared" ref="W2947:W3010" si="1081">IF(V2947&lt;=10000,"Very Low",IF(V2947&lt;=50000,"Low",IF(V2947&lt;=200000,"Medium",IF(V2947&lt;=500000,"High","Very High"))))</f>
        <v>Medium</v>
      </c>
      <c r="X2947">
        <v>7072</v>
      </c>
      <c r="Y2947" t="str">
        <f t="shared" ref="Y2947:Y3010" si="1082">IF(X2947&lt;=1000,"Very Low",IF(X2947&lt;=10000,"Low",IF(X2947&lt;=50000,"Medium",IF(X2947&lt;=200000,"High","Very High"))))</f>
        <v>Low</v>
      </c>
      <c r="Z2947" t="s">
        <v>5339</v>
      </c>
      <c r="AA2947">
        <v>0</v>
      </c>
      <c r="AB2947" t="str">
        <f t="shared" ref="AB2947:AB3010" si="1083">IF(AA2947=0,"Symbolic Poster",IF(AA2947=1,"Solo Star Poster",IF(AA2947&lt;=3,"Duo/Trio Poster","Ensemble Poster")))</f>
        <v>Symbolic Poster</v>
      </c>
      <c r="AC2947" t="s">
        <v>14101</v>
      </c>
      <c r="AD2947" t="s">
        <v>14102</v>
      </c>
      <c r="AE2947">
        <v>271</v>
      </c>
      <c r="AF2947" t="str">
        <f t="shared" ref="AF2947:AF3010" si="1084">IF(AE2947&lt;=500,"Very Low",IF(AE2947&lt;=2000,"Low",IF(AE2947&lt;=5000,"Medium",IF(AE2947&lt;=15000,"High","Very High"))))</f>
        <v>Very Low</v>
      </c>
      <c r="AG2947" t="s">
        <v>9</v>
      </c>
      <c r="AH2947" t="s">
        <v>10</v>
      </c>
      <c r="AI2947" t="s">
        <v>556</v>
      </c>
      <c r="AJ2947" t="str">
        <f t="shared" ref="AJ2947:AJ3010" si="1085">IF(OR(AI2947="G",AI2947="PG",AI2947="U",AI2947="TV-Y",AI2947="TV-G"),"Family",IF(OR(AI2947="PG-13",AI2947="UA",AI2947="TV-14"),"Teen",IF(OR(AI2947="R",AI2947="NC-17",AI2947="A",AI2947="TV-MA"),"Adult",IF(AI2947="Not Rated","No Rating","Other/Unknown"))))</f>
        <v>Adult</v>
      </c>
      <c r="AK2947">
        <v>12000000</v>
      </c>
      <c r="AL2947" t="str">
        <f t="shared" ref="AL2947:AL3010" si="1086">IF(AK2947&gt;=200000000,"Very High Budget",
IF(AND(AK2947&gt;=100000000,AK2947&lt;=199999999),"High Budget",
IF(AND(AK2947&gt;=30000000,AK2947&lt;=99999999),"Medium Budget",
IF(AK2947&lt;30000000,"Low Budget",""))))</f>
        <v>Low Budget</v>
      </c>
      <c r="AM2947">
        <v>2002</v>
      </c>
      <c r="AN2947">
        <f t="shared" ref="AN2947:AN3010" si="1087">$AY$20-AM2947</f>
        <v>23</v>
      </c>
      <c r="AO2947" t="str">
        <f t="shared" ref="AO2947:AO3010" si="1088">IF(AN2947&lt;=5,"Recent",IF(AND(AN2947&gt;=6,AN2947&lt;=15),"Modern Classic",IF(AN2947&gt;15,"Old Classic","")))</f>
        <v>Old Classic</v>
      </c>
      <c r="AP2947">
        <v>1000</v>
      </c>
      <c r="AQ2947" t="str">
        <f t="shared" ref="AQ2947:AQ3010" si="1089">IF(AP2947&lt;=1000,"Very Low",IF(AP2947&lt;=10000,"Low",IF(AP2947&lt;=50000,"Medium",IF(AP2947&lt;=200000,"High","Very High"))))</f>
        <v>Very Low</v>
      </c>
      <c r="AR2947">
        <v>7.4</v>
      </c>
      <c r="AS2947" t="str">
        <f t="shared" ref="AS2947:AS3010" si="1090">IF(AND(AR2947&gt;=9,AR2947&lt;=10),"Master Piece",
IF(AND(AR2947&gt;=8,AR2947&lt;9),"Excellent",
IF(AND(AR2947&gt;=7,AR2947&lt;8),"Good",
IF(AND(AR2947&gt;=6,AR2947&lt;7),"Average",
IF(AND(AR2947&gt;=5,AR2947&lt;6),"Below Average",
IF(AND(AR2947&gt;=4,AR2947&lt;5),"Poor",
IF(AND(AR2947&gt;=3,AR2947&lt;4),"Very Poor",
IF(AND(AR2947&gt;=0,AR2947&lt;3),"Terrible",""))))))))</f>
        <v>Good</v>
      </c>
      <c r="AT2947">
        <v>1.85</v>
      </c>
      <c r="AU2947" t="str">
        <f t="shared" ref="AU2947:AU3010" si="1091">IF(AND(AT2947&gt;=1.3,AT2947&lt;=1.4),"Classic",IF(AND(AT2947&gt;=1.7,AT2947&lt;=1.9),"HDTV / Widescreen",IF(AND(AT2947&gt;=2.2,AT2947&lt;=2.4),"Cinematic Widescreen",IF(AND(AT2947&gt;=1.4,AT2947&lt;=1.6),"Standard Academy",IF(AT2947&gt;=2.4,"Ultra Widescreen","")))))</f>
        <v>HDTV / Widescreen</v>
      </c>
      <c r="AV2947">
        <v>0</v>
      </c>
      <c r="AW2947" t="str">
        <f t="shared" ref="AW2947:AW3010" si="1092">IF(AV2947&lt;=1000,"Very Low",IF(AV2947&lt;=10000,"Low",IF(AV2947&lt;=50000,"Medium",IF(AV2947&lt;=200000,"High","Very High"))))</f>
        <v>Very Low</v>
      </c>
    </row>
    <row r="2948" spans="1:49" x14ac:dyDescent="0.3">
      <c r="A2948" t="s">
        <v>0</v>
      </c>
      <c r="B2948" t="s">
        <v>14103</v>
      </c>
      <c r="C2948">
        <v>68</v>
      </c>
      <c r="D2948" t="str">
        <f t="shared" si="1072"/>
        <v>Low</v>
      </c>
      <c r="E2948">
        <v>93</v>
      </c>
      <c r="F2948" t="str">
        <f t="shared" si="1073"/>
        <v>1h 33m</v>
      </c>
      <c r="G2948" t="str">
        <f t="shared" si="1074"/>
        <v>Standard Movie</v>
      </c>
      <c r="H2948">
        <v>4</v>
      </c>
      <c r="I2948" t="str">
        <f t="shared" si="1075"/>
        <v>Very Low</v>
      </c>
      <c r="J2948">
        <v>8</v>
      </c>
      <c r="K2948" t="str">
        <f t="shared" si="1076"/>
        <v>Very Low</v>
      </c>
      <c r="L2948" t="s">
        <v>14104</v>
      </c>
      <c r="M2948">
        <v>28</v>
      </c>
      <c r="N2948" t="str">
        <f t="shared" si="1077"/>
        <v>Low</v>
      </c>
      <c r="O2948">
        <v>25240988</v>
      </c>
      <c r="P2948" t="str">
        <f t="shared" si="1078"/>
        <v>Average</v>
      </c>
      <c r="Q2948" t="s">
        <v>4039</v>
      </c>
      <c r="R2948" t="str">
        <f t="shared" si="1079"/>
        <v>Documentary</v>
      </c>
      <c r="S2948">
        <f t="shared" si="1080"/>
        <v>2</v>
      </c>
      <c r="T2948" t="s">
        <v>14105</v>
      </c>
      <c r="U2948" t="s">
        <v>14106</v>
      </c>
      <c r="V2948">
        <v>12383</v>
      </c>
      <c r="W2948" t="str">
        <f t="shared" si="1081"/>
        <v>Low</v>
      </c>
      <c r="X2948">
        <v>52</v>
      </c>
      <c r="Y2948" t="str">
        <f t="shared" si="1082"/>
        <v>Very Low</v>
      </c>
      <c r="Z2948" t="s">
        <v>14107</v>
      </c>
      <c r="AA2948">
        <v>0</v>
      </c>
      <c r="AB2948" t="str">
        <f t="shared" si="1083"/>
        <v>Symbolic Poster</v>
      </c>
      <c r="AC2948" t="s">
        <v>14108</v>
      </c>
      <c r="AD2948" t="s">
        <v>14109</v>
      </c>
      <c r="AE2948">
        <v>50</v>
      </c>
      <c r="AF2948" t="str">
        <f t="shared" si="1084"/>
        <v>Very Low</v>
      </c>
      <c r="AG2948" t="s">
        <v>9</v>
      </c>
      <c r="AH2948" t="s">
        <v>10</v>
      </c>
      <c r="AI2948" t="s">
        <v>66</v>
      </c>
      <c r="AJ2948" t="str">
        <f t="shared" si="1085"/>
        <v>Family</v>
      </c>
      <c r="AK2948">
        <v>12000000</v>
      </c>
      <c r="AL2948" t="str">
        <f t="shared" si="1086"/>
        <v>Low Budget</v>
      </c>
      <c r="AM2948">
        <v>2012</v>
      </c>
      <c r="AN2948">
        <f t="shared" si="1087"/>
        <v>13</v>
      </c>
      <c r="AO2948" t="str">
        <f t="shared" si="1088"/>
        <v>Modern Classic</v>
      </c>
      <c r="AP2948">
        <v>9</v>
      </c>
      <c r="AQ2948" t="str">
        <f t="shared" si="1089"/>
        <v>Very Low</v>
      </c>
      <c r="AR2948">
        <v>5.9</v>
      </c>
      <c r="AS2948" t="str">
        <f t="shared" si="1090"/>
        <v>Below Average</v>
      </c>
      <c r="AT2948">
        <v>1.85</v>
      </c>
      <c r="AU2948" t="str">
        <f t="shared" si="1091"/>
        <v>HDTV / Widescreen</v>
      </c>
      <c r="AV2948">
        <v>0</v>
      </c>
      <c r="AW2948" t="str">
        <f t="shared" si="1092"/>
        <v>Very Low</v>
      </c>
    </row>
    <row r="2949" spans="1:49" x14ac:dyDescent="0.3">
      <c r="A2949" t="s">
        <v>0</v>
      </c>
      <c r="B2949" t="s">
        <v>14110</v>
      </c>
      <c r="C2949">
        <v>326</v>
      </c>
      <c r="D2949" t="str">
        <f t="shared" si="1072"/>
        <v>Medium</v>
      </c>
      <c r="E2949">
        <v>133</v>
      </c>
      <c r="F2949" t="str">
        <f t="shared" si="1073"/>
        <v>2h 13m</v>
      </c>
      <c r="G2949" t="str">
        <f t="shared" si="1074"/>
        <v>Long Movie</v>
      </c>
      <c r="H2949">
        <v>131</v>
      </c>
      <c r="I2949" t="str">
        <f t="shared" si="1075"/>
        <v>Very Low</v>
      </c>
      <c r="J2949">
        <v>733</v>
      </c>
      <c r="K2949" t="str">
        <f t="shared" si="1076"/>
        <v>Very Low</v>
      </c>
      <c r="L2949" t="s">
        <v>6502</v>
      </c>
      <c r="M2949">
        <v>8000</v>
      </c>
      <c r="N2949" t="str">
        <f t="shared" si="1077"/>
        <v>Low</v>
      </c>
      <c r="O2949">
        <v>124868837</v>
      </c>
      <c r="P2949" t="str">
        <f t="shared" si="1078"/>
        <v>Hit</v>
      </c>
      <c r="Q2949" t="s">
        <v>185</v>
      </c>
      <c r="R2949" t="str">
        <f t="shared" si="1079"/>
        <v>Drama</v>
      </c>
      <c r="S2949">
        <f t="shared" si="1080"/>
        <v>2</v>
      </c>
      <c r="T2949" t="s">
        <v>10677</v>
      </c>
      <c r="U2949" t="s">
        <v>14111</v>
      </c>
      <c r="V2949">
        <v>249688</v>
      </c>
      <c r="W2949" t="str">
        <f t="shared" si="1081"/>
        <v>High</v>
      </c>
      <c r="X2949">
        <v>10565</v>
      </c>
      <c r="Y2949" t="str">
        <f t="shared" si="1082"/>
        <v>Medium</v>
      </c>
      <c r="Z2949" t="s">
        <v>14112</v>
      </c>
      <c r="AA2949">
        <v>0</v>
      </c>
      <c r="AB2949" t="str">
        <f t="shared" si="1083"/>
        <v>Symbolic Poster</v>
      </c>
      <c r="AC2949" t="s">
        <v>14113</v>
      </c>
      <c r="AD2949" t="s">
        <v>14114</v>
      </c>
      <c r="AE2949">
        <v>548</v>
      </c>
      <c r="AF2949" t="str">
        <f t="shared" si="1084"/>
        <v>Low</v>
      </c>
      <c r="AG2949" t="s">
        <v>9</v>
      </c>
      <c r="AH2949" t="s">
        <v>10</v>
      </c>
      <c r="AI2949" t="s">
        <v>11</v>
      </c>
      <c r="AJ2949" t="str">
        <f t="shared" si="1085"/>
        <v>Teen</v>
      </c>
      <c r="AK2949">
        <v>12000000</v>
      </c>
      <c r="AL2949" t="str">
        <f t="shared" si="1086"/>
        <v>Low Budget</v>
      </c>
      <c r="AM2949">
        <v>2014</v>
      </c>
      <c r="AN2949">
        <f t="shared" si="1087"/>
        <v>11</v>
      </c>
      <c r="AO2949" t="str">
        <f t="shared" si="1088"/>
        <v>Modern Classic</v>
      </c>
      <c r="AP2949">
        <v>1000</v>
      </c>
      <c r="AQ2949" t="str">
        <f t="shared" si="1089"/>
        <v>Very Low</v>
      </c>
      <c r="AR2949">
        <v>7.8</v>
      </c>
      <c r="AS2949" t="str">
        <f t="shared" si="1090"/>
        <v>Good</v>
      </c>
      <c r="AT2949">
        <v>1.85</v>
      </c>
      <c r="AU2949" t="str">
        <f t="shared" si="1091"/>
        <v>HDTV / Widescreen</v>
      </c>
      <c r="AV2949">
        <v>93000</v>
      </c>
      <c r="AW2949" t="str">
        <f t="shared" si="1092"/>
        <v>High</v>
      </c>
    </row>
    <row r="2950" spans="1:49" x14ac:dyDescent="0.3">
      <c r="A2950" t="s">
        <v>0</v>
      </c>
      <c r="B2950" t="s">
        <v>4394</v>
      </c>
      <c r="C2950">
        <v>128</v>
      </c>
      <c r="D2950" t="str">
        <f t="shared" si="1072"/>
        <v>Low</v>
      </c>
      <c r="E2950">
        <v>121</v>
      </c>
      <c r="F2950" t="str">
        <f t="shared" si="1073"/>
        <v>2h 1m</v>
      </c>
      <c r="G2950" t="str">
        <f t="shared" si="1074"/>
        <v>Long Movie</v>
      </c>
      <c r="H2950">
        <v>131</v>
      </c>
      <c r="I2950" t="str">
        <f t="shared" si="1075"/>
        <v>Very Low</v>
      </c>
      <c r="J2950">
        <v>599</v>
      </c>
      <c r="K2950" t="str">
        <f t="shared" si="1076"/>
        <v>Very Low</v>
      </c>
      <c r="L2950" t="s">
        <v>3231</v>
      </c>
      <c r="M2950">
        <v>13000</v>
      </c>
      <c r="N2950" t="str">
        <f t="shared" si="1077"/>
        <v>Medium</v>
      </c>
      <c r="O2950">
        <v>22905674</v>
      </c>
      <c r="P2950" t="str">
        <f t="shared" si="1078"/>
        <v>Average</v>
      </c>
      <c r="Q2950" t="s">
        <v>1906</v>
      </c>
      <c r="R2950" t="str">
        <f t="shared" si="1079"/>
        <v>Crime</v>
      </c>
      <c r="S2950">
        <f t="shared" si="1080"/>
        <v>2</v>
      </c>
      <c r="T2950" t="s">
        <v>1128</v>
      </c>
      <c r="U2950" t="s">
        <v>14115</v>
      </c>
      <c r="V2950">
        <v>121676</v>
      </c>
      <c r="W2950" t="str">
        <f t="shared" si="1081"/>
        <v>Medium</v>
      </c>
      <c r="X2950">
        <v>14890</v>
      </c>
      <c r="Y2950" t="str">
        <f t="shared" si="1082"/>
        <v>Medium</v>
      </c>
      <c r="Z2950" t="s">
        <v>5557</v>
      </c>
      <c r="AA2950">
        <v>2</v>
      </c>
      <c r="AB2950" t="str">
        <f t="shared" si="1083"/>
        <v>Duo/Trio Poster</v>
      </c>
      <c r="AC2950" t="s">
        <v>14116</v>
      </c>
      <c r="AD2950" t="s">
        <v>14117</v>
      </c>
      <c r="AE2950">
        <v>290</v>
      </c>
      <c r="AF2950" t="str">
        <f t="shared" si="1084"/>
        <v>Very Low</v>
      </c>
      <c r="AG2950" t="s">
        <v>9</v>
      </c>
      <c r="AH2950" t="s">
        <v>10</v>
      </c>
      <c r="AI2950" t="s">
        <v>556</v>
      </c>
      <c r="AJ2950" t="str">
        <f t="shared" si="1085"/>
        <v>Adult</v>
      </c>
      <c r="AK2950">
        <v>12000000</v>
      </c>
      <c r="AL2950" t="str">
        <f t="shared" si="1086"/>
        <v>Low Budget</v>
      </c>
      <c r="AM2950">
        <v>1998</v>
      </c>
      <c r="AN2950">
        <f t="shared" si="1087"/>
        <v>27</v>
      </c>
      <c r="AO2950" t="str">
        <f t="shared" si="1088"/>
        <v>Old Classic</v>
      </c>
      <c r="AP2950">
        <v>940</v>
      </c>
      <c r="AQ2950" t="str">
        <f t="shared" si="1089"/>
        <v>Very Low</v>
      </c>
      <c r="AR2950">
        <v>7.4</v>
      </c>
      <c r="AS2950" t="str">
        <f t="shared" si="1090"/>
        <v>Good</v>
      </c>
      <c r="AT2950">
        <v>2.35</v>
      </c>
      <c r="AU2950" t="str">
        <f t="shared" si="1091"/>
        <v>Cinematic Widescreen</v>
      </c>
      <c r="AV2950">
        <v>0</v>
      </c>
      <c r="AW2950" t="str">
        <f t="shared" si="1092"/>
        <v>Very Low</v>
      </c>
    </row>
    <row r="2951" spans="1:49" x14ac:dyDescent="0.3">
      <c r="A2951" t="s">
        <v>0</v>
      </c>
      <c r="B2951" t="s">
        <v>7198</v>
      </c>
      <c r="C2951">
        <v>161</v>
      </c>
      <c r="D2951" t="str">
        <f t="shared" si="1072"/>
        <v>Low</v>
      </c>
      <c r="E2951">
        <v>102</v>
      </c>
      <c r="F2951" t="str">
        <f t="shared" si="1073"/>
        <v>1h 42m</v>
      </c>
      <c r="G2951" t="str">
        <f t="shared" si="1074"/>
        <v>Standard Movie</v>
      </c>
      <c r="H2951">
        <v>0</v>
      </c>
      <c r="I2951" t="str">
        <f t="shared" si="1075"/>
        <v>Very Low</v>
      </c>
      <c r="J2951">
        <v>555</v>
      </c>
      <c r="K2951" t="str">
        <f t="shared" si="1076"/>
        <v>Very Low</v>
      </c>
      <c r="L2951" t="s">
        <v>3868</v>
      </c>
      <c r="M2951">
        <v>3000</v>
      </c>
      <c r="N2951" t="str">
        <f t="shared" si="1077"/>
        <v>Low</v>
      </c>
      <c r="O2951">
        <v>25277561</v>
      </c>
      <c r="P2951" t="str">
        <f t="shared" si="1078"/>
        <v>Average</v>
      </c>
      <c r="Q2951" t="s">
        <v>1652</v>
      </c>
      <c r="R2951" t="str">
        <f t="shared" si="1079"/>
        <v>Comedy</v>
      </c>
      <c r="S2951">
        <f t="shared" si="1080"/>
        <v>2</v>
      </c>
      <c r="T2951" t="s">
        <v>953</v>
      </c>
      <c r="U2951" t="s">
        <v>14118</v>
      </c>
      <c r="V2951">
        <v>21672</v>
      </c>
      <c r="W2951" t="str">
        <f t="shared" si="1081"/>
        <v>Low</v>
      </c>
      <c r="X2951">
        <v>5592</v>
      </c>
      <c r="Y2951" t="str">
        <f t="shared" si="1082"/>
        <v>Low</v>
      </c>
      <c r="Z2951" t="s">
        <v>9652</v>
      </c>
      <c r="AA2951">
        <v>10</v>
      </c>
      <c r="AB2951" t="str">
        <f t="shared" si="1083"/>
        <v>Ensemble Poster</v>
      </c>
      <c r="AC2951" t="s">
        <v>14119</v>
      </c>
      <c r="AD2951" t="s">
        <v>14120</v>
      </c>
      <c r="AE2951">
        <v>93</v>
      </c>
      <c r="AF2951" t="str">
        <f t="shared" si="1084"/>
        <v>Very Low</v>
      </c>
      <c r="AG2951" t="s">
        <v>9</v>
      </c>
      <c r="AH2951" t="s">
        <v>10</v>
      </c>
      <c r="AI2951" t="s">
        <v>556</v>
      </c>
      <c r="AJ2951" t="str">
        <f t="shared" si="1085"/>
        <v>Adult</v>
      </c>
      <c r="AK2951">
        <v>12000000</v>
      </c>
      <c r="AL2951" t="str">
        <f t="shared" si="1086"/>
        <v>Low Budget</v>
      </c>
      <c r="AM2951">
        <v>2014</v>
      </c>
      <c r="AN2951">
        <f t="shared" si="1087"/>
        <v>11</v>
      </c>
      <c r="AO2951" t="str">
        <f t="shared" si="1088"/>
        <v>Modern Classic</v>
      </c>
      <c r="AP2951">
        <v>966</v>
      </c>
      <c r="AQ2951" t="str">
        <f t="shared" si="1089"/>
        <v>Very Low</v>
      </c>
      <c r="AR2951">
        <v>6.5</v>
      </c>
      <c r="AS2951" t="str">
        <f t="shared" si="1090"/>
        <v>Average</v>
      </c>
      <c r="AT2951">
        <v>2.35</v>
      </c>
      <c r="AU2951" t="str">
        <f t="shared" si="1091"/>
        <v>Cinematic Widescreen</v>
      </c>
      <c r="AV2951">
        <v>0</v>
      </c>
      <c r="AW2951" t="str">
        <f t="shared" si="1092"/>
        <v>Very Low</v>
      </c>
    </row>
    <row r="2952" spans="1:49" x14ac:dyDescent="0.3">
      <c r="A2952" t="s">
        <v>0</v>
      </c>
      <c r="B2952" t="s">
        <v>4683</v>
      </c>
      <c r="C2952">
        <v>70</v>
      </c>
      <c r="D2952" t="str">
        <f t="shared" si="1072"/>
        <v>Low</v>
      </c>
      <c r="E2952">
        <v>102</v>
      </c>
      <c r="F2952" t="str">
        <f t="shared" si="1073"/>
        <v>1h 42m</v>
      </c>
      <c r="G2952" t="str">
        <f t="shared" si="1074"/>
        <v>Standard Movie</v>
      </c>
      <c r="H2952">
        <v>287</v>
      </c>
      <c r="I2952" t="str">
        <f t="shared" si="1075"/>
        <v>Very Low</v>
      </c>
      <c r="J2952">
        <v>79</v>
      </c>
      <c r="K2952" t="str">
        <f t="shared" si="1076"/>
        <v>Very Low</v>
      </c>
      <c r="L2952" t="s">
        <v>14121</v>
      </c>
      <c r="M2952">
        <v>452</v>
      </c>
      <c r="N2952" t="str">
        <f t="shared" si="1077"/>
        <v>Low</v>
      </c>
      <c r="O2952">
        <f>O2951</f>
        <v>25277561</v>
      </c>
      <c r="P2952" t="str">
        <f t="shared" si="1078"/>
        <v>Average</v>
      </c>
      <c r="Q2952" t="s">
        <v>10193</v>
      </c>
      <c r="R2952" t="str">
        <f t="shared" si="1079"/>
        <v>Horror</v>
      </c>
      <c r="S2952">
        <f t="shared" si="1080"/>
        <v>2</v>
      </c>
      <c r="T2952" t="s">
        <v>14122</v>
      </c>
      <c r="U2952" t="s">
        <v>14123</v>
      </c>
      <c r="V2952">
        <v>3000</v>
      </c>
      <c r="W2952" t="str">
        <f t="shared" si="1081"/>
        <v>Very Low</v>
      </c>
      <c r="X2952">
        <v>729</v>
      </c>
      <c r="Y2952" t="str">
        <f t="shared" si="1082"/>
        <v>Very Low</v>
      </c>
      <c r="Z2952" t="s">
        <v>14124</v>
      </c>
      <c r="AA2952">
        <v>1</v>
      </c>
      <c r="AB2952" t="str">
        <f t="shared" si="1083"/>
        <v>Solo Star Poster</v>
      </c>
      <c r="AC2952" t="s">
        <v>14125</v>
      </c>
      <c r="AD2952" t="s">
        <v>14126</v>
      </c>
      <c r="AE2952">
        <v>75</v>
      </c>
      <c r="AF2952" t="str">
        <f t="shared" si="1084"/>
        <v>Very Low</v>
      </c>
      <c r="AG2952" t="s">
        <v>9</v>
      </c>
      <c r="AH2952" t="s">
        <v>10</v>
      </c>
      <c r="AI2952" t="s">
        <v>66</v>
      </c>
      <c r="AJ2952" t="str">
        <f t="shared" si="1085"/>
        <v>Family</v>
      </c>
      <c r="AK2952">
        <v>12000000</v>
      </c>
      <c r="AL2952" t="str">
        <f t="shared" si="1086"/>
        <v>Low Budget</v>
      </c>
      <c r="AM2952">
        <v>1979</v>
      </c>
      <c r="AN2952">
        <f t="shared" si="1087"/>
        <v>46</v>
      </c>
      <c r="AO2952" t="str">
        <f t="shared" si="1088"/>
        <v>Old Classic</v>
      </c>
      <c r="AP2952">
        <v>122</v>
      </c>
      <c r="AQ2952" t="str">
        <f t="shared" si="1089"/>
        <v>Very Low</v>
      </c>
      <c r="AR2952">
        <v>5.4</v>
      </c>
      <c r="AS2952" t="str">
        <f t="shared" si="1090"/>
        <v>Below Average</v>
      </c>
      <c r="AT2952">
        <v>2.35</v>
      </c>
      <c r="AU2952" t="str">
        <f t="shared" si="1091"/>
        <v>Cinematic Widescreen</v>
      </c>
      <c r="AV2952">
        <v>902</v>
      </c>
      <c r="AW2952" t="str">
        <f t="shared" si="1092"/>
        <v>Very Low</v>
      </c>
    </row>
    <row r="2953" spans="1:49" x14ac:dyDescent="0.3">
      <c r="A2953" t="s">
        <v>0</v>
      </c>
      <c r="B2953" t="s">
        <v>4372</v>
      </c>
      <c r="C2953">
        <v>164</v>
      </c>
      <c r="D2953" t="str">
        <f t="shared" si="1072"/>
        <v>Low</v>
      </c>
      <c r="E2953">
        <v>99</v>
      </c>
      <c r="F2953" t="str">
        <f t="shared" si="1073"/>
        <v>1h 39m</v>
      </c>
      <c r="G2953" t="str">
        <f t="shared" si="1074"/>
        <v>Standard Movie</v>
      </c>
      <c r="H2953">
        <v>192</v>
      </c>
      <c r="I2953" t="str">
        <f t="shared" si="1075"/>
        <v>Very Low</v>
      </c>
      <c r="J2953">
        <v>282</v>
      </c>
      <c r="K2953" t="str">
        <f t="shared" si="1076"/>
        <v>Very Low</v>
      </c>
      <c r="L2953" t="s">
        <v>14127</v>
      </c>
      <c r="M2953">
        <v>347</v>
      </c>
      <c r="N2953" t="str">
        <f t="shared" si="1077"/>
        <v>Low</v>
      </c>
      <c r="O2953">
        <v>21133087</v>
      </c>
      <c r="P2953" t="str">
        <f t="shared" si="1078"/>
        <v>Average</v>
      </c>
      <c r="Q2953" t="s">
        <v>3001</v>
      </c>
      <c r="R2953" t="str">
        <f t="shared" si="1079"/>
        <v>Horror</v>
      </c>
      <c r="S2953">
        <f t="shared" si="1080"/>
        <v>3</v>
      </c>
      <c r="T2953" t="s">
        <v>7915</v>
      </c>
      <c r="U2953" t="s">
        <v>14128</v>
      </c>
      <c r="V2953">
        <v>62468</v>
      </c>
      <c r="W2953" t="str">
        <f t="shared" si="1081"/>
        <v>Medium</v>
      </c>
      <c r="X2953">
        <v>1254</v>
      </c>
      <c r="Y2953" t="str">
        <f t="shared" si="1082"/>
        <v>Low</v>
      </c>
      <c r="Z2953" t="s">
        <v>14129</v>
      </c>
      <c r="AA2953">
        <v>0</v>
      </c>
      <c r="AB2953" t="str">
        <f t="shared" si="1083"/>
        <v>Symbolic Poster</v>
      </c>
      <c r="AC2953" t="s">
        <v>14130</v>
      </c>
      <c r="AD2953" t="s">
        <v>14131</v>
      </c>
      <c r="AE2953">
        <v>374</v>
      </c>
      <c r="AF2953" t="str">
        <f t="shared" si="1084"/>
        <v>Very Low</v>
      </c>
      <c r="AG2953" t="s">
        <v>9</v>
      </c>
      <c r="AH2953" t="s">
        <v>10</v>
      </c>
      <c r="AI2953" t="s">
        <v>556</v>
      </c>
      <c r="AJ2953" t="str">
        <f t="shared" si="1085"/>
        <v>Adult</v>
      </c>
      <c r="AK2953">
        <v>12000000</v>
      </c>
      <c r="AL2953" t="str">
        <f t="shared" si="1086"/>
        <v>Low Budget</v>
      </c>
      <c r="AM2953">
        <v>1999</v>
      </c>
      <c r="AN2953">
        <f t="shared" si="1087"/>
        <v>26</v>
      </c>
      <c r="AO2953" t="str">
        <f t="shared" si="1088"/>
        <v>Old Classic</v>
      </c>
      <c r="AP2953">
        <v>301</v>
      </c>
      <c r="AQ2953" t="str">
        <f t="shared" si="1089"/>
        <v>Very Low</v>
      </c>
      <c r="AR2953">
        <v>7</v>
      </c>
      <c r="AS2953" t="str">
        <f t="shared" si="1090"/>
        <v>Good</v>
      </c>
      <c r="AT2953">
        <v>1.85</v>
      </c>
      <c r="AU2953" t="str">
        <f t="shared" si="1091"/>
        <v>HDTV / Widescreen</v>
      </c>
      <c r="AV2953">
        <v>0</v>
      </c>
      <c r="AW2953" t="str">
        <f t="shared" si="1092"/>
        <v>Very Low</v>
      </c>
    </row>
    <row r="2954" spans="1:49" x14ac:dyDescent="0.3">
      <c r="A2954" t="s">
        <v>0</v>
      </c>
      <c r="B2954" t="str">
        <f>B2953</f>
        <v>David Koepp</v>
      </c>
      <c r="C2954">
        <v>68</v>
      </c>
      <c r="D2954" t="str">
        <f t="shared" si="1072"/>
        <v>Low</v>
      </c>
      <c r="E2954">
        <v>55</v>
      </c>
      <c r="F2954" t="str">
        <f t="shared" si="1073"/>
        <v>0h 55m</v>
      </c>
      <c r="G2954" t="str">
        <f t="shared" si="1074"/>
        <v>Short Film</v>
      </c>
      <c r="H2954">
        <f>H2953</f>
        <v>192</v>
      </c>
      <c r="I2954" t="str">
        <f t="shared" si="1075"/>
        <v>Very Low</v>
      </c>
      <c r="J2954">
        <v>898</v>
      </c>
      <c r="K2954" t="str">
        <f t="shared" si="1076"/>
        <v>Very Low</v>
      </c>
      <c r="L2954" t="s">
        <v>14132</v>
      </c>
      <c r="M2954">
        <v>1000</v>
      </c>
      <c r="N2954" t="str">
        <f t="shared" si="1077"/>
        <v>Low</v>
      </c>
      <c r="O2954">
        <f>O2953</f>
        <v>21133087</v>
      </c>
      <c r="P2954" t="str">
        <f t="shared" si="1078"/>
        <v>Average</v>
      </c>
      <c r="Q2954" t="s">
        <v>14133</v>
      </c>
      <c r="R2954" t="str">
        <f t="shared" si="1079"/>
        <v>Action</v>
      </c>
      <c r="S2954">
        <f t="shared" si="1080"/>
        <v>5</v>
      </c>
      <c r="T2954" t="s">
        <v>1086</v>
      </c>
      <c r="U2954" t="s">
        <v>14134</v>
      </c>
      <c r="V2954">
        <v>173172</v>
      </c>
      <c r="W2954" t="str">
        <f t="shared" si="1081"/>
        <v>Medium</v>
      </c>
      <c r="X2954">
        <v>6091</v>
      </c>
      <c r="Y2954" t="str">
        <f t="shared" si="1082"/>
        <v>Low</v>
      </c>
      <c r="Z2954" t="s">
        <v>14135</v>
      </c>
      <c r="AA2954">
        <v>2</v>
      </c>
      <c r="AB2954" t="str">
        <f t="shared" si="1083"/>
        <v>Duo/Trio Poster</v>
      </c>
      <c r="AC2954" t="s">
        <v>14136</v>
      </c>
      <c r="AD2954" t="s">
        <v>14137</v>
      </c>
      <c r="AE2954">
        <v>302</v>
      </c>
      <c r="AF2954" t="str">
        <f t="shared" si="1084"/>
        <v>Very Low</v>
      </c>
      <c r="AG2954" t="s">
        <v>9</v>
      </c>
      <c r="AH2954" t="s">
        <v>10</v>
      </c>
      <c r="AI2954" t="s">
        <v>2606</v>
      </c>
      <c r="AJ2954" t="str">
        <f t="shared" si="1085"/>
        <v>Adult</v>
      </c>
      <c r="AK2954">
        <f t="shared" ref="AK2954:AM2954" si="1093">AK2953</f>
        <v>12000000</v>
      </c>
      <c r="AL2954" t="str">
        <f t="shared" si="1086"/>
        <v>Low Budget</v>
      </c>
      <c r="AM2954">
        <f t="shared" si="1093"/>
        <v>1999</v>
      </c>
      <c r="AN2954">
        <f t="shared" si="1087"/>
        <v>26</v>
      </c>
      <c r="AO2954" t="str">
        <f t="shared" si="1088"/>
        <v>Old Classic</v>
      </c>
      <c r="AP2954">
        <v>939</v>
      </c>
      <c r="AQ2954" t="str">
        <f t="shared" si="1089"/>
        <v>Very Low</v>
      </c>
      <c r="AR2954">
        <v>8.6</v>
      </c>
      <c r="AS2954" t="str">
        <f t="shared" si="1090"/>
        <v>Excellent</v>
      </c>
      <c r="AT2954">
        <v>16</v>
      </c>
      <c r="AU2954" t="str">
        <f t="shared" si="1091"/>
        <v>Ultra Widescreen</v>
      </c>
      <c r="AV2954">
        <v>31000</v>
      </c>
      <c r="AW2954" t="str">
        <f t="shared" si="1092"/>
        <v>Medium</v>
      </c>
    </row>
    <row r="2955" spans="1:49" x14ac:dyDescent="0.3">
      <c r="A2955" t="s">
        <v>0</v>
      </c>
      <c r="B2955" t="s">
        <v>5618</v>
      </c>
      <c r="C2955">
        <v>354</v>
      </c>
      <c r="D2955" t="str">
        <f t="shared" si="1072"/>
        <v>Medium</v>
      </c>
      <c r="E2955">
        <v>98</v>
      </c>
      <c r="F2955" t="str">
        <f t="shared" si="1073"/>
        <v>1h 38m</v>
      </c>
      <c r="G2955" t="str">
        <f t="shared" si="1074"/>
        <v>Standard Movie</v>
      </c>
      <c r="H2955">
        <v>350</v>
      </c>
      <c r="I2955" t="str">
        <f t="shared" si="1075"/>
        <v>Very Low</v>
      </c>
      <c r="J2955">
        <v>322</v>
      </c>
      <c r="K2955" t="str">
        <f t="shared" si="1076"/>
        <v>Very Low</v>
      </c>
      <c r="L2955" t="s">
        <v>14138</v>
      </c>
      <c r="M2955">
        <v>1000</v>
      </c>
      <c r="N2955" t="str">
        <f t="shared" si="1077"/>
        <v>Low</v>
      </c>
      <c r="O2955">
        <v>37707719</v>
      </c>
      <c r="P2955" t="str">
        <f t="shared" si="1078"/>
        <v>Average</v>
      </c>
      <c r="Q2955" t="s">
        <v>1515</v>
      </c>
      <c r="R2955" t="str">
        <f t="shared" si="1079"/>
        <v>Biography</v>
      </c>
      <c r="S2955">
        <f t="shared" si="1080"/>
        <v>2</v>
      </c>
      <c r="T2955" t="s">
        <v>784</v>
      </c>
      <c r="U2955" t="s">
        <v>14139</v>
      </c>
      <c r="V2955">
        <v>76094</v>
      </c>
      <c r="W2955" t="str">
        <f t="shared" si="1081"/>
        <v>Medium</v>
      </c>
      <c r="X2955">
        <v>2376</v>
      </c>
      <c r="Y2955" t="str">
        <f t="shared" si="1082"/>
        <v>Low</v>
      </c>
      <c r="Z2955" t="s">
        <v>14140</v>
      </c>
      <c r="AA2955">
        <v>2</v>
      </c>
      <c r="AB2955" t="str">
        <f t="shared" si="1083"/>
        <v>Duo/Trio Poster</v>
      </c>
      <c r="AC2955" t="s">
        <v>14141</v>
      </c>
      <c r="AD2955" t="s">
        <v>14142</v>
      </c>
      <c r="AE2955">
        <v>233</v>
      </c>
      <c r="AF2955" t="str">
        <f t="shared" si="1084"/>
        <v>Very Low</v>
      </c>
      <c r="AG2955" t="s">
        <v>9</v>
      </c>
      <c r="AH2955" t="s">
        <v>28</v>
      </c>
      <c r="AI2955" t="s">
        <v>11</v>
      </c>
      <c r="AJ2955" t="str">
        <f t="shared" si="1085"/>
        <v>Teen</v>
      </c>
      <c r="AK2955">
        <v>12000000</v>
      </c>
      <c r="AL2955" t="str">
        <f t="shared" si="1086"/>
        <v>Low Budget</v>
      </c>
      <c r="AM2955">
        <v>2013</v>
      </c>
      <c r="AN2955">
        <f t="shared" si="1087"/>
        <v>12</v>
      </c>
      <c r="AO2955" t="str">
        <f t="shared" si="1088"/>
        <v>Modern Classic</v>
      </c>
      <c r="AP2955">
        <v>482</v>
      </c>
      <c r="AQ2955" t="str">
        <f t="shared" si="1089"/>
        <v>Very Low</v>
      </c>
      <c r="AR2955">
        <v>7.6</v>
      </c>
      <c r="AS2955" t="str">
        <f t="shared" si="1090"/>
        <v>Good</v>
      </c>
      <c r="AT2955">
        <v>1.85</v>
      </c>
      <c r="AU2955" t="str">
        <f t="shared" si="1091"/>
        <v>HDTV / Widescreen</v>
      </c>
      <c r="AV2955">
        <v>37000</v>
      </c>
      <c r="AW2955" t="str">
        <f t="shared" si="1092"/>
        <v>Medium</v>
      </c>
    </row>
    <row r="2956" spans="1:49" x14ac:dyDescent="0.3">
      <c r="A2956" t="s">
        <v>0</v>
      </c>
      <c r="B2956" t="s">
        <v>11036</v>
      </c>
      <c r="C2956">
        <v>125</v>
      </c>
      <c r="D2956" t="str">
        <f t="shared" si="1072"/>
        <v>Low</v>
      </c>
      <c r="E2956">
        <v>118</v>
      </c>
      <c r="F2956" t="str">
        <f t="shared" si="1073"/>
        <v>1h 58m</v>
      </c>
      <c r="G2956" t="str">
        <f t="shared" si="1074"/>
        <v>Standard Movie</v>
      </c>
      <c r="H2956">
        <v>57</v>
      </c>
      <c r="I2956" t="str">
        <f t="shared" si="1075"/>
        <v>Very Low</v>
      </c>
      <c r="J2956">
        <v>805</v>
      </c>
      <c r="K2956" t="str">
        <f t="shared" si="1076"/>
        <v>Very Low</v>
      </c>
      <c r="L2956" t="s">
        <v>4605</v>
      </c>
      <c r="M2956">
        <v>975</v>
      </c>
      <c r="N2956" t="str">
        <f t="shared" si="1077"/>
        <v>Low</v>
      </c>
      <c r="O2956">
        <v>18761993</v>
      </c>
      <c r="P2956" t="str">
        <f t="shared" si="1078"/>
        <v>Average</v>
      </c>
      <c r="Q2956" t="s">
        <v>2498</v>
      </c>
      <c r="R2956" t="str">
        <f t="shared" si="1079"/>
        <v>Comedy</v>
      </c>
      <c r="S2956">
        <f t="shared" si="1080"/>
        <v>2</v>
      </c>
      <c r="T2956" t="s">
        <v>3970</v>
      </c>
      <c r="U2956" t="s">
        <v>14143</v>
      </c>
      <c r="V2956">
        <v>19007</v>
      </c>
      <c r="W2956" t="str">
        <f t="shared" si="1081"/>
        <v>Low</v>
      </c>
      <c r="X2956">
        <v>2944</v>
      </c>
      <c r="Y2956" t="str">
        <f t="shared" si="1082"/>
        <v>Low</v>
      </c>
      <c r="Z2956" t="s">
        <v>2289</v>
      </c>
      <c r="AA2956">
        <v>1</v>
      </c>
      <c r="AB2956" t="str">
        <f t="shared" si="1083"/>
        <v>Solo Star Poster</v>
      </c>
      <c r="AC2956" t="s">
        <v>14144</v>
      </c>
      <c r="AD2956" t="s">
        <v>14145</v>
      </c>
      <c r="AE2956">
        <v>219</v>
      </c>
      <c r="AF2956" t="str">
        <f t="shared" si="1084"/>
        <v>Very Low</v>
      </c>
      <c r="AG2956" t="s">
        <v>9</v>
      </c>
      <c r="AH2956" t="s">
        <v>10</v>
      </c>
      <c r="AI2956" t="s">
        <v>556</v>
      </c>
      <c r="AJ2956" t="str">
        <f t="shared" si="1085"/>
        <v>Adult</v>
      </c>
      <c r="AK2956">
        <v>9000000</v>
      </c>
      <c r="AL2956" t="str">
        <f t="shared" si="1086"/>
        <v>Low Budget</v>
      </c>
      <c r="AM2956">
        <v>2005</v>
      </c>
      <c r="AN2956">
        <f t="shared" si="1087"/>
        <v>20</v>
      </c>
      <c r="AO2956" t="str">
        <f t="shared" si="1088"/>
        <v>Old Classic</v>
      </c>
      <c r="AP2956">
        <v>931</v>
      </c>
      <c r="AQ2956" t="str">
        <f t="shared" si="1089"/>
        <v>Very Low</v>
      </c>
      <c r="AR2956">
        <v>6.9</v>
      </c>
      <c r="AS2956" t="str">
        <f t="shared" si="1090"/>
        <v>Average</v>
      </c>
      <c r="AT2956">
        <v>2.35</v>
      </c>
      <c r="AU2956" t="str">
        <f t="shared" si="1091"/>
        <v>Cinematic Widescreen</v>
      </c>
      <c r="AV2956">
        <v>549</v>
      </c>
      <c r="AW2956" t="str">
        <f t="shared" si="1092"/>
        <v>Very Low</v>
      </c>
    </row>
    <row r="2957" spans="1:49" x14ac:dyDescent="0.3">
      <c r="A2957" t="s">
        <v>0</v>
      </c>
      <c r="B2957" t="s">
        <v>14070</v>
      </c>
      <c r="C2957">
        <v>55</v>
      </c>
      <c r="D2957" t="str">
        <f t="shared" si="1072"/>
        <v>Low</v>
      </c>
      <c r="E2957">
        <v>125</v>
      </c>
      <c r="F2957" t="str">
        <f t="shared" si="1073"/>
        <v>2h 5m</v>
      </c>
      <c r="G2957" t="str">
        <f t="shared" si="1074"/>
        <v>Long Movie</v>
      </c>
      <c r="H2957">
        <v>76</v>
      </c>
      <c r="I2957" t="str">
        <f t="shared" si="1075"/>
        <v>Very Low</v>
      </c>
      <c r="J2957">
        <v>801</v>
      </c>
      <c r="K2957" t="str">
        <f t="shared" si="1076"/>
        <v>Very Low</v>
      </c>
      <c r="L2957" t="s">
        <v>8252</v>
      </c>
      <c r="M2957">
        <v>1000</v>
      </c>
      <c r="N2957" t="str">
        <f t="shared" si="1077"/>
        <v>Low</v>
      </c>
      <c r="O2957">
        <f>O2956</f>
        <v>18761993</v>
      </c>
      <c r="P2957" t="str">
        <f t="shared" si="1078"/>
        <v>Average</v>
      </c>
      <c r="Q2957" t="s">
        <v>4046</v>
      </c>
      <c r="R2957" t="str">
        <f t="shared" si="1079"/>
        <v>Drama</v>
      </c>
      <c r="S2957">
        <f t="shared" si="1080"/>
        <v>2</v>
      </c>
      <c r="T2957" t="s">
        <v>3483</v>
      </c>
      <c r="U2957" t="s">
        <v>14146</v>
      </c>
      <c r="V2957">
        <v>20660</v>
      </c>
      <c r="W2957" t="str">
        <f t="shared" si="1081"/>
        <v>Low</v>
      </c>
      <c r="X2957">
        <v>4659</v>
      </c>
      <c r="Y2957" t="str">
        <f t="shared" si="1082"/>
        <v>Low</v>
      </c>
      <c r="Z2957" t="s">
        <v>11062</v>
      </c>
      <c r="AA2957">
        <v>3</v>
      </c>
      <c r="AB2957" t="str">
        <f t="shared" si="1083"/>
        <v>Duo/Trio Poster</v>
      </c>
      <c r="AC2957" t="s">
        <v>14147</v>
      </c>
      <c r="AD2957" t="s">
        <v>14148</v>
      </c>
      <c r="AE2957">
        <v>123</v>
      </c>
      <c r="AF2957" t="str">
        <f t="shared" si="1084"/>
        <v>Very Low</v>
      </c>
      <c r="AG2957" t="s">
        <v>9</v>
      </c>
      <c r="AH2957" t="s">
        <v>28</v>
      </c>
      <c r="AI2957" t="s">
        <v>556</v>
      </c>
      <c r="AJ2957" t="str">
        <f t="shared" si="1085"/>
        <v>Adult</v>
      </c>
      <c r="AK2957">
        <v>12000000</v>
      </c>
      <c r="AL2957" t="str">
        <f t="shared" si="1086"/>
        <v>Low Budget</v>
      </c>
      <c r="AM2957">
        <v>1978</v>
      </c>
      <c r="AN2957">
        <f t="shared" si="1087"/>
        <v>47</v>
      </c>
      <c r="AO2957" t="str">
        <f t="shared" si="1088"/>
        <v>Old Classic</v>
      </c>
      <c r="AP2957">
        <v>837</v>
      </c>
      <c r="AQ2957" t="str">
        <f t="shared" si="1089"/>
        <v>Very Low</v>
      </c>
      <c r="AR2957">
        <v>7</v>
      </c>
      <c r="AS2957" t="str">
        <f t="shared" si="1090"/>
        <v>Good</v>
      </c>
      <c r="AT2957">
        <v>1.85</v>
      </c>
      <c r="AU2957" t="str">
        <f t="shared" si="1091"/>
        <v>HDTV / Widescreen</v>
      </c>
      <c r="AV2957">
        <v>0</v>
      </c>
      <c r="AW2957" t="str">
        <f t="shared" si="1092"/>
        <v>Very Low</v>
      </c>
    </row>
    <row r="2958" spans="1:49" x14ac:dyDescent="0.3">
      <c r="A2958" t="s">
        <v>0</v>
      </c>
      <c r="B2958" t="s">
        <v>12875</v>
      </c>
      <c r="C2958">
        <v>66</v>
      </c>
      <c r="D2958" t="str">
        <f t="shared" si="1072"/>
        <v>Low</v>
      </c>
      <c r="E2958">
        <v>104</v>
      </c>
      <c r="F2958" t="str">
        <f t="shared" si="1073"/>
        <v>1h 44m</v>
      </c>
      <c r="G2958" t="str">
        <f t="shared" si="1074"/>
        <v>Standard Movie</v>
      </c>
      <c r="H2958">
        <v>20</v>
      </c>
      <c r="I2958" t="str">
        <f t="shared" si="1075"/>
        <v>Very Low</v>
      </c>
      <c r="J2958">
        <v>717</v>
      </c>
      <c r="K2958" t="str">
        <f t="shared" si="1076"/>
        <v>Very Low</v>
      </c>
      <c r="L2958" t="s">
        <v>14149</v>
      </c>
      <c r="M2958">
        <v>836</v>
      </c>
      <c r="N2958" t="str">
        <f t="shared" si="1077"/>
        <v>Low</v>
      </c>
      <c r="O2958">
        <v>18595716</v>
      </c>
      <c r="P2958" t="str">
        <f t="shared" si="1078"/>
        <v>Average</v>
      </c>
      <c r="Q2958" t="s">
        <v>2585</v>
      </c>
      <c r="R2958" t="str">
        <f t="shared" si="1079"/>
        <v>Comedy</v>
      </c>
      <c r="S2958">
        <f t="shared" si="1080"/>
        <v>4</v>
      </c>
      <c r="T2958" t="s">
        <v>14150</v>
      </c>
      <c r="U2958" t="s">
        <v>14151</v>
      </c>
      <c r="V2958">
        <v>30462</v>
      </c>
      <c r="W2958" t="str">
        <f t="shared" si="1081"/>
        <v>Low</v>
      </c>
      <c r="X2958">
        <v>3963</v>
      </c>
      <c r="Y2958" t="str">
        <f t="shared" si="1082"/>
        <v>Low</v>
      </c>
      <c r="Z2958" t="s">
        <v>14152</v>
      </c>
      <c r="AA2958">
        <v>3</v>
      </c>
      <c r="AB2958" t="str">
        <f t="shared" si="1083"/>
        <v>Duo/Trio Poster</v>
      </c>
      <c r="AC2958" t="s">
        <v>14153</v>
      </c>
      <c r="AD2958" t="s">
        <v>14154</v>
      </c>
      <c r="AE2958">
        <v>150</v>
      </c>
      <c r="AF2958" t="str">
        <f t="shared" si="1084"/>
        <v>Very Low</v>
      </c>
      <c r="AG2958" t="s">
        <v>9</v>
      </c>
      <c r="AH2958" t="s">
        <v>10</v>
      </c>
      <c r="AI2958" t="s">
        <v>66</v>
      </c>
      <c r="AJ2958" t="str">
        <f t="shared" si="1085"/>
        <v>Family</v>
      </c>
      <c r="AK2958">
        <v>12000000</v>
      </c>
      <c r="AL2958" t="str">
        <f t="shared" si="1086"/>
        <v>Low Budget</v>
      </c>
      <c r="AM2958">
        <v>2006</v>
      </c>
      <c r="AN2958">
        <f t="shared" si="1087"/>
        <v>19</v>
      </c>
      <c r="AO2958" t="str">
        <f t="shared" si="1088"/>
        <v>Old Classic</v>
      </c>
      <c r="AP2958">
        <v>826</v>
      </c>
      <c r="AQ2958" t="str">
        <f t="shared" si="1089"/>
        <v>Very Low</v>
      </c>
      <c r="AR2958">
        <v>5.3</v>
      </c>
      <c r="AS2958" t="str">
        <f t="shared" si="1090"/>
        <v>Below Average</v>
      </c>
      <c r="AT2958">
        <v>1.85</v>
      </c>
      <c r="AU2958" t="str">
        <f t="shared" si="1091"/>
        <v>HDTV / Widescreen</v>
      </c>
      <c r="AV2958">
        <v>0</v>
      </c>
      <c r="AW2958" t="str">
        <f t="shared" si="1092"/>
        <v>Very Low</v>
      </c>
    </row>
    <row r="2959" spans="1:49" x14ac:dyDescent="0.3">
      <c r="A2959" t="s">
        <v>0</v>
      </c>
      <c r="B2959" t="s">
        <v>14155</v>
      </c>
      <c r="C2959">
        <v>191</v>
      </c>
      <c r="D2959" t="str">
        <f t="shared" si="1072"/>
        <v>Low</v>
      </c>
      <c r="E2959">
        <v>109</v>
      </c>
      <c r="F2959" t="str">
        <f t="shared" si="1073"/>
        <v>1h 49m</v>
      </c>
      <c r="G2959" t="str">
        <f t="shared" si="1074"/>
        <v>Standard Movie</v>
      </c>
      <c r="H2959">
        <v>14</v>
      </c>
      <c r="I2959" t="str">
        <f t="shared" si="1075"/>
        <v>Very Low</v>
      </c>
      <c r="J2959">
        <v>376</v>
      </c>
      <c r="K2959" t="str">
        <f t="shared" si="1076"/>
        <v>Very Low</v>
      </c>
      <c r="L2959" t="s">
        <v>912</v>
      </c>
      <c r="M2959">
        <v>733</v>
      </c>
      <c r="N2959" t="str">
        <f t="shared" si="1077"/>
        <v>Low</v>
      </c>
      <c r="O2959">
        <v>31990064</v>
      </c>
      <c r="P2959" t="str">
        <f t="shared" si="1078"/>
        <v>Average</v>
      </c>
      <c r="Q2959" t="s">
        <v>3802</v>
      </c>
      <c r="R2959" t="str">
        <f t="shared" si="1079"/>
        <v>Drama</v>
      </c>
      <c r="S2959">
        <f t="shared" si="1080"/>
        <v>3</v>
      </c>
      <c r="T2959" t="s">
        <v>14112</v>
      </c>
      <c r="U2959" t="s">
        <v>14156</v>
      </c>
      <c r="V2959">
        <v>63390</v>
      </c>
      <c r="W2959" t="str">
        <f t="shared" si="1081"/>
        <v>Medium</v>
      </c>
      <c r="X2959">
        <v>2753</v>
      </c>
      <c r="Y2959" t="str">
        <f t="shared" si="1082"/>
        <v>Low</v>
      </c>
      <c r="Z2959" t="s">
        <v>14157</v>
      </c>
      <c r="AA2959">
        <v>2</v>
      </c>
      <c r="AB2959" t="str">
        <f t="shared" si="1083"/>
        <v>Duo/Trio Poster</v>
      </c>
      <c r="AC2959" t="s">
        <v>14158</v>
      </c>
      <c r="AD2959" t="s">
        <v>14159</v>
      </c>
      <c r="AE2959">
        <v>160</v>
      </c>
      <c r="AF2959" t="str">
        <f t="shared" si="1084"/>
        <v>Very Low</v>
      </c>
      <c r="AG2959" t="s">
        <v>9</v>
      </c>
      <c r="AH2959" t="s">
        <v>10</v>
      </c>
      <c r="AI2959" t="s">
        <v>11</v>
      </c>
      <c r="AJ2959" t="str">
        <f t="shared" si="1085"/>
        <v>Teen</v>
      </c>
      <c r="AK2959">
        <v>12000000</v>
      </c>
      <c r="AL2959" t="str">
        <f t="shared" si="1086"/>
        <v>Low Budget</v>
      </c>
      <c r="AM2959">
        <v>2015</v>
      </c>
      <c r="AN2959">
        <f t="shared" si="1087"/>
        <v>10</v>
      </c>
      <c r="AO2959" t="str">
        <f t="shared" si="1088"/>
        <v>Modern Classic</v>
      </c>
      <c r="AP2959">
        <v>558</v>
      </c>
      <c r="AQ2959" t="str">
        <f t="shared" si="1089"/>
        <v>Very Low</v>
      </c>
      <c r="AR2959">
        <v>6.4</v>
      </c>
      <c r="AS2959" t="str">
        <f t="shared" si="1090"/>
        <v>Average</v>
      </c>
      <c r="AT2959">
        <v>2.35</v>
      </c>
      <c r="AU2959" t="str">
        <f t="shared" si="1091"/>
        <v>Cinematic Widescreen</v>
      </c>
      <c r="AV2959">
        <v>0</v>
      </c>
      <c r="AW2959" t="str">
        <f t="shared" si="1092"/>
        <v>Very Low</v>
      </c>
    </row>
    <row r="2960" spans="1:49" x14ac:dyDescent="0.3">
      <c r="A2960" t="s">
        <v>0</v>
      </c>
      <c r="B2960" t="s">
        <v>14160</v>
      </c>
      <c r="C2960">
        <v>33</v>
      </c>
      <c r="D2960" t="str">
        <f t="shared" si="1072"/>
        <v>Very Low</v>
      </c>
      <c r="E2960">
        <v>86</v>
      </c>
      <c r="F2960" t="str">
        <f t="shared" si="1073"/>
        <v>1h 26m</v>
      </c>
      <c r="G2960" t="str">
        <f t="shared" si="1074"/>
        <v>Featurette</v>
      </c>
      <c r="H2960">
        <v>17</v>
      </c>
      <c r="I2960" t="str">
        <f t="shared" si="1075"/>
        <v>Very Low</v>
      </c>
      <c r="J2960">
        <v>581</v>
      </c>
      <c r="K2960" t="str">
        <f t="shared" si="1076"/>
        <v>Very Low</v>
      </c>
      <c r="L2960" t="s">
        <v>2167</v>
      </c>
      <c r="M2960">
        <v>873</v>
      </c>
      <c r="N2960" t="str">
        <f t="shared" si="1077"/>
        <v>Low</v>
      </c>
      <c r="O2960">
        <v>17321573</v>
      </c>
      <c r="P2960" t="str">
        <f t="shared" si="1078"/>
        <v>Average</v>
      </c>
      <c r="Q2960" t="s">
        <v>1642</v>
      </c>
      <c r="R2960" t="str">
        <f t="shared" si="1079"/>
        <v>Comedy</v>
      </c>
      <c r="S2960">
        <f t="shared" si="1080"/>
        <v>1</v>
      </c>
      <c r="T2960" t="s">
        <v>1973</v>
      </c>
      <c r="U2960" t="s">
        <v>14161</v>
      </c>
      <c r="V2960">
        <v>3119</v>
      </c>
      <c r="W2960" t="str">
        <f t="shared" si="1081"/>
        <v>Very Low</v>
      </c>
      <c r="X2960">
        <v>3646</v>
      </c>
      <c r="Y2960" t="str">
        <f t="shared" si="1082"/>
        <v>Low</v>
      </c>
      <c r="Z2960" t="s">
        <v>467</v>
      </c>
      <c r="AA2960">
        <v>5</v>
      </c>
      <c r="AB2960" t="str">
        <f t="shared" si="1083"/>
        <v>Ensemble Poster</v>
      </c>
      <c r="AC2960" t="s">
        <v>14162</v>
      </c>
      <c r="AD2960" t="s">
        <v>14163</v>
      </c>
      <c r="AE2960">
        <v>18</v>
      </c>
      <c r="AF2960" t="str">
        <f t="shared" si="1084"/>
        <v>Very Low</v>
      </c>
      <c r="AG2960" t="s">
        <v>9</v>
      </c>
      <c r="AH2960" t="s">
        <v>10</v>
      </c>
      <c r="AI2960" t="s">
        <v>11</v>
      </c>
      <c r="AJ2960" t="str">
        <f t="shared" si="1085"/>
        <v>Teen</v>
      </c>
      <c r="AK2960">
        <f>AK2959</f>
        <v>12000000</v>
      </c>
      <c r="AL2960" t="str">
        <f t="shared" si="1086"/>
        <v>Low Budget</v>
      </c>
      <c r="AM2960">
        <v>2004</v>
      </c>
      <c r="AN2960">
        <f t="shared" si="1087"/>
        <v>21</v>
      </c>
      <c r="AO2960" t="str">
        <f t="shared" si="1088"/>
        <v>Old Classic</v>
      </c>
      <c r="AP2960">
        <v>691</v>
      </c>
      <c r="AQ2960" t="str">
        <f t="shared" si="1089"/>
        <v>Very Low</v>
      </c>
      <c r="AR2960">
        <v>4.5</v>
      </c>
      <c r="AS2960" t="str">
        <f t="shared" si="1090"/>
        <v>Poor</v>
      </c>
      <c r="AT2960">
        <v>1.85</v>
      </c>
      <c r="AU2960" t="str">
        <f t="shared" si="1091"/>
        <v>HDTV / Widescreen</v>
      </c>
      <c r="AV2960">
        <v>151</v>
      </c>
      <c r="AW2960" t="str">
        <f t="shared" si="1092"/>
        <v>Very Low</v>
      </c>
    </row>
    <row r="2961" spans="1:49" x14ac:dyDescent="0.3">
      <c r="A2961" t="s">
        <v>718</v>
      </c>
      <c r="B2961" t="s">
        <v>8162</v>
      </c>
      <c r="C2961">
        <v>433</v>
      </c>
      <c r="D2961" t="str">
        <f t="shared" si="1072"/>
        <v>Medium</v>
      </c>
      <c r="E2961">
        <v>115</v>
      </c>
      <c r="F2961" t="str">
        <f t="shared" si="1073"/>
        <v>1h 55m</v>
      </c>
      <c r="G2961" t="str">
        <f t="shared" si="1074"/>
        <v>Standard Movie</v>
      </c>
      <c r="H2961">
        <v>729</v>
      </c>
      <c r="I2961" t="str">
        <f t="shared" si="1075"/>
        <v>Very Low</v>
      </c>
      <c r="J2961">
        <v>622</v>
      </c>
      <c r="K2961" t="str">
        <f t="shared" si="1076"/>
        <v>Very Low</v>
      </c>
      <c r="L2961" t="s">
        <v>10407</v>
      </c>
      <c r="M2961">
        <v>1000</v>
      </c>
      <c r="N2961" t="str">
        <f t="shared" si="1077"/>
        <v>Low</v>
      </c>
      <c r="O2961">
        <v>17613460</v>
      </c>
      <c r="P2961" t="str">
        <f t="shared" si="1078"/>
        <v>Average</v>
      </c>
      <c r="Q2961" t="s">
        <v>5354</v>
      </c>
      <c r="R2961" t="str">
        <f t="shared" si="1079"/>
        <v>Adventure</v>
      </c>
      <c r="S2961">
        <f t="shared" si="1080"/>
        <v>3</v>
      </c>
      <c r="T2961" t="s">
        <v>2783</v>
      </c>
      <c r="U2961" t="s">
        <v>14164</v>
      </c>
      <c r="V2961">
        <v>91082</v>
      </c>
      <c r="W2961" t="str">
        <f t="shared" si="1081"/>
        <v>Medium</v>
      </c>
      <c r="X2961">
        <v>3798</v>
      </c>
      <c r="Y2961" t="str">
        <f t="shared" si="1082"/>
        <v>Low</v>
      </c>
      <c r="Z2961" t="s">
        <v>2072</v>
      </c>
      <c r="AA2961">
        <v>0</v>
      </c>
      <c r="AB2961" t="str">
        <f t="shared" si="1083"/>
        <v>Symbolic Poster</v>
      </c>
      <c r="AC2961" t="s">
        <v>14165</v>
      </c>
      <c r="AD2961" t="s">
        <v>14166</v>
      </c>
      <c r="AE2961">
        <v>274</v>
      </c>
      <c r="AF2961" t="str">
        <f t="shared" si="1084"/>
        <v>Very Low</v>
      </c>
      <c r="AG2961" t="s">
        <v>9</v>
      </c>
      <c r="AH2961" t="s">
        <v>10</v>
      </c>
      <c r="AI2961" t="s">
        <v>556</v>
      </c>
      <c r="AJ2961" t="str">
        <f t="shared" si="1085"/>
        <v>Adult</v>
      </c>
      <c r="AK2961">
        <v>12000000</v>
      </c>
      <c r="AL2961" t="str">
        <f t="shared" si="1086"/>
        <v>Low Budget</v>
      </c>
      <c r="AM2961">
        <v>2013</v>
      </c>
      <c r="AN2961">
        <f t="shared" si="1087"/>
        <v>12</v>
      </c>
      <c r="AO2961" t="str">
        <f t="shared" si="1088"/>
        <v>Modern Classic</v>
      </c>
      <c r="AP2961">
        <v>844</v>
      </c>
      <c r="AQ2961" t="str">
        <f t="shared" si="1089"/>
        <v>Very Low</v>
      </c>
      <c r="AR2961">
        <v>7.8</v>
      </c>
      <c r="AS2961" t="str">
        <f t="shared" si="1090"/>
        <v>Good</v>
      </c>
      <c r="AT2961">
        <v>2.35</v>
      </c>
      <c r="AU2961" t="str">
        <f t="shared" si="1091"/>
        <v>Cinematic Widescreen</v>
      </c>
      <c r="AV2961">
        <v>28000</v>
      </c>
      <c r="AW2961" t="str">
        <f t="shared" si="1092"/>
        <v>Medium</v>
      </c>
    </row>
    <row r="2962" spans="1:49" x14ac:dyDescent="0.3">
      <c r="A2962" t="s">
        <v>0</v>
      </c>
      <c r="B2962" t="s">
        <v>14167</v>
      </c>
      <c r="C2962">
        <v>66</v>
      </c>
      <c r="D2962" t="str">
        <f t="shared" si="1072"/>
        <v>Low</v>
      </c>
      <c r="E2962">
        <v>92</v>
      </c>
      <c r="F2962" t="str">
        <f t="shared" si="1073"/>
        <v>1h 32m</v>
      </c>
      <c r="G2962" t="str">
        <f t="shared" si="1074"/>
        <v>Standard Movie</v>
      </c>
      <c r="H2962">
        <v>226</v>
      </c>
      <c r="I2962" t="str">
        <f t="shared" si="1075"/>
        <v>Very Low</v>
      </c>
      <c r="J2962">
        <v>580</v>
      </c>
      <c r="K2962" t="str">
        <f t="shared" si="1076"/>
        <v>Very Low</v>
      </c>
      <c r="L2962" t="s">
        <v>773</v>
      </c>
      <c r="M2962">
        <v>1000</v>
      </c>
      <c r="N2962" t="str">
        <f t="shared" si="1077"/>
        <v>Low</v>
      </c>
      <c r="O2962">
        <v>21088568</v>
      </c>
      <c r="P2962" t="str">
        <f t="shared" si="1078"/>
        <v>Average</v>
      </c>
      <c r="Q2962" t="s">
        <v>8916</v>
      </c>
      <c r="R2962" t="str">
        <f t="shared" si="1079"/>
        <v>Action</v>
      </c>
      <c r="S2962">
        <f t="shared" si="1080"/>
        <v>4</v>
      </c>
      <c r="T2962" t="s">
        <v>4</v>
      </c>
      <c r="U2962" t="s">
        <v>14168</v>
      </c>
      <c r="V2962">
        <v>16646</v>
      </c>
      <c r="W2962" t="str">
        <f t="shared" si="1081"/>
        <v>Low</v>
      </c>
      <c r="X2962">
        <v>3931</v>
      </c>
      <c r="Y2962" t="str">
        <f t="shared" si="1082"/>
        <v>Low</v>
      </c>
      <c r="Z2962" t="s">
        <v>3517</v>
      </c>
      <c r="AA2962">
        <v>1</v>
      </c>
      <c r="AB2962" t="str">
        <f t="shared" si="1083"/>
        <v>Solo Star Poster</v>
      </c>
      <c r="AC2962" t="s">
        <v>14169</v>
      </c>
      <c r="AD2962" t="s">
        <v>14170</v>
      </c>
      <c r="AE2962">
        <v>104</v>
      </c>
      <c r="AF2962" t="str">
        <f t="shared" si="1084"/>
        <v>Very Low</v>
      </c>
      <c r="AG2962" t="s">
        <v>9</v>
      </c>
      <c r="AH2962" t="s">
        <v>10</v>
      </c>
      <c r="AI2962" t="s">
        <v>556</v>
      </c>
      <c r="AJ2962" t="str">
        <f t="shared" si="1085"/>
        <v>Adult</v>
      </c>
      <c r="AK2962">
        <v>13000000</v>
      </c>
      <c r="AL2962" t="str">
        <f t="shared" si="1086"/>
        <v>Low Budget</v>
      </c>
      <c r="AM2962">
        <v>1995</v>
      </c>
      <c r="AN2962">
        <f t="shared" si="1087"/>
        <v>30</v>
      </c>
      <c r="AO2962" t="str">
        <f t="shared" si="1088"/>
        <v>Old Classic</v>
      </c>
      <c r="AP2962">
        <v>851</v>
      </c>
      <c r="AQ2962" t="str">
        <f t="shared" si="1089"/>
        <v>Very Low</v>
      </c>
      <c r="AR2962">
        <v>6.7</v>
      </c>
      <c r="AS2962" t="str">
        <f t="shared" si="1090"/>
        <v>Average</v>
      </c>
      <c r="AT2962">
        <v>1.85</v>
      </c>
      <c r="AU2962" t="str">
        <f t="shared" si="1091"/>
        <v>HDTV / Widescreen</v>
      </c>
      <c r="AV2962">
        <v>0</v>
      </c>
      <c r="AW2962" t="str">
        <f t="shared" si="1092"/>
        <v>Very Low</v>
      </c>
    </row>
    <row r="2963" spans="1:49" x14ac:dyDescent="0.3">
      <c r="A2963" t="s">
        <v>0</v>
      </c>
      <c r="B2963" t="s">
        <v>3888</v>
      </c>
      <c r="C2963">
        <v>37</v>
      </c>
      <c r="D2963" t="str">
        <f t="shared" si="1072"/>
        <v>Very Low</v>
      </c>
      <c r="E2963">
        <v>91</v>
      </c>
      <c r="F2963" t="str">
        <f t="shared" si="1073"/>
        <v>1h 31m</v>
      </c>
      <c r="G2963" t="str">
        <f t="shared" si="1074"/>
        <v>Standard Movie</v>
      </c>
      <c r="H2963">
        <v>25</v>
      </c>
      <c r="I2963" t="str">
        <f t="shared" si="1075"/>
        <v>Very Low</v>
      </c>
      <c r="J2963">
        <v>611</v>
      </c>
      <c r="K2963" t="str">
        <f t="shared" si="1076"/>
        <v>Very Low</v>
      </c>
      <c r="L2963" t="s">
        <v>2064</v>
      </c>
      <c r="M2963">
        <v>833</v>
      </c>
      <c r="N2963" t="str">
        <f t="shared" si="1077"/>
        <v>Low</v>
      </c>
      <c r="O2963">
        <v>17292381</v>
      </c>
      <c r="P2963" t="str">
        <f t="shared" si="1078"/>
        <v>Average</v>
      </c>
      <c r="Q2963" t="s">
        <v>14171</v>
      </c>
      <c r="R2963" t="str">
        <f t="shared" si="1079"/>
        <v>Comedy</v>
      </c>
      <c r="S2963">
        <f t="shared" si="1080"/>
        <v>3</v>
      </c>
      <c r="T2963" t="s">
        <v>1448</v>
      </c>
      <c r="U2963" t="s">
        <v>14172</v>
      </c>
      <c r="V2963">
        <v>5794</v>
      </c>
      <c r="W2963" t="str">
        <f t="shared" si="1081"/>
        <v>Very Low</v>
      </c>
      <c r="X2963">
        <v>4551</v>
      </c>
      <c r="Y2963" t="str">
        <f t="shared" si="1082"/>
        <v>Low</v>
      </c>
      <c r="Z2963" t="s">
        <v>2441</v>
      </c>
      <c r="AA2963">
        <v>0</v>
      </c>
      <c r="AB2963" t="str">
        <f t="shared" si="1083"/>
        <v>Symbolic Poster</v>
      </c>
      <c r="AC2963" t="s">
        <v>14173</v>
      </c>
      <c r="AD2963" t="s">
        <v>14174</v>
      </c>
      <c r="AE2963">
        <v>69</v>
      </c>
      <c r="AF2963" t="str">
        <f t="shared" si="1084"/>
        <v>Very Low</v>
      </c>
      <c r="AG2963" t="s">
        <v>9</v>
      </c>
      <c r="AH2963" t="s">
        <v>10</v>
      </c>
      <c r="AI2963" t="s">
        <v>66</v>
      </c>
      <c r="AJ2963" t="str">
        <f t="shared" si="1085"/>
        <v>Family</v>
      </c>
      <c r="AK2963">
        <v>12000000</v>
      </c>
      <c r="AL2963" t="str">
        <f t="shared" si="1086"/>
        <v>Low Budget</v>
      </c>
      <c r="AM2963">
        <v>2001</v>
      </c>
      <c r="AN2963">
        <f t="shared" si="1087"/>
        <v>24</v>
      </c>
      <c r="AO2963" t="str">
        <f t="shared" si="1088"/>
        <v>Old Classic</v>
      </c>
      <c r="AP2963">
        <v>626</v>
      </c>
      <c r="AQ2963" t="str">
        <f t="shared" si="1089"/>
        <v>Very Low</v>
      </c>
      <c r="AR2963">
        <v>5.3</v>
      </c>
      <c r="AS2963" t="str">
        <f t="shared" si="1090"/>
        <v>Below Average</v>
      </c>
      <c r="AT2963">
        <v>1.85</v>
      </c>
      <c r="AU2963" t="str">
        <f t="shared" si="1091"/>
        <v>HDTV / Widescreen</v>
      </c>
      <c r="AV2963">
        <v>371</v>
      </c>
      <c r="AW2963" t="str">
        <f t="shared" si="1092"/>
        <v>Very Low</v>
      </c>
    </row>
    <row r="2964" spans="1:49" x14ac:dyDescent="0.3">
      <c r="A2964" t="s">
        <v>0</v>
      </c>
      <c r="B2964" t="s">
        <v>8157</v>
      </c>
      <c r="C2964">
        <v>325</v>
      </c>
      <c r="D2964" t="str">
        <f t="shared" si="1072"/>
        <v>Medium</v>
      </c>
      <c r="E2964">
        <v>94</v>
      </c>
      <c r="F2964" t="str">
        <f t="shared" si="1073"/>
        <v>1h 34m</v>
      </c>
      <c r="G2964" t="str">
        <f t="shared" si="1074"/>
        <v>Standard Movie</v>
      </c>
      <c r="H2964">
        <v>655</v>
      </c>
      <c r="I2964" t="str">
        <f t="shared" si="1075"/>
        <v>Very Low</v>
      </c>
      <c r="J2964">
        <v>390</v>
      </c>
      <c r="K2964" t="str">
        <f t="shared" si="1076"/>
        <v>Very Low</v>
      </c>
      <c r="L2964" t="s">
        <v>7100</v>
      </c>
      <c r="M2964">
        <v>9000</v>
      </c>
      <c r="N2964" t="str">
        <f t="shared" si="1077"/>
        <v>Low</v>
      </c>
      <c r="O2964">
        <v>16300302</v>
      </c>
      <c r="P2964" t="str">
        <f t="shared" si="1078"/>
        <v>Average</v>
      </c>
      <c r="Q2964" t="s">
        <v>2498</v>
      </c>
      <c r="R2964" t="str">
        <f t="shared" si="1079"/>
        <v>Comedy</v>
      </c>
      <c r="S2964">
        <f t="shared" si="1080"/>
        <v>2</v>
      </c>
      <c r="T2964" t="s">
        <v>747</v>
      </c>
      <c r="U2964" t="s">
        <v>14175</v>
      </c>
      <c r="V2964">
        <v>64682</v>
      </c>
      <c r="W2964" t="str">
        <f t="shared" si="1081"/>
        <v>Medium</v>
      </c>
      <c r="X2964">
        <v>10575</v>
      </c>
      <c r="Y2964" t="str">
        <f t="shared" si="1082"/>
        <v>Medium</v>
      </c>
      <c r="Z2964" t="s">
        <v>7153</v>
      </c>
      <c r="AA2964">
        <v>1</v>
      </c>
      <c r="AB2964" t="str">
        <f t="shared" si="1083"/>
        <v>Solo Star Poster</v>
      </c>
      <c r="AC2964" t="s">
        <v>14176</v>
      </c>
      <c r="AD2964" t="s">
        <v>14177</v>
      </c>
      <c r="AE2964">
        <v>203</v>
      </c>
      <c r="AF2964" t="str">
        <f t="shared" si="1084"/>
        <v>Very Low</v>
      </c>
      <c r="AG2964" t="s">
        <v>9</v>
      </c>
      <c r="AH2964" t="s">
        <v>10</v>
      </c>
      <c r="AI2964" t="s">
        <v>556</v>
      </c>
      <c r="AJ2964" t="str">
        <f t="shared" si="1085"/>
        <v>Adult</v>
      </c>
      <c r="AK2964">
        <v>12000000</v>
      </c>
      <c r="AL2964" t="str">
        <f t="shared" si="1086"/>
        <v>Low Budget</v>
      </c>
      <c r="AM2964">
        <v>2011</v>
      </c>
      <c r="AN2964">
        <f t="shared" si="1087"/>
        <v>14</v>
      </c>
      <c r="AO2964" t="str">
        <f t="shared" si="1088"/>
        <v>Modern Classic</v>
      </c>
      <c r="AP2964">
        <v>786</v>
      </c>
      <c r="AQ2964" t="str">
        <f t="shared" si="1089"/>
        <v>Very Low</v>
      </c>
      <c r="AR2964">
        <v>6.3</v>
      </c>
      <c r="AS2964" t="str">
        <f t="shared" si="1090"/>
        <v>Average</v>
      </c>
      <c r="AT2964">
        <v>1.85</v>
      </c>
      <c r="AU2964" t="str">
        <f t="shared" si="1091"/>
        <v>HDTV / Widescreen</v>
      </c>
      <c r="AV2964">
        <v>0</v>
      </c>
      <c r="AW2964" t="str">
        <f t="shared" si="1092"/>
        <v>Very Low</v>
      </c>
    </row>
    <row r="2965" spans="1:49" x14ac:dyDescent="0.3">
      <c r="A2965" t="s">
        <v>0</v>
      </c>
      <c r="B2965" t="s">
        <v>4502</v>
      </c>
      <c r="C2965">
        <v>170</v>
      </c>
      <c r="D2965" t="str">
        <f t="shared" si="1072"/>
        <v>Low</v>
      </c>
      <c r="E2965">
        <v>93</v>
      </c>
      <c r="F2965" t="str">
        <f t="shared" si="1073"/>
        <v>1h 33m</v>
      </c>
      <c r="G2965" t="str">
        <f t="shared" si="1074"/>
        <v>Standard Movie</v>
      </c>
      <c r="H2965">
        <v>83</v>
      </c>
      <c r="I2965" t="str">
        <f t="shared" si="1075"/>
        <v>Very Low</v>
      </c>
      <c r="J2965">
        <v>501</v>
      </c>
      <c r="K2965" t="str">
        <f t="shared" si="1076"/>
        <v>Very Low</v>
      </c>
      <c r="L2965" t="s">
        <v>11227</v>
      </c>
      <c r="M2965">
        <v>26000</v>
      </c>
      <c r="N2965" t="str">
        <f t="shared" si="1077"/>
        <v>Medium</v>
      </c>
      <c r="O2965">
        <v>27829874</v>
      </c>
      <c r="P2965" t="str">
        <f t="shared" si="1078"/>
        <v>Average</v>
      </c>
      <c r="Q2965" t="s">
        <v>305</v>
      </c>
      <c r="R2965" t="str">
        <f t="shared" si="1079"/>
        <v>Action</v>
      </c>
      <c r="S2965">
        <f t="shared" si="1080"/>
        <v>3</v>
      </c>
      <c r="T2965" t="s">
        <v>306</v>
      </c>
      <c r="U2965" t="s">
        <v>14178</v>
      </c>
      <c r="V2965">
        <v>196422</v>
      </c>
      <c r="W2965" t="str">
        <f t="shared" si="1081"/>
        <v>Medium</v>
      </c>
      <c r="X2965">
        <v>28767</v>
      </c>
      <c r="Y2965" t="str">
        <f t="shared" si="1082"/>
        <v>Medium</v>
      </c>
      <c r="Z2965" t="s">
        <v>2702</v>
      </c>
      <c r="AA2965">
        <v>1</v>
      </c>
      <c r="AB2965" t="str">
        <f t="shared" si="1083"/>
        <v>Solo Star Poster</v>
      </c>
      <c r="AC2965" t="s">
        <v>14179</v>
      </c>
      <c r="AD2965" t="s">
        <v>14180</v>
      </c>
      <c r="AE2965">
        <v>444</v>
      </c>
      <c r="AF2965" t="str">
        <f t="shared" si="1084"/>
        <v>Very Low</v>
      </c>
      <c r="AG2965" t="s">
        <v>9</v>
      </c>
      <c r="AH2965" t="s">
        <v>10</v>
      </c>
      <c r="AI2965" t="s">
        <v>556</v>
      </c>
      <c r="AJ2965" t="str">
        <f t="shared" si="1085"/>
        <v>Adult</v>
      </c>
      <c r="AK2965">
        <v>12000000</v>
      </c>
      <c r="AL2965" t="str">
        <f t="shared" si="1086"/>
        <v>Low Budget</v>
      </c>
      <c r="AM2965">
        <v>2006</v>
      </c>
      <c r="AN2965">
        <f t="shared" si="1087"/>
        <v>19</v>
      </c>
      <c r="AO2965" t="str">
        <f t="shared" si="1088"/>
        <v>Old Classic</v>
      </c>
      <c r="AP2965">
        <v>725</v>
      </c>
      <c r="AQ2965" t="str">
        <f t="shared" si="1089"/>
        <v>Very Low</v>
      </c>
      <c r="AR2965">
        <v>7</v>
      </c>
      <c r="AS2965" t="str">
        <f t="shared" si="1090"/>
        <v>Good</v>
      </c>
      <c r="AT2965">
        <v>1.78</v>
      </c>
      <c r="AU2965" t="str">
        <f t="shared" si="1091"/>
        <v>HDTV / Widescreen</v>
      </c>
      <c r="AV2965">
        <v>0</v>
      </c>
      <c r="AW2965" t="str">
        <f t="shared" si="1092"/>
        <v>Very Low</v>
      </c>
    </row>
    <row r="2966" spans="1:49" x14ac:dyDescent="0.3">
      <c r="A2966" t="s">
        <v>0</v>
      </c>
      <c r="B2966" t="s">
        <v>14181</v>
      </c>
      <c r="C2966">
        <v>11</v>
      </c>
      <c r="D2966" t="str">
        <f t="shared" si="1072"/>
        <v>Very Low</v>
      </c>
      <c r="E2966">
        <v>93</v>
      </c>
      <c r="F2966" t="str">
        <f t="shared" si="1073"/>
        <v>1h 33m</v>
      </c>
      <c r="G2966" t="str">
        <f t="shared" si="1074"/>
        <v>Standard Movie</v>
      </c>
      <c r="H2966">
        <v>3</v>
      </c>
      <c r="I2966" t="str">
        <f t="shared" si="1075"/>
        <v>Very Low</v>
      </c>
      <c r="J2966">
        <v>324</v>
      </c>
      <c r="K2966" t="str">
        <f t="shared" si="1076"/>
        <v>Very Low</v>
      </c>
      <c r="L2966" t="s">
        <v>5474</v>
      </c>
      <c r="M2966">
        <v>1000</v>
      </c>
      <c r="N2966" t="str">
        <f t="shared" si="1077"/>
        <v>Low</v>
      </c>
      <c r="O2966">
        <v>13960203</v>
      </c>
      <c r="P2966" t="str">
        <f t="shared" si="1078"/>
        <v>Average</v>
      </c>
      <c r="Q2966" t="s">
        <v>1642</v>
      </c>
      <c r="R2966" t="str">
        <f t="shared" si="1079"/>
        <v>Comedy</v>
      </c>
      <c r="S2966">
        <f t="shared" si="1080"/>
        <v>1</v>
      </c>
      <c r="T2966" t="s">
        <v>775</v>
      </c>
      <c r="U2966" t="s">
        <v>14182</v>
      </c>
      <c r="V2966">
        <v>2301</v>
      </c>
      <c r="W2966" t="str">
        <f t="shared" si="1081"/>
        <v>Very Low</v>
      </c>
      <c r="X2966">
        <v>2939</v>
      </c>
      <c r="Y2966" t="str">
        <f t="shared" si="1082"/>
        <v>Low</v>
      </c>
      <c r="Z2966" t="s">
        <v>14183</v>
      </c>
      <c r="AA2966">
        <v>2</v>
      </c>
      <c r="AB2966" t="str">
        <f t="shared" si="1083"/>
        <v>Duo/Trio Poster</v>
      </c>
      <c r="AC2966" t="s">
        <v>14184</v>
      </c>
      <c r="AD2966" t="s">
        <v>14185</v>
      </c>
      <c r="AE2966">
        <v>15</v>
      </c>
      <c r="AF2966" t="str">
        <f t="shared" si="1084"/>
        <v>Very Low</v>
      </c>
      <c r="AG2966" t="s">
        <v>9</v>
      </c>
      <c r="AH2966" t="s">
        <v>10</v>
      </c>
      <c r="AI2966" t="s">
        <v>556</v>
      </c>
      <c r="AJ2966" t="str">
        <f t="shared" si="1085"/>
        <v>Adult</v>
      </c>
      <c r="AK2966">
        <f>AK2965</f>
        <v>12000000</v>
      </c>
      <c r="AL2966" t="str">
        <f t="shared" si="1086"/>
        <v>Low Budget</v>
      </c>
      <c r="AM2966">
        <v>1997</v>
      </c>
      <c r="AN2966">
        <f t="shared" si="1087"/>
        <v>28</v>
      </c>
      <c r="AO2966" t="str">
        <f t="shared" si="1088"/>
        <v>Old Classic</v>
      </c>
      <c r="AP2966">
        <v>560</v>
      </c>
      <c r="AQ2966" t="str">
        <f t="shared" si="1089"/>
        <v>Very Low</v>
      </c>
      <c r="AR2966">
        <v>5.3</v>
      </c>
      <c r="AS2966" t="str">
        <f t="shared" si="1090"/>
        <v>Below Average</v>
      </c>
      <c r="AT2966">
        <v>1.85</v>
      </c>
      <c r="AU2966" t="str">
        <f t="shared" si="1091"/>
        <v>HDTV / Widescreen</v>
      </c>
      <c r="AV2966">
        <v>439</v>
      </c>
      <c r="AW2966" t="str">
        <f t="shared" si="1092"/>
        <v>Very Low</v>
      </c>
    </row>
    <row r="2967" spans="1:49" x14ac:dyDescent="0.3">
      <c r="A2967" t="s">
        <v>0</v>
      </c>
      <c r="B2967" t="s">
        <v>5433</v>
      </c>
      <c r="C2967">
        <v>24</v>
      </c>
      <c r="D2967" t="str">
        <f t="shared" si="1072"/>
        <v>Very Low</v>
      </c>
      <c r="E2967">
        <v>100</v>
      </c>
      <c r="F2967" t="str">
        <f t="shared" si="1073"/>
        <v>1h 40m</v>
      </c>
      <c r="G2967" t="str">
        <f t="shared" si="1074"/>
        <v>Standard Movie</v>
      </c>
      <c r="H2967">
        <v>98</v>
      </c>
      <c r="I2967" t="str">
        <f t="shared" si="1075"/>
        <v>Very Low</v>
      </c>
      <c r="J2967">
        <v>604</v>
      </c>
      <c r="K2967" t="str">
        <f t="shared" si="1076"/>
        <v>Very Low</v>
      </c>
      <c r="L2967" t="s">
        <v>8542</v>
      </c>
      <c r="M2967">
        <v>1000</v>
      </c>
      <c r="N2967" t="str">
        <f t="shared" si="1077"/>
        <v>Low</v>
      </c>
      <c r="O2967">
        <v>12902790</v>
      </c>
      <c r="P2967" t="str">
        <f t="shared" si="1078"/>
        <v>Average</v>
      </c>
      <c r="Q2967" t="s">
        <v>1386</v>
      </c>
      <c r="R2967" t="str">
        <f t="shared" si="1079"/>
        <v>Comedy</v>
      </c>
      <c r="S2967">
        <f t="shared" si="1080"/>
        <v>3</v>
      </c>
      <c r="T2967" t="s">
        <v>2032</v>
      </c>
      <c r="U2967" t="s">
        <v>14186</v>
      </c>
      <c r="V2967">
        <v>4052</v>
      </c>
      <c r="W2967" t="str">
        <f t="shared" si="1081"/>
        <v>Very Low</v>
      </c>
      <c r="X2967">
        <v>3250</v>
      </c>
      <c r="Y2967" t="str">
        <f t="shared" si="1082"/>
        <v>Low</v>
      </c>
      <c r="Z2967" t="s">
        <v>1687</v>
      </c>
      <c r="AA2967">
        <v>1</v>
      </c>
      <c r="AB2967" t="str">
        <f t="shared" si="1083"/>
        <v>Solo Star Poster</v>
      </c>
      <c r="AC2967" t="s">
        <v>14187</v>
      </c>
      <c r="AD2967" t="s">
        <v>14188</v>
      </c>
      <c r="AE2967">
        <v>88</v>
      </c>
      <c r="AF2967" t="str">
        <f t="shared" si="1084"/>
        <v>Very Low</v>
      </c>
      <c r="AG2967" t="s">
        <v>9</v>
      </c>
      <c r="AH2967" t="s">
        <v>10</v>
      </c>
      <c r="AI2967" t="s">
        <v>556</v>
      </c>
      <c r="AJ2967" t="str">
        <f t="shared" si="1085"/>
        <v>Adult</v>
      </c>
      <c r="AK2967">
        <v>12000000</v>
      </c>
      <c r="AL2967" t="str">
        <f t="shared" si="1086"/>
        <v>Low Budget</v>
      </c>
      <c r="AM2967">
        <v>1998</v>
      </c>
      <c r="AN2967">
        <f t="shared" si="1087"/>
        <v>27</v>
      </c>
      <c r="AO2967" t="str">
        <f t="shared" si="1088"/>
        <v>Old Classic</v>
      </c>
      <c r="AP2967">
        <v>849</v>
      </c>
      <c r="AQ2967" t="str">
        <f t="shared" si="1089"/>
        <v>Very Low</v>
      </c>
      <c r="AR2967">
        <v>6.6</v>
      </c>
      <c r="AS2967" t="str">
        <f t="shared" si="1090"/>
        <v>Average</v>
      </c>
      <c r="AT2967">
        <v>2.35</v>
      </c>
      <c r="AU2967" t="str">
        <f t="shared" si="1091"/>
        <v>Cinematic Widescreen</v>
      </c>
      <c r="AV2967">
        <v>242</v>
      </c>
      <c r="AW2967" t="str">
        <f t="shared" si="1092"/>
        <v>Very Low</v>
      </c>
    </row>
    <row r="2968" spans="1:49" x14ac:dyDescent="0.3">
      <c r="A2968" t="s">
        <v>0</v>
      </c>
      <c r="B2968" t="s">
        <v>9075</v>
      </c>
      <c r="C2968">
        <v>70</v>
      </c>
      <c r="D2968" t="str">
        <f t="shared" si="1072"/>
        <v>Low</v>
      </c>
      <c r="E2968">
        <v>100</v>
      </c>
      <c r="F2968" t="str">
        <f t="shared" si="1073"/>
        <v>1h 40m</v>
      </c>
      <c r="G2968" t="str">
        <f t="shared" si="1074"/>
        <v>Standard Movie</v>
      </c>
      <c r="H2968">
        <v>43</v>
      </c>
      <c r="I2968" t="str">
        <f t="shared" si="1075"/>
        <v>Very Low</v>
      </c>
      <c r="J2968">
        <v>696</v>
      </c>
      <c r="K2968" t="str">
        <f t="shared" si="1076"/>
        <v>Very Low</v>
      </c>
      <c r="L2968" t="s">
        <v>5924</v>
      </c>
      <c r="M2968">
        <v>988</v>
      </c>
      <c r="N2968" t="str">
        <f t="shared" si="1077"/>
        <v>Low</v>
      </c>
      <c r="O2968">
        <v>21520719</v>
      </c>
      <c r="P2968" t="str">
        <f t="shared" si="1078"/>
        <v>Average</v>
      </c>
      <c r="Q2968" t="s">
        <v>3869</v>
      </c>
      <c r="R2968" t="str">
        <f t="shared" si="1079"/>
        <v>Comedy</v>
      </c>
      <c r="S2968">
        <f t="shared" si="1080"/>
        <v>3</v>
      </c>
      <c r="T2968" t="s">
        <v>300</v>
      </c>
      <c r="U2968" t="s">
        <v>14189</v>
      </c>
      <c r="V2968">
        <v>10103</v>
      </c>
      <c r="W2968" t="str">
        <f t="shared" si="1081"/>
        <v>Low</v>
      </c>
      <c r="X2968">
        <v>3906</v>
      </c>
      <c r="Y2968" t="str">
        <f t="shared" si="1082"/>
        <v>Low</v>
      </c>
      <c r="Z2968" t="s">
        <v>8305</v>
      </c>
      <c r="AA2968">
        <v>1</v>
      </c>
      <c r="AB2968" t="str">
        <f t="shared" si="1083"/>
        <v>Solo Star Poster</v>
      </c>
      <c r="AC2968" t="s">
        <v>14190</v>
      </c>
      <c r="AD2968" t="s">
        <v>14191</v>
      </c>
      <c r="AE2968">
        <v>36</v>
      </c>
      <c r="AF2968" t="str">
        <f t="shared" si="1084"/>
        <v>Very Low</v>
      </c>
      <c r="AG2968" t="s">
        <v>9</v>
      </c>
      <c r="AH2968" t="s">
        <v>10</v>
      </c>
      <c r="AI2968" t="s">
        <v>66</v>
      </c>
      <c r="AJ2968" t="str">
        <f t="shared" si="1085"/>
        <v>Family</v>
      </c>
      <c r="AK2968">
        <f t="shared" ref="AK2968:AK2969" si="1094">AK2967</f>
        <v>12000000</v>
      </c>
      <c r="AL2968" t="str">
        <f t="shared" si="1086"/>
        <v>Low Budget</v>
      </c>
      <c r="AM2968">
        <v>2010</v>
      </c>
      <c r="AN2968">
        <f t="shared" si="1087"/>
        <v>15</v>
      </c>
      <c r="AO2968" t="str">
        <f t="shared" si="1088"/>
        <v>Modern Classic</v>
      </c>
      <c r="AP2968">
        <v>826</v>
      </c>
      <c r="AQ2968" t="str">
        <f t="shared" si="1089"/>
        <v>Very Low</v>
      </c>
      <c r="AR2968">
        <v>5.8</v>
      </c>
      <c r="AS2968" t="str">
        <f t="shared" si="1090"/>
        <v>Below Average</v>
      </c>
      <c r="AT2968">
        <v>2.35</v>
      </c>
      <c r="AU2968" t="str">
        <f t="shared" si="1091"/>
        <v>Cinematic Widescreen</v>
      </c>
      <c r="AV2968">
        <v>0</v>
      </c>
      <c r="AW2968" t="str">
        <f t="shared" si="1092"/>
        <v>Very Low</v>
      </c>
    </row>
    <row r="2969" spans="1:49" x14ac:dyDescent="0.3">
      <c r="A2969" t="s">
        <v>0</v>
      </c>
      <c r="B2969" t="s">
        <v>2699</v>
      </c>
      <c r="C2969">
        <v>232</v>
      </c>
      <c r="D2969" t="str">
        <f t="shared" si="1072"/>
        <v>Medium</v>
      </c>
      <c r="E2969">
        <v>113</v>
      </c>
      <c r="F2969" t="str">
        <f t="shared" si="1073"/>
        <v>1h 53m</v>
      </c>
      <c r="G2969" t="str">
        <f t="shared" si="1074"/>
        <v>Standard Movie</v>
      </c>
      <c r="H2969">
        <v>438</v>
      </c>
      <c r="I2969" t="str">
        <f t="shared" si="1075"/>
        <v>Very Low</v>
      </c>
      <c r="J2969">
        <v>471</v>
      </c>
      <c r="K2969" t="str">
        <f t="shared" si="1076"/>
        <v>Very Low</v>
      </c>
      <c r="L2969" t="s">
        <v>2257</v>
      </c>
      <c r="M2969">
        <v>11000</v>
      </c>
      <c r="N2969" t="str">
        <f t="shared" si="1077"/>
        <v>Medium</v>
      </c>
      <c r="O2969">
        <v>12796277</v>
      </c>
      <c r="P2969" t="str">
        <f t="shared" si="1078"/>
        <v>Average</v>
      </c>
      <c r="Q2969" t="s">
        <v>185</v>
      </c>
      <c r="R2969" t="str">
        <f t="shared" si="1079"/>
        <v>Drama</v>
      </c>
      <c r="S2969">
        <f t="shared" si="1080"/>
        <v>2</v>
      </c>
      <c r="T2969" t="s">
        <v>228</v>
      </c>
      <c r="U2969" t="s">
        <v>14192</v>
      </c>
      <c r="V2969">
        <v>41226</v>
      </c>
      <c r="W2969" t="str">
        <f t="shared" si="1081"/>
        <v>Low</v>
      </c>
      <c r="X2969">
        <v>12274</v>
      </c>
      <c r="Y2969" t="str">
        <f t="shared" si="1082"/>
        <v>Medium</v>
      </c>
      <c r="Z2969" t="s">
        <v>14193</v>
      </c>
      <c r="AA2969">
        <v>1</v>
      </c>
      <c r="AB2969" t="str">
        <f t="shared" si="1083"/>
        <v>Solo Star Poster</v>
      </c>
      <c r="AC2969" t="s">
        <v>14194</v>
      </c>
      <c r="AD2969" t="s">
        <v>14195</v>
      </c>
      <c r="AE2969">
        <v>281</v>
      </c>
      <c r="AF2969" t="str">
        <f t="shared" si="1084"/>
        <v>Very Low</v>
      </c>
      <c r="AG2969" t="s">
        <v>9</v>
      </c>
      <c r="AH2969" t="s">
        <v>10</v>
      </c>
      <c r="AI2969" t="s">
        <v>556</v>
      </c>
      <c r="AJ2969" t="str">
        <f t="shared" si="1085"/>
        <v>Adult</v>
      </c>
      <c r="AK2969">
        <f t="shared" si="1094"/>
        <v>12000000</v>
      </c>
      <c r="AL2969" t="str">
        <f t="shared" si="1086"/>
        <v>Low Budget</v>
      </c>
      <c r="AM2969">
        <v>2008</v>
      </c>
      <c r="AN2969">
        <f t="shared" si="1087"/>
        <v>17</v>
      </c>
      <c r="AO2969" t="str">
        <f t="shared" si="1088"/>
        <v>Old Classic</v>
      </c>
      <c r="AP2969">
        <v>536</v>
      </c>
      <c r="AQ2969" t="str">
        <f t="shared" si="1089"/>
        <v>Very Low</v>
      </c>
      <c r="AR2969">
        <v>6.7</v>
      </c>
      <c r="AS2969" t="str">
        <f t="shared" si="1090"/>
        <v>Average</v>
      </c>
      <c r="AT2969">
        <v>1.85</v>
      </c>
      <c r="AU2969" t="str">
        <f t="shared" si="1091"/>
        <v>HDTV / Widescreen</v>
      </c>
      <c r="AV2969">
        <v>0</v>
      </c>
      <c r="AW2969" t="str">
        <f t="shared" si="1092"/>
        <v>Very Low</v>
      </c>
    </row>
    <row r="2970" spans="1:49" x14ac:dyDescent="0.3">
      <c r="A2970" t="s">
        <v>0</v>
      </c>
      <c r="B2970" t="s">
        <v>9304</v>
      </c>
      <c r="C2970">
        <v>34</v>
      </c>
      <c r="D2970" t="str">
        <f t="shared" si="1072"/>
        <v>Very Low</v>
      </c>
      <c r="E2970">
        <v>122</v>
      </c>
      <c r="F2970" t="str">
        <f t="shared" si="1073"/>
        <v>2h 2m</v>
      </c>
      <c r="G2970" t="str">
        <f t="shared" si="1074"/>
        <v>Long Movie</v>
      </c>
      <c r="H2970">
        <v>30</v>
      </c>
      <c r="I2970" t="str">
        <f t="shared" si="1075"/>
        <v>Very Low</v>
      </c>
      <c r="J2970">
        <v>85</v>
      </c>
      <c r="K2970" t="str">
        <f t="shared" si="1076"/>
        <v>Very Low</v>
      </c>
      <c r="L2970" t="s">
        <v>4214</v>
      </c>
      <c r="M2970">
        <v>1000</v>
      </c>
      <c r="N2970" t="str">
        <f t="shared" si="1077"/>
        <v>Low</v>
      </c>
      <c r="O2970">
        <f>O2969</f>
        <v>12796277</v>
      </c>
      <c r="P2970" t="str">
        <f t="shared" si="1078"/>
        <v>Average</v>
      </c>
      <c r="Q2970" t="s">
        <v>5245</v>
      </c>
      <c r="R2970" t="str">
        <f t="shared" si="1079"/>
        <v>Crime</v>
      </c>
      <c r="S2970">
        <f t="shared" si="1080"/>
        <v>4</v>
      </c>
      <c r="T2970" t="s">
        <v>3951</v>
      </c>
      <c r="U2970" t="s">
        <v>14196</v>
      </c>
      <c r="V2970">
        <v>16764</v>
      </c>
      <c r="W2970" t="str">
        <f t="shared" si="1081"/>
        <v>Low</v>
      </c>
      <c r="X2970">
        <v>1456</v>
      </c>
      <c r="Y2970" t="str">
        <f t="shared" si="1082"/>
        <v>Low</v>
      </c>
      <c r="Z2970" t="s">
        <v>14197</v>
      </c>
      <c r="AA2970">
        <v>0</v>
      </c>
      <c r="AB2970" t="str">
        <f t="shared" si="1083"/>
        <v>Symbolic Poster</v>
      </c>
      <c r="AC2970" t="s">
        <v>14198</v>
      </c>
      <c r="AD2970" t="s">
        <v>14199</v>
      </c>
      <c r="AE2970">
        <v>48</v>
      </c>
      <c r="AF2970" t="str">
        <f t="shared" si="1084"/>
        <v>Very Low</v>
      </c>
      <c r="AG2970" t="s">
        <v>9</v>
      </c>
      <c r="AH2970" t="s">
        <v>10</v>
      </c>
      <c r="AI2970" t="s">
        <v>556</v>
      </c>
      <c r="AJ2970" t="str">
        <f t="shared" si="1085"/>
        <v>Adult</v>
      </c>
      <c r="AK2970">
        <v>12000000</v>
      </c>
      <c r="AL2970" t="str">
        <f t="shared" si="1086"/>
        <v>Low Budget</v>
      </c>
      <c r="AM2970">
        <v>1981</v>
      </c>
      <c r="AN2970">
        <f t="shared" si="1087"/>
        <v>44</v>
      </c>
      <c r="AO2970" t="str">
        <f t="shared" si="1088"/>
        <v>Old Classic</v>
      </c>
      <c r="AP2970">
        <v>230</v>
      </c>
      <c r="AQ2970" t="str">
        <f t="shared" si="1089"/>
        <v>Very Low</v>
      </c>
      <c r="AR2970">
        <v>6.6</v>
      </c>
      <c r="AS2970" t="str">
        <f t="shared" si="1090"/>
        <v>Average</v>
      </c>
      <c r="AT2970">
        <v>1.85</v>
      </c>
      <c r="AU2970" t="str">
        <f t="shared" si="1091"/>
        <v>HDTV / Widescreen</v>
      </c>
      <c r="AV2970">
        <v>1000</v>
      </c>
      <c r="AW2970" t="str">
        <f t="shared" si="1092"/>
        <v>Very Low</v>
      </c>
    </row>
    <row r="2971" spans="1:49" x14ac:dyDescent="0.3">
      <c r="A2971" t="s">
        <v>0</v>
      </c>
      <c r="B2971" t="s">
        <v>5309</v>
      </c>
      <c r="C2971">
        <v>160</v>
      </c>
      <c r="D2971" t="str">
        <f t="shared" si="1072"/>
        <v>Low</v>
      </c>
      <c r="E2971">
        <v>100</v>
      </c>
      <c r="F2971" t="str">
        <f t="shared" si="1073"/>
        <v>1h 40m</v>
      </c>
      <c r="G2971" t="str">
        <f t="shared" si="1074"/>
        <v>Standard Movie</v>
      </c>
      <c r="H2971">
        <v>73</v>
      </c>
      <c r="I2971" t="str">
        <f t="shared" si="1075"/>
        <v>Very Low</v>
      </c>
      <c r="J2971">
        <v>1000</v>
      </c>
      <c r="K2971" t="str">
        <f t="shared" si="1076"/>
        <v>Very Low</v>
      </c>
      <c r="L2971" t="s">
        <v>407</v>
      </c>
      <c r="M2971">
        <v>19000</v>
      </c>
      <c r="N2971" t="str">
        <f t="shared" si="1077"/>
        <v>Medium</v>
      </c>
      <c r="O2971">
        <v>11634362</v>
      </c>
      <c r="P2971" t="str">
        <f t="shared" si="1078"/>
        <v>Average</v>
      </c>
      <c r="Q2971" t="s">
        <v>6297</v>
      </c>
      <c r="R2971" t="str">
        <f t="shared" si="1079"/>
        <v>Biography</v>
      </c>
      <c r="S2971">
        <f t="shared" si="1080"/>
        <v>3</v>
      </c>
      <c r="T2971" t="s">
        <v>71</v>
      </c>
      <c r="U2971" t="s">
        <v>14200</v>
      </c>
      <c r="V2971">
        <v>60171</v>
      </c>
      <c r="W2971" t="str">
        <f t="shared" si="1081"/>
        <v>Medium</v>
      </c>
      <c r="X2971">
        <v>34700</v>
      </c>
      <c r="Y2971" t="str">
        <f t="shared" si="1082"/>
        <v>Medium</v>
      </c>
      <c r="Z2971" t="s">
        <v>109</v>
      </c>
      <c r="AA2971">
        <v>0</v>
      </c>
      <c r="AB2971" t="str">
        <f t="shared" si="1083"/>
        <v>Symbolic Poster</v>
      </c>
      <c r="AC2971" t="s">
        <v>14201</v>
      </c>
      <c r="AD2971" t="s">
        <v>14202</v>
      </c>
      <c r="AE2971">
        <v>296</v>
      </c>
      <c r="AF2971" t="str">
        <f t="shared" si="1084"/>
        <v>Very Low</v>
      </c>
      <c r="AG2971" t="s">
        <v>9</v>
      </c>
      <c r="AH2971" t="s">
        <v>28</v>
      </c>
      <c r="AI2971" t="s">
        <v>11</v>
      </c>
      <c r="AJ2971" t="str">
        <f t="shared" si="1085"/>
        <v>Teen</v>
      </c>
      <c r="AK2971">
        <f>AK2970</f>
        <v>12000000</v>
      </c>
      <c r="AL2971" t="str">
        <f t="shared" si="1086"/>
        <v>Low Budget</v>
      </c>
      <c r="AM2971">
        <v>2003</v>
      </c>
      <c r="AN2971">
        <f t="shared" si="1087"/>
        <v>22</v>
      </c>
      <c r="AO2971" t="str">
        <f t="shared" si="1088"/>
        <v>Old Classic</v>
      </c>
      <c r="AP2971">
        <v>14000</v>
      </c>
      <c r="AQ2971" t="str">
        <f t="shared" si="1089"/>
        <v>Medium</v>
      </c>
      <c r="AR2971">
        <v>7</v>
      </c>
      <c r="AS2971" t="str">
        <f t="shared" si="1090"/>
        <v>Good</v>
      </c>
      <c r="AT2971">
        <v>2.35</v>
      </c>
      <c r="AU2971" t="str">
        <f t="shared" si="1091"/>
        <v>Cinematic Widescreen</v>
      </c>
      <c r="AV2971">
        <v>0</v>
      </c>
      <c r="AW2971" t="str">
        <f t="shared" si="1092"/>
        <v>Very Low</v>
      </c>
    </row>
    <row r="2972" spans="1:49" x14ac:dyDescent="0.3">
      <c r="A2972" t="s">
        <v>0</v>
      </c>
      <c r="B2972" t="s">
        <v>681</v>
      </c>
      <c r="C2972">
        <v>96</v>
      </c>
      <c r="D2972" t="str">
        <f t="shared" si="1072"/>
        <v>Low</v>
      </c>
      <c r="E2972">
        <v>293</v>
      </c>
      <c r="F2972" t="str">
        <f t="shared" si="1073"/>
        <v>4h 53m</v>
      </c>
      <c r="G2972" t="str">
        <f t="shared" si="1074"/>
        <v>Epic</v>
      </c>
      <c r="H2972">
        <v>249</v>
      </c>
      <c r="I2972" t="str">
        <f t="shared" si="1075"/>
        <v>Very Low</v>
      </c>
      <c r="J2972">
        <v>18</v>
      </c>
      <c r="K2972" t="str">
        <f t="shared" si="1076"/>
        <v>Very Low</v>
      </c>
      <c r="L2972" t="s">
        <v>14203</v>
      </c>
      <c r="M2972">
        <v>362</v>
      </c>
      <c r="N2972" t="str">
        <f t="shared" si="1077"/>
        <v>Low</v>
      </c>
      <c r="O2972">
        <v>11433134</v>
      </c>
      <c r="P2972" t="str">
        <f t="shared" si="1078"/>
        <v>Average</v>
      </c>
      <c r="Q2972" t="s">
        <v>14204</v>
      </c>
      <c r="R2972" t="str">
        <f t="shared" si="1079"/>
        <v>Adventure</v>
      </c>
      <c r="S2972">
        <f t="shared" si="1080"/>
        <v>4</v>
      </c>
      <c r="T2972" t="s">
        <v>1246</v>
      </c>
      <c r="U2972" t="s">
        <v>14205</v>
      </c>
      <c r="V2972">
        <v>168203</v>
      </c>
      <c r="W2972" t="str">
        <f t="shared" si="1081"/>
        <v>Medium</v>
      </c>
      <c r="X2972">
        <v>469</v>
      </c>
      <c r="Y2972" t="str">
        <f t="shared" si="1082"/>
        <v>Very Low</v>
      </c>
      <c r="Z2972" t="s">
        <v>14206</v>
      </c>
      <c r="AA2972">
        <v>0</v>
      </c>
      <c r="AB2972" t="str">
        <f t="shared" si="1083"/>
        <v>Symbolic Poster</v>
      </c>
      <c r="AC2972" t="s">
        <v>14207</v>
      </c>
      <c r="AD2972" t="s">
        <v>14208</v>
      </c>
      <c r="AE2972">
        <v>426</v>
      </c>
      <c r="AF2972" t="str">
        <f t="shared" si="1084"/>
        <v>Very Low</v>
      </c>
      <c r="AG2972" t="s">
        <v>8702</v>
      </c>
      <c r="AH2972" t="s">
        <v>9110</v>
      </c>
      <c r="AI2972" t="s">
        <v>556</v>
      </c>
      <c r="AJ2972" t="str">
        <f t="shared" si="1085"/>
        <v>Adult</v>
      </c>
      <c r="AK2972">
        <v>14000000</v>
      </c>
      <c r="AL2972" t="str">
        <f t="shared" si="1086"/>
        <v>Low Budget</v>
      </c>
      <c r="AM2972">
        <v>1981</v>
      </c>
      <c r="AN2972">
        <f t="shared" si="1087"/>
        <v>44</v>
      </c>
      <c r="AO2972" t="str">
        <f t="shared" si="1088"/>
        <v>Old Classic</v>
      </c>
      <c r="AP2972">
        <v>21</v>
      </c>
      <c r="AQ2972" t="str">
        <f t="shared" si="1089"/>
        <v>Very Low</v>
      </c>
      <c r="AR2972">
        <v>8.4</v>
      </c>
      <c r="AS2972" t="str">
        <f t="shared" si="1090"/>
        <v>Excellent</v>
      </c>
      <c r="AT2972">
        <v>1.85</v>
      </c>
      <c r="AU2972" t="str">
        <f t="shared" si="1091"/>
        <v>HDTV / Widescreen</v>
      </c>
      <c r="AV2972">
        <v>11000</v>
      </c>
      <c r="AW2972" t="str">
        <f t="shared" si="1092"/>
        <v>Medium</v>
      </c>
    </row>
    <row r="2973" spans="1:49" x14ac:dyDescent="0.3">
      <c r="A2973" t="s">
        <v>0</v>
      </c>
      <c r="B2973" t="s">
        <v>2025</v>
      </c>
      <c r="C2973">
        <v>106</v>
      </c>
      <c r="D2973" t="str">
        <f t="shared" si="1072"/>
        <v>Low</v>
      </c>
      <c r="E2973">
        <v>137</v>
      </c>
      <c r="F2973" t="str">
        <f t="shared" si="1073"/>
        <v>2h 17m</v>
      </c>
      <c r="G2973" t="str">
        <f t="shared" si="1074"/>
        <v>Long Movie</v>
      </c>
      <c r="H2973">
        <v>102</v>
      </c>
      <c r="I2973" t="str">
        <f t="shared" si="1075"/>
        <v>Very Low</v>
      </c>
      <c r="J2973">
        <v>877</v>
      </c>
      <c r="K2973" t="str">
        <f t="shared" si="1076"/>
        <v>Very Low</v>
      </c>
      <c r="L2973" t="s">
        <v>1393</v>
      </c>
      <c r="M2973">
        <v>2000</v>
      </c>
      <c r="N2973" t="str">
        <f t="shared" si="1077"/>
        <v>Low</v>
      </c>
      <c r="O2973">
        <v>22406362</v>
      </c>
      <c r="P2973" t="str">
        <f t="shared" si="1078"/>
        <v>Average</v>
      </c>
      <c r="Q2973" t="s">
        <v>2026</v>
      </c>
      <c r="R2973" t="str">
        <f t="shared" si="1079"/>
        <v>Drama</v>
      </c>
      <c r="S2973">
        <f t="shared" si="1080"/>
        <v>4</v>
      </c>
      <c r="T2973" t="s">
        <v>507</v>
      </c>
      <c r="U2973" t="s">
        <v>2027</v>
      </c>
      <c r="V2973">
        <v>16832</v>
      </c>
      <c r="W2973" t="str">
        <f t="shared" si="1081"/>
        <v>Low</v>
      </c>
      <c r="X2973">
        <v>5780</v>
      </c>
      <c r="Y2973" t="str">
        <f t="shared" si="1082"/>
        <v>Low</v>
      </c>
      <c r="Z2973" t="s">
        <v>1161</v>
      </c>
      <c r="AA2973">
        <v>0</v>
      </c>
      <c r="AB2973" t="str">
        <f t="shared" si="1083"/>
        <v>Symbolic Poster</v>
      </c>
      <c r="AC2973" t="s">
        <v>2028</v>
      </c>
      <c r="AD2973" t="s">
        <v>2029</v>
      </c>
      <c r="AE2973">
        <v>267</v>
      </c>
      <c r="AF2973" t="str">
        <f t="shared" si="1084"/>
        <v>Very Low</v>
      </c>
      <c r="AG2973" t="s">
        <v>9</v>
      </c>
      <c r="AH2973" t="s">
        <v>10</v>
      </c>
      <c r="AI2973" t="s">
        <v>11</v>
      </c>
      <c r="AJ2973" t="str">
        <f t="shared" si="1085"/>
        <v>Teen</v>
      </c>
      <c r="AK2973">
        <v>107000000</v>
      </c>
      <c r="AL2973" t="str">
        <f t="shared" si="1086"/>
        <v>High Budget</v>
      </c>
      <c r="AM2973">
        <v>2004</v>
      </c>
      <c r="AN2973">
        <f t="shared" si="1087"/>
        <v>21</v>
      </c>
      <c r="AO2973" t="str">
        <f t="shared" si="1088"/>
        <v>Old Classic</v>
      </c>
      <c r="AP2973">
        <v>973</v>
      </c>
      <c r="AQ2973" t="str">
        <f t="shared" si="1089"/>
        <v>Very Low</v>
      </c>
      <c r="AR2973">
        <v>6</v>
      </c>
      <c r="AS2973" t="str">
        <f t="shared" si="1090"/>
        <v>Average</v>
      </c>
      <c r="AT2973">
        <v>2.35</v>
      </c>
      <c r="AU2973" t="str">
        <f t="shared" si="1091"/>
        <v>Cinematic Widescreen</v>
      </c>
      <c r="AV2973">
        <v>701</v>
      </c>
      <c r="AW2973" t="str">
        <f t="shared" si="1092"/>
        <v>Very Low</v>
      </c>
    </row>
    <row r="2974" spans="1:49" x14ac:dyDescent="0.3">
      <c r="A2974" t="s">
        <v>0</v>
      </c>
      <c r="B2974" t="s">
        <v>14209</v>
      </c>
      <c r="C2974">
        <v>53</v>
      </c>
      <c r="D2974" t="str">
        <f t="shared" si="1072"/>
        <v>Low</v>
      </c>
      <c r="E2974">
        <v>93</v>
      </c>
      <c r="F2974" t="str">
        <f t="shared" si="1073"/>
        <v>1h 33m</v>
      </c>
      <c r="G2974" t="str">
        <f t="shared" si="1074"/>
        <v>Standard Movie</v>
      </c>
      <c r="H2974">
        <v>32</v>
      </c>
      <c r="I2974" t="str">
        <f t="shared" si="1075"/>
        <v>Very Low</v>
      </c>
      <c r="J2974">
        <v>503</v>
      </c>
      <c r="K2974" t="str">
        <f t="shared" si="1076"/>
        <v>Very Low</v>
      </c>
      <c r="L2974" t="s">
        <v>10747</v>
      </c>
      <c r="M2974">
        <v>529</v>
      </c>
      <c r="N2974" t="str">
        <f t="shared" si="1077"/>
        <v>Low</v>
      </c>
      <c r="O2974">
        <v>10198766</v>
      </c>
      <c r="P2974" t="str">
        <f t="shared" si="1078"/>
        <v>Average</v>
      </c>
      <c r="Q2974" t="s">
        <v>1642</v>
      </c>
      <c r="R2974" t="str">
        <f t="shared" si="1079"/>
        <v>Comedy</v>
      </c>
      <c r="S2974">
        <f t="shared" si="1080"/>
        <v>1</v>
      </c>
      <c r="T2974" t="s">
        <v>8103</v>
      </c>
      <c r="U2974" t="s">
        <v>14210</v>
      </c>
      <c r="V2974">
        <v>12007</v>
      </c>
      <c r="W2974" t="str">
        <f t="shared" si="1081"/>
        <v>Low</v>
      </c>
      <c r="X2974">
        <v>2393</v>
      </c>
      <c r="Y2974" t="str">
        <f t="shared" si="1082"/>
        <v>Low</v>
      </c>
      <c r="Z2974" t="s">
        <v>12239</v>
      </c>
      <c r="AA2974">
        <v>3</v>
      </c>
      <c r="AB2974" t="str">
        <f t="shared" si="1083"/>
        <v>Duo/Trio Poster</v>
      </c>
      <c r="AC2974" t="s">
        <v>14211</v>
      </c>
      <c r="AD2974" t="s">
        <v>14212</v>
      </c>
      <c r="AE2974">
        <v>105</v>
      </c>
      <c r="AF2974" t="str">
        <f t="shared" si="1084"/>
        <v>Very Low</v>
      </c>
      <c r="AG2974" t="s">
        <v>9</v>
      </c>
      <c r="AH2974" t="s">
        <v>10</v>
      </c>
      <c r="AI2974" t="s">
        <v>556</v>
      </c>
      <c r="AJ2974" t="str">
        <f t="shared" si="1085"/>
        <v>Adult</v>
      </c>
      <c r="AK2974">
        <v>12000000</v>
      </c>
      <c r="AL2974" t="str">
        <f t="shared" si="1086"/>
        <v>Low Budget</v>
      </c>
      <c r="AM2974">
        <v>2002</v>
      </c>
      <c r="AN2974">
        <f t="shared" si="1087"/>
        <v>23</v>
      </c>
      <c r="AO2974" t="str">
        <f t="shared" si="1088"/>
        <v>Old Classic</v>
      </c>
      <c r="AP2974">
        <v>526</v>
      </c>
      <c r="AQ2974" t="str">
        <f t="shared" si="1089"/>
        <v>Very Low</v>
      </c>
      <c r="AR2974">
        <v>5.4</v>
      </c>
      <c r="AS2974" t="str">
        <f t="shared" si="1090"/>
        <v>Below Average</v>
      </c>
      <c r="AT2974">
        <v>1.85</v>
      </c>
      <c r="AU2974" t="str">
        <f t="shared" si="1091"/>
        <v>HDTV / Widescreen</v>
      </c>
      <c r="AV2974">
        <v>507</v>
      </c>
      <c r="AW2974" t="str">
        <f t="shared" si="1092"/>
        <v>Very Low</v>
      </c>
    </row>
    <row r="2975" spans="1:49" x14ac:dyDescent="0.3">
      <c r="A2975" t="s">
        <v>0</v>
      </c>
      <c r="B2975" t="s">
        <v>5480</v>
      </c>
      <c r="C2975">
        <v>274</v>
      </c>
      <c r="D2975" t="str">
        <f t="shared" si="1072"/>
        <v>Medium</v>
      </c>
      <c r="E2975">
        <v>123</v>
      </c>
      <c r="F2975" t="str">
        <f t="shared" si="1073"/>
        <v>2h 3m</v>
      </c>
      <c r="G2975" t="str">
        <f t="shared" si="1074"/>
        <v>Long Movie</v>
      </c>
      <c r="H2975">
        <v>628</v>
      </c>
      <c r="I2975" t="str">
        <f t="shared" si="1075"/>
        <v>Very Low</v>
      </c>
      <c r="J2975">
        <v>171</v>
      </c>
      <c r="K2975" t="str">
        <f t="shared" si="1076"/>
        <v>Very Low</v>
      </c>
      <c r="L2975" t="s">
        <v>11093</v>
      </c>
      <c r="M2975">
        <v>565</v>
      </c>
      <c r="N2975" t="str">
        <f t="shared" si="1077"/>
        <v>Low</v>
      </c>
      <c r="O2975">
        <v>15294553</v>
      </c>
      <c r="P2975" t="str">
        <f t="shared" si="1078"/>
        <v>Average</v>
      </c>
      <c r="Q2975" t="s">
        <v>658</v>
      </c>
      <c r="R2975" t="str">
        <f t="shared" si="1079"/>
        <v>Drama</v>
      </c>
      <c r="S2975">
        <f t="shared" si="1080"/>
        <v>3</v>
      </c>
      <c r="T2975" t="s">
        <v>14213</v>
      </c>
      <c r="U2975" t="s">
        <v>14214</v>
      </c>
      <c r="V2975">
        <v>202341</v>
      </c>
      <c r="W2975" t="str">
        <f t="shared" si="1081"/>
        <v>High</v>
      </c>
      <c r="X2975">
        <v>1595</v>
      </c>
      <c r="Y2975" t="str">
        <f t="shared" si="1082"/>
        <v>Low</v>
      </c>
      <c r="Z2975" t="s">
        <v>11764</v>
      </c>
      <c r="AA2975">
        <v>1</v>
      </c>
      <c r="AB2975" t="str">
        <f t="shared" si="1083"/>
        <v>Solo Star Poster</v>
      </c>
      <c r="AC2975" t="s">
        <v>14215</v>
      </c>
      <c r="AD2975" t="s">
        <v>14216</v>
      </c>
      <c r="AE2975">
        <v>391</v>
      </c>
      <c r="AF2975" t="str">
        <f t="shared" si="1084"/>
        <v>Very Low</v>
      </c>
      <c r="AG2975" t="s">
        <v>9</v>
      </c>
      <c r="AH2975" t="s">
        <v>28</v>
      </c>
      <c r="AI2975" t="s">
        <v>556</v>
      </c>
      <c r="AJ2975" t="str">
        <f t="shared" si="1085"/>
        <v>Adult</v>
      </c>
      <c r="AK2975">
        <v>12000000</v>
      </c>
      <c r="AL2975" t="str">
        <f t="shared" si="1086"/>
        <v>Low Budget</v>
      </c>
      <c r="AM2975">
        <v>2013</v>
      </c>
      <c r="AN2975">
        <f t="shared" si="1087"/>
        <v>12</v>
      </c>
      <c r="AO2975" t="str">
        <f t="shared" si="1088"/>
        <v>Modern Classic</v>
      </c>
      <c r="AP2975">
        <v>555</v>
      </c>
      <c r="AQ2975" t="str">
        <f t="shared" si="1089"/>
        <v>Very Low</v>
      </c>
      <c r="AR2975">
        <v>7.8</v>
      </c>
      <c r="AS2975" t="str">
        <f t="shared" si="1090"/>
        <v>Good</v>
      </c>
      <c r="AT2975">
        <v>2.35</v>
      </c>
      <c r="AU2975" t="str">
        <f t="shared" si="1091"/>
        <v>Cinematic Widescreen</v>
      </c>
      <c r="AV2975">
        <v>105000</v>
      </c>
      <c r="AW2975" t="str">
        <f t="shared" si="1092"/>
        <v>High</v>
      </c>
    </row>
    <row r="2976" spans="1:49" x14ac:dyDescent="0.3">
      <c r="A2976" t="s">
        <v>0</v>
      </c>
      <c r="B2976" t="s">
        <v>1910</v>
      </c>
      <c r="C2976">
        <v>248</v>
      </c>
      <c r="D2976" t="str">
        <f t="shared" si="1072"/>
        <v>Medium</v>
      </c>
      <c r="E2976">
        <v>119</v>
      </c>
      <c r="F2976" t="str">
        <f t="shared" si="1073"/>
        <v>1h 59m</v>
      </c>
      <c r="G2976" t="str">
        <f t="shared" si="1074"/>
        <v>Standard Movie</v>
      </c>
      <c r="H2976">
        <v>611</v>
      </c>
      <c r="I2976" t="str">
        <f t="shared" si="1075"/>
        <v>Very Low</v>
      </c>
      <c r="J2976">
        <v>4</v>
      </c>
      <c r="K2976" t="str">
        <f t="shared" si="1076"/>
        <v>Very Low</v>
      </c>
      <c r="L2976" t="s">
        <v>6854</v>
      </c>
      <c r="M2976">
        <v>755</v>
      </c>
      <c r="N2976" t="str">
        <f t="shared" si="1077"/>
        <v>Low</v>
      </c>
      <c r="O2976">
        <v>11041228</v>
      </c>
      <c r="P2976" t="str">
        <f t="shared" si="1078"/>
        <v>Average</v>
      </c>
      <c r="Q2976" t="s">
        <v>178</v>
      </c>
      <c r="R2976" t="str">
        <f t="shared" si="1079"/>
        <v>Action</v>
      </c>
      <c r="S2976">
        <f t="shared" si="1080"/>
        <v>4</v>
      </c>
      <c r="T2976" t="s">
        <v>6852</v>
      </c>
      <c r="U2976" t="s">
        <v>14217</v>
      </c>
      <c r="V2976">
        <v>92295</v>
      </c>
      <c r="W2976" t="str">
        <f t="shared" si="1081"/>
        <v>Medium</v>
      </c>
      <c r="X2976">
        <v>1244</v>
      </c>
      <c r="Y2976" t="str">
        <f t="shared" si="1082"/>
        <v>Low</v>
      </c>
      <c r="Z2976" t="s">
        <v>14218</v>
      </c>
      <c r="AA2976">
        <v>3</v>
      </c>
      <c r="AB2976" t="str">
        <f t="shared" si="1083"/>
        <v>Duo/Trio Poster</v>
      </c>
      <c r="AC2976" t="s">
        <v>14219</v>
      </c>
      <c r="AD2976" t="s">
        <v>14220</v>
      </c>
      <c r="AE2976">
        <v>420</v>
      </c>
      <c r="AF2976" t="str">
        <f t="shared" si="1084"/>
        <v>Very Low</v>
      </c>
      <c r="AG2976" t="s">
        <v>1917</v>
      </c>
      <c r="AH2976" t="s">
        <v>863</v>
      </c>
      <c r="AI2976" t="s">
        <v>11</v>
      </c>
      <c r="AJ2976" t="str">
        <f t="shared" si="1085"/>
        <v>Teen</v>
      </c>
      <c r="AK2976">
        <v>100000000</v>
      </c>
      <c r="AL2976" t="str">
        <f t="shared" si="1086"/>
        <v>High Budget</v>
      </c>
      <c r="AM2976">
        <v>2004</v>
      </c>
      <c r="AN2976">
        <f t="shared" si="1087"/>
        <v>21</v>
      </c>
      <c r="AO2976" t="str">
        <f t="shared" si="1088"/>
        <v>Old Classic</v>
      </c>
      <c r="AP2976">
        <v>483</v>
      </c>
      <c r="AQ2976" t="str">
        <f t="shared" si="1089"/>
        <v>Very Low</v>
      </c>
      <c r="AR2976">
        <v>7.6</v>
      </c>
      <c r="AS2976" t="str">
        <f t="shared" si="1090"/>
        <v>Good</v>
      </c>
      <c r="AT2976">
        <v>2.35</v>
      </c>
      <c r="AU2976" t="str">
        <f t="shared" si="1091"/>
        <v>Cinematic Widescreen</v>
      </c>
      <c r="AV2976">
        <v>0</v>
      </c>
      <c r="AW2976" t="str">
        <f t="shared" si="1092"/>
        <v>Very Low</v>
      </c>
    </row>
    <row r="2977" spans="1:49" x14ac:dyDescent="0.3">
      <c r="A2977" t="s">
        <v>0</v>
      </c>
      <c r="B2977" t="s">
        <v>14221</v>
      </c>
      <c r="C2977">
        <v>288</v>
      </c>
      <c r="D2977" t="str">
        <f t="shared" si="1072"/>
        <v>Medium</v>
      </c>
      <c r="E2977">
        <v>107</v>
      </c>
      <c r="F2977" t="str">
        <f t="shared" si="1073"/>
        <v>1h 47m</v>
      </c>
      <c r="G2977" t="str">
        <f t="shared" si="1074"/>
        <v>Standard Movie</v>
      </c>
      <c r="H2977">
        <v>27</v>
      </c>
      <c r="I2977" t="str">
        <f t="shared" si="1075"/>
        <v>Very Low</v>
      </c>
      <c r="J2977">
        <v>360</v>
      </c>
      <c r="K2977" t="str">
        <f t="shared" si="1076"/>
        <v>Very Low</v>
      </c>
      <c r="L2977" t="s">
        <v>2187</v>
      </c>
      <c r="M2977">
        <v>664</v>
      </c>
      <c r="N2977" t="str">
        <f t="shared" si="1077"/>
        <v>Low</v>
      </c>
      <c r="O2977">
        <v>7918283</v>
      </c>
      <c r="P2977" t="str">
        <f t="shared" si="1078"/>
        <v>Flop</v>
      </c>
      <c r="Q2977" t="s">
        <v>4046</v>
      </c>
      <c r="R2977" t="str">
        <f t="shared" si="1079"/>
        <v>Drama</v>
      </c>
      <c r="S2977">
        <f t="shared" si="1080"/>
        <v>2</v>
      </c>
      <c r="T2977" t="s">
        <v>4475</v>
      </c>
      <c r="U2977" t="s">
        <v>14222</v>
      </c>
      <c r="V2977">
        <v>41574</v>
      </c>
      <c r="W2977" t="str">
        <f t="shared" si="1081"/>
        <v>Low</v>
      </c>
      <c r="X2977">
        <v>2440</v>
      </c>
      <c r="Y2977" t="str">
        <f t="shared" si="1082"/>
        <v>Low</v>
      </c>
      <c r="Z2977" t="s">
        <v>1472</v>
      </c>
      <c r="AA2977">
        <v>1</v>
      </c>
      <c r="AB2977" t="str">
        <f t="shared" si="1083"/>
        <v>Solo Star Poster</v>
      </c>
      <c r="AC2977" t="s">
        <v>14223</v>
      </c>
      <c r="AD2977" t="s">
        <v>14224</v>
      </c>
      <c r="AE2977">
        <v>145</v>
      </c>
      <c r="AF2977" t="str">
        <f t="shared" si="1084"/>
        <v>Very Low</v>
      </c>
      <c r="AG2977" t="s">
        <v>9</v>
      </c>
      <c r="AH2977" t="s">
        <v>10</v>
      </c>
      <c r="AI2977" t="s">
        <v>556</v>
      </c>
      <c r="AJ2977" t="str">
        <f t="shared" si="1085"/>
        <v>Adult</v>
      </c>
      <c r="AK2977">
        <v>12000000</v>
      </c>
      <c r="AL2977" t="str">
        <f t="shared" si="1086"/>
        <v>Low Budget</v>
      </c>
      <c r="AM2977">
        <v>2012</v>
      </c>
      <c r="AN2977">
        <f t="shared" si="1087"/>
        <v>13</v>
      </c>
      <c r="AO2977" t="str">
        <f t="shared" si="1088"/>
        <v>Modern Classic</v>
      </c>
      <c r="AP2977">
        <v>591</v>
      </c>
      <c r="AQ2977" t="str">
        <f t="shared" si="1089"/>
        <v>Very Low</v>
      </c>
      <c r="AR2977">
        <v>6.6</v>
      </c>
      <c r="AS2977" t="str">
        <f t="shared" si="1090"/>
        <v>Average</v>
      </c>
      <c r="AT2977">
        <v>1.85</v>
      </c>
      <c r="AU2977" t="str">
        <f t="shared" si="1091"/>
        <v>HDTV / Widescreen</v>
      </c>
      <c r="AV2977">
        <v>0</v>
      </c>
      <c r="AW2977" t="str">
        <f t="shared" si="1092"/>
        <v>Very Low</v>
      </c>
    </row>
    <row r="2978" spans="1:49" x14ac:dyDescent="0.3">
      <c r="A2978" t="s">
        <v>0</v>
      </c>
      <c r="B2978" t="s">
        <v>14225</v>
      </c>
      <c r="C2978">
        <v>177</v>
      </c>
      <c r="D2978" t="str">
        <f t="shared" si="1072"/>
        <v>Low</v>
      </c>
      <c r="E2978">
        <v>106</v>
      </c>
      <c r="F2978" t="str">
        <f t="shared" si="1073"/>
        <v>1h 46m</v>
      </c>
      <c r="G2978" t="str">
        <f t="shared" si="1074"/>
        <v>Standard Movie</v>
      </c>
      <c r="H2978">
        <v>16</v>
      </c>
      <c r="I2978" t="str">
        <f t="shared" si="1075"/>
        <v>Very Low</v>
      </c>
      <c r="J2978">
        <v>265</v>
      </c>
      <c r="K2978" t="str">
        <f t="shared" si="1076"/>
        <v>Very Low</v>
      </c>
      <c r="L2978" t="s">
        <v>14226</v>
      </c>
      <c r="M2978">
        <v>452</v>
      </c>
      <c r="N2978" t="str">
        <f t="shared" si="1077"/>
        <v>Low</v>
      </c>
      <c r="O2978">
        <v>22331028</v>
      </c>
      <c r="P2978" t="str">
        <f t="shared" si="1078"/>
        <v>Average</v>
      </c>
      <c r="Q2978" t="s">
        <v>2925</v>
      </c>
      <c r="R2978" t="str">
        <f t="shared" si="1079"/>
        <v>Sci-Fi</v>
      </c>
      <c r="S2978">
        <f t="shared" si="1080"/>
        <v>2</v>
      </c>
      <c r="T2978" t="s">
        <v>14227</v>
      </c>
      <c r="U2978" t="s">
        <v>14228</v>
      </c>
      <c r="V2978">
        <v>57349</v>
      </c>
      <c r="W2978" t="str">
        <f t="shared" si="1081"/>
        <v>Medium</v>
      </c>
      <c r="X2978">
        <v>1819</v>
      </c>
      <c r="Y2978" t="str">
        <f t="shared" si="1082"/>
        <v>Low</v>
      </c>
      <c r="Z2978" t="s">
        <v>14229</v>
      </c>
      <c r="AA2978">
        <v>0</v>
      </c>
      <c r="AB2978" t="str">
        <f t="shared" si="1083"/>
        <v>Symbolic Poster</v>
      </c>
      <c r="AC2978" t="s">
        <v>14230</v>
      </c>
      <c r="AD2978" t="s">
        <v>14231</v>
      </c>
      <c r="AE2978">
        <v>177</v>
      </c>
      <c r="AF2978" t="str">
        <f t="shared" si="1084"/>
        <v>Very Low</v>
      </c>
      <c r="AG2978" t="s">
        <v>9</v>
      </c>
      <c r="AH2978" t="s">
        <v>10</v>
      </c>
      <c r="AI2978" t="s">
        <v>11</v>
      </c>
      <c r="AJ2978" t="str">
        <f t="shared" si="1085"/>
        <v>Teen</v>
      </c>
      <c r="AK2978">
        <v>12000000</v>
      </c>
      <c r="AL2978" t="str">
        <f t="shared" si="1086"/>
        <v>Low Budget</v>
      </c>
      <c r="AM2978">
        <v>2015</v>
      </c>
      <c r="AN2978">
        <f t="shared" si="1087"/>
        <v>10</v>
      </c>
      <c r="AO2978" t="str">
        <f t="shared" si="1088"/>
        <v>Modern Classic</v>
      </c>
      <c r="AP2978">
        <v>328</v>
      </c>
      <c r="AQ2978" t="str">
        <f t="shared" si="1089"/>
        <v>Very Low</v>
      </c>
      <c r="AR2978">
        <v>6.4</v>
      </c>
      <c r="AS2978" t="str">
        <f t="shared" si="1090"/>
        <v>Average</v>
      </c>
      <c r="AT2978">
        <v>2.35</v>
      </c>
      <c r="AU2978" t="str">
        <f t="shared" si="1091"/>
        <v>Cinematic Widescreen</v>
      </c>
      <c r="AV2978">
        <v>0</v>
      </c>
      <c r="AW2978" t="str">
        <f t="shared" si="1092"/>
        <v>Very Low</v>
      </c>
    </row>
    <row r="2979" spans="1:49" x14ac:dyDescent="0.3">
      <c r="A2979" t="s">
        <v>0</v>
      </c>
      <c r="B2979" t="s">
        <v>14232</v>
      </c>
      <c r="C2979">
        <v>81</v>
      </c>
      <c r="D2979" t="str">
        <f t="shared" si="1072"/>
        <v>Low</v>
      </c>
      <c r="E2979">
        <v>109</v>
      </c>
      <c r="F2979" t="str">
        <f t="shared" si="1073"/>
        <v>1h 49m</v>
      </c>
      <c r="G2979" t="str">
        <f t="shared" si="1074"/>
        <v>Standard Movie</v>
      </c>
      <c r="H2979">
        <v>67</v>
      </c>
      <c r="I2979" t="str">
        <f t="shared" si="1075"/>
        <v>Very Low</v>
      </c>
      <c r="J2979">
        <v>192</v>
      </c>
      <c r="K2979" t="str">
        <f t="shared" si="1076"/>
        <v>Very Low</v>
      </c>
      <c r="L2979" t="s">
        <v>14233</v>
      </c>
      <c r="M2979">
        <v>436</v>
      </c>
      <c r="N2979" t="str">
        <f t="shared" si="1077"/>
        <v>Low</v>
      </c>
      <c r="O2979">
        <v>8134217</v>
      </c>
      <c r="P2979" t="str">
        <f t="shared" si="1078"/>
        <v>Flop</v>
      </c>
      <c r="Q2979" t="s">
        <v>4267</v>
      </c>
      <c r="R2979" t="str">
        <f t="shared" si="1079"/>
        <v>Biography</v>
      </c>
      <c r="S2979">
        <f t="shared" si="1080"/>
        <v>3</v>
      </c>
      <c r="T2979" t="s">
        <v>777</v>
      </c>
      <c r="U2979" t="s">
        <v>14234</v>
      </c>
      <c r="V2979">
        <v>15412</v>
      </c>
      <c r="W2979" t="str">
        <f t="shared" si="1081"/>
        <v>Low</v>
      </c>
      <c r="X2979">
        <v>1141</v>
      </c>
      <c r="Y2979" t="str">
        <f t="shared" si="1082"/>
        <v>Low</v>
      </c>
      <c r="Z2979" t="s">
        <v>14235</v>
      </c>
      <c r="AA2979">
        <v>3</v>
      </c>
      <c r="AB2979" t="str">
        <f t="shared" si="1083"/>
        <v>Duo/Trio Poster</v>
      </c>
      <c r="AC2979" t="s">
        <v>14236</v>
      </c>
      <c r="AD2979" t="s">
        <v>14237</v>
      </c>
      <c r="AE2979">
        <v>90</v>
      </c>
      <c r="AF2979" t="str">
        <f t="shared" si="1084"/>
        <v>Very Low</v>
      </c>
      <c r="AG2979" t="s">
        <v>9</v>
      </c>
      <c r="AH2979" t="s">
        <v>10</v>
      </c>
      <c r="AI2979" t="s">
        <v>556</v>
      </c>
      <c r="AJ2979" t="str">
        <f t="shared" si="1085"/>
        <v>Adult</v>
      </c>
      <c r="AK2979">
        <v>12000000</v>
      </c>
      <c r="AL2979" t="str">
        <f t="shared" si="1086"/>
        <v>Low Budget</v>
      </c>
      <c r="AM2979">
        <v>2008</v>
      </c>
      <c r="AN2979">
        <f t="shared" si="1087"/>
        <v>17</v>
      </c>
      <c r="AO2979" t="str">
        <f t="shared" si="1088"/>
        <v>Old Classic</v>
      </c>
      <c r="AP2979">
        <v>223</v>
      </c>
      <c r="AQ2979" t="str">
        <f t="shared" si="1089"/>
        <v>Very Low</v>
      </c>
      <c r="AR2979">
        <v>7</v>
      </c>
      <c r="AS2979" t="str">
        <f t="shared" si="1090"/>
        <v>Good</v>
      </c>
      <c r="AT2979">
        <v>2.35</v>
      </c>
      <c r="AU2979" t="str">
        <f t="shared" si="1091"/>
        <v>Cinematic Widescreen</v>
      </c>
      <c r="AV2979">
        <v>0</v>
      </c>
      <c r="AW2979" t="str">
        <f t="shared" si="1092"/>
        <v>Very Low</v>
      </c>
    </row>
    <row r="2980" spans="1:49" x14ac:dyDescent="0.3">
      <c r="A2980" t="s">
        <v>0</v>
      </c>
      <c r="B2980" t="s">
        <v>14238</v>
      </c>
      <c r="C2980">
        <v>29</v>
      </c>
      <c r="D2980" t="str">
        <f t="shared" si="1072"/>
        <v>Very Low</v>
      </c>
      <c r="E2980">
        <v>81</v>
      </c>
      <c r="F2980" t="str">
        <f t="shared" si="1073"/>
        <v>1h 21m</v>
      </c>
      <c r="G2980" t="str">
        <f t="shared" si="1074"/>
        <v>Featurette</v>
      </c>
      <c r="H2980">
        <v>25</v>
      </c>
      <c r="I2980" t="str">
        <f t="shared" si="1075"/>
        <v>Very Low</v>
      </c>
      <c r="J2980">
        <v>654</v>
      </c>
      <c r="K2980" t="str">
        <f t="shared" si="1076"/>
        <v>Very Low</v>
      </c>
      <c r="L2980" t="s">
        <v>2609</v>
      </c>
      <c r="M2980">
        <v>931</v>
      </c>
      <c r="N2980" t="str">
        <f t="shared" si="1077"/>
        <v>Low</v>
      </c>
      <c r="O2980">
        <v>6982680</v>
      </c>
      <c r="P2980" t="str">
        <f t="shared" si="1078"/>
        <v>Flop</v>
      </c>
      <c r="Q2980" t="s">
        <v>980</v>
      </c>
      <c r="R2980" t="str">
        <f t="shared" si="1079"/>
        <v>Comedy</v>
      </c>
      <c r="S2980">
        <f t="shared" si="1080"/>
        <v>2</v>
      </c>
      <c r="T2980" t="s">
        <v>591</v>
      </c>
      <c r="U2980" t="s">
        <v>14239</v>
      </c>
      <c r="V2980">
        <v>6965</v>
      </c>
      <c r="W2980" t="str">
        <f t="shared" si="1081"/>
        <v>Very Low</v>
      </c>
      <c r="X2980">
        <v>3848</v>
      </c>
      <c r="Y2980" t="str">
        <f t="shared" si="1082"/>
        <v>Low</v>
      </c>
      <c r="Z2980" t="s">
        <v>14240</v>
      </c>
      <c r="AA2980">
        <v>0</v>
      </c>
      <c r="AB2980" t="str">
        <f t="shared" si="1083"/>
        <v>Symbolic Poster</v>
      </c>
      <c r="AC2980" t="s">
        <v>14241</v>
      </c>
      <c r="AD2980" t="s">
        <v>14242</v>
      </c>
      <c r="AE2980">
        <v>69</v>
      </c>
      <c r="AF2980" t="str">
        <f t="shared" si="1084"/>
        <v>Very Low</v>
      </c>
      <c r="AG2980" t="s">
        <v>9</v>
      </c>
      <c r="AH2980" t="s">
        <v>10</v>
      </c>
      <c r="AI2980" t="s">
        <v>11</v>
      </c>
      <c r="AJ2980" t="str">
        <f t="shared" si="1085"/>
        <v>Teen</v>
      </c>
      <c r="AK2980">
        <v>10000000</v>
      </c>
      <c r="AL2980" t="str">
        <f t="shared" si="1086"/>
        <v>Low Budget</v>
      </c>
      <c r="AM2980">
        <v>2000</v>
      </c>
      <c r="AN2980">
        <f t="shared" si="1087"/>
        <v>25</v>
      </c>
      <c r="AO2980" t="str">
        <f t="shared" si="1088"/>
        <v>Old Classic</v>
      </c>
      <c r="AP2980">
        <v>744</v>
      </c>
      <c r="AQ2980" t="str">
        <f t="shared" si="1089"/>
        <v>Very Low</v>
      </c>
      <c r="AR2980">
        <v>5.7</v>
      </c>
      <c r="AS2980" t="str">
        <f t="shared" si="1090"/>
        <v>Below Average</v>
      </c>
      <c r="AT2980">
        <v>1.85</v>
      </c>
      <c r="AU2980" t="str">
        <f t="shared" si="1091"/>
        <v>HDTV / Widescreen</v>
      </c>
      <c r="AV2980">
        <v>262</v>
      </c>
      <c r="AW2980" t="str">
        <f t="shared" si="1092"/>
        <v>Very Low</v>
      </c>
    </row>
    <row r="2981" spans="1:49" x14ac:dyDescent="0.3">
      <c r="A2981" t="s">
        <v>0</v>
      </c>
      <c r="B2981" t="s">
        <v>14243</v>
      </c>
      <c r="C2981">
        <v>58</v>
      </c>
      <c r="D2981" t="str">
        <f t="shared" si="1072"/>
        <v>Low</v>
      </c>
      <c r="E2981">
        <v>95</v>
      </c>
      <c r="F2981" t="str">
        <f t="shared" si="1073"/>
        <v>1h 35m</v>
      </c>
      <c r="G2981" t="str">
        <f t="shared" si="1074"/>
        <v>Standard Movie</v>
      </c>
      <c r="H2981">
        <v>216</v>
      </c>
      <c r="I2981" t="str">
        <f t="shared" si="1075"/>
        <v>Very Low</v>
      </c>
      <c r="J2981">
        <v>968</v>
      </c>
      <c r="K2981" t="str">
        <f t="shared" si="1076"/>
        <v>Very Low</v>
      </c>
      <c r="L2981" t="s">
        <v>4443</v>
      </c>
      <c r="M2981">
        <v>1000</v>
      </c>
      <c r="N2981" t="str">
        <f t="shared" si="1077"/>
        <v>Low</v>
      </c>
      <c r="O2981">
        <v>6739141</v>
      </c>
      <c r="P2981" t="str">
        <f t="shared" si="1078"/>
        <v>Flop</v>
      </c>
      <c r="Q2981" t="s">
        <v>1372</v>
      </c>
      <c r="R2981" t="str">
        <f t="shared" si="1079"/>
        <v>Action</v>
      </c>
      <c r="S2981">
        <f t="shared" si="1080"/>
        <v>4</v>
      </c>
      <c r="T2981" t="s">
        <v>4505</v>
      </c>
      <c r="U2981" t="s">
        <v>14244</v>
      </c>
      <c r="V2981">
        <v>23383</v>
      </c>
      <c r="W2981" t="str">
        <f t="shared" si="1081"/>
        <v>Low</v>
      </c>
      <c r="X2981">
        <v>4755</v>
      </c>
      <c r="Y2981" t="str">
        <f t="shared" si="1082"/>
        <v>Low</v>
      </c>
      <c r="Z2981" t="s">
        <v>350</v>
      </c>
      <c r="AA2981">
        <v>0</v>
      </c>
      <c r="AB2981" t="str">
        <f t="shared" si="1083"/>
        <v>Symbolic Poster</v>
      </c>
      <c r="AC2981" t="s">
        <v>14245</v>
      </c>
      <c r="AD2981" t="s">
        <v>14246</v>
      </c>
      <c r="AE2981">
        <v>68</v>
      </c>
      <c r="AF2981" t="str">
        <f t="shared" si="1084"/>
        <v>Very Low</v>
      </c>
      <c r="AG2981" t="s">
        <v>9</v>
      </c>
      <c r="AH2981" t="s">
        <v>341</v>
      </c>
      <c r="AI2981" t="s">
        <v>556</v>
      </c>
      <c r="AJ2981" t="str">
        <f t="shared" si="1085"/>
        <v>Adult</v>
      </c>
      <c r="AK2981">
        <v>8000000</v>
      </c>
      <c r="AL2981" t="str">
        <f t="shared" si="1086"/>
        <v>Low Budget</v>
      </c>
      <c r="AM2981">
        <v>1992</v>
      </c>
      <c r="AN2981">
        <f t="shared" si="1087"/>
        <v>33</v>
      </c>
      <c r="AO2981" t="str">
        <f t="shared" si="1088"/>
        <v>Old Classic</v>
      </c>
      <c r="AP2981">
        <v>1000</v>
      </c>
      <c r="AQ2981" t="str">
        <f t="shared" si="1089"/>
        <v>Very Low</v>
      </c>
      <c r="AR2981">
        <v>5.9</v>
      </c>
      <c r="AS2981" t="str">
        <f t="shared" si="1090"/>
        <v>Below Average</v>
      </c>
      <c r="AT2981">
        <v>1.85</v>
      </c>
      <c r="AU2981" t="str">
        <f t="shared" si="1091"/>
        <v>HDTV / Widescreen</v>
      </c>
      <c r="AV2981">
        <v>1000</v>
      </c>
      <c r="AW2981" t="str">
        <f t="shared" si="1092"/>
        <v>Very Low</v>
      </c>
    </row>
    <row r="2982" spans="1:49" x14ac:dyDescent="0.3">
      <c r="A2982" t="s">
        <v>0</v>
      </c>
      <c r="B2982" t="s">
        <v>11195</v>
      </c>
      <c r="C2982">
        <v>144</v>
      </c>
      <c r="D2982" t="str">
        <f t="shared" si="1072"/>
        <v>Low</v>
      </c>
      <c r="E2982">
        <v>86</v>
      </c>
      <c r="F2982" t="str">
        <f t="shared" si="1073"/>
        <v>1h 26m</v>
      </c>
      <c r="G2982" t="str">
        <f t="shared" si="1074"/>
        <v>Featurette</v>
      </c>
      <c r="H2982">
        <v>378</v>
      </c>
      <c r="I2982" t="str">
        <f t="shared" si="1075"/>
        <v>Very Low</v>
      </c>
      <c r="J2982">
        <v>783</v>
      </c>
      <c r="K2982" t="str">
        <f t="shared" si="1076"/>
        <v>Very Low</v>
      </c>
      <c r="L2982" t="s">
        <v>1773</v>
      </c>
      <c r="M2982">
        <v>957</v>
      </c>
      <c r="N2982" t="str">
        <f t="shared" si="1077"/>
        <v>Low</v>
      </c>
      <c r="O2982">
        <v>5542025</v>
      </c>
      <c r="P2982" t="str">
        <f t="shared" si="1078"/>
        <v>Flop</v>
      </c>
      <c r="Q2982" t="s">
        <v>1642</v>
      </c>
      <c r="R2982" t="str">
        <f t="shared" si="1079"/>
        <v>Comedy</v>
      </c>
      <c r="S2982">
        <f t="shared" si="1080"/>
        <v>1</v>
      </c>
      <c r="T2982" t="s">
        <v>981</v>
      </c>
      <c r="U2982" t="s">
        <v>14247</v>
      </c>
      <c r="V2982">
        <v>12197</v>
      </c>
      <c r="W2982" t="str">
        <f t="shared" si="1081"/>
        <v>Low</v>
      </c>
      <c r="X2982">
        <v>3535</v>
      </c>
      <c r="Y2982" t="str">
        <f t="shared" si="1082"/>
        <v>Low</v>
      </c>
      <c r="Z2982" t="s">
        <v>943</v>
      </c>
      <c r="AA2982">
        <v>0</v>
      </c>
      <c r="AB2982" t="str">
        <f t="shared" si="1083"/>
        <v>Symbolic Poster</v>
      </c>
      <c r="AC2982" t="s">
        <v>14248</v>
      </c>
      <c r="AD2982" t="s">
        <v>14249</v>
      </c>
      <c r="AE2982">
        <v>150</v>
      </c>
      <c r="AF2982" t="str">
        <f t="shared" si="1084"/>
        <v>Very Low</v>
      </c>
      <c r="AG2982" t="s">
        <v>9</v>
      </c>
      <c r="AH2982" t="s">
        <v>10</v>
      </c>
      <c r="AI2982" t="s">
        <v>11</v>
      </c>
      <c r="AJ2982" t="str">
        <f t="shared" si="1085"/>
        <v>Teen</v>
      </c>
      <c r="AK2982">
        <v>12000000</v>
      </c>
      <c r="AL2982" t="str">
        <f t="shared" si="1086"/>
        <v>Low Budget</v>
      </c>
      <c r="AM2982">
        <v>2006</v>
      </c>
      <c r="AN2982">
        <f t="shared" si="1087"/>
        <v>19</v>
      </c>
      <c r="AO2982" t="str">
        <f t="shared" si="1088"/>
        <v>Old Classic</v>
      </c>
      <c r="AP2982">
        <v>925</v>
      </c>
      <c r="AQ2982" t="str">
        <f t="shared" si="1089"/>
        <v>Very Low</v>
      </c>
      <c r="AR2982">
        <v>6.3</v>
      </c>
      <c r="AS2982" t="str">
        <f t="shared" si="1090"/>
        <v>Average</v>
      </c>
      <c r="AT2982">
        <v>1.85</v>
      </c>
      <c r="AU2982" t="str">
        <f t="shared" si="1091"/>
        <v>HDTV / Widescreen</v>
      </c>
      <c r="AV2982">
        <v>650</v>
      </c>
      <c r="AW2982" t="str">
        <f t="shared" si="1092"/>
        <v>Very Low</v>
      </c>
    </row>
    <row r="2983" spans="1:49" x14ac:dyDescent="0.3">
      <c r="A2983" t="s">
        <v>718</v>
      </c>
      <c r="B2983" t="s">
        <v>3974</v>
      </c>
      <c r="C2983">
        <v>114</v>
      </c>
      <c r="D2983" t="str">
        <f t="shared" si="1072"/>
        <v>Low</v>
      </c>
      <c r="E2983">
        <v>113</v>
      </c>
      <c r="F2983" t="str">
        <f t="shared" si="1073"/>
        <v>1h 53m</v>
      </c>
      <c r="G2983" t="str">
        <f t="shared" si="1074"/>
        <v>Standard Movie</v>
      </c>
      <c r="H2983">
        <v>11000</v>
      </c>
      <c r="I2983" t="str">
        <f t="shared" si="1075"/>
        <v>Medium</v>
      </c>
      <c r="J2983">
        <v>99</v>
      </c>
      <c r="K2983" t="str">
        <f t="shared" si="1076"/>
        <v>Very Low</v>
      </c>
      <c r="L2983" t="s">
        <v>14250</v>
      </c>
      <c r="M2983">
        <v>537</v>
      </c>
      <c r="N2983" t="str">
        <f t="shared" si="1077"/>
        <v>Low</v>
      </c>
      <c r="O2983">
        <v>5032496</v>
      </c>
      <c r="P2983" t="str">
        <f t="shared" si="1078"/>
        <v>Flop</v>
      </c>
      <c r="Q2983" t="s">
        <v>2498</v>
      </c>
      <c r="R2983" t="str">
        <f t="shared" si="1079"/>
        <v>Comedy</v>
      </c>
      <c r="S2983">
        <f t="shared" si="1080"/>
        <v>2</v>
      </c>
      <c r="T2983" t="s">
        <v>1357</v>
      </c>
      <c r="U2983" t="s">
        <v>14251</v>
      </c>
      <c r="V2983">
        <v>20576</v>
      </c>
      <c r="W2983" t="str">
        <f t="shared" si="1081"/>
        <v>Low</v>
      </c>
      <c r="X2983">
        <v>943</v>
      </c>
      <c r="Y2983" t="str">
        <f t="shared" si="1082"/>
        <v>Very Low</v>
      </c>
      <c r="Z2983" t="s">
        <v>6520</v>
      </c>
      <c r="AA2983">
        <v>0</v>
      </c>
      <c r="AB2983" t="str">
        <f t="shared" si="1083"/>
        <v>Symbolic Poster</v>
      </c>
      <c r="AC2983" t="s">
        <v>14252</v>
      </c>
      <c r="AD2983" t="s">
        <v>14253</v>
      </c>
      <c r="AE2983">
        <v>161</v>
      </c>
      <c r="AF2983" t="str">
        <f t="shared" si="1084"/>
        <v>Very Low</v>
      </c>
      <c r="AG2983" t="s">
        <v>9</v>
      </c>
      <c r="AH2983" t="s">
        <v>10</v>
      </c>
      <c r="AI2983" t="s">
        <v>556</v>
      </c>
      <c r="AJ2983" t="str">
        <f t="shared" si="1085"/>
        <v>Adult</v>
      </c>
      <c r="AK2983">
        <v>12000000</v>
      </c>
      <c r="AL2983" t="str">
        <f t="shared" si="1086"/>
        <v>Low Budget</v>
      </c>
      <c r="AM2983">
        <v>1998</v>
      </c>
      <c r="AN2983">
        <f t="shared" si="1087"/>
        <v>27</v>
      </c>
      <c r="AO2983" t="str">
        <f t="shared" si="1088"/>
        <v>Old Classic</v>
      </c>
      <c r="AP2983">
        <v>255</v>
      </c>
      <c r="AQ2983" t="str">
        <f t="shared" si="1089"/>
        <v>Very Low</v>
      </c>
      <c r="AR2983">
        <v>6.3</v>
      </c>
      <c r="AS2983" t="str">
        <f t="shared" si="1090"/>
        <v>Average</v>
      </c>
      <c r="AT2983">
        <v>1.66</v>
      </c>
      <c r="AU2983" t="str">
        <f t="shared" si="1091"/>
        <v/>
      </c>
      <c r="AV2983">
        <v>652</v>
      </c>
      <c r="AW2983" t="str">
        <f t="shared" si="1092"/>
        <v>Very Low</v>
      </c>
    </row>
    <row r="2984" spans="1:49" x14ac:dyDescent="0.3">
      <c r="A2984" t="s">
        <v>0</v>
      </c>
      <c r="B2984" t="s">
        <v>3998</v>
      </c>
      <c r="C2984">
        <v>132</v>
      </c>
      <c r="D2984" t="str">
        <f t="shared" si="1072"/>
        <v>Low</v>
      </c>
      <c r="E2984">
        <v>122</v>
      </c>
      <c r="F2984" t="str">
        <f t="shared" si="1073"/>
        <v>2h 2m</v>
      </c>
      <c r="G2984" t="str">
        <f t="shared" si="1074"/>
        <v>Long Movie</v>
      </c>
      <c r="H2984">
        <v>708</v>
      </c>
      <c r="I2984" t="str">
        <f t="shared" si="1075"/>
        <v>Very Low</v>
      </c>
      <c r="J2984">
        <v>316</v>
      </c>
      <c r="K2984" t="str">
        <f t="shared" si="1076"/>
        <v>Very Low</v>
      </c>
      <c r="L2984" t="s">
        <v>7466</v>
      </c>
      <c r="M2984">
        <v>433</v>
      </c>
      <c r="N2984" t="str">
        <f t="shared" si="1077"/>
        <v>Low</v>
      </c>
      <c r="O2984">
        <v>6754898</v>
      </c>
      <c r="P2984" t="str">
        <f t="shared" si="1078"/>
        <v>Flop</v>
      </c>
      <c r="Q2984" t="s">
        <v>2498</v>
      </c>
      <c r="R2984" t="str">
        <f t="shared" si="1079"/>
        <v>Comedy</v>
      </c>
      <c r="S2984">
        <f t="shared" si="1080"/>
        <v>2</v>
      </c>
      <c r="T2984" t="s">
        <v>14254</v>
      </c>
      <c r="U2984" t="s">
        <v>14255</v>
      </c>
      <c r="V2984">
        <v>20000</v>
      </c>
      <c r="W2984" t="str">
        <f t="shared" si="1081"/>
        <v>Low</v>
      </c>
      <c r="X2984">
        <v>1291</v>
      </c>
      <c r="Y2984" t="str">
        <f t="shared" si="1082"/>
        <v>Low</v>
      </c>
      <c r="Z2984" t="s">
        <v>7002</v>
      </c>
      <c r="AA2984">
        <v>0</v>
      </c>
      <c r="AB2984" t="str">
        <f t="shared" si="1083"/>
        <v>Symbolic Poster</v>
      </c>
      <c r="AC2984" t="s">
        <v>14256</v>
      </c>
      <c r="AD2984" t="s">
        <v>14257</v>
      </c>
      <c r="AE2984">
        <v>188</v>
      </c>
      <c r="AF2984" t="str">
        <f t="shared" si="1084"/>
        <v>Very Low</v>
      </c>
      <c r="AG2984" t="s">
        <v>9</v>
      </c>
      <c r="AH2984" t="s">
        <v>10</v>
      </c>
      <c r="AI2984" t="s">
        <v>556</v>
      </c>
      <c r="AJ2984" t="str">
        <f t="shared" si="1085"/>
        <v>Adult</v>
      </c>
      <c r="AK2984">
        <v>12000000</v>
      </c>
      <c r="AL2984" t="str">
        <f t="shared" si="1086"/>
        <v>Low Budget</v>
      </c>
      <c r="AM2984">
        <v>2006</v>
      </c>
      <c r="AN2984">
        <f t="shared" si="1087"/>
        <v>19</v>
      </c>
      <c r="AO2984" t="str">
        <f t="shared" si="1088"/>
        <v>Old Classic</v>
      </c>
      <c r="AP2984">
        <v>398</v>
      </c>
      <c r="AQ2984" t="str">
        <f t="shared" si="1089"/>
        <v>Very Low</v>
      </c>
      <c r="AR2984">
        <v>6.2</v>
      </c>
      <c r="AS2984" t="str">
        <f t="shared" si="1090"/>
        <v>Average</v>
      </c>
      <c r="AT2984">
        <v>2.35</v>
      </c>
      <c r="AU2984" t="str">
        <f t="shared" si="1091"/>
        <v>Cinematic Widescreen</v>
      </c>
      <c r="AV2984">
        <v>0</v>
      </c>
      <c r="AW2984" t="str">
        <f t="shared" si="1092"/>
        <v>Very Low</v>
      </c>
    </row>
    <row r="2985" spans="1:49" x14ac:dyDescent="0.3">
      <c r="A2985" t="s">
        <v>0</v>
      </c>
      <c r="B2985" t="s">
        <v>12445</v>
      </c>
      <c r="C2985">
        <v>60</v>
      </c>
      <c r="D2985" t="str">
        <f t="shared" si="1072"/>
        <v>Low</v>
      </c>
      <c r="E2985">
        <v>90</v>
      </c>
      <c r="F2985" t="str">
        <f t="shared" si="1073"/>
        <v>1h 30m</v>
      </c>
      <c r="G2985" t="str">
        <f t="shared" si="1074"/>
        <v>Standard Movie</v>
      </c>
      <c r="H2985">
        <v>7</v>
      </c>
      <c r="I2985" t="str">
        <f t="shared" si="1075"/>
        <v>Very Low</v>
      </c>
      <c r="J2985">
        <v>251</v>
      </c>
      <c r="K2985" t="str">
        <f t="shared" si="1076"/>
        <v>Very Low</v>
      </c>
      <c r="L2985" t="s">
        <v>14258</v>
      </c>
      <c r="M2985">
        <v>525</v>
      </c>
      <c r="N2985" t="str">
        <f t="shared" si="1077"/>
        <v>Low</v>
      </c>
      <c r="O2985">
        <v>4922166</v>
      </c>
      <c r="P2985" t="str">
        <f t="shared" si="1078"/>
        <v>Flop</v>
      </c>
      <c r="Q2985" t="s">
        <v>11221</v>
      </c>
      <c r="R2985" t="str">
        <f t="shared" si="1079"/>
        <v>Comedy</v>
      </c>
      <c r="S2985">
        <f t="shared" si="1080"/>
        <v>3</v>
      </c>
      <c r="T2985" t="s">
        <v>1633</v>
      </c>
      <c r="U2985" t="s">
        <v>14259</v>
      </c>
      <c r="V2985">
        <v>23606</v>
      </c>
      <c r="W2985" t="str">
        <f t="shared" si="1081"/>
        <v>Low</v>
      </c>
      <c r="X2985">
        <v>1445</v>
      </c>
      <c r="Y2985" t="str">
        <f t="shared" si="1082"/>
        <v>Low</v>
      </c>
      <c r="Z2985" t="s">
        <v>14260</v>
      </c>
      <c r="AA2985">
        <v>2</v>
      </c>
      <c r="AB2985" t="str">
        <f t="shared" si="1083"/>
        <v>Duo/Trio Poster</v>
      </c>
      <c r="AC2985" t="s">
        <v>14261</v>
      </c>
      <c r="AD2985" t="s">
        <v>14262</v>
      </c>
      <c r="AE2985">
        <v>304</v>
      </c>
      <c r="AF2985" t="str">
        <f t="shared" si="1084"/>
        <v>Very Low</v>
      </c>
      <c r="AG2985" t="s">
        <v>9</v>
      </c>
      <c r="AH2985" t="s">
        <v>10</v>
      </c>
      <c r="AI2985" t="s">
        <v>66</v>
      </c>
      <c r="AJ2985" t="str">
        <f t="shared" si="1085"/>
        <v>Family</v>
      </c>
      <c r="AK2985">
        <v>12000000</v>
      </c>
      <c r="AL2985" t="str">
        <f t="shared" si="1086"/>
        <v>Low Budget</v>
      </c>
      <c r="AM2985">
        <v>2003</v>
      </c>
      <c r="AN2985">
        <f t="shared" si="1087"/>
        <v>22</v>
      </c>
      <c r="AO2985" t="str">
        <f t="shared" si="1088"/>
        <v>Old Classic</v>
      </c>
      <c r="AP2985">
        <v>281</v>
      </c>
      <c r="AQ2985" t="str">
        <f t="shared" si="1089"/>
        <v>Very Low</v>
      </c>
      <c r="AR2985">
        <v>2.1</v>
      </c>
      <c r="AS2985" t="str">
        <f t="shared" si="1090"/>
        <v>Terrible</v>
      </c>
      <c r="AT2985">
        <v>1.85</v>
      </c>
      <c r="AU2985" t="str">
        <f t="shared" si="1091"/>
        <v>HDTV / Widescreen</v>
      </c>
      <c r="AV2985">
        <v>0</v>
      </c>
      <c r="AW2985" t="str">
        <f t="shared" si="1092"/>
        <v>Very Low</v>
      </c>
    </row>
    <row r="2986" spans="1:49" x14ac:dyDescent="0.3">
      <c r="A2986" t="s">
        <v>0</v>
      </c>
      <c r="B2986" t="s">
        <v>5047</v>
      </c>
      <c r="C2986">
        <v>30</v>
      </c>
      <c r="D2986" t="str">
        <f t="shared" si="1072"/>
        <v>Very Low</v>
      </c>
      <c r="E2986">
        <v>108</v>
      </c>
      <c r="F2986" t="str">
        <f t="shared" si="1073"/>
        <v>1h 48m</v>
      </c>
      <c r="G2986" t="str">
        <f t="shared" si="1074"/>
        <v>Standard Movie</v>
      </c>
      <c r="H2986">
        <v>0</v>
      </c>
      <c r="I2986" t="str">
        <f t="shared" si="1075"/>
        <v>Very Low</v>
      </c>
      <c r="J2986">
        <v>599</v>
      </c>
      <c r="K2986" t="str">
        <f t="shared" si="1076"/>
        <v>Very Low</v>
      </c>
      <c r="L2986" t="s">
        <v>1808</v>
      </c>
      <c r="M2986">
        <v>873</v>
      </c>
      <c r="N2986" t="str">
        <f t="shared" si="1077"/>
        <v>Low</v>
      </c>
      <c r="O2986">
        <v>4903000</v>
      </c>
      <c r="P2986" t="str">
        <f t="shared" si="1078"/>
        <v>Flop</v>
      </c>
      <c r="Q2986" t="s">
        <v>2498</v>
      </c>
      <c r="R2986" t="str">
        <f t="shared" si="1079"/>
        <v>Comedy</v>
      </c>
      <c r="S2986">
        <f t="shared" si="1080"/>
        <v>2</v>
      </c>
      <c r="T2986" t="s">
        <v>1973</v>
      </c>
      <c r="U2986" t="s">
        <v>14263</v>
      </c>
      <c r="V2986">
        <v>4961</v>
      </c>
      <c r="W2986" t="str">
        <f t="shared" si="1081"/>
        <v>Very Low</v>
      </c>
      <c r="X2986">
        <v>4497</v>
      </c>
      <c r="Y2986" t="str">
        <f t="shared" si="1082"/>
        <v>Low</v>
      </c>
      <c r="Z2986" t="s">
        <v>5557</v>
      </c>
      <c r="AA2986">
        <v>3</v>
      </c>
      <c r="AB2986" t="str">
        <f t="shared" si="1083"/>
        <v>Duo/Trio Poster</v>
      </c>
      <c r="AC2986" t="s">
        <v>14264</v>
      </c>
      <c r="AD2986" t="s">
        <v>14265</v>
      </c>
      <c r="AE2986">
        <v>33</v>
      </c>
      <c r="AF2986" t="str">
        <f t="shared" si="1084"/>
        <v>Very Low</v>
      </c>
      <c r="AG2986" t="s">
        <v>9</v>
      </c>
      <c r="AH2986" t="s">
        <v>10</v>
      </c>
      <c r="AI2986" t="s">
        <v>556</v>
      </c>
      <c r="AJ2986" t="str">
        <f t="shared" si="1085"/>
        <v>Adult</v>
      </c>
      <c r="AK2986">
        <v>12000000</v>
      </c>
      <c r="AL2986" t="str">
        <f t="shared" si="1086"/>
        <v>Low Budget</v>
      </c>
      <c r="AM2986">
        <v>1996</v>
      </c>
      <c r="AN2986">
        <f t="shared" si="1087"/>
        <v>29</v>
      </c>
      <c r="AO2986" t="str">
        <f t="shared" si="1088"/>
        <v>Old Classic</v>
      </c>
      <c r="AP2986">
        <v>680</v>
      </c>
      <c r="AQ2986" t="str">
        <f t="shared" si="1089"/>
        <v>Very Low</v>
      </c>
      <c r="AR2986">
        <v>5</v>
      </c>
      <c r="AS2986" t="str">
        <f t="shared" si="1090"/>
        <v>Below Average</v>
      </c>
      <c r="AT2986">
        <v>1.85</v>
      </c>
      <c r="AU2986" t="str">
        <f t="shared" si="1091"/>
        <v>HDTV / Widescreen</v>
      </c>
      <c r="AV2986">
        <v>251</v>
      </c>
      <c r="AW2986" t="str">
        <f t="shared" si="1092"/>
        <v>Very Low</v>
      </c>
    </row>
    <row r="2987" spans="1:49" x14ac:dyDescent="0.3">
      <c r="A2987" t="s">
        <v>0</v>
      </c>
      <c r="B2987" t="s">
        <v>14266</v>
      </c>
      <c r="C2987">
        <v>138</v>
      </c>
      <c r="D2987" t="str">
        <f t="shared" si="1072"/>
        <v>Low</v>
      </c>
      <c r="E2987">
        <v>113</v>
      </c>
      <c r="F2987" t="str">
        <f t="shared" si="1073"/>
        <v>1h 53m</v>
      </c>
      <c r="G2987" t="str">
        <f t="shared" si="1074"/>
        <v>Standard Movie</v>
      </c>
      <c r="H2987">
        <v>319</v>
      </c>
      <c r="I2987" t="str">
        <f t="shared" si="1075"/>
        <v>Very Low</v>
      </c>
      <c r="J2987">
        <v>48</v>
      </c>
      <c r="K2987" t="str">
        <f t="shared" si="1076"/>
        <v>Very Low</v>
      </c>
      <c r="L2987" t="s">
        <v>14267</v>
      </c>
      <c r="M2987">
        <v>1000</v>
      </c>
      <c r="N2987" t="str">
        <f t="shared" si="1077"/>
        <v>Low</v>
      </c>
      <c r="O2987">
        <v>4717455</v>
      </c>
      <c r="P2987" t="str">
        <f t="shared" si="1078"/>
        <v>Flop</v>
      </c>
      <c r="Q2987" t="s">
        <v>823</v>
      </c>
      <c r="R2987" t="str">
        <f t="shared" si="1079"/>
        <v>Mystery</v>
      </c>
      <c r="S2987">
        <f t="shared" si="1080"/>
        <v>2</v>
      </c>
      <c r="T2987" t="s">
        <v>2590</v>
      </c>
      <c r="U2987" t="s">
        <v>14268</v>
      </c>
      <c r="V2987">
        <v>18632</v>
      </c>
      <c r="W2987" t="str">
        <f t="shared" si="1081"/>
        <v>Low</v>
      </c>
      <c r="X2987">
        <v>1171</v>
      </c>
      <c r="Y2987" t="str">
        <f t="shared" si="1082"/>
        <v>Low</v>
      </c>
      <c r="Z2987" t="s">
        <v>14269</v>
      </c>
      <c r="AA2987">
        <v>0</v>
      </c>
      <c r="AB2987" t="str">
        <f t="shared" si="1083"/>
        <v>Symbolic Poster</v>
      </c>
      <c r="AC2987" t="s">
        <v>14270</v>
      </c>
      <c r="AD2987" t="s">
        <v>14271</v>
      </c>
      <c r="AE2987">
        <v>354</v>
      </c>
      <c r="AF2987" t="str">
        <f t="shared" si="1084"/>
        <v>Very Low</v>
      </c>
      <c r="AG2987" t="s">
        <v>9</v>
      </c>
      <c r="AH2987" t="s">
        <v>341</v>
      </c>
      <c r="AI2987" t="s">
        <v>556</v>
      </c>
      <c r="AJ2987" t="str">
        <f t="shared" si="1085"/>
        <v>Adult</v>
      </c>
      <c r="AK2987">
        <v>12000000</v>
      </c>
      <c r="AL2987" t="str">
        <f t="shared" si="1086"/>
        <v>Low Budget</v>
      </c>
      <c r="AM2987">
        <v>2003</v>
      </c>
      <c r="AN2987">
        <f t="shared" si="1087"/>
        <v>22</v>
      </c>
      <c r="AO2987" t="str">
        <f t="shared" si="1088"/>
        <v>Old Classic</v>
      </c>
      <c r="AP2987">
        <v>65</v>
      </c>
      <c r="AQ2987" t="str">
        <f t="shared" si="1089"/>
        <v>Very Low</v>
      </c>
      <c r="AR2987">
        <v>5.3</v>
      </c>
      <c r="AS2987" t="str">
        <f t="shared" si="1090"/>
        <v>Below Average</v>
      </c>
      <c r="AT2987">
        <v>1.85</v>
      </c>
      <c r="AU2987" t="str">
        <f t="shared" si="1091"/>
        <v>HDTV / Widescreen</v>
      </c>
      <c r="AV2987">
        <v>656</v>
      </c>
      <c r="AW2987" t="str">
        <f t="shared" si="1092"/>
        <v>Very Low</v>
      </c>
    </row>
    <row r="2988" spans="1:49" x14ac:dyDescent="0.3">
      <c r="A2988" t="s">
        <v>0</v>
      </c>
      <c r="B2988" t="s">
        <v>8943</v>
      </c>
      <c r="C2988">
        <v>190</v>
      </c>
      <c r="D2988" t="str">
        <f t="shared" si="1072"/>
        <v>Low</v>
      </c>
      <c r="E2988">
        <v>110</v>
      </c>
      <c r="F2988" t="str">
        <f t="shared" si="1073"/>
        <v>1h 50m</v>
      </c>
      <c r="G2988" t="str">
        <f t="shared" si="1074"/>
        <v>Standard Movie</v>
      </c>
      <c r="H2988">
        <v>115</v>
      </c>
      <c r="I2988" t="str">
        <f t="shared" si="1075"/>
        <v>Very Low</v>
      </c>
      <c r="J2988">
        <v>103</v>
      </c>
      <c r="K2988" t="str">
        <f t="shared" si="1076"/>
        <v>Very Low</v>
      </c>
      <c r="L2988" t="s">
        <v>3699</v>
      </c>
      <c r="M2988">
        <v>812</v>
      </c>
      <c r="N2988" t="str">
        <f t="shared" si="1077"/>
        <v>Low</v>
      </c>
      <c r="O2988">
        <v>3148482</v>
      </c>
      <c r="P2988" t="str">
        <f t="shared" si="1078"/>
        <v>Flop</v>
      </c>
      <c r="Q2988" t="s">
        <v>185</v>
      </c>
      <c r="R2988" t="str">
        <f t="shared" si="1079"/>
        <v>Drama</v>
      </c>
      <c r="S2988">
        <f t="shared" si="1080"/>
        <v>2</v>
      </c>
      <c r="T2988" t="s">
        <v>3837</v>
      </c>
      <c r="U2988" t="s">
        <v>14272</v>
      </c>
      <c r="V2988">
        <v>29613</v>
      </c>
      <c r="W2988" t="str">
        <f t="shared" si="1081"/>
        <v>Low</v>
      </c>
      <c r="X2988">
        <v>1540</v>
      </c>
      <c r="Y2988" t="str">
        <f t="shared" si="1082"/>
        <v>Low</v>
      </c>
      <c r="Z2988" t="s">
        <v>14273</v>
      </c>
      <c r="AA2988">
        <v>0</v>
      </c>
      <c r="AB2988" t="str">
        <f t="shared" si="1083"/>
        <v>Symbolic Poster</v>
      </c>
      <c r="AC2988" t="s">
        <v>14274</v>
      </c>
      <c r="AD2988" t="s">
        <v>14275</v>
      </c>
      <c r="AE2988">
        <v>98</v>
      </c>
      <c r="AF2988" t="str">
        <f t="shared" si="1084"/>
        <v>Very Low</v>
      </c>
      <c r="AG2988" t="s">
        <v>9</v>
      </c>
      <c r="AH2988" t="s">
        <v>10</v>
      </c>
      <c r="AI2988" t="s">
        <v>556</v>
      </c>
      <c r="AJ2988" t="str">
        <f t="shared" si="1085"/>
        <v>Adult</v>
      </c>
      <c r="AK2988">
        <v>12000000</v>
      </c>
      <c r="AL2988" t="str">
        <f t="shared" si="1086"/>
        <v>Low Budget</v>
      </c>
      <c r="AM2988">
        <v>2008</v>
      </c>
      <c r="AN2988">
        <f t="shared" si="1087"/>
        <v>17</v>
      </c>
      <c r="AO2988" t="str">
        <f t="shared" si="1088"/>
        <v>Old Classic</v>
      </c>
      <c r="AP2988">
        <v>580</v>
      </c>
      <c r="AQ2988" t="str">
        <f t="shared" si="1089"/>
        <v>Very Low</v>
      </c>
      <c r="AR2988">
        <v>7.1</v>
      </c>
      <c r="AS2988" t="str">
        <f t="shared" si="1090"/>
        <v>Good</v>
      </c>
      <c r="AT2988">
        <v>2.35</v>
      </c>
      <c r="AU2988" t="str">
        <f t="shared" si="1091"/>
        <v>Cinematic Widescreen</v>
      </c>
      <c r="AV2988">
        <v>0</v>
      </c>
      <c r="AW2988" t="str">
        <f t="shared" si="1092"/>
        <v>Very Low</v>
      </c>
    </row>
    <row r="2989" spans="1:49" x14ac:dyDescent="0.3">
      <c r="A2989" t="s">
        <v>0</v>
      </c>
      <c r="B2989" t="s">
        <v>14276</v>
      </c>
      <c r="C2989">
        <v>61</v>
      </c>
      <c r="D2989" t="str">
        <f t="shared" si="1072"/>
        <v>Low</v>
      </c>
      <c r="E2989">
        <v>109</v>
      </c>
      <c r="F2989" t="str">
        <f t="shared" si="1073"/>
        <v>1h 49m</v>
      </c>
      <c r="G2989" t="str">
        <f t="shared" si="1074"/>
        <v>Standard Movie</v>
      </c>
      <c r="H2989">
        <v>40</v>
      </c>
      <c r="I2989" t="str">
        <f t="shared" si="1075"/>
        <v>Very Low</v>
      </c>
      <c r="J2989">
        <v>794</v>
      </c>
      <c r="K2989" t="str">
        <f t="shared" si="1076"/>
        <v>Very Low</v>
      </c>
      <c r="L2989" t="s">
        <v>361</v>
      </c>
      <c r="M2989">
        <v>5000</v>
      </c>
      <c r="N2989" t="str">
        <f t="shared" si="1077"/>
        <v>Low</v>
      </c>
      <c r="O2989">
        <v>2326407</v>
      </c>
      <c r="P2989" t="str">
        <f t="shared" si="1078"/>
        <v>Flop</v>
      </c>
      <c r="Q2989" t="s">
        <v>3380</v>
      </c>
      <c r="R2989" t="str">
        <f t="shared" si="1079"/>
        <v>Drama</v>
      </c>
      <c r="S2989">
        <f t="shared" si="1080"/>
        <v>1</v>
      </c>
      <c r="T2989" t="s">
        <v>2369</v>
      </c>
      <c r="U2989" t="s">
        <v>14277</v>
      </c>
      <c r="V2989">
        <v>5016</v>
      </c>
      <c r="W2989" t="str">
        <f t="shared" si="1081"/>
        <v>Very Low</v>
      </c>
      <c r="X2989">
        <v>7166</v>
      </c>
      <c r="Y2989" t="str">
        <f t="shared" si="1082"/>
        <v>Low</v>
      </c>
      <c r="Z2989" t="s">
        <v>13219</v>
      </c>
      <c r="AA2989">
        <v>5</v>
      </c>
      <c r="AB2989" t="str">
        <f t="shared" si="1083"/>
        <v>Ensemble Poster</v>
      </c>
      <c r="AC2989" t="s">
        <v>14278</v>
      </c>
      <c r="AD2989" t="s">
        <v>14279</v>
      </c>
      <c r="AE2989">
        <v>99</v>
      </c>
      <c r="AF2989" t="str">
        <f t="shared" si="1084"/>
        <v>Very Low</v>
      </c>
      <c r="AG2989" t="s">
        <v>9</v>
      </c>
      <c r="AH2989" t="s">
        <v>28</v>
      </c>
      <c r="AI2989" t="s">
        <v>556</v>
      </c>
      <c r="AJ2989" t="str">
        <f t="shared" si="1085"/>
        <v>Adult</v>
      </c>
      <c r="AK2989">
        <v>12000000</v>
      </c>
      <c r="AL2989" t="str">
        <f t="shared" si="1086"/>
        <v>Low Budget</v>
      </c>
      <c r="AM2989">
        <v>2001</v>
      </c>
      <c r="AN2989">
        <f t="shared" si="1087"/>
        <v>24</v>
      </c>
      <c r="AO2989" t="str">
        <f t="shared" si="1088"/>
        <v>Old Classic</v>
      </c>
      <c r="AP2989">
        <v>1000</v>
      </c>
      <c r="AQ2989" t="str">
        <f t="shared" si="1089"/>
        <v>Very Low</v>
      </c>
      <c r="AR2989">
        <v>7</v>
      </c>
      <c r="AS2989" t="str">
        <f t="shared" si="1090"/>
        <v>Good</v>
      </c>
      <c r="AT2989">
        <v>2.35</v>
      </c>
      <c r="AU2989" t="str">
        <f t="shared" si="1091"/>
        <v>Cinematic Widescreen</v>
      </c>
      <c r="AV2989">
        <v>305</v>
      </c>
      <c r="AW2989" t="str">
        <f t="shared" si="1092"/>
        <v>Very Low</v>
      </c>
    </row>
    <row r="2990" spans="1:49" x14ac:dyDescent="0.3">
      <c r="A2990" t="s">
        <v>0</v>
      </c>
      <c r="B2990" t="s">
        <v>6862</v>
      </c>
      <c r="C2990">
        <v>363</v>
      </c>
      <c r="D2990" t="str">
        <f t="shared" si="1072"/>
        <v>Medium</v>
      </c>
      <c r="E2990">
        <v>110</v>
      </c>
      <c r="F2990" t="str">
        <f t="shared" si="1073"/>
        <v>1h 50m</v>
      </c>
      <c r="G2990" t="str">
        <f t="shared" si="1074"/>
        <v>Standard Movie</v>
      </c>
      <c r="H2990">
        <v>584</v>
      </c>
      <c r="I2990" t="str">
        <f t="shared" si="1075"/>
        <v>Very Low</v>
      </c>
      <c r="J2990">
        <v>74</v>
      </c>
      <c r="K2990" t="str">
        <f t="shared" si="1076"/>
        <v>Very Low</v>
      </c>
      <c r="L2990" t="s">
        <v>6864</v>
      </c>
      <c r="M2990">
        <v>629</v>
      </c>
      <c r="N2990" t="str">
        <f t="shared" si="1077"/>
        <v>Low</v>
      </c>
      <c r="O2990">
        <v>2201412</v>
      </c>
      <c r="P2990" t="str">
        <f t="shared" si="1078"/>
        <v>Flop</v>
      </c>
      <c r="Q2990" t="s">
        <v>14280</v>
      </c>
      <c r="R2990" t="str">
        <f t="shared" si="1079"/>
        <v>Comedy</v>
      </c>
      <c r="S2990">
        <f t="shared" si="1080"/>
        <v>4</v>
      </c>
      <c r="T2990" t="s">
        <v>14281</v>
      </c>
      <c r="U2990" t="s">
        <v>5322</v>
      </c>
      <c r="V2990">
        <v>68883</v>
      </c>
      <c r="W2990" t="str">
        <f t="shared" si="1081"/>
        <v>Medium</v>
      </c>
      <c r="X2990">
        <v>1173</v>
      </c>
      <c r="Y2990" t="str">
        <f t="shared" si="1082"/>
        <v>Low</v>
      </c>
      <c r="Z2990" t="s">
        <v>14282</v>
      </c>
      <c r="AA2990">
        <v>0</v>
      </c>
      <c r="AB2990" t="str">
        <f t="shared" si="1083"/>
        <v>Symbolic Poster</v>
      </c>
      <c r="AC2990" t="s">
        <v>14283</v>
      </c>
      <c r="AD2990" t="s">
        <v>14284</v>
      </c>
      <c r="AE2990">
        <v>279</v>
      </c>
      <c r="AF2990" t="str">
        <f t="shared" si="1084"/>
        <v>Very Low</v>
      </c>
      <c r="AG2990" t="s">
        <v>12671</v>
      </c>
      <c r="AH2990" t="s">
        <v>5665</v>
      </c>
      <c r="AI2990" t="s">
        <v>556</v>
      </c>
      <c r="AJ2990" t="str">
        <f t="shared" si="1085"/>
        <v>Adult</v>
      </c>
      <c r="AK2990">
        <v>12215500000</v>
      </c>
      <c r="AL2990" t="str">
        <f t="shared" si="1086"/>
        <v>Very High Budget</v>
      </c>
      <c r="AM2990">
        <v>2006</v>
      </c>
      <c r="AN2990">
        <f t="shared" si="1087"/>
        <v>19</v>
      </c>
      <c r="AO2990" t="str">
        <f t="shared" si="1088"/>
        <v>Old Classic</v>
      </c>
      <c r="AP2990">
        <v>398</v>
      </c>
      <c r="AQ2990" t="str">
        <f t="shared" si="1089"/>
        <v>Very Low</v>
      </c>
      <c r="AR2990">
        <v>7</v>
      </c>
      <c r="AS2990" t="str">
        <f t="shared" si="1090"/>
        <v>Good</v>
      </c>
      <c r="AT2990">
        <v>1.85</v>
      </c>
      <c r="AU2990" t="str">
        <f t="shared" si="1091"/>
        <v>HDTV / Widescreen</v>
      </c>
      <c r="AV2990">
        <v>7000</v>
      </c>
      <c r="AW2990" t="str">
        <f t="shared" si="1092"/>
        <v>Low</v>
      </c>
    </row>
    <row r="2991" spans="1:49" x14ac:dyDescent="0.3">
      <c r="A2991" t="s">
        <v>0</v>
      </c>
      <c r="B2991" t="s">
        <v>1487</v>
      </c>
      <c r="C2991">
        <v>2</v>
      </c>
      <c r="D2991" t="str">
        <f t="shared" si="1072"/>
        <v>Very Low</v>
      </c>
      <c r="E2991">
        <v>100</v>
      </c>
      <c r="F2991" t="str">
        <f t="shared" si="1073"/>
        <v>1h 40m</v>
      </c>
      <c r="G2991" t="str">
        <f t="shared" si="1074"/>
        <v>Standard Movie</v>
      </c>
      <c r="H2991">
        <v>55</v>
      </c>
      <c r="I2991" t="str">
        <f t="shared" si="1075"/>
        <v>Very Low</v>
      </c>
      <c r="J2991">
        <v>212</v>
      </c>
      <c r="K2991" t="str">
        <f t="shared" si="1076"/>
        <v>Very Low</v>
      </c>
      <c r="L2991" t="s">
        <v>4177</v>
      </c>
      <c r="M2991">
        <v>3000</v>
      </c>
      <c r="N2991" t="str">
        <f t="shared" si="1077"/>
        <v>Low</v>
      </c>
      <c r="O2991">
        <f>O2990</f>
        <v>2201412</v>
      </c>
      <c r="P2991" t="str">
        <f t="shared" si="1078"/>
        <v>Flop</v>
      </c>
      <c r="Q2991" t="s">
        <v>14285</v>
      </c>
      <c r="R2991" t="str">
        <f t="shared" si="1079"/>
        <v>Adventure</v>
      </c>
      <c r="S2991">
        <f t="shared" si="1080"/>
        <v>3</v>
      </c>
      <c r="T2991" t="s">
        <v>1660</v>
      </c>
      <c r="U2991" t="s">
        <v>14286</v>
      </c>
      <c r="V2991">
        <v>763</v>
      </c>
      <c r="W2991" t="str">
        <f t="shared" si="1081"/>
        <v>Very Low</v>
      </c>
      <c r="X2991">
        <v>4277</v>
      </c>
      <c r="Y2991" t="str">
        <f t="shared" si="1082"/>
        <v>Low</v>
      </c>
      <c r="Z2991" t="s">
        <v>14287</v>
      </c>
      <c r="AA2991">
        <v>0</v>
      </c>
      <c r="AB2991" t="str">
        <f t="shared" si="1083"/>
        <v>Symbolic Poster</v>
      </c>
      <c r="AC2991" t="s">
        <v>14288</v>
      </c>
      <c r="AD2991" t="s">
        <v>14289</v>
      </c>
      <c r="AE2991">
        <v>10</v>
      </c>
      <c r="AF2991" t="str">
        <f t="shared" si="1084"/>
        <v>Very Low</v>
      </c>
      <c r="AG2991" t="s">
        <v>9</v>
      </c>
      <c r="AH2991" t="s">
        <v>10</v>
      </c>
      <c r="AI2991" t="s">
        <v>66</v>
      </c>
      <c r="AJ2991" t="str">
        <f t="shared" si="1085"/>
        <v>Family</v>
      </c>
      <c r="AK2991">
        <v>12000000</v>
      </c>
      <c r="AL2991" t="str">
        <f t="shared" si="1086"/>
        <v>Low Budget</v>
      </c>
      <c r="AM2991">
        <v>1981</v>
      </c>
      <c r="AN2991">
        <f t="shared" si="1087"/>
        <v>44</v>
      </c>
      <c r="AO2991" t="str">
        <f t="shared" si="1088"/>
        <v>Old Classic</v>
      </c>
      <c r="AP2991">
        <v>642</v>
      </c>
      <c r="AQ2991" t="str">
        <f t="shared" si="1089"/>
        <v>Very Low</v>
      </c>
      <c r="AR2991">
        <v>5.7</v>
      </c>
      <c r="AS2991" t="str">
        <f t="shared" si="1090"/>
        <v>Below Average</v>
      </c>
      <c r="AT2991">
        <v>1.85</v>
      </c>
      <c r="AU2991" t="str">
        <f t="shared" si="1091"/>
        <v>HDTV / Widescreen</v>
      </c>
      <c r="AV2991">
        <v>135</v>
      </c>
      <c r="AW2991" t="str">
        <f t="shared" si="1092"/>
        <v>Very Low</v>
      </c>
    </row>
    <row r="2992" spans="1:49" x14ac:dyDescent="0.3">
      <c r="A2992" t="s">
        <v>0</v>
      </c>
      <c r="B2992" t="s">
        <v>14290</v>
      </c>
      <c r="C2992">
        <v>131</v>
      </c>
      <c r="D2992" t="str">
        <f t="shared" si="1072"/>
        <v>Low</v>
      </c>
      <c r="E2992">
        <v>101</v>
      </c>
      <c r="F2992" t="str">
        <f t="shared" si="1073"/>
        <v>1h 41m</v>
      </c>
      <c r="G2992" t="str">
        <f t="shared" si="1074"/>
        <v>Standard Movie</v>
      </c>
      <c r="H2992">
        <v>61</v>
      </c>
      <c r="I2992" t="str">
        <f t="shared" si="1075"/>
        <v>Very Low</v>
      </c>
      <c r="J2992">
        <v>611</v>
      </c>
      <c r="K2992" t="str">
        <f t="shared" si="1076"/>
        <v>Very Low</v>
      </c>
      <c r="L2992" t="s">
        <v>1626</v>
      </c>
      <c r="M2992">
        <v>769</v>
      </c>
      <c r="N2992" t="str">
        <f t="shared" si="1077"/>
        <v>Low</v>
      </c>
      <c r="O2992">
        <v>2060953</v>
      </c>
      <c r="P2992" t="str">
        <f t="shared" si="1078"/>
        <v>Flop</v>
      </c>
      <c r="Q2992" t="s">
        <v>9725</v>
      </c>
      <c r="R2992" t="str">
        <f t="shared" si="1079"/>
        <v>Fantasy</v>
      </c>
      <c r="S2992">
        <f t="shared" si="1080"/>
        <v>3</v>
      </c>
      <c r="T2992" t="s">
        <v>13319</v>
      </c>
      <c r="U2992" t="s">
        <v>14291</v>
      </c>
      <c r="V2992">
        <v>29990</v>
      </c>
      <c r="W2992" t="str">
        <f t="shared" si="1081"/>
        <v>Low</v>
      </c>
      <c r="X2992">
        <v>2543</v>
      </c>
      <c r="Y2992" t="str">
        <f t="shared" si="1082"/>
        <v>Low</v>
      </c>
      <c r="Z2992" t="s">
        <v>10113</v>
      </c>
      <c r="AA2992">
        <v>0</v>
      </c>
      <c r="AB2992" t="str">
        <f t="shared" si="1083"/>
        <v>Symbolic Poster</v>
      </c>
      <c r="AC2992" t="s">
        <v>14292</v>
      </c>
      <c r="AD2992" t="s">
        <v>14293</v>
      </c>
      <c r="AE2992">
        <v>316</v>
      </c>
      <c r="AF2992" t="str">
        <f t="shared" si="1084"/>
        <v>Very Low</v>
      </c>
      <c r="AG2992" t="s">
        <v>9</v>
      </c>
      <c r="AH2992" t="s">
        <v>5531</v>
      </c>
      <c r="AI2992" t="s">
        <v>556</v>
      </c>
      <c r="AJ2992" t="str">
        <f t="shared" si="1085"/>
        <v>Adult</v>
      </c>
      <c r="AK2992">
        <v>12000000</v>
      </c>
      <c r="AL2992" t="str">
        <f t="shared" si="1086"/>
        <v>Low Budget</v>
      </c>
      <c r="AM2992">
        <v>1999</v>
      </c>
      <c r="AN2992">
        <f t="shared" si="1087"/>
        <v>26</v>
      </c>
      <c r="AO2992" t="str">
        <f t="shared" si="1088"/>
        <v>Old Classic</v>
      </c>
      <c r="AP2992">
        <v>692</v>
      </c>
      <c r="AQ2992" t="str">
        <f t="shared" si="1089"/>
        <v>Very Low</v>
      </c>
      <c r="AR2992">
        <v>7.1</v>
      </c>
      <c r="AS2992" t="str">
        <f t="shared" si="1090"/>
        <v>Good</v>
      </c>
      <c r="AT2992">
        <v>2.35</v>
      </c>
      <c r="AU2992" t="str">
        <f t="shared" si="1091"/>
        <v>Cinematic Widescreen</v>
      </c>
      <c r="AV2992">
        <v>0</v>
      </c>
      <c r="AW2992" t="str">
        <f t="shared" si="1092"/>
        <v>Very Low</v>
      </c>
    </row>
    <row r="2993" spans="1:49" x14ac:dyDescent="0.3">
      <c r="A2993" t="s">
        <v>0</v>
      </c>
      <c r="B2993" t="s">
        <v>14294</v>
      </c>
      <c r="C2993">
        <v>146</v>
      </c>
      <c r="D2993" t="str">
        <f t="shared" si="1072"/>
        <v>Low</v>
      </c>
      <c r="E2993">
        <v>97</v>
      </c>
      <c r="F2993" t="str">
        <f t="shared" si="1073"/>
        <v>1h 37m</v>
      </c>
      <c r="G2993" t="str">
        <f t="shared" si="1074"/>
        <v>Standard Movie</v>
      </c>
      <c r="H2993">
        <v>20</v>
      </c>
      <c r="I2993" t="str">
        <f t="shared" si="1075"/>
        <v>Very Low</v>
      </c>
      <c r="J2993">
        <v>442</v>
      </c>
      <c r="K2993" t="str">
        <f t="shared" si="1076"/>
        <v>Very Low</v>
      </c>
      <c r="L2993" t="s">
        <v>5032</v>
      </c>
      <c r="M2993">
        <v>21000</v>
      </c>
      <c r="N2993" t="str">
        <f t="shared" si="1077"/>
        <v>Medium</v>
      </c>
      <c r="O2993">
        <v>3950294</v>
      </c>
      <c r="P2993" t="str">
        <f t="shared" si="1078"/>
        <v>Flop</v>
      </c>
      <c r="Q2993" t="s">
        <v>1386</v>
      </c>
      <c r="R2993" t="str">
        <f t="shared" si="1079"/>
        <v>Comedy</v>
      </c>
      <c r="S2993">
        <f t="shared" si="1080"/>
        <v>3</v>
      </c>
      <c r="T2993" t="s">
        <v>68</v>
      </c>
      <c r="U2993" t="s">
        <v>14295</v>
      </c>
      <c r="V2993">
        <v>56654</v>
      </c>
      <c r="W2993" t="str">
        <f t="shared" si="1081"/>
        <v>Medium</v>
      </c>
      <c r="X2993">
        <v>22577</v>
      </c>
      <c r="Y2993" t="str">
        <f t="shared" si="1082"/>
        <v>Medium</v>
      </c>
      <c r="Z2993" t="s">
        <v>8033</v>
      </c>
      <c r="AA2993">
        <v>5</v>
      </c>
      <c r="AB2993" t="str">
        <f t="shared" si="1083"/>
        <v>Ensemble Poster</v>
      </c>
      <c r="AC2993" t="s">
        <v>14296</v>
      </c>
      <c r="AD2993" t="s">
        <v>14297</v>
      </c>
      <c r="AE2993">
        <v>124</v>
      </c>
      <c r="AF2993" t="str">
        <f t="shared" si="1084"/>
        <v>Very Low</v>
      </c>
      <c r="AG2993" t="s">
        <v>9</v>
      </c>
      <c r="AH2993" t="s">
        <v>10</v>
      </c>
      <c r="AI2993" t="s">
        <v>556</v>
      </c>
      <c r="AJ2993" t="str">
        <f t="shared" si="1085"/>
        <v>Adult</v>
      </c>
      <c r="AK2993">
        <v>12000000</v>
      </c>
      <c r="AL2993" t="str">
        <f t="shared" si="1086"/>
        <v>Low Budget</v>
      </c>
      <c r="AM2993">
        <v>2007</v>
      </c>
      <c r="AN2993">
        <f t="shared" si="1087"/>
        <v>18</v>
      </c>
      <c r="AO2993" t="str">
        <f t="shared" si="1088"/>
        <v>Old Classic</v>
      </c>
      <c r="AP2993">
        <v>569</v>
      </c>
      <c r="AQ2993" t="str">
        <f t="shared" si="1089"/>
        <v>Very Low</v>
      </c>
      <c r="AR2993">
        <v>7</v>
      </c>
      <c r="AS2993" t="str">
        <f t="shared" si="1090"/>
        <v>Good</v>
      </c>
      <c r="AT2993">
        <v>1.85</v>
      </c>
      <c r="AU2993" t="str">
        <f t="shared" si="1091"/>
        <v>HDTV / Widescreen</v>
      </c>
      <c r="AV2993">
        <v>0</v>
      </c>
      <c r="AW2993" t="str">
        <f t="shared" si="1092"/>
        <v>Very Low</v>
      </c>
    </row>
    <row r="2994" spans="1:49" x14ac:dyDescent="0.3">
      <c r="A2994" t="s">
        <v>0</v>
      </c>
      <c r="B2994" t="s">
        <v>14298</v>
      </c>
      <c r="C2994">
        <v>280</v>
      </c>
      <c r="D2994" t="str">
        <f t="shared" si="1072"/>
        <v>Medium</v>
      </c>
      <c r="E2994">
        <v>172</v>
      </c>
      <c r="F2994" t="str">
        <f t="shared" si="1073"/>
        <v>2h 52m</v>
      </c>
      <c r="G2994" t="str">
        <f t="shared" si="1074"/>
        <v>Long Movie</v>
      </c>
      <c r="H2994">
        <v>667</v>
      </c>
      <c r="I2994" t="str">
        <f t="shared" si="1075"/>
        <v>Very Low</v>
      </c>
      <c r="J2994">
        <v>70</v>
      </c>
      <c r="K2994" t="str">
        <f t="shared" si="1076"/>
        <v>Very Low</v>
      </c>
      <c r="L2994" t="s">
        <v>14299</v>
      </c>
      <c r="M2994">
        <v>211</v>
      </c>
      <c r="N2994" t="str">
        <f t="shared" si="1077"/>
        <v>Low</v>
      </c>
      <c r="O2994">
        <v>2835886</v>
      </c>
      <c r="P2994" t="str">
        <f t="shared" si="1078"/>
        <v>Flop</v>
      </c>
      <c r="Q2994" t="s">
        <v>3380</v>
      </c>
      <c r="R2994" t="str">
        <f t="shared" si="1079"/>
        <v>Drama</v>
      </c>
      <c r="S2994">
        <f t="shared" si="1080"/>
        <v>1</v>
      </c>
      <c r="T2994" t="s">
        <v>14300</v>
      </c>
      <c r="U2994" t="s">
        <v>14301</v>
      </c>
      <c r="V2994">
        <v>55516</v>
      </c>
      <c r="W2994" t="str">
        <f t="shared" si="1081"/>
        <v>Medium</v>
      </c>
      <c r="X2994">
        <v>456</v>
      </c>
      <c r="Y2994" t="str">
        <f t="shared" si="1082"/>
        <v>Very Low</v>
      </c>
      <c r="Z2994" t="s">
        <v>14302</v>
      </c>
      <c r="AA2994">
        <v>2</v>
      </c>
      <c r="AB2994" t="str">
        <f t="shared" si="1083"/>
        <v>Duo/Trio Poster</v>
      </c>
      <c r="AC2994" t="s">
        <v>14303</v>
      </c>
      <c r="AD2994" t="s">
        <v>14304</v>
      </c>
      <c r="AE2994">
        <v>124</v>
      </c>
      <c r="AF2994" t="str">
        <f t="shared" si="1084"/>
        <v>Very Low</v>
      </c>
      <c r="AG2994" t="s">
        <v>9766</v>
      </c>
      <c r="AH2994" t="s">
        <v>7061</v>
      </c>
      <c r="AI2994" t="s">
        <v>4801</v>
      </c>
      <c r="AJ2994" t="str">
        <f t="shared" si="1085"/>
        <v>No Rating</v>
      </c>
      <c r="AK2994">
        <v>9200000</v>
      </c>
      <c r="AL2994" t="str">
        <f t="shared" si="1086"/>
        <v>Low Budget</v>
      </c>
      <c r="AM2994">
        <v>2013</v>
      </c>
      <c r="AN2994">
        <f t="shared" si="1087"/>
        <v>12</v>
      </c>
      <c r="AO2994" t="str">
        <f t="shared" si="1088"/>
        <v>Modern Classic</v>
      </c>
      <c r="AP2994">
        <v>98</v>
      </c>
      <c r="AQ2994" t="str">
        <f t="shared" si="1089"/>
        <v>Very Low</v>
      </c>
      <c r="AR2994">
        <v>7.7</v>
      </c>
      <c r="AS2994" t="str">
        <f t="shared" si="1090"/>
        <v>Good</v>
      </c>
      <c r="AT2994">
        <v>2.35</v>
      </c>
      <c r="AU2994" t="str">
        <f t="shared" si="1091"/>
        <v>Cinematic Widescreen</v>
      </c>
      <c r="AV2994">
        <v>29000</v>
      </c>
      <c r="AW2994" t="str">
        <f t="shared" si="1092"/>
        <v>Medium</v>
      </c>
    </row>
    <row r="2995" spans="1:49" x14ac:dyDescent="0.3">
      <c r="A2995" t="s">
        <v>0</v>
      </c>
      <c r="B2995" t="s">
        <v>14305</v>
      </c>
      <c r="C2995">
        <v>78</v>
      </c>
      <c r="D2995" t="str">
        <f t="shared" si="1072"/>
        <v>Low</v>
      </c>
      <c r="E2995">
        <v>104</v>
      </c>
      <c r="F2995" t="str">
        <f t="shared" si="1073"/>
        <v>1h 44m</v>
      </c>
      <c r="G2995" t="str">
        <f t="shared" si="1074"/>
        <v>Standard Movie</v>
      </c>
      <c r="H2995">
        <v>0</v>
      </c>
      <c r="I2995" t="str">
        <f t="shared" si="1075"/>
        <v>Very Low</v>
      </c>
      <c r="J2995">
        <v>77</v>
      </c>
      <c r="K2995" t="str">
        <f t="shared" si="1076"/>
        <v>Very Low</v>
      </c>
      <c r="L2995" t="s">
        <v>14306</v>
      </c>
      <c r="M2995">
        <v>1000</v>
      </c>
      <c r="N2995" t="str">
        <f t="shared" si="1077"/>
        <v>Low</v>
      </c>
      <c r="O2995">
        <v>1779284</v>
      </c>
      <c r="P2995" t="str">
        <f t="shared" si="1078"/>
        <v>Flop</v>
      </c>
      <c r="Q2995" t="s">
        <v>2498</v>
      </c>
      <c r="R2995" t="str">
        <f t="shared" si="1079"/>
        <v>Comedy</v>
      </c>
      <c r="S2995">
        <f t="shared" si="1080"/>
        <v>2</v>
      </c>
      <c r="T2995" t="s">
        <v>2425</v>
      </c>
      <c r="U2995" t="s">
        <v>14307</v>
      </c>
      <c r="V2995">
        <v>12047</v>
      </c>
      <c r="W2995" t="str">
        <f t="shared" si="1081"/>
        <v>Low</v>
      </c>
      <c r="X2995">
        <v>1292</v>
      </c>
      <c r="Y2995" t="str">
        <f t="shared" si="1082"/>
        <v>Low</v>
      </c>
      <c r="Z2995" t="s">
        <v>14308</v>
      </c>
      <c r="AA2995">
        <v>4</v>
      </c>
      <c r="AB2995" t="str">
        <f t="shared" si="1083"/>
        <v>Ensemble Poster</v>
      </c>
      <c r="AC2995" t="s">
        <v>14309</v>
      </c>
      <c r="AD2995" t="s">
        <v>14310</v>
      </c>
      <c r="AE2995">
        <v>122</v>
      </c>
      <c r="AF2995" t="str">
        <f t="shared" si="1084"/>
        <v>Very Low</v>
      </c>
      <c r="AG2995" t="s">
        <v>9</v>
      </c>
      <c r="AH2995" t="s">
        <v>10</v>
      </c>
      <c r="AI2995" t="s">
        <v>556</v>
      </c>
      <c r="AJ2995" t="str">
        <f t="shared" si="1085"/>
        <v>Adult</v>
      </c>
      <c r="AK2995">
        <v>12000000</v>
      </c>
      <c r="AL2995" t="str">
        <f t="shared" si="1086"/>
        <v>Low Budget</v>
      </c>
      <c r="AM2995">
        <v>2002</v>
      </c>
      <c r="AN2995">
        <f t="shared" si="1087"/>
        <v>23</v>
      </c>
      <c r="AO2995" t="str">
        <f t="shared" si="1088"/>
        <v>Old Classic</v>
      </c>
      <c r="AP2995">
        <v>165</v>
      </c>
      <c r="AQ2995" t="str">
        <f t="shared" si="1089"/>
        <v>Very Low</v>
      </c>
      <c r="AR2995">
        <v>7.1</v>
      </c>
      <c r="AS2995" t="str">
        <f t="shared" si="1090"/>
        <v>Good</v>
      </c>
      <c r="AT2995">
        <v>1.85</v>
      </c>
      <c r="AU2995" t="str">
        <f t="shared" si="1091"/>
        <v>HDTV / Widescreen</v>
      </c>
      <c r="AV2995">
        <v>677</v>
      </c>
      <c r="AW2995" t="str">
        <f t="shared" si="1092"/>
        <v>Very Low</v>
      </c>
    </row>
    <row r="2996" spans="1:49" x14ac:dyDescent="0.3">
      <c r="A2996" t="s">
        <v>0</v>
      </c>
      <c r="B2996" t="s">
        <v>14311</v>
      </c>
      <c r="C2996">
        <v>469</v>
      </c>
      <c r="D2996" t="str">
        <f t="shared" si="1072"/>
        <v>Medium</v>
      </c>
      <c r="E2996">
        <v>99</v>
      </c>
      <c r="F2996" t="str">
        <f t="shared" si="1073"/>
        <v>1h 39m</v>
      </c>
      <c r="G2996" t="str">
        <f t="shared" si="1074"/>
        <v>Standard Movie</v>
      </c>
      <c r="H2996">
        <v>0</v>
      </c>
      <c r="I2996" t="str">
        <f t="shared" si="1075"/>
        <v>Very Low</v>
      </c>
      <c r="J2996">
        <v>520</v>
      </c>
      <c r="K2996" t="str">
        <f t="shared" si="1076"/>
        <v>Very Low</v>
      </c>
      <c r="L2996" t="s">
        <v>5435</v>
      </c>
      <c r="M2996">
        <v>3000</v>
      </c>
      <c r="N2996" t="str">
        <f t="shared" si="1077"/>
        <v>Low</v>
      </c>
      <c r="O2996">
        <v>1702277</v>
      </c>
      <c r="P2996" t="str">
        <f t="shared" si="1078"/>
        <v>Flop</v>
      </c>
      <c r="Q2996" t="s">
        <v>4046</v>
      </c>
      <c r="R2996" t="str">
        <f t="shared" si="1079"/>
        <v>Drama</v>
      </c>
      <c r="S2996">
        <f t="shared" si="1080"/>
        <v>2</v>
      </c>
      <c r="T2996" t="s">
        <v>14312</v>
      </c>
      <c r="U2996" t="s">
        <v>14313</v>
      </c>
      <c r="V2996">
        <v>84620</v>
      </c>
      <c r="W2996" t="str">
        <f t="shared" si="1081"/>
        <v>Medium</v>
      </c>
      <c r="X2996">
        <v>5074</v>
      </c>
      <c r="Y2996" t="str">
        <f t="shared" si="1082"/>
        <v>Low</v>
      </c>
      <c r="Z2996" t="s">
        <v>14314</v>
      </c>
      <c r="AA2996">
        <v>4</v>
      </c>
      <c r="AB2996" t="str">
        <f t="shared" si="1083"/>
        <v>Ensemble Poster</v>
      </c>
      <c r="AC2996" t="s">
        <v>14315</v>
      </c>
      <c r="AD2996" t="s">
        <v>14316</v>
      </c>
      <c r="AE2996">
        <v>235</v>
      </c>
      <c r="AF2996" t="str">
        <f t="shared" si="1084"/>
        <v>Very Low</v>
      </c>
      <c r="AG2996" t="s">
        <v>9</v>
      </c>
      <c r="AH2996" t="s">
        <v>28</v>
      </c>
      <c r="AI2996" t="s">
        <v>556</v>
      </c>
      <c r="AJ2996" t="str">
        <f t="shared" si="1085"/>
        <v>Adult</v>
      </c>
      <c r="AK2996">
        <v>12000000</v>
      </c>
      <c r="AL2996" t="str">
        <f t="shared" si="1086"/>
        <v>Low Budget</v>
      </c>
      <c r="AM2996">
        <v>2013</v>
      </c>
      <c r="AN2996">
        <f t="shared" si="1087"/>
        <v>12</v>
      </c>
      <c r="AO2996" t="str">
        <f t="shared" si="1088"/>
        <v>Modern Classic</v>
      </c>
      <c r="AP2996">
        <v>1000</v>
      </c>
      <c r="AQ2996" t="str">
        <f t="shared" si="1089"/>
        <v>Very Low</v>
      </c>
      <c r="AR2996">
        <v>6.8</v>
      </c>
      <c r="AS2996" t="str">
        <f t="shared" si="1090"/>
        <v>Average</v>
      </c>
      <c r="AT2996">
        <v>2.35</v>
      </c>
      <c r="AU2996" t="str">
        <f t="shared" si="1091"/>
        <v>Cinematic Widescreen</v>
      </c>
      <c r="AV2996">
        <v>27000</v>
      </c>
      <c r="AW2996" t="str">
        <f t="shared" si="1092"/>
        <v>Medium</v>
      </c>
    </row>
    <row r="2997" spans="1:49" x14ac:dyDescent="0.3">
      <c r="A2997" t="s">
        <v>718</v>
      </c>
      <c r="B2997" t="s">
        <v>6948</v>
      </c>
      <c r="C2997">
        <v>194</v>
      </c>
      <c r="D2997" t="str">
        <f t="shared" si="1072"/>
        <v>Low</v>
      </c>
      <c r="E2997">
        <v>129</v>
      </c>
      <c r="F2997" t="str">
        <f t="shared" si="1073"/>
        <v>2h 9m</v>
      </c>
      <c r="G2997" t="str">
        <f t="shared" si="1074"/>
        <v>Long Movie</v>
      </c>
      <c r="H2997">
        <v>0</v>
      </c>
      <c r="I2997" t="str">
        <f t="shared" si="1075"/>
        <v>Very Low</v>
      </c>
      <c r="J2997">
        <v>576</v>
      </c>
      <c r="K2997" t="str">
        <f t="shared" si="1076"/>
        <v>Very Low</v>
      </c>
      <c r="L2997" t="s">
        <v>6137</v>
      </c>
      <c r="M2997">
        <v>878</v>
      </c>
      <c r="N2997" t="str">
        <f t="shared" si="1077"/>
        <v>Low</v>
      </c>
      <c r="O2997">
        <v>261481</v>
      </c>
      <c r="P2997" t="str">
        <f t="shared" si="1078"/>
        <v>Flop</v>
      </c>
      <c r="Q2997" t="s">
        <v>5470</v>
      </c>
      <c r="R2997" t="str">
        <f t="shared" si="1079"/>
        <v>Drama</v>
      </c>
      <c r="S2997">
        <f t="shared" si="1080"/>
        <v>3</v>
      </c>
      <c r="T2997" t="s">
        <v>2383</v>
      </c>
      <c r="U2997" t="s">
        <v>14317</v>
      </c>
      <c r="V2997">
        <v>41496</v>
      </c>
      <c r="W2997" t="str">
        <f t="shared" si="1081"/>
        <v>Low</v>
      </c>
      <c r="X2997">
        <v>2378</v>
      </c>
      <c r="Y2997" t="str">
        <f t="shared" si="1082"/>
        <v>Low</v>
      </c>
      <c r="Z2997" t="s">
        <v>6139</v>
      </c>
      <c r="AA2997">
        <v>0</v>
      </c>
      <c r="AB2997" t="str">
        <f t="shared" si="1083"/>
        <v>Symbolic Poster</v>
      </c>
      <c r="AC2997" t="s">
        <v>14318</v>
      </c>
      <c r="AD2997" t="s">
        <v>14319</v>
      </c>
      <c r="AE2997">
        <v>210</v>
      </c>
      <c r="AF2997" t="str">
        <f t="shared" si="1084"/>
        <v>Very Low</v>
      </c>
      <c r="AG2997" t="s">
        <v>7212</v>
      </c>
      <c r="AH2997" t="s">
        <v>3830</v>
      </c>
      <c r="AI2997" t="s">
        <v>556</v>
      </c>
      <c r="AJ2997" t="str">
        <f t="shared" si="1085"/>
        <v>Adult</v>
      </c>
      <c r="AK2997">
        <v>12000000</v>
      </c>
      <c r="AL2997" t="str">
        <f t="shared" si="1086"/>
        <v>Low Budget</v>
      </c>
      <c r="AM2997">
        <v>2004</v>
      </c>
      <c r="AN2997">
        <f t="shared" si="1087"/>
        <v>21</v>
      </c>
      <c r="AO2997" t="str">
        <f t="shared" si="1088"/>
        <v>Old Classic</v>
      </c>
      <c r="AP2997">
        <v>643</v>
      </c>
      <c r="AQ2997" t="str">
        <f t="shared" si="1089"/>
        <v>Very Low</v>
      </c>
      <c r="AR2997">
        <v>7.5</v>
      </c>
      <c r="AS2997" t="str">
        <f t="shared" si="1090"/>
        <v>Good</v>
      </c>
      <c r="AT2997">
        <v>2.35</v>
      </c>
      <c r="AU2997" t="str">
        <f t="shared" si="1091"/>
        <v>Cinematic Widescreen</v>
      </c>
      <c r="AV2997">
        <v>0</v>
      </c>
      <c r="AW2997" t="str">
        <f t="shared" si="1092"/>
        <v>Very Low</v>
      </c>
    </row>
    <row r="2998" spans="1:49" x14ac:dyDescent="0.3">
      <c r="A2998" t="s">
        <v>0</v>
      </c>
      <c r="B2998" t="s">
        <v>14320</v>
      </c>
      <c r="C2998">
        <v>121</v>
      </c>
      <c r="D2998" t="str">
        <f t="shared" si="1072"/>
        <v>Low</v>
      </c>
      <c r="E2998">
        <v>91</v>
      </c>
      <c r="F2998" t="str">
        <f t="shared" si="1073"/>
        <v>1h 31m</v>
      </c>
      <c r="G2998" t="str">
        <f t="shared" si="1074"/>
        <v>Standard Movie</v>
      </c>
      <c r="H2998">
        <v>60</v>
      </c>
      <c r="I2998" t="str">
        <f t="shared" si="1075"/>
        <v>Very Low</v>
      </c>
      <c r="J2998">
        <v>18</v>
      </c>
      <c r="K2998" t="str">
        <f t="shared" si="1076"/>
        <v>Very Low</v>
      </c>
      <c r="L2998" t="s">
        <v>14321</v>
      </c>
      <c r="M2998">
        <v>60</v>
      </c>
      <c r="N2998" t="str">
        <f t="shared" si="1077"/>
        <v>Low</v>
      </c>
      <c r="O2998">
        <v>1506998</v>
      </c>
      <c r="P2998" t="str">
        <f t="shared" si="1078"/>
        <v>Flop</v>
      </c>
      <c r="Q2998" t="s">
        <v>4795</v>
      </c>
      <c r="R2998" t="str">
        <f t="shared" si="1079"/>
        <v>Crime</v>
      </c>
      <c r="S2998">
        <f t="shared" si="1080"/>
        <v>3</v>
      </c>
      <c r="T2998" t="s">
        <v>14322</v>
      </c>
      <c r="U2998" t="s">
        <v>14323</v>
      </c>
      <c r="V2998">
        <v>8014</v>
      </c>
      <c r="W2998" t="str">
        <f t="shared" si="1081"/>
        <v>Very Low</v>
      </c>
      <c r="X2998">
        <v>141</v>
      </c>
      <c r="Y2998" t="str">
        <f t="shared" si="1082"/>
        <v>Very Low</v>
      </c>
      <c r="Z2998" t="s">
        <v>14324</v>
      </c>
      <c r="AA2998">
        <v>4</v>
      </c>
      <c r="AB2998" t="str">
        <f t="shared" si="1083"/>
        <v>Ensemble Poster</v>
      </c>
      <c r="AC2998" t="s">
        <v>14325</v>
      </c>
      <c r="AD2998" t="s">
        <v>14326</v>
      </c>
      <c r="AE2998">
        <v>50</v>
      </c>
      <c r="AF2998" t="str">
        <f t="shared" si="1084"/>
        <v>Very Low</v>
      </c>
      <c r="AG2998" t="s">
        <v>9</v>
      </c>
      <c r="AH2998" t="s">
        <v>10</v>
      </c>
      <c r="AI2998" t="s">
        <v>11</v>
      </c>
      <c r="AJ2998" t="str">
        <f t="shared" si="1085"/>
        <v>Teen</v>
      </c>
      <c r="AK2998">
        <v>12000000</v>
      </c>
      <c r="AL2998" t="str">
        <f t="shared" si="1086"/>
        <v>Low Budget</v>
      </c>
      <c r="AM2998">
        <v>2007</v>
      </c>
      <c r="AN2998">
        <f t="shared" si="1087"/>
        <v>18</v>
      </c>
      <c r="AO2998" t="str">
        <f t="shared" si="1088"/>
        <v>Old Classic</v>
      </c>
      <c r="AP2998">
        <v>46</v>
      </c>
      <c r="AQ2998" t="str">
        <f t="shared" si="1089"/>
        <v>Very Low</v>
      </c>
      <c r="AR2998">
        <v>6.3</v>
      </c>
      <c r="AS2998" t="str">
        <f t="shared" si="1090"/>
        <v>Average</v>
      </c>
      <c r="AT2998">
        <v>1.85</v>
      </c>
      <c r="AU2998" t="str">
        <f t="shared" si="1091"/>
        <v>HDTV / Widescreen</v>
      </c>
      <c r="AV2998">
        <v>314</v>
      </c>
      <c r="AW2998" t="str">
        <f t="shared" si="1092"/>
        <v>Very Low</v>
      </c>
    </row>
    <row r="2999" spans="1:49" x14ac:dyDescent="0.3">
      <c r="A2999" t="s">
        <v>0</v>
      </c>
      <c r="B2999" t="s">
        <v>14327</v>
      </c>
      <c r="C2999">
        <v>38</v>
      </c>
      <c r="D2999" t="str">
        <f t="shared" si="1072"/>
        <v>Very Low</v>
      </c>
      <c r="E2999">
        <v>100</v>
      </c>
      <c r="F2999" t="str">
        <f t="shared" si="1073"/>
        <v>1h 40m</v>
      </c>
      <c r="G2999" t="str">
        <f t="shared" si="1074"/>
        <v>Standard Movie</v>
      </c>
      <c r="H2999">
        <v>19</v>
      </c>
      <c r="I2999" t="str">
        <f t="shared" si="1075"/>
        <v>Very Low</v>
      </c>
      <c r="J2999">
        <v>393</v>
      </c>
      <c r="K2999" t="str">
        <f t="shared" si="1076"/>
        <v>Very Low</v>
      </c>
      <c r="L2999" t="s">
        <v>8033</v>
      </c>
      <c r="M2999">
        <v>706</v>
      </c>
      <c r="N2999" t="str">
        <f t="shared" si="1077"/>
        <v>Low</v>
      </c>
      <c r="O2999">
        <v>860002</v>
      </c>
      <c r="P2999" t="str">
        <f t="shared" si="1078"/>
        <v>Flop</v>
      </c>
      <c r="Q2999" t="s">
        <v>3242</v>
      </c>
      <c r="R2999" t="str">
        <f t="shared" si="1079"/>
        <v>Adventure</v>
      </c>
      <c r="S2999">
        <f t="shared" si="1080"/>
        <v>3</v>
      </c>
      <c r="T2999" t="s">
        <v>14328</v>
      </c>
      <c r="U2999" t="s">
        <v>14329</v>
      </c>
      <c r="V2999">
        <v>6454</v>
      </c>
      <c r="W2999" t="str">
        <f t="shared" si="1081"/>
        <v>Very Low</v>
      </c>
      <c r="X2999">
        <v>1579</v>
      </c>
      <c r="Y2999" t="str">
        <f t="shared" si="1082"/>
        <v>Low</v>
      </c>
      <c r="Z2999" t="s">
        <v>1898</v>
      </c>
      <c r="AA2999">
        <v>0</v>
      </c>
      <c r="AB2999" t="str">
        <f t="shared" si="1083"/>
        <v>Symbolic Poster</v>
      </c>
      <c r="AC2999" t="s">
        <v>14330</v>
      </c>
      <c r="AD2999" t="s">
        <v>14331</v>
      </c>
      <c r="AE2999">
        <v>43</v>
      </c>
      <c r="AF2999" t="str">
        <f t="shared" si="1084"/>
        <v>Very Low</v>
      </c>
      <c r="AG2999" t="s">
        <v>9</v>
      </c>
      <c r="AH2999" t="s">
        <v>10</v>
      </c>
      <c r="AI2999" t="s">
        <v>66</v>
      </c>
      <c r="AJ2999" t="str">
        <f t="shared" si="1085"/>
        <v>Family</v>
      </c>
      <c r="AK2999">
        <v>12000000</v>
      </c>
      <c r="AL2999" t="str">
        <f t="shared" si="1086"/>
        <v>Low Budget</v>
      </c>
      <c r="AM2999">
        <v>2005</v>
      </c>
      <c r="AN2999">
        <f t="shared" si="1087"/>
        <v>20</v>
      </c>
      <c r="AO2999" t="str">
        <f t="shared" si="1088"/>
        <v>Old Classic</v>
      </c>
      <c r="AP2999">
        <v>442</v>
      </c>
      <c r="AQ2999" t="str">
        <f t="shared" si="1089"/>
        <v>Very Low</v>
      </c>
      <c r="AR2999">
        <v>7.3</v>
      </c>
      <c r="AS2999" t="str">
        <f t="shared" si="1090"/>
        <v>Good</v>
      </c>
      <c r="AT2999">
        <v>1.85</v>
      </c>
      <c r="AU2999" t="str">
        <f t="shared" si="1091"/>
        <v>HDTV / Widescreen</v>
      </c>
      <c r="AV2999">
        <v>0</v>
      </c>
      <c r="AW2999" t="str">
        <f t="shared" si="1092"/>
        <v>Very Low</v>
      </c>
    </row>
    <row r="3000" spans="1:49" x14ac:dyDescent="0.3">
      <c r="A3000" t="s">
        <v>0</v>
      </c>
      <c r="B3000" t="s">
        <v>5021</v>
      </c>
      <c r="C3000">
        <v>123</v>
      </c>
      <c r="D3000" t="str">
        <f t="shared" si="1072"/>
        <v>Low</v>
      </c>
      <c r="E3000">
        <v>111</v>
      </c>
      <c r="F3000" t="str">
        <f t="shared" si="1073"/>
        <v>1h 51m</v>
      </c>
      <c r="G3000" t="str">
        <f t="shared" si="1074"/>
        <v>Standard Movie</v>
      </c>
      <c r="H3000">
        <v>277</v>
      </c>
      <c r="I3000" t="str">
        <f t="shared" si="1075"/>
        <v>Very Low</v>
      </c>
      <c r="J3000">
        <v>289</v>
      </c>
      <c r="K3000" t="str">
        <f t="shared" si="1076"/>
        <v>Very Low</v>
      </c>
      <c r="L3000" t="s">
        <v>3428</v>
      </c>
      <c r="M3000">
        <v>845</v>
      </c>
      <c r="N3000" t="str">
        <f t="shared" si="1077"/>
        <v>Low</v>
      </c>
      <c r="O3000">
        <v>548934</v>
      </c>
      <c r="P3000" t="str">
        <f t="shared" si="1078"/>
        <v>Flop</v>
      </c>
      <c r="Q3000" t="s">
        <v>3802</v>
      </c>
      <c r="R3000" t="str">
        <f t="shared" si="1079"/>
        <v>Drama</v>
      </c>
      <c r="S3000">
        <f t="shared" si="1080"/>
        <v>3</v>
      </c>
      <c r="T3000" t="s">
        <v>1185</v>
      </c>
      <c r="U3000" t="s">
        <v>14332</v>
      </c>
      <c r="V3000">
        <v>16863</v>
      </c>
      <c r="W3000" t="str">
        <f t="shared" si="1081"/>
        <v>Low</v>
      </c>
      <c r="X3000">
        <v>1554</v>
      </c>
      <c r="Y3000" t="str">
        <f t="shared" si="1082"/>
        <v>Low</v>
      </c>
      <c r="Z3000" t="s">
        <v>14333</v>
      </c>
      <c r="AA3000">
        <v>2</v>
      </c>
      <c r="AB3000" t="str">
        <f t="shared" si="1083"/>
        <v>Duo/Trio Poster</v>
      </c>
      <c r="AC3000" t="s">
        <v>14334</v>
      </c>
      <c r="AD3000" t="s">
        <v>14335</v>
      </c>
      <c r="AE3000">
        <v>57</v>
      </c>
      <c r="AF3000" t="str">
        <f t="shared" si="1084"/>
        <v>Very Low</v>
      </c>
      <c r="AG3000" t="s">
        <v>9</v>
      </c>
      <c r="AH3000" t="s">
        <v>7958</v>
      </c>
      <c r="AI3000" t="s">
        <v>11</v>
      </c>
      <c r="AJ3000" t="str">
        <f t="shared" si="1085"/>
        <v>Teen</v>
      </c>
      <c r="AK3000">
        <v>12000000</v>
      </c>
      <c r="AL3000" t="str">
        <f t="shared" si="1086"/>
        <v>Low Budget</v>
      </c>
      <c r="AM3000">
        <v>2009</v>
      </c>
      <c r="AN3000">
        <f t="shared" si="1087"/>
        <v>16</v>
      </c>
      <c r="AO3000" t="str">
        <f t="shared" si="1088"/>
        <v>Old Classic</v>
      </c>
      <c r="AP3000">
        <v>327</v>
      </c>
      <c r="AQ3000" t="str">
        <f t="shared" si="1089"/>
        <v>Very Low</v>
      </c>
      <c r="AR3000">
        <v>6.8</v>
      </c>
      <c r="AS3000" t="str">
        <f t="shared" si="1090"/>
        <v>Average</v>
      </c>
      <c r="AT3000">
        <v>1.85</v>
      </c>
      <c r="AU3000" t="str">
        <f t="shared" si="1091"/>
        <v>HDTV / Widescreen</v>
      </c>
      <c r="AV3000">
        <v>0</v>
      </c>
      <c r="AW3000" t="str">
        <f t="shared" si="1092"/>
        <v>Very Low</v>
      </c>
    </row>
    <row r="3001" spans="1:49" x14ac:dyDescent="0.3">
      <c r="A3001" t="s">
        <v>0</v>
      </c>
      <c r="B3001" t="s">
        <v>14336</v>
      </c>
      <c r="C3001">
        <v>81</v>
      </c>
      <c r="D3001" t="str">
        <f t="shared" si="1072"/>
        <v>Low</v>
      </c>
      <c r="E3001">
        <v>114</v>
      </c>
      <c r="F3001" t="str">
        <f t="shared" si="1073"/>
        <v>1h 54m</v>
      </c>
      <c r="G3001" t="str">
        <f t="shared" si="1074"/>
        <v>Standard Movie</v>
      </c>
      <c r="H3001">
        <v>0</v>
      </c>
      <c r="I3001" t="str">
        <f t="shared" si="1075"/>
        <v>Very Low</v>
      </c>
      <c r="J3001">
        <v>403</v>
      </c>
      <c r="K3001" t="str">
        <f t="shared" si="1076"/>
        <v>Very Low</v>
      </c>
      <c r="L3001" t="s">
        <v>9066</v>
      </c>
      <c r="M3001">
        <v>865</v>
      </c>
      <c r="N3001" t="str">
        <f t="shared" si="1077"/>
        <v>Low</v>
      </c>
      <c r="O3001">
        <v>447750</v>
      </c>
      <c r="P3001" t="str">
        <f t="shared" si="1078"/>
        <v>Flop</v>
      </c>
      <c r="Q3001" t="s">
        <v>2096</v>
      </c>
      <c r="R3001" t="str">
        <f t="shared" si="1079"/>
        <v>Crime</v>
      </c>
      <c r="S3001">
        <f t="shared" si="1080"/>
        <v>3</v>
      </c>
      <c r="T3001" t="s">
        <v>5940</v>
      </c>
      <c r="U3001" t="s">
        <v>14337</v>
      </c>
      <c r="V3001">
        <v>18520</v>
      </c>
      <c r="W3001" t="str">
        <f t="shared" si="1081"/>
        <v>Low</v>
      </c>
      <c r="X3001">
        <v>2126</v>
      </c>
      <c r="Y3001" t="str">
        <f t="shared" si="1082"/>
        <v>Low</v>
      </c>
      <c r="Z3001" t="s">
        <v>14338</v>
      </c>
      <c r="AA3001">
        <v>0</v>
      </c>
      <c r="AB3001" t="str">
        <f t="shared" si="1083"/>
        <v>Symbolic Poster</v>
      </c>
      <c r="AC3001" t="s">
        <v>14339</v>
      </c>
      <c r="AD3001" t="s">
        <v>14340</v>
      </c>
      <c r="AE3001">
        <v>133</v>
      </c>
      <c r="AF3001" t="str">
        <f t="shared" si="1084"/>
        <v>Very Low</v>
      </c>
      <c r="AG3001" t="s">
        <v>9</v>
      </c>
      <c r="AH3001" t="s">
        <v>10</v>
      </c>
      <c r="AI3001" t="s">
        <v>556</v>
      </c>
      <c r="AJ3001" t="str">
        <f t="shared" si="1085"/>
        <v>Adult</v>
      </c>
      <c r="AK3001">
        <v>10000000</v>
      </c>
      <c r="AL3001" t="str">
        <f t="shared" si="1086"/>
        <v>Low Budget</v>
      </c>
      <c r="AM3001">
        <v>2000</v>
      </c>
      <c r="AN3001">
        <f t="shared" si="1087"/>
        <v>25</v>
      </c>
      <c r="AO3001" t="str">
        <f t="shared" si="1088"/>
        <v>Old Classic</v>
      </c>
      <c r="AP3001">
        <v>685</v>
      </c>
      <c r="AQ3001" t="str">
        <f t="shared" si="1089"/>
        <v>Very Low</v>
      </c>
      <c r="AR3001">
        <v>7.2</v>
      </c>
      <c r="AS3001" t="str">
        <f t="shared" si="1090"/>
        <v>Good</v>
      </c>
      <c r="AT3001">
        <v>1.85</v>
      </c>
      <c r="AU3001" t="str">
        <f t="shared" si="1091"/>
        <v>HDTV / Widescreen</v>
      </c>
      <c r="AV3001">
        <v>0</v>
      </c>
      <c r="AW3001" t="str">
        <f t="shared" si="1092"/>
        <v>Very Low</v>
      </c>
    </row>
    <row r="3002" spans="1:49" x14ac:dyDescent="0.3">
      <c r="A3002" t="s">
        <v>0</v>
      </c>
      <c r="B3002" t="s">
        <v>191</v>
      </c>
      <c r="C3002">
        <v>72</v>
      </c>
      <c r="D3002" t="str">
        <f t="shared" si="1072"/>
        <v>Low</v>
      </c>
      <c r="E3002">
        <v>86</v>
      </c>
      <c r="F3002" t="str">
        <f t="shared" si="1073"/>
        <v>1h 26m</v>
      </c>
      <c r="G3002" t="str">
        <f t="shared" si="1074"/>
        <v>Featurette</v>
      </c>
      <c r="H3002">
        <v>94</v>
      </c>
      <c r="I3002" t="str">
        <f t="shared" si="1075"/>
        <v>Very Low</v>
      </c>
      <c r="J3002">
        <v>146</v>
      </c>
      <c r="K3002" t="str">
        <f t="shared" si="1076"/>
        <v>Very Low</v>
      </c>
      <c r="L3002" t="s">
        <v>10875</v>
      </c>
      <c r="M3002">
        <v>693</v>
      </c>
      <c r="N3002" t="str">
        <f t="shared" si="1077"/>
        <v>Low</v>
      </c>
      <c r="O3002">
        <v>333976</v>
      </c>
      <c r="P3002" t="str">
        <f t="shared" si="1078"/>
        <v>Flop</v>
      </c>
      <c r="Q3002" t="s">
        <v>980</v>
      </c>
      <c r="R3002" t="str">
        <f t="shared" si="1079"/>
        <v>Comedy</v>
      </c>
      <c r="S3002">
        <f t="shared" si="1080"/>
        <v>2</v>
      </c>
      <c r="T3002" t="s">
        <v>2003</v>
      </c>
      <c r="U3002" t="s">
        <v>14341</v>
      </c>
      <c r="V3002">
        <v>12559</v>
      </c>
      <c r="W3002" t="str">
        <f t="shared" si="1081"/>
        <v>Low</v>
      </c>
      <c r="X3002">
        <v>1373</v>
      </c>
      <c r="Y3002" t="str">
        <f t="shared" si="1082"/>
        <v>Low</v>
      </c>
      <c r="Z3002" t="s">
        <v>14342</v>
      </c>
      <c r="AA3002">
        <v>0</v>
      </c>
      <c r="AB3002" t="str">
        <f t="shared" si="1083"/>
        <v>Symbolic Poster</v>
      </c>
      <c r="AC3002" t="s">
        <v>14343</v>
      </c>
      <c r="AD3002" t="s">
        <v>14344</v>
      </c>
      <c r="AE3002">
        <v>90</v>
      </c>
      <c r="AF3002" t="str">
        <f t="shared" si="1084"/>
        <v>Very Low</v>
      </c>
      <c r="AG3002" t="s">
        <v>9</v>
      </c>
      <c r="AH3002" t="s">
        <v>10</v>
      </c>
      <c r="AI3002" t="s">
        <v>556</v>
      </c>
      <c r="AJ3002" t="str">
        <f t="shared" si="1085"/>
        <v>Adult</v>
      </c>
      <c r="AK3002">
        <v>12000000</v>
      </c>
      <c r="AL3002" t="str">
        <f t="shared" si="1086"/>
        <v>Low Budget</v>
      </c>
      <c r="AM3002">
        <v>2002</v>
      </c>
      <c r="AN3002">
        <f t="shared" si="1087"/>
        <v>23</v>
      </c>
      <c r="AO3002" t="str">
        <f t="shared" si="1088"/>
        <v>Old Classic</v>
      </c>
      <c r="AP3002">
        <v>534</v>
      </c>
      <c r="AQ3002" t="str">
        <f t="shared" si="1089"/>
        <v>Very Low</v>
      </c>
      <c r="AR3002">
        <v>6.4</v>
      </c>
      <c r="AS3002" t="str">
        <f t="shared" si="1090"/>
        <v>Average</v>
      </c>
      <c r="AT3002">
        <v>2.35</v>
      </c>
      <c r="AU3002" t="str">
        <f t="shared" si="1091"/>
        <v>Cinematic Widescreen</v>
      </c>
      <c r="AV3002">
        <v>423</v>
      </c>
      <c r="AW3002" t="str">
        <f t="shared" si="1092"/>
        <v>Very Low</v>
      </c>
    </row>
    <row r="3003" spans="1:49" x14ac:dyDescent="0.3">
      <c r="A3003" t="s">
        <v>0</v>
      </c>
      <c r="B3003" t="s">
        <v>10116</v>
      </c>
      <c r="C3003">
        <v>25</v>
      </c>
      <c r="D3003" t="str">
        <f t="shared" si="1072"/>
        <v>Very Low</v>
      </c>
      <c r="E3003">
        <v>107</v>
      </c>
      <c r="F3003" t="str">
        <f t="shared" si="1073"/>
        <v>1h 47m</v>
      </c>
      <c r="G3003" t="str">
        <f t="shared" si="1074"/>
        <v>Standard Movie</v>
      </c>
      <c r="H3003">
        <v>0</v>
      </c>
      <c r="I3003" t="str">
        <f t="shared" si="1075"/>
        <v>Very Low</v>
      </c>
      <c r="J3003">
        <v>745</v>
      </c>
      <c r="K3003" t="str">
        <f t="shared" si="1076"/>
        <v>Very Low</v>
      </c>
      <c r="L3003" t="s">
        <v>3976</v>
      </c>
      <c r="M3003">
        <v>941</v>
      </c>
      <c r="N3003" t="str">
        <f t="shared" si="1077"/>
        <v>Low</v>
      </c>
      <c r="O3003">
        <v>141853</v>
      </c>
      <c r="P3003" t="str">
        <f t="shared" si="1078"/>
        <v>Flop</v>
      </c>
      <c r="Q3003" t="s">
        <v>2498</v>
      </c>
      <c r="R3003" t="str">
        <f t="shared" si="1079"/>
        <v>Comedy</v>
      </c>
      <c r="S3003">
        <f t="shared" si="1080"/>
        <v>2</v>
      </c>
      <c r="T3003" t="s">
        <v>7863</v>
      </c>
      <c r="U3003" t="s">
        <v>14345</v>
      </c>
      <c r="V3003">
        <v>1427</v>
      </c>
      <c r="W3003" t="str">
        <f t="shared" si="1081"/>
        <v>Very Low</v>
      </c>
      <c r="X3003">
        <v>3099</v>
      </c>
      <c r="Y3003" t="str">
        <f t="shared" si="1082"/>
        <v>Low</v>
      </c>
      <c r="Z3003" t="s">
        <v>2939</v>
      </c>
      <c r="AA3003">
        <v>2</v>
      </c>
      <c r="AB3003" t="str">
        <f t="shared" si="1083"/>
        <v>Duo/Trio Poster</v>
      </c>
      <c r="AC3003" t="s">
        <v>14346</v>
      </c>
      <c r="AD3003" t="s">
        <v>14347</v>
      </c>
      <c r="AE3003">
        <v>12</v>
      </c>
      <c r="AF3003" t="str">
        <f t="shared" si="1084"/>
        <v>Very Low</v>
      </c>
      <c r="AG3003" t="s">
        <v>9</v>
      </c>
      <c r="AH3003" t="s">
        <v>341</v>
      </c>
      <c r="AI3003" t="s">
        <v>556</v>
      </c>
      <c r="AJ3003" t="str">
        <f t="shared" si="1085"/>
        <v>Adult</v>
      </c>
      <c r="AK3003">
        <v>12000000</v>
      </c>
      <c r="AL3003" t="str">
        <f t="shared" si="1086"/>
        <v>Low Budget</v>
      </c>
      <c r="AM3003">
        <v>1997</v>
      </c>
      <c r="AN3003">
        <f t="shared" si="1087"/>
        <v>28</v>
      </c>
      <c r="AO3003" t="str">
        <f t="shared" si="1088"/>
        <v>Old Classic</v>
      </c>
      <c r="AP3003">
        <v>754</v>
      </c>
      <c r="AQ3003" t="str">
        <f t="shared" si="1089"/>
        <v>Very Low</v>
      </c>
      <c r="AR3003">
        <v>6</v>
      </c>
      <c r="AS3003" t="str">
        <f t="shared" si="1090"/>
        <v>Average</v>
      </c>
      <c r="AT3003">
        <v>1.85</v>
      </c>
      <c r="AU3003" t="str">
        <f t="shared" si="1091"/>
        <v>HDTV / Widescreen</v>
      </c>
      <c r="AV3003">
        <v>88</v>
      </c>
      <c r="AW3003" t="str">
        <f t="shared" si="1092"/>
        <v>Very Low</v>
      </c>
    </row>
    <row r="3004" spans="1:49" x14ac:dyDescent="0.3">
      <c r="A3004" t="s">
        <v>0</v>
      </c>
      <c r="B3004" t="s">
        <v>12342</v>
      </c>
      <c r="C3004">
        <v>78</v>
      </c>
      <c r="D3004" t="str">
        <f t="shared" si="1072"/>
        <v>Low</v>
      </c>
      <c r="E3004">
        <v>90</v>
      </c>
      <c r="F3004" t="str">
        <f t="shared" si="1073"/>
        <v>1h 30m</v>
      </c>
      <c r="G3004" t="str">
        <f t="shared" si="1074"/>
        <v>Standard Movie</v>
      </c>
      <c r="H3004">
        <v>26</v>
      </c>
      <c r="I3004" t="str">
        <f t="shared" si="1075"/>
        <v>Very Low</v>
      </c>
      <c r="J3004">
        <v>350</v>
      </c>
      <c r="K3004" t="str">
        <f t="shared" si="1076"/>
        <v>Very Low</v>
      </c>
      <c r="L3004" t="s">
        <v>11204</v>
      </c>
      <c r="M3004">
        <v>797</v>
      </c>
      <c r="N3004" t="str">
        <f t="shared" si="1077"/>
        <v>Low</v>
      </c>
      <c r="O3004">
        <v>303439</v>
      </c>
      <c r="P3004" t="str">
        <f t="shared" si="1078"/>
        <v>Flop</v>
      </c>
      <c r="Q3004" t="s">
        <v>1895</v>
      </c>
      <c r="R3004" t="str">
        <f t="shared" si="1079"/>
        <v>Drama</v>
      </c>
      <c r="S3004">
        <f t="shared" si="1080"/>
        <v>3</v>
      </c>
      <c r="T3004" t="s">
        <v>10217</v>
      </c>
      <c r="U3004" t="s">
        <v>14348</v>
      </c>
      <c r="V3004">
        <v>12125</v>
      </c>
      <c r="W3004" t="str">
        <f t="shared" si="1081"/>
        <v>Low</v>
      </c>
      <c r="X3004">
        <v>2073</v>
      </c>
      <c r="Y3004" t="str">
        <f t="shared" si="1082"/>
        <v>Low</v>
      </c>
      <c r="Z3004" t="s">
        <v>10950</v>
      </c>
      <c r="AA3004">
        <v>2</v>
      </c>
      <c r="AB3004" t="str">
        <f t="shared" si="1083"/>
        <v>Duo/Trio Poster</v>
      </c>
      <c r="AC3004" t="s">
        <v>14349</v>
      </c>
      <c r="AD3004" t="s">
        <v>14350</v>
      </c>
      <c r="AE3004">
        <v>78</v>
      </c>
      <c r="AF3004" t="str">
        <f t="shared" si="1084"/>
        <v>Very Low</v>
      </c>
      <c r="AG3004" t="s">
        <v>9</v>
      </c>
      <c r="AH3004" t="s">
        <v>10</v>
      </c>
      <c r="AI3004" t="s">
        <v>556</v>
      </c>
      <c r="AJ3004" t="str">
        <f t="shared" si="1085"/>
        <v>Adult</v>
      </c>
      <c r="AK3004">
        <v>8000000</v>
      </c>
      <c r="AL3004" t="str">
        <f t="shared" si="1086"/>
        <v>Low Budget</v>
      </c>
      <c r="AM3004">
        <v>2007</v>
      </c>
      <c r="AN3004">
        <f t="shared" si="1087"/>
        <v>18</v>
      </c>
      <c r="AO3004" t="str">
        <f t="shared" si="1088"/>
        <v>Old Classic</v>
      </c>
      <c r="AP3004">
        <v>474</v>
      </c>
      <c r="AQ3004" t="str">
        <f t="shared" si="1089"/>
        <v>Very Low</v>
      </c>
      <c r="AR3004">
        <v>6.4</v>
      </c>
      <c r="AS3004" t="str">
        <f t="shared" si="1090"/>
        <v>Average</v>
      </c>
      <c r="AT3004">
        <v>2.35</v>
      </c>
      <c r="AU3004" t="str">
        <f t="shared" si="1091"/>
        <v>Cinematic Widescreen</v>
      </c>
      <c r="AV3004">
        <v>1000</v>
      </c>
      <c r="AW3004" t="str">
        <f t="shared" si="1092"/>
        <v>Very Low</v>
      </c>
    </row>
    <row r="3005" spans="1:49" x14ac:dyDescent="0.3">
      <c r="A3005" t="s">
        <v>0</v>
      </c>
      <c r="B3005" t="s">
        <v>3610</v>
      </c>
      <c r="C3005">
        <v>57</v>
      </c>
      <c r="D3005" t="str">
        <f t="shared" si="1072"/>
        <v>Low</v>
      </c>
      <c r="E3005">
        <v>103</v>
      </c>
      <c r="F3005" t="str">
        <f t="shared" si="1073"/>
        <v>1h 43m</v>
      </c>
      <c r="G3005" t="str">
        <f t="shared" si="1074"/>
        <v>Standard Movie</v>
      </c>
      <c r="H3005">
        <v>759</v>
      </c>
      <c r="I3005" t="str">
        <f t="shared" si="1075"/>
        <v>Very Low</v>
      </c>
      <c r="J3005">
        <v>820</v>
      </c>
      <c r="K3005" t="str">
        <f t="shared" si="1076"/>
        <v>Very Low</v>
      </c>
      <c r="L3005" t="s">
        <v>10662</v>
      </c>
      <c r="M3005">
        <v>967</v>
      </c>
      <c r="N3005" t="str">
        <f t="shared" si="1077"/>
        <v>Low</v>
      </c>
      <c r="O3005">
        <v>793352</v>
      </c>
      <c r="P3005" t="str">
        <f t="shared" si="1078"/>
        <v>Flop</v>
      </c>
      <c r="Q3005" t="s">
        <v>1386</v>
      </c>
      <c r="R3005" t="str">
        <f t="shared" si="1079"/>
        <v>Comedy</v>
      </c>
      <c r="S3005">
        <f t="shared" si="1080"/>
        <v>3</v>
      </c>
      <c r="T3005" t="s">
        <v>4166</v>
      </c>
      <c r="U3005" t="s">
        <v>14351</v>
      </c>
      <c r="V3005">
        <v>2551</v>
      </c>
      <c r="W3005" t="str">
        <f t="shared" si="1081"/>
        <v>Very Low</v>
      </c>
      <c r="X3005">
        <v>3878</v>
      </c>
      <c r="Y3005" t="str">
        <f t="shared" si="1082"/>
        <v>Low</v>
      </c>
      <c r="Z3005" t="s">
        <v>1017</v>
      </c>
      <c r="AA3005">
        <v>1</v>
      </c>
      <c r="AB3005" t="str">
        <f t="shared" si="1083"/>
        <v>Solo Star Poster</v>
      </c>
      <c r="AC3005" t="s">
        <v>14352</v>
      </c>
      <c r="AD3005" t="s">
        <v>14353</v>
      </c>
      <c r="AE3005">
        <v>25</v>
      </c>
      <c r="AF3005" t="str">
        <f t="shared" si="1084"/>
        <v>Very Low</v>
      </c>
      <c r="AG3005" t="s">
        <v>9</v>
      </c>
      <c r="AH3005" t="s">
        <v>10</v>
      </c>
      <c r="AI3005" t="s">
        <v>11</v>
      </c>
      <c r="AJ3005" t="str">
        <f t="shared" si="1085"/>
        <v>Teen</v>
      </c>
      <c r="AK3005">
        <f>AK3004</f>
        <v>8000000</v>
      </c>
      <c r="AL3005" t="str">
        <f t="shared" si="1086"/>
        <v>Low Budget</v>
      </c>
      <c r="AM3005">
        <v>2012</v>
      </c>
      <c r="AN3005">
        <f t="shared" si="1087"/>
        <v>13</v>
      </c>
      <c r="AO3005" t="str">
        <f t="shared" si="1088"/>
        <v>Modern Classic</v>
      </c>
      <c r="AP3005">
        <v>830</v>
      </c>
      <c r="AQ3005" t="str">
        <f t="shared" si="1089"/>
        <v>Very Low</v>
      </c>
      <c r="AR3005">
        <v>5.0999999999999996</v>
      </c>
      <c r="AS3005" t="str">
        <f t="shared" si="1090"/>
        <v>Below Average</v>
      </c>
      <c r="AT3005">
        <v>2.35</v>
      </c>
      <c r="AU3005" t="str">
        <f t="shared" si="1091"/>
        <v>Cinematic Widescreen</v>
      </c>
      <c r="AV3005">
        <v>0</v>
      </c>
      <c r="AW3005" t="str">
        <f t="shared" si="1092"/>
        <v>Very Low</v>
      </c>
    </row>
    <row r="3006" spans="1:49" x14ac:dyDescent="0.3">
      <c r="A3006" t="s">
        <v>0</v>
      </c>
      <c r="B3006" t="s">
        <v>14354</v>
      </c>
      <c r="C3006">
        <v>69</v>
      </c>
      <c r="D3006" t="str">
        <f t="shared" si="1072"/>
        <v>Low</v>
      </c>
      <c r="E3006">
        <v>120</v>
      </c>
      <c r="F3006" t="str">
        <f t="shared" si="1073"/>
        <v>2h 0m</v>
      </c>
      <c r="G3006" t="str">
        <f t="shared" si="1074"/>
        <v>Standard Movie</v>
      </c>
      <c r="H3006">
        <v>7</v>
      </c>
      <c r="I3006" t="str">
        <f t="shared" si="1075"/>
        <v>Very Low</v>
      </c>
      <c r="J3006">
        <v>289</v>
      </c>
      <c r="K3006" t="str">
        <f t="shared" si="1076"/>
        <v>Very Low</v>
      </c>
      <c r="L3006" t="s">
        <v>13708</v>
      </c>
      <c r="M3006">
        <v>662</v>
      </c>
      <c r="N3006" t="str">
        <f t="shared" si="1077"/>
        <v>Low</v>
      </c>
      <c r="O3006">
        <v>214202</v>
      </c>
      <c r="P3006" t="str">
        <f t="shared" si="1078"/>
        <v>Flop</v>
      </c>
      <c r="Q3006" t="s">
        <v>2096</v>
      </c>
      <c r="R3006" t="str">
        <f t="shared" si="1079"/>
        <v>Crime</v>
      </c>
      <c r="S3006">
        <f t="shared" si="1080"/>
        <v>3</v>
      </c>
      <c r="T3006" t="s">
        <v>727</v>
      </c>
      <c r="U3006" t="s">
        <v>14355</v>
      </c>
      <c r="V3006">
        <v>14831</v>
      </c>
      <c r="W3006" t="str">
        <f t="shared" si="1081"/>
        <v>Low</v>
      </c>
      <c r="X3006">
        <v>1952</v>
      </c>
      <c r="Y3006" t="str">
        <f t="shared" si="1082"/>
        <v>Low</v>
      </c>
      <c r="Z3006" t="s">
        <v>14333</v>
      </c>
      <c r="AA3006">
        <v>0</v>
      </c>
      <c r="AB3006" t="str">
        <f t="shared" si="1083"/>
        <v>Symbolic Poster</v>
      </c>
      <c r="AC3006" t="s">
        <v>14356</v>
      </c>
      <c r="AD3006" t="s">
        <v>14357</v>
      </c>
      <c r="AE3006">
        <v>75</v>
      </c>
      <c r="AF3006" t="str">
        <f t="shared" si="1084"/>
        <v>Very Low</v>
      </c>
      <c r="AG3006" t="s">
        <v>9</v>
      </c>
      <c r="AH3006" t="s">
        <v>738</v>
      </c>
      <c r="AI3006" t="s">
        <v>556</v>
      </c>
      <c r="AJ3006" t="str">
        <f t="shared" si="1085"/>
        <v>Adult</v>
      </c>
      <c r="AK3006">
        <v>12000000</v>
      </c>
      <c r="AL3006" t="str">
        <f t="shared" si="1086"/>
        <v>Low Budget</v>
      </c>
      <c r="AM3006">
        <v>2007</v>
      </c>
      <c r="AN3006">
        <f t="shared" si="1087"/>
        <v>18</v>
      </c>
      <c r="AO3006" t="str">
        <f t="shared" si="1088"/>
        <v>Old Classic</v>
      </c>
      <c r="AP3006">
        <v>345</v>
      </c>
      <c r="AQ3006" t="str">
        <f t="shared" si="1089"/>
        <v>Very Low</v>
      </c>
      <c r="AR3006">
        <v>7.5</v>
      </c>
      <c r="AS3006" t="str">
        <f t="shared" si="1090"/>
        <v>Good</v>
      </c>
      <c r="AT3006">
        <v>2.35</v>
      </c>
      <c r="AU3006" t="str">
        <f t="shared" si="1091"/>
        <v>Cinematic Widescreen</v>
      </c>
      <c r="AV3006">
        <v>0</v>
      </c>
      <c r="AW3006" t="str">
        <f t="shared" si="1092"/>
        <v>Very Low</v>
      </c>
    </row>
    <row r="3007" spans="1:49" x14ac:dyDescent="0.3">
      <c r="A3007" t="s">
        <v>0</v>
      </c>
      <c r="B3007" t="s">
        <v>14358</v>
      </c>
      <c r="C3007">
        <v>73</v>
      </c>
      <c r="D3007" t="str">
        <f t="shared" si="1072"/>
        <v>Low</v>
      </c>
      <c r="E3007">
        <v>134</v>
      </c>
      <c r="F3007" t="str">
        <f t="shared" si="1073"/>
        <v>2h 14m</v>
      </c>
      <c r="G3007" t="str">
        <f t="shared" si="1074"/>
        <v>Long Movie</v>
      </c>
      <c r="H3007">
        <v>45</v>
      </c>
      <c r="I3007" t="str">
        <f t="shared" si="1075"/>
        <v>Very Low</v>
      </c>
      <c r="J3007">
        <v>0</v>
      </c>
      <c r="K3007" t="str">
        <f t="shared" si="1076"/>
        <v>Very Low</v>
      </c>
      <c r="L3007" t="s">
        <v>14359</v>
      </c>
      <c r="M3007">
        <v>9</v>
      </c>
      <c r="N3007" t="str">
        <f t="shared" si="1077"/>
        <v>Low</v>
      </c>
      <c r="O3007">
        <v>195888</v>
      </c>
      <c r="P3007" t="str">
        <f t="shared" si="1078"/>
        <v>Flop</v>
      </c>
      <c r="Q3007" t="s">
        <v>5576</v>
      </c>
      <c r="R3007" t="str">
        <f t="shared" si="1079"/>
        <v>Drama</v>
      </c>
      <c r="S3007">
        <f t="shared" si="1080"/>
        <v>3</v>
      </c>
      <c r="T3007" t="s">
        <v>14360</v>
      </c>
      <c r="U3007" t="s">
        <v>14361</v>
      </c>
      <c r="V3007">
        <v>5603</v>
      </c>
      <c r="W3007" t="str">
        <f t="shared" si="1081"/>
        <v>Very Low</v>
      </c>
      <c r="X3007">
        <v>11</v>
      </c>
      <c r="Y3007" t="str">
        <f t="shared" si="1082"/>
        <v>Very Low</v>
      </c>
      <c r="Z3007" t="s">
        <v>14362</v>
      </c>
      <c r="AA3007">
        <v>0</v>
      </c>
      <c r="AB3007" t="str">
        <f t="shared" si="1083"/>
        <v>Symbolic Poster</v>
      </c>
      <c r="AC3007" t="s">
        <v>14363</v>
      </c>
      <c r="AD3007" t="s">
        <v>14364</v>
      </c>
      <c r="AE3007">
        <v>45</v>
      </c>
      <c r="AF3007" t="str">
        <f t="shared" si="1084"/>
        <v>Very Low</v>
      </c>
      <c r="AG3007" t="s">
        <v>14365</v>
      </c>
      <c r="AH3007" t="s">
        <v>10953</v>
      </c>
      <c r="AI3007" t="s">
        <v>556</v>
      </c>
      <c r="AJ3007" t="str">
        <f t="shared" si="1085"/>
        <v>Adult</v>
      </c>
      <c r="AK3007">
        <v>2500000000</v>
      </c>
      <c r="AL3007" t="str">
        <f t="shared" si="1086"/>
        <v>Very High Budget</v>
      </c>
      <c r="AM3007">
        <v>2005</v>
      </c>
      <c r="AN3007">
        <f t="shared" si="1087"/>
        <v>20</v>
      </c>
      <c r="AO3007" t="str">
        <f t="shared" si="1088"/>
        <v>Old Classic</v>
      </c>
      <c r="AP3007">
        <v>2</v>
      </c>
      <c r="AQ3007" t="str">
        <f t="shared" si="1089"/>
        <v>Very Low</v>
      </c>
      <c r="AR3007">
        <v>7.1</v>
      </c>
      <c r="AS3007" t="str">
        <f t="shared" si="1090"/>
        <v>Good</v>
      </c>
      <c r="AT3007">
        <v>2.35</v>
      </c>
      <c r="AU3007" t="str">
        <f t="shared" si="1091"/>
        <v>Cinematic Widescreen</v>
      </c>
      <c r="AV3007">
        <v>607</v>
      </c>
      <c r="AW3007" t="str">
        <f t="shared" si="1092"/>
        <v>Very Low</v>
      </c>
    </row>
    <row r="3008" spans="1:49" x14ac:dyDescent="0.3">
      <c r="A3008" t="s">
        <v>0</v>
      </c>
      <c r="B3008" t="s">
        <v>14366</v>
      </c>
      <c r="C3008">
        <v>42</v>
      </c>
      <c r="D3008" t="str">
        <f t="shared" si="1072"/>
        <v>Very Low</v>
      </c>
      <c r="E3008">
        <v>110</v>
      </c>
      <c r="F3008" t="str">
        <f t="shared" si="1073"/>
        <v>1h 50m</v>
      </c>
      <c r="G3008" t="str">
        <f t="shared" si="1074"/>
        <v>Standard Movie</v>
      </c>
      <c r="H3008">
        <v>18</v>
      </c>
      <c r="I3008" t="str">
        <f t="shared" si="1075"/>
        <v>Very Low</v>
      </c>
      <c r="J3008">
        <v>865</v>
      </c>
      <c r="K3008" t="str">
        <f t="shared" si="1076"/>
        <v>Very Low</v>
      </c>
      <c r="L3008" t="s">
        <v>212</v>
      </c>
      <c r="M3008">
        <v>13000</v>
      </c>
      <c r="N3008" t="str">
        <f t="shared" si="1077"/>
        <v>Medium</v>
      </c>
      <c r="O3008">
        <v>175370</v>
      </c>
      <c r="P3008" t="str">
        <f t="shared" si="1078"/>
        <v>Flop</v>
      </c>
      <c r="Q3008" t="s">
        <v>1642</v>
      </c>
      <c r="R3008" t="str">
        <f t="shared" si="1079"/>
        <v>Comedy</v>
      </c>
      <c r="S3008">
        <f t="shared" si="1080"/>
        <v>1</v>
      </c>
      <c r="T3008" t="s">
        <v>948</v>
      </c>
      <c r="U3008" t="s">
        <v>14367</v>
      </c>
      <c r="V3008">
        <v>6884</v>
      </c>
      <c r="W3008" t="str">
        <f t="shared" si="1081"/>
        <v>Very Low</v>
      </c>
      <c r="X3008">
        <v>17417</v>
      </c>
      <c r="Y3008" t="str">
        <f t="shared" si="1082"/>
        <v>Medium</v>
      </c>
      <c r="Z3008" t="s">
        <v>5940</v>
      </c>
      <c r="AA3008">
        <v>1</v>
      </c>
      <c r="AB3008" t="str">
        <f t="shared" si="1083"/>
        <v>Solo Star Poster</v>
      </c>
      <c r="AC3008" t="s">
        <v>14368</v>
      </c>
      <c r="AD3008" t="s">
        <v>14369</v>
      </c>
      <c r="AE3008">
        <v>133</v>
      </c>
      <c r="AF3008" t="str">
        <f t="shared" si="1084"/>
        <v>Very Low</v>
      </c>
      <c r="AG3008" t="s">
        <v>9</v>
      </c>
      <c r="AH3008" t="s">
        <v>10</v>
      </c>
      <c r="AI3008" t="s">
        <v>556</v>
      </c>
      <c r="AJ3008" t="str">
        <f t="shared" si="1085"/>
        <v>Adult</v>
      </c>
      <c r="AK3008">
        <v>12000000</v>
      </c>
      <c r="AL3008" t="str">
        <f t="shared" si="1086"/>
        <v>Low Budget</v>
      </c>
      <c r="AM3008">
        <v>1999</v>
      </c>
      <c r="AN3008">
        <f t="shared" si="1087"/>
        <v>26</v>
      </c>
      <c r="AO3008" t="str">
        <f t="shared" si="1088"/>
        <v>Old Classic</v>
      </c>
      <c r="AP3008">
        <v>883</v>
      </c>
      <c r="AQ3008" t="str">
        <f t="shared" si="1089"/>
        <v>Very Low</v>
      </c>
      <c r="AR3008">
        <v>4.5999999999999996</v>
      </c>
      <c r="AS3008" t="str">
        <f t="shared" si="1090"/>
        <v>Poor</v>
      </c>
      <c r="AT3008">
        <v>1.85</v>
      </c>
      <c r="AU3008" t="str">
        <f t="shared" si="1091"/>
        <v>HDTV / Widescreen</v>
      </c>
      <c r="AV3008">
        <v>458</v>
      </c>
      <c r="AW3008" t="str">
        <f t="shared" si="1092"/>
        <v>Very Low</v>
      </c>
    </row>
    <row r="3009" spans="1:49" x14ac:dyDescent="0.3">
      <c r="A3009" t="s">
        <v>0</v>
      </c>
      <c r="B3009" t="s">
        <v>1910</v>
      </c>
      <c r="C3009">
        <v>101</v>
      </c>
      <c r="D3009" t="str">
        <f t="shared" si="1072"/>
        <v>Low</v>
      </c>
      <c r="E3009">
        <v>95</v>
      </c>
      <c r="F3009" t="str">
        <f t="shared" si="1073"/>
        <v>1h 35m</v>
      </c>
      <c r="G3009" t="str">
        <f t="shared" si="1074"/>
        <v>Standard Movie</v>
      </c>
      <c r="H3009">
        <v>611</v>
      </c>
      <c r="I3009" t="str">
        <f t="shared" si="1075"/>
        <v>Very Low</v>
      </c>
      <c r="J3009">
        <v>3</v>
      </c>
      <c r="K3009" t="str">
        <f t="shared" si="1076"/>
        <v>Very Low</v>
      </c>
      <c r="L3009" t="s">
        <v>14370</v>
      </c>
      <c r="M3009">
        <v>9</v>
      </c>
      <c r="N3009" t="str">
        <f t="shared" si="1077"/>
        <v>Low</v>
      </c>
      <c r="O3009">
        <v>190666</v>
      </c>
      <c r="P3009" t="str">
        <f t="shared" si="1078"/>
        <v>Flop</v>
      </c>
      <c r="Q3009" t="s">
        <v>2498</v>
      </c>
      <c r="R3009" t="str">
        <f t="shared" si="1079"/>
        <v>Comedy</v>
      </c>
      <c r="S3009">
        <f t="shared" si="1080"/>
        <v>2</v>
      </c>
      <c r="T3009" t="s">
        <v>11948</v>
      </c>
      <c r="U3009" t="s">
        <v>14371</v>
      </c>
      <c r="V3009">
        <v>2410</v>
      </c>
      <c r="W3009" t="str">
        <f t="shared" si="1081"/>
        <v>Very Low</v>
      </c>
      <c r="X3009">
        <v>18</v>
      </c>
      <c r="Y3009" t="str">
        <f t="shared" si="1082"/>
        <v>Very Low</v>
      </c>
      <c r="Z3009" t="s">
        <v>14372</v>
      </c>
      <c r="AA3009">
        <v>1</v>
      </c>
      <c r="AB3009" t="str">
        <f t="shared" si="1083"/>
        <v>Solo Star Poster</v>
      </c>
      <c r="AC3009" t="s">
        <v>14373</v>
      </c>
      <c r="AD3009" t="s">
        <v>14374</v>
      </c>
      <c r="AE3009">
        <v>20</v>
      </c>
      <c r="AF3009" t="str">
        <f t="shared" si="1084"/>
        <v>Very Low</v>
      </c>
      <c r="AG3009" t="s">
        <v>1917</v>
      </c>
      <c r="AH3009" t="s">
        <v>863</v>
      </c>
      <c r="AI3009" t="s">
        <v>556</v>
      </c>
      <c r="AJ3009" t="str">
        <f t="shared" si="1085"/>
        <v>Adult</v>
      </c>
      <c r="AK3009">
        <f>AK3008</f>
        <v>12000000</v>
      </c>
      <c r="AL3009" t="str">
        <f t="shared" si="1086"/>
        <v>Low Budget</v>
      </c>
      <c r="AM3009">
        <v>2009</v>
      </c>
      <c r="AN3009">
        <f t="shared" si="1087"/>
        <v>16</v>
      </c>
      <c r="AO3009" t="str">
        <f t="shared" si="1088"/>
        <v>Old Classic</v>
      </c>
      <c r="AP3009">
        <v>4</v>
      </c>
      <c r="AQ3009" t="str">
        <f t="shared" si="1089"/>
        <v>Very Low</v>
      </c>
      <c r="AR3009">
        <v>5.7</v>
      </c>
      <c r="AS3009" t="str">
        <f t="shared" si="1090"/>
        <v>Below Average</v>
      </c>
      <c r="AT3009">
        <v>2.35</v>
      </c>
      <c r="AU3009" t="str">
        <f t="shared" si="1091"/>
        <v>Cinematic Widescreen</v>
      </c>
      <c r="AV3009">
        <v>784</v>
      </c>
      <c r="AW3009" t="str">
        <f t="shared" si="1092"/>
        <v>Very Low</v>
      </c>
    </row>
    <row r="3010" spans="1:49" x14ac:dyDescent="0.3">
      <c r="A3010" t="s">
        <v>0</v>
      </c>
      <c r="B3010" t="s">
        <v>8524</v>
      </c>
      <c r="C3010">
        <v>82</v>
      </c>
      <c r="D3010" t="str">
        <f t="shared" si="1072"/>
        <v>Low</v>
      </c>
      <c r="E3010">
        <v>95</v>
      </c>
      <c r="F3010" t="str">
        <f t="shared" si="1073"/>
        <v>1h 35m</v>
      </c>
      <c r="G3010" t="str">
        <f t="shared" si="1074"/>
        <v>Standard Movie</v>
      </c>
      <c r="H3010">
        <v>165</v>
      </c>
      <c r="I3010" t="str">
        <f t="shared" si="1075"/>
        <v>Very Low</v>
      </c>
      <c r="J3010">
        <v>280</v>
      </c>
      <c r="K3010" t="str">
        <f t="shared" si="1076"/>
        <v>Very Low</v>
      </c>
      <c r="L3010" t="s">
        <v>2927</v>
      </c>
      <c r="M3010">
        <v>686</v>
      </c>
      <c r="N3010" t="str">
        <f t="shared" si="1077"/>
        <v>Low</v>
      </c>
      <c r="O3010">
        <f>O3009</f>
        <v>190666</v>
      </c>
      <c r="P3010" t="str">
        <f t="shared" si="1078"/>
        <v>Flop</v>
      </c>
      <c r="Q3010" t="s">
        <v>14375</v>
      </c>
      <c r="R3010" t="str">
        <f t="shared" si="1079"/>
        <v>Mystery</v>
      </c>
      <c r="S3010">
        <f t="shared" si="1080"/>
        <v>4</v>
      </c>
      <c r="T3010" t="s">
        <v>8525</v>
      </c>
      <c r="U3010" t="s">
        <v>14376</v>
      </c>
      <c r="V3010">
        <v>27052</v>
      </c>
      <c r="W3010" t="str">
        <f t="shared" si="1081"/>
        <v>Low</v>
      </c>
      <c r="X3010">
        <v>1501</v>
      </c>
      <c r="Y3010" t="str">
        <f t="shared" si="1082"/>
        <v>Low</v>
      </c>
      <c r="Z3010" t="s">
        <v>6989</v>
      </c>
      <c r="AA3010">
        <v>2</v>
      </c>
      <c r="AB3010" t="str">
        <f t="shared" si="1083"/>
        <v>Duo/Trio Poster</v>
      </c>
      <c r="AC3010" t="s">
        <v>14377</v>
      </c>
      <c r="AD3010" t="s">
        <v>14378</v>
      </c>
      <c r="AE3010">
        <v>124</v>
      </c>
      <c r="AF3010" t="str">
        <f t="shared" si="1084"/>
        <v>Very Low</v>
      </c>
      <c r="AG3010" t="s">
        <v>9</v>
      </c>
      <c r="AH3010" t="s">
        <v>10</v>
      </c>
      <c r="AI3010" t="s">
        <v>556</v>
      </c>
      <c r="AJ3010" t="str">
        <f t="shared" si="1085"/>
        <v>Adult</v>
      </c>
      <c r="AK3010">
        <v>7500000</v>
      </c>
      <c r="AL3010" t="str">
        <f t="shared" si="1086"/>
        <v>Low Budget</v>
      </c>
      <c r="AM3010">
        <v>2002</v>
      </c>
      <c r="AN3010">
        <f t="shared" si="1087"/>
        <v>23</v>
      </c>
      <c r="AO3010" t="str">
        <f t="shared" si="1088"/>
        <v>Old Classic</v>
      </c>
      <c r="AP3010">
        <v>327</v>
      </c>
      <c r="AQ3010" t="str">
        <f t="shared" si="1089"/>
        <v>Very Low</v>
      </c>
      <c r="AR3010">
        <v>6.8</v>
      </c>
      <c r="AS3010" t="str">
        <f t="shared" si="1090"/>
        <v>Average</v>
      </c>
      <c r="AT3010">
        <v>1.85</v>
      </c>
      <c r="AU3010" t="str">
        <f t="shared" si="1091"/>
        <v>HDTV / Widescreen</v>
      </c>
      <c r="AV3010">
        <v>0</v>
      </c>
      <c r="AW3010" t="str">
        <f t="shared" si="1092"/>
        <v>Very Low</v>
      </c>
    </row>
    <row r="3011" spans="1:49" x14ac:dyDescent="0.3">
      <c r="A3011" t="s">
        <v>718</v>
      </c>
      <c r="B3011" t="s">
        <v>14379</v>
      </c>
      <c r="C3011">
        <v>149</v>
      </c>
      <c r="D3011" t="str">
        <f t="shared" ref="D3011:D3074" si="1095">IF(C3011&lt;=50,"Very Low",
IF(C3011&lt;=200,"Low",
IF(C3011&lt;=500,"Medium",
IF(C3011&lt;=1000,"High","Very High"))))</f>
        <v>Low</v>
      </c>
      <c r="E3011">
        <v>132</v>
      </c>
      <c r="F3011" t="str">
        <f t="shared" ref="F3011:F3074" si="1096">INT(E3011/60) &amp; "h " &amp; MOD(E3011,60) &amp; "m"</f>
        <v>2h 12m</v>
      </c>
      <c r="G3011" t="str">
        <f t="shared" ref="G3011:G3074" si="1097">IF(E3011&lt;60,"Short Film",IF(E3011&lt;90,"Featurette",IF(E3011&lt;=120,"Standard Movie",IF(E3011&lt;=180,"Long Movie","Epic"))))</f>
        <v>Long Movie</v>
      </c>
      <c r="H3011">
        <v>14</v>
      </c>
      <c r="I3011" t="str">
        <f t="shared" ref="I3011:I3074" si="1098">IF(H3011&lt;=1000,"Very Low",IF(H3011&lt;=10000,"Low",IF(H3011&lt;=50000,"Medium",IF(H3011&lt;=200000,"High","Very High"))))</f>
        <v>Very Low</v>
      </c>
      <c r="J3011">
        <v>3</v>
      </c>
      <c r="K3011" t="str">
        <f t="shared" ref="K3011:K3074" si="1099">IF(J3011&lt;=1000,"Very Low",IF(J3011&lt;=10000,"Low",IF(J3011&lt;=50000,"Medium",IF(J3011&lt;=200000,"High","Very High"))))</f>
        <v>Very Low</v>
      </c>
      <c r="L3011" t="s">
        <v>14380</v>
      </c>
      <c r="M3011">
        <v>52</v>
      </c>
      <c r="N3011" t="str">
        <f t="shared" ref="N3011:N3074" si="1100">IF(A3011&lt;=1000,"Very Low",
IF(M3011&lt;=10000,"Low",IF(M3011&lt;=50000,"Medium",IF(M3011&lt;=200000,"High","Very High"))))</f>
        <v>Low</v>
      </c>
      <c r="O3011">
        <v>119922</v>
      </c>
      <c r="P3011" t="str">
        <f t="shared" ref="P3011:P3074" si="1101">IF(AND(O3011&gt;=500000000),"Blockbuster",
IF(AND(O3011&gt;=200000000,O3011&lt;=499999999),"Superhit",
IF(AND(O3011&gt;=50000000,O3011&lt;=199999999),"Hit",
IF(AND(O3011&gt;=10000000,O3011&lt;=49999999),"Average",
IF(AND(O3011&lt;=10000000),"Flop","")))))</f>
        <v>Flop</v>
      </c>
      <c r="Q3011" t="s">
        <v>1932</v>
      </c>
      <c r="R3011" t="str">
        <f t="shared" ref="R3011:R3074" si="1102">LEFT(Q3011, FIND("|",Q3011&amp;"|")-1)</f>
        <v>Drama</v>
      </c>
      <c r="S3011">
        <f t="shared" ref="S3011:S3074" si="1103">LEN(Q3011)-LEN(SUBSTITUTE(Q3011,"|",""))+1</f>
        <v>3</v>
      </c>
      <c r="T3011" t="s">
        <v>5927</v>
      </c>
      <c r="U3011" t="s">
        <v>14381</v>
      </c>
      <c r="V3011">
        <v>8429</v>
      </c>
      <c r="W3011" t="str">
        <f t="shared" ref="W3011:W3074" si="1104">IF(V3011&lt;=10000,"Very Low",IF(V3011&lt;=50000,"Low",IF(V3011&lt;=200000,"Medium",IF(V3011&lt;=500000,"High","Very High"))))</f>
        <v>Very Low</v>
      </c>
      <c r="X3011">
        <v>91</v>
      </c>
      <c r="Y3011" t="str">
        <f t="shared" ref="Y3011:Y3074" si="1105">IF(X3011&lt;=1000,"Very Low",IF(X3011&lt;=10000,"Low",IF(X3011&lt;=50000,"Medium",IF(X3011&lt;=200000,"High","Very High"))))</f>
        <v>Very Low</v>
      </c>
      <c r="Z3011" t="s">
        <v>14382</v>
      </c>
      <c r="AA3011">
        <v>0</v>
      </c>
      <c r="AB3011" t="str">
        <f t="shared" ref="AB3011:AB3074" si="1106">IF(AA3011=0,"Symbolic Poster",IF(AA3011=1,"Solo Star Poster",IF(AA3011&lt;=3,"Duo/Trio Poster","Ensemble Poster")))</f>
        <v>Symbolic Poster</v>
      </c>
      <c r="AC3011" t="s">
        <v>14383</v>
      </c>
      <c r="AD3011" t="s">
        <v>14384</v>
      </c>
      <c r="AE3011">
        <v>62</v>
      </c>
      <c r="AF3011" t="str">
        <f t="shared" ref="AF3011:AF3074" si="1107">IF(AE3011&lt;=500,"Very Low",IF(AE3011&lt;=2000,"Low",IF(AE3011&lt;=5000,"Medium",IF(AE3011&lt;=15000,"High","Very High"))))</f>
        <v>Very Low</v>
      </c>
      <c r="AG3011" t="s">
        <v>1917</v>
      </c>
      <c r="AH3011" t="s">
        <v>863</v>
      </c>
      <c r="AI3011" t="s">
        <v>556</v>
      </c>
      <c r="AJ3011" t="str">
        <f t="shared" ref="AJ3011:AJ3074" si="1108">IF(OR(AI3011="G",AI3011="PG",AI3011="U",AI3011="TV-Y",AI3011="TV-G"),"Family",IF(OR(AI3011="PG-13",AI3011="UA",AI3011="TV-14"),"Teen",IF(OR(AI3011="R",AI3011="NC-17",AI3011="A",AI3011="TV-MA"),"Adult",IF(AI3011="Not Rated","No Rating","Other/Unknown"))))</f>
        <v>Adult</v>
      </c>
      <c r="AK3011">
        <v>12000000</v>
      </c>
      <c r="AL3011" t="str">
        <f t="shared" ref="AL3011:AL3074" si="1109">IF(AK3011&gt;=200000000,"Very High Budget",
IF(AND(AK3011&gt;=100000000,AK3011&lt;=199999999),"High Budget",
IF(AND(AK3011&gt;=30000000,AK3011&lt;=99999999),"Medium Budget",
IF(AK3011&lt;30000000,"Low Budget",""))))</f>
        <v>Low Budget</v>
      </c>
      <c r="AM3011">
        <v>2009</v>
      </c>
      <c r="AN3011">
        <f t="shared" ref="AN3011:AN3074" si="1110">$AY$20-AM3011</f>
        <v>16</v>
      </c>
      <c r="AO3011" t="str">
        <f t="shared" ref="AO3011:AO3074" si="1111">IF(AN3011&lt;=5,"Recent",IF(AND(AN3011&gt;=6,AN3011&lt;=15),"Modern Classic",IF(AN3011&gt;15,"Old Classic","")))</f>
        <v>Old Classic</v>
      </c>
      <c r="AP3011">
        <v>32</v>
      </c>
      <c r="AQ3011" t="str">
        <f t="shared" ref="AQ3011:AQ3074" si="1112">IF(AP3011&lt;=1000,"Very Low",IF(AP3011&lt;=10000,"Low",IF(AP3011&lt;=50000,"Medium",IF(AP3011&lt;=200000,"High","Very High"))))</f>
        <v>Very Low</v>
      </c>
      <c r="AR3011">
        <v>7.7</v>
      </c>
      <c r="AS3011" t="str">
        <f t="shared" ref="AS3011:AS3074" si="1113">IF(AND(AR3011&gt;=9,AR3011&lt;=10),"Master Piece",
IF(AND(AR3011&gt;=8,AR3011&lt;9),"Excellent",
IF(AND(AR3011&gt;=7,AR3011&lt;8),"Good",
IF(AND(AR3011&gt;=6,AR3011&lt;7),"Average",
IF(AND(AR3011&gt;=5,AR3011&lt;6),"Below Average",
IF(AND(AR3011&gt;=4,AR3011&lt;5),"Poor",
IF(AND(AR3011&gt;=3,AR3011&lt;4),"Very Poor",
IF(AND(AR3011&gt;=0,AR3011&lt;3),"Terrible",""))))))))</f>
        <v>Good</v>
      </c>
      <c r="AT3011">
        <v>2.35</v>
      </c>
      <c r="AU3011" t="str">
        <f t="shared" ref="AU3011:AU3074" si="1114">IF(AND(AT3011&gt;=1.3,AT3011&lt;=1.4),"Classic",IF(AND(AT3011&gt;=1.7,AT3011&lt;=1.9),"HDTV / Widescreen",IF(AND(AT3011&gt;=2.2,AT3011&lt;=2.4),"Cinematic Widescreen",IF(AND(AT3011&gt;=1.4,AT3011&lt;=1.6),"Standard Academy",IF(AT3011&gt;=2.4,"Ultra Widescreen","")))))</f>
        <v>Cinematic Widescreen</v>
      </c>
      <c r="AV3011">
        <v>0</v>
      </c>
      <c r="AW3011" t="str">
        <f t="shared" ref="AW3011:AW3074" si="1115">IF(AV3011&lt;=1000,"Very Low",IF(AV3011&lt;=10000,"Low",IF(AV3011&lt;=50000,"Medium",IF(AV3011&lt;=200000,"High","Very High"))))</f>
        <v>Very Low</v>
      </c>
    </row>
    <row r="3012" spans="1:49" x14ac:dyDescent="0.3">
      <c r="A3012" t="s">
        <v>0</v>
      </c>
      <c r="B3012" t="s">
        <v>1146</v>
      </c>
      <c r="C3012">
        <v>165</v>
      </c>
      <c r="D3012" t="str">
        <f t="shared" si="1095"/>
        <v>Low</v>
      </c>
      <c r="E3012">
        <v>94</v>
      </c>
      <c r="F3012" t="str">
        <f t="shared" si="1096"/>
        <v>1h 34m</v>
      </c>
      <c r="G3012" t="str">
        <f t="shared" si="1097"/>
        <v>Standard Movie</v>
      </c>
      <c r="H3012">
        <v>12</v>
      </c>
      <c r="I3012" t="str">
        <f t="shared" si="1098"/>
        <v>Very Low</v>
      </c>
      <c r="J3012">
        <v>183</v>
      </c>
      <c r="K3012" t="str">
        <f t="shared" si="1099"/>
        <v>Very Low</v>
      </c>
      <c r="L3012" t="s">
        <v>1147</v>
      </c>
      <c r="M3012">
        <v>17000</v>
      </c>
      <c r="N3012" t="str">
        <f t="shared" si="1100"/>
        <v>Medium</v>
      </c>
      <c r="O3012">
        <v>177343675</v>
      </c>
      <c r="P3012" t="str">
        <f t="shared" si="1101"/>
        <v>Hit</v>
      </c>
      <c r="Q3012" t="s">
        <v>1148</v>
      </c>
      <c r="R3012" t="str">
        <f t="shared" si="1102"/>
        <v>Adventure</v>
      </c>
      <c r="S3012">
        <f t="shared" si="1103"/>
        <v>6</v>
      </c>
      <c r="T3012" t="s">
        <v>1149</v>
      </c>
      <c r="U3012" t="s">
        <v>1150</v>
      </c>
      <c r="V3012">
        <v>70133</v>
      </c>
      <c r="W3012" t="str">
        <f t="shared" si="1104"/>
        <v>Medium</v>
      </c>
      <c r="X3012">
        <v>17883</v>
      </c>
      <c r="Y3012" t="str">
        <f t="shared" si="1105"/>
        <v>Medium</v>
      </c>
      <c r="Z3012" t="s">
        <v>1151</v>
      </c>
      <c r="AA3012">
        <v>0</v>
      </c>
      <c r="AB3012" t="str">
        <f t="shared" si="1106"/>
        <v>Symbolic Poster</v>
      </c>
      <c r="AC3012" t="s">
        <v>1152</v>
      </c>
      <c r="AD3012" t="s">
        <v>1153</v>
      </c>
      <c r="AE3012">
        <v>214</v>
      </c>
      <c r="AF3012" t="str">
        <f t="shared" si="1107"/>
        <v>Very Low</v>
      </c>
      <c r="AG3012" t="s">
        <v>9</v>
      </c>
      <c r="AH3012" t="s">
        <v>10</v>
      </c>
      <c r="AI3012" t="s">
        <v>66</v>
      </c>
      <c r="AJ3012" t="str">
        <f t="shared" si="1108"/>
        <v>Family</v>
      </c>
      <c r="AK3012">
        <v>135000000</v>
      </c>
      <c r="AL3012" t="str">
        <f t="shared" si="1109"/>
        <v>High Budget</v>
      </c>
      <c r="AM3012">
        <v>2015</v>
      </c>
      <c r="AN3012">
        <f t="shared" si="1110"/>
        <v>10</v>
      </c>
      <c r="AO3012" t="str">
        <f t="shared" si="1111"/>
        <v>Modern Classic</v>
      </c>
      <c r="AP3012">
        <v>523</v>
      </c>
      <c r="AQ3012" t="str">
        <f t="shared" si="1112"/>
        <v>Very Low</v>
      </c>
      <c r="AR3012">
        <v>6.7</v>
      </c>
      <c r="AS3012" t="str">
        <f t="shared" si="1113"/>
        <v>Average</v>
      </c>
      <c r="AT3012">
        <v>1.85</v>
      </c>
      <c r="AU3012" t="str">
        <f t="shared" si="1114"/>
        <v>HDTV / Widescreen</v>
      </c>
      <c r="AV3012">
        <v>26000</v>
      </c>
      <c r="AW3012" t="str">
        <f t="shared" si="1115"/>
        <v>Medium</v>
      </c>
    </row>
    <row r="3013" spans="1:49" x14ac:dyDescent="0.3">
      <c r="A3013" t="s">
        <v>0</v>
      </c>
      <c r="B3013" t="s">
        <v>14385</v>
      </c>
      <c r="C3013">
        <v>5</v>
      </c>
      <c r="D3013" t="str">
        <f t="shared" si="1095"/>
        <v>Very Low</v>
      </c>
      <c r="E3013">
        <v>89</v>
      </c>
      <c r="F3013" t="str">
        <f t="shared" si="1096"/>
        <v>1h 29m</v>
      </c>
      <c r="G3013" t="str">
        <f t="shared" si="1097"/>
        <v>Featurette</v>
      </c>
      <c r="H3013">
        <v>0</v>
      </c>
      <c r="I3013" t="str">
        <f t="shared" si="1098"/>
        <v>Very Low</v>
      </c>
      <c r="J3013">
        <v>188</v>
      </c>
      <c r="K3013" t="str">
        <f t="shared" si="1099"/>
        <v>Very Low</v>
      </c>
      <c r="L3013" t="s">
        <v>1707</v>
      </c>
      <c r="M3013">
        <v>970</v>
      </c>
      <c r="N3013" t="str">
        <f t="shared" si="1100"/>
        <v>Low</v>
      </c>
      <c r="O3013">
        <f t="shared" ref="O3013:O3014" si="1116">O3012</f>
        <v>177343675</v>
      </c>
      <c r="P3013" t="str">
        <f t="shared" si="1101"/>
        <v>Hit</v>
      </c>
      <c r="Q3013" t="s">
        <v>774</v>
      </c>
      <c r="R3013" t="str">
        <f t="shared" si="1102"/>
        <v>Action</v>
      </c>
      <c r="S3013">
        <f t="shared" si="1103"/>
        <v>5</v>
      </c>
      <c r="T3013" t="s">
        <v>1922</v>
      </c>
      <c r="U3013" t="s">
        <v>14386</v>
      </c>
      <c r="V3013">
        <v>408</v>
      </c>
      <c r="W3013" t="str">
        <f t="shared" si="1104"/>
        <v>Very Low</v>
      </c>
      <c r="X3013">
        <v>1854</v>
      </c>
      <c r="Y3013" t="str">
        <f t="shared" si="1105"/>
        <v>Low</v>
      </c>
      <c r="Z3013" t="s">
        <v>14387</v>
      </c>
      <c r="AA3013">
        <v>0</v>
      </c>
      <c r="AB3013" t="str">
        <f t="shared" si="1106"/>
        <v>Symbolic Poster</v>
      </c>
      <c r="AC3013" t="s">
        <v>14388</v>
      </c>
      <c r="AD3013" t="s">
        <v>14389</v>
      </c>
      <c r="AE3013">
        <v>12</v>
      </c>
      <c r="AF3013" t="str">
        <f t="shared" si="1107"/>
        <v>Very Low</v>
      </c>
      <c r="AG3013" t="s">
        <v>1917</v>
      </c>
      <c r="AH3013" t="s">
        <v>863</v>
      </c>
      <c r="AI3013" t="s">
        <v>66</v>
      </c>
      <c r="AJ3013" t="str">
        <f t="shared" si="1108"/>
        <v>Family</v>
      </c>
      <c r="AK3013">
        <f>AK3012</f>
        <v>135000000</v>
      </c>
      <c r="AL3013" t="str">
        <f t="shared" si="1109"/>
        <v>High Budget</v>
      </c>
      <c r="AM3013">
        <v>2011</v>
      </c>
      <c r="AN3013">
        <f t="shared" si="1110"/>
        <v>14</v>
      </c>
      <c r="AO3013" t="str">
        <f t="shared" si="1111"/>
        <v>Modern Classic</v>
      </c>
      <c r="AP3013">
        <v>618</v>
      </c>
      <c r="AQ3013" t="str">
        <f t="shared" si="1112"/>
        <v>Very Low</v>
      </c>
      <c r="AR3013">
        <v>3.2</v>
      </c>
      <c r="AS3013" t="str">
        <f t="shared" si="1113"/>
        <v>Very Poor</v>
      </c>
      <c r="AT3013">
        <f>AT3012</f>
        <v>1.85</v>
      </c>
      <c r="AU3013" t="str">
        <f t="shared" si="1114"/>
        <v>HDTV / Widescreen</v>
      </c>
      <c r="AV3013">
        <v>211</v>
      </c>
      <c r="AW3013" t="str">
        <f t="shared" si="1115"/>
        <v>Very Low</v>
      </c>
    </row>
    <row r="3014" spans="1:49" x14ac:dyDescent="0.3">
      <c r="A3014" t="s">
        <v>0</v>
      </c>
      <c r="B3014" t="s">
        <v>14390</v>
      </c>
      <c r="C3014">
        <v>44</v>
      </c>
      <c r="D3014" t="str">
        <f t="shared" si="1095"/>
        <v>Very Low</v>
      </c>
      <c r="E3014">
        <v>138</v>
      </c>
      <c r="F3014" t="str">
        <f t="shared" si="1096"/>
        <v>2h 18m</v>
      </c>
      <c r="G3014" t="str">
        <f t="shared" si="1097"/>
        <v>Long Movie</v>
      </c>
      <c r="H3014">
        <v>7</v>
      </c>
      <c r="I3014" t="str">
        <f t="shared" si="1098"/>
        <v>Very Low</v>
      </c>
      <c r="J3014">
        <v>16</v>
      </c>
      <c r="K3014" t="str">
        <f t="shared" si="1099"/>
        <v>Very Low</v>
      </c>
      <c r="L3014" t="s">
        <v>14391</v>
      </c>
      <c r="M3014">
        <v>84</v>
      </c>
      <c r="N3014" t="str">
        <f t="shared" si="1100"/>
        <v>Low</v>
      </c>
      <c r="O3014">
        <f t="shared" si="1116"/>
        <v>177343675</v>
      </c>
      <c r="P3014" t="str">
        <f t="shared" si="1101"/>
        <v>Hit</v>
      </c>
      <c r="Q3014" t="s">
        <v>542</v>
      </c>
      <c r="R3014" t="str">
        <f t="shared" si="1102"/>
        <v>Action</v>
      </c>
      <c r="S3014">
        <f t="shared" si="1103"/>
        <v>4</v>
      </c>
      <c r="T3014" t="s">
        <v>12026</v>
      </c>
      <c r="U3014" t="s">
        <v>14392</v>
      </c>
      <c r="V3014">
        <v>4899</v>
      </c>
      <c r="W3014" t="str">
        <f t="shared" si="1104"/>
        <v>Very Low</v>
      </c>
      <c r="X3014">
        <v>164</v>
      </c>
      <c r="Y3014" t="str">
        <f t="shared" si="1105"/>
        <v>Very Low</v>
      </c>
      <c r="Z3014" t="s">
        <v>14393</v>
      </c>
      <c r="AA3014">
        <v>0</v>
      </c>
      <c r="AB3014" t="str">
        <f t="shared" si="1106"/>
        <v>Symbolic Poster</v>
      </c>
      <c r="AC3014" t="s">
        <v>14394</v>
      </c>
      <c r="AD3014" t="s">
        <v>14395</v>
      </c>
      <c r="AE3014">
        <v>49</v>
      </c>
      <c r="AF3014" t="str">
        <f t="shared" si="1107"/>
        <v>Very Low</v>
      </c>
      <c r="AG3014" t="s">
        <v>647</v>
      </c>
      <c r="AH3014" t="s">
        <v>648</v>
      </c>
      <c r="AI3014" t="s">
        <v>1097</v>
      </c>
      <c r="AJ3014" t="str">
        <f t="shared" si="1108"/>
        <v>Teen</v>
      </c>
      <c r="AK3014">
        <v>12000000</v>
      </c>
      <c r="AL3014" t="str">
        <f t="shared" si="1109"/>
        <v>Low Budget</v>
      </c>
      <c r="AM3014">
        <v>2010</v>
      </c>
      <c r="AN3014">
        <f t="shared" si="1110"/>
        <v>15</v>
      </c>
      <c r="AO3014" t="str">
        <f t="shared" si="1111"/>
        <v>Modern Classic</v>
      </c>
      <c r="AP3014">
        <v>33</v>
      </c>
      <c r="AQ3014" t="str">
        <f t="shared" si="1112"/>
        <v>Very Low</v>
      </c>
      <c r="AR3014">
        <v>6.1</v>
      </c>
      <c r="AS3014" t="str">
        <f t="shared" si="1113"/>
        <v>Average</v>
      </c>
      <c r="AT3014">
        <v>2.35</v>
      </c>
      <c r="AU3014" t="str">
        <f t="shared" si="1114"/>
        <v>Cinematic Widescreen</v>
      </c>
      <c r="AV3014">
        <v>0</v>
      </c>
      <c r="AW3014" t="str">
        <f t="shared" si="1115"/>
        <v>Very Low</v>
      </c>
    </row>
    <row r="3015" spans="1:49" x14ac:dyDescent="0.3">
      <c r="A3015" t="s">
        <v>0</v>
      </c>
      <c r="B3015" t="s">
        <v>2037</v>
      </c>
      <c r="C3015">
        <v>74</v>
      </c>
      <c r="D3015" t="str">
        <f t="shared" si="1095"/>
        <v>Low</v>
      </c>
      <c r="E3015">
        <v>113</v>
      </c>
      <c r="F3015" t="str">
        <f t="shared" si="1096"/>
        <v>1h 53m</v>
      </c>
      <c r="G3015" t="str">
        <f t="shared" si="1097"/>
        <v>Standard Movie</v>
      </c>
      <c r="H3015">
        <v>212</v>
      </c>
      <c r="I3015" t="str">
        <f t="shared" si="1098"/>
        <v>Very Low</v>
      </c>
      <c r="J3015">
        <v>18</v>
      </c>
      <c r="K3015" t="str">
        <f t="shared" si="1099"/>
        <v>Very Low</v>
      </c>
      <c r="L3015" t="s">
        <v>14396</v>
      </c>
      <c r="M3015">
        <v>567</v>
      </c>
      <c r="N3015" t="str">
        <f t="shared" si="1100"/>
        <v>Low</v>
      </c>
      <c r="O3015">
        <v>17149</v>
      </c>
      <c r="P3015" t="str">
        <f t="shared" si="1101"/>
        <v>Flop</v>
      </c>
      <c r="Q3015" t="s">
        <v>1438</v>
      </c>
      <c r="R3015" t="str">
        <f t="shared" si="1102"/>
        <v>Action</v>
      </c>
      <c r="S3015">
        <f t="shared" si="1103"/>
        <v>3</v>
      </c>
      <c r="T3015" t="s">
        <v>343</v>
      </c>
      <c r="U3015" t="s">
        <v>14397</v>
      </c>
      <c r="V3015">
        <v>12128</v>
      </c>
      <c r="W3015" t="str">
        <f t="shared" si="1104"/>
        <v>Low</v>
      </c>
      <c r="X3015">
        <v>708</v>
      </c>
      <c r="Y3015" t="str">
        <f t="shared" si="1105"/>
        <v>Very Low</v>
      </c>
      <c r="Z3015" t="s">
        <v>14398</v>
      </c>
      <c r="AA3015">
        <v>9</v>
      </c>
      <c r="AB3015" t="str">
        <f t="shared" si="1106"/>
        <v>Ensemble Poster</v>
      </c>
      <c r="AC3015" t="s">
        <v>14399</v>
      </c>
      <c r="AD3015" t="s">
        <v>14400</v>
      </c>
      <c r="AE3015">
        <v>61</v>
      </c>
      <c r="AF3015" t="str">
        <f t="shared" si="1107"/>
        <v>Very Low</v>
      </c>
      <c r="AG3015" t="s">
        <v>9</v>
      </c>
      <c r="AH3015" t="s">
        <v>14401</v>
      </c>
      <c r="AI3015" t="s">
        <v>556</v>
      </c>
      <c r="AJ3015" t="str">
        <f t="shared" si="1108"/>
        <v>Adult</v>
      </c>
      <c r="AK3015">
        <v>20000000</v>
      </c>
      <c r="AL3015" t="str">
        <f t="shared" si="1109"/>
        <v>Low Budget</v>
      </c>
      <c r="AM3015">
        <v>2011</v>
      </c>
      <c r="AN3015">
        <f t="shared" si="1110"/>
        <v>14</v>
      </c>
      <c r="AO3015" t="str">
        <f t="shared" si="1111"/>
        <v>Modern Classic</v>
      </c>
      <c r="AP3015">
        <v>111</v>
      </c>
      <c r="AQ3015" t="str">
        <f t="shared" si="1112"/>
        <v>Very Low</v>
      </c>
      <c r="AR3015">
        <v>5.6</v>
      </c>
      <c r="AS3015" t="str">
        <f t="shared" si="1113"/>
        <v>Below Average</v>
      </c>
      <c r="AT3015">
        <v>2.35</v>
      </c>
      <c r="AU3015" t="str">
        <f t="shared" si="1114"/>
        <v>Cinematic Widescreen</v>
      </c>
      <c r="AV3015">
        <v>0</v>
      </c>
      <c r="AW3015" t="str">
        <f t="shared" si="1115"/>
        <v>Very Low</v>
      </c>
    </row>
    <row r="3016" spans="1:49" x14ac:dyDescent="0.3">
      <c r="A3016" t="s">
        <v>0</v>
      </c>
      <c r="B3016" t="s">
        <v>14402</v>
      </c>
      <c r="C3016">
        <v>156</v>
      </c>
      <c r="D3016" t="str">
        <f t="shared" si="1095"/>
        <v>Low</v>
      </c>
      <c r="E3016">
        <v>99</v>
      </c>
      <c r="F3016" t="str">
        <f t="shared" si="1096"/>
        <v>1h 39m</v>
      </c>
      <c r="G3016" t="str">
        <f t="shared" si="1097"/>
        <v>Standard Movie</v>
      </c>
      <c r="H3016">
        <v>76</v>
      </c>
      <c r="I3016" t="str">
        <f t="shared" si="1098"/>
        <v>Very Low</v>
      </c>
      <c r="J3016">
        <v>42</v>
      </c>
      <c r="K3016" t="str">
        <f t="shared" si="1099"/>
        <v>Very Low</v>
      </c>
      <c r="L3016" t="s">
        <v>14403</v>
      </c>
      <c r="M3016">
        <v>181</v>
      </c>
      <c r="N3016" t="str">
        <f t="shared" si="1100"/>
        <v>Low</v>
      </c>
      <c r="O3016">
        <f>O3015</f>
        <v>17149</v>
      </c>
      <c r="P3016" t="str">
        <f t="shared" si="1101"/>
        <v>Flop</v>
      </c>
      <c r="Q3016" t="s">
        <v>14404</v>
      </c>
      <c r="R3016" t="str">
        <f t="shared" si="1102"/>
        <v>Fantasy</v>
      </c>
      <c r="S3016">
        <f t="shared" si="1103"/>
        <v>3</v>
      </c>
      <c r="T3016" t="s">
        <v>14405</v>
      </c>
      <c r="U3016" t="s">
        <v>14406</v>
      </c>
      <c r="V3016">
        <v>64423</v>
      </c>
      <c r="W3016" t="str">
        <f t="shared" si="1104"/>
        <v>Medium</v>
      </c>
      <c r="X3016">
        <v>433</v>
      </c>
      <c r="Y3016" t="str">
        <f t="shared" si="1105"/>
        <v>Very Low</v>
      </c>
      <c r="Z3016" t="s">
        <v>14407</v>
      </c>
      <c r="AA3016">
        <v>1</v>
      </c>
      <c r="AB3016" t="str">
        <f t="shared" si="1106"/>
        <v>Solo Star Poster</v>
      </c>
      <c r="AC3016" t="s">
        <v>14408</v>
      </c>
      <c r="AD3016" t="s">
        <v>14409</v>
      </c>
      <c r="AE3016">
        <v>293</v>
      </c>
      <c r="AF3016" t="str">
        <f t="shared" si="1107"/>
        <v>Very Low</v>
      </c>
      <c r="AG3016" t="s">
        <v>9</v>
      </c>
      <c r="AH3016" t="s">
        <v>28</v>
      </c>
      <c r="AI3016" t="s">
        <v>556</v>
      </c>
      <c r="AJ3016" t="str">
        <f t="shared" si="1108"/>
        <v>Adult</v>
      </c>
      <c r="AK3016">
        <v>12000000</v>
      </c>
      <c r="AL3016" t="str">
        <f t="shared" si="1109"/>
        <v>Low Budget</v>
      </c>
      <c r="AM3016">
        <v>2009</v>
      </c>
      <c r="AN3016">
        <f t="shared" si="1110"/>
        <v>16</v>
      </c>
      <c r="AO3016" t="str">
        <f t="shared" si="1111"/>
        <v>Old Classic</v>
      </c>
      <c r="AP3016">
        <v>168</v>
      </c>
      <c r="AQ3016" t="str">
        <f t="shared" si="1112"/>
        <v>Very Low</v>
      </c>
      <c r="AR3016">
        <v>6.9</v>
      </c>
      <c r="AS3016" t="str">
        <f t="shared" si="1113"/>
        <v>Average</v>
      </c>
      <c r="AT3016">
        <v>2.35</v>
      </c>
      <c r="AU3016" t="str">
        <f t="shared" si="1114"/>
        <v>Cinematic Widescreen</v>
      </c>
      <c r="AV3016">
        <v>13000</v>
      </c>
      <c r="AW3016" t="str">
        <f t="shared" si="1115"/>
        <v>Medium</v>
      </c>
    </row>
    <row r="3017" spans="1:49" x14ac:dyDescent="0.3">
      <c r="A3017" t="s">
        <v>0</v>
      </c>
      <c r="B3017" t="s">
        <v>14410</v>
      </c>
      <c r="C3017">
        <v>1</v>
      </c>
      <c r="D3017" t="str">
        <f t="shared" si="1095"/>
        <v>Very Low</v>
      </c>
      <c r="E3017">
        <v>111</v>
      </c>
      <c r="F3017" t="str">
        <f t="shared" si="1096"/>
        <v>1h 51m</v>
      </c>
      <c r="G3017" t="str">
        <f t="shared" si="1097"/>
        <v>Standard Movie</v>
      </c>
      <c r="H3017">
        <v>0</v>
      </c>
      <c r="I3017" t="str">
        <f t="shared" si="1098"/>
        <v>Very Low</v>
      </c>
      <c r="J3017">
        <v>247</v>
      </c>
      <c r="K3017" t="str">
        <f t="shared" si="1099"/>
        <v>Very Low</v>
      </c>
      <c r="L3017" t="s">
        <v>14411</v>
      </c>
      <c r="M3017">
        <v>1000</v>
      </c>
      <c r="N3017" t="str">
        <f t="shared" si="1100"/>
        <v>Low</v>
      </c>
      <c r="O3017">
        <v>14616</v>
      </c>
      <c r="P3017" t="str">
        <f t="shared" si="1101"/>
        <v>Flop</v>
      </c>
      <c r="Q3017" t="s">
        <v>3380</v>
      </c>
      <c r="R3017" t="str">
        <f t="shared" si="1102"/>
        <v>Drama</v>
      </c>
      <c r="S3017">
        <f t="shared" si="1103"/>
        <v>1</v>
      </c>
      <c r="T3017" t="s">
        <v>4505</v>
      </c>
      <c r="U3017" t="s">
        <v>14412</v>
      </c>
      <c r="V3017">
        <v>314</v>
      </c>
      <c r="W3017" t="str">
        <f t="shared" si="1104"/>
        <v>Very Low</v>
      </c>
      <c r="X3017">
        <v>2059</v>
      </c>
      <c r="Y3017" t="str">
        <f t="shared" si="1105"/>
        <v>Low</v>
      </c>
      <c r="Z3017" t="s">
        <v>14413</v>
      </c>
      <c r="AA3017">
        <v>1</v>
      </c>
      <c r="AB3017" t="str">
        <f t="shared" si="1106"/>
        <v>Solo Star Poster</v>
      </c>
      <c r="AC3017" t="str">
        <f>AC3016</f>
        <v>deja vu|lost at sea|ship|time loop|trapped in a time loop</v>
      </c>
      <c r="AD3017" t="s">
        <v>14414</v>
      </c>
      <c r="AE3017">
        <v>10</v>
      </c>
      <c r="AF3017" t="str">
        <f t="shared" si="1107"/>
        <v>Very Low</v>
      </c>
      <c r="AG3017" t="s">
        <v>9</v>
      </c>
      <c r="AH3017" t="s">
        <v>10</v>
      </c>
      <c r="AI3017" t="s">
        <v>556</v>
      </c>
      <c r="AJ3017" t="str">
        <f t="shared" si="1108"/>
        <v>Adult</v>
      </c>
      <c r="AK3017">
        <v>12000000</v>
      </c>
      <c r="AL3017" t="str">
        <f t="shared" si="1109"/>
        <v>Low Budget</v>
      </c>
      <c r="AM3017">
        <v>2015</v>
      </c>
      <c r="AN3017">
        <f t="shared" si="1110"/>
        <v>10</v>
      </c>
      <c r="AO3017" t="str">
        <f t="shared" si="1111"/>
        <v>Modern Classic</v>
      </c>
      <c r="AP3017">
        <v>445</v>
      </c>
      <c r="AQ3017" t="str">
        <f t="shared" si="1112"/>
        <v>Very Low</v>
      </c>
      <c r="AR3017">
        <v>7.5</v>
      </c>
      <c r="AS3017" t="str">
        <f t="shared" si="1113"/>
        <v>Good</v>
      </c>
      <c r="AT3017">
        <v>1.85</v>
      </c>
      <c r="AU3017" t="str">
        <f t="shared" si="1114"/>
        <v>HDTV / Widescreen</v>
      </c>
      <c r="AV3017">
        <v>26000</v>
      </c>
      <c r="AW3017" t="str">
        <f t="shared" si="1115"/>
        <v>Medium</v>
      </c>
    </row>
    <row r="3018" spans="1:49" x14ac:dyDescent="0.3">
      <c r="A3018" t="s">
        <v>0</v>
      </c>
      <c r="B3018" t="s">
        <v>3338</v>
      </c>
      <c r="C3018">
        <v>82</v>
      </c>
      <c r="D3018" t="str">
        <f t="shared" si="1095"/>
        <v>Low</v>
      </c>
      <c r="E3018">
        <v>99</v>
      </c>
      <c r="F3018" t="str">
        <f t="shared" si="1096"/>
        <v>1h 39m</v>
      </c>
      <c r="G3018" t="str">
        <f t="shared" si="1097"/>
        <v>Standard Movie</v>
      </c>
      <c r="H3018">
        <v>130</v>
      </c>
      <c r="I3018" t="str">
        <f t="shared" si="1098"/>
        <v>Very Low</v>
      </c>
      <c r="J3018">
        <v>79</v>
      </c>
      <c r="K3018" t="str">
        <f t="shared" si="1099"/>
        <v>Very Low</v>
      </c>
      <c r="L3018" t="s">
        <v>14415</v>
      </c>
      <c r="M3018">
        <v>399</v>
      </c>
      <c r="N3018" t="str">
        <f t="shared" si="1100"/>
        <v>Low</v>
      </c>
      <c r="O3018">
        <v>91443253</v>
      </c>
      <c r="P3018" t="str">
        <f t="shared" si="1101"/>
        <v>Hit</v>
      </c>
      <c r="Q3018" t="s">
        <v>1515</v>
      </c>
      <c r="R3018" t="str">
        <f t="shared" si="1102"/>
        <v>Biography</v>
      </c>
      <c r="S3018">
        <f t="shared" si="1103"/>
        <v>2</v>
      </c>
      <c r="T3018" t="s">
        <v>5486</v>
      </c>
      <c r="U3018" t="s">
        <v>14416</v>
      </c>
      <c r="V3018">
        <v>21034</v>
      </c>
      <c r="W3018" t="str">
        <f t="shared" si="1104"/>
        <v>Low</v>
      </c>
      <c r="X3018">
        <v>663</v>
      </c>
      <c r="Y3018" t="str">
        <f t="shared" si="1105"/>
        <v>Very Low</v>
      </c>
      <c r="Z3018" t="s">
        <v>4950</v>
      </c>
      <c r="AA3018">
        <f>AA3017</f>
        <v>1</v>
      </c>
      <c r="AB3018" t="str">
        <f t="shared" si="1106"/>
        <v>Solo Star Poster</v>
      </c>
      <c r="AC3018" t="s">
        <v>14417</v>
      </c>
      <c r="AD3018" t="s">
        <v>14418</v>
      </c>
      <c r="AE3018">
        <v>153</v>
      </c>
      <c r="AF3018" t="str">
        <f t="shared" si="1107"/>
        <v>Very Low</v>
      </c>
      <c r="AG3018" t="s">
        <v>9</v>
      </c>
      <c r="AH3018" t="s">
        <v>10</v>
      </c>
      <c r="AI3018" t="s">
        <v>66</v>
      </c>
      <c r="AJ3018" t="str">
        <f t="shared" si="1108"/>
        <v>Family</v>
      </c>
      <c r="AK3018">
        <v>12000000</v>
      </c>
      <c r="AL3018" t="str">
        <f t="shared" si="1109"/>
        <v>Low Budget</v>
      </c>
      <c r="AM3018">
        <v>2014</v>
      </c>
      <c r="AN3018">
        <f t="shared" si="1110"/>
        <v>11</v>
      </c>
      <c r="AO3018" t="str">
        <f t="shared" si="1111"/>
        <v>Modern Classic</v>
      </c>
      <c r="AP3018">
        <v>116</v>
      </c>
      <c r="AQ3018" t="str">
        <f t="shared" si="1112"/>
        <v>Very Low</v>
      </c>
      <c r="AR3018">
        <v>5.8</v>
      </c>
      <c r="AS3018" t="str">
        <f t="shared" si="1113"/>
        <v>Below Average</v>
      </c>
      <c r="AT3018">
        <v>2.35</v>
      </c>
      <c r="AU3018" t="str">
        <f t="shared" si="1114"/>
        <v>Cinematic Widescreen</v>
      </c>
      <c r="AV3018">
        <v>23000</v>
      </c>
      <c r="AW3018" t="str">
        <f t="shared" si="1115"/>
        <v>Medium</v>
      </c>
    </row>
    <row r="3019" spans="1:49" x14ac:dyDescent="0.3">
      <c r="A3019" t="s">
        <v>0</v>
      </c>
      <c r="B3019" t="s">
        <v>1265</v>
      </c>
      <c r="C3019">
        <v>151</v>
      </c>
      <c r="D3019" t="str">
        <f t="shared" si="1095"/>
        <v>Low</v>
      </c>
      <c r="E3019">
        <v>104</v>
      </c>
      <c r="F3019" t="str">
        <f t="shared" si="1096"/>
        <v>1h 44m</v>
      </c>
      <c r="G3019" t="str">
        <f t="shared" si="1097"/>
        <v>Standard Movie</v>
      </c>
      <c r="H3019">
        <v>0</v>
      </c>
      <c r="I3019" t="str">
        <f t="shared" si="1098"/>
        <v>Very Low</v>
      </c>
      <c r="J3019">
        <v>1000</v>
      </c>
      <c r="K3019" t="str">
        <f t="shared" si="1099"/>
        <v>Very Low</v>
      </c>
      <c r="L3019" t="s">
        <v>311</v>
      </c>
      <c r="M3019">
        <v>26000</v>
      </c>
      <c r="N3019" t="str">
        <f t="shared" si="1100"/>
        <v>Medium</v>
      </c>
      <c r="O3019">
        <v>30093107</v>
      </c>
      <c r="P3019" t="str">
        <f t="shared" si="1101"/>
        <v>Average</v>
      </c>
      <c r="Q3019" t="s">
        <v>980</v>
      </c>
      <c r="R3019" t="str">
        <f t="shared" si="1102"/>
        <v>Comedy</v>
      </c>
      <c r="S3019">
        <f t="shared" si="1103"/>
        <v>2</v>
      </c>
      <c r="T3019" t="s">
        <v>306</v>
      </c>
      <c r="U3019" t="s">
        <v>14419</v>
      </c>
      <c r="V3019">
        <v>600996</v>
      </c>
      <c r="W3019" t="str">
        <f t="shared" si="1104"/>
        <v>Very High</v>
      </c>
      <c r="X3019">
        <v>39175</v>
      </c>
      <c r="Y3019" t="str">
        <f t="shared" si="1105"/>
        <v>Medium</v>
      </c>
      <c r="Z3019" t="s">
        <v>657</v>
      </c>
      <c r="AA3019">
        <v>6</v>
      </c>
      <c r="AB3019" t="str">
        <f t="shared" si="1106"/>
        <v>Ensemble Poster</v>
      </c>
      <c r="AC3019" t="s">
        <v>14420</v>
      </c>
      <c r="AD3019" t="s">
        <v>14421</v>
      </c>
      <c r="AE3019">
        <v>726</v>
      </c>
      <c r="AF3019" t="str">
        <f t="shared" si="1107"/>
        <v>Low</v>
      </c>
      <c r="AG3019" t="s">
        <v>9</v>
      </c>
      <c r="AH3019" t="s">
        <v>28</v>
      </c>
      <c r="AI3019" t="s">
        <v>556</v>
      </c>
      <c r="AJ3019" t="str">
        <f t="shared" si="1108"/>
        <v>Adult</v>
      </c>
      <c r="AK3019">
        <v>6000000</v>
      </c>
      <c r="AL3019" t="str">
        <f t="shared" si="1109"/>
        <v>Low Budget</v>
      </c>
      <c r="AM3019">
        <v>2000</v>
      </c>
      <c r="AN3019">
        <f t="shared" si="1110"/>
        <v>25</v>
      </c>
      <c r="AO3019" t="str">
        <f t="shared" si="1111"/>
        <v>Old Classic</v>
      </c>
      <c r="AP3019">
        <v>11000</v>
      </c>
      <c r="AQ3019" t="str">
        <f t="shared" si="1112"/>
        <v>Medium</v>
      </c>
      <c r="AR3019">
        <v>8.3000000000000007</v>
      </c>
      <c r="AS3019" t="str">
        <f t="shared" si="1113"/>
        <v>Excellent</v>
      </c>
      <c r="AT3019">
        <v>1.85</v>
      </c>
      <c r="AU3019" t="str">
        <f t="shared" si="1114"/>
        <v>HDTV / Widescreen</v>
      </c>
      <c r="AV3019">
        <v>27000</v>
      </c>
      <c r="AW3019" t="str">
        <f t="shared" si="1115"/>
        <v>Medium</v>
      </c>
    </row>
    <row r="3020" spans="1:49" x14ac:dyDescent="0.3">
      <c r="A3020" t="s">
        <v>0</v>
      </c>
      <c r="B3020" t="s">
        <v>14422</v>
      </c>
      <c r="C3020">
        <v>3</v>
      </c>
      <c r="D3020" t="str">
        <f t="shared" si="1095"/>
        <v>Very Low</v>
      </c>
      <c r="E3020">
        <v>89</v>
      </c>
      <c r="F3020" t="str">
        <f t="shared" si="1096"/>
        <v>1h 29m</v>
      </c>
      <c r="G3020" t="str">
        <f t="shared" si="1097"/>
        <v>Featurette</v>
      </c>
      <c r="H3020">
        <v>49</v>
      </c>
      <c r="I3020" t="str">
        <f t="shared" si="1098"/>
        <v>Very Low</v>
      </c>
      <c r="J3020">
        <v>84</v>
      </c>
      <c r="K3020" t="str">
        <f t="shared" si="1099"/>
        <v>Very Low</v>
      </c>
      <c r="L3020" t="s">
        <v>14423</v>
      </c>
      <c r="M3020">
        <v>551</v>
      </c>
      <c r="N3020" t="str">
        <f t="shared" si="1100"/>
        <v>Low</v>
      </c>
      <c r="O3020">
        <f>O3019</f>
        <v>30093107</v>
      </c>
      <c r="P3020" t="str">
        <f t="shared" si="1101"/>
        <v>Average</v>
      </c>
      <c r="Q3020" t="s">
        <v>14424</v>
      </c>
      <c r="R3020" t="str">
        <f t="shared" si="1102"/>
        <v>Family</v>
      </c>
      <c r="S3020">
        <f t="shared" si="1103"/>
        <v>2</v>
      </c>
      <c r="T3020" t="s">
        <v>14425</v>
      </c>
      <c r="U3020" t="s">
        <v>14426</v>
      </c>
      <c r="V3020">
        <v>105</v>
      </c>
      <c r="W3020" t="str">
        <f t="shared" si="1104"/>
        <v>Very Low</v>
      </c>
      <c r="X3020">
        <v>895</v>
      </c>
      <c r="Y3020" t="str">
        <f t="shared" si="1105"/>
        <v>Very Low</v>
      </c>
      <c r="Z3020" t="s">
        <v>14427</v>
      </c>
      <c r="AA3020">
        <v>6</v>
      </c>
      <c r="AB3020" t="str">
        <f t="shared" si="1106"/>
        <v>Ensemble Poster</v>
      </c>
      <c r="AC3020" t="str">
        <f>AC3019</f>
        <v>boxer|boxing|diamond|fight|gypsy</v>
      </c>
      <c r="AD3020" t="s">
        <v>14428</v>
      </c>
      <c r="AE3020">
        <v>7</v>
      </c>
      <c r="AF3020" t="str">
        <f t="shared" si="1107"/>
        <v>Very Low</v>
      </c>
      <c r="AG3020" t="s">
        <v>9</v>
      </c>
      <c r="AH3020" t="s">
        <v>10</v>
      </c>
      <c r="AI3020" t="s">
        <v>66</v>
      </c>
      <c r="AJ3020" t="str">
        <f t="shared" si="1108"/>
        <v>Family</v>
      </c>
      <c r="AK3020">
        <v>12000000</v>
      </c>
      <c r="AL3020" t="str">
        <f t="shared" si="1109"/>
        <v>Low Budget</v>
      </c>
      <c r="AM3020">
        <v>2015</v>
      </c>
      <c r="AN3020">
        <f t="shared" si="1110"/>
        <v>10</v>
      </c>
      <c r="AO3020" t="str">
        <f t="shared" si="1111"/>
        <v>Modern Classic</v>
      </c>
      <c r="AP3020">
        <v>85</v>
      </c>
      <c r="AQ3020" t="str">
        <f t="shared" si="1112"/>
        <v>Very Low</v>
      </c>
      <c r="AR3020">
        <v>2.8</v>
      </c>
      <c r="AS3020" t="str">
        <f t="shared" si="1113"/>
        <v>Terrible</v>
      </c>
      <c r="AT3020">
        <f>AT3019</f>
        <v>1.85</v>
      </c>
      <c r="AU3020" t="str">
        <f t="shared" si="1114"/>
        <v>HDTV / Widescreen</v>
      </c>
      <c r="AV3020">
        <v>634</v>
      </c>
      <c r="AW3020" t="str">
        <f t="shared" si="1115"/>
        <v>Very Low</v>
      </c>
    </row>
    <row r="3021" spans="1:49" x14ac:dyDescent="0.3">
      <c r="A3021" t="s">
        <v>0</v>
      </c>
      <c r="B3021" t="s">
        <v>13111</v>
      </c>
      <c r="C3021">
        <v>98</v>
      </c>
      <c r="D3021" t="str">
        <f t="shared" si="1095"/>
        <v>Low</v>
      </c>
      <c r="E3021">
        <v>103</v>
      </c>
      <c r="F3021" t="str">
        <f t="shared" si="1096"/>
        <v>1h 43m</v>
      </c>
      <c r="G3021" t="str">
        <f t="shared" si="1097"/>
        <v>Standard Movie</v>
      </c>
      <c r="H3021">
        <v>52</v>
      </c>
      <c r="I3021" t="str">
        <f t="shared" si="1098"/>
        <v>Very Low</v>
      </c>
      <c r="J3021">
        <v>426</v>
      </c>
      <c r="K3021" t="str">
        <f t="shared" si="1099"/>
        <v>Very Low</v>
      </c>
      <c r="L3021" t="s">
        <v>5552</v>
      </c>
      <c r="M3021">
        <v>969</v>
      </c>
      <c r="N3021" t="str">
        <f t="shared" si="1100"/>
        <v>Low</v>
      </c>
      <c r="O3021">
        <v>57469179</v>
      </c>
      <c r="P3021" t="str">
        <f t="shared" si="1101"/>
        <v>Hit</v>
      </c>
      <c r="Q3021" t="s">
        <v>7377</v>
      </c>
      <c r="R3021" t="str">
        <f t="shared" si="1102"/>
        <v>Fantasy</v>
      </c>
      <c r="S3021">
        <f t="shared" si="1103"/>
        <v>2</v>
      </c>
      <c r="T3021" t="s">
        <v>3623</v>
      </c>
      <c r="U3021" t="s">
        <v>14429</v>
      </c>
      <c r="V3021">
        <v>63855</v>
      </c>
      <c r="W3021" t="str">
        <f t="shared" si="1104"/>
        <v>Medium</v>
      </c>
      <c r="X3021">
        <v>2987</v>
      </c>
      <c r="Y3021" t="str">
        <f t="shared" si="1105"/>
        <v>Low</v>
      </c>
      <c r="Z3021" t="s">
        <v>14430</v>
      </c>
      <c r="AA3021">
        <v>0</v>
      </c>
      <c r="AB3021" t="str">
        <f t="shared" si="1106"/>
        <v>Symbolic Poster</v>
      </c>
      <c r="AC3021" t="s">
        <v>14431</v>
      </c>
      <c r="AD3021" t="s">
        <v>14432</v>
      </c>
      <c r="AE3021">
        <v>248</v>
      </c>
      <c r="AF3021" t="str">
        <f t="shared" si="1107"/>
        <v>Very Low</v>
      </c>
      <c r="AG3021" t="s">
        <v>9</v>
      </c>
      <c r="AH3021" t="s">
        <v>10</v>
      </c>
      <c r="AI3021" t="s">
        <v>556</v>
      </c>
      <c r="AJ3021" t="str">
        <f t="shared" si="1108"/>
        <v>Adult</v>
      </c>
      <c r="AK3021">
        <v>11500000</v>
      </c>
      <c r="AL3021" t="str">
        <f t="shared" si="1109"/>
        <v>Low Budget</v>
      </c>
      <c r="AM3021">
        <v>1989</v>
      </c>
      <c r="AN3021">
        <f t="shared" si="1110"/>
        <v>36</v>
      </c>
      <c r="AO3021" t="str">
        <f t="shared" si="1111"/>
        <v>Old Classic</v>
      </c>
      <c r="AP3021">
        <v>886</v>
      </c>
      <c r="AQ3021" t="str">
        <f t="shared" si="1112"/>
        <v>Very Low</v>
      </c>
      <c r="AR3021">
        <v>6.6</v>
      </c>
      <c r="AS3021" t="str">
        <f t="shared" si="1113"/>
        <v>Average</v>
      </c>
      <c r="AT3021">
        <v>1.85</v>
      </c>
      <c r="AU3021" t="str">
        <f t="shared" si="1114"/>
        <v>HDTV / Widescreen</v>
      </c>
      <c r="AV3021">
        <v>0</v>
      </c>
      <c r="AW3021" t="str">
        <f t="shared" si="1115"/>
        <v>Very Low</v>
      </c>
    </row>
    <row r="3022" spans="1:49" x14ac:dyDescent="0.3">
      <c r="A3022" t="s">
        <v>0</v>
      </c>
      <c r="B3022" t="s">
        <v>14433</v>
      </c>
      <c r="C3022">
        <v>25</v>
      </c>
      <c r="D3022" t="str">
        <f t="shared" si="1095"/>
        <v>Very Low</v>
      </c>
      <c r="E3022">
        <v>134</v>
      </c>
      <c r="F3022" t="str">
        <f t="shared" si="1096"/>
        <v>2h 14m</v>
      </c>
      <c r="G3022" t="str">
        <f t="shared" si="1097"/>
        <v>Long Movie</v>
      </c>
      <c r="H3022">
        <v>0</v>
      </c>
      <c r="I3022" t="str">
        <f t="shared" si="1098"/>
        <v>Very Low</v>
      </c>
      <c r="J3022">
        <v>4</v>
      </c>
      <c r="K3022" t="str">
        <f t="shared" si="1099"/>
        <v>Very Low</v>
      </c>
      <c r="L3022" t="s">
        <v>14434</v>
      </c>
      <c r="M3022">
        <v>15</v>
      </c>
      <c r="N3022" t="str">
        <f t="shared" si="1100"/>
        <v>Low</v>
      </c>
      <c r="O3022">
        <v>48856</v>
      </c>
      <c r="P3022" t="str">
        <f t="shared" si="1101"/>
        <v>Flop</v>
      </c>
      <c r="Q3022" t="s">
        <v>3380</v>
      </c>
      <c r="R3022" t="str">
        <f t="shared" si="1102"/>
        <v>Drama</v>
      </c>
      <c r="S3022">
        <f t="shared" si="1103"/>
        <v>1</v>
      </c>
      <c r="T3022" t="s">
        <v>14435</v>
      </c>
      <c r="U3022" t="s">
        <v>14436</v>
      </c>
      <c r="V3022">
        <v>3466</v>
      </c>
      <c r="W3022" t="str">
        <f t="shared" si="1104"/>
        <v>Very Low</v>
      </c>
      <c r="X3022">
        <v>30</v>
      </c>
      <c r="Y3022" t="str">
        <f t="shared" si="1105"/>
        <v>Very Low</v>
      </c>
      <c r="Z3022" t="s">
        <v>14437</v>
      </c>
      <c r="AA3022">
        <v>0</v>
      </c>
      <c r="AB3022" t="str">
        <f t="shared" si="1106"/>
        <v>Symbolic Poster</v>
      </c>
      <c r="AC3022" t="s">
        <v>14438</v>
      </c>
      <c r="AD3022" t="s">
        <v>14439</v>
      </c>
      <c r="AE3022">
        <v>40</v>
      </c>
      <c r="AF3022" t="str">
        <f t="shared" si="1107"/>
        <v>Very Low</v>
      </c>
      <c r="AG3022" t="s">
        <v>647</v>
      </c>
      <c r="AH3022" t="s">
        <v>648</v>
      </c>
      <c r="AI3022" t="str">
        <f>AI3021</f>
        <v>R</v>
      </c>
      <c r="AJ3022" t="str">
        <f t="shared" si="1108"/>
        <v>Adult</v>
      </c>
      <c r="AK3022">
        <v>11900000</v>
      </c>
      <c r="AL3022" t="str">
        <f t="shared" si="1109"/>
        <v>Low Budget</v>
      </c>
      <c r="AM3022">
        <v>1993</v>
      </c>
      <c r="AN3022">
        <f t="shared" si="1110"/>
        <v>32</v>
      </c>
      <c r="AO3022" t="str">
        <f t="shared" si="1111"/>
        <v>Old Classic</v>
      </c>
      <c r="AP3022">
        <v>6</v>
      </c>
      <c r="AQ3022" t="str">
        <f t="shared" si="1112"/>
        <v>Very Low</v>
      </c>
      <c r="AR3022">
        <v>7.5</v>
      </c>
      <c r="AS3022" t="str">
        <f t="shared" si="1113"/>
        <v>Good</v>
      </c>
      <c r="AT3022">
        <v>1.85</v>
      </c>
      <c r="AU3022" t="str">
        <f t="shared" si="1114"/>
        <v>HDTV / Widescreen</v>
      </c>
      <c r="AV3022">
        <v>355</v>
      </c>
      <c r="AW3022" t="str">
        <f t="shared" si="1115"/>
        <v>Very Low</v>
      </c>
    </row>
    <row r="3023" spans="1:49" x14ac:dyDescent="0.3">
      <c r="A3023" t="s">
        <v>0</v>
      </c>
      <c r="B3023" t="s">
        <v>14440</v>
      </c>
      <c r="C3023">
        <v>35</v>
      </c>
      <c r="D3023" t="str">
        <f t="shared" si="1095"/>
        <v>Very Low</v>
      </c>
      <c r="E3023">
        <v>100</v>
      </c>
      <c r="F3023" t="str">
        <f t="shared" si="1096"/>
        <v>1h 40m</v>
      </c>
      <c r="G3023" t="str">
        <f t="shared" si="1097"/>
        <v>Standard Movie</v>
      </c>
      <c r="H3023">
        <v>2</v>
      </c>
      <c r="I3023" t="str">
        <f t="shared" si="1098"/>
        <v>Very Low</v>
      </c>
      <c r="J3023">
        <v>388</v>
      </c>
      <c r="K3023" t="str">
        <f t="shared" si="1099"/>
        <v>Very Low</v>
      </c>
      <c r="L3023" t="s">
        <v>2320</v>
      </c>
      <c r="M3023">
        <v>680</v>
      </c>
      <c r="N3023" t="str">
        <f t="shared" si="1100"/>
        <v>Low</v>
      </c>
      <c r="O3023">
        <f t="shared" ref="O3023:O3024" si="1117">O3022</f>
        <v>48856</v>
      </c>
      <c r="P3023" t="str">
        <f t="shared" si="1101"/>
        <v>Flop</v>
      </c>
      <c r="Q3023" t="s">
        <v>4046</v>
      </c>
      <c r="R3023" t="str">
        <f t="shared" si="1102"/>
        <v>Drama</v>
      </c>
      <c r="S3023">
        <f t="shared" si="1103"/>
        <v>2</v>
      </c>
      <c r="T3023" t="s">
        <v>2255</v>
      </c>
      <c r="U3023" t="s">
        <v>14441</v>
      </c>
      <c r="V3023">
        <v>3737</v>
      </c>
      <c r="W3023" t="str">
        <f t="shared" si="1104"/>
        <v>Very Low</v>
      </c>
      <c r="X3023">
        <v>1780</v>
      </c>
      <c r="Y3023" t="str">
        <f t="shared" si="1105"/>
        <v>Low</v>
      </c>
      <c r="Z3023" t="s">
        <v>13698</v>
      </c>
      <c r="AA3023">
        <v>2</v>
      </c>
      <c r="AB3023" t="str">
        <f t="shared" si="1106"/>
        <v>Duo/Trio Poster</v>
      </c>
      <c r="AC3023" t="s">
        <v>14442</v>
      </c>
      <c r="AD3023" t="s">
        <v>14443</v>
      </c>
      <c r="AE3023">
        <v>27</v>
      </c>
      <c r="AF3023" t="str">
        <f t="shared" si="1107"/>
        <v>Very Low</v>
      </c>
      <c r="AG3023" t="s">
        <v>9</v>
      </c>
      <c r="AH3023" t="s">
        <v>28</v>
      </c>
      <c r="AI3023" t="s">
        <v>556</v>
      </c>
      <c r="AJ3023" t="str">
        <f t="shared" si="1108"/>
        <v>Adult</v>
      </c>
      <c r="AK3023">
        <v>11500000</v>
      </c>
      <c r="AL3023" t="str">
        <f t="shared" si="1109"/>
        <v>Low Budget</v>
      </c>
      <c r="AM3023">
        <v>2009</v>
      </c>
      <c r="AN3023">
        <f t="shared" si="1110"/>
        <v>16</v>
      </c>
      <c r="AO3023" t="str">
        <f t="shared" si="1111"/>
        <v>Old Classic</v>
      </c>
      <c r="AP3023">
        <v>544</v>
      </c>
      <c r="AQ3023" t="str">
        <f t="shared" si="1112"/>
        <v>Very Low</v>
      </c>
      <c r="AR3023">
        <v>6</v>
      </c>
      <c r="AS3023" t="str">
        <f t="shared" si="1113"/>
        <v>Average</v>
      </c>
      <c r="AT3023">
        <v>2.35</v>
      </c>
      <c r="AU3023" t="str">
        <f t="shared" si="1114"/>
        <v>Cinematic Widescreen</v>
      </c>
      <c r="AV3023">
        <v>443</v>
      </c>
      <c r="AW3023" t="str">
        <f t="shared" si="1115"/>
        <v>Very Low</v>
      </c>
    </row>
    <row r="3024" spans="1:49" x14ac:dyDescent="0.3">
      <c r="A3024" t="s">
        <v>0</v>
      </c>
      <c r="B3024" t="s">
        <v>14444</v>
      </c>
      <c r="C3024">
        <v>6</v>
      </c>
      <c r="D3024" t="str">
        <f t="shared" si="1095"/>
        <v>Very Low</v>
      </c>
      <c r="E3024">
        <v>130</v>
      </c>
      <c r="F3024" t="str">
        <f t="shared" si="1096"/>
        <v>2h 10m</v>
      </c>
      <c r="G3024" t="str">
        <f t="shared" si="1097"/>
        <v>Long Movie</v>
      </c>
      <c r="H3024">
        <v>3</v>
      </c>
      <c r="I3024" t="str">
        <f t="shared" si="1098"/>
        <v>Very Low</v>
      </c>
      <c r="J3024">
        <v>2</v>
      </c>
      <c r="K3024" t="str">
        <f t="shared" si="1099"/>
        <v>Very Low</v>
      </c>
      <c r="L3024" t="s">
        <v>11676</v>
      </c>
      <c r="M3024">
        <v>215</v>
      </c>
      <c r="N3024" t="str">
        <f t="shared" si="1100"/>
        <v>Low</v>
      </c>
      <c r="O3024">
        <f t="shared" si="1117"/>
        <v>48856</v>
      </c>
      <c r="P3024" t="str">
        <f t="shared" si="1101"/>
        <v>Flop</v>
      </c>
      <c r="Q3024" t="s">
        <v>3380</v>
      </c>
      <c r="R3024" t="str">
        <f t="shared" si="1102"/>
        <v>Drama</v>
      </c>
      <c r="S3024">
        <f t="shared" si="1103"/>
        <v>1</v>
      </c>
      <c r="T3024" t="s">
        <v>14445</v>
      </c>
      <c r="U3024" t="s">
        <v>14446</v>
      </c>
      <c r="V3024">
        <v>117</v>
      </c>
      <c r="W3024" t="str">
        <f t="shared" si="1104"/>
        <v>Very Low</v>
      </c>
      <c r="X3024">
        <v>244</v>
      </c>
      <c r="Y3024" t="str">
        <f t="shared" si="1105"/>
        <v>Very Low</v>
      </c>
      <c r="Z3024" t="s">
        <v>14447</v>
      </c>
      <c r="AA3024">
        <v>1</v>
      </c>
      <c r="AB3024" t="str">
        <f t="shared" si="1106"/>
        <v>Solo Star Poster</v>
      </c>
      <c r="AC3024" t="str">
        <f>AC3023</f>
        <v>isolated house|promotion|river|small town|stalking</v>
      </c>
      <c r="AD3024" t="s">
        <v>14448</v>
      </c>
      <c r="AE3024">
        <v>6</v>
      </c>
      <c r="AF3024" t="str">
        <f t="shared" si="1107"/>
        <v>Very Low</v>
      </c>
      <c r="AG3024" t="s">
        <v>11678</v>
      </c>
      <c r="AH3024" t="s">
        <v>863</v>
      </c>
      <c r="AI3024" t="str">
        <f>AI3023</f>
        <v>R</v>
      </c>
      <c r="AJ3024" t="str">
        <f t="shared" si="1108"/>
        <v>Adult</v>
      </c>
      <c r="AK3024">
        <v>12000000</v>
      </c>
      <c r="AL3024" t="str">
        <f t="shared" si="1109"/>
        <v>Low Budget</v>
      </c>
      <c r="AM3024">
        <v>2015</v>
      </c>
      <c r="AN3024">
        <f t="shared" si="1110"/>
        <v>10</v>
      </c>
      <c r="AO3024" t="str">
        <f t="shared" si="1111"/>
        <v>Modern Classic</v>
      </c>
      <c r="AP3024">
        <v>27</v>
      </c>
      <c r="AQ3024" t="str">
        <f t="shared" si="1112"/>
        <v>Very Low</v>
      </c>
      <c r="AR3024">
        <v>6.2</v>
      </c>
      <c r="AS3024" t="str">
        <f t="shared" si="1113"/>
        <v>Average</v>
      </c>
      <c r="AT3024">
        <v>2.35</v>
      </c>
      <c r="AU3024" t="str">
        <f t="shared" si="1114"/>
        <v>Cinematic Widescreen</v>
      </c>
      <c r="AV3024">
        <v>4</v>
      </c>
      <c r="AW3024" t="str">
        <f t="shared" si="1115"/>
        <v>Very Low</v>
      </c>
    </row>
    <row r="3025" spans="1:49" x14ac:dyDescent="0.3">
      <c r="A3025" t="s">
        <v>0</v>
      </c>
      <c r="B3025" t="s">
        <v>2814</v>
      </c>
      <c r="C3025">
        <v>183</v>
      </c>
      <c r="D3025" t="str">
        <f t="shared" si="1095"/>
        <v>Low</v>
      </c>
      <c r="E3025">
        <v>106</v>
      </c>
      <c r="F3025" t="str">
        <f t="shared" si="1096"/>
        <v>1h 46m</v>
      </c>
      <c r="G3025" t="str">
        <f t="shared" si="1097"/>
        <v>Standard Movie</v>
      </c>
      <c r="H3025">
        <v>287</v>
      </c>
      <c r="I3025" t="str">
        <f t="shared" si="1098"/>
        <v>Very Low</v>
      </c>
      <c r="J3025">
        <v>233</v>
      </c>
      <c r="K3025" t="str">
        <f t="shared" si="1099"/>
        <v>Very Low</v>
      </c>
      <c r="L3025" t="s">
        <v>14449</v>
      </c>
      <c r="M3025">
        <v>767</v>
      </c>
      <c r="N3025" t="str">
        <f t="shared" si="1100"/>
        <v>Low</v>
      </c>
      <c r="O3025">
        <v>148170000</v>
      </c>
      <c r="P3025" t="str">
        <f t="shared" si="1101"/>
        <v>Hit</v>
      </c>
      <c r="Q3025" t="s">
        <v>853</v>
      </c>
      <c r="R3025" t="str">
        <f t="shared" si="1102"/>
        <v>Comedy</v>
      </c>
      <c r="S3025">
        <f t="shared" si="1103"/>
        <v>3</v>
      </c>
      <c r="T3025" t="s">
        <v>5224</v>
      </c>
      <c r="U3025" t="s">
        <v>14450</v>
      </c>
      <c r="V3025">
        <v>142293</v>
      </c>
      <c r="W3025" t="str">
        <f t="shared" si="1104"/>
        <v>Medium</v>
      </c>
      <c r="X3025">
        <v>2053</v>
      </c>
      <c r="Y3025" t="str">
        <f t="shared" si="1105"/>
        <v>Low</v>
      </c>
      <c r="Z3025" t="s">
        <v>14451</v>
      </c>
      <c r="AA3025">
        <v>0</v>
      </c>
      <c r="AB3025" t="str">
        <f t="shared" si="1106"/>
        <v>Symbolic Poster</v>
      </c>
      <c r="AC3025" t="s">
        <v>14452</v>
      </c>
      <c r="AD3025" t="s">
        <v>14453</v>
      </c>
      <c r="AE3025">
        <v>245</v>
      </c>
      <c r="AF3025" t="str">
        <f t="shared" si="1107"/>
        <v>Very Low</v>
      </c>
      <c r="AG3025" t="s">
        <v>9</v>
      </c>
      <c r="AH3025" t="s">
        <v>10</v>
      </c>
      <c r="AI3025" t="s">
        <v>66</v>
      </c>
      <c r="AJ3025" t="str">
        <f t="shared" si="1108"/>
        <v>Family</v>
      </c>
      <c r="AK3025">
        <v>11000000</v>
      </c>
      <c r="AL3025" t="str">
        <f t="shared" si="1109"/>
        <v>Low Budget</v>
      </c>
      <c r="AM3025">
        <v>1984</v>
      </c>
      <c r="AN3025">
        <f t="shared" si="1110"/>
        <v>41</v>
      </c>
      <c r="AO3025" t="str">
        <f t="shared" si="1111"/>
        <v>Old Classic</v>
      </c>
      <c r="AP3025">
        <v>281</v>
      </c>
      <c r="AQ3025" t="str">
        <f t="shared" si="1112"/>
        <v>Very Low</v>
      </c>
      <c r="AR3025">
        <v>7.2</v>
      </c>
      <c r="AS3025" t="str">
        <f t="shared" si="1113"/>
        <v>Good</v>
      </c>
      <c r="AT3025">
        <v>2.2000000000000002</v>
      </c>
      <c r="AU3025" t="str">
        <f t="shared" si="1114"/>
        <v>Cinematic Widescreen</v>
      </c>
      <c r="AV3025">
        <v>14000</v>
      </c>
      <c r="AW3025" t="str">
        <f t="shared" si="1115"/>
        <v>Medium</v>
      </c>
    </row>
    <row r="3026" spans="1:49" x14ac:dyDescent="0.3">
      <c r="A3026" t="s">
        <v>0</v>
      </c>
      <c r="B3026" t="s">
        <v>1403</v>
      </c>
      <c r="C3026">
        <v>282</v>
      </c>
      <c r="D3026" t="str">
        <f t="shared" si="1095"/>
        <v>Medium</v>
      </c>
      <c r="E3026">
        <v>125</v>
      </c>
      <c r="F3026" t="str">
        <f t="shared" si="1096"/>
        <v>2h 5m</v>
      </c>
      <c r="G3026" t="str">
        <f t="shared" si="1097"/>
        <v>Long Movie</v>
      </c>
      <c r="H3026">
        <v>0</v>
      </c>
      <c r="I3026" t="str">
        <f t="shared" si="1098"/>
        <v>Very Low</v>
      </c>
      <c r="J3026">
        <v>504</v>
      </c>
      <c r="K3026" t="str">
        <f t="shared" si="1099"/>
        <v>Very Low</v>
      </c>
      <c r="L3026" t="s">
        <v>14454</v>
      </c>
      <c r="M3026">
        <v>11000</v>
      </c>
      <c r="N3026" t="str">
        <f t="shared" si="1100"/>
        <v>Medium</v>
      </c>
      <c r="O3026">
        <v>460935665</v>
      </c>
      <c r="P3026" t="str">
        <f t="shared" si="1101"/>
        <v>Superhit</v>
      </c>
      <c r="Q3026" t="s">
        <v>3</v>
      </c>
      <c r="R3026" t="str">
        <f t="shared" si="1102"/>
        <v>Action</v>
      </c>
      <c r="S3026">
        <f t="shared" si="1103"/>
        <v>4</v>
      </c>
      <c r="T3026" t="s">
        <v>362</v>
      </c>
      <c r="U3026" t="s">
        <v>14455</v>
      </c>
      <c r="V3026">
        <v>911097</v>
      </c>
      <c r="W3026" t="str">
        <f t="shared" si="1104"/>
        <v>Very High</v>
      </c>
      <c r="X3026">
        <v>13485</v>
      </c>
      <c r="Y3026" t="str">
        <f t="shared" si="1105"/>
        <v>Medium</v>
      </c>
      <c r="Z3026" t="s">
        <v>7843</v>
      </c>
      <c r="AA3026">
        <v>1</v>
      </c>
      <c r="AB3026" t="str">
        <f t="shared" si="1106"/>
        <v>Solo Star Poster</v>
      </c>
      <c r="AC3026" t="s">
        <v>14456</v>
      </c>
      <c r="AD3026" t="s">
        <v>14457</v>
      </c>
      <c r="AE3026">
        <v>1470</v>
      </c>
      <c r="AF3026" t="str">
        <f t="shared" si="1107"/>
        <v>Low</v>
      </c>
      <c r="AG3026" t="s">
        <v>9</v>
      </c>
      <c r="AH3026" t="s">
        <v>10</v>
      </c>
      <c r="AI3026" t="s">
        <v>66</v>
      </c>
      <c r="AJ3026" t="str">
        <f t="shared" si="1108"/>
        <v>Family</v>
      </c>
      <c r="AK3026">
        <v>11000000</v>
      </c>
      <c r="AL3026" t="str">
        <f t="shared" si="1109"/>
        <v>Low Budget</v>
      </c>
      <c r="AM3026">
        <v>1977</v>
      </c>
      <c r="AN3026">
        <f t="shared" si="1110"/>
        <v>48</v>
      </c>
      <c r="AO3026" t="str">
        <f t="shared" si="1111"/>
        <v>Old Classic</v>
      </c>
      <c r="AP3026">
        <v>1000</v>
      </c>
      <c r="AQ3026" t="str">
        <f t="shared" si="1112"/>
        <v>Very Low</v>
      </c>
      <c r="AR3026">
        <v>8.6999999999999993</v>
      </c>
      <c r="AS3026" t="str">
        <f t="shared" si="1113"/>
        <v>Excellent</v>
      </c>
      <c r="AT3026">
        <v>2.35</v>
      </c>
      <c r="AU3026" t="str">
        <f t="shared" si="1114"/>
        <v>Cinematic Widescreen</v>
      </c>
      <c r="AV3026">
        <v>33000</v>
      </c>
      <c r="AW3026" t="str">
        <f t="shared" si="1115"/>
        <v>Medium</v>
      </c>
    </row>
    <row r="3027" spans="1:49" x14ac:dyDescent="0.3">
      <c r="A3027" t="s">
        <v>0</v>
      </c>
      <c r="B3027" t="s">
        <v>14458</v>
      </c>
      <c r="C3027">
        <v>158</v>
      </c>
      <c r="D3027" t="str">
        <f t="shared" si="1095"/>
        <v>Low</v>
      </c>
      <c r="E3027">
        <v>109</v>
      </c>
      <c r="F3027" t="str">
        <f t="shared" si="1096"/>
        <v>1h 49m</v>
      </c>
      <c r="G3027" t="str">
        <f t="shared" si="1097"/>
        <v>Standard Movie</v>
      </c>
      <c r="H3027">
        <v>11</v>
      </c>
      <c r="I3027" t="str">
        <f t="shared" si="1098"/>
        <v>Very Low</v>
      </c>
      <c r="J3027">
        <v>411</v>
      </c>
      <c r="K3027" t="str">
        <f t="shared" si="1099"/>
        <v>Very Low</v>
      </c>
      <c r="L3027" t="s">
        <v>5434</v>
      </c>
      <c r="M3027">
        <v>22000</v>
      </c>
      <c r="N3027" t="str">
        <f t="shared" si="1100"/>
        <v>Medium</v>
      </c>
      <c r="O3027">
        <v>35537564</v>
      </c>
      <c r="P3027" t="str">
        <f t="shared" si="1101"/>
        <v>Average</v>
      </c>
      <c r="Q3027" t="s">
        <v>1642</v>
      </c>
      <c r="R3027" t="str">
        <f t="shared" si="1102"/>
        <v>Comedy</v>
      </c>
      <c r="S3027">
        <f t="shared" si="1103"/>
        <v>1</v>
      </c>
      <c r="T3027" t="s">
        <v>1717</v>
      </c>
      <c r="U3027" t="s">
        <v>14459</v>
      </c>
      <c r="V3027">
        <v>49671</v>
      </c>
      <c r="W3027" t="str">
        <f t="shared" si="1104"/>
        <v>Low</v>
      </c>
      <c r="X3027">
        <v>24063</v>
      </c>
      <c r="Y3027" t="str">
        <f t="shared" si="1105"/>
        <v>Medium</v>
      </c>
      <c r="Z3027" t="s">
        <v>14460</v>
      </c>
      <c r="AA3027">
        <v>1</v>
      </c>
      <c r="AB3027" t="str">
        <f t="shared" si="1106"/>
        <v>Solo Star Poster</v>
      </c>
      <c r="AC3027" t="s">
        <v>14461</v>
      </c>
      <c r="AD3027" t="s">
        <v>14462</v>
      </c>
      <c r="AE3027">
        <v>166</v>
      </c>
      <c r="AF3027" t="str">
        <f t="shared" si="1107"/>
        <v>Very Low</v>
      </c>
      <c r="AG3027" t="s">
        <v>9</v>
      </c>
      <c r="AH3027" t="s">
        <v>10</v>
      </c>
      <c r="AI3027" t="s">
        <v>556</v>
      </c>
      <c r="AJ3027" t="str">
        <f t="shared" si="1108"/>
        <v>Adult</v>
      </c>
      <c r="AK3027">
        <v>11500000</v>
      </c>
      <c r="AL3027" t="str">
        <f t="shared" si="1109"/>
        <v>Low Budget</v>
      </c>
      <c r="AM3027">
        <v>2016</v>
      </c>
      <c r="AN3027">
        <f t="shared" si="1110"/>
        <v>9</v>
      </c>
      <c r="AO3027" t="str">
        <f t="shared" si="1111"/>
        <v>Modern Classic</v>
      </c>
      <c r="AP3027">
        <v>851</v>
      </c>
      <c r="AQ3027" t="str">
        <f t="shared" si="1112"/>
        <v>Very Low</v>
      </c>
      <c r="AR3027">
        <v>6</v>
      </c>
      <c r="AS3027" t="str">
        <f t="shared" si="1113"/>
        <v>Average</v>
      </c>
      <c r="AT3027">
        <v>2.35</v>
      </c>
      <c r="AU3027" t="str">
        <f t="shared" si="1114"/>
        <v>Cinematic Widescreen</v>
      </c>
      <c r="AV3027">
        <v>11000</v>
      </c>
      <c r="AW3027" t="str">
        <f t="shared" si="1115"/>
        <v>Medium</v>
      </c>
    </row>
    <row r="3028" spans="1:49" x14ac:dyDescent="0.3">
      <c r="A3028" t="s">
        <v>0</v>
      </c>
      <c r="B3028" t="s">
        <v>9036</v>
      </c>
      <c r="C3028">
        <v>89</v>
      </c>
      <c r="D3028" t="str">
        <f t="shared" si="1095"/>
        <v>Low</v>
      </c>
      <c r="E3028">
        <v>200</v>
      </c>
      <c r="F3028" t="str">
        <f t="shared" si="1096"/>
        <v>3h 20m</v>
      </c>
      <c r="G3028" t="str">
        <f t="shared" si="1097"/>
        <v>Epic</v>
      </c>
      <c r="H3028">
        <v>767</v>
      </c>
      <c r="I3028" t="str">
        <f t="shared" si="1098"/>
        <v>Very Low</v>
      </c>
      <c r="J3028">
        <v>382</v>
      </c>
      <c r="K3028" t="str">
        <f t="shared" si="1099"/>
        <v>Very Low</v>
      </c>
      <c r="L3028" t="s">
        <v>14463</v>
      </c>
      <c r="M3028">
        <v>597</v>
      </c>
      <c r="N3028" t="str">
        <f t="shared" si="1100"/>
        <v>Low</v>
      </c>
      <c r="O3028">
        <v>111722000</v>
      </c>
      <c r="P3028" t="str">
        <f t="shared" si="1101"/>
        <v>Hit</v>
      </c>
      <c r="Q3028" t="s">
        <v>5576</v>
      </c>
      <c r="R3028" t="str">
        <f t="shared" si="1102"/>
        <v>Drama</v>
      </c>
      <c r="S3028">
        <f t="shared" si="1103"/>
        <v>3</v>
      </c>
      <c r="T3028" t="s">
        <v>11961</v>
      </c>
      <c r="U3028" t="s">
        <v>14464</v>
      </c>
      <c r="V3028">
        <v>55816</v>
      </c>
      <c r="W3028" t="str">
        <f t="shared" si="1104"/>
        <v>Medium</v>
      </c>
      <c r="X3028">
        <v>1966</v>
      </c>
      <c r="Y3028" t="str">
        <f t="shared" si="1105"/>
        <v>Low</v>
      </c>
      <c r="Z3028" t="s">
        <v>6708</v>
      </c>
      <c r="AA3028">
        <v>2</v>
      </c>
      <c r="AB3028" t="str">
        <f t="shared" si="1106"/>
        <v>Duo/Trio Poster</v>
      </c>
      <c r="AC3028" t="s">
        <v>14465</v>
      </c>
      <c r="AD3028" t="s">
        <v>14466</v>
      </c>
      <c r="AE3028">
        <v>255</v>
      </c>
      <c r="AF3028" t="str">
        <f t="shared" si="1107"/>
        <v>Very Low</v>
      </c>
      <c r="AG3028" t="s">
        <v>9</v>
      </c>
      <c r="AH3028" t="s">
        <v>10</v>
      </c>
      <c r="AI3028" t="s">
        <v>11</v>
      </c>
      <c r="AJ3028" t="str">
        <f t="shared" si="1108"/>
        <v>Teen</v>
      </c>
      <c r="AK3028">
        <v>11000000</v>
      </c>
      <c r="AL3028" t="str">
        <f t="shared" si="1109"/>
        <v>Low Budget</v>
      </c>
      <c r="AM3028">
        <v>1965</v>
      </c>
      <c r="AN3028">
        <f t="shared" si="1110"/>
        <v>60</v>
      </c>
      <c r="AO3028" t="str">
        <f t="shared" si="1111"/>
        <v>Old Classic</v>
      </c>
      <c r="AP3028">
        <v>396</v>
      </c>
      <c r="AQ3028" t="str">
        <f t="shared" si="1112"/>
        <v>Very Low</v>
      </c>
      <c r="AR3028">
        <v>8</v>
      </c>
      <c r="AS3028" t="str">
        <f t="shared" si="1113"/>
        <v>Excellent</v>
      </c>
      <c r="AT3028">
        <v>2.35</v>
      </c>
      <c r="AU3028" t="str">
        <f t="shared" si="1114"/>
        <v>Cinematic Widescreen</v>
      </c>
      <c r="AV3028">
        <v>7000</v>
      </c>
      <c r="AW3028" t="str">
        <f t="shared" si="1115"/>
        <v>Low</v>
      </c>
    </row>
    <row r="3029" spans="1:49" x14ac:dyDescent="0.3">
      <c r="A3029" t="s">
        <v>0</v>
      </c>
      <c r="B3029" t="s">
        <v>6591</v>
      </c>
      <c r="C3029">
        <v>101</v>
      </c>
      <c r="D3029" t="str">
        <f t="shared" si="1095"/>
        <v>Low</v>
      </c>
      <c r="E3029">
        <v>114</v>
      </c>
      <c r="F3029" t="str">
        <f t="shared" si="1096"/>
        <v>1h 54m</v>
      </c>
      <c r="G3029" t="str">
        <f t="shared" si="1097"/>
        <v>Standard Movie</v>
      </c>
      <c r="H3029">
        <v>335</v>
      </c>
      <c r="I3029" t="str">
        <f t="shared" si="1098"/>
        <v>Very Low</v>
      </c>
      <c r="J3029">
        <v>14</v>
      </c>
      <c r="K3029" t="str">
        <f t="shared" si="1099"/>
        <v>Very Low</v>
      </c>
      <c r="L3029" t="s">
        <v>14467</v>
      </c>
      <c r="M3029">
        <v>585</v>
      </c>
      <c r="N3029" t="str">
        <f t="shared" si="1100"/>
        <v>Low</v>
      </c>
      <c r="O3029">
        <v>10230</v>
      </c>
      <c r="P3029" t="str">
        <f t="shared" si="1101"/>
        <v>Flop</v>
      </c>
      <c r="Q3029" t="s">
        <v>14468</v>
      </c>
      <c r="R3029" t="str">
        <f t="shared" si="1102"/>
        <v>Adventure</v>
      </c>
      <c r="S3029">
        <f t="shared" si="1103"/>
        <v>5</v>
      </c>
      <c r="T3029" t="s">
        <v>14469</v>
      </c>
      <c r="U3029" t="s">
        <v>14470</v>
      </c>
      <c r="V3029">
        <v>14437</v>
      </c>
      <c r="W3029" t="str">
        <f t="shared" si="1104"/>
        <v>Low</v>
      </c>
      <c r="X3029">
        <v>679</v>
      </c>
      <c r="Y3029" t="str">
        <f t="shared" si="1105"/>
        <v>Very Low</v>
      </c>
      <c r="Z3029" t="s">
        <v>14471</v>
      </c>
      <c r="AA3029">
        <v>0</v>
      </c>
      <c r="AB3029" t="str">
        <f t="shared" si="1106"/>
        <v>Symbolic Poster</v>
      </c>
      <c r="AC3029" t="s">
        <v>14472</v>
      </c>
      <c r="AD3029" t="s">
        <v>14473</v>
      </c>
      <c r="AE3029">
        <v>26</v>
      </c>
      <c r="AF3029" t="str">
        <f t="shared" si="1107"/>
        <v>Very Low</v>
      </c>
      <c r="AG3029" t="s">
        <v>14474</v>
      </c>
      <c r="AH3029" t="s">
        <v>28</v>
      </c>
      <c r="AI3029" t="s">
        <v>556</v>
      </c>
      <c r="AJ3029" t="str">
        <f t="shared" si="1108"/>
        <v>Adult</v>
      </c>
      <c r="AK3029">
        <f>AK3028</f>
        <v>11000000</v>
      </c>
      <c r="AL3029" t="str">
        <f t="shared" si="1109"/>
        <v>Low Budget</v>
      </c>
      <c r="AM3029">
        <v>2014</v>
      </c>
      <c r="AN3029">
        <f t="shared" si="1110"/>
        <v>11</v>
      </c>
      <c r="AO3029" t="str">
        <f t="shared" si="1111"/>
        <v>Modern Classic</v>
      </c>
      <c r="AP3029">
        <v>68</v>
      </c>
      <c r="AQ3029" t="str">
        <f t="shared" si="1112"/>
        <v>Very Low</v>
      </c>
      <c r="AR3029">
        <v>7.2</v>
      </c>
      <c r="AS3029" t="str">
        <f t="shared" si="1113"/>
        <v>Good</v>
      </c>
      <c r="AT3029">
        <v>2.35</v>
      </c>
      <c r="AU3029" t="str">
        <f t="shared" si="1114"/>
        <v>Cinematic Widescreen</v>
      </c>
      <c r="AV3029">
        <v>0</v>
      </c>
      <c r="AW3029" t="str">
        <f t="shared" si="1115"/>
        <v>Very Low</v>
      </c>
    </row>
    <row r="3030" spans="1:49" x14ac:dyDescent="0.3">
      <c r="A3030" t="s">
        <v>0</v>
      </c>
      <c r="B3030" t="s">
        <v>4037</v>
      </c>
      <c r="C3030">
        <v>128</v>
      </c>
      <c r="D3030" t="str">
        <f t="shared" si="1095"/>
        <v>Low</v>
      </c>
      <c r="E3030">
        <v>112</v>
      </c>
      <c r="F3030" t="str">
        <f t="shared" si="1096"/>
        <v>1h 52m</v>
      </c>
      <c r="G3030" t="str">
        <f t="shared" si="1097"/>
        <v>Standard Movie</v>
      </c>
      <c r="H3030">
        <v>197</v>
      </c>
      <c r="I3030" t="str">
        <f t="shared" si="1098"/>
        <v>Very Low</v>
      </c>
      <c r="J3030">
        <v>632</v>
      </c>
      <c r="K3030" t="str">
        <f t="shared" si="1099"/>
        <v>Very Low</v>
      </c>
      <c r="L3030" t="s">
        <v>7579</v>
      </c>
      <c r="M3030">
        <v>755</v>
      </c>
      <c r="N3030" t="str">
        <f t="shared" si="1100"/>
        <v>Low</v>
      </c>
      <c r="O3030">
        <v>90556401</v>
      </c>
      <c r="P3030" t="str">
        <f t="shared" si="1101"/>
        <v>Hit</v>
      </c>
      <c r="Q3030" t="s">
        <v>2994</v>
      </c>
      <c r="R3030" t="str">
        <f t="shared" si="1102"/>
        <v>Comedy</v>
      </c>
      <c r="S3030">
        <f t="shared" si="1103"/>
        <v>6</v>
      </c>
      <c r="T3030" t="s">
        <v>10865</v>
      </c>
      <c r="U3030" t="s">
        <v>14475</v>
      </c>
      <c r="V3030">
        <v>43795</v>
      </c>
      <c r="W3030" t="str">
        <f t="shared" si="1104"/>
        <v>Low</v>
      </c>
      <c r="X3030">
        <v>3507</v>
      </c>
      <c r="Y3030" t="str">
        <f t="shared" si="1105"/>
        <v>Low</v>
      </c>
      <c r="Z3030" t="s">
        <v>11863</v>
      </c>
      <c r="AA3030">
        <v>1</v>
      </c>
      <c r="AB3030" t="str">
        <f t="shared" si="1106"/>
        <v>Solo Star Poster</v>
      </c>
      <c r="AC3030" t="s">
        <v>14476</v>
      </c>
      <c r="AD3030" t="s">
        <v>14477</v>
      </c>
      <c r="AE3030">
        <v>171</v>
      </c>
      <c r="AF3030" t="str">
        <f t="shared" si="1107"/>
        <v>Very Low</v>
      </c>
      <c r="AG3030" t="s">
        <v>9</v>
      </c>
      <c r="AH3030" t="s">
        <v>10</v>
      </c>
      <c r="AI3030" t="s">
        <v>248</v>
      </c>
      <c r="AJ3030" t="str">
        <f t="shared" si="1108"/>
        <v>Family</v>
      </c>
      <c r="AK3030">
        <v>11000000</v>
      </c>
      <c r="AL3030" t="str">
        <f t="shared" si="1109"/>
        <v>Low Budget</v>
      </c>
      <c r="AM3030">
        <v>2008</v>
      </c>
      <c r="AN3030">
        <f t="shared" si="1110"/>
        <v>17</v>
      </c>
      <c r="AO3030" t="str">
        <f t="shared" si="1111"/>
        <v>Old Classic</v>
      </c>
      <c r="AP3030">
        <v>734</v>
      </c>
      <c r="AQ3030" t="str">
        <f t="shared" si="1112"/>
        <v>Very Low</v>
      </c>
      <c r="AR3030">
        <v>4.5</v>
      </c>
      <c r="AS3030" t="str">
        <f t="shared" si="1113"/>
        <v>Poor</v>
      </c>
      <c r="AT3030">
        <v>1.85</v>
      </c>
      <c r="AU3030" t="str">
        <f t="shared" si="1114"/>
        <v>HDTV / Widescreen</v>
      </c>
      <c r="AV3030">
        <v>0</v>
      </c>
      <c r="AW3030" t="str">
        <f t="shared" si="1115"/>
        <v>Very Low</v>
      </c>
    </row>
    <row r="3031" spans="1:49" x14ac:dyDescent="0.3">
      <c r="A3031" t="s">
        <v>0</v>
      </c>
      <c r="B3031" t="s">
        <v>4137</v>
      </c>
      <c r="C3031">
        <v>410</v>
      </c>
      <c r="D3031" t="str">
        <f t="shared" si="1095"/>
        <v>Medium</v>
      </c>
      <c r="E3031">
        <v>116</v>
      </c>
      <c r="F3031" t="str">
        <f t="shared" si="1096"/>
        <v>1h 56m</v>
      </c>
      <c r="G3031" t="str">
        <f t="shared" si="1097"/>
        <v>Standard Movie</v>
      </c>
      <c r="H3031">
        <v>737</v>
      </c>
      <c r="I3031" t="str">
        <f t="shared" si="1098"/>
        <v>Very Low</v>
      </c>
      <c r="J3031">
        <v>141</v>
      </c>
      <c r="K3031" t="str">
        <f t="shared" si="1099"/>
        <v>Very Low</v>
      </c>
      <c r="L3031" t="s">
        <v>14478</v>
      </c>
      <c r="M3031">
        <v>23000</v>
      </c>
      <c r="N3031" t="str">
        <f t="shared" si="1100"/>
        <v>Medium</v>
      </c>
      <c r="O3031">
        <v>93571803</v>
      </c>
      <c r="P3031" t="str">
        <f t="shared" si="1101"/>
        <v>Hit</v>
      </c>
      <c r="Q3031" t="s">
        <v>1605</v>
      </c>
      <c r="R3031" t="str">
        <f t="shared" si="1102"/>
        <v>Biography</v>
      </c>
      <c r="S3031">
        <f t="shared" si="1103"/>
        <v>3</v>
      </c>
      <c r="T3031" t="s">
        <v>30</v>
      </c>
      <c r="U3031" t="s">
        <v>14479</v>
      </c>
      <c r="V3031">
        <v>275869</v>
      </c>
      <c r="W3031" t="str">
        <f t="shared" si="1104"/>
        <v>High</v>
      </c>
      <c r="X3031">
        <v>23811</v>
      </c>
      <c r="Y3031" t="str">
        <f t="shared" si="1105"/>
        <v>Medium</v>
      </c>
      <c r="Z3031" t="s">
        <v>7728</v>
      </c>
      <c r="AA3031">
        <v>2</v>
      </c>
      <c r="AB3031" t="str">
        <f t="shared" si="1106"/>
        <v>Duo/Trio Poster</v>
      </c>
      <c r="AC3031" t="s">
        <v>14480</v>
      </c>
      <c r="AD3031" t="s">
        <v>14481</v>
      </c>
      <c r="AE3031">
        <v>389</v>
      </c>
      <c r="AF3031" t="str">
        <f t="shared" si="1107"/>
        <v>Very Low</v>
      </c>
      <c r="AG3031" t="s">
        <v>9</v>
      </c>
      <c r="AH3031" t="s">
        <v>10</v>
      </c>
      <c r="AI3031" t="s">
        <v>556</v>
      </c>
      <c r="AJ3031" t="str">
        <f t="shared" si="1108"/>
        <v>Adult</v>
      </c>
      <c r="AK3031">
        <v>25000000</v>
      </c>
      <c r="AL3031" t="str">
        <f t="shared" si="1109"/>
        <v>Low Budget</v>
      </c>
      <c r="AM3031">
        <v>2010</v>
      </c>
      <c r="AN3031">
        <f t="shared" si="1110"/>
        <v>15</v>
      </c>
      <c r="AO3031" t="str">
        <f t="shared" si="1111"/>
        <v>Modern Classic</v>
      </c>
      <c r="AP3031">
        <v>238</v>
      </c>
      <c r="AQ3031" t="str">
        <f t="shared" si="1112"/>
        <v>Very Low</v>
      </c>
      <c r="AR3031">
        <v>7.9</v>
      </c>
      <c r="AS3031" t="str">
        <f t="shared" si="1113"/>
        <v>Good</v>
      </c>
      <c r="AT3031">
        <v>2.35</v>
      </c>
      <c r="AU3031" t="str">
        <f t="shared" si="1114"/>
        <v>Cinematic Widescreen</v>
      </c>
      <c r="AV3031">
        <v>36000</v>
      </c>
      <c r="AW3031" t="str">
        <f t="shared" si="1115"/>
        <v>Medium</v>
      </c>
    </row>
    <row r="3032" spans="1:49" x14ac:dyDescent="0.3">
      <c r="A3032" t="s">
        <v>0</v>
      </c>
      <c r="B3032" t="s">
        <v>10636</v>
      </c>
      <c r="C3032">
        <v>104</v>
      </c>
      <c r="D3032" t="str">
        <f t="shared" si="1095"/>
        <v>Low</v>
      </c>
      <c r="E3032">
        <v>92</v>
      </c>
      <c r="F3032" t="str">
        <f t="shared" si="1096"/>
        <v>1h 32m</v>
      </c>
      <c r="G3032" t="str">
        <f t="shared" si="1097"/>
        <v>Standard Movie</v>
      </c>
      <c r="H3032">
        <v>79</v>
      </c>
      <c r="I3032" t="str">
        <f t="shared" si="1098"/>
        <v>Very Low</v>
      </c>
      <c r="J3032">
        <v>218</v>
      </c>
      <c r="K3032" t="str">
        <f t="shared" si="1099"/>
        <v>Very Low</v>
      </c>
      <c r="L3032" t="s">
        <v>10637</v>
      </c>
      <c r="M3032">
        <v>608</v>
      </c>
      <c r="N3032" t="str">
        <f t="shared" si="1100"/>
        <v>Low</v>
      </c>
      <c r="O3032">
        <v>72755517</v>
      </c>
      <c r="P3032" t="str">
        <f t="shared" si="1101"/>
        <v>Hit</v>
      </c>
      <c r="Q3032" t="s">
        <v>10638</v>
      </c>
      <c r="R3032" t="str">
        <f t="shared" si="1102"/>
        <v>Action</v>
      </c>
      <c r="S3032">
        <f t="shared" si="1103"/>
        <v>3</v>
      </c>
      <c r="T3032" t="s">
        <v>10639</v>
      </c>
      <c r="U3032" t="s">
        <v>14482</v>
      </c>
      <c r="V3032">
        <v>56595</v>
      </c>
      <c r="W3032" t="str">
        <f t="shared" si="1104"/>
        <v>Medium</v>
      </c>
      <c r="X3032">
        <v>1853</v>
      </c>
      <c r="Y3032" t="str">
        <f t="shared" si="1105"/>
        <v>Low</v>
      </c>
      <c r="Z3032" t="s">
        <v>10641</v>
      </c>
      <c r="AA3032">
        <v>0</v>
      </c>
      <c r="AB3032" t="str">
        <f t="shared" si="1106"/>
        <v>Symbolic Poster</v>
      </c>
      <c r="AC3032" t="s">
        <v>14483</v>
      </c>
      <c r="AD3032" t="s">
        <v>14484</v>
      </c>
      <c r="AE3032">
        <v>196</v>
      </c>
      <c r="AF3032" t="str">
        <f t="shared" si="1107"/>
        <v>Very Low</v>
      </c>
      <c r="AG3032" t="s">
        <v>9</v>
      </c>
      <c r="AH3032" t="s">
        <v>10</v>
      </c>
      <c r="AI3032" t="s">
        <v>556</v>
      </c>
      <c r="AJ3032" t="str">
        <f t="shared" si="1108"/>
        <v>Adult</v>
      </c>
      <c r="AK3032">
        <f>AK3031</f>
        <v>25000000</v>
      </c>
      <c r="AL3032" t="str">
        <f t="shared" si="1109"/>
        <v>Low Budget</v>
      </c>
      <c r="AM3032">
        <v>2006</v>
      </c>
      <c r="AN3032">
        <f t="shared" si="1110"/>
        <v>19</v>
      </c>
      <c r="AO3032" t="str">
        <f t="shared" si="1111"/>
        <v>Old Classic</v>
      </c>
      <c r="AP3032">
        <v>362</v>
      </c>
      <c r="AQ3032" t="str">
        <f t="shared" si="1112"/>
        <v>Very Low</v>
      </c>
      <c r="AR3032">
        <v>7.1</v>
      </c>
      <c r="AS3032" t="str">
        <f t="shared" si="1113"/>
        <v>Good</v>
      </c>
      <c r="AT3032">
        <v>1.85</v>
      </c>
      <c r="AU3032" t="str">
        <f t="shared" si="1114"/>
        <v>HDTV / Widescreen</v>
      </c>
      <c r="AV3032">
        <v>641</v>
      </c>
      <c r="AW3032" t="str">
        <f t="shared" si="1115"/>
        <v>Very Low</v>
      </c>
    </row>
    <row r="3033" spans="1:49" x14ac:dyDescent="0.3">
      <c r="A3033" t="s">
        <v>0</v>
      </c>
      <c r="B3033" t="s">
        <v>6934</v>
      </c>
      <c r="C3033">
        <v>54</v>
      </c>
      <c r="D3033" t="str">
        <f t="shared" si="1095"/>
        <v>Low</v>
      </c>
      <c r="E3033">
        <v>120</v>
      </c>
      <c r="F3033" t="str">
        <f t="shared" si="1096"/>
        <v>2h 0m</v>
      </c>
      <c r="G3033" t="str">
        <f t="shared" si="1097"/>
        <v>Standard Movie</v>
      </c>
      <c r="H3033">
        <v>36</v>
      </c>
      <c r="I3033" t="str">
        <f t="shared" si="1098"/>
        <v>Very Low</v>
      </c>
      <c r="J3033">
        <v>633</v>
      </c>
      <c r="K3033" t="str">
        <f t="shared" si="1099"/>
        <v>Very Low</v>
      </c>
      <c r="L3033" t="s">
        <v>2254</v>
      </c>
      <c r="M3033">
        <v>886</v>
      </c>
      <c r="N3033" t="str">
        <f t="shared" si="1100"/>
        <v>Low</v>
      </c>
      <c r="O3033">
        <v>52929168</v>
      </c>
      <c r="P3033" t="str">
        <f t="shared" si="1101"/>
        <v>Hit</v>
      </c>
      <c r="Q3033" t="s">
        <v>980</v>
      </c>
      <c r="R3033" t="str">
        <f t="shared" si="1102"/>
        <v>Comedy</v>
      </c>
      <c r="S3033">
        <f t="shared" si="1103"/>
        <v>2</v>
      </c>
      <c r="T3033" t="s">
        <v>5552</v>
      </c>
      <c r="U3033" t="s">
        <v>14485</v>
      </c>
      <c r="V3033">
        <v>82743</v>
      </c>
      <c r="W3033" t="str">
        <f t="shared" si="1104"/>
        <v>Medium</v>
      </c>
      <c r="X3033">
        <v>3280</v>
      </c>
      <c r="Y3033" t="str">
        <f t="shared" si="1105"/>
        <v>Low</v>
      </c>
      <c r="Z3033" t="s">
        <v>14486</v>
      </c>
      <c r="AA3033">
        <v>1</v>
      </c>
      <c r="AB3033" t="str">
        <f t="shared" si="1106"/>
        <v>Solo Star Poster</v>
      </c>
      <c r="AC3033" t="s">
        <v>14487</v>
      </c>
      <c r="AD3033" t="s">
        <v>14488</v>
      </c>
      <c r="AE3033">
        <v>201</v>
      </c>
      <c r="AF3033" t="str">
        <f t="shared" si="1107"/>
        <v>Very Low</v>
      </c>
      <c r="AG3033" t="s">
        <v>9</v>
      </c>
      <c r="AH3033" t="s">
        <v>10</v>
      </c>
      <c r="AI3033" t="s">
        <v>556</v>
      </c>
      <c r="AJ3033" t="str">
        <f t="shared" si="1108"/>
        <v>Adult</v>
      </c>
      <c r="AK3033">
        <v>11000000</v>
      </c>
      <c r="AL3033" t="str">
        <f t="shared" si="1109"/>
        <v>Low Budget</v>
      </c>
      <c r="AM3033">
        <v>1992</v>
      </c>
      <c r="AN3033">
        <f t="shared" si="1110"/>
        <v>33</v>
      </c>
      <c r="AO3033" t="str">
        <f t="shared" si="1111"/>
        <v>Old Classic</v>
      </c>
      <c r="AP3033">
        <v>655</v>
      </c>
      <c r="AQ3033" t="str">
        <f t="shared" si="1112"/>
        <v>Very Low</v>
      </c>
      <c r="AR3033">
        <v>7.5</v>
      </c>
      <c r="AS3033" t="str">
        <f t="shared" si="1113"/>
        <v>Good</v>
      </c>
      <c r="AT3033">
        <v>1.85</v>
      </c>
      <c r="AU3033" t="str">
        <f t="shared" si="1114"/>
        <v>HDTV / Widescreen</v>
      </c>
      <c r="AV3033">
        <v>7000</v>
      </c>
      <c r="AW3033" t="str">
        <f t="shared" si="1115"/>
        <v>Low</v>
      </c>
    </row>
    <row r="3034" spans="1:49" x14ac:dyDescent="0.3">
      <c r="A3034" t="s">
        <v>0</v>
      </c>
      <c r="B3034" t="s">
        <v>14489</v>
      </c>
      <c r="C3034">
        <v>141</v>
      </c>
      <c r="D3034" t="str">
        <f t="shared" si="1095"/>
        <v>Low</v>
      </c>
      <c r="E3034">
        <v>107</v>
      </c>
      <c r="F3034" t="str">
        <f t="shared" si="1096"/>
        <v>1h 47m</v>
      </c>
      <c r="G3034" t="str">
        <f t="shared" si="1097"/>
        <v>Standard Movie</v>
      </c>
      <c r="H3034">
        <v>15</v>
      </c>
      <c r="I3034" t="str">
        <f t="shared" si="1098"/>
        <v>Very Low</v>
      </c>
      <c r="J3034">
        <v>602</v>
      </c>
      <c r="K3034" t="str">
        <f t="shared" si="1099"/>
        <v>Very Low</v>
      </c>
      <c r="L3034" t="s">
        <v>315</v>
      </c>
      <c r="M3034">
        <v>17000</v>
      </c>
      <c r="N3034" t="str">
        <f t="shared" si="1100"/>
        <v>Medium</v>
      </c>
      <c r="O3034">
        <v>50461335</v>
      </c>
      <c r="P3034" t="str">
        <f t="shared" si="1101"/>
        <v>Hit</v>
      </c>
      <c r="Q3034" t="s">
        <v>14490</v>
      </c>
      <c r="R3034" t="str">
        <f t="shared" si="1102"/>
        <v>Drama</v>
      </c>
      <c r="S3034">
        <f t="shared" si="1103"/>
        <v>4</v>
      </c>
      <c r="T3034" t="s">
        <v>460</v>
      </c>
      <c r="U3034" t="s">
        <v>14491</v>
      </c>
      <c r="V3034">
        <v>83893</v>
      </c>
      <c r="W3034" t="str">
        <f t="shared" si="1104"/>
        <v>Medium</v>
      </c>
      <c r="X3034">
        <v>20466</v>
      </c>
      <c r="Y3034" t="str">
        <f t="shared" si="1105"/>
        <v>Medium</v>
      </c>
      <c r="Z3034" t="s">
        <v>1292</v>
      </c>
      <c r="AA3034">
        <v>3</v>
      </c>
      <c r="AB3034" t="str">
        <f t="shared" si="1106"/>
        <v>Duo/Trio Poster</v>
      </c>
      <c r="AC3034" t="s">
        <v>14492</v>
      </c>
      <c r="AD3034" t="s">
        <v>14493</v>
      </c>
      <c r="AE3034">
        <v>132</v>
      </c>
      <c r="AF3034" t="str">
        <f t="shared" si="1107"/>
        <v>Very Low</v>
      </c>
      <c r="AG3034" t="s">
        <v>9</v>
      </c>
      <c r="AH3034" t="s">
        <v>10</v>
      </c>
      <c r="AI3034" t="s">
        <v>11</v>
      </c>
      <c r="AJ3034" t="str">
        <f t="shared" si="1108"/>
        <v>Teen</v>
      </c>
      <c r="AK3034">
        <v>11000000</v>
      </c>
      <c r="AL3034" t="str">
        <f t="shared" si="1109"/>
        <v>Low Budget</v>
      </c>
      <c r="AM3034">
        <v>2014</v>
      </c>
      <c r="AN3034">
        <f t="shared" si="1110"/>
        <v>11</v>
      </c>
      <c r="AO3034" t="str">
        <f t="shared" si="1111"/>
        <v>Modern Classic</v>
      </c>
      <c r="AP3034">
        <v>1000</v>
      </c>
      <c r="AQ3034" t="str">
        <f t="shared" si="1112"/>
        <v>Very Low</v>
      </c>
      <c r="AR3034">
        <v>6.8</v>
      </c>
      <c r="AS3034" t="str">
        <f t="shared" si="1113"/>
        <v>Average</v>
      </c>
      <c r="AT3034">
        <v>2.35</v>
      </c>
      <c r="AU3034" t="str">
        <f t="shared" si="1114"/>
        <v>Cinematic Widescreen</v>
      </c>
      <c r="AV3034">
        <v>15000</v>
      </c>
      <c r="AW3034" t="str">
        <f t="shared" si="1115"/>
        <v>Medium</v>
      </c>
    </row>
    <row r="3035" spans="1:49" x14ac:dyDescent="0.3">
      <c r="A3035" t="s">
        <v>0</v>
      </c>
      <c r="B3035" t="s">
        <v>10435</v>
      </c>
      <c r="C3035">
        <v>30</v>
      </c>
      <c r="D3035" t="str">
        <f t="shared" si="1095"/>
        <v>Very Low</v>
      </c>
      <c r="E3035">
        <v>92</v>
      </c>
      <c r="F3035" t="str">
        <f t="shared" si="1096"/>
        <v>1h 32m</v>
      </c>
      <c r="G3035" t="str">
        <f t="shared" si="1097"/>
        <v>Standard Movie</v>
      </c>
      <c r="H3035">
        <v>53</v>
      </c>
      <c r="I3035" t="str">
        <f t="shared" si="1098"/>
        <v>Very Low</v>
      </c>
      <c r="J3035">
        <v>32</v>
      </c>
      <c r="K3035" t="str">
        <f t="shared" si="1099"/>
        <v>Very Low</v>
      </c>
      <c r="L3035" t="s">
        <v>10937</v>
      </c>
      <c r="M3035">
        <v>84</v>
      </c>
      <c r="N3035" t="str">
        <f t="shared" si="1100"/>
        <v>Low</v>
      </c>
      <c r="O3035">
        <f>O3034</f>
        <v>50461335</v>
      </c>
      <c r="P3035" t="str">
        <f t="shared" si="1101"/>
        <v>Hit</v>
      </c>
      <c r="Q3035" t="s">
        <v>1723</v>
      </c>
      <c r="R3035" t="str">
        <f t="shared" si="1102"/>
        <v>Action</v>
      </c>
      <c r="S3035">
        <f t="shared" si="1103"/>
        <v>3</v>
      </c>
      <c r="T3035" t="s">
        <v>14494</v>
      </c>
      <c r="U3035" t="s">
        <v>14495</v>
      </c>
      <c r="V3035">
        <v>3104</v>
      </c>
      <c r="W3035" t="str">
        <f t="shared" si="1104"/>
        <v>Very Low</v>
      </c>
      <c r="X3035">
        <v>179</v>
      </c>
      <c r="Y3035" t="str">
        <f t="shared" si="1105"/>
        <v>Very Low</v>
      </c>
      <c r="Z3035" t="s">
        <v>14496</v>
      </c>
      <c r="AA3035">
        <v>2</v>
      </c>
      <c r="AB3035" t="str">
        <f t="shared" si="1106"/>
        <v>Duo/Trio Poster</v>
      </c>
      <c r="AC3035" t="str">
        <f>AC3034</f>
        <v>car accident|coma|out of body experience|reference to the exploited|teenage girl</v>
      </c>
      <c r="AD3035" t="s">
        <v>14497</v>
      </c>
      <c r="AE3035">
        <v>33</v>
      </c>
      <c r="AF3035" t="str">
        <f t="shared" si="1107"/>
        <v>Very Low</v>
      </c>
      <c r="AG3035" t="s">
        <v>9</v>
      </c>
      <c r="AH3035" t="s">
        <v>239</v>
      </c>
      <c r="AI3035" t="s">
        <v>4801</v>
      </c>
      <c r="AJ3035" t="str">
        <f t="shared" si="1108"/>
        <v>No Rating</v>
      </c>
      <c r="AK3035">
        <v>12000000</v>
      </c>
      <c r="AL3035" t="str">
        <f t="shared" si="1109"/>
        <v>Low Budget</v>
      </c>
      <c r="AM3035">
        <v>2014</v>
      </c>
      <c r="AN3035">
        <f t="shared" si="1110"/>
        <v>11</v>
      </c>
      <c r="AO3035" t="str">
        <f t="shared" si="1111"/>
        <v>Modern Classic</v>
      </c>
      <c r="AP3035">
        <v>37</v>
      </c>
      <c r="AQ3035" t="str">
        <f t="shared" si="1112"/>
        <v>Very Low</v>
      </c>
      <c r="AR3035">
        <v>4.3</v>
      </c>
      <c r="AS3035" t="str">
        <f t="shared" si="1113"/>
        <v>Poor</v>
      </c>
      <c r="AT3035">
        <f>AT3034</f>
        <v>2.35</v>
      </c>
      <c r="AU3035" t="str">
        <f t="shared" si="1114"/>
        <v>Cinematic Widescreen</v>
      </c>
      <c r="AV3035">
        <v>774</v>
      </c>
      <c r="AW3035" t="str">
        <f t="shared" si="1115"/>
        <v>Very Low</v>
      </c>
    </row>
    <row r="3036" spans="1:49" x14ac:dyDescent="0.3">
      <c r="A3036" t="s">
        <v>0</v>
      </c>
      <c r="B3036" t="s">
        <v>14498</v>
      </c>
      <c r="C3036">
        <v>57</v>
      </c>
      <c r="D3036" t="str">
        <f t="shared" si="1095"/>
        <v>Low</v>
      </c>
      <c r="E3036">
        <v>107</v>
      </c>
      <c r="F3036" t="str">
        <f t="shared" si="1096"/>
        <v>1h 47m</v>
      </c>
      <c r="G3036" t="str">
        <f t="shared" si="1097"/>
        <v>Standard Movie</v>
      </c>
      <c r="H3036">
        <v>42</v>
      </c>
      <c r="I3036" t="str">
        <f t="shared" si="1098"/>
        <v>Very Low</v>
      </c>
      <c r="J3036">
        <v>808</v>
      </c>
      <c r="K3036" t="str">
        <f t="shared" si="1099"/>
        <v>Very Low</v>
      </c>
      <c r="L3036" t="s">
        <v>4803</v>
      </c>
      <c r="M3036">
        <v>1000</v>
      </c>
      <c r="N3036" t="str">
        <f t="shared" si="1100"/>
        <v>Low</v>
      </c>
      <c r="O3036">
        <v>49797148</v>
      </c>
      <c r="P3036" t="str">
        <f t="shared" si="1101"/>
        <v>Average</v>
      </c>
      <c r="Q3036" t="s">
        <v>3884</v>
      </c>
      <c r="R3036" t="str">
        <f t="shared" si="1102"/>
        <v>Comedy</v>
      </c>
      <c r="S3036">
        <f t="shared" si="1103"/>
        <v>2</v>
      </c>
      <c r="T3036" t="s">
        <v>13124</v>
      </c>
      <c r="U3036" t="s">
        <v>14499</v>
      </c>
      <c r="V3036">
        <v>49007</v>
      </c>
      <c r="W3036" t="str">
        <f t="shared" si="1104"/>
        <v>Low</v>
      </c>
      <c r="X3036">
        <v>3435</v>
      </c>
      <c r="Y3036" t="str">
        <f t="shared" si="1105"/>
        <v>Low</v>
      </c>
      <c r="Z3036" t="s">
        <v>1030</v>
      </c>
      <c r="AA3036">
        <v>3</v>
      </c>
      <c r="AB3036" t="str">
        <f t="shared" si="1106"/>
        <v>Duo/Trio Poster</v>
      </c>
      <c r="AC3036" t="s">
        <v>14500</v>
      </c>
      <c r="AD3036" t="s">
        <v>14501</v>
      </c>
      <c r="AE3036">
        <v>97</v>
      </c>
      <c r="AF3036" t="str">
        <f t="shared" si="1107"/>
        <v>Very Low</v>
      </c>
      <c r="AG3036" t="s">
        <v>9</v>
      </c>
      <c r="AH3036" t="s">
        <v>10</v>
      </c>
      <c r="AI3036" t="s">
        <v>556</v>
      </c>
      <c r="AJ3036" t="str">
        <f t="shared" si="1108"/>
        <v>Adult</v>
      </c>
      <c r="AK3036">
        <v>11000000</v>
      </c>
      <c r="AL3036" t="str">
        <f t="shared" si="1109"/>
        <v>Low Budget</v>
      </c>
      <c r="AM3036">
        <v>1989</v>
      </c>
      <c r="AN3036">
        <f t="shared" si="1110"/>
        <v>36</v>
      </c>
      <c r="AO3036" t="str">
        <f t="shared" si="1111"/>
        <v>Old Classic</v>
      </c>
      <c r="AP3036">
        <v>854</v>
      </c>
      <c r="AQ3036" t="str">
        <f t="shared" si="1112"/>
        <v>Very Low</v>
      </c>
      <c r="AR3036">
        <v>7.2</v>
      </c>
      <c r="AS3036" t="str">
        <f t="shared" si="1113"/>
        <v>Good</v>
      </c>
      <c r="AT3036">
        <v>1.85</v>
      </c>
      <c r="AU3036" t="str">
        <f t="shared" si="1114"/>
        <v>HDTV / Widescreen</v>
      </c>
      <c r="AV3036">
        <v>0</v>
      </c>
      <c r="AW3036" t="str">
        <f t="shared" si="1115"/>
        <v>Very Low</v>
      </c>
    </row>
    <row r="3037" spans="1:49" x14ac:dyDescent="0.3">
      <c r="A3037" t="s">
        <v>0</v>
      </c>
      <c r="B3037" t="s">
        <v>5961</v>
      </c>
      <c r="C3037">
        <v>56</v>
      </c>
      <c r="D3037" t="str">
        <f t="shared" si="1095"/>
        <v>Low</v>
      </c>
      <c r="E3037">
        <v>100</v>
      </c>
      <c r="F3037" t="str">
        <f t="shared" si="1096"/>
        <v>1h 40m</v>
      </c>
      <c r="G3037" t="str">
        <f t="shared" si="1097"/>
        <v>Standard Movie</v>
      </c>
      <c r="H3037">
        <v>32</v>
      </c>
      <c r="I3037" t="str">
        <f t="shared" si="1098"/>
        <v>Very Low</v>
      </c>
      <c r="J3037">
        <v>621</v>
      </c>
      <c r="K3037" t="str">
        <f t="shared" si="1099"/>
        <v>Very Low</v>
      </c>
      <c r="L3037" t="s">
        <v>696</v>
      </c>
      <c r="M3037">
        <v>785</v>
      </c>
      <c r="N3037" t="str">
        <f t="shared" si="1100"/>
        <v>Low</v>
      </c>
      <c r="O3037">
        <f>O3036</f>
        <v>49797148</v>
      </c>
      <c r="P3037" t="str">
        <f t="shared" si="1101"/>
        <v>Average</v>
      </c>
      <c r="Q3037" t="s">
        <v>1642</v>
      </c>
      <c r="R3037" t="str">
        <f t="shared" si="1102"/>
        <v>Comedy</v>
      </c>
      <c r="S3037">
        <f t="shared" si="1103"/>
        <v>1</v>
      </c>
      <c r="T3037" t="s">
        <v>7222</v>
      </c>
      <c r="U3037" t="s">
        <v>14502</v>
      </c>
      <c r="V3037">
        <v>18220</v>
      </c>
      <c r="W3037" t="str">
        <f t="shared" si="1104"/>
        <v>Low</v>
      </c>
      <c r="X3037">
        <v>3135</v>
      </c>
      <c r="Y3037" t="str">
        <f t="shared" si="1105"/>
        <v>Low</v>
      </c>
      <c r="Z3037" t="s">
        <v>550</v>
      </c>
      <c r="AA3037">
        <v>5</v>
      </c>
      <c r="AB3037" t="str">
        <f t="shared" si="1106"/>
        <v>Ensemble Poster</v>
      </c>
      <c r="AC3037" t="s">
        <v>14503</v>
      </c>
      <c r="AD3037" t="s">
        <v>14504</v>
      </c>
      <c r="AE3037">
        <v>102</v>
      </c>
      <c r="AF3037" t="str">
        <f t="shared" si="1107"/>
        <v>Very Low</v>
      </c>
      <c r="AG3037" t="s">
        <v>9</v>
      </c>
      <c r="AH3037" t="s">
        <v>28</v>
      </c>
      <c r="AI3037" t="s">
        <v>11</v>
      </c>
      <c r="AJ3037" t="str">
        <f t="shared" si="1108"/>
        <v>Teen</v>
      </c>
      <c r="AK3037">
        <v>13500000</v>
      </c>
      <c r="AL3037" t="str">
        <f t="shared" si="1109"/>
        <v>Low Budget</v>
      </c>
      <c r="AM3037">
        <v>2007</v>
      </c>
      <c r="AN3037">
        <f t="shared" si="1110"/>
        <v>18</v>
      </c>
      <c r="AO3037" t="str">
        <f t="shared" si="1111"/>
        <v>Old Classic</v>
      </c>
      <c r="AP3037">
        <v>692</v>
      </c>
      <c r="AQ3037" t="str">
        <f t="shared" si="1112"/>
        <v>Very Low</v>
      </c>
      <c r="AR3037">
        <v>5.8</v>
      </c>
      <c r="AS3037" t="str">
        <f t="shared" si="1113"/>
        <v>Below Average</v>
      </c>
      <c r="AT3037">
        <v>1.85</v>
      </c>
      <c r="AU3037" t="str">
        <f t="shared" si="1114"/>
        <v>HDTV / Widescreen</v>
      </c>
      <c r="AV3037">
        <v>0</v>
      </c>
      <c r="AW3037" t="str">
        <f t="shared" si="1115"/>
        <v>Very Low</v>
      </c>
    </row>
    <row r="3038" spans="1:49" x14ac:dyDescent="0.3">
      <c r="A3038" t="s">
        <v>0</v>
      </c>
      <c r="B3038" t="s">
        <v>1295</v>
      </c>
      <c r="C3038">
        <v>216</v>
      </c>
      <c r="D3038" t="str">
        <f t="shared" si="1095"/>
        <v>Medium</v>
      </c>
      <c r="E3038">
        <v>81</v>
      </c>
      <c r="F3038" t="str">
        <f t="shared" si="1096"/>
        <v>1h 21m</v>
      </c>
      <c r="G3038" t="str">
        <f t="shared" si="1097"/>
        <v>Featurette</v>
      </c>
      <c r="H3038">
        <v>541</v>
      </c>
      <c r="I3038" t="str">
        <f t="shared" si="1098"/>
        <v>Very Low</v>
      </c>
      <c r="J3038">
        <v>328</v>
      </c>
      <c r="K3038" t="str">
        <f t="shared" si="1099"/>
        <v>Very Low</v>
      </c>
      <c r="L3038" t="s">
        <v>14505</v>
      </c>
      <c r="M3038">
        <v>991</v>
      </c>
      <c r="N3038" t="str">
        <f t="shared" si="1100"/>
        <v>Low</v>
      </c>
      <c r="O3038">
        <v>46563158</v>
      </c>
      <c r="P3038" t="str">
        <f t="shared" si="1101"/>
        <v>Average</v>
      </c>
      <c r="Q3038" t="s">
        <v>1499</v>
      </c>
      <c r="R3038" t="str">
        <f t="shared" si="1102"/>
        <v>Crime</v>
      </c>
      <c r="S3038">
        <f t="shared" si="1103"/>
        <v>2</v>
      </c>
      <c r="T3038" t="s">
        <v>3344</v>
      </c>
      <c r="U3038" t="s">
        <v>14506</v>
      </c>
      <c r="V3038">
        <v>207934</v>
      </c>
      <c r="W3038" t="str">
        <f t="shared" si="1104"/>
        <v>High</v>
      </c>
      <c r="X3038">
        <v>2562</v>
      </c>
      <c r="Y3038" t="str">
        <f t="shared" si="1105"/>
        <v>Low</v>
      </c>
      <c r="Z3038" t="s">
        <v>7558</v>
      </c>
      <c r="AA3038">
        <v>0</v>
      </c>
      <c r="AB3038" t="str">
        <f t="shared" si="1106"/>
        <v>Symbolic Poster</v>
      </c>
      <c r="AC3038" t="s">
        <v>14507</v>
      </c>
      <c r="AD3038" t="s">
        <v>14508</v>
      </c>
      <c r="AE3038">
        <v>629</v>
      </c>
      <c r="AF3038" t="str">
        <f t="shared" si="1107"/>
        <v>Low</v>
      </c>
      <c r="AG3038" t="s">
        <v>9</v>
      </c>
      <c r="AH3038" t="s">
        <v>10</v>
      </c>
      <c r="AI3038" t="s">
        <v>556</v>
      </c>
      <c r="AJ3038" t="str">
        <f t="shared" si="1108"/>
        <v>Adult</v>
      </c>
      <c r="AK3038">
        <v>13000000</v>
      </c>
      <c r="AL3038" t="str">
        <f t="shared" si="1109"/>
        <v>Low Budget</v>
      </c>
      <c r="AM3038">
        <v>2002</v>
      </c>
      <c r="AN3038">
        <f t="shared" si="1110"/>
        <v>23</v>
      </c>
      <c r="AO3038" t="str">
        <f t="shared" si="1111"/>
        <v>Old Classic</v>
      </c>
      <c r="AP3038">
        <v>465</v>
      </c>
      <c r="AQ3038" t="str">
        <f t="shared" si="1112"/>
        <v>Very Low</v>
      </c>
      <c r="AR3038">
        <v>7.1</v>
      </c>
      <c r="AS3038" t="str">
        <f t="shared" si="1113"/>
        <v>Good</v>
      </c>
      <c r="AT3038">
        <v>2.35</v>
      </c>
      <c r="AU3038" t="str">
        <f t="shared" si="1114"/>
        <v>Cinematic Widescreen</v>
      </c>
      <c r="AV3038">
        <v>0</v>
      </c>
      <c r="AW3038" t="str">
        <f t="shared" si="1115"/>
        <v>Very Low</v>
      </c>
    </row>
    <row r="3039" spans="1:49" x14ac:dyDescent="0.3">
      <c r="A3039" t="s">
        <v>0</v>
      </c>
      <c r="B3039" t="s">
        <v>2583</v>
      </c>
      <c r="C3039">
        <v>80</v>
      </c>
      <c r="D3039" t="str">
        <f t="shared" si="1095"/>
        <v>Low</v>
      </c>
      <c r="E3039">
        <v>101</v>
      </c>
      <c r="F3039" t="str">
        <f t="shared" si="1096"/>
        <v>1h 41m</v>
      </c>
      <c r="G3039" t="str">
        <f t="shared" si="1097"/>
        <v>Standard Movie</v>
      </c>
      <c r="H3039">
        <v>163</v>
      </c>
      <c r="I3039" t="str">
        <f t="shared" si="1098"/>
        <v>Very Low</v>
      </c>
      <c r="J3039">
        <v>488</v>
      </c>
      <c r="K3039" t="str">
        <f t="shared" si="1099"/>
        <v>Very Low</v>
      </c>
      <c r="L3039" t="s">
        <v>3173</v>
      </c>
      <c r="M3039">
        <v>683</v>
      </c>
      <c r="N3039" t="str">
        <f t="shared" si="1100"/>
        <v>Low</v>
      </c>
      <c r="O3039">
        <v>41227069</v>
      </c>
      <c r="P3039" t="str">
        <f t="shared" si="1101"/>
        <v>Average</v>
      </c>
      <c r="Q3039" t="s">
        <v>185</v>
      </c>
      <c r="R3039" t="str">
        <f t="shared" si="1102"/>
        <v>Drama</v>
      </c>
      <c r="S3039">
        <f t="shared" si="1103"/>
        <v>2</v>
      </c>
      <c r="T3039" t="s">
        <v>14509</v>
      </c>
      <c r="U3039" t="s">
        <v>14510</v>
      </c>
      <c r="V3039">
        <v>162701</v>
      </c>
      <c r="W3039" t="str">
        <f t="shared" si="1104"/>
        <v>Medium</v>
      </c>
      <c r="X3039">
        <v>2436</v>
      </c>
      <c r="Y3039" t="str">
        <f t="shared" si="1105"/>
        <v>Low</v>
      </c>
      <c r="Z3039" t="s">
        <v>12555</v>
      </c>
      <c r="AA3039">
        <v>1</v>
      </c>
      <c r="AB3039" t="str">
        <f t="shared" si="1106"/>
        <v>Solo Star Poster</v>
      </c>
      <c r="AC3039" t="s">
        <v>14511</v>
      </c>
      <c r="AD3039" t="s">
        <v>14512</v>
      </c>
      <c r="AE3039">
        <v>962</v>
      </c>
      <c r="AF3039" t="str">
        <f t="shared" si="1107"/>
        <v>Low</v>
      </c>
      <c r="AG3039" t="s">
        <v>9</v>
      </c>
      <c r="AH3039" t="s">
        <v>10</v>
      </c>
      <c r="AI3039" t="s">
        <v>66</v>
      </c>
      <c r="AJ3039" t="str">
        <f t="shared" si="1108"/>
        <v>Family</v>
      </c>
      <c r="AK3039">
        <v>11000000</v>
      </c>
      <c r="AL3039" t="str">
        <f t="shared" si="1109"/>
        <v>Low Budget</v>
      </c>
      <c r="AM3039">
        <v>2002</v>
      </c>
      <c r="AN3039">
        <f t="shared" si="1110"/>
        <v>23</v>
      </c>
      <c r="AO3039" t="str">
        <f t="shared" si="1111"/>
        <v>Old Classic</v>
      </c>
      <c r="AP3039">
        <v>548</v>
      </c>
      <c r="AQ3039" t="str">
        <f t="shared" si="1112"/>
        <v>Very Low</v>
      </c>
      <c r="AR3039">
        <v>7.4</v>
      </c>
      <c r="AS3039" t="str">
        <f t="shared" si="1113"/>
        <v>Good</v>
      </c>
      <c r="AT3039">
        <v>2.35</v>
      </c>
      <c r="AU3039" t="str">
        <f t="shared" si="1114"/>
        <v>Cinematic Widescreen</v>
      </c>
      <c r="AV3039">
        <v>19000</v>
      </c>
      <c r="AW3039" t="str">
        <f t="shared" si="1115"/>
        <v>Medium</v>
      </c>
    </row>
    <row r="3040" spans="1:49" x14ac:dyDescent="0.3">
      <c r="A3040" t="s">
        <v>0</v>
      </c>
      <c r="B3040" t="s">
        <v>7986</v>
      </c>
      <c r="C3040">
        <v>77</v>
      </c>
      <c r="D3040" t="str">
        <f t="shared" si="1095"/>
        <v>Low</v>
      </c>
      <c r="E3040">
        <v>122</v>
      </c>
      <c r="F3040" t="str">
        <f t="shared" si="1096"/>
        <v>2h 2m</v>
      </c>
      <c r="G3040" t="str">
        <f t="shared" si="1097"/>
        <v>Long Movie</v>
      </c>
      <c r="H3040">
        <v>0</v>
      </c>
      <c r="I3040" t="str">
        <f t="shared" si="1098"/>
        <v>Very Low</v>
      </c>
      <c r="J3040">
        <v>191</v>
      </c>
      <c r="K3040" t="str">
        <f t="shared" si="1099"/>
        <v>Very Low</v>
      </c>
      <c r="L3040" t="s">
        <v>1039</v>
      </c>
      <c r="M3040">
        <v>276</v>
      </c>
      <c r="N3040" t="str">
        <f t="shared" si="1100"/>
        <v>Low</v>
      </c>
      <c r="O3040">
        <v>39025000</v>
      </c>
      <c r="P3040" t="str">
        <f t="shared" si="1101"/>
        <v>Average</v>
      </c>
      <c r="Q3040" t="s">
        <v>1906</v>
      </c>
      <c r="R3040" t="str">
        <f t="shared" si="1102"/>
        <v>Crime</v>
      </c>
      <c r="S3040">
        <f t="shared" si="1103"/>
        <v>2</v>
      </c>
      <c r="T3040" t="s">
        <v>13330</v>
      </c>
      <c r="U3040" t="s">
        <v>14513</v>
      </c>
      <c r="V3040">
        <v>73193</v>
      </c>
      <c r="W3040" t="str">
        <f t="shared" si="1104"/>
        <v>Medium</v>
      </c>
      <c r="X3040">
        <v>903</v>
      </c>
      <c r="Y3040" t="str">
        <f t="shared" si="1105"/>
        <v>Very Low</v>
      </c>
      <c r="Z3040" t="s">
        <v>14514</v>
      </c>
      <c r="AA3040">
        <v>0</v>
      </c>
      <c r="AB3040" t="str">
        <f t="shared" si="1106"/>
        <v>Symbolic Poster</v>
      </c>
      <c r="AC3040" t="s">
        <v>14515</v>
      </c>
      <c r="AD3040" t="s">
        <v>14516</v>
      </c>
      <c r="AE3040">
        <v>190</v>
      </c>
      <c r="AF3040" t="str">
        <f t="shared" si="1107"/>
        <v>Very Low</v>
      </c>
      <c r="AG3040" t="s">
        <v>9</v>
      </c>
      <c r="AH3040" t="s">
        <v>28</v>
      </c>
      <c r="AI3040" t="s">
        <v>556</v>
      </c>
      <c r="AJ3040" t="str">
        <f t="shared" si="1108"/>
        <v>Adult</v>
      </c>
      <c r="AK3040">
        <v>11000000</v>
      </c>
      <c r="AL3040" t="str">
        <f t="shared" si="1109"/>
        <v>Low Budget</v>
      </c>
      <c r="AM3040">
        <v>1995</v>
      </c>
      <c r="AN3040">
        <f t="shared" si="1110"/>
        <v>30</v>
      </c>
      <c r="AO3040" t="str">
        <f t="shared" si="1111"/>
        <v>Old Classic</v>
      </c>
      <c r="AP3040">
        <v>258</v>
      </c>
      <c r="AQ3040" t="str">
        <f t="shared" si="1112"/>
        <v>Very Low</v>
      </c>
      <c r="AR3040">
        <v>7.6</v>
      </c>
      <c r="AS3040" t="str">
        <f t="shared" si="1113"/>
        <v>Good</v>
      </c>
      <c r="AT3040">
        <v>1.85</v>
      </c>
      <c r="AU3040" t="str">
        <f t="shared" si="1114"/>
        <v>HDTV / Widescreen</v>
      </c>
      <c r="AV3040">
        <v>0</v>
      </c>
      <c r="AW3040" t="str">
        <f t="shared" si="1115"/>
        <v>Very Low</v>
      </c>
    </row>
    <row r="3041" spans="1:49" x14ac:dyDescent="0.3">
      <c r="A3041" t="s">
        <v>0</v>
      </c>
      <c r="B3041" t="s">
        <v>6034</v>
      </c>
      <c r="C3041">
        <v>101</v>
      </c>
      <c r="D3041" t="str">
        <f t="shared" si="1095"/>
        <v>Low</v>
      </c>
      <c r="E3041">
        <v>97</v>
      </c>
      <c r="F3041" t="str">
        <f t="shared" si="1096"/>
        <v>1h 37m</v>
      </c>
      <c r="G3041" t="str">
        <f t="shared" si="1097"/>
        <v>Standard Movie</v>
      </c>
      <c r="H3041">
        <v>16</v>
      </c>
      <c r="I3041" t="str">
        <f t="shared" si="1098"/>
        <v>Very Low</v>
      </c>
      <c r="J3041">
        <v>637</v>
      </c>
      <c r="K3041" t="str">
        <f t="shared" si="1099"/>
        <v>Very Low</v>
      </c>
      <c r="L3041" t="s">
        <v>11728</v>
      </c>
      <c r="M3041">
        <v>4000</v>
      </c>
      <c r="N3041" t="str">
        <f t="shared" si="1100"/>
        <v>Low</v>
      </c>
      <c r="O3041">
        <v>38201895</v>
      </c>
      <c r="P3041" t="str">
        <f t="shared" si="1101"/>
        <v>Average</v>
      </c>
      <c r="Q3041" t="s">
        <v>185</v>
      </c>
      <c r="R3041" t="str">
        <f t="shared" si="1102"/>
        <v>Drama</v>
      </c>
      <c r="S3041">
        <f t="shared" si="1103"/>
        <v>2</v>
      </c>
      <c r="T3041" t="s">
        <v>2448</v>
      </c>
      <c r="U3041" t="s">
        <v>14517</v>
      </c>
      <c r="V3041">
        <v>149222</v>
      </c>
      <c r="W3041" t="str">
        <f t="shared" si="1104"/>
        <v>Medium</v>
      </c>
      <c r="X3041">
        <v>6223</v>
      </c>
      <c r="Y3041" t="str">
        <f t="shared" si="1105"/>
        <v>Low</v>
      </c>
      <c r="Z3041" t="s">
        <v>14518</v>
      </c>
      <c r="AA3041">
        <v>3</v>
      </c>
      <c r="AB3041" t="str">
        <f t="shared" si="1106"/>
        <v>Duo/Trio Poster</v>
      </c>
      <c r="AC3041" t="s">
        <v>14519</v>
      </c>
      <c r="AD3041" t="s">
        <v>14520</v>
      </c>
      <c r="AE3041">
        <v>749</v>
      </c>
      <c r="AF3041" t="str">
        <f t="shared" si="1107"/>
        <v>Low</v>
      </c>
      <c r="AG3041" t="s">
        <v>9</v>
      </c>
      <c r="AH3041" t="s">
        <v>10</v>
      </c>
      <c r="AI3041" t="s">
        <v>556</v>
      </c>
      <c r="AJ3041" t="str">
        <f t="shared" si="1108"/>
        <v>Adult</v>
      </c>
      <c r="AK3041">
        <v>10500000</v>
      </c>
      <c r="AL3041" t="str">
        <f t="shared" si="1109"/>
        <v>Low Budget</v>
      </c>
      <c r="AM3041">
        <v>1999</v>
      </c>
      <c r="AN3041">
        <f t="shared" si="1110"/>
        <v>26</v>
      </c>
      <c r="AO3041" t="str">
        <f t="shared" si="1111"/>
        <v>Old Classic</v>
      </c>
      <c r="AP3041">
        <v>656</v>
      </c>
      <c r="AQ3041" t="str">
        <f t="shared" si="1112"/>
        <v>Very Low</v>
      </c>
      <c r="AR3041">
        <v>6.9</v>
      </c>
      <c r="AS3041" t="str">
        <f t="shared" si="1113"/>
        <v>Average</v>
      </c>
      <c r="AT3041">
        <v>1.85</v>
      </c>
      <c r="AU3041" t="str">
        <f t="shared" si="1114"/>
        <v>HDTV / Widescreen</v>
      </c>
      <c r="AV3041">
        <v>0</v>
      </c>
      <c r="AW3041" t="str">
        <f t="shared" si="1115"/>
        <v>Very Low</v>
      </c>
    </row>
    <row r="3042" spans="1:49" x14ac:dyDescent="0.3">
      <c r="A3042" t="s">
        <v>0</v>
      </c>
      <c r="B3042" t="s">
        <v>12155</v>
      </c>
      <c r="C3042">
        <v>156</v>
      </c>
      <c r="D3042" t="str">
        <f t="shared" si="1095"/>
        <v>Low</v>
      </c>
      <c r="E3042">
        <v>92</v>
      </c>
      <c r="F3042" t="str">
        <f t="shared" si="1096"/>
        <v>1h 32m</v>
      </c>
      <c r="G3042" t="str">
        <f t="shared" si="1097"/>
        <v>Standard Movie</v>
      </c>
      <c r="H3042">
        <v>52</v>
      </c>
      <c r="I3042" t="str">
        <f t="shared" si="1098"/>
        <v>Very Low</v>
      </c>
      <c r="J3042">
        <v>647</v>
      </c>
      <c r="K3042" t="str">
        <f t="shared" si="1099"/>
        <v>Very Low</v>
      </c>
      <c r="L3042" t="s">
        <v>14521</v>
      </c>
      <c r="M3042">
        <v>723</v>
      </c>
      <c r="N3042" t="str">
        <f t="shared" si="1100"/>
        <v>Low</v>
      </c>
      <c r="O3042">
        <v>27669413</v>
      </c>
      <c r="P3042" t="str">
        <f t="shared" si="1101"/>
        <v>Average</v>
      </c>
      <c r="Q3042" t="s">
        <v>5074</v>
      </c>
      <c r="R3042" t="str">
        <f t="shared" si="1102"/>
        <v>Horror</v>
      </c>
      <c r="S3042">
        <f t="shared" si="1103"/>
        <v>2</v>
      </c>
      <c r="T3042" t="s">
        <v>5891</v>
      </c>
      <c r="U3042" t="s">
        <v>14522</v>
      </c>
      <c r="V3042">
        <v>76207</v>
      </c>
      <c r="W3042" t="str">
        <f t="shared" si="1104"/>
        <v>Medium</v>
      </c>
      <c r="X3042">
        <v>3101</v>
      </c>
      <c r="Y3042" t="str">
        <f t="shared" si="1105"/>
        <v>Low</v>
      </c>
      <c r="Z3042" t="s">
        <v>14523</v>
      </c>
      <c r="AA3042">
        <v>0</v>
      </c>
      <c r="AB3042" t="str">
        <f t="shared" si="1106"/>
        <v>Symbolic Poster</v>
      </c>
      <c r="AC3042" t="s">
        <v>14524</v>
      </c>
      <c r="AD3042" t="s">
        <v>14525</v>
      </c>
      <c r="AE3042">
        <v>194</v>
      </c>
      <c r="AF3042" t="str">
        <f t="shared" si="1107"/>
        <v>Very Low</v>
      </c>
      <c r="AG3042" t="s">
        <v>9</v>
      </c>
      <c r="AH3042" t="s">
        <v>239</v>
      </c>
      <c r="AI3042" t="s">
        <v>556</v>
      </c>
      <c r="AJ3042" t="str">
        <f t="shared" si="1108"/>
        <v>Adult</v>
      </c>
      <c r="AK3042">
        <v>11000000</v>
      </c>
      <c r="AL3042" t="str">
        <f t="shared" si="1109"/>
        <v>Low Budget</v>
      </c>
      <c r="AM3042">
        <v>2009</v>
      </c>
      <c r="AN3042">
        <f t="shared" si="1110"/>
        <v>16</v>
      </c>
      <c r="AO3042" t="str">
        <f t="shared" si="1111"/>
        <v>Old Classic</v>
      </c>
      <c r="AP3042">
        <v>651</v>
      </c>
      <c r="AQ3042" t="str">
        <f t="shared" si="1112"/>
        <v>Very Low</v>
      </c>
      <c r="AR3042">
        <v>6</v>
      </c>
      <c r="AS3042" t="str">
        <f t="shared" si="1113"/>
        <v>Average</v>
      </c>
      <c r="AT3042">
        <v>1.85</v>
      </c>
      <c r="AU3042" t="str">
        <f t="shared" si="1114"/>
        <v>HDTV / Widescreen</v>
      </c>
      <c r="AV3042">
        <v>0</v>
      </c>
      <c r="AW3042" t="str">
        <f t="shared" si="1115"/>
        <v>Very Low</v>
      </c>
    </row>
    <row r="3043" spans="1:49" x14ac:dyDescent="0.3">
      <c r="A3043" t="s">
        <v>0</v>
      </c>
      <c r="B3043" t="s">
        <v>10296</v>
      </c>
      <c r="C3043">
        <v>48</v>
      </c>
      <c r="D3043" t="str">
        <f t="shared" si="1095"/>
        <v>Very Low</v>
      </c>
      <c r="E3043">
        <v>92</v>
      </c>
      <c r="F3043" t="str">
        <f t="shared" si="1096"/>
        <v>1h 32m</v>
      </c>
      <c r="G3043" t="str">
        <f t="shared" si="1097"/>
        <v>Standard Movie</v>
      </c>
      <c r="H3043">
        <v>0</v>
      </c>
      <c r="I3043" t="str">
        <f t="shared" si="1098"/>
        <v>Very Low</v>
      </c>
      <c r="J3043">
        <v>842</v>
      </c>
      <c r="K3043" t="str">
        <f t="shared" si="1099"/>
        <v>Very Low</v>
      </c>
      <c r="L3043" t="s">
        <v>14526</v>
      </c>
      <c r="M3043">
        <v>1000</v>
      </c>
      <c r="N3043" t="str">
        <f t="shared" si="1100"/>
        <v>Low</v>
      </c>
      <c r="O3043">
        <f>O3042</f>
        <v>27669413</v>
      </c>
      <c r="P3043" t="str">
        <f t="shared" si="1101"/>
        <v>Average</v>
      </c>
      <c r="Q3043" t="s">
        <v>1642</v>
      </c>
      <c r="R3043" t="str">
        <f t="shared" si="1102"/>
        <v>Comedy</v>
      </c>
      <c r="S3043">
        <f t="shared" si="1103"/>
        <v>1</v>
      </c>
      <c r="T3043" t="s">
        <v>5768</v>
      </c>
      <c r="U3043" t="s">
        <v>14527</v>
      </c>
      <c r="V3043">
        <v>36559</v>
      </c>
      <c r="W3043" t="str">
        <f t="shared" si="1104"/>
        <v>Low</v>
      </c>
      <c r="X3043">
        <v>3931</v>
      </c>
      <c r="Y3043" t="str">
        <f t="shared" si="1105"/>
        <v>Low</v>
      </c>
      <c r="Z3043" t="s">
        <v>10600</v>
      </c>
      <c r="AA3043">
        <v>0</v>
      </c>
      <c r="AB3043" t="str">
        <f t="shared" si="1106"/>
        <v>Symbolic Poster</v>
      </c>
      <c r="AC3043" t="s">
        <v>14528</v>
      </c>
      <c r="AD3043" t="s">
        <v>14529</v>
      </c>
      <c r="AE3043">
        <v>131</v>
      </c>
      <c r="AF3043" t="str">
        <f t="shared" si="1107"/>
        <v>Very Low</v>
      </c>
      <c r="AG3043" t="s">
        <v>9</v>
      </c>
      <c r="AH3043" t="s">
        <v>10</v>
      </c>
      <c r="AI3043" t="s">
        <v>556</v>
      </c>
      <c r="AJ3043" t="str">
        <f t="shared" si="1108"/>
        <v>Adult</v>
      </c>
      <c r="AK3043">
        <v>11000000</v>
      </c>
      <c r="AL3043" t="str">
        <f t="shared" si="1109"/>
        <v>Low Budget</v>
      </c>
      <c r="AM3043">
        <v>1981</v>
      </c>
      <c r="AN3043">
        <f t="shared" si="1110"/>
        <v>44</v>
      </c>
      <c r="AO3043" t="str">
        <f t="shared" si="1111"/>
        <v>Old Classic</v>
      </c>
      <c r="AP3043">
        <v>898</v>
      </c>
      <c r="AQ3043" t="str">
        <f t="shared" si="1112"/>
        <v>Very Low</v>
      </c>
      <c r="AR3043">
        <v>6.9</v>
      </c>
      <c r="AS3043" t="str">
        <f t="shared" si="1113"/>
        <v>Average</v>
      </c>
      <c r="AT3043">
        <v>2.35</v>
      </c>
      <c r="AU3043" t="str">
        <f t="shared" si="1114"/>
        <v>Cinematic Widescreen</v>
      </c>
      <c r="AV3043">
        <v>0</v>
      </c>
      <c r="AW3043" t="str">
        <f t="shared" si="1115"/>
        <v>Very Low</v>
      </c>
    </row>
    <row r="3044" spans="1:49" x14ac:dyDescent="0.3">
      <c r="A3044" t="s">
        <v>0</v>
      </c>
      <c r="B3044" t="s">
        <v>12847</v>
      </c>
      <c r="C3044">
        <v>109</v>
      </c>
      <c r="D3044" t="str">
        <f t="shared" si="1095"/>
        <v>Low</v>
      </c>
      <c r="E3044">
        <v>110</v>
      </c>
      <c r="F3044" t="str">
        <f t="shared" si="1096"/>
        <v>1h 50m</v>
      </c>
      <c r="G3044" t="str">
        <f t="shared" si="1097"/>
        <v>Standard Movie</v>
      </c>
      <c r="H3044">
        <v>107</v>
      </c>
      <c r="I3044" t="str">
        <f t="shared" si="1098"/>
        <v>Very Low</v>
      </c>
      <c r="J3044">
        <v>549</v>
      </c>
      <c r="K3044" t="str">
        <f t="shared" si="1099"/>
        <v>Very Low</v>
      </c>
      <c r="L3044" t="s">
        <v>14530</v>
      </c>
      <c r="M3044">
        <v>664</v>
      </c>
      <c r="N3044" t="str">
        <f t="shared" si="1100"/>
        <v>Low</v>
      </c>
      <c r="O3044">
        <v>37766350</v>
      </c>
      <c r="P3044" t="str">
        <f t="shared" si="1101"/>
        <v>Average</v>
      </c>
      <c r="Q3044" t="s">
        <v>3380</v>
      </c>
      <c r="R3044" t="str">
        <f t="shared" si="1102"/>
        <v>Drama</v>
      </c>
      <c r="S3044">
        <f t="shared" si="1103"/>
        <v>1</v>
      </c>
      <c r="T3044" t="s">
        <v>4475</v>
      </c>
      <c r="U3044" t="s">
        <v>14531</v>
      </c>
      <c r="V3044">
        <v>19440</v>
      </c>
      <c r="W3044" t="str">
        <f t="shared" si="1104"/>
        <v>Low</v>
      </c>
      <c r="X3044">
        <v>3376</v>
      </c>
      <c r="Y3044" t="str">
        <f t="shared" si="1105"/>
        <v>Low</v>
      </c>
      <c r="Z3044" t="s">
        <v>3046</v>
      </c>
      <c r="AA3044">
        <v>5</v>
      </c>
      <c r="AB3044" t="str">
        <f t="shared" si="1106"/>
        <v>Ensemble Poster</v>
      </c>
      <c r="AC3044" t="s">
        <v>14532</v>
      </c>
      <c r="AD3044" t="s">
        <v>14533</v>
      </c>
      <c r="AE3044">
        <v>56</v>
      </c>
      <c r="AF3044" t="str">
        <f t="shared" si="1107"/>
        <v>Very Low</v>
      </c>
      <c r="AG3044" t="s">
        <v>9</v>
      </c>
      <c r="AH3044" t="s">
        <v>10</v>
      </c>
      <c r="AI3044" t="s">
        <v>11</v>
      </c>
      <c r="AJ3044" t="str">
        <f t="shared" si="1108"/>
        <v>Teen</v>
      </c>
      <c r="AK3044">
        <v>11000000</v>
      </c>
      <c r="AL3044" t="str">
        <f t="shared" si="1109"/>
        <v>Low Budget</v>
      </c>
      <c r="AM3044">
        <v>2008</v>
      </c>
      <c r="AN3044">
        <f t="shared" si="1110"/>
        <v>17</v>
      </c>
      <c r="AO3044" t="str">
        <f t="shared" si="1111"/>
        <v>Old Classic</v>
      </c>
      <c r="AP3044">
        <v>551</v>
      </c>
      <c r="AQ3044" t="str">
        <f t="shared" si="1112"/>
        <v>Very Low</v>
      </c>
      <c r="AR3044">
        <v>7.3</v>
      </c>
      <c r="AS3044" t="str">
        <f t="shared" si="1113"/>
        <v>Good</v>
      </c>
      <c r="AT3044">
        <v>2.35</v>
      </c>
      <c r="AU3044" t="str">
        <f t="shared" si="1114"/>
        <v>Cinematic Widescreen</v>
      </c>
      <c r="AV3044">
        <v>0</v>
      </c>
      <c r="AW3044" t="str">
        <f t="shared" si="1115"/>
        <v>Very Low</v>
      </c>
    </row>
    <row r="3045" spans="1:49" x14ac:dyDescent="0.3">
      <c r="A3045" t="s">
        <v>0</v>
      </c>
      <c r="B3045" t="s">
        <v>14534</v>
      </c>
      <c r="C3045">
        <v>62</v>
      </c>
      <c r="D3045" t="str">
        <f t="shared" si="1095"/>
        <v>Low</v>
      </c>
      <c r="E3045">
        <v>86</v>
      </c>
      <c r="F3045" t="str">
        <f t="shared" si="1096"/>
        <v>1h 26m</v>
      </c>
      <c r="G3045" t="str">
        <f t="shared" si="1097"/>
        <v>Featurette</v>
      </c>
      <c r="H3045">
        <v>5</v>
      </c>
      <c r="I3045" t="str">
        <f t="shared" si="1098"/>
        <v>Very Low</v>
      </c>
      <c r="J3045">
        <v>532</v>
      </c>
      <c r="K3045" t="str">
        <f t="shared" si="1099"/>
        <v>Very Low</v>
      </c>
      <c r="L3045" t="s">
        <v>3699</v>
      </c>
      <c r="M3045">
        <v>584</v>
      </c>
      <c r="N3045" t="str">
        <f t="shared" si="1100"/>
        <v>Low</v>
      </c>
      <c r="O3045">
        <v>23978402</v>
      </c>
      <c r="P3045" t="str">
        <f t="shared" si="1101"/>
        <v>Average</v>
      </c>
      <c r="Q3045" t="s">
        <v>980</v>
      </c>
      <c r="R3045" t="str">
        <f t="shared" si="1102"/>
        <v>Comedy</v>
      </c>
      <c r="S3045">
        <f t="shared" si="1103"/>
        <v>2</v>
      </c>
      <c r="T3045" t="s">
        <v>3526</v>
      </c>
      <c r="U3045" t="s">
        <v>14535</v>
      </c>
      <c r="V3045">
        <v>10966</v>
      </c>
      <c r="W3045" t="str">
        <f t="shared" si="1104"/>
        <v>Low</v>
      </c>
      <c r="X3045">
        <v>3850</v>
      </c>
      <c r="Y3045" t="str">
        <f t="shared" si="1105"/>
        <v>Low</v>
      </c>
      <c r="Z3045" t="s">
        <v>196</v>
      </c>
      <c r="AA3045">
        <v>1</v>
      </c>
      <c r="AB3045" t="str">
        <f t="shared" si="1106"/>
        <v>Solo Star Poster</v>
      </c>
      <c r="AC3045" t="s">
        <v>14536</v>
      </c>
      <c r="AD3045" t="s">
        <v>14537</v>
      </c>
      <c r="AE3045">
        <v>100</v>
      </c>
      <c r="AF3045" t="str">
        <f t="shared" si="1107"/>
        <v>Very Low</v>
      </c>
      <c r="AG3045" t="s">
        <v>9</v>
      </c>
      <c r="AH3045" t="s">
        <v>10</v>
      </c>
      <c r="AI3045" t="s">
        <v>11</v>
      </c>
      <c r="AJ3045" t="str">
        <f t="shared" si="1108"/>
        <v>Teen</v>
      </c>
      <c r="AK3045">
        <v>11000000</v>
      </c>
      <c r="AL3045" t="str">
        <f t="shared" si="1109"/>
        <v>Low Budget</v>
      </c>
      <c r="AM3045">
        <v>2001</v>
      </c>
      <c r="AN3045">
        <f t="shared" si="1110"/>
        <v>24</v>
      </c>
      <c r="AO3045" t="str">
        <f t="shared" si="1111"/>
        <v>Old Classic</v>
      </c>
      <c r="AP3045">
        <v>580</v>
      </c>
      <c r="AQ3045" t="str">
        <f t="shared" si="1112"/>
        <v>Very Low</v>
      </c>
      <c r="AR3045">
        <v>4.5999999999999996</v>
      </c>
      <c r="AS3045" t="str">
        <f t="shared" si="1113"/>
        <v>Poor</v>
      </c>
      <c r="AT3045">
        <v>1.85</v>
      </c>
      <c r="AU3045" t="str">
        <f t="shared" si="1114"/>
        <v>HDTV / Widescreen</v>
      </c>
      <c r="AV3045">
        <v>365</v>
      </c>
      <c r="AW3045" t="str">
        <f t="shared" si="1115"/>
        <v>Very Low</v>
      </c>
    </row>
    <row r="3046" spans="1:49" x14ac:dyDescent="0.3">
      <c r="A3046" t="s">
        <v>0</v>
      </c>
      <c r="B3046" t="s">
        <v>2217</v>
      </c>
      <c r="C3046">
        <v>33</v>
      </c>
      <c r="D3046" t="str">
        <f t="shared" si="1095"/>
        <v>Very Low</v>
      </c>
      <c r="E3046">
        <v>91</v>
      </c>
      <c r="F3046" t="str">
        <f t="shared" si="1096"/>
        <v>1h 31m</v>
      </c>
      <c r="G3046" t="str">
        <f t="shared" si="1097"/>
        <v>Standard Movie</v>
      </c>
      <c r="H3046">
        <v>0</v>
      </c>
      <c r="I3046" t="str">
        <f t="shared" si="1098"/>
        <v>Very Low</v>
      </c>
      <c r="J3046">
        <v>298</v>
      </c>
      <c r="K3046" t="str">
        <f t="shared" si="1099"/>
        <v>Very Low</v>
      </c>
      <c r="L3046" t="s">
        <v>14538</v>
      </c>
      <c r="M3046">
        <v>636</v>
      </c>
      <c r="N3046" t="str">
        <f t="shared" si="1100"/>
        <v>Low</v>
      </c>
      <c r="O3046">
        <v>21370057</v>
      </c>
      <c r="P3046" t="str">
        <f t="shared" si="1101"/>
        <v>Average</v>
      </c>
      <c r="Q3046" t="s">
        <v>2096</v>
      </c>
      <c r="R3046" t="str">
        <f t="shared" si="1102"/>
        <v>Crime</v>
      </c>
      <c r="S3046">
        <f t="shared" si="1103"/>
        <v>3</v>
      </c>
      <c r="T3046" t="s">
        <v>14539</v>
      </c>
      <c r="U3046" t="s">
        <v>14540</v>
      </c>
      <c r="V3046">
        <v>9903</v>
      </c>
      <c r="W3046" t="str">
        <f t="shared" si="1104"/>
        <v>Very Low</v>
      </c>
      <c r="X3046">
        <v>1852</v>
      </c>
      <c r="Y3046" t="str">
        <f t="shared" si="1105"/>
        <v>Low</v>
      </c>
      <c r="Z3046" t="s">
        <v>3457</v>
      </c>
      <c r="AA3046">
        <v>0</v>
      </c>
      <c r="AB3046" t="str">
        <f t="shared" si="1106"/>
        <v>Symbolic Poster</v>
      </c>
      <c r="AC3046" t="s">
        <v>14541</v>
      </c>
      <c r="AD3046" t="s">
        <v>14542</v>
      </c>
      <c r="AE3046">
        <v>80</v>
      </c>
      <c r="AF3046" t="str">
        <f t="shared" si="1107"/>
        <v>Very Low</v>
      </c>
      <c r="AG3046" t="s">
        <v>9</v>
      </c>
      <c r="AH3046" t="s">
        <v>10</v>
      </c>
      <c r="AI3046" t="s">
        <v>556</v>
      </c>
      <c r="AJ3046" t="str">
        <f t="shared" si="1108"/>
        <v>Adult</v>
      </c>
      <c r="AK3046">
        <v>12000000</v>
      </c>
      <c r="AL3046" t="str">
        <f t="shared" si="1109"/>
        <v>Low Budget</v>
      </c>
      <c r="AM3046">
        <v>1992</v>
      </c>
      <c r="AN3046">
        <f t="shared" si="1110"/>
        <v>33</v>
      </c>
      <c r="AO3046" t="str">
        <f t="shared" si="1111"/>
        <v>Old Classic</v>
      </c>
      <c r="AP3046">
        <v>330</v>
      </c>
      <c r="AQ3046" t="str">
        <f t="shared" si="1112"/>
        <v>Very Low</v>
      </c>
      <c r="AR3046">
        <v>6</v>
      </c>
      <c r="AS3046" t="str">
        <f t="shared" si="1113"/>
        <v>Average</v>
      </c>
      <c r="AT3046">
        <v>1.85</v>
      </c>
      <c r="AU3046" t="str">
        <f t="shared" si="1114"/>
        <v>HDTV / Widescreen</v>
      </c>
      <c r="AV3046">
        <v>541</v>
      </c>
      <c r="AW3046" t="str">
        <f t="shared" si="1115"/>
        <v>Very Low</v>
      </c>
    </row>
    <row r="3047" spans="1:49" x14ac:dyDescent="0.3">
      <c r="A3047" t="s">
        <v>0</v>
      </c>
      <c r="B3047" t="s">
        <v>6968</v>
      </c>
      <c r="C3047">
        <v>20</v>
      </c>
      <c r="D3047" t="str">
        <f t="shared" si="1095"/>
        <v>Very Low</v>
      </c>
      <c r="E3047">
        <v>145</v>
      </c>
      <c r="F3047" t="str">
        <f t="shared" si="1096"/>
        <v>2h 25m</v>
      </c>
      <c r="G3047" t="str">
        <f t="shared" si="1097"/>
        <v>Long Movie</v>
      </c>
      <c r="H3047">
        <v>278</v>
      </c>
      <c r="I3047" t="str">
        <f t="shared" si="1098"/>
        <v>Very Low</v>
      </c>
      <c r="J3047">
        <v>279</v>
      </c>
      <c r="K3047" t="str">
        <f t="shared" si="1099"/>
        <v>Very Low</v>
      </c>
      <c r="L3047" t="s">
        <v>3254</v>
      </c>
      <c r="M3047">
        <v>13000</v>
      </c>
      <c r="N3047" t="str">
        <f t="shared" si="1100"/>
        <v>Medium</v>
      </c>
      <c r="O3047">
        <f>O3046</f>
        <v>21370057</v>
      </c>
      <c r="P3047" t="str">
        <f t="shared" si="1101"/>
        <v>Average</v>
      </c>
      <c r="Q3047" t="s">
        <v>3380</v>
      </c>
      <c r="R3047" t="str">
        <f t="shared" si="1102"/>
        <v>Drama</v>
      </c>
      <c r="S3047">
        <f t="shared" si="1103"/>
        <v>1</v>
      </c>
      <c r="T3047" t="s">
        <v>1755</v>
      </c>
      <c r="U3047" t="s">
        <v>14543</v>
      </c>
      <c r="V3047">
        <v>5561</v>
      </c>
      <c r="W3047" t="str">
        <f t="shared" si="1104"/>
        <v>Very Low</v>
      </c>
      <c r="X3047">
        <v>14735</v>
      </c>
      <c r="Y3047" t="str">
        <f t="shared" si="1105"/>
        <v>Medium</v>
      </c>
      <c r="Z3047" t="s">
        <v>5776</v>
      </c>
      <c r="AA3047">
        <v>2</v>
      </c>
      <c r="AB3047" t="str">
        <f t="shared" si="1106"/>
        <v>Duo/Trio Poster</v>
      </c>
      <c r="AC3047" t="s">
        <v>14544</v>
      </c>
      <c r="AD3047" t="s">
        <v>14545</v>
      </c>
      <c r="AE3047">
        <v>35</v>
      </c>
      <c r="AF3047" t="str">
        <f t="shared" si="1107"/>
        <v>Very Low</v>
      </c>
      <c r="AG3047" t="s">
        <v>9</v>
      </c>
      <c r="AH3047" t="s">
        <v>10</v>
      </c>
      <c r="AI3047" t="s">
        <v>66</v>
      </c>
      <c r="AJ3047" t="str">
        <f t="shared" si="1108"/>
        <v>Family</v>
      </c>
      <c r="AK3047">
        <v>11000000</v>
      </c>
      <c r="AL3047" t="str">
        <f t="shared" si="1109"/>
        <v>Low Budget</v>
      </c>
      <c r="AM3047">
        <v>1978</v>
      </c>
      <c r="AN3047">
        <f t="shared" si="1110"/>
        <v>47</v>
      </c>
      <c r="AO3047" t="str">
        <f t="shared" si="1111"/>
        <v>Old Classic</v>
      </c>
      <c r="AP3047">
        <v>595</v>
      </c>
      <c r="AQ3047" t="str">
        <f t="shared" si="1112"/>
        <v>Very Low</v>
      </c>
      <c r="AR3047">
        <v>6.4</v>
      </c>
      <c r="AS3047" t="str">
        <f t="shared" si="1113"/>
        <v>Average</v>
      </c>
      <c r="AT3047">
        <v>1.85</v>
      </c>
      <c r="AU3047" t="str">
        <f t="shared" si="1114"/>
        <v>HDTV / Widescreen</v>
      </c>
      <c r="AV3047">
        <v>745</v>
      </c>
      <c r="AW3047" t="str">
        <f t="shared" si="1115"/>
        <v>Very Low</v>
      </c>
    </row>
    <row r="3048" spans="1:49" x14ac:dyDescent="0.3">
      <c r="A3048" t="s">
        <v>0</v>
      </c>
      <c r="B3048" t="s">
        <v>7375</v>
      </c>
      <c r="C3048">
        <v>52</v>
      </c>
      <c r="D3048" t="str">
        <f t="shared" si="1095"/>
        <v>Low</v>
      </c>
      <c r="E3048">
        <v>100</v>
      </c>
      <c r="F3048" t="str">
        <f t="shared" si="1096"/>
        <v>1h 40m</v>
      </c>
      <c r="G3048" t="str">
        <f t="shared" si="1097"/>
        <v>Standard Movie</v>
      </c>
      <c r="H3048">
        <v>365</v>
      </c>
      <c r="I3048" t="str">
        <f t="shared" si="1098"/>
        <v>Very Low</v>
      </c>
      <c r="J3048">
        <v>225</v>
      </c>
      <c r="K3048" t="str">
        <f t="shared" si="1099"/>
        <v>Very Low</v>
      </c>
      <c r="L3048" t="s">
        <v>14546</v>
      </c>
      <c r="M3048">
        <v>425</v>
      </c>
      <c r="N3048" t="str">
        <f t="shared" si="1100"/>
        <v>Low</v>
      </c>
      <c r="O3048">
        <v>4884663</v>
      </c>
      <c r="P3048" t="str">
        <f t="shared" si="1101"/>
        <v>Flop</v>
      </c>
      <c r="Q3048" t="s">
        <v>10193</v>
      </c>
      <c r="R3048" t="str">
        <f t="shared" si="1102"/>
        <v>Horror</v>
      </c>
      <c r="S3048">
        <f t="shared" si="1103"/>
        <v>2</v>
      </c>
      <c r="T3048" t="s">
        <v>14547</v>
      </c>
      <c r="U3048" t="s">
        <v>14548</v>
      </c>
      <c r="V3048">
        <v>5187</v>
      </c>
      <c r="W3048" t="str">
        <f t="shared" si="1104"/>
        <v>Very Low</v>
      </c>
      <c r="X3048">
        <v>1661</v>
      </c>
      <c r="Y3048" t="str">
        <f t="shared" si="1105"/>
        <v>Low</v>
      </c>
      <c r="Z3048" t="s">
        <v>6209</v>
      </c>
      <c r="AA3048">
        <v>0</v>
      </c>
      <c r="AB3048" t="str">
        <f t="shared" si="1106"/>
        <v>Symbolic Poster</v>
      </c>
      <c r="AC3048" t="s">
        <v>14549</v>
      </c>
      <c r="AD3048" t="s">
        <v>14550</v>
      </c>
      <c r="AE3048">
        <v>64</v>
      </c>
      <c r="AF3048" t="str">
        <f t="shared" si="1107"/>
        <v>Very Low</v>
      </c>
      <c r="AG3048" t="s">
        <v>9</v>
      </c>
      <c r="AH3048" t="s">
        <v>10</v>
      </c>
      <c r="AI3048" t="s">
        <v>66</v>
      </c>
      <c r="AJ3048" t="str">
        <f t="shared" si="1108"/>
        <v>Family</v>
      </c>
      <c r="AK3048">
        <v>12000000</v>
      </c>
      <c r="AL3048" t="str">
        <f t="shared" si="1109"/>
        <v>Low Budget</v>
      </c>
      <c r="AM3048">
        <v>1986</v>
      </c>
      <c r="AN3048">
        <f t="shared" si="1110"/>
        <v>39</v>
      </c>
      <c r="AO3048" t="str">
        <f t="shared" si="1111"/>
        <v>Old Classic</v>
      </c>
      <c r="AP3048">
        <v>394</v>
      </c>
      <c r="AQ3048" t="str">
        <f t="shared" si="1112"/>
        <v>Very Low</v>
      </c>
      <c r="AR3048">
        <v>5.5</v>
      </c>
      <c r="AS3048" t="str">
        <f t="shared" si="1113"/>
        <v>Below Average</v>
      </c>
      <c r="AT3048">
        <v>2.35</v>
      </c>
      <c r="AU3048" t="str">
        <f t="shared" si="1114"/>
        <v>Cinematic Widescreen</v>
      </c>
      <c r="AV3048">
        <v>902</v>
      </c>
      <c r="AW3048" t="str">
        <f t="shared" si="1115"/>
        <v>Very Low</v>
      </c>
    </row>
    <row r="3049" spans="1:49" x14ac:dyDescent="0.3">
      <c r="A3049" t="s">
        <v>0</v>
      </c>
      <c r="B3049" t="s">
        <v>14551</v>
      </c>
      <c r="C3049">
        <v>351</v>
      </c>
      <c r="D3049" t="str">
        <f t="shared" si="1095"/>
        <v>Medium</v>
      </c>
      <c r="E3049">
        <v>111</v>
      </c>
      <c r="F3049" t="str">
        <f t="shared" si="1096"/>
        <v>1h 51m</v>
      </c>
      <c r="G3049" t="str">
        <f t="shared" si="1097"/>
        <v>Standard Movie</v>
      </c>
      <c r="H3049">
        <v>34</v>
      </c>
      <c r="I3049" t="str">
        <f t="shared" si="1098"/>
        <v>Very Low</v>
      </c>
      <c r="J3049">
        <v>54</v>
      </c>
      <c r="K3049" t="str">
        <f t="shared" si="1099"/>
        <v>Very Low</v>
      </c>
      <c r="L3049" t="s">
        <v>14552</v>
      </c>
      <c r="M3049">
        <v>838</v>
      </c>
      <c r="N3049" t="str">
        <f t="shared" si="1100"/>
        <v>Low</v>
      </c>
      <c r="O3049">
        <v>38317535</v>
      </c>
      <c r="P3049" t="str">
        <f t="shared" si="1101"/>
        <v>Average</v>
      </c>
      <c r="Q3049" t="s">
        <v>185</v>
      </c>
      <c r="R3049" t="str">
        <f t="shared" si="1102"/>
        <v>Drama</v>
      </c>
      <c r="S3049">
        <f t="shared" si="1103"/>
        <v>2</v>
      </c>
      <c r="T3049" t="s">
        <v>376</v>
      </c>
      <c r="U3049" t="s">
        <v>14553</v>
      </c>
      <c r="V3049">
        <v>73249</v>
      </c>
      <c r="W3049" t="str">
        <f t="shared" si="1104"/>
        <v>Medium</v>
      </c>
      <c r="X3049">
        <v>995</v>
      </c>
      <c r="Y3049" t="str">
        <f t="shared" si="1105"/>
        <v>Very Low</v>
      </c>
      <c r="Z3049" t="s">
        <v>14554</v>
      </c>
      <c r="AA3049">
        <v>1</v>
      </c>
      <c r="AB3049" t="str">
        <f t="shared" si="1106"/>
        <v>Solo Star Poster</v>
      </c>
      <c r="AC3049" t="s">
        <v>14555</v>
      </c>
      <c r="AD3049" t="s">
        <v>14556</v>
      </c>
      <c r="AE3049">
        <v>212</v>
      </c>
      <c r="AF3049" t="str">
        <f t="shared" si="1107"/>
        <v>Very Low</v>
      </c>
      <c r="AG3049" t="s">
        <v>9</v>
      </c>
      <c r="AH3049" t="s">
        <v>28</v>
      </c>
      <c r="AI3049" t="s">
        <v>11</v>
      </c>
      <c r="AJ3049" t="str">
        <f t="shared" si="1108"/>
        <v>Teen</v>
      </c>
      <c r="AK3049">
        <v>11000000</v>
      </c>
      <c r="AL3049" t="str">
        <f t="shared" si="1109"/>
        <v>Low Budget</v>
      </c>
      <c r="AM3049">
        <v>2015</v>
      </c>
      <c r="AN3049">
        <f t="shared" si="1110"/>
        <v>10</v>
      </c>
      <c r="AO3049" t="str">
        <f t="shared" si="1111"/>
        <v>Modern Classic</v>
      </c>
      <c r="AP3049">
        <v>55</v>
      </c>
      <c r="AQ3049" t="str">
        <f t="shared" si="1112"/>
        <v>Very Low</v>
      </c>
      <c r="AR3049">
        <v>7.5</v>
      </c>
      <c r="AS3049" t="str">
        <f t="shared" si="1113"/>
        <v>Good</v>
      </c>
      <c r="AT3049">
        <v>1.85</v>
      </c>
      <c r="AU3049" t="str">
        <f t="shared" si="1114"/>
        <v>HDTV / Widescreen</v>
      </c>
      <c r="AV3049">
        <v>36000</v>
      </c>
      <c r="AW3049" t="str">
        <f t="shared" si="1115"/>
        <v>Medium</v>
      </c>
    </row>
    <row r="3050" spans="1:49" x14ac:dyDescent="0.3">
      <c r="A3050" t="s">
        <v>0</v>
      </c>
      <c r="B3050" t="s">
        <v>3698</v>
      </c>
      <c r="C3050">
        <v>124</v>
      </c>
      <c r="D3050" t="str">
        <f t="shared" si="1095"/>
        <v>Low</v>
      </c>
      <c r="E3050">
        <v>184</v>
      </c>
      <c r="F3050" t="str">
        <f t="shared" si="1096"/>
        <v>3h 4m</v>
      </c>
      <c r="G3050" t="str">
        <f t="shared" si="1097"/>
        <v>Epic</v>
      </c>
      <c r="H3050">
        <v>0</v>
      </c>
      <c r="I3050" t="str">
        <f t="shared" si="1098"/>
        <v>Very Low</v>
      </c>
      <c r="J3050">
        <v>111</v>
      </c>
      <c r="K3050" t="str">
        <f t="shared" si="1099"/>
        <v>Very Low</v>
      </c>
      <c r="L3050" t="s">
        <v>9021</v>
      </c>
      <c r="M3050">
        <v>385</v>
      </c>
      <c r="N3050" t="str">
        <f t="shared" si="1100"/>
        <v>Low</v>
      </c>
      <c r="O3050">
        <f>O3049</f>
        <v>38317535</v>
      </c>
      <c r="P3050" t="str">
        <f t="shared" si="1101"/>
        <v>Average</v>
      </c>
      <c r="Q3050" t="s">
        <v>14557</v>
      </c>
      <c r="R3050" t="str">
        <f t="shared" si="1102"/>
        <v>Adventure</v>
      </c>
      <c r="S3050">
        <f t="shared" si="1103"/>
        <v>4</v>
      </c>
      <c r="T3050" t="s">
        <v>9230</v>
      </c>
      <c r="U3050" t="s">
        <v>14558</v>
      </c>
      <c r="V3050">
        <v>101627</v>
      </c>
      <c r="W3050" t="str">
        <f t="shared" si="1104"/>
        <v>Medium</v>
      </c>
      <c r="X3050">
        <v>1104</v>
      </c>
      <c r="Y3050" t="str">
        <f t="shared" si="1105"/>
        <v>Low</v>
      </c>
      <c r="Z3050" t="s">
        <v>14559</v>
      </c>
      <c r="AA3050">
        <v>0</v>
      </c>
      <c r="AB3050" t="str">
        <f t="shared" si="1106"/>
        <v>Symbolic Poster</v>
      </c>
      <c r="AC3050" t="s">
        <v>14560</v>
      </c>
      <c r="AD3050" t="s">
        <v>14561</v>
      </c>
      <c r="AE3050">
        <v>369</v>
      </c>
      <c r="AF3050" t="str">
        <f t="shared" si="1107"/>
        <v>Very Low</v>
      </c>
      <c r="AG3050" t="s">
        <v>9</v>
      </c>
      <c r="AH3050" t="s">
        <v>28</v>
      </c>
      <c r="AI3050" t="s">
        <v>66</v>
      </c>
      <c r="AJ3050" t="str">
        <f t="shared" si="1108"/>
        <v>Family</v>
      </c>
      <c r="AK3050">
        <v>11000000</v>
      </c>
      <c r="AL3050" t="str">
        <f t="shared" si="1109"/>
        <v>Low Budget</v>
      </c>
      <c r="AM3050">
        <v>1975</v>
      </c>
      <c r="AN3050">
        <f t="shared" si="1110"/>
        <v>50</v>
      </c>
      <c r="AO3050" t="str">
        <f t="shared" si="1111"/>
        <v>Old Classic</v>
      </c>
      <c r="AP3050">
        <v>293</v>
      </c>
      <c r="AQ3050" t="str">
        <f t="shared" si="1112"/>
        <v>Very Low</v>
      </c>
      <c r="AR3050">
        <v>8.1</v>
      </c>
      <c r="AS3050" t="str">
        <f t="shared" si="1113"/>
        <v>Excellent</v>
      </c>
      <c r="AT3050">
        <v>1.66</v>
      </c>
      <c r="AU3050" t="str">
        <f t="shared" si="1114"/>
        <v/>
      </c>
      <c r="AV3050">
        <v>0</v>
      </c>
      <c r="AW3050" t="str">
        <f t="shared" si="1115"/>
        <v>Very Low</v>
      </c>
    </row>
    <row r="3051" spans="1:49" x14ac:dyDescent="0.3">
      <c r="A3051" t="s">
        <v>0</v>
      </c>
      <c r="B3051" t="s">
        <v>14562</v>
      </c>
      <c r="C3051">
        <v>37</v>
      </c>
      <c r="D3051" t="str">
        <f t="shared" si="1095"/>
        <v>Very Low</v>
      </c>
      <c r="E3051">
        <v>89</v>
      </c>
      <c r="F3051" t="str">
        <f t="shared" si="1096"/>
        <v>1h 29m</v>
      </c>
      <c r="G3051" t="str">
        <f t="shared" si="1097"/>
        <v>Featurette</v>
      </c>
      <c r="H3051">
        <v>2</v>
      </c>
      <c r="I3051" t="str">
        <f t="shared" si="1098"/>
        <v>Very Low</v>
      </c>
      <c r="J3051">
        <v>651</v>
      </c>
      <c r="K3051" t="str">
        <f t="shared" si="1099"/>
        <v>Very Low</v>
      </c>
      <c r="L3051" t="s">
        <v>10565</v>
      </c>
      <c r="M3051">
        <v>799</v>
      </c>
      <c r="N3051" t="str">
        <f t="shared" si="1100"/>
        <v>Low</v>
      </c>
      <c r="O3051">
        <v>13903262</v>
      </c>
      <c r="P3051" t="str">
        <f t="shared" si="1101"/>
        <v>Average</v>
      </c>
      <c r="Q3051" t="s">
        <v>3884</v>
      </c>
      <c r="R3051" t="str">
        <f t="shared" si="1102"/>
        <v>Comedy</v>
      </c>
      <c r="S3051">
        <f t="shared" si="1103"/>
        <v>2</v>
      </c>
      <c r="T3051" t="s">
        <v>12729</v>
      </c>
      <c r="U3051" t="s">
        <v>14563</v>
      </c>
      <c r="V3051">
        <v>14656</v>
      </c>
      <c r="W3051" t="str">
        <f t="shared" si="1104"/>
        <v>Low</v>
      </c>
      <c r="X3051">
        <v>4291</v>
      </c>
      <c r="Y3051" t="str">
        <f t="shared" si="1105"/>
        <v>Low</v>
      </c>
      <c r="Z3051" t="s">
        <v>5014</v>
      </c>
      <c r="AA3051">
        <v>0</v>
      </c>
      <c r="AB3051" t="str">
        <f t="shared" si="1106"/>
        <v>Symbolic Poster</v>
      </c>
      <c r="AC3051" t="s">
        <v>14564</v>
      </c>
      <c r="AD3051" t="s">
        <v>14565</v>
      </c>
      <c r="AE3051">
        <v>90</v>
      </c>
      <c r="AF3051" t="str">
        <f t="shared" si="1107"/>
        <v>Very Low</v>
      </c>
      <c r="AG3051" t="s">
        <v>9</v>
      </c>
      <c r="AH3051" t="s">
        <v>10</v>
      </c>
      <c r="AI3051" t="s">
        <v>11</v>
      </c>
      <c r="AJ3051" t="str">
        <f t="shared" si="1108"/>
        <v>Teen</v>
      </c>
      <c r="AK3051">
        <v>11000000</v>
      </c>
      <c r="AL3051" t="str">
        <f t="shared" si="1109"/>
        <v>Low Budget</v>
      </c>
      <c r="AM3051">
        <v>2001</v>
      </c>
      <c r="AN3051">
        <f t="shared" si="1110"/>
        <v>24</v>
      </c>
      <c r="AO3051" t="str">
        <f t="shared" si="1111"/>
        <v>Old Classic</v>
      </c>
      <c r="AP3051">
        <v>711</v>
      </c>
      <c r="AQ3051" t="str">
        <f t="shared" si="1112"/>
        <v>Very Low</v>
      </c>
      <c r="AR3051">
        <v>6.3</v>
      </c>
      <c r="AS3051" t="str">
        <f t="shared" si="1113"/>
        <v>Average</v>
      </c>
      <c r="AT3051">
        <v>1.85</v>
      </c>
      <c r="AU3051" t="str">
        <f t="shared" si="1114"/>
        <v>HDTV / Widescreen</v>
      </c>
      <c r="AV3051">
        <v>0</v>
      </c>
      <c r="AW3051" t="str">
        <f t="shared" si="1115"/>
        <v>Very Low</v>
      </c>
    </row>
    <row r="3052" spans="1:49" x14ac:dyDescent="0.3">
      <c r="A3052" t="s">
        <v>0</v>
      </c>
      <c r="B3052" t="s">
        <v>6073</v>
      </c>
      <c r="C3052">
        <v>58</v>
      </c>
      <c r="D3052" t="str">
        <f t="shared" si="1095"/>
        <v>Low</v>
      </c>
      <c r="E3052">
        <v>84</v>
      </c>
      <c r="F3052" t="str">
        <f t="shared" si="1096"/>
        <v>1h 24m</v>
      </c>
      <c r="G3052" t="str">
        <f t="shared" si="1097"/>
        <v>Featurette</v>
      </c>
      <c r="H3052">
        <v>71</v>
      </c>
      <c r="I3052" t="str">
        <f t="shared" si="1098"/>
        <v>Very Low</v>
      </c>
      <c r="J3052">
        <v>553</v>
      </c>
      <c r="K3052" t="str">
        <f t="shared" si="1099"/>
        <v>Very Low</v>
      </c>
      <c r="L3052" t="s">
        <v>3854</v>
      </c>
      <c r="M3052">
        <v>8000</v>
      </c>
      <c r="N3052" t="str">
        <f t="shared" si="1100"/>
        <v>Low</v>
      </c>
      <c r="O3052">
        <v>13592872</v>
      </c>
      <c r="P3052" t="str">
        <f t="shared" si="1101"/>
        <v>Average</v>
      </c>
      <c r="Q3052" t="s">
        <v>1642</v>
      </c>
      <c r="R3052" t="str">
        <f t="shared" si="1102"/>
        <v>Comedy</v>
      </c>
      <c r="S3052">
        <f t="shared" si="1103"/>
        <v>1</v>
      </c>
      <c r="T3052" t="s">
        <v>1220</v>
      </c>
      <c r="U3052" t="s">
        <v>14566</v>
      </c>
      <c r="V3052">
        <v>10777</v>
      </c>
      <c r="W3052" t="str">
        <f t="shared" si="1104"/>
        <v>Low</v>
      </c>
      <c r="X3052">
        <v>10982</v>
      </c>
      <c r="Y3052" t="str">
        <f t="shared" si="1105"/>
        <v>Medium</v>
      </c>
      <c r="Z3052" t="s">
        <v>2911</v>
      </c>
      <c r="AA3052">
        <v>1</v>
      </c>
      <c r="AB3052" t="str">
        <f t="shared" si="1106"/>
        <v>Solo Star Poster</v>
      </c>
      <c r="AC3052" t="s">
        <v>14567</v>
      </c>
      <c r="AD3052" t="s">
        <v>14568</v>
      </c>
      <c r="AE3052">
        <v>79</v>
      </c>
      <c r="AF3052" t="str">
        <f t="shared" si="1107"/>
        <v>Very Low</v>
      </c>
      <c r="AG3052" t="s">
        <v>9</v>
      </c>
      <c r="AH3052" t="s">
        <v>10</v>
      </c>
      <c r="AI3052" t="s">
        <v>556</v>
      </c>
      <c r="AJ3052" t="str">
        <f t="shared" si="1108"/>
        <v>Adult</v>
      </c>
      <c r="AK3052">
        <v>11000000</v>
      </c>
      <c r="AL3052" t="str">
        <f t="shared" si="1109"/>
        <v>Low Budget</v>
      </c>
      <c r="AM3052">
        <v>2000</v>
      </c>
      <c r="AN3052">
        <f t="shared" si="1110"/>
        <v>25</v>
      </c>
      <c r="AO3052" t="str">
        <f t="shared" si="1111"/>
        <v>Old Classic</v>
      </c>
      <c r="AP3052">
        <v>723</v>
      </c>
      <c r="AQ3052" t="str">
        <f t="shared" si="1112"/>
        <v>Very Low</v>
      </c>
      <c r="AR3052">
        <v>5.0999999999999996</v>
      </c>
      <c r="AS3052" t="str">
        <f t="shared" si="1113"/>
        <v>Below Average</v>
      </c>
      <c r="AT3052">
        <v>1.85</v>
      </c>
      <c r="AU3052" t="str">
        <f t="shared" si="1114"/>
        <v>HDTV / Widescreen</v>
      </c>
      <c r="AV3052">
        <v>671</v>
      </c>
      <c r="AW3052" t="str">
        <f t="shared" si="1115"/>
        <v>Very Low</v>
      </c>
    </row>
    <row r="3053" spans="1:49" x14ac:dyDescent="0.3">
      <c r="A3053" t="s">
        <v>0</v>
      </c>
      <c r="B3053" t="s">
        <v>14569</v>
      </c>
      <c r="C3053">
        <v>175</v>
      </c>
      <c r="D3053" t="str">
        <f t="shared" si="1095"/>
        <v>Low</v>
      </c>
      <c r="E3053">
        <v>98</v>
      </c>
      <c r="F3053" t="str">
        <f t="shared" si="1096"/>
        <v>1h 38m</v>
      </c>
      <c r="G3053" t="str">
        <f t="shared" si="1097"/>
        <v>Standard Movie</v>
      </c>
      <c r="H3053">
        <v>0</v>
      </c>
      <c r="I3053" t="str">
        <f t="shared" si="1098"/>
        <v>Very Low</v>
      </c>
      <c r="J3053">
        <v>123</v>
      </c>
      <c r="K3053" t="str">
        <f t="shared" si="1099"/>
        <v>Very Low</v>
      </c>
      <c r="L3053" t="s">
        <v>14570</v>
      </c>
      <c r="M3053">
        <v>358</v>
      </c>
      <c r="N3053" t="str">
        <f t="shared" si="1100"/>
        <v>Low</v>
      </c>
      <c r="O3053">
        <v>18381787</v>
      </c>
      <c r="P3053" t="str">
        <f t="shared" si="1101"/>
        <v>Average</v>
      </c>
      <c r="Q3053" t="s">
        <v>2498</v>
      </c>
      <c r="R3053" t="str">
        <f t="shared" si="1102"/>
        <v>Comedy</v>
      </c>
      <c r="S3053">
        <f t="shared" si="1103"/>
        <v>2</v>
      </c>
      <c r="T3053" t="s">
        <v>3501</v>
      </c>
      <c r="U3053" t="s">
        <v>14571</v>
      </c>
      <c r="V3053">
        <v>15684</v>
      </c>
      <c r="W3053" t="str">
        <f t="shared" si="1104"/>
        <v>Low</v>
      </c>
      <c r="X3053">
        <v>1114</v>
      </c>
      <c r="Y3053" t="str">
        <f t="shared" si="1105"/>
        <v>Low</v>
      </c>
      <c r="Z3053" t="s">
        <v>14572</v>
      </c>
      <c r="AA3053">
        <v>4</v>
      </c>
      <c r="AB3053" t="str">
        <f t="shared" si="1106"/>
        <v>Ensemble Poster</v>
      </c>
      <c r="AC3053" t="s">
        <v>14573</v>
      </c>
      <c r="AD3053" t="s">
        <v>14574</v>
      </c>
      <c r="AE3053">
        <v>126</v>
      </c>
      <c r="AF3053" t="str">
        <f t="shared" si="1107"/>
        <v>Very Low</v>
      </c>
      <c r="AG3053" t="s">
        <v>9</v>
      </c>
      <c r="AH3053" t="s">
        <v>28</v>
      </c>
      <c r="AI3053" t="s">
        <v>11</v>
      </c>
      <c r="AJ3053" t="str">
        <f t="shared" si="1108"/>
        <v>Teen</v>
      </c>
      <c r="AK3053">
        <v>11000000</v>
      </c>
      <c r="AL3053" t="str">
        <f t="shared" si="1109"/>
        <v>Low Budget</v>
      </c>
      <c r="AM3053">
        <v>2012</v>
      </c>
      <c r="AN3053">
        <f t="shared" si="1110"/>
        <v>13</v>
      </c>
      <c r="AO3053" t="str">
        <f t="shared" si="1111"/>
        <v>Modern Classic</v>
      </c>
      <c r="AP3053">
        <v>156</v>
      </c>
      <c r="AQ3053" t="str">
        <f t="shared" si="1112"/>
        <v>Very Low</v>
      </c>
      <c r="AR3053">
        <v>6.8</v>
      </c>
      <c r="AS3053" t="str">
        <f t="shared" si="1113"/>
        <v>Average</v>
      </c>
      <c r="AT3053">
        <v>2.35</v>
      </c>
      <c r="AU3053" t="str">
        <f t="shared" si="1114"/>
        <v>Cinematic Widescreen</v>
      </c>
      <c r="AV3053">
        <v>13000</v>
      </c>
      <c r="AW3053" t="str">
        <f t="shared" si="1115"/>
        <v>Medium</v>
      </c>
    </row>
    <row r="3054" spans="1:49" x14ac:dyDescent="0.3">
      <c r="A3054" t="s">
        <v>0</v>
      </c>
      <c r="B3054" t="s">
        <v>14575</v>
      </c>
      <c r="C3054">
        <v>75</v>
      </c>
      <c r="D3054" t="str">
        <f t="shared" si="1095"/>
        <v>Low</v>
      </c>
      <c r="E3054">
        <v>95</v>
      </c>
      <c r="F3054" t="str">
        <f t="shared" si="1096"/>
        <v>1h 35m</v>
      </c>
      <c r="G3054" t="str">
        <f t="shared" si="1097"/>
        <v>Standard Movie</v>
      </c>
      <c r="H3054">
        <v>5</v>
      </c>
      <c r="I3054" t="str">
        <f t="shared" si="1098"/>
        <v>Very Low</v>
      </c>
      <c r="J3054">
        <v>443</v>
      </c>
      <c r="K3054" t="str">
        <f t="shared" si="1099"/>
        <v>Very Low</v>
      </c>
      <c r="L3054" t="s">
        <v>1813</v>
      </c>
      <c r="M3054">
        <v>1000</v>
      </c>
      <c r="N3054" t="str">
        <f t="shared" si="1100"/>
        <v>Low</v>
      </c>
      <c r="O3054">
        <v>13558739</v>
      </c>
      <c r="P3054" t="str">
        <f t="shared" si="1101"/>
        <v>Average</v>
      </c>
      <c r="Q3054" t="s">
        <v>1642</v>
      </c>
      <c r="R3054" t="str">
        <f t="shared" si="1102"/>
        <v>Comedy</v>
      </c>
      <c r="S3054">
        <f t="shared" si="1103"/>
        <v>1</v>
      </c>
      <c r="T3054" t="s">
        <v>7551</v>
      </c>
      <c r="U3054" t="s">
        <v>14576</v>
      </c>
      <c r="V3054">
        <v>15427</v>
      </c>
      <c r="W3054" t="str">
        <f t="shared" si="1104"/>
        <v>Low</v>
      </c>
      <c r="X3054">
        <v>2729</v>
      </c>
      <c r="Y3054" t="str">
        <f t="shared" si="1105"/>
        <v>Low</v>
      </c>
      <c r="Z3054" t="s">
        <v>2529</v>
      </c>
      <c r="AA3054">
        <v>0</v>
      </c>
      <c r="AB3054" t="str">
        <f t="shared" si="1106"/>
        <v>Symbolic Poster</v>
      </c>
      <c r="AC3054" t="s">
        <v>14577</v>
      </c>
      <c r="AD3054" t="s">
        <v>14578</v>
      </c>
      <c r="AE3054">
        <v>121</v>
      </c>
      <c r="AF3054" t="str">
        <f t="shared" si="1107"/>
        <v>Very Low</v>
      </c>
      <c r="AG3054" t="s">
        <v>9</v>
      </c>
      <c r="AH3054" t="s">
        <v>10</v>
      </c>
      <c r="AI3054" t="s">
        <v>556</v>
      </c>
      <c r="AJ3054" t="str">
        <f t="shared" si="1108"/>
        <v>Adult</v>
      </c>
      <c r="AK3054">
        <v>11000000</v>
      </c>
      <c r="AL3054" t="str">
        <f t="shared" si="1109"/>
        <v>Low Budget</v>
      </c>
      <c r="AM3054">
        <v>2001</v>
      </c>
      <c r="AN3054">
        <f t="shared" si="1110"/>
        <v>24</v>
      </c>
      <c r="AO3054" t="str">
        <f t="shared" si="1111"/>
        <v>Old Classic</v>
      </c>
      <c r="AP3054">
        <v>660</v>
      </c>
      <c r="AQ3054" t="str">
        <f t="shared" si="1112"/>
        <v>Very Low</v>
      </c>
      <c r="AR3054">
        <v>5.3</v>
      </c>
      <c r="AS3054" t="str">
        <f t="shared" si="1113"/>
        <v>Below Average</v>
      </c>
      <c r="AT3054">
        <v>1.85</v>
      </c>
      <c r="AU3054" t="str">
        <f t="shared" si="1114"/>
        <v>HDTV / Widescreen</v>
      </c>
      <c r="AV3054">
        <v>449</v>
      </c>
      <c r="AW3054" t="str">
        <f t="shared" si="1115"/>
        <v>Very Low</v>
      </c>
    </row>
    <row r="3055" spans="1:49" x14ac:dyDescent="0.3">
      <c r="A3055" t="s">
        <v>0</v>
      </c>
      <c r="B3055" t="s">
        <v>9767</v>
      </c>
      <c r="C3055">
        <v>161</v>
      </c>
      <c r="D3055" t="str">
        <f t="shared" si="1095"/>
        <v>Low</v>
      </c>
      <c r="E3055">
        <v>100</v>
      </c>
      <c r="F3055" t="str">
        <f t="shared" si="1096"/>
        <v>1h 40m</v>
      </c>
      <c r="G3055" t="str">
        <f t="shared" si="1097"/>
        <v>Standard Movie</v>
      </c>
      <c r="H3055">
        <v>0</v>
      </c>
      <c r="I3055" t="str">
        <f t="shared" si="1098"/>
        <v>Very Low</v>
      </c>
      <c r="J3055">
        <v>303</v>
      </c>
      <c r="K3055" t="str">
        <f t="shared" si="1099"/>
        <v>Very Low</v>
      </c>
      <c r="L3055" t="s">
        <v>6331</v>
      </c>
      <c r="M3055">
        <v>11000</v>
      </c>
      <c r="N3055" t="str">
        <f t="shared" si="1100"/>
        <v>Medium</v>
      </c>
      <c r="O3055">
        <v>13103828</v>
      </c>
      <c r="P3055" t="str">
        <f t="shared" si="1101"/>
        <v>Average</v>
      </c>
      <c r="Q3055" t="s">
        <v>2096</v>
      </c>
      <c r="R3055" t="str">
        <f t="shared" si="1102"/>
        <v>Crime</v>
      </c>
      <c r="S3055">
        <f t="shared" si="1103"/>
        <v>3</v>
      </c>
      <c r="T3055" t="s">
        <v>631</v>
      </c>
      <c r="U3055" t="s">
        <v>14579</v>
      </c>
      <c r="V3055">
        <v>59982</v>
      </c>
      <c r="W3055" t="str">
        <f t="shared" si="1104"/>
        <v>Medium</v>
      </c>
      <c r="X3055">
        <v>12237</v>
      </c>
      <c r="Y3055" t="str">
        <f t="shared" si="1105"/>
        <v>Medium</v>
      </c>
      <c r="Z3055" t="s">
        <v>4861</v>
      </c>
      <c r="AA3055">
        <v>0</v>
      </c>
      <c r="AB3055" t="str">
        <f t="shared" si="1106"/>
        <v>Symbolic Poster</v>
      </c>
      <c r="AC3055" t="s">
        <v>14580</v>
      </c>
      <c r="AD3055" t="s">
        <v>14581</v>
      </c>
      <c r="AE3055">
        <v>463</v>
      </c>
      <c r="AF3055" t="str">
        <f t="shared" si="1107"/>
        <v>Very Low</v>
      </c>
      <c r="AG3055" t="s">
        <v>9</v>
      </c>
      <c r="AH3055" t="s">
        <v>10</v>
      </c>
      <c r="AI3055" t="s">
        <v>556</v>
      </c>
      <c r="AJ3055" t="str">
        <f t="shared" si="1108"/>
        <v>Adult</v>
      </c>
      <c r="AK3055">
        <v>11000000</v>
      </c>
      <c r="AL3055" t="str">
        <f t="shared" si="1109"/>
        <v>Low Budget</v>
      </c>
      <c r="AM3055">
        <v>2001</v>
      </c>
      <c r="AN3055">
        <f t="shared" si="1110"/>
        <v>24</v>
      </c>
      <c r="AO3055" t="str">
        <f t="shared" si="1111"/>
        <v>Old Classic</v>
      </c>
      <c r="AP3055">
        <v>472</v>
      </c>
      <c r="AQ3055" t="str">
        <f t="shared" si="1112"/>
        <v>Very Low</v>
      </c>
      <c r="AR3055">
        <v>7.3</v>
      </c>
      <c r="AS3055" t="str">
        <f t="shared" si="1113"/>
        <v>Good</v>
      </c>
      <c r="AT3055">
        <v>1.85</v>
      </c>
      <c r="AU3055" t="str">
        <f t="shared" si="1114"/>
        <v>HDTV / Widescreen</v>
      </c>
      <c r="AV3055">
        <v>5000</v>
      </c>
      <c r="AW3055" t="str">
        <f t="shared" si="1115"/>
        <v>Low</v>
      </c>
    </row>
    <row r="3056" spans="1:49" x14ac:dyDescent="0.3">
      <c r="A3056" t="s">
        <v>0</v>
      </c>
      <c r="B3056" t="s">
        <v>14582</v>
      </c>
      <c r="C3056">
        <v>203</v>
      </c>
      <c r="D3056" t="str">
        <f t="shared" si="1095"/>
        <v>Medium</v>
      </c>
      <c r="E3056">
        <v>109</v>
      </c>
      <c r="F3056" t="str">
        <f t="shared" si="1096"/>
        <v>1h 49m</v>
      </c>
      <c r="G3056" t="str">
        <f t="shared" si="1097"/>
        <v>Standard Movie</v>
      </c>
      <c r="H3056">
        <v>64</v>
      </c>
      <c r="I3056" t="str">
        <f t="shared" si="1098"/>
        <v>Very Low</v>
      </c>
      <c r="J3056">
        <v>553</v>
      </c>
      <c r="K3056" t="str">
        <f t="shared" si="1099"/>
        <v>Very Low</v>
      </c>
      <c r="L3056" t="s">
        <v>3194</v>
      </c>
      <c r="M3056">
        <v>16000</v>
      </c>
      <c r="N3056" t="str">
        <f t="shared" si="1100"/>
        <v>Medium</v>
      </c>
      <c r="O3056">
        <v>33305037</v>
      </c>
      <c r="P3056" t="str">
        <f t="shared" si="1101"/>
        <v>Average</v>
      </c>
      <c r="Q3056" t="s">
        <v>5911</v>
      </c>
      <c r="R3056" t="str">
        <f t="shared" si="1102"/>
        <v>Biography</v>
      </c>
      <c r="S3056">
        <f t="shared" si="1103"/>
        <v>3</v>
      </c>
      <c r="T3056" t="s">
        <v>286</v>
      </c>
      <c r="U3056" t="s">
        <v>14583</v>
      </c>
      <c r="V3056">
        <v>33856</v>
      </c>
      <c r="W3056" t="str">
        <f t="shared" si="1104"/>
        <v>Low</v>
      </c>
      <c r="X3056">
        <v>17866</v>
      </c>
      <c r="Y3056" t="str">
        <f t="shared" si="1105"/>
        <v>Medium</v>
      </c>
      <c r="Z3056" t="s">
        <v>8908</v>
      </c>
      <c r="AA3056">
        <v>2</v>
      </c>
      <c r="AB3056" t="str">
        <f t="shared" si="1106"/>
        <v>Duo/Trio Poster</v>
      </c>
      <c r="AC3056" t="s">
        <v>14584</v>
      </c>
      <c r="AD3056" t="s">
        <v>14585</v>
      </c>
      <c r="AE3056">
        <v>147</v>
      </c>
      <c r="AF3056" t="str">
        <f t="shared" si="1107"/>
        <v>Very Low</v>
      </c>
      <c r="AG3056" t="s">
        <v>9</v>
      </c>
      <c r="AH3056" t="s">
        <v>28</v>
      </c>
      <c r="AI3056" t="s">
        <v>11</v>
      </c>
      <c r="AJ3056" t="str">
        <f t="shared" si="1108"/>
        <v>Teen</v>
      </c>
      <c r="AK3056">
        <v>11000000</v>
      </c>
      <c r="AL3056" t="str">
        <f t="shared" si="1109"/>
        <v>Low Budget</v>
      </c>
      <c r="AM3056">
        <v>2015</v>
      </c>
      <c r="AN3056">
        <f t="shared" si="1110"/>
        <v>10</v>
      </c>
      <c r="AO3056" t="str">
        <f t="shared" si="1111"/>
        <v>Modern Classic</v>
      </c>
      <c r="AP3056">
        <v>638</v>
      </c>
      <c r="AQ3056" t="str">
        <f t="shared" si="1112"/>
        <v>Very Low</v>
      </c>
      <c r="AR3056">
        <v>7.3</v>
      </c>
      <c r="AS3056" t="str">
        <f t="shared" si="1113"/>
        <v>Good</v>
      </c>
      <c r="AT3056">
        <v>2.35</v>
      </c>
      <c r="AU3056" t="str">
        <f t="shared" si="1114"/>
        <v>Cinematic Widescreen</v>
      </c>
      <c r="AV3056">
        <v>34000</v>
      </c>
      <c r="AW3056" t="str">
        <f t="shared" si="1115"/>
        <v>Medium</v>
      </c>
    </row>
    <row r="3057" spans="1:49" x14ac:dyDescent="0.3">
      <c r="A3057" t="s">
        <v>718</v>
      </c>
      <c r="B3057" t="s">
        <v>1075</v>
      </c>
      <c r="C3057">
        <v>188</v>
      </c>
      <c r="D3057" t="str">
        <f t="shared" si="1095"/>
        <v>Low</v>
      </c>
      <c r="E3057">
        <v>118</v>
      </c>
      <c r="F3057" t="str">
        <f t="shared" si="1096"/>
        <v>1h 58m</v>
      </c>
      <c r="G3057" t="str">
        <f t="shared" si="1097"/>
        <v>Standard Movie</v>
      </c>
      <c r="H3057">
        <v>386</v>
      </c>
      <c r="I3057" t="str">
        <f t="shared" si="1098"/>
        <v>Very Low</v>
      </c>
      <c r="J3057">
        <v>812</v>
      </c>
      <c r="K3057" t="str">
        <f t="shared" si="1099"/>
        <v>Very Low</v>
      </c>
      <c r="L3057" t="s">
        <v>401</v>
      </c>
      <c r="M3057">
        <v>14000</v>
      </c>
      <c r="N3057" t="str">
        <f t="shared" si="1100"/>
        <v>Medium</v>
      </c>
      <c r="O3057">
        <v>10214647</v>
      </c>
      <c r="P3057" t="str">
        <f t="shared" si="1101"/>
        <v>Average</v>
      </c>
      <c r="Q3057" t="s">
        <v>1515</v>
      </c>
      <c r="R3057" t="str">
        <f t="shared" si="1102"/>
        <v>Biography</v>
      </c>
      <c r="S3057">
        <f t="shared" si="1103"/>
        <v>2</v>
      </c>
      <c r="T3057" t="s">
        <v>199</v>
      </c>
      <c r="U3057" t="s">
        <v>14586</v>
      </c>
      <c r="V3057">
        <v>42689</v>
      </c>
      <c r="W3057" t="str">
        <f t="shared" si="1104"/>
        <v>Low</v>
      </c>
      <c r="X3057">
        <v>17490</v>
      </c>
      <c r="Y3057" t="str">
        <f t="shared" si="1105"/>
        <v>Medium</v>
      </c>
      <c r="Z3057" t="s">
        <v>4610</v>
      </c>
      <c r="AA3057">
        <v>0</v>
      </c>
      <c r="AB3057" t="str">
        <f t="shared" si="1106"/>
        <v>Symbolic Poster</v>
      </c>
      <c r="AC3057" t="s">
        <v>14587</v>
      </c>
      <c r="AD3057" t="s">
        <v>14588</v>
      </c>
      <c r="AE3057">
        <v>204</v>
      </c>
      <c r="AF3057" t="str">
        <f t="shared" si="1107"/>
        <v>Very Low</v>
      </c>
      <c r="AG3057" t="s">
        <v>9</v>
      </c>
      <c r="AH3057" t="s">
        <v>10</v>
      </c>
      <c r="AI3057" t="s">
        <v>556</v>
      </c>
      <c r="AJ3057" t="str">
        <f t="shared" si="1108"/>
        <v>Adult</v>
      </c>
      <c r="AK3057">
        <v>11000000</v>
      </c>
      <c r="AL3057" t="str">
        <f t="shared" si="1109"/>
        <v>Low Budget</v>
      </c>
      <c r="AM3057">
        <v>2004</v>
      </c>
      <c r="AN3057">
        <f t="shared" si="1110"/>
        <v>21</v>
      </c>
      <c r="AO3057" t="str">
        <f t="shared" si="1111"/>
        <v>Old Classic</v>
      </c>
      <c r="AP3057">
        <v>1000</v>
      </c>
      <c r="AQ3057" t="str">
        <f t="shared" si="1112"/>
        <v>Very Low</v>
      </c>
      <c r="AR3057">
        <v>7.1</v>
      </c>
      <c r="AS3057" t="str">
        <f t="shared" si="1113"/>
        <v>Good</v>
      </c>
      <c r="AT3057">
        <v>2.35</v>
      </c>
      <c r="AU3057" t="str">
        <f t="shared" si="1114"/>
        <v>Cinematic Widescreen</v>
      </c>
      <c r="AV3057">
        <v>0</v>
      </c>
      <c r="AW3057" t="str">
        <f t="shared" si="1115"/>
        <v>Very Low</v>
      </c>
    </row>
    <row r="3058" spans="1:49" x14ac:dyDescent="0.3">
      <c r="A3058" t="s">
        <v>0</v>
      </c>
      <c r="B3058" t="s">
        <v>50</v>
      </c>
      <c r="C3058">
        <v>221</v>
      </c>
      <c r="D3058" t="str">
        <f t="shared" si="1095"/>
        <v>Medium</v>
      </c>
      <c r="E3058">
        <v>88</v>
      </c>
      <c r="F3058" t="str">
        <f t="shared" si="1096"/>
        <v>1h 28m</v>
      </c>
      <c r="G3058" t="str">
        <f t="shared" si="1097"/>
        <v>Featurette</v>
      </c>
      <c r="H3058">
        <v>0</v>
      </c>
      <c r="I3058" t="str">
        <f t="shared" si="1098"/>
        <v>Very Low</v>
      </c>
      <c r="J3058">
        <v>795</v>
      </c>
      <c r="K3058" t="str">
        <f t="shared" si="1099"/>
        <v>Very Low</v>
      </c>
      <c r="L3058" t="s">
        <v>3148</v>
      </c>
      <c r="M3058">
        <v>901</v>
      </c>
      <c r="N3058" t="str">
        <f t="shared" si="1100"/>
        <v>Low</v>
      </c>
      <c r="O3058">
        <v>11501093</v>
      </c>
      <c r="P3058" t="str">
        <f t="shared" si="1101"/>
        <v>Average</v>
      </c>
      <c r="Q3058" t="s">
        <v>853</v>
      </c>
      <c r="R3058" t="str">
        <f t="shared" si="1102"/>
        <v>Comedy</v>
      </c>
      <c r="S3058">
        <f t="shared" si="1103"/>
        <v>3</v>
      </c>
      <c r="T3058" t="s">
        <v>14589</v>
      </c>
      <c r="U3058" t="s">
        <v>14590</v>
      </c>
      <c r="V3058">
        <v>128850</v>
      </c>
      <c r="W3058" t="str">
        <f t="shared" si="1104"/>
        <v>Medium</v>
      </c>
      <c r="X3058">
        <v>3913</v>
      </c>
      <c r="Y3058" t="str">
        <f t="shared" si="1105"/>
        <v>Low</v>
      </c>
      <c r="Z3058" t="s">
        <v>9373</v>
      </c>
      <c r="AA3058">
        <v>0</v>
      </c>
      <c r="AB3058" t="str">
        <f t="shared" si="1106"/>
        <v>Symbolic Poster</v>
      </c>
      <c r="AC3058" t="s">
        <v>14591</v>
      </c>
      <c r="AD3058" t="s">
        <v>14592</v>
      </c>
      <c r="AE3058">
        <v>604</v>
      </c>
      <c r="AF3058" t="str">
        <f t="shared" si="1107"/>
        <v>Low</v>
      </c>
      <c r="AG3058" t="s">
        <v>9</v>
      </c>
      <c r="AH3058" t="s">
        <v>10</v>
      </c>
      <c r="AI3058" t="s">
        <v>556</v>
      </c>
      <c r="AJ3058" t="str">
        <f t="shared" si="1108"/>
        <v>Adult</v>
      </c>
      <c r="AK3058">
        <v>13000000</v>
      </c>
      <c r="AL3058" t="str">
        <f t="shared" si="1109"/>
        <v>Low Budget</v>
      </c>
      <c r="AM3058">
        <v>1992</v>
      </c>
      <c r="AN3058">
        <f t="shared" si="1110"/>
        <v>33</v>
      </c>
      <c r="AO3058" t="str">
        <f t="shared" si="1111"/>
        <v>Old Classic</v>
      </c>
      <c r="AP3058">
        <v>888</v>
      </c>
      <c r="AQ3058" t="str">
        <f t="shared" si="1112"/>
        <v>Very Low</v>
      </c>
      <c r="AR3058">
        <v>7.6</v>
      </c>
      <c r="AS3058" t="str">
        <f t="shared" si="1113"/>
        <v>Good</v>
      </c>
      <c r="AT3058">
        <v>1.85</v>
      </c>
      <c r="AU3058" t="str">
        <f t="shared" si="1114"/>
        <v>HDTV / Widescreen</v>
      </c>
      <c r="AV3058">
        <v>10000</v>
      </c>
      <c r="AW3058" t="str">
        <f t="shared" si="1115"/>
        <v>Low</v>
      </c>
    </row>
    <row r="3059" spans="1:49" x14ac:dyDescent="0.3">
      <c r="A3059" t="s">
        <v>0</v>
      </c>
      <c r="B3059" t="s">
        <v>14593</v>
      </c>
      <c r="C3059">
        <v>66</v>
      </c>
      <c r="D3059" t="str">
        <f t="shared" si="1095"/>
        <v>Low</v>
      </c>
      <c r="E3059">
        <v>86</v>
      </c>
      <c r="F3059" t="str">
        <f t="shared" si="1096"/>
        <v>1h 26m</v>
      </c>
      <c r="G3059" t="str">
        <f t="shared" si="1097"/>
        <v>Featurette</v>
      </c>
      <c r="H3059">
        <v>4</v>
      </c>
      <c r="I3059" t="str">
        <f t="shared" si="1098"/>
        <v>Very Low</v>
      </c>
      <c r="J3059">
        <v>424</v>
      </c>
      <c r="K3059" t="str">
        <f t="shared" si="1099"/>
        <v>Very Low</v>
      </c>
      <c r="L3059" t="s">
        <v>9446</v>
      </c>
      <c r="M3059">
        <v>960</v>
      </c>
      <c r="N3059" t="str">
        <f t="shared" si="1100"/>
        <v>Low</v>
      </c>
      <c r="O3059">
        <v>4814244</v>
      </c>
      <c r="P3059" t="str">
        <f t="shared" si="1101"/>
        <v>Flop</v>
      </c>
      <c r="Q3059" t="s">
        <v>1652</v>
      </c>
      <c r="R3059" t="str">
        <f t="shared" si="1102"/>
        <v>Comedy</v>
      </c>
      <c r="S3059">
        <f t="shared" si="1103"/>
        <v>2</v>
      </c>
      <c r="T3059" t="s">
        <v>719</v>
      </c>
      <c r="U3059" t="s">
        <v>14594</v>
      </c>
      <c r="V3059">
        <v>12437</v>
      </c>
      <c r="W3059" t="str">
        <f t="shared" si="1104"/>
        <v>Low</v>
      </c>
      <c r="X3059">
        <v>2415</v>
      </c>
      <c r="Y3059" t="str">
        <f t="shared" si="1105"/>
        <v>Low</v>
      </c>
      <c r="Z3059" t="s">
        <v>14595</v>
      </c>
      <c r="AA3059">
        <v>4</v>
      </c>
      <c r="AB3059" t="str">
        <f t="shared" si="1106"/>
        <v>Ensemble Poster</v>
      </c>
      <c r="AC3059" t="s">
        <v>14596</v>
      </c>
      <c r="AD3059" t="s">
        <v>14597</v>
      </c>
      <c r="AE3059">
        <v>107</v>
      </c>
      <c r="AF3059" t="str">
        <f t="shared" si="1107"/>
        <v>Very Low</v>
      </c>
      <c r="AG3059" t="s">
        <v>9</v>
      </c>
      <c r="AH3059" t="s">
        <v>239</v>
      </c>
      <c r="AI3059" t="s">
        <v>556</v>
      </c>
      <c r="AJ3059" t="str">
        <f t="shared" si="1108"/>
        <v>Adult</v>
      </c>
      <c r="AK3059">
        <v>11000000</v>
      </c>
      <c r="AL3059" t="str">
        <f t="shared" si="1109"/>
        <v>Low Budget</v>
      </c>
      <c r="AM3059">
        <v>2002</v>
      </c>
      <c r="AN3059">
        <f t="shared" si="1110"/>
        <v>23</v>
      </c>
      <c r="AO3059" t="str">
        <f t="shared" si="1111"/>
        <v>Old Classic</v>
      </c>
      <c r="AP3059">
        <v>448</v>
      </c>
      <c r="AQ3059" t="str">
        <f t="shared" si="1112"/>
        <v>Very Low</v>
      </c>
      <c r="AR3059">
        <v>5.3</v>
      </c>
      <c r="AS3059" t="str">
        <f t="shared" si="1113"/>
        <v>Below Average</v>
      </c>
      <c r="AT3059">
        <v>1.85</v>
      </c>
      <c r="AU3059" t="str">
        <f t="shared" si="1114"/>
        <v>HDTV / Widescreen</v>
      </c>
      <c r="AV3059">
        <v>405</v>
      </c>
      <c r="AW3059" t="str">
        <f t="shared" si="1115"/>
        <v>Very Low</v>
      </c>
    </row>
    <row r="3060" spans="1:49" x14ac:dyDescent="0.3">
      <c r="A3060" t="s">
        <v>0</v>
      </c>
      <c r="B3060" t="s">
        <v>7606</v>
      </c>
      <c r="C3060">
        <v>80</v>
      </c>
      <c r="D3060" t="str">
        <f t="shared" si="1095"/>
        <v>Low</v>
      </c>
      <c r="E3060">
        <v>118</v>
      </c>
      <c r="F3060" t="str">
        <f t="shared" si="1096"/>
        <v>1h 58m</v>
      </c>
      <c r="G3060" t="str">
        <f t="shared" si="1097"/>
        <v>Standard Movie</v>
      </c>
      <c r="H3060">
        <v>529</v>
      </c>
      <c r="I3060" t="str">
        <f t="shared" si="1098"/>
        <v>Very Low</v>
      </c>
      <c r="J3060">
        <v>472</v>
      </c>
      <c r="K3060" t="str">
        <f t="shared" si="1099"/>
        <v>Very Low</v>
      </c>
      <c r="L3060" t="s">
        <v>186</v>
      </c>
      <c r="M3060">
        <v>40000</v>
      </c>
      <c r="N3060" t="str">
        <f t="shared" si="1100"/>
        <v>Medium</v>
      </c>
      <c r="O3060">
        <v>9170214</v>
      </c>
      <c r="P3060" t="str">
        <f t="shared" si="1101"/>
        <v>Flop</v>
      </c>
      <c r="Q3060" t="s">
        <v>185</v>
      </c>
      <c r="R3060" t="str">
        <f t="shared" si="1102"/>
        <v>Drama</v>
      </c>
      <c r="S3060">
        <f t="shared" si="1103"/>
        <v>2</v>
      </c>
      <c r="T3060" t="s">
        <v>15</v>
      </c>
      <c r="U3060" t="s">
        <v>14598</v>
      </c>
      <c r="V3060">
        <v>171882</v>
      </c>
      <c r="W3060" t="str">
        <f t="shared" si="1104"/>
        <v>Medium</v>
      </c>
      <c r="X3060">
        <v>69746</v>
      </c>
      <c r="Y3060" t="str">
        <f t="shared" si="1105"/>
        <v>High</v>
      </c>
      <c r="Z3060" t="s">
        <v>14599</v>
      </c>
      <c r="AA3060">
        <v>1</v>
      </c>
      <c r="AB3060" t="str">
        <f t="shared" si="1106"/>
        <v>Solo Star Poster</v>
      </c>
      <c r="AC3060" t="s">
        <v>14600</v>
      </c>
      <c r="AD3060" t="s">
        <v>14601</v>
      </c>
      <c r="AE3060">
        <v>292</v>
      </c>
      <c r="AF3060" t="str">
        <f t="shared" si="1107"/>
        <v>Very Low</v>
      </c>
      <c r="AG3060" t="s">
        <v>9</v>
      </c>
      <c r="AH3060" t="s">
        <v>10</v>
      </c>
      <c r="AI3060" t="s">
        <v>11</v>
      </c>
      <c r="AJ3060" t="str">
        <f t="shared" si="1108"/>
        <v>Teen</v>
      </c>
      <c r="AK3060">
        <v>11000000</v>
      </c>
      <c r="AL3060" t="str">
        <f t="shared" si="1109"/>
        <v>Low Budget</v>
      </c>
      <c r="AM3060">
        <v>1993</v>
      </c>
      <c r="AN3060">
        <f t="shared" si="1110"/>
        <v>32</v>
      </c>
      <c r="AO3060" t="str">
        <f t="shared" si="1111"/>
        <v>Old Classic</v>
      </c>
      <c r="AP3060">
        <v>29000</v>
      </c>
      <c r="AQ3060" t="str">
        <f t="shared" si="1112"/>
        <v>Medium</v>
      </c>
      <c r="AR3060">
        <v>7.8</v>
      </c>
      <c r="AS3060" t="str">
        <f t="shared" si="1113"/>
        <v>Good</v>
      </c>
      <c r="AT3060">
        <v>1.85</v>
      </c>
      <c r="AU3060" t="str">
        <f t="shared" si="1114"/>
        <v>HDTV / Widescreen</v>
      </c>
      <c r="AV3060">
        <v>14000</v>
      </c>
      <c r="AW3060" t="str">
        <f t="shared" si="1115"/>
        <v>Medium</v>
      </c>
    </row>
    <row r="3061" spans="1:49" x14ac:dyDescent="0.3">
      <c r="A3061" t="s">
        <v>0</v>
      </c>
      <c r="B3061" t="s">
        <v>14602</v>
      </c>
      <c r="C3061">
        <v>25</v>
      </c>
      <c r="D3061" t="str">
        <f t="shared" si="1095"/>
        <v>Very Low</v>
      </c>
      <c r="E3061">
        <v>125</v>
      </c>
      <c r="F3061" t="str">
        <f t="shared" si="1096"/>
        <v>2h 5m</v>
      </c>
      <c r="G3061" t="str">
        <f t="shared" si="1097"/>
        <v>Long Movie</v>
      </c>
      <c r="H3061">
        <v>10</v>
      </c>
      <c r="I3061" t="str">
        <f t="shared" si="1098"/>
        <v>Very Low</v>
      </c>
      <c r="J3061">
        <v>109</v>
      </c>
      <c r="K3061" t="str">
        <f t="shared" si="1099"/>
        <v>Very Low</v>
      </c>
      <c r="L3061" t="s">
        <v>14603</v>
      </c>
      <c r="M3061">
        <v>866</v>
      </c>
      <c r="N3061" t="str">
        <f t="shared" si="1100"/>
        <v>Low</v>
      </c>
      <c r="O3061">
        <v>4068087</v>
      </c>
      <c r="P3061" t="str">
        <f t="shared" si="1101"/>
        <v>Flop</v>
      </c>
      <c r="Q3061" t="s">
        <v>5911</v>
      </c>
      <c r="R3061" t="str">
        <f t="shared" si="1102"/>
        <v>Biography</v>
      </c>
      <c r="S3061">
        <f t="shared" si="1103"/>
        <v>3</v>
      </c>
      <c r="T3061" t="s">
        <v>12087</v>
      </c>
      <c r="U3061" t="s">
        <v>14604</v>
      </c>
      <c r="V3061">
        <v>2164</v>
      </c>
      <c r="W3061" t="str">
        <f t="shared" si="1104"/>
        <v>Very Low</v>
      </c>
      <c r="X3061">
        <v>1281</v>
      </c>
      <c r="Y3061" t="str">
        <f t="shared" si="1105"/>
        <v>Low</v>
      </c>
      <c r="Z3061" t="s">
        <v>14605</v>
      </c>
      <c r="AA3061">
        <v>1</v>
      </c>
      <c r="AB3061" t="str">
        <f t="shared" si="1106"/>
        <v>Solo Star Poster</v>
      </c>
      <c r="AC3061" t="s">
        <v>14606</v>
      </c>
      <c r="AD3061" t="s">
        <v>14607</v>
      </c>
      <c r="AE3061">
        <v>74</v>
      </c>
      <c r="AF3061" t="str">
        <f t="shared" si="1107"/>
        <v>Very Low</v>
      </c>
      <c r="AG3061" t="s">
        <v>9</v>
      </c>
      <c r="AH3061" t="s">
        <v>239</v>
      </c>
      <c r="AI3061" t="s">
        <v>11</v>
      </c>
      <c r="AJ3061" t="str">
        <f t="shared" si="1108"/>
        <v>Teen</v>
      </c>
      <c r="AK3061">
        <v>17000000</v>
      </c>
      <c r="AL3061" t="str">
        <f t="shared" si="1109"/>
        <v>Low Budget</v>
      </c>
      <c r="AM3061">
        <v>2003</v>
      </c>
      <c r="AN3061">
        <f t="shared" si="1110"/>
        <v>22</v>
      </c>
      <c r="AO3061" t="str">
        <f t="shared" si="1111"/>
        <v>Old Classic</v>
      </c>
      <c r="AP3061">
        <v>147</v>
      </c>
      <c r="AQ3061" t="str">
        <f t="shared" si="1112"/>
        <v>Very Low</v>
      </c>
      <c r="AR3061">
        <v>7.7</v>
      </c>
      <c r="AS3061" t="str">
        <f t="shared" si="1113"/>
        <v>Good</v>
      </c>
      <c r="AT3061">
        <v>1.85</v>
      </c>
      <c r="AU3061" t="str">
        <f t="shared" si="1114"/>
        <v>HDTV / Widescreen</v>
      </c>
      <c r="AV3061">
        <v>0</v>
      </c>
      <c r="AW3061" t="str">
        <f t="shared" si="1115"/>
        <v>Very Low</v>
      </c>
    </row>
    <row r="3062" spans="1:49" x14ac:dyDescent="0.3">
      <c r="A3062" t="s">
        <v>0</v>
      </c>
      <c r="B3062" t="s">
        <v>11298</v>
      </c>
      <c r="C3062">
        <v>169</v>
      </c>
      <c r="D3062" t="str">
        <f t="shared" si="1095"/>
        <v>Low</v>
      </c>
      <c r="E3062">
        <v>125</v>
      </c>
      <c r="F3062" t="str">
        <f t="shared" si="1096"/>
        <v>2h 5m</v>
      </c>
      <c r="G3062" t="str">
        <f t="shared" si="1097"/>
        <v>Long Movie</v>
      </c>
      <c r="H3062">
        <v>608</v>
      </c>
      <c r="I3062" t="str">
        <f t="shared" si="1098"/>
        <v>Very Low</v>
      </c>
      <c r="J3062">
        <v>579</v>
      </c>
      <c r="K3062" t="str">
        <f t="shared" si="1099"/>
        <v>Very Low</v>
      </c>
      <c r="L3062" t="s">
        <v>4696</v>
      </c>
      <c r="M3062">
        <v>979</v>
      </c>
      <c r="N3062" t="str">
        <f t="shared" si="1100"/>
        <v>Low</v>
      </c>
      <c r="O3062">
        <v>3753806</v>
      </c>
      <c r="P3062" t="str">
        <f t="shared" si="1101"/>
        <v>Flop</v>
      </c>
      <c r="Q3062" t="s">
        <v>1906</v>
      </c>
      <c r="R3062" t="str">
        <f t="shared" si="1102"/>
        <v>Crime</v>
      </c>
      <c r="S3062">
        <f t="shared" si="1103"/>
        <v>2</v>
      </c>
      <c r="T3062" t="s">
        <v>330</v>
      </c>
      <c r="U3062" t="s">
        <v>14608</v>
      </c>
      <c r="V3062">
        <v>20307</v>
      </c>
      <c r="W3062" t="str">
        <f t="shared" si="1104"/>
        <v>Low</v>
      </c>
      <c r="X3062">
        <v>3133</v>
      </c>
      <c r="Y3062" t="str">
        <f t="shared" si="1105"/>
        <v>Low</v>
      </c>
      <c r="Z3062" t="s">
        <v>2395</v>
      </c>
      <c r="AA3062">
        <v>1</v>
      </c>
      <c r="AB3062" t="str">
        <f t="shared" si="1106"/>
        <v>Solo Star Poster</v>
      </c>
      <c r="AC3062" t="s">
        <v>14609</v>
      </c>
      <c r="AD3062" t="s">
        <v>14610</v>
      </c>
      <c r="AE3062">
        <v>165</v>
      </c>
      <c r="AF3062" t="str">
        <f t="shared" si="1107"/>
        <v>Very Low</v>
      </c>
      <c r="AG3062" t="s">
        <v>9</v>
      </c>
      <c r="AH3062" t="s">
        <v>28</v>
      </c>
      <c r="AI3062" t="s">
        <v>556</v>
      </c>
      <c r="AJ3062" t="str">
        <f t="shared" si="1108"/>
        <v>Adult</v>
      </c>
      <c r="AK3062">
        <v>11000000</v>
      </c>
      <c r="AL3062" t="str">
        <f t="shared" si="1109"/>
        <v>Low Budget</v>
      </c>
      <c r="AM3062">
        <v>2004</v>
      </c>
      <c r="AN3062">
        <f t="shared" si="1110"/>
        <v>21</v>
      </c>
      <c r="AO3062" t="str">
        <f t="shared" si="1111"/>
        <v>Old Classic</v>
      </c>
      <c r="AP3062">
        <v>594</v>
      </c>
      <c r="AQ3062" t="str">
        <f t="shared" si="1112"/>
        <v>Very Low</v>
      </c>
      <c r="AR3062">
        <v>7.7</v>
      </c>
      <c r="AS3062" t="str">
        <f t="shared" si="1113"/>
        <v>Good</v>
      </c>
      <c r="AT3062">
        <v>1.85</v>
      </c>
      <c r="AU3062" t="str">
        <f t="shared" si="1114"/>
        <v>HDTV / Widescreen</v>
      </c>
      <c r="AV3062">
        <v>0</v>
      </c>
      <c r="AW3062" t="str">
        <f t="shared" si="1115"/>
        <v>Very Low</v>
      </c>
    </row>
    <row r="3063" spans="1:49" x14ac:dyDescent="0.3">
      <c r="A3063" t="s">
        <v>0</v>
      </c>
      <c r="B3063" t="s">
        <v>13752</v>
      </c>
      <c r="C3063">
        <v>70</v>
      </c>
      <c r="D3063" t="str">
        <f t="shared" si="1095"/>
        <v>Low</v>
      </c>
      <c r="E3063">
        <v>94</v>
      </c>
      <c r="F3063" t="str">
        <f t="shared" si="1096"/>
        <v>1h 34m</v>
      </c>
      <c r="G3063" t="str">
        <f t="shared" si="1097"/>
        <v>Standard Movie</v>
      </c>
      <c r="H3063">
        <v>18</v>
      </c>
      <c r="I3063" t="str">
        <f t="shared" si="1098"/>
        <v>Very Low</v>
      </c>
      <c r="J3063">
        <v>183</v>
      </c>
      <c r="K3063" t="str">
        <f t="shared" si="1099"/>
        <v>Very Low</v>
      </c>
      <c r="L3063" t="s">
        <v>4918</v>
      </c>
      <c r="M3063">
        <v>658</v>
      </c>
      <c r="N3063" t="str">
        <f t="shared" si="1100"/>
        <v>Low</v>
      </c>
      <c r="O3063">
        <v>3034181</v>
      </c>
      <c r="P3063" t="str">
        <f t="shared" si="1101"/>
        <v>Flop</v>
      </c>
      <c r="Q3063" t="s">
        <v>6516</v>
      </c>
      <c r="R3063" t="str">
        <f t="shared" si="1102"/>
        <v>Comedy</v>
      </c>
      <c r="S3063">
        <f t="shared" si="1103"/>
        <v>3</v>
      </c>
      <c r="T3063" t="s">
        <v>2759</v>
      </c>
      <c r="U3063" t="s">
        <v>14611</v>
      </c>
      <c r="V3063">
        <v>13622</v>
      </c>
      <c r="W3063" t="str">
        <f t="shared" si="1104"/>
        <v>Low</v>
      </c>
      <c r="X3063">
        <v>1559</v>
      </c>
      <c r="Y3063" t="str">
        <f t="shared" si="1105"/>
        <v>Low</v>
      </c>
      <c r="Z3063" t="s">
        <v>14612</v>
      </c>
      <c r="AA3063">
        <v>3</v>
      </c>
      <c r="AB3063" t="str">
        <f t="shared" si="1106"/>
        <v>Duo/Trio Poster</v>
      </c>
      <c r="AC3063" t="s">
        <v>14613</v>
      </c>
      <c r="AD3063" t="s">
        <v>14614</v>
      </c>
      <c r="AE3063">
        <v>128</v>
      </c>
      <c r="AF3063" t="str">
        <f t="shared" si="1107"/>
        <v>Very Low</v>
      </c>
      <c r="AG3063" t="s">
        <v>9</v>
      </c>
      <c r="AH3063" t="s">
        <v>28</v>
      </c>
      <c r="AI3063" t="s">
        <v>556</v>
      </c>
      <c r="AJ3063" t="str">
        <f t="shared" si="1108"/>
        <v>Adult</v>
      </c>
      <c r="AK3063">
        <v>11000000</v>
      </c>
      <c r="AL3063" t="str">
        <f t="shared" si="1109"/>
        <v>Low Budget</v>
      </c>
      <c r="AM3063">
        <v>2002</v>
      </c>
      <c r="AN3063">
        <f t="shared" si="1110"/>
        <v>23</v>
      </c>
      <c r="AO3063" t="str">
        <f t="shared" si="1111"/>
        <v>Old Classic</v>
      </c>
      <c r="AP3063">
        <v>463</v>
      </c>
      <c r="AQ3063" t="str">
        <f t="shared" si="1112"/>
        <v>Very Low</v>
      </c>
      <c r="AR3063">
        <v>5.4</v>
      </c>
      <c r="AS3063" t="str">
        <f t="shared" si="1113"/>
        <v>Below Average</v>
      </c>
      <c r="AT3063">
        <v>1.85</v>
      </c>
      <c r="AU3063" t="str">
        <f t="shared" si="1114"/>
        <v>HDTV / Widescreen</v>
      </c>
      <c r="AV3063">
        <v>550</v>
      </c>
      <c r="AW3063" t="str">
        <f t="shared" si="1115"/>
        <v>Very Low</v>
      </c>
    </row>
    <row r="3064" spans="1:49" x14ac:dyDescent="0.3">
      <c r="A3064" t="s">
        <v>0</v>
      </c>
      <c r="B3064" t="s">
        <v>10277</v>
      </c>
      <c r="C3064">
        <v>15</v>
      </c>
      <c r="D3064" t="str">
        <f t="shared" si="1095"/>
        <v>Very Low</v>
      </c>
      <c r="E3064">
        <v>113</v>
      </c>
      <c r="F3064" t="str">
        <f t="shared" si="1096"/>
        <v>1h 53m</v>
      </c>
      <c r="G3064" t="str">
        <f t="shared" si="1097"/>
        <v>Standard Movie</v>
      </c>
      <c r="H3064">
        <v>300</v>
      </c>
      <c r="I3064" t="str">
        <f t="shared" si="1098"/>
        <v>Very Low</v>
      </c>
      <c r="J3064">
        <v>787</v>
      </c>
      <c r="K3064" t="str">
        <f t="shared" si="1099"/>
        <v>Very Low</v>
      </c>
      <c r="L3064" t="s">
        <v>1624</v>
      </c>
      <c r="M3064">
        <v>1000</v>
      </c>
      <c r="N3064" t="str">
        <f t="shared" si="1100"/>
        <v>Low</v>
      </c>
      <c r="O3064">
        <v>2832826</v>
      </c>
      <c r="P3064" t="str">
        <f t="shared" si="1101"/>
        <v>Flop</v>
      </c>
      <c r="Q3064" t="s">
        <v>1386</v>
      </c>
      <c r="R3064" t="str">
        <f t="shared" si="1102"/>
        <v>Comedy</v>
      </c>
      <c r="S3064">
        <f t="shared" si="1103"/>
        <v>3</v>
      </c>
      <c r="T3064" t="s">
        <v>3951</v>
      </c>
      <c r="U3064" t="s">
        <v>14615</v>
      </c>
      <c r="V3064">
        <v>1761</v>
      </c>
      <c r="W3064" t="str">
        <f t="shared" si="1104"/>
        <v>Very Low</v>
      </c>
      <c r="X3064">
        <v>3072</v>
      </c>
      <c r="Y3064" t="str">
        <f t="shared" si="1105"/>
        <v>Low</v>
      </c>
      <c r="Z3064" t="s">
        <v>13946</v>
      </c>
      <c r="AA3064">
        <v>2</v>
      </c>
      <c r="AB3064" t="str">
        <f t="shared" si="1106"/>
        <v>Duo/Trio Poster</v>
      </c>
      <c r="AC3064" t="s">
        <v>14616</v>
      </c>
      <c r="AD3064" t="s">
        <v>14617</v>
      </c>
      <c r="AE3064">
        <v>19</v>
      </c>
      <c r="AF3064" t="str">
        <f t="shared" si="1107"/>
        <v>Very Low</v>
      </c>
      <c r="AG3064" t="s">
        <v>9</v>
      </c>
      <c r="AH3064" t="s">
        <v>10</v>
      </c>
      <c r="AI3064" t="s">
        <v>556</v>
      </c>
      <c r="AJ3064" t="str">
        <f t="shared" si="1108"/>
        <v>Adult</v>
      </c>
      <c r="AK3064">
        <v>11000000</v>
      </c>
      <c r="AL3064" t="str">
        <f t="shared" si="1109"/>
        <v>Low Budget</v>
      </c>
      <c r="AM3064">
        <v>1995</v>
      </c>
      <c r="AN3064">
        <f t="shared" si="1110"/>
        <v>30</v>
      </c>
      <c r="AO3064" t="str">
        <f t="shared" si="1111"/>
        <v>Old Classic</v>
      </c>
      <c r="AP3064">
        <v>979</v>
      </c>
      <c r="AQ3064" t="str">
        <f t="shared" si="1112"/>
        <v>Very Low</v>
      </c>
      <c r="AR3064">
        <v>6.2</v>
      </c>
      <c r="AS3064" t="str">
        <f t="shared" si="1113"/>
        <v>Average</v>
      </c>
      <c r="AT3064">
        <v>1.85</v>
      </c>
      <c r="AU3064" t="str">
        <f t="shared" si="1114"/>
        <v>HDTV / Widescreen</v>
      </c>
      <c r="AV3064">
        <v>174</v>
      </c>
      <c r="AW3064" t="str">
        <f t="shared" si="1115"/>
        <v>Very Low</v>
      </c>
    </row>
    <row r="3065" spans="1:49" x14ac:dyDescent="0.3">
      <c r="A3065" t="s">
        <v>0</v>
      </c>
      <c r="B3065" t="s">
        <v>7084</v>
      </c>
      <c r="C3065">
        <v>535</v>
      </c>
      <c r="D3065" t="str">
        <f t="shared" si="1095"/>
        <v>High</v>
      </c>
      <c r="E3065">
        <v>104</v>
      </c>
      <c r="F3065" t="str">
        <f t="shared" si="1096"/>
        <v>1h 44m</v>
      </c>
      <c r="G3065" t="str">
        <f t="shared" si="1097"/>
        <v>Standard Movie</v>
      </c>
      <c r="H3065">
        <v>1000</v>
      </c>
      <c r="I3065" t="str">
        <f t="shared" si="1098"/>
        <v>Very Low</v>
      </c>
      <c r="J3065">
        <v>272</v>
      </c>
      <c r="K3065" t="str">
        <f t="shared" si="1099"/>
        <v>Very Low</v>
      </c>
      <c r="L3065" t="s">
        <v>6937</v>
      </c>
      <c r="M3065">
        <v>3000</v>
      </c>
      <c r="N3065" t="str">
        <f t="shared" si="1100"/>
        <v>Low</v>
      </c>
      <c r="O3065">
        <v>13214255</v>
      </c>
      <c r="P3065" t="str">
        <f t="shared" si="1101"/>
        <v>Average</v>
      </c>
      <c r="Q3065" t="s">
        <v>6170</v>
      </c>
      <c r="R3065" t="str">
        <f t="shared" si="1102"/>
        <v>Drama</v>
      </c>
      <c r="S3065">
        <f t="shared" si="1103"/>
        <v>2</v>
      </c>
      <c r="T3065" t="s">
        <v>694</v>
      </c>
      <c r="U3065" t="s">
        <v>14618</v>
      </c>
      <c r="V3065">
        <v>96233</v>
      </c>
      <c r="W3065" t="str">
        <f t="shared" si="1104"/>
        <v>Medium</v>
      </c>
      <c r="X3065">
        <v>4082</v>
      </c>
      <c r="Y3065" t="str">
        <f t="shared" si="1105"/>
        <v>Low</v>
      </c>
      <c r="Z3065" t="s">
        <v>14619</v>
      </c>
      <c r="AA3065">
        <v>1</v>
      </c>
      <c r="AB3065" t="str">
        <f t="shared" si="1106"/>
        <v>Solo Star Poster</v>
      </c>
      <c r="AC3065" t="s">
        <v>14620</v>
      </c>
      <c r="AD3065" t="s">
        <v>14621</v>
      </c>
      <c r="AE3065">
        <v>313</v>
      </c>
      <c r="AF3065" t="str">
        <f t="shared" si="1107"/>
        <v>Very Low</v>
      </c>
      <c r="AG3065" t="s">
        <v>9</v>
      </c>
      <c r="AH3065" t="s">
        <v>10</v>
      </c>
      <c r="AI3065" t="s">
        <v>556</v>
      </c>
      <c r="AJ3065" t="str">
        <f t="shared" si="1108"/>
        <v>Adult</v>
      </c>
      <c r="AK3065">
        <v>11000000</v>
      </c>
      <c r="AL3065" t="str">
        <f t="shared" si="1109"/>
        <v>Low Budget</v>
      </c>
      <c r="AM3065">
        <v>2013</v>
      </c>
      <c r="AN3065">
        <f t="shared" si="1110"/>
        <v>12</v>
      </c>
      <c r="AO3065" t="str">
        <f t="shared" si="1111"/>
        <v>Modern Classic</v>
      </c>
      <c r="AP3065">
        <v>275</v>
      </c>
      <c r="AQ3065" t="str">
        <f t="shared" si="1112"/>
        <v>Very Low</v>
      </c>
      <c r="AR3065">
        <v>7.4</v>
      </c>
      <c r="AS3065" t="str">
        <f t="shared" si="1113"/>
        <v>Good</v>
      </c>
      <c r="AT3065">
        <v>1.85</v>
      </c>
      <c r="AU3065" t="str">
        <f t="shared" si="1114"/>
        <v>HDTV / Widescreen</v>
      </c>
      <c r="AV3065">
        <v>26000</v>
      </c>
      <c r="AW3065" t="str">
        <f t="shared" si="1115"/>
        <v>Medium</v>
      </c>
    </row>
    <row r="3066" spans="1:49" x14ac:dyDescent="0.3">
      <c r="A3066" t="s">
        <v>0</v>
      </c>
      <c r="B3066" t="s">
        <v>1473</v>
      </c>
      <c r="C3066">
        <v>92</v>
      </c>
      <c r="D3066" t="str">
        <f t="shared" si="1095"/>
        <v>Low</v>
      </c>
      <c r="E3066">
        <v>95</v>
      </c>
      <c r="F3066" t="str">
        <f t="shared" si="1096"/>
        <v>1h 35m</v>
      </c>
      <c r="G3066" t="str">
        <f t="shared" si="1097"/>
        <v>Standard Movie</v>
      </c>
      <c r="H3066">
        <v>596</v>
      </c>
      <c r="I3066" t="str">
        <f t="shared" si="1098"/>
        <v>Very Low</v>
      </c>
      <c r="J3066">
        <v>697</v>
      </c>
      <c r="K3066" t="str">
        <f t="shared" si="1099"/>
        <v>Very Low</v>
      </c>
      <c r="L3066" t="s">
        <v>13660</v>
      </c>
      <c r="M3066">
        <v>1000</v>
      </c>
      <c r="N3066" t="str">
        <f t="shared" si="1100"/>
        <v>Low</v>
      </c>
      <c r="O3066">
        <v>16017403</v>
      </c>
      <c r="P3066" t="str">
        <f t="shared" si="1101"/>
        <v>Average</v>
      </c>
      <c r="Q3066" t="s">
        <v>8892</v>
      </c>
      <c r="R3066" t="str">
        <f t="shared" si="1102"/>
        <v>Drama</v>
      </c>
      <c r="S3066">
        <f t="shared" si="1103"/>
        <v>3</v>
      </c>
      <c r="T3066" t="s">
        <v>1511</v>
      </c>
      <c r="U3066" t="s">
        <v>14622</v>
      </c>
      <c r="V3066">
        <v>17333</v>
      </c>
      <c r="W3066" t="str">
        <f t="shared" si="1104"/>
        <v>Low</v>
      </c>
      <c r="X3066">
        <v>3300</v>
      </c>
      <c r="Y3066" t="str">
        <f t="shared" si="1105"/>
        <v>Low</v>
      </c>
      <c r="Z3066" t="s">
        <v>3169</v>
      </c>
      <c r="AA3066">
        <v>2</v>
      </c>
      <c r="AB3066" t="str">
        <f t="shared" si="1106"/>
        <v>Duo/Trio Poster</v>
      </c>
      <c r="AC3066" t="s">
        <v>14623</v>
      </c>
      <c r="AD3066" t="s">
        <v>14624</v>
      </c>
      <c r="AE3066">
        <v>153</v>
      </c>
      <c r="AF3066" t="str">
        <f t="shared" si="1107"/>
        <v>Very Low</v>
      </c>
      <c r="AG3066" t="s">
        <v>9</v>
      </c>
      <c r="AH3066" t="s">
        <v>10</v>
      </c>
      <c r="AI3066" t="s">
        <v>556</v>
      </c>
      <c r="AJ3066" t="str">
        <f t="shared" si="1108"/>
        <v>Adult</v>
      </c>
      <c r="AK3066">
        <v>5000000</v>
      </c>
      <c r="AL3066" t="str">
        <f t="shared" si="1109"/>
        <v>Low Budget</v>
      </c>
      <c r="AM3066">
        <v>2001</v>
      </c>
      <c r="AN3066">
        <f t="shared" si="1110"/>
        <v>24</v>
      </c>
      <c r="AO3066" t="str">
        <f t="shared" si="1111"/>
        <v>Old Classic</v>
      </c>
      <c r="AP3066">
        <v>835</v>
      </c>
      <c r="AQ3066" t="str">
        <f t="shared" si="1112"/>
        <v>Very Low</v>
      </c>
      <c r="AR3066">
        <v>6.2</v>
      </c>
      <c r="AS3066" t="str">
        <f t="shared" si="1113"/>
        <v>Average</v>
      </c>
      <c r="AT3066">
        <v>1.85</v>
      </c>
      <c r="AU3066" t="str">
        <f t="shared" si="1114"/>
        <v>HDTV / Widescreen</v>
      </c>
      <c r="AV3066">
        <v>0</v>
      </c>
      <c r="AW3066" t="str">
        <f t="shared" si="1115"/>
        <v>Very Low</v>
      </c>
    </row>
    <row r="3067" spans="1:49" x14ac:dyDescent="0.3">
      <c r="A3067" t="s">
        <v>0</v>
      </c>
      <c r="B3067" t="s">
        <v>14625</v>
      </c>
      <c r="C3067">
        <v>14</v>
      </c>
      <c r="D3067" t="str">
        <f t="shared" si="1095"/>
        <v>Very Low</v>
      </c>
      <c r="E3067">
        <v>102</v>
      </c>
      <c r="F3067" t="str">
        <f t="shared" si="1096"/>
        <v>1h 42m</v>
      </c>
      <c r="G3067" t="str">
        <f t="shared" si="1097"/>
        <v>Standard Movie</v>
      </c>
      <c r="H3067">
        <v>8</v>
      </c>
      <c r="I3067" t="str">
        <f t="shared" si="1098"/>
        <v>Very Low</v>
      </c>
      <c r="J3067">
        <v>40</v>
      </c>
      <c r="K3067" t="str">
        <f t="shared" si="1099"/>
        <v>Very Low</v>
      </c>
      <c r="L3067" t="s">
        <v>14626</v>
      </c>
      <c r="M3067">
        <v>14000</v>
      </c>
      <c r="N3067" t="str">
        <f t="shared" si="1100"/>
        <v>Medium</v>
      </c>
      <c r="O3067">
        <v>2807854</v>
      </c>
      <c r="P3067" t="str">
        <f t="shared" si="1101"/>
        <v>Flop</v>
      </c>
      <c r="Q3067" t="s">
        <v>2279</v>
      </c>
      <c r="R3067" t="str">
        <f t="shared" si="1102"/>
        <v>Adventure</v>
      </c>
      <c r="S3067">
        <f t="shared" si="1103"/>
        <v>3</v>
      </c>
      <c r="T3067" t="s">
        <v>1943</v>
      </c>
      <c r="U3067" t="s">
        <v>14627</v>
      </c>
      <c r="V3067">
        <v>14129</v>
      </c>
      <c r="W3067" t="str">
        <f t="shared" si="1104"/>
        <v>Low</v>
      </c>
      <c r="X3067">
        <v>14281</v>
      </c>
      <c r="Y3067" t="str">
        <f t="shared" si="1105"/>
        <v>Medium</v>
      </c>
      <c r="Z3067" t="s">
        <v>14628</v>
      </c>
      <c r="AA3067">
        <v>1</v>
      </c>
      <c r="AB3067" t="str">
        <f t="shared" si="1106"/>
        <v>Solo Star Poster</v>
      </c>
      <c r="AC3067" t="s">
        <v>14629</v>
      </c>
      <c r="AD3067" t="s">
        <v>14630</v>
      </c>
      <c r="AE3067">
        <v>39</v>
      </c>
      <c r="AF3067" t="str">
        <f t="shared" si="1107"/>
        <v>Very Low</v>
      </c>
      <c r="AG3067" t="s">
        <v>9</v>
      </c>
      <c r="AH3067" t="s">
        <v>10</v>
      </c>
      <c r="AI3067" t="s">
        <v>11</v>
      </c>
      <c r="AJ3067" t="str">
        <f t="shared" si="1108"/>
        <v>Teen</v>
      </c>
      <c r="AK3067">
        <v>11000000</v>
      </c>
      <c r="AL3067" t="str">
        <f t="shared" si="1109"/>
        <v>Low Budget</v>
      </c>
      <c r="AM3067">
        <v>1991</v>
      </c>
      <c r="AN3067">
        <f t="shared" si="1110"/>
        <v>34</v>
      </c>
      <c r="AO3067" t="str">
        <f t="shared" si="1111"/>
        <v>Old Classic</v>
      </c>
      <c r="AP3067">
        <v>163</v>
      </c>
      <c r="AQ3067" t="str">
        <f t="shared" si="1112"/>
        <v>Very Low</v>
      </c>
      <c r="AR3067">
        <v>5.0999999999999996</v>
      </c>
      <c r="AS3067" t="str">
        <f t="shared" si="1113"/>
        <v>Below Average</v>
      </c>
      <c r="AT3067">
        <v>1.85</v>
      </c>
      <c r="AU3067" t="str">
        <f t="shared" si="1114"/>
        <v>HDTV / Widescreen</v>
      </c>
      <c r="AV3067">
        <v>967</v>
      </c>
      <c r="AW3067" t="str">
        <f t="shared" si="1115"/>
        <v>Very Low</v>
      </c>
    </row>
    <row r="3068" spans="1:49" x14ac:dyDescent="0.3">
      <c r="A3068" t="s">
        <v>0</v>
      </c>
      <c r="B3068" t="s">
        <v>14631</v>
      </c>
      <c r="C3068">
        <v>13</v>
      </c>
      <c r="D3068" t="str">
        <f t="shared" si="1095"/>
        <v>Very Low</v>
      </c>
      <c r="E3068">
        <v>124</v>
      </c>
      <c r="F3068" t="str">
        <f t="shared" si="1096"/>
        <v>2h 4m</v>
      </c>
      <c r="G3068" t="str">
        <f t="shared" si="1097"/>
        <v>Long Movie</v>
      </c>
      <c r="H3068">
        <v>58</v>
      </c>
      <c r="I3068" t="str">
        <f t="shared" si="1098"/>
        <v>Very Low</v>
      </c>
      <c r="J3068">
        <v>104</v>
      </c>
      <c r="K3068" t="str">
        <f t="shared" si="1099"/>
        <v>Very Low</v>
      </c>
      <c r="L3068" t="s">
        <v>6116</v>
      </c>
      <c r="M3068">
        <v>338</v>
      </c>
      <c r="N3068" t="str">
        <f t="shared" si="1100"/>
        <v>Low</v>
      </c>
      <c r="O3068">
        <f>O3067</f>
        <v>2807854</v>
      </c>
      <c r="P3068" t="str">
        <f t="shared" si="1101"/>
        <v>Flop</v>
      </c>
      <c r="Q3068" t="s">
        <v>6490</v>
      </c>
      <c r="R3068" t="str">
        <f t="shared" si="1102"/>
        <v>Drama</v>
      </c>
      <c r="S3068">
        <f t="shared" si="1103"/>
        <v>2</v>
      </c>
      <c r="T3068" t="s">
        <v>7427</v>
      </c>
      <c r="U3068" t="s">
        <v>14632</v>
      </c>
      <c r="V3068">
        <v>2603</v>
      </c>
      <c r="W3068" t="str">
        <f t="shared" si="1104"/>
        <v>Very Low</v>
      </c>
      <c r="X3068">
        <v>800</v>
      </c>
      <c r="Y3068" t="str">
        <f t="shared" si="1105"/>
        <v>Very Low</v>
      </c>
      <c r="Z3068" t="s">
        <v>14633</v>
      </c>
      <c r="AA3068">
        <v>0</v>
      </c>
      <c r="AB3068" t="str">
        <f t="shared" si="1106"/>
        <v>Symbolic Poster</v>
      </c>
      <c r="AC3068" t="s">
        <v>14634</v>
      </c>
      <c r="AD3068" t="s">
        <v>14635</v>
      </c>
      <c r="AE3068">
        <v>36</v>
      </c>
      <c r="AF3068" t="str">
        <f t="shared" si="1107"/>
        <v>Very Low</v>
      </c>
      <c r="AG3068" t="s">
        <v>9</v>
      </c>
      <c r="AH3068" t="s">
        <v>10</v>
      </c>
      <c r="AI3068" t="s">
        <v>66</v>
      </c>
      <c r="AJ3068" t="str">
        <f t="shared" si="1108"/>
        <v>Family</v>
      </c>
      <c r="AK3068">
        <v>11000000</v>
      </c>
      <c r="AL3068" t="str">
        <f t="shared" si="1109"/>
        <v>Low Budget</v>
      </c>
      <c r="AM3068">
        <v>1970</v>
      </c>
      <c r="AN3068">
        <f t="shared" si="1110"/>
        <v>55</v>
      </c>
      <c r="AO3068" t="str">
        <f t="shared" si="1111"/>
        <v>Old Classic</v>
      </c>
      <c r="AP3068">
        <v>275</v>
      </c>
      <c r="AQ3068" t="str">
        <f t="shared" si="1112"/>
        <v>Very Low</v>
      </c>
      <c r="AR3068">
        <v>6.9</v>
      </c>
      <c r="AS3068" t="str">
        <f t="shared" si="1113"/>
        <v>Average</v>
      </c>
      <c r="AT3068">
        <v>2.35</v>
      </c>
      <c r="AU3068" t="str">
        <f t="shared" si="1114"/>
        <v>Cinematic Widescreen</v>
      </c>
      <c r="AV3068">
        <v>608</v>
      </c>
      <c r="AW3068" t="str">
        <f t="shared" si="1115"/>
        <v>Very Low</v>
      </c>
    </row>
    <row r="3069" spans="1:49" x14ac:dyDescent="0.3">
      <c r="A3069" t="s">
        <v>0</v>
      </c>
      <c r="B3069" t="s">
        <v>14636</v>
      </c>
      <c r="C3069">
        <v>87</v>
      </c>
      <c r="D3069" t="str">
        <f t="shared" si="1095"/>
        <v>Low</v>
      </c>
      <c r="E3069">
        <v>105</v>
      </c>
      <c r="F3069" t="str">
        <f t="shared" si="1096"/>
        <v>1h 45m</v>
      </c>
      <c r="G3069" t="str">
        <f t="shared" si="1097"/>
        <v>Standard Movie</v>
      </c>
      <c r="H3069">
        <v>0</v>
      </c>
      <c r="I3069" t="str">
        <f t="shared" si="1098"/>
        <v>Very Low</v>
      </c>
      <c r="J3069">
        <v>776</v>
      </c>
      <c r="K3069" t="str">
        <f t="shared" si="1099"/>
        <v>Very Low</v>
      </c>
      <c r="L3069" t="s">
        <v>243</v>
      </c>
      <c r="M3069">
        <v>14000</v>
      </c>
      <c r="N3069" t="str">
        <f t="shared" si="1100"/>
        <v>Medium</v>
      </c>
      <c r="O3069">
        <v>540085</v>
      </c>
      <c r="P3069" t="str">
        <f t="shared" si="1101"/>
        <v>Flop</v>
      </c>
      <c r="Q3069" t="s">
        <v>11221</v>
      </c>
      <c r="R3069" t="str">
        <f t="shared" si="1102"/>
        <v>Comedy</v>
      </c>
      <c r="S3069">
        <f t="shared" si="1103"/>
        <v>3</v>
      </c>
      <c r="T3069" t="s">
        <v>184</v>
      </c>
      <c r="U3069" t="s">
        <v>14637</v>
      </c>
      <c r="V3069">
        <v>10052</v>
      </c>
      <c r="W3069" t="str">
        <f t="shared" si="1104"/>
        <v>Low</v>
      </c>
      <c r="X3069">
        <v>28004</v>
      </c>
      <c r="Y3069" t="str">
        <f t="shared" si="1105"/>
        <v>Medium</v>
      </c>
      <c r="Z3069" t="s">
        <v>281</v>
      </c>
      <c r="AA3069">
        <v>0</v>
      </c>
      <c r="AB3069" t="str">
        <f t="shared" si="1106"/>
        <v>Symbolic Poster</v>
      </c>
      <c r="AC3069" t="s">
        <v>14638</v>
      </c>
      <c r="AD3069" t="s">
        <v>14639</v>
      </c>
      <c r="AE3069">
        <v>69</v>
      </c>
      <c r="AF3069" t="str">
        <f t="shared" si="1107"/>
        <v>Very Low</v>
      </c>
      <c r="AG3069" t="s">
        <v>9</v>
      </c>
      <c r="AH3069" t="s">
        <v>10</v>
      </c>
      <c r="AI3069" t="s">
        <v>556</v>
      </c>
      <c r="AJ3069" t="str">
        <f t="shared" si="1108"/>
        <v>Adult</v>
      </c>
      <c r="AK3069">
        <f>AK3068</f>
        <v>11000000</v>
      </c>
      <c r="AL3069" t="str">
        <f t="shared" si="1109"/>
        <v>Low Budget</v>
      </c>
      <c r="AM3069">
        <v>2005</v>
      </c>
      <c r="AN3069">
        <f t="shared" si="1110"/>
        <v>20</v>
      </c>
      <c r="AO3069" t="str">
        <f t="shared" si="1111"/>
        <v>Old Classic</v>
      </c>
      <c r="AP3069">
        <v>12000</v>
      </c>
      <c r="AQ3069" t="str">
        <f t="shared" si="1112"/>
        <v>Medium</v>
      </c>
      <c r="AR3069">
        <v>6.3</v>
      </c>
      <c r="AS3069" t="str">
        <f t="shared" si="1113"/>
        <v>Average</v>
      </c>
      <c r="AT3069">
        <v>2.35</v>
      </c>
      <c r="AU3069" t="str">
        <f t="shared" si="1114"/>
        <v>Cinematic Widescreen</v>
      </c>
      <c r="AV3069">
        <v>0</v>
      </c>
      <c r="AW3069" t="str">
        <f t="shared" si="1115"/>
        <v>Very Low</v>
      </c>
    </row>
    <row r="3070" spans="1:49" x14ac:dyDescent="0.3">
      <c r="A3070" t="s">
        <v>0</v>
      </c>
      <c r="B3070" t="s">
        <v>14640</v>
      </c>
      <c r="C3070">
        <v>78</v>
      </c>
      <c r="D3070" t="str">
        <f t="shared" si="1095"/>
        <v>Low</v>
      </c>
      <c r="E3070">
        <v>104</v>
      </c>
      <c r="F3070" t="str">
        <f t="shared" si="1096"/>
        <v>1h 44m</v>
      </c>
      <c r="G3070" t="str">
        <f t="shared" si="1097"/>
        <v>Standard Movie</v>
      </c>
      <c r="H3070">
        <v>238</v>
      </c>
      <c r="I3070" t="str">
        <f t="shared" si="1098"/>
        <v>Very Low</v>
      </c>
      <c r="J3070">
        <v>22</v>
      </c>
      <c r="K3070" t="str">
        <f t="shared" si="1099"/>
        <v>Very Low</v>
      </c>
      <c r="L3070" t="s">
        <v>14641</v>
      </c>
      <c r="M3070">
        <v>60</v>
      </c>
      <c r="N3070" t="str">
        <f t="shared" si="1100"/>
        <v>Low</v>
      </c>
      <c r="O3070">
        <v>352786</v>
      </c>
      <c r="P3070" t="str">
        <f t="shared" si="1101"/>
        <v>Flop</v>
      </c>
      <c r="Q3070" t="s">
        <v>4267</v>
      </c>
      <c r="R3070" t="str">
        <f t="shared" si="1102"/>
        <v>Biography</v>
      </c>
      <c r="S3070">
        <f t="shared" si="1103"/>
        <v>3</v>
      </c>
      <c r="T3070" t="s">
        <v>14642</v>
      </c>
      <c r="U3070" t="s">
        <v>14643</v>
      </c>
      <c r="V3070">
        <v>11132</v>
      </c>
      <c r="W3070" t="str">
        <f t="shared" si="1104"/>
        <v>Low</v>
      </c>
      <c r="X3070">
        <v>150</v>
      </c>
      <c r="Y3070" t="str">
        <f t="shared" si="1105"/>
        <v>Very Low</v>
      </c>
      <c r="Z3070" t="s">
        <v>14644</v>
      </c>
      <c r="AA3070">
        <v>0</v>
      </c>
      <c r="AB3070" t="str">
        <f t="shared" si="1106"/>
        <v>Symbolic Poster</v>
      </c>
      <c r="AC3070" t="s">
        <v>14645</v>
      </c>
      <c r="AD3070" t="s">
        <v>14646</v>
      </c>
      <c r="AE3070">
        <v>86</v>
      </c>
      <c r="AF3070" t="str">
        <f t="shared" si="1107"/>
        <v>Very Low</v>
      </c>
      <c r="AG3070" t="s">
        <v>9</v>
      </c>
      <c r="AH3070" t="s">
        <v>10</v>
      </c>
      <c r="AI3070" t="s">
        <v>11</v>
      </c>
      <c r="AJ3070" t="str">
        <f t="shared" si="1108"/>
        <v>Teen</v>
      </c>
      <c r="AK3070">
        <v>11000000</v>
      </c>
      <c r="AL3070" t="str">
        <f t="shared" si="1109"/>
        <v>Low Budget</v>
      </c>
      <c r="AM3070">
        <v>2006</v>
      </c>
      <c r="AN3070">
        <f t="shared" si="1110"/>
        <v>19</v>
      </c>
      <c r="AO3070" t="str">
        <f t="shared" si="1111"/>
        <v>Old Classic</v>
      </c>
      <c r="AP3070">
        <v>35</v>
      </c>
      <c r="AQ3070" t="str">
        <f t="shared" si="1112"/>
        <v>Very Low</v>
      </c>
      <c r="AR3070">
        <v>6.8</v>
      </c>
      <c r="AS3070" t="str">
        <f t="shared" si="1113"/>
        <v>Average</v>
      </c>
      <c r="AT3070">
        <v>2.35</v>
      </c>
      <c r="AU3070" t="str">
        <f t="shared" si="1114"/>
        <v>Cinematic Widescreen</v>
      </c>
      <c r="AV3070">
        <v>0</v>
      </c>
      <c r="AW3070" t="str">
        <f t="shared" si="1115"/>
        <v>Very Low</v>
      </c>
    </row>
    <row r="3071" spans="1:49" x14ac:dyDescent="0.3">
      <c r="A3071" t="s">
        <v>0</v>
      </c>
      <c r="B3071" t="s">
        <v>7375</v>
      </c>
      <c r="C3071">
        <v>223</v>
      </c>
      <c r="D3071" t="str">
        <f t="shared" si="1095"/>
        <v>Medium</v>
      </c>
      <c r="E3071">
        <v>120</v>
      </c>
      <c r="F3071" t="str">
        <f t="shared" si="1096"/>
        <v>2h 0m</v>
      </c>
      <c r="G3071" t="str">
        <f t="shared" si="1097"/>
        <v>Standard Movie</v>
      </c>
      <c r="H3071">
        <v>365</v>
      </c>
      <c r="I3071" t="str">
        <f t="shared" si="1098"/>
        <v>Very Low</v>
      </c>
      <c r="J3071">
        <v>723</v>
      </c>
      <c r="K3071" t="str">
        <f t="shared" si="1099"/>
        <v>Very Low</v>
      </c>
      <c r="L3071" t="s">
        <v>7376</v>
      </c>
      <c r="M3071">
        <v>887</v>
      </c>
      <c r="N3071" t="str">
        <f t="shared" si="1100"/>
        <v>Low</v>
      </c>
      <c r="O3071">
        <v>76600000</v>
      </c>
      <c r="P3071" t="str">
        <f t="shared" si="1101"/>
        <v>Hit</v>
      </c>
      <c r="Q3071" t="s">
        <v>7377</v>
      </c>
      <c r="R3071" t="str">
        <f t="shared" si="1102"/>
        <v>Fantasy</v>
      </c>
      <c r="S3071">
        <f t="shared" si="1103"/>
        <v>2</v>
      </c>
      <c r="T3071" t="s">
        <v>7378</v>
      </c>
      <c r="U3071" t="s">
        <v>7379</v>
      </c>
      <c r="V3071">
        <v>105448</v>
      </c>
      <c r="W3071" t="str">
        <f t="shared" si="1104"/>
        <v>Medium</v>
      </c>
      <c r="X3071">
        <v>3876</v>
      </c>
      <c r="Y3071" t="str">
        <f t="shared" si="1105"/>
        <v>Low</v>
      </c>
      <c r="Z3071" t="s">
        <v>2030</v>
      </c>
      <c r="AA3071">
        <v>0</v>
      </c>
      <c r="AB3071" t="str">
        <f t="shared" si="1106"/>
        <v>Symbolic Poster</v>
      </c>
      <c r="AC3071" t="s">
        <v>7380</v>
      </c>
      <c r="AD3071" t="s">
        <v>7381</v>
      </c>
      <c r="AE3071">
        <v>321</v>
      </c>
      <c r="AF3071" t="str">
        <f t="shared" si="1107"/>
        <v>Very Low</v>
      </c>
      <c r="AG3071" t="s">
        <v>9</v>
      </c>
      <c r="AH3071" t="s">
        <v>10</v>
      </c>
      <c r="AI3071" t="s">
        <v>66</v>
      </c>
      <c r="AJ3071" t="str">
        <f t="shared" si="1108"/>
        <v>Family</v>
      </c>
      <c r="AK3071">
        <v>10700000</v>
      </c>
      <c r="AL3071" t="str">
        <f t="shared" si="1109"/>
        <v>Low Budget</v>
      </c>
      <c r="AM3071">
        <v>1982</v>
      </c>
      <c r="AN3071">
        <f t="shared" si="1110"/>
        <v>43</v>
      </c>
      <c r="AO3071" t="str">
        <f t="shared" si="1111"/>
        <v>Old Classic</v>
      </c>
      <c r="AP3071">
        <v>770</v>
      </c>
      <c r="AQ3071" t="str">
        <f t="shared" si="1112"/>
        <v>Very Low</v>
      </c>
      <c r="AR3071">
        <v>7.4</v>
      </c>
      <c r="AS3071" t="str">
        <f t="shared" si="1113"/>
        <v>Good</v>
      </c>
      <c r="AT3071">
        <v>2.35</v>
      </c>
      <c r="AU3071" t="str">
        <f t="shared" si="1114"/>
        <v>Cinematic Widescreen</v>
      </c>
      <c r="AV3071">
        <v>11000</v>
      </c>
      <c r="AW3071" t="str">
        <f t="shared" si="1115"/>
        <v>Medium</v>
      </c>
    </row>
    <row r="3072" spans="1:49" x14ac:dyDescent="0.3">
      <c r="A3072" t="s">
        <v>0</v>
      </c>
      <c r="B3072" t="s">
        <v>10476</v>
      </c>
      <c r="C3072">
        <v>136</v>
      </c>
      <c r="D3072" t="str">
        <f t="shared" si="1095"/>
        <v>Low</v>
      </c>
      <c r="E3072">
        <v>111</v>
      </c>
      <c r="F3072" t="str">
        <f t="shared" si="1096"/>
        <v>1h 51m</v>
      </c>
      <c r="G3072" t="str">
        <f t="shared" si="1097"/>
        <v>Standard Movie</v>
      </c>
      <c r="H3072">
        <v>17</v>
      </c>
      <c r="I3072" t="str">
        <f t="shared" si="1098"/>
        <v>Very Low</v>
      </c>
      <c r="J3072">
        <v>405</v>
      </c>
      <c r="K3072" t="str">
        <f t="shared" si="1099"/>
        <v>Very Low</v>
      </c>
      <c r="L3072" t="s">
        <v>860</v>
      </c>
      <c r="M3072">
        <v>845</v>
      </c>
      <c r="N3072" t="str">
        <f t="shared" si="1100"/>
        <v>Low</v>
      </c>
      <c r="O3072">
        <f>O3071</f>
        <v>76600000</v>
      </c>
      <c r="P3072" t="str">
        <f t="shared" si="1101"/>
        <v>Hit</v>
      </c>
      <c r="Q3072" t="s">
        <v>2096</v>
      </c>
      <c r="R3072" t="str">
        <f t="shared" si="1102"/>
        <v>Crime</v>
      </c>
      <c r="S3072">
        <f t="shared" si="1103"/>
        <v>3</v>
      </c>
      <c r="T3072" t="s">
        <v>538</v>
      </c>
      <c r="U3072" t="s">
        <v>14647</v>
      </c>
      <c r="V3072">
        <v>5013</v>
      </c>
      <c r="W3072" t="str">
        <f t="shared" si="1104"/>
        <v>Very Low</v>
      </c>
      <c r="X3072">
        <v>3117</v>
      </c>
      <c r="Y3072" t="str">
        <f t="shared" si="1105"/>
        <v>Low</v>
      </c>
      <c r="Z3072" t="s">
        <v>14648</v>
      </c>
      <c r="AA3072">
        <v>2</v>
      </c>
      <c r="AB3072" t="str">
        <f t="shared" si="1106"/>
        <v>Duo/Trio Poster</v>
      </c>
      <c r="AC3072" t="s">
        <v>14649</v>
      </c>
      <c r="AD3072" t="s">
        <v>14650</v>
      </c>
      <c r="AE3072">
        <v>59</v>
      </c>
      <c r="AF3072" t="str">
        <f t="shared" si="1107"/>
        <v>Very Low</v>
      </c>
      <c r="AG3072" t="s">
        <v>9</v>
      </c>
      <c r="AH3072" t="s">
        <v>28</v>
      </c>
      <c r="AI3072" t="s">
        <v>556</v>
      </c>
      <c r="AJ3072" t="str">
        <f t="shared" si="1108"/>
        <v>Adult</v>
      </c>
      <c r="AK3072">
        <v>12000000</v>
      </c>
      <c r="AL3072" t="str">
        <f t="shared" si="1109"/>
        <v>Low Budget</v>
      </c>
      <c r="AM3072">
        <v>2010</v>
      </c>
      <c r="AN3072">
        <f t="shared" si="1110"/>
        <v>15</v>
      </c>
      <c r="AO3072" t="str">
        <f t="shared" si="1111"/>
        <v>Modern Classic</v>
      </c>
      <c r="AP3072">
        <v>641</v>
      </c>
      <c r="AQ3072" t="str">
        <f t="shared" si="1112"/>
        <v>Very Low</v>
      </c>
      <c r="AR3072">
        <v>5.7</v>
      </c>
      <c r="AS3072" t="str">
        <f t="shared" si="1113"/>
        <v>Below Average</v>
      </c>
      <c r="AT3072">
        <v>2.35</v>
      </c>
      <c r="AU3072" t="str">
        <f t="shared" si="1114"/>
        <v>Cinematic Widescreen</v>
      </c>
      <c r="AV3072">
        <v>0</v>
      </c>
      <c r="AW3072" t="str">
        <f t="shared" si="1115"/>
        <v>Very Low</v>
      </c>
    </row>
    <row r="3073" spans="1:49" x14ac:dyDescent="0.3">
      <c r="A3073" t="s">
        <v>0</v>
      </c>
      <c r="B3073" t="s">
        <v>14651</v>
      </c>
      <c r="C3073">
        <v>160</v>
      </c>
      <c r="D3073" t="str">
        <f t="shared" si="1095"/>
        <v>Low</v>
      </c>
      <c r="E3073">
        <v>95</v>
      </c>
      <c r="F3073" t="str">
        <f t="shared" si="1096"/>
        <v>1h 35m</v>
      </c>
      <c r="G3073" t="str">
        <f t="shared" si="1097"/>
        <v>Standard Movie</v>
      </c>
      <c r="H3073">
        <v>43</v>
      </c>
      <c r="I3073" t="str">
        <f t="shared" si="1098"/>
        <v>Very Low</v>
      </c>
      <c r="J3073">
        <v>357</v>
      </c>
      <c r="K3073" t="str">
        <f t="shared" si="1099"/>
        <v>Very Low</v>
      </c>
      <c r="L3073" t="s">
        <v>5891</v>
      </c>
      <c r="M3073">
        <v>3000</v>
      </c>
      <c r="N3073" t="str">
        <f t="shared" si="1100"/>
        <v>Low</v>
      </c>
      <c r="O3073">
        <v>56729973</v>
      </c>
      <c r="P3073" t="str">
        <f t="shared" si="1101"/>
        <v>Hit</v>
      </c>
      <c r="Q3073" t="s">
        <v>5074</v>
      </c>
      <c r="R3073" t="str">
        <f t="shared" si="1102"/>
        <v>Horror</v>
      </c>
      <c r="S3073">
        <f t="shared" si="1103"/>
        <v>2</v>
      </c>
      <c r="T3073" t="s">
        <v>5416</v>
      </c>
      <c r="U3073" t="s">
        <v>14652</v>
      </c>
      <c r="V3073">
        <v>88529</v>
      </c>
      <c r="W3073" t="str">
        <f t="shared" si="1104"/>
        <v>Medium</v>
      </c>
      <c r="X3073">
        <v>5286</v>
      </c>
      <c r="Y3073" t="str">
        <f t="shared" si="1105"/>
        <v>Low</v>
      </c>
      <c r="Z3073" t="s">
        <v>14653</v>
      </c>
      <c r="AA3073">
        <v>0</v>
      </c>
      <c r="AB3073" t="str">
        <f t="shared" si="1106"/>
        <v>Symbolic Poster</v>
      </c>
      <c r="AC3073" t="s">
        <v>14654</v>
      </c>
      <c r="AD3073" t="s">
        <v>14655</v>
      </c>
      <c r="AE3073">
        <v>262</v>
      </c>
      <c r="AF3073" t="str">
        <f t="shared" si="1107"/>
        <v>Very Low</v>
      </c>
      <c r="AG3073" t="s">
        <v>9</v>
      </c>
      <c r="AH3073" t="s">
        <v>10</v>
      </c>
      <c r="AI3073" t="s">
        <v>556</v>
      </c>
      <c r="AJ3073" t="str">
        <f t="shared" si="1108"/>
        <v>Adult</v>
      </c>
      <c r="AK3073">
        <v>10800000</v>
      </c>
      <c r="AL3073" t="str">
        <f t="shared" si="1109"/>
        <v>Low Budget</v>
      </c>
      <c r="AM3073">
        <v>2008</v>
      </c>
      <c r="AN3073">
        <f t="shared" si="1110"/>
        <v>17</v>
      </c>
      <c r="AO3073" t="str">
        <f t="shared" si="1111"/>
        <v>Old Classic</v>
      </c>
      <c r="AP3073">
        <v>723</v>
      </c>
      <c r="AQ3073" t="str">
        <f t="shared" si="1112"/>
        <v>Very Low</v>
      </c>
      <c r="AR3073">
        <v>5.8</v>
      </c>
      <c r="AS3073" t="str">
        <f t="shared" si="1113"/>
        <v>Below Average</v>
      </c>
      <c r="AT3073">
        <v>1.85</v>
      </c>
      <c r="AU3073" t="str">
        <f t="shared" si="1114"/>
        <v>HDTV / Widescreen</v>
      </c>
      <c r="AV3073">
        <v>0</v>
      </c>
      <c r="AW3073" t="str">
        <f t="shared" si="1115"/>
        <v>Very Low</v>
      </c>
    </row>
    <row r="3074" spans="1:49" x14ac:dyDescent="0.3">
      <c r="A3074" t="s">
        <v>0</v>
      </c>
      <c r="B3074" t="s">
        <v>14656</v>
      </c>
      <c r="C3074">
        <v>28</v>
      </c>
      <c r="D3074" t="str">
        <f t="shared" si="1095"/>
        <v>Very Low</v>
      </c>
      <c r="E3074">
        <v>96</v>
      </c>
      <c r="F3074" t="str">
        <f t="shared" si="1096"/>
        <v>1h 36m</v>
      </c>
      <c r="G3074" t="str">
        <f t="shared" si="1097"/>
        <v>Standard Movie</v>
      </c>
      <c r="H3074">
        <v>4</v>
      </c>
      <c r="I3074" t="str">
        <f t="shared" si="1098"/>
        <v>Very Low</v>
      </c>
      <c r="J3074">
        <v>199</v>
      </c>
      <c r="K3074" t="str">
        <f t="shared" si="1099"/>
        <v>Very Low</v>
      </c>
      <c r="L3074" t="s">
        <v>6462</v>
      </c>
      <c r="M3074">
        <v>917</v>
      </c>
      <c r="N3074" t="str">
        <f t="shared" si="1100"/>
        <v>Low</v>
      </c>
      <c r="O3074">
        <f t="shared" ref="O3074:O3075" si="1118">O3073</f>
        <v>56729973</v>
      </c>
      <c r="P3074" t="str">
        <f t="shared" si="1101"/>
        <v>Hit</v>
      </c>
      <c r="Q3074" t="s">
        <v>2096</v>
      </c>
      <c r="R3074" t="str">
        <f t="shared" si="1102"/>
        <v>Crime</v>
      </c>
      <c r="S3074">
        <f t="shared" si="1103"/>
        <v>3</v>
      </c>
      <c r="T3074" t="s">
        <v>14657</v>
      </c>
      <c r="U3074" t="s">
        <v>14658</v>
      </c>
      <c r="V3074">
        <v>618</v>
      </c>
      <c r="W3074" t="str">
        <f t="shared" si="1104"/>
        <v>Very Low</v>
      </c>
      <c r="X3074">
        <v>1827</v>
      </c>
      <c r="Y3074" t="str">
        <f t="shared" si="1105"/>
        <v>Low</v>
      </c>
      <c r="Z3074" t="s">
        <v>14659</v>
      </c>
      <c r="AA3074">
        <v>0</v>
      </c>
      <c r="AB3074" t="str">
        <f t="shared" si="1106"/>
        <v>Symbolic Poster</v>
      </c>
      <c r="AC3074" t="s">
        <v>14660</v>
      </c>
      <c r="AD3074" t="s">
        <v>14661</v>
      </c>
      <c r="AE3074">
        <v>12</v>
      </c>
      <c r="AF3074" t="str">
        <f t="shared" si="1107"/>
        <v>Very Low</v>
      </c>
      <c r="AG3074" t="s">
        <v>9</v>
      </c>
      <c r="AH3074" t="s">
        <v>7061</v>
      </c>
      <c r="AI3074" t="s">
        <v>14075</v>
      </c>
      <c r="AJ3074" t="str">
        <f t="shared" si="1108"/>
        <v>Other/Unknown</v>
      </c>
      <c r="AK3074">
        <f>AK3073</f>
        <v>10800000</v>
      </c>
      <c r="AL3074" t="str">
        <f t="shared" si="1109"/>
        <v>Low Budget</v>
      </c>
      <c r="AM3074">
        <v>1969</v>
      </c>
      <c r="AN3074">
        <f t="shared" si="1110"/>
        <v>56</v>
      </c>
      <c r="AO3074" t="str">
        <f t="shared" si="1111"/>
        <v>Old Classic</v>
      </c>
      <c r="AP3074">
        <v>545</v>
      </c>
      <c r="AQ3074" t="str">
        <f t="shared" si="1112"/>
        <v>Very Low</v>
      </c>
      <c r="AR3074">
        <v>6.2</v>
      </c>
      <c r="AS3074" t="str">
        <f t="shared" si="1113"/>
        <v>Average</v>
      </c>
      <c r="AT3074">
        <v>2.35</v>
      </c>
      <c r="AU3074" t="str">
        <f t="shared" si="1114"/>
        <v>Cinematic Widescreen</v>
      </c>
      <c r="AV3074">
        <v>85</v>
      </c>
      <c r="AW3074" t="str">
        <f t="shared" si="1115"/>
        <v>Very Low</v>
      </c>
    </row>
    <row r="3075" spans="1:49" x14ac:dyDescent="0.3">
      <c r="A3075" t="s">
        <v>0</v>
      </c>
      <c r="B3075" t="s">
        <v>14662</v>
      </c>
      <c r="C3075">
        <v>54</v>
      </c>
      <c r="D3075" t="str">
        <f t="shared" ref="D3075:D3138" si="1119">IF(C3075&lt;=50,"Very Low",
IF(C3075&lt;=200,"Low",
IF(C3075&lt;=500,"Medium",
IF(C3075&lt;=1000,"High","Very High"))))</f>
        <v>Low</v>
      </c>
      <c r="E3075">
        <v>97</v>
      </c>
      <c r="F3075" t="str">
        <f t="shared" ref="F3075:F3138" si="1120">INT(E3075/60) &amp; "h " &amp; MOD(E3075,60) &amp; "m"</f>
        <v>1h 37m</v>
      </c>
      <c r="G3075" t="str">
        <f t="shared" ref="G3075:G3138" si="1121">IF(E3075&lt;60,"Short Film",IF(E3075&lt;90,"Featurette",IF(E3075&lt;=120,"Standard Movie",IF(E3075&lt;=180,"Long Movie","Epic"))))</f>
        <v>Standard Movie</v>
      </c>
      <c r="H3075">
        <v>15</v>
      </c>
      <c r="I3075" t="str">
        <f t="shared" ref="I3075:I3138" si="1122">IF(H3075&lt;=1000,"Very Low",IF(H3075&lt;=10000,"Low",IF(H3075&lt;=50000,"Medium",IF(H3075&lt;=200000,"High","Very High"))))</f>
        <v>Very Low</v>
      </c>
      <c r="J3075">
        <v>19</v>
      </c>
      <c r="K3075" t="str">
        <f t="shared" ref="K3075:K3138" si="1123">IF(J3075&lt;=1000,"Very Low",IF(J3075&lt;=10000,"Low",IF(J3075&lt;=50000,"Medium",IF(J3075&lt;=200000,"High","Very High"))))</f>
        <v>Very Low</v>
      </c>
      <c r="L3075" t="s">
        <v>14663</v>
      </c>
      <c r="M3075">
        <v>142</v>
      </c>
      <c r="N3075" t="str">
        <f t="shared" ref="N3075:N3138" si="1124">IF(A3075&lt;=1000,"Very Low",
IF(M3075&lt;=10000,"Low",IF(M3075&lt;=50000,"Medium",IF(M3075&lt;=200000,"High","Very High"))))</f>
        <v>Low</v>
      </c>
      <c r="O3075">
        <f t="shared" si="1118"/>
        <v>56729973</v>
      </c>
      <c r="P3075" t="str">
        <f t="shared" ref="P3075:P3138" si="1125">IF(AND(O3075&gt;=500000000),"Blockbuster",
IF(AND(O3075&gt;=200000000,O3075&lt;=499999999),"Superhit",
IF(AND(O3075&gt;=50000000,O3075&lt;=199999999),"Hit",
IF(AND(O3075&gt;=10000000,O3075&lt;=49999999),"Average",
IF(AND(O3075&lt;=10000000),"Flop","")))))</f>
        <v>Hit</v>
      </c>
      <c r="Q3075" t="s">
        <v>1386</v>
      </c>
      <c r="R3075" t="str">
        <f t="shared" ref="R3075:R3138" si="1126">LEFT(Q3075, FIND("|",Q3075&amp;"|")-1)</f>
        <v>Comedy</v>
      </c>
      <c r="S3075">
        <f t="shared" ref="S3075:S3138" si="1127">LEN(Q3075)-LEN(SUBSTITUTE(Q3075,"|",""))+1</f>
        <v>3</v>
      </c>
      <c r="T3075" t="s">
        <v>7955</v>
      </c>
      <c r="U3075" t="s">
        <v>14664</v>
      </c>
      <c r="V3075">
        <v>45144</v>
      </c>
      <c r="W3075" t="str">
        <f t="shared" ref="W3075:W3138" si="1128">IF(V3075&lt;=10000,"Very Low",IF(V3075&lt;=50000,"Low",IF(V3075&lt;=200000,"Medium",IF(V3075&lt;=500000,"High","Very High"))))</f>
        <v>Low</v>
      </c>
      <c r="X3075">
        <v>248</v>
      </c>
      <c r="Y3075" t="str">
        <f t="shared" ref="Y3075:Y3138" si="1129">IF(X3075&lt;=1000,"Very Low",IF(X3075&lt;=10000,"Low",IF(X3075&lt;=50000,"Medium",IF(X3075&lt;=200000,"High","Very High"))))</f>
        <v>Very Low</v>
      </c>
      <c r="Z3075" t="s">
        <v>14665</v>
      </c>
      <c r="AA3075">
        <v>1</v>
      </c>
      <c r="AB3075" t="str">
        <f t="shared" ref="AB3075:AB3138" si="1130">IF(AA3075=0,"Symbolic Poster",IF(AA3075=1,"Solo Star Poster",IF(AA3075&lt;=3,"Duo/Trio Poster","Ensemble Poster")))</f>
        <v>Solo Star Poster</v>
      </c>
      <c r="AC3075" t="s">
        <v>14666</v>
      </c>
      <c r="AD3075" t="s">
        <v>14667</v>
      </c>
      <c r="AE3075">
        <v>111</v>
      </c>
      <c r="AF3075" t="str">
        <f t="shared" ref="AF3075:AF3138" si="1131">IF(AE3075&lt;=500,"Very Low",IF(AE3075&lt;=2000,"Low",IF(AE3075&lt;=5000,"Medium",IF(AE3075&lt;=15000,"High","Very High"))))</f>
        <v>Very Low</v>
      </c>
      <c r="AG3075" t="s">
        <v>9</v>
      </c>
      <c r="AH3075" t="s">
        <v>10</v>
      </c>
      <c r="AI3075" t="s">
        <v>11</v>
      </c>
      <c r="AJ3075" t="str">
        <f t="shared" ref="AJ3075:AJ3138" si="1132">IF(OR(AI3075="G",AI3075="PG",AI3075="U",AI3075="TV-Y",AI3075="TV-G"),"Family",IF(OR(AI3075="PG-13",AI3075="UA",AI3075="TV-14"),"Teen",IF(OR(AI3075="R",AI3075="NC-17",AI3075="A",AI3075="TV-MA"),"Adult",IF(AI3075="Not Rated","No Rating","Other/Unknown"))))</f>
        <v>Teen</v>
      </c>
      <c r="AK3075">
        <v>11000000</v>
      </c>
      <c r="AL3075" t="str">
        <f t="shared" ref="AL3075:AL3138" si="1133">IF(AK3075&gt;=200000000,"Very High Budget",
IF(AND(AK3075&gt;=100000000,AK3075&lt;=199999999),"High Budget",
IF(AND(AK3075&gt;=30000000,AK3075&lt;=99999999),"Medium Budget",
IF(AK3075&lt;30000000,"Low Budget",""))))</f>
        <v>Low Budget</v>
      </c>
      <c r="AM3075">
        <v>2012</v>
      </c>
      <c r="AN3075">
        <f t="shared" ref="AN3075:AN3138" si="1134">$AY$20-AM3075</f>
        <v>13</v>
      </c>
      <c r="AO3075" t="str">
        <f t="shared" ref="AO3075:AO3138" si="1135">IF(AN3075&lt;=5,"Recent",IF(AND(AN3075&gt;=6,AN3075&lt;=15),"Modern Classic",IF(AN3075&gt;15,"Old Classic","")))</f>
        <v>Modern Classic</v>
      </c>
      <c r="AP3075">
        <v>79</v>
      </c>
      <c r="AQ3075" t="str">
        <f t="shared" ref="AQ3075:AQ3138" si="1136">IF(AP3075&lt;=1000,"Very Low",IF(AP3075&lt;=10000,"Low",IF(AP3075&lt;=50000,"Medium",IF(AP3075&lt;=200000,"High","Very High"))))</f>
        <v>Very Low</v>
      </c>
      <c r="AR3075">
        <v>4.3</v>
      </c>
      <c r="AS3075" t="str">
        <f t="shared" ref="AS3075:AS3138" si="1137">IF(AND(AR3075&gt;=9,AR3075&lt;=10),"Master Piece",
IF(AND(AR3075&gt;=8,AR3075&lt;9),"Excellent",
IF(AND(AR3075&gt;=7,AR3075&lt;8),"Good",
IF(AND(AR3075&gt;=6,AR3075&lt;7),"Average",
IF(AND(AR3075&gt;=5,AR3075&lt;6),"Below Average",
IF(AND(AR3075&gt;=4,AR3075&lt;5),"Poor",
IF(AND(AR3075&gt;=3,AR3075&lt;4),"Very Poor",
IF(AND(AR3075&gt;=0,AR3075&lt;3),"Terrible",""))))))))</f>
        <v>Poor</v>
      </c>
      <c r="AT3075">
        <v>2.35</v>
      </c>
      <c r="AU3075" t="str">
        <f t="shared" ref="AU3075:AU3138" si="1138">IF(AND(AT3075&gt;=1.3,AT3075&lt;=1.4),"Classic",IF(AND(AT3075&gt;=1.7,AT3075&lt;=1.9),"HDTV / Widescreen",IF(AND(AT3075&gt;=2.2,AT3075&lt;=2.4),"Cinematic Widescreen",IF(AND(AT3075&gt;=1.4,AT3075&lt;=1.6),"Standard Academy",IF(AT3075&gt;=2.4,"Ultra Widescreen","")))))</f>
        <v>Cinematic Widescreen</v>
      </c>
      <c r="AV3075">
        <v>18000</v>
      </c>
      <c r="AW3075" t="str">
        <f t="shared" ref="AW3075:AW3138" si="1139">IF(AV3075&lt;=1000,"Very Low",IF(AV3075&lt;=10000,"Low",IF(AV3075&lt;=50000,"Medium",IF(AV3075&lt;=200000,"High","Very High"))))</f>
        <v>Medium</v>
      </c>
    </row>
    <row r="3076" spans="1:49" x14ac:dyDescent="0.3">
      <c r="A3076" t="s">
        <v>0</v>
      </c>
      <c r="B3076" t="s">
        <v>14668</v>
      </c>
      <c r="C3076">
        <v>75</v>
      </c>
      <c r="D3076" t="str">
        <f t="shared" si="1119"/>
        <v>Low</v>
      </c>
      <c r="E3076">
        <v>118</v>
      </c>
      <c r="F3076" t="str">
        <f t="shared" si="1120"/>
        <v>1h 58m</v>
      </c>
      <c r="G3076" t="str">
        <f t="shared" si="1121"/>
        <v>Standard Movie</v>
      </c>
      <c r="H3076">
        <v>10</v>
      </c>
      <c r="I3076" t="str">
        <f t="shared" si="1122"/>
        <v>Very Low</v>
      </c>
      <c r="J3076">
        <v>48</v>
      </c>
      <c r="K3076" t="str">
        <f t="shared" si="1123"/>
        <v>Very Low</v>
      </c>
      <c r="L3076" t="s">
        <v>14669</v>
      </c>
      <c r="M3076">
        <v>172</v>
      </c>
      <c r="N3076" t="str">
        <f t="shared" si="1124"/>
        <v>Low</v>
      </c>
      <c r="O3076">
        <v>399879</v>
      </c>
      <c r="P3076" t="str">
        <f t="shared" si="1125"/>
        <v>Flop</v>
      </c>
      <c r="Q3076" t="s">
        <v>2113</v>
      </c>
      <c r="R3076" t="str">
        <f t="shared" si="1126"/>
        <v>Crime</v>
      </c>
      <c r="S3076">
        <f t="shared" si="1127"/>
        <v>4</v>
      </c>
      <c r="T3076" t="s">
        <v>14670</v>
      </c>
      <c r="U3076" t="s">
        <v>14671</v>
      </c>
      <c r="V3076">
        <v>5772</v>
      </c>
      <c r="W3076" t="str">
        <f t="shared" si="1128"/>
        <v>Very Low</v>
      </c>
      <c r="X3076">
        <v>378</v>
      </c>
      <c r="Y3076" t="str">
        <f t="shared" si="1129"/>
        <v>Very Low</v>
      </c>
      <c r="Z3076" t="s">
        <v>14672</v>
      </c>
      <c r="AA3076">
        <v>2</v>
      </c>
      <c r="AB3076" t="str">
        <f t="shared" si="1130"/>
        <v>Duo/Trio Poster</v>
      </c>
      <c r="AC3076" t="s">
        <v>14673</v>
      </c>
      <c r="AD3076" t="s">
        <v>14674</v>
      </c>
      <c r="AE3076">
        <v>115</v>
      </c>
      <c r="AF3076" t="str">
        <f t="shared" si="1131"/>
        <v>Very Low</v>
      </c>
      <c r="AG3076" t="s">
        <v>9</v>
      </c>
      <c r="AH3076" t="s">
        <v>341</v>
      </c>
      <c r="AI3076" t="s">
        <v>556</v>
      </c>
      <c r="AJ3076" t="str">
        <f t="shared" si="1132"/>
        <v>Adult</v>
      </c>
      <c r="AK3076">
        <v>15000000</v>
      </c>
      <c r="AL3076" t="str">
        <f t="shared" si="1133"/>
        <v>Low Budget</v>
      </c>
      <c r="AM3076">
        <v>2006</v>
      </c>
      <c r="AN3076">
        <f t="shared" si="1134"/>
        <v>19</v>
      </c>
      <c r="AO3076" t="str">
        <f t="shared" si="1135"/>
        <v>Old Classic</v>
      </c>
      <c r="AP3076">
        <v>71</v>
      </c>
      <c r="AQ3076" t="str">
        <f t="shared" si="1136"/>
        <v>Very Low</v>
      </c>
      <c r="AR3076">
        <v>6.4</v>
      </c>
      <c r="AS3076" t="str">
        <f t="shared" si="1137"/>
        <v>Average</v>
      </c>
      <c r="AT3076">
        <v>2.35</v>
      </c>
      <c r="AU3076" t="str">
        <f t="shared" si="1138"/>
        <v>Cinematic Widescreen</v>
      </c>
      <c r="AV3076">
        <v>302</v>
      </c>
      <c r="AW3076" t="str">
        <f t="shared" si="1139"/>
        <v>Very Low</v>
      </c>
    </row>
    <row r="3077" spans="1:49" x14ac:dyDescent="0.3">
      <c r="A3077" t="s">
        <v>0</v>
      </c>
      <c r="B3077" t="s">
        <v>14675</v>
      </c>
      <c r="C3077">
        <v>20</v>
      </c>
      <c r="D3077" t="str">
        <f t="shared" si="1119"/>
        <v>Very Low</v>
      </c>
      <c r="E3077">
        <v>193</v>
      </c>
      <c r="F3077" t="str">
        <f t="shared" si="1120"/>
        <v>3h 13m</v>
      </c>
      <c r="G3077" t="str">
        <f t="shared" si="1121"/>
        <v>Epic</v>
      </c>
      <c r="H3077">
        <v>160</v>
      </c>
      <c r="I3077" t="str">
        <f t="shared" si="1122"/>
        <v>Very Low</v>
      </c>
      <c r="J3077">
        <v>860</v>
      </c>
      <c r="K3077" t="str">
        <f t="shared" si="1123"/>
        <v>Very Low</v>
      </c>
      <c r="L3077" t="s">
        <v>14676</v>
      </c>
      <c r="M3077">
        <v>8000</v>
      </c>
      <c r="N3077" t="str">
        <f t="shared" si="1124"/>
        <v>Low</v>
      </c>
      <c r="O3077">
        <v>3275443</v>
      </c>
      <c r="P3077" t="str">
        <f t="shared" si="1125"/>
        <v>Flop</v>
      </c>
      <c r="Q3077" t="s">
        <v>3380</v>
      </c>
      <c r="R3077" t="str">
        <f t="shared" si="1126"/>
        <v>Drama</v>
      </c>
      <c r="S3077">
        <f t="shared" si="1127"/>
        <v>1</v>
      </c>
      <c r="T3077" t="s">
        <v>14677</v>
      </c>
      <c r="U3077" t="s">
        <v>14678</v>
      </c>
      <c r="V3077">
        <v>13998</v>
      </c>
      <c r="W3077" t="str">
        <f t="shared" si="1128"/>
        <v>Low</v>
      </c>
      <c r="X3077">
        <v>10822</v>
      </c>
      <c r="Y3077" t="str">
        <f t="shared" si="1129"/>
        <v>Medium</v>
      </c>
      <c r="Z3077" t="s">
        <v>14679</v>
      </c>
      <c r="AA3077">
        <v>2</v>
      </c>
      <c r="AB3077" t="str">
        <f t="shared" si="1130"/>
        <v>Duo/Trio Poster</v>
      </c>
      <c r="AC3077" t="s">
        <v>14680</v>
      </c>
      <c r="AD3077" t="s">
        <v>14681</v>
      </c>
      <c r="AE3077">
        <v>264</v>
      </c>
      <c r="AF3077" t="str">
        <f t="shared" si="1131"/>
        <v>Very Low</v>
      </c>
      <c r="AG3077" t="s">
        <v>5582</v>
      </c>
      <c r="AH3077" t="s">
        <v>5583</v>
      </c>
      <c r="AI3077" t="s">
        <v>556</v>
      </c>
      <c r="AJ3077" t="str">
        <f t="shared" si="1132"/>
        <v>Adult</v>
      </c>
      <c r="AK3077">
        <v>700000000</v>
      </c>
      <c r="AL3077" t="str">
        <f t="shared" si="1133"/>
        <v>Very High Budget</v>
      </c>
      <c r="AM3077">
        <v>2006</v>
      </c>
      <c r="AN3077">
        <f t="shared" si="1134"/>
        <v>19</v>
      </c>
      <c r="AO3077" t="str">
        <f t="shared" si="1135"/>
        <v>Old Classic</v>
      </c>
      <c r="AP3077">
        <v>1000</v>
      </c>
      <c r="AQ3077" t="str">
        <f t="shared" si="1136"/>
        <v>Very Low</v>
      </c>
      <c r="AR3077">
        <v>6</v>
      </c>
      <c r="AS3077" t="str">
        <f t="shared" si="1137"/>
        <v>Average</v>
      </c>
      <c r="AT3077">
        <v>2.35</v>
      </c>
      <c r="AU3077" t="str">
        <f t="shared" si="1138"/>
        <v>Cinematic Widescreen</v>
      </c>
      <c r="AV3077">
        <v>659</v>
      </c>
      <c r="AW3077" t="str">
        <f t="shared" si="1139"/>
        <v>Very Low</v>
      </c>
    </row>
    <row r="3078" spans="1:49" x14ac:dyDescent="0.3">
      <c r="A3078" t="s">
        <v>0</v>
      </c>
      <c r="B3078" t="s">
        <v>5961</v>
      </c>
      <c r="C3078">
        <v>105</v>
      </c>
      <c r="D3078" t="str">
        <f t="shared" si="1119"/>
        <v>Low</v>
      </c>
      <c r="E3078">
        <v>97</v>
      </c>
      <c r="F3078" t="str">
        <f t="shared" si="1120"/>
        <v>1h 37m</v>
      </c>
      <c r="G3078" t="str">
        <f t="shared" si="1121"/>
        <v>Standard Movie</v>
      </c>
      <c r="H3078">
        <v>32</v>
      </c>
      <c r="I3078" t="str">
        <f t="shared" si="1122"/>
        <v>Very Low</v>
      </c>
      <c r="J3078">
        <v>327</v>
      </c>
      <c r="K3078" t="str">
        <f t="shared" si="1123"/>
        <v>Very Low</v>
      </c>
      <c r="L3078" t="s">
        <v>696</v>
      </c>
      <c r="M3078">
        <v>893</v>
      </c>
      <c r="N3078" t="str">
        <f t="shared" si="1124"/>
        <v>Low</v>
      </c>
      <c r="O3078">
        <v>18535191</v>
      </c>
      <c r="P3078" t="str">
        <f t="shared" si="1125"/>
        <v>Average</v>
      </c>
      <c r="Q3078" t="s">
        <v>1652</v>
      </c>
      <c r="R3078" t="str">
        <f t="shared" si="1126"/>
        <v>Comedy</v>
      </c>
      <c r="S3078">
        <f t="shared" si="1127"/>
        <v>2</v>
      </c>
      <c r="T3078" t="s">
        <v>3461</v>
      </c>
      <c r="U3078" t="s">
        <v>14682</v>
      </c>
      <c r="V3078">
        <v>12980</v>
      </c>
      <c r="W3078" t="str">
        <f t="shared" si="1128"/>
        <v>Low</v>
      </c>
      <c r="X3078">
        <v>2640</v>
      </c>
      <c r="Y3078" t="str">
        <f t="shared" si="1129"/>
        <v>Low</v>
      </c>
      <c r="Z3078" t="s">
        <v>2927</v>
      </c>
      <c r="AA3078">
        <v>3</v>
      </c>
      <c r="AB3078" t="str">
        <f t="shared" si="1130"/>
        <v>Duo/Trio Poster</v>
      </c>
      <c r="AC3078" t="s">
        <v>14683</v>
      </c>
      <c r="AD3078" t="s">
        <v>14684</v>
      </c>
      <c r="AE3078">
        <v>132</v>
      </c>
      <c r="AF3078" t="str">
        <f t="shared" si="1131"/>
        <v>Very Low</v>
      </c>
      <c r="AG3078" t="s">
        <v>9</v>
      </c>
      <c r="AH3078" t="s">
        <v>28</v>
      </c>
      <c r="AI3078" t="s">
        <v>11</v>
      </c>
      <c r="AJ3078" t="str">
        <f t="shared" si="1132"/>
        <v>Teen</v>
      </c>
      <c r="AK3078">
        <v>14000000</v>
      </c>
      <c r="AL3078" t="str">
        <f t="shared" si="1133"/>
        <v>Low Budget</v>
      </c>
      <c r="AM3078">
        <v>1999</v>
      </c>
      <c r="AN3078">
        <f t="shared" si="1134"/>
        <v>26</v>
      </c>
      <c r="AO3078" t="str">
        <f t="shared" si="1135"/>
        <v>Old Classic</v>
      </c>
      <c r="AP3078">
        <v>692</v>
      </c>
      <c r="AQ3078" t="str">
        <f t="shared" si="1136"/>
        <v>Very Low</v>
      </c>
      <c r="AR3078">
        <v>6.9</v>
      </c>
      <c r="AS3078" t="str">
        <f t="shared" si="1137"/>
        <v>Average</v>
      </c>
      <c r="AT3078">
        <v>1.85</v>
      </c>
      <c r="AU3078" t="str">
        <f t="shared" si="1138"/>
        <v>HDTV / Widescreen</v>
      </c>
      <c r="AV3078">
        <v>646</v>
      </c>
      <c r="AW3078" t="str">
        <f t="shared" si="1139"/>
        <v>Very Low</v>
      </c>
    </row>
    <row r="3079" spans="1:49" x14ac:dyDescent="0.3">
      <c r="A3079" t="s">
        <v>0</v>
      </c>
      <c r="B3079" t="s">
        <v>14685</v>
      </c>
      <c r="C3079">
        <v>120</v>
      </c>
      <c r="D3079" t="str">
        <f t="shared" si="1119"/>
        <v>Low</v>
      </c>
      <c r="E3079">
        <v>98</v>
      </c>
      <c r="F3079" t="str">
        <f t="shared" si="1120"/>
        <v>1h 38m</v>
      </c>
      <c r="G3079" t="str">
        <f t="shared" si="1121"/>
        <v>Standard Movie</v>
      </c>
      <c r="H3079">
        <v>7</v>
      </c>
      <c r="I3079" t="str">
        <f t="shared" si="1122"/>
        <v>Very Low</v>
      </c>
      <c r="J3079">
        <v>507</v>
      </c>
      <c r="K3079" t="str">
        <f t="shared" si="1123"/>
        <v>Very Low</v>
      </c>
      <c r="L3079" t="s">
        <v>1990</v>
      </c>
      <c r="M3079">
        <v>805</v>
      </c>
      <c r="N3079" t="str">
        <f t="shared" si="1124"/>
        <v>Low</v>
      </c>
      <c r="O3079">
        <v>23838</v>
      </c>
      <c r="P3079" t="str">
        <f t="shared" si="1125"/>
        <v>Flop</v>
      </c>
      <c r="Q3079" t="s">
        <v>4303</v>
      </c>
      <c r="R3079" t="str">
        <f t="shared" si="1126"/>
        <v>Horror</v>
      </c>
      <c r="S3079">
        <f t="shared" si="1127"/>
        <v>3</v>
      </c>
      <c r="T3079" t="s">
        <v>10279</v>
      </c>
      <c r="U3079" t="s">
        <v>14686</v>
      </c>
      <c r="V3079">
        <v>28570</v>
      </c>
      <c r="W3079" t="str">
        <f t="shared" si="1128"/>
        <v>Low</v>
      </c>
      <c r="X3079">
        <v>2271</v>
      </c>
      <c r="Y3079" t="str">
        <f t="shared" si="1129"/>
        <v>Low</v>
      </c>
      <c r="Z3079" t="s">
        <v>14687</v>
      </c>
      <c r="AA3079">
        <v>0</v>
      </c>
      <c r="AB3079" t="str">
        <f t="shared" si="1130"/>
        <v>Symbolic Poster</v>
      </c>
      <c r="AC3079" t="s">
        <v>14688</v>
      </c>
      <c r="AD3079" t="s">
        <v>14689</v>
      </c>
      <c r="AE3079">
        <v>160</v>
      </c>
      <c r="AF3079" t="str">
        <f t="shared" si="1131"/>
        <v>Very Low</v>
      </c>
      <c r="AG3079" t="s">
        <v>9</v>
      </c>
      <c r="AH3079" t="s">
        <v>28</v>
      </c>
      <c r="AI3079" t="s">
        <v>556</v>
      </c>
      <c r="AJ3079" t="str">
        <f t="shared" si="1132"/>
        <v>Adult</v>
      </c>
      <c r="AK3079">
        <v>7000000</v>
      </c>
      <c r="AL3079" t="str">
        <f t="shared" si="1133"/>
        <v>Low Budget</v>
      </c>
      <c r="AM3079">
        <v>2013</v>
      </c>
      <c r="AN3079">
        <f t="shared" si="1134"/>
        <v>12</v>
      </c>
      <c r="AO3079" t="str">
        <f t="shared" si="1135"/>
        <v>Modern Classic</v>
      </c>
      <c r="AP3079">
        <v>766</v>
      </c>
      <c r="AQ3079" t="str">
        <f t="shared" si="1136"/>
        <v>Very Low</v>
      </c>
      <c r="AR3079">
        <v>5.5</v>
      </c>
      <c r="AS3079" t="str">
        <f t="shared" si="1137"/>
        <v>Below Average</v>
      </c>
      <c r="AT3079">
        <v>2.35</v>
      </c>
      <c r="AU3079" t="str">
        <f t="shared" si="1138"/>
        <v>Cinematic Widescreen</v>
      </c>
      <c r="AV3079">
        <v>0</v>
      </c>
      <c r="AW3079" t="str">
        <f t="shared" si="1139"/>
        <v>Very Low</v>
      </c>
    </row>
    <row r="3080" spans="1:49" x14ac:dyDescent="0.3">
      <c r="A3080" t="s">
        <v>0</v>
      </c>
      <c r="B3080" t="s">
        <v>14690</v>
      </c>
      <c r="C3080">
        <v>108</v>
      </c>
      <c r="D3080" t="str">
        <f t="shared" si="1119"/>
        <v>Low</v>
      </c>
      <c r="E3080">
        <v>103</v>
      </c>
      <c r="F3080" t="str">
        <f t="shared" si="1120"/>
        <v>1h 43m</v>
      </c>
      <c r="G3080" t="str">
        <f t="shared" si="1121"/>
        <v>Standard Movie</v>
      </c>
      <c r="H3080">
        <v>57</v>
      </c>
      <c r="I3080" t="str">
        <f t="shared" si="1122"/>
        <v>Very Low</v>
      </c>
      <c r="J3080">
        <v>132</v>
      </c>
      <c r="K3080" t="str">
        <f t="shared" si="1123"/>
        <v>Very Low</v>
      </c>
      <c r="L3080" t="s">
        <v>99</v>
      </c>
      <c r="M3080">
        <v>541</v>
      </c>
      <c r="N3080" t="str">
        <f t="shared" si="1124"/>
        <v>Low</v>
      </c>
      <c r="O3080">
        <v>22160085</v>
      </c>
      <c r="P3080" t="str">
        <f t="shared" si="1125"/>
        <v>Average</v>
      </c>
      <c r="Q3080" t="s">
        <v>6374</v>
      </c>
      <c r="R3080" t="str">
        <f t="shared" si="1126"/>
        <v>Horror</v>
      </c>
      <c r="S3080">
        <f t="shared" si="1127"/>
        <v>1</v>
      </c>
      <c r="T3080" t="s">
        <v>3132</v>
      </c>
      <c r="U3080" t="s">
        <v>14691</v>
      </c>
      <c r="V3080">
        <v>16747</v>
      </c>
      <c r="W3080" t="str">
        <f t="shared" si="1128"/>
        <v>Low</v>
      </c>
      <c r="X3080">
        <v>1228</v>
      </c>
      <c r="Y3080" t="str">
        <f t="shared" si="1129"/>
        <v>Low</v>
      </c>
      <c r="Z3080" t="s">
        <v>14692</v>
      </c>
      <c r="AA3080">
        <v>0</v>
      </c>
      <c r="AB3080" t="str">
        <f t="shared" si="1130"/>
        <v>Symbolic Poster</v>
      </c>
      <c r="AC3080" t="s">
        <v>14693</v>
      </c>
      <c r="AD3080" t="s">
        <v>14694</v>
      </c>
      <c r="AE3080">
        <v>349</v>
      </c>
      <c r="AF3080" t="str">
        <f t="shared" si="1131"/>
        <v>Very Low</v>
      </c>
      <c r="AG3080" t="s">
        <v>9</v>
      </c>
      <c r="AH3080" t="s">
        <v>10</v>
      </c>
      <c r="AI3080" t="s">
        <v>11</v>
      </c>
      <c r="AJ3080" t="str">
        <f t="shared" si="1132"/>
        <v>Teen</v>
      </c>
      <c r="AK3080">
        <v>10600000</v>
      </c>
      <c r="AL3080" t="str">
        <f t="shared" si="1133"/>
        <v>Low Budget</v>
      </c>
      <c r="AM3080">
        <v>2002</v>
      </c>
      <c r="AN3080">
        <f t="shared" si="1134"/>
        <v>23</v>
      </c>
      <c r="AO3080" t="str">
        <f t="shared" si="1135"/>
        <v>Old Classic</v>
      </c>
      <c r="AP3080">
        <v>451</v>
      </c>
      <c r="AQ3080" t="str">
        <f t="shared" si="1136"/>
        <v>Very Low</v>
      </c>
      <c r="AR3080">
        <v>5.4</v>
      </c>
      <c r="AS3080" t="str">
        <f t="shared" si="1137"/>
        <v>Below Average</v>
      </c>
      <c r="AT3080">
        <v>2.35</v>
      </c>
      <c r="AU3080" t="str">
        <f t="shared" si="1138"/>
        <v>Cinematic Widescreen</v>
      </c>
      <c r="AV3080">
        <v>1000</v>
      </c>
      <c r="AW3080" t="str">
        <f t="shared" si="1139"/>
        <v>Very Low</v>
      </c>
    </row>
    <row r="3081" spans="1:49" x14ac:dyDescent="0.3">
      <c r="A3081" t="s">
        <v>0</v>
      </c>
      <c r="B3081" t="s">
        <v>3698</v>
      </c>
      <c r="C3081">
        <v>285</v>
      </c>
      <c r="D3081" t="str">
        <f t="shared" si="1119"/>
        <v>Medium</v>
      </c>
      <c r="E3081">
        <v>161</v>
      </c>
      <c r="F3081" t="str">
        <f t="shared" si="1120"/>
        <v>2h 41m</v>
      </c>
      <c r="G3081" t="str">
        <f t="shared" si="1121"/>
        <v>Long Movie</v>
      </c>
      <c r="H3081">
        <v>0</v>
      </c>
      <c r="I3081" t="str">
        <f t="shared" si="1122"/>
        <v>Very Low</v>
      </c>
      <c r="J3081">
        <v>73</v>
      </c>
      <c r="K3081" t="str">
        <f t="shared" si="1123"/>
        <v>Very Low</v>
      </c>
      <c r="L3081" t="s">
        <v>14695</v>
      </c>
      <c r="M3081">
        <v>273</v>
      </c>
      <c r="N3081" t="str">
        <f t="shared" si="1124"/>
        <v>Low</v>
      </c>
      <c r="O3081">
        <v>56715371</v>
      </c>
      <c r="P3081" t="str">
        <f t="shared" si="1125"/>
        <v>Hit</v>
      </c>
      <c r="Q3081" t="s">
        <v>1351</v>
      </c>
      <c r="R3081" t="str">
        <f t="shared" si="1126"/>
        <v>Adventure</v>
      </c>
      <c r="S3081">
        <f t="shared" si="1127"/>
        <v>3</v>
      </c>
      <c r="T3081" t="s">
        <v>14696</v>
      </c>
      <c r="U3081" t="s">
        <v>14697</v>
      </c>
      <c r="V3081">
        <v>427357</v>
      </c>
      <c r="W3081" t="str">
        <f t="shared" si="1128"/>
        <v>High</v>
      </c>
      <c r="X3081">
        <v>727</v>
      </c>
      <c r="Y3081" t="str">
        <f t="shared" si="1129"/>
        <v>Very Low</v>
      </c>
      <c r="Z3081" t="s">
        <v>14698</v>
      </c>
      <c r="AA3081">
        <v>0</v>
      </c>
      <c r="AB3081" t="str">
        <f t="shared" si="1130"/>
        <v>Symbolic Poster</v>
      </c>
      <c r="AC3081" t="s">
        <v>14699</v>
      </c>
      <c r="AD3081" t="s">
        <v>14700</v>
      </c>
      <c r="AE3081">
        <v>1736</v>
      </c>
      <c r="AF3081" t="str">
        <f t="shared" si="1131"/>
        <v>Low</v>
      </c>
      <c r="AG3081" t="s">
        <v>9</v>
      </c>
      <c r="AH3081" t="s">
        <v>28</v>
      </c>
      <c r="AI3081" t="s">
        <v>248</v>
      </c>
      <c r="AJ3081" t="str">
        <f t="shared" si="1132"/>
        <v>Family</v>
      </c>
      <c r="AK3081">
        <v>12000000</v>
      </c>
      <c r="AL3081" t="str">
        <f t="shared" si="1133"/>
        <v>Low Budget</v>
      </c>
      <c r="AM3081">
        <v>1968</v>
      </c>
      <c r="AN3081">
        <f t="shared" si="1134"/>
        <v>57</v>
      </c>
      <c r="AO3081" t="str">
        <f t="shared" si="1135"/>
        <v>Old Classic</v>
      </c>
      <c r="AP3081">
        <v>117</v>
      </c>
      <c r="AQ3081" t="str">
        <f t="shared" si="1136"/>
        <v>Very Low</v>
      </c>
      <c r="AR3081">
        <v>8.3000000000000007</v>
      </c>
      <c r="AS3081" t="str">
        <f t="shared" si="1137"/>
        <v>Excellent</v>
      </c>
      <c r="AT3081">
        <v>2.2000000000000002</v>
      </c>
      <c r="AU3081" t="str">
        <f t="shared" si="1138"/>
        <v>Cinematic Widescreen</v>
      </c>
      <c r="AV3081">
        <v>24000</v>
      </c>
      <c r="AW3081" t="str">
        <f t="shared" si="1139"/>
        <v>Medium</v>
      </c>
    </row>
    <row r="3082" spans="1:49" x14ac:dyDescent="0.3">
      <c r="A3082" t="s">
        <v>0</v>
      </c>
      <c r="B3082" t="s">
        <v>360</v>
      </c>
      <c r="C3082">
        <v>215</v>
      </c>
      <c r="D3082" t="str">
        <f t="shared" si="1119"/>
        <v>Medium</v>
      </c>
      <c r="E3082">
        <v>120</v>
      </c>
      <c r="F3082" t="str">
        <f t="shared" si="1120"/>
        <v>2h 0m</v>
      </c>
      <c r="G3082" t="str">
        <f t="shared" si="1121"/>
        <v>Standard Movie</v>
      </c>
      <c r="H3082">
        <v>14000</v>
      </c>
      <c r="I3082" t="str">
        <f t="shared" si="1122"/>
        <v>Medium</v>
      </c>
      <c r="J3082">
        <v>548</v>
      </c>
      <c r="K3082" t="str">
        <f t="shared" si="1123"/>
        <v>Very Low</v>
      </c>
      <c r="L3082" t="s">
        <v>14701</v>
      </c>
      <c r="M3082">
        <v>861</v>
      </c>
      <c r="N3082" t="str">
        <f t="shared" si="1124"/>
        <v>Low</v>
      </c>
      <c r="O3082">
        <v>434949459</v>
      </c>
      <c r="P3082" t="str">
        <f t="shared" si="1125"/>
        <v>Superhit</v>
      </c>
      <c r="Q3082" t="s">
        <v>14702</v>
      </c>
      <c r="R3082" t="str">
        <f t="shared" si="1126"/>
        <v>Family</v>
      </c>
      <c r="S3082">
        <f t="shared" si="1127"/>
        <v>2</v>
      </c>
      <c r="T3082" t="s">
        <v>5907</v>
      </c>
      <c r="U3082" t="s">
        <v>14703</v>
      </c>
      <c r="V3082">
        <v>281842</v>
      </c>
      <c r="W3082" t="str">
        <f t="shared" si="1128"/>
        <v>High</v>
      </c>
      <c r="X3082">
        <v>2811</v>
      </c>
      <c r="Y3082" t="str">
        <f t="shared" si="1129"/>
        <v>Low</v>
      </c>
      <c r="Z3082" t="s">
        <v>3173</v>
      </c>
      <c r="AA3082">
        <v>0</v>
      </c>
      <c r="AB3082" t="str">
        <f t="shared" si="1130"/>
        <v>Symbolic Poster</v>
      </c>
      <c r="AC3082" t="s">
        <v>14704</v>
      </c>
      <c r="AD3082" t="s">
        <v>14705</v>
      </c>
      <c r="AE3082">
        <v>515</v>
      </c>
      <c r="AF3082" t="str">
        <f t="shared" si="1131"/>
        <v>Low</v>
      </c>
      <c r="AG3082" t="s">
        <v>9</v>
      </c>
      <c r="AH3082" t="s">
        <v>10</v>
      </c>
      <c r="AI3082" t="s">
        <v>66</v>
      </c>
      <c r="AJ3082" t="str">
        <f t="shared" si="1132"/>
        <v>Family</v>
      </c>
      <c r="AK3082">
        <v>10500000</v>
      </c>
      <c r="AL3082" t="str">
        <f t="shared" si="1133"/>
        <v>Low Budget</v>
      </c>
      <c r="AM3082">
        <v>1982</v>
      </c>
      <c r="AN3082">
        <f t="shared" si="1134"/>
        <v>43</v>
      </c>
      <c r="AO3082" t="str">
        <f t="shared" si="1135"/>
        <v>Old Classic</v>
      </c>
      <c r="AP3082">
        <v>725</v>
      </c>
      <c r="AQ3082" t="str">
        <f t="shared" si="1136"/>
        <v>Very Low</v>
      </c>
      <c r="AR3082">
        <v>7.9</v>
      </c>
      <c r="AS3082" t="str">
        <f t="shared" si="1137"/>
        <v>Good</v>
      </c>
      <c r="AT3082">
        <v>1.85</v>
      </c>
      <c r="AU3082" t="str">
        <f t="shared" si="1138"/>
        <v>HDTV / Widescreen</v>
      </c>
      <c r="AV3082">
        <v>34000</v>
      </c>
      <c r="AW3082" t="str">
        <f t="shared" si="1139"/>
        <v>Medium</v>
      </c>
    </row>
    <row r="3083" spans="1:49" x14ac:dyDescent="0.3">
      <c r="A3083" t="s">
        <v>0</v>
      </c>
      <c r="B3083" t="s">
        <v>14706</v>
      </c>
      <c r="C3083">
        <v>81</v>
      </c>
      <c r="D3083" t="str">
        <f t="shared" si="1119"/>
        <v>Low</v>
      </c>
      <c r="E3083">
        <v>97</v>
      </c>
      <c r="F3083" t="str">
        <f t="shared" si="1120"/>
        <v>1h 37m</v>
      </c>
      <c r="G3083" t="str">
        <f t="shared" si="1121"/>
        <v>Standard Movie</v>
      </c>
      <c r="H3083">
        <v>21</v>
      </c>
      <c r="I3083" t="str">
        <f t="shared" si="1122"/>
        <v>Very Low</v>
      </c>
      <c r="J3083">
        <v>499</v>
      </c>
      <c r="K3083" t="str">
        <f t="shared" si="1123"/>
        <v>Very Low</v>
      </c>
      <c r="L3083" t="s">
        <v>9008</v>
      </c>
      <c r="M3083">
        <v>17000</v>
      </c>
      <c r="N3083" t="str">
        <f t="shared" si="1124"/>
        <v>Medium</v>
      </c>
      <c r="O3083">
        <v>11043445</v>
      </c>
      <c r="P3083" t="str">
        <f t="shared" si="1125"/>
        <v>Average</v>
      </c>
      <c r="Q3083" t="s">
        <v>1386</v>
      </c>
      <c r="R3083" t="str">
        <f t="shared" si="1126"/>
        <v>Comedy</v>
      </c>
      <c r="S3083">
        <f t="shared" si="1127"/>
        <v>3</v>
      </c>
      <c r="T3083" t="s">
        <v>528</v>
      </c>
      <c r="U3083" t="s">
        <v>14707</v>
      </c>
      <c r="V3083">
        <v>27689</v>
      </c>
      <c r="W3083" t="str">
        <f t="shared" si="1128"/>
        <v>Low</v>
      </c>
      <c r="X3083">
        <v>20312</v>
      </c>
      <c r="Y3083" t="str">
        <f t="shared" si="1129"/>
        <v>Medium</v>
      </c>
      <c r="Z3083" t="s">
        <v>12611</v>
      </c>
      <c r="AA3083">
        <v>0</v>
      </c>
      <c r="AB3083" t="str">
        <f t="shared" si="1130"/>
        <v>Symbolic Poster</v>
      </c>
      <c r="AC3083" t="s">
        <v>14708</v>
      </c>
      <c r="AD3083" t="s">
        <v>14709</v>
      </c>
      <c r="AE3083">
        <v>74</v>
      </c>
      <c r="AF3083" t="str">
        <f t="shared" si="1131"/>
        <v>Very Low</v>
      </c>
      <c r="AG3083" t="s">
        <v>9</v>
      </c>
      <c r="AH3083" t="s">
        <v>10</v>
      </c>
      <c r="AI3083" t="s">
        <v>11</v>
      </c>
      <c r="AJ3083" t="str">
        <f t="shared" si="1132"/>
        <v>Teen</v>
      </c>
      <c r="AK3083">
        <v>10000000</v>
      </c>
      <c r="AL3083" t="str">
        <f t="shared" si="1133"/>
        <v>Low Budget</v>
      </c>
      <c r="AM3083">
        <v>2007</v>
      </c>
      <c r="AN3083">
        <f t="shared" si="1134"/>
        <v>18</v>
      </c>
      <c r="AO3083" t="str">
        <f t="shared" si="1135"/>
        <v>Old Classic</v>
      </c>
      <c r="AP3083">
        <v>1000</v>
      </c>
      <c r="AQ3083" t="str">
        <f t="shared" si="1136"/>
        <v>Very Low</v>
      </c>
      <c r="AR3083">
        <v>6.5</v>
      </c>
      <c r="AS3083" t="str">
        <f t="shared" si="1137"/>
        <v>Average</v>
      </c>
      <c r="AT3083">
        <v>2.35</v>
      </c>
      <c r="AU3083" t="str">
        <f t="shared" si="1138"/>
        <v>Cinematic Widescreen</v>
      </c>
      <c r="AV3083">
        <v>1000</v>
      </c>
      <c r="AW3083" t="str">
        <f t="shared" si="1139"/>
        <v>Very Low</v>
      </c>
    </row>
    <row r="3084" spans="1:49" x14ac:dyDescent="0.3">
      <c r="A3084" t="s">
        <v>0</v>
      </c>
      <c r="B3084" t="s">
        <v>14710</v>
      </c>
      <c r="C3084">
        <v>17</v>
      </c>
      <c r="D3084" t="str">
        <f t="shared" si="1119"/>
        <v>Very Low</v>
      </c>
      <c r="E3084">
        <v>97</v>
      </c>
      <c r="F3084" t="str">
        <f t="shared" si="1120"/>
        <v>1h 37m</v>
      </c>
      <c r="G3084" t="str">
        <f t="shared" si="1121"/>
        <v>Standard Movie</v>
      </c>
      <c r="H3084">
        <v>4</v>
      </c>
      <c r="I3084" t="str">
        <f t="shared" si="1122"/>
        <v>Very Low</v>
      </c>
      <c r="J3084">
        <v>194</v>
      </c>
      <c r="K3084" t="str">
        <f t="shared" si="1123"/>
        <v>Very Low</v>
      </c>
      <c r="L3084" t="s">
        <v>12452</v>
      </c>
      <c r="M3084">
        <v>882</v>
      </c>
      <c r="N3084" t="str">
        <f t="shared" si="1124"/>
        <v>Low</v>
      </c>
      <c r="O3084">
        <f>O3083</f>
        <v>11043445</v>
      </c>
      <c r="P3084" t="str">
        <f t="shared" si="1125"/>
        <v>Average</v>
      </c>
      <c r="Q3084" t="s">
        <v>7014</v>
      </c>
      <c r="R3084" t="str">
        <f t="shared" si="1126"/>
        <v>Adventure</v>
      </c>
      <c r="S3084">
        <f t="shared" si="1127"/>
        <v>2</v>
      </c>
      <c r="T3084" t="s">
        <v>159</v>
      </c>
      <c r="U3084" t="s">
        <v>14711</v>
      </c>
      <c r="V3084">
        <v>1337</v>
      </c>
      <c r="W3084" t="str">
        <f t="shared" si="1128"/>
        <v>Very Low</v>
      </c>
      <c r="X3084">
        <v>1554</v>
      </c>
      <c r="Y3084" t="str">
        <f t="shared" si="1129"/>
        <v>Low</v>
      </c>
      <c r="Z3084" t="s">
        <v>14712</v>
      </c>
      <c r="AA3084">
        <v>1</v>
      </c>
      <c r="AB3084" t="str">
        <f t="shared" si="1130"/>
        <v>Solo Star Poster</v>
      </c>
      <c r="AC3084" t="s">
        <v>14713</v>
      </c>
      <c r="AD3084" t="s">
        <v>14714</v>
      </c>
      <c r="AE3084">
        <v>28</v>
      </c>
      <c r="AF3084" t="str">
        <f t="shared" si="1131"/>
        <v>Very Low</v>
      </c>
      <c r="AG3084" t="s">
        <v>9</v>
      </c>
      <c r="AH3084" t="s">
        <v>239</v>
      </c>
      <c r="AI3084" t="s">
        <v>66</v>
      </c>
      <c r="AJ3084" t="str">
        <f t="shared" si="1132"/>
        <v>Family</v>
      </c>
      <c r="AK3084">
        <v>12500000</v>
      </c>
      <c r="AL3084" t="str">
        <f t="shared" si="1133"/>
        <v>Low Budget</v>
      </c>
      <c r="AM3084">
        <v>2004</v>
      </c>
      <c r="AN3084">
        <f t="shared" si="1134"/>
        <v>21</v>
      </c>
      <c r="AO3084" t="str">
        <f t="shared" si="1135"/>
        <v>Old Classic</v>
      </c>
      <c r="AP3084">
        <v>450</v>
      </c>
      <c r="AQ3084" t="str">
        <f t="shared" si="1136"/>
        <v>Very Low</v>
      </c>
      <c r="AR3084">
        <v>6.3</v>
      </c>
      <c r="AS3084" t="str">
        <f t="shared" si="1137"/>
        <v>Average</v>
      </c>
      <c r="AT3084">
        <v>1.85</v>
      </c>
      <c r="AU3084" t="str">
        <f t="shared" si="1138"/>
        <v>HDTV / Widescreen</v>
      </c>
      <c r="AV3084">
        <v>392</v>
      </c>
      <c r="AW3084" t="str">
        <f t="shared" si="1139"/>
        <v>Very Low</v>
      </c>
    </row>
    <row r="3085" spans="1:49" x14ac:dyDescent="0.3">
      <c r="A3085" t="s">
        <v>0</v>
      </c>
      <c r="B3085" t="s">
        <v>14715</v>
      </c>
      <c r="C3085">
        <v>5</v>
      </c>
      <c r="D3085" t="str">
        <f t="shared" si="1119"/>
        <v>Very Low</v>
      </c>
      <c r="E3085">
        <v>99</v>
      </c>
      <c r="F3085" t="str">
        <f t="shared" si="1120"/>
        <v>1h 39m</v>
      </c>
      <c r="G3085" t="str">
        <f t="shared" si="1121"/>
        <v>Standard Movie</v>
      </c>
      <c r="H3085">
        <v>11</v>
      </c>
      <c r="I3085" t="str">
        <f t="shared" si="1122"/>
        <v>Very Low</v>
      </c>
      <c r="J3085">
        <v>327</v>
      </c>
      <c r="K3085" t="str">
        <f t="shared" si="1123"/>
        <v>Very Low</v>
      </c>
      <c r="L3085" t="s">
        <v>14716</v>
      </c>
      <c r="M3085">
        <v>665</v>
      </c>
      <c r="N3085" t="str">
        <f t="shared" si="1124"/>
        <v>Low</v>
      </c>
      <c r="O3085">
        <v>125169</v>
      </c>
      <c r="P3085" t="str">
        <f t="shared" si="1125"/>
        <v>Flop</v>
      </c>
      <c r="Q3085" t="s">
        <v>2498</v>
      </c>
      <c r="R3085" t="str">
        <f t="shared" si="1126"/>
        <v>Comedy</v>
      </c>
      <c r="S3085">
        <f t="shared" si="1127"/>
        <v>2</v>
      </c>
      <c r="T3085" t="s">
        <v>4596</v>
      </c>
      <c r="U3085" t="s">
        <v>14717</v>
      </c>
      <c r="V3085">
        <v>859</v>
      </c>
      <c r="W3085" t="str">
        <f t="shared" si="1128"/>
        <v>Very Low</v>
      </c>
      <c r="X3085">
        <v>2272</v>
      </c>
      <c r="Y3085" t="str">
        <f t="shared" si="1129"/>
        <v>Low</v>
      </c>
      <c r="Z3085" t="s">
        <v>4716</v>
      </c>
      <c r="AA3085">
        <v>2</v>
      </c>
      <c r="AB3085" t="str">
        <f t="shared" si="1130"/>
        <v>Duo/Trio Poster</v>
      </c>
      <c r="AC3085" t="s">
        <v>14718</v>
      </c>
      <c r="AD3085" t="s">
        <v>14719</v>
      </c>
      <c r="AE3085">
        <v>31</v>
      </c>
      <c r="AF3085" t="str">
        <f t="shared" si="1131"/>
        <v>Very Low</v>
      </c>
      <c r="AG3085" t="s">
        <v>9</v>
      </c>
      <c r="AH3085" t="s">
        <v>10</v>
      </c>
      <c r="AI3085" t="s">
        <v>556</v>
      </c>
      <c r="AJ3085" t="str">
        <f t="shared" si="1132"/>
        <v>Adult</v>
      </c>
      <c r="AK3085">
        <v>10500000</v>
      </c>
      <c r="AL3085" t="str">
        <f t="shared" si="1133"/>
        <v>Low Budget</v>
      </c>
      <c r="AM3085">
        <v>1994</v>
      </c>
      <c r="AN3085">
        <f t="shared" si="1134"/>
        <v>31</v>
      </c>
      <c r="AO3085" t="str">
        <f t="shared" si="1135"/>
        <v>Old Classic</v>
      </c>
      <c r="AP3085">
        <v>446</v>
      </c>
      <c r="AQ3085" t="str">
        <f t="shared" si="1136"/>
        <v>Very Low</v>
      </c>
      <c r="AR3085">
        <v>6.4</v>
      </c>
      <c r="AS3085" t="str">
        <f t="shared" si="1137"/>
        <v>Average</v>
      </c>
      <c r="AT3085">
        <f t="shared" ref="AT3085:AT3087" si="1140">AT3084</f>
        <v>1.85</v>
      </c>
      <c r="AU3085" t="str">
        <f t="shared" si="1138"/>
        <v>HDTV / Widescreen</v>
      </c>
      <c r="AV3085">
        <v>119</v>
      </c>
      <c r="AW3085" t="str">
        <f t="shared" si="1139"/>
        <v>Very Low</v>
      </c>
    </row>
    <row r="3086" spans="1:49" x14ac:dyDescent="0.3">
      <c r="A3086" t="s">
        <v>0</v>
      </c>
      <c r="B3086" t="str">
        <f>B3085</f>
        <v>Floyd Mutrux</v>
      </c>
      <c r="C3086">
        <v>3</v>
      </c>
      <c r="D3086" t="str">
        <f t="shared" si="1119"/>
        <v>Very Low</v>
      </c>
      <c r="E3086">
        <v>24</v>
      </c>
      <c r="F3086" t="str">
        <f t="shared" si="1120"/>
        <v>0h 24m</v>
      </c>
      <c r="G3086" t="str">
        <f t="shared" si="1121"/>
        <v>Short Film</v>
      </c>
      <c r="H3086">
        <f>H3085</f>
        <v>11</v>
      </c>
      <c r="I3086" t="str">
        <f t="shared" si="1122"/>
        <v>Very Low</v>
      </c>
      <c r="J3086">
        <v>44</v>
      </c>
      <c r="K3086" t="str">
        <f t="shared" si="1123"/>
        <v>Very Low</v>
      </c>
      <c r="L3086" t="s">
        <v>14720</v>
      </c>
      <c r="M3086">
        <v>381</v>
      </c>
      <c r="N3086" t="str">
        <f t="shared" si="1124"/>
        <v>Low</v>
      </c>
      <c r="O3086">
        <f>O3085</f>
        <v>125169</v>
      </c>
      <c r="P3086" t="str">
        <f t="shared" si="1125"/>
        <v>Flop</v>
      </c>
      <c r="Q3086" t="s">
        <v>1642</v>
      </c>
      <c r="R3086" t="str">
        <f t="shared" si="1126"/>
        <v>Comedy</v>
      </c>
      <c r="S3086">
        <f t="shared" si="1127"/>
        <v>1</v>
      </c>
      <c r="T3086" t="s">
        <v>14721</v>
      </c>
      <c r="U3086" t="s">
        <v>14722</v>
      </c>
      <c r="V3086">
        <v>2651</v>
      </c>
      <c r="W3086" t="str">
        <f t="shared" si="1128"/>
        <v>Very Low</v>
      </c>
      <c r="X3086">
        <v>592</v>
      </c>
      <c r="Y3086" t="str">
        <f t="shared" si="1129"/>
        <v>Very Low</v>
      </c>
      <c r="Z3086" t="s">
        <v>14723</v>
      </c>
      <c r="AA3086">
        <v>3</v>
      </c>
      <c r="AB3086" t="str">
        <f t="shared" si="1130"/>
        <v>Duo/Trio Poster</v>
      </c>
      <c r="AC3086" t="s">
        <v>14724</v>
      </c>
      <c r="AD3086" t="s">
        <v>14725</v>
      </c>
      <c r="AE3086">
        <v>18</v>
      </c>
      <c r="AF3086" t="str">
        <f t="shared" si="1131"/>
        <v>Very Low</v>
      </c>
      <c r="AG3086" t="s">
        <v>9</v>
      </c>
      <c r="AH3086" t="s">
        <v>28</v>
      </c>
      <c r="AI3086" t="str">
        <f t="shared" ref="AI3086:AM3086" si="1141">AI3085</f>
        <v>R</v>
      </c>
      <c r="AJ3086" t="str">
        <f t="shared" si="1132"/>
        <v>Adult</v>
      </c>
      <c r="AK3086">
        <f t="shared" si="1141"/>
        <v>10500000</v>
      </c>
      <c r="AL3086" t="str">
        <f t="shared" si="1133"/>
        <v>Low Budget</v>
      </c>
      <c r="AM3086">
        <f t="shared" si="1141"/>
        <v>1994</v>
      </c>
      <c r="AN3086">
        <f t="shared" si="1134"/>
        <v>31</v>
      </c>
      <c r="AO3086" t="str">
        <f t="shared" si="1135"/>
        <v>Old Classic</v>
      </c>
      <c r="AP3086">
        <v>102</v>
      </c>
      <c r="AQ3086" t="str">
        <f t="shared" si="1136"/>
        <v>Very Low</v>
      </c>
      <c r="AR3086">
        <v>7.9</v>
      </c>
      <c r="AS3086" t="str">
        <f t="shared" si="1137"/>
        <v>Good</v>
      </c>
      <c r="AT3086">
        <f t="shared" si="1140"/>
        <v>1.85</v>
      </c>
      <c r="AU3086" t="str">
        <f t="shared" si="1138"/>
        <v>HDTV / Widescreen</v>
      </c>
      <c r="AV3086">
        <v>0</v>
      </c>
      <c r="AW3086" t="str">
        <f t="shared" si="1139"/>
        <v>Very Low</v>
      </c>
    </row>
    <row r="3087" spans="1:49" x14ac:dyDescent="0.3">
      <c r="A3087" t="s">
        <v>0</v>
      </c>
      <c r="B3087" t="s">
        <v>14726</v>
      </c>
      <c r="C3087">
        <v>10</v>
      </c>
      <c r="D3087" t="str">
        <f t="shared" si="1119"/>
        <v>Very Low</v>
      </c>
      <c r="E3087">
        <v>144</v>
      </c>
      <c r="F3087" t="str">
        <f t="shared" si="1120"/>
        <v>2h 24m</v>
      </c>
      <c r="G3087" t="str">
        <f t="shared" si="1121"/>
        <v>Long Movie</v>
      </c>
      <c r="H3087">
        <v>0</v>
      </c>
      <c r="I3087" t="str">
        <f t="shared" si="1122"/>
        <v>Very Low</v>
      </c>
      <c r="J3087">
        <v>119</v>
      </c>
      <c r="K3087" t="str">
        <f t="shared" si="1123"/>
        <v>Very Low</v>
      </c>
      <c r="L3087" t="s">
        <v>14727</v>
      </c>
      <c r="M3087">
        <v>564</v>
      </c>
      <c r="N3087" t="str">
        <f t="shared" si="1124"/>
        <v>Low</v>
      </c>
      <c r="O3087">
        <v>1165104</v>
      </c>
      <c r="P3087" t="str">
        <f t="shared" si="1125"/>
        <v>Flop</v>
      </c>
      <c r="Q3087" t="s">
        <v>1642</v>
      </c>
      <c r="R3087" t="str">
        <f t="shared" si="1126"/>
        <v>Comedy</v>
      </c>
      <c r="S3087">
        <f t="shared" si="1127"/>
        <v>1</v>
      </c>
      <c r="T3087" t="s">
        <v>14728</v>
      </c>
      <c r="U3087" t="s">
        <v>14729</v>
      </c>
      <c r="V3087">
        <v>8598</v>
      </c>
      <c r="W3087" t="str">
        <f t="shared" si="1128"/>
        <v>Very Low</v>
      </c>
      <c r="X3087">
        <v>1121</v>
      </c>
      <c r="Y3087" t="str">
        <f t="shared" si="1129"/>
        <v>Low</v>
      </c>
      <c r="Z3087" t="s">
        <v>14730</v>
      </c>
      <c r="AA3087">
        <v>5</v>
      </c>
      <c r="AB3087" t="str">
        <f t="shared" si="1130"/>
        <v>Ensemble Poster</v>
      </c>
      <c r="AC3087" t="s">
        <v>14731</v>
      </c>
      <c r="AD3087" t="s">
        <v>14732</v>
      </c>
      <c r="AE3087">
        <v>43</v>
      </c>
      <c r="AF3087" t="str">
        <f t="shared" si="1131"/>
        <v>Very Low</v>
      </c>
      <c r="AG3087" t="s">
        <v>5582</v>
      </c>
      <c r="AH3087" t="s">
        <v>5583</v>
      </c>
      <c r="AI3087" t="str">
        <f t="shared" ref="AI3087:AK3087" si="1142">AI3086</f>
        <v>R</v>
      </c>
      <c r="AJ3087" t="str">
        <f t="shared" si="1132"/>
        <v>Adult</v>
      </c>
      <c r="AK3087">
        <f t="shared" si="1142"/>
        <v>10500000</v>
      </c>
      <c r="AL3087" t="str">
        <f t="shared" si="1133"/>
        <v>Low Budget</v>
      </c>
      <c r="AM3087">
        <v>2010</v>
      </c>
      <c r="AN3087">
        <f t="shared" si="1134"/>
        <v>15</v>
      </c>
      <c r="AO3087" t="str">
        <f t="shared" si="1135"/>
        <v>Modern Classic</v>
      </c>
      <c r="AP3087">
        <v>154</v>
      </c>
      <c r="AQ3087" t="str">
        <f t="shared" si="1136"/>
        <v>Very Low</v>
      </c>
      <c r="AR3087">
        <v>5.3</v>
      </c>
      <c r="AS3087" t="str">
        <f t="shared" si="1137"/>
        <v>Below Average</v>
      </c>
      <c r="AT3087">
        <f t="shared" si="1140"/>
        <v>1.85</v>
      </c>
      <c r="AU3087" t="str">
        <f t="shared" si="1138"/>
        <v>HDTV / Widescreen</v>
      </c>
      <c r="AV3087">
        <v>250</v>
      </c>
      <c r="AW3087" t="str">
        <f t="shared" si="1139"/>
        <v>Very Low</v>
      </c>
    </row>
    <row r="3088" spans="1:49" x14ac:dyDescent="0.3">
      <c r="A3088" t="s">
        <v>0</v>
      </c>
      <c r="B3088" t="s">
        <v>13647</v>
      </c>
      <c r="C3088">
        <v>43</v>
      </c>
      <c r="D3088" t="str">
        <f t="shared" si="1119"/>
        <v>Very Low</v>
      </c>
      <c r="E3088">
        <v>111</v>
      </c>
      <c r="F3088" t="str">
        <f t="shared" si="1120"/>
        <v>1h 51m</v>
      </c>
      <c r="G3088" t="str">
        <f t="shared" si="1121"/>
        <v>Standard Movie</v>
      </c>
      <c r="H3088">
        <v>58</v>
      </c>
      <c r="I3088" t="str">
        <f t="shared" si="1122"/>
        <v>Very Low</v>
      </c>
      <c r="J3088">
        <v>258</v>
      </c>
      <c r="K3088" t="str">
        <f t="shared" si="1123"/>
        <v>Very Low</v>
      </c>
      <c r="L3088" t="s">
        <v>14733</v>
      </c>
      <c r="M3088">
        <v>482</v>
      </c>
      <c r="N3088" t="str">
        <f t="shared" si="1124"/>
        <v>Low</v>
      </c>
      <c r="O3088">
        <v>1066555</v>
      </c>
      <c r="P3088" t="str">
        <f t="shared" si="1125"/>
        <v>Flop</v>
      </c>
      <c r="Q3088" t="s">
        <v>14734</v>
      </c>
      <c r="R3088" t="str">
        <f t="shared" si="1126"/>
        <v>Drama</v>
      </c>
      <c r="S3088">
        <f t="shared" si="1127"/>
        <v>4</v>
      </c>
      <c r="T3088" t="s">
        <v>5562</v>
      </c>
      <c r="U3088" t="s">
        <v>14735</v>
      </c>
      <c r="V3088">
        <v>2618</v>
      </c>
      <c r="W3088" t="str">
        <f t="shared" si="1128"/>
        <v>Very Low</v>
      </c>
      <c r="X3088">
        <v>1526</v>
      </c>
      <c r="Y3088" t="str">
        <f t="shared" si="1129"/>
        <v>Low</v>
      </c>
      <c r="Z3088" t="s">
        <v>12476</v>
      </c>
      <c r="AA3088">
        <v>0</v>
      </c>
      <c r="AB3088" t="str">
        <f t="shared" si="1130"/>
        <v>Symbolic Poster</v>
      </c>
      <c r="AC3088" t="s">
        <v>14736</v>
      </c>
      <c r="AD3088" t="s">
        <v>14737</v>
      </c>
      <c r="AE3088">
        <v>111</v>
      </c>
      <c r="AF3088" t="str">
        <f t="shared" si="1131"/>
        <v>Very Low</v>
      </c>
      <c r="AG3088" t="str">
        <f>AG3087</f>
        <v>Hindi</v>
      </c>
      <c r="AH3088" t="s">
        <v>10</v>
      </c>
      <c r="AI3088" t="s">
        <v>556</v>
      </c>
      <c r="AJ3088" t="str">
        <f t="shared" si="1132"/>
        <v>Adult</v>
      </c>
      <c r="AK3088">
        <v>11000000</v>
      </c>
      <c r="AL3088" t="str">
        <f t="shared" si="1133"/>
        <v>Low Budget</v>
      </c>
      <c r="AM3088">
        <v>2007</v>
      </c>
      <c r="AN3088">
        <f t="shared" si="1134"/>
        <v>18</v>
      </c>
      <c r="AO3088" t="str">
        <f t="shared" si="1135"/>
        <v>Old Classic</v>
      </c>
      <c r="AP3088">
        <v>362</v>
      </c>
      <c r="AQ3088" t="str">
        <f t="shared" si="1136"/>
        <v>Very Low</v>
      </c>
      <c r="AR3088">
        <v>5.8</v>
      </c>
      <c r="AS3088" t="str">
        <f t="shared" si="1137"/>
        <v>Below Average</v>
      </c>
      <c r="AT3088">
        <v>1.85</v>
      </c>
      <c r="AU3088" t="str">
        <f t="shared" si="1138"/>
        <v>HDTV / Widescreen</v>
      </c>
      <c r="AV3088">
        <v>411</v>
      </c>
      <c r="AW3088" t="str">
        <f t="shared" si="1139"/>
        <v>Very Low</v>
      </c>
    </row>
    <row r="3089" spans="1:49" x14ac:dyDescent="0.3">
      <c r="A3089" t="s">
        <v>0</v>
      </c>
      <c r="B3089" t="s">
        <v>14738</v>
      </c>
      <c r="C3089">
        <v>43</v>
      </c>
      <c r="D3089" t="str">
        <f t="shared" si="1119"/>
        <v>Very Low</v>
      </c>
      <c r="E3089">
        <v>145</v>
      </c>
      <c r="F3089" t="str">
        <f t="shared" si="1120"/>
        <v>2h 25m</v>
      </c>
      <c r="G3089" t="str">
        <f t="shared" si="1121"/>
        <v>Long Movie</v>
      </c>
      <c r="H3089">
        <v>0</v>
      </c>
      <c r="I3089" t="str">
        <f t="shared" si="1122"/>
        <v>Very Low</v>
      </c>
      <c r="J3089">
        <v>280</v>
      </c>
      <c r="K3089" t="str">
        <f t="shared" si="1123"/>
        <v>Very Low</v>
      </c>
      <c r="L3089" t="s">
        <v>6983</v>
      </c>
      <c r="M3089">
        <v>639</v>
      </c>
      <c r="N3089" t="str">
        <f t="shared" si="1124"/>
        <v>Low</v>
      </c>
      <c r="O3089">
        <v>5669081</v>
      </c>
      <c r="P3089" t="str">
        <f t="shared" si="1125"/>
        <v>Flop</v>
      </c>
      <c r="Q3089" t="s">
        <v>1932</v>
      </c>
      <c r="R3089" t="str">
        <f t="shared" si="1126"/>
        <v>Drama</v>
      </c>
      <c r="S3089">
        <f t="shared" si="1127"/>
        <v>3</v>
      </c>
      <c r="T3089" t="s">
        <v>14739</v>
      </c>
      <c r="U3089" t="s">
        <v>14740</v>
      </c>
      <c r="V3089">
        <v>3665</v>
      </c>
      <c r="W3089" t="str">
        <f t="shared" si="1128"/>
        <v>Very Low</v>
      </c>
      <c r="X3089">
        <v>1807</v>
      </c>
      <c r="Y3089" t="str">
        <f t="shared" si="1129"/>
        <v>Low</v>
      </c>
      <c r="Z3089" t="s">
        <v>13799</v>
      </c>
      <c r="AA3089">
        <v>1</v>
      </c>
      <c r="AB3089" t="str">
        <f t="shared" si="1130"/>
        <v>Solo Star Poster</v>
      </c>
      <c r="AC3089" t="s">
        <v>14741</v>
      </c>
      <c r="AD3089" t="s">
        <v>14742</v>
      </c>
      <c r="AE3089">
        <v>57</v>
      </c>
      <c r="AF3089" t="str">
        <f t="shared" si="1131"/>
        <v>Very Low</v>
      </c>
      <c r="AG3089" t="s">
        <v>2749</v>
      </c>
      <c r="AH3089" t="s">
        <v>2884</v>
      </c>
      <c r="AI3089" t="s">
        <v>556</v>
      </c>
      <c r="AJ3089" t="str">
        <f t="shared" si="1132"/>
        <v>Adult</v>
      </c>
      <c r="AK3089">
        <v>10818775</v>
      </c>
      <c r="AL3089" t="str">
        <f t="shared" si="1133"/>
        <v>Low Budget</v>
      </c>
      <c r="AM3089">
        <v>2012</v>
      </c>
      <c r="AN3089">
        <f t="shared" si="1134"/>
        <v>13</v>
      </c>
      <c r="AO3089" t="str">
        <f t="shared" si="1135"/>
        <v>Modern Classic</v>
      </c>
      <c r="AP3089">
        <v>377</v>
      </c>
      <c r="AQ3089" t="str">
        <f t="shared" si="1136"/>
        <v>Very Low</v>
      </c>
      <c r="AR3089">
        <v>6.6</v>
      </c>
      <c r="AS3089" t="str">
        <f t="shared" si="1137"/>
        <v>Average</v>
      </c>
      <c r="AT3089">
        <v>2.35</v>
      </c>
      <c r="AU3089" t="str">
        <f t="shared" si="1138"/>
        <v>Cinematic Widescreen</v>
      </c>
      <c r="AV3089">
        <v>0</v>
      </c>
      <c r="AW3089" t="str">
        <f t="shared" si="1139"/>
        <v>Very Low</v>
      </c>
    </row>
    <row r="3090" spans="1:49" x14ac:dyDescent="0.3">
      <c r="A3090" t="s">
        <v>0</v>
      </c>
      <c r="B3090" t="s">
        <v>14743</v>
      </c>
      <c r="C3090">
        <v>94</v>
      </c>
      <c r="D3090" t="str">
        <f t="shared" si="1119"/>
        <v>Low</v>
      </c>
      <c r="E3090">
        <v>106</v>
      </c>
      <c r="F3090" t="str">
        <f t="shared" si="1120"/>
        <v>1h 46m</v>
      </c>
      <c r="G3090" t="str">
        <f t="shared" si="1121"/>
        <v>Standard Movie</v>
      </c>
      <c r="H3090">
        <v>7</v>
      </c>
      <c r="I3090" t="str">
        <f t="shared" si="1122"/>
        <v>Very Low</v>
      </c>
      <c r="J3090">
        <v>24</v>
      </c>
      <c r="K3090" t="str">
        <f t="shared" si="1123"/>
        <v>Very Low</v>
      </c>
      <c r="L3090" t="s">
        <v>14744</v>
      </c>
      <c r="M3090">
        <v>68</v>
      </c>
      <c r="N3090" t="str">
        <f t="shared" si="1124"/>
        <v>Low</v>
      </c>
      <c r="O3090">
        <f>O3089</f>
        <v>5669081</v>
      </c>
      <c r="P3090" t="str">
        <f t="shared" si="1125"/>
        <v>Flop</v>
      </c>
      <c r="Q3090" t="s">
        <v>5481</v>
      </c>
      <c r="R3090" t="str">
        <f t="shared" si="1126"/>
        <v>Comedy</v>
      </c>
      <c r="S3090">
        <f t="shared" si="1127"/>
        <v>3</v>
      </c>
      <c r="T3090" t="s">
        <v>14745</v>
      </c>
      <c r="U3090" t="s">
        <v>14746</v>
      </c>
      <c r="V3090">
        <v>15060</v>
      </c>
      <c r="W3090" t="str">
        <f t="shared" si="1128"/>
        <v>Low</v>
      </c>
      <c r="X3090">
        <v>175</v>
      </c>
      <c r="Y3090" t="str">
        <f t="shared" si="1129"/>
        <v>Very Low</v>
      </c>
      <c r="Z3090" t="s">
        <v>14747</v>
      </c>
      <c r="AA3090">
        <v>4</v>
      </c>
      <c r="AB3090" t="str">
        <f t="shared" si="1130"/>
        <v>Ensemble Poster</v>
      </c>
      <c r="AC3090" t="s">
        <v>14748</v>
      </c>
      <c r="AD3090" t="s">
        <v>14749</v>
      </c>
      <c r="AE3090">
        <v>27</v>
      </c>
      <c r="AF3090" t="str">
        <f t="shared" si="1131"/>
        <v>Very Low</v>
      </c>
      <c r="AG3090" t="s">
        <v>1435</v>
      </c>
      <c r="AH3090" t="s">
        <v>1436</v>
      </c>
      <c r="AI3090" t="str">
        <f>AI3089</f>
        <v>R</v>
      </c>
      <c r="AJ3090" t="str">
        <f t="shared" si="1132"/>
        <v>Adult</v>
      </c>
      <c r="AK3090">
        <v>11000000</v>
      </c>
      <c r="AL3090" t="str">
        <f t="shared" si="1133"/>
        <v>Low Budget</v>
      </c>
      <c r="AM3090">
        <v>2014</v>
      </c>
      <c r="AN3090">
        <f t="shared" si="1134"/>
        <v>11</v>
      </c>
      <c r="AO3090" t="str">
        <f t="shared" si="1135"/>
        <v>Modern Classic</v>
      </c>
      <c r="AP3090">
        <v>29</v>
      </c>
      <c r="AQ3090" t="str">
        <f t="shared" si="1136"/>
        <v>Very Low</v>
      </c>
      <c r="AR3090">
        <v>7.4</v>
      </c>
      <c r="AS3090" t="str">
        <f t="shared" si="1137"/>
        <v>Good</v>
      </c>
      <c r="AT3090">
        <v>1.85</v>
      </c>
      <c r="AU3090" t="str">
        <f t="shared" si="1138"/>
        <v>HDTV / Widescreen</v>
      </c>
      <c r="AV3090">
        <v>0</v>
      </c>
      <c r="AW3090" t="str">
        <f t="shared" si="1139"/>
        <v>Very Low</v>
      </c>
    </row>
    <row r="3091" spans="1:49" x14ac:dyDescent="0.3">
      <c r="A3091" t="s">
        <v>0</v>
      </c>
      <c r="B3091" t="s">
        <v>6022</v>
      </c>
      <c r="C3091">
        <v>161</v>
      </c>
      <c r="D3091" t="str">
        <f t="shared" si="1119"/>
        <v>Low</v>
      </c>
      <c r="E3091">
        <v>126</v>
      </c>
      <c r="F3091" t="str">
        <f t="shared" si="1120"/>
        <v>2h 6m</v>
      </c>
      <c r="G3091" t="str">
        <f t="shared" si="1121"/>
        <v>Long Movie</v>
      </c>
      <c r="H3091">
        <v>835</v>
      </c>
      <c r="I3091" t="str">
        <f t="shared" si="1122"/>
        <v>Very Low</v>
      </c>
      <c r="J3091">
        <v>893</v>
      </c>
      <c r="K3091" t="str">
        <f t="shared" si="1123"/>
        <v>Very Low</v>
      </c>
      <c r="L3091" t="s">
        <v>1128</v>
      </c>
      <c r="M3091">
        <v>49000</v>
      </c>
      <c r="N3091" t="str">
        <f t="shared" si="1124"/>
        <v>Medium</v>
      </c>
      <c r="O3091">
        <v>138339411</v>
      </c>
      <c r="P3091" t="str">
        <f t="shared" si="1125"/>
        <v>Hit</v>
      </c>
      <c r="Q3091" t="s">
        <v>3380</v>
      </c>
      <c r="R3091" t="str">
        <f t="shared" si="1126"/>
        <v>Drama</v>
      </c>
      <c r="S3091">
        <f t="shared" si="1127"/>
        <v>1</v>
      </c>
      <c r="T3091" t="s">
        <v>782</v>
      </c>
      <c r="U3091" t="s">
        <v>14750</v>
      </c>
      <c r="V3091">
        <v>604904</v>
      </c>
      <c r="W3091" t="str">
        <f t="shared" si="1128"/>
        <v>Very High</v>
      </c>
      <c r="X3091">
        <v>63710</v>
      </c>
      <c r="Y3091" t="str">
        <f t="shared" si="1129"/>
        <v>High</v>
      </c>
      <c r="Z3091" t="s">
        <v>3461</v>
      </c>
      <c r="AA3091">
        <v>2</v>
      </c>
      <c r="AB3091" t="str">
        <f t="shared" si="1130"/>
        <v>Duo/Trio Poster</v>
      </c>
      <c r="AC3091" t="s">
        <v>14751</v>
      </c>
      <c r="AD3091" t="s">
        <v>14752</v>
      </c>
      <c r="AE3091">
        <v>682</v>
      </c>
      <c r="AF3091" t="str">
        <f t="shared" si="1131"/>
        <v>Low</v>
      </c>
      <c r="AG3091" t="s">
        <v>9</v>
      </c>
      <c r="AH3091" t="s">
        <v>10</v>
      </c>
      <c r="AI3091" t="s">
        <v>556</v>
      </c>
      <c r="AJ3091" t="str">
        <f t="shared" si="1132"/>
        <v>Adult</v>
      </c>
      <c r="AK3091">
        <v>10000000</v>
      </c>
      <c r="AL3091" t="str">
        <f t="shared" si="1133"/>
        <v>Low Budget</v>
      </c>
      <c r="AM3091">
        <v>1997</v>
      </c>
      <c r="AN3091">
        <f t="shared" si="1134"/>
        <v>28</v>
      </c>
      <c r="AO3091" t="str">
        <f t="shared" si="1135"/>
        <v>Old Classic</v>
      </c>
      <c r="AP3091">
        <v>13000</v>
      </c>
      <c r="AQ3091" t="str">
        <f t="shared" si="1136"/>
        <v>Medium</v>
      </c>
      <c r="AR3091">
        <v>8.3000000000000007</v>
      </c>
      <c r="AS3091" t="str">
        <f t="shared" si="1137"/>
        <v>Excellent</v>
      </c>
      <c r="AT3091">
        <v>1.85</v>
      </c>
      <c r="AU3091" t="str">
        <f t="shared" si="1138"/>
        <v>HDTV / Widescreen</v>
      </c>
      <c r="AV3091">
        <v>31000</v>
      </c>
      <c r="AW3091" t="str">
        <f t="shared" si="1139"/>
        <v>Medium</v>
      </c>
    </row>
    <row r="3092" spans="1:49" x14ac:dyDescent="0.3">
      <c r="A3092" t="s">
        <v>0</v>
      </c>
      <c r="B3092" t="s">
        <v>14753</v>
      </c>
      <c r="C3092">
        <v>38</v>
      </c>
      <c r="D3092" t="str">
        <f t="shared" si="1119"/>
        <v>Very Low</v>
      </c>
      <c r="E3092">
        <v>106</v>
      </c>
      <c r="F3092" t="str">
        <f t="shared" si="1120"/>
        <v>1h 46m</v>
      </c>
      <c r="G3092" t="str">
        <f t="shared" si="1121"/>
        <v>Standard Movie</v>
      </c>
      <c r="H3092">
        <v>29</v>
      </c>
      <c r="I3092" t="str">
        <f t="shared" si="1122"/>
        <v>Very Low</v>
      </c>
      <c r="J3092">
        <v>571</v>
      </c>
      <c r="K3092" t="str">
        <f t="shared" si="1123"/>
        <v>Very Low</v>
      </c>
      <c r="L3092" t="s">
        <v>733</v>
      </c>
      <c r="M3092">
        <v>14000</v>
      </c>
      <c r="N3092" t="str">
        <f t="shared" si="1124"/>
        <v>Medium</v>
      </c>
      <c r="O3092">
        <f>O3091</f>
        <v>138339411</v>
      </c>
      <c r="P3092" t="str">
        <f t="shared" si="1125"/>
        <v>Hit</v>
      </c>
      <c r="Q3092" t="s">
        <v>4046</v>
      </c>
      <c r="R3092" t="str">
        <f t="shared" si="1126"/>
        <v>Drama</v>
      </c>
      <c r="S3092">
        <f t="shared" si="1127"/>
        <v>2</v>
      </c>
      <c r="T3092" t="s">
        <v>2353</v>
      </c>
      <c r="U3092" t="s">
        <v>14754</v>
      </c>
      <c r="V3092">
        <v>6935</v>
      </c>
      <c r="W3092" t="str">
        <f t="shared" si="1128"/>
        <v>Very Low</v>
      </c>
      <c r="X3092">
        <v>27660</v>
      </c>
      <c r="Y3092" t="str">
        <f t="shared" si="1129"/>
        <v>Medium</v>
      </c>
      <c r="Z3092" t="s">
        <v>14755</v>
      </c>
      <c r="AA3092">
        <v>3</v>
      </c>
      <c r="AB3092" t="str">
        <f t="shared" si="1130"/>
        <v>Duo/Trio Poster</v>
      </c>
      <c r="AC3092" t="s">
        <v>14756</v>
      </c>
      <c r="AD3092" t="s">
        <v>14757</v>
      </c>
      <c r="AE3092">
        <v>50</v>
      </c>
      <c r="AF3092" t="str">
        <f t="shared" si="1131"/>
        <v>Very Low</v>
      </c>
      <c r="AG3092" t="s">
        <v>9</v>
      </c>
      <c r="AH3092" t="s">
        <v>10</v>
      </c>
      <c r="AI3092" t="s">
        <v>556</v>
      </c>
      <c r="AJ3092" t="str">
        <f t="shared" si="1132"/>
        <v>Adult</v>
      </c>
      <c r="AK3092">
        <v>11000000</v>
      </c>
      <c r="AL3092" t="str">
        <f t="shared" si="1133"/>
        <v>Low Budget</v>
      </c>
      <c r="AM3092">
        <v>2016</v>
      </c>
      <c r="AN3092">
        <f t="shared" si="1134"/>
        <v>9</v>
      </c>
      <c r="AO3092" t="str">
        <f t="shared" si="1135"/>
        <v>Modern Classic</v>
      </c>
      <c r="AP3092">
        <v>12000</v>
      </c>
      <c r="AQ3092" t="str">
        <f t="shared" si="1136"/>
        <v>Medium</v>
      </c>
      <c r="AR3092">
        <v>5.3</v>
      </c>
      <c r="AS3092" t="str">
        <f t="shared" si="1137"/>
        <v>Below Average</v>
      </c>
      <c r="AT3092">
        <v>2.35</v>
      </c>
      <c r="AU3092" t="str">
        <f t="shared" si="1138"/>
        <v>Cinematic Widescreen</v>
      </c>
      <c r="AV3092">
        <v>0</v>
      </c>
      <c r="AW3092" t="str">
        <f t="shared" si="1139"/>
        <v>Very Low</v>
      </c>
    </row>
    <row r="3093" spans="1:49" x14ac:dyDescent="0.3">
      <c r="A3093" t="s">
        <v>0</v>
      </c>
      <c r="B3093" t="s">
        <v>14758</v>
      </c>
      <c r="C3093">
        <v>210</v>
      </c>
      <c r="D3093" t="str">
        <f t="shared" si="1119"/>
        <v>Medium</v>
      </c>
      <c r="E3093">
        <v>121</v>
      </c>
      <c r="F3093" t="str">
        <f t="shared" si="1120"/>
        <v>2h 1m</v>
      </c>
      <c r="G3093" t="str">
        <f t="shared" si="1121"/>
        <v>Long Movie</v>
      </c>
      <c r="H3093">
        <v>163</v>
      </c>
      <c r="I3093" t="str">
        <f t="shared" si="1122"/>
        <v>Very Low</v>
      </c>
      <c r="J3093">
        <v>482</v>
      </c>
      <c r="K3093" t="str">
        <f t="shared" si="1123"/>
        <v>Very Low</v>
      </c>
      <c r="L3093" t="s">
        <v>14521</v>
      </c>
      <c r="M3093">
        <v>723</v>
      </c>
      <c r="N3093" t="str">
        <f t="shared" si="1124"/>
        <v>Low</v>
      </c>
      <c r="O3093">
        <v>80150343</v>
      </c>
      <c r="P3093" t="str">
        <f t="shared" si="1125"/>
        <v>Hit</v>
      </c>
      <c r="Q3093" t="s">
        <v>5074</v>
      </c>
      <c r="R3093" t="str">
        <f t="shared" si="1126"/>
        <v>Horror</v>
      </c>
      <c r="S3093">
        <f t="shared" si="1127"/>
        <v>2</v>
      </c>
      <c r="T3093" t="s">
        <v>5891</v>
      </c>
      <c r="U3093" t="s">
        <v>14759</v>
      </c>
      <c r="V3093">
        <v>142115</v>
      </c>
      <c r="W3093" t="str">
        <f t="shared" si="1128"/>
        <v>Medium</v>
      </c>
      <c r="X3093">
        <v>3189</v>
      </c>
      <c r="Y3093" t="str">
        <f t="shared" si="1129"/>
        <v>Low</v>
      </c>
      <c r="Z3093" t="s">
        <v>14760</v>
      </c>
      <c r="AA3093">
        <v>0</v>
      </c>
      <c r="AB3093" t="str">
        <f t="shared" si="1130"/>
        <v>Symbolic Poster</v>
      </c>
      <c r="AC3093" t="s">
        <v>14761</v>
      </c>
      <c r="AD3093" t="s">
        <v>14762</v>
      </c>
      <c r="AE3093">
        <v>614</v>
      </c>
      <c r="AF3093" t="str">
        <f t="shared" si="1131"/>
        <v>Low</v>
      </c>
      <c r="AG3093" t="s">
        <v>9</v>
      </c>
      <c r="AH3093" t="s">
        <v>10</v>
      </c>
      <c r="AI3093" t="s">
        <v>556</v>
      </c>
      <c r="AJ3093" t="str">
        <f t="shared" si="1132"/>
        <v>Adult</v>
      </c>
      <c r="AK3093">
        <v>10000000</v>
      </c>
      <c r="AL3093" t="str">
        <f t="shared" si="1133"/>
        <v>Low Budget</v>
      </c>
      <c r="AM3093">
        <v>2006</v>
      </c>
      <c r="AN3093">
        <f t="shared" si="1134"/>
        <v>19</v>
      </c>
      <c r="AO3093" t="str">
        <f t="shared" si="1135"/>
        <v>Old Classic</v>
      </c>
      <c r="AP3093">
        <v>651</v>
      </c>
      <c r="AQ3093" t="str">
        <f t="shared" si="1136"/>
        <v>Very Low</v>
      </c>
      <c r="AR3093">
        <v>6.2</v>
      </c>
      <c r="AS3093" t="str">
        <f t="shared" si="1137"/>
        <v>Average</v>
      </c>
      <c r="AT3093">
        <v>1.85</v>
      </c>
      <c r="AU3093" t="str">
        <f t="shared" si="1138"/>
        <v>HDTV / Widescreen</v>
      </c>
      <c r="AV3093">
        <v>0</v>
      </c>
      <c r="AW3093" t="str">
        <f t="shared" si="1139"/>
        <v>Very Low</v>
      </c>
    </row>
    <row r="3094" spans="1:49" x14ac:dyDescent="0.3">
      <c r="A3094" t="s">
        <v>0</v>
      </c>
      <c r="B3094" t="s">
        <v>2669</v>
      </c>
      <c r="C3094">
        <v>52</v>
      </c>
      <c r="D3094" t="str">
        <f t="shared" si="1119"/>
        <v>Low</v>
      </c>
      <c r="E3094">
        <v>117</v>
      </c>
      <c r="F3094" t="str">
        <f t="shared" si="1120"/>
        <v>1h 57m</v>
      </c>
      <c r="G3094" t="str">
        <f t="shared" si="1121"/>
        <v>Standard Movie</v>
      </c>
      <c r="H3094">
        <v>425</v>
      </c>
      <c r="I3094" t="str">
        <f t="shared" si="1122"/>
        <v>Very Low</v>
      </c>
      <c r="J3094">
        <v>901</v>
      </c>
      <c r="K3094" t="str">
        <f t="shared" si="1123"/>
        <v>Very Low</v>
      </c>
      <c r="L3094" t="s">
        <v>4189</v>
      </c>
      <c r="M3094">
        <v>13000</v>
      </c>
      <c r="N3094" t="str">
        <f t="shared" si="1124"/>
        <v>Medium</v>
      </c>
      <c r="O3094">
        <v>85300000</v>
      </c>
      <c r="P3094" t="str">
        <f t="shared" si="1125"/>
        <v>Hit</v>
      </c>
      <c r="Q3094" t="s">
        <v>7930</v>
      </c>
      <c r="R3094" t="str">
        <f t="shared" si="1126"/>
        <v>Action</v>
      </c>
      <c r="S3094">
        <f t="shared" si="1127"/>
        <v>3</v>
      </c>
      <c r="T3094" t="s">
        <v>518</v>
      </c>
      <c r="U3094" t="s">
        <v>14763</v>
      </c>
      <c r="V3094">
        <v>48629</v>
      </c>
      <c r="W3094" t="str">
        <f t="shared" si="1128"/>
        <v>Low</v>
      </c>
      <c r="X3094">
        <v>27378</v>
      </c>
      <c r="Y3094" t="str">
        <f t="shared" si="1129"/>
        <v>Medium</v>
      </c>
      <c r="Z3094" t="s">
        <v>3630</v>
      </c>
      <c r="AA3094">
        <v>1</v>
      </c>
      <c r="AB3094" t="str">
        <f t="shared" si="1130"/>
        <v>Solo Star Poster</v>
      </c>
      <c r="AC3094" t="s">
        <v>14764</v>
      </c>
      <c r="AD3094" t="s">
        <v>14765</v>
      </c>
      <c r="AE3094">
        <v>134</v>
      </c>
      <c r="AF3094" t="str">
        <f t="shared" si="1131"/>
        <v>Very Low</v>
      </c>
      <c r="AG3094" t="s">
        <v>9</v>
      </c>
      <c r="AH3094" t="s">
        <v>10</v>
      </c>
      <c r="AI3094" t="s">
        <v>556</v>
      </c>
      <c r="AJ3094" t="str">
        <f t="shared" si="1132"/>
        <v>Adult</v>
      </c>
      <c r="AK3094">
        <v>10000000</v>
      </c>
      <c r="AL3094" t="str">
        <f t="shared" si="1133"/>
        <v>Low Budget</v>
      </c>
      <c r="AM3094">
        <v>1981</v>
      </c>
      <c r="AN3094">
        <f t="shared" si="1134"/>
        <v>44</v>
      </c>
      <c r="AO3094" t="str">
        <f t="shared" si="1135"/>
        <v>Old Classic</v>
      </c>
      <c r="AP3094">
        <v>11000</v>
      </c>
      <c r="AQ3094" t="str">
        <f t="shared" si="1136"/>
        <v>Medium</v>
      </c>
      <c r="AR3094">
        <v>6.9</v>
      </c>
      <c r="AS3094" t="str">
        <f t="shared" si="1137"/>
        <v>Average</v>
      </c>
      <c r="AT3094">
        <v>1.85</v>
      </c>
      <c r="AU3094" t="str">
        <f t="shared" si="1138"/>
        <v>HDTV / Widescreen</v>
      </c>
      <c r="AV3094">
        <v>0</v>
      </c>
      <c r="AW3094" t="str">
        <f t="shared" si="1139"/>
        <v>Very Low</v>
      </c>
    </row>
    <row r="3095" spans="1:49" x14ac:dyDescent="0.3">
      <c r="A3095" t="s">
        <v>0</v>
      </c>
      <c r="B3095" t="s">
        <v>1136</v>
      </c>
      <c r="C3095">
        <v>139</v>
      </c>
      <c r="D3095" t="str">
        <f t="shared" si="1119"/>
        <v>Low</v>
      </c>
      <c r="E3095">
        <v>98</v>
      </c>
      <c r="F3095" t="str">
        <f t="shared" si="1120"/>
        <v>1h 38m</v>
      </c>
      <c r="G3095" t="str">
        <f t="shared" si="1121"/>
        <v>Standard Movie</v>
      </c>
      <c r="H3095">
        <v>235</v>
      </c>
      <c r="I3095" t="str">
        <f t="shared" si="1122"/>
        <v>Very Low</v>
      </c>
      <c r="J3095">
        <v>229</v>
      </c>
      <c r="K3095" t="str">
        <f t="shared" si="1123"/>
        <v>Very Low</v>
      </c>
      <c r="L3095" t="s">
        <v>6424</v>
      </c>
      <c r="M3095">
        <v>4000</v>
      </c>
      <c r="N3095" t="str">
        <f t="shared" si="1124"/>
        <v>Low</v>
      </c>
      <c r="O3095">
        <v>68353550</v>
      </c>
      <c r="P3095" t="str">
        <f t="shared" si="1125"/>
        <v>Hit</v>
      </c>
      <c r="Q3095" t="s">
        <v>3884</v>
      </c>
      <c r="R3095" t="str">
        <f t="shared" si="1126"/>
        <v>Comedy</v>
      </c>
      <c r="S3095">
        <f t="shared" si="1127"/>
        <v>2</v>
      </c>
      <c r="T3095" t="s">
        <v>55</v>
      </c>
      <c r="U3095" t="s">
        <v>14766</v>
      </c>
      <c r="V3095">
        <v>70141</v>
      </c>
      <c r="W3095" t="str">
        <f t="shared" si="1128"/>
        <v>Medium</v>
      </c>
      <c r="X3095">
        <v>5270</v>
      </c>
      <c r="Y3095" t="str">
        <f t="shared" si="1129"/>
        <v>Low</v>
      </c>
      <c r="Z3095" t="s">
        <v>14767</v>
      </c>
      <c r="AA3095">
        <v>1</v>
      </c>
      <c r="AB3095" t="str">
        <f t="shared" si="1130"/>
        <v>Solo Star Poster</v>
      </c>
      <c r="AC3095" t="s">
        <v>14768</v>
      </c>
      <c r="AD3095" t="s">
        <v>14769</v>
      </c>
      <c r="AE3095">
        <v>385</v>
      </c>
      <c r="AF3095" t="str">
        <f t="shared" si="1131"/>
        <v>Very Low</v>
      </c>
      <c r="AG3095" t="s">
        <v>9</v>
      </c>
      <c r="AH3095" t="s">
        <v>10</v>
      </c>
      <c r="AI3095" t="s">
        <v>11</v>
      </c>
      <c r="AJ3095" t="str">
        <f t="shared" si="1132"/>
        <v>Teen</v>
      </c>
      <c r="AK3095">
        <v>10000000</v>
      </c>
      <c r="AL3095" t="str">
        <f t="shared" si="1133"/>
        <v>Low Budget</v>
      </c>
      <c r="AM3095">
        <v>2000</v>
      </c>
      <c r="AN3095">
        <f t="shared" si="1134"/>
        <v>25</v>
      </c>
      <c r="AO3095" t="str">
        <f t="shared" si="1135"/>
        <v>Old Classic</v>
      </c>
      <c r="AP3095">
        <v>464</v>
      </c>
      <c r="AQ3095" t="str">
        <f t="shared" si="1136"/>
        <v>Very Low</v>
      </c>
      <c r="AR3095">
        <v>5.9</v>
      </c>
      <c r="AS3095" t="str">
        <f t="shared" si="1137"/>
        <v>Below Average</v>
      </c>
      <c r="AT3095">
        <v>1.85</v>
      </c>
      <c r="AU3095" t="str">
        <f t="shared" si="1138"/>
        <v>HDTV / Widescreen</v>
      </c>
      <c r="AV3095">
        <v>0</v>
      </c>
      <c r="AW3095" t="str">
        <f t="shared" si="1139"/>
        <v>Very Low</v>
      </c>
    </row>
    <row r="3096" spans="1:49" x14ac:dyDescent="0.3">
      <c r="A3096" t="s">
        <v>0</v>
      </c>
      <c r="B3096" t="s">
        <v>14770</v>
      </c>
      <c r="C3096">
        <v>165</v>
      </c>
      <c r="D3096" t="str">
        <f t="shared" si="1119"/>
        <v>Low</v>
      </c>
      <c r="E3096">
        <v>109</v>
      </c>
      <c r="F3096" t="str">
        <f t="shared" si="1120"/>
        <v>1h 49m</v>
      </c>
      <c r="G3096" t="str">
        <f t="shared" si="1121"/>
        <v>Standard Movie</v>
      </c>
      <c r="H3096">
        <v>65</v>
      </c>
      <c r="I3096" t="str">
        <f t="shared" si="1122"/>
        <v>Very Low</v>
      </c>
      <c r="J3096">
        <v>393</v>
      </c>
      <c r="K3096" t="str">
        <f t="shared" si="1123"/>
        <v>Very Low</v>
      </c>
      <c r="L3096" t="s">
        <v>10768</v>
      </c>
      <c r="M3096">
        <v>798</v>
      </c>
      <c r="N3096" t="str">
        <f t="shared" si="1124"/>
        <v>Low</v>
      </c>
      <c r="O3096">
        <v>78845130</v>
      </c>
      <c r="P3096" t="str">
        <f t="shared" si="1125"/>
        <v>Hit</v>
      </c>
      <c r="Q3096" t="s">
        <v>2179</v>
      </c>
      <c r="R3096" t="str">
        <f t="shared" si="1126"/>
        <v>Action</v>
      </c>
      <c r="S3096">
        <f t="shared" si="1127"/>
        <v>4</v>
      </c>
      <c r="T3096" t="s">
        <v>1669</v>
      </c>
      <c r="U3096" t="s">
        <v>14771</v>
      </c>
      <c r="V3096">
        <v>17596</v>
      </c>
      <c r="W3096" t="str">
        <f t="shared" si="1128"/>
        <v>Low</v>
      </c>
      <c r="X3096">
        <v>2480</v>
      </c>
      <c r="Y3096" t="str">
        <f t="shared" si="1129"/>
        <v>Low</v>
      </c>
      <c r="Z3096" t="s">
        <v>5523</v>
      </c>
      <c r="AA3096">
        <v>1</v>
      </c>
      <c r="AB3096" t="str">
        <f t="shared" si="1130"/>
        <v>Solo Star Poster</v>
      </c>
      <c r="AC3096" t="s">
        <v>14772</v>
      </c>
      <c r="AD3096" t="s">
        <v>14773</v>
      </c>
      <c r="AE3096">
        <v>94</v>
      </c>
      <c r="AF3096" t="str">
        <f t="shared" si="1131"/>
        <v>Very Low</v>
      </c>
      <c r="AG3096" t="s">
        <v>9</v>
      </c>
      <c r="AH3096" t="s">
        <v>1436</v>
      </c>
      <c r="AI3096" t="s">
        <v>556</v>
      </c>
      <c r="AJ3096" t="str">
        <f t="shared" si="1132"/>
        <v>Adult</v>
      </c>
      <c r="AK3096">
        <v>10000000</v>
      </c>
      <c r="AL3096" t="str">
        <f t="shared" si="1133"/>
        <v>Low Budget</v>
      </c>
      <c r="AM3096">
        <v>2016</v>
      </c>
      <c r="AN3096">
        <f t="shared" si="1134"/>
        <v>9</v>
      </c>
      <c r="AO3096" t="str">
        <f t="shared" si="1135"/>
        <v>Modern Classic</v>
      </c>
      <c r="AP3096">
        <v>465</v>
      </c>
      <c r="AQ3096" t="str">
        <f t="shared" si="1136"/>
        <v>Very Low</v>
      </c>
      <c r="AR3096">
        <v>6.1</v>
      </c>
      <c r="AS3096" t="str">
        <f t="shared" si="1137"/>
        <v>Average</v>
      </c>
      <c r="AT3096">
        <v>2.35</v>
      </c>
      <c r="AU3096" t="str">
        <f t="shared" si="1138"/>
        <v>Cinematic Widescreen</v>
      </c>
      <c r="AV3096">
        <v>0</v>
      </c>
      <c r="AW3096" t="str">
        <f t="shared" si="1139"/>
        <v>Very Low</v>
      </c>
    </row>
    <row r="3097" spans="1:49" x14ac:dyDescent="0.3">
      <c r="A3097" t="s">
        <v>0</v>
      </c>
      <c r="B3097" t="s">
        <v>12445</v>
      </c>
      <c r="C3097">
        <v>96</v>
      </c>
      <c r="D3097" t="str">
        <f t="shared" si="1119"/>
        <v>Low</v>
      </c>
      <c r="E3097">
        <v>95</v>
      </c>
      <c r="F3097" t="str">
        <f t="shared" si="1120"/>
        <v>1h 35m</v>
      </c>
      <c r="G3097" t="str">
        <f t="shared" si="1121"/>
        <v>Standard Movie</v>
      </c>
      <c r="H3097">
        <v>7</v>
      </c>
      <c r="I3097" t="str">
        <f t="shared" si="1122"/>
        <v>Very Low</v>
      </c>
      <c r="J3097">
        <v>1000</v>
      </c>
      <c r="K3097" t="str">
        <f t="shared" si="1123"/>
        <v>Very Low</v>
      </c>
      <c r="L3097" t="s">
        <v>5975</v>
      </c>
      <c r="M3097">
        <v>23000</v>
      </c>
      <c r="N3097" t="str">
        <f t="shared" si="1124"/>
        <v>Medium</v>
      </c>
      <c r="O3097">
        <v>63319509</v>
      </c>
      <c r="P3097" t="str">
        <f t="shared" si="1125"/>
        <v>Hit</v>
      </c>
      <c r="Q3097" t="s">
        <v>1652</v>
      </c>
      <c r="R3097" t="str">
        <f t="shared" si="1126"/>
        <v>Comedy</v>
      </c>
      <c r="S3097">
        <f t="shared" si="1127"/>
        <v>2</v>
      </c>
      <c r="T3097" t="s">
        <v>304</v>
      </c>
      <c r="U3097" t="s">
        <v>14774</v>
      </c>
      <c r="V3097">
        <v>67115</v>
      </c>
      <c r="W3097" t="str">
        <f t="shared" si="1128"/>
        <v>Medium</v>
      </c>
      <c r="X3097">
        <v>28734</v>
      </c>
      <c r="Y3097" t="str">
        <f t="shared" si="1129"/>
        <v>Medium</v>
      </c>
      <c r="Z3097" t="s">
        <v>2425</v>
      </c>
      <c r="AA3097">
        <v>2</v>
      </c>
      <c r="AB3097" t="str">
        <f t="shared" si="1130"/>
        <v>Duo/Trio Poster</v>
      </c>
      <c r="AC3097" t="s">
        <v>14775</v>
      </c>
      <c r="AD3097" t="s">
        <v>14776</v>
      </c>
      <c r="AE3097">
        <v>389</v>
      </c>
      <c r="AF3097" t="str">
        <f t="shared" si="1131"/>
        <v>Very Low</v>
      </c>
      <c r="AG3097" t="s">
        <v>9</v>
      </c>
      <c r="AH3097" t="s">
        <v>10</v>
      </c>
      <c r="AI3097" t="s">
        <v>11</v>
      </c>
      <c r="AJ3097" t="str">
        <f t="shared" si="1132"/>
        <v>Teen</v>
      </c>
      <c r="AK3097">
        <v>10000000</v>
      </c>
      <c r="AL3097" t="str">
        <f t="shared" si="1133"/>
        <v>Low Budget</v>
      </c>
      <c r="AM3097">
        <v>1999</v>
      </c>
      <c r="AN3097">
        <f t="shared" si="1134"/>
        <v>26</v>
      </c>
      <c r="AO3097" t="str">
        <f t="shared" si="1135"/>
        <v>Old Classic</v>
      </c>
      <c r="AP3097">
        <v>1000</v>
      </c>
      <c r="AQ3097" t="str">
        <f t="shared" si="1136"/>
        <v>Very Low</v>
      </c>
      <c r="AR3097">
        <v>5.8</v>
      </c>
      <c r="AS3097" t="str">
        <f t="shared" si="1137"/>
        <v>Below Average</v>
      </c>
      <c r="AT3097">
        <v>1.85</v>
      </c>
      <c r="AU3097" t="str">
        <f t="shared" si="1138"/>
        <v>HDTV / Widescreen</v>
      </c>
      <c r="AV3097">
        <v>0</v>
      </c>
      <c r="AW3097" t="str">
        <f t="shared" si="1139"/>
        <v>Very Low</v>
      </c>
    </row>
    <row r="3098" spans="1:49" x14ac:dyDescent="0.3">
      <c r="A3098" t="s">
        <v>0</v>
      </c>
      <c r="B3098" t="s">
        <v>7008</v>
      </c>
      <c r="C3098">
        <v>323</v>
      </c>
      <c r="D3098" t="str">
        <f t="shared" si="1119"/>
        <v>Medium</v>
      </c>
      <c r="E3098">
        <v>109</v>
      </c>
      <c r="F3098" t="str">
        <f t="shared" si="1120"/>
        <v>1h 49m</v>
      </c>
      <c r="G3098" t="str">
        <f t="shared" si="1121"/>
        <v>Standard Movie</v>
      </c>
      <c r="H3098">
        <v>304</v>
      </c>
      <c r="I3098" t="str">
        <f t="shared" si="1122"/>
        <v>Very Low</v>
      </c>
      <c r="J3098">
        <v>736</v>
      </c>
      <c r="K3098" t="str">
        <f t="shared" si="1123"/>
        <v>Very Low</v>
      </c>
      <c r="L3098" t="s">
        <v>2334</v>
      </c>
      <c r="M3098">
        <v>939</v>
      </c>
      <c r="N3098" t="str">
        <f t="shared" si="1124"/>
        <v>Low</v>
      </c>
      <c r="O3098">
        <v>47536959</v>
      </c>
      <c r="P3098" t="str">
        <f t="shared" si="1125"/>
        <v>Average</v>
      </c>
      <c r="Q3098" t="s">
        <v>3380</v>
      </c>
      <c r="R3098" t="str">
        <f t="shared" si="1126"/>
        <v>Drama</v>
      </c>
      <c r="S3098">
        <f t="shared" si="1127"/>
        <v>1</v>
      </c>
      <c r="T3098" t="s">
        <v>5421</v>
      </c>
      <c r="U3098" t="s">
        <v>7009</v>
      </c>
      <c r="V3098">
        <v>86956</v>
      </c>
      <c r="W3098" t="str">
        <f t="shared" si="1128"/>
        <v>Medium</v>
      </c>
      <c r="X3098">
        <v>3276</v>
      </c>
      <c r="Y3098" t="str">
        <f t="shared" si="1129"/>
        <v>Low</v>
      </c>
      <c r="Z3098" t="s">
        <v>7010</v>
      </c>
      <c r="AA3098">
        <v>0</v>
      </c>
      <c r="AB3098" t="str">
        <f t="shared" si="1130"/>
        <v>Symbolic Poster</v>
      </c>
      <c r="AC3098" t="s">
        <v>7011</v>
      </c>
      <c r="AD3098" t="s">
        <v>7012</v>
      </c>
      <c r="AE3098">
        <v>275</v>
      </c>
      <c r="AF3098" t="str">
        <f t="shared" si="1131"/>
        <v>Very Low</v>
      </c>
      <c r="AG3098" t="s">
        <v>9</v>
      </c>
      <c r="AH3098" t="s">
        <v>10</v>
      </c>
      <c r="AI3098" t="s">
        <v>556</v>
      </c>
      <c r="AJ3098" t="str">
        <f t="shared" si="1132"/>
        <v>Adult</v>
      </c>
      <c r="AK3098">
        <v>10000000</v>
      </c>
      <c r="AL3098" t="str">
        <f t="shared" si="1133"/>
        <v>Low Budget</v>
      </c>
      <c r="AM3098">
        <v>2009</v>
      </c>
      <c r="AN3098">
        <f t="shared" si="1134"/>
        <v>16</v>
      </c>
      <c r="AO3098" t="str">
        <f t="shared" si="1135"/>
        <v>Old Classic</v>
      </c>
      <c r="AP3098">
        <v>906</v>
      </c>
      <c r="AQ3098" t="str">
        <f t="shared" si="1136"/>
        <v>Very Low</v>
      </c>
      <c r="AR3098">
        <v>7.3</v>
      </c>
      <c r="AS3098" t="str">
        <f t="shared" si="1137"/>
        <v>Good</v>
      </c>
      <c r="AT3098">
        <v>1.85</v>
      </c>
      <c r="AU3098" t="str">
        <f t="shared" si="1138"/>
        <v>HDTV / Widescreen</v>
      </c>
      <c r="AV3098">
        <v>12000</v>
      </c>
      <c r="AW3098" t="str">
        <f t="shared" si="1139"/>
        <v>Medium</v>
      </c>
    </row>
    <row r="3099" spans="1:49" x14ac:dyDescent="0.3">
      <c r="A3099" t="s">
        <v>0</v>
      </c>
      <c r="B3099" t="s">
        <v>14758</v>
      </c>
      <c r="C3099">
        <v>190</v>
      </c>
      <c r="D3099" t="str">
        <f t="shared" si="1119"/>
        <v>Low</v>
      </c>
      <c r="E3099">
        <v>96</v>
      </c>
      <c r="F3099" t="str">
        <f t="shared" si="1120"/>
        <v>1h 36m</v>
      </c>
      <c r="G3099" t="str">
        <f t="shared" si="1121"/>
        <v>Standard Movie</v>
      </c>
      <c r="H3099">
        <v>163</v>
      </c>
      <c r="I3099" t="str">
        <f t="shared" si="1122"/>
        <v>Very Low</v>
      </c>
      <c r="J3099">
        <v>448</v>
      </c>
      <c r="K3099" t="str">
        <f t="shared" si="1123"/>
        <v>Very Low</v>
      </c>
      <c r="L3099" t="s">
        <v>14521</v>
      </c>
      <c r="M3099">
        <v>723</v>
      </c>
      <c r="N3099" t="str">
        <f t="shared" si="1124"/>
        <v>Low</v>
      </c>
      <c r="O3099">
        <v>63270259</v>
      </c>
      <c r="P3099" t="str">
        <f t="shared" si="1125"/>
        <v>Hit</v>
      </c>
      <c r="Q3099" t="s">
        <v>5074</v>
      </c>
      <c r="R3099" t="str">
        <f t="shared" si="1126"/>
        <v>Horror</v>
      </c>
      <c r="S3099">
        <f t="shared" si="1127"/>
        <v>2</v>
      </c>
      <c r="T3099" t="s">
        <v>5891</v>
      </c>
      <c r="U3099" t="s">
        <v>14777</v>
      </c>
      <c r="V3099">
        <v>111087</v>
      </c>
      <c r="W3099" t="str">
        <f t="shared" si="1128"/>
        <v>Medium</v>
      </c>
      <c r="X3099">
        <v>3492</v>
      </c>
      <c r="Y3099" t="str">
        <f t="shared" si="1129"/>
        <v>Low</v>
      </c>
      <c r="Z3099" t="s">
        <v>7662</v>
      </c>
      <c r="AA3099">
        <v>0</v>
      </c>
      <c r="AB3099" t="str">
        <f t="shared" si="1130"/>
        <v>Symbolic Poster</v>
      </c>
      <c r="AC3099" t="s">
        <v>14778</v>
      </c>
      <c r="AD3099" t="s">
        <v>14779</v>
      </c>
      <c r="AE3099">
        <v>319</v>
      </c>
      <c r="AF3099" t="str">
        <f t="shared" si="1131"/>
        <v>Very Low</v>
      </c>
      <c r="AG3099" t="s">
        <v>9</v>
      </c>
      <c r="AH3099" t="s">
        <v>10</v>
      </c>
      <c r="AI3099" t="s">
        <v>556</v>
      </c>
      <c r="AJ3099" t="str">
        <f t="shared" si="1132"/>
        <v>Adult</v>
      </c>
      <c r="AK3099">
        <v>10000000</v>
      </c>
      <c r="AL3099" t="str">
        <f t="shared" si="1133"/>
        <v>Low Budget</v>
      </c>
      <c r="AM3099">
        <v>2007</v>
      </c>
      <c r="AN3099">
        <f t="shared" si="1134"/>
        <v>18</v>
      </c>
      <c r="AO3099" t="str">
        <f t="shared" si="1135"/>
        <v>Old Classic</v>
      </c>
      <c r="AP3099">
        <v>651</v>
      </c>
      <c r="AQ3099" t="str">
        <f t="shared" si="1136"/>
        <v>Very Low</v>
      </c>
      <c r="AR3099">
        <v>5.9</v>
      </c>
      <c r="AS3099" t="str">
        <f t="shared" si="1137"/>
        <v>Below Average</v>
      </c>
      <c r="AT3099">
        <v>1.85</v>
      </c>
      <c r="AU3099" t="str">
        <f t="shared" si="1138"/>
        <v>HDTV / Widescreen</v>
      </c>
      <c r="AV3099">
        <v>0</v>
      </c>
      <c r="AW3099" t="str">
        <f t="shared" si="1139"/>
        <v>Very Low</v>
      </c>
    </row>
    <row r="3100" spans="1:49" x14ac:dyDescent="0.3">
      <c r="A3100" t="s">
        <v>0</v>
      </c>
      <c r="B3100" t="s">
        <v>6825</v>
      </c>
      <c r="C3100">
        <v>173</v>
      </c>
      <c r="D3100" t="str">
        <f t="shared" si="1119"/>
        <v>Low</v>
      </c>
      <c r="E3100">
        <v>101</v>
      </c>
      <c r="F3100" t="str">
        <f t="shared" si="1120"/>
        <v>1h 41m</v>
      </c>
      <c r="G3100" t="str">
        <f t="shared" si="1121"/>
        <v>Standard Movie</v>
      </c>
      <c r="H3100">
        <v>13</v>
      </c>
      <c r="I3100" t="str">
        <f t="shared" si="1122"/>
        <v>Very Low</v>
      </c>
      <c r="J3100">
        <v>368</v>
      </c>
      <c r="K3100" t="str">
        <f t="shared" si="1123"/>
        <v>Very Low</v>
      </c>
      <c r="L3100" t="s">
        <v>9243</v>
      </c>
      <c r="M3100">
        <v>494</v>
      </c>
      <c r="N3100" t="str">
        <f t="shared" si="1124"/>
        <v>Low</v>
      </c>
      <c r="O3100">
        <v>55865715</v>
      </c>
      <c r="P3100" t="str">
        <f t="shared" si="1125"/>
        <v>Hit</v>
      </c>
      <c r="Q3100" t="s">
        <v>6103</v>
      </c>
      <c r="R3100" t="str">
        <f t="shared" si="1126"/>
        <v>Drama</v>
      </c>
      <c r="S3100">
        <f t="shared" si="1127"/>
        <v>4</v>
      </c>
      <c r="T3100" t="s">
        <v>5053</v>
      </c>
      <c r="U3100" t="s">
        <v>14780</v>
      </c>
      <c r="V3100">
        <v>41763</v>
      </c>
      <c r="W3100" t="str">
        <f t="shared" si="1128"/>
        <v>Low</v>
      </c>
      <c r="X3100">
        <v>2013</v>
      </c>
      <c r="Y3100" t="str">
        <f t="shared" si="1129"/>
        <v>Low</v>
      </c>
      <c r="Z3100" t="s">
        <v>4380</v>
      </c>
      <c r="AA3100">
        <v>0</v>
      </c>
      <c r="AB3100" t="str">
        <f t="shared" si="1130"/>
        <v>Symbolic Poster</v>
      </c>
      <c r="AC3100" t="s">
        <v>14781</v>
      </c>
      <c r="AD3100" t="s">
        <v>14782</v>
      </c>
      <c r="AE3100">
        <v>403</v>
      </c>
      <c r="AF3100" t="str">
        <f t="shared" si="1131"/>
        <v>Very Low</v>
      </c>
      <c r="AG3100" t="s">
        <v>9</v>
      </c>
      <c r="AH3100" t="s">
        <v>28</v>
      </c>
      <c r="AI3100" t="s">
        <v>11</v>
      </c>
      <c r="AJ3100" t="str">
        <f t="shared" si="1132"/>
        <v>Teen</v>
      </c>
      <c r="AK3100">
        <v>10000000</v>
      </c>
      <c r="AL3100" t="str">
        <f t="shared" si="1133"/>
        <v>Low Budget</v>
      </c>
      <c r="AM3100">
        <v>2005</v>
      </c>
      <c r="AN3100">
        <f t="shared" si="1134"/>
        <v>20</v>
      </c>
      <c r="AO3100" t="str">
        <f t="shared" si="1135"/>
        <v>Old Classic</v>
      </c>
      <c r="AP3100">
        <v>392</v>
      </c>
      <c r="AQ3100" t="str">
        <f t="shared" si="1136"/>
        <v>Very Low</v>
      </c>
      <c r="AR3100">
        <v>5.5</v>
      </c>
      <c r="AS3100" t="str">
        <f t="shared" si="1137"/>
        <v>Below Average</v>
      </c>
      <c r="AT3100">
        <v>2.35</v>
      </c>
      <c r="AU3100" t="str">
        <f t="shared" si="1138"/>
        <v>Cinematic Widescreen</v>
      </c>
      <c r="AV3100">
        <v>0</v>
      </c>
      <c r="AW3100" t="str">
        <f t="shared" si="1139"/>
        <v>Very Low</v>
      </c>
    </row>
    <row r="3101" spans="1:49" x14ac:dyDescent="0.3">
      <c r="A3101" t="s">
        <v>0</v>
      </c>
      <c r="B3101" t="s">
        <v>9487</v>
      </c>
      <c r="C3101">
        <v>46</v>
      </c>
      <c r="D3101" t="str">
        <f t="shared" si="1119"/>
        <v>Very Low</v>
      </c>
      <c r="E3101">
        <v>107</v>
      </c>
      <c r="F3101" t="str">
        <f t="shared" si="1120"/>
        <v>1h 47m</v>
      </c>
      <c r="G3101" t="str">
        <f t="shared" si="1121"/>
        <v>Standard Movie</v>
      </c>
      <c r="H3101">
        <v>0</v>
      </c>
      <c r="I3101" t="str">
        <f t="shared" si="1122"/>
        <v>Very Low</v>
      </c>
      <c r="J3101">
        <v>685</v>
      </c>
      <c r="K3101" t="str">
        <f t="shared" si="1123"/>
        <v>Very Low</v>
      </c>
      <c r="L3101" t="s">
        <v>7483</v>
      </c>
      <c r="M3101">
        <v>1000</v>
      </c>
      <c r="N3101" t="str">
        <f t="shared" si="1124"/>
        <v>Low</v>
      </c>
      <c r="O3101">
        <v>63231524</v>
      </c>
      <c r="P3101" t="str">
        <f t="shared" si="1125"/>
        <v>Hit</v>
      </c>
      <c r="Q3101" t="s">
        <v>1386</v>
      </c>
      <c r="R3101" t="str">
        <f t="shared" si="1126"/>
        <v>Comedy</v>
      </c>
      <c r="S3101">
        <f t="shared" si="1127"/>
        <v>3</v>
      </c>
      <c r="T3101" t="s">
        <v>2786</v>
      </c>
      <c r="U3101" t="s">
        <v>14783</v>
      </c>
      <c r="V3101">
        <v>8962</v>
      </c>
      <c r="W3101" t="str">
        <f t="shared" si="1128"/>
        <v>Very Low</v>
      </c>
      <c r="X3101">
        <v>5264</v>
      </c>
      <c r="Y3101" t="str">
        <f t="shared" si="1129"/>
        <v>Low</v>
      </c>
      <c r="Z3101" t="s">
        <v>7184</v>
      </c>
      <c r="AA3101">
        <v>4</v>
      </c>
      <c r="AB3101" t="str">
        <f t="shared" si="1130"/>
        <v>Ensemble Poster</v>
      </c>
      <c r="AC3101" t="s">
        <v>14784</v>
      </c>
      <c r="AD3101" t="s">
        <v>14785</v>
      </c>
      <c r="AE3101">
        <v>137</v>
      </c>
      <c r="AF3101" t="str">
        <f t="shared" si="1131"/>
        <v>Very Low</v>
      </c>
      <c r="AG3101" t="s">
        <v>9</v>
      </c>
      <c r="AH3101" t="s">
        <v>10</v>
      </c>
      <c r="AI3101" t="s">
        <v>11</v>
      </c>
      <c r="AJ3101" t="str">
        <f t="shared" si="1132"/>
        <v>Teen</v>
      </c>
      <c r="AK3101">
        <v>6000000</v>
      </c>
      <c r="AL3101" t="str">
        <f t="shared" si="1133"/>
        <v>Low Budget</v>
      </c>
      <c r="AM3101">
        <v>2006</v>
      </c>
      <c r="AN3101">
        <f t="shared" si="1134"/>
        <v>19</v>
      </c>
      <c r="AO3101" t="str">
        <f t="shared" si="1135"/>
        <v>Old Classic</v>
      </c>
      <c r="AP3101">
        <v>907</v>
      </c>
      <c r="AQ3101" t="str">
        <f t="shared" si="1136"/>
        <v>Very Low</v>
      </c>
      <c r="AR3101">
        <v>5</v>
      </c>
      <c r="AS3101" t="str">
        <f t="shared" si="1137"/>
        <v>Below Average</v>
      </c>
      <c r="AT3101">
        <v>1.85</v>
      </c>
      <c r="AU3101" t="str">
        <f t="shared" si="1138"/>
        <v>HDTV / Widescreen</v>
      </c>
      <c r="AV3101">
        <v>676</v>
      </c>
      <c r="AW3101" t="str">
        <f t="shared" si="1139"/>
        <v>Very Low</v>
      </c>
    </row>
    <row r="3102" spans="1:49" x14ac:dyDescent="0.3">
      <c r="A3102" t="s">
        <v>0</v>
      </c>
      <c r="B3102" t="s">
        <v>458</v>
      </c>
      <c r="C3102">
        <v>59</v>
      </c>
      <c r="D3102" t="str">
        <f t="shared" si="1119"/>
        <v>Low</v>
      </c>
      <c r="E3102">
        <v>119</v>
      </c>
      <c r="F3102" t="str">
        <f t="shared" si="1120"/>
        <v>1h 59m</v>
      </c>
      <c r="G3102" t="str">
        <f t="shared" si="1121"/>
        <v>Standard Movie</v>
      </c>
      <c r="H3102">
        <v>17000</v>
      </c>
      <c r="I3102" t="str">
        <f t="shared" si="1122"/>
        <v>Medium</v>
      </c>
      <c r="J3102">
        <v>638</v>
      </c>
      <c r="K3102" t="str">
        <f t="shared" si="1123"/>
        <v>Very Low</v>
      </c>
      <c r="L3102" t="s">
        <v>3804</v>
      </c>
      <c r="M3102">
        <v>10000</v>
      </c>
      <c r="N3102" t="str">
        <f t="shared" si="1124"/>
        <v>Low</v>
      </c>
      <c r="O3102">
        <v>52293982</v>
      </c>
      <c r="P3102" t="str">
        <f t="shared" si="1125"/>
        <v>Hit</v>
      </c>
      <c r="Q3102" t="s">
        <v>3765</v>
      </c>
      <c r="R3102" t="str">
        <f t="shared" si="1126"/>
        <v>Drama</v>
      </c>
      <c r="S3102">
        <f t="shared" si="1127"/>
        <v>2</v>
      </c>
      <c r="T3102" t="s">
        <v>494</v>
      </c>
      <c r="U3102" t="s">
        <v>14786</v>
      </c>
      <c r="V3102">
        <v>57831</v>
      </c>
      <c r="W3102" t="str">
        <f t="shared" si="1128"/>
        <v>Medium</v>
      </c>
      <c r="X3102">
        <v>11895</v>
      </c>
      <c r="Y3102" t="str">
        <f t="shared" si="1129"/>
        <v>Medium</v>
      </c>
      <c r="Z3102" t="s">
        <v>1316</v>
      </c>
      <c r="AA3102">
        <v>1</v>
      </c>
      <c r="AB3102" t="str">
        <f t="shared" si="1130"/>
        <v>Solo Star Poster</v>
      </c>
      <c r="AC3102" t="s">
        <v>14787</v>
      </c>
      <c r="AD3102" t="s">
        <v>14788</v>
      </c>
      <c r="AE3102">
        <v>115</v>
      </c>
      <c r="AF3102" t="str">
        <f t="shared" si="1131"/>
        <v>Very Low</v>
      </c>
      <c r="AG3102" t="s">
        <v>9</v>
      </c>
      <c r="AH3102" t="s">
        <v>10</v>
      </c>
      <c r="AI3102" t="s">
        <v>556</v>
      </c>
      <c r="AJ3102" t="str">
        <f t="shared" si="1132"/>
        <v>Adult</v>
      </c>
      <c r="AK3102">
        <v>13800000</v>
      </c>
      <c r="AL3102" t="str">
        <f t="shared" si="1133"/>
        <v>Low Budget</v>
      </c>
      <c r="AM3102">
        <v>1986</v>
      </c>
      <c r="AN3102">
        <f t="shared" si="1134"/>
        <v>39</v>
      </c>
      <c r="AO3102" t="str">
        <f t="shared" si="1135"/>
        <v>Old Classic</v>
      </c>
      <c r="AP3102">
        <v>970</v>
      </c>
      <c r="AQ3102" t="str">
        <f t="shared" si="1136"/>
        <v>Very Low</v>
      </c>
      <c r="AR3102">
        <v>7</v>
      </c>
      <c r="AS3102" t="str">
        <f t="shared" si="1137"/>
        <v>Good</v>
      </c>
      <c r="AT3102">
        <v>1.85</v>
      </c>
      <c r="AU3102" t="str">
        <f t="shared" si="1138"/>
        <v>HDTV / Widescreen</v>
      </c>
      <c r="AV3102">
        <v>0</v>
      </c>
      <c r="AW3102" t="str">
        <f t="shared" si="1139"/>
        <v>Very Low</v>
      </c>
    </row>
    <row r="3103" spans="1:49" x14ac:dyDescent="0.3">
      <c r="A3103" t="s">
        <v>718</v>
      </c>
      <c r="B3103" t="s">
        <v>14789</v>
      </c>
      <c r="C3103">
        <v>53</v>
      </c>
      <c r="D3103" t="str">
        <f t="shared" si="1119"/>
        <v>Low</v>
      </c>
      <c r="E3103">
        <v>178</v>
      </c>
      <c r="F3103" t="str">
        <f t="shared" si="1120"/>
        <v>2h 58m</v>
      </c>
      <c r="G3103" t="str">
        <f t="shared" si="1121"/>
        <v>Long Movie</v>
      </c>
      <c r="H3103">
        <v>19</v>
      </c>
      <c r="I3103" t="str">
        <f t="shared" si="1122"/>
        <v>Very Low</v>
      </c>
      <c r="J3103">
        <v>196</v>
      </c>
      <c r="K3103" t="str">
        <f t="shared" si="1123"/>
        <v>Very Low</v>
      </c>
      <c r="L3103" t="s">
        <v>14790</v>
      </c>
      <c r="M3103">
        <v>726</v>
      </c>
      <c r="N3103" t="str">
        <f t="shared" si="1124"/>
        <v>Low</v>
      </c>
      <c r="O3103">
        <f>O3102</f>
        <v>52293982</v>
      </c>
      <c r="P3103" t="str">
        <f t="shared" si="1125"/>
        <v>Hit</v>
      </c>
      <c r="Q3103" t="s">
        <v>988</v>
      </c>
      <c r="R3103" t="str">
        <f t="shared" si="1126"/>
        <v>Action</v>
      </c>
      <c r="S3103">
        <f t="shared" si="1127"/>
        <v>4</v>
      </c>
      <c r="T3103" t="s">
        <v>6083</v>
      </c>
      <c r="U3103" t="s">
        <v>14791</v>
      </c>
      <c r="V3103">
        <v>43270</v>
      </c>
      <c r="W3103" t="str">
        <f t="shared" si="1128"/>
        <v>Low</v>
      </c>
      <c r="X3103">
        <v>1554</v>
      </c>
      <c r="Y3103" t="str">
        <f t="shared" si="1129"/>
        <v>Low</v>
      </c>
      <c r="Z3103" t="s">
        <v>14792</v>
      </c>
      <c r="AA3103">
        <v>3</v>
      </c>
      <c r="AB3103" t="str">
        <f t="shared" si="1130"/>
        <v>Duo/Trio Poster</v>
      </c>
      <c r="AC3103" t="s">
        <v>14793</v>
      </c>
      <c r="AD3103" t="s">
        <v>14794</v>
      </c>
      <c r="AE3103">
        <v>192</v>
      </c>
      <c r="AF3103" t="str">
        <f t="shared" si="1131"/>
        <v>Very Low</v>
      </c>
      <c r="AG3103" t="s">
        <v>9</v>
      </c>
      <c r="AH3103" t="s">
        <v>10</v>
      </c>
      <c r="AI3103" t="s">
        <v>248</v>
      </c>
      <c r="AJ3103" t="str">
        <f t="shared" si="1132"/>
        <v>Family</v>
      </c>
      <c r="AK3103">
        <v>10000000</v>
      </c>
      <c r="AL3103" t="str">
        <f t="shared" si="1133"/>
        <v>Low Budget</v>
      </c>
      <c r="AM3103">
        <v>1962</v>
      </c>
      <c r="AN3103">
        <f t="shared" si="1134"/>
        <v>63</v>
      </c>
      <c r="AO3103" t="str">
        <f t="shared" si="1135"/>
        <v>Old Classic</v>
      </c>
      <c r="AP3103">
        <v>249</v>
      </c>
      <c r="AQ3103" t="str">
        <f t="shared" si="1136"/>
        <v>Very Low</v>
      </c>
      <c r="AR3103">
        <v>7.8</v>
      </c>
      <c r="AS3103" t="str">
        <f t="shared" si="1137"/>
        <v>Good</v>
      </c>
      <c r="AT3103">
        <v>2.35</v>
      </c>
      <c r="AU3103" t="str">
        <f t="shared" si="1138"/>
        <v>Cinematic Widescreen</v>
      </c>
      <c r="AV3103">
        <v>0</v>
      </c>
      <c r="AW3103" t="str">
        <f t="shared" si="1139"/>
        <v>Very Low</v>
      </c>
    </row>
    <row r="3104" spans="1:49" x14ac:dyDescent="0.3">
      <c r="A3104" t="s">
        <v>0</v>
      </c>
      <c r="B3104" t="s">
        <v>4408</v>
      </c>
      <c r="C3104">
        <v>22</v>
      </c>
      <c r="D3104" t="str">
        <f t="shared" si="1119"/>
        <v>Very Low</v>
      </c>
      <c r="E3104">
        <v>100</v>
      </c>
      <c r="F3104" t="str">
        <f t="shared" si="1120"/>
        <v>1h 40m</v>
      </c>
      <c r="G3104" t="str">
        <f t="shared" si="1121"/>
        <v>Standard Movie</v>
      </c>
      <c r="H3104">
        <v>65</v>
      </c>
      <c r="I3104" t="str">
        <f t="shared" si="1122"/>
        <v>Very Low</v>
      </c>
      <c r="J3104">
        <v>577</v>
      </c>
      <c r="K3104" t="str">
        <f t="shared" si="1123"/>
        <v>Very Low</v>
      </c>
      <c r="L3104" t="s">
        <v>6580</v>
      </c>
      <c r="M3104">
        <v>633</v>
      </c>
      <c r="N3104" t="str">
        <f t="shared" si="1124"/>
        <v>Low</v>
      </c>
      <c r="O3104">
        <v>50752337</v>
      </c>
      <c r="P3104" t="str">
        <f t="shared" si="1125"/>
        <v>Hit</v>
      </c>
      <c r="Q3104" t="s">
        <v>7416</v>
      </c>
      <c r="R3104" t="str">
        <f t="shared" si="1126"/>
        <v>Comedy</v>
      </c>
      <c r="S3104">
        <f t="shared" si="1127"/>
        <v>4</v>
      </c>
      <c r="T3104" t="s">
        <v>14486</v>
      </c>
      <c r="U3104" t="s">
        <v>14795</v>
      </c>
      <c r="V3104">
        <v>44502</v>
      </c>
      <c r="W3104" t="str">
        <f t="shared" si="1128"/>
        <v>Low</v>
      </c>
      <c r="X3104">
        <v>3362</v>
      </c>
      <c r="Y3104" t="str">
        <f t="shared" si="1129"/>
        <v>Low</v>
      </c>
      <c r="Z3104" t="s">
        <v>2601</v>
      </c>
      <c r="AA3104">
        <v>8</v>
      </c>
      <c r="AB3104" t="str">
        <f t="shared" si="1130"/>
        <v>Ensemble Poster</v>
      </c>
      <c r="AC3104" t="s">
        <v>14796</v>
      </c>
      <c r="AD3104" t="s">
        <v>14797</v>
      </c>
      <c r="AE3104">
        <v>46</v>
      </c>
      <c r="AF3104" t="str">
        <f t="shared" si="1131"/>
        <v>Very Low</v>
      </c>
      <c r="AG3104" t="s">
        <v>9</v>
      </c>
      <c r="AH3104" t="s">
        <v>10</v>
      </c>
      <c r="AI3104" t="s">
        <v>66</v>
      </c>
      <c r="AJ3104" t="str">
        <f t="shared" si="1132"/>
        <v>Family</v>
      </c>
      <c r="AK3104">
        <v>10000000</v>
      </c>
      <c r="AL3104" t="str">
        <f t="shared" si="1133"/>
        <v>Low Budget</v>
      </c>
      <c r="AM3104">
        <v>1992</v>
      </c>
      <c r="AN3104">
        <f t="shared" si="1134"/>
        <v>33</v>
      </c>
      <c r="AO3104" t="str">
        <f t="shared" si="1135"/>
        <v>Old Classic</v>
      </c>
      <c r="AP3104">
        <v>613</v>
      </c>
      <c r="AQ3104" t="str">
        <f t="shared" si="1136"/>
        <v>Very Low</v>
      </c>
      <c r="AR3104">
        <v>6.4</v>
      </c>
      <c r="AS3104" t="str">
        <f t="shared" si="1137"/>
        <v>Average</v>
      </c>
      <c r="AT3104">
        <v>1.85</v>
      </c>
      <c r="AU3104" t="str">
        <f t="shared" si="1138"/>
        <v>HDTV / Widescreen</v>
      </c>
      <c r="AV3104">
        <v>0</v>
      </c>
      <c r="AW3104" t="str">
        <f t="shared" si="1139"/>
        <v>Very Low</v>
      </c>
    </row>
    <row r="3105" spans="1:49" x14ac:dyDescent="0.3">
      <c r="A3105" t="s">
        <v>0</v>
      </c>
      <c r="B3105" t="s">
        <v>10790</v>
      </c>
      <c r="C3105">
        <v>203</v>
      </c>
      <c r="D3105" t="str">
        <f t="shared" si="1119"/>
        <v>Medium</v>
      </c>
      <c r="E3105">
        <v>98</v>
      </c>
      <c r="F3105" t="str">
        <f t="shared" si="1120"/>
        <v>1h 38m</v>
      </c>
      <c r="G3105" t="str">
        <f t="shared" si="1121"/>
        <v>Standard Movie</v>
      </c>
      <c r="H3105">
        <v>70</v>
      </c>
      <c r="I3105" t="str">
        <f t="shared" si="1122"/>
        <v>Very Low</v>
      </c>
      <c r="J3105">
        <v>634</v>
      </c>
      <c r="K3105" t="str">
        <f t="shared" si="1123"/>
        <v>Very Low</v>
      </c>
      <c r="L3105" t="s">
        <v>5975</v>
      </c>
      <c r="M3105">
        <v>4000</v>
      </c>
      <c r="N3105" t="str">
        <f t="shared" si="1124"/>
        <v>Low</v>
      </c>
      <c r="O3105">
        <v>110175871</v>
      </c>
      <c r="P3105" t="str">
        <f t="shared" si="1125"/>
        <v>Hit</v>
      </c>
      <c r="Q3105" t="s">
        <v>3001</v>
      </c>
      <c r="R3105" t="str">
        <f t="shared" si="1126"/>
        <v>Horror</v>
      </c>
      <c r="S3105">
        <f t="shared" si="1127"/>
        <v>3</v>
      </c>
      <c r="T3105" t="s">
        <v>2448</v>
      </c>
      <c r="U3105" t="s">
        <v>14798</v>
      </c>
      <c r="V3105">
        <v>115050</v>
      </c>
      <c r="W3105" t="str">
        <f t="shared" si="1128"/>
        <v>Medium</v>
      </c>
      <c r="X3105">
        <v>7461</v>
      </c>
      <c r="Y3105" t="str">
        <f t="shared" si="1129"/>
        <v>Low</v>
      </c>
      <c r="Z3105" t="s">
        <v>14799</v>
      </c>
      <c r="AA3105">
        <v>0</v>
      </c>
      <c r="AB3105" t="str">
        <f t="shared" si="1130"/>
        <v>Symbolic Poster</v>
      </c>
      <c r="AC3105" t="s">
        <v>14800</v>
      </c>
      <c r="AD3105" t="s">
        <v>14801</v>
      </c>
      <c r="AE3105">
        <v>911</v>
      </c>
      <c r="AF3105" t="str">
        <f t="shared" si="1131"/>
        <v>Low</v>
      </c>
      <c r="AG3105" t="s">
        <v>9</v>
      </c>
      <c r="AH3105" t="s">
        <v>10</v>
      </c>
      <c r="AI3105" t="s">
        <v>11</v>
      </c>
      <c r="AJ3105" t="str">
        <f t="shared" si="1132"/>
        <v>Teen</v>
      </c>
      <c r="AK3105">
        <v>10000000</v>
      </c>
      <c r="AL3105" t="str">
        <f t="shared" si="1133"/>
        <v>Low Budget</v>
      </c>
      <c r="AM3105">
        <v>2004</v>
      </c>
      <c r="AN3105">
        <f t="shared" si="1134"/>
        <v>21</v>
      </c>
      <c r="AO3105" t="str">
        <f t="shared" si="1135"/>
        <v>Old Classic</v>
      </c>
      <c r="AP3105">
        <v>1000</v>
      </c>
      <c r="AQ3105" t="str">
        <f t="shared" si="1136"/>
        <v>Very Low</v>
      </c>
      <c r="AR3105">
        <v>5.9</v>
      </c>
      <c r="AS3105" t="str">
        <f t="shared" si="1137"/>
        <v>Below Average</v>
      </c>
      <c r="AT3105">
        <v>1.85</v>
      </c>
      <c r="AU3105" t="str">
        <f t="shared" si="1138"/>
        <v>HDTV / Widescreen</v>
      </c>
      <c r="AV3105">
        <v>4000</v>
      </c>
      <c r="AW3105" t="str">
        <f t="shared" si="1139"/>
        <v>Low</v>
      </c>
    </row>
    <row r="3106" spans="1:49" x14ac:dyDescent="0.3">
      <c r="A3106" t="s">
        <v>0</v>
      </c>
      <c r="B3106" t="s">
        <v>2149</v>
      </c>
      <c r="C3106">
        <v>77</v>
      </c>
      <c r="D3106" t="str">
        <f t="shared" si="1119"/>
        <v>Low</v>
      </c>
      <c r="E3106">
        <v>92</v>
      </c>
      <c r="F3106" t="str">
        <f t="shared" si="1120"/>
        <v>1h 32m</v>
      </c>
      <c r="G3106" t="str">
        <f t="shared" si="1121"/>
        <v>Standard Movie</v>
      </c>
      <c r="H3106">
        <v>221</v>
      </c>
      <c r="I3106" t="str">
        <f t="shared" si="1122"/>
        <v>Very Low</v>
      </c>
      <c r="J3106">
        <v>491</v>
      </c>
      <c r="K3106" t="str">
        <f t="shared" si="1123"/>
        <v>Very Low</v>
      </c>
      <c r="L3106" t="s">
        <v>2153</v>
      </c>
      <c r="M3106">
        <v>11000</v>
      </c>
      <c r="N3106" t="str">
        <f t="shared" si="1124"/>
        <v>Medium</v>
      </c>
      <c r="O3106">
        <v>38624000</v>
      </c>
      <c r="P3106" t="str">
        <f t="shared" si="1125"/>
        <v>Average</v>
      </c>
      <c r="Q3106" t="s">
        <v>3884</v>
      </c>
      <c r="R3106" t="str">
        <f t="shared" si="1126"/>
        <v>Comedy</v>
      </c>
      <c r="S3106">
        <f t="shared" si="1127"/>
        <v>2</v>
      </c>
      <c r="T3106" t="s">
        <v>2151</v>
      </c>
      <c r="U3106" t="s">
        <v>14802</v>
      </c>
      <c r="V3106">
        <v>156143</v>
      </c>
      <c r="W3106" t="str">
        <f t="shared" si="1128"/>
        <v>Medium</v>
      </c>
      <c r="X3106">
        <v>13162</v>
      </c>
      <c r="Y3106" t="str">
        <f t="shared" si="1129"/>
        <v>Medium</v>
      </c>
      <c r="Z3106" t="s">
        <v>14803</v>
      </c>
      <c r="AA3106">
        <v>1</v>
      </c>
      <c r="AB3106" t="str">
        <f t="shared" si="1130"/>
        <v>Solo Star Poster</v>
      </c>
      <c r="AC3106" t="s">
        <v>14804</v>
      </c>
      <c r="AD3106" t="s">
        <v>14805</v>
      </c>
      <c r="AE3106">
        <v>289</v>
      </c>
      <c r="AF3106" t="str">
        <f t="shared" si="1131"/>
        <v>Very Low</v>
      </c>
      <c r="AG3106" t="s">
        <v>9</v>
      </c>
      <c r="AH3106" t="s">
        <v>10</v>
      </c>
      <c r="AI3106" t="s">
        <v>11</v>
      </c>
      <c r="AJ3106" t="str">
        <f t="shared" si="1132"/>
        <v>Teen</v>
      </c>
      <c r="AK3106">
        <v>12000000</v>
      </c>
      <c r="AL3106" t="str">
        <f t="shared" si="1133"/>
        <v>Low Budget</v>
      </c>
      <c r="AM3106">
        <v>1996</v>
      </c>
      <c r="AN3106">
        <f t="shared" si="1134"/>
        <v>29</v>
      </c>
      <c r="AO3106" t="str">
        <f t="shared" si="1135"/>
        <v>Old Classic</v>
      </c>
      <c r="AP3106">
        <v>503</v>
      </c>
      <c r="AQ3106" t="str">
        <f t="shared" si="1136"/>
        <v>Very Low</v>
      </c>
      <c r="AR3106">
        <v>7</v>
      </c>
      <c r="AS3106" t="str">
        <f t="shared" si="1137"/>
        <v>Good</v>
      </c>
      <c r="AT3106">
        <v>1.85</v>
      </c>
      <c r="AU3106" t="str">
        <f t="shared" si="1138"/>
        <v>HDTV / Widescreen</v>
      </c>
      <c r="AV3106">
        <v>0</v>
      </c>
      <c r="AW3106" t="str">
        <f t="shared" si="1139"/>
        <v>Very Low</v>
      </c>
    </row>
    <row r="3107" spans="1:49" x14ac:dyDescent="0.3">
      <c r="A3107" t="s">
        <v>0</v>
      </c>
      <c r="B3107" t="s">
        <v>9581</v>
      </c>
      <c r="C3107">
        <v>190</v>
      </c>
      <c r="D3107" t="str">
        <f t="shared" si="1119"/>
        <v>Low</v>
      </c>
      <c r="E3107">
        <v>90</v>
      </c>
      <c r="F3107" t="str">
        <f t="shared" si="1120"/>
        <v>1h 30m</v>
      </c>
      <c r="G3107" t="str">
        <f t="shared" si="1121"/>
        <v>Standard Movie</v>
      </c>
      <c r="H3107">
        <v>108</v>
      </c>
      <c r="I3107" t="str">
        <f t="shared" si="1122"/>
        <v>Very Low</v>
      </c>
      <c r="J3107">
        <v>270</v>
      </c>
      <c r="K3107" t="str">
        <f t="shared" si="1123"/>
        <v>Very Low</v>
      </c>
      <c r="L3107" t="s">
        <v>14806</v>
      </c>
      <c r="M3107">
        <v>1000</v>
      </c>
      <c r="N3107" t="str">
        <f t="shared" si="1124"/>
        <v>Low</v>
      </c>
      <c r="O3107">
        <v>37470017</v>
      </c>
      <c r="P3107" t="str">
        <f t="shared" si="1125"/>
        <v>Average</v>
      </c>
      <c r="Q3107" t="s">
        <v>5074</v>
      </c>
      <c r="R3107" t="str">
        <f t="shared" si="1126"/>
        <v>Horror</v>
      </c>
      <c r="S3107">
        <f t="shared" si="1127"/>
        <v>2</v>
      </c>
      <c r="T3107" t="s">
        <v>4175</v>
      </c>
      <c r="U3107" t="s">
        <v>14807</v>
      </c>
      <c r="V3107">
        <v>86890</v>
      </c>
      <c r="W3107" t="str">
        <f t="shared" si="1128"/>
        <v>Medium</v>
      </c>
      <c r="X3107">
        <v>1982</v>
      </c>
      <c r="Y3107" t="str">
        <f t="shared" si="1129"/>
        <v>Low</v>
      </c>
      <c r="Z3107" t="s">
        <v>9582</v>
      </c>
      <c r="AA3107">
        <v>0</v>
      </c>
      <c r="AB3107" t="str">
        <f t="shared" si="1130"/>
        <v>Symbolic Poster</v>
      </c>
      <c r="AC3107" t="s">
        <v>14808</v>
      </c>
      <c r="AD3107" t="s">
        <v>14809</v>
      </c>
      <c r="AE3107">
        <v>985</v>
      </c>
      <c r="AF3107" t="str">
        <f t="shared" si="1131"/>
        <v>Low</v>
      </c>
      <c r="AG3107" t="s">
        <v>9</v>
      </c>
      <c r="AH3107" t="s">
        <v>738</v>
      </c>
      <c r="AI3107" t="s">
        <v>556</v>
      </c>
      <c r="AJ3107" t="str">
        <f t="shared" si="1132"/>
        <v>Adult</v>
      </c>
      <c r="AK3107">
        <v>10000000</v>
      </c>
      <c r="AL3107" t="str">
        <f t="shared" si="1133"/>
        <v>Low Budget</v>
      </c>
      <c r="AM3107">
        <v>2001</v>
      </c>
      <c r="AN3107">
        <f t="shared" si="1134"/>
        <v>24</v>
      </c>
      <c r="AO3107" t="str">
        <f t="shared" si="1135"/>
        <v>Old Classic</v>
      </c>
      <c r="AP3107">
        <v>322</v>
      </c>
      <c r="AQ3107" t="str">
        <f t="shared" si="1136"/>
        <v>Very Low</v>
      </c>
      <c r="AR3107">
        <v>6.1</v>
      </c>
      <c r="AS3107" t="str">
        <f t="shared" si="1137"/>
        <v>Average</v>
      </c>
      <c r="AT3107">
        <v>1.85</v>
      </c>
      <c r="AU3107" t="str">
        <f t="shared" si="1138"/>
        <v>HDTV / Widescreen</v>
      </c>
      <c r="AV3107">
        <v>0</v>
      </c>
      <c r="AW3107" t="str">
        <f t="shared" si="1139"/>
        <v>Very Low</v>
      </c>
    </row>
    <row r="3108" spans="1:49" x14ac:dyDescent="0.3">
      <c r="A3108" t="s">
        <v>0</v>
      </c>
      <c r="B3108" t="s">
        <v>4408</v>
      </c>
      <c r="C3108">
        <v>81</v>
      </c>
      <c r="D3108" t="str">
        <f t="shared" si="1119"/>
        <v>Low</v>
      </c>
      <c r="E3108">
        <v>90</v>
      </c>
      <c r="F3108" t="str">
        <f t="shared" si="1120"/>
        <v>1h 30m</v>
      </c>
      <c r="G3108" t="str">
        <f t="shared" si="1121"/>
        <v>Standard Movie</v>
      </c>
      <c r="H3108">
        <v>65</v>
      </c>
      <c r="I3108" t="str">
        <f t="shared" si="1122"/>
        <v>Very Low</v>
      </c>
      <c r="J3108">
        <v>730</v>
      </c>
      <c r="K3108" t="str">
        <f t="shared" si="1123"/>
        <v>Very Low</v>
      </c>
      <c r="L3108" t="s">
        <v>3271</v>
      </c>
      <c r="M3108">
        <v>18000</v>
      </c>
      <c r="N3108" t="str">
        <f t="shared" si="1124"/>
        <v>Medium</v>
      </c>
      <c r="O3108">
        <v>40485039</v>
      </c>
      <c r="P3108" t="str">
        <f t="shared" si="1125"/>
        <v>Average</v>
      </c>
      <c r="Q3108" t="s">
        <v>14810</v>
      </c>
      <c r="R3108" t="str">
        <f t="shared" si="1126"/>
        <v>Adventure</v>
      </c>
      <c r="S3108">
        <f t="shared" si="1127"/>
        <v>4</v>
      </c>
      <c r="T3108" t="s">
        <v>559</v>
      </c>
      <c r="U3108" t="s">
        <v>14811</v>
      </c>
      <c r="V3108">
        <v>85362</v>
      </c>
      <c r="W3108" t="str">
        <f t="shared" si="1128"/>
        <v>Medium</v>
      </c>
      <c r="X3108">
        <v>20795</v>
      </c>
      <c r="Y3108" t="str">
        <f t="shared" si="1129"/>
        <v>Medium</v>
      </c>
      <c r="Z3108" t="s">
        <v>14812</v>
      </c>
      <c r="AA3108">
        <v>6</v>
      </c>
      <c r="AB3108" t="str">
        <f t="shared" si="1130"/>
        <v>Ensemble Poster</v>
      </c>
      <c r="AC3108" t="s">
        <v>14813</v>
      </c>
      <c r="AD3108" t="s">
        <v>14814</v>
      </c>
      <c r="AE3108">
        <v>181</v>
      </c>
      <c r="AF3108" t="str">
        <f t="shared" si="1131"/>
        <v>Very Low</v>
      </c>
      <c r="AG3108" t="s">
        <v>9</v>
      </c>
      <c r="AH3108" t="s">
        <v>10</v>
      </c>
      <c r="AI3108" t="s">
        <v>66</v>
      </c>
      <c r="AJ3108" t="str">
        <f t="shared" si="1132"/>
        <v>Family</v>
      </c>
      <c r="AK3108">
        <v>10000000</v>
      </c>
      <c r="AL3108" t="str">
        <f t="shared" si="1133"/>
        <v>Low Budget</v>
      </c>
      <c r="AM3108">
        <v>1989</v>
      </c>
      <c r="AN3108">
        <f t="shared" si="1134"/>
        <v>36</v>
      </c>
      <c r="AO3108" t="str">
        <f t="shared" si="1135"/>
        <v>Old Classic</v>
      </c>
      <c r="AP3108">
        <v>769</v>
      </c>
      <c r="AQ3108" t="str">
        <f t="shared" si="1136"/>
        <v>Very Low</v>
      </c>
      <c r="AR3108">
        <v>6.9</v>
      </c>
      <c r="AS3108" t="str">
        <f t="shared" si="1137"/>
        <v>Average</v>
      </c>
      <c r="AT3108">
        <v>2.35</v>
      </c>
      <c r="AU3108" t="str">
        <f t="shared" si="1138"/>
        <v>Cinematic Widescreen</v>
      </c>
      <c r="AV3108">
        <v>0</v>
      </c>
      <c r="AW3108" t="str">
        <f t="shared" si="1139"/>
        <v>Very Low</v>
      </c>
    </row>
    <row r="3109" spans="1:49" x14ac:dyDescent="0.3">
      <c r="A3109" t="s">
        <v>0</v>
      </c>
      <c r="B3109" t="s">
        <v>14815</v>
      </c>
      <c r="C3109">
        <v>56</v>
      </c>
      <c r="D3109" t="str">
        <f t="shared" si="1119"/>
        <v>Low</v>
      </c>
      <c r="E3109">
        <v>153</v>
      </c>
      <c r="F3109" t="str">
        <f t="shared" si="1120"/>
        <v>2h 33m</v>
      </c>
      <c r="G3109" t="str">
        <f t="shared" si="1121"/>
        <v>Long Movie</v>
      </c>
      <c r="H3109">
        <v>82</v>
      </c>
      <c r="I3109" t="str">
        <f t="shared" si="1122"/>
        <v>Very Low</v>
      </c>
      <c r="J3109">
        <v>139</v>
      </c>
      <c r="K3109" t="str">
        <f t="shared" si="1123"/>
        <v>Very Low</v>
      </c>
      <c r="L3109" t="s">
        <v>14816</v>
      </c>
      <c r="M3109">
        <v>695</v>
      </c>
      <c r="N3109" t="str">
        <f t="shared" si="1124"/>
        <v>Low</v>
      </c>
      <c r="O3109">
        <v>16800000</v>
      </c>
      <c r="P3109" t="str">
        <f t="shared" si="1125"/>
        <v>Average</v>
      </c>
      <c r="Q3109" t="s">
        <v>14817</v>
      </c>
      <c r="R3109" t="str">
        <f t="shared" si="1126"/>
        <v>Drama</v>
      </c>
      <c r="S3109">
        <f t="shared" si="1127"/>
        <v>3</v>
      </c>
      <c r="T3109" t="s">
        <v>1666</v>
      </c>
      <c r="U3109" t="s">
        <v>14818</v>
      </c>
      <c r="V3109">
        <v>25303</v>
      </c>
      <c r="W3109" t="str">
        <f t="shared" si="1128"/>
        <v>Low</v>
      </c>
      <c r="X3109">
        <v>1593</v>
      </c>
      <c r="Y3109" t="str">
        <f t="shared" si="1129"/>
        <v>Low</v>
      </c>
      <c r="Z3109" t="s">
        <v>14819</v>
      </c>
      <c r="AA3109">
        <v>1</v>
      </c>
      <c r="AB3109" t="str">
        <f t="shared" si="1130"/>
        <v>Solo Star Poster</v>
      </c>
      <c r="AC3109" t="s">
        <v>14820</v>
      </c>
      <c r="AD3109" t="s">
        <v>14821</v>
      </c>
      <c r="AE3109">
        <v>138</v>
      </c>
      <c r="AF3109" t="str">
        <f t="shared" si="1131"/>
        <v>Very Low</v>
      </c>
      <c r="AG3109" t="s">
        <v>9</v>
      </c>
      <c r="AH3109" t="s">
        <v>28</v>
      </c>
      <c r="AI3109" t="s">
        <v>248</v>
      </c>
      <c r="AJ3109" t="str">
        <f t="shared" si="1132"/>
        <v>Family</v>
      </c>
      <c r="AK3109">
        <v>10000000</v>
      </c>
      <c r="AL3109" t="str">
        <f t="shared" si="1133"/>
        <v>Low Budget</v>
      </c>
      <c r="AM3109">
        <v>1968</v>
      </c>
      <c r="AN3109">
        <f t="shared" si="1134"/>
        <v>57</v>
      </c>
      <c r="AO3109" t="str">
        <f t="shared" si="1135"/>
        <v>Old Classic</v>
      </c>
      <c r="AP3109">
        <v>275</v>
      </c>
      <c r="AQ3109" t="str">
        <f t="shared" si="1136"/>
        <v>Very Low</v>
      </c>
      <c r="AR3109">
        <v>7.5</v>
      </c>
      <c r="AS3109" t="str">
        <f t="shared" si="1137"/>
        <v>Good</v>
      </c>
      <c r="AT3109">
        <v>2.35</v>
      </c>
      <c r="AU3109" t="str">
        <f t="shared" si="1138"/>
        <v>Cinematic Widescreen</v>
      </c>
      <c r="AV3109">
        <v>0</v>
      </c>
      <c r="AW3109" t="str">
        <f t="shared" si="1139"/>
        <v>Very Low</v>
      </c>
    </row>
    <row r="3110" spans="1:49" x14ac:dyDescent="0.3">
      <c r="A3110" t="s">
        <v>0</v>
      </c>
      <c r="B3110" t="s">
        <v>4508</v>
      </c>
      <c r="C3110">
        <v>264</v>
      </c>
      <c r="D3110" t="str">
        <f t="shared" si="1119"/>
        <v>Medium</v>
      </c>
      <c r="E3110">
        <v>124</v>
      </c>
      <c r="F3110" t="str">
        <f t="shared" si="1120"/>
        <v>2h 4m</v>
      </c>
      <c r="G3110" t="str">
        <f t="shared" si="1121"/>
        <v>Long Movie</v>
      </c>
      <c r="H3110">
        <v>108</v>
      </c>
      <c r="I3110" t="str">
        <f t="shared" si="1122"/>
        <v>Very Low</v>
      </c>
      <c r="J3110">
        <v>186</v>
      </c>
      <c r="K3110" t="str">
        <f t="shared" si="1123"/>
        <v>Very Low</v>
      </c>
      <c r="L3110" t="s">
        <v>1098</v>
      </c>
      <c r="M3110">
        <v>1000</v>
      </c>
      <c r="N3110" t="str">
        <f t="shared" si="1124"/>
        <v>Low</v>
      </c>
      <c r="O3110">
        <v>46377022</v>
      </c>
      <c r="P3110" t="str">
        <f t="shared" si="1125"/>
        <v>Average</v>
      </c>
      <c r="Q3110" t="s">
        <v>2498</v>
      </c>
      <c r="R3110" t="str">
        <f t="shared" si="1126"/>
        <v>Comedy</v>
      </c>
      <c r="S3110">
        <f t="shared" si="1127"/>
        <v>2</v>
      </c>
      <c r="T3110" t="s">
        <v>109</v>
      </c>
      <c r="U3110" t="s">
        <v>14822</v>
      </c>
      <c r="V3110">
        <v>75306</v>
      </c>
      <c r="W3110" t="str">
        <f t="shared" si="1128"/>
        <v>Medium</v>
      </c>
      <c r="X3110">
        <v>1898</v>
      </c>
      <c r="Y3110" t="str">
        <f t="shared" si="1129"/>
        <v>Low</v>
      </c>
      <c r="Z3110" t="s">
        <v>5241</v>
      </c>
      <c r="AA3110">
        <v>3</v>
      </c>
      <c r="AB3110" t="str">
        <f t="shared" si="1130"/>
        <v>Duo/Trio Poster</v>
      </c>
      <c r="AC3110" t="s">
        <v>14823</v>
      </c>
      <c r="AD3110" t="s">
        <v>14824</v>
      </c>
      <c r="AE3110">
        <v>266</v>
      </c>
      <c r="AF3110" t="str">
        <f t="shared" si="1131"/>
        <v>Very Low</v>
      </c>
      <c r="AG3110" t="s">
        <v>9</v>
      </c>
      <c r="AH3110" t="s">
        <v>28</v>
      </c>
      <c r="AI3110" t="s">
        <v>11</v>
      </c>
      <c r="AJ3110" t="str">
        <f t="shared" si="1132"/>
        <v>Teen</v>
      </c>
      <c r="AK3110">
        <v>10000000</v>
      </c>
      <c r="AL3110" t="str">
        <f t="shared" si="1133"/>
        <v>Low Budget</v>
      </c>
      <c r="AM3110">
        <v>2011</v>
      </c>
      <c r="AN3110">
        <f t="shared" si="1134"/>
        <v>14</v>
      </c>
      <c r="AO3110" t="str">
        <f t="shared" si="1135"/>
        <v>Modern Classic</v>
      </c>
      <c r="AP3110">
        <v>400</v>
      </c>
      <c r="AQ3110" t="str">
        <f t="shared" si="1136"/>
        <v>Very Low</v>
      </c>
      <c r="AR3110">
        <v>7.3</v>
      </c>
      <c r="AS3110" t="str">
        <f t="shared" si="1137"/>
        <v>Good</v>
      </c>
      <c r="AT3110">
        <v>2.35</v>
      </c>
      <c r="AU3110" t="str">
        <f t="shared" si="1138"/>
        <v>Cinematic Widescreen</v>
      </c>
      <c r="AV3110">
        <v>48000</v>
      </c>
      <c r="AW3110" t="str">
        <f t="shared" si="1139"/>
        <v>Medium</v>
      </c>
    </row>
    <row r="3111" spans="1:49" x14ac:dyDescent="0.3">
      <c r="A3111" t="s">
        <v>0</v>
      </c>
      <c r="B3111" t="s">
        <v>14825</v>
      </c>
      <c r="C3111">
        <v>44</v>
      </c>
      <c r="D3111" t="str">
        <f t="shared" si="1119"/>
        <v>Very Low</v>
      </c>
      <c r="E3111">
        <v>82</v>
      </c>
      <c r="F3111" t="str">
        <f t="shared" si="1120"/>
        <v>1h 22m</v>
      </c>
      <c r="G3111" t="str">
        <f t="shared" si="1121"/>
        <v>Featurette</v>
      </c>
      <c r="H3111">
        <v>6</v>
      </c>
      <c r="I3111" t="str">
        <f t="shared" si="1122"/>
        <v>Very Low</v>
      </c>
      <c r="J3111">
        <v>345</v>
      </c>
      <c r="K3111" t="str">
        <f t="shared" si="1123"/>
        <v>Very Low</v>
      </c>
      <c r="L3111" t="s">
        <v>14826</v>
      </c>
      <c r="M3111">
        <v>759</v>
      </c>
      <c r="N3111" t="str">
        <f t="shared" si="1124"/>
        <v>Low</v>
      </c>
      <c r="O3111">
        <v>36696761</v>
      </c>
      <c r="P3111" t="str">
        <f t="shared" si="1125"/>
        <v>Average</v>
      </c>
      <c r="Q3111" t="s">
        <v>8266</v>
      </c>
      <c r="R3111" t="str">
        <f t="shared" si="1126"/>
        <v>Animation</v>
      </c>
      <c r="S3111">
        <f t="shared" si="1127"/>
        <v>5</v>
      </c>
      <c r="T3111" t="s">
        <v>833</v>
      </c>
      <c r="U3111" t="s">
        <v>14827</v>
      </c>
      <c r="V3111">
        <v>6808</v>
      </c>
      <c r="W3111" t="str">
        <f t="shared" si="1128"/>
        <v>Very Low</v>
      </c>
      <c r="X3111">
        <v>2197</v>
      </c>
      <c r="Y3111" t="str">
        <f t="shared" si="1129"/>
        <v>Low</v>
      </c>
      <c r="Z3111" t="s">
        <v>14828</v>
      </c>
      <c r="AA3111">
        <v>0</v>
      </c>
      <c r="AB3111" t="str">
        <f t="shared" si="1130"/>
        <v>Symbolic Poster</v>
      </c>
      <c r="AC3111" t="s">
        <v>14829</v>
      </c>
      <c r="AD3111" t="s">
        <v>14830</v>
      </c>
      <c r="AE3111">
        <v>38</v>
      </c>
      <c r="AF3111" t="str">
        <f t="shared" si="1131"/>
        <v>Very Low</v>
      </c>
      <c r="AG3111" t="s">
        <v>9</v>
      </c>
      <c r="AH3111" t="s">
        <v>10</v>
      </c>
      <c r="AI3111" t="s">
        <v>248</v>
      </c>
      <c r="AJ3111" t="str">
        <f t="shared" si="1132"/>
        <v>Family</v>
      </c>
      <c r="AK3111">
        <v>23000000</v>
      </c>
      <c r="AL3111" t="str">
        <f t="shared" si="1133"/>
        <v>Low Budget</v>
      </c>
      <c r="AM3111">
        <v>2001</v>
      </c>
      <c r="AN3111">
        <f t="shared" si="1134"/>
        <v>24</v>
      </c>
      <c r="AO3111" t="str">
        <f t="shared" si="1135"/>
        <v>Old Classic</v>
      </c>
      <c r="AP3111">
        <v>563</v>
      </c>
      <c r="AQ3111" t="str">
        <f t="shared" si="1136"/>
        <v>Very Low</v>
      </c>
      <c r="AR3111">
        <v>6.5</v>
      </c>
      <c r="AS3111" t="str">
        <f t="shared" si="1137"/>
        <v>Average</v>
      </c>
      <c r="AT3111">
        <v>1.85</v>
      </c>
      <c r="AU3111" t="str">
        <f t="shared" si="1138"/>
        <v>HDTV / Widescreen</v>
      </c>
      <c r="AV3111">
        <v>227</v>
      </c>
      <c r="AW3111" t="str">
        <f t="shared" si="1139"/>
        <v>Very Low</v>
      </c>
    </row>
    <row r="3112" spans="1:49" x14ac:dyDescent="0.3">
      <c r="A3112" t="s">
        <v>0</v>
      </c>
      <c r="B3112" t="s">
        <v>816</v>
      </c>
      <c r="C3112">
        <v>117</v>
      </c>
      <c r="D3112" t="str">
        <f t="shared" si="1119"/>
        <v>Low</v>
      </c>
      <c r="E3112">
        <v>107</v>
      </c>
      <c r="F3112" t="str">
        <f t="shared" si="1120"/>
        <v>1h 47m</v>
      </c>
      <c r="G3112" t="str">
        <f t="shared" si="1121"/>
        <v>Standard Movie</v>
      </c>
      <c r="H3112">
        <v>750</v>
      </c>
      <c r="I3112" t="str">
        <f t="shared" si="1122"/>
        <v>Very Low</v>
      </c>
      <c r="J3112">
        <v>60</v>
      </c>
      <c r="K3112" t="str">
        <f t="shared" si="1123"/>
        <v>Very Low</v>
      </c>
      <c r="L3112" t="s">
        <v>713</v>
      </c>
      <c r="M3112">
        <v>794</v>
      </c>
      <c r="N3112" t="str">
        <f t="shared" si="1124"/>
        <v>Low</v>
      </c>
      <c r="O3112">
        <v>36200000</v>
      </c>
      <c r="P3112" t="str">
        <f t="shared" si="1125"/>
        <v>Average</v>
      </c>
      <c r="Q3112" t="s">
        <v>198</v>
      </c>
      <c r="R3112" t="str">
        <f t="shared" si="1126"/>
        <v>Action</v>
      </c>
      <c r="S3112">
        <f t="shared" si="1127"/>
        <v>4</v>
      </c>
      <c r="T3112" t="s">
        <v>14831</v>
      </c>
      <c r="U3112" t="s">
        <v>14832</v>
      </c>
      <c r="V3112">
        <v>101840</v>
      </c>
      <c r="W3112" t="str">
        <f t="shared" si="1128"/>
        <v>Medium</v>
      </c>
      <c r="X3112">
        <v>1529</v>
      </c>
      <c r="Y3112" t="str">
        <f t="shared" si="1129"/>
        <v>Low</v>
      </c>
      <c r="Z3112" t="s">
        <v>14833</v>
      </c>
      <c r="AA3112">
        <v>2</v>
      </c>
      <c r="AB3112" t="str">
        <f t="shared" si="1130"/>
        <v>Duo/Trio Poster</v>
      </c>
      <c r="AC3112" t="s">
        <v>14834</v>
      </c>
      <c r="AD3112" t="s">
        <v>14835</v>
      </c>
      <c r="AE3112">
        <v>193</v>
      </c>
      <c r="AF3112" t="str">
        <f t="shared" si="1131"/>
        <v>Very Low</v>
      </c>
      <c r="AG3112" t="s">
        <v>9</v>
      </c>
      <c r="AH3112" t="s">
        <v>341</v>
      </c>
      <c r="AI3112" t="s">
        <v>11</v>
      </c>
      <c r="AJ3112" t="str">
        <f t="shared" si="1132"/>
        <v>Teen</v>
      </c>
      <c r="AK3112">
        <v>12305523</v>
      </c>
      <c r="AL3112" t="str">
        <f t="shared" si="1133"/>
        <v>Low Budget</v>
      </c>
      <c r="AM3112">
        <v>1985</v>
      </c>
      <c r="AN3112">
        <f t="shared" si="1134"/>
        <v>40</v>
      </c>
      <c r="AO3112" t="str">
        <f t="shared" si="1135"/>
        <v>Old Classic</v>
      </c>
      <c r="AP3112">
        <v>531</v>
      </c>
      <c r="AQ3112" t="str">
        <f t="shared" si="1136"/>
        <v>Very Low</v>
      </c>
      <c r="AR3112">
        <v>6.2</v>
      </c>
      <c r="AS3112" t="str">
        <f t="shared" si="1137"/>
        <v>Average</v>
      </c>
      <c r="AT3112">
        <v>2.35</v>
      </c>
      <c r="AU3112" t="str">
        <f t="shared" si="1138"/>
        <v>Cinematic Widescreen</v>
      </c>
      <c r="AV3112">
        <v>0</v>
      </c>
      <c r="AW3112" t="str">
        <f t="shared" si="1139"/>
        <v>Very Low</v>
      </c>
    </row>
    <row r="3113" spans="1:49" x14ac:dyDescent="0.3">
      <c r="A3113" t="s">
        <v>0</v>
      </c>
      <c r="B3113" t="s">
        <v>12947</v>
      </c>
      <c r="C3113">
        <v>124</v>
      </c>
      <c r="D3113" t="str">
        <f t="shared" si="1119"/>
        <v>Low</v>
      </c>
      <c r="E3113">
        <v>75</v>
      </c>
      <c r="F3113" t="str">
        <f t="shared" si="1120"/>
        <v>1h 15m</v>
      </c>
      <c r="G3113" t="str">
        <f t="shared" si="1121"/>
        <v>Featurette</v>
      </c>
      <c r="H3113">
        <v>73</v>
      </c>
      <c r="I3113" t="str">
        <f t="shared" si="1122"/>
        <v>Very Low</v>
      </c>
      <c r="J3113">
        <v>581</v>
      </c>
      <c r="K3113" t="str">
        <f t="shared" si="1123"/>
        <v>Very Low</v>
      </c>
      <c r="L3113" t="s">
        <v>14836</v>
      </c>
      <c r="M3113">
        <v>1000</v>
      </c>
      <c r="N3113" t="str">
        <f t="shared" si="1124"/>
        <v>Low</v>
      </c>
      <c r="O3113">
        <f>O3112</f>
        <v>36200000</v>
      </c>
      <c r="P3113" t="str">
        <f t="shared" si="1125"/>
        <v>Average</v>
      </c>
      <c r="Q3113" t="s">
        <v>22</v>
      </c>
      <c r="R3113" t="str">
        <f t="shared" si="1126"/>
        <v>Action</v>
      </c>
      <c r="S3113">
        <f t="shared" si="1127"/>
        <v>3</v>
      </c>
      <c r="T3113" t="s">
        <v>5054</v>
      </c>
      <c r="U3113" t="s">
        <v>14837</v>
      </c>
      <c r="V3113">
        <v>111649</v>
      </c>
      <c r="W3113" t="str">
        <f t="shared" si="1128"/>
        <v>Medium</v>
      </c>
      <c r="X3113">
        <v>3192</v>
      </c>
      <c r="Y3113" t="str">
        <f t="shared" si="1129"/>
        <v>Low</v>
      </c>
      <c r="Z3113" t="s">
        <v>12659</v>
      </c>
      <c r="AA3113">
        <v>0</v>
      </c>
      <c r="AB3113" t="str">
        <f t="shared" si="1130"/>
        <v>Symbolic Poster</v>
      </c>
      <c r="AC3113" t="s">
        <v>14838</v>
      </c>
      <c r="AD3113" t="s">
        <v>14839</v>
      </c>
      <c r="AE3113">
        <v>437</v>
      </c>
      <c r="AF3113" t="str">
        <f t="shared" si="1131"/>
        <v>Very Low</v>
      </c>
      <c r="AG3113" t="s">
        <v>9</v>
      </c>
      <c r="AH3113" t="s">
        <v>10</v>
      </c>
      <c r="AI3113" t="s">
        <v>556</v>
      </c>
      <c r="AJ3113" t="str">
        <f t="shared" si="1132"/>
        <v>Adult</v>
      </c>
      <c r="AK3113">
        <v>10000000</v>
      </c>
      <c r="AL3113" t="str">
        <f t="shared" si="1133"/>
        <v>Low Budget</v>
      </c>
      <c r="AM3113">
        <v>1985</v>
      </c>
      <c r="AN3113">
        <f t="shared" si="1134"/>
        <v>40</v>
      </c>
      <c r="AO3113" t="str">
        <f t="shared" si="1135"/>
        <v>Old Classic</v>
      </c>
      <c r="AP3113">
        <v>745</v>
      </c>
      <c r="AQ3113" t="str">
        <f t="shared" si="1136"/>
        <v>Very Low</v>
      </c>
      <c r="AR3113">
        <v>6.7</v>
      </c>
      <c r="AS3113" t="str">
        <f t="shared" si="1137"/>
        <v>Average</v>
      </c>
      <c r="AT3113">
        <v>1.85</v>
      </c>
      <c r="AU3113" t="str">
        <f t="shared" si="1138"/>
        <v>HDTV / Widescreen</v>
      </c>
      <c r="AV3113">
        <v>0</v>
      </c>
      <c r="AW3113" t="str">
        <f t="shared" si="1139"/>
        <v>Very Low</v>
      </c>
    </row>
    <row r="3114" spans="1:49" x14ac:dyDescent="0.3">
      <c r="A3114" t="s">
        <v>0</v>
      </c>
      <c r="B3114" t="s">
        <v>10954</v>
      </c>
      <c r="C3114">
        <v>159</v>
      </c>
      <c r="D3114" t="str">
        <f t="shared" si="1119"/>
        <v>Low</v>
      </c>
      <c r="E3114">
        <v>97</v>
      </c>
      <c r="F3114" t="str">
        <f t="shared" si="1120"/>
        <v>1h 37m</v>
      </c>
      <c r="G3114" t="str">
        <f t="shared" si="1121"/>
        <v>Standard Movie</v>
      </c>
      <c r="H3114">
        <v>19</v>
      </c>
      <c r="I3114" t="str">
        <f t="shared" si="1122"/>
        <v>Very Low</v>
      </c>
      <c r="J3114">
        <v>130</v>
      </c>
      <c r="K3114" t="str">
        <f t="shared" si="1123"/>
        <v>Very Low</v>
      </c>
      <c r="L3114" t="s">
        <v>3539</v>
      </c>
      <c r="M3114">
        <v>4000</v>
      </c>
      <c r="N3114" t="str">
        <f t="shared" si="1124"/>
        <v>Low</v>
      </c>
      <c r="O3114">
        <v>35794166</v>
      </c>
      <c r="P3114" t="str">
        <f t="shared" si="1125"/>
        <v>Average</v>
      </c>
      <c r="Q3114" t="s">
        <v>3001</v>
      </c>
      <c r="R3114" t="str">
        <f t="shared" si="1126"/>
        <v>Horror</v>
      </c>
      <c r="S3114">
        <f t="shared" si="1127"/>
        <v>3</v>
      </c>
      <c r="T3114" t="s">
        <v>83</v>
      </c>
      <c r="U3114" t="s">
        <v>14840</v>
      </c>
      <c r="V3114">
        <v>35654</v>
      </c>
      <c r="W3114" t="str">
        <f t="shared" si="1128"/>
        <v>Low</v>
      </c>
      <c r="X3114">
        <v>4687</v>
      </c>
      <c r="Y3114" t="str">
        <f t="shared" si="1129"/>
        <v>Low</v>
      </c>
      <c r="Z3114" t="s">
        <v>14841</v>
      </c>
      <c r="AA3114">
        <v>0</v>
      </c>
      <c r="AB3114" t="str">
        <f t="shared" si="1130"/>
        <v>Symbolic Poster</v>
      </c>
      <c r="AC3114" t="s">
        <v>14842</v>
      </c>
      <c r="AD3114" t="s">
        <v>14843</v>
      </c>
      <c r="AE3114">
        <v>155</v>
      </c>
      <c r="AF3114" t="str">
        <f t="shared" si="1131"/>
        <v>Very Low</v>
      </c>
      <c r="AG3114" t="s">
        <v>9</v>
      </c>
      <c r="AH3114" t="s">
        <v>10</v>
      </c>
      <c r="AI3114" t="s">
        <v>11</v>
      </c>
      <c r="AJ3114" t="str">
        <f t="shared" si="1132"/>
        <v>Teen</v>
      </c>
      <c r="AK3114">
        <v>10000000</v>
      </c>
      <c r="AL3114" t="str">
        <f t="shared" si="1133"/>
        <v>Low Budget</v>
      </c>
      <c r="AM3114">
        <v>2016</v>
      </c>
      <c r="AN3114">
        <f t="shared" si="1134"/>
        <v>9</v>
      </c>
      <c r="AO3114" t="str">
        <f t="shared" si="1135"/>
        <v>Modern Classic</v>
      </c>
      <c r="AP3114">
        <v>334</v>
      </c>
      <c r="AQ3114" t="str">
        <f t="shared" si="1136"/>
        <v>Very Low</v>
      </c>
      <c r="AR3114">
        <v>6</v>
      </c>
      <c r="AS3114" t="str">
        <f t="shared" si="1137"/>
        <v>Average</v>
      </c>
      <c r="AT3114">
        <v>2.35</v>
      </c>
      <c r="AU3114" t="str">
        <f t="shared" si="1138"/>
        <v>Cinematic Widescreen</v>
      </c>
      <c r="AV3114">
        <v>20000</v>
      </c>
      <c r="AW3114" t="str">
        <f t="shared" si="1139"/>
        <v>Medium</v>
      </c>
    </row>
    <row r="3115" spans="1:49" x14ac:dyDescent="0.3">
      <c r="A3115" t="s">
        <v>0</v>
      </c>
      <c r="B3115" t="s">
        <v>14079</v>
      </c>
      <c r="C3115">
        <v>273</v>
      </c>
      <c r="D3115" t="str">
        <f t="shared" si="1119"/>
        <v>Medium</v>
      </c>
      <c r="E3115">
        <v>80</v>
      </c>
      <c r="F3115" t="str">
        <f t="shared" si="1120"/>
        <v>1h 20m</v>
      </c>
      <c r="G3115" t="str">
        <f t="shared" si="1121"/>
        <v>Featurette</v>
      </c>
      <c r="H3115">
        <v>66</v>
      </c>
      <c r="I3115" t="str">
        <f t="shared" si="1122"/>
        <v>Very Low</v>
      </c>
      <c r="J3115">
        <v>816</v>
      </c>
      <c r="K3115" t="str">
        <f t="shared" si="1123"/>
        <v>Very Low</v>
      </c>
      <c r="L3115" t="s">
        <v>2980</v>
      </c>
      <c r="M3115">
        <v>2000</v>
      </c>
      <c r="N3115" t="str">
        <f t="shared" si="1124"/>
        <v>Low</v>
      </c>
      <c r="O3115">
        <v>33583175</v>
      </c>
      <c r="P3115" t="str">
        <f t="shared" si="1125"/>
        <v>Average</v>
      </c>
      <c r="Q3115" t="s">
        <v>3001</v>
      </c>
      <c r="R3115" t="str">
        <f t="shared" si="1126"/>
        <v>Horror</v>
      </c>
      <c r="S3115">
        <f t="shared" si="1127"/>
        <v>3</v>
      </c>
      <c r="T3115" t="s">
        <v>4243</v>
      </c>
      <c r="U3115" t="s">
        <v>14844</v>
      </c>
      <c r="V3115">
        <v>104089</v>
      </c>
      <c r="W3115" t="str">
        <f t="shared" si="1128"/>
        <v>Medium</v>
      </c>
      <c r="X3115">
        <v>5628</v>
      </c>
      <c r="Y3115" t="str">
        <f t="shared" si="1129"/>
        <v>Low</v>
      </c>
      <c r="Z3115" t="s">
        <v>11279</v>
      </c>
      <c r="AA3115">
        <v>0</v>
      </c>
      <c r="AB3115" t="str">
        <f t="shared" si="1130"/>
        <v>Symbolic Poster</v>
      </c>
      <c r="AC3115" t="s">
        <v>14845</v>
      </c>
      <c r="AD3115" t="s">
        <v>14846</v>
      </c>
      <c r="AE3115">
        <v>319</v>
      </c>
      <c r="AF3115" t="str">
        <f t="shared" si="1131"/>
        <v>Very Low</v>
      </c>
      <c r="AG3115" t="s">
        <v>9</v>
      </c>
      <c r="AH3115" t="s">
        <v>10</v>
      </c>
      <c r="AI3115" t="s">
        <v>11</v>
      </c>
      <c r="AJ3115" t="str">
        <f t="shared" si="1132"/>
        <v>Teen</v>
      </c>
      <c r="AK3115">
        <v>10000000</v>
      </c>
      <c r="AL3115" t="str">
        <f t="shared" si="1133"/>
        <v>Low Budget</v>
      </c>
      <c r="AM3115">
        <v>2010</v>
      </c>
      <c r="AN3115">
        <f t="shared" si="1134"/>
        <v>15</v>
      </c>
      <c r="AO3115" t="str">
        <f t="shared" si="1135"/>
        <v>Modern Classic</v>
      </c>
      <c r="AP3115">
        <v>904</v>
      </c>
      <c r="AQ3115" t="str">
        <f t="shared" si="1136"/>
        <v>Very Low</v>
      </c>
      <c r="AR3115">
        <v>6.3</v>
      </c>
      <c r="AS3115" t="str">
        <f t="shared" si="1137"/>
        <v>Average</v>
      </c>
      <c r="AT3115">
        <v>2.35</v>
      </c>
      <c r="AU3115" t="str">
        <f t="shared" si="1138"/>
        <v>Cinematic Widescreen</v>
      </c>
      <c r="AV3115">
        <v>16000</v>
      </c>
      <c r="AW3115" t="str">
        <f t="shared" si="1139"/>
        <v>Medium</v>
      </c>
    </row>
    <row r="3116" spans="1:49" x14ac:dyDescent="0.3">
      <c r="A3116" t="s">
        <v>0</v>
      </c>
      <c r="B3116" t="s">
        <v>14847</v>
      </c>
      <c r="C3116">
        <v>26</v>
      </c>
      <c r="D3116" t="str">
        <f t="shared" si="1119"/>
        <v>Very Low</v>
      </c>
      <c r="E3116">
        <v>85</v>
      </c>
      <c r="F3116" t="str">
        <f t="shared" si="1120"/>
        <v>1h 25m</v>
      </c>
      <c r="G3116" t="str">
        <f t="shared" si="1121"/>
        <v>Featurette</v>
      </c>
      <c r="H3116">
        <v>7</v>
      </c>
      <c r="I3116" t="str">
        <f t="shared" si="1122"/>
        <v>Very Low</v>
      </c>
      <c r="J3116">
        <v>615</v>
      </c>
      <c r="K3116" t="str">
        <f t="shared" si="1123"/>
        <v>Very Low</v>
      </c>
      <c r="L3116" t="s">
        <v>5236</v>
      </c>
      <c r="M3116">
        <v>723</v>
      </c>
      <c r="N3116" t="str">
        <f t="shared" si="1124"/>
        <v>Low</v>
      </c>
      <c r="O3116">
        <v>32983713</v>
      </c>
      <c r="P3116" t="str">
        <f t="shared" si="1125"/>
        <v>Average</v>
      </c>
      <c r="Q3116" t="s">
        <v>2498</v>
      </c>
      <c r="R3116" t="str">
        <f t="shared" si="1126"/>
        <v>Comedy</v>
      </c>
      <c r="S3116">
        <f t="shared" si="1127"/>
        <v>2</v>
      </c>
      <c r="T3116" t="s">
        <v>3854</v>
      </c>
      <c r="U3116" t="s">
        <v>14848</v>
      </c>
      <c r="V3116">
        <v>19284</v>
      </c>
      <c r="W3116" t="str">
        <f t="shared" si="1128"/>
        <v>Low</v>
      </c>
      <c r="X3116">
        <v>3712</v>
      </c>
      <c r="Y3116" t="str">
        <f t="shared" si="1129"/>
        <v>Low</v>
      </c>
      <c r="Z3116" t="s">
        <v>2475</v>
      </c>
      <c r="AA3116">
        <v>0</v>
      </c>
      <c r="AB3116" t="str">
        <f t="shared" si="1130"/>
        <v>Symbolic Poster</v>
      </c>
      <c r="AC3116" t="s">
        <v>14849</v>
      </c>
      <c r="AD3116" t="s">
        <v>14850</v>
      </c>
      <c r="AE3116">
        <v>66</v>
      </c>
      <c r="AF3116" t="str">
        <f t="shared" si="1131"/>
        <v>Very Low</v>
      </c>
      <c r="AG3116" t="s">
        <v>9</v>
      </c>
      <c r="AH3116" t="s">
        <v>10</v>
      </c>
      <c r="AI3116" t="s">
        <v>556</v>
      </c>
      <c r="AJ3116" t="str">
        <f t="shared" si="1132"/>
        <v>Adult</v>
      </c>
      <c r="AK3116">
        <v>20000000</v>
      </c>
      <c r="AL3116" t="str">
        <f t="shared" si="1133"/>
        <v>Low Budget</v>
      </c>
      <c r="AM3116">
        <v>2002</v>
      </c>
      <c r="AN3116">
        <f t="shared" si="1134"/>
        <v>23</v>
      </c>
      <c r="AO3116" t="str">
        <f t="shared" si="1135"/>
        <v>Old Classic</v>
      </c>
      <c r="AP3116">
        <v>706</v>
      </c>
      <c r="AQ3116" t="str">
        <f t="shared" si="1136"/>
        <v>Very Low</v>
      </c>
      <c r="AR3116">
        <v>5.8</v>
      </c>
      <c r="AS3116" t="str">
        <f t="shared" si="1137"/>
        <v>Below Average</v>
      </c>
      <c r="AT3116">
        <v>1.85</v>
      </c>
      <c r="AU3116" t="str">
        <f t="shared" si="1138"/>
        <v>HDTV / Widescreen</v>
      </c>
      <c r="AV3116">
        <v>981</v>
      </c>
      <c r="AW3116" t="str">
        <f t="shared" si="1139"/>
        <v>Very Low</v>
      </c>
    </row>
    <row r="3117" spans="1:49" x14ac:dyDescent="0.3">
      <c r="A3117" t="s">
        <v>0</v>
      </c>
      <c r="B3117" t="s">
        <v>14760</v>
      </c>
      <c r="C3117">
        <v>242</v>
      </c>
      <c r="D3117" t="str">
        <f t="shared" si="1119"/>
        <v>Medium</v>
      </c>
      <c r="E3117">
        <v>97</v>
      </c>
      <c r="F3117" t="str">
        <f t="shared" si="1120"/>
        <v>1h 37m</v>
      </c>
      <c r="G3117" t="str">
        <f t="shared" si="1121"/>
        <v>Standard Movie</v>
      </c>
      <c r="H3117">
        <v>482</v>
      </c>
      <c r="I3117" t="str">
        <f t="shared" si="1122"/>
        <v>Very Low</v>
      </c>
      <c r="J3117">
        <v>482</v>
      </c>
      <c r="K3117" t="str">
        <f t="shared" si="1123"/>
        <v>Very Low</v>
      </c>
      <c r="L3117" t="s">
        <v>14851</v>
      </c>
      <c r="M3117">
        <v>852</v>
      </c>
      <c r="N3117" t="str">
        <f t="shared" si="1124"/>
        <v>Low</v>
      </c>
      <c r="O3117">
        <v>52200504</v>
      </c>
      <c r="P3117" t="str">
        <f t="shared" si="1125"/>
        <v>Hit</v>
      </c>
      <c r="Q3117" t="s">
        <v>9725</v>
      </c>
      <c r="R3117" t="str">
        <f t="shared" si="1126"/>
        <v>Fantasy</v>
      </c>
      <c r="S3117">
        <f t="shared" si="1127"/>
        <v>3</v>
      </c>
      <c r="T3117" t="s">
        <v>7300</v>
      </c>
      <c r="U3117" t="s">
        <v>14852</v>
      </c>
      <c r="V3117">
        <v>54190</v>
      </c>
      <c r="W3117" t="str">
        <f t="shared" si="1128"/>
        <v>Medium</v>
      </c>
      <c r="X3117">
        <v>2426</v>
      </c>
      <c r="Y3117" t="str">
        <f t="shared" si="1129"/>
        <v>Low</v>
      </c>
      <c r="Z3117" t="s">
        <v>14760</v>
      </c>
      <c r="AA3117">
        <v>0</v>
      </c>
      <c r="AB3117" t="str">
        <f t="shared" si="1130"/>
        <v>Symbolic Poster</v>
      </c>
      <c r="AC3117" t="s">
        <v>14853</v>
      </c>
      <c r="AD3117" t="s">
        <v>14854</v>
      </c>
      <c r="AE3117">
        <v>183</v>
      </c>
      <c r="AF3117" t="str">
        <f t="shared" si="1131"/>
        <v>Very Low</v>
      </c>
      <c r="AG3117" t="s">
        <v>9</v>
      </c>
      <c r="AH3117" t="s">
        <v>239</v>
      </c>
      <c r="AI3117" t="s">
        <v>11</v>
      </c>
      <c r="AJ3117" t="str">
        <f t="shared" si="1132"/>
        <v>Teen</v>
      </c>
      <c r="AK3117">
        <v>10000000</v>
      </c>
      <c r="AL3117" t="str">
        <f t="shared" si="1133"/>
        <v>Low Budget</v>
      </c>
      <c r="AM3117">
        <v>2015</v>
      </c>
      <c r="AN3117">
        <f t="shared" si="1134"/>
        <v>10</v>
      </c>
      <c r="AO3117" t="str">
        <f t="shared" si="1135"/>
        <v>Modern Classic</v>
      </c>
      <c r="AP3117">
        <v>542</v>
      </c>
      <c r="AQ3117" t="str">
        <f t="shared" si="1136"/>
        <v>Very Low</v>
      </c>
      <c r="AR3117">
        <v>6.1</v>
      </c>
      <c r="AS3117" t="str">
        <f t="shared" si="1137"/>
        <v>Average</v>
      </c>
      <c r="AT3117">
        <v>2.35</v>
      </c>
      <c r="AU3117" t="str">
        <f t="shared" si="1138"/>
        <v>Cinematic Widescreen</v>
      </c>
      <c r="AV3117">
        <v>29000</v>
      </c>
      <c r="AW3117" t="str">
        <f t="shared" si="1139"/>
        <v>Medium</v>
      </c>
    </row>
    <row r="3118" spans="1:49" x14ac:dyDescent="0.3">
      <c r="A3118" t="s">
        <v>0</v>
      </c>
      <c r="B3118" t="s">
        <v>14855</v>
      </c>
      <c r="C3118">
        <v>55</v>
      </c>
      <c r="D3118" t="str">
        <f t="shared" si="1119"/>
        <v>Low</v>
      </c>
      <c r="E3118">
        <v>109</v>
      </c>
      <c r="F3118" t="str">
        <f t="shared" si="1120"/>
        <v>1h 49m</v>
      </c>
      <c r="G3118" t="str">
        <f t="shared" si="1121"/>
        <v>Standard Movie</v>
      </c>
      <c r="H3118">
        <v>78</v>
      </c>
      <c r="I3118" t="str">
        <f t="shared" si="1122"/>
        <v>Very Low</v>
      </c>
      <c r="J3118">
        <v>619</v>
      </c>
      <c r="K3118" t="str">
        <f t="shared" si="1123"/>
        <v>Very Low</v>
      </c>
      <c r="L3118" t="s">
        <v>14856</v>
      </c>
      <c r="M3118">
        <v>854</v>
      </c>
      <c r="N3118" t="str">
        <f t="shared" si="1124"/>
        <v>Low</v>
      </c>
      <c r="O3118">
        <v>33000000</v>
      </c>
      <c r="P3118" t="str">
        <f t="shared" si="1125"/>
        <v>Average</v>
      </c>
      <c r="Q3118" t="s">
        <v>14857</v>
      </c>
      <c r="R3118" t="str">
        <f t="shared" si="1126"/>
        <v>Action</v>
      </c>
      <c r="S3118">
        <f t="shared" si="1127"/>
        <v>4</v>
      </c>
      <c r="T3118" t="s">
        <v>3167</v>
      </c>
      <c r="U3118" t="s">
        <v>14858</v>
      </c>
      <c r="V3118">
        <v>9424</v>
      </c>
      <c r="W3118" t="str">
        <f t="shared" si="1128"/>
        <v>Very Low</v>
      </c>
      <c r="X3118">
        <v>3394</v>
      </c>
      <c r="Y3118" t="str">
        <f t="shared" si="1129"/>
        <v>Low</v>
      </c>
      <c r="Z3118" t="s">
        <v>9565</v>
      </c>
      <c r="AA3118">
        <v>1</v>
      </c>
      <c r="AB3118" t="str">
        <f t="shared" si="1130"/>
        <v>Solo Star Poster</v>
      </c>
      <c r="AC3118" t="s">
        <v>14859</v>
      </c>
      <c r="AD3118" t="s">
        <v>14860</v>
      </c>
      <c r="AE3118">
        <v>109</v>
      </c>
      <c r="AF3118" t="str">
        <f t="shared" si="1131"/>
        <v>Very Low</v>
      </c>
      <c r="AG3118" t="s">
        <v>9</v>
      </c>
      <c r="AH3118" t="s">
        <v>10</v>
      </c>
      <c r="AI3118" t="s">
        <v>11</v>
      </c>
      <c r="AJ3118" t="str">
        <f t="shared" si="1132"/>
        <v>Teen</v>
      </c>
      <c r="AK3118">
        <v>10000000</v>
      </c>
      <c r="AL3118" t="str">
        <f t="shared" si="1133"/>
        <v>Low Budget</v>
      </c>
      <c r="AM3118">
        <v>1985</v>
      </c>
      <c r="AN3118">
        <f t="shared" si="1134"/>
        <v>40</v>
      </c>
      <c r="AO3118" t="str">
        <f t="shared" si="1135"/>
        <v>Old Classic</v>
      </c>
      <c r="AP3118">
        <v>841</v>
      </c>
      <c r="AQ3118" t="str">
        <f t="shared" si="1136"/>
        <v>Very Low</v>
      </c>
      <c r="AR3118">
        <v>6.9</v>
      </c>
      <c r="AS3118" t="str">
        <f t="shared" si="1137"/>
        <v>Average</v>
      </c>
      <c r="AT3118">
        <v>1.85</v>
      </c>
      <c r="AU3118" t="str">
        <f t="shared" si="1138"/>
        <v>HDTV / Widescreen</v>
      </c>
      <c r="AV3118">
        <v>0</v>
      </c>
      <c r="AW3118" t="str">
        <f t="shared" si="1139"/>
        <v>Very Low</v>
      </c>
    </row>
    <row r="3119" spans="1:49" x14ac:dyDescent="0.3">
      <c r="A3119" t="s">
        <v>0</v>
      </c>
      <c r="B3119" t="s">
        <v>1265</v>
      </c>
      <c r="C3119">
        <v>151</v>
      </c>
      <c r="D3119" t="str">
        <f t="shared" si="1119"/>
        <v>Low</v>
      </c>
      <c r="E3119">
        <v>104</v>
      </c>
      <c r="F3119" t="str">
        <f t="shared" si="1120"/>
        <v>1h 44m</v>
      </c>
      <c r="G3119" t="str">
        <f t="shared" si="1121"/>
        <v>Standard Movie</v>
      </c>
      <c r="H3119">
        <v>0</v>
      </c>
      <c r="I3119" t="str">
        <f t="shared" si="1122"/>
        <v>Very Low</v>
      </c>
      <c r="J3119">
        <v>1000</v>
      </c>
      <c r="K3119" t="str">
        <f t="shared" si="1123"/>
        <v>Very Low</v>
      </c>
      <c r="L3119" t="s">
        <v>311</v>
      </c>
      <c r="M3119">
        <v>26000</v>
      </c>
      <c r="N3119" t="str">
        <f t="shared" si="1124"/>
        <v>Medium</v>
      </c>
      <c r="O3119">
        <v>30093107</v>
      </c>
      <c r="P3119" t="str">
        <f t="shared" si="1125"/>
        <v>Average</v>
      </c>
      <c r="Q3119" t="s">
        <v>980</v>
      </c>
      <c r="R3119" t="str">
        <f t="shared" si="1126"/>
        <v>Comedy</v>
      </c>
      <c r="S3119">
        <f t="shared" si="1127"/>
        <v>2</v>
      </c>
      <c r="T3119" t="s">
        <v>306</v>
      </c>
      <c r="U3119" t="s">
        <v>14419</v>
      </c>
      <c r="V3119">
        <v>600996</v>
      </c>
      <c r="W3119" t="str">
        <f t="shared" si="1128"/>
        <v>Very High</v>
      </c>
      <c r="X3119">
        <v>39175</v>
      </c>
      <c r="Y3119" t="str">
        <f t="shared" si="1129"/>
        <v>Medium</v>
      </c>
      <c r="Z3119" t="s">
        <v>657</v>
      </c>
      <c r="AA3119">
        <v>6</v>
      </c>
      <c r="AB3119" t="str">
        <f t="shared" si="1130"/>
        <v>Ensemble Poster</v>
      </c>
      <c r="AC3119" t="s">
        <v>14420</v>
      </c>
      <c r="AD3119" t="s">
        <v>14421</v>
      </c>
      <c r="AE3119">
        <v>726</v>
      </c>
      <c r="AF3119" t="str">
        <f t="shared" si="1131"/>
        <v>Low</v>
      </c>
      <c r="AG3119" t="s">
        <v>9</v>
      </c>
      <c r="AH3119" t="s">
        <v>28</v>
      </c>
      <c r="AI3119" t="s">
        <v>556</v>
      </c>
      <c r="AJ3119" t="str">
        <f t="shared" si="1132"/>
        <v>Adult</v>
      </c>
      <c r="AK3119">
        <v>6000000</v>
      </c>
      <c r="AL3119" t="str">
        <f t="shared" si="1133"/>
        <v>Low Budget</v>
      </c>
      <c r="AM3119">
        <v>2000</v>
      </c>
      <c r="AN3119">
        <f t="shared" si="1134"/>
        <v>25</v>
      </c>
      <c r="AO3119" t="str">
        <f t="shared" si="1135"/>
        <v>Old Classic</v>
      </c>
      <c r="AP3119">
        <v>11000</v>
      </c>
      <c r="AQ3119" t="str">
        <f t="shared" si="1136"/>
        <v>Medium</v>
      </c>
      <c r="AR3119">
        <v>8.3000000000000007</v>
      </c>
      <c r="AS3119" t="str">
        <f t="shared" si="1137"/>
        <v>Excellent</v>
      </c>
      <c r="AT3119">
        <v>1.85</v>
      </c>
      <c r="AU3119" t="str">
        <f t="shared" si="1138"/>
        <v>HDTV / Widescreen</v>
      </c>
      <c r="AV3119">
        <v>27000</v>
      </c>
      <c r="AW3119" t="str">
        <f t="shared" si="1139"/>
        <v>Medium</v>
      </c>
    </row>
    <row r="3120" spans="1:49" x14ac:dyDescent="0.3">
      <c r="A3120" t="s">
        <v>0</v>
      </c>
      <c r="B3120" t="s">
        <v>8451</v>
      </c>
      <c r="C3120">
        <v>48</v>
      </c>
      <c r="D3120" t="str">
        <f t="shared" si="1119"/>
        <v>Very Low</v>
      </c>
      <c r="E3120">
        <v>140</v>
      </c>
      <c r="F3120" t="str">
        <f t="shared" si="1120"/>
        <v>2h 20m</v>
      </c>
      <c r="G3120" t="str">
        <f t="shared" si="1121"/>
        <v>Long Movie</v>
      </c>
      <c r="H3120">
        <v>32</v>
      </c>
      <c r="I3120" t="str">
        <f t="shared" si="1122"/>
        <v>Very Low</v>
      </c>
      <c r="J3120">
        <v>120</v>
      </c>
      <c r="K3120" t="str">
        <f t="shared" si="1123"/>
        <v>Very Low</v>
      </c>
      <c r="L3120" t="s">
        <v>14861</v>
      </c>
      <c r="M3120">
        <v>535</v>
      </c>
      <c r="N3120" t="str">
        <f t="shared" si="1124"/>
        <v>Low</v>
      </c>
      <c r="O3120">
        <v>32101000</v>
      </c>
      <c r="P3120" t="str">
        <f t="shared" si="1125"/>
        <v>Average</v>
      </c>
      <c r="Q3120" t="s">
        <v>10193</v>
      </c>
      <c r="R3120" t="str">
        <f t="shared" si="1126"/>
        <v>Horror</v>
      </c>
      <c r="S3120">
        <f t="shared" si="1127"/>
        <v>2</v>
      </c>
      <c r="T3120" t="s">
        <v>14862</v>
      </c>
      <c r="U3120" t="s">
        <v>14863</v>
      </c>
      <c r="V3120">
        <v>27800</v>
      </c>
      <c r="W3120" t="str">
        <f t="shared" si="1128"/>
        <v>Low</v>
      </c>
      <c r="X3120">
        <v>1109</v>
      </c>
      <c r="Y3120" t="str">
        <f t="shared" si="1129"/>
        <v>Low</v>
      </c>
      <c r="Z3120" t="s">
        <v>1781</v>
      </c>
      <c r="AA3120">
        <v>0</v>
      </c>
      <c r="AB3120" t="str">
        <f t="shared" si="1130"/>
        <v>Symbolic Poster</v>
      </c>
      <c r="AC3120" t="s">
        <v>14864</v>
      </c>
      <c r="AD3120" t="s">
        <v>14865</v>
      </c>
      <c r="AE3120">
        <v>96</v>
      </c>
      <c r="AF3120" t="str">
        <f t="shared" si="1131"/>
        <v>Very Low</v>
      </c>
      <c r="AG3120" t="s">
        <v>9</v>
      </c>
      <c r="AH3120" t="s">
        <v>28</v>
      </c>
      <c r="AI3120" t="s">
        <v>556</v>
      </c>
      <c r="AJ3120" t="str">
        <f t="shared" si="1132"/>
        <v>Adult</v>
      </c>
      <c r="AK3120">
        <v>10000000</v>
      </c>
      <c r="AL3120" t="str">
        <f t="shared" si="1133"/>
        <v>Low Budget</v>
      </c>
      <c r="AM3120">
        <v>1992</v>
      </c>
      <c r="AN3120">
        <f t="shared" si="1134"/>
        <v>33</v>
      </c>
      <c r="AO3120" t="str">
        <f t="shared" si="1135"/>
        <v>Old Classic</v>
      </c>
      <c r="AP3120">
        <v>211</v>
      </c>
      <c r="AQ3120" t="str">
        <f t="shared" si="1136"/>
        <v>Very Low</v>
      </c>
      <c r="AR3120">
        <v>5.4</v>
      </c>
      <c r="AS3120" t="str">
        <f t="shared" si="1137"/>
        <v>Below Average</v>
      </c>
      <c r="AT3120">
        <v>1.85</v>
      </c>
      <c r="AU3120" t="str">
        <f t="shared" si="1138"/>
        <v>HDTV / Widescreen</v>
      </c>
      <c r="AV3120">
        <v>0</v>
      </c>
      <c r="AW3120" t="str">
        <f t="shared" si="1139"/>
        <v>Very Low</v>
      </c>
    </row>
    <row r="3121" spans="1:49" x14ac:dyDescent="0.3">
      <c r="A3121" t="s">
        <v>0</v>
      </c>
      <c r="B3121" t="s">
        <v>14866</v>
      </c>
      <c r="C3121">
        <v>166</v>
      </c>
      <c r="D3121" t="str">
        <f t="shared" si="1119"/>
        <v>Low</v>
      </c>
      <c r="E3121">
        <v>90</v>
      </c>
      <c r="F3121" t="str">
        <f t="shared" si="1120"/>
        <v>1h 30m</v>
      </c>
      <c r="G3121" t="str">
        <f t="shared" si="1121"/>
        <v>Standard Movie</v>
      </c>
      <c r="H3121">
        <v>6</v>
      </c>
      <c r="I3121" t="str">
        <f t="shared" si="1122"/>
        <v>Very Low</v>
      </c>
      <c r="J3121">
        <v>617</v>
      </c>
      <c r="K3121" t="str">
        <f t="shared" si="1123"/>
        <v>Very Low</v>
      </c>
      <c r="L3121" t="s">
        <v>3186</v>
      </c>
      <c r="M3121">
        <v>904</v>
      </c>
      <c r="N3121" t="str">
        <f t="shared" si="1124"/>
        <v>Low</v>
      </c>
      <c r="O3121">
        <v>31487293</v>
      </c>
      <c r="P3121" t="str">
        <f t="shared" si="1125"/>
        <v>Average</v>
      </c>
      <c r="Q3121" t="s">
        <v>5759</v>
      </c>
      <c r="R3121" t="str">
        <f t="shared" si="1126"/>
        <v>Comedy</v>
      </c>
      <c r="S3121">
        <f t="shared" si="1127"/>
        <v>4</v>
      </c>
      <c r="T3121" t="s">
        <v>9653</v>
      </c>
      <c r="U3121" t="s">
        <v>14867</v>
      </c>
      <c r="V3121">
        <v>74887</v>
      </c>
      <c r="W3121" t="str">
        <f t="shared" si="1128"/>
        <v>Medium</v>
      </c>
      <c r="X3121">
        <v>2807</v>
      </c>
      <c r="Y3121" t="str">
        <f t="shared" si="1129"/>
        <v>Low</v>
      </c>
      <c r="Z3121" t="s">
        <v>6831</v>
      </c>
      <c r="AA3121">
        <v>2</v>
      </c>
      <c r="AB3121" t="str">
        <f t="shared" si="1130"/>
        <v>Duo/Trio Poster</v>
      </c>
      <c r="AC3121" t="s">
        <v>14868</v>
      </c>
      <c r="AD3121" t="s">
        <v>14869</v>
      </c>
      <c r="AE3121">
        <v>129</v>
      </c>
      <c r="AF3121" t="str">
        <f t="shared" si="1131"/>
        <v>Very Low</v>
      </c>
      <c r="AG3121" t="s">
        <v>9</v>
      </c>
      <c r="AH3121" t="s">
        <v>10</v>
      </c>
      <c r="AI3121" t="s">
        <v>11</v>
      </c>
      <c r="AJ3121" t="str">
        <f t="shared" si="1132"/>
        <v>Teen</v>
      </c>
      <c r="AK3121">
        <v>9000000</v>
      </c>
      <c r="AL3121" t="str">
        <f t="shared" si="1133"/>
        <v>Low Budget</v>
      </c>
      <c r="AM3121">
        <v>2008</v>
      </c>
      <c r="AN3121">
        <f t="shared" si="1134"/>
        <v>17</v>
      </c>
      <c r="AO3121" t="str">
        <f t="shared" si="1135"/>
        <v>Old Classic</v>
      </c>
      <c r="AP3121">
        <v>715</v>
      </c>
      <c r="AQ3121" t="str">
        <f t="shared" si="1136"/>
        <v>Very Low</v>
      </c>
      <c r="AR3121">
        <v>6.7</v>
      </c>
      <c r="AS3121" t="str">
        <f t="shared" si="1137"/>
        <v>Average</v>
      </c>
      <c r="AT3121">
        <v>1.85</v>
      </c>
      <c r="AU3121" t="str">
        <f t="shared" si="1138"/>
        <v>HDTV / Widescreen</v>
      </c>
      <c r="AV3121">
        <v>0</v>
      </c>
      <c r="AW3121" t="str">
        <f t="shared" si="1139"/>
        <v>Very Low</v>
      </c>
    </row>
    <row r="3122" spans="1:49" x14ac:dyDescent="0.3">
      <c r="A3122" t="s">
        <v>0</v>
      </c>
      <c r="B3122" t="s">
        <v>7105</v>
      </c>
      <c r="C3122">
        <v>206</v>
      </c>
      <c r="D3122" t="str">
        <f t="shared" si="1119"/>
        <v>Medium</v>
      </c>
      <c r="E3122">
        <v>130</v>
      </c>
      <c r="F3122" t="str">
        <f t="shared" si="1120"/>
        <v>2h 10m</v>
      </c>
      <c r="G3122" t="str">
        <f t="shared" si="1121"/>
        <v>Long Movie</v>
      </c>
      <c r="H3122">
        <v>0</v>
      </c>
      <c r="I3122" t="str">
        <f t="shared" si="1122"/>
        <v>Very Low</v>
      </c>
      <c r="J3122">
        <v>769</v>
      </c>
      <c r="K3122" t="str">
        <f t="shared" si="1123"/>
        <v>Very Low</v>
      </c>
      <c r="L3122" t="s">
        <v>764</v>
      </c>
      <c r="M3122">
        <v>13000</v>
      </c>
      <c r="N3122" t="str">
        <f t="shared" si="1124"/>
        <v>Medium</v>
      </c>
      <c r="O3122">
        <v>30651422</v>
      </c>
      <c r="P3122" t="str">
        <f t="shared" si="1125"/>
        <v>Average</v>
      </c>
      <c r="Q3122" t="s">
        <v>11027</v>
      </c>
      <c r="R3122" t="str">
        <f t="shared" si="1126"/>
        <v>Adventure</v>
      </c>
      <c r="S3122">
        <f t="shared" si="1127"/>
        <v>4</v>
      </c>
      <c r="T3122" t="s">
        <v>1128</v>
      </c>
      <c r="U3122" t="s">
        <v>14870</v>
      </c>
      <c r="V3122">
        <v>181737</v>
      </c>
      <c r="W3122" t="str">
        <f t="shared" si="1128"/>
        <v>Medium</v>
      </c>
      <c r="X3122">
        <v>16693</v>
      </c>
      <c r="Y3122" t="str">
        <f t="shared" si="1129"/>
        <v>Medium</v>
      </c>
      <c r="Z3122" t="s">
        <v>3271</v>
      </c>
      <c r="AA3122">
        <v>8</v>
      </c>
      <c r="AB3122" t="str">
        <f t="shared" si="1130"/>
        <v>Ensemble Poster</v>
      </c>
      <c r="AC3122" t="s">
        <v>14871</v>
      </c>
      <c r="AD3122" t="s">
        <v>14872</v>
      </c>
      <c r="AE3122">
        <v>1015</v>
      </c>
      <c r="AF3122" t="str">
        <f t="shared" si="1131"/>
        <v>Low</v>
      </c>
      <c r="AG3122" t="s">
        <v>9</v>
      </c>
      <c r="AH3122" t="s">
        <v>10</v>
      </c>
      <c r="AI3122" t="s">
        <v>556</v>
      </c>
      <c r="AJ3122" t="str">
        <f t="shared" si="1132"/>
        <v>Adult</v>
      </c>
      <c r="AK3122">
        <v>10000000</v>
      </c>
      <c r="AL3122" t="str">
        <f t="shared" si="1133"/>
        <v>Low Budget</v>
      </c>
      <c r="AM3122">
        <v>1999</v>
      </c>
      <c r="AN3122">
        <f t="shared" si="1134"/>
        <v>26</v>
      </c>
      <c r="AO3122" t="str">
        <f t="shared" si="1135"/>
        <v>Old Classic</v>
      </c>
      <c r="AP3122">
        <v>1000</v>
      </c>
      <c r="AQ3122" t="str">
        <f t="shared" si="1136"/>
        <v>Very Low</v>
      </c>
      <c r="AR3122">
        <v>7.4</v>
      </c>
      <c r="AS3122" t="str">
        <f t="shared" si="1137"/>
        <v>Good</v>
      </c>
      <c r="AT3122">
        <v>2.35</v>
      </c>
      <c r="AU3122" t="str">
        <f t="shared" si="1138"/>
        <v>Cinematic Widescreen</v>
      </c>
      <c r="AV3122">
        <v>10000</v>
      </c>
      <c r="AW3122" t="str">
        <f t="shared" si="1139"/>
        <v>Low</v>
      </c>
    </row>
    <row r="3123" spans="1:49" x14ac:dyDescent="0.3">
      <c r="A3123" t="s">
        <v>0</v>
      </c>
      <c r="B3123" t="s">
        <v>14873</v>
      </c>
      <c r="C3123">
        <v>92</v>
      </c>
      <c r="D3123" t="str">
        <f t="shared" si="1119"/>
        <v>Low</v>
      </c>
      <c r="E3123">
        <v>98</v>
      </c>
      <c r="F3123" t="str">
        <f t="shared" si="1120"/>
        <v>1h 38m</v>
      </c>
      <c r="G3123" t="str">
        <f t="shared" si="1121"/>
        <v>Standard Movie</v>
      </c>
      <c r="H3123">
        <v>7</v>
      </c>
      <c r="I3123" t="str">
        <f t="shared" si="1122"/>
        <v>Very Low</v>
      </c>
      <c r="J3123">
        <v>73</v>
      </c>
      <c r="K3123" t="str">
        <f t="shared" si="1123"/>
        <v>Very Low</v>
      </c>
      <c r="L3123" t="s">
        <v>10217</v>
      </c>
      <c r="M3123">
        <v>931</v>
      </c>
      <c r="N3123" t="str">
        <f t="shared" si="1124"/>
        <v>Low</v>
      </c>
      <c r="O3123">
        <v>30306281</v>
      </c>
      <c r="P3123" t="str">
        <f t="shared" si="1125"/>
        <v>Average</v>
      </c>
      <c r="Q3123" t="s">
        <v>2498</v>
      </c>
      <c r="R3123" t="str">
        <f t="shared" si="1126"/>
        <v>Comedy</v>
      </c>
      <c r="S3123">
        <f t="shared" si="1127"/>
        <v>2</v>
      </c>
      <c r="T3123" t="s">
        <v>4605</v>
      </c>
      <c r="U3123" t="s">
        <v>14874</v>
      </c>
      <c r="V3123">
        <v>12388</v>
      </c>
      <c r="W3123" t="str">
        <f t="shared" si="1128"/>
        <v>Low</v>
      </c>
      <c r="X3123">
        <v>1917</v>
      </c>
      <c r="Y3123" t="str">
        <f t="shared" si="1129"/>
        <v>Low</v>
      </c>
      <c r="Z3123" t="s">
        <v>14875</v>
      </c>
      <c r="AA3123">
        <v>2</v>
      </c>
      <c r="AB3123" t="str">
        <f t="shared" si="1130"/>
        <v>Duo/Trio Poster</v>
      </c>
      <c r="AC3123" t="s">
        <v>14876</v>
      </c>
      <c r="AD3123" t="s">
        <v>14877</v>
      </c>
      <c r="AE3123">
        <v>147</v>
      </c>
      <c r="AF3123" t="str">
        <f t="shared" si="1131"/>
        <v>Very Low</v>
      </c>
      <c r="AG3123" t="s">
        <v>9</v>
      </c>
      <c r="AH3123" t="s">
        <v>10</v>
      </c>
      <c r="AI3123" t="s">
        <v>556</v>
      </c>
      <c r="AJ3123" t="str">
        <f t="shared" si="1132"/>
        <v>Adult</v>
      </c>
      <c r="AK3123">
        <v>10000000</v>
      </c>
      <c r="AL3123" t="str">
        <f t="shared" si="1133"/>
        <v>Low Budget</v>
      </c>
      <c r="AM3123">
        <v>2002</v>
      </c>
      <c r="AN3123">
        <f t="shared" si="1134"/>
        <v>23</v>
      </c>
      <c r="AO3123" t="str">
        <f t="shared" si="1135"/>
        <v>Old Classic</v>
      </c>
      <c r="AP3123">
        <v>797</v>
      </c>
      <c r="AQ3123" t="str">
        <f t="shared" si="1136"/>
        <v>Very Low</v>
      </c>
      <c r="AR3123">
        <v>5.6</v>
      </c>
      <c r="AS3123" t="str">
        <f t="shared" si="1137"/>
        <v>Below Average</v>
      </c>
      <c r="AT3123">
        <v>2.35</v>
      </c>
      <c r="AU3123" t="str">
        <f t="shared" si="1138"/>
        <v>Cinematic Widescreen</v>
      </c>
      <c r="AV3123">
        <v>744</v>
      </c>
      <c r="AW3123" t="str">
        <f t="shared" si="1139"/>
        <v>Very Low</v>
      </c>
    </row>
    <row r="3124" spans="1:49" x14ac:dyDescent="0.3">
      <c r="A3124" t="s">
        <v>0</v>
      </c>
      <c r="B3124" t="s">
        <v>2814</v>
      </c>
      <c r="C3124">
        <v>78</v>
      </c>
      <c r="D3124" t="str">
        <f t="shared" si="1119"/>
        <v>Low</v>
      </c>
      <c r="E3124">
        <v>101</v>
      </c>
      <c r="F3124" t="str">
        <f t="shared" si="1120"/>
        <v>1h 41m</v>
      </c>
      <c r="G3124" t="str">
        <f t="shared" si="1121"/>
        <v>Standard Movie</v>
      </c>
      <c r="H3124">
        <v>287</v>
      </c>
      <c r="I3124" t="str">
        <f t="shared" si="1122"/>
        <v>Very Low</v>
      </c>
      <c r="J3124">
        <v>257</v>
      </c>
      <c r="K3124" t="str">
        <f t="shared" si="1123"/>
        <v>Very Low</v>
      </c>
      <c r="L3124" t="s">
        <v>14812</v>
      </c>
      <c r="M3124">
        <v>745</v>
      </c>
      <c r="N3124" t="str">
        <f t="shared" si="1124"/>
        <v>Low</v>
      </c>
      <c r="O3124">
        <v>29500000</v>
      </c>
      <c r="P3124" t="str">
        <f t="shared" si="1125"/>
        <v>Average</v>
      </c>
      <c r="Q3124" t="s">
        <v>14878</v>
      </c>
      <c r="R3124" t="str">
        <f t="shared" si="1126"/>
        <v>Fantasy</v>
      </c>
      <c r="S3124">
        <f t="shared" si="1127"/>
        <v>3</v>
      </c>
      <c r="T3124" t="s">
        <v>2939</v>
      </c>
      <c r="U3124" t="s">
        <v>14879</v>
      </c>
      <c r="V3124">
        <v>25613</v>
      </c>
      <c r="W3124" t="str">
        <f t="shared" si="1128"/>
        <v>Low</v>
      </c>
      <c r="X3124">
        <v>1954</v>
      </c>
      <c r="Y3124" t="str">
        <f t="shared" si="1129"/>
        <v>Low</v>
      </c>
      <c r="Z3124" t="s">
        <v>7415</v>
      </c>
      <c r="AA3124">
        <v>0</v>
      </c>
      <c r="AB3124" t="str">
        <f t="shared" si="1130"/>
        <v>Symbolic Poster</v>
      </c>
      <c r="AC3124" t="s">
        <v>14880</v>
      </c>
      <c r="AD3124" t="s">
        <v>14881</v>
      </c>
      <c r="AE3124">
        <v>121</v>
      </c>
      <c r="AF3124" t="str">
        <f t="shared" si="1131"/>
        <v>Very Low</v>
      </c>
      <c r="AG3124" t="s">
        <v>9</v>
      </c>
      <c r="AH3124" t="s">
        <v>10</v>
      </c>
      <c r="AI3124" t="s">
        <v>66</v>
      </c>
      <c r="AJ3124" t="str">
        <f t="shared" si="1132"/>
        <v>Family</v>
      </c>
      <c r="AK3124">
        <v>10000000</v>
      </c>
      <c r="AL3124" t="str">
        <f t="shared" si="1133"/>
        <v>Low Budget</v>
      </c>
      <c r="AM3124">
        <v>1983</v>
      </c>
      <c r="AN3124">
        <f t="shared" si="1134"/>
        <v>42</v>
      </c>
      <c r="AO3124" t="str">
        <f t="shared" si="1135"/>
        <v>Old Classic</v>
      </c>
      <c r="AP3124">
        <v>730</v>
      </c>
      <c r="AQ3124" t="str">
        <f t="shared" si="1136"/>
        <v>Very Low</v>
      </c>
      <c r="AR3124">
        <v>6.5</v>
      </c>
      <c r="AS3124" t="str">
        <f t="shared" si="1137"/>
        <v>Average</v>
      </c>
      <c r="AT3124">
        <v>1.85</v>
      </c>
      <c r="AU3124" t="str">
        <f t="shared" si="1138"/>
        <v>HDTV / Widescreen</v>
      </c>
      <c r="AV3124">
        <v>0</v>
      </c>
      <c r="AW3124" t="str">
        <f t="shared" si="1139"/>
        <v>Very Low</v>
      </c>
    </row>
    <row r="3125" spans="1:49" x14ac:dyDescent="0.3">
      <c r="A3125" t="s">
        <v>0</v>
      </c>
      <c r="B3125" t="s">
        <v>12262</v>
      </c>
      <c r="C3125">
        <v>83</v>
      </c>
      <c r="D3125" t="str">
        <f t="shared" si="1119"/>
        <v>Low</v>
      </c>
      <c r="E3125">
        <v>114</v>
      </c>
      <c r="F3125" t="str">
        <f t="shared" si="1120"/>
        <v>1h 54m</v>
      </c>
      <c r="G3125" t="str">
        <f t="shared" si="1121"/>
        <v>Standard Movie</v>
      </c>
      <c r="H3125">
        <v>9</v>
      </c>
      <c r="I3125" t="str">
        <f t="shared" si="1122"/>
        <v>Very Low</v>
      </c>
      <c r="J3125">
        <v>466</v>
      </c>
      <c r="K3125" t="str">
        <f t="shared" si="1123"/>
        <v>Very Low</v>
      </c>
      <c r="L3125" t="s">
        <v>14599</v>
      </c>
      <c r="M3125">
        <v>623</v>
      </c>
      <c r="N3125" t="str">
        <f t="shared" si="1124"/>
        <v>Low</v>
      </c>
      <c r="O3125">
        <v>30050028</v>
      </c>
      <c r="P3125" t="str">
        <f t="shared" si="1125"/>
        <v>Average</v>
      </c>
      <c r="Q3125" t="s">
        <v>31</v>
      </c>
      <c r="R3125" t="str">
        <f t="shared" si="1126"/>
        <v>Action</v>
      </c>
      <c r="S3125">
        <f t="shared" si="1127"/>
        <v>2</v>
      </c>
      <c r="T3125" t="s">
        <v>1896</v>
      </c>
      <c r="U3125" t="s">
        <v>14882</v>
      </c>
      <c r="V3125">
        <v>42987</v>
      </c>
      <c r="W3125" t="str">
        <f t="shared" si="1128"/>
        <v>Low</v>
      </c>
      <c r="X3125">
        <v>2484</v>
      </c>
      <c r="Y3125" t="str">
        <f t="shared" si="1129"/>
        <v>Low</v>
      </c>
      <c r="Z3125" t="s">
        <v>2093</v>
      </c>
      <c r="AA3125">
        <v>1</v>
      </c>
      <c r="AB3125" t="str">
        <f t="shared" si="1130"/>
        <v>Solo Star Poster</v>
      </c>
      <c r="AC3125" t="s">
        <v>14883</v>
      </c>
      <c r="AD3125" t="s">
        <v>14884</v>
      </c>
      <c r="AE3125">
        <v>201</v>
      </c>
      <c r="AF3125" t="str">
        <f t="shared" si="1131"/>
        <v>Very Low</v>
      </c>
      <c r="AG3125" t="s">
        <v>9</v>
      </c>
      <c r="AH3125" t="s">
        <v>10</v>
      </c>
      <c r="AI3125" t="s">
        <v>556</v>
      </c>
      <c r="AJ3125" t="str">
        <f t="shared" si="1132"/>
        <v>Adult</v>
      </c>
      <c r="AK3125">
        <v>17000000</v>
      </c>
      <c r="AL3125" t="str">
        <f t="shared" si="1133"/>
        <v>Low Budget</v>
      </c>
      <c r="AM3125">
        <v>1989</v>
      </c>
      <c r="AN3125">
        <f t="shared" si="1134"/>
        <v>36</v>
      </c>
      <c r="AO3125" t="str">
        <f t="shared" si="1135"/>
        <v>Old Classic</v>
      </c>
      <c r="AP3125">
        <v>472</v>
      </c>
      <c r="AQ3125" t="str">
        <f t="shared" si="1136"/>
        <v>Very Low</v>
      </c>
      <c r="AR3125">
        <v>6.5</v>
      </c>
      <c r="AS3125" t="str">
        <f t="shared" si="1137"/>
        <v>Average</v>
      </c>
      <c r="AT3125">
        <v>2.35</v>
      </c>
      <c r="AU3125" t="str">
        <f t="shared" si="1138"/>
        <v>Cinematic Widescreen</v>
      </c>
      <c r="AV3125">
        <v>0</v>
      </c>
      <c r="AW3125" t="str">
        <f t="shared" si="1139"/>
        <v>Very Low</v>
      </c>
    </row>
    <row r="3126" spans="1:49" x14ac:dyDescent="0.3">
      <c r="A3126" t="s">
        <v>0</v>
      </c>
      <c r="B3126" t="s">
        <v>3851</v>
      </c>
      <c r="C3126">
        <v>8</v>
      </c>
      <c r="D3126" t="str">
        <f t="shared" si="1119"/>
        <v>Very Low</v>
      </c>
      <c r="E3126">
        <v>100</v>
      </c>
      <c r="F3126" t="str">
        <f t="shared" si="1120"/>
        <v>1h 40m</v>
      </c>
      <c r="G3126" t="str">
        <f t="shared" si="1121"/>
        <v>Standard Movie</v>
      </c>
      <c r="H3126">
        <v>322</v>
      </c>
      <c r="I3126" t="str">
        <f t="shared" si="1122"/>
        <v>Very Low</v>
      </c>
      <c r="J3126">
        <v>534</v>
      </c>
      <c r="K3126" t="str">
        <f t="shared" si="1123"/>
        <v>Very Low</v>
      </c>
      <c r="L3126" t="s">
        <v>9611</v>
      </c>
      <c r="M3126">
        <v>851</v>
      </c>
      <c r="N3126" t="str">
        <f t="shared" si="1124"/>
        <v>Low</v>
      </c>
      <c r="O3126">
        <v>29392418</v>
      </c>
      <c r="P3126" t="str">
        <f t="shared" si="1125"/>
        <v>Average</v>
      </c>
      <c r="Q3126" t="s">
        <v>1723</v>
      </c>
      <c r="R3126" t="str">
        <f t="shared" si="1126"/>
        <v>Action</v>
      </c>
      <c r="S3126">
        <f t="shared" si="1127"/>
        <v>3</v>
      </c>
      <c r="T3126" t="s">
        <v>773</v>
      </c>
      <c r="U3126" t="s">
        <v>14885</v>
      </c>
      <c r="V3126">
        <v>3924</v>
      </c>
      <c r="W3126" t="str">
        <f t="shared" si="1128"/>
        <v>Very Low</v>
      </c>
      <c r="X3126">
        <v>3190</v>
      </c>
      <c r="Y3126" t="str">
        <f t="shared" si="1129"/>
        <v>Low</v>
      </c>
      <c r="Z3126" t="s">
        <v>4670</v>
      </c>
      <c r="AA3126">
        <v>2</v>
      </c>
      <c r="AB3126" t="str">
        <f t="shared" si="1130"/>
        <v>Duo/Trio Poster</v>
      </c>
      <c r="AC3126" t="s">
        <v>14886</v>
      </c>
      <c r="AD3126" t="s">
        <v>14887</v>
      </c>
      <c r="AE3126">
        <v>26</v>
      </c>
      <c r="AF3126" t="str">
        <f t="shared" si="1131"/>
        <v>Very Low</v>
      </c>
      <c r="AG3126" t="s">
        <v>9</v>
      </c>
      <c r="AH3126" t="s">
        <v>10</v>
      </c>
      <c r="AI3126" t="s">
        <v>556</v>
      </c>
      <c r="AJ3126" t="str">
        <f t="shared" si="1132"/>
        <v>Adult</v>
      </c>
      <c r="AK3126">
        <v>10000000</v>
      </c>
      <c r="AL3126" t="str">
        <f t="shared" si="1133"/>
        <v>Low Budget</v>
      </c>
      <c r="AM3126">
        <v>1994</v>
      </c>
      <c r="AN3126">
        <f t="shared" si="1134"/>
        <v>31</v>
      </c>
      <c r="AO3126" t="str">
        <f t="shared" si="1135"/>
        <v>Old Classic</v>
      </c>
      <c r="AP3126">
        <v>543</v>
      </c>
      <c r="AQ3126" t="str">
        <f t="shared" si="1136"/>
        <v>Very Low</v>
      </c>
      <c r="AR3126">
        <v>5.8</v>
      </c>
      <c r="AS3126" t="str">
        <f t="shared" si="1137"/>
        <v>Below Average</v>
      </c>
      <c r="AT3126">
        <v>1.85</v>
      </c>
      <c r="AU3126" t="str">
        <f t="shared" si="1138"/>
        <v>HDTV / Widescreen</v>
      </c>
      <c r="AV3126">
        <v>368</v>
      </c>
      <c r="AW3126" t="str">
        <f t="shared" si="1139"/>
        <v>Very Low</v>
      </c>
    </row>
    <row r="3127" spans="1:49" x14ac:dyDescent="0.3">
      <c r="A3127" t="s">
        <v>0</v>
      </c>
      <c r="B3127" t="s">
        <v>9496</v>
      </c>
      <c r="C3127">
        <v>86</v>
      </c>
      <c r="D3127" t="str">
        <f t="shared" si="1119"/>
        <v>Low</v>
      </c>
      <c r="E3127">
        <v>85</v>
      </c>
      <c r="F3127" t="str">
        <f t="shared" si="1120"/>
        <v>1h 25m</v>
      </c>
      <c r="G3127" t="str">
        <f t="shared" si="1121"/>
        <v>Featurette</v>
      </c>
      <c r="H3127">
        <v>21</v>
      </c>
      <c r="I3127" t="str">
        <f t="shared" si="1122"/>
        <v>Very Low</v>
      </c>
      <c r="J3127">
        <v>782</v>
      </c>
      <c r="K3127" t="str">
        <f t="shared" si="1123"/>
        <v>Very Low</v>
      </c>
      <c r="L3127" t="s">
        <v>14888</v>
      </c>
      <c r="M3127">
        <v>931</v>
      </c>
      <c r="N3127" t="str">
        <f t="shared" si="1124"/>
        <v>Low</v>
      </c>
      <c r="O3127">
        <v>28563926</v>
      </c>
      <c r="P3127" t="str">
        <f t="shared" si="1125"/>
        <v>Average</v>
      </c>
      <c r="Q3127" t="s">
        <v>4046</v>
      </c>
      <c r="R3127" t="str">
        <f t="shared" si="1126"/>
        <v>Drama</v>
      </c>
      <c r="S3127">
        <f t="shared" si="1127"/>
        <v>2</v>
      </c>
      <c r="T3127" t="s">
        <v>4605</v>
      </c>
      <c r="U3127" t="s">
        <v>14889</v>
      </c>
      <c r="V3127">
        <v>16300</v>
      </c>
      <c r="W3127" t="str">
        <f t="shared" si="1128"/>
        <v>Low</v>
      </c>
      <c r="X3127">
        <v>3819</v>
      </c>
      <c r="Y3127" t="str">
        <f t="shared" si="1129"/>
        <v>Low</v>
      </c>
      <c r="Z3127" t="s">
        <v>9396</v>
      </c>
      <c r="AA3127">
        <v>0</v>
      </c>
      <c r="AB3127" t="str">
        <f t="shared" si="1130"/>
        <v>Symbolic Poster</v>
      </c>
      <c r="AC3127" t="s">
        <v>14890</v>
      </c>
      <c r="AD3127" t="s">
        <v>14891</v>
      </c>
      <c r="AE3127">
        <v>217</v>
      </c>
      <c r="AF3127" t="str">
        <f t="shared" si="1131"/>
        <v>Very Low</v>
      </c>
      <c r="AG3127" t="s">
        <v>9</v>
      </c>
      <c r="AH3127" t="s">
        <v>10</v>
      </c>
      <c r="AI3127" t="s">
        <v>11</v>
      </c>
      <c r="AJ3127" t="str">
        <f t="shared" si="1132"/>
        <v>Teen</v>
      </c>
      <c r="AK3127">
        <v>8500000</v>
      </c>
      <c r="AL3127" t="str">
        <f t="shared" si="1133"/>
        <v>Low Budget</v>
      </c>
      <c r="AM3127">
        <v>2002</v>
      </c>
      <c r="AN3127">
        <f t="shared" si="1134"/>
        <v>23</v>
      </c>
      <c r="AO3127" t="str">
        <f t="shared" si="1135"/>
        <v>Old Classic</v>
      </c>
      <c r="AP3127">
        <v>855</v>
      </c>
      <c r="AQ3127" t="str">
        <f t="shared" si="1136"/>
        <v>Very Low</v>
      </c>
      <c r="AR3127">
        <v>5</v>
      </c>
      <c r="AS3127" t="str">
        <f t="shared" si="1137"/>
        <v>Below Average</v>
      </c>
      <c r="AT3127">
        <v>2.35</v>
      </c>
      <c r="AU3127" t="str">
        <f t="shared" si="1138"/>
        <v>Cinematic Widescreen</v>
      </c>
      <c r="AV3127">
        <v>720</v>
      </c>
      <c r="AW3127" t="str">
        <f t="shared" si="1139"/>
        <v>Very Low</v>
      </c>
    </row>
    <row r="3128" spans="1:49" x14ac:dyDescent="0.3">
      <c r="A3128" t="s">
        <v>0</v>
      </c>
      <c r="B3128" t="s">
        <v>14892</v>
      </c>
      <c r="C3128">
        <v>85</v>
      </c>
      <c r="D3128" t="str">
        <f t="shared" si="1119"/>
        <v>Low</v>
      </c>
      <c r="E3128">
        <v>103</v>
      </c>
      <c r="F3128" t="str">
        <f t="shared" si="1120"/>
        <v>1h 43m</v>
      </c>
      <c r="G3128" t="str">
        <f t="shared" si="1121"/>
        <v>Standard Movie</v>
      </c>
      <c r="H3128">
        <v>27</v>
      </c>
      <c r="I3128" t="str">
        <f t="shared" si="1122"/>
        <v>Very Low</v>
      </c>
      <c r="J3128">
        <v>534</v>
      </c>
      <c r="K3128" t="str">
        <f t="shared" si="1123"/>
        <v>Very Low</v>
      </c>
      <c r="L3128" t="s">
        <v>1447</v>
      </c>
      <c r="M3128">
        <v>1000</v>
      </c>
      <c r="N3128" t="str">
        <f t="shared" si="1124"/>
        <v>Low</v>
      </c>
      <c r="O3128">
        <v>28435406</v>
      </c>
      <c r="P3128" t="str">
        <f t="shared" si="1125"/>
        <v>Average</v>
      </c>
      <c r="Q3128" t="s">
        <v>1652</v>
      </c>
      <c r="R3128" t="str">
        <f t="shared" si="1126"/>
        <v>Comedy</v>
      </c>
      <c r="S3128">
        <f t="shared" si="1127"/>
        <v>2</v>
      </c>
      <c r="T3128" t="s">
        <v>6682</v>
      </c>
      <c r="U3128" t="s">
        <v>14893</v>
      </c>
      <c r="V3128">
        <v>37681</v>
      </c>
      <c r="W3128" t="str">
        <f t="shared" si="1128"/>
        <v>Low</v>
      </c>
      <c r="X3128">
        <v>4441</v>
      </c>
      <c r="Y3128" t="str">
        <f t="shared" si="1129"/>
        <v>Low</v>
      </c>
      <c r="Z3128" t="s">
        <v>4911</v>
      </c>
      <c r="AA3128">
        <v>2</v>
      </c>
      <c r="AB3128" t="str">
        <f t="shared" si="1130"/>
        <v>Duo/Trio Poster</v>
      </c>
      <c r="AC3128" t="s">
        <v>14894</v>
      </c>
      <c r="AD3128" t="s">
        <v>14895</v>
      </c>
      <c r="AE3128">
        <v>151</v>
      </c>
      <c r="AF3128" t="str">
        <f t="shared" si="1131"/>
        <v>Very Low</v>
      </c>
      <c r="AG3128" t="s">
        <v>9</v>
      </c>
      <c r="AH3128" t="s">
        <v>10</v>
      </c>
      <c r="AI3128" t="s">
        <v>11</v>
      </c>
      <c r="AJ3128" t="str">
        <f t="shared" si="1132"/>
        <v>Teen</v>
      </c>
      <c r="AK3128">
        <v>12000000</v>
      </c>
      <c r="AL3128" t="str">
        <f t="shared" si="1133"/>
        <v>Low Budget</v>
      </c>
      <c r="AM3128">
        <v>2006</v>
      </c>
      <c r="AN3128">
        <f t="shared" si="1134"/>
        <v>19</v>
      </c>
      <c r="AO3128" t="str">
        <f t="shared" si="1135"/>
        <v>Old Classic</v>
      </c>
      <c r="AP3128">
        <v>809</v>
      </c>
      <c r="AQ3128" t="str">
        <f t="shared" si="1136"/>
        <v>Very Low</v>
      </c>
      <c r="AR3128">
        <v>5.5</v>
      </c>
      <c r="AS3128" t="str">
        <f t="shared" si="1137"/>
        <v>Below Average</v>
      </c>
      <c r="AT3128">
        <v>1.85</v>
      </c>
      <c r="AU3128" t="str">
        <f t="shared" si="1138"/>
        <v>HDTV / Widescreen</v>
      </c>
      <c r="AV3128">
        <v>0</v>
      </c>
      <c r="AW3128" t="str">
        <f t="shared" si="1139"/>
        <v>Very Low</v>
      </c>
    </row>
    <row r="3129" spans="1:49" x14ac:dyDescent="0.3">
      <c r="A3129" t="s">
        <v>0</v>
      </c>
      <c r="B3129" t="s">
        <v>10415</v>
      </c>
      <c r="C3129">
        <v>76</v>
      </c>
      <c r="D3129" t="str">
        <f t="shared" si="1119"/>
        <v>Low</v>
      </c>
      <c r="E3129">
        <v>100</v>
      </c>
      <c r="F3129" t="str">
        <f t="shared" si="1120"/>
        <v>1h 40m</v>
      </c>
      <c r="G3129" t="str">
        <f t="shared" si="1121"/>
        <v>Standard Movie</v>
      </c>
      <c r="H3129">
        <v>4</v>
      </c>
      <c r="I3129" t="str">
        <f t="shared" si="1122"/>
        <v>Very Low</v>
      </c>
      <c r="J3129">
        <v>678</v>
      </c>
      <c r="K3129" t="str">
        <f t="shared" si="1123"/>
        <v>Very Low</v>
      </c>
      <c r="L3129" t="s">
        <v>7291</v>
      </c>
      <c r="M3129">
        <v>982</v>
      </c>
      <c r="N3129" t="str">
        <f t="shared" si="1124"/>
        <v>Low</v>
      </c>
      <c r="O3129">
        <v>25339117</v>
      </c>
      <c r="P3129" t="str">
        <f t="shared" si="1125"/>
        <v>Average</v>
      </c>
      <c r="Q3129" t="s">
        <v>1652</v>
      </c>
      <c r="R3129" t="str">
        <f t="shared" si="1126"/>
        <v>Comedy</v>
      </c>
      <c r="S3129">
        <f t="shared" si="1127"/>
        <v>2</v>
      </c>
      <c r="T3129" t="s">
        <v>2613</v>
      </c>
      <c r="U3129" t="s">
        <v>14896</v>
      </c>
      <c r="V3129">
        <v>37885</v>
      </c>
      <c r="W3129" t="str">
        <f t="shared" si="1128"/>
        <v>Low</v>
      </c>
      <c r="X3129">
        <v>4259</v>
      </c>
      <c r="Y3129" t="str">
        <f t="shared" si="1129"/>
        <v>Low</v>
      </c>
      <c r="Z3129" t="s">
        <v>5586</v>
      </c>
      <c r="AA3129">
        <v>4</v>
      </c>
      <c r="AB3129" t="str">
        <f t="shared" si="1130"/>
        <v>Ensemble Poster</v>
      </c>
      <c r="AC3129" t="s">
        <v>14897</v>
      </c>
      <c r="AD3129" t="s">
        <v>14898</v>
      </c>
      <c r="AE3129">
        <v>247</v>
      </c>
      <c r="AF3129" t="str">
        <f t="shared" si="1131"/>
        <v>Very Low</v>
      </c>
      <c r="AG3129" t="s">
        <v>9</v>
      </c>
      <c r="AH3129" t="s">
        <v>10</v>
      </c>
      <c r="AI3129" t="s">
        <v>11</v>
      </c>
      <c r="AJ3129" t="str">
        <f t="shared" si="1132"/>
        <v>Teen</v>
      </c>
      <c r="AK3129">
        <v>10000000</v>
      </c>
      <c r="AL3129" t="str">
        <f t="shared" si="1133"/>
        <v>Low Budget</v>
      </c>
      <c r="AM3129">
        <v>1998</v>
      </c>
      <c r="AN3129">
        <f t="shared" si="1134"/>
        <v>27</v>
      </c>
      <c r="AO3129" t="str">
        <f t="shared" si="1135"/>
        <v>Old Classic</v>
      </c>
      <c r="AP3129">
        <v>945</v>
      </c>
      <c r="AQ3129" t="str">
        <f t="shared" si="1136"/>
        <v>Very Low</v>
      </c>
      <c r="AR3129">
        <v>6.5</v>
      </c>
      <c r="AS3129" t="str">
        <f t="shared" si="1137"/>
        <v>Average</v>
      </c>
      <c r="AT3129">
        <v>1.85</v>
      </c>
      <c r="AU3129" t="str">
        <f t="shared" si="1138"/>
        <v>HDTV / Widescreen</v>
      </c>
      <c r="AV3129">
        <v>0</v>
      </c>
      <c r="AW3129" t="str">
        <f t="shared" si="1139"/>
        <v>Very Low</v>
      </c>
    </row>
    <row r="3130" spans="1:49" x14ac:dyDescent="0.3">
      <c r="A3130" t="s">
        <v>0</v>
      </c>
      <c r="B3130" t="s">
        <v>4821</v>
      </c>
      <c r="C3130">
        <v>60</v>
      </c>
      <c r="D3130" t="str">
        <f t="shared" si="1119"/>
        <v>Low</v>
      </c>
      <c r="E3130">
        <v>114</v>
      </c>
      <c r="F3130" t="str">
        <f t="shared" si="1120"/>
        <v>1h 54m</v>
      </c>
      <c r="G3130" t="str">
        <f t="shared" si="1121"/>
        <v>Standard Movie</v>
      </c>
      <c r="H3130">
        <v>0</v>
      </c>
      <c r="I3130" t="str">
        <f t="shared" si="1122"/>
        <v>Very Low</v>
      </c>
      <c r="J3130">
        <v>699</v>
      </c>
      <c r="K3130" t="str">
        <f t="shared" si="1123"/>
        <v>Very Low</v>
      </c>
      <c r="L3130" t="s">
        <v>2249</v>
      </c>
      <c r="M3130">
        <v>10000</v>
      </c>
      <c r="N3130" t="str">
        <f t="shared" si="1124"/>
        <v>Low</v>
      </c>
      <c r="O3130">
        <v>25600000</v>
      </c>
      <c r="P3130" t="str">
        <f t="shared" si="1125"/>
        <v>Average</v>
      </c>
      <c r="Q3130" t="s">
        <v>1906</v>
      </c>
      <c r="R3130" t="str">
        <f t="shared" si="1126"/>
        <v>Crime</v>
      </c>
      <c r="S3130">
        <f t="shared" si="1127"/>
        <v>2</v>
      </c>
      <c r="T3130" t="s">
        <v>494</v>
      </c>
      <c r="U3130" t="s">
        <v>14899</v>
      </c>
      <c r="V3130">
        <v>57363</v>
      </c>
      <c r="W3130" t="str">
        <f t="shared" si="1128"/>
        <v>Medium</v>
      </c>
      <c r="X3130">
        <v>12097</v>
      </c>
      <c r="Y3130" t="str">
        <f t="shared" si="1129"/>
        <v>Medium</v>
      </c>
      <c r="Z3130" t="s">
        <v>14900</v>
      </c>
      <c r="AA3130">
        <v>0</v>
      </c>
      <c r="AB3130" t="str">
        <f t="shared" si="1130"/>
        <v>Symbolic Poster</v>
      </c>
      <c r="AC3130" t="s">
        <v>14901</v>
      </c>
      <c r="AD3130" t="s">
        <v>14902</v>
      </c>
      <c r="AE3130">
        <v>308</v>
      </c>
      <c r="AF3130" t="str">
        <f t="shared" si="1131"/>
        <v>Very Low</v>
      </c>
      <c r="AG3130" t="s">
        <v>9</v>
      </c>
      <c r="AH3130" t="s">
        <v>10</v>
      </c>
      <c r="AI3130" t="s">
        <v>11</v>
      </c>
      <c r="AJ3130" t="str">
        <f t="shared" si="1132"/>
        <v>Teen</v>
      </c>
      <c r="AK3130">
        <v>10000000</v>
      </c>
      <c r="AL3130" t="str">
        <f t="shared" si="1133"/>
        <v>Low Budget</v>
      </c>
      <c r="AM3130">
        <v>1983</v>
      </c>
      <c r="AN3130">
        <f t="shared" si="1134"/>
        <v>42</v>
      </c>
      <c r="AO3130" t="str">
        <f t="shared" si="1135"/>
        <v>Old Classic</v>
      </c>
      <c r="AP3130">
        <v>919</v>
      </c>
      <c r="AQ3130" t="str">
        <f t="shared" si="1136"/>
        <v>Very Low</v>
      </c>
      <c r="AR3130">
        <v>7.2</v>
      </c>
      <c r="AS3130" t="str">
        <f t="shared" si="1137"/>
        <v>Good</v>
      </c>
      <c r="AT3130">
        <v>2.35</v>
      </c>
      <c r="AU3130" t="str">
        <f t="shared" si="1138"/>
        <v>Cinematic Widescreen</v>
      </c>
      <c r="AV3130">
        <v>10000</v>
      </c>
      <c r="AW3130" t="str">
        <f t="shared" si="1139"/>
        <v>Low</v>
      </c>
    </row>
    <row r="3131" spans="1:49" x14ac:dyDescent="0.3">
      <c r="A3131" t="s">
        <v>0</v>
      </c>
      <c r="B3131" t="s">
        <v>14903</v>
      </c>
      <c r="C3131">
        <v>78</v>
      </c>
      <c r="D3131" t="str">
        <f t="shared" si="1119"/>
        <v>Low</v>
      </c>
      <c r="E3131">
        <v>102</v>
      </c>
      <c r="F3131" t="str">
        <f t="shared" si="1120"/>
        <v>1h 42m</v>
      </c>
      <c r="G3131" t="str">
        <f t="shared" si="1121"/>
        <v>Standard Movie</v>
      </c>
      <c r="H3131">
        <v>38</v>
      </c>
      <c r="I3131" t="str">
        <f t="shared" si="1122"/>
        <v>Very Low</v>
      </c>
      <c r="J3131">
        <v>190</v>
      </c>
      <c r="K3131" t="str">
        <f t="shared" si="1123"/>
        <v>Very Low</v>
      </c>
      <c r="L3131" t="s">
        <v>8316</v>
      </c>
      <c r="M3131">
        <v>3000</v>
      </c>
      <c r="N3131" t="str">
        <f t="shared" si="1124"/>
        <v>Low</v>
      </c>
      <c r="O3131">
        <f t="shared" ref="O3131:O3132" si="1143">O3130</f>
        <v>25600000</v>
      </c>
      <c r="P3131" t="str">
        <f t="shared" si="1125"/>
        <v>Average</v>
      </c>
      <c r="Q3131" t="s">
        <v>171</v>
      </c>
      <c r="R3131" t="str">
        <f t="shared" si="1126"/>
        <v>Adventure</v>
      </c>
      <c r="S3131">
        <f t="shared" si="1127"/>
        <v>3</v>
      </c>
      <c r="T3131" t="s">
        <v>206</v>
      </c>
      <c r="U3131" t="s">
        <v>14904</v>
      </c>
      <c r="V3131">
        <v>408</v>
      </c>
      <c r="W3131" t="str">
        <f t="shared" si="1128"/>
        <v>Very Low</v>
      </c>
      <c r="X3131">
        <v>3691</v>
      </c>
      <c r="Y3131" t="str">
        <f t="shared" si="1129"/>
        <v>Low</v>
      </c>
      <c r="Z3131" t="s">
        <v>14905</v>
      </c>
      <c r="AA3131">
        <v>0</v>
      </c>
      <c r="AB3131" t="str">
        <f t="shared" si="1130"/>
        <v>Symbolic Poster</v>
      </c>
      <c r="AC3131" t="str">
        <f>AC3130</f>
        <v>dysfunctional family|gang|greaser|holding someone's head underwater|rivalry</v>
      </c>
      <c r="AD3131" t="s">
        <v>14906</v>
      </c>
      <c r="AE3131">
        <v>6</v>
      </c>
      <c r="AF3131" t="str">
        <f t="shared" si="1131"/>
        <v>Very Low</v>
      </c>
      <c r="AG3131" t="s">
        <v>9</v>
      </c>
      <c r="AH3131" t="s">
        <v>10</v>
      </c>
      <c r="AI3131" t="s">
        <v>66</v>
      </c>
      <c r="AJ3131" t="str">
        <f t="shared" si="1132"/>
        <v>Family</v>
      </c>
      <c r="AK3131">
        <v>65000000</v>
      </c>
      <c r="AL3131" t="str">
        <f t="shared" si="1133"/>
        <v>Medium Budget</v>
      </c>
      <c r="AM3131">
        <v>2016</v>
      </c>
      <c r="AN3131">
        <f t="shared" si="1134"/>
        <v>9</v>
      </c>
      <c r="AO3131" t="str">
        <f t="shared" si="1135"/>
        <v>Modern Classic</v>
      </c>
      <c r="AP3131">
        <v>424</v>
      </c>
      <c r="AQ3131" t="str">
        <f t="shared" si="1136"/>
        <v>Very Low</v>
      </c>
      <c r="AR3131">
        <v>7.3</v>
      </c>
      <c r="AS3131" t="str">
        <f t="shared" si="1137"/>
        <v>Good</v>
      </c>
      <c r="AT3131">
        <v>2.35</v>
      </c>
      <c r="AU3131" t="str">
        <f t="shared" si="1138"/>
        <v>Cinematic Widescreen</v>
      </c>
      <c r="AV3131">
        <v>21000</v>
      </c>
      <c r="AW3131" t="str">
        <f t="shared" si="1139"/>
        <v>Medium</v>
      </c>
    </row>
    <row r="3132" spans="1:49" x14ac:dyDescent="0.3">
      <c r="A3132" t="s">
        <v>0</v>
      </c>
      <c r="B3132" t="s">
        <v>5374</v>
      </c>
      <c r="C3132">
        <v>112</v>
      </c>
      <c r="D3132" t="str">
        <f t="shared" si="1119"/>
        <v>Low</v>
      </c>
      <c r="E3132">
        <v>103</v>
      </c>
      <c r="F3132" t="str">
        <f t="shared" si="1120"/>
        <v>1h 43m</v>
      </c>
      <c r="G3132" t="str">
        <f t="shared" si="1121"/>
        <v>Standard Movie</v>
      </c>
      <c r="H3132">
        <v>0</v>
      </c>
      <c r="I3132" t="str">
        <f t="shared" si="1122"/>
        <v>Very Low</v>
      </c>
      <c r="J3132">
        <v>275</v>
      </c>
      <c r="K3132" t="str">
        <f t="shared" si="1123"/>
        <v>Very Low</v>
      </c>
      <c r="L3132" t="s">
        <v>14907</v>
      </c>
      <c r="M3132">
        <v>1000</v>
      </c>
      <c r="N3132" t="str">
        <f t="shared" si="1124"/>
        <v>Low</v>
      </c>
      <c r="O3132">
        <f t="shared" si="1143"/>
        <v>25600000</v>
      </c>
      <c r="P3132" t="str">
        <f t="shared" si="1125"/>
        <v>Average</v>
      </c>
      <c r="Q3132" t="s">
        <v>4303</v>
      </c>
      <c r="R3132" t="str">
        <f t="shared" si="1126"/>
        <v>Horror</v>
      </c>
      <c r="S3132">
        <f t="shared" si="1127"/>
        <v>3</v>
      </c>
      <c r="T3132" t="s">
        <v>2172</v>
      </c>
      <c r="U3132" t="s">
        <v>14908</v>
      </c>
      <c r="V3132">
        <v>44804</v>
      </c>
      <c r="W3132" t="str">
        <f t="shared" si="1128"/>
        <v>Low</v>
      </c>
      <c r="X3132">
        <v>2013</v>
      </c>
      <c r="Y3132" t="str">
        <f t="shared" si="1129"/>
        <v>Low</v>
      </c>
      <c r="Z3132" t="s">
        <v>6116</v>
      </c>
      <c r="AA3132">
        <v>0</v>
      </c>
      <c r="AB3132" t="str">
        <f t="shared" si="1130"/>
        <v>Symbolic Poster</v>
      </c>
      <c r="AC3132" t="s">
        <v>14909</v>
      </c>
      <c r="AD3132" t="s">
        <v>14910</v>
      </c>
      <c r="AE3132">
        <v>182</v>
      </c>
      <c r="AF3132" t="str">
        <f t="shared" si="1131"/>
        <v>Very Low</v>
      </c>
      <c r="AG3132" t="s">
        <v>9</v>
      </c>
      <c r="AH3132" t="s">
        <v>10</v>
      </c>
      <c r="AI3132" t="s">
        <v>556</v>
      </c>
      <c r="AJ3132" t="str">
        <f t="shared" si="1132"/>
        <v>Adult</v>
      </c>
      <c r="AK3132">
        <v>10000000</v>
      </c>
      <c r="AL3132" t="str">
        <f t="shared" si="1133"/>
        <v>Low Budget</v>
      </c>
      <c r="AM3132">
        <v>1983</v>
      </c>
      <c r="AN3132">
        <f t="shared" si="1134"/>
        <v>42</v>
      </c>
      <c r="AO3132" t="str">
        <f t="shared" si="1135"/>
        <v>Old Classic</v>
      </c>
      <c r="AP3132">
        <v>278</v>
      </c>
      <c r="AQ3132" t="str">
        <f t="shared" si="1136"/>
        <v>Very Low</v>
      </c>
      <c r="AR3132">
        <v>7.2</v>
      </c>
      <c r="AS3132" t="str">
        <f t="shared" si="1137"/>
        <v>Good</v>
      </c>
      <c r="AT3132">
        <v>1.85</v>
      </c>
      <c r="AU3132" t="str">
        <f t="shared" si="1138"/>
        <v>HDTV / Widescreen</v>
      </c>
      <c r="AV3132">
        <v>0</v>
      </c>
      <c r="AW3132" t="str">
        <f t="shared" si="1139"/>
        <v>Very Low</v>
      </c>
    </row>
    <row r="3133" spans="1:49" x14ac:dyDescent="0.3">
      <c r="A3133" t="s">
        <v>0</v>
      </c>
      <c r="B3133" t="s">
        <v>14911</v>
      </c>
      <c r="C3133">
        <v>189</v>
      </c>
      <c r="D3133" t="str">
        <f t="shared" si="1119"/>
        <v>Low</v>
      </c>
      <c r="E3133">
        <v>97</v>
      </c>
      <c r="F3133" t="str">
        <f t="shared" si="1120"/>
        <v>1h 37m</v>
      </c>
      <c r="G3133" t="str">
        <f t="shared" si="1121"/>
        <v>Standard Movie</v>
      </c>
      <c r="H3133">
        <v>11</v>
      </c>
      <c r="I3133" t="str">
        <f t="shared" si="1122"/>
        <v>Very Low</v>
      </c>
      <c r="J3133">
        <v>220</v>
      </c>
      <c r="K3133" t="str">
        <f t="shared" si="1123"/>
        <v>Very Low</v>
      </c>
      <c r="L3133" t="s">
        <v>5048</v>
      </c>
      <c r="M3133">
        <v>1000</v>
      </c>
      <c r="N3133" t="str">
        <f t="shared" si="1124"/>
        <v>Low</v>
      </c>
      <c r="O3133">
        <v>27736779</v>
      </c>
      <c r="P3133" t="str">
        <f t="shared" si="1125"/>
        <v>Average</v>
      </c>
      <c r="Q3133" t="s">
        <v>3001</v>
      </c>
      <c r="R3133" t="str">
        <f t="shared" si="1126"/>
        <v>Horror</v>
      </c>
      <c r="S3133">
        <f t="shared" si="1127"/>
        <v>3</v>
      </c>
      <c r="T3133" t="s">
        <v>14912</v>
      </c>
      <c r="U3133" t="s">
        <v>14913</v>
      </c>
      <c r="V3133">
        <v>25210</v>
      </c>
      <c r="W3133" t="str">
        <f t="shared" si="1128"/>
        <v>Low</v>
      </c>
      <c r="X3133">
        <v>2403</v>
      </c>
      <c r="Y3133" t="str">
        <f t="shared" si="1129"/>
        <v>Low</v>
      </c>
      <c r="Z3133" t="s">
        <v>14914</v>
      </c>
      <c r="AA3133">
        <v>0</v>
      </c>
      <c r="AB3133" t="str">
        <f t="shared" si="1130"/>
        <v>Symbolic Poster</v>
      </c>
      <c r="AC3133" t="s">
        <v>14915</v>
      </c>
      <c r="AD3133" t="s">
        <v>14916</v>
      </c>
      <c r="AE3133">
        <v>126</v>
      </c>
      <c r="AF3133" t="str">
        <f t="shared" si="1131"/>
        <v>Very Low</v>
      </c>
      <c r="AG3133" t="s">
        <v>9</v>
      </c>
      <c r="AH3133" t="s">
        <v>10</v>
      </c>
      <c r="AI3133" t="s">
        <v>556</v>
      </c>
      <c r="AJ3133" t="str">
        <f t="shared" si="1132"/>
        <v>Adult</v>
      </c>
      <c r="AK3133">
        <v>10000000</v>
      </c>
      <c r="AL3133" t="str">
        <f t="shared" si="1133"/>
        <v>Low Budget</v>
      </c>
      <c r="AM3133">
        <v>2015</v>
      </c>
      <c r="AN3133">
        <f t="shared" si="1134"/>
        <v>10</v>
      </c>
      <c r="AO3133" t="str">
        <f t="shared" si="1135"/>
        <v>Modern Classic</v>
      </c>
      <c r="AP3133">
        <v>412</v>
      </c>
      <c r="AQ3133" t="str">
        <f t="shared" si="1136"/>
        <v>Very Low</v>
      </c>
      <c r="AR3133">
        <v>5.2</v>
      </c>
      <c r="AS3133" t="str">
        <f t="shared" si="1137"/>
        <v>Below Average</v>
      </c>
      <c r="AT3133">
        <v>2.35</v>
      </c>
      <c r="AU3133" t="str">
        <f t="shared" si="1138"/>
        <v>Cinematic Widescreen</v>
      </c>
      <c r="AV3133">
        <v>13000</v>
      </c>
      <c r="AW3133" t="str">
        <f t="shared" si="1139"/>
        <v>Medium</v>
      </c>
    </row>
    <row r="3134" spans="1:49" x14ac:dyDescent="0.3">
      <c r="A3134" t="s">
        <v>0</v>
      </c>
      <c r="B3134" t="s">
        <v>14917</v>
      </c>
      <c r="C3134">
        <v>82</v>
      </c>
      <c r="D3134" t="str">
        <f t="shared" si="1119"/>
        <v>Low</v>
      </c>
      <c r="E3134">
        <v>116</v>
      </c>
      <c r="F3134" t="str">
        <f t="shared" si="1120"/>
        <v>1h 56m</v>
      </c>
      <c r="G3134" t="str">
        <f t="shared" si="1121"/>
        <v>Standard Movie</v>
      </c>
      <c r="H3134">
        <v>70</v>
      </c>
      <c r="I3134" t="str">
        <f t="shared" si="1122"/>
        <v>Very Low</v>
      </c>
      <c r="J3134">
        <v>706</v>
      </c>
      <c r="K3134" t="str">
        <f t="shared" si="1123"/>
        <v>Very Low</v>
      </c>
      <c r="L3134" t="s">
        <v>6327</v>
      </c>
      <c r="M3134">
        <v>1000</v>
      </c>
      <c r="N3134" t="str">
        <f t="shared" si="1124"/>
        <v>Low</v>
      </c>
      <c r="O3134">
        <v>24397469</v>
      </c>
      <c r="P3134" t="str">
        <f t="shared" si="1125"/>
        <v>Average</v>
      </c>
      <c r="Q3134" t="s">
        <v>6170</v>
      </c>
      <c r="R3134" t="str">
        <f t="shared" si="1126"/>
        <v>Drama</v>
      </c>
      <c r="S3134">
        <f t="shared" si="1127"/>
        <v>2</v>
      </c>
      <c r="T3134" t="s">
        <v>5921</v>
      </c>
      <c r="U3134" t="s">
        <v>14918</v>
      </c>
      <c r="V3134">
        <v>5161</v>
      </c>
      <c r="W3134" t="str">
        <f t="shared" si="1128"/>
        <v>Very Low</v>
      </c>
      <c r="X3134">
        <v>5804</v>
      </c>
      <c r="Y3134" t="str">
        <f t="shared" si="1129"/>
        <v>Low</v>
      </c>
      <c r="Z3134" t="s">
        <v>5236</v>
      </c>
      <c r="AA3134">
        <v>7</v>
      </c>
      <c r="AB3134" t="str">
        <f t="shared" si="1130"/>
        <v>Ensemble Poster</v>
      </c>
      <c r="AC3134" t="s">
        <v>14919</v>
      </c>
      <c r="AD3134" t="s">
        <v>14920</v>
      </c>
      <c r="AE3134">
        <v>48</v>
      </c>
      <c r="AF3134" t="str">
        <f t="shared" si="1131"/>
        <v>Very Low</v>
      </c>
      <c r="AG3134" t="s">
        <v>9</v>
      </c>
      <c r="AH3134" t="s">
        <v>10</v>
      </c>
      <c r="AI3134" t="s">
        <v>11</v>
      </c>
      <c r="AJ3134" t="str">
        <f t="shared" si="1132"/>
        <v>Teen</v>
      </c>
      <c r="AK3134">
        <v>17000000</v>
      </c>
      <c r="AL3134" t="str">
        <f t="shared" si="1133"/>
        <v>Low Budget</v>
      </c>
      <c r="AM3134">
        <v>2012</v>
      </c>
      <c r="AN3134">
        <f t="shared" si="1134"/>
        <v>13</v>
      </c>
      <c r="AO3134" t="str">
        <f t="shared" si="1135"/>
        <v>Modern Classic</v>
      </c>
      <c r="AP3134">
        <v>876</v>
      </c>
      <c r="AQ3134" t="str">
        <f t="shared" si="1136"/>
        <v>Very Low</v>
      </c>
      <c r="AR3134">
        <v>5.7</v>
      </c>
      <c r="AS3134" t="str">
        <f t="shared" si="1137"/>
        <v>Below Average</v>
      </c>
      <c r="AT3134">
        <v>2.35</v>
      </c>
      <c r="AU3134" t="str">
        <f t="shared" si="1138"/>
        <v>Cinematic Widescreen</v>
      </c>
      <c r="AV3134">
        <v>0</v>
      </c>
      <c r="AW3134" t="str">
        <f t="shared" si="1139"/>
        <v>Very Low</v>
      </c>
    </row>
    <row r="3135" spans="1:49" x14ac:dyDescent="0.3">
      <c r="A3135" t="s">
        <v>0</v>
      </c>
      <c r="B3135" t="s">
        <v>13375</v>
      </c>
      <c r="C3135">
        <v>120</v>
      </c>
      <c r="D3135" t="str">
        <f t="shared" si="1119"/>
        <v>Low</v>
      </c>
      <c r="E3135">
        <v>96</v>
      </c>
      <c r="F3135" t="str">
        <f t="shared" si="1120"/>
        <v>1h 36m</v>
      </c>
      <c r="G3135" t="str">
        <f t="shared" si="1121"/>
        <v>Standard Movie</v>
      </c>
      <c r="H3135">
        <v>9</v>
      </c>
      <c r="I3135" t="str">
        <f t="shared" si="1122"/>
        <v>Very Low</v>
      </c>
      <c r="J3135">
        <v>448</v>
      </c>
      <c r="K3135" t="str">
        <f t="shared" si="1123"/>
        <v>Very Low</v>
      </c>
      <c r="L3135" t="s">
        <v>1671</v>
      </c>
      <c r="M3135">
        <v>690</v>
      </c>
      <c r="N3135" t="str">
        <f t="shared" si="1124"/>
        <v>Low</v>
      </c>
      <c r="O3135">
        <v>20384136</v>
      </c>
      <c r="P3135" t="str">
        <f t="shared" si="1125"/>
        <v>Average</v>
      </c>
      <c r="Q3135" t="s">
        <v>3001</v>
      </c>
      <c r="R3135" t="str">
        <f t="shared" si="1126"/>
        <v>Horror</v>
      </c>
      <c r="S3135">
        <f t="shared" si="1127"/>
        <v>3</v>
      </c>
      <c r="T3135" t="s">
        <v>7660</v>
      </c>
      <c r="U3135" t="s">
        <v>14921</v>
      </c>
      <c r="V3135">
        <v>20467</v>
      </c>
      <c r="W3135" t="str">
        <f t="shared" si="1128"/>
        <v>Low</v>
      </c>
      <c r="X3135">
        <v>2402</v>
      </c>
      <c r="Y3135" t="str">
        <f t="shared" si="1129"/>
        <v>Low</v>
      </c>
      <c r="Z3135" t="s">
        <v>14922</v>
      </c>
      <c r="AA3135">
        <v>1</v>
      </c>
      <c r="AB3135" t="str">
        <f t="shared" si="1130"/>
        <v>Solo Star Poster</v>
      </c>
      <c r="AC3135" t="s">
        <v>14923</v>
      </c>
      <c r="AD3135" t="s">
        <v>14924</v>
      </c>
      <c r="AE3135">
        <v>371</v>
      </c>
      <c r="AF3135" t="str">
        <f t="shared" si="1131"/>
        <v>Very Low</v>
      </c>
      <c r="AG3135" t="s">
        <v>9</v>
      </c>
      <c r="AH3135" t="s">
        <v>10</v>
      </c>
      <c r="AI3135" t="s">
        <v>556</v>
      </c>
      <c r="AJ3135" t="str">
        <f t="shared" si="1132"/>
        <v>Adult</v>
      </c>
      <c r="AK3135">
        <v>10000000</v>
      </c>
      <c r="AL3135" t="str">
        <f t="shared" si="1133"/>
        <v>Low Budget</v>
      </c>
      <c r="AM3135">
        <v>2001</v>
      </c>
      <c r="AN3135">
        <f t="shared" si="1134"/>
        <v>24</v>
      </c>
      <c r="AO3135" t="str">
        <f t="shared" si="1135"/>
        <v>Old Classic</v>
      </c>
      <c r="AP3135">
        <v>533</v>
      </c>
      <c r="AQ3135" t="str">
        <f t="shared" si="1136"/>
        <v>Very Low</v>
      </c>
      <c r="AR3135">
        <v>4.7</v>
      </c>
      <c r="AS3135" t="str">
        <f t="shared" si="1137"/>
        <v>Poor</v>
      </c>
      <c r="AT3135">
        <v>2.35</v>
      </c>
      <c r="AU3135" t="str">
        <f t="shared" si="1138"/>
        <v>Cinematic Widescreen</v>
      </c>
      <c r="AV3135">
        <v>0</v>
      </c>
      <c r="AW3135" t="str">
        <f t="shared" si="1139"/>
        <v>Very Low</v>
      </c>
    </row>
    <row r="3136" spans="1:49" x14ac:dyDescent="0.3">
      <c r="A3136" t="s">
        <v>0</v>
      </c>
      <c r="B3136" t="s">
        <v>14925</v>
      </c>
      <c r="C3136">
        <v>183</v>
      </c>
      <c r="D3136" t="str">
        <f t="shared" si="1119"/>
        <v>Low</v>
      </c>
      <c r="E3136">
        <v>98</v>
      </c>
      <c r="F3136" t="str">
        <f t="shared" si="1120"/>
        <v>1h 38m</v>
      </c>
      <c r="G3136" t="str">
        <f t="shared" si="1121"/>
        <v>Standard Movie</v>
      </c>
      <c r="H3136">
        <v>58</v>
      </c>
      <c r="I3136" t="str">
        <f t="shared" si="1122"/>
        <v>Very Low</v>
      </c>
      <c r="J3136">
        <v>242</v>
      </c>
      <c r="K3136" t="str">
        <f t="shared" si="1123"/>
        <v>Very Low</v>
      </c>
      <c r="L3136" t="s">
        <v>950</v>
      </c>
      <c r="M3136">
        <v>14000</v>
      </c>
      <c r="N3136" t="str">
        <f t="shared" si="1124"/>
        <v>Medium</v>
      </c>
      <c r="O3136">
        <v>25464480</v>
      </c>
      <c r="P3136" t="str">
        <f t="shared" si="1125"/>
        <v>Average</v>
      </c>
      <c r="Q3136" t="s">
        <v>5003</v>
      </c>
      <c r="R3136" t="str">
        <f t="shared" si="1126"/>
        <v>Mystery</v>
      </c>
      <c r="S3136">
        <f t="shared" si="1127"/>
        <v>3</v>
      </c>
      <c r="T3136" t="s">
        <v>1943</v>
      </c>
      <c r="U3136" t="s">
        <v>14926</v>
      </c>
      <c r="V3136">
        <v>63108</v>
      </c>
      <c r="W3136" t="str">
        <f t="shared" si="1128"/>
        <v>Medium</v>
      </c>
      <c r="X3136">
        <v>15251</v>
      </c>
      <c r="Y3136" t="str">
        <f t="shared" si="1129"/>
        <v>Medium</v>
      </c>
      <c r="Z3136" t="s">
        <v>12083</v>
      </c>
      <c r="AA3136">
        <v>0</v>
      </c>
      <c r="AB3136" t="str">
        <f t="shared" si="1130"/>
        <v>Symbolic Poster</v>
      </c>
      <c r="AC3136" t="s">
        <v>14927</v>
      </c>
      <c r="AD3136" t="s">
        <v>14928</v>
      </c>
      <c r="AE3136">
        <v>330</v>
      </c>
      <c r="AF3136" t="str">
        <f t="shared" si="1131"/>
        <v>Very Low</v>
      </c>
      <c r="AG3136" t="s">
        <v>9</v>
      </c>
      <c r="AH3136" t="s">
        <v>10</v>
      </c>
      <c r="AI3136" t="s">
        <v>11</v>
      </c>
      <c r="AJ3136" t="str">
        <f t="shared" si="1132"/>
        <v>Teen</v>
      </c>
      <c r="AK3136">
        <v>10000000</v>
      </c>
      <c r="AL3136" t="str">
        <f t="shared" si="1133"/>
        <v>Low Budget</v>
      </c>
      <c r="AM3136">
        <v>2009</v>
      </c>
      <c r="AN3136">
        <f t="shared" si="1134"/>
        <v>16</v>
      </c>
      <c r="AO3136" t="str">
        <f t="shared" si="1135"/>
        <v>Old Classic</v>
      </c>
      <c r="AP3136">
        <v>537</v>
      </c>
      <c r="AQ3136" t="str">
        <f t="shared" si="1136"/>
        <v>Very Low</v>
      </c>
      <c r="AR3136">
        <v>5.9</v>
      </c>
      <c r="AS3136" t="str">
        <f t="shared" si="1137"/>
        <v>Below Average</v>
      </c>
      <c r="AT3136">
        <v>2.35</v>
      </c>
      <c r="AU3136" t="str">
        <f t="shared" si="1138"/>
        <v>Cinematic Widescreen</v>
      </c>
      <c r="AV3136">
        <v>15000</v>
      </c>
      <c r="AW3136" t="str">
        <f t="shared" si="1139"/>
        <v>Medium</v>
      </c>
    </row>
    <row r="3137" spans="1:49" x14ac:dyDescent="0.3">
      <c r="A3137" t="s">
        <v>0</v>
      </c>
      <c r="B3137" t="s">
        <v>11652</v>
      </c>
      <c r="C3137">
        <v>211</v>
      </c>
      <c r="D3137" t="str">
        <f t="shared" si="1119"/>
        <v>Medium</v>
      </c>
      <c r="E3137">
        <v>105</v>
      </c>
      <c r="F3137" t="str">
        <f t="shared" si="1120"/>
        <v>1h 45m</v>
      </c>
      <c r="G3137" t="str">
        <f t="shared" si="1121"/>
        <v>Standard Movie</v>
      </c>
      <c r="H3137">
        <v>500</v>
      </c>
      <c r="I3137" t="str">
        <f t="shared" si="1122"/>
        <v>Very Low</v>
      </c>
      <c r="J3137">
        <v>718</v>
      </c>
      <c r="K3137" t="str">
        <f t="shared" si="1123"/>
        <v>Very Low</v>
      </c>
      <c r="L3137" t="s">
        <v>2637</v>
      </c>
      <c r="M3137">
        <v>11000</v>
      </c>
      <c r="N3137" t="str">
        <f t="shared" si="1124"/>
        <v>Medium</v>
      </c>
      <c r="O3137">
        <v>20338609</v>
      </c>
      <c r="P3137" t="str">
        <f t="shared" si="1125"/>
        <v>Average</v>
      </c>
      <c r="Q3137" t="s">
        <v>5481</v>
      </c>
      <c r="R3137" t="str">
        <f t="shared" si="1126"/>
        <v>Comedy</v>
      </c>
      <c r="S3137">
        <f t="shared" si="1127"/>
        <v>3</v>
      </c>
      <c r="T3137" t="s">
        <v>2348</v>
      </c>
      <c r="U3137" t="s">
        <v>14929</v>
      </c>
      <c r="V3137">
        <v>19655</v>
      </c>
      <c r="W3137" t="str">
        <f t="shared" si="1128"/>
        <v>Low</v>
      </c>
      <c r="X3137">
        <v>12946</v>
      </c>
      <c r="Y3137" t="str">
        <f t="shared" si="1129"/>
        <v>Medium</v>
      </c>
      <c r="Z3137" t="s">
        <v>3680</v>
      </c>
      <c r="AA3137">
        <v>8</v>
      </c>
      <c r="AB3137" t="str">
        <f t="shared" si="1130"/>
        <v>Ensemble Poster</v>
      </c>
      <c r="AC3137" t="s">
        <v>14930</v>
      </c>
      <c r="AD3137" t="s">
        <v>14931</v>
      </c>
      <c r="AE3137">
        <v>280</v>
      </c>
      <c r="AF3137" t="str">
        <f t="shared" si="1131"/>
        <v>Very Low</v>
      </c>
      <c r="AG3137" t="s">
        <v>9</v>
      </c>
      <c r="AH3137" t="s">
        <v>10</v>
      </c>
      <c r="AI3137" t="s">
        <v>11</v>
      </c>
      <c r="AJ3137" t="str">
        <f t="shared" si="1132"/>
        <v>Teen</v>
      </c>
      <c r="AK3137">
        <v>10000000</v>
      </c>
      <c r="AL3137" t="str">
        <f t="shared" si="1133"/>
        <v>Low Budget</v>
      </c>
      <c r="AM3137">
        <v>2006</v>
      </c>
      <c r="AN3137">
        <f t="shared" si="1134"/>
        <v>19</v>
      </c>
      <c r="AO3137" t="str">
        <f t="shared" si="1135"/>
        <v>Old Classic</v>
      </c>
      <c r="AP3137">
        <v>912</v>
      </c>
      <c r="AQ3137" t="str">
        <f t="shared" si="1136"/>
        <v>Very Low</v>
      </c>
      <c r="AR3137">
        <v>6.8</v>
      </c>
      <c r="AS3137" t="str">
        <f t="shared" si="1137"/>
        <v>Average</v>
      </c>
      <c r="AT3137">
        <v>2.35</v>
      </c>
      <c r="AU3137" t="str">
        <f t="shared" si="1138"/>
        <v>Cinematic Widescreen</v>
      </c>
      <c r="AV3137">
        <v>683</v>
      </c>
      <c r="AW3137" t="str">
        <f t="shared" si="1139"/>
        <v>Very Low</v>
      </c>
    </row>
    <row r="3138" spans="1:49" x14ac:dyDescent="0.3">
      <c r="A3138" t="s">
        <v>718</v>
      </c>
      <c r="B3138" t="s">
        <v>14932</v>
      </c>
      <c r="C3138">
        <v>14</v>
      </c>
      <c r="D3138" t="str">
        <f t="shared" si="1119"/>
        <v>Very Low</v>
      </c>
      <c r="E3138">
        <v>123</v>
      </c>
      <c r="F3138" t="str">
        <f t="shared" si="1120"/>
        <v>2h 3m</v>
      </c>
      <c r="G3138" t="str">
        <f t="shared" si="1121"/>
        <v>Long Movie</v>
      </c>
      <c r="H3138">
        <v>5</v>
      </c>
      <c r="I3138" t="str">
        <f t="shared" si="1122"/>
        <v>Very Low</v>
      </c>
      <c r="J3138">
        <v>338</v>
      </c>
      <c r="K3138" t="str">
        <f t="shared" si="1123"/>
        <v>Very Low</v>
      </c>
      <c r="L3138" t="s">
        <v>3937</v>
      </c>
      <c r="M3138">
        <v>556</v>
      </c>
      <c r="N3138" t="str">
        <f t="shared" si="1124"/>
        <v>Low</v>
      </c>
      <c r="O3138">
        <v>18272447</v>
      </c>
      <c r="P3138" t="str">
        <f t="shared" si="1125"/>
        <v>Average</v>
      </c>
      <c r="Q3138" t="s">
        <v>4046</v>
      </c>
      <c r="R3138" t="str">
        <f t="shared" si="1126"/>
        <v>Drama</v>
      </c>
      <c r="S3138">
        <f t="shared" si="1127"/>
        <v>2</v>
      </c>
      <c r="T3138" t="s">
        <v>13053</v>
      </c>
      <c r="U3138" t="s">
        <v>14933</v>
      </c>
      <c r="V3138">
        <v>3119</v>
      </c>
      <c r="W3138" t="str">
        <f t="shared" si="1128"/>
        <v>Very Low</v>
      </c>
      <c r="X3138">
        <v>2149</v>
      </c>
      <c r="Y3138" t="str">
        <f t="shared" si="1129"/>
        <v>Low</v>
      </c>
      <c r="Z3138" t="s">
        <v>10626</v>
      </c>
      <c r="AA3138">
        <v>1</v>
      </c>
      <c r="AB3138" t="str">
        <f t="shared" si="1130"/>
        <v>Solo Star Poster</v>
      </c>
      <c r="AC3138" t="s">
        <v>14934</v>
      </c>
      <c r="AD3138" t="s">
        <v>14935</v>
      </c>
      <c r="AE3138">
        <v>35</v>
      </c>
      <c r="AF3138" t="str">
        <f t="shared" si="1131"/>
        <v>Very Low</v>
      </c>
      <c r="AG3138" t="s">
        <v>9</v>
      </c>
      <c r="AH3138" t="s">
        <v>10</v>
      </c>
      <c r="AI3138" t="s">
        <v>556</v>
      </c>
      <c r="AJ3138" t="str">
        <f t="shared" si="1132"/>
        <v>Adult</v>
      </c>
      <c r="AK3138">
        <v>10000000</v>
      </c>
      <c r="AL3138" t="str">
        <f t="shared" si="1133"/>
        <v>Low Budget</v>
      </c>
      <c r="AM3138">
        <v>1993</v>
      </c>
      <c r="AN3138">
        <f t="shared" si="1134"/>
        <v>32</v>
      </c>
      <c r="AO3138" t="str">
        <f t="shared" si="1135"/>
        <v>Old Classic</v>
      </c>
      <c r="AP3138">
        <v>475</v>
      </c>
      <c r="AQ3138" t="str">
        <f t="shared" si="1136"/>
        <v>Very Low</v>
      </c>
      <c r="AR3138">
        <v>5.9</v>
      </c>
      <c r="AS3138" t="str">
        <f t="shared" si="1137"/>
        <v>Below Average</v>
      </c>
      <c r="AT3138">
        <v>1.85</v>
      </c>
      <c r="AU3138" t="str">
        <f t="shared" si="1138"/>
        <v>HDTV / Widescreen</v>
      </c>
      <c r="AV3138">
        <v>331</v>
      </c>
      <c r="AW3138" t="str">
        <f t="shared" si="1139"/>
        <v>Very Low</v>
      </c>
    </row>
    <row r="3139" spans="1:49" x14ac:dyDescent="0.3">
      <c r="A3139" t="s">
        <v>0</v>
      </c>
      <c r="B3139" t="s">
        <v>14936</v>
      </c>
      <c r="C3139">
        <v>54</v>
      </c>
      <c r="D3139" t="str">
        <f t="shared" ref="D3139:D3202" si="1144">IF(C3139&lt;=50,"Very Low",
IF(C3139&lt;=200,"Low",
IF(C3139&lt;=500,"Medium",
IF(C3139&lt;=1000,"High","Very High"))))</f>
        <v>Low</v>
      </c>
      <c r="E3139">
        <v>107</v>
      </c>
      <c r="F3139" t="str">
        <f t="shared" ref="F3139:F3202" si="1145">INT(E3139/60) &amp; "h " &amp; MOD(E3139,60) &amp; "m"</f>
        <v>1h 47m</v>
      </c>
      <c r="G3139" t="str">
        <f t="shared" ref="G3139:G3202" si="1146">IF(E3139&lt;60,"Short Film",IF(E3139&lt;90,"Featurette",IF(E3139&lt;=120,"Standard Movie",IF(E3139&lt;=180,"Long Movie","Epic"))))</f>
        <v>Standard Movie</v>
      </c>
      <c r="H3139">
        <v>17</v>
      </c>
      <c r="I3139" t="str">
        <f t="shared" ref="I3139:I3202" si="1147">IF(H3139&lt;=1000,"Very Low",IF(H3139&lt;=10000,"Low",IF(H3139&lt;=50000,"Medium",IF(H3139&lt;=200000,"High","Very High"))))</f>
        <v>Very Low</v>
      </c>
      <c r="J3139">
        <v>53</v>
      </c>
      <c r="K3139" t="str">
        <f t="shared" ref="K3139:K3202" si="1148">IF(J3139&lt;=1000,"Very Low",IF(J3139&lt;=10000,"Low",IF(J3139&lt;=50000,"Medium",IF(J3139&lt;=200000,"High","Very High"))))</f>
        <v>Very Low</v>
      </c>
      <c r="L3139" t="s">
        <v>14937</v>
      </c>
      <c r="M3139">
        <v>371</v>
      </c>
      <c r="N3139" t="str">
        <f t="shared" ref="N3139:N3202" si="1149">IF(A3139&lt;=1000,"Very Low",
IF(M3139&lt;=10000,"Low",IF(M3139&lt;=50000,"Medium",IF(M3139&lt;=200000,"High","Very High"))))</f>
        <v>Low</v>
      </c>
      <c r="O3139">
        <f>O3138</f>
        <v>18272447</v>
      </c>
      <c r="P3139" t="str">
        <f t="shared" ref="P3139:P3202" si="1150">IF(AND(O3139&gt;=500000000),"Blockbuster",
IF(AND(O3139&gt;=200000000,O3139&lt;=499999999),"Superhit",
IF(AND(O3139&gt;=50000000,O3139&lt;=199999999),"Hit",
IF(AND(O3139&gt;=10000000,O3139&lt;=49999999),"Average",
IF(AND(O3139&lt;=10000000),"Flop","")))))</f>
        <v>Average</v>
      </c>
      <c r="Q3139" t="s">
        <v>31</v>
      </c>
      <c r="R3139" t="str">
        <f t="shared" ref="R3139:R3202" si="1151">LEFT(Q3139, FIND("|",Q3139&amp;"|")-1)</f>
        <v>Action</v>
      </c>
      <c r="S3139">
        <f t="shared" ref="S3139:S3202" si="1152">LEN(Q3139)-LEN(SUBSTITUTE(Q3139,"|",""))+1</f>
        <v>2</v>
      </c>
      <c r="T3139" t="s">
        <v>9421</v>
      </c>
      <c r="U3139" t="s">
        <v>14938</v>
      </c>
      <c r="V3139">
        <v>6143</v>
      </c>
      <c r="W3139" t="str">
        <f t="shared" ref="W3139:W3202" si="1153">IF(V3139&lt;=10000,"Very Low",IF(V3139&lt;=50000,"Low",IF(V3139&lt;=200000,"Medium",IF(V3139&lt;=500000,"High","Very High"))))</f>
        <v>Very Low</v>
      </c>
      <c r="X3139">
        <v>857</v>
      </c>
      <c r="Y3139" t="str">
        <f t="shared" ref="Y3139:Y3202" si="1154">IF(X3139&lt;=1000,"Very Low",IF(X3139&lt;=10000,"Low",IF(X3139&lt;=50000,"Medium",IF(X3139&lt;=200000,"High","Very High"))))</f>
        <v>Very Low</v>
      </c>
      <c r="Z3139" t="s">
        <v>14939</v>
      </c>
      <c r="AA3139">
        <v>1</v>
      </c>
      <c r="AB3139" t="str">
        <f t="shared" ref="AB3139:AB3202" si="1155">IF(AA3139=0,"Symbolic Poster",IF(AA3139=1,"Solo Star Poster",IF(AA3139&lt;=3,"Duo/Trio Poster","Ensemble Poster")))</f>
        <v>Solo Star Poster</v>
      </c>
      <c r="AC3139" t="s">
        <v>14940</v>
      </c>
      <c r="AD3139" t="s">
        <v>14941</v>
      </c>
      <c r="AE3139">
        <v>90</v>
      </c>
      <c r="AF3139" t="str">
        <f t="shared" ref="AF3139:AF3202" si="1156">IF(AE3139&lt;=500,"Very Low",IF(AE3139&lt;=2000,"Low",IF(AE3139&lt;=5000,"Medium",IF(AE3139&lt;=15000,"High","Very High"))))</f>
        <v>Very Low</v>
      </c>
      <c r="AG3139" t="s">
        <v>9</v>
      </c>
      <c r="AH3139" t="s">
        <v>10</v>
      </c>
      <c r="AI3139" t="s">
        <v>556</v>
      </c>
      <c r="AJ3139" t="str">
        <f t="shared" ref="AJ3139:AJ3202" si="1157">IF(OR(AI3139="G",AI3139="PG",AI3139="U",AI3139="TV-Y",AI3139="TV-G"),"Family",IF(OR(AI3139="PG-13",AI3139="UA",AI3139="TV-14"),"Teen",IF(OR(AI3139="R",AI3139="NC-17",AI3139="A",AI3139="TV-MA"),"Adult",IF(AI3139="Not Rated","No Rating","Other/Unknown"))))</f>
        <v>Adult</v>
      </c>
      <c r="AK3139">
        <v>10000000</v>
      </c>
      <c r="AL3139" t="str">
        <f t="shared" ref="AL3139:AL3202" si="1158">IF(AK3139&gt;=200000000,"Very High Budget",
IF(AND(AK3139&gt;=100000000,AK3139&lt;=199999999),"High Budget",
IF(AND(AK3139&gt;=30000000,AK3139&lt;=99999999),"Medium Budget",
IF(AK3139&lt;30000000,"Low Budget",""))))</f>
        <v>Low Budget</v>
      </c>
      <c r="AM3139">
        <v>1985</v>
      </c>
      <c r="AN3139">
        <f t="shared" ref="AN3139:AN3202" si="1159">$AY$20-AM3139</f>
        <v>40</v>
      </c>
      <c r="AO3139" t="str">
        <f t="shared" ref="AO3139:AO3202" si="1160">IF(AN3139&lt;=5,"Recent",IF(AND(AN3139&gt;=6,AN3139&lt;=15),"Modern Classic",IF(AN3139&gt;15,"Old Classic","")))</f>
        <v>Old Classic</v>
      </c>
      <c r="AP3139">
        <v>324</v>
      </c>
      <c r="AQ3139" t="str">
        <f t="shared" ref="AQ3139:AQ3202" si="1161">IF(AP3139&lt;=1000,"Very Low",IF(AP3139&lt;=10000,"Low",IF(AP3139&lt;=50000,"Medium",IF(AP3139&lt;=200000,"High","Very High"))))</f>
        <v>Very Low</v>
      </c>
      <c r="AR3139">
        <v>5.3</v>
      </c>
      <c r="AS3139" t="str">
        <f t="shared" ref="AS3139:AS3202" si="1162">IF(AND(AR3139&gt;=9,AR3139&lt;=10),"Master Piece",
IF(AND(AR3139&gt;=8,AR3139&lt;9),"Excellent",
IF(AND(AR3139&gt;=7,AR3139&lt;8),"Good",
IF(AND(AR3139&gt;=6,AR3139&lt;7),"Average",
IF(AND(AR3139&gt;=5,AR3139&lt;6),"Below Average",
IF(AND(AR3139&gt;=4,AR3139&lt;5),"Poor",
IF(AND(AR3139&gt;=3,AR3139&lt;4),"Very Poor",
IF(AND(AR3139&gt;=0,AR3139&lt;3),"Terrible",""))))))))</f>
        <v>Below Average</v>
      </c>
      <c r="AT3139">
        <v>1.85</v>
      </c>
      <c r="AU3139" t="str">
        <f t="shared" ref="AU3139:AU3202" si="1163">IF(AND(AT3139&gt;=1.3,AT3139&lt;=1.4),"Classic",IF(AND(AT3139&gt;=1.7,AT3139&lt;=1.9),"HDTV / Widescreen",IF(AND(AT3139&gt;=2.2,AT3139&lt;=2.4),"Cinematic Widescreen",IF(AND(AT3139&gt;=1.4,AT3139&lt;=1.6),"Standard Academy",IF(AT3139&gt;=2.4,"Ultra Widescreen","")))))</f>
        <v>HDTV / Widescreen</v>
      </c>
      <c r="AV3139">
        <v>0</v>
      </c>
      <c r="AW3139" t="str">
        <f t="shared" ref="AW3139:AW3202" si="1164">IF(AV3139&lt;=1000,"Very Low",IF(AV3139&lt;=10000,"Low",IF(AV3139&lt;=50000,"Medium",IF(AV3139&lt;=200000,"High","Very High"))))</f>
        <v>Very Low</v>
      </c>
    </row>
    <row r="3140" spans="1:49" x14ac:dyDescent="0.3">
      <c r="A3140" t="s">
        <v>0</v>
      </c>
      <c r="B3140" t="s">
        <v>6771</v>
      </c>
      <c r="C3140">
        <v>55</v>
      </c>
      <c r="D3140" t="str">
        <f t="shared" si="1144"/>
        <v>Low</v>
      </c>
      <c r="E3140">
        <v>112</v>
      </c>
      <c r="F3140" t="str">
        <f t="shared" si="1145"/>
        <v>1h 52m</v>
      </c>
      <c r="G3140" t="str">
        <f t="shared" si="1146"/>
        <v>Standard Movie</v>
      </c>
      <c r="H3140">
        <v>92</v>
      </c>
      <c r="I3140" t="str">
        <f t="shared" si="1147"/>
        <v>Very Low</v>
      </c>
      <c r="J3140">
        <v>826</v>
      </c>
      <c r="K3140" t="str">
        <f t="shared" si="1148"/>
        <v>Very Low</v>
      </c>
      <c r="L3140" t="s">
        <v>2109</v>
      </c>
      <c r="M3140">
        <v>2000</v>
      </c>
      <c r="N3140" t="str">
        <f t="shared" si="1149"/>
        <v>Low</v>
      </c>
      <c r="O3140">
        <v>17378977</v>
      </c>
      <c r="P3140" t="str">
        <f t="shared" si="1150"/>
        <v>Average</v>
      </c>
      <c r="Q3140" t="s">
        <v>5759</v>
      </c>
      <c r="R3140" t="str">
        <f t="shared" si="1151"/>
        <v>Comedy</v>
      </c>
      <c r="S3140">
        <f t="shared" si="1152"/>
        <v>4</v>
      </c>
      <c r="T3140" t="s">
        <v>8402</v>
      </c>
      <c r="U3140" t="s">
        <v>14942</v>
      </c>
      <c r="V3140">
        <v>5585</v>
      </c>
      <c r="W3140" t="str">
        <f t="shared" si="1153"/>
        <v>Very Low</v>
      </c>
      <c r="X3140">
        <v>7552</v>
      </c>
      <c r="Y3140" t="str">
        <f t="shared" si="1154"/>
        <v>Low</v>
      </c>
      <c r="Z3140" t="s">
        <v>12186</v>
      </c>
      <c r="AA3140">
        <v>0</v>
      </c>
      <c r="AB3140" t="str">
        <f t="shared" si="1155"/>
        <v>Symbolic Poster</v>
      </c>
      <c r="AC3140" t="s">
        <v>14943</v>
      </c>
      <c r="AD3140" t="s">
        <v>14944</v>
      </c>
      <c r="AE3140">
        <v>75</v>
      </c>
      <c r="AF3140" t="str">
        <f t="shared" si="1156"/>
        <v>Very Low</v>
      </c>
      <c r="AG3140" t="s">
        <v>9</v>
      </c>
      <c r="AH3140" t="s">
        <v>10</v>
      </c>
      <c r="AI3140" t="s">
        <v>11</v>
      </c>
      <c r="AJ3140" t="str">
        <f t="shared" si="1157"/>
        <v>Teen</v>
      </c>
      <c r="AK3140">
        <f>AK3139</f>
        <v>10000000</v>
      </c>
      <c r="AL3140" t="str">
        <f t="shared" si="1158"/>
        <v>Low Budget</v>
      </c>
      <c r="AM3140">
        <v>2005</v>
      </c>
      <c r="AN3140">
        <f t="shared" si="1159"/>
        <v>20</v>
      </c>
      <c r="AO3140" t="str">
        <f t="shared" si="1160"/>
        <v>Old Classic</v>
      </c>
      <c r="AP3140">
        <v>918</v>
      </c>
      <c r="AQ3140" t="str">
        <f t="shared" si="1161"/>
        <v>Very Low</v>
      </c>
      <c r="AR3140">
        <v>6</v>
      </c>
      <c r="AS3140" t="str">
        <f t="shared" si="1162"/>
        <v>Average</v>
      </c>
      <c r="AT3140">
        <v>2.35</v>
      </c>
      <c r="AU3140" t="str">
        <f t="shared" si="1163"/>
        <v>Cinematic Widescreen</v>
      </c>
      <c r="AV3140">
        <v>997</v>
      </c>
      <c r="AW3140" t="str">
        <f t="shared" si="1164"/>
        <v>Very Low</v>
      </c>
    </row>
    <row r="3141" spans="1:49" x14ac:dyDescent="0.3">
      <c r="A3141" t="s">
        <v>0</v>
      </c>
      <c r="B3141" t="s">
        <v>5353</v>
      </c>
      <c r="C3141">
        <v>179</v>
      </c>
      <c r="D3141" t="str">
        <f t="shared" si="1144"/>
        <v>Low</v>
      </c>
      <c r="E3141">
        <v>93</v>
      </c>
      <c r="F3141" t="str">
        <f t="shared" si="1145"/>
        <v>1h 33m</v>
      </c>
      <c r="G3141" t="str">
        <f t="shared" si="1146"/>
        <v>Standard Movie</v>
      </c>
      <c r="H3141">
        <v>0</v>
      </c>
      <c r="I3141" t="str">
        <f t="shared" si="1147"/>
        <v>Very Low</v>
      </c>
      <c r="J3141">
        <v>766</v>
      </c>
      <c r="K3141" t="str">
        <f t="shared" si="1148"/>
        <v>Very Low</v>
      </c>
      <c r="L3141" t="s">
        <v>1663</v>
      </c>
      <c r="M3141">
        <v>13000</v>
      </c>
      <c r="N3141" t="str">
        <f t="shared" si="1149"/>
        <v>Medium</v>
      </c>
      <c r="O3141">
        <v>17096053</v>
      </c>
      <c r="P3141" t="str">
        <f t="shared" si="1150"/>
        <v>Average</v>
      </c>
      <c r="Q3141" t="s">
        <v>2498</v>
      </c>
      <c r="R3141" t="str">
        <f t="shared" si="1151"/>
        <v>Comedy</v>
      </c>
      <c r="S3141">
        <f t="shared" si="1152"/>
        <v>2</v>
      </c>
      <c r="T3141" t="s">
        <v>518</v>
      </c>
      <c r="U3141" t="s">
        <v>14945</v>
      </c>
      <c r="V3141">
        <v>134458</v>
      </c>
      <c r="W3141" t="str">
        <f t="shared" si="1153"/>
        <v>Medium</v>
      </c>
      <c r="X3141">
        <v>15716</v>
      </c>
      <c r="Y3141" t="str">
        <f t="shared" si="1154"/>
        <v>Medium</v>
      </c>
      <c r="Z3141" t="s">
        <v>1990</v>
      </c>
      <c r="AA3141">
        <v>2</v>
      </c>
      <c r="AB3141" t="str">
        <f t="shared" si="1155"/>
        <v>Duo/Trio Poster</v>
      </c>
      <c r="AC3141" t="s">
        <v>14946</v>
      </c>
      <c r="AD3141" t="s">
        <v>14947</v>
      </c>
      <c r="AE3141">
        <v>640</v>
      </c>
      <c r="AF3141" t="str">
        <f t="shared" si="1156"/>
        <v>Low</v>
      </c>
      <c r="AG3141" t="s">
        <v>9</v>
      </c>
      <c r="AH3141" t="s">
        <v>10</v>
      </c>
      <c r="AI3141" t="s">
        <v>556</v>
      </c>
      <c r="AJ3141" t="str">
        <f t="shared" si="1157"/>
        <v>Adult</v>
      </c>
      <c r="AK3141">
        <v>9000000</v>
      </c>
      <c r="AL3141" t="str">
        <f t="shared" si="1158"/>
        <v>Low Budget</v>
      </c>
      <c r="AM3141">
        <v>1998</v>
      </c>
      <c r="AN3141">
        <f t="shared" si="1159"/>
        <v>27</v>
      </c>
      <c r="AO3141" t="str">
        <f t="shared" si="1160"/>
        <v>Old Classic</v>
      </c>
      <c r="AP3141">
        <v>933</v>
      </c>
      <c r="AQ3141" t="str">
        <f t="shared" si="1161"/>
        <v>Very Low</v>
      </c>
      <c r="AR3141">
        <v>7.7</v>
      </c>
      <c r="AS3141" t="str">
        <f t="shared" si="1162"/>
        <v>Good</v>
      </c>
      <c r="AT3141">
        <v>2.35</v>
      </c>
      <c r="AU3141" t="str">
        <f t="shared" si="1163"/>
        <v>Cinematic Widescreen</v>
      </c>
      <c r="AV3141">
        <v>5000</v>
      </c>
      <c r="AW3141" t="str">
        <f t="shared" si="1164"/>
        <v>Low</v>
      </c>
    </row>
    <row r="3142" spans="1:49" x14ac:dyDescent="0.3">
      <c r="A3142" t="s">
        <v>0</v>
      </c>
      <c r="B3142" t="s">
        <v>6500</v>
      </c>
      <c r="C3142">
        <v>221</v>
      </c>
      <c r="D3142" t="str">
        <f t="shared" si="1144"/>
        <v>Medium</v>
      </c>
      <c r="E3142">
        <v>97</v>
      </c>
      <c r="F3142" t="str">
        <f t="shared" si="1145"/>
        <v>1h 37m</v>
      </c>
      <c r="G3142" t="str">
        <f t="shared" si="1146"/>
        <v>Standard Movie</v>
      </c>
      <c r="H3142">
        <v>25</v>
      </c>
      <c r="I3142" t="str">
        <f t="shared" si="1147"/>
        <v>Very Low</v>
      </c>
      <c r="J3142">
        <v>861</v>
      </c>
      <c r="K3142" t="str">
        <f t="shared" si="1148"/>
        <v>Very Low</v>
      </c>
      <c r="L3142" t="s">
        <v>9003</v>
      </c>
      <c r="M3142">
        <v>929</v>
      </c>
      <c r="N3142" t="str">
        <f t="shared" si="1149"/>
        <v>Low</v>
      </c>
      <c r="O3142">
        <v>21371425</v>
      </c>
      <c r="P3142" t="str">
        <f t="shared" si="1150"/>
        <v>Average</v>
      </c>
      <c r="Q3142" t="s">
        <v>2784</v>
      </c>
      <c r="R3142" t="str">
        <f t="shared" si="1151"/>
        <v>Action</v>
      </c>
      <c r="S3142">
        <f t="shared" si="1152"/>
        <v>3</v>
      </c>
      <c r="T3142" t="s">
        <v>3707</v>
      </c>
      <c r="U3142" t="s">
        <v>14948</v>
      </c>
      <c r="V3142">
        <v>76199</v>
      </c>
      <c r="W3142" t="str">
        <f t="shared" si="1153"/>
        <v>Medium</v>
      </c>
      <c r="X3142">
        <v>3679</v>
      </c>
      <c r="Y3142" t="str">
        <f t="shared" si="1154"/>
        <v>Low</v>
      </c>
      <c r="Z3142" t="s">
        <v>3852</v>
      </c>
      <c r="AA3142">
        <v>0</v>
      </c>
      <c r="AB3142" t="str">
        <f t="shared" si="1155"/>
        <v>Symbolic Poster</v>
      </c>
      <c r="AC3142" t="s">
        <v>14949</v>
      </c>
      <c r="AD3142" t="s">
        <v>14950</v>
      </c>
      <c r="AE3142">
        <v>944</v>
      </c>
      <c r="AF3142" t="str">
        <f t="shared" si="1156"/>
        <v>Low</v>
      </c>
      <c r="AG3142" t="s">
        <v>9</v>
      </c>
      <c r="AH3142" t="s">
        <v>10</v>
      </c>
      <c r="AI3142" t="s">
        <v>11</v>
      </c>
      <c r="AJ3142" t="str">
        <f t="shared" si="1157"/>
        <v>Teen</v>
      </c>
      <c r="AK3142">
        <v>10000000</v>
      </c>
      <c r="AL3142" t="str">
        <f t="shared" si="1158"/>
        <v>Low Budget</v>
      </c>
      <c r="AM3142">
        <v>2010</v>
      </c>
      <c r="AN3142">
        <f t="shared" si="1159"/>
        <v>15</v>
      </c>
      <c r="AO3142" t="str">
        <f t="shared" si="1160"/>
        <v>Modern Classic</v>
      </c>
      <c r="AP3142">
        <v>927</v>
      </c>
      <c r="AQ3142" t="str">
        <f t="shared" si="1161"/>
        <v>Very Low</v>
      </c>
      <c r="AR3142">
        <v>4.4000000000000004</v>
      </c>
      <c r="AS3142" t="str">
        <f t="shared" si="1162"/>
        <v>Poor</v>
      </c>
      <c r="AT3142">
        <v>2.35</v>
      </c>
      <c r="AU3142" t="str">
        <f t="shared" si="1163"/>
        <v>Cinematic Widescreen</v>
      </c>
      <c r="AV3142">
        <v>13000</v>
      </c>
      <c r="AW3142" t="str">
        <f t="shared" si="1164"/>
        <v>Medium</v>
      </c>
    </row>
    <row r="3143" spans="1:49" x14ac:dyDescent="0.3">
      <c r="A3143" t="s">
        <v>0</v>
      </c>
      <c r="B3143" t="s">
        <v>4508</v>
      </c>
      <c r="C3143">
        <v>158</v>
      </c>
      <c r="D3143" t="str">
        <f t="shared" si="1144"/>
        <v>Low</v>
      </c>
      <c r="E3143">
        <v>122</v>
      </c>
      <c r="F3143" t="str">
        <f t="shared" si="1145"/>
        <v>2h 2m</v>
      </c>
      <c r="G3143" t="str">
        <f t="shared" si="1146"/>
        <v>Long Movie</v>
      </c>
      <c r="H3143">
        <v>108</v>
      </c>
      <c r="I3143" t="str">
        <f t="shared" si="1147"/>
        <v>Very Low</v>
      </c>
      <c r="J3143">
        <v>111</v>
      </c>
      <c r="K3143" t="str">
        <f t="shared" si="1148"/>
        <v>Very Low</v>
      </c>
      <c r="L3143" t="s">
        <v>5241</v>
      </c>
      <c r="M3143">
        <v>220</v>
      </c>
      <c r="N3143" t="str">
        <f t="shared" si="1149"/>
        <v>Low</v>
      </c>
      <c r="O3143">
        <v>33071558</v>
      </c>
      <c r="P3143" t="str">
        <f t="shared" si="1150"/>
        <v>Average</v>
      </c>
      <c r="Q3143" t="s">
        <v>2498</v>
      </c>
      <c r="R3143" t="str">
        <f t="shared" si="1151"/>
        <v>Comedy</v>
      </c>
      <c r="S3143">
        <f t="shared" si="1152"/>
        <v>2</v>
      </c>
      <c r="T3143" t="s">
        <v>14951</v>
      </c>
      <c r="U3143" t="s">
        <v>14952</v>
      </c>
      <c r="V3143">
        <v>22369</v>
      </c>
      <c r="W3143" t="str">
        <f t="shared" si="1153"/>
        <v>Low</v>
      </c>
      <c r="X3143">
        <v>583</v>
      </c>
      <c r="Y3143" t="str">
        <f t="shared" si="1154"/>
        <v>Very Low</v>
      </c>
      <c r="Z3143" t="s">
        <v>14953</v>
      </c>
      <c r="AA3143">
        <v>6</v>
      </c>
      <c r="AB3143" t="str">
        <f t="shared" si="1155"/>
        <v>Ensemble Poster</v>
      </c>
      <c r="AC3143" t="s">
        <v>14954</v>
      </c>
      <c r="AD3143" t="s">
        <v>14955</v>
      </c>
      <c r="AE3143">
        <v>100</v>
      </c>
      <c r="AF3143" t="str">
        <f t="shared" si="1156"/>
        <v>Very Low</v>
      </c>
      <c r="AG3143" t="s">
        <v>9</v>
      </c>
      <c r="AH3143" t="s">
        <v>28</v>
      </c>
      <c r="AI3143" t="s">
        <v>66</v>
      </c>
      <c r="AJ3143" t="str">
        <f t="shared" si="1157"/>
        <v>Family</v>
      </c>
      <c r="AK3143">
        <v>10000000</v>
      </c>
      <c r="AL3143" t="str">
        <f t="shared" si="1158"/>
        <v>Low Budget</v>
      </c>
      <c r="AM3143">
        <v>2015</v>
      </c>
      <c r="AN3143">
        <f t="shared" si="1159"/>
        <v>10</v>
      </c>
      <c r="AO3143" t="str">
        <f t="shared" si="1160"/>
        <v>Modern Classic</v>
      </c>
      <c r="AP3143">
        <v>186</v>
      </c>
      <c r="AQ3143" t="str">
        <f t="shared" si="1161"/>
        <v>Very Low</v>
      </c>
      <c r="AR3143">
        <v>6.6</v>
      </c>
      <c r="AS3143" t="str">
        <f t="shared" si="1162"/>
        <v>Average</v>
      </c>
      <c r="AT3143">
        <v>2.35</v>
      </c>
      <c r="AU3143" t="str">
        <f t="shared" si="1163"/>
        <v>Cinematic Widescreen</v>
      </c>
      <c r="AV3143">
        <v>21000</v>
      </c>
      <c r="AW3143" t="str">
        <f t="shared" si="1164"/>
        <v>Medium</v>
      </c>
    </row>
    <row r="3144" spans="1:49" x14ac:dyDescent="0.3">
      <c r="A3144" t="s">
        <v>0</v>
      </c>
      <c r="B3144" t="s">
        <v>14956</v>
      </c>
      <c r="C3144">
        <v>73</v>
      </c>
      <c r="D3144" t="str">
        <f t="shared" si="1144"/>
        <v>Low</v>
      </c>
      <c r="E3144">
        <v>101</v>
      </c>
      <c r="F3144" t="str">
        <f t="shared" si="1145"/>
        <v>1h 41m</v>
      </c>
      <c r="G3144" t="str">
        <f t="shared" si="1146"/>
        <v>Standard Movie</v>
      </c>
      <c r="H3144">
        <v>22</v>
      </c>
      <c r="I3144" t="str">
        <f t="shared" si="1147"/>
        <v>Very Low</v>
      </c>
      <c r="J3144">
        <v>558</v>
      </c>
      <c r="K3144" t="str">
        <f t="shared" si="1148"/>
        <v>Very Low</v>
      </c>
      <c r="L3144" t="s">
        <v>2360</v>
      </c>
      <c r="M3144">
        <v>918</v>
      </c>
      <c r="N3144" t="str">
        <f t="shared" si="1149"/>
        <v>Low</v>
      </c>
      <c r="O3144">
        <v>17655201</v>
      </c>
      <c r="P3144" t="str">
        <f t="shared" si="1150"/>
        <v>Average</v>
      </c>
      <c r="Q3144" t="s">
        <v>7115</v>
      </c>
      <c r="R3144" t="str">
        <f t="shared" si="1151"/>
        <v>Drama</v>
      </c>
      <c r="S3144">
        <f t="shared" si="1152"/>
        <v>2</v>
      </c>
      <c r="T3144" t="s">
        <v>660</v>
      </c>
      <c r="U3144" t="s">
        <v>14957</v>
      </c>
      <c r="V3144">
        <v>4719</v>
      </c>
      <c r="W3144" t="str">
        <f t="shared" si="1153"/>
        <v>Very Low</v>
      </c>
      <c r="X3144">
        <v>3317</v>
      </c>
      <c r="Y3144" t="str">
        <f t="shared" si="1154"/>
        <v>Low</v>
      </c>
      <c r="Z3144" t="s">
        <v>755</v>
      </c>
      <c r="AA3144">
        <v>1</v>
      </c>
      <c r="AB3144" t="str">
        <f t="shared" si="1155"/>
        <v>Solo Star Poster</v>
      </c>
      <c r="AC3144" t="s">
        <v>14958</v>
      </c>
      <c r="AD3144" t="s">
        <v>14959</v>
      </c>
      <c r="AE3144">
        <v>24</v>
      </c>
      <c r="AF3144" t="str">
        <f t="shared" si="1156"/>
        <v>Very Low</v>
      </c>
      <c r="AG3144" t="s">
        <v>9</v>
      </c>
      <c r="AH3144" t="s">
        <v>10</v>
      </c>
      <c r="AI3144" t="s">
        <v>248</v>
      </c>
      <c r="AJ3144" t="str">
        <f t="shared" si="1157"/>
        <v>Family</v>
      </c>
      <c r="AK3144">
        <v>10000000</v>
      </c>
      <c r="AL3144" t="str">
        <f t="shared" si="1158"/>
        <v>Low Budget</v>
      </c>
      <c r="AM3144">
        <v>2008</v>
      </c>
      <c r="AN3144">
        <f t="shared" si="1159"/>
        <v>17</v>
      </c>
      <c r="AO3144" t="str">
        <f t="shared" si="1160"/>
        <v>Old Classic</v>
      </c>
      <c r="AP3144">
        <v>624</v>
      </c>
      <c r="AQ3144" t="str">
        <f t="shared" si="1161"/>
        <v>Very Low</v>
      </c>
      <c r="AR3144">
        <v>6.7</v>
      </c>
      <c r="AS3144" t="str">
        <f t="shared" si="1162"/>
        <v>Average</v>
      </c>
      <c r="AT3144">
        <v>1.85</v>
      </c>
      <c r="AU3144" t="str">
        <f t="shared" si="1163"/>
        <v>HDTV / Widescreen</v>
      </c>
      <c r="AV3144">
        <v>851</v>
      </c>
      <c r="AW3144" t="str">
        <f t="shared" si="1164"/>
        <v>Very Low</v>
      </c>
    </row>
    <row r="3145" spans="1:49" x14ac:dyDescent="0.3">
      <c r="A3145" t="s">
        <v>0</v>
      </c>
      <c r="B3145" t="s">
        <v>11533</v>
      </c>
      <c r="C3145">
        <v>65</v>
      </c>
      <c r="D3145" t="str">
        <f t="shared" si="1144"/>
        <v>Low</v>
      </c>
      <c r="E3145">
        <v>100</v>
      </c>
      <c r="F3145" t="str">
        <f t="shared" si="1145"/>
        <v>1h 40m</v>
      </c>
      <c r="G3145" t="str">
        <f t="shared" si="1146"/>
        <v>Standard Movie</v>
      </c>
      <c r="H3145">
        <v>15</v>
      </c>
      <c r="I3145" t="str">
        <f t="shared" si="1147"/>
        <v>Very Low</v>
      </c>
      <c r="J3145">
        <v>804</v>
      </c>
      <c r="K3145" t="str">
        <f t="shared" si="1148"/>
        <v>Very Low</v>
      </c>
      <c r="L3145" t="s">
        <v>1949</v>
      </c>
      <c r="M3145">
        <v>1000</v>
      </c>
      <c r="N3145" t="str">
        <f t="shared" si="1149"/>
        <v>Low</v>
      </c>
      <c r="O3145">
        <v>16247775</v>
      </c>
      <c r="P3145" t="str">
        <f t="shared" si="1150"/>
        <v>Average</v>
      </c>
      <c r="Q3145" t="s">
        <v>2688</v>
      </c>
      <c r="R3145" t="str">
        <f t="shared" si="1151"/>
        <v>Comedy</v>
      </c>
      <c r="S3145">
        <f t="shared" si="1152"/>
        <v>3</v>
      </c>
      <c r="T3145" t="s">
        <v>9409</v>
      </c>
      <c r="U3145" t="s">
        <v>14960</v>
      </c>
      <c r="V3145">
        <v>23527</v>
      </c>
      <c r="W3145" t="str">
        <f t="shared" si="1153"/>
        <v>Low</v>
      </c>
      <c r="X3145">
        <v>4789</v>
      </c>
      <c r="Y3145" t="str">
        <f t="shared" si="1154"/>
        <v>Low</v>
      </c>
      <c r="Z3145" t="s">
        <v>10971</v>
      </c>
      <c r="AA3145">
        <v>3</v>
      </c>
      <c r="AB3145" t="str">
        <f t="shared" si="1155"/>
        <v>Duo/Trio Poster</v>
      </c>
      <c r="AC3145" t="s">
        <v>14961</v>
      </c>
      <c r="AD3145" t="s">
        <v>14962</v>
      </c>
      <c r="AE3145">
        <v>104</v>
      </c>
      <c r="AF3145" t="str">
        <f t="shared" si="1156"/>
        <v>Very Low</v>
      </c>
      <c r="AG3145" t="s">
        <v>9</v>
      </c>
      <c r="AH3145" t="s">
        <v>10</v>
      </c>
      <c r="AI3145" t="s">
        <v>66</v>
      </c>
      <c r="AJ3145" t="str">
        <f t="shared" si="1157"/>
        <v>Family</v>
      </c>
      <c r="AK3145">
        <v>25000000</v>
      </c>
      <c r="AL3145" t="str">
        <f t="shared" si="1158"/>
        <v>Low Budget</v>
      </c>
      <c r="AM3145">
        <v>2005</v>
      </c>
      <c r="AN3145">
        <f t="shared" si="1159"/>
        <v>20</v>
      </c>
      <c r="AO3145" t="str">
        <f t="shared" si="1160"/>
        <v>Old Classic</v>
      </c>
      <c r="AP3145">
        <v>962</v>
      </c>
      <c r="AQ3145" t="str">
        <f t="shared" si="1161"/>
        <v>Very Low</v>
      </c>
      <c r="AR3145">
        <v>5.5</v>
      </c>
      <c r="AS3145" t="str">
        <f t="shared" si="1162"/>
        <v>Below Average</v>
      </c>
      <c r="AT3145">
        <v>1.85</v>
      </c>
      <c r="AU3145" t="str">
        <f t="shared" si="1163"/>
        <v>HDTV / Widescreen</v>
      </c>
      <c r="AV3145">
        <v>767</v>
      </c>
      <c r="AW3145" t="str">
        <f t="shared" si="1164"/>
        <v>Very Low</v>
      </c>
    </row>
    <row r="3146" spans="1:49" x14ac:dyDescent="0.3">
      <c r="A3146" t="s">
        <v>0</v>
      </c>
      <c r="B3146" t="s">
        <v>5047</v>
      </c>
      <c r="C3146">
        <v>23</v>
      </c>
      <c r="D3146" t="str">
        <f t="shared" si="1144"/>
        <v>Very Low</v>
      </c>
      <c r="E3146">
        <v>129</v>
      </c>
      <c r="F3146" t="str">
        <f t="shared" si="1145"/>
        <v>2h 9m</v>
      </c>
      <c r="G3146" t="str">
        <f t="shared" si="1146"/>
        <v>Long Movie</v>
      </c>
      <c r="H3146">
        <v>0</v>
      </c>
      <c r="I3146" t="str">
        <f t="shared" si="1147"/>
        <v>Very Low</v>
      </c>
      <c r="J3146">
        <v>203</v>
      </c>
      <c r="K3146" t="str">
        <f t="shared" si="1148"/>
        <v>Very Low</v>
      </c>
      <c r="L3146" t="s">
        <v>2690</v>
      </c>
      <c r="M3146">
        <v>18000</v>
      </c>
      <c r="N3146" t="str">
        <f t="shared" si="1149"/>
        <v>Medium</v>
      </c>
      <c r="O3146">
        <v>16153600</v>
      </c>
      <c r="P3146" t="str">
        <f t="shared" si="1150"/>
        <v>Average</v>
      </c>
      <c r="Q3146" t="s">
        <v>7808</v>
      </c>
      <c r="R3146" t="str">
        <f t="shared" si="1151"/>
        <v>Drama</v>
      </c>
      <c r="S3146">
        <f t="shared" si="1152"/>
        <v>3</v>
      </c>
      <c r="T3146" t="s">
        <v>1698</v>
      </c>
      <c r="U3146" t="s">
        <v>14963</v>
      </c>
      <c r="V3146">
        <v>8295</v>
      </c>
      <c r="W3146" t="str">
        <f t="shared" si="1153"/>
        <v>Very Low</v>
      </c>
      <c r="X3146">
        <v>19065</v>
      </c>
      <c r="Y3146" t="str">
        <f t="shared" si="1154"/>
        <v>Medium</v>
      </c>
      <c r="Z3146" t="s">
        <v>14964</v>
      </c>
      <c r="AA3146">
        <v>1</v>
      </c>
      <c r="AB3146" t="str">
        <f t="shared" si="1155"/>
        <v>Solo Star Poster</v>
      </c>
      <c r="AC3146" t="s">
        <v>14965</v>
      </c>
      <c r="AD3146" t="s">
        <v>14966</v>
      </c>
      <c r="AE3146">
        <v>30</v>
      </c>
      <c r="AF3146" t="str">
        <f t="shared" si="1156"/>
        <v>Very Low</v>
      </c>
      <c r="AG3146" t="s">
        <v>9</v>
      </c>
      <c r="AH3146" t="s">
        <v>10</v>
      </c>
      <c r="AI3146" t="s">
        <v>556</v>
      </c>
      <c r="AJ3146" t="str">
        <f t="shared" si="1157"/>
        <v>Adult</v>
      </c>
      <c r="AK3146">
        <v>10000000</v>
      </c>
      <c r="AL3146" t="str">
        <f t="shared" si="1158"/>
        <v>Low Budget</v>
      </c>
      <c r="AM3146">
        <v>1990</v>
      </c>
      <c r="AN3146">
        <f t="shared" si="1159"/>
        <v>35</v>
      </c>
      <c r="AO3146" t="str">
        <f t="shared" si="1160"/>
        <v>Old Classic</v>
      </c>
      <c r="AP3146">
        <v>269</v>
      </c>
      <c r="AQ3146" t="str">
        <f t="shared" si="1161"/>
        <v>Very Low</v>
      </c>
      <c r="AR3146">
        <v>6.5</v>
      </c>
      <c r="AS3146" t="str">
        <f t="shared" si="1162"/>
        <v>Average</v>
      </c>
      <c r="AT3146">
        <v>1.85</v>
      </c>
      <c r="AU3146" t="str">
        <f t="shared" si="1163"/>
        <v>HDTV / Widescreen</v>
      </c>
      <c r="AV3146">
        <v>720</v>
      </c>
      <c r="AW3146" t="str">
        <f t="shared" si="1164"/>
        <v>Very Low</v>
      </c>
    </row>
    <row r="3147" spans="1:49" x14ac:dyDescent="0.3">
      <c r="A3147" t="s">
        <v>0</v>
      </c>
      <c r="B3147" t="s">
        <v>4953</v>
      </c>
      <c r="C3147">
        <v>63</v>
      </c>
      <c r="D3147" t="str">
        <f t="shared" si="1144"/>
        <v>Low</v>
      </c>
      <c r="E3147">
        <v>81</v>
      </c>
      <c r="F3147" t="str">
        <f t="shared" si="1145"/>
        <v>1h 21m</v>
      </c>
      <c r="G3147" t="str">
        <f t="shared" si="1146"/>
        <v>Featurette</v>
      </c>
      <c r="H3147">
        <v>176</v>
      </c>
      <c r="I3147" t="str">
        <f t="shared" si="1147"/>
        <v>Very Low</v>
      </c>
      <c r="J3147">
        <v>39</v>
      </c>
      <c r="K3147" t="str">
        <f t="shared" si="1148"/>
        <v>Very Low</v>
      </c>
      <c r="L3147" t="s">
        <v>14967</v>
      </c>
      <c r="M3147">
        <v>176</v>
      </c>
      <c r="N3147" t="str">
        <f t="shared" si="1149"/>
        <v>Low</v>
      </c>
      <c r="O3147">
        <v>16033556</v>
      </c>
      <c r="P3147" t="str">
        <f t="shared" si="1150"/>
        <v>Average</v>
      </c>
      <c r="Q3147" t="s">
        <v>2107</v>
      </c>
      <c r="R3147" t="str">
        <f t="shared" si="1151"/>
        <v>Action</v>
      </c>
      <c r="S3147">
        <f t="shared" si="1152"/>
        <v>2</v>
      </c>
      <c r="T3147" t="s">
        <v>4953</v>
      </c>
      <c r="U3147" t="s">
        <v>14968</v>
      </c>
      <c r="V3147">
        <v>37901</v>
      </c>
      <c r="W3147" t="str">
        <f t="shared" si="1153"/>
        <v>Low</v>
      </c>
      <c r="X3147">
        <v>361</v>
      </c>
      <c r="Y3147" t="str">
        <f t="shared" si="1154"/>
        <v>Very Low</v>
      </c>
      <c r="Z3147" t="s">
        <v>14969</v>
      </c>
      <c r="AA3147">
        <v>1</v>
      </c>
      <c r="AB3147" t="str">
        <f t="shared" si="1155"/>
        <v>Solo Star Poster</v>
      </c>
      <c r="AC3147" t="s">
        <v>14970</v>
      </c>
      <c r="AD3147" t="s">
        <v>14971</v>
      </c>
      <c r="AE3147">
        <v>518</v>
      </c>
      <c r="AF3147" t="str">
        <f t="shared" si="1156"/>
        <v>Low</v>
      </c>
      <c r="AG3147" t="s">
        <v>9</v>
      </c>
      <c r="AH3147" t="s">
        <v>10</v>
      </c>
      <c r="AI3147" t="s">
        <v>11</v>
      </c>
      <c r="AJ3147" t="str">
        <f t="shared" si="1157"/>
        <v>Teen</v>
      </c>
      <c r="AK3147">
        <v>10000000</v>
      </c>
      <c r="AL3147" t="str">
        <f t="shared" si="1158"/>
        <v>Low Budget</v>
      </c>
      <c r="AM3147">
        <v>2002</v>
      </c>
      <c r="AN3147">
        <f t="shared" si="1159"/>
        <v>23</v>
      </c>
      <c r="AO3147" t="str">
        <f t="shared" si="1160"/>
        <v>Old Classic</v>
      </c>
      <c r="AP3147">
        <v>67</v>
      </c>
      <c r="AQ3147" t="str">
        <f t="shared" si="1161"/>
        <v>Very Low</v>
      </c>
      <c r="AR3147">
        <v>6.2</v>
      </c>
      <c r="AS3147" t="str">
        <f t="shared" si="1162"/>
        <v>Average</v>
      </c>
      <c r="AT3147">
        <v>2.35</v>
      </c>
      <c r="AU3147" t="str">
        <f t="shared" si="1163"/>
        <v>Cinematic Widescreen</v>
      </c>
      <c r="AV3147">
        <v>0</v>
      </c>
      <c r="AW3147" t="str">
        <f t="shared" si="1164"/>
        <v>Very Low</v>
      </c>
    </row>
    <row r="3148" spans="1:49" x14ac:dyDescent="0.3">
      <c r="A3148" t="s">
        <v>0</v>
      </c>
      <c r="B3148" t="s">
        <v>1873</v>
      </c>
      <c r="C3148">
        <v>132</v>
      </c>
      <c r="D3148" t="str">
        <f t="shared" si="1144"/>
        <v>Low</v>
      </c>
      <c r="E3148">
        <v>96</v>
      </c>
      <c r="F3148" t="str">
        <f t="shared" si="1145"/>
        <v>1h 36m</v>
      </c>
      <c r="G3148" t="str">
        <f t="shared" si="1146"/>
        <v>Standard Movie</v>
      </c>
      <c r="H3148">
        <v>31</v>
      </c>
      <c r="I3148" t="str">
        <f t="shared" si="1147"/>
        <v>Very Low</v>
      </c>
      <c r="J3148">
        <v>536</v>
      </c>
      <c r="K3148" t="str">
        <f t="shared" si="1148"/>
        <v>Very Low</v>
      </c>
      <c r="L3148" t="s">
        <v>2957</v>
      </c>
      <c r="M3148">
        <v>651</v>
      </c>
      <c r="N3148" t="str">
        <f t="shared" si="1149"/>
        <v>Low</v>
      </c>
      <c r="O3148">
        <v>16667084</v>
      </c>
      <c r="P3148" t="str">
        <f t="shared" si="1150"/>
        <v>Average</v>
      </c>
      <c r="Q3148" t="s">
        <v>12610</v>
      </c>
      <c r="R3148" t="str">
        <f t="shared" si="1151"/>
        <v>Comedy</v>
      </c>
      <c r="S3148">
        <f t="shared" si="1152"/>
        <v>3</v>
      </c>
      <c r="T3148" t="s">
        <v>14972</v>
      </c>
      <c r="U3148" t="s">
        <v>14973</v>
      </c>
      <c r="V3148">
        <v>90070</v>
      </c>
      <c r="W3148" t="str">
        <f t="shared" si="1153"/>
        <v>Medium</v>
      </c>
      <c r="X3148">
        <v>3119</v>
      </c>
      <c r="Y3148" t="str">
        <f t="shared" si="1154"/>
        <v>Low</v>
      </c>
      <c r="Z3148" t="s">
        <v>14974</v>
      </c>
      <c r="AA3148">
        <v>0</v>
      </c>
      <c r="AB3148" t="str">
        <f t="shared" si="1155"/>
        <v>Symbolic Poster</v>
      </c>
      <c r="AC3148" t="s">
        <v>14975</v>
      </c>
      <c r="AD3148" t="s">
        <v>14976</v>
      </c>
      <c r="AE3148">
        <v>248</v>
      </c>
      <c r="AF3148" t="str">
        <f t="shared" si="1156"/>
        <v>Very Low</v>
      </c>
      <c r="AG3148" t="s">
        <v>9</v>
      </c>
      <c r="AH3148" t="s">
        <v>10</v>
      </c>
      <c r="AI3148" t="s">
        <v>11</v>
      </c>
      <c r="AJ3148" t="str">
        <f t="shared" si="1157"/>
        <v>Teen</v>
      </c>
      <c r="AK3148">
        <v>11000000</v>
      </c>
      <c r="AL3148" t="str">
        <f t="shared" si="1158"/>
        <v>Low Budget</v>
      </c>
      <c r="AM3148">
        <v>1990</v>
      </c>
      <c r="AN3148">
        <f t="shared" si="1159"/>
        <v>35</v>
      </c>
      <c r="AO3148" t="str">
        <f t="shared" si="1160"/>
        <v>Old Classic</v>
      </c>
      <c r="AP3148">
        <v>610</v>
      </c>
      <c r="AQ3148" t="str">
        <f t="shared" si="1161"/>
        <v>Very Low</v>
      </c>
      <c r="AR3148">
        <v>7.1</v>
      </c>
      <c r="AS3148" t="str">
        <f t="shared" si="1162"/>
        <v>Good</v>
      </c>
      <c r="AT3148">
        <v>1.85</v>
      </c>
      <c r="AU3148" t="str">
        <f t="shared" si="1163"/>
        <v>HDTV / Widescreen</v>
      </c>
      <c r="AV3148">
        <v>11000</v>
      </c>
      <c r="AW3148" t="str">
        <f t="shared" si="1164"/>
        <v>Medium</v>
      </c>
    </row>
    <row r="3149" spans="1:49" x14ac:dyDescent="0.3">
      <c r="A3149" t="s">
        <v>0</v>
      </c>
      <c r="B3149" t="s">
        <v>14977</v>
      </c>
      <c r="C3149">
        <v>191</v>
      </c>
      <c r="D3149" t="str">
        <f t="shared" si="1144"/>
        <v>Low</v>
      </c>
      <c r="E3149">
        <v>84</v>
      </c>
      <c r="F3149" t="str">
        <f t="shared" si="1145"/>
        <v>1h 24m</v>
      </c>
      <c r="G3149" t="str">
        <f t="shared" si="1146"/>
        <v>Featurette</v>
      </c>
      <c r="H3149">
        <v>36</v>
      </c>
      <c r="I3149" t="str">
        <f t="shared" si="1147"/>
        <v>Very Low</v>
      </c>
      <c r="J3149">
        <v>648</v>
      </c>
      <c r="K3149" t="str">
        <f t="shared" si="1148"/>
        <v>Very Low</v>
      </c>
      <c r="L3149" t="s">
        <v>14978</v>
      </c>
      <c r="M3149">
        <v>2000</v>
      </c>
      <c r="N3149" t="str">
        <f t="shared" si="1149"/>
        <v>Low</v>
      </c>
      <c r="O3149">
        <v>15417771</v>
      </c>
      <c r="P3149" t="str">
        <f t="shared" si="1150"/>
        <v>Average</v>
      </c>
      <c r="Q3149" t="s">
        <v>5515</v>
      </c>
      <c r="R3149" t="str">
        <f t="shared" si="1151"/>
        <v>Horror</v>
      </c>
      <c r="S3149">
        <f t="shared" si="1152"/>
        <v>2</v>
      </c>
      <c r="T3149" t="s">
        <v>4342</v>
      </c>
      <c r="U3149" t="s">
        <v>14979</v>
      </c>
      <c r="V3149">
        <v>87494</v>
      </c>
      <c r="W3149" t="str">
        <f t="shared" si="1153"/>
        <v>Medium</v>
      </c>
      <c r="X3149">
        <v>3416</v>
      </c>
      <c r="Y3149" t="str">
        <f t="shared" si="1154"/>
        <v>Low</v>
      </c>
      <c r="Z3149" t="s">
        <v>7923</v>
      </c>
      <c r="AA3149">
        <v>1</v>
      </c>
      <c r="AB3149" t="str">
        <f t="shared" si="1155"/>
        <v>Solo Star Poster</v>
      </c>
      <c r="AC3149" t="s">
        <v>14980</v>
      </c>
      <c r="AD3149" t="s">
        <v>14981</v>
      </c>
      <c r="AE3149">
        <v>540</v>
      </c>
      <c r="AF3149" t="str">
        <f t="shared" si="1156"/>
        <v>Low</v>
      </c>
      <c r="AG3149" t="s">
        <v>9</v>
      </c>
      <c r="AH3149" t="s">
        <v>10</v>
      </c>
      <c r="AI3149" t="s">
        <v>556</v>
      </c>
      <c r="AJ3149" t="str">
        <f t="shared" si="1157"/>
        <v>Adult</v>
      </c>
      <c r="AK3149">
        <v>12600000</v>
      </c>
      <c r="AL3149" t="str">
        <f t="shared" si="1158"/>
        <v>Low Budget</v>
      </c>
      <c r="AM3149">
        <v>2003</v>
      </c>
      <c r="AN3149">
        <f t="shared" si="1159"/>
        <v>22</v>
      </c>
      <c r="AO3149" t="str">
        <f t="shared" si="1160"/>
        <v>Old Classic</v>
      </c>
      <c r="AP3149">
        <v>683</v>
      </c>
      <c r="AQ3149" t="str">
        <f t="shared" si="1161"/>
        <v>Very Low</v>
      </c>
      <c r="AR3149">
        <v>6.1</v>
      </c>
      <c r="AS3149" t="str">
        <f t="shared" si="1162"/>
        <v>Average</v>
      </c>
      <c r="AT3149">
        <v>1.85</v>
      </c>
      <c r="AU3149" t="str">
        <f t="shared" si="1163"/>
        <v>HDTV / Widescreen</v>
      </c>
      <c r="AV3149">
        <v>0</v>
      </c>
      <c r="AW3149" t="str">
        <f t="shared" si="1164"/>
        <v>Very Low</v>
      </c>
    </row>
    <row r="3150" spans="1:49" x14ac:dyDescent="0.3">
      <c r="A3150" t="s">
        <v>0</v>
      </c>
      <c r="B3150" t="s">
        <v>4327</v>
      </c>
      <c r="C3150">
        <v>52</v>
      </c>
      <c r="D3150" t="str">
        <f t="shared" si="1144"/>
        <v>Low</v>
      </c>
      <c r="E3150">
        <v>100</v>
      </c>
      <c r="F3150" t="str">
        <f t="shared" si="1145"/>
        <v>1h 40m</v>
      </c>
      <c r="G3150" t="str">
        <f t="shared" si="1146"/>
        <v>Standard Movie</v>
      </c>
      <c r="H3150">
        <v>394</v>
      </c>
      <c r="I3150" t="str">
        <f t="shared" si="1147"/>
        <v>Very Low</v>
      </c>
      <c r="J3150">
        <v>695</v>
      </c>
      <c r="K3150" t="str">
        <f t="shared" si="1148"/>
        <v>Very Low</v>
      </c>
      <c r="L3150" t="s">
        <v>4617</v>
      </c>
      <c r="M3150">
        <v>2000</v>
      </c>
      <c r="N3150" t="str">
        <f t="shared" si="1149"/>
        <v>Low</v>
      </c>
      <c r="O3150">
        <f>O3149</f>
        <v>15417771</v>
      </c>
      <c r="P3150" t="str">
        <f t="shared" si="1150"/>
        <v>Average</v>
      </c>
      <c r="Q3150" t="s">
        <v>14982</v>
      </c>
      <c r="R3150" t="str">
        <f t="shared" si="1151"/>
        <v>Western</v>
      </c>
      <c r="S3150">
        <f t="shared" si="1152"/>
        <v>1</v>
      </c>
      <c r="T3150" t="s">
        <v>507</v>
      </c>
      <c r="U3150" t="s">
        <v>14983</v>
      </c>
      <c r="V3150">
        <v>7322</v>
      </c>
      <c r="W3150" t="str">
        <f t="shared" si="1153"/>
        <v>Very Low</v>
      </c>
      <c r="X3150">
        <v>6296</v>
      </c>
      <c r="Y3150" t="str">
        <f t="shared" si="1154"/>
        <v>Low</v>
      </c>
      <c r="Z3150" t="s">
        <v>1874</v>
      </c>
      <c r="AA3150">
        <v>0</v>
      </c>
      <c r="AB3150" t="str">
        <f t="shared" si="1155"/>
        <v>Symbolic Poster</v>
      </c>
      <c r="AC3150" t="s">
        <v>14984</v>
      </c>
      <c r="AD3150" t="s">
        <v>14985</v>
      </c>
      <c r="AE3150">
        <v>78</v>
      </c>
      <c r="AF3150" t="str">
        <f t="shared" si="1156"/>
        <v>Very Low</v>
      </c>
      <c r="AG3150" t="s">
        <v>9</v>
      </c>
      <c r="AH3150" t="s">
        <v>10</v>
      </c>
      <c r="AI3150" t="s">
        <v>556</v>
      </c>
      <c r="AJ3150" t="str">
        <f t="shared" si="1157"/>
        <v>Adult</v>
      </c>
      <c r="AK3150">
        <v>10000000</v>
      </c>
      <c r="AL3150" t="str">
        <f t="shared" si="1158"/>
        <v>Low Budget</v>
      </c>
      <c r="AM3150">
        <v>1980</v>
      </c>
      <c r="AN3150">
        <f t="shared" si="1159"/>
        <v>45</v>
      </c>
      <c r="AO3150" t="str">
        <f t="shared" si="1160"/>
        <v>Old Classic</v>
      </c>
      <c r="AP3150">
        <v>926</v>
      </c>
      <c r="AQ3150" t="str">
        <f t="shared" si="1161"/>
        <v>Very Low</v>
      </c>
      <c r="AR3150">
        <v>7.1</v>
      </c>
      <c r="AS3150" t="str">
        <f t="shared" si="1162"/>
        <v>Good</v>
      </c>
      <c r="AT3150">
        <v>1.85</v>
      </c>
      <c r="AU3150" t="str">
        <f t="shared" si="1163"/>
        <v>HDTV / Widescreen</v>
      </c>
      <c r="AV3150">
        <v>680</v>
      </c>
      <c r="AW3150" t="str">
        <f t="shared" si="1164"/>
        <v>Very Low</v>
      </c>
    </row>
    <row r="3151" spans="1:49" x14ac:dyDescent="0.3">
      <c r="A3151" t="s">
        <v>0</v>
      </c>
      <c r="B3151" t="s">
        <v>13001</v>
      </c>
      <c r="C3151">
        <v>91</v>
      </c>
      <c r="D3151" t="str">
        <f t="shared" si="1144"/>
        <v>Low</v>
      </c>
      <c r="E3151">
        <v>110</v>
      </c>
      <c r="F3151" t="str">
        <f t="shared" si="1145"/>
        <v>1h 50m</v>
      </c>
      <c r="G3151" t="str">
        <f t="shared" si="1146"/>
        <v>Standard Movie</v>
      </c>
      <c r="H3151">
        <v>164</v>
      </c>
      <c r="I3151" t="str">
        <f t="shared" si="1147"/>
        <v>Very Low</v>
      </c>
      <c r="J3151">
        <v>45</v>
      </c>
      <c r="K3151" t="str">
        <f t="shared" si="1148"/>
        <v>Very Low</v>
      </c>
      <c r="L3151" t="s">
        <v>9802</v>
      </c>
      <c r="M3151">
        <v>258</v>
      </c>
      <c r="N3151" t="str">
        <f t="shared" si="1149"/>
        <v>Low</v>
      </c>
      <c r="O3151">
        <v>15156200</v>
      </c>
      <c r="P3151" t="str">
        <f t="shared" si="1150"/>
        <v>Average</v>
      </c>
      <c r="Q3151" t="s">
        <v>1091</v>
      </c>
      <c r="R3151" t="str">
        <f t="shared" si="1151"/>
        <v>Action</v>
      </c>
      <c r="S3151">
        <f t="shared" si="1152"/>
        <v>5</v>
      </c>
      <c r="T3151" t="s">
        <v>14986</v>
      </c>
      <c r="U3151" t="s">
        <v>14987</v>
      </c>
      <c r="V3151">
        <v>15358</v>
      </c>
      <c r="W3151" t="str">
        <f t="shared" si="1153"/>
        <v>Low</v>
      </c>
      <c r="X3151">
        <v>571</v>
      </c>
      <c r="Y3151" t="str">
        <f t="shared" si="1154"/>
        <v>Very Low</v>
      </c>
      <c r="Z3151" t="s">
        <v>11926</v>
      </c>
      <c r="AA3151">
        <v>2</v>
      </c>
      <c r="AB3151" t="str">
        <f t="shared" si="1155"/>
        <v>Duo/Trio Poster</v>
      </c>
      <c r="AC3151" t="s">
        <v>14988</v>
      </c>
      <c r="AD3151" t="s">
        <v>14989</v>
      </c>
      <c r="AE3151">
        <v>131</v>
      </c>
      <c r="AF3151" t="str">
        <f t="shared" si="1156"/>
        <v>Very Low</v>
      </c>
      <c r="AG3151" t="s">
        <v>9</v>
      </c>
      <c r="AH3151" t="s">
        <v>10</v>
      </c>
      <c r="AI3151" t="s">
        <v>556</v>
      </c>
      <c r="AJ3151" t="str">
        <f t="shared" si="1157"/>
        <v>Adult</v>
      </c>
      <c r="AK3151">
        <v>30000000</v>
      </c>
      <c r="AL3151" t="str">
        <f t="shared" si="1158"/>
        <v>Medium Budget</v>
      </c>
      <c r="AM3151">
        <v>1999</v>
      </c>
      <c r="AN3151">
        <f t="shared" si="1159"/>
        <v>26</v>
      </c>
      <c r="AO3151" t="str">
        <f t="shared" si="1160"/>
        <v>Old Classic</v>
      </c>
      <c r="AP3151">
        <v>218</v>
      </c>
      <c r="AQ3151" t="str">
        <f t="shared" si="1161"/>
        <v>Very Low</v>
      </c>
      <c r="AR3151">
        <v>6</v>
      </c>
      <c r="AS3151" t="str">
        <f t="shared" si="1162"/>
        <v>Average</v>
      </c>
      <c r="AT3151">
        <v>2.35</v>
      </c>
      <c r="AU3151" t="str">
        <f t="shared" si="1163"/>
        <v>Cinematic Widescreen</v>
      </c>
      <c r="AV3151">
        <v>328</v>
      </c>
      <c r="AW3151" t="str">
        <f t="shared" si="1164"/>
        <v>Very Low</v>
      </c>
    </row>
    <row r="3152" spans="1:49" x14ac:dyDescent="0.3">
      <c r="A3152" t="s">
        <v>0</v>
      </c>
      <c r="B3152" t="s">
        <v>11970</v>
      </c>
      <c r="C3152">
        <v>368</v>
      </c>
      <c r="D3152" t="str">
        <f t="shared" si="1144"/>
        <v>Medium</v>
      </c>
      <c r="E3152">
        <v>130</v>
      </c>
      <c r="F3152" t="str">
        <f t="shared" si="1145"/>
        <v>2h 10m</v>
      </c>
      <c r="G3152" t="str">
        <f t="shared" si="1146"/>
        <v>Long Movie</v>
      </c>
      <c r="H3152">
        <v>337</v>
      </c>
      <c r="I3152" t="str">
        <f t="shared" si="1147"/>
        <v>Very Low</v>
      </c>
      <c r="J3152">
        <v>820</v>
      </c>
      <c r="K3152" t="str">
        <f t="shared" si="1148"/>
        <v>Very Low</v>
      </c>
      <c r="L3152" t="s">
        <v>431</v>
      </c>
      <c r="M3152">
        <v>11000</v>
      </c>
      <c r="N3152" t="str">
        <f t="shared" si="1149"/>
        <v>Medium</v>
      </c>
      <c r="O3152">
        <v>21589307</v>
      </c>
      <c r="P3152" t="str">
        <f t="shared" si="1150"/>
        <v>Average</v>
      </c>
      <c r="Q3152" t="s">
        <v>3380</v>
      </c>
      <c r="R3152" t="str">
        <f t="shared" si="1151"/>
        <v>Drama</v>
      </c>
      <c r="S3152">
        <f t="shared" si="1152"/>
        <v>1</v>
      </c>
      <c r="T3152" t="s">
        <v>631</v>
      </c>
      <c r="U3152" t="s">
        <v>14990</v>
      </c>
      <c r="V3152">
        <v>135286</v>
      </c>
      <c r="W3152" t="str">
        <f t="shared" si="1153"/>
        <v>Medium</v>
      </c>
      <c r="X3152">
        <v>13960</v>
      </c>
      <c r="Y3152" t="str">
        <f t="shared" si="1154"/>
        <v>Medium</v>
      </c>
      <c r="Z3152" t="s">
        <v>1017</v>
      </c>
      <c r="AA3152">
        <v>1</v>
      </c>
      <c r="AB3152" t="str">
        <f t="shared" si="1155"/>
        <v>Solo Star Poster</v>
      </c>
      <c r="AC3152" t="s">
        <v>14991</v>
      </c>
      <c r="AD3152" t="s">
        <v>14992</v>
      </c>
      <c r="AE3152">
        <v>261</v>
      </c>
      <c r="AF3152" t="str">
        <f t="shared" si="1156"/>
        <v>Very Low</v>
      </c>
      <c r="AG3152" t="s">
        <v>9</v>
      </c>
      <c r="AH3152" t="s">
        <v>10</v>
      </c>
      <c r="AI3152" t="s">
        <v>11</v>
      </c>
      <c r="AJ3152" t="str">
        <f t="shared" si="1157"/>
        <v>Teen</v>
      </c>
      <c r="AK3152">
        <v>10000000</v>
      </c>
      <c r="AL3152" t="str">
        <f t="shared" si="1158"/>
        <v>Low Budget</v>
      </c>
      <c r="AM3152">
        <v>2012</v>
      </c>
      <c r="AN3152">
        <f t="shared" si="1159"/>
        <v>13</v>
      </c>
      <c r="AO3152" t="str">
        <f t="shared" si="1160"/>
        <v>Modern Classic</v>
      </c>
      <c r="AP3152">
        <v>1000</v>
      </c>
      <c r="AQ3152" t="str">
        <f t="shared" si="1161"/>
        <v>Very Low</v>
      </c>
      <c r="AR3152">
        <v>7.4</v>
      </c>
      <c r="AS3152" t="str">
        <f t="shared" si="1162"/>
        <v>Good</v>
      </c>
      <c r="AT3152">
        <v>2.35</v>
      </c>
      <c r="AU3152" t="str">
        <f t="shared" si="1163"/>
        <v>Cinematic Widescreen</v>
      </c>
      <c r="AV3152">
        <v>27000</v>
      </c>
      <c r="AW3152" t="str">
        <f t="shared" si="1164"/>
        <v>Medium</v>
      </c>
    </row>
    <row r="3153" spans="1:49" x14ac:dyDescent="0.3">
      <c r="A3153" t="s">
        <v>0</v>
      </c>
      <c r="B3153" t="s">
        <v>14993</v>
      </c>
      <c r="C3153">
        <v>89</v>
      </c>
      <c r="D3153" t="str">
        <f t="shared" si="1144"/>
        <v>Low</v>
      </c>
      <c r="E3153">
        <v>84</v>
      </c>
      <c r="F3153" t="str">
        <f t="shared" si="1145"/>
        <v>1h 24m</v>
      </c>
      <c r="G3153" t="str">
        <f t="shared" si="1146"/>
        <v>Featurette</v>
      </c>
      <c r="H3153">
        <v>134</v>
      </c>
      <c r="I3153" t="str">
        <f t="shared" si="1147"/>
        <v>Very Low</v>
      </c>
      <c r="J3153">
        <v>307</v>
      </c>
      <c r="K3153" t="str">
        <f t="shared" si="1148"/>
        <v>Very Low</v>
      </c>
      <c r="L3153" t="s">
        <v>5014</v>
      </c>
      <c r="M3153">
        <v>655</v>
      </c>
      <c r="N3153" t="str">
        <f t="shared" si="1149"/>
        <v>Low</v>
      </c>
      <c r="O3153">
        <v>20339754</v>
      </c>
      <c r="P3153" t="str">
        <f t="shared" si="1150"/>
        <v>Average</v>
      </c>
      <c r="Q3153" t="s">
        <v>980</v>
      </c>
      <c r="R3153" t="str">
        <f t="shared" si="1151"/>
        <v>Comedy</v>
      </c>
      <c r="S3153">
        <f t="shared" si="1152"/>
        <v>2</v>
      </c>
      <c r="T3153" t="s">
        <v>7882</v>
      </c>
      <c r="U3153" t="s">
        <v>14994</v>
      </c>
      <c r="V3153">
        <v>23928</v>
      </c>
      <c r="W3153" t="str">
        <f t="shared" si="1153"/>
        <v>Low</v>
      </c>
      <c r="X3153">
        <v>2737</v>
      </c>
      <c r="Y3153" t="str">
        <f t="shared" si="1154"/>
        <v>Low</v>
      </c>
      <c r="Z3153" t="s">
        <v>14995</v>
      </c>
      <c r="AA3153">
        <v>2</v>
      </c>
      <c r="AB3153" t="str">
        <f t="shared" si="1155"/>
        <v>Duo/Trio Poster</v>
      </c>
      <c r="AC3153" t="s">
        <v>14996</v>
      </c>
      <c r="AD3153" t="s">
        <v>14997</v>
      </c>
      <c r="AE3153">
        <v>73</v>
      </c>
      <c r="AF3153" t="str">
        <f t="shared" si="1156"/>
        <v>Very Low</v>
      </c>
      <c r="AG3153" t="s">
        <v>9</v>
      </c>
      <c r="AH3153" t="s">
        <v>10</v>
      </c>
      <c r="AI3153" t="s">
        <v>556</v>
      </c>
      <c r="AJ3153" t="str">
        <f t="shared" si="1157"/>
        <v>Adult</v>
      </c>
      <c r="AK3153">
        <v>10000000</v>
      </c>
      <c r="AL3153" t="str">
        <f t="shared" si="1158"/>
        <v>Low Budget</v>
      </c>
      <c r="AM3153">
        <v>2007</v>
      </c>
      <c r="AN3153">
        <f t="shared" si="1159"/>
        <v>18</v>
      </c>
      <c r="AO3153" t="str">
        <f t="shared" si="1160"/>
        <v>Old Classic</v>
      </c>
      <c r="AP3153">
        <v>651</v>
      </c>
      <c r="AQ3153" t="str">
        <f t="shared" si="1161"/>
        <v>Very Low</v>
      </c>
      <c r="AR3153">
        <v>5.9</v>
      </c>
      <c r="AS3153" t="str">
        <f t="shared" si="1162"/>
        <v>Below Average</v>
      </c>
      <c r="AT3153">
        <v>1.85</v>
      </c>
      <c r="AU3153" t="str">
        <f t="shared" si="1163"/>
        <v>HDTV / Widescreen</v>
      </c>
      <c r="AV3153">
        <v>441</v>
      </c>
      <c r="AW3153" t="str">
        <f t="shared" si="1164"/>
        <v>Very Low</v>
      </c>
    </row>
    <row r="3154" spans="1:49" x14ac:dyDescent="0.3">
      <c r="A3154" t="s">
        <v>0</v>
      </c>
      <c r="B3154" t="s">
        <v>14998</v>
      </c>
      <c r="C3154">
        <v>83</v>
      </c>
      <c r="D3154" t="str">
        <f t="shared" si="1144"/>
        <v>Low</v>
      </c>
      <c r="E3154">
        <v>106</v>
      </c>
      <c r="F3154" t="str">
        <f t="shared" si="1145"/>
        <v>1h 46m</v>
      </c>
      <c r="G3154" t="str">
        <f t="shared" si="1146"/>
        <v>Standard Movie</v>
      </c>
      <c r="H3154">
        <v>293</v>
      </c>
      <c r="I3154" t="str">
        <f t="shared" si="1147"/>
        <v>Very Low</v>
      </c>
      <c r="J3154">
        <v>547</v>
      </c>
      <c r="K3154" t="str">
        <f t="shared" si="1148"/>
        <v>Very Low</v>
      </c>
      <c r="L3154" t="s">
        <v>14999</v>
      </c>
      <c r="M3154">
        <v>773</v>
      </c>
      <c r="N3154" t="str">
        <f t="shared" si="1149"/>
        <v>Low</v>
      </c>
      <c r="O3154">
        <v>28873374</v>
      </c>
      <c r="P3154" t="str">
        <f t="shared" si="1150"/>
        <v>Average</v>
      </c>
      <c r="Q3154" t="s">
        <v>4039</v>
      </c>
      <c r="R3154" t="str">
        <f t="shared" si="1151"/>
        <v>Documentary</v>
      </c>
      <c r="S3154">
        <f t="shared" si="1152"/>
        <v>2</v>
      </c>
      <c r="T3154" t="s">
        <v>15000</v>
      </c>
      <c r="U3154" t="s">
        <v>15001</v>
      </c>
      <c r="V3154">
        <v>22161</v>
      </c>
      <c r="W3154" t="str">
        <f t="shared" si="1153"/>
        <v>Low</v>
      </c>
      <c r="X3154">
        <v>2787</v>
      </c>
      <c r="Y3154" t="str">
        <f t="shared" si="1154"/>
        <v>Low</v>
      </c>
      <c r="Z3154" t="s">
        <v>15002</v>
      </c>
      <c r="AA3154">
        <v>11</v>
      </c>
      <c r="AB3154" t="str">
        <f t="shared" si="1155"/>
        <v>Ensemble Poster</v>
      </c>
      <c r="AC3154" t="s">
        <v>15003</v>
      </c>
      <c r="AD3154" t="s">
        <v>15004</v>
      </c>
      <c r="AE3154">
        <v>68</v>
      </c>
      <c r="AF3154" t="str">
        <f t="shared" si="1156"/>
        <v>Very Low</v>
      </c>
      <c r="AG3154" t="s">
        <v>9</v>
      </c>
      <c r="AH3154" t="s">
        <v>10</v>
      </c>
      <c r="AI3154" t="s">
        <v>66</v>
      </c>
      <c r="AJ3154" t="str">
        <f t="shared" si="1157"/>
        <v>Family</v>
      </c>
      <c r="AK3154">
        <v>10000000</v>
      </c>
      <c r="AL3154" t="str">
        <f t="shared" si="1158"/>
        <v>Low Budget</v>
      </c>
      <c r="AM3154">
        <v>2013</v>
      </c>
      <c r="AN3154">
        <f t="shared" si="1159"/>
        <v>12</v>
      </c>
      <c r="AO3154" t="str">
        <f t="shared" si="1160"/>
        <v>Modern Classic</v>
      </c>
      <c r="AP3154">
        <v>734</v>
      </c>
      <c r="AQ3154" t="str">
        <f t="shared" si="1161"/>
        <v>Very Low</v>
      </c>
      <c r="AR3154">
        <v>4.0999999999999996</v>
      </c>
      <c r="AS3154" t="str">
        <f t="shared" si="1162"/>
        <v>Poor</v>
      </c>
      <c r="AT3154">
        <v>1.85</v>
      </c>
      <c r="AU3154" t="str">
        <f t="shared" si="1163"/>
        <v>HDTV / Widescreen</v>
      </c>
      <c r="AV3154">
        <v>0</v>
      </c>
      <c r="AW3154" t="str">
        <f t="shared" si="1164"/>
        <v>Very Low</v>
      </c>
    </row>
    <row r="3155" spans="1:49" x14ac:dyDescent="0.3">
      <c r="A3155" t="s">
        <v>0</v>
      </c>
      <c r="B3155" t="s">
        <v>15005</v>
      </c>
      <c r="C3155">
        <v>83</v>
      </c>
      <c r="D3155" t="str">
        <f t="shared" si="1144"/>
        <v>Low</v>
      </c>
      <c r="E3155">
        <v>89</v>
      </c>
      <c r="F3155" t="str">
        <f t="shared" si="1145"/>
        <v>1h 29m</v>
      </c>
      <c r="G3155" t="str">
        <f t="shared" si="1146"/>
        <v>Featurette</v>
      </c>
      <c r="H3155">
        <v>23</v>
      </c>
      <c r="I3155" t="str">
        <f t="shared" si="1147"/>
        <v>Very Low</v>
      </c>
      <c r="J3155">
        <v>503</v>
      </c>
      <c r="K3155" t="str">
        <f t="shared" si="1148"/>
        <v>Very Low</v>
      </c>
      <c r="L3155" t="s">
        <v>4515</v>
      </c>
      <c r="M3155">
        <v>839</v>
      </c>
      <c r="N3155" t="str">
        <f t="shared" si="1149"/>
        <v>Low</v>
      </c>
      <c r="O3155">
        <v>15102127</v>
      </c>
      <c r="P3155" t="str">
        <f t="shared" si="1150"/>
        <v>Average</v>
      </c>
      <c r="Q3155" t="s">
        <v>1642</v>
      </c>
      <c r="R3155" t="str">
        <f t="shared" si="1151"/>
        <v>Comedy</v>
      </c>
      <c r="S3155">
        <f t="shared" si="1152"/>
        <v>1</v>
      </c>
      <c r="T3155" t="s">
        <v>4467</v>
      </c>
      <c r="U3155" t="s">
        <v>15006</v>
      </c>
      <c r="V3155">
        <v>17790</v>
      </c>
      <c r="W3155" t="str">
        <f t="shared" si="1153"/>
        <v>Low</v>
      </c>
      <c r="X3155">
        <v>3973</v>
      </c>
      <c r="Y3155" t="str">
        <f t="shared" si="1154"/>
        <v>Low</v>
      </c>
      <c r="Z3155" t="s">
        <v>2681</v>
      </c>
      <c r="AA3155">
        <v>5</v>
      </c>
      <c r="AB3155" t="str">
        <f t="shared" si="1155"/>
        <v>Ensemble Poster</v>
      </c>
      <c r="AC3155" t="s">
        <v>15007</v>
      </c>
      <c r="AD3155" t="s">
        <v>15008</v>
      </c>
      <c r="AE3155">
        <v>59</v>
      </c>
      <c r="AF3155" t="str">
        <f t="shared" si="1156"/>
        <v>Very Low</v>
      </c>
      <c r="AG3155" t="s">
        <v>9</v>
      </c>
      <c r="AH3155" t="s">
        <v>10</v>
      </c>
      <c r="AI3155" t="s">
        <v>556</v>
      </c>
      <c r="AJ3155" t="str">
        <f t="shared" si="1157"/>
        <v>Adult</v>
      </c>
      <c r="AK3155">
        <f>AK3154</f>
        <v>10000000</v>
      </c>
      <c r="AL3155" t="str">
        <f t="shared" si="1158"/>
        <v>Low Budget</v>
      </c>
      <c r="AM3155">
        <v>2009</v>
      </c>
      <c r="AN3155">
        <f t="shared" si="1159"/>
        <v>16</v>
      </c>
      <c r="AO3155" t="str">
        <f t="shared" si="1160"/>
        <v>Old Classic</v>
      </c>
      <c r="AP3155">
        <v>700</v>
      </c>
      <c r="AQ3155" t="str">
        <f t="shared" si="1161"/>
        <v>Very Low</v>
      </c>
      <c r="AR3155">
        <v>5.8</v>
      </c>
      <c r="AS3155" t="str">
        <f t="shared" si="1162"/>
        <v>Below Average</v>
      </c>
      <c r="AT3155">
        <v>1.85</v>
      </c>
      <c r="AU3155" t="str">
        <f t="shared" si="1163"/>
        <v>HDTV / Widescreen</v>
      </c>
      <c r="AV3155">
        <v>0</v>
      </c>
      <c r="AW3155" t="str">
        <f t="shared" si="1164"/>
        <v>Very Low</v>
      </c>
    </row>
    <row r="3156" spans="1:49" x14ac:dyDescent="0.3">
      <c r="A3156" t="s">
        <v>0</v>
      </c>
      <c r="B3156" t="s">
        <v>15009</v>
      </c>
      <c r="C3156">
        <v>33</v>
      </c>
      <c r="D3156" t="str">
        <f t="shared" si="1144"/>
        <v>Very Low</v>
      </c>
      <c r="E3156">
        <v>76</v>
      </c>
      <c r="F3156" t="str">
        <f t="shared" si="1145"/>
        <v>1h 16m</v>
      </c>
      <c r="G3156" t="str">
        <f t="shared" si="1146"/>
        <v>Featurette</v>
      </c>
      <c r="H3156">
        <v>14</v>
      </c>
      <c r="I3156" t="str">
        <f t="shared" si="1147"/>
        <v>Very Low</v>
      </c>
      <c r="J3156">
        <v>636</v>
      </c>
      <c r="K3156" t="str">
        <f t="shared" si="1148"/>
        <v>Very Low</v>
      </c>
      <c r="L3156" t="s">
        <v>1488</v>
      </c>
      <c r="M3156">
        <v>1000</v>
      </c>
      <c r="N3156" t="str">
        <f t="shared" si="1149"/>
        <v>Low</v>
      </c>
      <c r="O3156">
        <v>13684949</v>
      </c>
      <c r="P3156" t="str">
        <f t="shared" si="1150"/>
        <v>Average</v>
      </c>
      <c r="Q3156" t="s">
        <v>442</v>
      </c>
      <c r="R3156" t="str">
        <f t="shared" si="1151"/>
        <v>Adventure</v>
      </c>
      <c r="S3156">
        <f t="shared" si="1152"/>
        <v>4</v>
      </c>
      <c r="T3156" t="s">
        <v>2590</v>
      </c>
      <c r="U3156" t="s">
        <v>15010</v>
      </c>
      <c r="V3156">
        <v>4564</v>
      </c>
      <c r="W3156" t="str">
        <f t="shared" si="1153"/>
        <v>Very Low</v>
      </c>
      <c r="X3156">
        <v>3752</v>
      </c>
      <c r="Y3156" t="str">
        <f t="shared" si="1154"/>
        <v>Low</v>
      </c>
      <c r="Z3156" t="s">
        <v>7630</v>
      </c>
      <c r="AA3156">
        <v>0</v>
      </c>
      <c r="AB3156" t="str">
        <f t="shared" si="1155"/>
        <v>Symbolic Poster</v>
      </c>
      <c r="AC3156" t="s">
        <v>15011</v>
      </c>
      <c r="AD3156" t="s">
        <v>15012</v>
      </c>
      <c r="AE3156">
        <v>43</v>
      </c>
      <c r="AF3156" t="str">
        <f t="shared" si="1156"/>
        <v>Very Low</v>
      </c>
      <c r="AG3156" t="s">
        <v>9</v>
      </c>
      <c r="AH3156" t="s">
        <v>10</v>
      </c>
      <c r="AI3156" t="s">
        <v>66</v>
      </c>
      <c r="AJ3156" t="str">
        <f t="shared" si="1157"/>
        <v>Family</v>
      </c>
      <c r="AK3156">
        <v>3000000</v>
      </c>
      <c r="AL3156" t="str">
        <f t="shared" si="1158"/>
        <v>Low Budget</v>
      </c>
      <c r="AM3156">
        <v>2002</v>
      </c>
      <c r="AN3156">
        <f t="shared" si="1159"/>
        <v>23</v>
      </c>
      <c r="AO3156" t="str">
        <f t="shared" si="1160"/>
        <v>Old Classic</v>
      </c>
      <c r="AP3156">
        <v>811</v>
      </c>
      <c r="AQ3156" t="str">
        <f t="shared" si="1161"/>
        <v>Very Low</v>
      </c>
      <c r="AR3156">
        <v>5.9</v>
      </c>
      <c r="AS3156" t="str">
        <f t="shared" si="1162"/>
        <v>Below Average</v>
      </c>
      <c r="AT3156">
        <v>1.85</v>
      </c>
      <c r="AU3156" t="str">
        <f t="shared" si="1163"/>
        <v>HDTV / Widescreen</v>
      </c>
      <c r="AV3156">
        <v>227</v>
      </c>
      <c r="AW3156" t="str">
        <f t="shared" si="1164"/>
        <v>Very Low</v>
      </c>
    </row>
    <row r="3157" spans="1:49" x14ac:dyDescent="0.3">
      <c r="A3157" t="s">
        <v>0</v>
      </c>
      <c r="B3157" t="s">
        <v>14582</v>
      </c>
      <c r="C3157">
        <v>386</v>
      </c>
      <c r="D3157" t="str">
        <f t="shared" si="1144"/>
        <v>Medium</v>
      </c>
      <c r="E3157">
        <v>99</v>
      </c>
      <c r="F3157" t="str">
        <f t="shared" si="1145"/>
        <v>1h 39m</v>
      </c>
      <c r="G3157" t="str">
        <f t="shared" si="1146"/>
        <v>Standard Movie</v>
      </c>
      <c r="H3157">
        <v>64</v>
      </c>
      <c r="I3157" t="str">
        <f t="shared" si="1147"/>
        <v>Very Low</v>
      </c>
      <c r="J3157">
        <v>918</v>
      </c>
      <c r="K3157" t="str">
        <f t="shared" si="1148"/>
        <v>Very Low</v>
      </c>
      <c r="L3157" t="s">
        <v>1183</v>
      </c>
      <c r="M3157">
        <v>13000</v>
      </c>
      <c r="N3157" t="str">
        <f t="shared" si="1149"/>
        <v>Medium</v>
      </c>
      <c r="O3157">
        <v>14597405</v>
      </c>
      <c r="P3157" t="str">
        <f t="shared" si="1150"/>
        <v>Average</v>
      </c>
      <c r="Q3157" t="s">
        <v>1515</v>
      </c>
      <c r="R3157" t="str">
        <f t="shared" si="1151"/>
        <v>Biography</v>
      </c>
      <c r="S3157">
        <f t="shared" si="1152"/>
        <v>2</v>
      </c>
      <c r="T3157" t="s">
        <v>417</v>
      </c>
      <c r="U3157" t="s">
        <v>15013</v>
      </c>
      <c r="V3157">
        <v>71679</v>
      </c>
      <c r="W3157" t="str">
        <f t="shared" si="1153"/>
        <v>Medium</v>
      </c>
      <c r="X3157">
        <v>17204</v>
      </c>
      <c r="Y3157" t="str">
        <f t="shared" si="1154"/>
        <v>Medium</v>
      </c>
      <c r="Z3157" t="s">
        <v>660</v>
      </c>
      <c r="AA3157">
        <v>1</v>
      </c>
      <c r="AB3157" t="str">
        <f t="shared" si="1155"/>
        <v>Solo Star Poster</v>
      </c>
      <c r="AC3157" t="s">
        <v>15014</v>
      </c>
      <c r="AD3157" t="s">
        <v>15015</v>
      </c>
      <c r="AE3157">
        <v>216</v>
      </c>
      <c r="AF3157" t="str">
        <f t="shared" si="1156"/>
        <v>Very Low</v>
      </c>
      <c r="AG3157" t="s">
        <v>9</v>
      </c>
      <c r="AH3157" t="s">
        <v>28</v>
      </c>
      <c r="AI3157" t="s">
        <v>556</v>
      </c>
      <c r="AJ3157" t="str">
        <f t="shared" si="1157"/>
        <v>Adult</v>
      </c>
      <c r="AK3157">
        <v>6400000</v>
      </c>
      <c r="AL3157" t="str">
        <f t="shared" si="1158"/>
        <v>Low Budget</v>
      </c>
      <c r="AM3157">
        <v>2011</v>
      </c>
      <c r="AN3157">
        <f t="shared" si="1159"/>
        <v>14</v>
      </c>
      <c r="AO3157" t="str">
        <f t="shared" si="1160"/>
        <v>Modern Classic</v>
      </c>
      <c r="AP3157">
        <v>2000</v>
      </c>
      <c r="AQ3157" t="str">
        <f t="shared" si="1161"/>
        <v>Low</v>
      </c>
      <c r="AR3157">
        <v>7</v>
      </c>
      <c r="AS3157" t="str">
        <f t="shared" si="1162"/>
        <v>Good</v>
      </c>
      <c r="AT3157">
        <v>2.35</v>
      </c>
      <c r="AU3157" t="str">
        <f t="shared" si="1163"/>
        <v>Cinematic Widescreen</v>
      </c>
      <c r="AV3157">
        <v>17000</v>
      </c>
      <c r="AW3157" t="str">
        <f t="shared" si="1164"/>
        <v>Medium</v>
      </c>
    </row>
    <row r="3158" spans="1:49" x14ac:dyDescent="0.3">
      <c r="A3158" t="s">
        <v>0</v>
      </c>
      <c r="B3158" t="s">
        <v>6839</v>
      </c>
      <c r="C3158">
        <v>191</v>
      </c>
      <c r="D3158" t="str">
        <f t="shared" si="1144"/>
        <v>Low</v>
      </c>
      <c r="E3158">
        <v>96</v>
      </c>
      <c r="F3158" t="str">
        <f t="shared" si="1145"/>
        <v>1h 36m</v>
      </c>
      <c r="G3158" t="str">
        <f t="shared" si="1146"/>
        <v>Standard Movie</v>
      </c>
      <c r="H3158">
        <v>47</v>
      </c>
      <c r="I3158" t="str">
        <f t="shared" si="1147"/>
        <v>Very Low</v>
      </c>
      <c r="J3158">
        <v>442</v>
      </c>
      <c r="K3158" t="str">
        <f t="shared" si="1148"/>
        <v>Very Low</v>
      </c>
      <c r="L3158" t="s">
        <v>3509</v>
      </c>
      <c r="M3158">
        <v>3000</v>
      </c>
      <c r="N3158" t="str">
        <f t="shared" si="1149"/>
        <v>Low</v>
      </c>
      <c r="O3158">
        <v>12570442</v>
      </c>
      <c r="P3158" t="str">
        <f t="shared" si="1150"/>
        <v>Average</v>
      </c>
      <c r="Q3158" t="s">
        <v>5287</v>
      </c>
      <c r="R3158" t="str">
        <f t="shared" si="1151"/>
        <v>Comedy</v>
      </c>
      <c r="S3158">
        <f t="shared" si="1152"/>
        <v>4</v>
      </c>
      <c r="T3158" t="s">
        <v>1514</v>
      </c>
      <c r="U3158" t="s">
        <v>15016</v>
      </c>
      <c r="V3158">
        <v>40514</v>
      </c>
      <c r="W3158" t="str">
        <f t="shared" si="1153"/>
        <v>Low</v>
      </c>
      <c r="X3158">
        <v>4053</v>
      </c>
      <c r="Y3158" t="str">
        <f t="shared" si="1154"/>
        <v>Low</v>
      </c>
      <c r="Z3158" t="s">
        <v>8033</v>
      </c>
      <c r="AA3158">
        <v>0</v>
      </c>
      <c r="AB3158" t="str">
        <f t="shared" si="1155"/>
        <v>Symbolic Poster</v>
      </c>
      <c r="AC3158" t="s">
        <v>15017</v>
      </c>
      <c r="AD3158" t="s">
        <v>15018</v>
      </c>
      <c r="AE3158">
        <v>234</v>
      </c>
      <c r="AF3158" t="str">
        <f t="shared" si="1156"/>
        <v>Very Low</v>
      </c>
      <c r="AG3158" t="s">
        <v>9</v>
      </c>
      <c r="AH3158" t="s">
        <v>10</v>
      </c>
      <c r="AI3158" t="s">
        <v>556</v>
      </c>
      <c r="AJ3158" t="str">
        <f t="shared" si="1157"/>
        <v>Adult</v>
      </c>
      <c r="AK3158">
        <v>10000000</v>
      </c>
      <c r="AL3158" t="str">
        <f t="shared" si="1158"/>
        <v>Low Budget</v>
      </c>
      <c r="AM3158">
        <v>2005</v>
      </c>
      <c r="AN3158">
        <f t="shared" si="1159"/>
        <v>20</v>
      </c>
      <c r="AO3158" t="str">
        <f t="shared" si="1160"/>
        <v>Old Classic</v>
      </c>
      <c r="AP3158">
        <v>497</v>
      </c>
      <c r="AQ3158" t="str">
        <f t="shared" si="1161"/>
        <v>Very Low</v>
      </c>
      <c r="AR3158">
        <v>6.8</v>
      </c>
      <c r="AS3158" t="str">
        <f t="shared" si="1162"/>
        <v>Average</v>
      </c>
      <c r="AT3158">
        <v>2.35</v>
      </c>
      <c r="AU3158" t="str">
        <f t="shared" si="1163"/>
        <v>Cinematic Widescreen</v>
      </c>
      <c r="AV3158">
        <v>808</v>
      </c>
      <c r="AW3158" t="str">
        <f t="shared" si="1164"/>
        <v>Very Low</v>
      </c>
    </row>
    <row r="3159" spans="1:49" x14ac:dyDescent="0.3">
      <c r="A3159" t="s">
        <v>0</v>
      </c>
      <c r="B3159" t="s">
        <v>15019</v>
      </c>
      <c r="C3159">
        <v>16</v>
      </c>
      <c r="D3159" t="str">
        <f t="shared" si="1144"/>
        <v>Very Low</v>
      </c>
      <c r="E3159">
        <v>104</v>
      </c>
      <c r="F3159" t="str">
        <f t="shared" si="1145"/>
        <v>1h 44m</v>
      </c>
      <c r="G3159" t="str">
        <f t="shared" si="1146"/>
        <v>Standard Movie</v>
      </c>
      <c r="H3159">
        <v>28</v>
      </c>
      <c r="I3159" t="str">
        <f t="shared" si="1147"/>
        <v>Very Low</v>
      </c>
      <c r="J3159">
        <v>582</v>
      </c>
      <c r="K3159" t="str">
        <f t="shared" si="1148"/>
        <v>Very Low</v>
      </c>
      <c r="L3159" t="s">
        <v>6353</v>
      </c>
      <c r="M3159">
        <v>962</v>
      </c>
      <c r="N3159" t="str">
        <f t="shared" si="1149"/>
        <v>Low</v>
      </c>
      <c r="O3159">
        <v>12514138</v>
      </c>
      <c r="P3159" t="str">
        <f t="shared" si="1150"/>
        <v>Average</v>
      </c>
      <c r="Q3159" t="s">
        <v>185</v>
      </c>
      <c r="R3159" t="str">
        <f t="shared" si="1151"/>
        <v>Drama</v>
      </c>
      <c r="S3159">
        <f t="shared" si="1152"/>
        <v>2</v>
      </c>
      <c r="T3159" t="s">
        <v>4414</v>
      </c>
      <c r="U3159" t="s">
        <v>15020</v>
      </c>
      <c r="V3159">
        <v>2801</v>
      </c>
      <c r="W3159" t="str">
        <f t="shared" si="1153"/>
        <v>Very Low</v>
      </c>
      <c r="X3159">
        <v>3871</v>
      </c>
      <c r="Y3159" t="str">
        <f t="shared" si="1154"/>
        <v>Low</v>
      </c>
      <c r="Z3159" t="s">
        <v>2833</v>
      </c>
      <c r="AA3159">
        <v>0</v>
      </c>
      <c r="AB3159" t="str">
        <f t="shared" si="1155"/>
        <v>Symbolic Poster</v>
      </c>
      <c r="AC3159" t="s">
        <v>15021</v>
      </c>
      <c r="AD3159" t="s">
        <v>15022</v>
      </c>
      <c r="AE3159">
        <v>28</v>
      </c>
      <c r="AF3159" t="str">
        <f t="shared" si="1156"/>
        <v>Very Low</v>
      </c>
      <c r="AG3159" t="s">
        <v>9</v>
      </c>
      <c r="AH3159" t="s">
        <v>10</v>
      </c>
      <c r="AI3159" t="s">
        <v>556</v>
      </c>
      <c r="AJ3159" t="str">
        <f t="shared" si="1157"/>
        <v>Adult</v>
      </c>
      <c r="AK3159">
        <v>10000000</v>
      </c>
      <c r="AL3159" t="str">
        <f t="shared" si="1158"/>
        <v>Low Budget</v>
      </c>
      <c r="AM3159">
        <v>1997</v>
      </c>
      <c r="AN3159">
        <f t="shared" si="1159"/>
        <v>28</v>
      </c>
      <c r="AO3159" t="str">
        <f t="shared" si="1160"/>
        <v>Old Classic</v>
      </c>
      <c r="AP3159">
        <v>826</v>
      </c>
      <c r="AQ3159" t="str">
        <f t="shared" si="1161"/>
        <v>Very Low</v>
      </c>
      <c r="AR3159">
        <v>7.4</v>
      </c>
      <c r="AS3159" t="str">
        <f t="shared" si="1162"/>
        <v>Good</v>
      </c>
      <c r="AT3159">
        <v>1.85</v>
      </c>
      <c r="AU3159" t="str">
        <f t="shared" si="1163"/>
        <v>HDTV / Widescreen</v>
      </c>
      <c r="AV3159">
        <v>1000</v>
      </c>
      <c r="AW3159" t="str">
        <f t="shared" si="1164"/>
        <v>Very Low</v>
      </c>
    </row>
    <row r="3160" spans="1:49" x14ac:dyDescent="0.3">
      <c r="A3160" t="s">
        <v>0</v>
      </c>
      <c r="B3160" t="s">
        <v>15023</v>
      </c>
      <c r="C3160">
        <v>297</v>
      </c>
      <c r="D3160" t="str">
        <f t="shared" si="1144"/>
        <v>Medium</v>
      </c>
      <c r="E3160">
        <v>108</v>
      </c>
      <c r="F3160" t="str">
        <f t="shared" si="1145"/>
        <v>1h 48m</v>
      </c>
      <c r="G3160" t="str">
        <f t="shared" si="1146"/>
        <v>Standard Movie</v>
      </c>
      <c r="H3160">
        <v>0</v>
      </c>
      <c r="I3160" t="str">
        <f t="shared" si="1147"/>
        <v>Very Low</v>
      </c>
      <c r="J3160">
        <v>458</v>
      </c>
      <c r="K3160" t="str">
        <f t="shared" si="1148"/>
        <v>Very Low</v>
      </c>
      <c r="L3160" t="s">
        <v>12751</v>
      </c>
      <c r="M3160">
        <v>1000</v>
      </c>
      <c r="N3160" t="str">
        <f t="shared" si="1149"/>
        <v>Low</v>
      </c>
      <c r="O3160">
        <v>43771291</v>
      </c>
      <c r="P3160" t="str">
        <f t="shared" si="1150"/>
        <v>Average</v>
      </c>
      <c r="Q3160" t="s">
        <v>823</v>
      </c>
      <c r="R3160" t="str">
        <f t="shared" si="1151"/>
        <v>Mystery</v>
      </c>
      <c r="S3160">
        <f t="shared" si="1152"/>
        <v>2</v>
      </c>
      <c r="T3160" t="s">
        <v>6473</v>
      </c>
      <c r="U3160" t="s">
        <v>15024</v>
      </c>
      <c r="V3160">
        <v>79909</v>
      </c>
      <c r="W3160" t="str">
        <f t="shared" si="1153"/>
        <v>Medium</v>
      </c>
      <c r="X3160">
        <v>3215</v>
      </c>
      <c r="Y3160" t="str">
        <f t="shared" si="1154"/>
        <v>Low</v>
      </c>
      <c r="Z3160" t="s">
        <v>7570</v>
      </c>
      <c r="AA3160">
        <v>1</v>
      </c>
      <c r="AB3160" t="str">
        <f t="shared" si="1155"/>
        <v>Solo Star Poster</v>
      </c>
      <c r="AC3160" t="s">
        <v>15025</v>
      </c>
      <c r="AD3160" t="s">
        <v>15026</v>
      </c>
      <c r="AE3160">
        <v>279</v>
      </c>
      <c r="AF3160" t="str">
        <f t="shared" si="1156"/>
        <v>Very Low</v>
      </c>
      <c r="AG3160" t="s">
        <v>9</v>
      </c>
      <c r="AH3160" t="s">
        <v>10</v>
      </c>
      <c r="AI3160" t="s">
        <v>556</v>
      </c>
      <c r="AJ3160" t="str">
        <f t="shared" si="1157"/>
        <v>Adult</v>
      </c>
      <c r="AK3160">
        <v>5000000</v>
      </c>
      <c r="AL3160" t="str">
        <f t="shared" si="1158"/>
        <v>Low Budget</v>
      </c>
      <c r="AM3160">
        <v>2015</v>
      </c>
      <c r="AN3160">
        <f t="shared" si="1159"/>
        <v>10</v>
      </c>
      <c r="AO3160" t="str">
        <f t="shared" si="1160"/>
        <v>Modern Classic</v>
      </c>
      <c r="AP3160">
        <v>562</v>
      </c>
      <c r="AQ3160" t="str">
        <f t="shared" si="1161"/>
        <v>Very Low</v>
      </c>
      <c r="AR3160">
        <v>7.1</v>
      </c>
      <c r="AS3160" t="str">
        <f t="shared" si="1162"/>
        <v>Good</v>
      </c>
      <c r="AT3160">
        <v>2.35</v>
      </c>
      <c r="AU3160" t="str">
        <f t="shared" si="1163"/>
        <v>Cinematic Widescreen</v>
      </c>
      <c r="AV3160">
        <v>15000</v>
      </c>
      <c r="AW3160" t="str">
        <f t="shared" si="1164"/>
        <v>Medium</v>
      </c>
    </row>
    <row r="3161" spans="1:49" x14ac:dyDescent="0.3">
      <c r="A3161" t="s">
        <v>0</v>
      </c>
      <c r="B3161" t="s">
        <v>15027</v>
      </c>
      <c r="C3161">
        <v>47</v>
      </c>
      <c r="D3161" t="str">
        <f t="shared" si="1144"/>
        <v>Very Low</v>
      </c>
      <c r="E3161">
        <v>108</v>
      </c>
      <c r="F3161" t="str">
        <f t="shared" si="1145"/>
        <v>1h 48m</v>
      </c>
      <c r="G3161" t="str">
        <f t="shared" si="1146"/>
        <v>Standard Movie</v>
      </c>
      <c r="H3161">
        <v>2</v>
      </c>
      <c r="I3161" t="str">
        <f t="shared" si="1147"/>
        <v>Very Low</v>
      </c>
      <c r="J3161">
        <v>30</v>
      </c>
      <c r="K3161" t="str">
        <f t="shared" si="1148"/>
        <v>Very Low</v>
      </c>
      <c r="L3161" t="s">
        <v>15028</v>
      </c>
      <c r="M3161">
        <v>772</v>
      </c>
      <c r="N3161" t="str">
        <f t="shared" si="1149"/>
        <v>Low</v>
      </c>
      <c r="O3161">
        <v>11703287</v>
      </c>
      <c r="P3161" t="str">
        <f t="shared" si="1150"/>
        <v>Average</v>
      </c>
      <c r="Q3161" t="s">
        <v>7014</v>
      </c>
      <c r="R3161" t="str">
        <f t="shared" si="1151"/>
        <v>Adventure</v>
      </c>
      <c r="S3161">
        <f t="shared" si="1152"/>
        <v>2</v>
      </c>
      <c r="T3161" t="s">
        <v>15029</v>
      </c>
      <c r="U3161" t="s">
        <v>15030</v>
      </c>
      <c r="V3161">
        <v>4360</v>
      </c>
      <c r="W3161" t="str">
        <f t="shared" si="1153"/>
        <v>Very Low</v>
      </c>
      <c r="X3161">
        <v>1058</v>
      </c>
      <c r="Y3161" t="str">
        <f t="shared" si="1154"/>
        <v>Low</v>
      </c>
      <c r="Z3161" t="s">
        <v>15031</v>
      </c>
      <c r="AA3161">
        <v>3</v>
      </c>
      <c r="AB3161" t="str">
        <f t="shared" si="1155"/>
        <v>Duo/Trio Poster</v>
      </c>
      <c r="AC3161" t="s">
        <v>15032</v>
      </c>
      <c r="AD3161" t="s">
        <v>15033</v>
      </c>
      <c r="AE3161">
        <v>148</v>
      </c>
      <c r="AF3161" t="str">
        <f t="shared" si="1156"/>
        <v>Very Low</v>
      </c>
      <c r="AG3161" t="s">
        <v>9</v>
      </c>
      <c r="AH3161" t="s">
        <v>10</v>
      </c>
      <c r="AI3161" t="s">
        <v>11</v>
      </c>
      <c r="AJ3161" t="str">
        <f t="shared" si="1157"/>
        <v>Teen</v>
      </c>
      <c r="AK3161">
        <v>10000000</v>
      </c>
      <c r="AL3161" t="str">
        <f t="shared" si="1158"/>
        <v>Low Budget</v>
      </c>
      <c r="AM3161">
        <v>2005</v>
      </c>
      <c r="AN3161">
        <f t="shared" si="1159"/>
        <v>20</v>
      </c>
      <c r="AO3161" t="str">
        <f t="shared" si="1160"/>
        <v>Old Classic</v>
      </c>
      <c r="AP3161">
        <v>232</v>
      </c>
      <c r="AQ3161" t="str">
        <f t="shared" si="1161"/>
        <v>Very Low</v>
      </c>
      <c r="AR3161">
        <v>7</v>
      </c>
      <c r="AS3161" t="str">
        <f t="shared" si="1162"/>
        <v>Good</v>
      </c>
      <c r="AT3161">
        <v>2.35</v>
      </c>
      <c r="AU3161" t="str">
        <f t="shared" si="1163"/>
        <v>Cinematic Widescreen</v>
      </c>
      <c r="AV3161">
        <v>1000</v>
      </c>
      <c r="AW3161" t="str">
        <f t="shared" si="1164"/>
        <v>Very Low</v>
      </c>
    </row>
    <row r="3162" spans="1:49" x14ac:dyDescent="0.3">
      <c r="A3162" t="s">
        <v>0</v>
      </c>
      <c r="B3162" t="s">
        <v>7511</v>
      </c>
      <c r="C3162">
        <v>63</v>
      </c>
      <c r="D3162" t="str">
        <f t="shared" si="1144"/>
        <v>Low</v>
      </c>
      <c r="E3162">
        <v>87</v>
      </c>
      <c r="F3162" t="str">
        <f t="shared" si="1145"/>
        <v>1h 27m</v>
      </c>
      <c r="G3162" t="str">
        <f t="shared" si="1146"/>
        <v>Featurette</v>
      </c>
      <c r="H3162">
        <v>13</v>
      </c>
      <c r="I3162" t="str">
        <f t="shared" si="1147"/>
        <v>Very Low</v>
      </c>
      <c r="J3162">
        <v>869</v>
      </c>
      <c r="K3162" t="str">
        <f t="shared" si="1148"/>
        <v>Very Low</v>
      </c>
      <c r="L3162" t="s">
        <v>55</v>
      </c>
      <c r="M3162">
        <v>15000</v>
      </c>
      <c r="N3162" t="str">
        <f t="shared" si="1149"/>
        <v>Medium</v>
      </c>
      <c r="O3162">
        <v>11560259</v>
      </c>
      <c r="P3162" t="str">
        <f t="shared" si="1150"/>
        <v>Average</v>
      </c>
      <c r="Q3162" t="s">
        <v>1652</v>
      </c>
      <c r="R3162" t="str">
        <f t="shared" si="1151"/>
        <v>Comedy</v>
      </c>
      <c r="S3162">
        <f t="shared" si="1152"/>
        <v>2</v>
      </c>
      <c r="T3162" t="s">
        <v>261</v>
      </c>
      <c r="U3162" t="s">
        <v>15034</v>
      </c>
      <c r="V3162">
        <v>15617</v>
      </c>
      <c r="W3162" t="str">
        <f t="shared" si="1153"/>
        <v>Low</v>
      </c>
      <c r="X3162">
        <v>22485</v>
      </c>
      <c r="Y3162" t="str">
        <f t="shared" si="1154"/>
        <v>Medium</v>
      </c>
      <c r="Z3162" t="s">
        <v>2584</v>
      </c>
      <c r="AA3162">
        <v>1</v>
      </c>
      <c r="AB3162" t="str">
        <f t="shared" si="1155"/>
        <v>Solo Star Poster</v>
      </c>
      <c r="AC3162" t="s">
        <v>15035</v>
      </c>
      <c r="AD3162" t="s">
        <v>15036</v>
      </c>
      <c r="AE3162">
        <v>180</v>
      </c>
      <c r="AF3162" t="str">
        <f t="shared" si="1156"/>
        <v>Very Low</v>
      </c>
      <c r="AG3162" t="s">
        <v>9</v>
      </c>
      <c r="AH3162" t="s">
        <v>10</v>
      </c>
      <c r="AI3162" t="s">
        <v>11</v>
      </c>
      <c r="AJ3162" t="str">
        <f t="shared" si="1157"/>
        <v>Teen</v>
      </c>
      <c r="AK3162">
        <v>22000000</v>
      </c>
      <c r="AL3162" t="str">
        <f t="shared" si="1158"/>
        <v>Low Budget</v>
      </c>
      <c r="AM3162">
        <v>2001</v>
      </c>
      <c r="AN3162">
        <f t="shared" si="1159"/>
        <v>24</v>
      </c>
      <c r="AO3162" t="str">
        <f t="shared" si="1160"/>
        <v>Old Classic</v>
      </c>
      <c r="AP3162">
        <v>4000</v>
      </c>
      <c r="AQ3162" t="str">
        <f t="shared" si="1161"/>
        <v>Low</v>
      </c>
      <c r="AR3162">
        <v>5.8</v>
      </c>
      <c r="AS3162" t="str">
        <f t="shared" si="1162"/>
        <v>Below Average</v>
      </c>
      <c r="AT3162">
        <v>2.35</v>
      </c>
      <c r="AU3162" t="str">
        <f t="shared" si="1163"/>
        <v>Cinematic Widescreen</v>
      </c>
      <c r="AV3162">
        <v>0</v>
      </c>
      <c r="AW3162" t="str">
        <f t="shared" si="1164"/>
        <v>Very Low</v>
      </c>
    </row>
    <row r="3163" spans="1:49" x14ac:dyDescent="0.3">
      <c r="A3163" t="s">
        <v>0</v>
      </c>
      <c r="B3163" t="s">
        <v>14032</v>
      </c>
      <c r="C3163">
        <v>144</v>
      </c>
      <c r="D3163" t="str">
        <f t="shared" si="1144"/>
        <v>Low</v>
      </c>
      <c r="E3163">
        <v>89</v>
      </c>
      <c r="F3163" t="str">
        <f t="shared" si="1145"/>
        <v>1h 29m</v>
      </c>
      <c r="G3163" t="str">
        <f t="shared" si="1146"/>
        <v>Featurette</v>
      </c>
      <c r="H3163">
        <v>406</v>
      </c>
      <c r="I3163" t="str">
        <f t="shared" si="1147"/>
        <v>Very Low</v>
      </c>
      <c r="J3163">
        <v>759</v>
      </c>
      <c r="K3163" t="str">
        <f t="shared" si="1148"/>
        <v>Very Low</v>
      </c>
      <c r="L3163" t="s">
        <v>1118</v>
      </c>
      <c r="M3163">
        <v>989</v>
      </c>
      <c r="N3163" t="str">
        <f t="shared" si="1149"/>
        <v>Low</v>
      </c>
      <c r="O3163">
        <v>10824921</v>
      </c>
      <c r="P3163" t="str">
        <f t="shared" si="1150"/>
        <v>Average</v>
      </c>
      <c r="Q3163" t="s">
        <v>1642</v>
      </c>
      <c r="R3163" t="str">
        <f t="shared" si="1151"/>
        <v>Comedy</v>
      </c>
      <c r="S3163">
        <f t="shared" si="1152"/>
        <v>1</v>
      </c>
      <c r="T3163" t="s">
        <v>3201</v>
      </c>
      <c r="U3163" t="s">
        <v>15037</v>
      </c>
      <c r="V3163">
        <v>200293</v>
      </c>
      <c r="W3163" t="str">
        <f t="shared" si="1153"/>
        <v>High</v>
      </c>
      <c r="X3163">
        <v>3462</v>
      </c>
      <c r="Y3163" t="str">
        <f t="shared" si="1154"/>
        <v>Low</v>
      </c>
      <c r="Z3163" t="s">
        <v>833</v>
      </c>
      <c r="AA3163">
        <v>0</v>
      </c>
      <c r="AB3163" t="str">
        <f t="shared" si="1155"/>
        <v>Symbolic Poster</v>
      </c>
      <c r="AC3163" t="s">
        <v>15038</v>
      </c>
      <c r="AD3163" t="s">
        <v>15039</v>
      </c>
      <c r="AE3163">
        <v>621</v>
      </c>
      <c r="AF3163" t="str">
        <f t="shared" si="1156"/>
        <v>Low</v>
      </c>
      <c r="AG3163" t="s">
        <v>9</v>
      </c>
      <c r="AH3163" t="s">
        <v>10</v>
      </c>
      <c r="AI3163" t="s">
        <v>556</v>
      </c>
      <c r="AJ3163" t="str">
        <f t="shared" si="1157"/>
        <v>Adult</v>
      </c>
      <c r="AK3163">
        <v>10000000</v>
      </c>
      <c r="AL3163" t="str">
        <f t="shared" si="1158"/>
        <v>Low Budget</v>
      </c>
      <c r="AM3163">
        <v>1999</v>
      </c>
      <c r="AN3163">
        <f t="shared" si="1159"/>
        <v>26</v>
      </c>
      <c r="AO3163" t="str">
        <f t="shared" si="1160"/>
        <v>Old Classic</v>
      </c>
      <c r="AP3163">
        <v>939</v>
      </c>
      <c r="AQ3163" t="str">
        <f t="shared" si="1161"/>
        <v>Very Low</v>
      </c>
      <c r="AR3163">
        <v>7.8</v>
      </c>
      <c r="AS3163" t="str">
        <f t="shared" si="1162"/>
        <v>Good</v>
      </c>
      <c r="AT3163">
        <v>1.85</v>
      </c>
      <c r="AU3163" t="str">
        <f t="shared" si="1163"/>
        <v>HDTV / Widescreen</v>
      </c>
      <c r="AV3163">
        <v>16000</v>
      </c>
      <c r="AW3163" t="str">
        <f t="shared" si="1164"/>
        <v>Medium</v>
      </c>
    </row>
    <row r="3164" spans="1:49" x14ac:dyDescent="0.3">
      <c r="A3164" t="s">
        <v>0</v>
      </c>
      <c r="B3164" t="s">
        <v>15040</v>
      </c>
      <c r="C3164">
        <v>77</v>
      </c>
      <c r="D3164" t="str">
        <f t="shared" si="1144"/>
        <v>Low</v>
      </c>
      <c r="E3164">
        <v>97</v>
      </c>
      <c r="F3164" t="str">
        <f t="shared" si="1145"/>
        <v>1h 37m</v>
      </c>
      <c r="G3164" t="str">
        <f t="shared" si="1146"/>
        <v>Standard Movie</v>
      </c>
      <c r="H3164">
        <v>31</v>
      </c>
      <c r="I3164" t="str">
        <f t="shared" si="1147"/>
        <v>Very Low</v>
      </c>
      <c r="J3164">
        <v>551</v>
      </c>
      <c r="K3164" t="str">
        <f t="shared" si="1148"/>
        <v>Very Low</v>
      </c>
      <c r="L3164" t="s">
        <v>9318</v>
      </c>
      <c r="M3164">
        <v>4000</v>
      </c>
      <c r="N3164" t="str">
        <f t="shared" si="1149"/>
        <v>Low</v>
      </c>
      <c r="O3164">
        <v>10561238</v>
      </c>
      <c r="P3164" t="str">
        <f t="shared" si="1150"/>
        <v>Average</v>
      </c>
      <c r="Q3164" t="s">
        <v>15041</v>
      </c>
      <c r="R3164" t="str">
        <f t="shared" si="1151"/>
        <v>Comedy</v>
      </c>
      <c r="S3164">
        <f t="shared" si="1152"/>
        <v>3</v>
      </c>
      <c r="T3164" t="s">
        <v>55</v>
      </c>
      <c r="U3164" t="s">
        <v>15042</v>
      </c>
      <c r="V3164">
        <v>27265</v>
      </c>
      <c r="W3164" t="str">
        <f t="shared" si="1153"/>
        <v>Low</v>
      </c>
      <c r="X3164">
        <v>6388</v>
      </c>
      <c r="Y3164" t="str">
        <f t="shared" si="1154"/>
        <v>Low</v>
      </c>
      <c r="Z3164" t="s">
        <v>4736</v>
      </c>
      <c r="AA3164">
        <v>0</v>
      </c>
      <c r="AB3164" t="str">
        <f t="shared" si="1155"/>
        <v>Symbolic Poster</v>
      </c>
      <c r="AC3164" t="s">
        <v>15043</v>
      </c>
      <c r="AD3164" t="s">
        <v>15044</v>
      </c>
      <c r="AE3164">
        <v>321</v>
      </c>
      <c r="AF3164" t="str">
        <f t="shared" si="1156"/>
        <v>Very Low</v>
      </c>
      <c r="AG3164" t="s">
        <v>9</v>
      </c>
      <c r="AH3164" t="s">
        <v>738</v>
      </c>
      <c r="AI3164" t="s">
        <v>11</v>
      </c>
      <c r="AJ3164" t="str">
        <f t="shared" si="1157"/>
        <v>Teen</v>
      </c>
      <c r="AK3164">
        <v>10000000</v>
      </c>
      <c r="AL3164" t="str">
        <f t="shared" si="1158"/>
        <v>Low Budget</v>
      </c>
      <c r="AM3164">
        <v>1999</v>
      </c>
      <c r="AN3164">
        <f t="shared" si="1159"/>
        <v>26</v>
      </c>
      <c r="AO3164" t="str">
        <f t="shared" si="1160"/>
        <v>Old Classic</v>
      </c>
      <c r="AP3164">
        <v>980</v>
      </c>
      <c r="AQ3164" t="str">
        <f t="shared" si="1161"/>
        <v>Very Low</v>
      </c>
      <c r="AR3164">
        <v>6.5</v>
      </c>
      <c r="AS3164" t="str">
        <f t="shared" si="1162"/>
        <v>Average</v>
      </c>
      <c r="AT3164">
        <v>1.85</v>
      </c>
      <c r="AU3164" t="str">
        <f t="shared" si="1163"/>
        <v>HDTV / Widescreen</v>
      </c>
      <c r="AV3164">
        <v>0</v>
      </c>
      <c r="AW3164" t="str">
        <f t="shared" si="1164"/>
        <v>Very Low</v>
      </c>
    </row>
    <row r="3165" spans="1:49" x14ac:dyDescent="0.3">
      <c r="A3165" t="s">
        <v>0</v>
      </c>
      <c r="B3165" t="s">
        <v>226</v>
      </c>
      <c r="C3165">
        <v>325</v>
      </c>
      <c r="D3165" t="str">
        <f t="shared" si="1144"/>
        <v>Medium</v>
      </c>
      <c r="E3165">
        <v>106</v>
      </c>
      <c r="F3165" t="str">
        <f t="shared" si="1145"/>
        <v>1h 46m</v>
      </c>
      <c r="G3165" t="str">
        <f t="shared" si="1146"/>
        <v>Standard Movie</v>
      </c>
      <c r="H3165">
        <v>13000</v>
      </c>
      <c r="I3165" t="str">
        <f t="shared" si="1147"/>
        <v>Medium</v>
      </c>
      <c r="J3165">
        <v>309</v>
      </c>
      <c r="K3165" t="str">
        <f t="shared" si="1148"/>
        <v>Very Low</v>
      </c>
      <c r="L3165" t="s">
        <v>2965</v>
      </c>
      <c r="M3165">
        <v>11000</v>
      </c>
      <c r="N3165" t="str">
        <f t="shared" si="1149"/>
        <v>Medium</v>
      </c>
      <c r="O3165">
        <v>14479776</v>
      </c>
      <c r="P3165" t="str">
        <f t="shared" si="1150"/>
        <v>Average</v>
      </c>
      <c r="Q3165" t="s">
        <v>15045</v>
      </c>
      <c r="R3165" t="str">
        <f t="shared" si="1151"/>
        <v>Biography</v>
      </c>
      <c r="S3165">
        <f t="shared" si="1152"/>
        <v>4</v>
      </c>
      <c r="T3165" t="s">
        <v>23</v>
      </c>
      <c r="U3165" t="s">
        <v>15046</v>
      </c>
      <c r="V3165">
        <v>55539</v>
      </c>
      <c r="W3165" t="str">
        <f t="shared" si="1153"/>
        <v>Medium</v>
      </c>
      <c r="X3165">
        <v>12418</v>
      </c>
      <c r="Y3165" t="str">
        <f t="shared" si="1154"/>
        <v>Medium</v>
      </c>
      <c r="Z3165" t="s">
        <v>12513</v>
      </c>
      <c r="AA3165">
        <v>3</v>
      </c>
      <c r="AB3165" t="str">
        <f t="shared" si="1155"/>
        <v>Duo/Trio Poster</v>
      </c>
      <c r="AC3165" t="s">
        <v>15047</v>
      </c>
      <c r="AD3165" t="s">
        <v>15048</v>
      </c>
      <c r="AE3165">
        <v>147</v>
      </c>
      <c r="AF3165" t="str">
        <f t="shared" si="1156"/>
        <v>Very Low</v>
      </c>
      <c r="AG3165" t="s">
        <v>9</v>
      </c>
      <c r="AH3165" t="s">
        <v>10</v>
      </c>
      <c r="AI3165" t="s">
        <v>11</v>
      </c>
      <c r="AJ3165" t="str">
        <f t="shared" si="1157"/>
        <v>Teen</v>
      </c>
      <c r="AK3165">
        <v>10000000</v>
      </c>
      <c r="AL3165" t="str">
        <f t="shared" si="1158"/>
        <v>Low Budget</v>
      </c>
      <c r="AM3165">
        <v>2014</v>
      </c>
      <c r="AN3165">
        <f t="shared" si="1159"/>
        <v>11</v>
      </c>
      <c r="AO3165" t="str">
        <f t="shared" si="1160"/>
        <v>Modern Classic</v>
      </c>
      <c r="AP3165">
        <v>430</v>
      </c>
      <c r="AQ3165" t="str">
        <f t="shared" si="1161"/>
        <v>Very Low</v>
      </c>
      <c r="AR3165">
        <v>7</v>
      </c>
      <c r="AS3165" t="str">
        <f t="shared" si="1162"/>
        <v>Good</v>
      </c>
      <c r="AT3165">
        <v>1.85</v>
      </c>
      <c r="AU3165" t="str">
        <f t="shared" si="1163"/>
        <v>HDTV / Widescreen</v>
      </c>
      <c r="AV3165">
        <v>20000</v>
      </c>
      <c r="AW3165" t="str">
        <f t="shared" si="1164"/>
        <v>Medium</v>
      </c>
    </row>
    <row r="3166" spans="1:49" x14ac:dyDescent="0.3">
      <c r="A3166" t="s">
        <v>0</v>
      </c>
      <c r="B3166" t="s">
        <v>196</v>
      </c>
      <c r="C3166">
        <v>100</v>
      </c>
      <c r="D3166" t="str">
        <f t="shared" si="1144"/>
        <v>Low</v>
      </c>
      <c r="E3166">
        <v>100</v>
      </c>
      <c r="F3166" t="str">
        <f t="shared" si="1145"/>
        <v>1h 40m</v>
      </c>
      <c r="G3166" t="str">
        <f t="shared" si="1146"/>
        <v>Standard Movie</v>
      </c>
      <c r="H3166">
        <v>532</v>
      </c>
      <c r="I3166" t="str">
        <f t="shared" si="1147"/>
        <v>Very Low</v>
      </c>
      <c r="J3166">
        <v>711</v>
      </c>
      <c r="K3166" t="str">
        <f t="shared" si="1148"/>
        <v>Very Low</v>
      </c>
      <c r="L3166" t="s">
        <v>8480</v>
      </c>
      <c r="M3166">
        <v>4000</v>
      </c>
      <c r="N3166" t="str">
        <f t="shared" si="1149"/>
        <v>Low</v>
      </c>
      <c r="O3166">
        <v>9801782</v>
      </c>
      <c r="P3166" t="str">
        <f t="shared" si="1150"/>
        <v>Flop</v>
      </c>
      <c r="Q3166" t="s">
        <v>5938</v>
      </c>
      <c r="R3166" t="str">
        <f t="shared" si="1151"/>
        <v>Comedy</v>
      </c>
      <c r="S3166">
        <f t="shared" si="1152"/>
        <v>3</v>
      </c>
      <c r="T3166" t="s">
        <v>221</v>
      </c>
      <c r="U3166" t="s">
        <v>15049</v>
      </c>
      <c r="V3166">
        <v>39331</v>
      </c>
      <c r="W3166" t="str">
        <f t="shared" si="1153"/>
        <v>Low</v>
      </c>
      <c r="X3166">
        <v>6046</v>
      </c>
      <c r="Y3166" t="str">
        <f t="shared" si="1154"/>
        <v>Low</v>
      </c>
      <c r="Z3166" t="s">
        <v>501</v>
      </c>
      <c r="AA3166">
        <v>0</v>
      </c>
      <c r="AB3166" t="str">
        <f t="shared" si="1155"/>
        <v>Symbolic Poster</v>
      </c>
      <c r="AC3166" t="s">
        <v>15050</v>
      </c>
      <c r="AD3166" t="s">
        <v>15051</v>
      </c>
      <c r="AE3166">
        <v>481</v>
      </c>
      <c r="AF3166" t="str">
        <f t="shared" si="1156"/>
        <v>Very Low</v>
      </c>
      <c r="AG3166" t="s">
        <v>9</v>
      </c>
      <c r="AH3166" t="s">
        <v>10</v>
      </c>
      <c r="AI3166" t="s">
        <v>556</v>
      </c>
      <c r="AJ3166" t="str">
        <f t="shared" si="1157"/>
        <v>Adult</v>
      </c>
      <c r="AK3166">
        <v>10000000</v>
      </c>
      <c r="AL3166" t="str">
        <f t="shared" si="1158"/>
        <v>Low Budget</v>
      </c>
      <c r="AM3166">
        <v>1998</v>
      </c>
      <c r="AN3166">
        <f t="shared" si="1159"/>
        <v>27</v>
      </c>
      <c r="AO3166" t="str">
        <f t="shared" si="1160"/>
        <v>Old Classic</v>
      </c>
      <c r="AP3166">
        <v>796</v>
      </c>
      <c r="AQ3166" t="str">
        <f t="shared" si="1161"/>
        <v>Very Low</v>
      </c>
      <c r="AR3166">
        <v>6.3</v>
      </c>
      <c r="AS3166" t="str">
        <f t="shared" si="1162"/>
        <v>Average</v>
      </c>
      <c r="AT3166">
        <v>1.85</v>
      </c>
      <c r="AU3166" t="str">
        <f t="shared" si="1163"/>
        <v>HDTV / Widescreen</v>
      </c>
      <c r="AV3166">
        <v>0</v>
      </c>
      <c r="AW3166" t="str">
        <f t="shared" si="1164"/>
        <v>Very Low</v>
      </c>
    </row>
    <row r="3167" spans="1:49" x14ac:dyDescent="0.3">
      <c r="A3167" t="s">
        <v>0</v>
      </c>
      <c r="B3167" t="s">
        <v>12336</v>
      </c>
      <c r="C3167">
        <v>52</v>
      </c>
      <c r="D3167" t="str">
        <f t="shared" si="1144"/>
        <v>Low</v>
      </c>
      <c r="E3167">
        <v>89</v>
      </c>
      <c r="F3167" t="str">
        <f t="shared" si="1145"/>
        <v>1h 29m</v>
      </c>
      <c r="G3167" t="str">
        <f t="shared" si="1146"/>
        <v>Featurette</v>
      </c>
      <c r="H3167">
        <v>18</v>
      </c>
      <c r="I3167" t="str">
        <f t="shared" si="1147"/>
        <v>Very Low</v>
      </c>
      <c r="J3167">
        <v>2000</v>
      </c>
      <c r="K3167" t="str">
        <f t="shared" si="1148"/>
        <v>Low</v>
      </c>
      <c r="L3167" t="s">
        <v>5873</v>
      </c>
      <c r="M3167">
        <v>7000</v>
      </c>
      <c r="N3167" t="str">
        <f t="shared" si="1149"/>
        <v>Low</v>
      </c>
      <c r="O3167">
        <v>8070311</v>
      </c>
      <c r="P3167" t="str">
        <f t="shared" si="1150"/>
        <v>Flop</v>
      </c>
      <c r="Q3167" t="s">
        <v>1652</v>
      </c>
      <c r="R3167" t="str">
        <f t="shared" si="1151"/>
        <v>Comedy</v>
      </c>
      <c r="S3167">
        <f t="shared" si="1152"/>
        <v>2</v>
      </c>
      <c r="T3167" t="s">
        <v>489</v>
      </c>
      <c r="U3167" t="s">
        <v>15052</v>
      </c>
      <c r="V3167">
        <v>12706</v>
      </c>
      <c r="W3167" t="str">
        <f t="shared" si="1153"/>
        <v>Low</v>
      </c>
      <c r="X3167">
        <v>13626</v>
      </c>
      <c r="Y3167" t="str">
        <f t="shared" si="1154"/>
        <v>Medium</v>
      </c>
      <c r="Z3167" t="s">
        <v>2347</v>
      </c>
      <c r="AA3167">
        <v>9</v>
      </c>
      <c r="AB3167" t="str">
        <f t="shared" si="1155"/>
        <v>Ensemble Poster</v>
      </c>
      <c r="AC3167" t="s">
        <v>15053</v>
      </c>
      <c r="AD3167" t="s">
        <v>15054</v>
      </c>
      <c r="AE3167">
        <v>75</v>
      </c>
      <c r="AF3167" t="str">
        <f t="shared" si="1156"/>
        <v>Very Low</v>
      </c>
      <c r="AG3167" t="s">
        <v>9</v>
      </c>
      <c r="AH3167" t="s">
        <v>10</v>
      </c>
      <c r="AI3167" t="s">
        <v>66</v>
      </c>
      <c r="AJ3167" t="str">
        <f t="shared" si="1157"/>
        <v>Family</v>
      </c>
      <c r="AK3167">
        <v>10000000</v>
      </c>
      <c r="AL3167" t="str">
        <f t="shared" si="1158"/>
        <v>Low Budget</v>
      </c>
      <c r="AM3167">
        <v>2004</v>
      </c>
      <c r="AN3167">
        <f t="shared" si="1159"/>
        <v>21</v>
      </c>
      <c r="AO3167" t="str">
        <f t="shared" si="1160"/>
        <v>Old Classic</v>
      </c>
      <c r="AP3167">
        <v>2000</v>
      </c>
      <c r="AQ3167" t="str">
        <f t="shared" si="1161"/>
        <v>Low</v>
      </c>
      <c r="AR3167">
        <v>5.3</v>
      </c>
      <c r="AS3167" t="str">
        <f t="shared" si="1162"/>
        <v>Below Average</v>
      </c>
      <c r="AT3167">
        <v>1.85</v>
      </c>
      <c r="AU3167" t="str">
        <f t="shared" si="1163"/>
        <v>HDTV / Widescreen</v>
      </c>
      <c r="AV3167">
        <v>0</v>
      </c>
      <c r="AW3167" t="str">
        <f t="shared" si="1164"/>
        <v>Very Low</v>
      </c>
    </row>
    <row r="3168" spans="1:49" x14ac:dyDescent="0.3">
      <c r="A3168" t="s">
        <v>0</v>
      </c>
      <c r="B3168" t="s">
        <v>2217</v>
      </c>
      <c r="C3168">
        <v>98</v>
      </c>
      <c r="D3168" t="str">
        <f t="shared" si="1144"/>
        <v>Low</v>
      </c>
      <c r="E3168">
        <v>114</v>
      </c>
      <c r="F3168" t="str">
        <f t="shared" si="1145"/>
        <v>1h 54m</v>
      </c>
      <c r="G3168" t="str">
        <f t="shared" si="1146"/>
        <v>Standard Movie</v>
      </c>
      <c r="H3168">
        <v>0</v>
      </c>
      <c r="I3168" t="str">
        <f t="shared" si="1147"/>
        <v>Very Low</v>
      </c>
      <c r="J3168">
        <v>298</v>
      </c>
      <c r="K3168" t="str">
        <f t="shared" si="1148"/>
        <v>Very Low</v>
      </c>
      <c r="L3168" t="s">
        <v>11891</v>
      </c>
      <c r="M3168">
        <v>537</v>
      </c>
      <c r="N3168" t="str">
        <f t="shared" si="1149"/>
        <v>Low</v>
      </c>
      <c r="O3168">
        <f>O3167</f>
        <v>8070311</v>
      </c>
      <c r="P3168" t="str">
        <f t="shared" si="1150"/>
        <v>Flop</v>
      </c>
      <c r="Q3168" t="s">
        <v>823</v>
      </c>
      <c r="R3168" t="str">
        <f t="shared" si="1151"/>
        <v>Mystery</v>
      </c>
      <c r="S3168">
        <f t="shared" si="1152"/>
        <v>2</v>
      </c>
      <c r="T3168" t="s">
        <v>1357</v>
      </c>
      <c r="U3168" t="s">
        <v>15055</v>
      </c>
      <c r="V3168">
        <v>20113</v>
      </c>
      <c r="W3168" t="str">
        <f t="shared" si="1153"/>
        <v>Low</v>
      </c>
      <c r="X3168">
        <v>1856</v>
      </c>
      <c r="Y3168" t="str">
        <f t="shared" si="1154"/>
        <v>Low</v>
      </c>
      <c r="Z3168" t="s">
        <v>3457</v>
      </c>
      <c r="AA3168">
        <v>0</v>
      </c>
      <c r="AB3168" t="str">
        <f t="shared" si="1155"/>
        <v>Symbolic Poster</v>
      </c>
      <c r="AC3168" t="s">
        <v>15056</v>
      </c>
      <c r="AD3168" t="s">
        <v>15057</v>
      </c>
      <c r="AE3168">
        <v>178</v>
      </c>
      <c r="AF3168" t="str">
        <f t="shared" si="1156"/>
        <v>Very Low</v>
      </c>
      <c r="AG3168" t="s">
        <v>9</v>
      </c>
      <c r="AH3168" t="s">
        <v>10</v>
      </c>
      <c r="AI3168" t="s">
        <v>556</v>
      </c>
      <c r="AJ3168" t="str">
        <f t="shared" si="1157"/>
        <v>Adult</v>
      </c>
      <c r="AK3168">
        <v>10000000</v>
      </c>
      <c r="AL3168" t="str">
        <f t="shared" si="1158"/>
        <v>Low Budget</v>
      </c>
      <c r="AM3168">
        <v>1984</v>
      </c>
      <c r="AN3168">
        <f t="shared" si="1159"/>
        <v>41</v>
      </c>
      <c r="AO3168" t="str">
        <f t="shared" si="1160"/>
        <v>Old Classic</v>
      </c>
      <c r="AP3168">
        <v>376</v>
      </c>
      <c r="AQ3168" t="str">
        <f t="shared" si="1161"/>
        <v>Very Low</v>
      </c>
      <c r="AR3168">
        <v>6.8</v>
      </c>
      <c r="AS3168" t="str">
        <f t="shared" si="1162"/>
        <v>Average</v>
      </c>
      <c r="AT3168">
        <v>1.85</v>
      </c>
      <c r="AU3168" t="str">
        <f t="shared" si="1163"/>
        <v>HDTV / Widescreen</v>
      </c>
      <c r="AV3168">
        <v>0</v>
      </c>
      <c r="AW3168" t="str">
        <f t="shared" si="1164"/>
        <v>Very Low</v>
      </c>
    </row>
    <row r="3169" spans="1:49" x14ac:dyDescent="0.3">
      <c r="A3169" t="s">
        <v>0</v>
      </c>
      <c r="B3169" t="s">
        <v>9814</v>
      </c>
      <c r="C3169">
        <v>163</v>
      </c>
      <c r="D3169" t="str">
        <f t="shared" si="1144"/>
        <v>Low</v>
      </c>
      <c r="E3169">
        <v>95</v>
      </c>
      <c r="F3169" t="str">
        <f t="shared" si="1145"/>
        <v>1h 35m</v>
      </c>
      <c r="G3169" t="str">
        <f t="shared" si="1146"/>
        <v>Standard Movie</v>
      </c>
      <c r="H3169">
        <v>434</v>
      </c>
      <c r="I3169" t="str">
        <f t="shared" si="1147"/>
        <v>Very Low</v>
      </c>
      <c r="J3169">
        <v>472</v>
      </c>
      <c r="K3169" t="str">
        <f t="shared" si="1148"/>
        <v>Very Low</v>
      </c>
      <c r="L3169" t="s">
        <v>2072</v>
      </c>
      <c r="M3169">
        <v>1000</v>
      </c>
      <c r="N3169" t="str">
        <f t="shared" si="1149"/>
        <v>Low</v>
      </c>
      <c r="O3169">
        <v>8460995</v>
      </c>
      <c r="P3169" t="str">
        <f t="shared" si="1150"/>
        <v>Flop</v>
      </c>
      <c r="Q3169" t="s">
        <v>1394</v>
      </c>
      <c r="R3169" t="str">
        <f t="shared" si="1151"/>
        <v>Action</v>
      </c>
      <c r="S3169">
        <f t="shared" si="1152"/>
        <v>3</v>
      </c>
      <c r="T3169" t="s">
        <v>15058</v>
      </c>
      <c r="U3169" t="s">
        <v>15059</v>
      </c>
      <c r="V3169">
        <v>35888</v>
      </c>
      <c r="W3169" t="str">
        <f t="shared" si="1153"/>
        <v>Low</v>
      </c>
      <c r="X3169">
        <v>2618</v>
      </c>
      <c r="Y3169" t="str">
        <f t="shared" si="1154"/>
        <v>Low</v>
      </c>
      <c r="Z3169" t="s">
        <v>6331</v>
      </c>
      <c r="AA3169">
        <v>3</v>
      </c>
      <c r="AB3169" t="str">
        <f t="shared" si="1155"/>
        <v>Duo/Trio Poster</v>
      </c>
      <c r="AC3169" t="s">
        <v>15060</v>
      </c>
      <c r="AD3169" t="s">
        <v>15061</v>
      </c>
      <c r="AE3169">
        <v>125</v>
      </c>
      <c r="AF3169" t="str">
        <f t="shared" si="1156"/>
        <v>Very Low</v>
      </c>
      <c r="AG3169" t="s">
        <v>9</v>
      </c>
      <c r="AH3169" t="s">
        <v>10</v>
      </c>
      <c r="AI3169" t="s">
        <v>556</v>
      </c>
      <c r="AJ3169" t="str">
        <f t="shared" si="1157"/>
        <v>Adult</v>
      </c>
      <c r="AK3169">
        <v>10000000</v>
      </c>
      <c r="AL3169" t="str">
        <f t="shared" si="1158"/>
        <v>Low Budget</v>
      </c>
      <c r="AM3169">
        <v>2010</v>
      </c>
      <c r="AN3169">
        <f t="shared" si="1159"/>
        <v>15</v>
      </c>
      <c r="AO3169" t="str">
        <f t="shared" si="1160"/>
        <v>Modern Classic</v>
      </c>
      <c r="AP3169">
        <v>622</v>
      </c>
      <c r="AQ3169" t="str">
        <f t="shared" si="1161"/>
        <v>Very Low</v>
      </c>
      <c r="AR3169">
        <v>5.5</v>
      </c>
      <c r="AS3169" t="str">
        <f t="shared" si="1162"/>
        <v>Below Average</v>
      </c>
      <c r="AT3169">
        <v>2.35</v>
      </c>
      <c r="AU3169" t="str">
        <f t="shared" si="1163"/>
        <v>Cinematic Widescreen</v>
      </c>
      <c r="AV3169">
        <v>0</v>
      </c>
      <c r="AW3169" t="str">
        <f t="shared" si="1164"/>
        <v>Very Low</v>
      </c>
    </row>
    <row r="3170" spans="1:49" x14ac:dyDescent="0.3">
      <c r="A3170" t="s">
        <v>0</v>
      </c>
      <c r="B3170" t="s">
        <v>5618</v>
      </c>
      <c r="C3170">
        <v>137</v>
      </c>
      <c r="D3170" t="str">
        <f t="shared" si="1144"/>
        <v>Low</v>
      </c>
      <c r="E3170">
        <v>97</v>
      </c>
      <c r="F3170" t="str">
        <f t="shared" si="1145"/>
        <v>1h 37m</v>
      </c>
      <c r="G3170" t="str">
        <f t="shared" si="1146"/>
        <v>Standard Movie</v>
      </c>
      <c r="H3170">
        <v>350</v>
      </c>
      <c r="I3170" t="str">
        <f t="shared" si="1147"/>
        <v>Very Low</v>
      </c>
      <c r="J3170">
        <v>250</v>
      </c>
      <c r="K3170" t="str">
        <f t="shared" si="1148"/>
        <v>Very Low</v>
      </c>
      <c r="L3170" t="s">
        <v>1638</v>
      </c>
      <c r="M3170">
        <v>460</v>
      </c>
      <c r="N3170" t="str">
        <f t="shared" si="1149"/>
        <v>Low</v>
      </c>
      <c r="O3170">
        <v>8111360</v>
      </c>
      <c r="P3170" t="str">
        <f t="shared" si="1150"/>
        <v>Flop</v>
      </c>
      <c r="Q3170" t="s">
        <v>2096</v>
      </c>
      <c r="R3170" t="str">
        <f t="shared" si="1151"/>
        <v>Crime</v>
      </c>
      <c r="S3170">
        <f t="shared" si="1152"/>
        <v>3</v>
      </c>
      <c r="T3170" t="s">
        <v>4099</v>
      </c>
      <c r="U3170" t="s">
        <v>15062</v>
      </c>
      <c r="V3170">
        <v>34848</v>
      </c>
      <c r="W3170" t="str">
        <f t="shared" si="1153"/>
        <v>Low</v>
      </c>
      <c r="X3170">
        <v>1334</v>
      </c>
      <c r="Y3170" t="str">
        <f t="shared" si="1154"/>
        <v>Low</v>
      </c>
      <c r="Z3170" t="s">
        <v>12398</v>
      </c>
      <c r="AA3170">
        <v>1</v>
      </c>
      <c r="AB3170" t="str">
        <f t="shared" si="1155"/>
        <v>Solo Star Poster</v>
      </c>
      <c r="AC3170" t="s">
        <v>15063</v>
      </c>
      <c r="AD3170" t="s">
        <v>15064</v>
      </c>
      <c r="AE3170">
        <v>203</v>
      </c>
      <c r="AF3170" t="str">
        <f t="shared" si="1156"/>
        <v>Very Low</v>
      </c>
      <c r="AG3170" t="s">
        <v>9</v>
      </c>
      <c r="AH3170" t="s">
        <v>28</v>
      </c>
      <c r="AI3170" t="s">
        <v>556</v>
      </c>
      <c r="AJ3170" t="str">
        <f t="shared" si="1157"/>
        <v>Adult</v>
      </c>
      <c r="AK3170">
        <v>10000000</v>
      </c>
      <c r="AL3170" t="str">
        <f t="shared" si="1158"/>
        <v>Low Budget</v>
      </c>
      <c r="AM3170">
        <v>2002</v>
      </c>
      <c r="AN3170">
        <f t="shared" si="1159"/>
        <v>23</v>
      </c>
      <c r="AO3170" t="str">
        <f t="shared" si="1160"/>
        <v>Old Classic</v>
      </c>
      <c r="AP3170">
        <v>372</v>
      </c>
      <c r="AQ3170" t="str">
        <f t="shared" si="1161"/>
        <v>Very Low</v>
      </c>
      <c r="AR3170">
        <v>7.4</v>
      </c>
      <c r="AS3170" t="str">
        <f t="shared" si="1162"/>
        <v>Good</v>
      </c>
      <c r="AT3170">
        <v>1.85</v>
      </c>
      <c r="AU3170" t="str">
        <f t="shared" si="1163"/>
        <v>HDTV / Widescreen</v>
      </c>
      <c r="AV3170">
        <v>0</v>
      </c>
      <c r="AW3170" t="str">
        <f t="shared" si="1164"/>
        <v>Very Low</v>
      </c>
    </row>
    <row r="3171" spans="1:49" x14ac:dyDescent="0.3">
      <c r="A3171" t="s">
        <v>0</v>
      </c>
      <c r="B3171" t="s">
        <v>8735</v>
      </c>
      <c r="C3171">
        <v>180</v>
      </c>
      <c r="D3171" t="str">
        <f t="shared" si="1144"/>
        <v>Low</v>
      </c>
      <c r="E3171">
        <v>94</v>
      </c>
      <c r="F3171" t="str">
        <f t="shared" si="1145"/>
        <v>1h 34m</v>
      </c>
      <c r="G3171" t="str">
        <f t="shared" si="1146"/>
        <v>Standard Movie</v>
      </c>
      <c r="H3171">
        <v>0</v>
      </c>
      <c r="I3171" t="str">
        <f t="shared" si="1147"/>
        <v>Very Low</v>
      </c>
      <c r="J3171">
        <v>3000</v>
      </c>
      <c r="K3171" t="str">
        <f t="shared" si="1148"/>
        <v>Low</v>
      </c>
      <c r="L3171" t="s">
        <v>184</v>
      </c>
      <c r="M3171">
        <v>20000</v>
      </c>
      <c r="N3171" t="str">
        <f t="shared" si="1149"/>
        <v>Medium</v>
      </c>
      <c r="O3171">
        <v>8828771</v>
      </c>
      <c r="P3171" t="str">
        <f t="shared" si="1150"/>
        <v>Flop</v>
      </c>
      <c r="Q3171" t="s">
        <v>1642</v>
      </c>
      <c r="R3171" t="str">
        <f t="shared" si="1151"/>
        <v>Comedy</v>
      </c>
      <c r="S3171">
        <f t="shared" si="1152"/>
        <v>1</v>
      </c>
      <c r="T3171" t="s">
        <v>234</v>
      </c>
      <c r="U3171" t="s">
        <v>15065</v>
      </c>
      <c r="V3171">
        <v>79146</v>
      </c>
      <c r="W3171" t="str">
        <f t="shared" si="1153"/>
        <v>Medium</v>
      </c>
      <c r="X3171">
        <v>41059</v>
      </c>
      <c r="Y3171" t="str">
        <f t="shared" si="1154"/>
        <v>Medium</v>
      </c>
      <c r="Z3171" t="s">
        <v>2484</v>
      </c>
      <c r="AA3171">
        <v>10</v>
      </c>
      <c r="AB3171" t="str">
        <f t="shared" si="1155"/>
        <v>Ensemble Poster</v>
      </c>
      <c r="AC3171" t="s">
        <v>15066</v>
      </c>
      <c r="AD3171" t="s">
        <v>15067</v>
      </c>
      <c r="AE3171">
        <v>352</v>
      </c>
      <c r="AF3171" t="str">
        <f t="shared" si="1156"/>
        <v>Very Low</v>
      </c>
      <c r="AG3171" t="s">
        <v>9</v>
      </c>
      <c r="AH3171" t="s">
        <v>10</v>
      </c>
      <c r="AI3171" t="s">
        <v>556</v>
      </c>
      <c r="AJ3171" t="str">
        <f t="shared" si="1157"/>
        <v>Adult</v>
      </c>
      <c r="AK3171">
        <v>6000000</v>
      </c>
      <c r="AL3171" t="str">
        <f t="shared" si="1158"/>
        <v>Low Budget</v>
      </c>
      <c r="AM3171">
        <v>2013</v>
      </c>
      <c r="AN3171">
        <f t="shared" si="1159"/>
        <v>12</v>
      </c>
      <c r="AO3171" t="str">
        <f t="shared" si="1160"/>
        <v>Modern Classic</v>
      </c>
      <c r="AP3171">
        <v>14000</v>
      </c>
      <c r="AQ3171" t="str">
        <f t="shared" si="1161"/>
        <v>Medium</v>
      </c>
      <c r="AR3171">
        <v>4.3</v>
      </c>
      <c r="AS3171" t="str">
        <f t="shared" si="1162"/>
        <v>Poor</v>
      </c>
      <c r="AT3171">
        <v>1.85</v>
      </c>
      <c r="AU3171" t="str">
        <f t="shared" si="1163"/>
        <v>HDTV / Widescreen</v>
      </c>
      <c r="AV3171">
        <v>25000</v>
      </c>
      <c r="AW3171" t="str">
        <f t="shared" si="1164"/>
        <v>Medium</v>
      </c>
    </row>
    <row r="3172" spans="1:49" x14ac:dyDescent="0.3">
      <c r="A3172" t="s">
        <v>0</v>
      </c>
      <c r="B3172" t="s">
        <v>1784</v>
      </c>
      <c r="C3172">
        <v>321</v>
      </c>
      <c r="D3172" t="str">
        <f t="shared" si="1144"/>
        <v>Medium</v>
      </c>
      <c r="E3172">
        <v>103</v>
      </c>
      <c r="F3172" t="str">
        <f t="shared" si="1145"/>
        <v>1h 43m</v>
      </c>
      <c r="G3172" t="str">
        <f t="shared" si="1146"/>
        <v>Standard Movie</v>
      </c>
      <c r="H3172">
        <v>207</v>
      </c>
      <c r="I3172" t="str">
        <f t="shared" si="1147"/>
        <v>Very Low</v>
      </c>
      <c r="J3172">
        <v>3000</v>
      </c>
      <c r="K3172" t="str">
        <f t="shared" si="1148"/>
        <v>Low</v>
      </c>
      <c r="L3172" t="s">
        <v>536</v>
      </c>
      <c r="M3172">
        <v>40000</v>
      </c>
      <c r="N3172" t="str">
        <f t="shared" si="1149"/>
        <v>Medium</v>
      </c>
      <c r="O3172">
        <v>67631157</v>
      </c>
      <c r="P3172" t="str">
        <f t="shared" si="1150"/>
        <v>Hit</v>
      </c>
      <c r="Q3172" t="s">
        <v>1785</v>
      </c>
      <c r="R3172" t="str">
        <f t="shared" si="1151"/>
        <v>Action</v>
      </c>
      <c r="S3172">
        <f t="shared" si="1152"/>
        <v>3</v>
      </c>
      <c r="T3172" t="s">
        <v>15</v>
      </c>
      <c r="U3172" t="s">
        <v>1786</v>
      </c>
      <c r="V3172">
        <v>176606</v>
      </c>
      <c r="W3172" t="str">
        <f t="shared" si="1153"/>
        <v>Medium</v>
      </c>
      <c r="X3172">
        <v>55175</v>
      </c>
      <c r="Y3172" t="str">
        <f t="shared" si="1154"/>
        <v>High</v>
      </c>
      <c r="Z3172" t="s">
        <v>1787</v>
      </c>
      <c r="AA3172">
        <v>0</v>
      </c>
      <c r="AB3172" t="str">
        <f t="shared" si="1155"/>
        <v>Symbolic Poster</v>
      </c>
      <c r="AC3172" t="s">
        <v>1788</v>
      </c>
      <c r="AD3172" t="s">
        <v>1789</v>
      </c>
      <c r="AE3172">
        <v>374</v>
      </c>
      <c r="AF3172" t="str">
        <f t="shared" si="1156"/>
        <v>Very Low</v>
      </c>
      <c r="AG3172" t="s">
        <v>9</v>
      </c>
      <c r="AH3172" t="s">
        <v>10</v>
      </c>
      <c r="AI3172" t="s">
        <v>11</v>
      </c>
      <c r="AJ3172" t="str">
        <f t="shared" si="1157"/>
        <v>Teen</v>
      </c>
      <c r="AK3172">
        <v>100000000</v>
      </c>
      <c r="AL3172" t="str">
        <f t="shared" si="1158"/>
        <v>High Budget</v>
      </c>
      <c r="AM3172">
        <v>2010</v>
      </c>
      <c r="AN3172">
        <f t="shared" si="1159"/>
        <v>15</v>
      </c>
      <c r="AO3172" t="str">
        <f t="shared" si="1160"/>
        <v>Modern Classic</v>
      </c>
      <c r="AP3172">
        <v>11000</v>
      </c>
      <c r="AQ3172" t="str">
        <f t="shared" si="1161"/>
        <v>Medium</v>
      </c>
      <c r="AR3172">
        <v>6</v>
      </c>
      <c r="AS3172" t="str">
        <f t="shared" si="1162"/>
        <v>Average</v>
      </c>
      <c r="AT3172">
        <v>2.35</v>
      </c>
      <c r="AU3172" t="str">
        <f t="shared" si="1163"/>
        <v>Cinematic Widescreen</v>
      </c>
      <c r="AV3172">
        <v>25000</v>
      </c>
      <c r="AW3172" t="str">
        <f t="shared" si="1164"/>
        <v>Medium</v>
      </c>
    </row>
    <row r="3173" spans="1:49" x14ac:dyDescent="0.3">
      <c r="A3173" t="s">
        <v>0</v>
      </c>
      <c r="B3173" t="s">
        <v>15068</v>
      </c>
      <c r="C3173">
        <v>100</v>
      </c>
      <c r="D3173" t="str">
        <f t="shared" si="1144"/>
        <v>Low</v>
      </c>
      <c r="E3173">
        <v>95</v>
      </c>
      <c r="F3173" t="str">
        <f t="shared" si="1145"/>
        <v>1h 35m</v>
      </c>
      <c r="G3173" t="str">
        <f t="shared" si="1146"/>
        <v>Standard Movie</v>
      </c>
      <c r="H3173">
        <v>4</v>
      </c>
      <c r="I3173" t="str">
        <f t="shared" si="1147"/>
        <v>Very Low</v>
      </c>
      <c r="J3173">
        <v>655</v>
      </c>
      <c r="K3173" t="str">
        <f t="shared" si="1148"/>
        <v>Very Low</v>
      </c>
      <c r="L3173" t="s">
        <v>9873</v>
      </c>
      <c r="M3173">
        <v>939</v>
      </c>
      <c r="N3173" t="str">
        <f t="shared" si="1149"/>
        <v>Low</v>
      </c>
      <c r="O3173">
        <v>7563670</v>
      </c>
      <c r="P3173" t="str">
        <f t="shared" si="1150"/>
        <v>Flop</v>
      </c>
      <c r="Q3173" t="s">
        <v>3603</v>
      </c>
      <c r="R3173" t="str">
        <f t="shared" si="1151"/>
        <v>Comedy</v>
      </c>
      <c r="S3173">
        <f t="shared" si="1152"/>
        <v>3</v>
      </c>
      <c r="T3173" t="s">
        <v>1118</v>
      </c>
      <c r="U3173" t="s">
        <v>15069</v>
      </c>
      <c r="V3173">
        <v>21268</v>
      </c>
      <c r="W3173" t="str">
        <f t="shared" si="1153"/>
        <v>Low</v>
      </c>
      <c r="X3173">
        <v>3651</v>
      </c>
      <c r="Y3173" t="str">
        <f t="shared" si="1154"/>
        <v>Low</v>
      </c>
      <c r="Z3173" t="s">
        <v>7882</v>
      </c>
      <c r="AA3173">
        <v>0</v>
      </c>
      <c r="AB3173" t="str">
        <f t="shared" si="1155"/>
        <v>Symbolic Poster</v>
      </c>
      <c r="AC3173" t="s">
        <v>15070</v>
      </c>
      <c r="AD3173" t="s">
        <v>15071</v>
      </c>
      <c r="AE3173">
        <v>53</v>
      </c>
      <c r="AF3173" t="str">
        <f t="shared" si="1156"/>
        <v>Very Low</v>
      </c>
      <c r="AG3173" t="s">
        <v>9</v>
      </c>
      <c r="AH3173" t="s">
        <v>10</v>
      </c>
      <c r="AI3173" t="s">
        <v>11</v>
      </c>
      <c r="AJ3173" t="str">
        <f t="shared" si="1157"/>
        <v>Teen</v>
      </c>
      <c r="AK3173">
        <v>10000000</v>
      </c>
      <c r="AL3173" t="str">
        <f t="shared" si="1158"/>
        <v>Low Budget</v>
      </c>
      <c r="AM3173">
        <v>2008</v>
      </c>
      <c r="AN3173">
        <f t="shared" si="1159"/>
        <v>17</v>
      </c>
      <c r="AO3173" t="str">
        <f t="shared" si="1160"/>
        <v>Old Classic</v>
      </c>
      <c r="AP3173">
        <v>702</v>
      </c>
      <c r="AQ3173" t="str">
        <f t="shared" si="1161"/>
        <v>Very Low</v>
      </c>
      <c r="AR3173">
        <v>5.2</v>
      </c>
      <c r="AS3173" t="str">
        <f t="shared" si="1162"/>
        <v>Below Average</v>
      </c>
      <c r="AT3173">
        <v>2.35</v>
      </c>
      <c r="AU3173" t="str">
        <f t="shared" si="1163"/>
        <v>Cinematic Widescreen</v>
      </c>
      <c r="AV3173">
        <v>518</v>
      </c>
      <c r="AW3173" t="str">
        <f t="shared" si="1164"/>
        <v>Very Low</v>
      </c>
    </row>
    <row r="3174" spans="1:49" x14ac:dyDescent="0.3">
      <c r="A3174" t="s">
        <v>718</v>
      </c>
      <c r="B3174" t="s">
        <v>15072</v>
      </c>
      <c r="C3174">
        <v>265</v>
      </c>
      <c r="D3174" t="str">
        <f t="shared" si="1144"/>
        <v>Medium</v>
      </c>
      <c r="E3174">
        <v>101</v>
      </c>
      <c r="F3174" t="str">
        <f t="shared" si="1145"/>
        <v>1h 41m</v>
      </c>
      <c r="G3174" t="str">
        <f t="shared" si="1146"/>
        <v>Standard Movie</v>
      </c>
      <c r="H3174">
        <v>63</v>
      </c>
      <c r="I3174" t="str">
        <f t="shared" si="1147"/>
        <v>Very Low</v>
      </c>
      <c r="J3174">
        <v>172</v>
      </c>
      <c r="K3174" t="str">
        <f t="shared" si="1148"/>
        <v>Very Low</v>
      </c>
      <c r="L3174" t="s">
        <v>12034</v>
      </c>
      <c r="M3174">
        <v>7000</v>
      </c>
      <c r="N3174" t="str">
        <f t="shared" si="1149"/>
        <v>Low</v>
      </c>
      <c r="O3174">
        <v>6619173</v>
      </c>
      <c r="P3174" t="str">
        <f t="shared" si="1150"/>
        <v>Flop</v>
      </c>
      <c r="Q3174" t="s">
        <v>15073</v>
      </c>
      <c r="R3174" t="str">
        <f t="shared" si="1151"/>
        <v>Adventure</v>
      </c>
      <c r="S3174">
        <f t="shared" si="1152"/>
        <v>5</v>
      </c>
      <c r="T3174" t="s">
        <v>489</v>
      </c>
      <c r="U3174" t="s">
        <v>15074</v>
      </c>
      <c r="V3174">
        <v>87203</v>
      </c>
      <c r="W3174" t="str">
        <f t="shared" si="1153"/>
        <v>Medium</v>
      </c>
      <c r="X3174">
        <v>7747</v>
      </c>
      <c r="Y3174" t="str">
        <f t="shared" si="1154"/>
        <v>Low</v>
      </c>
      <c r="Z3174" t="s">
        <v>15075</v>
      </c>
      <c r="AA3174">
        <v>2</v>
      </c>
      <c r="AB3174" t="str">
        <f t="shared" si="1155"/>
        <v>Duo/Trio Poster</v>
      </c>
      <c r="AC3174" t="s">
        <v>15076</v>
      </c>
      <c r="AD3174" t="s">
        <v>15077</v>
      </c>
      <c r="AE3174">
        <v>221</v>
      </c>
      <c r="AF3174" t="str">
        <f t="shared" si="1156"/>
        <v>Very Low</v>
      </c>
      <c r="AG3174" t="s">
        <v>9</v>
      </c>
      <c r="AH3174" t="s">
        <v>10</v>
      </c>
      <c r="AI3174" t="s">
        <v>556</v>
      </c>
      <c r="AJ3174" t="str">
        <f t="shared" si="1157"/>
        <v>Adult</v>
      </c>
      <c r="AK3174">
        <v>10000000</v>
      </c>
      <c r="AL3174" t="str">
        <f t="shared" si="1158"/>
        <v>Low Budget</v>
      </c>
      <c r="AM3174">
        <v>2012</v>
      </c>
      <c r="AN3174">
        <f t="shared" si="1159"/>
        <v>13</v>
      </c>
      <c r="AO3174" t="str">
        <f t="shared" si="1160"/>
        <v>Modern Classic</v>
      </c>
      <c r="AP3174">
        <v>353</v>
      </c>
      <c r="AQ3174" t="str">
        <f t="shared" si="1161"/>
        <v>Very Low</v>
      </c>
      <c r="AR3174">
        <v>6.7</v>
      </c>
      <c r="AS3174" t="str">
        <f t="shared" si="1162"/>
        <v>Average</v>
      </c>
      <c r="AT3174">
        <v>2.35</v>
      </c>
      <c r="AU3174" t="str">
        <f t="shared" si="1163"/>
        <v>Cinematic Widescreen</v>
      </c>
      <c r="AV3174">
        <v>25000</v>
      </c>
      <c r="AW3174" t="str">
        <f t="shared" si="1164"/>
        <v>Medium</v>
      </c>
    </row>
    <row r="3175" spans="1:49" x14ac:dyDescent="0.3">
      <c r="A3175" t="s">
        <v>0</v>
      </c>
      <c r="B3175" t="s">
        <v>8921</v>
      </c>
      <c r="C3175">
        <v>212</v>
      </c>
      <c r="D3175" t="str">
        <f t="shared" si="1144"/>
        <v>Medium</v>
      </c>
      <c r="E3175">
        <v>87</v>
      </c>
      <c r="F3175" t="str">
        <f t="shared" si="1145"/>
        <v>1h 27m</v>
      </c>
      <c r="G3175" t="str">
        <f t="shared" si="1146"/>
        <v>Featurette</v>
      </c>
      <c r="H3175">
        <v>44</v>
      </c>
      <c r="I3175" t="str">
        <f t="shared" si="1147"/>
        <v>Very Low</v>
      </c>
      <c r="J3175">
        <v>727</v>
      </c>
      <c r="K3175" t="str">
        <f t="shared" si="1148"/>
        <v>Very Low</v>
      </c>
      <c r="L3175" t="s">
        <v>1118</v>
      </c>
      <c r="M3175">
        <v>1000</v>
      </c>
      <c r="N3175" t="str">
        <f t="shared" si="1149"/>
        <v>Low</v>
      </c>
      <c r="O3175">
        <v>6857503</v>
      </c>
      <c r="P3175" t="str">
        <f t="shared" si="1150"/>
        <v>Flop</v>
      </c>
      <c r="Q3175" t="s">
        <v>1642</v>
      </c>
      <c r="R3175" t="str">
        <f t="shared" si="1151"/>
        <v>Comedy</v>
      </c>
      <c r="S3175">
        <f t="shared" si="1152"/>
        <v>1</v>
      </c>
      <c r="T3175" t="s">
        <v>4443</v>
      </c>
      <c r="U3175" t="s">
        <v>15078</v>
      </c>
      <c r="V3175">
        <v>32697</v>
      </c>
      <c r="W3175" t="str">
        <f t="shared" si="1153"/>
        <v>Low</v>
      </c>
      <c r="X3175">
        <v>4769</v>
      </c>
      <c r="Y3175" t="str">
        <f t="shared" si="1154"/>
        <v>Low</v>
      </c>
      <c r="Z3175" t="s">
        <v>4961</v>
      </c>
      <c r="AA3175">
        <v>1</v>
      </c>
      <c r="AB3175" t="str">
        <f t="shared" si="1155"/>
        <v>Solo Star Poster</v>
      </c>
      <c r="AC3175" t="s">
        <v>15079</v>
      </c>
      <c r="AD3175" t="s">
        <v>15080</v>
      </c>
      <c r="AE3175">
        <v>85</v>
      </c>
      <c r="AF3175" t="str">
        <f t="shared" si="1156"/>
        <v>Very Low</v>
      </c>
      <c r="AG3175" t="s">
        <v>9</v>
      </c>
      <c r="AH3175" t="s">
        <v>10</v>
      </c>
      <c r="AI3175" t="s">
        <v>556</v>
      </c>
      <c r="AJ3175" t="str">
        <f t="shared" si="1157"/>
        <v>Adult</v>
      </c>
      <c r="AK3175">
        <f>AK3174</f>
        <v>10000000</v>
      </c>
      <c r="AL3175" t="str">
        <f t="shared" si="1158"/>
        <v>Low Budget</v>
      </c>
      <c r="AM3175">
        <v>2011</v>
      </c>
      <c r="AN3175">
        <f t="shared" si="1159"/>
        <v>14</v>
      </c>
      <c r="AO3175" t="str">
        <f t="shared" si="1160"/>
        <v>Modern Classic</v>
      </c>
      <c r="AP3175">
        <v>939</v>
      </c>
      <c r="AQ3175" t="str">
        <f t="shared" si="1161"/>
        <v>Very Low</v>
      </c>
      <c r="AR3175">
        <v>6.3</v>
      </c>
      <c r="AS3175" t="str">
        <f t="shared" si="1162"/>
        <v>Average</v>
      </c>
      <c r="AT3175">
        <v>1.85</v>
      </c>
      <c r="AU3175" t="str">
        <f t="shared" si="1163"/>
        <v>HDTV / Widescreen</v>
      </c>
      <c r="AV3175">
        <v>0</v>
      </c>
      <c r="AW3175" t="str">
        <f t="shared" si="1164"/>
        <v>Very Low</v>
      </c>
    </row>
    <row r="3176" spans="1:49" x14ac:dyDescent="0.3">
      <c r="A3176" t="s">
        <v>0</v>
      </c>
      <c r="B3176" t="str">
        <f>B3175</f>
        <v>Miguel Arteta</v>
      </c>
      <c r="C3176">
        <v>68</v>
      </c>
      <c r="D3176" t="str">
        <f t="shared" si="1144"/>
        <v>Low</v>
      </c>
      <c r="E3176">
        <v>40</v>
      </c>
      <c r="F3176" t="str">
        <f t="shared" si="1145"/>
        <v>0h 40m</v>
      </c>
      <c r="G3176" t="str">
        <f t="shared" si="1146"/>
        <v>Short Film</v>
      </c>
      <c r="H3176">
        <f>H3175</f>
        <v>44</v>
      </c>
      <c r="I3176" t="str">
        <f t="shared" si="1147"/>
        <v>Very Low</v>
      </c>
      <c r="J3176">
        <v>476</v>
      </c>
      <c r="K3176" t="str">
        <f t="shared" si="1148"/>
        <v>Very Low</v>
      </c>
      <c r="L3176" t="s">
        <v>1302</v>
      </c>
      <c r="M3176">
        <v>1000</v>
      </c>
      <c r="N3176" t="str">
        <f t="shared" si="1149"/>
        <v>Low</v>
      </c>
      <c r="O3176">
        <f>O3175</f>
        <v>6857503</v>
      </c>
      <c r="P3176" t="str">
        <f t="shared" si="1150"/>
        <v>Flop</v>
      </c>
      <c r="Q3176" t="s">
        <v>11260</v>
      </c>
      <c r="R3176" t="str">
        <f t="shared" si="1151"/>
        <v>Comedy</v>
      </c>
      <c r="S3176">
        <f t="shared" si="1152"/>
        <v>5</v>
      </c>
      <c r="T3176" t="s">
        <v>15081</v>
      </c>
      <c r="U3176" t="s">
        <v>15082</v>
      </c>
      <c r="V3176">
        <v>111506</v>
      </c>
      <c r="W3176" t="str">
        <f t="shared" si="1153"/>
        <v>Medium</v>
      </c>
      <c r="X3176">
        <v>2198</v>
      </c>
      <c r="Y3176" t="str">
        <f t="shared" si="1154"/>
        <v>Low</v>
      </c>
      <c r="Z3176" t="s">
        <v>15083</v>
      </c>
      <c r="AA3176">
        <v>2</v>
      </c>
      <c r="AB3176" t="str">
        <f t="shared" si="1155"/>
        <v>Duo/Trio Poster</v>
      </c>
      <c r="AC3176" t="s">
        <v>15084</v>
      </c>
      <c r="AD3176" t="s">
        <v>15085</v>
      </c>
      <c r="AE3176">
        <v>173</v>
      </c>
      <c r="AF3176" t="str">
        <f t="shared" si="1156"/>
        <v>Very Low</v>
      </c>
      <c r="AG3176" t="s">
        <v>9</v>
      </c>
      <c r="AH3176" t="s">
        <v>10</v>
      </c>
      <c r="AI3176" t="s">
        <v>1097</v>
      </c>
      <c r="AJ3176" t="str">
        <f t="shared" si="1157"/>
        <v>Teen</v>
      </c>
      <c r="AK3176">
        <f t="shared" ref="AK3176:AM3176" si="1165">AK3175</f>
        <v>10000000</v>
      </c>
      <c r="AL3176" t="str">
        <f t="shared" si="1158"/>
        <v>Low Budget</v>
      </c>
      <c r="AM3176">
        <f t="shared" si="1165"/>
        <v>2011</v>
      </c>
      <c r="AN3176">
        <f t="shared" si="1159"/>
        <v>14</v>
      </c>
      <c r="AO3176" t="str">
        <f t="shared" si="1160"/>
        <v>Modern Classic</v>
      </c>
      <c r="AP3176">
        <v>722</v>
      </c>
      <c r="AQ3176" t="str">
        <f t="shared" si="1161"/>
        <v>Very Low</v>
      </c>
      <c r="AR3176">
        <v>7.9</v>
      </c>
      <c r="AS3176" t="str">
        <f t="shared" si="1162"/>
        <v>Good</v>
      </c>
      <c r="AT3176">
        <v>1.78</v>
      </c>
      <c r="AU3176" t="str">
        <f t="shared" si="1163"/>
        <v>HDTV / Widescreen</v>
      </c>
      <c r="AV3176">
        <v>0</v>
      </c>
      <c r="AW3176" t="str">
        <f t="shared" si="1164"/>
        <v>Very Low</v>
      </c>
    </row>
    <row r="3177" spans="1:49" x14ac:dyDescent="0.3">
      <c r="A3177" t="s">
        <v>718</v>
      </c>
      <c r="B3177" t="s">
        <v>7715</v>
      </c>
      <c r="C3177">
        <v>162</v>
      </c>
      <c r="D3177" t="str">
        <f t="shared" si="1144"/>
        <v>Low</v>
      </c>
      <c r="E3177">
        <v>101</v>
      </c>
      <c r="F3177" t="str">
        <f t="shared" si="1145"/>
        <v>1h 41m</v>
      </c>
      <c r="G3177" t="str">
        <f t="shared" si="1146"/>
        <v>Standard Movie</v>
      </c>
      <c r="H3177">
        <v>194</v>
      </c>
      <c r="I3177" t="str">
        <f t="shared" si="1147"/>
        <v>Very Low</v>
      </c>
      <c r="J3177">
        <v>602</v>
      </c>
      <c r="K3177" t="str">
        <f t="shared" si="1148"/>
        <v>Very Low</v>
      </c>
      <c r="L3177" t="s">
        <v>7717</v>
      </c>
      <c r="M3177">
        <v>1000</v>
      </c>
      <c r="N3177" t="str">
        <f t="shared" si="1149"/>
        <v>Low</v>
      </c>
      <c r="O3177">
        <v>6712241</v>
      </c>
      <c r="P3177" t="str">
        <f t="shared" si="1150"/>
        <v>Flop</v>
      </c>
      <c r="Q3177" t="s">
        <v>1906</v>
      </c>
      <c r="R3177" t="str">
        <f t="shared" si="1151"/>
        <v>Crime</v>
      </c>
      <c r="S3177">
        <f t="shared" si="1152"/>
        <v>2</v>
      </c>
      <c r="T3177" t="s">
        <v>2055</v>
      </c>
      <c r="U3177" t="s">
        <v>15086</v>
      </c>
      <c r="V3177">
        <v>782437</v>
      </c>
      <c r="W3177" t="str">
        <f t="shared" si="1153"/>
        <v>Very High</v>
      </c>
      <c r="X3177">
        <v>3858</v>
      </c>
      <c r="Y3177" t="str">
        <f t="shared" si="1154"/>
        <v>Low</v>
      </c>
      <c r="Z3177" t="s">
        <v>1292</v>
      </c>
      <c r="AA3177">
        <v>2</v>
      </c>
      <c r="AB3177" t="str">
        <f t="shared" si="1155"/>
        <v>Duo/Trio Poster</v>
      </c>
      <c r="AC3177" t="s">
        <v>15087</v>
      </c>
      <c r="AD3177" t="s">
        <v>15088</v>
      </c>
      <c r="AE3177">
        <v>1420</v>
      </c>
      <c r="AF3177" t="str">
        <f t="shared" si="1156"/>
        <v>Low</v>
      </c>
      <c r="AG3177" t="s">
        <v>9</v>
      </c>
      <c r="AH3177" t="s">
        <v>10</v>
      </c>
      <c r="AI3177" t="s">
        <v>556</v>
      </c>
      <c r="AJ3177" t="str">
        <f t="shared" si="1157"/>
        <v>Adult</v>
      </c>
      <c r="AK3177">
        <v>7500000</v>
      </c>
      <c r="AL3177" t="str">
        <f t="shared" si="1158"/>
        <v>Low Budget</v>
      </c>
      <c r="AM3177">
        <v>1998</v>
      </c>
      <c r="AN3177">
        <f t="shared" si="1159"/>
        <v>27</v>
      </c>
      <c r="AO3177" t="str">
        <f t="shared" si="1160"/>
        <v>Old Classic</v>
      </c>
      <c r="AP3177">
        <v>816</v>
      </c>
      <c r="AQ3177" t="str">
        <f t="shared" si="1161"/>
        <v>Very Low</v>
      </c>
      <c r="AR3177">
        <v>8.6</v>
      </c>
      <c r="AS3177" t="str">
        <f t="shared" si="1162"/>
        <v>Excellent</v>
      </c>
      <c r="AT3177">
        <v>1.85</v>
      </c>
      <c r="AU3177" t="str">
        <f t="shared" si="1163"/>
        <v>HDTV / Widescreen</v>
      </c>
      <c r="AV3177">
        <v>35000</v>
      </c>
      <c r="AW3177" t="str">
        <f t="shared" si="1164"/>
        <v>Medium</v>
      </c>
    </row>
    <row r="3178" spans="1:49" x14ac:dyDescent="0.3">
      <c r="A3178" t="s">
        <v>0</v>
      </c>
      <c r="B3178" t="s">
        <v>15089</v>
      </c>
      <c r="C3178">
        <v>147</v>
      </c>
      <c r="D3178" t="str">
        <f t="shared" si="1144"/>
        <v>Low</v>
      </c>
      <c r="E3178">
        <v>82</v>
      </c>
      <c r="F3178" t="str">
        <f t="shared" si="1145"/>
        <v>1h 22m</v>
      </c>
      <c r="G3178" t="str">
        <f t="shared" si="1146"/>
        <v>Featurette</v>
      </c>
      <c r="H3178">
        <v>87</v>
      </c>
      <c r="I3178" t="str">
        <f t="shared" si="1147"/>
        <v>Very Low</v>
      </c>
      <c r="J3178">
        <v>444</v>
      </c>
      <c r="K3178" t="str">
        <f t="shared" si="1148"/>
        <v>Very Low</v>
      </c>
      <c r="L3178" t="s">
        <v>15090</v>
      </c>
      <c r="M3178">
        <v>1000</v>
      </c>
      <c r="N3178" t="str">
        <f t="shared" si="1149"/>
        <v>Low</v>
      </c>
      <c r="O3178">
        <v>6842058</v>
      </c>
      <c r="P3178" t="str">
        <f t="shared" si="1150"/>
        <v>Flop</v>
      </c>
      <c r="Q3178" t="s">
        <v>4875</v>
      </c>
      <c r="R3178" t="str">
        <f t="shared" si="1151"/>
        <v>Action</v>
      </c>
      <c r="S3178">
        <f t="shared" si="1152"/>
        <v>3</v>
      </c>
      <c r="T3178" t="s">
        <v>3114</v>
      </c>
      <c r="U3178" t="s">
        <v>15091</v>
      </c>
      <c r="V3178">
        <v>36029</v>
      </c>
      <c r="W3178" t="str">
        <f t="shared" si="1153"/>
        <v>Low</v>
      </c>
      <c r="X3178">
        <v>3818</v>
      </c>
      <c r="Y3178" t="str">
        <f t="shared" si="1154"/>
        <v>Low</v>
      </c>
      <c r="Z3178" t="s">
        <v>15092</v>
      </c>
      <c r="AA3178">
        <v>0</v>
      </c>
      <c r="AB3178" t="str">
        <f t="shared" si="1155"/>
        <v>Symbolic Poster</v>
      </c>
      <c r="AC3178" t="s">
        <v>15093</v>
      </c>
      <c r="AD3178" t="s">
        <v>15094</v>
      </c>
      <c r="AE3178">
        <v>99</v>
      </c>
      <c r="AF3178" t="str">
        <f t="shared" si="1156"/>
        <v>Very Low</v>
      </c>
      <c r="AG3178" t="s">
        <v>9</v>
      </c>
      <c r="AH3178" t="s">
        <v>10</v>
      </c>
      <c r="AI3178" t="s">
        <v>556</v>
      </c>
      <c r="AJ3178" t="str">
        <f t="shared" si="1157"/>
        <v>Adult</v>
      </c>
      <c r="AK3178">
        <v>10000000</v>
      </c>
      <c r="AL3178" t="str">
        <f t="shared" si="1158"/>
        <v>Low Budget</v>
      </c>
      <c r="AM3178">
        <v>2012</v>
      </c>
      <c r="AN3178">
        <f t="shared" si="1159"/>
        <v>13</v>
      </c>
      <c r="AO3178" t="str">
        <f t="shared" si="1160"/>
        <v>Modern Classic</v>
      </c>
      <c r="AP3178">
        <v>581</v>
      </c>
      <c r="AQ3178" t="str">
        <f t="shared" si="1161"/>
        <v>Very Low</v>
      </c>
      <c r="AR3178">
        <v>6.1</v>
      </c>
      <c r="AS3178" t="str">
        <f t="shared" si="1162"/>
        <v>Average</v>
      </c>
      <c r="AT3178">
        <v>2.35</v>
      </c>
      <c r="AU3178" t="str">
        <f t="shared" si="1163"/>
        <v>Cinematic Widescreen</v>
      </c>
      <c r="AV3178">
        <v>14000</v>
      </c>
      <c r="AW3178" t="str">
        <f t="shared" si="1164"/>
        <v>Medium</v>
      </c>
    </row>
    <row r="3179" spans="1:49" x14ac:dyDescent="0.3">
      <c r="A3179" t="s">
        <v>0</v>
      </c>
      <c r="B3179" t="s">
        <v>15095</v>
      </c>
      <c r="C3179">
        <v>33</v>
      </c>
      <c r="D3179" t="str">
        <f t="shared" si="1144"/>
        <v>Very Low</v>
      </c>
      <c r="E3179">
        <v>74</v>
      </c>
      <c r="F3179" t="str">
        <f t="shared" si="1145"/>
        <v>1h 14m</v>
      </c>
      <c r="G3179" t="str">
        <f t="shared" si="1146"/>
        <v>Featurette</v>
      </c>
      <c r="H3179">
        <v>0</v>
      </c>
      <c r="I3179" t="str">
        <f t="shared" si="1147"/>
        <v>Very Low</v>
      </c>
      <c r="J3179">
        <v>719</v>
      </c>
      <c r="K3179" t="str">
        <f t="shared" si="1148"/>
        <v>Very Low</v>
      </c>
      <c r="L3179" t="s">
        <v>232</v>
      </c>
      <c r="M3179">
        <v>886</v>
      </c>
      <c r="N3179" t="str">
        <f t="shared" si="1149"/>
        <v>Low</v>
      </c>
      <c r="O3179">
        <v>6491350</v>
      </c>
      <c r="P3179" t="str">
        <f t="shared" si="1150"/>
        <v>Flop</v>
      </c>
      <c r="Q3179" t="s">
        <v>7981</v>
      </c>
      <c r="R3179" t="str">
        <f t="shared" si="1151"/>
        <v>Animation</v>
      </c>
      <c r="S3179">
        <f t="shared" si="1152"/>
        <v>5</v>
      </c>
      <c r="T3179" t="s">
        <v>1355</v>
      </c>
      <c r="U3179" t="s">
        <v>15096</v>
      </c>
      <c r="V3179">
        <v>1231</v>
      </c>
      <c r="W3179" t="str">
        <f t="shared" si="1153"/>
        <v>Very Low</v>
      </c>
      <c r="X3179">
        <v>5139</v>
      </c>
      <c r="Y3179" t="str">
        <f t="shared" si="1154"/>
        <v>Low</v>
      </c>
      <c r="Z3179" t="s">
        <v>2995</v>
      </c>
      <c r="AA3179">
        <v>0</v>
      </c>
      <c r="AB3179" t="str">
        <f t="shared" si="1155"/>
        <v>Symbolic Poster</v>
      </c>
      <c r="AC3179" t="s">
        <v>15097</v>
      </c>
      <c r="AD3179" t="s">
        <v>15098</v>
      </c>
      <c r="AE3179">
        <v>26</v>
      </c>
      <c r="AF3179" t="str">
        <f t="shared" si="1156"/>
        <v>Very Low</v>
      </c>
      <c r="AG3179" t="s">
        <v>9</v>
      </c>
      <c r="AH3179" t="s">
        <v>10</v>
      </c>
      <c r="AI3179" t="s">
        <v>66</v>
      </c>
      <c r="AJ3179" t="str">
        <f t="shared" si="1157"/>
        <v>Family</v>
      </c>
      <c r="AK3179">
        <v>10000000</v>
      </c>
      <c r="AL3179" t="str">
        <f t="shared" si="1158"/>
        <v>Low Budget</v>
      </c>
      <c r="AM3179">
        <v>2004</v>
      </c>
      <c r="AN3179">
        <f t="shared" si="1159"/>
        <v>21</v>
      </c>
      <c r="AO3179" t="str">
        <f t="shared" si="1160"/>
        <v>Old Classic</v>
      </c>
      <c r="AP3179">
        <v>808</v>
      </c>
      <c r="AQ3179" t="str">
        <f t="shared" si="1161"/>
        <v>Very Low</v>
      </c>
      <c r="AR3179">
        <v>5.8</v>
      </c>
      <c r="AS3179" t="str">
        <f t="shared" si="1162"/>
        <v>Below Average</v>
      </c>
      <c r="AT3179">
        <v>1.85</v>
      </c>
      <c r="AU3179" t="str">
        <f t="shared" si="1163"/>
        <v>HDTV / Widescreen</v>
      </c>
      <c r="AV3179">
        <v>49</v>
      </c>
      <c r="AW3179" t="str">
        <f t="shared" si="1164"/>
        <v>Very Low</v>
      </c>
    </row>
    <row r="3180" spans="1:49" x14ac:dyDescent="0.3">
      <c r="A3180" t="s">
        <v>0</v>
      </c>
      <c r="B3180" t="s">
        <v>15099</v>
      </c>
      <c r="C3180">
        <v>94</v>
      </c>
      <c r="D3180" t="str">
        <f t="shared" si="1144"/>
        <v>Low</v>
      </c>
      <c r="E3180">
        <v>130</v>
      </c>
      <c r="F3180" t="str">
        <f t="shared" si="1145"/>
        <v>2h 10m</v>
      </c>
      <c r="G3180" t="str">
        <f t="shared" si="1146"/>
        <v>Long Movie</v>
      </c>
      <c r="H3180">
        <v>63</v>
      </c>
      <c r="I3180" t="str">
        <f t="shared" si="1147"/>
        <v>Very Low</v>
      </c>
      <c r="J3180">
        <v>2</v>
      </c>
      <c r="K3180" t="str">
        <f t="shared" si="1148"/>
        <v>Very Low</v>
      </c>
      <c r="L3180" t="s">
        <v>15100</v>
      </c>
      <c r="M3180">
        <v>24</v>
      </c>
      <c r="N3180" t="str">
        <f t="shared" si="1149"/>
        <v>Low</v>
      </c>
      <c r="O3180">
        <v>9473382</v>
      </c>
      <c r="P3180" t="str">
        <f t="shared" si="1150"/>
        <v>Flop</v>
      </c>
      <c r="Q3180" t="s">
        <v>15101</v>
      </c>
      <c r="R3180" t="str">
        <f t="shared" si="1151"/>
        <v>Drama</v>
      </c>
      <c r="S3180">
        <f t="shared" si="1152"/>
        <v>4</v>
      </c>
      <c r="T3180" t="s">
        <v>15102</v>
      </c>
      <c r="U3180" t="s">
        <v>15103</v>
      </c>
      <c r="V3180">
        <v>26832</v>
      </c>
      <c r="W3180" t="str">
        <f t="shared" si="1153"/>
        <v>Low</v>
      </c>
      <c r="X3180">
        <v>29</v>
      </c>
      <c r="Y3180" t="str">
        <f t="shared" si="1154"/>
        <v>Very Low</v>
      </c>
      <c r="Z3180" t="s">
        <v>15104</v>
      </c>
      <c r="AA3180">
        <v>3</v>
      </c>
      <c r="AB3180" t="str">
        <f t="shared" si="1155"/>
        <v>Duo/Trio Poster</v>
      </c>
      <c r="AC3180" t="s">
        <v>15105</v>
      </c>
      <c r="AD3180" t="s">
        <v>15106</v>
      </c>
      <c r="AE3180">
        <v>247</v>
      </c>
      <c r="AF3180" t="str">
        <f t="shared" si="1156"/>
        <v>Very Low</v>
      </c>
      <c r="AG3180" t="s">
        <v>1435</v>
      </c>
      <c r="AH3180" t="s">
        <v>239</v>
      </c>
      <c r="AI3180" t="s">
        <v>556</v>
      </c>
      <c r="AJ3180" t="str">
        <f t="shared" si="1157"/>
        <v>Adult</v>
      </c>
      <c r="AK3180">
        <v>10000000</v>
      </c>
      <c r="AL3180" t="str">
        <f t="shared" si="1158"/>
        <v>Low Budget</v>
      </c>
      <c r="AM3180">
        <v>1998</v>
      </c>
      <c r="AN3180">
        <f t="shared" si="1159"/>
        <v>27</v>
      </c>
      <c r="AO3180" t="str">
        <f t="shared" si="1160"/>
        <v>Old Classic</v>
      </c>
      <c r="AP3180">
        <v>3</v>
      </c>
      <c r="AQ3180" t="str">
        <f t="shared" si="1161"/>
        <v>Very Low</v>
      </c>
      <c r="AR3180">
        <v>7.7</v>
      </c>
      <c r="AS3180" t="str">
        <f t="shared" si="1162"/>
        <v>Good</v>
      </c>
      <c r="AT3180">
        <v>1.85</v>
      </c>
      <c r="AU3180" t="str">
        <f t="shared" si="1163"/>
        <v>HDTV / Widescreen</v>
      </c>
      <c r="AV3180">
        <v>0</v>
      </c>
      <c r="AW3180" t="str">
        <f t="shared" si="1164"/>
        <v>Very Low</v>
      </c>
    </row>
    <row r="3181" spans="1:49" x14ac:dyDescent="0.3">
      <c r="A3181" t="s">
        <v>0</v>
      </c>
      <c r="B3181" t="s">
        <v>5848</v>
      </c>
      <c r="C3181">
        <v>143</v>
      </c>
      <c r="D3181" t="str">
        <f t="shared" si="1144"/>
        <v>Low</v>
      </c>
      <c r="E3181">
        <v>112</v>
      </c>
      <c r="F3181" t="str">
        <f t="shared" si="1145"/>
        <v>1h 52m</v>
      </c>
      <c r="G3181" t="str">
        <f t="shared" si="1146"/>
        <v>Standard Movie</v>
      </c>
      <c r="H3181">
        <v>0</v>
      </c>
      <c r="I3181" t="str">
        <f t="shared" si="1147"/>
        <v>Very Low</v>
      </c>
      <c r="J3181">
        <v>201</v>
      </c>
      <c r="K3181" t="str">
        <f t="shared" si="1148"/>
        <v>Very Low</v>
      </c>
      <c r="L3181" t="s">
        <v>11882</v>
      </c>
      <c r="M3181">
        <v>874</v>
      </c>
      <c r="N3181" t="str">
        <f t="shared" si="1149"/>
        <v>Low</v>
      </c>
      <c r="O3181">
        <v>6197866</v>
      </c>
      <c r="P3181" t="str">
        <f t="shared" si="1150"/>
        <v>Flop</v>
      </c>
      <c r="Q3181" t="s">
        <v>1515</v>
      </c>
      <c r="R3181" t="str">
        <f t="shared" si="1151"/>
        <v>Biography</v>
      </c>
      <c r="S3181">
        <f t="shared" si="1152"/>
        <v>2</v>
      </c>
      <c r="T3181" t="s">
        <v>5076</v>
      </c>
      <c r="U3181" t="s">
        <v>15107</v>
      </c>
      <c r="V3181">
        <v>63733</v>
      </c>
      <c r="W3181" t="str">
        <f t="shared" si="1153"/>
        <v>Medium</v>
      </c>
      <c r="X3181">
        <v>1351</v>
      </c>
      <c r="Y3181" t="str">
        <f t="shared" si="1154"/>
        <v>Low</v>
      </c>
      <c r="Z3181" t="s">
        <v>13882</v>
      </c>
      <c r="AA3181">
        <v>0</v>
      </c>
      <c r="AB3181" t="str">
        <f t="shared" si="1155"/>
        <v>Symbolic Poster</v>
      </c>
      <c r="AC3181" t="s">
        <v>15108</v>
      </c>
      <c r="AD3181" t="s">
        <v>15109</v>
      </c>
      <c r="AE3181">
        <v>414</v>
      </c>
      <c r="AF3181" t="str">
        <f t="shared" si="1156"/>
        <v>Very Low</v>
      </c>
      <c r="AG3181" t="s">
        <v>9</v>
      </c>
      <c r="AH3181" t="s">
        <v>1436</v>
      </c>
      <c r="AI3181" t="s">
        <v>248</v>
      </c>
      <c r="AJ3181" t="str">
        <f t="shared" si="1157"/>
        <v>Family</v>
      </c>
      <c r="AK3181">
        <v>10000000</v>
      </c>
      <c r="AL3181" t="str">
        <f t="shared" si="1158"/>
        <v>Low Budget</v>
      </c>
      <c r="AM3181">
        <v>1999</v>
      </c>
      <c r="AN3181">
        <f t="shared" si="1159"/>
        <v>26</v>
      </c>
      <c r="AO3181" t="str">
        <f t="shared" si="1160"/>
        <v>Old Classic</v>
      </c>
      <c r="AP3181">
        <v>262</v>
      </c>
      <c r="AQ3181" t="str">
        <f t="shared" si="1161"/>
        <v>Very Low</v>
      </c>
      <c r="AR3181">
        <v>8</v>
      </c>
      <c r="AS3181" t="str">
        <f t="shared" si="1162"/>
        <v>Excellent</v>
      </c>
      <c r="AT3181">
        <v>2.35</v>
      </c>
      <c r="AU3181" t="str">
        <f t="shared" si="1163"/>
        <v>Cinematic Widescreen</v>
      </c>
      <c r="AV3181">
        <v>0</v>
      </c>
      <c r="AW3181" t="str">
        <f t="shared" si="1164"/>
        <v>Very Low</v>
      </c>
    </row>
    <row r="3182" spans="1:49" x14ac:dyDescent="0.3">
      <c r="A3182" t="s">
        <v>0</v>
      </c>
      <c r="B3182" t="s">
        <v>15110</v>
      </c>
      <c r="C3182">
        <v>38</v>
      </c>
      <c r="D3182" t="str">
        <f t="shared" si="1144"/>
        <v>Very Low</v>
      </c>
      <c r="E3182">
        <v>96</v>
      </c>
      <c r="F3182" t="str">
        <f t="shared" si="1145"/>
        <v>1h 36m</v>
      </c>
      <c r="G3182" t="str">
        <f t="shared" si="1146"/>
        <v>Standard Movie</v>
      </c>
      <c r="H3182">
        <v>9</v>
      </c>
      <c r="I3182" t="str">
        <f t="shared" si="1147"/>
        <v>Very Low</v>
      </c>
      <c r="J3182">
        <v>934</v>
      </c>
      <c r="K3182" t="str">
        <f t="shared" si="1148"/>
        <v>Very Low</v>
      </c>
      <c r="L3182" t="s">
        <v>51</v>
      </c>
      <c r="M3182">
        <v>12000</v>
      </c>
      <c r="N3182" t="str">
        <f t="shared" si="1149"/>
        <v>Medium</v>
      </c>
      <c r="O3182">
        <v>6044618</v>
      </c>
      <c r="P3182" t="str">
        <f t="shared" si="1150"/>
        <v>Flop</v>
      </c>
      <c r="Q3182" t="s">
        <v>15111</v>
      </c>
      <c r="R3182" t="str">
        <f t="shared" si="1151"/>
        <v>Action</v>
      </c>
      <c r="S3182">
        <f t="shared" si="1152"/>
        <v>3</v>
      </c>
      <c r="T3182" t="s">
        <v>4808</v>
      </c>
      <c r="U3182" t="s">
        <v>15112</v>
      </c>
      <c r="V3182">
        <v>6200</v>
      </c>
      <c r="W3182" t="str">
        <f t="shared" si="1153"/>
        <v>Very Low</v>
      </c>
      <c r="X3182">
        <v>26961</v>
      </c>
      <c r="Y3182" t="str">
        <f t="shared" si="1154"/>
        <v>Medium</v>
      </c>
      <c r="Z3182" t="s">
        <v>8276</v>
      </c>
      <c r="AA3182">
        <v>1</v>
      </c>
      <c r="AB3182" t="str">
        <f t="shared" si="1155"/>
        <v>Solo Star Poster</v>
      </c>
      <c r="AC3182" t="s">
        <v>15113</v>
      </c>
      <c r="AD3182" t="s">
        <v>15114</v>
      </c>
      <c r="AE3182">
        <v>92</v>
      </c>
      <c r="AF3182" t="str">
        <f t="shared" si="1156"/>
        <v>Very Low</v>
      </c>
      <c r="AG3182" t="s">
        <v>9</v>
      </c>
      <c r="AH3182" t="s">
        <v>10</v>
      </c>
      <c r="AI3182" t="s">
        <v>556</v>
      </c>
      <c r="AJ3182" t="str">
        <f t="shared" si="1157"/>
        <v>Adult</v>
      </c>
      <c r="AK3182">
        <v>10000000</v>
      </c>
      <c r="AL3182" t="str">
        <f t="shared" si="1158"/>
        <v>Low Budget</v>
      </c>
      <c r="AM3182">
        <v>2002</v>
      </c>
      <c r="AN3182">
        <f t="shared" si="1159"/>
        <v>23</v>
      </c>
      <c r="AO3182" t="str">
        <f t="shared" si="1160"/>
        <v>Old Classic</v>
      </c>
      <c r="AP3182">
        <v>11000</v>
      </c>
      <c r="AQ3182" t="str">
        <f t="shared" si="1161"/>
        <v>Medium</v>
      </c>
      <c r="AR3182">
        <v>5.6</v>
      </c>
      <c r="AS3182" t="str">
        <f t="shared" si="1162"/>
        <v>Below Average</v>
      </c>
      <c r="AT3182">
        <v>2.35</v>
      </c>
      <c r="AU3182" t="str">
        <f t="shared" si="1163"/>
        <v>Cinematic Widescreen</v>
      </c>
      <c r="AV3182">
        <v>398</v>
      </c>
      <c r="AW3182" t="str">
        <f t="shared" si="1164"/>
        <v>Very Low</v>
      </c>
    </row>
    <row r="3183" spans="1:49" x14ac:dyDescent="0.3">
      <c r="A3183" t="s">
        <v>0</v>
      </c>
      <c r="B3183" t="s">
        <v>15115</v>
      </c>
      <c r="C3183">
        <v>126</v>
      </c>
      <c r="D3183" t="str">
        <f t="shared" si="1144"/>
        <v>Low</v>
      </c>
      <c r="E3183">
        <v>89</v>
      </c>
      <c r="F3183" t="str">
        <f t="shared" si="1145"/>
        <v>1h 29m</v>
      </c>
      <c r="G3183" t="str">
        <f t="shared" si="1146"/>
        <v>Featurette</v>
      </c>
      <c r="H3183">
        <v>0</v>
      </c>
      <c r="I3183" t="str">
        <f t="shared" si="1147"/>
        <v>Very Low</v>
      </c>
      <c r="J3183">
        <v>322</v>
      </c>
      <c r="K3183" t="str">
        <f t="shared" si="1148"/>
        <v>Very Low</v>
      </c>
      <c r="L3183" t="s">
        <v>3509</v>
      </c>
      <c r="M3183">
        <v>628</v>
      </c>
      <c r="N3183" t="str">
        <f t="shared" si="1149"/>
        <v>Low</v>
      </c>
      <c r="O3183">
        <v>7764027</v>
      </c>
      <c r="P3183" t="str">
        <f t="shared" si="1150"/>
        <v>Flop</v>
      </c>
      <c r="Q3183" t="s">
        <v>2498</v>
      </c>
      <c r="R3183" t="str">
        <f t="shared" si="1151"/>
        <v>Comedy</v>
      </c>
      <c r="S3183">
        <f t="shared" si="1152"/>
        <v>2</v>
      </c>
      <c r="T3183" t="s">
        <v>7003</v>
      </c>
      <c r="U3183" t="s">
        <v>15116</v>
      </c>
      <c r="V3183">
        <v>38459</v>
      </c>
      <c r="W3183" t="str">
        <f t="shared" si="1153"/>
        <v>Low</v>
      </c>
      <c r="X3183">
        <v>2061</v>
      </c>
      <c r="Y3183" t="str">
        <f t="shared" si="1154"/>
        <v>Low</v>
      </c>
      <c r="Z3183" t="s">
        <v>14806</v>
      </c>
      <c r="AA3183">
        <v>0</v>
      </c>
      <c r="AB3183" t="str">
        <f t="shared" si="1155"/>
        <v>Symbolic Poster</v>
      </c>
      <c r="AC3183" t="s">
        <v>15117</v>
      </c>
      <c r="AD3183" t="s">
        <v>15118</v>
      </c>
      <c r="AE3183">
        <v>119</v>
      </c>
      <c r="AF3183" t="str">
        <f t="shared" si="1156"/>
        <v>Very Low</v>
      </c>
      <c r="AG3183" t="s">
        <v>9</v>
      </c>
      <c r="AH3183" t="s">
        <v>10</v>
      </c>
      <c r="AI3183" t="s">
        <v>556</v>
      </c>
      <c r="AJ3183" t="str">
        <f t="shared" si="1157"/>
        <v>Adult</v>
      </c>
      <c r="AK3183">
        <v>10000000</v>
      </c>
      <c r="AL3183" t="str">
        <f t="shared" si="1158"/>
        <v>Low Budget</v>
      </c>
      <c r="AM3183">
        <v>2013</v>
      </c>
      <c r="AN3183">
        <f t="shared" si="1159"/>
        <v>12</v>
      </c>
      <c r="AO3183" t="str">
        <f t="shared" si="1160"/>
        <v>Modern Classic</v>
      </c>
      <c r="AP3183">
        <v>497</v>
      </c>
      <c r="AQ3183" t="str">
        <f t="shared" si="1161"/>
        <v>Very Low</v>
      </c>
      <c r="AR3183">
        <v>6.7</v>
      </c>
      <c r="AS3183" t="str">
        <f t="shared" si="1162"/>
        <v>Average</v>
      </c>
      <c r="AT3183">
        <v>2.35</v>
      </c>
      <c r="AU3183" t="str">
        <f t="shared" si="1163"/>
        <v>Cinematic Widescreen</v>
      </c>
      <c r="AV3183">
        <v>0</v>
      </c>
      <c r="AW3183" t="str">
        <f t="shared" si="1164"/>
        <v>Very Low</v>
      </c>
    </row>
    <row r="3184" spans="1:49" x14ac:dyDescent="0.3">
      <c r="A3184" t="s">
        <v>0</v>
      </c>
      <c r="B3184" t="s">
        <v>15119</v>
      </c>
      <c r="C3184">
        <v>168</v>
      </c>
      <c r="D3184" t="str">
        <f t="shared" si="1144"/>
        <v>Low</v>
      </c>
      <c r="E3184">
        <v>100</v>
      </c>
      <c r="F3184" t="str">
        <f t="shared" si="1145"/>
        <v>1h 40m</v>
      </c>
      <c r="G3184" t="str">
        <f t="shared" si="1146"/>
        <v>Standard Movie</v>
      </c>
      <c r="H3184">
        <v>0</v>
      </c>
      <c r="I3184" t="str">
        <f t="shared" si="1147"/>
        <v>Very Low</v>
      </c>
      <c r="J3184">
        <v>231</v>
      </c>
      <c r="K3184" t="str">
        <f t="shared" si="1148"/>
        <v>Very Low</v>
      </c>
      <c r="L3184" t="s">
        <v>15120</v>
      </c>
      <c r="M3184">
        <v>427</v>
      </c>
      <c r="N3184" t="str">
        <f t="shared" si="1149"/>
        <v>Low</v>
      </c>
      <c r="O3184">
        <v>5998971</v>
      </c>
      <c r="P3184" t="str">
        <f t="shared" si="1150"/>
        <v>Flop</v>
      </c>
      <c r="Q3184" t="s">
        <v>3869</v>
      </c>
      <c r="R3184" t="str">
        <f t="shared" si="1151"/>
        <v>Comedy</v>
      </c>
      <c r="S3184">
        <f t="shared" si="1152"/>
        <v>3</v>
      </c>
      <c r="T3184" t="s">
        <v>6061</v>
      </c>
      <c r="U3184" t="s">
        <v>15121</v>
      </c>
      <c r="V3184">
        <v>58509</v>
      </c>
      <c r="W3184" t="str">
        <f t="shared" si="1153"/>
        <v>Medium</v>
      </c>
      <c r="X3184">
        <v>1022</v>
      </c>
      <c r="Y3184" t="str">
        <f t="shared" si="1154"/>
        <v>Low</v>
      </c>
      <c r="Z3184" t="s">
        <v>15122</v>
      </c>
      <c r="AA3184">
        <v>0</v>
      </c>
      <c r="AB3184" t="str">
        <f t="shared" si="1155"/>
        <v>Symbolic Poster</v>
      </c>
      <c r="AC3184" t="s">
        <v>15123</v>
      </c>
      <c r="AD3184" t="s">
        <v>15124</v>
      </c>
      <c r="AE3184">
        <v>143</v>
      </c>
      <c r="AF3184" t="str">
        <f t="shared" si="1156"/>
        <v>Very Low</v>
      </c>
      <c r="AG3184" t="s">
        <v>9</v>
      </c>
      <c r="AH3184" t="s">
        <v>28</v>
      </c>
      <c r="AI3184" t="s">
        <v>11</v>
      </c>
      <c r="AJ3184" t="str">
        <f t="shared" si="1157"/>
        <v>Teen</v>
      </c>
      <c r="AK3184">
        <f>AK3183</f>
        <v>10000000</v>
      </c>
      <c r="AL3184" t="str">
        <f t="shared" si="1158"/>
        <v>Low Budget</v>
      </c>
      <c r="AM3184">
        <v>2007</v>
      </c>
      <c r="AN3184">
        <f t="shared" si="1159"/>
        <v>18</v>
      </c>
      <c r="AO3184" t="str">
        <f t="shared" si="1160"/>
        <v>Old Classic</v>
      </c>
      <c r="AP3184">
        <v>269</v>
      </c>
      <c r="AQ3184" t="str">
        <f t="shared" si="1161"/>
        <v>Very Low</v>
      </c>
      <c r="AR3184">
        <v>6.6</v>
      </c>
      <c r="AS3184" t="str">
        <f t="shared" si="1162"/>
        <v>Average</v>
      </c>
      <c r="AT3184">
        <v>2.35</v>
      </c>
      <c r="AU3184" t="str">
        <f t="shared" si="1163"/>
        <v>Cinematic Widescreen</v>
      </c>
      <c r="AV3184">
        <v>0</v>
      </c>
      <c r="AW3184" t="str">
        <f t="shared" si="1164"/>
        <v>Very Low</v>
      </c>
    </row>
    <row r="3185" spans="1:49" x14ac:dyDescent="0.3">
      <c r="A3185" t="s">
        <v>0</v>
      </c>
      <c r="B3185" t="s">
        <v>15125</v>
      </c>
      <c r="C3185">
        <v>19</v>
      </c>
      <c r="D3185" t="str">
        <f t="shared" si="1144"/>
        <v>Very Low</v>
      </c>
      <c r="E3185">
        <v>78</v>
      </c>
      <c r="F3185" t="str">
        <f t="shared" si="1145"/>
        <v>1h 18m</v>
      </c>
      <c r="G3185" t="str">
        <f t="shared" si="1146"/>
        <v>Featurette</v>
      </c>
      <c r="H3185">
        <v>13</v>
      </c>
      <c r="I3185" t="str">
        <f t="shared" si="1147"/>
        <v>Very Low</v>
      </c>
      <c r="J3185">
        <v>378</v>
      </c>
      <c r="K3185" t="str">
        <f t="shared" si="1148"/>
        <v>Very Low</v>
      </c>
      <c r="L3185" t="s">
        <v>1874</v>
      </c>
      <c r="M3185">
        <v>753</v>
      </c>
      <c r="N3185" t="str">
        <f t="shared" si="1149"/>
        <v>Low</v>
      </c>
      <c r="O3185">
        <f>O3184</f>
        <v>5998971</v>
      </c>
      <c r="P3185" t="str">
        <f t="shared" si="1150"/>
        <v>Flop</v>
      </c>
      <c r="Q3185" t="s">
        <v>5453</v>
      </c>
      <c r="R3185" t="str">
        <f t="shared" si="1151"/>
        <v>Comedy</v>
      </c>
      <c r="S3185">
        <f t="shared" si="1152"/>
        <v>2</v>
      </c>
      <c r="T3185" t="s">
        <v>4853</v>
      </c>
      <c r="U3185" t="s">
        <v>15126</v>
      </c>
      <c r="V3185">
        <v>1040</v>
      </c>
      <c r="W3185" t="str">
        <f t="shared" si="1153"/>
        <v>Very Low</v>
      </c>
      <c r="X3185">
        <v>2791</v>
      </c>
      <c r="Y3185" t="str">
        <f t="shared" si="1154"/>
        <v>Low</v>
      </c>
      <c r="Z3185" t="s">
        <v>11195</v>
      </c>
      <c r="AA3185">
        <v>0</v>
      </c>
      <c r="AB3185" t="str">
        <f t="shared" si="1155"/>
        <v>Symbolic Poster</v>
      </c>
      <c r="AC3185" t="s">
        <v>15127</v>
      </c>
      <c r="AD3185" t="s">
        <v>15128</v>
      </c>
      <c r="AE3185">
        <v>31</v>
      </c>
      <c r="AF3185" t="str">
        <f t="shared" si="1156"/>
        <v>Very Low</v>
      </c>
      <c r="AG3185" t="s">
        <v>9</v>
      </c>
      <c r="AH3185" t="s">
        <v>10</v>
      </c>
      <c r="AI3185" t="s">
        <v>66</v>
      </c>
      <c r="AJ3185" t="str">
        <f t="shared" si="1157"/>
        <v>Family</v>
      </c>
      <c r="AK3185">
        <v>10000000</v>
      </c>
      <c r="AL3185" t="str">
        <f t="shared" si="1158"/>
        <v>Low Budget</v>
      </c>
      <c r="AM3185">
        <v>1981</v>
      </c>
      <c r="AN3185">
        <f t="shared" si="1159"/>
        <v>44</v>
      </c>
      <c r="AO3185" t="str">
        <f t="shared" si="1160"/>
        <v>Old Classic</v>
      </c>
      <c r="AP3185">
        <v>695</v>
      </c>
      <c r="AQ3185" t="str">
        <f t="shared" si="1161"/>
        <v>Very Low</v>
      </c>
      <c r="AR3185">
        <v>4.2</v>
      </c>
      <c r="AS3185" t="str">
        <f t="shared" si="1162"/>
        <v>Poor</v>
      </c>
      <c r="AT3185">
        <v>2.35</v>
      </c>
      <c r="AU3185" t="str">
        <f t="shared" si="1163"/>
        <v>Cinematic Widescreen</v>
      </c>
      <c r="AV3185">
        <v>425</v>
      </c>
      <c r="AW3185" t="str">
        <f t="shared" si="1164"/>
        <v>Very Low</v>
      </c>
    </row>
    <row r="3186" spans="1:49" x14ac:dyDescent="0.3">
      <c r="A3186" t="s">
        <v>0</v>
      </c>
      <c r="B3186" t="s">
        <v>11036</v>
      </c>
      <c r="C3186">
        <v>91</v>
      </c>
      <c r="D3186" t="str">
        <f t="shared" si="1144"/>
        <v>Low</v>
      </c>
      <c r="E3186">
        <v>121</v>
      </c>
      <c r="F3186" t="str">
        <f t="shared" si="1145"/>
        <v>2h 1m</v>
      </c>
      <c r="G3186" t="str">
        <f t="shared" si="1146"/>
        <v>Long Movie</v>
      </c>
      <c r="H3186">
        <v>57</v>
      </c>
      <c r="I3186" t="str">
        <f t="shared" si="1147"/>
        <v>Very Low</v>
      </c>
      <c r="J3186">
        <v>664</v>
      </c>
      <c r="K3186" t="str">
        <f t="shared" si="1148"/>
        <v>Very Low</v>
      </c>
      <c r="L3186" t="s">
        <v>9774</v>
      </c>
      <c r="M3186">
        <v>1000</v>
      </c>
      <c r="N3186" t="str">
        <f t="shared" si="1149"/>
        <v>Low</v>
      </c>
      <c r="O3186">
        <v>21569041</v>
      </c>
      <c r="P3186" t="str">
        <f t="shared" si="1150"/>
        <v>Average</v>
      </c>
      <c r="Q3186" t="s">
        <v>3380</v>
      </c>
      <c r="R3186" t="str">
        <f t="shared" si="1151"/>
        <v>Drama</v>
      </c>
      <c r="S3186">
        <f t="shared" si="1152"/>
        <v>1</v>
      </c>
      <c r="T3186" t="s">
        <v>1374</v>
      </c>
      <c r="U3186" t="s">
        <v>15129</v>
      </c>
      <c r="V3186">
        <v>8058</v>
      </c>
      <c r="W3186" t="str">
        <f t="shared" si="1153"/>
        <v>Very Low</v>
      </c>
      <c r="X3186">
        <v>3745</v>
      </c>
      <c r="Y3186" t="str">
        <f t="shared" si="1154"/>
        <v>Low</v>
      </c>
      <c r="Z3186" t="s">
        <v>15130</v>
      </c>
      <c r="AA3186">
        <v>2</v>
      </c>
      <c r="AB3186" t="str">
        <f t="shared" si="1155"/>
        <v>Duo/Trio Poster</v>
      </c>
      <c r="AC3186" t="s">
        <v>15131</v>
      </c>
      <c r="AD3186" t="s">
        <v>15132</v>
      </c>
      <c r="AE3186">
        <v>57</v>
      </c>
      <c r="AF3186" t="str">
        <f t="shared" si="1156"/>
        <v>Very Low</v>
      </c>
      <c r="AG3186" t="s">
        <v>9</v>
      </c>
      <c r="AH3186" t="s">
        <v>10</v>
      </c>
      <c r="AI3186" t="s">
        <v>11</v>
      </c>
      <c r="AJ3186" t="str">
        <f t="shared" si="1157"/>
        <v>Teen</v>
      </c>
      <c r="AK3186">
        <v>9000000</v>
      </c>
      <c r="AL3186" t="str">
        <f t="shared" si="1158"/>
        <v>Low Budget</v>
      </c>
      <c r="AM3186">
        <v>2014</v>
      </c>
      <c r="AN3186">
        <f t="shared" si="1159"/>
        <v>11</v>
      </c>
      <c r="AO3186" t="str">
        <f t="shared" si="1160"/>
        <v>Modern Classic</v>
      </c>
      <c r="AP3186">
        <v>837</v>
      </c>
      <c r="AQ3186" t="str">
        <f t="shared" si="1161"/>
        <v>Very Low</v>
      </c>
      <c r="AR3186">
        <v>6.6</v>
      </c>
      <c r="AS3186" t="str">
        <f t="shared" si="1162"/>
        <v>Average</v>
      </c>
      <c r="AT3186">
        <v>2.35</v>
      </c>
      <c r="AU3186" t="str">
        <f t="shared" si="1163"/>
        <v>Cinematic Widescreen</v>
      </c>
      <c r="AV3186">
        <v>0</v>
      </c>
      <c r="AW3186" t="str">
        <f t="shared" si="1164"/>
        <v>Very Low</v>
      </c>
    </row>
    <row r="3187" spans="1:49" x14ac:dyDescent="0.3">
      <c r="A3187" t="s">
        <v>0</v>
      </c>
      <c r="B3187" t="s">
        <v>15133</v>
      </c>
      <c r="C3187">
        <v>46</v>
      </c>
      <c r="D3187" t="str">
        <f t="shared" si="1144"/>
        <v>Very Low</v>
      </c>
      <c r="E3187">
        <v>85</v>
      </c>
      <c r="F3187" t="str">
        <f t="shared" si="1145"/>
        <v>1h 25m</v>
      </c>
      <c r="G3187" t="str">
        <f t="shared" si="1146"/>
        <v>Featurette</v>
      </c>
      <c r="H3187">
        <v>49</v>
      </c>
      <c r="I3187" t="str">
        <f t="shared" si="1147"/>
        <v>Very Low</v>
      </c>
      <c r="J3187">
        <v>401</v>
      </c>
      <c r="K3187" t="str">
        <f t="shared" si="1148"/>
        <v>Very Low</v>
      </c>
      <c r="L3187" t="s">
        <v>7127</v>
      </c>
      <c r="M3187">
        <v>719</v>
      </c>
      <c r="N3187" t="str">
        <f t="shared" si="1149"/>
        <v>Low</v>
      </c>
      <c r="O3187">
        <v>4356743</v>
      </c>
      <c r="P3187" t="str">
        <f t="shared" si="1150"/>
        <v>Flop</v>
      </c>
      <c r="Q3187" t="s">
        <v>2688</v>
      </c>
      <c r="R3187" t="str">
        <f t="shared" si="1151"/>
        <v>Comedy</v>
      </c>
      <c r="S3187">
        <f t="shared" si="1152"/>
        <v>3</v>
      </c>
      <c r="T3187" t="s">
        <v>2995</v>
      </c>
      <c r="U3187" t="s">
        <v>15134</v>
      </c>
      <c r="V3187">
        <v>3662</v>
      </c>
      <c r="W3187" t="str">
        <f t="shared" si="1153"/>
        <v>Very Low</v>
      </c>
      <c r="X3187">
        <v>2446</v>
      </c>
      <c r="Y3187" t="str">
        <f t="shared" si="1154"/>
        <v>Low</v>
      </c>
      <c r="Z3187" t="s">
        <v>10823</v>
      </c>
      <c r="AA3187">
        <v>2</v>
      </c>
      <c r="AB3187" t="str">
        <f t="shared" si="1155"/>
        <v>Duo/Trio Poster</v>
      </c>
      <c r="AC3187" t="s">
        <v>15135</v>
      </c>
      <c r="AD3187" t="s">
        <v>15136</v>
      </c>
      <c r="AE3187">
        <v>79</v>
      </c>
      <c r="AF3187" t="str">
        <f t="shared" si="1156"/>
        <v>Very Low</v>
      </c>
      <c r="AG3187" t="s">
        <v>9</v>
      </c>
      <c r="AH3187" t="s">
        <v>10</v>
      </c>
      <c r="AI3187" t="s">
        <v>66</v>
      </c>
      <c r="AJ3187" t="str">
        <f t="shared" si="1157"/>
        <v>Family</v>
      </c>
      <c r="AK3187">
        <v>16000000</v>
      </c>
      <c r="AL3187" t="str">
        <f t="shared" si="1158"/>
        <v>Low Budget</v>
      </c>
      <c r="AM3187">
        <v>2001</v>
      </c>
      <c r="AN3187">
        <f t="shared" si="1159"/>
        <v>24</v>
      </c>
      <c r="AO3187" t="str">
        <f t="shared" si="1160"/>
        <v>Old Classic</v>
      </c>
      <c r="AP3187">
        <v>405</v>
      </c>
      <c r="AQ3187" t="str">
        <f t="shared" si="1161"/>
        <v>Very Low</v>
      </c>
      <c r="AR3187">
        <v>4.0999999999999996</v>
      </c>
      <c r="AS3187" t="str">
        <f t="shared" si="1162"/>
        <v>Poor</v>
      </c>
      <c r="AT3187">
        <v>1.85</v>
      </c>
      <c r="AU3187" t="str">
        <f t="shared" si="1163"/>
        <v>HDTV / Widescreen</v>
      </c>
      <c r="AV3187">
        <v>0</v>
      </c>
      <c r="AW3187" t="str">
        <f t="shared" si="1164"/>
        <v>Very Low</v>
      </c>
    </row>
    <row r="3188" spans="1:49" x14ac:dyDescent="0.3">
      <c r="A3188" t="s">
        <v>0</v>
      </c>
      <c r="B3188" t="s">
        <v>9989</v>
      </c>
      <c r="C3188">
        <v>198</v>
      </c>
      <c r="D3188" t="str">
        <f t="shared" si="1144"/>
        <v>Low</v>
      </c>
      <c r="E3188">
        <v>120</v>
      </c>
      <c r="F3188" t="str">
        <f t="shared" si="1145"/>
        <v>2h 0m</v>
      </c>
      <c r="G3188" t="str">
        <f t="shared" si="1146"/>
        <v>Standard Movie</v>
      </c>
      <c r="H3188">
        <v>0</v>
      </c>
      <c r="I3188" t="str">
        <f t="shared" si="1147"/>
        <v>Very Low</v>
      </c>
      <c r="J3188">
        <v>294</v>
      </c>
      <c r="K3188" t="str">
        <f t="shared" si="1148"/>
        <v>Very Low</v>
      </c>
      <c r="L3188" t="s">
        <v>15137</v>
      </c>
      <c r="M3188">
        <v>23000</v>
      </c>
      <c r="N3188" t="str">
        <f t="shared" si="1149"/>
        <v>Medium</v>
      </c>
      <c r="O3188">
        <v>5484375</v>
      </c>
      <c r="P3188" t="str">
        <f t="shared" si="1150"/>
        <v>Flop</v>
      </c>
      <c r="Q3188" t="s">
        <v>15138</v>
      </c>
      <c r="R3188" t="str">
        <f t="shared" si="1151"/>
        <v>Adventure</v>
      </c>
      <c r="S3188">
        <f t="shared" si="1152"/>
        <v>4</v>
      </c>
      <c r="T3188" t="s">
        <v>30</v>
      </c>
      <c r="U3188" t="s">
        <v>15139</v>
      </c>
      <c r="V3188">
        <v>84641</v>
      </c>
      <c r="W3188" t="str">
        <f t="shared" si="1153"/>
        <v>Medium</v>
      </c>
      <c r="X3188">
        <v>24270</v>
      </c>
      <c r="Y3188" t="str">
        <f t="shared" si="1154"/>
        <v>Medium</v>
      </c>
      <c r="Z3188" t="s">
        <v>15140</v>
      </c>
      <c r="AA3188">
        <v>0</v>
      </c>
      <c r="AB3188" t="str">
        <f t="shared" si="1155"/>
        <v>Symbolic Poster</v>
      </c>
      <c r="AC3188" t="s">
        <v>15141</v>
      </c>
      <c r="AD3188" t="s">
        <v>15142</v>
      </c>
      <c r="AE3188">
        <v>205</v>
      </c>
      <c r="AF3188" t="str">
        <f t="shared" si="1156"/>
        <v>Very Low</v>
      </c>
      <c r="AG3188" t="s">
        <v>9</v>
      </c>
      <c r="AH3188" t="s">
        <v>10</v>
      </c>
      <c r="AI3188" t="s">
        <v>11</v>
      </c>
      <c r="AJ3188" t="str">
        <f t="shared" si="1157"/>
        <v>Teen</v>
      </c>
      <c r="AK3188">
        <v>10000000</v>
      </c>
      <c r="AL3188" t="str">
        <f t="shared" si="1158"/>
        <v>Low Budget</v>
      </c>
      <c r="AM3188">
        <v>2006</v>
      </c>
      <c r="AN3188">
        <f t="shared" si="1159"/>
        <v>19</v>
      </c>
      <c r="AO3188" t="str">
        <f t="shared" si="1160"/>
        <v>Old Classic</v>
      </c>
      <c r="AP3188">
        <v>342</v>
      </c>
      <c r="AQ3188" t="str">
        <f t="shared" si="1161"/>
        <v>Very Low</v>
      </c>
      <c r="AR3188">
        <v>7.3</v>
      </c>
      <c r="AS3188" t="str">
        <f t="shared" si="1162"/>
        <v>Good</v>
      </c>
      <c r="AT3188">
        <v>1.85</v>
      </c>
      <c r="AU3188" t="str">
        <f t="shared" si="1163"/>
        <v>HDTV / Widescreen</v>
      </c>
      <c r="AV3188">
        <v>0</v>
      </c>
      <c r="AW3188" t="str">
        <f t="shared" si="1164"/>
        <v>Very Low</v>
      </c>
    </row>
    <row r="3189" spans="1:49" x14ac:dyDescent="0.3">
      <c r="A3189" t="s">
        <v>0</v>
      </c>
      <c r="B3189" t="s">
        <v>15143</v>
      </c>
      <c r="C3189">
        <v>139</v>
      </c>
      <c r="D3189" t="str">
        <f t="shared" si="1144"/>
        <v>Low</v>
      </c>
      <c r="E3189">
        <v>106</v>
      </c>
      <c r="F3189" t="str">
        <f t="shared" si="1145"/>
        <v>1h 46m</v>
      </c>
      <c r="G3189" t="str">
        <f t="shared" si="1146"/>
        <v>Standard Movie</v>
      </c>
      <c r="H3189">
        <v>102</v>
      </c>
      <c r="I3189" t="str">
        <f t="shared" si="1147"/>
        <v>Very Low</v>
      </c>
      <c r="J3189">
        <v>970</v>
      </c>
      <c r="K3189" t="str">
        <f t="shared" si="1148"/>
        <v>Very Low</v>
      </c>
      <c r="L3189" t="s">
        <v>721</v>
      </c>
      <c r="M3189">
        <v>14000</v>
      </c>
      <c r="N3189" t="str">
        <f t="shared" si="1149"/>
        <v>Medium</v>
      </c>
      <c r="O3189">
        <v>5348317</v>
      </c>
      <c r="P3189" t="str">
        <f t="shared" si="1150"/>
        <v>Flop</v>
      </c>
      <c r="Q3189" t="s">
        <v>5481</v>
      </c>
      <c r="R3189" t="str">
        <f t="shared" si="1151"/>
        <v>Comedy</v>
      </c>
      <c r="S3189">
        <f t="shared" si="1152"/>
        <v>3</v>
      </c>
      <c r="T3189" t="s">
        <v>2353</v>
      </c>
      <c r="U3189" t="s">
        <v>15144</v>
      </c>
      <c r="V3189">
        <v>20810</v>
      </c>
      <c r="W3189" t="str">
        <f t="shared" si="1153"/>
        <v>Low</v>
      </c>
      <c r="X3189">
        <v>18712</v>
      </c>
      <c r="Y3189" t="str">
        <f t="shared" si="1154"/>
        <v>Medium</v>
      </c>
      <c r="Z3189" t="s">
        <v>7757</v>
      </c>
      <c r="AA3189">
        <v>0</v>
      </c>
      <c r="AB3189" t="str">
        <f t="shared" si="1155"/>
        <v>Symbolic Poster</v>
      </c>
      <c r="AC3189" t="s">
        <v>15145</v>
      </c>
      <c r="AD3189" t="s">
        <v>15146</v>
      </c>
      <c r="AE3189">
        <v>100</v>
      </c>
      <c r="AF3189" t="str">
        <f t="shared" si="1156"/>
        <v>Very Low</v>
      </c>
      <c r="AG3189" t="s">
        <v>9</v>
      </c>
      <c r="AH3189" t="s">
        <v>10</v>
      </c>
      <c r="AI3189" t="s">
        <v>556</v>
      </c>
      <c r="AJ3189" t="str">
        <f t="shared" si="1157"/>
        <v>Adult</v>
      </c>
      <c r="AK3189">
        <v>10000000</v>
      </c>
      <c r="AL3189" t="str">
        <f t="shared" si="1158"/>
        <v>Low Budget</v>
      </c>
      <c r="AM3189">
        <v>2015</v>
      </c>
      <c r="AN3189">
        <f t="shared" si="1159"/>
        <v>10</v>
      </c>
      <c r="AO3189" t="str">
        <f t="shared" si="1160"/>
        <v>Modern Classic</v>
      </c>
      <c r="AP3189">
        <v>3000</v>
      </c>
      <c r="AQ3189" t="str">
        <f t="shared" si="1161"/>
        <v>Low</v>
      </c>
      <c r="AR3189">
        <v>7.1</v>
      </c>
      <c r="AS3189" t="str">
        <f t="shared" si="1162"/>
        <v>Good</v>
      </c>
      <c r="AT3189">
        <f>AT3188</f>
        <v>1.85</v>
      </c>
      <c r="AU3189" t="str">
        <f t="shared" si="1163"/>
        <v>HDTV / Widescreen</v>
      </c>
      <c r="AV3189">
        <v>0</v>
      </c>
      <c r="AW3189" t="str">
        <f t="shared" si="1164"/>
        <v>Very Low</v>
      </c>
    </row>
    <row r="3190" spans="1:49" x14ac:dyDescent="0.3">
      <c r="A3190" t="s">
        <v>0</v>
      </c>
      <c r="B3190" t="s">
        <v>15147</v>
      </c>
      <c r="C3190">
        <v>182</v>
      </c>
      <c r="D3190" t="str">
        <f t="shared" si="1144"/>
        <v>Low</v>
      </c>
      <c r="E3190">
        <v>83</v>
      </c>
      <c r="F3190" t="str">
        <f t="shared" si="1145"/>
        <v>1h 23m</v>
      </c>
      <c r="G3190" t="str">
        <f t="shared" si="1146"/>
        <v>Featurette</v>
      </c>
      <c r="H3190">
        <v>157</v>
      </c>
      <c r="I3190" t="str">
        <f t="shared" si="1147"/>
        <v>Very Low</v>
      </c>
      <c r="J3190">
        <v>581</v>
      </c>
      <c r="K3190" t="str">
        <f t="shared" si="1148"/>
        <v>Very Low</v>
      </c>
      <c r="L3190" t="s">
        <v>15148</v>
      </c>
      <c r="M3190">
        <v>2000</v>
      </c>
      <c r="N3190" t="str">
        <f t="shared" si="1149"/>
        <v>Low</v>
      </c>
      <c r="O3190">
        <v>4244155</v>
      </c>
      <c r="P3190" t="str">
        <f t="shared" si="1150"/>
        <v>Flop</v>
      </c>
      <c r="Q3190" t="s">
        <v>2498</v>
      </c>
      <c r="R3190" t="str">
        <f t="shared" si="1151"/>
        <v>Comedy</v>
      </c>
      <c r="S3190">
        <f t="shared" si="1152"/>
        <v>2</v>
      </c>
      <c r="T3190" t="s">
        <v>205</v>
      </c>
      <c r="U3190" t="s">
        <v>15149</v>
      </c>
      <c r="V3190">
        <v>56005</v>
      </c>
      <c r="W3190" t="str">
        <f t="shared" si="1153"/>
        <v>Medium</v>
      </c>
      <c r="X3190">
        <v>3374</v>
      </c>
      <c r="Y3190" t="str">
        <f t="shared" si="1154"/>
        <v>Low</v>
      </c>
      <c r="Z3190" t="s">
        <v>12659</v>
      </c>
      <c r="AA3190">
        <v>5</v>
      </c>
      <c r="AB3190" t="str">
        <f t="shared" si="1155"/>
        <v>Ensemble Poster</v>
      </c>
      <c r="AC3190" t="s">
        <v>15150</v>
      </c>
      <c r="AD3190" t="s">
        <v>15151</v>
      </c>
      <c r="AE3190">
        <v>112</v>
      </c>
      <c r="AF3190" t="str">
        <f t="shared" si="1156"/>
        <v>Very Low</v>
      </c>
      <c r="AG3190" t="s">
        <v>9</v>
      </c>
      <c r="AH3190" t="s">
        <v>10</v>
      </c>
      <c r="AI3190" t="s">
        <v>556</v>
      </c>
      <c r="AJ3190" t="str">
        <f t="shared" si="1157"/>
        <v>Adult</v>
      </c>
      <c r="AK3190">
        <v>10000000</v>
      </c>
      <c r="AL3190" t="str">
        <f t="shared" si="1158"/>
        <v>Low Budget</v>
      </c>
      <c r="AM3190">
        <v>2011</v>
      </c>
      <c r="AN3190">
        <f t="shared" si="1159"/>
        <v>14</v>
      </c>
      <c r="AO3190" t="str">
        <f t="shared" si="1160"/>
        <v>Modern Classic</v>
      </c>
      <c r="AP3190">
        <v>616</v>
      </c>
      <c r="AQ3190" t="str">
        <f t="shared" si="1161"/>
        <v>Very Low</v>
      </c>
      <c r="AR3190">
        <v>6.5</v>
      </c>
      <c r="AS3190" t="str">
        <f t="shared" si="1162"/>
        <v>Average</v>
      </c>
      <c r="AT3190">
        <v>1.85</v>
      </c>
      <c r="AU3190" t="str">
        <f t="shared" si="1163"/>
        <v>HDTV / Widescreen</v>
      </c>
      <c r="AV3190">
        <v>0</v>
      </c>
      <c r="AW3190" t="str">
        <f t="shared" si="1164"/>
        <v>Very Low</v>
      </c>
    </row>
    <row r="3191" spans="1:49" x14ac:dyDescent="0.3">
      <c r="A3191" t="s">
        <v>0</v>
      </c>
      <c r="B3191" t="s">
        <v>15152</v>
      </c>
      <c r="C3191">
        <v>181</v>
      </c>
      <c r="D3191" t="str">
        <f t="shared" si="1144"/>
        <v>Low</v>
      </c>
      <c r="E3191">
        <v>120</v>
      </c>
      <c r="F3191" t="str">
        <f t="shared" si="1145"/>
        <v>2h 0m</v>
      </c>
      <c r="G3191" t="str">
        <f t="shared" si="1146"/>
        <v>Standard Movie</v>
      </c>
      <c r="H3191">
        <v>64</v>
      </c>
      <c r="I3191" t="str">
        <f t="shared" si="1147"/>
        <v>Very Low</v>
      </c>
      <c r="J3191">
        <v>72</v>
      </c>
      <c r="K3191" t="str">
        <f t="shared" si="1148"/>
        <v>Very Low</v>
      </c>
      <c r="L3191" t="s">
        <v>15153</v>
      </c>
      <c r="M3191">
        <v>144</v>
      </c>
      <c r="N3191" t="str">
        <f t="shared" si="1149"/>
        <v>Low</v>
      </c>
      <c r="O3191">
        <v>5004648</v>
      </c>
      <c r="P3191" t="str">
        <f t="shared" si="1150"/>
        <v>Flop</v>
      </c>
      <c r="Q3191" t="s">
        <v>185</v>
      </c>
      <c r="R3191" t="str">
        <f t="shared" si="1151"/>
        <v>Drama</v>
      </c>
      <c r="S3191">
        <f t="shared" si="1152"/>
        <v>2</v>
      </c>
      <c r="T3191" t="s">
        <v>15154</v>
      </c>
      <c r="U3191" t="s">
        <v>15155</v>
      </c>
      <c r="V3191">
        <v>14031</v>
      </c>
      <c r="W3191" t="str">
        <f t="shared" si="1153"/>
        <v>Low</v>
      </c>
      <c r="X3191">
        <v>474</v>
      </c>
      <c r="Y3191" t="str">
        <f t="shared" si="1154"/>
        <v>Very Low</v>
      </c>
      <c r="Z3191" t="s">
        <v>15156</v>
      </c>
      <c r="AA3191">
        <v>1</v>
      </c>
      <c r="AB3191" t="str">
        <f t="shared" si="1155"/>
        <v>Solo Star Poster</v>
      </c>
      <c r="AC3191" t="s">
        <v>15157</v>
      </c>
      <c r="AD3191" t="s">
        <v>15158</v>
      </c>
      <c r="AE3191">
        <v>114</v>
      </c>
      <c r="AF3191" t="str">
        <f t="shared" si="1156"/>
        <v>Very Low</v>
      </c>
      <c r="AG3191" t="s">
        <v>9766</v>
      </c>
      <c r="AH3191" t="s">
        <v>7061</v>
      </c>
      <c r="AI3191" t="s">
        <v>556</v>
      </c>
      <c r="AJ3191" t="str">
        <f t="shared" si="1157"/>
        <v>Adult</v>
      </c>
      <c r="AK3191">
        <v>10000000</v>
      </c>
      <c r="AL3191" t="str">
        <f t="shared" si="1158"/>
        <v>Low Budget</v>
      </c>
      <c r="AM3191">
        <v>2009</v>
      </c>
      <c r="AN3191">
        <f t="shared" si="1159"/>
        <v>16</v>
      </c>
      <c r="AO3191" t="str">
        <f t="shared" si="1160"/>
        <v>Old Classic</v>
      </c>
      <c r="AP3191">
        <v>110</v>
      </c>
      <c r="AQ3191" t="str">
        <f t="shared" si="1161"/>
        <v>Very Low</v>
      </c>
      <c r="AR3191">
        <v>7</v>
      </c>
      <c r="AS3191" t="str">
        <f t="shared" si="1162"/>
        <v>Good</v>
      </c>
      <c r="AT3191">
        <v>1.85</v>
      </c>
      <c r="AU3191" t="str">
        <f t="shared" si="1163"/>
        <v>HDTV / Widescreen</v>
      </c>
      <c r="AV3191">
        <v>0</v>
      </c>
      <c r="AW3191" t="str">
        <f t="shared" si="1164"/>
        <v>Very Low</v>
      </c>
    </row>
    <row r="3192" spans="1:49" x14ac:dyDescent="0.3">
      <c r="A3192" t="s">
        <v>0</v>
      </c>
      <c r="B3192" t="s">
        <v>15159</v>
      </c>
      <c r="C3192">
        <v>23</v>
      </c>
      <c r="D3192" t="str">
        <f t="shared" si="1144"/>
        <v>Very Low</v>
      </c>
      <c r="E3192">
        <v>111</v>
      </c>
      <c r="F3192" t="str">
        <f t="shared" si="1145"/>
        <v>1h 51m</v>
      </c>
      <c r="G3192" t="str">
        <f t="shared" si="1146"/>
        <v>Standard Movie</v>
      </c>
      <c r="H3192">
        <v>60</v>
      </c>
      <c r="I3192" t="str">
        <f t="shared" si="1147"/>
        <v>Very Low</v>
      </c>
      <c r="J3192">
        <v>699</v>
      </c>
      <c r="K3192" t="str">
        <f t="shared" si="1148"/>
        <v>Very Low</v>
      </c>
      <c r="L3192" t="s">
        <v>833</v>
      </c>
      <c r="M3192">
        <v>823</v>
      </c>
      <c r="N3192" t="str">
        <f t="shared" si="1149"/>
        <v>Low</v>
      </c>
      <c r="O3192">
        <v>3333823</v>
      </c>
      <c r="P3192" t="str">
        <f t="shared" si="1150"/>
        <v>Flop</v>
      </c>
      <c r="Q3192" t="s">
        <v>5538</v>
      </c>
      <c r="R3192" t="str">
        <f t="shared" si="1151"/>
        <v>Drama</v>
      </c>
      <c r="S3192">
        <f t="shared" si="1152"/>
        <v>3</v>
      </c>
      <c r="T3192" t="s">
        <v>5222</v>
      </c>
      <c r="U3192" t="s">
        <v>15160</v>
      </c>
      <c r="V3192">
        <v>5612</v>
      </c>
      <c r="W3192" t="str">
        <f t="shared" si="1153"/>
        <v>Very Low</v>
      </c>
      <c r="X3192">
        <v>5262</v>
      </c>
      <c r="Y3192" t="str">
        <f t="shared" si="1154"/>
        <v>Low</v>
      </c>
      <c r="Z3192" t="s">
        <v>11428</v>
      </c>
      <c r="AA3192">
        <v>0</v>
      </c>
      <c r="AB3192" t="str">
        <f t="shared" si="1155"/>
        <v>Symbolic Poster</v>
      </c>
      <c r="AC3192" t="s">
        <v>15161</v>
      </c>
      <c r="AD3192" t="s">
        <v>15162</v>
      </c>
      <c r="AE3192">
        <v>122</v>
      </c>
      <c r="AF3192" t="str">
        <f t="shared" si="1156"/>
        <v>Very Low</v>
      </c>
      <c r="AG3192" t="s">
        <v>9</v>
      </c>
      <c r="AH3192" t="s">
        <v>10</v>
      </c>
      <c r="AI3192" t="s">
        <v>11</v>
      </c>
      <c r="AJ3192" t="str">
        <f t="shared" si="1157"/>
        <v>Teen</v>
      </c>
      <c r="AK3192">
        <v>10000000</v>
      </c>
      <c r="AL3192" t="str">
        <f t="shared" si="1158"/>
        <v>Low Budget</v>
      </c>
      <c r="AM3192">
        <v>2012</v>
      </c>
      <c r="AN3192">
        <f t="shared" si="1159"/>
        <v>13</v>
      </c>
      <c r="AO3192" t="str">
        <f t="shared" si="1160"/>
        <v>Modern Classic</v>
      </c>
      <c r="AP3192">
        <v>759</v>
      </c>
      <c r="AQ3192" t="str">
        <f t="shared" si="1161"/>
        <v>Very Low</v>
      </c>
      <c r="AR3192">
        <v>5.5</v>
      </c>
      <c r="AS3192" t="str">
        <f t="shared" si="1162"/>
        <v>Below Average</v>
      </c>
      <c r="AT3192">
        <v>2.35</v>
      </c>
      <c r="AU3192" t="str">
        <f t="shared" si="1163"/>
        <v>Cinematic Widescreen</v>
      </c>
      <c r="AV3192">
        <v>0</v>
      </c>
      <c r="AW3192" t="str">
        <f t="shared" si="1164"/>
        <v>Very Low</v>
      </c>
    </row>
    <row r="3193" spans="1:49" x14ac:dyDescent="0.3">
      <c r="A3193" t="s">
        <v>0</v>
      </c>
      <c r="B3193" t="s">
        <v>15163</v>
      </c>
      <c r="C3193">
        <v>30</v>
      </c>
      <c r="D3193" t="str">
        <f t="shared" si="1144"/>
        <v>Very Low</v>
      </c>
      <c r="E3193">
        <v>100</v>
      </c>
      <c r="F3193" t="str">
        <f t="shared" si="1145"/>
        <v>1h 40m</v>
      </c>
      <c r="G3193" t="str">
        <f t="shared" si="1146"/>
        <v>Standard Movie</v>
      </c>
      <c r="H3193">
        <v>34</v>
      </c>
      <c r="I3193" t="str">
        <f t="shared" si="1147"/>
        <v>Very Low</v>
      </c>
      <c r="J3193">
        <v>541</v>
      </c>
      <c r="K3193" t="str">
        <f t="shared" si="1148"/>
        <v>Very Low</v>
      </c>
      <c r="L3193" t="s">
        <v>1841</v>
      </c>
      <c r="M3193">
        <v>10000</v>
      </c>
      <c r="N3193" t="str">
        <f t="shared" si="1149"/>
        <v>Low</v>
      </c>
      <c r="O3193">
        <v>3275585</v>
      </c>
      <c r="P3193" t="str">
        <f t="shared" si="1150"/>
        <v>Flop</v>
      </c>
      <c r="Q3193" t="s">
        <v>435</v>
      </c>
      <c r="R3193" t="str">
        <f t="shared" si="1151"/>
        <v>Action</v>
      </c>
      <c r="S3193">
        <f t="shared" si="1152"/>
        <v>4</v>
      </c>
      <c r="T3193" t="s">
        <v>411</v>
      </c>
      <c r="U3193" t="s">
        <v>15164</v>
      </c>
      <c r="V3193">
        <v>10735</v>
      </c>
      <c r="W3193" t="str">
        <f t="shared" si="1153"/>
        <v>Low</v>
      </c>
      <c r="X3193">
        <v>13160</v>
      </c>
      <c r="Y3193" t="str">
        <f t="shared" si="1154"/>
        <v>Medium</v>
      </c>
      <c r="Z3193" t="s">
        <v>3132</v>
      </c>
      <c r="AA3193">
        <v>1</v>
      </c>
      <c r="AB3193" t="str">
        <f t="shared" si="1155"/>
        <v>Solo Star Poster</v>
      </c>
      <c r="AC3193" t="s">
        <v>15165</v>
      </c>
      <c r="AD3193" t="s">
        <v>15166</v>
      </c>
      <c r="AE3193">
        <v>88</v>
      </c>
      <c r="AF3193" t="str">
        <f t="shared" si="1156"/>
        <v>Very Low</v>
      </c>
      <c r="AG3193" t="s">
        <v>9</v>
      </c>
      <c r="AH3193" t="s">
        <v>28</v>
      </c>
      <c r="AI3193" t="s">
        <v>556</v>
      </c>
      <c r="AJ3193" t="str">
        <f t="shared" si="1157"/>
        <v>Adult</v>
      </c>
      <c r="AK3193">
        <v>11500000</v>
      </c>
      <c r="AL3193" t="str">
        <f t="shared" si="1158"/>
        <v>Low Budget</v>
      </c>
      <c r="AM3193">
        <v>1993</v>
      </c>
      <c r="AN3193">
        <f t="shared" si="1159"/>
        <v>32</v>
      </c>
      <c r="AO3193" t="str">
        <f t="shared" si="1160"/>
        <v>Old Classic</v>
      </c>
      <c r="AP3193">
        <v>721</v>
      </c>
      <c r="AQ3193" t="str">
        <f t="shared" si="1161"/>
        <v>Very Low</v>
      </c>
      <c r="AR3193">
        <v>6.6</v>
      </c>
      <c r="AS3193" t="str">
        <f t="shared" si="1162"/>
        <v>Average</v>
      </c>
      <c r="AT3193">
        <v>1.85</v>
      </c>
      <c r="AU3193" t="str">
        <f t="shared" si="1163"/>
        <v>HDTV / Widescreen</v>
      </c>
      <c r="AV3193">
        <v>561</v>
      </c>
      <c r="AW3193" t="str">
        <f t="shared" si="1164"/>
        <v>Very Low</v>
      </c>
    </row>
    <row r="3194" spans="1:49" x14ac:dyDescent="0.3">
      <c r="A3194" t="s">
        <v>0</v>
      </c>
      <c r="B3194" t="s">
        <v>1497</v>
      </c>
      <c r="C3194">
        <v>111</v>
      </c>
      <c r="D3194" t="str">
        <f t="shared" si="1144"/>
        <v>Low</v>
      </c>
      <c r="E3194">
        <v>89</v>
      </c>
      <c r="F3194" t="str">
        <f t="shared" si="1145"/>
        <v>1h 29m</v>
      </c>
      <c r="G3194" t="str">
        <f t="shared" si="1146"/>
        <v>Featurette</v>
      </c>
      <c r="H3194">
        <v>0</v>
      </c>
      <c r="I3194" t="str">
        <f t="shared" si="1147"/>
        <v>Very Low</v>
      </c>
      <c r="J3194">
        <v>132</v>
      </c>
      <c r="K3194" t="str">
        <f t="shared" si="1148"/>
        <v>Very Low</v>
      </c>
      <c r="L3194" t="s">
        <v>15167</v>
      </c>
      <c r="M3194">
        <v>402</v>
      </c>
      <c r="N3194" t="str">
        <f t="shared" si="1149"/>
        <v>Low</v>
      </c>
      <c r="O3194">
        <v>3193102</v>
      </c>
      <c r="P3194" t="str">
        <f t="shared" si="1150"/>
        <v>Flop</v>
      </c>
      <c r="Q3194" t="s">
        <v>2113</v>
      </c>
      <c r="R3194" t="str">
        <f t="shared" si="1151"/>
        <v>Crime</v>
      </c>
      <c r="S3194">
        <f t="shared" si="1152"/>
        <v>4</v>
      </c>
      <c r="T3194" t="s">
        <v>1337</v>
      </c>
      <c r="U3194" t="s">
        <v>15168</v>
      </c>
      <c r="V3194">
        <v>24412</v>
      </c>
      <c r="W3194" t="str">
        <f t="shared" si="1153"/>
        <v>Low</v>
      </c>
      <c r="X3194">
        <v>1335</v>
      </c>
      <c r="Y3194" t="str">
        <f t="shared" si="1154"/>
        <v>Low</v>
      </c>
      <c r="Z3194" t="s">
        <v>5818</v>
      </c>
      <c r="AA3194">
        <v>0</v>
      </c>
      <c r="AB3194" t="str">
        <f t="shared" si="1155"/>
        <v>Symbolic Poster</v>
      </c>
      <c r="AC3194" t="s">
        <v>15169</v>
      </c>
      <c r="AD3194" t="s">
        <v>15170</v>
      </c>
      <c r="AE3194">
        <v>240</v>
      </c>
      <c r="AF3194" t="str">
        <f t="shared" si="1156"/>
        <v>Very Low</v>
      </c>
      <c r="AG3194" t="s">
        <v>9</v>
      </c>
      <c r="AH3194" t="s">
        <v>10</v>
      </c>
      <c r="AI3194" t="s">
        <v>556</v>
      </c>
      <c r="AJ3194" t="str">
        <f t="shared" si="1157"/>
        <v>Adult</v>
      </c>
      <c r="AK3194">
        <v>9000000</v>
      </c>
      <c r="AL3194" t="str">
        <f t="shared" si="1158"/>
        <v>Low Budget</v>
      </c>
      <c r="AM3194">
        <v>1999</v>
      </c>
      <c r="AN3194">
        <f t="shared" si="1159"/>
        <v>26</v>
      </c>
      <c r="AO3194" t="str">
        <f t="shared" si="1160"/>
        <v>Old Classic</v>
      </c>
      <c r="AP3194">
        <v>296</v>
      </c>
      <c r="AQ3194" t="str">
        <f t="shared" si="1161"/>
        <v>Very Low</v>
      </c>
      <c r="AR3194">
        <v>7.1</v>
      </c>
      <c r="AS3194" t="str">
        <f t="shared" si="1162"/>
        <v>Good</v>
      </c>
      <c r="AT3194">
        <v>1.85</v>
      </c>
      <c r="AU3194" t="str">
        <f t="shared" si="1163"/>
        <v>HDTV / Widescreen</v>
      </c>
      <c r="AV3194">
        <v>944</v>
      </c>
      <c r="AW3194" t="str">
        <f t="shared" si="1164"/>
        <v>Very Low</v>
      </c>
    </row>
    <row r="3195" spans="1:49" x14ac:dyDescent="0.3">
      <c r="A3195" t="s">
        <v>0</v>
      </c>
      <c r="B3195" t="s">
        <v>8479</v>
      </c>
      <c r="C3195">
        <v>287</v>
      </c>
      <c r="D3195" t="str">
        <f t="shared" si="1144"/>
        <v>Medium</v>
      </c>
      <c r="E3195">
        <v>115</v>
      </c>
      <c r="F3195" t="str">
        <f t="shared" si="1145"/>
        <v>1h 55m</v>
      </c>
      <c r="G3195" t="str">
        <f t="shared" si="1146"/>
        <v>Standard Movie</v>
      </c>
      <c r="H3195">
        <v>549</v>
      </c>
      <c r="I3195" t="str">
        <f t="shared" si="1147"/>
        <v>Very Low</v>
      </c>
      <c r="J3195">
        <v>911</v>
      </c>
      <c r="K3195" t="str">
        <f t="shared" si="1148"/>
        <v>Very Low</v>
      </c>
      <c r="L3195" t="s">
        <v>3048</v>
      </c>
      <c r="M3195">
        <v>3000</v>
      </c>
      <c r="N3195" t="str">
        <f t="shared" si="1149"/>
        <v>Low</v>
      </c>
      <c r="O3195">
        <v>54557348</v>
      </c>
      <c r="P3195" t="str">
        <f t="shared" si="1150"/>
        <v>Hit</v>
      </c>
      <c r="Q3195" t="s">
        <v>2096</v>
      </c>
      <c r="R3195" t="str">
        <f t="shared" si="1151"/>
        <v>Crime</v>
      </c>
      <c r="S3195">
        <f t="shared" si="1152"/>
        <v>3</v>
      </c>
      <c r="T3195" t="s">
        <v>223</v>
      </c>
      <c r="U3195" t="s">
        <v>15171</v>
      </c>
      <c r="V3195">
        <v>361169</v>
      </c>
      <c r="W3195" t="str">
        <f t="shared" si="1153"/>
        <v>High</v>
      </c>
      <c r="X3195">
        <v>5732</v>
      </c>
      <c r="Y3195" t="str">
        <f t="shared" si="1154"/>
        <v>Low</v>
      </c>
      <c r="Z3195" t="s">
        <v>5136</v>
      </c>
      <c r="AA3195">
        <v>0</v>
      </c>
      <c r="AB3195" t="str">
        <f t="shared" si="1155"/>
        <v>Symbolic Poster</v>
      </c>
      <c r="AC3195" t="s">
        <v>15172</v>
      </c>
      <c r="AD3195" t="s">
        <v>15173</v>
      </c>
      <c r="AE3195">
        <v>1624</v>
      </c>
      <c r="AF3195" t="str">
        <f t="shared" si="1156"/>
        <v>Low</v>
      </c>
      <c r="AG3195" t="s">
        <v>9</v>
      </c>
      <c r="AH3195" t="s">
        <v>738</v>
      </c>
      <c r="AI3195" t="s">
        <v>556</v>
      </c>
      <c r="AJ3195" t="str">
        <f t="shared" si="1157"/>
        <v>Adult</v>
      </c>
      <c r="AK3195">
        <v>6500000</v>
      </c>
      <c r="AL3195" t="str">
        <f t="shared" si="1158"/>
        <v>Low Budget</v>
      </c>
      <c r="AM3195">
        <v>2004</v>
      </c>
      <c r="AN3195">
        <f t="shared" si="1159"/>
        <v>21</v>
      </c>
      <c r="AO3195" t="str">
        <f t="shared" si="1160"/>
        <v>Old Classic</v>
      </c>
      <c r="AP3195">
        <v>912</v>
      </c>
      <c r="AQ3195" t="str">
        <f t="shared" si="1161"/>
        <v>Very Low</v>
      </c>
      <c r="AR3195">
        <v>7.9</v>
      </c>
      <c r="AS3195" t="str">
        <f t="shared" si="1162"/>
        <v>Good</v>
      </c>
      <c r="AT3195">
        <v>2.35</v>
      </c>
      <c r="AU3195" t="str">
        <f t="shared" si="1163"/>
        <v>Cinematic Widescreen</v>
      </c>
      <c r="AV3195">
        <v>18000</v>
      </c>
      <c r="AW3195" t="str">
        <f t="shared" si="1164"/>
        <v>Medium</v>
      </c>
    </row>
    <row r="3196" spans="1:49" x14ac:dyDescent="0.3">
      <c r="A3196" t="s">
        <v>0</v>
      </c>
      <c r="B3196" t="s">
        <v>15174</v>
      </c>
      <c r="C3196">
        <v>96</v>
      </c>
      <c r="D3196" t="str">
        <f t="shared" si="1144"/>
        <v>Low</v>
      </c>
      <c r="E3196">
        <v>135</v>
      </c>
      <c r="F3196" t="str">
        <f t="shared" si="1145"/>
        <v>2h 15m</v>
      </c>
      <c r="G3196" t="str">
        <f t="shared" si="1146"/>
        <v>Long Movie</v>
      </c>
      <c r="H3196">
        <v>25</v>
      </c>
      <c r="I3196" t="str">
        <f t="shared" si="1147"/>
        <v>Very Low</v>
      </c>
      <c r="J3196">
        <v>553</v>
      </c>
      <c r="K3196" t="str">
        <f t="shared" si="1148"/>
        <v>Very Low</v>
      </c>
      <c r="L3196" t="s">
        <v>1826</v>
      </c>
      <c r="M3196">
        <v>902</v>
      </c>
      <c r="N3196" t="str">
        <f t="shared" si="1149"/>
        <v>Low</v>
      </c>
      <c r="O3196">
        <v>3041803</v>
      </c>
      <c r="P3196" t="str">
        <f t="shared" si="1150"/>
        <v>Flop</v>
      </c>
      <c r="Q3196" t="s">
        <v>185</v>
      </c>
      <c r="R3196" t="str">
        <f t="shared" si="1151"/>
        <v>Drama</v>
      </c>
      <c r="S3196">
        <f t="shared" si="1152"/>
        <v>2</v>
      </c>
      <c r="T3196" t="s">
        <v>5752</v>
      </c>
      <c r="U3196" t="s">
        <v>15175</v>
      </c>
      <c r="V3196">
        <v>6377</v>
      </c>
      <c r="W3196" t="str">
        <f t="shared" si="1153"/>
        <v>Very Low</v>
      </c>
      <c r="X3196">
        <v>2735</v>
      </c>
      <c r="Y3196" t="str">
        <f t="shared" si="1154"/>
        <v>Low</v>
      </c>
      <c r="Z3196" t="s">
        <v>8908</v>
      </c>
      <c r="AA3196">
        <v>0</v>
      </c>
      <c r="AB3196" t="str">
        <f t="shared" si="1155"/>
        <v>Symbolic Poster</v>
      </c>
      <c r="AC3196" t="s">
        <v>15176</v>
      </c>
      <c r="AD3196" t="s">
        <v>15177</v>
      </c>
      <c r="AE3196">
        <v>181</v>
      </c>
      <c r="AF3196" t="str">
        <f t="shared" si="1156"/>
        <v>Very Low</v>
      </c>
      <c r="AG3196" t="s">
        <v>9</v>
      </c>
      <c r="AH3196" t="s">
        <v>28</v>
      </c>
      <c r="AI3196" t="s">
        <v>66</v>
      </c>
      <c r="AJ3196" t="str">
        <f t="shared" si="1157"/>
        <v>Family</v>
      </c>
      <c r="AK3196">
        <v>10000000</v>
      </c>
      <c r="AL3196" t="str">
        <f t="shared" si="1158"/>
        <v>Low Budget</v>
      </c>
      <c r="AM3196">
        <v>2000</v>
      </c>
      <c r="AN3196">
        <f t="shared" si="1159"/>
        <v>25</v>
      </c>
      <c r="AO3196" t="str">
        <f t="shared" si="1160"/>
        <v>Old Classic</v>
      </c>
      <c r="AP3196">
        <v>576</v>
      </c>
      <c r="AQ3196" t="str">
        <f t="shared" si="1161"/>
        <v>Very Low</v>
      </c>
      <c r="AR3196">
        <v>7.1</v>
      </c>
      <c r="AS3196" t="str">
        <f t="shared" si="1162"/>
        <v>Good</v>
      </c>
      <c r="AT3196">
        <v>2.35</v>
      </c>
      <c r="AU3196" t="str">
        <f t="shared" si="1163"/>
        <v>Cinematic Widescreen</v>
      </c>
      <c r="AV3196">
        <v>345</v>
      </c>
      <c r="AW3196" t="str">
        <f t="shared" si="1164"/>
        <v>Very Low</v>
      </c>
    </row>
    <row r="3197" spans="1:49" x14ac:dyDescent="0.3">
      <c r="A3197" t="s">
        <v>0</v>
      </c>
      <c r="B3197" t="s">
        <v>15178</v>
      </c>
      <c r="C3197">
        <v>27</v>
      </c>
      <c r="D3197" t="str">
        <f t="shared" si="1144"/>
        <v>Very Low</v>
      </c>
      <c r="E3197">
        <v>92</v>
      </c>
      <c r="F3197" t="str">
        <f t="shared" si="1145"/>
        <v>1h 32m</v>
      </c>
      <c r="G3197" t="str">
        <f t="shared" si="1146"/>
        <v>Standard Movie</v>
      </c>
      <c r="H3197">
        <v>4</v>
      </c>
      <c r="I3197" t="str">
        <f t="shared" si="1147"/>
        <v>Very Low</v>
      </c>
      <c r="J3197">
        <v>311</v>
      </c>
      <c r="K3197" t="str">
        <f t="shared" si="1148"/>
        <v>Very Low</v>
      </c>
      <c r="L3197" t="s">
        <v>12461</v>
      </c>
      <c r="M3197">
        <v>754</v>
      </c>
      <c r="N3197" t="str">
        <f t="shared" si="1149"/>
        <v>Low</v>
      </c>
      <c r="O3197">
        <v>3060858</v>
      </c>
      <c r="P3197" t="str">
        <f t="shared" si="1150"/>
        <v>Flop</v>
      </c>
      <c r="Q3197" t="s">
        <v>894</v>
      </c>
      <c r="R3197" t="str">
        <f t="shared" si="1151"/>
        <v>Action</v>
      </c>
      <c r="S3197">
        <f t="shared" si="1152"/>
        <v>3</v>
      </c>
      <c r="T3197" t="s">
        <v>6655</v>
      </c>
      <c r="U3197" t="s">
        <v>15179</v>
      </c>
      <c r="V3197">
        <v>1768</v>
      </c>
      <c r="W3197" t="str">
        <f t="shared" si="1153"/>
        <v>Very Low</v>
      </c>
      <c r="X3197">
        <v>1891</v>
      </c>
      <c r="Y3197" t="str">
        <f t="shared" si="1154"/>
        <v>Low</v>
      </c>
      <c r="Z3197" t="s">
        <v>15180</v>
      </c>
      <c r="AA3197">
        <v>4</v>
      </c>
      <c r="AB3197" t="str">
        <f t="shared" si="1155"/>
        <v>Ensemble Poster</v>
      </c>
      <c r="AC3197" t="s">
        <v>15181</v>
      </c>
      <c r="AD3197" t="s">
        <v>15182</v>
      </c>
      <c r="AE3197">
        <v>37</v>
      </c>
      <c r="AF3197" t="str">
        <f t="shared" si="1156"/>
        <v>Very Low</v>
      </c>
      <c r="AG3197" t="s">
        <v>9</v>
      </c>
      <c r="AH3197" t="s">
        <v>10</v>
      </c>
      <c r="AI3197" t="s">
        <v>556</v>
      </c>
      <c r="AJ3197" t="str">
        <f t="shared" si="1157"/>
        <v>Adult</v>
      </c>
      <c r="AK3197">
        <v>10000000</v>
      </c>
      <c r="AL3197" t="str">
        <f t="shared" si="1158"/>
        <v>Low Budget</v>
      </c>
      <c r="AM3197">
        <v>1987</v>
      </c>
      <c r="AN3197">
        <f t="shared" si="1159"/>
        <v>38</v>
      </c>
      <c r="AO3197" t="str">
        <f t="shared" si="1160"/>
        <v>Old Classic</v>
      </c>
      <c r="AP3197">
        <v>324</v>
      </c>
      <c r="AQ3197" t="str">
        <f t="shared" si="1161"/>
        <v>Very Low</v>
      </c>
      <c r="AR3197">
        <v>5.6</v>
      </c>
      <c r="AS3197" t="str">
        <f t="shared" si="1162"/>
        <v>Below Average</v>
      </c>
      <c r="AT3197">
        <v>1.85</v>
      </c>
      <c r="AU3197" t="str">
        <f t="shared" si="1163"/>
        <v>HDTV / Widescreen</v>
      </c>
      <c r="AV3197">
        <v>208</v>
      </c>
      <c r="AW3197" t="str">
        <f t="shared" si="1164"/>
        <v>Very Low</v>
      </c>
    </row>
    <row r="3198" spans="1:49" x14ac:dyDescent="0.3">
      <c r="A3198" t="s">
        <v>0</v>
      </c>
      <c r="B3198" t="s">
        <v>9581</v>
      </c>
      <c r="C3198">
        <v>44</v>
      </c>
      <c r="D3198" t="str">
        <f t="shared" si="1144"/>
        <v>Very Low</v>
      </c>
      <c r="E3198">
        <v>120</v>
      </c>
      <c r="F3198" t="str">
        <f t="shared" si="1145"/>
        <v>2h 0m</v>
      </c>
      <c r="G3198" t="str">
        <f t="shared" si="1146"/>
        <v>Standard Movie</v>
      </c>
      <c r="H3198">
        <v>108</v>
      </c>
      <c r="I3198" t="str">
        <f t="shared" si="1147"/>
        <v>Very Low</v>
      </c>
      <c r="J3198">
        <v>400</v>
      </c>
      <c r="K3198" t="str">
        <f t="shared" si="1148"/>
        <v>Very Low</v>
      </c>
      <c r="L3198" t="s">
        <v>15183</v>
      </c>
      <c r="M3198">
        <v>634</v>
      </c>
      <c r="N3198" t="str">
        <f t="shared" si="1149"/>
        <v>Low</v>
      </c>
      <c r="O3198">
        <v>1055654</v>
      </c>
      <c r="P3198" t="str">
        <f t="shared" si="1150"/>
        <v>Flop</v>
      </c>
      <c r="Q3198" t="s">
        <v>4886</v>
      </c>
      <c r="R3198" t="str">
        <f t="shared" si="1151"/>
        <v>Drama</v>
      </c>
      <c r="S3198">
        <f t="shared" si="1152"/>
        <v>3</v>
      </c>
      <c r="T3198" t="s">
        <v>9739</v>
      </c>
      <c r="U3198" t="s">
        <v>15184</v>
      </c>
      <c r="V3198">
        <v>20426</v>
      </c>
      <c r="W3198" t="str">
        <f t="shared" si="1153"/>
        <v>Low</v>
      </c>
      <c r="X3198">
        <v>2673</v>
      </c>
      <c r="Y3198" t="str">
        <f t="shared" si="1154"/>
        <v>Low</v>
      </c>
      <c r="Z3198" t="s">
        <v>5301</v>
      </c>
      <c r="AA3198">
        <v>1</v>
      </c>
      <c r="AB3198" t="str">
        <f t="shared" si="1155"/>
        <v>Solo Star Poster</v>
      </c>
      <c r="AC3198" t="s">
        <v>15185</v>
      </c>
      <c r="AD3198" t="s">
        <v>15186</v>
      </c>
      <c r="AE3198">
        <v>175</v>
      </c>
      <c r="AF3198" t="str">
        <f t="shared" si="1156"/>
        <v>Very Low</v>
      </c>
      <c r="AG3198" t="s">
        <v>9</v>
      </c>
      <c r="AH3198" t="s">
        <v>738</v>
      </c>
      <c r="AI3198" t="s">
        <v>11</v>
      </c>
      <c r="AJ3198" t="str">
        <f t="shared" si="1157"/>
        <v>Teen</v>
      </c>
      <c r="AK3198">
        <v>10000000</v>
      </c>
      <c r="AL3198" t="str">
        <f t="shared" si="1158"/>
        <v>Low Budget</v>
      </c>
      <c r="AM3198">
        <v>2006</v>
      </c>
      <c r="AN3198">
        <f t="shared" si="1159"/>
        <v>19</v>
      </c>
      <c r="AO3198" t="str">
        <f t="shared" si="1160"/>
        <v>Old Classic</v>
      </c>
      <c r="AP3198">
        <v>436</v>
      </c>
      <c r="AQ3198" t="str">
        <f t="shared" si="1161"/>
        <v>Very Low</v>
      </c>
      <c r="AR3198">
        <v>7.3</v>
      </c>
      <c r="AS3198" t="str">
        <f t="shared" si="1162"/>
        <v>Good</v>
      </c>
      <c r="AT3198">
        <v>2.35</v>
      </c>
      <c r="AU3198" t="str">
        <f t="shared" si="1163"/>
        <v>Cinematic Widescreen</v>
      </c>
      <c r="AV3198">
        <v>0</v>
      </c>
      <c r="AW3198" t="str">
        <f t="shared" si="1164"/>
        <v>Very Low</v>
      </c>
    </row>
    <row r="3199" spans="1:49" x14ac:dyDescent="0.3">
      <c r="A3199" t="s">
        <v>0</v>
      </c>
      <c r="B3199" t="s">
        <v>15187</v>
      </c>
      <c r="C3199">
        <v>49</v>
      </c>
      <c r="D3199" t="str">
        <f t="shared" si="1144"/>
        <v>Very Low</v>
      </c>
      <c r="E3199">
        <v>97</v>
      </c>
      <c r="F3199" t="str">
        <f t="shared" si="1145"/>
        <v>1h 37m</v>
      </c>
      <c r="G3199" t="str">
        <f t="shared" si="1146"/>
        <v>Standard Movie</v>
      </c>
      <c r="H3199">
        <v>105</v>
      </c>
      <c r="I3199" t="str">
        <f t="shared" si="1147"/>
        <v>Very Low</v>
      </c>
      <c r="J3199">
        <v>269</v>
      </c>
      <c r="K3199" t="str">
        <f t="shared" si="1148"/>
        <v>Very Low</v>
      </c>
      <c r="L3199" t="s">
        <v>2153</v>
      </c>
      <c r="M3199">
        <v>982</v>
      </c>
      <c r="N3199" t="str">
        <f t="shared" si="1149"/>
        <v>Low</v>
      </c>
      <c r="O3199">
        <v>2331318</v>
      </c>
      <c r="P3199" t="str">
        <f t="shared" si="1150"/>
        <v>Flop</v>
      </c>
      <c r="Q3199" t="s">
        <v>1642</v>
      </c>
      <c r="R3199" t="str">
        <f t="shared" si="1151"/>
        <v>Comedy</v>
      </c>
      <c r="S3199">
        <f t="shared" si="1152"/>
        <v>1</v>
      </c>
      <c r="T3199" t="s">
        <v>1092</v>
      </c>
      <c r="U3199" t="s">
        <v>15188</v>
      </c>
      <c r="V3199">
        <v>9541</v>
      </c>
      <c r="W3199" t="str">
        <f t="shared" si="1153"/>
        <v>Very Low</v>
      </c>
      <c r="X3199">
        <v>2603</v>
      </c>
      <c r="Y3199" t="str">
        <f t="shared" si="1154"/>
        <v>Low</v>
      </c>
      <c r="Z3199" t="s">
        <v>2690</v>
      </c>
      <c r="AA3199">
        <v>1</v>
      </c>
      <c r="AB3199" t="str">
        <f t="shared" si="1155"/>
        <v>Solo Star Poster</v>
      </c>
      <c r="AC3199" t="s">
        <v>15189</v>
      </c>
      <c r="AD3199" t="s">
        <v>15190</v>
      </c>
      <c r="AE3199">
        <v>64</v>
      </c>
      <c r="AF3199" t="str">
        <f t="shared" si="1156"/>
        <v>Very Low</v>
      </c>
      <c r="AG3199" t="s">
        <v>9</v>
      </c>
      <c r="AH3199" t="s">
        <v>10</v>
      </c>
      <c r="AI3199" t="s">
        <v>556</v>
      </c>
      <c r="AJ3199" t="str">
        <f t="shared" si="1157"/>
        <v>Adult</v>
      </c>
      <c r="AK3199">
        <v>10000000</v>
      </c>
      <c r="AL3199" t="str">
        <f t="shared" si="1158"/>
        <v>Low Budget</v>
      </c>
      <c r="AM3199">
        <v>2011</v>
      </c>
      <c r="AN3199">
        <f t="shared" si="1159"/>
        <v>14</v>
      </c>
      <c r="AO3199" t="str">
        <f t="shared" si="1160"/>
        <v>Modern Classic</v>
      </c>
      <c r="AP3199">
        <v>503</v>
      </c>
      <c r="AQ3199" t="str">
        <f t="shared" si="1161"/>
        <v>Very Low</v>
      </c>
      <c r="AR3199">
        <v>3.3</v>
      </c>
      <c r="AS3199" t="str">
        <f t="shared" si="1162"/>
        <v>Very Poor</v>
      </c>
      <c r="AT3199">
        <v>1.85</v>
      </c>
      <c r="AU3199" t="str">
        <f t="shared" si="1163"/>
        <v>HDTV / Widescreen</v>
      </c>
      <c r="AV3199">
        <v>0</v>
      </c>
      <c r="AW3199" t="str">
        <f t="shared" si="1164"/>
        <v>Very Low</v>
      </c>
    </row>
    <row r="3200" spans="1:49" x14ac:dyDescent="0.3">
      <c r="A3200" t="s">
        <v>0</v>
      </c>
      <c r="B3200" t="s">
        <v>5047</v>
      </c>
      <c r="C3200">
        <v>57</v>
      </c>
      <c r="D3200" t="str">
        <f t="shared" si="1144"/>
        <v>Low</v>
      </c>
      <c r="E3200">
        <v>135</v>
      </c>
      <c r="F3200" t="str">
        <f t="shared" si="1145"/>
        <v>2h 15m</v>
      </c>
      <c r="G3200" t="str">
        <f t="shared" si="1146"/>
        <v>Long Movie</v>
      </c>
      <c r="H3200">
        <v>0</v>
      </c>
      <c r="I3200" t="str">
        <f t="shared" si="1147"/>
        <v>Very Low</v>
      </c>
      <c r="J3200">
        <v>851</v>
      </c>
      <c r="K3200" t="str">
        <f t="shared" si="1148"/>
        <v>Very Low</v>
      </c>
      <c r="L3200" t="s">
        <v>2494</v>
      </c>
      <c r="M3200">
        <v>1000</v>
      </c>
      <c r="N3200" t="str">
        <f t="shared" si="1149"/>
        <v>Low</v>
      </c>
      <c r="O3200">
        <v>2185266</v>
      </c>
      <c r="P3200" t="str">
        <f t="shared" si="1150"/>
        <v>Flop</v>
      </c>
      <c r="Q3200" t="s">
        <v>5481</v>
      </c>
      <c r="R3200" t="str">
        <f t="shared" si="1151"/>
        <v>Comedy</v>
      </c>
      <c r="S3200">
        <f t="shared" si="1152"/>
        <v>3</v>
      </c>
      <c r="T3200" t="s">
        <v>15191</v>
      </c>
      <c r="U3200" t="s">
        <v>15192</v>
      </c>
      <c r="V3200">
        <v>8720</v>
      </c>
      <c r="W3200" t="str">
        <f t="shared" si="1153"/>
        <v>Very Low</v>
      </c>
      <c r="X3200">
        <v>4266</v>
      </c>
      <c r="Y3200" t="str">
        <f t="shared" si="1154"/>
        <v>Low</v>
      </c>
      <c r="Z3200" t="s">
        <v>773</v>
      </c>
      <c r="AA3200">
        <v>0</v>
      </c>
      <c r="AB3200" t="str">
        <f t="shared" si="1155"/>
        <v>Symbolic Poster</v>
      </c>
      <c r="AC3200" t="s">
        <v>15193</v>
      </c>
      <c r="AD3200" t="s">
        <v>15194</v>
      </c>
      <c r="AE3200">
        <v>186</v>
      </c>
      <c r="AF3200" t="str">
        <f t="shared" si="1156"/>
        <v>Very Low</v>
      </c>
      <c r="AG3200" t="s">
        <v>9</v>
      </c>
      <c r="AH3200" t="s">
        <v>10</v>
      </c>
      <c r="AI3200" t="s">
        <v>556</v>
      </c>
      <c r="AJ3200" t="str">
        <f t="shared" si="1157"/>
        <v>Adult</v>
      </c>
      <c r="AK3200">
        <v>10000000</v>
      </c>
      <c r="AL3200" t="str">
        <f t="shared" si="1158"/>
        <v>Low Budget</v>
      </c>
      <c r="AM3200">
        <v>2000</v>
      </c>
      <c r="AN3200">
        <f t="shared" si="1159"/>
        <v>25</v>
      </c>
      <c r="AO3200" t="str">
        <f t="shared" si="1160"/>
        <v>Old Classic</v>
      </c>
      <c r="AP3200">
        <v>975</v>
      </c>
      <c r="AQ3200" t="str">
        <f t="shared" si="1161"/>
        <v>Very Low</v>
      </c>
      <c r="AR3200">
        <v>6.5</v>
      </c>
      <c r="AS3200" t="str">
        <f t="shared" si="1162"/>
        <v>Average</v>
      </c>
      <c r="AT3200">
        <v>1.85</v>
      </c>
      <c r="AU3200" t="str">
        <f t="shared" si="1163"/>
        <v>HDTV / Widescreen</v>
      </c>
      <c r="AV3200">
        <v>1000</v>
      </c>
      <c r="AW3200" t="str">
        <f t="shared" si="1164"/>
        <v>Very Low</v>
      </c>
    </row>
    <row r="3201" spans="1:49" x14ac:dyDescent="0.3">
      <c r="A3201" t="s">
        <v>0</v>
      </c>
      <c r="B3201" t="s">
        <v>15195</v>
      </c>
      <c r="C3201">
        <v>185</v>
      </c>
      <c r="D3201" t="str">
        <f t="shared" si="1144"/>
        <v>Low</v>
      </c>
      <c r="E3201">
        <v>93</v>
      </c>
      <c r="F3201" t="str">
        <f t="shared" si="1145"/>
        <v>1h 33m</v>
      </c>
      <c r="G3201" t="str">
        <f t="shared" si="1146"/>
        <v>Standard Movie</v>
      </c>
      <c r="H3201">
        <v>4</v>
      </c>
      <c r="I3201" t="str">
        <f t="shared" si="1147"/>
        <v>Very Low</v>
      </c>
      <c r="J3201">
        <v>4</v>
      </c>
      <c r="K3201" t="str">
        <f t="shared" si="1148"/>
        <v>Very Low</v>
      </c>
      <c r="L3201" t="s">
        <v>15196</v>
      </c>
      <c r="M3201">
        <v>533</v>
      </c>
      <c r="N3201" t="str">
        <f t="shared" si="1149"/>
        <v>Low</v>
      </c>
      <c r="O3201">
        <v>26583369</v>
      </c>
      <c r="P3201" t="str">
        <f t="shared" si="1150"/>
        <v>Average</v>
      </c>
      <c r="Q3201" t="s">
        <v>3001</v>
      </c>
      <c r="R3201" t="str">
        <f t="shared" si="1151"/>
        <v>Horror</v>
      </c>
      <c r="S3201">
        <f t="shared" si="1152"/>
        <v>3</v>
      </c>
      <c r="T3201" t="s">
        <v>15197</v>
      </c>
      <c r="U3201" t="s">
        <v>15198</v>
      </c>
      <c r="V3201">
        <v>20837</v>
      </c>
      <c r="W3201" t="str">
        <f t="shared" si="1153"/>
        <v>Low</v>
      </c>
      <c r="X3201">
        <v>578</v>
      </c>
      <c r="Y3201" t="str">
        <f t="shared" si="1154"/>
        <v>Very Low</v>
      </c>
      <c r="Z3201" t="s">
        <v>15199</v>
      </c>
      <c r="AA3201">
        <v>1</v>
      </c>
      <c r="AB3201" t="str">
        <f t="shared" si="1155"/>
        <v>Solo Star Poster</v>
      </c>
      <c r="AC3201" t="s">
        <v>15200</v>
      </c>
      <c r="AD3201" t="s">
        <v>15201</v>
      </c>
      <c r="AE3201">
        <v>127</v>
      </c>
      <c r="AF3201" t="str">
        <f t="shared" si="1156"/>
        <v>Very Low</v>
      </c>
      <c r="AG3201" t="s">
        <v>9</v>
      </c>
      <c r="AH3201" t="s">
        <v>10</v>
      </c>
      <c r="AI3201" t="s">
        <v>11</v>
      </c>
      <c r="AJ3201" t="str">
        <f t="shared" si="1157"/>
        <v>Teen</v>
      </c>
      <c r="AK3201">
        <v>10000000</v>
      </c>
      <c r="AL3201" t="str">
        <f t="shared" si="1158"/>
        <v>Low Budget</v>
      </c>
      <c r="AM3201">
        <v>2016</v>
      </c>
      <c r="AN3201">
        <f t="shared" si="1159"/>
        <v>9</v>
      </c>
      <c r="AO3201" t="str">
        <f t="shared" si="1160"/>
        <v>Modern Classic</v>
      </c>
      <c r="AP3201">
        <v>35</v>
      </c>
      <c r="AQ3201" t="str">
        <f t="shared" si="1161"/>
        <v>Very Low</v>
      </c>
      <c r="AR3201">
        <v>4.8</v>
      </c>
      <c r="AS3201" t="str">
        <f t="shared" si="1162"/>
        <v>Poor</v>
      </c>
      <c r="AT3201">
        <v>1.85</v>
      </c>
      <c r="AU3201" t="str">
        <f t="shared" si="1163"/>
        <v>HDTV / Widescreen</v>
      </c>
      <c r="AV3201">
        <v>10000</v>
      </c>
      <c r="AW3201" t="str">
        <f t="shared" si="1164"/>
        <v>Low</v>
      </c>
    </row>
    <row r="3202" spans="1:49" x14ac:dyDescent="0.3">
      <c r="A3202" t="s">
        <v>0</v>
      </c>
      <c r="B3202" t="s">
        <v>14070</v>
      </c>
      <c r="C3202">
        <v>2</v>
      </c>
      <c r="D3202" t="str">
        <f t="shared" si="1144"/>
        <v>Very Low</v>
      </c>
      <c r="E3202">
        <v>118</v>
      </c>
      <c r="F3202" t="str">
        <f t="shared" si="1145"/>
        <v>1h 58m</v>
      </c>
      <c r="G3202" t="str">
        <f t="shared" si="1146"/>
        <v>Standard Movie</v>
      </c>
      <c r="H3202">
        <v>76</v>
      </c>
      <c r="I3202" t="str">
        <f t="shared" si="1147"/>
        <v>Very Low</v>
      </c>
      <c r="J3202">
        <v>249</v>
      </c>
      <c r="K3202" t="str">
        <f t="shared" si="1148"/>
        <v>Very Low</v>
      </c>
      <c r="L3202" t="s">
        <v>7217</v>
      </c>
      <c r="M3202">
        <v>902</v>
      </c>
      <c r="N3202" t="str">
        <f t="shared" si="1149"/>
        <v>Low</v>
      </c>
      <c r="O3202">
        <v>800000</v>
      </c>
      <c r="P3202" t="str">
        <f t="shared" si="1150"/>
        <v>Flop</v>
      </c>
      <c r="Q3202" t="s">
        <v>13421</v>
      </c>
      <c r="R3202" t="str">
        <f t="shared" si="1151"/>
        <v>Adventure</v>
      </c>
      <c r="S3202">
        <f t="shared" si="1152"/>
        <v>3</v>
      </c>
      <c r="T3202" t="s">
        <v>93</v>
      </c>
      <c r="U3202" t="s">
        <v>15202</v>
      </c>
      <c r="V3202">
        <v>892</v>
      </c>
      <c r="W3202" t="str">
        <f t="shared" si="1153"/>
        <v>Very Low</v>
      </c>
      <c r="X3202">
        <v>2079</v>
      </c>
      <c r="Y3202" t="str">
        <f t="shared" si="1154"/>
        <v>Low</v>
      </c>
      <c r="Z3202" t="s">
        <v>3104</v>
      </c>
      <c r="AA3202">
        <v>0</v>
      </c>
      <c r="AB3202" t="str">
        <f t="shared" si="1155"/>
        <v>Symbolic Poster</v>
      </c>
      <c r="AC3202" t="s">
        <v>15203</v>
      </c>
      <c r="AD3202" t="s">
        <v>15204</v>
      </c>
      <c r="AE3202">
        <v>21</v>
      </c>
      <c r="AF3202" t="str">
        <f t="shared" si="1156"/>
        <v>Very Low</v>
      </c>
      <c r="AG3202" t="s">
        <v>9</v>
      </c>
      <c r="AH3202" t="s">
        <v>10</v>
      </c>
      <c r="AI3202" t="s">
        <v>66</v>
      </c>
      <c r="AJ3202" t="str">
        <f t="shared" si="1157"/>
        <v>Family</v>
      </c>
      <c r="AK3202">
        <v>14000000</v>
      </c>
      <c r="AL3202" t="str">
        <f t="shared" si="1158"/>
        <v>Low Budget</v>
      </c>
      <c r="AM3202">
        <v>1981</v>
      </c>
      <c r="AN3202">
        <f t="shared" si="1159"/>
        <v>44</v>
      </c>
      <c r="AO3202" t="str">
        <f t="shared" si="1160"/>
        <v>Old Classic</v>
      </c>
      <c r="AP3202">
        <v>488</v>
      </c>
      <c r="AQ3202" t="str">
        <f t="shared" si="1161"/>
        <v>Very Low</v>
      </c>
      <c r="AR3202">
        <v>5.2</v>
      </c>
      <c r="AS3202" t="str">
        <f t="shared" si="1162"/>
        <v>Below Average</v>
      </c>
      <c r="AT3202">
        <v>2.35</v>
      </c>
      <c r="AU3202" t="str">
        <f t="shared" si="1163"/>
        <v>Cinematic Widescreen</v>
      </c>
      <c r="AV3202">
        <v>106</v>
      </c>
      <c r="AW3202" t="str">
        <f t="shared" si="1164"/>
        <v>Very Low</v>
      </c>
    </row>
    <row r="3203" spans="1:49" x14ac:dyDescent="0.3">
      <c r="A3203" t="s">
        <v>0</v>
      </c>
      <c r="B3203" t="s">
        <v>15205</v>
      </c>
      <c r="C3203">
        <v>270</v>
      </c>
      <c r="D3203" t="str">
        <f t="shared" ref="D3203:D3266" si="1166">IF(C3203&lt;=50,"Very Low",
IF(C3203&lt;=200,"Low",
IF(C3203&lt;=500,"Medium",
IF(C3203&lt;=1000,"High","Very High"))))</f>
        <v>Medium</v>
      </c>
      <c r="E3203">
        <v>97</v>
      </c>
      <c r="F3203" t="str">
        <f t="shared" ref="F3203:F3266" si="1167">INT(E3203/60) &amp; "h " &amp; MOD(E3203,60) &amp; "m"</f>
        <v>1h 37m</v>
      </c>
      <c r="G3203" t="str">
        <f t="shared" ref="G3203:G3266" si="1168">IF(E3203&lt;60,"Short Film",IF(E3203&lt;90,"Featurette",IF(E3203&lt;=120,"Standard Movie",IF(E3203&lt;=180,"Long Movie","Epic"))))</f>
        <v>Standard Movie</v>
      </c>
      <c r="H3203">
        <v>387</v>
      </c>
      <c r="I3203" t="str">
        <f t="shared" ref="I3203:I3266" si="1169">IF(H3203&lt;=1000,"Very Low",IF(H3203&lt;=10000,"Low",IF(H3203&lt;=50000,"Medium",IF(H3203&lt;=200000,"High","Very High"))))</f>
        <v>Very Low</v>
      </c>
      <c r="J3203">
        <v>64</v>
      </c>
      <c r="K3203" t="str">
        <f t="shared" ref="K3203:K3266" si="1170">IF(J3203&lt;=1000,"Very Low",IF(J3203&lt;=10000,"Low",IF(J3203&lt;=50000,"Medium",IF(J3203&lt;=200000,"High","Very High"))))</f>
        <v>Very Low</v>
      </c>
      <c r="L3203" t="s">
        <v>15206</v>
      </c>
      <c r="M3203">
        <v>6000</v>
      </c>
      <c r="N3203" t="str">
        <f t="shared" ref="N3203:N3266" si="1171">IF(A3203&lt;=1000,"Very Low",
IF(M3203&lt;=10000,"Low",IF(M3203&lt;=50000,"Medium",IF(M3203&lt;=200000,"High","Very High"))))</f>
        <v>Low</v>
      </c>
      <c r="O3203">
        <v>7574066</v>
      </c>
      <c r="P3203" t="str">
        <f t="shared" ref="P3203:P3266" si="1172">IF(AND(O3203&gt;=500000000),"Blockbuster",
IF(AND(O3203&gt;=200000000,O3203&lt;=499999999),"Superhit",
IF(AND(O3203&gt;=50000000,O3203&lt;=199999999),"Hit",
IF(AND(O3203&gt;=10000000,O3203&lt;=49999999),"Average",
IF(AND(O3203&lt;=10000000),"Flop","")))))</f>
        <v>Flop</v>
      </c>
      <c r="Q3203" t="s">
        <v>2498</v>
      </c>
      <c r="R3203" t="str">
        <f t="shared" ref="R3203:R3266" si="1173">LEFT(Q3203, FIND("|",Q3203&amp;"|")-1)</f>
        <v>Comedy</v>
      </c>
      <c r="S3203">
        <f t="shared" ref="S3203:S3266" si="1174">LEN(Q3203)-LEN(SUBSTITUTE(Q3203,"|",""))+1</f>
        <v>2</v>
      </c>
      <c r="T3203" t="s">
        <v>179</v>
      </c>
      <c r="U3203" t="s">
        <v>15207</v>
      </c>
      <c r="V3203">
        <v>30325</v>
      </c>
      <c r="W3203" t="str">
        <f t="shared" ref="W3203:W3266" si="1175">IF(V3203&lt;=10000,"Very Low",IF(V3203&lt;=50000,"Low",IF(V3203&lt;=200000,"Medium",IF(V3203&lt;=500000,"High","Very High"))))</f>
        <v>Low</v>
      </c>
      <c r="X3203">
        <v>6322</v>
      </c>
      <c r="Y3203" t="str">
        <f t="shared" ref="Y3203:Y3266" si="1176">IF(X3203&lt;=1000,"Very Low",IF(X3203&lt;=10000,"Low",IF(X3203&lt;=50000,"Medium",IF(X3203&lt;=200000,"High","Very High"))))</f>
        <v>Low</v>
      </c>
      <c r="Z3203" t="s">
        <v>15208</v>
      </c>
      <c r="AA3203">
        <v>2</v>
      </c>
      <c r="AB3203" t="str">
        <f t="shared" ref="AB3203:AB3266" si="1177">IF(AA3203=0,"Symbolic Poster",IF(AA3203=1,"Solo Star Poster",IF(AA3203&lt;=3,"Duo/Trio Poster","Ensemble Poster")))</f>
        <v>Duo/Trio Poster</v>
      </c>
      <c r="AC3203" t="s">
        <v>15209</v>
      </c>
      <c r="AD3203" t="s">
        <v>15210</v>
      </c>
      <c r="AE3203">
        <v>96</v>
      </c>
      <c r="AF3203" t="str">
        <f t="shared" ref="AF3203:AF3266" si="1178">IF(AE3203&lt;=500,"Very Low",IF(AE3203&lt;=2000,"Low",IF(AE3203&lt;=5000,"Medium",IF(AE3203&lt;=15000,"High","Very High"))))</f>
        <v>Very Low</v>
      </c>
      <c r="AG3203" t="s">
        <v>9</v>
      </c>
      <c r="AH3203" t="s">
        <v>10</v>
      </c>
      <c r="AI3203" t="s">
        <v>556</v>
      </c>
      <c r="AJ3203" t="str">
        <f t="shared" ref="AJ3203:AJ3266" si="1179">IF(OR(AI3203="G",AI3203="PG",AI3203="U",AI3203="TV-Y",AI3203="TV-G"),"Family",IF(OR(AI3203="PG-13",AI3203="UA",AI3203="TV-14"),"Teen",IF(OR(AI3203="R",AI3203="NC-17",AI3203="A",AI3203="TV-MA"),"Adult",IF(AI3203="Not Rated","No Rating","Other/Unknown"))))</f>
        <v>Adult</v>
      </c>
      <c r="AK3203">
        <v>10000000</v>
      </c>
      <c r="AL3203" t="str">
        <f t="shared" ref="AL3203:AL3266" si="1180">IF(AK3203&gt;=200000000,"Very High Budget",
IF(AND(AK3203&gt;=100000000,AK3203&lt;=199999999),"High Budget",
IF(AND(AK3203&gt;=30000000,AK3203&lt;=99999999),"Medium Budget",
IF(AK3203&lt;30000000,"Low Budget",""))))</f>
        <v>Low Budget</v>
      </c>
      <c r="AM3203">
        <v>2014</v>
      </c>
      <c r="AN3203">
        <f t="shared" ref="AN3203:AN3266" si="1181">$AY$20-AM3203</f>
        <v>11</v>
      </c>
      <c r="AO3203" t="str">
        <f t="shared" ref="AO3203:AO3266" si="1182">IF(AN3203&lt;=5,"Recent",IF(AND(AN3203&gt;=6,AN3203&lt;=15),"Modern Classic",IF(AN3203&gt;15,"Old Classic","")))</f>
        <v>Modern Classic</v>
      </c>
      <c r="AP3203">
        <v>139</v>
      </c>
      <c r="AQ3203" t="str">
        <f t="shared" ref="AQ3203:AQ3266" si="1183">IF(AP3203&lt;=1000,"Very Low",IF(AP3203&lt;=10000,"Low",IF(AP3203&lt;=50000,"Medium",IF(AP3203&lt;=200000,"High","Very High"))))</f>
        <v>Very Low</v>
      </c>
      <c r="AR3203">
        <v>6.3</v>
      </c>
      <c r="AS3203" t="str">
        <f t="shared" ref="AS3203:AS3266" si="1184">IF(AND(AR3203&gt;=9,AR3203&lt;=10),"Master Piece",
IF(AND(AR3203&gt;=8,AR3203&lt;9),"Excellent",
IF(AND(AR3203&gt;=7,AR3203&lt;8),"Good",
IF(AND(AR3203&gt;=6,AR3203&lt;7),"Average",
IF(AND(AR3203&gt;=5,AR3203&lt;6),"Below Average",
IF(AND(AR3203&gt;=4,AR3203&lt;5),"Poor",
IF(AND(AR3203&gt;=3,AR3203&lt;4),"Very Poor",
IF(AND(AR3203&gt;=0,AR3203&lt;3),"Terrible",""))))))))</f>
        <v>Average</v>
      </c>
      <c r="AT3203">
        <v>1.85</v>
      </c>
      <c r="AU3203" t="str">
        <f t="shared" ref="AU3203:AU3266" si="1185">IF(AND(AT3203&gt;=1.3,AT3203&lt;=1.4),"Classic",IF(AND(AT3203&gt;=1.7,AT3203&lt;=1.9),"HDTV / Widescreen",IF(AND(AT3203&gt;=2.2,AT3203&lt;=2.4),"Cinematic Widescreen",IF(AND(AT3203&gt;=1.4,AT3203&lt;=1.6),"Standard Academy",IF(AT3203&gt;=2.4,"Ultra Widescreen","")))))</f>
        <v>HDTV / Widescreen</v>
      </c>
      <c r="AV3203">
        <v>0</v>
      </c>
      <c r="AW3203" t="str">
        <f t="shared" ref="AW3203:AW3266" si="1186">IF(AV3203&lt;=1000,"Very Low",IF(AV3203&lt;=10000,"Low",IF(AV3203&lt;=50000,"Medium",IF(AV3203&lt;=200000,"High","Very High"))))</f>
        <v>Very Low</v>
      </c>
    </row>
    <row r="3204" spans="1:49" x14ac:dyDescent="0.3">
      <c r="A3204" t="s">
        <v>0</v>
      </c>
      <c r="B3204" t="s">
        <v>169</v>
      </c>
      <c r="C3204">
        <v>94</v>
      </c>
      <c r="D3204" t="str">
        <f t="shared" si="1166"/>
        <v>Low</v>
      </c>
      <c r="E3204">
        <v>98</v>
      </c>
      <c r="F3204" t="str">
        <f t="shared" si="1167"/>
        <v>1h 38m</v>
      </c>
      <c r="G3204" t="str">
        <f t="shared" si="1168"/>
        <v>Standard Movie</v>
      </c>
      <c r="H3204">
        <v>129</v>
      </c>
      <c r="I3204" t="str">
        <f t="shared" si="1169"/>
        <v>Very Low</v>
      </c>
      <c r="J3204">
        <v>221</v>
      </c>
      <c r="K3204" t="str">
        <f t="shared" si="1170"/>
        <v>Very Low</v>
      </c>
      <c r="L3204" t="s">
        <v>15211</v>
      </c>
      <c r="M3204">
        <v>749</v>
      </c>
      <c r="N3204" t="str">
        <f t="shared" si="1171"/>
        <v>Low</v>
      </c>
      <c r="O3204">
        <v>1754319</v>
      </c>
      <c r="P3204" t="str">
        <f t="shared" si="1172"/>
        <v>Flop</v>
      </c>
      <c r="Q3204" t="s">
        <v>185</v>
      </c>
      <c r="R3204" t="str">
        <f t="shared" si="1173"/>
        <v>Drama</v>
      </c>
      <c r="S3204">
        <f t="shared" si="1174"/>
        <v>2</v>
      </c>
      <c r="T3204" t="s">
        <v>5827</v>
      </c>
      <c r="U3204" t="s">
        <v>15212</v>
      </c>
      <c r="V3204">
        <v>13174</v>
      </c>
      <c r="W3204" t="str">
        <f t="shared" si="1175"/>
        <v>Low</v>
      </c>
      <c r="X3204">
        <v>2214</v>
      </c>
      <c r="Y3204" t="str">
        <f t="shared" si="1176"/>
        <v>Low</v>
      </c>
      <c r="Z3204" t="s">
        <v>15213</v>
      </c>
      <c r="AA3204">
        <v>0</v>
      </c>
      <c r="AB3204" t="str">
        <f t="shared" si="1177"/>
        <v>Symbolic Poster</v>
      </c>
      <c r="AC3204" t="s">
        <v>15214</v>
      </c>
      <c r="AD3204" t="s">
        <v>15215</v>
      </c>
      <c r="AE3204">
        <v>81</v>
      </c>
      <c r="AF3204" t="str">
        <f t="shared" si="1178"/>
        <v>Very Low</v>
      </c>
      <c r="AG3204" t="s">
        <v>9</v>
      </c>
      <c r="AH3204" t="s">
        <v>10</v>
      </c>
      <c r="AI3204" t="s">
        <v>11</v>
      </c>
      <c r="AJ3204" t="str">
        <f t="shared" si="1179"/>
        <v>Teen</v>
      </c>
      <c r="AK3204">
        <v>10000000</v>
      </c>
      <c r="AL3204" t="str">
        <f t="shared" si="1180"/>
        <v>Low Budget</v>
      </c>
      <c r="AM3204">
        <v>2011</v>
      </c>
      <c r="AN3204">
        <f t="shared" si="1181"/>
        <v>14</v>
      </c>
      <c r="AO3204" t="str">
        <f t="shared" si="1182"/>
        <v>Modern Classic</v>
      </c>
      <c r="AP3204">
        <v>252</v>
      </c>
      <c r="AQ3204" t="str">
        <f t="shared" si="1183"/>
        <v>Very Low</v>
      </c>
      <c r="AR3204">
        <v>7.2</v>
      </c>
      <c r="AS3204" t="str">
        <f t="shared" si="1184"/>
        <v>Good</v>
      </c>
      <c r="AT3204">
        <v>1.85</v>
      </c>
      <c r="AU3204" t="str">
        <f t="shared" si="1185"/>
        <v>HDTV / Widescreen</v>
      </c>
      <c r="AV3204">
        <v>0</v>
      </c>
      <c r="AW3204" t="str">
        <f t="shared" si="1186"/>
        <v>Very Low</v>
      </c>
    </row>
    <row r="3205" spans="1:49" x14ac:dyDescent="0.3">
      <c r="A3205" t="s">
        <v>0</v>
      </c>
      <c r="B3205" t="s">
        <v>5374</v>
      </c>
      <c r="C3205">
        <v>157</v>
      </c>
      <c r="D3205" t="str">
        <f t="shared" si="1166"/>
        <v>Low</v>
      </c>
      <c r="E3205">
        <v>98</v>
      </c>
      <c r="F3205" t="str">
        <f t="shared" si="1167"/>
        <v>1h 38m</v>
      </c>
      <c r="G3205" t="str">
        <f t="shared" si="1168"/>
        <v>Standard Movie</v>
      </c>
      <c r="H3205">
        <v>0</v>
      </c>
      <c r="I3205" t="str">
        <f t="shared" si="1169"/>
        <v>Very Low</v>
      </c>
      <c r="J3205">
        <v>258</v>
      </c>
      <c r="K3205" t="str">
        <f t="shared" si="1170"/>
        <v>Very Low</v>
      </c>
      <c r="L3205" t="s">
        <v>9176</v>
      </c>
      <c r="M3205">
        <v>530</v>
      </c>
      <c r="N3205" t="str">
        <f t="shared" si="1171"/>
        <v>Low</v>
      </c>
      <c r="O3205">
        <v>1641788</v>
      </c>
      <c r="P3205" t="str">
        <f t="shared" si="1172"/>
        <v>Flop</v>
      </c>
      <c r="Q3205" t="s">
        <v>1895</v>
      </c>
      <c r="R3205" t="str">
        <f t="shared" si="1173"/>
        <v>Drama</v>
      </c>
      <c r="S3205">
        <f t="shared" si="1174"/>
        <v>3</v>
      </c>
      <c r="T3205" t="s">
        <v>4741</v>
      </c>
      <c r="U3205" t="s">
        <v>15216</v>
      </c>
      <c r="V3205">
        <v>30096</v>
      </c>
      <c r="W3205" t="str">
        <f t="shared" si="1175"/>
        <v>Low</v>
      </c>
      <c r="X3205">
        <v>1381</v>
      </c>
      <c r="Y3205" t="str">
        <f t="shared" si="1176"/>
        <v>Low</v>
      </c>
      <c r="Z3205" t="s">
        <v>12533</v>
      </c>
      <c r="AA3205">
        <v>0</v>
      </c>
      <c r="AB3205" t="str">
        <f t="shared" si="1177"/>
        <v>Symbolic Poster</v>
      </c>
      <c r="AC3205" t="s">
        <v>15217</v>
      </c>
      <c r="AD3205" t="s">
        <v>15218</v>
      </c>
      <c r="AE3205">
        <v>213</v>
      </c>
      <c r="AF3205" t="str">
        <f t="shared" si="1178"/>
        <v>Very Low</v>
      </c>
      <c r="AG3205" t="s">
        <v>9</v>
      </c>
      <c r="AH3205" t="s">
        <v>239</v>
      </c>
      <c r="AI3205" t="s">
        <v>556</v>
      </c>
      <c r="AJ3205" t="str">
        <f t="shared" si="1179"/>
        <v>Adult</v>
      </c>
      <c r="AK3205">
        <v>8000000</v>
      </c>
      <c r="AL3205" t="str">
        <f t="shared" si="1180"/>
        <v>Low Budget</v>
      </c>
      <c r="AM3205">
        <v>2002</v>
      </c>
      <c r="AN3205">
        <f t="shared" si="1181"/>
        <v>23</v>
      </c>
      <c r="AO3205" t="str">
        <f t="shared" si="1182"/>
        <v>Old Classic</v>
      </c>
      <c r="AP3205">
        <v>387</v>
      </c>
      <c r="AQ3205" t="str">
        <f t="shared" si="1183"/>
        <v>Very Low</v>
      </c>
      <c r="AR3205">
        <v>6.8</v>
      </c>
      <c r="AS3205" t="str">
        <f t="shared" si="1184"/>
        <v>Average</v>
      </c>
      <c r="AT3205">
        <v>1.78</v>
      </c>
      <c r="AU3205" t="str">
        <f t="shared" si="1185"/>
        <v>HDTV / Widescreen</v>
      </c>
      <c r="AV3205">
        <v>0</v>
      </c>
      <c r="AW3205" t="str">
        <f t="shared" si="1186"/>
        <v>Very Low</v>
      </c>
    </row>
    <row r="3206" spans="1:49" x14ac:dyDescent="0.3">
      <c r="A3206" t="s">
        <v>0</v>
      </c>
      <c r="B3206" t="s">
        <v>15219</v>
      </c>
      <c r="C3206">
        <v>49</v>
      </c>
      <c r="D3206" t="str">
        <f t="shared" si="1166"/>
        <v>Very Low</v>
      </c>
      <c r="E3206">
        <v>101</v>
      </c>
      <c r="F3206" t="str">
        <f t="shared" si="1167"/>
        <v>1h 41m</v>
      </c>
      <c r="G3206" t="str">
        <f t="shared" si="1168"/>
        <v>Standard Movie</v>
      </c>
      <c r="H3206">
        <v>3</v>
      </c>
      <c r="I3206" t="str">
        <f t="shared" si="1169"/>
        <v>Very Low</v>
      </c>
      <c r="J3206">
        <v>826</v>
      </c>
      <c r="K3206" t="str">
        <f t="shared" si="1170"/>
        <v>Very Low</v>
      </c>
      <c r="L3206" t="s">
        <v>401</v>
      </c>
      <c r="M3206">
        <v>14000</v>
      </c>
      <c r="N3206" t="str">
        <f t="shared" si="1171"/>
        <v>Medium</v>
      </c>
      <c r="O3206">
        <v>1631839</v>
      </c>
      <c r="P3206" t="str">
        <f t="shared" si="1172"/>
        <v>Flop</v>
      </c>
      <c r="Q3206" t="s">
        <v>4233</v>
      </c>
      <c r="R3206" t="str">
        <f t="shared" si="1173"/>
        <v>Comedy</v>
      </c>
      <c r="S3206">
        <f t="shared" si="1174"/>
        <v>3</v>
      </c>
      <c r="T3206" t="s">
        <v>199</v>
      </c>
      <c r="U3206" t="s">
        <v>15220</v>
      </c>
      <c r="V3206">
        <v>5936</v>
      </c>
      <c r="W3206" t="str">
        <f t="shared" si="1175"/>
        <v>Very Low</v>
      </c>
      <c r="X3206">
        <v>17665</v>
      </c>
      <c r="Y3206" t="str">
        <f t="shared" si="1176"/>
        <v>Medium</v>
      </c>
      <c r="Z3206" t="s">
        <v>3585</v>
      </c>
      <c r="AA3206">
        <v>0</v>
      </c>
      <c r="AB3206" t="str">
        <f t="shared" si="1177"/>
        <v>Symbolic Poster</v>
      </c>
      <c r="AC3206" t="s">
        <v>15221</v>
      </c>
      <c r="AD3206" t="s">
        <v>15222</v>
      </c>
      <c r="AE3206">
        <v>91</v>
      </c>
      <c r="AF3206" t="str">
        <f t="shared" si="1178"/>
        <v>Very Low</v>
      </c>
      <c r="AG3206" t="s">
        <v>9</v>
      </c>
      <c r="AH3206" t="s">
        <v>10</v>
      </c>
      <c r="AI3206" t="s">
        <v>556</v>
      </c>
      <c r="AJ3206" t="str">
        <f t="shared" si="1179"/>
        <v>Adult</v>
      </c>
      <c r="AK3206">
        <v>10000000</v>
      </c>
      <c r="AL3206" t="str">
        <f t="shared" si="1180"/>
        <v>Low Budget</v>
      </c>
      <c r="AM3206">
        <v>2000</v>
      </c>
      <c r="AN3206">
        <f t="shared" si="1181"/>
        <v>25</v>
      </c>
      <c r="AO3206" t="str">
        <f t="shared" si="1182"/>
        <v>Old Classic</v>
      </c>
      <c r="AP3206">
        <v>1000</v>
      </c>
      <c r="AQ3206" t="str">
        <f t="shared" si="1183"/>
        <v>Very Low</v>
      </c>
      <c r="AR3206">
        <v>5.7</v>
      </c>
      <c r="AS3206" t="str">
        <f t="shared" si="1184"/>
        <v>Below Average</v>
      </c>
      <c r="AT3206">
        <v>1.85</v>
      </c>
      <c r="AU3206" t="str">
        <f t="shared" si="1185"/>
        <v>HDTV / Widescreen</v>
      </c>
      <c r="AV3206">
        <v>242</v>
      </c>
      <c r="AW3206" t="str">
        <f t="shared" si="1186"/>
        <v>Very Low</v>
      </c>
    </row>
    <row r="3207" spans="1:49" x14ac:dyDescent="0.3">
      <c r="A3207" t="s">
        <v>0</v>
      </c>
      <c r="B3207" t="s">
        <v>10132</v>
      </c>
      <c r="C3207">
        <v>80</v>
      </c>
      <c r="D3207" t="str">
        <f t="shared" si="1166"/>
        <v>Low</v>
      </c>
      <c r="E3207">
        <v>132</v>
      </c>
      <c r="F3207" t="str">
        <f t="shared" si="1167"/>
        <v>2h 12m</v>
      </c>
      <c r="G3207" t="str">
        <f t="shared" si="1168"/>
        <v>Long Movie</v>
      </c>
      <c r="H3207">
        <v>41</v>
      </c>
      <c r="I3207" t="str">
        <f t="shared" si="1169"/>
        <v>Very Low</v>
      </c>
      <c r="J3207">
        <v>1000</v>
      </c>
      <c r="K3207" t="str">
        <f t="shared" si="1170"/>
        <v>Very Low</v>
      </c>
      <c r="L3207" t="s">
        <v>228</v>
      </c>
      <c r="M3207">
        <v>16000</v>
      </c>
      <c r="N3207" t="str">
        <f t="shared" si="1171"/>
        <v>Medium</v>
      </c>
      <c r="O3207">
        <v>1309849</v>
      </c>
      <c r="P3207" t="str">
        <f t="shared" si="1172"/>
        <v>Flop</v>
      </c>
      <c r="Q3207" t="s">
        <v>185</v>
      </c>
      <c r="R3207" t="str">
        <f t="shared" si="1173"/>
        <v>Drama</v>
      </c>
      <c r="S3207">
        <f t="shared" si="1174"/>
        <v>2</v>
      </c>
      <c r="T3207" t="s">
        <v>351</v>
      </c>
      <c r="U3207" t="s">
        <v>15223</v>
      </c>
      <c r="V3207">
        <v>9395</v>
      </c>
      <c r="W3207" t="str">
        <f t="shared" si="1175"/>
        <v>Very Low</v>
      </c>
      <c r="X3207">
        <v>29177</v>
      </c>
      <c r="Y3207" t="str">
        <f t="shared" si="1176"/>
        <v>Medium</v>
      </c>
      <c r="Z3207" t="s">
        <v>364</v>
      </c>
      <c r="AA3207">
        <v>1</v>
      </c>
      <c r="AB3207" t="str">
        <f t="shared" si="1177"/>
        <v>Solo Star Poster</v>
      </c>
      <c r="AC3207" t="s">
        <v>15224</v>
      </c>
      <c r="AD3207" t="s">
        <v>15225</v>
      </c>
      <c r="AE3207">
        <v>103</v>
      </c>
      <c r="AF3207" t="str">
        <f t="shared" si="1178"/>
        <v>Very Low</v>
      </c>
      <c r="AG3207" t="s">
        <v>9</v>
      </c>
      <c r="AH3207" t="s">
        <v>28</v>
      </c>
      <c r="AI3207" t="s">
        <v>66</v>
      </c>
      <c r="AJ3207" t="str">
        <f t="shared" si="1179"/>
        <v>Family</v>
      </c>
      <c r="AK3207">
        <v>10000000</v>
      </c>
      <c r="AL3207" t="str">
        <f t="shared" si="1180"/>
        <v>Low Budget</v>
      </c>
      <c r="AM3207">
        <v>2002</v>
      </c>
      <c r="AN3207">
        <f t="shared" si="1181"/>
        <v>23</v>
      </c>
      <c r="AO3207" t="str">
        <f t="shared" si="1182"/>
        <v>Old Classic</v>
      </c>
      <c r="AP3207">
        <v>11000</v>
      </c>
      <c r="AQ3207" t="str">
        <f t="shared" si="1183"/>
        <v>Medium</v>
      </c>
      <c r="AR3207">
        <v>7.2</v>
      </c>
      <c r="AS3207" t="str">
        <f t="shared" si="1184"/>
        <v>Good</v>
      </c>
      <c r="AT3207">
        <v>2.35</v>
      </c>
      <c r="AU3207" t="str">
        <f t="shared" si="1185"/>
        <v>Cinematic Widescreen</v>
      </c>
      <c r="AV3207">
        <v>0</v>
      </c>
      <c r="AW3207" t="str">
        <f t="shared" si="1186"/>
        <v>Very Low</v>
      </c>
    </row>
    <row r="3208" spans="1:49" x14ac:dyDescent="0.3">
      <c r="A3208" t="s">
        <v>0</v>
      </c>
      <c r="B3208" t="s">
        <v>8011</v>
      </c>
      <c r="C3208">
        <v>221</v>
      </c>
      <c r="D3208" t="str">
        <f t="shared" si="1166"/>
        <v>Medium</v>
      </c>
      <c r="E3208">
        <v>106</v>
      </c>
      <c r="F3208" t="str">
        <f t="shared" si="1167"/>
        <v>1h 46m</v>
      </c>
      <c r="G3208" t="str">
        <f t="shared" si="1168"/>
        <v>Standard Movie</v>
      </c>
      <c r="H3208">
        <v>34</v>
      </c>
      <c r="I3208" t="str">
        <f t="shared" si="1169"/>
        <v>Very Low</v>
      </c>
      <c r="J3208">
        <v>683</v>
      </c>
      <c r="K3208" t="str">
        <f t="shared" si="1170"/>
        <v>Very Low</v>
      </c>
      <c r="L3208" t="s">
        <v>51</v>
      </c>
      <c r="M3208">
        <v>11000</v>
      </c>
      <c r="N3208" t="str">
        <f t="shared" si="1171"/>
        <v>Medium</v>
      </c>
      <c r="O3208">
        <v>1939441</v>
      </c>
      <c r="P3208" t="str">
        <f t="shared" si="1172"/>
        <v>Flop</v>
      </c>
      <c r="Q3208" t="s">
        <v>1697</v>
      </c>
      <c r="R3208" t="str">
        <f t="shared" si="1173"/>
        <v>Biography</v>
      </c>
      <c r="S3208">
        <f t="shared" si="1174"/>
        <v>3</v>
      </c>
      <c r="T3208" t="s">
        <v>193</v>
      </c>
      <c r="U3208" t="s">
        <v>15226</v>
      </c>
      <c r="V3208">
        <v>55567</v>
      </c>
      <c r="W3208" t="str">
        <f t="shared" si="1175"/>
        <v>Medium</v>
      </c>
      <c r="X3208">
        <v>23187</v>
      </c>
      <c r="Y3208" t="str">
        <f t="shared" si="1176"/>
        <v>Medium</v>
      </c>
      <c r="Z3208" t="s">
        <v>6114</v>
      </c>
      <c r="AA3208">
        <v>1</v>
      </c>
      <c r="AB3208" t="str">
        <f t="shared" si="1177"/>
        <v>Solo Star Poster</v>
      </c>
      <c r="AC3208" t="s">
        <v>15227</v>
      </c>
      <c r="AD3208" t="s">
        <v>15228</v>
      </c>
      <c r="AE3208">
        <v>144</v>
      </c>
      <c r="AF3208" t="str">
        <f t="shared" si="1178"/>
        <v>Very Low</v>
      </c>
      <c r="AG3208" t="s">
        <v>9</v>
      </c>
      <c r="AH3208" t="s">
        <v>10</v>
      </c>
      <c r="AI3208" t="s">
        <v>556</v>
      </c>
      <c r="AJ3208" t="str">
        <f t="shared" si="1179"/>
        <v>Adult</v>
      </c>
      <c r="AK3208">
        <v>10000000</v>
      </c>
      <c r="AL3208" t="str">
        <f t="shared" si="1180"/>
        <v>Low Budget</v>
      </c>
      <c r="AM3208">
        <v>2012</v>
      </c>
      <c r="AN3208">
        <f t="shared" si="1181"/>
        <v>13</v>
      </c>
      <c r="AO3208" t="str">
        <f t="shared" si="1182"/>
        <v>Modern Classic</v>
      </c>
      <c r="AP3208">
        <v>11000</v>
      </c>
      <c r="AQ3208" t="str">
        <f t="shared" si="1183"/>
        <v>Medium</v>
      </c>
      <c r="AR3208">
        <v>6.9</v>
      </c>
      <c r="AS3208" t="str">
        <f t="shared" si="1184"/>
        <v>Average</v>
      </c>
      <c r="AT3208">
        <v>1.85</v>
      </c>
      <c r="AU3208" t="str">
        <f t="shared" si="1185"/>
        <v>HDTV / Widescreen</v>
      </c>
      <c r="AV3208">
        <v>20000</v>
      </c>
      <c r="AW3208" t="str">
        <f t="shared" si="1186"/>
        <v>Medium</v>
      </c>
    </row>
    <row r="3209" spans="1:49" x14ac:dyDescent="0.3">
      <c r="A3209" t="s">
        <v>0</v>
      </c>
      <c r="B3209" t="str">
        <f>B3208</f>
        <v>Ariel Vromen</v>
      </c>
      <c r="C3209">
        <v>53</v>
      </c>
      <c r="D3209" t="str">
        <f t="shared" si="1166"/>
        <v>Low</v>
      </c>
      <c r="E3209">
        <v>55</v>
      </c>
      <c r="F3209" t="str">
        <f t="shared" si="1167"/>
        <v>0h 55m</v>
      </c>
      <c r="G3209" t="str">
        <f t="shared" si="1168"/>
        <v>Short Film</v>
      </c>
      <c r="H3209">
        <f>H3208</f>
        <v>34</v>
      </c>
      <c r="I3209" t="str">
        <f t="shared" si="1169"/>
        <v>Very Low</v>
      </c>
      <c r="J3209">
        <v>2</v>
      </c>
      <c r="K3209" t="str">
        <f t="shared" si="1170"/>
        <v>Very Low</v>
      </c>
      <c r="L3209" t="s">
        <v>13570</v>
      </c>
      <c r="M3209">
        <v>20</v>
      </c>
      <c r="N3209" t="str">
        <f t="shared" si="1171"/>
        <v>Low</v>
      </c>
      <c r="O3209">
        <v>447093</v>
      </c>
      <c r="P3209" t="str">
        <f t="shared" si="1172"/>
        <v>Flop</v>
      </c>
      <c r="Q3209" t="s">
        <v>3380</v>
      </c>
      <c r="R3209" t="str">
        <f t="shared" si="1173"/>
        <v>Drama</v>
      </c>
      <c r="S3209">
        <f t="shared" si="1174"/>
        <v>1</v>
      </c>
      <c r="T3209" t="s">
        <v>13571</v>
      </c>
      <c r="U3209" t="s">
        <v>13572</v>
      </c>
      <c r="V3209">
        <v>12591</v>
      </c>
      <c r="W3209" t="str">
        <f t="shared" si="1175"/>
        <v>Low</v>
      </c>
      <c r="X3209">
        <v>25</v>
      </c>
      <c r="Y3209" t="str">
        <f t="shared" si="1176"/>
        <v>Very Low</v>
      </c>
      <c r="Z3209" t="s">
        <v>13573</v>
      </c>
      <c r="AA3209">
        <v>0</v>
      </c>
      <c r="AB3209" t="str">
        <f t="shared" si="1177"/>
        <v>Symbolic Poster</v>
      </c>
      <c r="AC3209" t="s">
        <v>13574</v>
      </c>
      <c r="AD3209" t="s">
        <v>13575</v>
      </c>
      <c r="AE3209">
        <v>37</v>
      </c>
      <c r="AF3209" t="str">
        <f t="shared" si="1178"/>
        <v>Very Low</v>
      </c>
      <c r="AG3209" t="s">
        <v>13576</v>
      </c>
      <c r="AH3209" t="s">
        <v>13577</v>
      </c>
      <c r="AI3209" t="s">
        <v>2606</v>
      </c>
      <c r="AJ3209" t="str">
        <f t="shared" si="1179"/>
        <v>Adult</v>
      </c>
      <c r="AK3209">
        <f t="shared" ref="AK3209:AM3209" si="1187">AK3208</f>
        <v>10000000</v>
      </c>
      <c r="AL3209" t="str">
        <f t="shared" si="1180"/>
        <v>Low Budget</v>
      </c>
      <c r="AM3209">
        <f t="shared" si="1187"/>
        <v>2012</v>
      </c>
      <c r="AN3209">
        <f t="shared" si="1181"/>
        <v>13</v>
      </c>
      <c r="AO3209" t="str">
        <f t="shared" si="1182"/>
        <v>Modern Classic</v>
      </c>
      <c r="AP3209">
        <v>3</v>
      </c>
      <c r="AQ3209" t="str">
        <f t="shared" si="1183"/>
        <v>Very Low</v>
      </c>
      <c r="AR3209">
        <v>9.1</v>
      </c>
      <c r="AS3209" t="str">
        <f t="shared" si="1184"/>
        <v>Master Piece</v>
      </c>
      <c r="AT3209">
        <v>1.33</v>
      </c>
      <c r="AU3209" t="str">
        <f t="shared" si="1185"/>
        <v>Classic</v>
      </c>
      <c r="AV3209">
        <v>0</v>
      </c>
      <c r="AW3209" t="str">
        <f t="shared" si="1186"/>
        <v>Very Low</v>
      </c>
    </row>
    <row r="3210" spans="1:49" x14ac:dyDescent="0.3">
      <c r="A3210" t="s">
        <v>0</v>
      </c>
      <c r="B3210" t="s">
        <v>15229</v>
      </c>
      <c r="C3210">
        <v>20</v>
      </c>
      <c r="D3210" t="str">
        <f t="shared" si="1166"/>
        <v>Very Low</v>
      </c>
      <c r="E3210">
        <v>168</v>
      </c>
      <c r="F3210" t="str">
        <f t="shared" si="1167"/>
        <v>2h 48m</v>
      </c>
      <c r="G3210" t="str">
        <f t="shared" si="1168"/>
        <v>Long Movie</v>
      </c>
      <c r="H3210">
        <v>53</v>
      </c>
      <c r="I3210" t="str">
        <f t="shared" si="1169"/>
        <v>Very Low</v>
      </c>
      <c r="J3210">
        <v>45</v>
      </c>
      <c r="K3210" t="str">
        <f t="shared" si="1170"/>
        <v>Very Low</v>
      </c>
      <c r="L3210" t="s">
        <v>15230</v>
      </c>
      <c r="M3210">
        <v>307</v>
      </c>
      <c r="N3210" t="str">
        <f t="shared" si="1171"/>
        <v>Low</v>
      </c>
      <c r="O3210">
        <f>O3209</f>
        <v>447093</v>
      </c>
      <c r="P3210" t="str">
        <f t="shared" si="1172"/>
        <v>Flop</v>
      </c>
      <c r="Q3210" t="s">
        <v>549</v>
      </c>
      <c r="R3210" t="str">
        <f t="shared" si="1173"/>
        <v>Action</v>
      </c>
      <c r="S3210">
        <f t="shared" si="1174"/>
        <v>4</v>
      </c>
      <c r="T3210" t="s">
        <v>15231</v>
      </c>
      <c r="U3210" t="s">
        <v>15232</v>
      </c>
      <c r="V3210">
        <v>12411</v>
      </c>
      <c r="W3210" t="str">
        <f t="shared" si="1175"/>
        <v>Low</v>
      </c>
      <c r="X3210">
        <v>616</v>
      </c>
      <c r="Y3210" t="str">
        <f t="shared" si="1176"/>
        <v>Very Low</v>
      </c>
      <c r="Z3210" t="s">
        <v>15233</v>
      </c>
      <c r="AA3210">
        <v>0</v>
      </c>
      <c r="AB3210" t="str">
        <f t="shared" si="1177"/>
        <v>Symbolic Poster</v>
      </c>
      <c r="AC3210" t="s">
        <v>15234</v>
      </c>
      <c r="AD3210" t="s">
        <v>15235</v>
      </c>
      <c r="AE3210">
        <v>110</v>
      </c>
      <c r="AF3210" t="str">
        <f t="shared" si="1178"/>
        <v>Very Low</v>
      </c>
      <c r="AG3210" t="s">
        <v>5582</v>
      </c>
      <c r="AH3210" t="s">
        <v>5583</v>
      </c>
      <c r="AI3210" t="s">
        <v>4801</v>
      </c>
      <c r="AJ3210" t="str">
        <f t="shared" si="1179"/>
        <v>No Rating</v>
      </c>
      <c r="AK3210">
        <v>10000000</v>
      </c>
      <c r="AL3210" t="str">
        <f t="shared" si="1180"/>
        <v>Low Budget</v>
      </c>
      <c r="AM3210">
        <v>2006</v>
      </c>
      <c r="AN3210">
        <f t="shared" si="1181"/>
        <v>19</v>
      </c>
      <c r="AO3210" t="str">
        <f t="shared" si="1182"/>
        <v>Old Classic</v>
      </c>
      <c r="AP3210">
        <v>200</v>
      </c>
      <c r="AQ3210" t="str">
        <f t="shared" si="1183"/>
        <v>Very Low</v>
      </c>
      <c r="AR3210">
        <v>6.3</v>
      </c>
      <c r="AS3210" t="str">
        <f t="shared" si="1184"/>
        <v>Average</v>
      </c>
      <c r="AT3210">
        <v>2.35</v>
      </c>
      <c r="AU3210" t="str">
        <f t="shared" si="1185"/>
        <v>Cinematic Widescreen</v>
      </c>
      <c r="AV3210">
        <v>533</v>
      </c>
      <c r="AW3210" t="str">
        <f t="shared" si="1186"/>
        <v>Very Low</v>
      </c>
    </row>
    <row r="3211" spans="1:49" x14ac:dyDescent="0.3">
      <c r="A3211" t="s">
        <v>0</v>
      </c>
      <c r="B3211" t="s">
        <v>13763</v>
      </c>
      <c r="C3211">
        <v>90</v>
      </c>
      <c r="D3211" t="str">
        <f t="shared" si="1166"/>
        <v>Low</v>
      </c>
      <c r="E3211">
        <v>87</v>
      </c>
      <c r="F3211" t="str">
        <f t="shared" si="1167"/>
        <v>1h 27m</v>
      </c>
      <c r="G3211" t="str">
        <f t="shared" si="1168"/>
        <v>Featurette</v>
      </c>
      <c r="H3211">
        <v>0</v>
      </c>
      <c r="I3211" t="str">
        <f t="shared" si="1169"/>
        <v>Very Low</v>
      </c>
      <c r="J3211">
        <v>503</v>
      </c>
      <c r="K3211" t="str">
        <f t="shared" si="1170"/>
        <v>Very Low</v>
      </c>
      <c r="L3211" t="s">
        <v>1357</v>
      </c>
      <c r="M3211">
        <v>975</v>
      </c>
      <c r="N3211" t="str">
        <f t="shared" si="1171"/>
        <v>Low</v>
      </c>
      <c r="O3211">
        <v>1276984</v>
      </c>
      <c r="P3211" t="str">
        <f t="shared" si="1172"/>
        <v>Flop</v>
      </c>
      <c r="Q3211" t="s">
        <v>5938</v>
      </c>
      <c r="R3211" t="str">
        <f t="shared" si="1173"/>
        <v>Comedy</v>
      </c>
      <c r="S3211">
        <f t="shared" si="1174"/>
        <v>3</v>
      </c>
      <c r="T3211" t="s">
        <v>3970</v>
      </c>
      <c r="U3211" t="s">
        <v>15236</v>
      </c>
      <c r="V3211">
        <v>11403</v>
      </c>
      <c r="W3211" t="str">
        <f t="shared" si="1175"/>
        <v>Low</v>
      </c>
      <c r="X3211">
        <v>3059</v>
      </c>
      <c r="Y3211" t="str">
        <f t="shared" si="1176"/>
        <v>Low</v>
      </c>
      <c r="Z3211" t="s">
        <v>2153</v>
      </c>
      <c r="AA3211">
        <v>2</v>
      </c>
      <c r="AB3211" t="str">
        <f t="shared" si="1177"/>
        <v>Duo/Trio Poster</v>
      </c>
      <c r="AC3211" t="s">
        <v>15237</v>
      </c>
      <c r="AD3211" t="s">
        <v>15238</v>
      </c>
      <c r="AE3211">
        <v>150</v>
      </c>
      <c r="AF3211" t="str">
        <f t="shared" si="1178"/>
        <v>Very Low</v>
      </c>
      <c r="AG3211" t="s">
        <v>9</v>
      </c>
      <c r="AH3211" t="s">
        <v>1436</v>
      </c>
      <c r="AI3211" t="s">
        <v>556</v>
      </c>
      <c r="AJ3211" t="str">
        <f t="shared" si="1179"/>
        <v>Adult</v>
      </c>
      <c r="AK3211">
        <v>10000000</v>
      </c>
      <c r="AL3211" t="str">
        <f t="shared" si="1180"/>
        <v>Low Budget</v>
      </c>
      <c r="AM3211">
        <v>2000</v>
      </c>
      <c r="AN3211">
        <f t="shared" si="1181"/>
        <v>25</v>
      </c>
      <c r="AO3211" t="str">
        <f t="shared" si="1182"/>
        <v>Old Classic</v>
      </c>
      <c r="AP3211">
        <v>537</v>
      </c>
      <c r="AQ3211" t="str">
        <f t="shared" si="1183"/>
        <v>Very Low</v>
      </c>
      <c r="AR3211">
        <v>6.2</v>
      </c>
      <c r="AS3211" t="str">
        <f t="shared" si="1184"/>
        <v>Average</v>
      </c>
      <c r="AT3211">
        <v>1.85</v>
      </c>
      <c r="AU3211" t="str">
        <f t="shared" si="1185"/>
        <v>HDTV / Widescreen</v>
      </c>
      <c r="AV3211">
        <v>795</v>
      </c>
      <c r="AW3211" t="str">
        <f t="shared" si="1186"/>
        <v>Very Low</v>
      </c>
    </row>
    <row r="3212" spans="1:49" x14ac:dyDescent="0.3">
      <c r="A3212" t="s">
        <v>0</v>
      </c>
      <c r="B3212" t="s">
        <v>4704</v>
      </c>
      <c r="C3212">
        <v>376</v>
      </c>
      <c r="D3212" t="str">
        <f t="shared" si="1166"/>
        <v>Medium</v>
      </c>
      <c r="E3212">
        <v>98</v>
      </c>
      <c r="F3212" t="str">
        <f t="shared" si="1167"/>
        <v>1h 38m</v>
      </c>
      <c r="G3212" t="str">
        <f t="shared" si="1168"/>
        <v>Standard Movie</v>
      </c>
      <c r="H3212">
        <v>607</v>
      </c>
      <c r="I3212" t="str">
        <f t="shared" si="1169"/>
        <v>Very Low</v>
      </c>
      <c r="J3212">
        <v>251</v>
      </c>
      <c r="K3212" t="str">
        <f t="shared" si="1170"/>
        <v>Very Low</v>
      </c>
      <c r="L3212" t="s">
        <v>15239</v>
      </c>
      <c r="M3212">
        <v>11000</v>
      </c>
      <c r="N3212" t="str">
        <f t="shared" si="1171"/>
        <v>Medium</v>
      </c>
      <c r="O3212">
        <v>1987762</v>
      </c>
      <c r="P3212" t="str">
        <f t="shared" si="1172"/>
        <v>Flop</v>
      </c>
      <c r="Q3212" t="s">
        <v>5245</v>
      </c>
      <c r="R3212" t="str">
        <f t="shared" si="1173"/>
        <v>Crime</v>
      </c>
      <c r="S3212">
        <f t="shared" si="1174"/>
        <v>4</v>
      </c>
      <c r="T3212" t="s">
        <v>631</v>
      </c>
      <c r="U3212" t="s">
        <v>15240</v>
      </c>
      <c r="V3212">
        <v>59297</v>
      </c>
      <c r="W3212" t="str">
        <f t="shared" si="1175"/>
        <v>Medium</v>
      </c>
      <c r="X3212">
        <v>11853</v>
      </c>
      <c r="Y3212" t="str">
        <f t="shared" si="1176"/>
        <v>Medium</v>
      </c>
      <c r="Z3212" t="s">
        <v>15241</v>
      </c>
      <c r="AA3212">
        <v>0</v>
      </c>
      <c r="AB3212" t="str">
        <f t="shared" si="1177"/>
        <v>Symbolic Poster</v>
      </c>
      <c r="AC3212" t="s">
        <v>15242</v>
      </c>
      <c r="AD3212" t="s">
        <v>15243</v>
      </c>
      <c r="AE3212">
        <v>216</v>
      </c>
      <c r="AF3212" t="str">
        <f t="shared" si="1178"/>
        <v>Very Low</v>
      </c>
      <c r="AG3212" t="s">
        <v>9</v>
      </c>
      <c r="AH3212" t="s">
        <v>10</v>
      </c>
      <c r="AI3212" t="s">
        <v>556</v>
      </c>
      <c r="AJ3212" t="str">
        <f t="shared" si="1179"/>
        <v>Adult</v>
      </c>
      <c r="AK3212">
        <v>11000000</v>
      </c>
      <c r="AL3212" t="str">
        <f t="shared" si="1180"/>
        <v>Low Budget</v>
      </c>
      <c r="AM3212">
        <v>2011</v>
      </c>
      <c r="AN3212">
        <f t="shared" si="1181"/>
        <v>14</v>
      </c>
      <c r="AO3212" t="str">
        <f t="shared" si="1182"/>
        <v>Modern Classic</v>
      </c>
      <c r="AP3212">
        <v>414</v>
      </c>
      <c r="AQ3212" t="str">
        <f t="shared" si="1183"/>
        <v>Very Low</v>
      </c>
      <c r="AR3212">
        <v>6.7</v>
      </c>
      <c r="AS3212" t="str">
        <f t="shared" si="1184"/>
        <v>Average</v>
      </c>
      <c r="AT3212">
        <v>1.85</v>
      </c>
      <c r="AU3212" t="str">
        <f t="shared" si="1185"/>
        <v>HDTV / Widescreen</v>
      </c>
      <c r="AV3212">
        <v>12000</v>
      </c>
      <c r="AW3212" t="str">
        <f t="shared" si="1186"/>
        <v>Medium</v>
      </c>
    </row>
    <row r="3213" spans="1:49" x14ac:dyDescent="0.3">
      <c r="A3213" t="s">
        <v>0</v>
      </c>
      <c r="B3213" t="s">
        <v>15244</v>
      </c>
      <c r="C3213">
        <v>144</v>
      </c>
      <c r="D3213" t="str">
        <f t="shared" si="1166"/>
        <v>Low</v>
      </c>
      <c r="E3213">
        <v>96</v>
      </c>
      <c r="F3213" t="str">
        <f t="shared" si="1167"/>
        <v>1h 36m</v>
      </c>
      <c r="G3213" t="str">
        <f t="shared" si="1168"/>
        <v>Standard Movie</v>
      </c>
      <c r="H3213">
        <v>17</v>
      </c>
      <c r="I3213" t="str">
        <f t="shared" si="1169"/>
        <v>Very Low</v>
      </c>
      <c r="J3213">
        <v>688</v>
      </c>
      <c r="K3213" t="str">
        <f t="shared" si="1170"/>
        <v>Very Low</v>
      </c>
      <c r="L3213" t="s">
        <v>3201</v>
      </c>
      <c r="M3213">
        <v>2000</v>
      </c>
      <c r="N3213" t="str">
        <f t="shared" si="1171"/>
        <v>Low</v>
      </c>
      <c r="O3213">
        <v>1474508</v>
      </c>
      <c r="P3213" t="str">
        <f t="shared" si="1172"/>
        <v>Flop</v>
      </c>
      <c r="Q3213" t="s">
        <v>2498</v>
      </c>
      <c r="R3213" t="str">
        <f t="shared" si="1173"/>
        <v>Comedy</v>
      </c>
      <c r="S3213">
        <f t="shared" si="1174"/>
        <v>2</v>
      </c>
      <c r="T3213" t="s">
        <v>1346</v>
      </c>
      <c r="U3213" t="s">
        <v>15245</v>
      </c>
      <c r="V3213">
        <v>33473</v>
      </c>
      <c r="W3213" t="str">
        <f t="shared" si="1175"/>
        <v>Low</v>
      </c>
      <c r="X3213">
        <v>4607</v>
      </c>
      <c r="Y3213" t="str">
        <f t="shared" si="1176"/>
        <v>Low</v>
      </c>
      <c r="Z3213" t="s">
        <v>15246</v>
      </c>
      <c r="AA3213">
        <v>4</v>
      </c>
      <c r="AB3213" t="str">
        <f t="shared" si="1177"/>
        <v>Ensemble Poster</v>
      </c>
      <c r="AC3213" t="s">
        <v>15247</v>
      </c>
      <c r="AD3213" t="s">
        <v>15248</v>
      </c>
      <c r="AE3213">
        <v>88</v>
      </c>
      <c r="AF3213" t="str">
        <f t="shared" si="1178"/>
        <v>Very Low</v>
      </c>
      <c r="AG3213" t="s">
        <v>9</v>
      </c>
      <c r="AH3213" t="s">
        <v>10</v>
      </c>
      <c r="AI3213" t="s">
        <v>556</v>
      </c>
      <c r="AJ3213" t="str">
        <f t="shared" si="1179"/>
        <v>Adult</v>
      </c>
      <c r="AK3213">
        <v>5000000</v>
      </c>
      <c r="AL3213" t="str">
        <f t="shared" si="1180"/>
        <v>Low Budget</v>
      </c>
      <c r="AM3213">
        <v>2009</v>
      </c>
      <c r="AN3213">
        <f t="shared" si="1181"/>
        <v>16</v>
      </c>
      <c r="AO3213" t="str">
        <f t="shared" si="1182"/>
        <v>Old Classic</v>
      </c>
      <c r="AP3213">
        <v>989</v>
      </c>
      <c r="AQ3213" t="str">
        <f t="shared" si="1183"/>
        <v>Very Low</v>
      </c>
      <c r="AR3213">
        <v>6.5</v>
      </c>
      <c r="AS3213" t="str">
        <f t="shared" si="1184"/>
        <v>Average</v>
      </c>
      <c r="AT3213">
        <v>2.35</v>
      </c>
      <c r="AU3213" t="str">
        <f t="shared" si="1185"/>
        <v>Cinematic Widescreen</v>
      </c>
      <c r="AV3213">
        <v>0</v>
      </c>
      <c r="AW3213" t="str">
        <f t="shared" si="1186"/>
        <v>Very Low</v>
      </c>
    </row>
    <row r="3214" spans="1:49" x14ac:dyDescent="0.3">
      <c r="A3214" t="s">
        <v>0</v>
      </c>
      <c r="B3214" t="s">
        <v>15249</v>
      </c>
      <c r="C3214">
        <v>82</v>
      </c>
      <c r="D3214" t="str">
        <f t="shared" si="1166"/>
        <v>Low</v>
      </c>
      <c r="E3214">
        <v>104</v>
      </c>
      <c r="F3214" t="str">
        <f t="shared" si="1167"/>
        <v>1h 44m</v>
      </c>
      <c r="G3214" t="str">
        <f t="shared" si="1168"/>
        <v>Standard Movie</v>
      </c>
      <c r="H3214">
        <v>23</v>
      </c>
      <c r="I3214" t="str">
        <f t="shared" si="1169"/>
        <v>Very Low</v>
      </c>
      <c r="J3214">
        <v>232</v>
      </c>
      <c r="K3214" t="str">
        <f t="shared" si="1170"/>
        <v>Very Low</v>
      </c>
      <c r="L3214" t="s">
        <v>3461</v>
      </c>
      <c r="M3214">
        <v>22000</v>
      </c>
      <c r="N3214" t="str">
        <f t="shared" si="1171"/>
        <v>Medium</v>
      </c>
      <c r="O3214">
        <v>1011054</v>
      </c>
      <c r="P3214" t="str">
        <f t="shared" si="1172"/>
        <v>Flop</v>
      </c>
      <c r="Q3214" t="s">
        <v>2096</v>
      </c>
      <c r="R3214" t="str">
        <f t="shared" si="1173"/>
        <v>Crime</v>
      </c>
      <c r="S3214">
        <f t="shared" si="1174"/>
        <v>3</v>
      </c>
      <c r="T3214" t="s">
        <v>668</v>
      </c>
      <c r="U3214" t="s">
        <v>15250</v>
      </c>
      <c r="V3214">
        <v>10585</v>
      </c>
      <c r="W3214" t="str">
        <f t="shared" si="1175"/>
        <v>Low</v>
      </c>
      <c r="X3214">
        <v>23513</v>
      </c>
      <c r="Y3214" t="str">
        <f t="shared" si="1176"/>
        <v>Medium</v>
      </c>
      <c r="Z3214" t="s">
        <v>3576</v>
      </c>
      <c r="AA3214">
        <v>1</v>
      </c>
      <c r="AB3214" t="str">
        <f t="shared" si="1177"/>
        <v>Solo Star Poster</v>
      </c>
      <c r="AC3214" t="s">
        <v>15251</v>
      </c>
      <c r="AD3214" t="s">
        <v>15252</v>
      </c>
      <c r="AE3214">
        <v>83</v>
      </c>
      <c r="AF3214" t="str">
        <f t="shared" si="1178"/>
        <v>Very Low</v>
      </c>
      <c r="AG3214" t="s">
        <v>9</v>
      </c>
      <c r="AH3214" t="s">
        <v>239</v>
      </c>
      <c r="AI3214" t="s">
        <v>556</v>
      </c>
      <c r="AJ3214" t="str">
        <f t="shared" si="1179"/>
        <v>Adult</v>
      </c>
      <c r="AK3214">
        <v>10000000</v>
      </c>
      <c r="AL3214" t="str">
        <f t="shared" si="1180"/>
        <v>Low Budget</v>
      </c>
      <c r="AM3214">
        <v>2003</v>
      </c>
      <c r="AN3214">
        <f t="shared" si="1181"/>
        <v>22</v>
      </c>
      <c r="AO3214" t="str">
        <f t="shared" si="1182"/>
        <v>Old Classic</v>
      </c>
      <c r="AP3214">
        <v>893</v>
      </c>
      <c r="AQ3214" t="str">
        <f t="shared" si="1183"/>
        <v>Very Low</v>
      </c>
      <c r="AR3214">
        <v>7.2</v>
      </c>
      <c r="AS3214" t="str">
        <f t="shared" si="1184"/>
        <v>Good</v>
      </c>
      <c r="AT3214">
        <v>2.35</v>
      </c>
      <c r="AU3214" t="str">
        <f t="shared" si="1185"/>
        <v>Cinematic Widescreen</v>
      </c>
      <c r="AV3214">
        <v>0</v>
      </c>
      <c r="AW3214" t="str">
        <f t="shared" si="1186"/>
        <v>Very Low</v>
      </c>
    </row>
    <row r="3215" spans="1:49" x14ac:dyDescent="0.3">
      <c r="A3215" t="s">
        <v>0</v>
      </c>
      <c r="B3215" t="s">
        <v>15253</v>
      </c>
      <c r="C3215">
        <v>51</v>
      </c>
      <c r="D3215" t="str">
        <f t="shared" si="1166"/>
        <v>Low</v>
      </c>
      <c r="E3215">
        <v>93</v>
      </c>
      <c r="F3215" t="str">
        <f t="shared" si="1167"/>
        <v>1h 33m</v>
      </c>
      <c r="G3215" t="str">
        <f t="shared" si="1168"/>
        <v>Standard Movie</v>
      </c>
      <c r="H3215">
        <v>0</v>
      </c>
      <c r="I3215" t="str">
        <f t="shared" si="1169"/>
        <v>Very Low</v>
      </c>
      <c r="J3215">
        <v>622</v>
      </c>
      <c r="K3215" t="str">
        <f t="shared" si="1170"/>
        <v>Very Low</v>
      </c>
      <c r="L3215" t="s">
        <v>12729</v>
      </c>
      <c r="M3215">
        <v>966</v>
      </c>
      <c r="N3215" t="str">
        <f t="shared" si="1171"/>
        <v>Low</v>
      </c>
      <c r="O3215">
        <v>900926</v>
      </c>
      <c r="P3215" t="str">
        <f t="shared" si="1172"/>
        <v>Flop</v>
      </c>
      <c r="Q3215" t="s">
        <v>1642</v>
      </c>
      <c r="R3215" t="str">
        <f t="shared" si="1173"/>
        <v>Comedy</v>
      </c>
      <c r="S3215">
        <f t="shared" si="1174"/>
        <v>1</v>
      </c>
      <c r="T3215" t="s">
        <v>3547</v>
      </c>
      <c r="U3215" t="s">
        <v>15254</v>
      </c>
      <c r="V3215">
        <v>9517</v>
      </c>
      <c r="W3215" t="str">
        <f t="shared" si="1175"/>
        <v>Very Low</v>
      </c>
      <c r="X3215">
        <v>3307</v>
      </c>
      <c r="Y3215" t="str">
        <f t="shared" si="1176"/>
        <v>Low</v>
      </c>
      <c r="Z3215" t="s">
        <v>2072</v>
      </c>
      <c r="AA3215">
        <v>2</v>
      </c>
      <c r="AB3215" t="str">
        <f t="shared" si="1177"/>
        <v>Duo/Trio Poster</v>
      </c>
      <c r="AC3215" t="s">
        <v>15255</v>
      </c>
      <c r="AD3215" t="s">
        <v>15256</v>
      </c>
      <c r="AE3215">
        <v>46</v>
      </c>
      <c r="AF3215" t="str">
        <f t="shared" si="1178"/>
        <v>Very Low</v>
      </c>
      <c r="AG3215" t="s">
        <v>9</v>
      </c>
      <c r="AH3215" t="s">
        <v>10</v>
      </c>
      <c r="AI3215" t="s">
        <v>556</v>
      </c>
      <c r="AJ3215" t="str">
        <f t="shared" si="1179"/>
        <v>Adult</v>
      </c>
      <c r="AK3215">
        <v>10000000</v>
      </c>
      <c r="AL3215" t="str">
        <f t="shared" si="1180"/>
        <v>Low Budget</v>
      </c>
      <c r="AM3215">
        <v>2007</v>
      </c>
      <c r="AN3215">
        <f t="shared" si="1181"/>
        <v>18</v>
      </c>
      <c r="AO3215" t="str">
        <f t="shared" si="1182"/>
        <v>Old Classic</v>
      </c>
      <c r="AP3215">
        <v>799</v>
      </c>
      <c r="AQ3215" t="str">
        <f t="shared" si="1183"/>
        <v>Very Low</v>
      </c>
      <c r="AR3215">
        <v>5.3</v>
      </c>
      <c r="AS3215" t="str">
        <f t="shared" si="1184"/>
        <v>Below Average</v>
      </c>
      <c r="AT3215">
        <v>1.85</v>
      </c>
      <c r="AU3215" t="str">
        <f t="shared" si="1185"/>
        <v>HDTV / Widescreen</v>
      </c>
      <c r="AV3215">
        <v>319</v>
      </c>
      <c r="AW3215" t="str">
        <f t="shared" si="1186"/>
        <v>Very Low</v>
      </c>
    </row>
    <row r="3216" spans="1:49" x14ac:dyDescent="0.3">
      <c r="A3216" t="s">
        <v>0</v>
      </c>
      <c r="B3216" t="s">
        <v>6948</v>
      </c>
      <c r="C3216">
        <v>192</v>
      </c>
      <c r="D3216" t="str">
        <f t="shared" si="1166"/>
        <v>Low</v>
      </c>
      <c r="E3216">
        <v>95</v>
      </c>
      <c r="F3216" t="str">
        <f t="shared" si="1167"/>
        <v>1h 35m</v>
      </c>
      <c r="G3216" t="str">
        <f t="shared" si="1168"/>
        <v>Standard Movie</v>
      </c>
      <c r="H3216">
        <v>0</v>
      </c>
      <c r="I3216" t="str">
        <f t="shared" si="1169"/>
        <v>Very Low</v>
      </c>
      <c r="J3216">
        <v>20</v>
      </c>
      <c r="K3216" t="str">
        <f t="shared" si="1170"/>
        <v>Very Low</v>
      </c>
      <c r="L3216" t="s">
        <v>15257</v>
      </c>
      <c r="M3216">
        <v>20000</v>
      </c>
      <c r="N3216" t="str">
        <f t="shared" si="1171"/>
        <v>Medium</v>
      </c>
      <c r="O3216">
        <v>866778</v>
      </c>
      <c r="P3216" t="str">
        <f t="shared" si="1172"/>
        <v>Flop</v>
      </c>
      <c r="Q3216" t="s">
        <v>185</v>
      </c>
      <c r="R3216" t="str">
        <f t="shared" si="1173"/>
        <v>Drama</v>
      </c>
      <c r="S3216">
        <f t="shared" si="1174"/>
        <v>2</v>
      </c>
      <c r="T3216" t="s">
        <v>812</v>
      </c>
      <c r="U3216" t="s">
        <v>15258</v>
      </c>
      <c r="V3216">
        <v>44208</v>
      </c>
      <c r="W3216" t="str">
        <f t="shared" si="1175"/>
        <v>Low</v>
      </c>
      <c r="X3216">
        <v>20364</v>
      </c>
      <c r="Y3216" t="str">
        <f t="shared" si="1176"/>
        <v>Medium</v>
      </c>
      <c r="Z3216" t="s">
        <v>15259</v>
      </c>
      <c r="AA3216">
        <v>3</v>
      </c>
      <c r="AB3216" t="str">
        <f t="shared" si="1177"/>
        <v>Duo/Trio Poster</v>
      </c>
      <c r="AC3216" t="s">
        <v>15260</v>
      </c>
      <c r="AD3216" t="s">
        <v>15261</v>
      </c>
      <c r="AE3216">
        <v>117</v>
      </c>
      <c r="AF3216" t="str">
        <f t="shared" si="1178"/>
        <v>Very Low</v>
      </c>
      <c r="AG3216" t="s">
        <v>9</v>
      </c>
      <c r="AH3216" t="s">
        <v>3830</v>
      </c>
      <c r="AI3216" t="s">
        <v>11</v>
      </c>
      <c r="AJ3216" t="str">
        <f t="shared" si="1179"/>
        <v>Teen</v>
      </c>
      <c r="AK3216">
        <v>10000000</v>
      </c>
      <c r="AL3216" t="str">
        <f t="shared" si="1180"/>
        <v>Low Budget</v>
      </c>
      <c r="AM3216">
        <v>2007</v>
      </c>
      <c r="AN3216">
        <f t="shared" si="1181"/>
        <v>18</v>
      </c>
      <c r="AO3216" t="str">
        <f t="shared" si="1182"/>
        <v>Old Classic</v>
      </c>
      <c r="AP3216">
        <v>329</v>
      </c>
      <c r="AQ3216" t="str">
        <f t="shared" si="1183"/>
        <v>Very Low</v>
      </c>
      <c r="AR3216">
        <v>6.7</v>
      </c>
      <c r="AS3216" t="str">
        <f t="shared" si="1184"/>
        <v>Average</v>
      </c>
      <c r="AT3216">
        <v>2.35</v>
      </c>
      <c r="AU3216" t="str">
        <f t="shared" si="1185"/>
        <v>Cinematic Widescreen</v>
      </c>
      <c r="AV3216">
        <v>0</v>
      </c>
      <c r="AW3216" t="str">
        <f t="shared" si="1186"/>
        <v>Very Low</v>
      </c>
    </row>
    <row r="3217" spans="1:49" x14ac:dyDescent="0.3">
      <c r="A3217" t="s">
        <v>0</v>
      </c>
      <c r="B3217" t="s">
        <v>14636</v>
      </c>
      <c r="C3217">
        <v>36</v>
      </c>
      <c r="D3217" t="str">
        <f t="shared" si="1166"/>
        <v>Very Low</v>
      </c>
      <c r="E3217">
        <v>119</v>
      </c>
      <c r="F3217" t="str">
        <f t="shared" si="1167"/>
        <v>1h 59m</v>
      </c>
      <c r="G3217" t="str">
        <f t="shared" si="1168"/>
        <v>Standard Movie</v>
      </c>
      <c r="H3217">
        <v>0</v>
      </c>
      <c r="I3217" t="str">
        <f t="shared" si="1169"/>
        <v>Very Low</v>
      </c>
      <c r="J3217">
        <v>54</v>
      </c>
      <c r="K3217" t="str">
        <f t="shared" si="1170"/>
        <v>Very Low</v>
      </c>
      <c r="L3217" t="s">
        <v>1896</v>
      </c>
      <c r="M3217">
        <v>816</v>
      </c>
      <c r="N3217" t="str">
        <f t="shared" si="1171"/>
        <v>Low</v>
      </c>
      <c r="O3217">
        <v>836641</v>
      </c>
      <c r="P3217" t="str">
        <f t="shared" si="1172"/>
        <v>Flop</v>
      </c>
      <c r="Q3217" t="s">
        <v>3380</v>
      </c>
      <c r="R3217" t="str">
        <f t="shared" si="1173"/>
        <v>Drama</v>
      </c>
      <c r="S3217">
        <f t="shared" si="1174"/>
        <v>1</v>
      </c>
      <c r="T3217" t="s">
        <v>7717</v>
      </c>
      <c r="U3217" t="s">
        <v>15262</v>
      </c>
      <c r="V3217">
        <v>1402</v>
      </c>
      <c r="W3217" t="str">
        <f t="shared" si="1175"/>
        <v>Very Low</v>
      </c>
      <c r="X3217">
        <v>1585</v>
      </c>
      <c r="Y3217" t="str">
        <f t="shared" si="1176"/>
        <v>Low</v>
      </c>
      <c r="Z3217" t="s">
        <v>15263</v>
      </c>
      <c r="AA3217">
        <v>0</v>
      </c>
      <c r="AB3217" t="str">
        <f t="shared" si="1177"/>
        <v>Symbolic Poster</v>
      </c>
      <c r="AC3217" t="s">
        <v>15264</v>
      </c>
      <c r="AD3217" t="s">
        <v>15265</v>
      </c>
      <c r="AE3217">
        <v>40</v>
      </c>
      <c r="AF3217" t="str">
        <f t="shared" si="1178"/>
        <v>Very Low</v>
      </c>
      <c r="AG3217" t="s">
        <v>9</v>
      </c>
      <c r="AH3217" t="s">
        <v>3542</v>
      </c>
      <c r="AI3217" t="s">
        <v>556</v>
      </c>
      <c r="AJ3217" t="str">
        <f t="shared" si="1179"/>
        <v>Adult</v>
      </c>
      <c r="AK3217">
        <f>AK3216</f>
        <v>10000000</v>
      </c>
      <c r="AL3217" t="str">
        <f t="shared" si="1180"/>
        <v>Low Budget</v>
      </c>
      <c r="AM3217">
        <v>1998</v>
      </c>
      <c r="AN3217">
        <f t="shared" si="1181"/>
        <v>27</v>
      </c>
      <c r="AO3217" t="str">
        <f t="shared" si="1182"/>
        <v>Old Classic</v>
      </c>
      <c r="AP3217">
        <v>623</v>
      </c>
      <c r="AQ3217" t="str">
        <f t="shared" si="1183"/>
        <v>Very Low</v>
      </c>
      <c r="AR3217">
        <v>6.2</v>
      </c>
      <c r="AS3217" t="str">
        <f t="shared" si="1184"/>
        <v>Average</v>
      </c>
      <c r="AT3217">
        <v>1.85</v>
      </c>
      <c r="AU3217" t="str">
        <f t="shared" si="1185"/>
        <v>HDTV / Widescreen</v>
      </c>
      <c r="AV3217">
        <v>74</v>
      </c>
      <c r="AW3217" t="str">
        <f t="shared" si="1186"/>
        <v>Very Low</v>
      </c>
    </row>
    <row r="3218" spans="1:49" x14ac:dyDescent="0.3">
      <c r="A3218" t="s">
        <v>0</v>
      </c>
      <c r="B3218" t="s">
        <v>1265</v>
      </c>
      <c r="C3218">
        <v>71</v>
      </c>
      <c r="D3218" t="str">
        <f t="shared" si="1166"/>
        <v>Low</v>
      </c>
      <c r="E3218">
        <v>89</v>
      </c>
      <c r="F3218" t="str">
        <f t="shared" si="1167"/>
        <v>1h 29m</v>
      </c>
      <c r="G3218" t="str">
        <f t="shared" si="1168"/>
        <v>Featurette</v>
      </c>
      <c r="H3218">
        <v>0</v>
      </c>
      <c r="I3218" t="str">
        <f t="shared" si="1169"/>
        <v>Very Low</v>
      </c>
      <c r="J3218">
        <v>119</v>
      </c>
      <c r="K3218" t="str">
        <f t="shared" si="1170"/>
        <v>Very Low</v>
      </c>
      <c r="L3218" t="s">
        <v>501</v>
      </c>
      <c r="M3218">
        <v>990</v>
      </c>
      <c r="N3218" t="str">
        <f t="shared" si="1171"/>
        <v>Low</v>
      </c>
      <c r="O3218">
        <v>598645</v>
      </c>
      <c r="P3218" t="str">
        <f t="shared" si="1172"/>
        <v>Flop</v>
      </c>
      <c r="Q3218" t="s">
        <v>1652</v>
      </c>
      <c r="R3218" t="str">
        <f t="shared" si="1173"/>
        <v>Comedy</v>
      </c>
      <c r="S3218">
        <f t="shared" si="1174"/>
        <v>2</v>
      </c>
      <c r="T3218" t="s">
        <v>323</v>
      </c>
      <c r="U3218" t="s">
        <v>15266</v>
      </c>
      <c r="V3218">
        <v>13145</v>
      </c>
      <c r="W3218" t="str">
        <f t="shared" si="1175"/>
        <v>Low</v>
      </c>
      <c r="X3218">
        <v>2006</v>
      </c>
      <c r="Y3218" t="str">
        <f t="shared" si="1176"/>
        <v>Low</v>
      </c>
      <c r="Z3218" t="s">
        <v>6370</v>
      </c>
      <c r="AA3218">
        <v>0</v>
      </c>
      <c r="AB3218" t="str">
        <f t="shared" si="1177"/>
        <v>Symbolic Poster</v>
      </c>
      <c r="AC3218" t="s">
        <v>15267</v>
      </c>
      <c r="AD3218" t="s">
        <v>15268</v>
      </c>
      <c r="AE3218">
        <v>215</v>
      </c>
      <c r="AF3218" t="str">
        <f t="shared" si="1178"/>
        <v>Very Low</v>
      </c>
      <c r="AG3218" t="s">
        <v>9</v>
      </c>
      <c r="AH3218" t="s">
        <v>28</v>
      </c>
      <c r="AI3218" t="s">
        <v>556</v>
      </c>
      <c r="AJ3218" t="str">
        <f t="shared" si="1179"/>
        <v>Adult</v>
      </c>
      <c r="AK3218">
        <v>10000000</v>
      </c>
      <c r="AL3218" t="str">
        <f t="shared" si="1180"/>
        <v>Low Budget</v>
      </c>
      <c r="AM3218">
        <v>2002</v>
      </c>
      <c r="AN3218">
        <f t="shared" si="1181"/>
        <v>23</v>
      </c>
      <c r="AO3218" t="str">
        <f t="shared" si="1182"/>
        <v>Old Classic</v>
      </c>
      <c r="AP3218">
        <v>711</v>
      </c>
      <c r="AQ3218" t="str">
        <f t="shared" si="1183"/>
        <v>Very Low</v>
      </c>
      <c r="AR3218">
        <v>3.6</v>
      </c>
      <c r="AS3218" t="str">
        <f t="shared" si="1184"/>
        <v>Very Poor</v>
      </c>
      <c r="AT3218">
        <v>1.85</v>
      </c>
      <c r="AU3218" t="str">
        <f t="shared" si="1185"/>
        <v>HDTV / Widescreen</v>
      </c>
      <c r="AV3218">
        <v>725</v>
      </c>
      <c r="AW3218" t="str">
        <f t="shared" si="1186"/>
        <v>Very Low</v>
      </c>
    </row>
    <row r="3219" spans="1:49" x14ac:dyDescent="0.3">
      <c r="A3219" t="s">
        <v>0</v>
      </c>
      <c r="B3219" t="s">
        <v>15269</v>
      </c>
      <c r="C3219">
        <v>79</v>
      </c>
      <c r="D3219" t="str">
        <f t="shared" si="1166"/>
        <v>Low</v>
      </c>
      <c r="E3219">
        <v>107</v>
      </c>
      <c r="F3219" t="str">
        <f t="shared" si="1167"/>
        <v>1h 47m</v>
      </c>
      <c r="G3219" t="str">
        <f t="shared" si="1168"/>
        <v>Standard Movie</v>
      </c>
      <c r="H3219">
        <v>0</v>
      </c>
      <c r="I3219" t="str">
        <f t="shared" si="1169"/>
        <v>Very Low</v>
      </c>
      <c r="J3219">
        <v>91</v>
      </c>
      <c r="K3219" t="str">
        <f t="shared" si="1170"/>
        <v>Very Low</v>
      </c>
      <c r="L3219" t="s">
        <v>15270</v>
      </c>
      <c r="M3219">
        <v>603</v>
      </c>
      <c r="N3219" t="str">
        <f t="shared" si="1171"/>
        <v>Low</v>
      </c>
      <c r="O3219">
        <v>578527</v>
      </c>
      <c r="P3219" t="str">
        <f t="shared" si="1172"/>
        <v>Flop</v>
      </c>
      <c r="Q3219" t="s">
        <v>1704</v>
      </c>
      <c r="R3219" t="str">
        <f t="shared" si="1173"/>
        <v>Action</v>
      </c>
      <c r="S3219">
        <f t="shared" si="1174"/>
        <v>3</v>
      </c>
      <c r="T3219" t="s">
        <v>7620</v>
      </c>
      <c r="U3219" t="s">
        <v>15271</v>
      </c>
      <c r="V3219">
        <v>20008</v>
      </c>
      <c r="W3219" t="str">
        <f t="shared" si="1175"/>
        <v>Low</v>
      </c>
      <c r="X3219">
        <v>988</v>
      </c>
      <c r="Y3219" t="str">
        <f t="shared" si="1176"/>
        <v>Very Low</v>
      </c>
      <c r="Z3219" t="s">
        <v>8627</v>
      </c>
      <c r="AA3219">
        <v>3</v>
      </c>
      <c r="AB3219" t="str">
        <f t="shared" si="1177"/>
        <v>Duo/Trio Poster</v>
      </c>
      <c r="AC3219" t="s">
        <v>15272</v>
      </c>
      <c r="AD3219" t="s">
        <v>15273</v>
      </c>
      <c r="AE3219">
        <v>112</v>
      </c>
      <c r="AF3219" t="str">
        <f t="shared" si="1178"/>
        <v>Very Low</v>
      </c>
      <c r="AG3219" t="s">
        <v>9</v>
      </c>
      <c r="AH3219" t="s">
        <v>10</v>
      </c>
      <c r="AI3219" t="s">
        <v>556</v>
      </c>
      <c r="AJ3219" t="str">
        <f t="shared" si="1179"/>
        <v>Adult</v>
      </c>
      <c r="AK3219">
        <v>10000000</v>
      </c>
      <c r="AL3219" t="str">
        <f t="shared" si="1180"/>
        <v>Low Budget</v>
      </c>
      <c r="AM3219">
        <v>2008</v>
      </c>
      <c r="AN3219">
        <f t="shared" si="1181"/>
        <v>17</v>
      </c>
      <c r="AO3219" t="str">
        <f t="shared" si="1182"/>
        <v>Old Classic</v>
      </c>
      <c r="AP3219">
        <v>175</v>
      </c>
      <c r="AQ3219" t="str">
        <f t="shared" si="1183"/>
        <v>Very Low</v>
      </c>
      <c r="AR3219">
        <v>5.7</v>
      </c>
      <c r="AS3219" t="str">
        <f t="shared" si="1184"/>
        <v>Below Average</v>
      </c>
      <c r="AT3219">
        <v>1.78</v>
      </c>
      <c r="AU3219" t="str">
        <f t="shared" si="1185"/>
        <v>HDTV / Widescreen</v>
      </c>
      <c r="AV3219">
        <v>883</v>
      </c>
      <c r="AW3219" t="str">
        <f t="shared" si="1186"/>
        <v>Very Low</v>
      </c>
    </row>
    <row r="3220" spans="1:49" x14ac:dyDescent="0.3">
      <c r="A3220" t="s">
        <v>718</v>
      </c>
      <c r="B3220" t="s">
        <v>11065</v>
      </c>
      <c r="C3220">
        <v>246</v>
      </c>
      <c r="D3220" t="str">
        <f t="shared" si="1166"/>
        <v>Medium</v>
      </c>
      <c r="E3220">
        <v>85</v>
      </c>
      <c r="F3220" t="str">
        <f t="shared" si="1167"/>
        <v>1h 25m</v>
      </c>
      <c r="G3220" t="str">
        <f t="shared" si="1168"/>
        <v>Featurette</v>
      </c>
      <c r="H3220">
        <v>0</v>
      </c>
      <c r="I3220" t="str">
        <f t="shared" si="1169"/>
        <v>Very Low</v>
      </c>
      <c r="J3220">
        <v>51</v>
      </c>
      <c r="K3220" t="str">
        <f t="shared" si="1170"/>
        <v>Very Low</v>
      </c>
      <c r="L3220" t="s">
        <v>15274</v>
      </c>
      <c r="M3220">
        <v>478</v>
      </c>
      <c r="N3220" t="str">
        <f t="shared" si="1171"/>
        <v>Low</v>
      </c>
      <c r="O3220">
        <v>488872</v>
      </c>
      <c r="P3220" t="str">
        <f t="shared" si="1172"/>
        <v>Flop</v>
      </c>
      <c r="Q3220" t="s">
        <v>3199</v>
      </c>
      <c r="R3220" t="str">
        <f t="shared" si="1173"/>
        <v>Action</v>
      </c>
      <c r="S3220">
        <f t="shared" si="1174"/>
        <v>3</v>
      </c>
      <c r="T3220" t="s">
        <v>6923</v>
      </c>
      <c r="U3220" t="s">
        <v>15275</v>
      </c>
      <c r="V3220">
        <v>56923</v>
      </c>
      <c r="W3220" t="str">
        <f t="shared" si="1175"/>
        <v>Medium</v>
      </c>
      <c r="X3220">
        <v>700</v>
      </c>
      <c r="Y3220" t="str">
        <f t="shared" si="1176"/>
        <v>Very Low</v>
      </c>
      <c r="Z3220" t="s">
        <v>7209</v>
      </c>
      <c r="AA3220">
        <v>2</v>
      </c>
      <c r="AB3220" t="str">
        <f t="shared" si="1177"/>
        <v>Duo/Trio Poster</v>
      </c>
      <c r="AC3220" t="s">
        <v>15276</v>
      </c>
      <c r="AD3220" t="s">
        <v>15277</v>
      </c>
      <c r="AE3220">
        <v>243</v>
      </c>
      <c r="AF3220" t="str">
        <f t="shared" si="1178"/>
        <v>Very Low</v>
      </c>
      <c r="AG3220" t="s">
        <v>7212</v>
      </c>
      <c r="AH3220" t="s">
        <v>3830</v>
      </c>
      <c r="AI3220" t="s">
        <v>66</v>
      </c>
      <c r="AJ3220" t="str">
        <f t="shared" si="1179"/>
        <v>Family</v>
      </c>
      <c r="AK3220">
        <v>10000000</v>
      </c>
      <c r="AL3220" t="str">
        <f t="shared" si="1180"/>
        <v>Low Budget</v>
      </c>
      <c r="AM3220">
        <v>2001</v>
      </c>
      <c r="AN3220">
        <f t="shared" si="1181"/>
        <v>24</v>
      </c>
      <c r="AO3220" t="str">
        <f t="shared" si="1182"/>
        <v>Old Classic</v>
      </c>
      <c r="AP3220">
        <v>83</v>
      </c>
      <c r="AQ3220" t="str">
        <f t="shared" si="1183"/>
        <v>Very Low</v>
      </c>
      <c r="AR3220">
        <v>7.3</v>
      </c>
      <c r="AS3220" t="str">
        <f t="shared" si="1184"/>
        <v>Good</v>
      </c>
      <c r="AT3220">
        <v>1.85</v>
      </c>
      <c r="AU3220" t="str">
        <f t="shared" si="1185"/>
        <v>HDTV / Widescreen</v>
      </c>
      <c r="AV3220">
        <v>0</v>
      </c>
      <c r="AW3220" t="str">
        <f t="shared" si="1186"/>
        <v>Very Low</v>
      </c>
    </row>
    <row r="3221" spans="1:49" x14ac:dyDescent="0.3">
      <c r="A3221" t="s">
        <v>0</v>
      </c>
      <c r="B3221" t="s">
        <v>13946</v>
      </c>
      <c r="C3221">
        <v>115</v>
      </c>
      <c r="D3221" t="str">
        <f t="shared" si="1166"/>
        <v>Low</v>
      </c>
      <c r="E3221">
        <v>93</v>
      </c>
      <c r="F3221" t="str">
        <f t="shared" si="1167"/>
        <v>1h 33m</v>
      </c>
      <c r="G3221" t="str">
        <f t="shared" si="1168"/>
        <v>Standard Movie</v>
      </c>
      <c r="H3221">
        <v>787</v>
      </c>
      <c r="I3221" t="str">
        <f t="shared" si="1169"/>
        <v>Very Low</v>
      </c>
      <c r="J3221">
        <v>0</v>
      </c>
      <c r="K3221" t="str">
        <f t="shared" si="1170"/>
        <v>Very Low</v>
      </c>
      <c r="L3221" t="s">
        <v>15278</v>
      </c>
      <c r="M3221">
        <v>787</v>
      </c>
      <c r="N3221" t="str">
        <f t="shared" si="1171"/>
        <v>Low</v>
      </c>
      <c r="O3221">
        <v>365734</v>
      </c>
      <c r="P3221" t="str">
        <f t="shared" si="1172"/>
        <v>Flop</v>
      </c>
      <c r="Q3221" t="s">
        <v>3380</v>
      </c>
      <c r="R3221" t="str">
        <f t="shared" si="1173"/>
        <v>Drama</v>
      </c>
      <c r="S3221">
        <f t="shared" si="1174"/>
        <v>1</v>
      </c>
      <c r="T3221" t="s">
        <v>13946</v>
      </c>
      <c r="U3221" t="s">
        <v>15279</v>
      </c>
      <c r="V3221">
        <v>11487</v>
      </c>
      <c r="W3221" t="str">
        <f t="shared" si="1175"/>
        <v>Low</v>
      </c>
      <c r="X3221">
        <v>883</v>
      </c>
      <c r="Y3221" t="str">
        <f t="shared" si="1176"/>
        <v>Very Low</v>
      </c>
      <c r="Z3221" t="s">
        <v>15280</v>
      </c>
      <c r="AA3221">
        <v>0</v>
      </c>
      <c r="AB3221" t="str">
        <f t="shared" si="1177"/>
        <v>Symbolic Poster</v>
      </c>
      <c r="AC3221" t="s">
        <v>15281</v>
      </c>
      <c r="AD3221" t="s">
        <v>15282</v>
      </c>
      <c r="AE3221">
        <v>226</v>
      </c>
      <c r="AF3221" t="str">
        <f t="shared" si="1178"/>
        <v>Very Low</v>
      </c>
      <c r="AG3221" t="s">
        <v>9</v>
      </c>
      <c r="AH3221" t="s">
        <v>10</v>
      </c>
      <c r="AI3221" t="s">
        <v>4801</v>
      </c>
      <c r="AJ3221" t="str">
        <f t="shared" si="1179"/>
        <v>No Rating</v>
      </c>
      <c r="AK3221">
        <v>10000000</v>
      </c>
      <c r="AL3221" t="str">
        <f t="shared" si="1180"/>
        <v>Low Budget</v>
      </c>
      <c r="AM3221">
        <v>2003</v>
      </c>
      <c r="AN3221">
        <f t="shared" si="1181"/>
        <v>22</v>
      </c>
      <c r="AO3221" t="str">
        <f t="shared" si="1182"/>
        <v>Old Classic</v>
      </c>
      <c r="AP3221">
        <v>96</v>
      </c>
      <c r="AQ3221" t="str">
        <f t="shared" si="1183"/>
        <v>Very Low</v>
      </c>
      <c r="AR3221">
        <v>5</v>
      </c>
      <c r="AS3221" t="str">
        <f t="shared" si="1184"/>
        <v>Below Average</v>
      </c>
      <c r="AT3221">
        <v>1.66</v>
      </c>
      <c r="AU3221" t="str">
        <f t="shared" si="1185"/>
        <v/>
      </c>
      <c r="AV3221">
        <v>952</v>
      </c>
      <c r="AW3221" t="str">
        <f t="shared" si="1186"/>
        <v>Very Low</v>
      </c>
    </row>
    <row r="3222" spans="1:49" x14ac:dyDescent="0.3">
      <c r="A3222" t="s">
        <v>0</v>
      </c>
      <c r="B3222" t="s">
        <v>15283</v>
      </c>
      <c r="C3222">
        <v>34</v>
      </c>
      <c r="D3222" t="str">
        <f t="shared" si="1166"/>
        <v>Very Low</v>
      </c>
      <c r="E3222">
        <v>101</v>
      </c>
      <c r="F3222" t="str">
        <f t="shared" si="1167"/>
        <v>1h 41m</v>
      </c>
      <c r="G3222" t="str">
        <f t="shared" si="1168"/>
        <v>Standard Movie</v>
      </c>
      <c r="H3222">
        <v>324</v>
      </c>
      <c r="I3222" t="str">
        <f t="shared" si="1169"/>
        <v>Very Low</v>
      </c>
      <c r="J3222">
        <v>28</v>
      </c>
      <c r="K3222" t="str">
        <f t="shared" si="1170"/>
        <v>Very Low</v>
      </c>
      <c r="L3222" t="s">
        <v>6869</v>
      </c>
      <c r="M3222">
        <v>678</v>
      </c>
      <c r="N3222" t="str">
        <f t="shared" si="1171"/>
        <v>Low</v>
      </c>
      <c r="O3222">
        <v>231417</v>
      </c>
      <c r="P3222" t="str">
        <f t="shared" si="1172"/>
        <v>Flop</v>
      </c>
      <c r="Q3222" t="s">
        <v>5938</v>
      </c>
      <c r="R3222" t="str">
        <f t="shared" si="1173"/>
        <v>Comedy</v>
      </c>
      <c r="S3222">
        <f t="shared" si="1174"/>
        <v>3</v>
      </c>
      <c r="T3222" t="s">
        <v>6011</v>
      </c>
      <c r="U3222" t="s">
        <v>15284</v>
      </c>
      <c r="V3222">
        <v>1649</v>
      </c>
      <c r="W3222" t="str">
        <f t="shared" si="1175"/>
        <v>Very Low</v>
      </c>
      <c r="X3222">
        <v>1256</v>
      </c>
      <c r="Y3222" t="str">
        <f t="shared" si="1176"/>
        <v>Low</v>
      </c>
      <c r="Z3222" t="s">
        <v>15285</v>
      </c>
      <c r="AA3222">
        <v>0</v>
      </c>
      <c r="AB3222" t="str">
        <f t="shared" si="1177"/>
        <v>Symbolic Poster</v>
      </c>
      <c r="AC3222" t="s">
        <v>15286</v>
      </c>
      <c r="AD3222" t="s">
        <v>15287</v>
      </c>
      <c r="AE3222">
        <v>21</v>
      </c>
      <c r="AF3222" t="str">
        <f t="shared" si="1178"/>
        <v>Very Low</v>
      </c>
      <c r="AG3222" t="s">
        <v>1435</v>
      </c>
      <c r="AH3222" t="s">
        <v>1436</v>
      </c>
      <c r="AI3222" t="str">
        <f>AI3221</f>
        <v>Not Rated</v>
      </c>
      <c r="AJ3222" t="str">
        <f t="shared" si="1179"/>
        <v>No Rating</v>
      </c>
      <c r="AK3222">
        <v>60000000</v>
      </c>
      <c r="AL3222" t="str">
        <f t="shared" si="1180"/>
        <v>Medium Budget</v>
      </c>
      <c r="AM3222">
        <v>1997</v>
      </c>
      <c r="AN3222">
        <f t="shared" si="1181"/>
        <v>28</v>
      </c>
      <c r="AO3222" t="str">
        <f t="shared" si="1182"/>
        <v>Old Classic</v>
      </c>
      <c r="AP3222">
        <v>541</v>
      </c>
      <c r="AQ3222" t="str">
        <f t="shared" si="1183"/>
        <v>Very Low</v>
      </c>
      <c r="AR3222">
        <v>6.6</v>
      </c>
      <c r="AS3222" t="str">
        <f t="shared" si="1184"/>
        <v>Average</v>
      </c>
      <c r="AT3222">
        <v>1.66</v>
      </c>
      <c r="AU3222" t="str">
        <f t="shared" si="1185"/>
        <v/>
      </c>
      <c r="AV3222">
        <v>33</v>
      </c>
      <c r="AW3222" t="str">
        <f t="shared" si="1186"/>
        <v>Very Low</v>
      </c>
    </row>
    <row r="3223" spans="1:49" x14ac:dyDescent="0.3">
      <c r="A3223" t="s">
        <v>0</v>
      </c>
      <c r="B3223" t="s">
        <v>4975</v>
      </c>
      <c r="C3223">
        <v>129</v>
      </c>
      <c r="D3223" t="str">
        <f t="shared" si="1166"/>
        <v>Low</v>
      </c>
      <c r="E3223">
        <v>103</v>
      </c>
      <c r="F3223" t="str">
        <f t="shared" si="1167"/>
        <v>1h 43m</v>
      </c>
      <c r="G3223" t="str">
        <f t="shared" si="1168"/>
        <v>Standard Movie</v>
      </c>
      <c r="H3223">
        <v>593</v>
      </c>
      <c r="I3223" t="str">
        <f t="shared" si="1169"/>
        <v>Very Low</v>
      </c>
      <c r="J3223">
        <v>241</v>
      </c>
      <c r="K3223" t="str">
        <f t="shared" si="1170"/>
        <v>Very Low</v>
      </c>
      <c r="L3223" t="s">
        <v>15288</v>
      </c>
      <c r="M3223">
        <v>374</v>
      </c>
      <c r="N3223" t="str">
        <f t="shared" si="1171"/>
        <v>Low</v>
      </c>
      <c r="O3223">
        <v>3093491</v>
      </c>
      <c r="P3223" t="str">
        <f t="shared" si="1172"/>
        <v>Flop</v>
      </c>
      <c r="Q3223" t="s">
        <v>1515</v>
      </c>
      <c r="R3223" t="str">
        <f t="shared" si="1173"/>
        <v>Biography</v>
      </c>
      <c r="S3223">
        <f t="shared" si="1174"/>
        <v>2</v>
      </c>
      <c r="T3223" t="s">
        <v>15289</v>
      </c>
      <c r="U3223" t="s">
        <v>15290</v>
      </c>
      <c r="V3223">
        <v>8307</v>
      </c>
      <c r="W3223" t="str">
        <f t="shared" si="1175"/>
        <v>Very Low</v>
      </c>
      <c r="X3223">
        <v>1283</v>
      </c>
      <c r="Y3223" t="str">
        <f t="shared" si="1176"/>
        <v>Low</v>
      </c>
      <c r="Z3223" t="s">
        <v>15291</v>
      </c>
      <c r="AA3223">
        <v>0</v>
      </c>
      <c r="AB3223" t="str">
        <f t="shared" si="1177"/>
        <v>Symbolic Poster</v>
      </c>
      <c r="AC3223" t="s">
        <v>15292</v>
      </c>
      <c r="AD3223" t="s">
        <v>15293</v>
      </c>
      <c r="AE3223">
        <v>37</v>
      </c>
      <c r="AF3223" t="str">
        <f t="shared" si="1178"/>
        <v>Very Low</v>
      </c>
      <c r="AG3223" t="s">
        <v>9</v>
      </c>
      <c r="AH3223" t="s">
        <v>10</v>
      </c>
      <c r="AI3223" t="s">
        <v>556</v>
      </c>
      <c r="AJ3223" t="str">
        <f t="shared" si="1179"/>
        <v>Adult</v>
      </c>
      <c r="AK3223">
        <v>5000000</v>
      </c>
      <c r="AL3223" t="str">
        <f t="shared" si="1180"/>
        <v>Low Budget</v>
      </c>
      <c r="AM3223">
        <v>2014</v>
      </c>
      <c r="AN3223">
        <f t="shared" si="1181"/>
        <v>11</v>
      </c>
      <c r="AO3223" t="str">
        <f t="shared" si="1182"/>
        <v>Modern Classic</v>
      </c>
      <c r="AP3223">
        <v>362</v>
      </c>
      <c r="AQ3223" t="str">
        <f t="shared" si="1183"/>
        <v>Very Low</v>
      </c>
      <c r="AR3223">
        <v>6.6</v>
      </c>
      <c r="AS3223" t="str">
        <f t="shared" si="1184"/>
        <v>Average</v>
      </c>
      <c r="AT3223">
        <v>1.85</v>
      </c>
      <c r="AU3223" t="str">
        <f t="shared" si="1185"/>
        <v>HDTV / Widescreen</v>
      </c>
      <c r="AV3223">
        <v>5000</v>
      </c>
      <c r="AW3223" t="str">
        <f t="shared" si="1186"/>
        <v>Low</v>
      </c>
    </row>
    <row r="3224" spans="1:49" x14ac:dyDescent="0.3">
      <c r="A3224" t="s">
        <v>0</v>
      </c>
      <c r="B3224" t="s">
        <v>15294</v>
      </c>
      <c r="C3224">
        <v>22</v>
      </c>
      <c r="D3224" t="str">
        <f t="shared" si="1166"/>
        <v>Very Low</v>
      </c>
      <c r="E3224">
        <v>101</v>
      </c>
      <c r="F3224" t="str">
        <f t="shared" si="1167"/>
        <v>1h 41m</v>
      </c>
      <c r="G3224" t="str">
        <f t="shared" si="1168"/>
        <v>Standard Movie</v>
      </c>
      <c r="H3224">
        <v>163</v>
      </c>
      <c r="I3224" t="str">
        <f t="shared" si="1169"/>
        <v>Very Low</v>
      </c>
      <c r="J3224">
        <v>34</v>
      </c>
      <c r="K3224" t="str">
        <f t="shared" si="1170"/>
        <v>Very Low</v>
      </c>
      <c r="L3224" t="s">
        <v>15295</v>
      </c>
      <c r="M3224">
        <v>837</v>
      </c>
      <c r="N3224" t="str">
        <f t="shared" si="1171"/>
        <v>Low</v>
      </c>
      <c r="O3224">
        <v>244465</v>
      </c>
      <c r="P3224" t="str">
        <f t="shared" si="1172"/>
        <v>Flop</v>
      </c>
      <c r="Q3224" t="s">
        <v>185</v>
      </c>
      <c r="R3224" t="str">
        <f t="shared" si="1173"/>
        <v>Drama</v>
      </c>
      <c r="S3224">
        <f t="shared" si="1174"/>
        <v>2</v>
      </c>
      <c r="T3224" t="s">
        <v>5148</v>
      </c>
      <c r="U3224" t="s">
        <v>15296</v>
      </c>
      <c r="V3224">
        <v>1135</v>
      </c>
      <c r="W3224" t="str">
        <f t="shared" si="1175"/>
        <v>Very Low</v>
      </c>
      <c r="X3224">
        <v>1019</v>
      </c>
      <c r="Y3224" t="str">
        <f t="shared" si="1176"/>
        <v>Low</v>
      </c>
      <c r="Z3224" t="s">
        <v>15297</v>
      </c>
      <c r="AA3224">
        <v>1</v>
      </c>
      <c r="AB3224" t="str">
        <f t="shared" si="1177"/>
        <v>Solo Star Poster</v>
      </c>
      <c r="AC3224" t="s">
        <v>15298</v>
      </c>
      <c r="AD3224" t="s">
        <v>15299</v>
      </c>
      <c r="AE3224">
        <v>14</v>
      </c>
      <c r="AF3224" t="str">
        <f t="shared" si="1178"/>
        <v>Very Low</v>
      </c>
      <c r="AG3224" t="s">
        <v>1435</v>
      </c>
      <c r="AH3224" t="s">
        <v>1436</v>
      </c>
      <c r="AI3224" t="str">
        <f>AI3223</f>
        <v>R</v>
      </c>
      <c r="AJ3224" t="str">
        <f t="shared" si="1179"/>
        <v>Adult</v>
      </c>
      <c r="AK3224">
        <f t="shared" ref="AK3224:AK3225" si="1188">AK3223</f>
        <v>5000000</v>
      </c>
      <c r="AL3224" t="str">
        <f t="shared" si="1180"/>
        <v>Low Budget</v>
      </c>
      <c r="AM3224">
        <v>1997</v>
      </c>
      <c r="AN3224">
        <f t="shared" si="1181"/>
        <v>28</v>
      </c>
      <c r="AO3224" t="str">
        <f t="shared" si="1182"/>
        <v>Old Classic</v>
      </c>
      <c r="AP3224">
        <v>130</v>
      </c>
      <c r="AQ3224" t="str">
        <f t="shared" si="1183"/>
        <v>Very Low</v>
      </c>
      <c r="AR3224">
        <v>6.8</v>
      </c>
      <c r="AS3224" t="str">
        <f t="shared" si="1184"/>
        <v>Average</v>
      </c>
      <c r="AT3224">
        <v>2.35</v>
      </c>
      <c r="AU3224" t="str">
        <f t="shared" si="1185"/>
        <v>Cinematic Widescreen</v>
      </c>
      <c r="AV3224">
        <v>85</v>
      </c>
      <c r="AW3224" t="str">
        <f t="shared" si="1186"/>
        <v>Very Low</v>
      </c>
    </row>
    <row r="3225" spans="1:49" x14ac:dyDescent="0.3">
      <c r="A3225" t="s">
        <v>0</v>
      </c>
      <c r="B3225" t="s">
        <v>15300</v>
      </c>
      <c r="C3225">
        <v>196</v>
      </c>
      <c r="D3225" t="str">
        <f t="shared" si="1166"/>
        <v>Low</v>
      </c>
      <c r="E3225">
        <v>123</v>
      </c>
      <c r="F3225" t="str">
        <f t="shared" si="1167"/>
        <v>2h 3m</v>
      </c>
      <c r="G3225" t="str">
        <f t="shared" si="1168"/>
        <v>Long Movie</v>
      </c>
      <c r="H3225">
        <v>0</v>
      </c>
      <c r="I3225" t="str">
        <f t="shared" si="1169"/>
        <v>Very Low</v>
      </c>
      <c r="J3225">
        <v>131</v>
      </c>
      <c r="K3225" t="str">
        <f t="shared" si="1170"/>
        <v>Very Low</v>
      </c>
      <c r="L3225" t="s">
        <v>3535</v>
      </c>
      <c r="M3225">
        <v>18000</v>
      </c>
      <c r="N3225" t="str">
        <f t="shared" si="1171"/>
        <v>Medium</v>
      </c>
      <c r="O3225">
        <v>756452</v>
      </c>
      <c r="P3225" t="str">
        <f t="shared" si="1172"/>
        <v>Flop</v>
      </c>
      <c r="Q3225" t="s">
        <v>7593</v>
      </c>
      <c r="R3225" t="str">
        <f t="shared" si="1173"/>
        <v>Drama</v>
      </c>
      <c r="S3225">
        <f t="shared" si="1174"/>
        <v>3</v>
      </c>
      <c r="T3225" t="s">
        <v>612</v>
      </c>
      <c r="U3225" t="s">
        <v>15301</v>
      </c>
      <c r="V3225">
        <v>27009</v>
      </c>
      <c r="W3225" t="str">
        <f t="shared" si="1175"/>
        <v>Low</v>
      </c>
      <c r="X3225">
        <v>18652</v>
      </c>
      <c r="Y3225" t="str">
        <f t="shared" si="1176"/>
        <v>Medium</v>
      </c>
      <c r="Z3225" t="s">
        <v>15302</v>
      </c>
      <c r="AA3225">
        <v>0</v>
      </c>
      <c r="AB3225" t="str">
        <f t="shared" si="1177"/>
        <v>Symbolic Poster</v>
      </c>
      <c r="AC3225" t="s">
        <v>15303</v>
      </c>
      <c r="AD3225" t="s">
        <v>15304</v>
      </c>
      <c r="AE3225">
        <v>118</v>
      </c>
      <c r="AF3225" t="str">
        <f t="shared" si="1178"/>
        <v>Very Low</v>
      </c>
      <c r="AG3225" t="s">
        <v>9</v>
      </c>
      <c r="AH3225" t="s">
        <v>28</v>
      </c>
      <c r="AI3225" t="s">
        <v>556</v>
      </c>
      <c r="AJ3225" t="str">
        <f t="shared" si="1179"/>
        <v>Adult</v>
      </c>
      <c r="AK3225">
        <f t="shared" si="1188"/>
        <v>5000000</v>
      </c>
      <c r="AL3225" t="str">
        <f t="shared" si="1180"/>
        <v>Low Budget</v>
      </c>
      <c r="AM3225">
        <v>2011</v>
      </c>
      <c r="AN3225">
        <f t="shared" si="1181"/>
        <v>14</v>
      </c>
      <c r="AO3225" t="str">
        <f t="shared" si="1182"/>
        <v>Modern Classic</v>
      </c>
      <c r="AP3225">
        <v>451</v>
      </c>
      <c r="AQ3225" t="str">
        <f t="shared" si="1183"/>
        <v>Very Low</v>
      </c>
      <c r="AR3225">
        <v>6.2</v>
      </c>
      <c r="AS3225" t="str">
        <f t="shared" si="1184"/>
        <v>Average</v>
      </c>
      <c r="AT3225">
        <v>2.35</v>
      </c>
      <c r="AU3225" t="str">
        <f t="shared" si="1185"/>
        <v>Cinematic Widescreen</v>
      </c>
      <c r="AV3225">
        <v>12000</v>
      </c>
      <c r="AW3225" t="str">
        <f t="shared" si="1186"/>
        <v>Medium</v>
      </c>
    </row>
    <row r="3226" spans="1:49" x14ac:dyDescent="0.3">
      <c r="A3226" t="s">
        <v>0</v>
      </c>
      <c r="B3226" t="s">
        <v>15305</v>
      </c>
      <c r="C3226">
        <v>73</v>
      </c>
      <c r="D3226" t="str">
        <f t="shared" si="1166"/>
        <v>Low</v>
      </c>
      <c r="E3226">
        <v>111</v>
      </c>
      <c r="F3226" t="str">
        <f t="shared" si="1167"/>
        <v>1h 51m</v>
      </c>
      <c r="G3226" t="str">
        <f t="shared" si="1168"/>
        <v>Standard Movie</v>
      </c>
      <c r="H3226">
        <v>24</v>
      </c>
      <c r="I3226" t="str">
        <f t="shared" si="1169"/>
        <v>Very Low</v>
      </c>
      <c r="J3226">
        <v>83</v>
      </c>
      <c r="K3226" t="str">
        <f t="shared" si="1170"/>
        <v>Very Low</v>
      </c>
      <c r="L3226" t="s">
        <v>11325</v>
      </c>
      <c r="M3226">
        <v>374</v>
      </c>
      <c r="N3226" t="str">
        <f t="shared" si="1171"/>
        <v>Low</v>
      </c>
      <c r="O3226">
        <v>228524</v>
      </c>
      <c r="P3226" t="str">
        <f t="shared" si="1172"/>
        <v>Flop</v>
      </c>
      <c r="Q3226" t="s">
        <v>2498</v>
      </c>
      <c r="R3226" t="str">
        <f t="shared" si="1173"/>
        <v>Comedy</v>
      </c>
      <c r="S3226">
        <f t="shared" si="1174"/>
        <v>2</v>
      </c>
      <c r="T3226" t="s">
        <v>15306</v>
      </c>
      <c r="U3226" t="s">
        <v>15307</v>
      </c>
      <c r="V3226">
        <v>8708</v>
      </c>
      <c r="W3226" t="str">
        <f t="shared" si="1175"/>
        <v>Very Low</v>
      </c>
      <c r="X3226">
        <v>768</v>
      </c>
      <c r="Y3226" t="str">
        <f t="shared" si="1176"/>
        <v>Very Low</v>
      </c>
      <c r="Z3226" t="s">
        <v>15308</v>
      </c>
      <c r="AA3226">
        <v>2</v>
      </c>
      <c r="AB3226" t="str">
        <f t="shared" si="1177"/>
        <v>Duo/Trio Poster</v>
      </c>
      <c r="AC3226" t="s">
        <v>15309</v>
      </c>
      <c r="AD3226" t="s">
        <v>15310</v>
      </c>
      <c r="AE3226">
        <v>56</v>
      </c>
      <c r="AF3226" t="str">
        <f t="shared" si="1178"/>
        <v>Very Low</v>
      </c>
      <c r="AG3226" t="s">
        <v>9</v>
      </c>
      <c r="AH3226" t="s">
        <v>10</v>
      </c>
      <c r="AI3226" t="s">
        <v>556</v>
      </c>
      <c r="AJ3226" t="str">
        <f t="shared" si="1179"/>
        <v>Adult</v>
      </c>
      <c r="AK3226">
        <v>4000000</v>
      </c>
      <c r="AL3226" t="str">
        <f t="shared" si="1180"/>
        <v>Low Budget</v>
      </c>
      <c r="AM3226">
        <v>2004</v>
      </c>
      <c r="AN3226">
        <f t="shared" si="1181"/>
        <v>21</v>
      </c>
      <c r="AO3226" t="str">
        <f t="shared" si="1182"/>
        <v>Old Classic</v>
      </c>
      <c r="AP3226">
        <v>181</v>
      </c>
      <c r="AQ3226" t="str">
        <f t="shared" si="1183"/>
        <v>Very Low</v>
      </c>
      <c r="AR3226">
        <v>7.3</v>
      </c>
      <c r="AS3226" t="str">
        <f t="shared" si="1184"/>
        <v>Good</v>
      </c>
      <c r="AT3226">
        <v>2.35</v>
      </c>
      <c r="AU3226" t="str">
        <f t="shared" si="1185"/>
        <v>Cinematic Widescreen</v>
      </c>
      <c r="AV3226">
        <v>345</v>
      </c>
      <c r="AW3226" t="str">
        <f t="shared" si="1186"/>
        <v>Very Low</v>
      </c>
    </row>
    <row r="3227" spans="1:49" x14ac:dyDescent="0.3">
      <c r="A3227" t="s">
        <v>0</v>
      </c>
      <c r="B3227" t="s">
        <v>15311</v>
      </c>
      <c r="C3227">
        <v>43</v>
      </c>
      <c r="D3227" t="str">
        <f t="shared" si="1166"/>
        <v>Very Low</v>
      </c>
      <c r="E3227">
        <v>86</v>
      </c>
      <c r="F3227" t="str">
        <f t="shared" si="1167"/>
        <v>1h 26m</v>
      </c>
      <c r="G3227" t="str">
        <f t="shared" si="1168"/>
        <v>Featurette</v>
      </c>
      <c r="H3227">
        <v>302</v>
      </c>
      <c r="I3227" t="str">
        <f t="shared" si="1169"/>
        <v>Very Low</v>
      </c>
      <c r="J3227">
        <v>428</v>
      </c>
      <c r="K3227" t="str">
        <f t="shared" si="1170"/>
        <v>Very Low</v>
      </c>
      <c r="L3227" t="s">
        <v>15312</v>
      </c>
      <c r="M3227">
        <v>893</v>
      </c>
      <c r="N3227" t="str">
        <f t="shared" si="1171"/>
        <v>Low</v>
      </c>
      <c r="O3227">
        <v>226792</v>
      </c>
      <c r="P3227" t="str">
        <f t="shared" si="1172"/>
        <v>Flop</v>
      </c>
      <c r="Q3227" t="s">
        <v>15313</v>
      </c>
      <c r="R3227" t="str">
        <f t="shared" si="1173"/>
        <v>Action</v>
      </c>
      <c r="S3227">
        <f t="shared" si="1174"/>
        <v>3</v>
      </c>
      <c r="T3227" t="s">
        <v>3461</v>
      </c>
      <c r="U3227" t="s">
        <v>15314</v>
      </c>
      <c r="V3227">
        <v>3080</v>
      </c>
      <c r="W3227" t="str">
        <f t="shared" si="1175"/>
        <v>Very Low</v>
      </c>
      <c r="X3227">
        <v>3049</v>
      </c>
      <c r="Y3227" t="str">
        <f t="shared" si="1176"/>
        <v>Low</v>
      </c>
      <c r="Z3227" t="s">
        <v>8963</v>
      </c>
      <c r="AA3227">
        <v>2</v>
      </c>
      <c r="AB3227" t="str">
        <f t="shared" si="1177"/>
        <v>Duo/Trio Poster</v>
      </c>
      <c r="AC3227" t="s">
        <v>15315</v>
      </c>
      <c r="AD3227" t="s">
        <v>15316</v>
      </c>
      <c r="AE3227">
        <v>44</v>
      </c>
      <c r="AF3227" t="str">
        <f t="shared" si="1178"/>
        <v>Very Low</v>
      </c>
      <c r="AG3227" t="s">
        <v>9</v>
      </c>
      <c r="AH3227" t="s">
        <v>28</v>
      </c>
      <c r="AI3227" t="s">
        <v>556</v>
      </c>
      <c r="AJ3227" t="str">
        <f t="shared" si="1179"/>
        <v>Adult</v>
      </c>
      <c r="AK3227">
        <v>10000000</v>
      </c>
      <c r="AL3227" t="str">
        <f t="shared" si="1180"/>
        <v>Low Budget</v>
      </c>
      <c r="AM3227">
        <v>2001</v>
      </c>
      <c r="AN3227">
        <f t="shared" si="1181"/>
        <v>24</v>
      </c>
      <c r="AO3227" t="str">
        <f t="shared" si="1182"/>
        <v>Old Classic</v>
      </c>
      <c r="AP3227">
        <v>798</v>
      </c>
      <c r="AQ3227" t="str">
        <f t="shared" si="1183"/>
        <v>Very Low</v>
      </c>
      <c r="AR3227">
        <v>6.2</v>
      </c>
      <c r="AS3227" t="str">
        <f t="shared" si="1184"/>
        <v>Average</v>
      </c>
      <c r="AT3227">
        <v>1.85</v>
      </c>
      <c r="AU3227" t="str">
        <f t="shared" si="1185"/>
        <v>HDTV / Widescreen</v>
      </c>
      <c r="AV3227">
        <v>117</v>
      </c>
      <c r="AW3227" t="str">
        <f t="shared" si="1186"/>
        <v>Very Low</v>
      </c>
    </row>
    <row r="3228" spans="1:49" x14ac:dyDescent="0.3">
      <c r="A3228" t="s">
        <v>0</v>
      </c>
      <c r="B3228" t="s">
        <v>15317</v>
      </c>
      <c r="C3228">
        <v>129</v>
      </c>
      <c r="D3228" t="str">
        <f t="shared" si="1166"/>
        <v>Low</v>
      </c>
      <c r="E3228">
        <v>99</v>
      </c>
      <c r="F3228" t="str">
        <f t="shared" si="1167"/>
        <v>1h 39m</v>
      </c>
      <c r="G3228" t="str">
        <f t="shared" si="1168"/>
        <v>Standard Movie</v>
      </c>
      <c r="H3228">
        <v>800</v>
      </c>
      <c r="I3228" t="str">
        <f t="shared" si="1169"/>
        <v>Very Low</v>
      </c>
      <c r="J3228">
        <v>334</v>
      </c>
      <c r="K3228" t="str">
        <f t="shared" si="1170"/>
        <v>Very Low</v>
      </c>
      <c r="L3228" t="s">
        <v>45</v>
      </c>
      <c r="M3228">
        <v>49000</v>
      </c>
      <c r="N3228" t="str">
        <f t="shared" si="1171"/>
        <v>Medium</v>
      </c>
      <c r="O3228">
        <v>221210</v>
      </c>
      <c r="P3228" t="str">
        <f t="shared" si="1172"/>
        <v>Flop</v>
      </c>
      <c r="Q3228" t="s">
        <v>2498</v>
      </c>
      <c r="R3228" t="str">
        <f t="shared" si="1173"/>
        <v>Comedy</v>
      </c>
      <c r="S3228">
        <f t="shared" si="1174"/>
        <v>2</v>
      </c>
      <c r="T3228" t="s">
        <v>782</v>
      </c>
      <c r="U3228" t="s">
        <v>15318</v>
      </c>
      <c r="V3228">
        <v>31964</v>
      </c>
      <c r="W3228" t="str">
        <f t="shared" si="1175"/>
        <v>Low</v>
      </c>
      <c r="X3228">
        <v>50542</v>
      </c>
      <c r="Y3228" t="str">
        <f t="shared" si="1176"/>
        <v>High</v>
      </c>
      <c r="Z3228" t="s">
        <v>13710</v>
      </c>
      <c r="AA3228">
        <v>1</v>
      </c>
      <c r="AB3228" t="str">
        <f t="shared" si="1177"/>
        <v>Solo Star Poster</v>
      </c>
      <c r="AC3228" t="s">
        <v>15319</v>
      </c>
      <c r="AD3228" t="s">
        <v>15320</v>
      </c>
      <c r="AE3228">
        <v>129</v>
      </c>
      <c r="AF3228" t="str">
        <f t="shared" si="1178"/>
        <v>Very Low</v>
      </c>
      <c r="AG3228" t="s">
        <v>9</v>
      </c>
      <c r="AH3228" t="s">
        <v>10</v>
      </c>
      <c r="AI3228" t="s">
        <v>556</v>
      </c>
      <c r="AJ3228" t="str">
        <f t="shared" si="1179"/>
        <v>Adult</v>
      </c>
      <c r="AK3228">
        <f>AK3227</f>
        <v>10000000</v>
      </c>
      <c r="AL3228" t="str">
        <f t="shared" si="1180"/>
        <v>Low Budget</v>
      </c>
      <c r="AM3228">
        <v>2009</v>
      </c>
      <c r="AN3228">
        <f t="shared" si="1181"/>
        <v>16</v>
      </c>
      <c r="AO3228" t="str">
        <f t="shared" si="1182"/>
        <v>Old Classic</v>
      </c>
      <c r="AP3228">
        <v>640</v>
      </c>
      <c r="AQ3228" t="str">
        <f t="shared" si="1183"/>
        <v>Very Low</v>
      </c>
      <c r="AR3228">
        <v>6.9</v>
      </c>
      <c r="AS3228" t="str">
        <f t="shared" si="1184"/>
        <v>Average</v>
      </c>
      <c r="AT3228">
        <v>1.85</v>
      </c>
      <c r="AU3228" t="str">
        <f t="shared" si="1185"/>
        <v>HDTV / Widescreen</v>
      </c>
      <c r="AV3228">
        <v>0</v>
      </c>
      <c r="AW3228" t="str">
        <f t="shared" si="1186"/>
        <v>Very Low</v>
      </c>
    </row>
    <row r="3229" spans="1:49" x14ac:dyDescent="0.3">
      <c r="A3229" t="s">
        <v>0</v>
      </c>
      <c r="B3229" t="s">
        <v>14402</v>
      </c>
      <c r="C3229">
        <v>200</v>
      </c>
      <c r="D3229" t="str">
        <f t="shared" si="1166"/>
        <v>Low</v>
      </c>
      <c r="E3229">
        <v>90</v>
      </c>
      <c r="F3229" t="str">
        <f t="shared" si="1167"/>
        <v>1h 30m</v>
      </c>
      <c r="G3229" t="str">
        <f t="shared" si="1168"/>
        <v>Standard Movie</v>
      </c>
      <c r="H3229">
        <v>76</v>
      </c>
      <c r="I3229" t="str">
        <f t="shared" si="1169"/>
        <v>Very Low</v>
      </c>
      <c r="J3229">
        <v>345</v>
      </c>
      <c r="K3229" t="str">
        <f t="shared" si="1170"/>
        <v>Very Low</v>
      </c>
      <c r="L3229" t="s">
        <v>935</v>
      </c>
      <c r="M3229">
        <v>798</v>
      </c>
      <c r="N3229" t="str">
        <f t="shared" si="1171"/>
        <v>Low</v>
      </c>
      <c r="O3229">
        <v>136432</v>
      </c>
      <c r="P3229" t="str">
        <f t="shared" si="1172"/>
        <v>Flop</v>
      </c>
      <c r="Q3229" t="s">
        <v>12809</v>
      </c>
      <c r="R3229" t="str">
        <f t="shared" si="1173"/>
        <v>Comedy</v>
      </c>
      <c r="S3229">
        <f t="shared" si="1174"/>
        <v>3</v>
      </c>
      <c r="T3229" t="s">
        <v>15312</v>
      </c>
      <c r="U3229" t="s">
        <v>15321</v>
      </c>
      <c r="V3229">
        <v>31890</v>
      </c>
      <c r="W3229" t="str">
        <f t="shared" si="1175"/>
        <v>Low</v>
      </c>
      <c r="X3229">
        <v>2217</v>
      </c>
      <c r="Y3229" t="str">
        <f t="shared" si="1176"/>
        <v>Low</v>
      </c>
      <c r="Z3229" t="s">
        <v>15322</v>
      </c>
      <c r="AA3229">
        <v>0</v>
      </c>
      <c r="AB3229" t="str">
        <f t="shared" si="1177"/>
        <v>Symbolic Poster</v>
      </c>
      <c r="AC3229" t="s">
        <v>15323</v>
      </c>
      <c r="AD3229" t="s">
        <v>15324</v>
      </c>
      <c r="AE3229">
        <v>194</v>
      </c>
      <c r="AF3229" t="str">
        <f t="shared" si="1178"/>
        <v>Very Low</v>
      </c>
      <c r="AG3229" t="s">
        <v>9</v>
      </c>
      <c r="AH3229" t="s">
        <v>28</v>
      </c>
      <c r="AI3229" t="s">
        <v>556</v>
      </c>
      <c r="AJ3229" t="str">
        <f t="shared" si="1179"/>
        <v>Adult</v>
      </c>
      <c r="AK3229">
        <v>5000000</v>
      </c>
      <c r="AL3229" t="str">
        <f t="shared" si="1180"/>
        <v>Low Budget</v>
      </c>
      <c r="AM3229">
        <v>2006</v>
      </c>
      <c r="AN3229">
        <f t="shared" si="1181"/>
        <v>19</v>
      </c>
      <c r="AO3229" t="str">
        <f t="shared" si="1182"/>
        <v>Old Classic</v>
      </c>
      <c r="AP3229">
        <v>769</v>
      </c>
      <c r="AQ3229" t="str">
        <f t="shared" si="1183"/>
        <v>Very Low</v>
      </c>
      <c r="AR3229">
        <v>6.6</v>
      </c>
      <c r="AS3229" t="str">
        <f t="shared" si="1184"/>
        <v>Average</v>
      </c>
      <c r="AT3229">
        <v>1.85</v>
      </c>
      <c r="AU3229" t="str">
        <f t="shared" si="1185"/>
        <v>HDTV / Widescreen</v>
      </c>
      <c r="AV3229">
        <v>0</v>
      </c>
      <c r="AW3229" t="str">
        <f t="shared" si="1186"/>
        <v>Very Low</v>
      </c>
    </row>
    <row r="3230" spans="1:49" x14ac:dyDescent="0.3">
      <c r="A3230" t="s">
        <v>0</v>
      </c>
      <c r="B3230" t="s">
        <v>14243</v>
      </c>
      <c r="C3230">
        <v>79</v>
      </c>
      <c r="D3230" t="str">
        <f t="shared" si="1166"/>
        <v>Low</v>
      </c>
      <c r="E3230">
        <v>82</v>
      </c>
      <c r="F3230" t="str">
        <f t="shared" si="1167"/>
        <v>1h 22m</v>
      </c>
      <c r="G3230" t="str">
        <f t="shared" si="1168"/>
        <v>Featurette</v>
      </c>
      <c r="H3230">
        <v>216</v>
      </c>
      <c r="I3230" t="str">
        <f t="shared" si="1169"/>
        <v>Very Low</v>
      </c>
      <c r="J3230">
        <v>885</v>
      </c>
      <c r="K3230" t="str">
        <f t="shared" si="1170"/>
        <v>Very Low</v>
      </c>
      <c r="L3230" t="s">
        <v>15325</v>
      </c>
      <c r="M3230">
        <v>1000</v>
      </c>
      <c r="N3230" t="str">
        <f t="shared" si="1171"/>
        <v>Low</v>
      </c>
      <c r="O3230">
        <v>131617</v>
      </c>
      <c r="P3230" t="str">
        <f t="shared" si="1172"/>
        <v>Flop</v>
      </c>
      <c r="Q3230" t="s">
        <v>4046</v>
      </c>
      <c r="R3230" t="str">
        <f t="shared" si="1173"/>
        <v>Drama</v>
      </c>
      <c r="S3230">
        <f t="shared" si="1174"/>
        <v>2</v>
      </c>
      <c r="T3230" t="s">
        <v>279</v>
      </c>
      <c r="U3230" t="s">
        <v>15326</v>
      </c>
      <c r="V3230">
        <v>9971</v>
      </c>
      <c r="W3230" t="str">
        <f t="shared" si="1175"/>
        <v>Very Low</v>
      </c>
      <c r="X3230">
        <v>5761</v>
      </c>
      <c r="Y3230" t="str">
        <f t="shared" si="1176"/>
        <v>Low</v>
      </c>
      <c r="Z3230" t="s">
        <v>6760</v>
      </c>
      <c r="AA3230">
        <v>1</v>
      </c>
      <c r="AB3230" t="str">
        <f t="shared" si="1177"/>
        <v>Solo Star Poster</v>
      </c>
      <c r="AC3230" t="s">
        <v>15327</v>
      </c>
      <c r="AD3230" t="s">
        <v>15328</v>
      </c>
      <c r="AE3230">
        <v>119</v>
      </c>
      <c r="AF3230" t="str">
        <f t="shared" si="1178"/>
        <v>Very Low</v>
      </c>
      <c r="AG3230" t="s">
        <v>9</v>
      </c>
      <c r="AH3230" t="s">
        <v>10</v>
      </c>
      <c r="AI3230" t="s">
        <v>556</v>
      </c>
      <c r="AJ3230" t="str">
        <f t="shared" si="1179"/>
        <v>Adult</v>
      </c>
      <c r="AK3230">
        <v>10000000</v>
      </c>
      <c r="AL3230" t="str">
        <f t="shared" si="1180"/>
        <v>Low Budget</v>
      </c>
      <c r="AM3230">
        <v>2005</v>
      </c>
      <c r="AN3230">
        <f t="shared" si="1181"/>
        <v>20</v>
      </c>
      <c r="AO3230" t="str">
        <f t="shared" si="1182"/>
        <v>Old Classic</v>
      </c>
      <c r="AP3230">
        <v>922</v>
      </c>
      <c r="AQ3230" t="str">
        <f t="shared" si="1183"/>
        <v>Very Low</v>
      </c>
      <c r="AR3230">
        <v>6.3</v>
      </c>
      <c r="AS3230" t="str">
        <f t="shared" si="1184"/>
        <v>Average</v>
      </c>
      <c r="AT3230">
        <v>1.85</v>
      </c>
      <c r="AU3230" t="str">
        <f t="shared" si="1185"/>
        <v>HDTV / Widescreen</v>
      </c>
      <c r="AV3230">
        <v>661</v>
      </c>
      <c r="AW3230" t="str">
        <f t="shared" si="1186"/>
        <v>Very Low</v>
      </c>
    </row>
    <row r="3231" spans="1:49" x14ac:dyDescent="0.3">
      <c r="A3231" t="s">
        <v>0</v>
      </c>
      <c r="B3231" t="s">
        <v>15329</v>
      </c>
      <c r="C3231">
        <v>112</v>
      </c>
      <c r="D3231" t="str">
        <f t="shared" si="1166"/>
        <v>Low</v>
      </c>
      <c r="E3231">
        <v>110</v>
      </c>
      <c r="F3231" t="str">
        <f t="shared" si="1167"/>
        <v>1h 50m</v>
      </c>
      <c r="G3231" t="str">
        <f t="shared" si="1168"/>
        <v>Standard Movie</v>
      </c>
      <c r="H3231">
        <v>26</v>
      </c>
      <c r="I3231" t="str">
        <f t="shared" si="1169"/>
        <v>Very Low</v>
      </c>
      <c r="J3231">
        <v>146</v>
      </c>
      <c r="K3231" t="str">
        <f t="shared" si="1170"/>
        <v>Very Low</v>
      </c>
      <c r="L3231" t="s">
        <v>14013</v>
      </c>
      <c r="M3231">
        <v>17000</v>
      </c>
      <c r="N3231" t="str">
        <f t="shared" si="1171"/>
        <v>Medium</v>
      </c>
      <c r="O3231">
        <v>152857</v>
      </c>
      <c r="P3231" t="str">
        <f t="shared" si="1172"/>
        <v>Flop</v>
      </c>
      <c r="Q3231" t="s">
        <v>3380</v>
      </c>
      <c r="R3231" t="str">
        <f t="shared" si="1173"/>
        <v>Drama</v>
      </c>
      <c r="S3231">
        <f t="shared" si="1174"/>
        <v>1</v>
      </c>
      <c r="T3231" t="s">
        <v>528</v>
      </c>
      <c r="U3231" t="s">
        <v>15330</v>
      </c>
      <c r="V3231">
        <v>19979</v>
      </c>
      <c r="W3231" t="str">
        <f t="shared" si="1175"/>
        <v>Low</v>
      </c>
      <c r="X3231">
        <v>18236</v>
      </c>
      <c r="Y3231" t="str">
        <f t="shared" si="1176"/>
        <v>Medium</v>
      </c>
      <c r="Z3231" t="s">
        <v>15331</v>
      </c>
      <c r="AA3231">
        <v>3</v>
      </c>
      <c r="AB3231" t="str">
        <f t="shared" si="1177"/>
        <v>Duo/Trio Poster</v>
      </c>
      <c r="AC3231" t="s">
        <v>15332</v>
      </c>
      <c r="AD3231" t="s">
        <v>15333</v>
      </c>
      <c r="AE3231">
        <v>56</v>
      </c>
      <c r="AF3231" t="str">
        <f t="shared" si="1178"/>
        <v>Very Low</v>
      </c>
      <c r="AG3231" t="s">
        <v>9</v>
      </c>
      <c r="AH3231" t="s">
        <v>28</v>
      </c>
      <c r="AI3231" t="s">
        <v>556</v>
      </c>
      <c r="AJ3231" t="str">
        <f t="shared" si="1179"/>
        <v>Adult</v>
      </c>
      <c r="AK3231">
        <f>AK3230</f>
        <v>10000000</v>
      </c>
      <c r="AL3231" t="str">
        <f t="shared" si="1180"/>
        <v>Low Budget</v>
      </c>
      <c r="AM3231">
        <v>2010</v>
      </c>
      <c r="AN3231">
        <f t="shared" si="1181"/>
        <v>15</v>
      </c>
      <c r="AO3231" t="str">
        <f t="shared" si="1182"/>
        <v>Modern Classic</v>
      </c>
      <c r="AP3231">
        <v>793</v>
      </c>
      <c r="AQ3231" t="str">
        <f t="shared" si="1183"/>
        <v>Very Low</v>
      </c>
      <c r="AR3231">
        <v>7</v>
      </c>
      <c r="AS3231" t="str">
        <f t="shared" si="1184"/>
        <v>Good</v>
      </c>
      <c r="AT3231">
        <v>1.85</v>
      </c>
      <c r="AU3231" t="str">
        <f t="shared" si="1185"/>
        <v>HDTV / Widescreen</v>
      </c>
      <c r="AV3231">
        <v>0</v>
      </c>
      <c r="AW3231" t="str">
        <f t="shared" si="1186"/>
        <v>Very Low</v>
      </c>
    </row>
    <row r="3232" spans="1:49" x14ac:dyDescent="0.3">
      <c r="A3232" t="s">
        <v>0</v>
      </c>
      <c r="B3232" t="s">
        <v>15334</v>
      </c>
      <c r="C3232">
        <v>17</v>
      </c>
      <c r="D3232" t="str">
        <f t="shared" si="1166"/>
        <v>Very Low</v>
      </c>
      <c r="E3232">
        <v>83</v>
      </c>
      <c r="F3232" t="str">
        <f t="shared" si="1167"/>
        <v>1h 23m</v>
      </c>
      <c r="G3232" t="str">
        <f t="shared" si="1168"/>
        <v>Featurette</v>
      </c>
      <c r="H3232">
        <v>3</v>
      </c>
      <c r="I3232" t="str">
        <f t="shared" si="1169"/>
        <v>Very Low</v>
      </c>
      <c r="J3232">
        <v>421</v>
      </c>
      <c r="K3232" t="str">
        <f t="shared" si="1170"/>
        <v>Very Low</v>
      </c>
      <c r="L3232" t="s">
        <v>10300</v>
      </c>
      <c r="M3232">
        <v>16000</v>
      </c>
      <c r="N3232" t="str">
        <f t="shared" si="1171"/>
        <v>Medium</v>
      </c>
      <c r="O3232">
        <v>126247</v>
      </c>
      <c r="P3232" t="str">
        <f t="shared" si="1172"/>
        <v>Flop</v>
      </c>
      <c r="Q3232" t="s">
        <v>980</v>
      </c>
      <c r="R3232" t="str">
        <f t="shared" si="1173"/>
        <v>Comedy</v>
      </c>
      <c r="S3232">
        <f t="shared" si="1174"/>
        <v>2</v>
      </c>
      <c r="T3232" t="s">
        <v>172</v>
      </c>
      <c r="U3232" t="s">
        <v>15335</v>
      </c>
      <c r="V3232">
        <v>24958</v>
      </c>
      <c r="W3232" t="str">
        <f t="shared" si="1175"/>
        <v>Low</v>
      </c>
      <c r="X3232">
        <v>17469</v>
      </c>
      <c r="Y3232" t="str">
        <f t="shared" si="1176"/>
        <v>Medium</v>
      </c>
      <c r="Z3232" t="s">
        <v>1557</v>
      </c>
      <c r="AA3232">
        <v>0</v>
      </c>
      <c r="AB3232" t="str">
        <f t="shared" si="1177"/>
        <v>Symbolic Poster</v>
      </c>
      <c r="AC3232" t="s">
        <v>15336</v>
      </c>
      <c r="AD3232" t="s">
        <v>15337</v>
      </c>
      <c r="AE3232">
        <v>103</v>
      </c>
      <c r="AF3232" t="str">
        <f t="shared" si="1178"/>
        <v>Very Low</v>
      </c>
      <c r="AG3232" t="s">
        <v>9</v>
      </c>
      <c r="AH3232" t="s">
        <v>10</v>
      </c>
      <c r="AI3232" t="s">
        <v>66</v>
      </c>
      <c r="AJ3232" t="str">
        <f t="shared" si="1179"/>
        <v>Family</v>
      </c>
      <c r="AK3232">
        <v>6200000</v>
      </c>
      <c r="AL3232" t="str">
        <f t="shared" si="1180"/>
        <v>Low Budget</v>
      </c>
      <c r="AM3232">
        <v>1994</v>
      </c>
      <c r="AN3232">
        <f t="shared" si="1181"/>
        <v>31</v>
      </c>
      <c r="AO3232" t="str">
        <f t="shared" si="1182"/>
        <v>Old Classic</v>
      </c>
      <c r="AP3232">
        <v>542</v>
      </c>
      <c r="AQ3232" t="str">
        <f t="shared" si="1183"/>
        <v>Very Low</v>
      </c>
      <c r="AR3232">
        <v>3.3</v>
      </c>
      <c r="AS3232" t="str">
        <f t="shared" si="1184"/>
        <v>Very Poor</v>
      </c>
      <c r="AT3232">
        <v>1.85</v>
      </c>
      <c r="AU3232" t="str">
        <f t="shared" si="1185"/>
        <v>HDTV / Widescreen</v>
      </c>
      <c r="AV3232">
        <v>321</v>
      </c>
      <c r="AW3232" t="str">
        <f t="shared" si="1186"/>
        <v>Very Low</v>
      </c>
    </row>
    <row r="3233" spans="1:49" x14ac:dyDescent="0.3">
      <c r="A3233" t="s">
        <v>0</v>
      </c>
      <c r="B3233" t="s">
        <v>7028</v>
      </c>
      <c r="C3233">
        <v>20</v>
      </c>
      <c r="D3233" t="str">
        <f t="shared" si="1166"/>
        <v>Very Low</v>
      </c>
      <c r="E3233">
        <v>128</v>
      </c>
      <c r="F3233" t="str">
        <f t="shared" si="1167"/>
        <v>2h 8m</v>
      </c>
      <c r="G3233" t="str">
        <f t="shared" si="1168"/>
        <v>Long Movie</v>
      </c>
      <c r="H3233">
        <v>11</v>
      </c>
      <c r="I3233" t="str">
        <f t="shared" si="1169"/>
        <v>Very Low</v>
      </c>
      <c r="J3233">
        <v>553</v>
      </c>
      <c r="K3233" t="str">
        <f t="shared" si="1170"/>
        <v>Very Low</v>
      </c>
      <c r="L3233" t="s">
        <v>4475</v>
      </c>
      <c r="M3233">
        <v>665</v>
      </c>
      <c r="N3233" t="str">
        <f t="shared" si="1171"/>
        <v>Low</v>
      </c>
      <c r="O3233">
        <v>82739</v>
      </c>
      <c r="P3233" t="str">
        <f t="shared" si="1172"/>
        <v>Flop</v>
      </c>
      <c r="Q3233" t="s">
        <v>3380</v>
      </c>
      <c r="R3233" t="str">
        <f t="shared" si="1173"/>
        <v>Drama</v>
      </c>
      <c r="S3233">
        <f t="shared" si="1174"/>
        <v>1</v>
      </c>
      <c r="T3233" t="s">
        <v>4596</v>
      </c>
      <c r="U3233" t="s">
        <v>15338</v>
      </c>
      <c r="V3233">
        <v>465</v>
      </c>
      <c r="W3233" t="str">
        <f t="shared" si="1175"/>
        <v>Very Low</v>
      </c>
      <c r="X3233">
        <v>4579</v>
      </c>
      <c r="Y3233" t="str">
        <f t="shared" si="1176"/>
        <v>Low</v>
      </c>
      <c r="Z3233" t="s">
        <v>15339</v>
      </c>
      <c r="AA3233">
        <v>0</v>
      </c>
      <c r="AB3233" t="str">
        <f t="shared" si="1177"/>
        <v>Symbolic Poster</v>
      </c>
      <c r="AC3233" t="s">
        <v>15340</v>
      </c>
      <c r="AD3233" t="s">
        <v>15341</v>
      </c>
      <c r="AE3233">
        <v>3</v>
      </c>
      <c r="AF3233" t="str">
        <f t="shared" si="1178"/>
        <v>Very Low</v>
      </c>
      <c r="AG3233" t="s">
        <v>9</v>
      </c>
      <c r="AH3233" t="s">
        <v>10</v>
      </c>
      <c r="AI3233" t="s">
        <v>11</v>
      </c>
      <c r="AJ3233" t="str">
        <f t="shared" si="1179"/>
        <v>Teen</v>
      </c>
      <c r="AK3233">
        <f>AK3232</f>
        <v>6200000</v>
      </c>
      <c r="AL3233" t="str">
        <f t="shared" si="1180"/>
        <v>Low Budget</v>
      </c>
      <c r="AM3233">
        <v>2010</v>
      </c>
      <c r="AN3233">
        <f t="shared" si="1181"/>
        <v>15</v>
      </c>
      <c r="AO3233" t="str">
        <f t="shared" si="1182"/>
        <v>Modern Classic</v>
      </c>
      <c r="AP3233">
        <v>664</v>
      </c>
      <c r="AQ3233" t="str">
        <f t="shared" si="1183"/>
        <v>Very Low</v>
      </c>
      <c r="AR3233">
        <v>6.7</v>
      </c>
      <c r="AS3233" t="str">
        <f t="shared" si="1184"/>
        <v>Average</v>
      </c>
      <c r="AT3233">
        <v>2.35</v>
      </c>
      <c r="AU3233" t="str">
        <f t="shared" si="1185"/>
        <v>Cinematic Widescreen</v>
      </c>
      <c r="AV3233">
        <v>503</v>
      </c>
      <c r="AW3233" t="str">
        <f t="shared" si="1186"/>
        <v>Very Low</v>
      </c>
    </row>
    <row r="3234" spans="1:49" x14ac:dyDescent="0.3">
      <c r="A3234" t="s">
        <v>0</v>
      </c>
      <c r="B3234" t="s">
        <v>15342</v>
      </c>
      <c r="C3234">
        <v>12</v>
      </c>
      <c r="D3234" t="str">
        <f t="shared" si="1166"/>
        <v>Very Low</v>
      </c>
      <c r="E3234">
        <v>125</v>
      </c>
      <c r="F3234" t="str">
        <f t="shared" si="1167"/>
        <v>2h 5m</v>
      </c>
      <c r="G3234" t="str">
        <f t="shared" si="1168"/>
        <v>Long Movie</v>
      </c>
      <c r="H3234">
        <v>21</v>
      </c>
      <c r="I3234" t="str">
        <f t="shared" si="1169"/>
        <v>Very Low</v>
      </c>
      <c r="J3234">
        <v>36</v>
      </c>
      <c r="K3234" t="str">
        <f t="shared" si="1170"/>
        <v>Very Low</v>
      </c>
      <c r="L3234" t="s">
        <v>15343</v>
      </c>
      <c r="M3234">
        <v>78</v>
      </c>
      <c r="N3234" t="str">
        <f t="shared" si="1171"/>
        <v>Low</v>
      </c>
      <c r="O3234">
        <v>169379</v>
      </c>
      <c r="P3234" t="str">
        <f t="shared" si="1172"/>
        <v>Flop</v>
      </c>
      <c r="Q3234" t="s">
        <v>1932</v>
      </c>
      <c r="R3234" t="str">
        <f t="shared" si="1173"/>
        <v>Drama</v>
      </c>
      <c r="S3234">
        <f t="shared" si="1174"/>
        <v>3</v>
      </c>
      <c r="T3234" t="s">
        <v>15344</v>
      </c>
      <c r="U3234" t="s">
        <v>15345</v>
      </c>
      <c r="V3234">
        <v>683</v>
      </c>
      <c r="W3234" t="str">
        <f t="shared" si="1175"/>
        <v>Very Low</v>
      </c>
      <c r="X3234">
        <v>221</v>
      </c>
      <c r="Y3234" t="str">
        <f t="shared" si="1176"/>
        <v>Very Low</v>
      </c>
      <c r="Z3234" t="s">
        <v>15346</v>
      </c>
      <c r="AA3234">
        <v>1</v>
      </c>
      <c r="AB3234" t="str">
        <f t="shared" si="1177"/>
        <v>Solo Star Poster</v>
      </c>
      <c r="AC3234" t="str">
        <f>AC3233</f>
        <v>based on autobiography|based on novel|based on true story|murder|racism</v>
      </c>
      <c r="AD3234" t="s">
        <v>15347</v>
      </c>
      <c r="AE3234">
        <v>3</v>
      </c>
      <c r="AF3234" t="str">
        <f t="shared" si="1178"/>
        <v>Very Low</v>
      </c>
      <c r="AG3234" t="s">
        <v>2749</v>
      </c>
      <c r="AH3234" t="s">
        <v>2884</v>
      </c>
      <c r="AI3234" t="s">
        <v>556</v>
      </c>
      <c r="AJ3234" t="str">
        <f t="shared" si="1179"/>
        <v>Adult</v>
      </c>
      <c r="AK3234">
        <v>10000000</v>
      </c>
      <c r="AL3234" t="str">
        <f t="shared" si="1180"/>
        <v>Low Budget</v>
      </c>
      <c r="AM3234">
        <v>2013</v>
      </c>
      <c r="AN3234">
        <f t="shared" si="1181"/>
        <v>12</v>
      </c>
      <c r="AO3234" t="str">
        <f t="shared" si="1182"/>
        <v>Modern Classic</v>
      </c>
      <c r="AP3234">
        <v>61</v>
      </c>
      <c r="AQ3234" t="str">
        <f t="shared" si="1183"/>
        <v>Very Low</v>
      </c>
      <c r="AR3234">
        <v>6.2</v>
      </c>
      <c r="AS3234" t="str">
        <f t="shared" si="1184"/>
        <v>Average</v>
      </c>
      <c r="AT3234">
        <f>AT3233</f>
        <v>2.35</v>
      </c>
      <c r="AU3234" t="str">
        <f t="shared" si="1185"/>
        <v>Cinematic Widescreen</v>
      </c>
      <c r="AV3234">
        <v>874</v>
      </c>
      <c r="AW3234" t="str">
        <f t="shared" si="1186"/>
        <v>Very Low</v>
      </c>
    </row>
    <row r="3235" spans="1:49" x14ac:dyDescent="0.3">
      <c r="A3235" t="s">
        <v>0</v>
      </c>
      <c r="B3235" t="s">
        <v>8642</v>
      </c>
      <c r="C3235">
        <v>59</v>
      </c>
      <c r="D3235" t="str">
        <f t="shared" si="1166"/>
        <v>Low</v>
      </c>
      <c r="E3235">
        <v>97</v>
      </c>
      <c r="F3235" t="str">
        <f t="shared" si="1167"/>
        <v>1h 37m</v>
      </c>
      <c r="G3235" t="str">
        <f t="shared" si="1168"/>
        <v>Standard Movie</v>
      </c>
      <c r="H3235">
        <v>53</v>
      </c>
      <c r="I3235" t="str">
        <f t="shared" si="1169"/>
        <v>Very Low</v>
      </c>
      <c r="J3235">
        <v>499</v>
      </c>
      <c r="K3235" t="str">
        <f t="shared" si="1170"/>
        <v>Very Low</v>
      </c>
      <c r="L3235" t="s">
        <v>15348</v>
      </c>
      <c r="M3235">
        <v>962</v>
      </c>
      <c r="N3235" t="str">
        <f t="shared" si="1171"/>
        <v>Low</v>
      </c>
      <c r="O3235">
        <f>O3234</f>
        <v>169379</v>
      </c>
      <c r="P3235" t="str">
        <f t="shared" si="1172"/>
        <v>Flop</v>
      </c>
      <c r="Q3235" t="s">
        <v>1386</v>
      </c>
      <c r="R3235" t="str">
        <f t="shared" si="1173"/>
        <v>Comedy</v>
      </c>
      <c r="S3235">
        <f t="shared" si="1174"/>
        <v>3</v>
      </c>
      <c r="T3235" t="s">
        <v>1949</v>
      </c>
      <c r="U3235" t="s">
        <v>15349</v>
      </c>
      <c r="V3235">
        <v>2041</v>
      </c>
      <c r="W3235" t="str">
        <f t="shared" si="1175"/>
        <v>Very Low</v>
      </c>
      <c r="X3235">
        <v>3465</v>
      </c>
      <c r="Y3235" t="str">
        <f t="shared" si="1176"/>
        <v>Low</v>
      </c>
      <c r="Z3235" t="s">
        <v>6842</v>
      </c>
      <c r="AA3235">
        <v>0</v>
      </c>
      <c r="AB3235" t="str">
        <f t="shared" si="1177"/>
        <v>Symbolic Poster</v>
      </c>
      <c r="AC3235" t="s">
        <v>15350</v>
      </c>
      <c r="AD3235" t="s">
        <v>15351</v>
      </c>
      <c r="AE3235">
        <v>18</v>
      </c>
      <c r="AF3235" t="str">
        <f t="shared" si="1178"/>
        <v>Very Low</v>
      </c>
      <c r="AG3235" t="s">
        <v>9</v>
      </c>
      <c r="AH3235" t="s">
        <v>10</v>
      </c>
      <c r="AI3235" t="s">
        <v>11</v>
      </c>
      <c r="AJ3235" t="str">
        <f t="shared" si="1179"/>
        <v>Teen</v>
      </c>
      <c r="AK3235">
        <v>10000000</v>
      </c>
      <c r="AL3235" t="str">
        <f t="shared" si="1180"/>
        <v>Low Budget</v>
      </c>
      <c r="AM3235">
        <v>2014</v>
      </c>
      <c r="AN3235">
        <f t="shared" si="1181"/>
        <v>11</v>
      </c>
      <c r="AO3235" t="str">
        <f t="shared" si="1182"/>
        <v>Modern Classic</v>
      </c>
      <c r="AP3235">
        <v>545</v>
      </c>
      <c r="AQ3235" t="str">
        <f t="shared" si="1183"/>
        <v>Very Low</v>
      </c>
      <c r="AR3235">
        <v>6.5</v>
      </c>
      <c r="AS3235" t="str">
        <f t="shared" si="1184"/>
        <v>Average</v>
      </c>
      <c r="AT3235">
        <v>2.35</v>
      </c>
      <c r="AU3235" t="str">
        <f t="shared" si="1185"/>
        <v>Cinematic Widescreen</v>
      </c>
      <c r="AV3235">
        <v>0</v>
      </c>
      <c r="AW3235" t="str">
        <f t="shared" si="1186"/>
        <v>Very Low</v>
      </c>
    </row>
    <row r="3236" spans="1:49" x14ac:dyDescent="0.3">
      <c r="A3236" t="s">
        <v>0</v>
      </c>
      <c r="B3236" t="s">
        <v>15352</v>
      </c>
      <c r="C3236">
        <v>29</v>
      </c>
      <c r="D3236" t="str">
        <f t="shared" si="1166"/>
        <v>Very Low</v>
      </c>
      <c r="E3236">
        <v>86</v>
      </c>
      <c r="F3236" t="str">
        <f t="shared" si="1167"/>
        <v>1h 26m</v>
      </c>
      <c r="G3236" t="str">
        <f t="shared" si="1168"/>
        <v>Featurette</v>
      </c>
      <c r="H3236">
        <v>71</v>
      </c>
      <c r="I3236" t="str">
        <f t="shared" si="1169"/>
        <v>Very Low</v>
      </c>
      <c r="J3236">
        <v>385</v>
      </c>
      <c r="K3236" t="str">
        <f t="shared" si="1170"/>
        <v>Very Low</v>
      </c>
      <c r="L3236" t="s">
        <v>15353</v>
      </c>
      <c r="M3236">
        <v>795</v>
      </c>
      <c r="N3236" t="str">
        <f t="shared" si="1171"/>
        <v>Low</v>
      </c>
      <c r="O3236">
        <v>15447</v>
      </c>
      <c r="P3236" t="str">
        <f t="shared" si="1172"/>
        <v>Flop</v>
      </c>
      <c r="Q3236" t="s">
        <v>1642</v>
      </c>
      <c r="R3236" t="str">
        <f t="shared" si="1173"/>
        <v>Comedy</v>
      </c>
      <c r="S3236">
        <f t="shared" si="1174"/>
        <v>1</v>
      </c>
      <c r="T3236" t="s">
        <v>693</v>
      </c>
      <c r="U3236" t="s">
        <v>15354</v>
      </c>
      <c r="V3236">
        <v>2971</v>
      </c>
      <c r="W3236" t="str">
        <f t="shared" si="1175"/>
        <v>Very Low</v>
      </c>
      <c r="X3236">
        <v>2655</v>
      </c>
      <c r="Y3236" t="str">
        <f t="shared" si="1176"/>
        <v>Low</v>
      </c>
      <c r="Z3236" t="s">
        <v>9230</v>
      </c>
      <c r="AA3236">
        <v>0</v>
      </c>
      <c r="AB3236" t="str">
        <f t="shared" si="1177"/>
        <v>Symbolic Poster</v>
      </c>
      <c r="AC3236" t="s">
        <v>15355</v>
      </c>
      <c r="AD3236" t="s">
        <v>15356</v>
      </c>
      <c r="AE3236">
        <v>85</v>
      </c>
      <c r="AF3236" t="str">
        <f t="shared" si="1178"/>
        <v>Very Low</v>
      </c>
      <c r="AG3236" t="s">
        <v>9</v>
      </c>
      <c r="AH3236" t="s">
        <v>10</v>
      </c>
      <c r="AI3236" t="s">
        <v>556</v>
      </c>
      <c r="AJ3236" t="str">
        <f t="shared" si="1179"/>
        <v>Adult</v>
      </c>
      <c r="AK3236">
        <v>10000000</v>
      </c>
      <c r="AL3236" t="str">
        <f t="shared" si="1180"/>
        <v>Low Budget</v>
      </c>
      <c r="AM3236">
        <v>1997</v>
      </c>
      <c r="AN3236">
        <f t="shared" si="1181"/>
        <v>28</v>
      </c>
      <c r="AO3236" t="str">
        <f t="shared" si="1182"/>
        <v>Old Classic</v>
      </c>
      <c r="AP3236">
        <v>474</v>
      </c>
      <c r="AQ3236" t="str">
        <f t="shared" si="1183"/>
        <v>Very Low</v>
      </c>
      <c r="AR3236">
        <v>3.5</v>
      </c>
      <c r="AS3236" t="str">
        <f t="shared" si="1184"/>
        <v>Very Poor</v>
      </c>
      <c r="AT3236">
        <v>1.85</v>
      </c>
      <c r="AU3236" t="str">
        <f t="shared" si="1185"/>
        <v>HDTV / Widescreen</v>
      </c>
      <c r="AV3236">
        <v>89</v>
      </c>
      <c r="AW3236" t="str">
        <f t="shared" si="1186"/>
        <v>Very Low</v>
      </c>
    </row>
    <row r="3237" spans="1:49" x14ac:dyDescent="0.3">
      <c r="A3237" t="s">
        <v>0</v>
      </c>
      <c r="B3237" t="s">
        <v>15357</v>
      </c>
      <c r="C3237">
        <v>23</v>
      </c>
      <c r="D3237" t="str">
        <f t="shared" si="1166"/>
        <v>Very Low</v>
      </c>
      <c r="E3237">
        <v>91</v>
      </c>
      <c r="F3237" t="str">
        <f t="shared" si="1167"/>
        <v>1h 31m</v>
      </c>
      <c r="G3237" t="str">
        <f t="shared" si="1168"/>
        <v>Standard Movie</v>
      </c>
      <c r="H3237">
        <v>7</v>
      </c>
      <c r="I3237" t="str">
        <f t="shared" si="1169"/>
        <v>Very Low</v>
      </c>
      <c r="J3237">
        <v>875</v>
      </c>
      <c r="K3237" t="str">
        <f t="shared" si="1170"/>
        <v>Very Low</v>
      </c>
      <c r="L3237" t="s">
        <v>694</v>
      </c>
      <c r="M3237">
        <v>12000</v>
      </c>
      <c r="N3237" t="str">
        <f t="shared" si="1171"/>
        <v>Medium</v>
      </c>
      <c r="O3237">
        <v>19348</v>
      </c>
      <c r="P3237" t="str">
        <f t="shared" si="1172"/>
        <v>Flop</v>
      </c>
      <c r="Q3237" t="s">
        <v>2498</v>
      </c>
      <c r="R3237" t="str">
        <f t="shared" si="1173"/>
        <v>Comedy</v>
      </c>
      <c r="S3237">
        <f t="shared" si="1174"/>
        <v>2</v>
      </c>
      <c r="T3237" t="s">
        <v>272</v>
      </c>
      <c r="U3237" t="s">
        <v>15358</v>
      </c>
      <c r="V3237">
        <v>2941</v>
      </c>
      <c r="W3237" t="str">
        <f t="shared" si="1175"/>
        <v>Very Low</v>
      </c>
      <c r="X3237">
        <v>16118</v>
      </c>
      <c r="Y3237" t="str">
        <f t="shared" si="1176"/>
        <v>Medium</v>
      </c>
      <c r="Z3237" t="s">
        <v>2468</v>
      </c>
      <c r="AA3237">
        <v>2</v>
      </c>
      <c r="AB3237" t="str">
        <f t="shared" si="1177"/>
        <v>Duo/Trio Poster</v>
      </c>
      <c r="AC3237" t="s">
        <v>15359</v>
      </c>
      <c r="AD3237" t="s">
        <v>15360</v>
      </c>
      <c r="AE3237">
        <v>11</v>
      </c>
      <c r="AF3237" t="str">
        <f t="shared" si="1178"/>
        <v>Very Low</v>
      </c>
      <c r="AG3237" t="s">
        <v>9</v>
      </c>
      <c r="AH3237" t="s">
        <v>10</v>
      </c>
      <c r="AI3237" t="s">
        <v>11</v>
      </c>
      <c r="AJ3237" t="str">
        <f t="shared" si="1179"/>
        <v>Teen</v>
      </c>
      <c r="AK3237">
        <v>10000000</v>
      </c>
      <c r="AL3237" t="str">
        <f t="shared" si="1180"/>
        <v>Low Budget</v>
      </c>
      <c r="AM3237">
        <v>2009</v>
      </c>
      <c r="AN3237">
        <f t="shared" si="1181"/>
        <v>16</v>
      </c>
      <c r="AO3237" t="str">
        <f t="shared" si="1182"/>
        <v>Old Classic</v>
      </c>
      <c r="AP3237">
        <v>3000</v>
      </c>
      <c r="AQ3237" t="str">
        <f t="shared" si="1183"/>
        <v>Low</v>
      </c>
      <c r="AR3237">
        <v>5.5</v>
      </c>
      <c r="AS3237" t="str">
        <f t="shared" si="1184"/>
        <v>Below Average</v>
      </c>
      <c r="AT3237">
        <v>2.35</v>
      </c>
      <c r="AU3237" t="str">
        <f t="shared" si="1185"/>
        <v>Cinematic Widescreen</v>
      </c>
      <c r="AV3237">
        <v>370</v>
      </c>
      <c r="AW3237" t="str">
        <f t="shared" si="1186"/>
        <v>Very Low</v>
      </c>
    </row>
    <row r="3238" spans="1:49" x14ac:dyDescent="0.3">
      <c r="A3238" t="s">
        <v>0</v>
      </c>
      <c r="B3238" t="s">
        <v>15361</v>
      </c>
      <c r="C3238">
        <v>22</v>
      </c>
      <c r="D3238" t="str">
        <f t="shared" si="1166"/>
        <v>Very Low</v>
      </c>
      <c r="E3238">
        <v>90</v>
      </c>
      <c r="F3238" t="str">
        <f t="shared" si="1167"/>
        <v>1h 30m</v>
      </c>
      <c r="G3238" t="str">
        <f t="shared" si="1168"/>
        <v>Standard Movie</v>
      </c>
      <c r="H3238">
        <v>0</v>
      </c>
      <c r="I3238" t="str">
        <f t="shared" si="1169"/>
        <v>Very Low</v>
      </c>
      <c r="J3238">
        <v>617</v>
      </c>
      <c r="K3238" t="str">
        <f t="shared" si="1170"/>
        <v>Very Low</v>
      </c>
      <c r="L3238" t="s">
        <v>1379</v>
      </c>
      <c r="M3238">
        <v>806</v>
      </c>
      <c r="N3238" t="str">
        <f t="shared" si="1171"/>
        <v>Low</v>
      </c>
      <c r="O3238">
        <v>100503</v>
      </c>
      <c r="P3238" t="str">
        <f t="shared" si="1172"/>
        <v>Flop</v>
      </c>
      <c r="Q3238" t="s">
        <v>1652</v>
      </c>
      <c r="R3238" t="str">
        <f t="shared" si="1173"/>
        <v>Comedy</v>
      </c>
      <c r="S3238">
        <f t="shared" si="1174"/>
        <v>2</v>
      </c>
      <c r="T3238" t="s">
        <v>2084</v>
      </c>
      <c r="U3238" t="s">
        <v>15362</v>
      </c>
      <c r="V3238">
        <v>7759</v>
      </c>
      <c r="W3238" t="str">
        <f t="shared" si="1175"/>
        <v>Very Low</v>
      </c>
      <c r="X3238">
        <v>3124</v>
      </c>
      <c r="Y3238" t="str">
        <f t="shared" si="1176"/>
        <v>Low</v>
      </c>
      <c r="Z3238" t="s">
        <v>6831</v>
      </c>
      <c r="AA3238">
        <v>2</v>
      </c>
      <c r="AB3238" t="str">
        <f t="shared" si="1177"/>
        <v>Duo/Trio Poster</v>
      </c>
      <c r="AC3238" t="s">
        <v>15363</v>
      </c>
      <c r="AD3238" t="s">
        <v>15364</v>
      </c>
      <c r="AE3238">
        <v>20</v>
      </c>
      <c r="AF3238" t="str">
        <f t="shared" si="1178"/>
        <v>Very Low</v>
      </c>
      <c r="AG3238" t="s">
        <v>9</v>
      </c>
      <c r="AH3238" t="s">
        <v>10</v>
      </c>
      <c r="AI3238" t="s">
        <v>556</v>
      </c>
      <c r="AJ3238" t="str">
        <f t="shared" si="1179"/>
        <v>Adult</v>
      </c>
      <c r="AK3238">
        <v>8000000</v>
      </c>
      <c r="AL3238" t="str">
        <f t="shared" si="1180"/>
        <v>Low Budget</v>
      </c>
      <c r="AM3238">
        <v>2009</v>
      </c>
      <c r="AN3238">
        <f t="shared" si="1181"/>
        <v>16</v>
      </c>
      <c r="AO3238" t="str">
        <f t="shared" si="1182"/>
        <v>Old Classic</v>
      </c>
      <c r="AP3238">
        <v>690</v>
      </c>
      <c r="AQ3238" t="str">
        <f t="shared" si="1183"/>
        <v>Very Low</v>
      </c>
      <c r="AR3238">
        <v>5.9</v>
      </c>
      <c r="AS3238" t="str">
        <f t="shared" si="1184"/>
        <v>Below Average</v>
      </c>
      <c r="AT3238">
        <v>1.85</v>
      </c>
      <c r="AU3238" t="str">
        <f t="shared" si="1185"/>
        <v>HDTV / Widescreen</v>
      </c>
      <c r="AV3238">
        <v>1000</v>
      </c>
      <c r="AW3238" t="str">
        <f t="shared" si="1186"/>
        <v>Very Low</v>
      </c>
    </row>
    <row r="3239" spans="1:49" x14ac:dyDescent="0.3">
      <c r="A3239" t="s">
        <v>0</v>
      </c>
      <c r="B3239" t="s">
        <v>15365</v>
      </c>
      <c r="C3239">
        <v>43</v>
      </c>
      <c r="D3239" t="str">
        <f t="shared" si="1166"/>
        <v>Very Low</v>
      </c>
      <c r="E3239">
        <v>90</v>
      </c>
      <c r="F3239" t="str">
        <f t="shared" si="1167"/>
        <v>1h 30m</v>
      </c>
      <c r="G3239" t="str">
        <f t="shared" si="1168"/>
        <v>Standard Movie</v>
      </c>
      <c r="H3239">
        <v>8</v>
      </c>
      <c r="I3239" t="str">
        <f t="shared" si="1169"/>
        <v>Very Low</v>
      </c>
      <c r="J3239">
        <v>495</v>
      </c>
      <c r="K3239" t="str">
        <f t="shared" si="1170"/>
        <v>Very Low</v>
      </c>
      <c r="L3239" t="s">
        <v>3461</v>
      </c>
      <c r="M3239">
        <v>1000</v>
      </c>
      <c r="N3239" t="str">
        <f t="shared" si="1171"/>
        <v>Low</v>
      </c>
      <c r="O3239">
        <v>92900</v>
      </c>
      <c r="P3239" t="str">
        <f t="shared" si="1172"/>
        <v>Flop</v>
      </c>
      <c r="Q3239" t="s">
        <v>2498</v>
      </c>
      <c r="R3239" t="str">
        <f t="shared" si="1173"/>
        <v>Comedy</v>
      </c>
      <c r="S3239">
        <f t="shared" si="1174"/>
        <v>2</v>
      </c>
      <c r="T3239" t="s">
        <v>1231</v>
      </c>
      <c r="U3239" t="s">
        <v>15366</v>
      </c>
      <c r="V3239">
        <v>3662</v>
      </c>
      <c r="W3239" t="str">
        <f t="shared" si="1175"/>
        <v>Very Low</v>
      </c>
      <c r="X3239">
        <v>3146</v>
      </c>
      <c r="Y3239" t="str">
        <f t="shared" si="1176"/>
        <v>Low</v>
      </c>
      <c r="Z3239" t="s">
        <v>2491</v>
      </c>
      <c r="AA3239">
        <v>1</v>
      </c>
      <c r="AB3239" t="str">
        <f t="shared" si="1177"/>
        <v>Solo Star Poster</v>
      </c>
      <c r="AC3239" t="s">
        <v>15367</v>
      </c>
      <c r="AD3239" t="s">
        <v>15368</v>
      </c>
      <c r="AE3239">
        <v>23</v>
      </c>
      <c r="AF3239" t="str">
        <f t="shared" si="1178"/>
        <v>Very Low</v>
      </c>
      <c r="AG3239" t="s">
        <v>9</v>
      </c>
      <c r="AH3239" t="s">
        <v>10</v>
      </c>
      <c r="AI3239" t="s">
        <v>11</v>
      </c>
      <c r="AJ3239" t="str">
        <f t="shared" si="1179"/>
        <v>Teen</v>
      </c>
      <c r="AK3239">
        <v>5000000</v>
      </c>
      <c r="AL3239" t="str">
        <f t="shared" si="1180"/>
        <v>Low Budget</v>
      </c>
      <c r="AM3239">
        <v>2009</v>
      </c>
      <c r="AN3239">
        <f t="shared" si="1181"/>
        <v>16</v>
      </c>
      <c r="AO3239" t="str">
        <f t="shared" si="1182"/>
        <v>Old Classic</v>
      </c>
      <c r="AP3239">
        <v>893</v>
      </c>
      <c r="AQ3239" t="str">
        <f t="shared" si="1183"/>
        <v>Very Low</v>
      </c>
      <c r="AR3239">
        <v>4.7</v>
      </c>
      <c r="AS3239" t="str">
        <f t="shared" si="1184"/>
        <v>Poor</v>
      </c>
      <c r="AT3239">
        <v>1.85</v>
      </c>
      <c r="AU3239" t="str">
        <f t="shared" si="1185"/>
        <v>HDTV / Widescreen</v>
      </c>
      <c r="AV3239">
        <v>546</v>
      </c>
      <c r="AW3239" t="str">
        <f t="shared" si="1186"/>
        <v>Very Low</v>
      </c>
    </row>
    <row r="3240" spans="1:49" x14ac:dyDescent="0.3">
      <c r="A3240" t="s">
        <v>0</v>
      </c>
      <c r="B3240" t="s">
        <v>13973</v>
      </c>
      <c r="C3240">
        <v>16</v>
      </c>
      <c r="D3240" t="str">
        <f t="shared" si="1166"/>
        <v>Very Low</v>
      </c>
      <c r="E3240">
        <v>94</v>
      </c>
      <c r="F3240" t="str">
        <f t="shared" si="1167"/>
        <v>1h 34m</v>
      </c>
      <c r="G3240" t="str">
        <f t="shared" si="1168"/>
        <v>Standard Movie</v>
      </c>
      <c r="H3240">
        <v>50</v>
      </c>
      <c r="I3240" t="str">
        <f t="shared" si="1169"/>
        <v>Very Low</v>
      </c>
      <c r="J3240">
        <v>422</v>
      </c>
      <c r="K3240" t="str">
        <f t="shared" si="1170"/>
        <v>Very Low</v>
      </c>
      <c r="L3240" t="s">
        <v>11863</v>
      </c>
      <c r="M3240">
        <v>835</v>
      </c>
      <c r="N3240" t="str">
        <f t="shared" si="1171"/>
        <v>Low</v>
      </c>
      <c r="O3240">
        <v>140987</v>
      </c>
      <c r="P3240" t="str">
        <f t="shared" si="1172"/>
        <v>Flop</v>
      </c>
      <c r="Q3240" t="s">
        <v>3380</v>
      </c>
      <c r="R3240" t="str">
        <f t="shared" si="1173"/>
        <v>Drama</v>
      </c>
      <c r="S3240">
        <f t="shared" si="1174"/>
        <v>1</v>
      </c>
      <c r="T3240" t="s">
        <v>4813</v>
      </c>
      <c r="U3240" t="s">
        <v>15369</v>
      </c>
      <c r="V3240">
        <v>361</v>
      </c>
      <c r="W3240" t="str">
        <f t="shared" si="1175"/>
        <v>Very Low</v>
      </c>
      <c r="X3240">
        <v>2519</v>
      </c>
      <c r="Y3240" t="str">
        <f t="shared" si="1176"/>
        <v>Low</v>
      </c>
      <c r="Z3240" t="s">
        <v>15370</v>
      </c>
      <c r="AA3240">
        <v>3</v>
      </c>
      <c r="AB3240" t="str">
        <f t="shared" si="1177"/>
        <v>Duo/Trio Poster</v>
      </c>
      <c r="AC3240" t="str">
        <f>AC3239</f>
        <v>birthday|birthday party|delivery man|mother|neighbor</v>
      </c>
      <c r="AD3240" t="s">
        <v>15371</v>
      </c>
      <c r="AE3240">
        <v>4</v>
      </c>
      <c r="AF3240" t="str">
        <f t="shared" si="1178"/>
        <v>Very Low</v>
      </c>
      <c r="AG3240" t="s">
        <v>9</v>
      </c>
      <c r="AH3240" t="s">
        <v>239</v>
      </c>
      <c r="AI3240" t="s">
        <v>66</v>
      </c>
      <c r="AJ3240" t="str">
        <f t="shared" si="1179"/>
        <v>Family</v>
      </c>
      <c r="AK3240">
        <f>AK3239</f>
        <v>5000000</v>
      </c>
      <c r="AL3240" t="str">
        <f t="shared" si="1180"/>
        <v>Low Budget</v>
      </c>
      <c r="AM3240">
        <v>2008</v>
      </c>
      <c r="AN3240">
        <f t="shared" si="1181"/>
        <v>17</v>
      </c>
      <c r="AO3240" t="str">
        <f t="shared" si="1182"/>
        <v>Old Classic</v>
      </c>
      <c r="AP3240">
        <v>632</v>
      </c>
      <c r="AQ3240" t="str">
        <f t="shared" si="1183"/>
        <v>Very Low</v>
      </c>
      <c r="AR3240">
        <v>4.2</v>
      </c>
      <c r="AS3240" t="str">
        <f t="shared" si="1184"/>
        <v>Poor</v>
      </c>
      <c r="AT3240">
        <v>1.85</v>
      </c>
      <c r="AU3240" t="str">
        <f t="shared" si="1185"/>
        <v>HDTV / Widescreen</v>
      </c>
      <c r="AV3240">
        <v>58</v>
      </c>
      <c r="AW3240" t="str">
        <f t="shared" si="1186"/>
        <v>Very Low</v>
      </c>
    </row>
    <row r="3241" spans="1:49" x14ac:dyDescent="0.3">
      <c r="A3241" t="s">
        <v>0</v>
      </c>
      <c r="B3241" t="s">
        <v>15372</v>
      </c>
      <c r="C3241">
        <v>84</v>
      </c>
      <c r="D3241" t="str">
        <f t="shared" si="1166"/>
        <v>Low</v>
      </c>
      <c r="E3241">
        <v>112</v>
      </c>
      <c r="F3241" t="str">
        <f t="shared" si="1167"/>
        <v>1h 52m</v>
      </c>
      <c r="G3241" t="str">
        <f t="shared" si="1168"/>
        <v>Standard Movie</v>
      </c>
      <c r="H3241">
        <v>93</v>
      </c>
      <c r="I3241" t="str">
        <f t="shared" si="1169"/>
        <v>Very Low</v>
      </c>
      <c r="J3241">
        <v>51</v>
      </c>
      <c r="K3241" t="str">
        <f t="shared" si="1170"/>
        <v>Very Low</v>
      </c>
      <c r="L3241" t="s">
        <v>15373</v>
      </c>
      <c r="M3241">
        <v>147</v>
      </c>
      <c r="N3241" t="str">
        <f t="shared" si="1171"/>
        <v>Low</v>
      </c>
      <c r="O3241">
        <f t="shared" ref="O3241:O3242" si="1189">O3240</f>
        <v>140987</v>
      </c>
      <c r="P3241" t="str">
        <f t="shared" si="1172"/>
        <v>Flop</v>
      </c>
      <c r="Q3241" t="s">
        <v>1895</v>
      </c>
      <c r="R3241" t="str">
        <f t="shared" si="1173"/>
        <v>Drama</v>
      </c>
      <c r="S3241">
        <f t="shared" si="1174"/>
        <v>3</v>
      </c>
      <c r="T3241" t="s">
        <v>15374</v>
      </c>
      <c r="U3241" t="s">
        <v>15375</v>
      </c>
      <c r="V3241">
        <v>5637</v>
      </c>
      <c r="W3241" t="str">
        <f t="shared" si="1175"/>
        <v>Very Low</v>
      </c>
      <c r="X3241">
        <v>285</v>
      </c>
      <c r="Y3241" t="str">
        <f t="shared" si="1176"/>
        <v>Very Low</v>
      </c>
      <c r="Z3241" t="s">
        <v>15376</v>
      </c>
      <c r="AA3241">
        <v>0</v>
      </c>
      <c r="AB3241" t="str">
        <f t="shared" si="1177"/>
        <v>Symbolic Poster</v>
      </c>
      <c r="AC3241" t="s">
        <v>15377</v>
      </c>
      <c r="AD3241" t="s">
        <v>15378</v>
      </c>
      <c r="AE3241">
        <v>57</v>
      </c>
      <c r="AF3241" t="str">
        <f t="shared" si="1178"/>
        <v>Very Low</v>
      </c>
      <c r="AG3241" t="s">
        <v>9</v>
      </c>
      <c r="AH3241" t="s">
        <v>341</v>
      </c>
      <c r="AI3241" t="s">
        <v>556</v>
      </c>
      <c r="AJ3241" t="str">
        <f t="shared" si="1179"/>
        <v>Adult</v>
      </c>
      <c r="AK3241">
        <v>10000000</v>
      </c>
      <c r="AL3241" t="str">
        <f t="shared" si="1180"/>
        <v>Low Budget</v>
      </c>
      <c r="AM3241">
        <v>2015</v>
      </c>
      <c r="AN3241">
        <f t="shared" si="1181"/>
        <v>10</v>
      </c>
      <c r="AO3241" t="str">
        <f t="shared" si="1182"/>
        <v>Modern Classic</v>
      </c>
      <c r="AP3241">
        <v>52</v>
      </c>
      <c r="AQ3241" t="str">
        <f t="shared" si="1183"/>
        <v>Very Low</v>
      </c>
      <c r="AR3241">
        <v>5.2</v>
      </c>
      <c r="AS3241" t="str">
        <f t="shared" si="1184"/>
        <v>Below Average</v>
      </c>
      <c r="AT3241">
        <v>2.39</v>
      </c>
      <c r="AU3241" t="str">
        <f t="shared" si="1185"/>
        <v>Cinematic Widescreen</v>
      </c>
      <c r="AV3241">
        <v>0</v>
      </c>
      <c r="AW3241" t="str">
        <f t="shared" si="1186"/>
        <v>Very Low</v>
      </c>
    </row>
    <row r="3242" spans="1:49" x14ac:dyDescent="0.3">
      <c r="A3242" t="s">
        <v>0</v>
      </c>
      <c r="B3242" t="s">
        <v>14847</v>
      </c>
      <c r="C3242">
        <v>4</v>
      </c>
      <c r="D3242" t="str">
        <f t="shared" si="1166"/>
        <v>Very Low</v>
      </c>
      <c r="E3242">
        <v>85</v>
      </c>
      <c r="F3242" t="str">
        <f t="shared" si="1167"/>
        <v>1h 25m</v>
      </c>
      <c r="G3242" t="str">
        <f t="shared" si="1168"/>
        <v>Featurette</v>
      </c>
      <c r="H3242">
        <v>7</v>
      </c>
      <c r="I3242" t="str">
        <f t="shared" si="1169"/>
        <v>Very Low</v>
      </c>
      <c r="J3242">
        <v>240</v>
      </c>
      <c r="K3242" t="str">
        <f t="shared" si="1170"/>
        <v>Very Low</v>
      </c>
      <c r="L3242" t="s">
        <v>7127</v>
      </c>
      <c r="M3242">
        <v>706</v>
      </c>
      <c r="N3242" t="str">
        <f t="shared" si="1171"/>
        <v>Low</v>
      </c>
      <c r="O3242">
        <f t="shared" si="1189"/>
        <v>140987</v>
      </c>
      <c r="P3242" t="str">
        <f t="shared" si="1172"/>
        <v>Flop</v>
      </c>
      <c r="Q3242" t="s">
        <v>3061</v>
      </c>
      <c r="R3242" t="str">
        <f t="shared" si="1173"/>
        <v>Comedy</v>
      </c>
      <c r="S3242">
        <f t="shared" si="1174"/>
        <v>3</v>
      </c>
      <c r="T3242" t="s">
        <v>5236</v>
      </c>
      <c r="U3242" t="s">
        <v>15379</v>
      </c>
      <c r="V3242">
        <v>1097</v>
      </c>
      <c r="W3242" t="str">
        <f t="shared" si="1175"/>
        <v>Very Low</v>
      </c>
      <c r="X3242">
        <v>1936</v>
      </c>
      <c r="Y3242" t="str">
        <f t="shared" si="1176"/>
        <v>Low</v>
      </c>
      <c r="Z3242" t="s">
        <v>15380</v>
      </c>
      <c r="AA3242">
        <v>2</v>
      </c>
      <c r="AB3242" t="str">
        <f t="shared" si="1177"/>
        <v>Duo/Trio Poster</v>
      </c>
      <c r="AC3242" t="s">
        <v>15381</v>
      </c>
      <c r="AD3242" t="s">
        <v>15382</v>
      </c>
      <c r="AE3242">
        <v>10</v>
      </c>
      <c r="AF3242" t="str">
        <f t="shared" si="1178"/>
        <v>Very Low</v>
      </c>
      <c r="AG3242" t="s">
        <v>9</v>
      </c>
      <c r="AH3242" t="s">
        <v>10</v>
      </c>
      <c r="AI3242" t="s">
        <v>556</v>
      </c>
      <c r="AJ3242" t="str">
        <f t="shared" si="1179"/>
        <v>Adult</v>
      </c>
      <c r="AK3242">
        <f>AK3241</f>
        <v>10000000</v>
      </c>
      <c r="AL3242" t="str">
        <f t="shared" si="1180"/>
        <v>Low Budget</v>
      </c>
      <c r="AM3242">
        <v>2009</v>
      </c>
      <c r="AN3242">
        <f t="shared" si="1181"/>
        <v>16</v>
      </c>
      <c r="AO3242" t="str">
        <f t="shared" si="1182"/>
        <v>Old Classic</v>
      </c>
      <c r="AP3242">
        <v>405</v>
      </c>
      <c r="AQ3242" t="str">
        <f t="shared" si="1183"/>
        <v>Very Low</v>
      </c>
      <c r="AR3242">
        <v>5.2</v>
      </c>
      <c r="AS3242" t="str">
        <f t="shared" si="1184"/>
        <v>Below Average</v>
      </c>
      <c r="AT3242">
        <v>1.85</v>
      </c>
      <c r="AU3242" t="str">
        <f t="shared" si="1185"/>
        <v>HDTV / Widescreen</v>
      </c>
      <c r="AV3242">
        <v>402</v>
      </c>
      <c r="AW3242" t="str">
        <f t="shared" si="1186"/>
        <v>Very Low</v>
      </c>
    </row>
    <row r="3243" spans="1:49" x14ac:dyDescent="0.3">
      <c r="A3243" t="s">
        <v>0</v>
      </c>
      <c r="B3243" t="s">
        <v>15383</v>
      </c>
      <c r="C3243">
        <v>20</v>
      </c>
      <c r="D3243" t="str">
        <f t="shared" si="1166"/>
        <v>Very Low</v>
      </c>
      <c r="E3243">
        <v>93</v>
      </c>
      <c r="F3243" t="str">
        <f t="shared" si="1167"/>
        <v>1h 33m</v>
      </c>
      <c r="G3243" t="str">
        <f t="shared" si="1168"/>
        <v>Standard Movie</v>
      </c>
      <c r="H3243">
        <v>7</v>
      </c>
      <c r="I3243" t="str">
        <f t="shared" si="1169"/>
        <v>Very Low</v>
      </c>
      <c r="J3243">
        <v>611</v>
      </c>
      <c r="K3243" t="str">
        <f t="shared" si="1170"/>
        <v>Very Low</v>
      </c>
      <c r="L3243" t="s">
        <v>15384</v>
      </c>
      <c r="M3243">
        <v>906</v>
      </c>
      <c r="N3243" t="str">
        <f t="shared" si="1171"/>
        <v>Low</v>
      </c>
      <c r="O3243">
        <v>5561</v>
      </c>
      <c r="P3243" t="str">
        <f t="shared" si="1172"/>
        <v>Flop</v>
      </c>
      <c r="Q3243" t="s">
        <v>1652</v>
      </c>
      <c r="R3243" t="str">
        <f t="shared" si="1173"/>
        <v>Comedy</v>
      </c>
      <c r="S3243">
        <f t="shared" si="1174"/>
        <v>2</v>
      </c>
      <c r="T3243" t="s">
        <v>15385</v>
      </c>
      <c r="U3243" t="s">
        <v>15386</v>
      </c>
      <c r="V3243">
        <v>4995</v>
      </c>
      <c r="W3243" t="str">
        <f t="shared" si="1175"/>
        <v>Very Low</v>
      </c>
      <c r="X3243">
        <v>4725</v>
      </c>
      <c r="Y3243" t="str">
        <f t="shared" si="1176"/>
        <v>Low</v>
      </c>
      <c r="Z3243" t="s">
        <v>2441</v>
      </c>
      <c r="AA3243">
        <v>1</v>
      </c>
      <c r="AB3243" t="str">
        <f t="shared" si="1177"/>
        <v>Solo Star Poster</v>
      </c>
      <c r="AC3243" t="s">
        <v>15387</v>
      </c>
      <c r="AD3243" t="s">
        <v>15388</v>
      </c>
      <c r="AE3243">
        <v>34</v>
      </c>
      <c r="AF3243" t="str">
        <f t="shared" si="1178"/>
        <v>Very Low</v>
      </c>
      <c r="AG3243" t="s">
        <v>9</v>
      </c>
      <c r="AH3243" t="s">
        <v>10</v>
      </c>
      <c r="AI3243" t="s">
        <v>11</v>
      </c>
      <c r="AJ3243" t="str">
        <f t="shared" si="1179"/>
        <v>Teen</v>
      </c>
      <c r="AK3243">
        <v>10000000</v>
      </c>
      <c r="AL3243" t="str">
        <f t="shared" si="1180"/>
        <v>Low Budget</v>
      </c>
      <c r="AM3243">
        <v>2007</v>
      </c>
      <c r="AN3243">
        <f t="shared" si="1181"/>
        <v>18</v>
      </c>
      <c r="AO3243" t="str">
        <f t="shared" si="1182"/>
        <v>Old Classic</v>
      </c>
      <c r="AP3243">
        <v>848</v>
      </c>
      <c r="AQ3243" t="str">
        <f t="shared" si="1183"/>
        <v>Very Low</v>
      </c>
      <c r="AR3243">
        <v>3.9</v>
      </c>
      <c r="AS3243" t="str">
        <f t="shared" si="1184"/>
        <v>Very Poor</v>
      </c>
      <c r="AT3243">
        <v>1.85</v>
      </c>
      <c r="AU3243" t="str">
        <f t="shared" si="1185"/>
        <v>HDTV / Widescreen</v>
      </c>
      <c r="AV3243">
        <v>160</v>
      </c>
      <c r="AW3243" t="str">
        <f t="shared" si="1186"/>
        <v>Very Low</v>
      </c>
    </row>
    <row r="3244" spans="1:49" x14ac:dyDescent="0.3">
      <c r="A3244" t="s">
        <v>0</v>
      </c>
      <c r="B3244" t="s">
        <v>15389</v>
      </c>
      <c r="C3244">
        <v>71</v>
      </c>
      <c r="D3244" t="str">
        <f t="shared" si="1166"/>
        <v>Low</v>
      </c>
      <c r="E3244">
        <v>104</v>
      </c>
      <c r="F3244" t="str">
        <f t="shared" si="1167"/>
        <v>1h 44m</v>
      </c>
      <c r="G3244" t="str">
        <f t="shared" si="1168"/>
        <v>Standard Movie</v>
      </c>
      <c r="H3244">
        <v>275</v>
      </c>
      <c r="I3244" t="str">
        <f t="shared" si="1169"/>
        <v>Very Low</v>
      </c>
      <c r="J3244">
        <v>102</v>
      </c>
      <c r="K3244" t="str">
        <f t="shared" si="1170"/>
        <v>Very Low</v>
      </c>
      <c r="L3244" t="s">
        <v>15390</v>
      </c>
      <c r="M3244">
        <v>439</v>
      </c>
      <c r="N3244" t="str">
        <f t="shared" si="1171"/>
        <v>Low</v>
      </c>
      <c r="O3244">
        <v>3607</v>
      </c>
      <c r="P3244" t="str">
        <f t="shared" si="1172"/>
        <v>Flop</v>
      </c>
      <c r="Q3244" t="s">
        <v>2186</v>
      </c>
      <c r="R3244" t="str">
        <f t="shared" si="1173"/>
        <v>Crime</v>
      </c>
      <c r="S3244">
        <f t="shared" si="1174"/>
        <v>3</v>
      </c>
      <c r="T3244" t="s">
        <v>2331</v>
      </c>
      <c r="U3244" t="s">
        <v>15391</v>
      </c>
      <c r="V3244">
        <v>22753</v>
      </c>
      <c r="W3244" t="str">
        <f t="shared" si="1175"/>
        <v>Low</v>
      </c>
      <c r="X3244">
        <v>940</v>
      </c>
      <c r="Y3244" t="str">
        <f t="shared" si="1176"/>
        <v>Very Low</v>
      </c>
      <c r="Z3244" t="s">
        <v>15392</v>
      </c>
      <c r="AA3244">
        <v>4</v>
      </c>
      <c r="AB3244" t="str">
        <f t="shared" si="1177"/>
        <v>Ensemble Poster</v>
      </c>
      <c r="AC3244" t="s">
        <v>15393</v>
      </c>
      <c r="AD3244" t="s">
        <v>15394</v>
      </c>
      <c r="AE3244">
        <v>94</v>
      </c>
      <c r="AF3244" t="str">
        <f t="shared" si="1178"/>
        <v>Very Low</v>
      </c>
      <c r="AG3244" t="s">
        <v>9</v>
      </c>
      <c r="AH3244" t="s">
        <v>3542</v>
      </c>
      <c r="AI3244" t="s">
        <v>556</v>
      </c>
      <c r="AJ3244" t="str">
        <f t="shared" si="1179"/>
        <v>Adult</v>
      </c>
      <c r="AK3244">
        <v>10000000</v>
      </c>
      <c r="AL3244" t="str">
        <f t="shared" si="1180"/>
        <v>Low Budget</v>
      </c>
      <c r="AM3244">
        <v>2008</v>
      </c>
      <c r="AN3244">
        <f t="shared" si="1181"/>
        <v>17</v>
      </c>
      <c r="AO3244" t="str">
        <f t="shared" si="1182"/>
        <v>Old Classic</v>
      </c>
      <c r="AP3244">
        <v>161</v>
      </c>
      <c r="AQ3244" t="str">
        <f t="shared" si="1183"/>
        <v>Very Low</v>
      </c>
      <c r="AR3244">
        <v>6.1</v>
      </c>
      <c r="AS3244" t="str">
        <f t="shared" si="1184"/>
        <v>Average</v>
      </c>
      <c r="AT3244">
        <v>2.35</v>
      </c>
      <c r="AU3244" t="str">
        <f t="shared" si="1185"/>
        <v>Cinematic Widescreen</v>
      </c>
      <c r="AV3244">
        <v>0</v>
      </c>
      <c r="AW3244" t="str">
        <f t="shared" si="1186"/>
        <v>Very Low</v>
      </c>
    </row>
    <row r="3245" spans="1:49" x14ac:dyDescent="0.3">
      <c r="A3245" t="s">
        <v>0</v>
      </c>
      <c r="B3245" t="s">
        <v>15395</v>
      </c>
      <c r="C3245">
        <v>102</v>
      </c>
      <c r="D3245" t="str">
        <f t="shared" si="1166"/>
        <v>Low</v>
      </c>
      <c r="E3245">
        <v>94</v>
      </c>
      <c r="F3245" t="str">
        <f t="shared" si="1167"/>
        <v>1h 34m</v>
      </c>
      <c r="G3245" t="str">
        <f t="shared" si="1168"/>
        <v>Standard Movie</v>
      </c>
      <c r="H3245">
        <v>10</v>
      </c>
      <c r="I3245" t="str">
        <f t="shared" si="1169"/>
        <v>Very Low</v>
      </c>
      <c r="J3245">
        <v>72</v>
      </c>
      <c r="K3245" t="str">
        <f t="shared" si="1170"/>
        <v>Very Low</v>
      </c>
      <c r="L3245" t="s">
        <v>15396</v>
      </c>
      <c r="M3245">
        <v>122</v>
      </c>
      <c r="N3245" t="str">
        <f t="shared" si="1171"/>
        <v>Low</v>
      </c>
      <c r="O3245">
        <f>O3244</f>
        <v>3607</v>
      </c>
      <c r="P3245" t="str">
        <f t="shared" si="1172"/>
        <v>Flop</v>
      </c>
      <c r="Q3245" t="s">
        <v>5515</v>
      </c>
      <c r="R3245" t="str">
        <f t="shared" si="1173"/>
        <v>Horror</v>
      </c>
      <c r="S3245">
        <f t="shared" si="1174"/>
        <v>2</v>
      </c>
      <c r="T3245" t="s">
        <v>15397</v>
      </c>
      <c r="U3245" t="s">
        <v>15398</v>
      </c>
      <c r="V3245">
        <v>11950</v>
      </c>
      <c r="W3245" t="str">
        <f t="shared" si="1175"/>
        <v>Low</v>
      </c>
      <c r="X3245">
        <v>375</v>
      </c>
      <c r="Y3245" t="str">
        <f t="shared" si="1176"/>
        <v>Very Low</v>
      </c>
      <c r="Z3245" t="s">
        <v>15399</v>
      </c>
      <c r="AA3245">
        <v>0</v>
      </c>
      <c r="AB3245" t="str">
        <f t="shared" si="1177"/>
        <v>Symbolic Poster</v>
      </c>
      <c r="AC3245" t="s">
        <v>15400</v>
      </c>
      <c r="AD3245" t="s">
        <v>15401</v>
      </c>
      <c r="AE3245">
        <v>89</v>
      </c>
      <c r="AF3245" t="str">
        <f t="shared" si="1178"/>
        <v>Very Low</v>
      </c>
      <c r="AG3245" t="s">
        <v>9</v>
      </c>
      <c r="AH3245" t="s">
        <v>341</v>
      </c>
      <c r="AI3245" t="s">
        <v>556</v>
      </c>
      <c r="AJ3245" t="str">
        <f t="shared" si="1179"/>
        <v>Adult</v>
      </c>
      <c r="AK3245">
        <f>AK3244</f>
        <v>10000000</v>
      </c>
      <c r="AL3245" t="str">
        <f t="shared" si="1180"/>
        <v>Low Budget</v>
      </c>
      <c r="AM3245">
        <v>2010</v>
      </c>
      <c r="AN3245">
        <f t="shared" si="1181"/>
        <v>15</v>
      </c>
      <c r="AO3245" t="str">
        <f t="shared" si="1182"/>
        <v>Modern Classic</v>
      </c>
      <c r="AP3245">
        <v>109</v>
      </c>
      <c r="AQ3245" t="str">
        <f t="shared" si="1183"/>
        <v>Very Low</v>
      </c>
      <c r="AR3245">
        <v>5.8</v>
      </c>
      <c r="AS3245" t="str">
        <f t="shared" si="1184"/>
        <v>Below Average</v>
      </c>
      <c r="AT3245">
        <v>2.35</v>
      </c>
      <c r="AU3245" t="str">
        <f t="shared" si="1185"/>
        <v>Cinematic Widescreen</v>
      </c>
      <c r="AV3245">
        <v>0</v>
      </c>
      <c r="AW3245" t="str">
        <f t="shared" si="1186"/>
        <v>Very Low</v>
      </c>
    </row>
    <row r="3246" spans="1:49" x14ac:dyDescent="0.3">
      <c r="A3246" t="s">
        <v>0</v>
      </c>
      <c r="B3246" t="s">
        <v>15402</v>
      </c>
      <c r="C3246">
        <v>27</v>
      </c>
      <c r="D3246" t="str">
        <f t="shared" si="1166"/>
        <v>Very Low</v>
      </c>
      <c r="E3246">
        <v>85</v>
      </c>
      <c r="F3246" t="str">
        <f t="shared" si="1167"/>
        <v>1h 25m</v>
      </c>
      <c r="G3246" t="str">
        <f t="shared" si="1168"/>
        <v>Featurette</v>
      </c>
      <c r="H3246">
        <v>0</v>
      </c>
      <c r="I3246" t="str">
        <f t="shared" si="1169"/>
        <v>Very Low</v>
      </c>
      <c r="J3246">
        <v>742</v>
      </c>
      <c r="K3246" t="str">
        <f t="shared" si="1170"/>
        <v>Very Low</v>
      </c>
      <c r="L3246" t="s">
        <v>875</v>
      </c>
      <c r="M3246">
        <v>11000</v>
      </c>
      <c r="N3246" t="str">
        <f t="shared" si="1171"/>
        <v>Medium</v>
      </c>
      <c r="O3246">
        <v>70527</v>
      </c>
      <c r="P3246" t="str">
        <f t="shared" si="1172"/>
        <v>Flop</v>
      </c>
      <c r="Q3246" t="s">
        <v>2498</v>
      </c>
      <c r="R3246" t="str">
        <f t="shared" si="1173"/>
        <v>Comedy</v>
      </c>
      <c r="S3246">
        <f t="shared" si="1174"/>
        <v>2</v>
      </c>
      <c r="T3246" t="s">
        <v>1919</v>
      </c>
      <c r="U3246" t="s">
        <v>15403</v>
      </c>
      <c r="V3246">
        <v>7690</v>
      </c>
      <c r="W3246" t="str">
        <f t="shared" si="1175"/>
        <v>Very Low</v>
      </c>
      <c r="X3246">
        <v>14656</v>
      </c>
      <c r="Y3246" t="str">
        <f t="shared" si="1176"/>
        <v>Medium</v>
      </c>
      <c r="Z3246" t="s">
        <v>1610</v>
      </c>
      <c r="AA3246">
        <v>6</v>
      </c>
      <c r="AB3246" t="str">
        <f t="shared" si="1177"/>
        <v>Ensemble Poster</v>
      </c>
      <c r="AC3246" t="s">
        <v>15404</v>
      </c>
      <c r="AD3246" t="s">
        <v>15405</v>
      </c>
      <c r="AE3246">
        <v>68</v>
      </c>
      <c r="AF3246" t="str">
        <f t="shared" si="1178"/>
        <v>Very Low</v>
      </c>
      <c r="AG3246" t="s">
        <v>9</v>
      </c>
      <c r="AH3246" t="s">
        <v>10</v>
      </c>
      <c r="AI3246" t="s">
        <v>556</v>
      </c>
      <c r="AJ3246" t="str">
        <f t="shared" si="1179"/>
        <v>Adult</v>
      </c>
      <c r="AK3246">
        <v>6500000</v>
      </c>
      <c r="AL3246" t="str">
        <f t="shared" si="1180"/>
        <v>Low Budget</v>
      </c>
      <c r="AM3246">
        <v>2004</v>
      </c>
      <c r="AN3246">
        <f t="shared" si="1181"/>
        <v>21</v>
      </c>
      <c r="AO3246" t="str">
        <f t="shared" si="1182"/>
        <v>Old Classic</v>
      </c>
      <c r="AP3246">
        <v>826</v>
      </c>
      <c r="AQ3246" t="str">
        <f t="shared" si="1183"/>
        <v>Very Low</v>
      </c>
      <c r="AR3246">
        <v>6.7</v>
      </c>
      <c r="AS3246" t="str">
        <f t="shared" si="1184"/>
        <v>Average</v>
      </c>
      <c r="AT3246">
        <v>1.85</v>
      </c>
      <c r="AU3246" t="str">
        <f t="shared" si="1185"/>
        <v>HDTV / Widescreen</v>
      </c>
      <c r="AV3246">
        <v>376</v>
      </c>
      <c r="AW3246" t="str">
        <f t="shared" si="1186"/>
        <v>Very Low</v>
      </c>
    </row>
    <row r="3247" spans="1:49" x14ac:dyDescent="0.3">
      <c r="A3247" t="s">
        <v>0</v>
      </c>
      <c r="B3247" t="s">
        <v>5457</v>
      </c>
      <c r="C3247">
        <v>62</v>
      </c>
      <c r="D3247" t="str">
        <f t="shared" si="1166"/>
        <v>Low</v>
      </c>
      <c r="E3247">
        <v>99</v>
      </c>
      <c r="F3247" t="str">
        <f t="shared" si="1167"/>
        <v>1h 39m</v>
      </c>
      <c r="G3247" t="str">
        <f t="shared" si="1168"/>
        <v>Standard Movie</v>
      </c>
      <c r="H3247">
        <v>71</v>
      </c>
      <c r="I3247" t="str">
        <f t="shared" si="1169"/>
        <v>Very Low</v>
      </c>
      <c r="J3247">
        <v>126</v>
      </c>
      <c r="K3247" t="str">
        <f t="shared" si="1170"/>
        <v>Very Low</v>
      </c>
      <c r="L3247" t="s">
        <v>15406</v>
      </c>
      <c r="M3247">
        <v>298</v>
      </c>
      <c r="N3247" t="str">
        <f t="shared" si="1171"/>
        <v>Low</v>
      </c>
      <c r="O3247">
        <f t="shared" ref="O3247:O3251" si="1190">O3246</f>
        <v>70527</v>
      </c>
      <c r="P3247" t="str">
        <f t="shared" si="1172"/>
        <v>Flop</v>
      </c>
      <c r="Q3247" t="s">
        <v>866</v>
      </c>
      <c r="R3247" t="str">
        <f t="shared" si="1173"/>
        <v>Drama</v>
      </c>
      <c r="S3247">
        <f t="shared" si="1174"/>
        <v>4</v>
      </c>
      <c r="T3247" t="s">
        <v>15407</v>
      </c>
      <c r="U3247" t="s">
        <v>15408</v>
      </c>
      <c r="V3247">
        <v>11285</v>
      </c>
      <c r="W3247" t="str">
        <f t="shared" si="1175"/>
        <v>Low</v>
      </c>
      <c r="X3247">
        <v>934</v>
      </c>
      <c r="Y3247" t="str">
        <f t="shared" si="1176"/>
        <v>Very Low</v>
      </c>
      <c r="Z3247" t="s">
        <v>15409</v>
      </c>
      <c r="AA3247">
        <v>0</v>
      </c>
      <c r="AB3247" t="str">
        <f t="shared" si="1177"/>
        <v>Symbolic Poster</v>
      </c>
      <c r="AC3247" t="s">
        <v>15410</v>
      </c>
      <c r="AD3247" t="s">
        <v>15411</v>
      </c>
      <c r="AE3247">
        <v>82</v>
      </c>
      <c r="AF3247" t="str">
        <f t="shared" si="1178"/>
        <v>Very Low</v>
      </c>
      <c r="AG3247" t="s">
        <v>9</v>
      </c>
      <c r="AH3247" t="s">
        <v>10</v>
      </c>
      <c r="AI3247" t="s">
        <v>11</v>
      </c>
      <c r="AJ3247" t="str">
        <f t="shared" si="1179"/>
        <v>Teen</v>
      </c>
      <c r="AK3247">
        <v>10000000</v>
      </c>
      <c r="AL3247" t="str">
        <f t="shared" si="1180"/>
        <v>Low Budget</v>
      </c>
      <c r="AM3247">
        <v>2007</v>
      </c>
      <c r="AN3247">
        <f t="shared" si="1181"/>
        <v>18</v>
      </c>
      <c r="AO3247" t="str">
        <f t="shared" si="1182"/>
        <v>Old Classic</v>
      </c>
      <c r="AP3247">
        <v>258</v>
      </c>
      <c r="AQ3247" t="str">
        <f t="shared" si="1183"/>
        <v>Very Low</v>
      </c>
      <c r="AR3247">
        <v>5.7</v>
      </c>
      <c r="AS3247" t="str">
        <f t="shared" si="1184"/>
        <v>Below Average</v>
      </c>
      <c r="AT3247">
        <v>2.35</v>
      </c>
      <c r="AU3247" t="str">
        <f t="shared" si="1185"/>
        <v>Cinematic Widescreen</v>
      </c>
      <c r="AV3247">
        <v>509</v>
      </c>
      <c r="AW3247" t="str">
        <f t="shared" si="1186"/>
        <v>Very Low</v>
      </c>
    </row>
    <row r="3248" spans="1:49" x14ac:dyDescent="0.3">
      <c r="A3248" t="s">
        <v>0</v>
      </c>
      <c r="B3248" t="s">
        <v>15412</v>
      </c>
      <c r="C3248">
        <v>5</v>
      </c>
      <c r="D3248" t="str">
        <f t="shared" si="1166"/>
        <v>Very Low</v>
      </c>
      <c r="E3248">
        <v>91</v>
      </c>
      <c r="F3248" t="str">
        <f t="shared" si="1167"/>
        <v>1h 31m</v>
      </c>
      <c r="G3248" t="str">
        <f t="shared" si="1168"/>
        <v>Standard Movie</v>
      </c>
      <c r="H3248">
        <v>8</v>
      </c>
      <c r="I3248" t="str">
        <f t="shared" si="1169"/>
        <v>Very Low</v>
      </c>
      <c r="J3248">
        <v>111</v>
      </c>
      <c r="K3248" t="str">
        <f t="shared" si="1170"/>
        <v>Very Low</v>
      </c>
      <c r="L3248" t="s">
        <v>15413</v>
      </c>
      <c r="M3248">
        <v>485</v>
      </c>
      <c r="N3248" t="str">
        <f t="shared" si="1171"/>
        <v>Low</v>
      </c>
      <c r="O3248">
        <f t="shared" si="1190"/>
        <v>70527</v>
      </c>
      <c r="P3248" t="str">
        <f t="shared" si="1172"/>
        <v>Flop</v>
      </c>
      <c r="Q3248" t="s">
        <v>6170</v>
      </c>
      <c r="R3248" t="str">
        <f t="shared" si="1173"/>
        <v>Drama</v>
      </c>
      <c r="S3248">
        <f t="shared" si="1174"/>
        <v>2</v>
      </c>
      <c r="T3248" t="s">
        <v>15414</v>
      </c>
      <c r="U3248" t="s">
        <v>15415</v>
      </c>
      <c r="V3248">
        <v>1642</v>
      </c>
      <c r="W3248" t="str">
        <f t="shared" si="1175"/>
        <v>Very Low</v>
      </c>
      <c r="X3248">
        <v>964</v>
      </c>
      <c r="Y3248" t="str">
        <f t="shared" si="1176"/>
        <v>Very Low</v>
      </c>
      <c r="Z3248" t="s">
        <v>15416</v>
      </c>
      <c r="AA3248">
        <v>0</v>
      </c>
      <c r="AB3248" t="str">
        <f t="shared" si="1177"/>
        <v>Symbolic Poster</v>
      </c>
      <c r="AC3248" t="str">
        <f>AC3247</f>
        <v>angry spirit|aura|electronic voice phenomena|electronics|near death experience</v>
      </c>
      <c r="AD3248" t="s">
        <v>15417</v>
      </c>
      <c r="AE3248">
        <v>11</v>
      </c>
      <c r="AF3248" t="str">
        <f t="shared" si="1178"/>
        <v>Very Low</v>
      </c>
      <c r="AG3248" t="s">
        <v>9</v>
      </c>
      <c r="AH3248" t="s">
        <v>239</v>
      </c>
      <c r="AI3248" t="s">
        <v>11</v>
      </c>
      <c r="AJ3248" t="str">
        <f t="shared" si="1179"/>
        <v>Teen</v>
      </c>
      <c r="AK3248">
        <v>10000000</v>
      </c>
      <c r="AL3248" t="str">
        <f t="shared" si="1180"/>
        <v>Low Budget</v>
      </c>
      <c r="AM3248">
        <v>2011</v>
      </c>
      <c r="AN3248">
        <f t="shared" si="1181"/>
        <v>14</v>
      </c>
      <c r="AO3248" t="str">
        <f t="shared" si="1182"/>
        <v>Modern Classic</v>
      </c>
      <c r="AP3248">
        <v>152</v>
      </c>
      <c r="AQ3248" t="str">
        <f t="shared" si="1183"/>
        <v>Very Low</v>
      </c>
      <c r="AR3248">
        <v>4.5</v>
      </c>
      <c r="AS3248" t="str">
        <f t="shared" si="1184"/>
        <v>Poor</v>
      </c>
      <c r="AT3248">
        <v>2.35</v>
      </c>
      <c r="AU3248" t="str">
        <f t="shared" si="1185"/>
        <v>Cinematic Widescreen</v>
      </c>
      <c r="AV3248">
        <v>0</v>
      </c>
      <c r="AW3248" t="str">
        <f t="shared" si="1186"/>
        <v>Very Low</v>
      </c>
    </row>
    <row r="3249" spans="1:49" x14ac:dyDescent="0.3">
      <c r="A3249" t="s">
        <v>0</v>
      </c>
      <c r="B3249" t="s">
        <v>15418</v>
      </c>
      <c r="C3249">
        <v>76</v>
      </c>
      <c r="D3249" t="str">
        <f t="shared" si="1166"/>
        <v>Low</v>
      </c>
      <c r="E3249">
        <v>117</v>
      </c>
      <c r="F3249" t="str">
        <f t="shared" si="1167"/>
        <v>1h 57m</v>
      </c>
      <c r="G3249" t="str">
        <f t="shared" si="1168"/>
        <v>Standard Movie</v>
      </c>
      <c r="H3249">
        <v>13</v>
      </c>
      <c r="I3249" t="str">
        <f t="shared" si="1169"/>
        <v>Very Low</v>
      </c>
      <c r="J3249">
        <v>415</v>
      </c>
      <c r="K3249" t="str">
        <f t="shared" si="1170"/>
        <v>Very Low</v>
      </c>
      <c r="L3249" t="s">
        <v>4342</v>
      </c>
      <c r="M3249">
        <v>5000</v>
      </c>
      <c r="N3249" t="str">
        <f t="shared" si="1171"/>
        <v>Low</v>
      </c>
      <c r="O3249">
        <f t="shared" si="1190"/>
        <v>70527</v>
      </c>
      <c r="P3249" t="str">
        <f t="shared" si="1172"/>
        <v>Flop</v>
      </c>
      <c r="Q3249" t="s">
        <v>4046</v>
      </c>
      <c r="R3249" t="str">
        <f t="shared" si="1173"/>
        <v>Drama</v>
      </c>
      <c r="S3249">
        <f t="shared" si="1174"/>
        <v>2</v>
      </c>
      <c r="T3249" t="s">
        <v>1819</v>
      </c>
      <c r="U3249" t="s">
        <v>15419</v>
      </c>
      <c r="V3249">
        <v>9585</v>
      </c>
      <c r="W3249" t="str">
        <f t="shared" si="1175"/>
        <v>Very Low</v>
      </c>
      <c r="X3249">
        <v>7637</v>
      </c>
      <c r="Y3249" t="str">
        <f t="shared" si="1176"/>
        <v>Low</v>
      </c>
      <c r="Z3249" t="s">
        <v>15420</v>
      </c>
      <c r="AA3249">
        <v>1</v>
      </c>
      <c r="AB3249" t="str">
        <f t="shared" si="1177"/>
        <v>Solo Star Poster</v>
      </c>
      <c r="AC3249" t="s">
        <v>15421</v>
      </c>
      <c r="AD3249" t="s">
        <v>15422</v>
      </c>
      <c r="AE3249">
        <v>38</v>
      </c>
      <c r="AF3249" t="str">
        <f t="shared" si="1178"/>
        <v>Very Low</v>
      </c>
      <c r="AG3249" t="s">
        <v>9</v>
      </c>
      <c r="AH3249" t="s">
        <v>28</v>
      </c>
      <c r="AI3249" t="s">
        <v>556</v>
      </c>
      <c r="AJ3249" t="str">
        <f t="shared" si="1179"/>
        <v>Adult</v>
      </c>
      <c r="AK3249">
        <v>6000000</v>
      </c>
      <c r="AL3249" t="str">
        <f t="shared" si="1180"/>
        <v>Low Budget</v>
      </c>
      <c r="AM3249">
        <v>2008</v>
      </c>
      <c r="AN3249">
        <f t="shared" si="1181"/>
        <v>17</v>
      </c>
      <c r="AO3249" t="str">
        <f t="shared" si="1182"/>
        <v>Old Classic</v>
      </c>
      <c r="AP3249">
        <v>2000</v>
      </c>
      <c r="AQ3249" t="str">
        <f t="shared" si="1183"/>
        <v>Low</v>
      </c>
      <c r="AR3249">
        <v>6.9</v>
      </c>
      <c r="AS3249" t="str">
        <f t="shared" si="1184"/>
        <v>Average</v>
      </c>
      <c r="AT3249">
        <v>2.35</v>
      </c>
      <c r="AU3249" t="str">
        <f t="shared" si="1185"/>
        <v>Cinematic Widescreen</v>
      </c>
      <c r="AV3249">
        <v>0</v>
      </c>
      <c r="AW3249" t="str">
        <f t="shared" si="1186"/>
        <v>Very Low</v>
      </c>
    </row>
    <row r="3250" spans="1:49" x14ac:dyDescent="0.3">
      <c r="A3250" t="s">
        <v>0</v>
      </c>
      <c r="B3250" t="s">
        <v>15423</v>
      </c>
      <c r="C3250">
        <v>8</v>
      </c>
      <c r="D3250" t="str">
        <f t="shared" si="1166"/>
        <v>Very Low</v>
      </c>
      <c r="E3250">
        <v>85</v>
      </c>
      <c r="F3250" t="str">
        <f t="shared" si="1167"/>
        <v>1h 25m</v>
      </c>
      <c r="G3250" t="str">
        <f t="shared" si="1168"/>
        <v>Featurette</v>
      </c>
      <c r="H3250">
        <v>0</v>
      </c>
      <c r="I3250" t="str">
        <f t="shared" si="1169"/>
        <v>Very Low</v>
      </c>
      <c r="J3250">
        <v>196</v>
      </c>
      <c r="K3250" t="str">
        <f t="shared" si="1170"/>
        <v>Very Low</v>
      </c>
      <c r="L3250" t="s">
        <v>1707</v>
      </c>
      <c r="M3250">
        <v>1000</v>
      </c>
      <c r="N3250" t="str">
        <f t="shared" si="1171"/>
        <v>Low</v>
      </c>
      <c r="O3250">
        <f t="shared" si="1190"/>
        <v>70527</v>
      </c>
      <c r="P3250" t="str">
        <f t="shared" si="1172"/>
        <v>Flop</v>
      </c>
      <c r="Q3250" t="s">
        <v>15424</v>
      </c>
      <c r="R3250" t="str">
        <f t="shared" si="1173"/>
        <v>Adventure</v>
      </c>
      <c r="S3250">
        <f t="shared" si="1174"/>
        <v>2</v>
      </c>
      <c r="T3250" t="s">
        <v>7538</v>
      </c>
      <c r="U3250" t="s">
        <v>15425</v>
      </c>
      <c r="V3250">
        <v>162</v>
      </c>
      <c r="W3250" t="str">
        <f t="shared" si="1175"/>
        <v>Very Low</v>
      </c>
      <c r="X3250">
        <v>2259</v>
      </c>
      <c r="Y3250" t="str">
        <f t="shared" si="1176"/>
        <v>Low</v>
      </c>
      <c r="Z3250" t="s">
        <v>15426</v>
      </c>
      <c r="AA3250">
        <v>0</v>
      </c>
      <c r="AB3250" t="str">
        <f t="shared" si="1177"/>
        <v>Symbolic Poster</v>
      </c>
      <c r="AC3250" t="str">
        <f>AC3249</f>
        <v>1980s|ira|near death experience|title directed by female|what happened to epilogue</v>
      </c>
      <c r="AD3250" t="s">
        <v>15427</v>
      </c>
      <c r="AE3250">
        <v>2</v>
      </c>
      <c r="AF3250" t="str">
        <f t="shared" si="1178"/>
        <v>Very Low</v>
      </c>
      <c r="AG3250" t="s">
        <v>9</v>
      </c>
      <c r="AH3250" t="s">
        <v>5665</v>
      </c>
      <c r="AI3250" t="str">
        <f>AI3249</f>
        <v>R</v>
      </c>
      <c r="AJ3250" t="str">
        <f t="shared" si="1179"/>
        <v>Adult</v>
      </c>
      <c r="AK3250">
        <v>10000000</v>
      </c>
      <c r="AL3250" t="str">
        <f t="shared" si="1180"/>
        <v>Low Budget</v>
      </c>
      <c r="AM3250">
        <v>2014</v>
      </c>
      <c r="AN3250">
        <f t="shared" si="1181"/>
        <v>11</v>
      </c>
      <c r="AO3250" t="str">
        <f t="shared" si="1182"/>
        <v>Modern Classic</v>
      </c>
      <c r="AP3250">
        <v>618</v>
      </c>
      <c r="AQ3250" t="str">
        <f t="shared" si="1183"/>
        <v>Very Low</v>
      </c>
      <c r="AR3250">
        <v>4.8</v>
      </c>
      <c r="AS3250" t="str">
        <f t="shared" si="1184"/>
        <v>Poor</v>
      </c>
      <c r="AT3250">
        <f>AT3249</f>
        <v>2.35</v>
      </c>
      <c r="AU3250" t="str">
        <f t="shared" si="1185"/>
        <v>Cinematic Widescreen</v>
      </c>
      <c r="AV3250">
        <v>186</v>
      </c>
      <c r="AW3250" t="str">
        <f t="shared" si="1186"/>
        <v>Very Low</v>
      </c>
    </row>
    <row r="3251" spans="1:49" x14ac:dyDescent="0.3">
      <c r="A3251" t="s">
        <v>0</v>
      </c>
      <c r="B3251" t="s">
        <v>13911</v>
      </c>
      <c r="C3251">
        <v>75</v>
      </c>
      <c r="D3251" t="str">
        <f t="shared" si="1166"/>
        <v>Low</v>
      </c>
      <c r="E3251">
        <v>106</v>
      </c>
      <c r="F3251" t="str">
        <f t="shared" si="1167"/>
        <v>1h 46m</v>
      </c>
      <c r="G3251" t="str">
        <f t="shared" si="1168"/>
        <v>Standard Movie</v>
      </c>
      <c r="H3251">
        <v>261</v>
      </c>
      <c r="I3251" t="str">
        <f t="shared" si="1169"/>
        <v>Very Low</v>
      </c>
      <c r="J3251">
        <v>520</v>
      </c>
      <c r="K3251" t="str">
        <f t="shared" si="1170"/>
        <v>Very Low</v>
      </c>
      <c r="L3251" t="s">
        <v>822</v>
      </c>
      <c r="M3251">
        <v>30000</v>
      </c>
      <c r="N3251" t="str">
        <f t="shared" si="1171"/>
        <v>Medium</v>
      </c>
      <c r="O3251">
        <f t="shared" si="1190"/>
        <v>70527</v>
      </c>
      <c r="P3251" t="str">
        <f t="shared" si="1172"/>
        <v>Flop</v>
      </c>
      <c r="Q3251" t="s">
        <v>3367</v>
      </c>
      <c r="R3251" t="str">
        <f t="shared" si="1173"/>
        <v>Drama</v>
      </c>
      <c r="S3251">
        <f t="shared" si="1174"/>
        <v>2</v>
      </c>
      <c r="T3251" t="s">
        <v>15428</v>
      </c>
      <c r="U3251" t="s">
        <v>15429</v>
      </c>
      <c r="V3251">
        <v>3075</v>
      </c>
      <c r="W3251" t="str">
        <f t="shared" si="1175"/>
        <v>Very Low</v>
      </c>
      <c r="X3251">
        <v>31325</v>
      </c>
      <c r="Y3251" t="str">
        <f t="shared" si="1176"/>
        <v>Medium</v>
      </c>
      <c r="Z3251" t="s">
        <v>1966</v>
      </c>
      <c r="AA3251">
        <v>2</v>
      </c>
      <c r="AB3251" t="str">
        <f t="shared" si="1177"/>
        <v>Duo/Trio Poster</v>
      </c>
      <c r="AC3251" t="s">
        <v>15430</v>
      </c>
      <c r="AD3251" t="s">
        <v>15431</v>
      </c>
      <c r="AE3251">
        <v>31</v>
      </c>
      <c r="AF3251" t="str">
        <f t="shared" si="1178"/>
        <v>Very Low</v>
      </c>
      <c r="AG3251" t="s">
        <v>9</v>
      </c>
      <c r="AH3251" t="s">
        <v>738</v>
      </c>
      <c r="AI3251" t="s">
        <v>556</v>
      </c>
      <c r="AJ3251" t="str">
        <f t="shared" si="1179"/>
        <v>Adult</v>
      </c>
      <c r="AK3251">
        <v>10000000</v>
      </c>
      <c r="AL3251" t="str">
        <f t="shared" si="1180"/>
        <v>Low Budget</v>
      </c>
      <c r="AM3251">
        <v>2008</v>
      </c>
      <c r="AN3251">
        <f t="shared" si="1181"/>
        <v>17</v>
      </c>
      <c r="AO3251" t="str">
        <f t="shared" si="1182"/>
        <v>Old Classic</v>
      </c>
      <c r="AP3251">
        <v>744</v>
      </c>
      <c r="AQ3251" t="str">
        <f t="shared" si="1183"/>
        <v>Very Low</v>
      </c>
      <c r="AR3251">
        <v>6.3</v>
      </c>
      <c r="AS3251" t="str">
        <f t="shared" si="1184"/>
        <v>Average</v>
      </c>
      <c r="AT3251">
        <v>2.35</v>
      </c>
      <c r="AU3251" t="str">
        <f t="shared" si="1185"/>
        <v>Cinematic Widescreen</v>
      </c>
      <c r="AV3251">
        <v>589</v>
      </c>
      <c r="AW3251" t="str">
        <f t="shared" si="1186"/>
        <v>Very Low</v>
      </c>
    </row>
    <row r="3252" spans="1:49" x14ac:dyDescent="0.3">
      <c r="A3252" t="s">
        <v>0</v>
      </c>
      <c r="B3252" t="s">
        <v>15432</v>
      </c>
      <c r="C3252">
        <v>66</v>
      </c>
      <c r="D3252" t="str">
        <f t="shared" si="1166"/>
        <v>Low</v>
      </c>
      <c r="E3252">
        <v>81</v>
      </c>
      <c r="F3252" t="str">
        <f t="shared" si="1167"/>
        <v>1h 21m</v>
      </c>
      <c r="G3252" t="str">
        <f t="shared" si="1168"/>
        <v>Featurette</v>
      </c>
      <c r="H3252">
        <v>4</v>
      </c>
      <c r="I3252" t="str">
        <f t="shared" si="1169"/>
        <v>Very Low</v>
      </c>
      <c r="J3252">
        <v>5</v>
      </c>
      <c r="K3252" t="str">
        <f t="shared" si="1170"/>
        <v>Very Low</v>
      </c>
      <c r="L3252" t="s">
        <v>15433</v>
      </c>
      <c r="M3252">
        <v>63</v>
      </c>
      <c r="N3252" t="str">
        <f t="shared" si="1171"/>
        <v>Low</v>
      </c>
      <c r="O3252">
        <v>11835</v>
      </c>
      <c r="P3252" t="str">
        <f t="shared" si="1172"/>
        <v>Flop</v>
      </c>
      <c r="Q3252" t="s">
        <v>1386</v>
      </c>
      <c r="R3252" t="str">
        <f t="shared" si="1173"/>
        <v>Comedy</v>
      </c>
      <c r="S3252">
        <f t="shared" si="1174"/>
        <v>3</v>
      </c>
      <c r="T3252" t="s">
        <v>8614</v>
      </c>
      <c r="U3252" t="s">
        <v>15434</v>
      </c>
      <c r="V3252">
        <v>1920</v>
      </c>
      <c r="W3252" t="str">
        <f t="shared" si="1175"/>
        <v>Very Low</v>
      </c>
      <c r="X3252">
        <v>81</v>
      </c>
      <c r="Y3252" t="str">
        <f t="shared" si="1176"/>
        <v>Very Low</v>
      </c>
      <c r="Z3252" t="s">
        <v>15435</v>
      </c>
      <c r="AA3252">
        <v>0</v>
      </c>
      <c r="AB3252" t="str">
        <f t="shared" si="1177"/>
        <v>Symbolic Poster</v>
      </c>
      <c r="AC3252" t="s">
        <v>15436</v>
      </c>
      <c r="AD3252" t="s">
        <v>15437</v>
      </c>
      <c r="AE3252">
        <v>7</v>
      </c>
      <c r="AF3252" t="str">
        <f t="shared" si="1178"/>
        <v>Very Low</v>
      </c>
      <c r="AG3252" t="s">
        <v>8620</v>
      </c>
      <c r="AH3252" t="s">
        <v>8621</v>
      </c>
      <c r="AI3252" t="str">
        <f>AI3251</f>
        <v>R</v>
      </c>
      <c r="AJ3252" t="str">
        <f t="shared" si="1179"/>
        <v>Adult</v>
      </c>
      <c r="AK3252">
        <v>10000000</v>
      </c>
      <c r="AL3252" t="str">
        <f t="shared" si="1180"/>
        <v>Low Budget</v>
      </c>
      <c r="AM3252">
        <v>2013</v>
      </c>
      <c r="AN3252">
        <f t="shared" si="1181"/>
        <v>12</v>
      </c>
      <c r="AO3252" t="str">
        <f t="shared" si="1182"/>
        <v>Modern Classic</v>
      </c>
      <c r="AP3252">
        <v>10</v>
      </c>
      <c r="AQ3252" t="str">
        <f t="shared" si="1183"/>
        <v>Very Low</v>
      </c>
      <c r="AR3252">
        <v>6.9</v>
      </c>
      <c r="AS3252" t="str">
        <f t="shared" si="1184"/>
        <v>Average</v>
      </c>
      <c r="AT3252">
        <v>2.35</v>
      </c>
      <c r="AU3252" t="str">
        <f t="shared" si="1185"/>
        <v>Cinematic Widescreen</v>
      </c>
      <c r="AV3252">
        <v>1000</v>
      </c>
      <c r="AW3252" t="str">
        <f t="shared" si="1186"/>
        <v>Very Low</v>
      </c>
    </row>
    <row r="3253" spans="1:49" x14ac:dyDescent="0.3">
      <c r="A3253" t="s">
        <v>0</v>
      </c>
      <c r="B3253" t="s">
        <v>15438</v>
      </c>
      <c r="C3253">
        <v>31</v>
      </c>
      <c r="D3253" t="str">
        <f t="shared" si="1166"/>
        <v>Very Low</v>
      </c>
      <c r="E3253">
        <v>100</v>
      </c>
      <c r="F3253" t="str">
        <f t="shared" si="1167"/>
        <v>1h 40m</v>
      </c>
      <c r="G3253" t="str">
        <f t="shared" si="1168"/>
        <v>Standard Movie</v>
      </c>
      <c r="H3253">
        <v>98</v>
      </c>
      <c r="I3253" t="str">
        <f t="shared" si="1169"/>
        <v>Very Low</v>
      </c>
      <c r="J3253">
        <v>95</v>
      </c>
      <c r="K3253" t="str">
        <f t="shared" si="1170"/>
        <v>Very Low</v>
      </c>
      <c r="L3253" t="s">
        <v>161</v>
      </c>
      <c r="M3253">
        <v>1000</v>
      </c>
      <c r="N3253" t="str">
        <f t="shared" si="1171"/>
        <v>Low</v>
      </c>
      <c r="O3253">
        <f t="shared" ref="O3253:O3256" si="1191">O3252</f>
        <v>11835</v>
      </c>
      <c r="P3253" t="str">
        <f t="shared" si="1172"/>
        <v>Flop</v>
      </c>
      <c r="Q3253" t="s">
        <v>15439</v>
      </c>
      <c r="R3253" t="str">
        <f t="shared" si="1173"/>
        <v>Comedy</v>
      </c>
      <c r="S3253">
        <f t="shared" si="1174"/>
        <v>4</v>
      </c>
      <c r="T3253" t="s">
        <v>15440</v>
      </c>
      <c r="U3253" t="s">
        <v>15441</v>
      </c>
      <c r="V3253">
        <v>1250</v>
      </c>
      <c r="W3253" t="str">
        <f t="shared" si="1175"/>
        <v>Very Low</v>
      </c>
      <c r="X3253">
        <v>2227</v>
      </c>
      <c r="Y3253" t="str">
        <f t="shared" si="1176"/>
        <v>Low</v>
      </c>
      <c r="Z3253" t="s">
        <v>15442</v>
      </c>
      <c r="AA3253">
        <v>1</v>
      </c>
      <c r="AB3253" t="str">
        <f t="shared" si="1177"/>
        <v>Solo Star Poster</v>
      </c>
      <c r="AC3253" t="s">
        <v>15443</v>
      </c>
      <c r="AD3253" t="s">
        <v>15444</v>
      </c>
      <c r="AE3253">
        <v>16</v>
      </c>
      <c r="AF3253" t="str">
        <f t="shared" si="1178"/>
        <v>Very Low</v>
      </c>
      <c r="AG3253" t="s">
        <v>9</v>
      </c>
      <c r="AH3253" t="s">
        <v>28</v>
      </c>
      <c r="AI3253" t="s">
        <v>11</v>
      </c>
      <c r="AJ3253" t="str">
        <f t="shared" si="1179"/>
        <v>Teen</v>
      </c>
      <c r="AK3253">
        <v>10000000</v>
      </c>
      <c r="AL3253" t="str">
        <f t="shared" si="1180"/>
        <v>Low Budget</v>
      </c>
      <c r="AM3253">
        <v>2010</v>
      </c>
      <c r="AN3253">
        <f t="shared" si="1181"/>
        <v>15</v>
      </c>
      <c r="AO3253" t="str">
        <f t="shared" si="1182"/>
        <v>Modern Classic</v>
      </c>
      <c r="AP3253">
        <v>891</v>
      </c>
      <c r="AQ3253" t="str">
        <f t="shared" si="1183"/>
        <v>Very Low</v>
      </c>
      <c r="AR3253">
        <v>5.4</v>
      </c>
      <c r="AS3253" t="str">
        <f t="shared" si="1184"/>
        <v>Below Average</v>
      </c>
      <c r="AT3253">
        <v>2.35</v>
      </c>
      <c r="AU3253" t="str">
        <f t="shared" si="1185"/>
        <v>Cinematic Widescreen</v>
      </c>
      <c r="AV3253">
        <v>695</v>
      </c>
      <c r="AW3253" t="str">
        <f t="shared" si="1186"/>
        <v>Very Low</v>
      </c>
    </row>
    <row r="3254" spans="1:49" x14ac:dyDescent="0.3">
      <c r="A3254" t="s">
        <v>0</v>
      </c>
      <c r="B3254" t="s">
        <v>4645</v>
      </c>
      <c r="C3254">
        <v>32</v>
      </c>
      <c r="D3254" t="str">
        <f t="shared" si="1166"/>
        <v>Very Low</v>
      </c>
      <c r="E3254">
        <v>90</v>
      </c>
      <c r="F3254" t="str">
        <f t="shared" si="1167"/>
        <v>1h 30m</v>
      </c>
      <c r="G3254" t="str">
        <f t="shared" si="1168"/>
        <v>Standard Movie</v>
      </c>
      <c r="H3254">
        <v>110</v>
      </c>
      <c r="I3254" t="str">
        <f t="shared" si="1169"/>
        <v>Very Low</v>
      </c>
      <c r="J3254">
        <v>711</v>
      </c>
      <c r="K3254" t="str">
        <f t="shared" si="1170"/>
        <v>Very Low</v>
      </c>
      <c r="L3254" t="s">
        <v>1159</v>
      </c>
      <c r="M3254">
        <v>1000</v>
      </c>
      <c r="N3254" t="str">
        <f t="shared" si="1171"/>
        <v>Low</v>
      </c>
      <c r="O3254">
        <f t="shared" si="1191"/>
        <v>11835</v>
      </c>
      <c r="P3254" t="str">
        <f t="shared" si="1172"/>
        <v>Flop</v>
      </c>
      <c r="Q3254" t="s">
        <v>4148</v>
      </c>
      <c r="R3254" t="str">
        <f t="shared" si="1173"/>
        <v>Action</v>
      </c>
      <c r="S3254">
        <f t="shared" si="1174"/>
        <v>3</v>
      </c>
      <c r="T3254" t="s">
        <v>361</v>
      </c>
      <c r="U3254" t="s">
        <v>15445</v>
      </c>
      <c r="V3254">
        <v>5715</v>
      </c>
      <c r="W3254" t="str">
        <f t="shared" si="1175"/>
        <v>Very Low</v>
      </c>
      <c r="X3254">
        <v>3937</v>
      </c>
      <c r="Y3254" t="str">
        <f t="shared" si="1176"/>
        <v>Low</v>
      </c>
      <c r="Z3254" t="s">
        <v>10565</v>
      </c>
      <c r="AA3254">
        <v>4</v>
      </c>
      <c r="AB3254" t="str">
        <f t="shared" si="1177"/>
        <v>Ensemble Poster</v>
      </c>
      <c r="AC3254" t="s">
        <v>15446</v>
      </c>
      <c r="AD3254" t="s">
        <v>15447</v>
      </c>
      <c r="AE3254">
        <v>60</v>
      </c>
      <c r="AF3254" t="str">
        <f t="shared" si="1178"/>
        <v>Very Low</v>
      </c>
      <c r="AG3254" t="s">
        <v>9</v>
      </c>
      <c r="AH3254" t="s">
        <v>10</v>
      </c>
      <c r="AI3254" t="s">
        <v>556</v>
      </c>
      <c r="AJ3254" t="str">
        <f t="shared" si="1179"/>
        <v>Adult</v>
      </c>
      <c r="AK3254">
        <v>10000000</v>
      </c>
      <c r="AL3254" t="str">
        <f t="shared" si="1180"/>
        <v>Low Budget</v>
      </c>
      <c r="AM3254">
        <v>2009</v>
      </c>
      <c r="AN3254">
        <f t="shared" si="1181"/>
        <v>16</v>
      </c>
      <c r="AO3254" t="str">
        <f t="shared" si="1182"/>
        <v>Old Classic</v>
      </c>
      <c r="AP3254">
        <v>898</v>
      </c>
      <c r="AQ3254" t="str">
        <f t="shared" si="1183"/>
        <v>Very Low</v>
      </c>
      <c r="AR3254">
        <v>3.8</v>
      </c>
      <c r="AS3254" t="str">
        <f t="shared" si="1184"/>
        <v>Very Poor</v>
      </c>
      <c r="AT3254">
        <v>1.85</v>
      </c>
      <c r="AU3254" t="str">
        <f t="shared" si="1185"/>
        <v>HDTV / Widescreen</v>
      </c>
      <c r="AV3254">
        <v>486</v>
      </c>
      <c r="AW3254" t="str">
        <f t="shared" si="1186"/>
        <v>Very Low</v>
      </c>
    </row>
    <row r="3255" spans="1:49" x14ac:dyDescent="0.3">
      <c r="A3255" t="s">
        <v>0</v>
      </c>
      <c r="B3255" t="s">
        <v>15448</v>
      </c>
      <c r="C3255">
        <v>17</v>
      </c>
      <c r="D3255" t="str">
        <f t="shared" si="1166"/>
        <v>Very Low</v>
      </c>
      <c r="E3255">
        <v>116</v>
      </c>
      <c r="F3255" t="str">
        <f t="shared" si="1167"/>
        <v>1h 56m</v>
      </c>
      <c r="G3255" t="str">
        <f t="shared" si="1168"/>
        <v>Standard Movie</v>
      </c>
      <c r="H3255">
        <v>24</v>
      </c>
      <c r="I3255" t="str">
        <f t="shared" si="1169"/>
        <v>Very Low</v>
      </c>
      <c r="J3255">
        <v>46</v>
      </c>
      <c r="K3255" t="str">
        <f t="shared" si="1170"/>
        <v>Very Low</v>
      </c>
      <c r="L3255" t="s">
        <v>15449</v>
      </c>
      <c r="M3255">
        <v>183</v>
      </c>
      <c r="N3255" t="str">
        <f t="shared" si="1171"/>
        <v>Low</v>
      </c>
      <c r="O3255">
        <f t="shared" si="1191"/>
        <v>11835</v>
      </c>
      <c r="P3255" t="str">
        <f t="shared" si="1172"/>
        <v>Flop</v>
      </c>
      <c r="Q3255" t="s">
        <v>185</v>
      </c>
      <c r="R3255" t="str">
        <f t="shared" si="1173"/>
        <v>Drama</v>
      </c>
      <c r="S3255">
        <f t="shared" si="1174"/>
        <v>2</v>
      </c>
      <c r="T3255" t="s">
        <v>14612</v>
      </c>
      <c r="U3255" t="s">
        <v>15450</v>
      </c>
      <c r="V3255">
        <v>2223</v>
      </c>
      <c r="W3255" t="str">
        <f t="shared" si="1175"/>
        <v>Very Low</v>
      </c>
      <c r="X3255">
        <v>428</v>
      </c>
      <c r="Y3255" t="str">
        <f t="shared" si="1176"/>
        <v>Very Low</v>
      </c>
      <c r="Z3255" t="s">
        <v>15451</v>
      </c>
      <c r="AA3255">
        <v>2</v>
      </c>
      <c r="AB3255" t="str">
        <f t="shared" si="1177"/>
        <v>Duo/Trio Poster</v>
      </c>
      <c r="AC3255" t="s">
        <v>15452</v>
      </c>
      <c r="AD3255" t="s">
        <v>15453</v>
      </c>
      <c r="AE3255">
        <v>27</v>
      </c>
      <c r="AF3255" t="str">
        <f t="shared" si="1178"/>
        <v>Very Low</v>
      </c>
      <c r="AG3255" t="s">
        <v>9</v>
      </c>
      <c r="AH3255" t="s">
        <v>239</v>
      </c>
      <c r="AI3255" t="s">
        <v>556</v>
      </c>
      <c r="AJ3255" t="str">
        <f t="shared" si="1179"/>
        <v>Adult</v>
      </c>
      <c r="AK3255">
        <v>10000000</v>
      </c>
      <c r="AL3255" t="str">
        <f t="shared" si="1180"/>
        <v>Low Budget</v>
      </c>
      <c r="AM3255">
        <v>2007</v>
      </c>
      <c r="AN3255">
        <f t="shared" si="1181"/>
        <v>18</v>
      </c>
      <c r="AO3255" t="str">
        <f t="shared" si="1182"/>
        <v>Old Classic</v>
      </c>
      <c r="AP3255">
        <v>136</v>
      </c>
      <c r="AQ3255" t="str">
        <f t="shared" si="1183"/>
        <v>Very Low</v>
      </c>
      <c r="AR3255">
        <v>7</v>
      </c>
      <c r="AS3255" t="str">
        <f t="shared" si="1184"/>
        <v>Good</v>
      </c>
      <c r="AT3255">
        <v>2.35</v>
      </c>
      <c r="AU3255" t="str">
        <f t="shared" si="1185"/>
        <v>Cinematic Widescreen</v>
      </c>
      <c r="AV3255">
        <v>746</v>
      </c>
      <c r="AW3255" t="str">
        <f t="shared" si="1186"/>
        <v>Very Low</v>
      </c>
    </row>
    <row r="3256" spans="1:49" x14ac:dyDescent="0.3">
      <c r="A3256" t="s">
        <v>0</v>
      </c>
      <c r="B3256" t="s">
        <v>15454</v>
      </c>
      <c r="C3256">
        <v>4</v>
      </c>
      <c r="D3256" t="str">
        <f t="shared" si="1166"/>
        <v>Very Low</v>
      </c>
      <c r="E3256">
        <v>84</v>
      </c>
      <c r="F3256" t="str">
        <f t="shared" si="1167"/>
        <v>1h 24m</v>
      </c>
      <c r="G3256" t="str">
        <f t="shared" si="1168"/>
        <v>Featurette</v>
      </c>
      <c r="H3256">
        <v>5</v>
      </c>
      <c r="I3256" t="str">
        <f t="shared" si="1169"/>
        <v>Very Low</v>
      </c>
      <c r="J3256">
        <v>482</v>
      </c>
      <c r="K3256" t="str">
        <f t="shared" si="1170"/>
        <v>Very Low</v>
      </c>
      <c r="L3256" t="s">
        <v>15455</v>
      </c>
      <c r="M3256">
        <v>670</v>
      </c>
      <c r="N3256" t="str">
        <f t="shared" si="1171"/>
        <v>Low</v>
      </c>
      <c r="O3256">
        <f t="shared" si="1191"/>
        <v>11835</v>
      </c>
      <c r="P3256" t="str">
        <f t="shared" si="1172"/>
        <v>Flop</v>
      </c>
      <c r="Q3256" t="s">
        <v>1642</v>
      </c>
      <c r="R3256" t="str">
        <f t="shared" si="1173"/>
        <v>Comedy</v>
      </c>
      <c r="S3256">
        <f t="shared" si="1174"/>
        <v>1</v>
      </c>
      <c r="T3256" t="s">
        <v>10590</v>
      </c>
      <c r="U3256" t="s">
        <v>15456</v>
      </c>
      <c r="V3256">
        <v>553</v>
      </c>
      <c r="W3256" t="str">
        <f t="shared" si="1175"/>
        <v>Very Low</v>
      </c>
      <c r="X3256">
        <v>2739</v>
      </c>
      <c r="Y3256" t="str">
        <f t="shared" si="1176"/>
        <v>Low</v>
      </c>
      <c r="Z3256" t="s">
        <v>5562</v>
      </c>
      <c r="AA3256">
        <v>5</v>
      </c>
      <c r="AB3256" t="str">
        <f t="shared" si="1177"/>
        <v>Ensemble Poster</v>
      </c>
      <c r="AC3256" t="str">
        <f>AC3255</f>
        <v>india|love|muslim|pakistan|sikh</v>
      </c>
      <c r="AD3256" t="s">
        <v>15457</v>
      </c>
      <c r="AE3256">
        <v>3</v>
      </c>
      <c r="AF3256" t="str">
        <f t="shared" si="1178"/>
        <v>Very Low</v>
      </c>
      <c r="AG3256" t="s">
        <v>9</v>
      </c>
      <c r="AH3256" t="s">
        <v>10</v>
      </c>
      <c r="AI3256" t="s">
        <v>11</v>
      </c>
      <c r="AJ3256" t="str">
        <f t="shared" si="1179"/>
        <v>Teen</v>
      </c>
      <c r="AK3256">
        <v>10000000</v>
      </c>
      <c r="AL3256" t="str">
        <f t="shared" si="1180"/>
        <v>Low Budget</v>
      </c>
      <c r="AM3256">
        <v>2010</v>
      </c>
      <c r="AN3256">
        <f t="shared" si="1181"/>
        <v>15</v>
      </c>
      <c r="AO3256" t="str">
        <f t="shared" si="1182"/>
        <v>Modern Classic</v>
      </c>
      <c r="AP3256">
        <v>608</v>
      </c>
      <c r="AQ3256" t="str">
        <f t="shared" si="1183"/>
        <v>Very Low</v>
      </c>
      <c r="AR3256">
        <v>5.2</v>
      </c>
      <c r="AS3256" t="str">
        <f t="shared" si="1184"/>
        <v>Below Average</v>
      </c>
      <c r="AT3256">
        <f>AT3255</f>
        <v>2.35</v>
      </c>
      <c r="AU3256" t="str">
        <f t="shared" si="1185"/>
        <v>Cinematic Widescreen</v>
      </c>
      <c r="AV3256">
        <v>119</v>
      </c>
      <c r="AW3256" t="str">
        <f t="shared" si="1186"/>
        <v>Very Low</v>
      </c>
    </row>
    <row r="3257" spans="1:49" x14ac:dyDescent="0.3">
      <c r="A3257" t="s">
        <v>0</v>
      </c>
      <c r="B3257" t="s">
        <v>8578</v>
      </c>
      <c r="C3257">
        <v>152</v>
      </c>
      <c r="D3257" t="str">
        <f t="shared" si="1166"/>
        <v>Low</v>
      </c>
      <c r="E3257">
        <v>135</v>
      </c>
      <c r="F3257" t="str">
        <f t="shared" si="1167"/>
        <v>2h 15m</v>
      </c>
      <c r="G3257" t="str">
        <f t="shared" si="1168"/>
        <v>Long Movie</v>
      </c>
      <c r="H3257">
        <v>419</v>
      </c>
      <c r="I3257" t="str">
        <f t="shared" si="1169"/>
        <v>Very Low</v>
      </c>
      <c r="J3257">
        <v>7</v>
      </c>
      <c r="K3257" t="str">
        <f t="shared" si="1170"/>
        <v>Very Low</v>
      </c>
      <c r="L3257" t="s">
        <v>13536</v>
      </c>
      <c r="M3257">
        <v>398</v>
      </c>
      <c r="N3257" t="str">
        <f t="shared" si="1171"/>
        <v>Low</v>
      </c>
      <c r="O3257">
        <v>128486</v>
      </c>
      <c r="P3257" t="str">
        <f t="shared" si="1172"/>
        <v>Flop</v>
      </c>
      <c r="Q3257" t="s">
        <v>4646</v>
      </c>
      <c r="R3257" t="str">
        <f t="shared" si="1173"/>
        <v>Action</v>
      </c>
      <c r="S3257">
        <f t="shared" si="1174"/>
        <v>4</v>
      </c>
      <c r="T3257" t="s">
        <v>6864</v>
      </c>
      <c r="U3257" t="s">
        <v>15458</v>
      </c>
      <c r="V3257">
        <v>26156</v>
      </c>
      <c r="W3257" t="str">
        <f t="shared" si="1175"/>
        <v>Low</v>
      </c>
      <c r="X3257">
        <v>569</v>
      </c>
      <c r="Y3257" t="str">
        <f t="shared" si="1176"/>
        <v>Very Low</v>
      </c>
      <c r="Z3257" t="s">
        <v>15459</v>
      </c>
      <c r="AA3257">
        <v>0</v>
      </c>
      <c r="AB3257" t="str">
        <f t="shared" si="1177"/>
        <v>Symbolic Poster</v>
      </c>
      <c r="AC3257" t="s">
        <v>15460</v>
      </c>
      <c r="AD3257" t="s">
        <v>15461</v>
      </c>
      <c r="AE3257">
        <v>74</v>
      </c>
      <c r="AF3257" t="str">
        <f t="shared" si="1178"/>
        <v>Very Low</v>
      </c>
      <c r="AG3257" t="s">
        <v>12671</v>
      </c>
      <c r="AH3257" t="s">
        <v>5665</v>
      </c>
      <c r="AI3257" t="s">
        <v>556</v>
      </c>
      <c r="AJ3257" t="str">
        <f t="shared" si="1179"/>
        <v>Adult</v>
      </c>
      <c r="AK3257">
        <v>10000000</v>
      </c>
      <c r="AL3257" t="str">
        <f t="shared" si="1180"/>
        <v>Low Budget</v>
      </c>
      <c r="AM3257">
        <v>2008</v>
      </c>
      <c r="AN3257">
        <f t="shared" si="1181"/>
        <v>17</v>
      </c>
      <c r="AO3257" t="str">
        <f t="shared" si="1182"/>
        <v>Old Classic</v>
      </c>
      <c r="AP3257">
        <v>149</v>
      </c>
      <c r="AQ3257" t="str">
        <f t="shared" si="1183"/>
        <v>Very Low</v>
      </c>
      <c r="AR3257">
        <v>7.3</v>
      </c>
      <c r="AS3257" t="str">
        <f t="shared" si="1184"/>
        <v>Good</v>
      </c>
      <c r="AT3257">
        <v>2.35</v>
      </c>
      <c r="AU3257" t="str">
        <f t="shared" si="1185"/>
        <v>Cinematic Widescreen</v>
      </c>
      <c r="AV3257">
        <v>0</v>
      </c>
      <c r="AW3257" t="str">
        <f t="shared" si="1186"/>
        <v>Very Low</v>
      </c>
    </row>
    <row r="3258" spans="1:49" x14ac:dyDescent="0.3">
      <c r="A3258" t="s">
        <v>0</v>
      </c>
      <c r="B3258" t="s">
        <v>12977</v>
      </c>
      <c r="C3258">
        <v>129</v>
      </c>
      <c r="D3258" t="str">
        <f t="shared" si="1166"/>
        <v>Low</v>
      </c>
      <c r="E3258">
        <v>84</v>
      </c>
      <c r="F3258" t="str">
        <f t="shared" si="1167"/>
        <v>1h 24m</v>
      </c>
      <c r="G3258" t="str">
        <f t="shared" si="1168"/>
        <v>Featurette</v>
      </c>
      <c r="H3258">
        <v>36</v>
      </c>
      <c r="I3258" t="str">
        <f t="shared" si="1169"/>
        <v>Very Low</v>
      </c>
      <c r="J3258">
        <v>899</v>
      </c>
      <c r="K3258" t="str">
        <f t="shared" si="1170"/>
        <v>Very Low</v>
      </c>
      <c r="L3258" t="s">
        <v>11620</v>
      </c>
      <c r="M3258">
        <v>1000</v>
      </c>
      <c r="N3258" t="str">
        <f t="shared" si="1171"/>
        <v>Low</v>
      </c>
      <c r="O3258">
        <f t="shared" ref="O3258:O3259" si="1192">O3257</f>
        <v>128486</v>
      </c>
      <c r="P3258" t="str">
        <f t="shared" si="1172"/>
        <v>Flop</v>
      </c>
      <c r="Q3258" t="s">
        <v>5515</v>
      </c>
      <c r="R3258" t="str">
        <f t="shared" si="1173"/>
        <v>Horror</v>
      </c>
      <c r="S3258">
        <f t="shared" si="1174"/>
        <v>2</v>
      </c>
      <c r="T3258" t="s">
        <v>2786</v>
      </c>
      <c r="U3258" t="s">
        <v>15462</v>
      </c>
      <c r="V3258">
        <v>7286</v>
      </c>
      <c r="W3258" t="str">
        <f t="shared" si="1175"/>
        <v>Very Low</v>
      </c>
      <c r="X3258">
        <v>4686</v>
      </c>
      <c r="Y3258" t="str">
        <f t="shared" si="1176"/>
        <v>Low</v>
      </c>
      <c r="Z3258" t="s">
        <v>3902</v>
      </c>
      <c r="AA3258">
        <v>0</v>
      </c>
      <c r="AB3258" t="str">
        <f t="shared" si="1177"/>
        <v>Symbolic Poster</v>
      </c>
      <c r="AC3258" t="s">
        <v>15463</v>
      </c>
      <c r="AD3258" t="s">
        <v>15464</v>
      </c>
      <c r="AE3258">
        <v>75</v>
      </c>
      <c r="AF3258" t="str">
        <f t="shared" si="1178"/>
        <v>Very Low</v>
      </c>
      <c r="AG3258" t="s">
        <v>9</v>
      </c>
      <c r="AH3258" t="s">
        <v>10</v>
      </c>
      <c r="AI3258" t="s">
        <v>556</v>
      </c>
      <c r="AJ3258" t="str">
        <f t="shared" si="1179"/>
        <v>Adult</v>
      </c>
      <c r="AK3258">
        <v>10000000</v>
      </c>
      <c r="AL3258" t="str">
        <f t="shared" si="1180"/>
        <v>Low Budget</v>
      </c>
      <c r="AM3258">
        <v>2013</v>
      </c>
      <c r="AN3258">
        <f t="shared" si="1181"/>
        <v>12</v>
      </c>
      <c r="AO3258" t="str">
        <f t="shared" si="1182"/>
        <v>Modern Classic</v>
      </c>
      <c r="AP3258">
        <v>948</v>
      </c>
      <c r="AQ3258" t="str">
        <f t="shared" si="1183"/>
        <v>Very Low</v>
      </c>
      <c r="AR3258">
        <v>4.5999999999999996</v>
      </c>
      <c r="AS3258" t="str">
        <f t="shared" si="1184"/>
        <v>Poor</v>
      </c>
      <c r="AT3258">
        <v>2.35</v>
      </c>
      <c r="AU3258" t="str">
        <f t="shared" si="1185"/>
        <v>Cinematic Widescreen</v>
      </c>
      <c r="AV3258">
        <v>0</v>
      </c>
      <c r="AW3258" t="str">
        <f t="shared" si="1186"/>
        <v>Very Low</v>
      </c>
    </row>
    <row r="3259" spans="1:49" x14ac:dyDescent="0.3">
      <c r="A3259" t="s">
        <v>0</v>
      </c>
      <c r="B3259" t="s">
        <v>15465</v>
      </c>
      <c r="C3259">
        <v>15</v>
      </c>
      <c r="D3259" t="str">
        <f t="shared" si="1166"/>
        <v>Very Low</v>
      </c>
      <c r="E3259">
        <v>89</v>
      </c>
      <c r="F3259" t="str">
        <f t="shared" si="1167"/>
        <v>1h 29m</v>
      </c>
      <c r="G3259" t="str">
        <f t="shared" si="1168"/>
        <v>Featurette</v>
      </c>
      <c r="H3259">
        <v>3</v>
      </c>
      <c r="I3259" t="str">
        <f t="shared" si="1169"/>
        <v>Very Low</v>
      </c>
      <c r="J3259">
        <v>499</v>
      </c>
      <c r="K3259" t="str">
        <f t="shared" si="1170"/>
        <v>Very Low</v>
      </c>
      <c r="L3259" t="s">
        <v>700</v>
      </c>
      <c r="M3259">
        <v>764</v>
      </c>
      <c r="N3259" t="str">
        <f t="shared" si="1171"/>
        <v>Low</v>
      </c>
      <c r="O3259">
        <f t="shared" si="1192"/>
        <v>128486</v>
      </c>
      <c r="P3259" t="str">
        <f t="shared" si="1172"/>
        <v>Flop</v>
      </c>
      <c r="Q3259" t="s">
        <v>15466</v>
      </c>
      <c r="R3259" t="str">
        <f t="shared" si="1173"/>
        <v>Action</v>
      </c>
      <c r="S3259">
        <f t="shared" si="1174"/>
        <v>4</v>
      </c>
      <c r="T3259" t="s">
        <v>2970</v>
      </c>
      <c r="U3259" t="s">
        <v>15467</v>
      </c>
      <c r="V3259">
        <v>3015</v>
      </c>
      <c r="W3259" t="str">
        <f t="shared" si="1175"/>
        <v>Very Low</v>
      </c>
      <c r="X3259">
        <v>2876</v>
      </c>
      <c r="Y3259" t="str">
        <f t="shared" si="1176"/>
        <v>Low</v>
      </c>
      <c r="Z3259" t="s">
        <v>12611</v>
      </c>
      <c r="AA3259">
        <v>1</v>
      </c>
      <c r="AB3259" t="str">
        <f t="shared" si="1177"/>
        <v>Solo Star Poster</v>
      </c>
      <c r="AC3259" t="s">
        <v>15468</v>
      </c>
      <c r="AD3259" t="s">
        <v>15469</v>
      </c>
      <c r="AE3259">
        <v>27</v>
      </c>
      <c r="AF3259" t="str">
        <f t="shared" si="1178"/>
        <v>Very Low</v>
      </c>
      <c r="AG3259" t="s">
        <v>9</v>
      </c>
      <c r="AH3259" t="s">
        <v>239</v>
      </c>
      <c r="AI3259" t="str">
        <f>AI3258</f>
        <v>R</v>
      </c>
      <c r="AJ3259" t="str">
        <f t="shared" si="1179"/>
        <v>Adult</v>
      </c>
      <c r="AK3259">
        <v>10000000</v>
      </c>
      <c r="AL3259" t="str">
        <f t="shared" si="1180"/>
        <v>Low Budget</v>
      </c>
      <c r="AM3259">
        <v>2010</v>
      </c>
      <c r="AN3259">
        <f t="shared" si="1181"/>
        <v>15</v>
      </c>
      <c r="AO3259" t="str">
        <f t="shared" si="1182"/>
        <v>Modern Classic</v>
      </c>
      <c r="AP3259">
        <v>716</v>
      </c>
      <c r="AQ3259" t="str">
        <f t="shared" si="1183"/>
        <v>Very Low</v>
      </c>
      <c r="AR3259">
        <v>6.5</v>
      </c>
      <c r="AS3259" t="str">
        <f t="shared" si="1184"/>
        <v>Average</v>
      </c>
      <c r="AT3259">
        <v>2.35</v>
      </c>
      <c r="AU3259" t="str">
        <f t="shared" si="1185"/>
        <v>Cinematic Widescreen</v>
      </c>
      <c r="AV3259">
        <v>850</v>
      </c>
      <c r="AW3259" t="str">
        <f t="shared" si="1186"/>
        <v>Very Low</v>
      </c>
    </row>
    <row r="3260" spans="1:49" x14ac:dyDescent="0.3">
      <c r="A3260" t="s">
        <v>0</v>
      </c>
      <c r="B3260" t="s">
        <v>6520</v>
      </c>
      <c r="C3260">
        <v>248</v>
      </c>
      <c r="D3260" t="str">
        <f t="shared" si="1166"/>
        <v>Medium</v>
      </c>
      <c r="E3260">
        <v>107</v>
      </c>
      <c r="F3260" t="str">
        <f t="shared" si="1167"/>
        <v>1h 47m</v>
      </c>
      <c r="G3260" t="str">
        <f t="shared" si="1168"/>
        <v>Standard Movie</v>
      </c>
      <c r="H3260">
        <v>99</v>
      </c>
      <c r="I3260" t="str">
        <f t="shared" si="1169"/>
        <v>Very Low</v>
      </c>
      <c r="J3260">
        <v>452</v>
      </c>
      <c r="K3260" t="str">
        <f t="shared" si="1170"/>
        <v>Very Low</v>
      </c>
      <c r="L3260" t="s">
        <v>9024</v>
      </c>
      <c r="M3260">
        <v>17000</v>
      </c>
      <c r="N3260" t="str">
        <f t="shared" si="1171"/>
        <v>Medium</v>
      </c>
      <c r="O3260">
        <v>16025394</v>
      </c>
      <c r="P3260" t="str">
        <f t="shared" si="1172"/>
        <v>Average</v>
      </c>
      <c r="Q3260" t="s">
        <v>1386</v>
      </c>
      <c r="R3260" t="str">
        <f t="shared" si="1173"/>
        <v>Comedy</v>
      </c>
      <c r="S3260">
        <f t="shared" si="1174"/>
        <v>3</v>
      </c>
      <c r="T3260" t="s">
        <v>528</v>
      </c>
      <c r="U3260" t="s">
        <v>15470</v>
      </c>
      <c r="V3260">
        <v>131180</v>
      </c>
      <c r="W3260" t="str">
        <f t="shared" si="1175"/>
        <v>Medium</v>
      </c>
      <c r="X3260">
        <v>18983</v>
      </c>
      <c r="Y3260" t="str">
        <f t="shared" si="1176"/>
        <v>Medium</v>
      </c>
      <c r="Z3260" t="s">
        <v>1748</v>
      </c>
      <c r="AA3260">
        <v>6</v>
      </c>
      <c r="AB3260" t="str">
        <f t="shared" si="1177"/>
        <v>Ensemble Poster</v>
      </c>
      <c r="AC3260" t="s">
        <v>15471</v>
      </c>
      <c r="AD3260" t="s">
        <v>15472</v>
      </c>
      <c r="AE3260">
        <v>220</v>
      </c>
      <c r="AF3260" t="str">
        <f t="shared" si="1178"/>
        <v>Very Low</v>
      </c>
      <c r="AG3260" t="s">
        <v>9</v>
      </c>
      <c r="AH3260" t="s">
        <v>10</v>
      </c>
      <c r="AI3260" t="s">
        <v>556</v>
      </c>
      <c r="AJ3260" t="str">
        <f t="shared" si="1179"/>
        <v>Adult</v>
      </c>
      <c r="AK3260">
        <f>AK3259</f>
        <v>10000000</v>
      </c>
      <c r="AL3260" t="str">
        <f t="shared" si="1180"/>
        <v>Low Budget</v>
      </c>
      <c r="AM3260">
        <v>2009</v>
      </c>
      <c r="AN3260">
        <f t="shared" si="1181"/>
        <v>16</v>
      </c>
      <c r="AO3260" t="str">
        <f t="shared" si="1182"/>
        <v>Old Classic</v>
      </c>
      <c r="AP3260">
        <v>985</v>
      </c>
      <c r="AQ3260" t="str">
        <f t="shared" si="1183"/>
        <v>Very Low</v>
      </c>
      <c r="AR3260">
        <v>6.8</v>
      </c>
      <c r="AS3260" t="str">
        <f t="shared" si="1184"/>
        <v>Average</v>
      </c>
      <c r="AT3260">
        <v>1.85</v>
      </c>
      <c r="AU3260" t="str">
        <f t="shared" si="1185"/>
        <v>HDTV / Widescreen</v>
      </c>
      <c r="AV3260">
        <v>0</v>
      </c>
      <c r="AW3260" t="str">
        <f t="shared" si="1186"/>
        <v>Very Low</v>
      </c>
    </row>
    <row r="3261" spans="1:49" x14ac:dyDescent="0.3">
      <c r="A3261" t="s">
        <v>0</v>
      </c>
      <c r="B3261" t="s">
        <v>15473</v>
      </c>
      <c r="C3261">
        <v>52</v>
      </c>
      <c r="D3261" t="str">
        <f t="shared" si="1166"/>
        <v>Low</v>
      </c>
      <c r="E3261">
        <v>144</v>
      </c>
      <c r="F3261" t="str">
        <f t="shared" si="1167"/>
        <v>2h 24m</v>
      </c>
      <c r="G3261" t="str">
        <f t="shared" si="1168"/>
        <v>Long Movie</v>
      </c>
      <c r="H3261">
        <v>0</v>
      </c>
      <c r="I3261" t="str">
        <f t="shared" si="1169"/>
        <v>Very Low</v>
      </c>
      <c r="J3261">
        <v>195</v>
      </c>
      <c r="K3261" t="str">
        <f t="shared" si="1170"/>
        <v>Very Low</v>
      </c>
      <c r="L3261" t="s">
        <v>15474</v>
      </c>
      <c r="M3261">
        <v>786</v>
      </c>
      <c r="N3261" t="str">
        <f t="shared" si="1171"/>
        <v>Low</v>
      </c>
      <c r="O3261">
        <v>2483955</v>
      </c>
      <c r="P3261" t="str">
        <f t="shared" si="1172"/>
        <v>Flop</v>
      </c>
      <c r="Q3261" t="s">
        <v>185</v>
      </c>
      <c r="R3261" t="str">
        <f t="shared" si="1173"/>
        <v>Drama</v>
      </c>
      <c r="S3261">
        <f t="shared" si="1174"/>
        <v>2</v>
      </c>
      <c r="T3261" t="s">
        <v>12895</v>
      </c>
      <c r="U3261" t="s">
        <v>15475</v>
      </c>
      <c r="V3261">
        <v>8369</v>
      </c>
      <c r="W3261" t="str">
        <f t="shared" si="1175"/>
        <v>Very Low</v>
      </c>
      <c r="X3261">
        <v>1674</v>
      </c>
      <c r="Y3261" t="str">
        <f t="shared" si="1176"/>
        <v>Low</v>
      </c>
      <c r="Z3261" t="s">
        <v>15476</v>
      </c>
      <c r="AA3261">
        <v>0</v>
      </c>
      <c r="AB3261" t="str">
        <f t="shared" si="1177"/>
        <v>Symbolic Poster</v>
      </c>
      <c r="AC3261" t="s">
        <v>15477</v>
      </c>
      <c r="AD3261" t="s">
        <v>15478</v>
      </c>
      <c r="AE3261">
        <v>165</v>
      </c>
      <c r="AF3261" t="str">
        <f t="shared" si="1178"/>
        <v>Very Low</v>
      </c>
      <c r="AG3261" t="s">
        <v>9</v>
      </c>
      <c r="AH3261" t="s">
        <v>10</v>
      </c>
      <c r="AI3261" t="s">
        <v>556</v>
      </c>
      <c r="AJ3261" t="str">
        <f t="shared" si="1179"/>
        <v>Adult</v>
      </c>
      <c r="AK3261">
        <v>9600000</v>
      </c>
      <c r="AL3261" t="str">
        <f t="shared" si="1180"/>
        <v>Low Budget</v>
      </c>
      <c r="AM3261">
        <v>2005</v>
      </c>
      <c r="AN3261">
        <f t="shared" si="1181"/>
        <v>20</v>
      </c>
      <c r="AO3261" t="str">
        <f t="shared" si="1182"/>
        <v>Old Classic</v>
      </c>
      <c r="AP3261">
        <v>228</v>
      </c>
      <c r="AQ3261" t="str">
        <f t="shared" si="1183"/>
        <v>Very Low</v>
      </c>
      <c r="AR3261">
        <v>6.7</v>
      </c>
      <c r="AS3261" t="str">
        <f t="shared" si="1184"/>
        <v>Average</v>
      </c>
      <c r="AT3261">
        <v>1.85</v>
      </c>
      <c r="AU3261" t="str">
        <f t="shared" si="1185"/>
        <v>HDTV / Widescreen</v>
      </c>
      <c r="AV3261">
        <v>957</v>
      </c>
      <c r="AW3261" t="str">
        <f t="shared" si="1186"/>
        <v>Very Low</v>
      </c>
    </row>
    <row r="3262" spans="1:49" x14ac:dyDescent="0.3">
      <c r="A3262" t="s">
        <v>0</v>
      </c>
      <c r="B3262" t="s">
        <v>3204</v>
      </c>
      <c r="C3262">
        <v>55</v>
      </c>
      <c r="D3262" t="str">
        <f t="shared" si="1166"/>
        <v>Low</v>
      </c>
      <c r="E3262">
        <v>98</v>
      </c>
      <c r="F3262" t="str">
        <f t="shared" si="1167"/>
        <v>1h 38m</v>
      </c>
      <c r="G3262" t="str">
        <f t="shared" si="1168"/>
        <v>Standard Movie</v>
      </c>
      <c r="H3262">
        <v>41</v>
      </c>
      <c r="I3262" t="str">
        <f t="shared" si="1169"/>
        <v>Very Low</v>
      </c>
      <c r="J3262">
        <v>525</v>
      </c>
      <c r="K3262" t="str">
        <f t="shared" si="1170"/>
        <v>Very Low</v>
      </c>
      <c r="L3262" t="s">
        <v>5236</v>
      </c>
      <c r="M3262">
        <v>723</v>
      </c>
      <c r="N3262" t="str">
        <f t="shared" si="1171"/>
        <v>Low</v>
      </c>
      <c r="O3262">
        <v>57176582</v>
      </c>
      <c r="P3262" t="str">
        <f t="shared" si="1172"/>
        <v>Hit</v>
      </c>
      <c r="Q3262" t="s">
        <v>1642</v>
      </c>
      <c r="R3262" t="str">
        <f t="shared" si="1173"/>
        <v>Comedy</v>
      </c>
      <c r="S3262">
        <f t="shared" si="1174"/>
        <v>1</v>
      </c>
      <c r="T3262" t="s">
        <v>3854</v>
      </c>
      <c r="U3262" t="s">
        <v>15479</v>
      </c>
      <c r="V3262">
        <v>27492</v>
      </c>
      <c r="W3262" t="str">
        <f t="shared" si="1175"/>
        <v>Low</v>
      </c>
      <c r="X3262">
        <v>3939</v>
      </c>
      <c r="Y3262" t="str">
        <f t="shared" si="1176"/>
        <v>Low</v>
      </c>
      <c r="Z3262" t="s">
        <v>13739</v>
      </c>
      <c r="AA3262">
        <v>1</v>
      </c>
      <c r="AB3262" t="str">
        <f t="shared" si="1177"/>
        <v>Solo Star Poster</v>
      </c>
      <c r="AC3262" t="s">
        <v>15480</v>
      </c>
      <c r="AD3262" t="s">
        <v>15481</v>
      </c>
      <c r="AE3262">
        <v>84</v>
      </c>
      <c r="AF3262" t="str">
        <f t="shared" si="1178"/>
        <v>Very Low</v>
      </c>
      <c r="AG3262" t="s">
        <v>9</v>
      </c>
      <c r="AH3262" t="s">
        <v>10</v>
      </c>
      <c r="AI3262" t="s">
        <v>556</v>
      </c>
      <c r="AJ3262" t="str">
        <f t="shared" si="1179"/>
        <v>Adult</v>
      </c>
      <c r="AK3262">
        <v>9500000</v>
      </c>
      <c r="AL3262" t="str">
        <f t="shared" si="1180"/>
        <v>Low Budget</v>
      </c>
      <c r="AM3262">
        <v>2000</v>
      </c>
      <c r="AN3262">
        <f t="shared" si="1181"/>
        <v>25</v>
      </c>
      <c r="AO3262" t="str">
        <f t="shared" si="1182"/>
        <v>Old Classic</v>
      </c>
      <c r="AP3262">
        <v>706</v>
      </c>
      <c r="AQ3262" t="str">
        <f t="shared" si="1183"/>
        <v>Very Low</v>
      </c>
      <c r="AR3262">
        <v>6.1</v>
      </c>
      <c r="AS3262" t="str">
        <f t="shared" si="1184"/>
        <v>Average</v>
      </c>
      <c r="AT3262">
        <v>1.85</v>
      </c>
      <c r="AU3262" t="str">
        <f t="shared" si="1185"/>
        <v>HDTV / Widescreen</v>
      </c>
      <c r="AV3262">
        <v>0</v>
      </c>
      <c r="AW3262" t="str">
        <f t="shared" si="1186"/>
        <v>Very Low</v>
      </c>
    </row>
    <row r="3263" spans="1:49" x14ac:dyDescent="0.3">
      <c r="A3263" t="s">
        <v>0</v>
      </c>
      <c r="B3263" t="s">
        <v>15482</v>
      </c>
      <c r="C3263">
        <v>30</v>
      </c>
      <c r="D3263" t="str">
        <f t="shared" si="1166"/>
        <v>Very Low</v>
      </c>
      <c r="E3263">
        <v>94</v>
      </c>
      <c r="F3263" t="str">
        <f t="shared" si="1167"/>
        <v>1h 34m</v>
      </c>
      <c r="G3263" t="str">
        <f t="shared" si="1168"/>
        <v>Standard Movie</v>
      </c>
      <c r="H3263">
        <v>9</v>
      </c>
      <c r="I3263" t="str">
        <f t="shared" si="1169"/>
        <v>Very Low</v>
      </c>
      <c r="J3263">
        <v>262</v>
      </c>
      <c r="K3263" t="str">
        <f t="shared" si="1170"/>
        <v>Very Low</v>
      </c>
      <c r="L3263" t="s">
        <v>653</v>
      </c>
      <c r="M3263">
        <v>4000</v>
      </c>
      <c r="N3263" t="str">
        <f t="shared" si="1171"/>
        <v>Low</v>
      </c>
      <c r="O3263">
        <f>O3262</f>
        <v>57176582</v>
      </c>
      <c r="P3263" t="str">
        <f t="shared" si="1172"/>
        <v>Hit</v>
      </c>
      <c r="Q3263" t="s">
        <v>435</v>
      </c>
      <c r="R3263" t="str">
        <f t="shared" si="1173"/>
        <v>Action</v>
      </c>
      <c r="S3263">
        <f t="shared" si="1174"/>
        <v>4</v>
      </c>
      <c r="T3263" t="s">
        <v>1405</v>
      </c>
      <c r="U3263" t="s">
        <v>15483</v>
      </c>
      <c r="V3263">
        <v>12372</v>
      </c>
      <c r="W3263" t="str">
        <f t="shared" si="1175"/>
        <v>Low</v>
      </c>
      <c r="X3263">
        <v>9432</v>
      </c>
      <c r="Y3263" t="str">
        <f t="shared" si="1176"/>
        <v>Low</v>
      </c>
      <c r="Z3263" t="s">
        <v>15484</v>
      </c>
      <c r="AA3263">
        <v>1</v>
      </c>
      <c r="AB3263" t="str">
        <f t="shared" si="1177"/>
        <v>Solo Star Poster</v>
      </c>
      <c r="AC3263" t="s">
        <v>15485</v>
      </c>
      <c r="AD3263" t="s">
        <v>15486</v>
      </c>
      <c r="AE3263">
        <v>42</v>
      </c>
      <c r="AF3263" t="str">
        <f t="shared" si="1178"/>
        <v>Very Low</v>
      </c>
      <c r="AG3263" t="s">
        <v>9</v>
      </c>
      <c r="AH3263" t="s">
        <v>239</v>
      </c>
      <c r="AI3263" t="s">
        <v>556</v>
      </c>
      <c r="AJ3263" t="str">
        <f t="shared" si="1179"/>
        <v>Adult</v>
      </c>
      <c r="AK3263">
        <v>10000000</v>
      </c>
      <c r="AL3263" t="str">
        <f t="shared" si="1180"/>
        <v>Low Budget</v>
      </c>
      <c r="AM3263">
        <v>2014</v>
      </c>
      <c r="AN3263">
        <f t="shared" si="1181"/>
        <v>11</v>
      </c>
      <c r="AO3263" t="str">
        <f t="shared" si="1182"/>
        <v>Modern Classic</v>
      </c>
      <c r="AP3263">
        <v>4000</v>
      </c>
      <c r="AQ3263" t="str">
        <f t="shared" si="1183"/>
        <v>Low</v>
      </c>
      <c r="AR3263">
        <v>5.2</v>
      </c>
      <c r="AS3263" t="str">
        <f t="shared" si="1184"/>
        <v>Below Average</v>
      </c>
      <c r="AT3263">
        <f>AT3262</f>
        <v>1.85</v>
      </c>
      <c r="AU3263" t="str">
        <f t="shared" si="1185"/>
        <v>HDTV / Widescreen</v>
      </c>
      <c r="AV3263">
        <v>0</v>
      </c>
      <c r="AW3263" t="str">
        <f t="shared" si="1186"/>
        <v>Very Low</v>
      </c>
    </row>
    <row r="3264" spans="1:49" x14ac:dyDescent="0.3">
      <c r="A3264" t="s">
        <v>0</v>
      </c>
      <c r="B3264" t="s">
        <v>8023</v>
      </c>
      <c r="C3264">
        <v>130</v>
      </c>
      <c r="D3264" t="str">
        <f t="shared" si="1166"/>
        <v>Low</v>
      </c>
      <c r="E3264">
        <v>117</v>
      </c>
      <c r="F3264" t="str">
        <f t="shared" si="1167"/>
        <v>1h 57m</v>
      </c>
      <c r="G3264" t="str">
        <f t="shared" si="1168"/>
        <v>Standard Movie</v>
      </c>
      <c r="H3264">
        <v>43</v>
      </c>
      <c r="I3264" t="str">
        <f t="shared" si="1169"/>
        <v>Very Low</v>
      </c>
      <c r="J3264">
        <v>244</v>
      </c>
      <c r="K3264" t="str">
        <f t="shared" si="1170"/>
        <v>Very Low</v>
      </c>
      <c r="L3264" t="s">
        <v>15487</v>
      </c>
      <c r="M3264">
        <v>742</v>
      </c>
      <c r="N3264" t="str">
        <f t="shared" si="1171"/>
        <v>Low</v>
      </c>
      <c r="O3264">
        <v>43100000</v>
      </c>
      <c r="P3264" t="str">
        <f t="shared" si="1172"/>
        <v>Average</v>
      </c>
      <c r="Q3264" t="s">
        <v>22</v>
      </c>
      <c r="R3264" t="str">
        <f t="shared" si="1173"/>
        <v>Action</v>
      </c>
      <c r="S3264">
        <f t="shared" si="1174"/>
        <v>3</v>
      </c>
      <c r="T3264" t="s">
        <v>10150</v>
      </c>
      <c r="U3264" t="s">
        <v>15488</v>
      </c>
      <c r="V3264">
        <v>75280</v>
      </c>
      <c r="W3264" t="str">
        <f t="shared" si="1175"/>
        <v>Medium</v>
      </c>
      <c r="X3264">
        <v>2127</v>
      </c>
      <c r="Y3264" t="str">
        <f t="shared" si="1176"/>
        <v>Low</v>
      </c>
      <c r="Z3264" t="s">
        <v>1064</v>
      </c>
      <c r="AA3264">
        <v>0</v>
      </c>
      <c r="AB3264" t="str">
        <f t="shared" si="1177"/>
        <v>Symbolic Poster</v>
      </c>
      <c r="AC3264" t="s">
        <v>15489</v>
      </c>
      <c r="AD3264" t="s">
        <v>15490</v>
      </c>
      <c r="AE3264">
        <v>267</v>
      </c>
      <c r="AF3264" t="str">
        <f t="shared" si="1178"/>
        <v>Very Low</v>
      </c>
      <c r="AG3264" t="s">
        <v>9</v>
      </c>
      <c r="AH3264" t="s">
        <v>28</v>
      </c>
      <c r="AI3264" t="s">
        <v>6007</v>
      </c>
      <c r="AJ3264" t="str">
        <f t="shared" si="1179"/>
        <v>Other/Unknown</v>
      </c>
      <c r="AK3264">
        <v>9500000</v>
      </c>
      <c r="AL3264" t="str">
        <f t="shared" si="1180"/>
        <v>Low Budget</v>
      </c>
      <c r="AM3264">
        <v>1967</v>
      </c>
      <c r="AN3264">
        <f t="shared" si="1181"/>
        <v>58</v>
      </c>
      <c r="AO3264" t="str">
        <f t="shared" si="1182"/>
        <v>Old Classic</v>
      </c>
      <c r="AP3264">
        <v>462</v>
      </c>
      <c r="AQ3264" t="str">
        <f t="shared" si="1183"/>
        <v>Very Low</v>
      </c>
      <c r="AR3264">
        <v>6.9</v>
      </c>
      <c r="AS3264" t="str">
        <f t="shared" si="1184"/>
        <v>Average</v>
      </c>
      <c r="AT3264">
        <v>2.35</v>
      </c>
      <c r="AU3264" t="str">
        <f t="shared" si="1185"/>
        <v>Cinematic Widescreen</v>
      </c>
      <c r="AV3264">
        <v>0</v>
      </c>
      <c r="AW3264" t="str">
        <f t="shared" si="1186"/>
        <v>Very Low</v>
      </c>
    </row>
    <row r="3265" spans="1:49" x14ac:dyDescent="0.3">
      <c r="A3265" t="s">
        <v>0</v>
      </c>
      <c r="B3265" t="s">
        <v>15491</v>
      </c>
      <c r="C3265">
        <v>29</v>
      </c>
      <c r="D3265" t="str">
        <f t="shared" si="1166"/>
        <v>Very Low</v>
      </c>
      <c r="E3265">
        <v>102</v>
      </c>
      <c r="F3265" t="str">
        <f t="shared" si="1167"/>
        <v>1h 42m</v>
      </c>
      <c r="G3265" t="str">
        <f t="shared" si="1168"/>
        <v>Standard Movie</v>
      </c>
      <c r="H3265">
        <v>7</v>
      </c>
      <c r="I3265" t="str">
        <f t="shared" si="1169"/>
        <v>Very Low</v>
      </c>
      <c r="J3265">
        <v>1000</v>
      </c>
      <c r="K3265" t="str">
        <f t="shared" si="1170"/>
        <v>Very Low</v>
      </c>
      <c r="L3265" t="s">
        <v>8281</v>
      </c>
      <c r="M3265">
        <v>31000</v>
      </c>
      <c r="N3265" t="str">
        <f t="shared" si="1171"/>
        <v>Medium</v>
      </c>
      <c r="O3265">
        <f>O3264</f>
        <v>43100000</v>
      </c>
      <c r="P3265" t="str">
        <f t="shared" si="1172"/>
        <v>Average</v>
      </c>
      <c r="Q3265" t="s">
        <v>4497</v>
      </c>
      <c r="R3265" t="str">
        <f t="shared" si="1173"/>
        <v>Action</v>
      </c>
      <c r="S3265">
        <f t="shared" si="1174"/>
        <v>4</v>
      </c>
      <c r="T3265" t="s">
        <v>11580</v>
      </c>
      <c r="U3265" t="s">
        <v>15492</v>
      </c>
      <c r="V3265">
        <v>5865</v>
      </c>
      <c r="W3265" t="str">
        <f t="shared" si="1175"/>
        <v>Very Low</v>
      </c>
      <c r="X3265">
        <v>35634</v>
      </c>
      <c r="Y3265" t="str">
        <f t="shared" si="1176"/>
        <v>Medium</v>
      </c>
      <c r="Z3265" t="s">
        <v>5885</v>
      </c>
      <c r="AA3265">
        <v>7</v>
      </c>
      <c r="AB3265" t="str">
        <f t="shared" si="1177"/>
        <v>Ensemble Poster</v>
      </c>
      <c r="AC3265" t="s">
        <v>15493</v>
      </c>
      <c r="AD3265" t="s">
        <v>15494</v>
      </c>
      <c r="AE3265">
        <v>12</v>
      </c>
      <c r="AF3265" t="str">
        <f t="shared" si="1178"/>
        <v>Very Low</v>
      </c>
      <c r="AG3265" t="s">
        <v>9</v>
      </c>
      <c r="AH3265" t="s">
        <v>28</v>
      </c>
      <c r="AI3265" t="s">
        <v>556</v>
      </c>
      <c r="AJ3265" t="str">
        <f t="shared" si="1179"/>
        <v>Adult</v>
      </c>
      <c r="AK3265">
        <v>10000000</v>
      </c>
      <c r="AL3265" t="str">
        <f t="shared" si="1180"/>
        <v>Low Budget</v>
      </c>
      <c r="AM3265">
        <v>2014</v>
      </c>
      <c r="AN3265">
        <f t="shared" si="1181"/>
        <v>11</v>
      </c>
      <c r="AO3265" t="str">
        <f t="shared" si="1182"/>
        <v>Modern Classic</v>
      </c>
      <c r="AP3265">
        <v>1000</v>
      </c>
      <c r="AQ3265" t="str">
        <f t="shared" si="1183"/>
        <v>Very Low</v>
      </c>
      <c r="AR3265">
        <v>6</v>
      </c>
      <c r="AS3265" t="str">
        <f t="shared" si="1184"/>
        <v>Average</v>
      </c>
      <c r="AT3265">
        <f>AT3264</f>
        <v>2.35</v>
      </c>
      <c r="AU3265" t="str">
        <f t="shared" si="1185"/>
        <v>Cinematic Widescreen</v>
      </c>
      <c r="AV3265">
        <v>1000</v>
      </c>
      <c r="AW3265" t="str">
        <f t="shared" si="1186"/>
        <v>Very Low</v>
      </c>
    </row>
    <row r="3266" spans="1:49" x14ac:dyDescent="0.3">
      <c r="A3266" t="s">
        <v>0</v>
      </c>
      <c r="B3266" t="s">
        <v>11989</v>
      </c>
      <c r="C3266">
        <v>447</v>
      </c>
      <c r="D3266" t="str">
        <f t="shared" si="1166"/>
        <v>Medium</v>
      </c>
      <c r="E3266">
        <v>127</v>
      </c>
      <c r="F3266" t="str">
        <f t="shared" si="1167"/>
        <v>2h 7m</v>
      </c>
      <c r="G3266" t="str">
        <f t="shared" si="1168"/>
        <v>Long Movie</v>
      </c>
      <c r="H3266">
        <v>0</v>
      </c>
      <c r="I3266" t="str">
        <f t="shared" si="1169"/>
        <v>Very Low</v>
      </c>
      <c r="J3266">
        <v>319</v>
      </c>
      <c r="K3266" t="str">
        <f t="shared" si="1170"/>
        <v>Very Low</v>
      </c>
      <c r="L3266" t="s">
        <v>15495</v>
      </c>
      <c r="M3266">
        <v>678</v>
      </c>
      <c r="N3266" t="str">
        <f t="shared" si="1171"/>
        <v>Low</v>
      </c>
      <c r="O3266">
        <v>225377</v>
      </c>
      <c r="P3266" t="str">
        <f t="shared" si="1172"/>
        <v>Flop</v>
      </c>
      <c r="Q3266" t="s">
        <v>185</v>
      </c>
      <c r="R3266" t="str">
        <f t="shared" si="1173"/>
        <v>Drama</v>
      </c>
      <c r="S3266">
        <f t="shared" si="1174"/>
        <v>2</v>
      </c>
      <c r="T3266" t="s">
        <v>6011</v>
      </c>
      <c r="U3266" t="s">
        <v>15496</v>
      </c>
      <c r="V3266">
        <v>70382</v>
      </c>
      <c r="W3266" t="str">
        <f t="shared" si="1175"/>
        <v>Medium</v>
      </c>
      <c r="X3266">
        <v>1557</v>
      </c>
      <c r="Y3266" t="str">
        <f t="shared" si="1176"/>
        <v>Low</v>
      </c>
      <c r="Z3266" t="s">
        <v>15497</v>
      </c>
      <c r="AA3266">
        <v>1</v>
      </c>
      <c r="AB3266" t="str">
        <f t="shared" si="1177"/>
        <v>Solo Star Poster</v>
      </c>
      <c r="AC3266" t="s">
        <v>15498</v>
      </c>
      <c r="AD3266" t="s">
        <v>15499</v>
      </c>
      <c r="AE3266">
        <v>190</v>
      </c>
      <c r="AF3266" t="str">
        <f t="shared" si="1178"/>
        <v>Very Low</v>
      </c>
      <c r="AG3266" t="s">
        <v>1435</v>
      </c>
      <c r="AH3266" t="s">
        <v>1436</v>
      </c>
      <c r="AI3266" t="s">
        <v>11</v>
      </c>
      <c r="AJ3266" t="str">
        <f t="shared" si="1179"/>
        <v>Teen</v>
      </c>
      <c r="AK3266">
        <v>8900000</v>
      </c>
      <c r="AL3266" t="str">
        <f t="shared" si="1180"/>
        <v>Low Budget</v>
      </c>
      <c r="AM3266">
        <v>2012</v>
      </c>
      <c r="AN3266">
        <f t="shared" si="1181"/>
        <v>13</v>
      </c>
      <c r="AO3266" t="str">
        <f t="shared" si="1182"/>
        <v>Modern Classic</v>
      </c>
      <c r="AP3266">
        <v>432</v>
      </c>
      <c r="AQ3266" t="str">
        <f t="shared" si="1183"/>
        <v>Very Low</v>
      </c>
      <c r="AR3266">
        <v>7.9</v>
      </c>
      <c r="AS3266" t="str">
        <f t="shared" si="1184"/>
        <v>Good</v>
      </c>
      <c r="AT3266">
        <v>1.85</v>
      </c>
      <c r="AU3266" t="str">
        <f t="shared" si="1185"/>
        <v>HDTV / Widescreen</v>
      </c>
      <c r="AV3266">
        <v>33000</v>
      </c>
      <c r="AW3266" t="str">
        <f t="shared" si="1186"/>
        <v>Medium</v>
      </c>
    </row>
    <row r="3267" spans="1:49" x14ac:dyDescent="0.3">
      <c r="A3267" t="s">
        <v>0</v>
      </c>
      <c r="B3267" t="s">
        <v>15500</v>
      </c>
      <c r="C3267">
        <v>66</v>
      </c>
      <c r="D3267" t="str">
        <f t="shared" ref="D3267:D3330" si="1193">IF(C3267&lt;=50,"Very Low",
IF(C3267&lt;=200,"Low",
IF(C3267&lt;=500,"Medium",
IF(C3267&lt;=1000,"High","Very High"))))</f>
        <v>Low</v>
      </c>
      <c r="E3267">
        <v>98</v>
      </c>
      <c r="F3267" t="str">
        <f t="shared" ref="F3267:F3330" si="1194">INT(E3267/60) &amp; "h " &amp; MOD(E3267,60) &amp; "m"</f>
        <v>1h 38m</v>
      </c>
      <c r="G3267" t="str">
        <f t="shared" ref="G3267:G3330" si="1195">IF(E3267&lt;60,"Short Film",IF(E3267&lt;90,"Featurette",IF(E3267&lt;=120,"Standard Movie",IF(E3267&lt;=180,"Long Movie","Epic"))))</f>
        <v>Standard Movie</v>
      </c>
      <c r="H3267">
        <v>17</v>
      </c>
      <c r="I3267" t="str">
        <f t="shared" ref="I3267:I3330" si="1196">IF(H3267&lt;=1000,"Very Low",IF(H3267&lt;=10000,"Low",IF(H3267&lt;=50000,"Medium",IF(H3267&lt;=200000,"High","Very High"))))</f>
        <v>Very Low</v>
      </c>
      <c r="J3267">
        <v>770</v>
      </c>
      <c r="K3267" t="str">
        <f t="shared" ref="K3267:K3330" si="1197">IF(J3267&lt;=1000,"Very Low",IF(J3267&lt;=10000,"Low",IF(J3267&lt;=50000,"Medium",IF(J3267&lt;=200000,"High","Very High"))))</f>
        <v>Very Low</v>
      </c>
      <c r="L3267" t="s">
        <v>7378</v>
      </c>
      <c r="M3267">
        <v>1000</v>
      </c>
      <c r="N3267" t="str">
        <f t="shared" ref="N3267:N3330" si="1198">IF(A3267&lt;=1000,"Very Low",
IF(M3267&lt;=10000,"Low",IF(M3267&lt;=50000,"Medium",IF(M3267&lt;=200000,"High","Very High"))))</f>
        <v>Low</v>
      </c>
      <c r="O3267">
        <v>14114488</v>
      </c>
      <c r="P3267" t="str">
        <f t="shared" ref="P3267:P3330" si="1199">IF(AND(O3267&gt;=500000000),"Blockbuster",
IF(AND(O3267&gt;=200000000,O3267&lt;=499999999),"Superhit",
IF(AND(O3267&gt;=50000000,O3267&lt;=199999999),"Hit",
IF(AND(O3267&gt;=10000000,O3267&lt;=49999999),"Average",
IF(AND(O3267&lt;=10000000),"Flop","")))))</f>
        <v>Average</v>
      </c>
      <c r="Q3267" t="s">
        <v>5515</v>
      </c>
      <c r="R3267" t="str">
        <f t="shared" ref="R3267:R3330" si="1200">LEFT(Q3267, FIND("|",Q3267&amp;"|")-1)</f>
        <v>Horror</v>
      </c>
      <c r="S3267">
        <f t="shared" ref="S3267:S3330" si="1201">LEN(Q3267)-LEN(SUBSTITUTE(Q3267,"|",""))+1</f>
        <v>2</v>
      </c>
      <c r="T3267" t="s">
        <v>2172</v>
      </c>
      <c r="U3267" t="s">
        <v>15501</v>
      </c>
      <c r="V3267">
        <v>13190</v>
      </c>
      <c r="W3267" t="str">
        <f t="shared" ref="W3267:W3330" si="1202">IF(V3267&lt;=10000,"Very Low",IF(V3267&lt;=50000,"Low",IF(V3267&lt;=200000,"Medium",IF(V3267&lt;=500000,"High","Very High"))))</f>
        <v>Low</v>
      </c>
      <c r="X3267">
        <v>3827</v>
      </c>
      <c r="Y3267" t="str">
        <f t="shared" ref="Y3267:Y3330" si="1203">IF(X3267&lt;=1000,"Very Low",IF(X3267&lt;=10000,"Low",IF(X3267&lt;=50000,"Medium",IF(X3267&lt;=200000,"High","Very High"))))</f>
        <v>Low</v>
      </c>
      <c r="Z3267" t="s">
        <v>7376</v>
      </c>
      <c r="AA3267">
        <v>0</v>
      </c>
      <c r="AB3267" t="str">
        <f t="shared" ref="AB3267:AB3330" si="1204">IF(AA3267=0,"Symbolic Poster",IF(AA3267=1,"Solo Star Poster",IF(AA3267&lt;=3,"Duo/Trio Poster","Ensemble Poster")))</f>
        <v>Symbolic Poster</v>
      </c>
      <c r="AC3267" t="s">
        <v>15502</v>
      </c>
      <c r="AD3267" t="s">
        <v>15503</v>
      </c>
      <c r="AE3267">
        <v>114</v>
      </c>
      <c r="AF3267" t="str">
        <f t="shared" ref="AF3267:AF3330" si="1205">IF(AE3267&lt;=500,"Very Low",IF(AE3267&lt;=2000,"Low",IF(AE3267&lt;=5000,"Medium",IF(AE3267&lt;=15000,"High","Very High"))))</f>
        <v>Very Low</v>
      </c>
      <c r="AG3267" t="s">
        <v>9</v>
      </c>
      <c r="AH3267" t="s">
        <v>10</v>
      </c>
      <c r="AI3267" t="s">
        <v>11</v>
      </c>
      <c r="AJ3267" t="str">
        <f t="shared" ref="AJ3267:AJ3330" si="1206">IF(OR(AI3267="G",AI3267="PG",AI3267="U",AI3267="TV-Y",AI3267="TV-G"),"Family",IF(OR(AI3267="PG-13",AI3267="UA",AI3267="TV-14"),"Teen",IF(OR(AI3267="R",AI3267="NC-17",AI3267="A",AI3267="TV-MA"),"Adult",IF(AI3267="Not Rated","No Rating","Other/Unknown"))))</f>
        <v>Teen</v>
      </c>
      <c r="AK3267">
        <v>10500000</v>
      </c>
      <c r="AL3267" t="str">
        <f t="shared" ref="AL3267:AL3330" si="1207">IF(AK3267&gt;=200000000,"Very High Budget",
IF(AND(AK3267&gt;=100000000,AK3267&lt;=199999999),"High Budget",
IF(AND(AK3267&gt;=30000000,AK3267&lt;=99999999),"Medium Budget",
IF(AK3267&lt;30000000,"Low Budget",""))))</f>
        <v>Low Budget</v>
      </c>
      <c r="AM3267">
        <v>1988</v>
      </c>
      <c r="AN3267">
        <f t="shared" ref="AN3267:AN3330" si="1208">$AY$20-AM3267</f>
        <v>37</v>
      </c>
      <c r="AO3267" t="str">
        <f t="shared" ref="AO3267:AO3330" si="1209">IF(AN3267&lt;=5,"Recent",IF(AND(AN3267&gt;=6,AN3267&lt;=15),"Modern Classic",IF(AN3267&gt;15,"Old Classic","")))</f>
        <v>Old Classic</v>
      </c>
      <c r="AP3267">
        <v>887</v>
      </c>
      <c r="AQ3267" t="str">
        <f t="shared" ref="AQ3267:AQ3330" si="1210">IF(AP3267&lt;=1000,"Very Low",IF(AP3267&lt;=10000,"Low",IF(AP3267&lt;=50000,"Medium",IF(AP3267&lt;=200000,"High","Very High"))))</f>
        <v>Very Low</v>
      </c>
      <c r="AR3267">
        <v>4.5</v>
      </c>
      <c r="AS3267" t="str">
        <f t="shared" ref="AS3267:AS3330" si="1211">IF(AND(AR3267&gt;=9,AR3267&lt;=10),"Master Piece",
IF(AND(AR3267&gt;=8,AR3267&lt;9),"Excellent",
IF(AND(AR3267&gt;=7,AR3267&lt;8),"Good",
IF(AND(AR3267&gt;=6,AR3267&lt;7),"Average",
IF(AND(AR3267&gt;=5,AR3267&lt;6),"Below Average",
IF(AND(AR3267&gt;=4,AR3267&lt;5),"Poor",
IF(AND(AR3267&gt;=3,AR3267&lt;4),"Very Poor",
IF(AND(AR3267&gt;=0,AR3267&lt;3),"Terrible",""))))))))</f>
        <v>Poor</v>
      </c>
      <c r="AT3267">
        <v>1.85</v>
      </c>
      <c r="AU3267" t="str">
        <f t="shared" ref="AU3267:AU3330" si="1212">IF(AND(AT3267&gt;=1.3,AT3267&lt;=1.4),"Classic",IF(AND(AT3267&gt;=1.7,AT3267&lt;=1.9),"HDTV / Widescreen",IF(AND(AT3267&gt;=2.2,AT3267&lt;=2.4),"Cinematic Widescreen",IF(AND(AT3267&gt;=1.4,AT3267&lt;=1.6),"Standard Academy",IF(AT3267&gt;=2.4,"Ultra Widescreen","")))))</f>
        <v>HDTV / Widescreen</v>
      </c>
      <c r="AV3267">
        <v>616</v>
      </c>
      <c r="AW3267" t="str">
        <f t="shared" ref="AW3267:AW3330" si="1213">IF(AV3267&lt;=1000,"Very Low",IF(AV3267&lt;=10000,"Low",IF(AV3267&lt;=50000,"Medium",IF(AV3267&lt;=200000,"High","Very High"))))</f>
        <v>Very Low</v>
      </c>
    </row>
    <row r="3268" spans="1:49" x14ac:dyDescent="0.3">
      <c r="A3268" t="s">
        <v>0</v>
      </c>
      <c r="B3268" t="s">
        <v>15504</v>
      </c>
      <c r="C3268">
        <v>18</v>
      </c>
      <c r="D3268" t="str">
        <f t="shared" si="1193"/>
        <v>Very Low</v>
      </c>
      <c r="E3268">
        <v>88</v>
      </c>
      <c r="F3268" t="str">
        <f t="shared" si="1194"/>
        <v>1h 28m</v>
      </c>
      <c r="G3268" t="str">
        <f t="shared" si="1195"/>
        <v>Featurette</v>
      </c>
      <c r="H3268">
        <v>6</v>
      </c>
      <c r="I3268" t="str">
        <f t="shared" si="1196"/>
        <v>Very Low</v>
      </c>
      <c r="J3268">
        <v>200</v>
      </c>
      <c r="K3268" t="str">
        <f t="shared" si="1197"/>
        <v>Very Low</v>
      </c>
      <c r="L3268" t="s">
        <v>10473</v>
      </c>
      <c r="M3268">
        <v>557</v>
      </c>
      <c r="N3268" t="str">
        <f t="shared" si="1198"/>
        <v>Low</v>
      </c>
      <c r="O3268">
        <f>O3267</f>
        <v>14114488</v>
      </c>
      <c r="P3268" t="str">
        <f t="shared" si="1199"/>
        <v>Average</v>
      </c>
      <c r="Q3268" t="s">
        <v>5736</v>
      </c>
      <c r="R3268" t="str">
        <f t="shared" si="1200"/>
        <v>Action</v>
      </c>
      <c r="S3268">
        <f t="shared" si="1201"/>
        <v>2</v>
      </c>
      <c r="T3268" t="s">
        <v>6980</v>
      </c>
      <c r="U3268" t="s">
        <v>15505</v>
      </c>
      <c r="V3268">
        <v>1763</v>
      </c>
      <c r="W3268" t="str">
        <f t="shared" si="1202"/>
        <v>Very Low</v>
      </c>
      <c r="X3268">
        <v>1702</v>
      </c>
      <c r="Y3268" t="str">
        <f t="shared" si="1203"/>
        <v>Low</v>
      </c>
      <c r="Z3268" t="s">
        <v>15506</v>
      </c>
      <c r="AA3268">
        <v>0</v>
      </c>
      <c r="AB3268" t="str">
        <f t="shared" si="1204"/>
        <v>Symbolic Poster</v>
      </c>
      <c r="AC3268" t="s">
        <v>15507</v>
      </c>
      <c r="AD3268" t="s">
        <v>15508</v>
      </c>
      <c r="AE3268">
        <v>26</v>
      </c>
      <c r="AF3268" t="str">
        <f t="shared" si="1205"/>
        <v>Very Low</v>
      </c>
      <c r="AG3268" t="s">
        <v>9</v>
      </c>
      <c r="AH3268" t="s">
        <v>10</v>
      </c>
      <c r="AI3268" t="s">
        <v>556</v>
      </c>
      <c r="AJ3268" t="str">
        <f t="shared" si="1206"/>
        <v>Adult</v>
      </c>
      <c r="AK3268">
        <v>9500000</v>
      </c>
      <c r="AL3268" t="str">
        <f t="shared" si="1207"/>
        <v>Low Budget</v>
      </c>
      <c r="AM3268">
        <v>2015</v>
      </c>
      <c r="AN3268">
        <f t="shared" si="1208"/>
        <v>10</v>
      </c>
      <c r="AO3268" t="str">
        <f t="shared" si="1209"/>
        <v>Modern Classic</v>
      </c>
      <c r="AP3268">
        <v>290</v>
      </c>
      <c r="AQ3268" t="str">
        <f t="shared" si="1210"/>
        <v>Very Low</v>
      </c>
      <c r="AR3268">
        <v>5.0999999999999996</v>
      </c>
      <c r="AS3268" t="str">
        <f t="shared" si="1211"/>
        <v>Below Average</v>
      </c>
      <c r="AT3268">
        <v>1.78</v>
      </c>
      <c r="AU3268" t="str">
        <f t="shared" si="1212"/>
        <v>HDTV / Widescreen</v>
      </c>
      <c r="AV3268">
        <v>898</v>
      </c>
      <c r="AW3268" t="str">
        <f t="shared" si="1213"/>
        <v>Very Low</v>
      </c>
    </row>
    <row r="3269" spans="1:49" x14ac:dyDescent="0.3">
      <c r="A3269" t="s">
        <v>0</v>
      </c>
      <c r="B3269" t="s">
        <v>15509</v>
      </c>
      <c r="C3269">
        <v>61</v>
      </c>
      <c r="D3269" t="str">
        <f t="shared" si="1193"/>
        <v>Low</v>
      </c>
      <c r="E3269">
        <v>197</v>
      </c>
      <c r="F3269" t="str">
        <f t="shared" si="1194"/>
        <v>3h 17m</v>
      </c>
      <c r="G3269" t="str">
        <f t="shared" si="1195"/>
        <v>Epic</v>
      </c>
      <c r="H3269">
        <v>176</v>
      </c>
      <c r="I3269" t="str">
        <f t="shared" si="1196"/>
        <v>Very Low</v>
      </c>
      <c r="J3269">
        <v>760</v>
      </c>
      <c r="K3269" t="str">
        <f t="shared" si="1197"/>
        <v>Very Low</v>
      </c>
      <c r="L3269" t="s">
        <v>14526</v>
      </c>
      <c r="M3269">
        <v>924</v>
      </c>
      <c r="N3269" t="str">
        <f t="shared" si="1198"/>
        <v>Low</v>
      </c>
      <c r="O3269">
        <v>46300000</v>
      </c>
      <c r="P3269" t="str">
        <f t="shared" si="1199"/>
        <v>Average</v>
      </c>
      <c r="Q3269" t="s">
        <v>1345</v>
      </c>
      <c r="R3269" t="str">
        <f t="shared" si="1200"/>
        <v>Action</v>
      </c>
      <c r="S3269">
        <f t="shared" si="1201"/>
        <v>4</v>
      </c>
      <c r="T3269" t="s">
        <v>2932</v>
      </c>
      <c r="U3269" t="s">
        <v>15510</v>
      </c>
      <c r="V3269">
        <v>29323</v>
      </c>
      <c r="W3269" t="str">
        <f t="shared" si="1202"/>
        <v>Low</v>
      </c>
      <c r="X3269">
        <v>4109</v>
      </c>
      <c r="Y3269" t="str">
        <f t="shared" si="1203"/>
        <v>Low</v>
      </c>
      <c r="Z3269" t="s">
        <v>15511</v>
      </c>
      <c r="AA3269">
        <v>0</v>
      </c>
      <c r="AB3269" t="str">
        <f t="shared" si="1204"/>
        <v>Symbolic Poster</v>
      </c>
      <c r="AC3269" t="s">
        <v>15512</v>
      </c>
      <c r="AD3269" t="s">
        <v>15513</v>
      </c>
      <c r="AE3269">
        <v>344</v>
      </c>
      <c r="AF3269" t="str">
        <f t="shared" si="1205"/>
        <v>Very Low</v>
      </c>
      <c r="AG3269" t="s">
        <v>9</v>
      </c>
      <c r="AH3269" t="s">
        <v>10</v>
      </c>
      <c r="AI3269" t="s">
        <v>6007</v>
      </c>
      <c r="AJ3269" t="str">
        <f t="shared" si="1206"/>
        <v>Other/Unknown</v>
      </c>
      <c r="AK3269">
        <v>9400000</v>
      </c>
      <c r="AL3269" t="str">
        <f t="shared" si="1207"/>
        <v>Low Budget</v>
      </c>
      <c r="AM3269">
        <v>1963</v>
      </c>
      <c r="AN3269">
        <f t="shared" si="1208"/>
        <v>62</v>
      </c>
      <c r="AO3269" t="str">
        <f t="shared" si="1209"/>
        <v>Old Classic</v>
      </c>
      <c r="AP3269">
        <v>898</v>
      </c>
      <c r="AQ3269" t="str">
        <f t="shared" si="1210"/>
        <v>Very Low</v>
      </c>
      <c r="AR3269">
        <v>7.6</v>
      </c>
      <c r="AS3269" t="str">
        <f t="shared" si="1211"/>
        <v>Good</v>
      </c>
      <c r="AT3269">
        <v>2.76</v>
      </c>
      <c r="AU3269" t="str">
        <f t="shared" si="1212"/>
        <v>Ultra Widescreen</v>
      </c>
      <c r="AV3269">
        <v>0</v>
      </c>
      <c r="AW3269" t="str">
        <f t="shared" si="1213"/>
        <v>Very Low</v>
      </c>
    </row>
    <row r="3270" spans="1:49" x14ac:dyDescent="0.3">
      <c r="A3270" t="s">
        <v>0</v>
      </c>
      <c r="B3270" t="s">
        <v>15514</v>
      </c>
      <c r="C3270">
        <v>232</v>
      </c>
      <c r="D3270" t="str">
        <f t="shared" si="1193"/>
        <v>Medium</v>
      </c>
      <c r="E3270">
        <v>121</v>
      </c>
      <c r="F3270" t="str">
        <f t="shared" si="1194"/>
        <v>2h 1m</v>
      </c>
      <c r="G3270" t="str">
        <f t="shared" si="1195"/>
        <v>Long Movie</v>
      </c>
      <c r="H3270">
        <v>0</v>
      </c>
      <c r="I3270" t="str">
        <f t="shared" si="1196"/>
        <v>Very Low</v>
      </c>
      <c r="J3270">
        <v>82</v>
      </c>
      <c r="K3270" t="str">
        <f t="shared" si="1197"/>
        <v>Very Low</v>
      </c>
      <c r="L3270" t="s">
        <v>13599</v>
      </c>
      <c r="M3270">
        <v>148</v>
      </c>
      <c r="N3270" t="str">
        <f t="shared" si="1198"/>
        <v>Low</v>
      </c>
      <c r="O3270">
        <v>12899702</v>
      </c>
      <c r="P3270" t="str">
        <f t="shared" si="1199"/>
        <v>Average</v>
      </c>
      <c r="Q3270" t="s">
        <v>15515</v>
      </c>
      <c r="R3270" t="str">
        <f t="shared" si="1200"/>
        <v>Comedy</v>
      </c>
      <c r="S3270">
        <f t="shared" si="1201"/>
        <v>4</v>
      </c>
      <c r="T3270" t="s">
        <v>15516</v>
      </c>
      <c r="U3270" t="s">
        <v>15517</v>
      </c>
      <c r="V3270">
        <v>76681</v>
      </c>
      <c r="W3270" t="str">
        <f t="shared" si="1202"/>
        <v>Medium</v>
      </c>
      <c r="X3270">
        <v>448</v>
      </c>
      <c r="Y3270" t="str">
        <f t="shared" si="1203"/>
        <v>Very Low</v>
      </c>
      <c r="Z3270" t="s">
        <v>15518</v>
      </c>
      <c r="AA3270">
        <v>1</v>
      </c>
      <c r="AB3270" t="str">
        <f t="shared" si="1204"/>
        <v>Solo Star Poster</v>
      </c>
      <c r="AC3270" t="s">
        <v>15519</v>
      </c>
      <c r="AD3270" t="s">
        <v>15520</v>
      </c>
      <c r="AE3270">
        <v>228</v>
      </c>
      <c r="AF3270" t="str">
        <f t="shared" si="1205"/>
        <v>Very Low</v>
      </c>
      <c r="AG3270" t="s">
        <v>2749</v>
      </c>
      <c r="AH3270" t="s">
        <v>3542</v>
      </c>
      <c r="AI3270" t="s">
        <v>556</v>
      </c>
      <c r="AJ3270" t="str">
        <f t="shared" si="1206"/>
        <v>Adult</v>
      </c>
      <c r="AK3270">
        <f>AK3269</f>
        <v>9400000</v>
      </c>
      <c r="AL3270" t="str">
        <f t="shared" si="1207"/>
        <v>Low Budget</v>
      </c>
      <c r="AM3270">
        <v>2006</v>
      </c>
      <c r="AN3270">
        <f t="shared" si="1208"/>
        <v>19</v>
      </c>
      <c r="AO3270" t="str">
        <f t="shared" si="1209"/>
        <v>Old Classic</v>
      </c>
      <c r="AP3270">
        <v>114</v>
      </c>
      <c r="AQ3270" t="str">
        <f t="shared" si="1210"/>
        <v>Very Low</v>
      </c>
      <c r="AR3270">
        <v>7.6</v>
      </c>
      <c r="AS3270" t="str">
        <f t="shared" si="1211"/>
        <v>Good</v>
      </c>
      <c r="AT3270">
        <v>2.35</v>
      </c>
      <c r="AU3270" t="str">
        <f t="shared" si="1212"/>
        <v>Cinematic Widescreen</v>
      </c>
      <c r="AV3270">
        <v>0</v>
      </c>
      <c r="AW3270" t="str">
        <f t="shared" si="1213"/>
        <v>Very Low</v>
      </c>
    </row>
    <row r="3271" spans="1:49" x14ac:dyDescent="0.3">
      <c r="A3271" t="s">
        <v>0</v>
      </c>
      <c r="B3271" t="s">
        <v>15521</v>
      </c>
      <c r="C3271">
        <v>62</v>
      </c>
      <c r="D3271" t="str">
        <f t="shared" si="1193"/>
        <v>Low</v>
      </c>
      <c r="E3271">
        <v>90</v>
      </c>
      <c r="F3271" t="str">
        <f t="shared" si="1194"/>
        <v>1h 30m</v>
      </c>
      <c r="G3271" t="str">
        <f t="shared" si="1195"/>
        <v>Standard Movie</v>
      </c>
      <c r="H3271">
        <v>0</v>
      </c>
      <c r="I3271" t="str">
        <f t="shared" si="1196"/>
        <v>Very Low</v>
      </c>
      <c r="J3271">
        <v>123</v>
      </c>
      <c r="K3271" t="str">
        <f t="shared" si="1197"/>
        <v>Very Low</v>
      </c>
      <c r="L3271" t="s">
        <v>13339</v>
      </c>
      <c r="M3271">
        <v>187</v>
      </c>
      <c r="N3271" t="str">
        <f t="shared" si="1198"/>
        <v>Low</v>
      </c>
      <c r="O3271">
        <f>O3270</f>
        <v>12899702</v>
      </c>
      <c r="P3271" t="str">
        <f t="shared" si="1199"/>
        <v>Average</v>
      </c>
      <c r="Q3271" t="s">
        <v>15522</v>
      </c>
      <c r="R3271" t="str">
        <f t="shared" si="1200"/>
        <v>Adventure</v>
      </c>
      <c r="S3271">
        <f t="shared" si="1201"/>
        <v>5</v>
      </c>
      <c r="T3271" t="s">
        <v>15523</v>
      </c>
      <c r="U3271" t="s">
        <v>15524</v>
      </c>
      <c r="V3271">
        <v>23516</v>
      </c>
      <c r="W3271" t="str">
        <f t="shared" si="1202"/>
        <v>Low</v>
      </c>
      <c r="X3271">
        <v>646</v>
      </c>
      <c r="Y3271" t="str">
        <f t="shared" si="1203"/>
        <v>Very Low</v>
      </c>
      <c r="Z3271" t="s">
        <v>15525</v>
      </c>
      <c r="AA3271">
        <v>0</v>
      </c>
      <c r="AB3271" t="str">
        <f t="shared" si="1204"/>
        <v>Symbolic Poster</v>
      </c>
      <c r="AC3271" t="s">
        <v>15526</v>
      </c>
      <c r="AD3271" t="s">
        <v>15527</v>
      </c>
      <c r="AE3271">
        <v>147</v>
      </c>
      <c r="AF3271" t="str">
        <f t="shared" si="1205"/>
        <v>Very Low</v>
      </c>
      <c r="AG3271" t="s">
        <v>9</v>
      </c>
      <c r="AH3271" t="s">
        <v>239</v>
      </c>
      <c r="AI3271" t="s">
        <v>556</v>
      </c>
      <c r="AJ3271" t="str">
        <f t="shared" si="1206"/>
        <v>Adult</v>
      </c>
      <c r="AK3271">
        <v>9300000</v>
      </c>
      <c r="AL3271" t="str">
        <f t="shared" si="1207"/>
        <v>Low Budget</v>
      </c>
      <c r="AM3271">
        <v>1981</v>
      </c>
      <c r="AN3271">
        <f t="shared" si="1208"/>
        <v>44</v>
      </c>
      <c r="AO3271" t="str">
        <f t="shared" si="1209"/>
        <v>Old Classic</v>
      </c>
      <c r="AP3271">
        <v>176</v>
      </c>
      <c r="AQ3271" t="str">
        <f t="shared" si="1210"/>
        <v>Very Low</v>
      </c>
      <c r="AR3271">
        <v>6.7</v>
      </c>
      <c r="AS3271" t="str">
        <f t="shared" si="1211"/>
        <v>Average</v>
      </c>
      <c r="AT3271">
        <v>1.37</v>
      </c>
      <c r="AU3271" t="str">
        <f t="shared" si="1212"/>
        <v>Classic</v>
      </c>
      <c r="AV3271">
        <v>0</v>
      </c>
      <c r="AW3271" t="str">
        <f t="shared" si="1213"/>
        <v>Very Low</v>
      </c>
    </row>
    <row r="3272" spans="1:49" x14ac:dyDescent="0.3">
      <c r="A3272" t="s">
        <v>0</v>
      </c>
      <c r="B3272" t="s">
        <v>7876</v>
      </c>
      <c r="C3272">
        <v>106</v>
      </c>
      <c r="D3272" t="str">
        <f t="shared" si="1193"/>
        <v>Low</v>
      </c>
      <c r="E3272">
        <v>89</v>
      </c>
      <c r="F3272" t="str">
        <f t="shared" si="1194"/>
        <v>1h 29m</v>
      </c>
      <c r="G3272" t="str">
        <f t="shared" si="1195"/>
        <v>Featurette</v>
      </c>
      <c r="H3272">
        <v>100</v>
      </c>
      <c r="I3272" t="str">
        <f t="shared" si="1196"/>
        <v>Very Low</v>
      </c>
      <c r="J3272">
        <v>327</v>
      </c>
      <c r="K3272" t="str">
        <f t="shared" si="1197"/>
        <v>Very Low</v>
      </c>
      <c r="L3272" t="s">
        <v>2268</v>
      </c>
      <c r="M3272">
        <v>33000</v>
      </c>
      <c r="N3272" t="str">
        <f t="shared" si="1198"/>
        <v>Medium</v>
      </c>
      <c r="O3272">
        <v>113155</v>
      </c>
      <c r="P3272" t="str">
        <f t="shared" si="1199"/>
        <v>Flop</v>
      </c>
      <c r="Q3272" t="s">
        <v>1846</v>
      </c>
      <c r="R3272" t="str">
        <f t="shared" si="1200"/>
        <v>Adventure</v>
      </c>
      <c r="S3272">
        <f t="shared" si="1201"/>
        <v>3</v>
      </c>
      <c r="T3272" t="s">
        <v>15528</v>
      </c>
      <c r="U3272" t="s">
        <v>15529</v>
      </c>
      <c r="V3272">
        <v>9006</v>
      </c>
      <c r="W3272" t="str">
        <f t="shared" si="1202"/>
        <v>Very Low</v>
      </c>
      <c r="X3272">
        <v>34398</v>
      </c>
      <c r="Y3272" t="str">
        <f t="shared" si="1203"/>
        <v>Medium</v>
      </c>
      <c r="Z3272" t="s">
        <v>7879</v>
      </c>
      <c r="AA3272">
        <v>7</v>
      </c>
      <c r="AB3272" t="str">
        <f t="shared" si="1204"/>
        <v>Ensemble Poster</v>
      </c>
      <c r="AC3272" t="s">
        <v>15530</v>
      </c>
      <c r="AD3272" t="s">
        <v>15531</v>
      </c>
      <c r="AE3272">
        <v>54</v>
      </c>
      <c r="AF3272" t="str">
        <f t="shared" si="1205"/>
        <v>Very Low</v>
      </c>
      <c r="AG3272" t="s">
        <v>9</v>
      </c>
      <c r="AH3272" t="s">
        <v>10</v>
      </c>
      <c r="AI3272" t="s">
        <v>11</v>
      </c>
      <c r="AJ3272" t="str">
        <f t="shared" si="1206"/>
        <v>Teen</v>
      </c>
      <c r="AK3272">
        <f>AK3271</f>
        <v>9300000</v>
      </c>
      <c r="AL3272" t="str">
        <f t="shared" si="1207"/>
        <v>Low Budget</v>
      </c>
      <c r="AM3272">
        <v>2009</v>
      </c>
      <c r="AN3272">
        <f t="shared" si="1208"/>
        <v>16</v>
      </c>
      <c r="AO3272" t="str">
        <f t="shared" si="1209"/>
        <v>Old Classic</v>
      </c>
      <c r="AP3272">
        <v>947</v>
      </c>
      <c r="AQ3272" t="str">
        <f t="shared" si="1210"/>
        <v>Very Low</v>
      </c>
      <c r="AR3272">
        <v>6.1</v>
      </c>
      <c r="AS3272" t="str">
        <f t="shared" si="1211"/>
        <v>Average</v>
      </c>
      <c r="AT3272">
        <f>AT3271</f>
        <v>1.37</v>
      </c>
      <c r="AU3272" t="str">
        <f t="shared" si="1212"/>
        <v>Classic</v>
      </c>
      <c r="AV3272">
        <v>0</v>
      </c>
      <c r="AW3272" t="str">
        <f t="shared" si="1213"/>
        <v>Very Low</v>
      </c>
    </row>
    <row r="3273" spans="1:49" x14ac:dyDescent="0.3">
      <c r="A3273" t="s">
        <v>0</v>
      </c>
      <c r="B3273" t="s">
        <v>5175</v>
      </c>
      <c r="C3273">
        <v>56</v>
      </c>
      <c r="D3273" t="str">
        <f t="shared" si="1193"/>
        <v>Low</v>
      </c>
      <c r="E3273">
        <v>104</v>
      </c>
      <c r="F3273" t="str">
        <f t="shared" si="1194"/>
        <v>1h 44m</v>
      </c>
      <c r="G3273" t="str">
        <f t="shared" si="1195"/>
        <v>Standard Movie</v>
      </c>
      <c r="H3273">
        <v>12</v>
      </c>
      <c r="I3273" t="str">
        <f t="shared" si="1196"/>
        <v>Very Low</v>
      </c>
      <c r="J3273">
        <v>1000</v>
      </c>
      <c r="K3273" t="str">
        <f t="shared" si="1197"/>
        <v>Very Low</v>
      </c>
      <c r="L3273" t="s">
        <v>364</v>
      </c>
      <c r="M3273">
        <v>21000</v>
      </c>
      <c r="N3273" t="str">
        <f t="shared" si="1198"/>
        <v>Medium</v>
      </c>
      <c r="O3273">
        <v>2600000</v>
      </c>
      <c r="P3273" t="str">
        <f t="shared" si="1199"/>
        <v>Flop</v>
      </c>
      <c r="Q3273" t="s">
        <v>3367</v>
      </c>
      <c r="R3273" t="str">
        <f t="shared" si="1200"/>
        <v>Drama</v>
      </c>
      <c r="S3273">
        <f t="shared" si="1201"/>
        <v>2</v>
      </c>
      <c r="T3273" t="s">
        <v>68</v>
      </c>
      <c r="U3273" t="s">
        <v>15532</v>
      </c>
      <c r="V3273">
        <v>11612</v>
      </c>
      <c r="W3273" t="str">
        <f t="shared" si="1202"/>
        <v>Low</v>
      </c>
      <c r="X3273">
        <v>23962</v>
      </c>
      <c r="Y3273" t="str">
        <f t="shared" si="1203"/>
        <v>Medium</v>
      </c>
      <c r="Z3273" t="s">
        <v>174</v>
      </c>
      <c r="AA3273">
        <v>3</v>
      </c>
      <c r="AB3273" t="str">
        <f t="shared" si="1204"/>
        <v>Duo/Trio Poster</v>
      </c>
      <c r="AC3273" t="s">
        <v>15533</v>
      </c>
      <c r="AD3273" t="s">
        <v>15534</v>
      </c>
      <c r="AE3273">
        <v>88</v>
      </c>
      <c r="AF3273" t="str">
        <f t="shared" si="1205"/>
        <v>Very Low</v>
      </c>
      <c r="AG3273" t="s">
        <v>9</v>
      </c>
      <c r="AH3273" t="s">
        <v>28</v>
      </c>
      <c r="AI3273" t="s">
        <v>556</v>
      </c>
      <c r="AJ3273" t="str">
        <f t="shared" si="1206"/>
        <v>Adult</v>
      </c>
      <c r="AK3273">
        <v>6000000</v>
      </c>
      <c r="AL3273" t="str">
        <f t="shared" si="1207"/>
        <v>Low Budget</v>
      </c>
      <c r="AM3273">
        <v>1995</v>
      </c>
      <c r="AN3273">
        <f t="shared" si="1208"/>
        <v>30</v>
      </c>
      <c r="AO3273" t="str">
        <f t="shared" si="1209"/>
        <v>Old Classic</v>
      </c>
      <c r="AP3273">
        <v>1000</v>
      </c>
      <c r="AQ3273" t="str">
        <f t="shared" si="1210"/>
        <v>Very Low</v>
      </c>
      <c r="AR3273">
        <v>7.5</v>
      </c>
      <c r="AS3273" t="str">
        <f t="shared" si="1211"/>
        <v>Good</v>
      </c>
      <c r="AT3273">
        <v>2.35</v>
      </c>
      <c r="AU3273" t="str">
        <f t="shared" si="1212"/>
        <v>Cinematic Widescreen</v>
      </c>
      <c r="AV3273">
        <v>0</v>
      </c>
      <c r="AW3273" t="str">
        <f t="shared" si="1213"/>
        <v>Very Low</v>
      </c>
    </row>
    <row r="3274" spans="1:49" x14ac:dyDescent="0.3">
      <c r="A3274" t="str">
        <f>A3273</f>
        <v>Color</v>
      </c>
      <c r="B3274" t="s">
        <v>14651</v>
      </c>
      <c r="C3274">
        <v>48</v>
      </c>
      <c r="D3274" t="str">
        <f t="shared" si="1193"/>
        <v>Very Low</v>
      </c>
      <c r="E3274">
        <v>94</v>
      </c>
      <c r="F3274" t="str">
        <f t="shared" si="1194"/>
        <v>1h 34m</v>
      </c>
      <c r="G3274" t="str">
        <f t="shared" si="1195"/>
        <v>Standard Movie</v>
      </c>
      <c r="H3274">
        <v>43</v>
      </c>
      <c r="I3274" t="str">
        <f t="shared" si="1196"/>
        <v>Very Low</v>
      </c>
      <c r="J3274">
        <v>129</v>
      </c>
      <c r="K3274" t="str">
        <f t="shared" si="1197"/>
        <v>Very Low</v>
      </c>
      <c r="L3274" t="s">
        <v>15535</v>
      </c>
      <c r="M3274">
        <v>826</v>
      </c>
      <c r="N3274" t="str">
        <f t="shared" si="1198"/>
        <v>Low</v>
      </c>
      <c r="O3274">
        <f>O3273</f>
        <v>2600000</v>
      </c>
      <c r="P3274" t="str">
        <f t="shared" si="1199"/>
        <v>Flop</v>
      </c>
      <c r="Q3274" t="s">
        <v>4875</v>
      </c>
      <c r="R3274" t="str">
        <f t="shared" si="1200"/>
        <v>Action</v>
      </c>
      <c r="S3274">
        <f t="shared" si="1201"/>
        <v>3</v>
      </c>
      <c r="T3274" t="s">
        <v>1290</v>
      </c>
      <c r="U3274" t="s">
        <v>15536</v>
      </c>
      <c r="V3274">
        <v>4486</v>
      </c>
      <c r="W3274" t="str">
        <f t="shared" si="1202"/>
        <v>Very Low</v>
      </c>
      <c r="X3274">
        <v>1586</v>
      </c>
      <c r="Y3274" t="str">
        <f t="shared" si="1203"/>
        <v>Low</v>
      </c>
      <c r="Z3274" t="s">
        <v>15537</v>
      </c>
      <c r="AA3274">
        <v>4</v>
      </c>
      <c r="AB3274" t="str">
        <f t="shared" si="1204"/>
        <v>Ensemble Poster</v>
      </c>
      <c r="AC3274" t="s">
        <v>15538</v>
      </c>
      <c r="AD3274" t="s">
        <v>15539</v>
      </c>
      <c r="AE3274">
        <v>38</v>
      </c>
      <c r="AF3274" t="str">
        <f t="shared" si="1205"/>
        <v>Very Low</v>
      </c>
      <c r="AG3274" t="s">
        <v>9</v>
      </c>
      <c r="AH3274" t="s">
        <v>10</v>
      </c>
      <c r="AI3274" t="s">
        <v>556</v>
      </c>
      <c r="AJ3274" t="str">
        <f t="shared" si="1206"/>
        <v>Adult</v>
      </c>
      <c r="AK3274">
        <v>10000000</v>
      </c>
      <c r="AL3274" t="str">
        <f t="shared" si="1207"/>
        <v>Low Budget</v>
      </c>
      <c r="AM3274">
        <v>2015</v>
      </c>
      <c r="AN3274">
        <f t="shared" si="1208"/>
        <v>10</v>
      </c>
      <c r="AO3274" t="str">
        <f t="shared" si="1209"/>
        <v>Modern Classic</v>
      </c>
      <c r="AP3274">
        <v>476</v>
      </c>
      <c r="AQ3274" t="str">
        <f t="shared" si="1210"/>
        <v>Very Low</v>
      </c>
      <c r="AR3274">
        <v>5.3</v>
      </c>
      <c r="AS3274" t="str">
        <f t="shared" si="1211"/>
        <v>Below Average</v>
      </c>
      <c r="AT3274">
        <v>1.85</v>
      </c>
      <c r="AU3274" t="str">
        <f t="shared" si="1212"/>
        <v>HDTV / Widescreen</v>
      </c>
      <c r="AV3274">
        <v>0</v>
      </c>
      <c r="AW3274" t="str">
        <f t="shared" si="1213"/>
        <v>Very Low</v>
      </c>
    </row>
    <row r="3275" spans="1:49" x14ac:dyDescent="0.3">
      <c r="A3275" t="s">
        <v>0</v>
      </c>
      <c r="B3275" t="s">
        <v>15540</v>
      </c>
      <c r="C3275">
        <v>41</v>
      </c>
      <c r="D3275" t="str">
        <f t="shared" si="1193"/>
        <v>Very Low</v>
      </c>
      <c r="E3275">
        <v>90</v>
      </c>
      <c r="F3275" t="str">
        <f t="shared" si="1194"/>
        <v>1h 30m</v>
      </c>
      <c r="G3275" t="str">
        <f t="shared" si="1195"/>
        <v>Standard Movie</v>
      </c>
      <c r="H3275">
        <v>116</v>
      </c>
      <c r="I3275" t="str">
        <f t="shared" si="1196"/>
        <v>Very Low</v>
      </c>
      <c r="J3275">
        <v>303</v>
      </c>
      <c r="K3275" t="str">
        <f t="shared" si="1197"/>
        <v>Very Low</v>
      </c>
      <c r="L3275" t="s">
        <v>15541</v>
      </c>
      <c r="M3275">
        <v>594</v>
      </c>
      <c r="N3275" t="str">
        <f t="shared" si="1198"/>
        <v>Low</v>
      </c>
      <c r="O3275">
        <v>1602466</v>
      </c>
      <c r="P3275" t="str">
        <f t="shared" si="1199"/>
        <v>Flop</v>
      </c>
      <c r="Q3275" t="s">
        <v>15542</v>
      </c>
      <c r="R3275" t="str">
        <f t="shared" si="1200"/>
        <v>Action</v>
      </c>
      <c r="S3275">
        <f t="shared" si="1201"/>
        <v>4</v>
      </c>
      <c r="T3275" t="s">
        <v>15543</v>
      </c>
      <c r="U3275" t="s">
        <v>15544</v>
      </c>
      <c r="V3275">
        <v>9673</v>
      </c>
      <c r="W3275" t="str">
        <f t="shared" si="1202"/>
        <v>Very Low</v>
      </c>
      <c r="X3275">
        <v>1836</v>
      </c>
      <c r="Y3275" t="str">
        <f t="shared" si="1203"/>
        <v>Low</v>
      </c>
      <c r="Z3275" t="s">
        <v>9018</v>
      </c>
      <c r="AA3275">
        <v>0</v>
      </c>
      <c r="AB3275" t="str">
        <f t="shared" si="1204"/>
        <v>Symbolic Poster</v>
      </c>
      <c r="AC3275" t="s">
        <v>15545</v>
      </c>
      <c r="AD3275" t="s">
        <v>15546</v>
      </c>
      <c r="AE3275">
        <v>106</v>
      </c>
      <c r="AF3275" t="str">
        <f t="shared" si="1205"/>
        <v>Very Low</v>
      </c>
      <c r="AG3275" t="s">
        <v>9</v>
      </c>
      <c r="AH3275" t="s">
        <v>5583</v>
      </c>
      <c r="AI3275" t="str">
        <f>AI3274</f>
        <v>R</v>
      </c>
      <c r="AJ3275" t="str">
        <f t="shared" si="1206"/>
        <v>Adult</v>
      </c>
      <c r="AK3275">
        <v>600000000</v>
      </c>
      <c r="AL3275" t="str">
        <f t="shared" si="1207"/>
        <v>Very High Budget</v>
      </c>
      <c r="AM3275">
        <v>2010</v>
      </c>
      <c r="AN3275">
        <f t="shared" si="1208"/>
        <v>15</v>
      </c>
      <c r="AO3275" t="str">
        <f t="shared" si="1209"/>
        <v>Modern Classic</v>
      </c>
      <c r="AP3275">
        <v>412</v>
      </c>
      <c r="AQ3275" t="str">
        <f t="shared" si="1210"/>
        <v>Very Low</v>
      </c>
      <c r="AR3275">
        <v>6</v>
      </c>
      <c r="AS3275" t="str">
        <f t="shared" si="1211"/>
        <v>Average</v>
      </c>
      <c r="AT3275">
        <f>AT3274</f>
        <v>1.85</v>
      </c>
      <c r="AU3275" t="str">
        <f t="shared" si="1212"/>
        <v>HDTV / Widescreen</v>
      </c>
      <c r="AV3275">
        <v>0</v>
      </c>
      <c r="AW3275" t="str">
        <f t="shared" si="1213"/>
        <v>Very Low</v>
      </c>
    </row>
    <row r="3276" spans="1:49" x14ac:dyDescent="0.3">
      <c r="A3276" t="s">
        <v>0</v>
      </c>
      <c r="B3276" t="s">
        <v>13318</v>
      </c>
      <c r="C3276">
        <v>439</v>
      </c>
      <c r="D3276" t="str">
        <f t="shared" si="1193"/>
        <v>Medium</v>
      </c>
      <c r="E3276">
        <v>130</v>
      </c>
      <c r="F3276" t="str">
        <f t="shared" si="1194"/>
        <v>2h 10m</v>
      </c>
      <c r="G3276" t="str">
        <f t="shared" si="1195"/>
        <v>Long Movie</v>
      </c>
      <c r="H3276">
        <v>3000</v>
      </c>
      <c r="I3276" t="str">
        <f t="shared" si="1196"/>
        <v>Low</v>
      </c>
      <c r="J3276">
        <v>844</v>
      </c>
      <c r="K3276" t="str">
        <f t="shared" si="1197"/>
        <v>Very Low</v>
      </c>
      <c r="L3276" t="s">
        <v>55</v>
      </c>
      <c r="M3276">
        <v>10000</v>
      </c>
      <c r="N3276" t="str">
        <f t="shared" si="1198"/>
        <v>Low</v>
      </c>
      <c r="O3276">
        <v>3029870</v>
      </c>
      <c r="P3276" t="str">
        <f t="shared" si="1199"/>
        <v>Flop</v>
      </c>
      <c r="Q3276" t="s">
        <v>1820</v>
      </c>
      <c r="R3276" t="str">
        <f t="shared" si="1200"/>
        <v>Drama</v>
      </c>
      <c r="S3276">
        <f t="shared" si="1201"/>
        <v>2</v>
      </c>
      <c r="T3276" t="s">
        <v>197</v>
      </c>
      <c r="U3276" t="s">
        <v>15547</v>
      </c>
      <c r="V3276">
        <v>128729</v>
      </c>
      <c r="W3276" t="str">
        <f t="shared" si="1202"/>
        <v>Medium</v>
      </c>
      <c r="X3276">
        <v>15835</v>
      </c>
      <c r="Y3276" t="str">
        <f t="shared" si="1203"/>
        <v>Medium</v>
      </c>
      <c r="Z3276" t="s">
        <v>3489</v>
      </c>
      <c r="AA3276">
        <v>1</v>
      </c>
      <c r="AB3276" t="str">
        <f t="shared" si="1204"/>
        <v>Solo Star Poster</v>
      </c>
      <c r="AC3276" t="s">
        <v>15548</v>
      </c>
      <c r="AD3276" t="s">
        <v>15549</v>
      </c>
      <c r="AE3276">
        <v>551</v>
      </c>
      <c r="AF3276" t="str">
        <f t="shared" si="1205"/>
        <v>Low</v>
      </c>
      <c r="AG3276" t="s">
        <v>9</v>
      </c>
      <c r="AH3276" t="s">
        <v>7682</v>
      </c>
      <c r="AI3276" t="s">
        <v>556</v>
      </c>
      <c r="AJ3276" t="str">
        <f t="shared" si="1206"/>
        <v>Adult</v>
      </c>
      <c r="AK3276">
        <v>7400000</v>
      </c>
      <c r="AL3276" t="str">
        <f t="shared" si="1207"/>
        <v>Low Budget</v>
      </c>
      <c r="AM3276">
        <v>2011</v>
      </c>
      <c r="AN3276">
        <f t="shared" si="1208"/>
        <v>14</v>
      </c>
      <c r="AO3276" t="str">
        <f t="shared" si="1209"/>
        <v>Modern Classic</v>
      </c>
      <c r="AP3276">
        <v>4000</v>
      </c>
      <c r="AQ3276" t="str">
        <f t="shared" si="1210"/>
        <v>Low</v>
      </c>
      <c r="AR3276">
        <v>7.1</v>
      </c>
      <c r="AS3276" t="str">
        <f t="shared" si="1211"/>
        <v>Good</v>
      </c>
      <c r="AT3276">
        <v>2.35</v>
      </c>
      <c r="AU3276" t="str">
        <f t="shared" si="1212"/>
        <v>Cinematic Widescreen</v>
      </c>
      <c r="AV3276">
        <v>50000</v>
      </c>
      <c r="AW3276" t="str">
        <f t="shared" si="1213"/>
        <v>Medium</v>
      </c>
    </row>
    <row r="3277" spans="1:49" x14ac:dyDescent="0.3">
      <c r="A3277" t="s">
        <v>0</v>
      </c>
      <c r="B3277" t="s">
        <v>15550</v>
      </c>
      <c r="C3277">
        <v>54</v>
      </c>
      <c r="D3277" t="str">
        <f t="shared" si="1193"/>
        <v>Low</v>
      </c>
      <c r="E3277">
        <v>92</v>
      </c>
      <c r="F3277" t="str">
        <f t="shared" si="1194"/>
        <v>1h 32m</v>
      </c>
      <c r="G3277" t="str">
        <f t="shared" si="1195"/>
        <v>Standard Movie</v>
      </c>
      <c r="H3277">
        <v>25</v>
      </c>
      <c r="I3277" t="str">
        <f t="shared" si="1196"/>
        <v>Very Low</v>
      </c>
      <c r="J3277">
        <v>110</v>
      </c>
      <c r="K3277" t="str">
        <f t="shared" si="1197"/>
        <v>Very Low</v>
      </c>
      <c r="L3277" t="s">
        <v>7434</v>
      </c>
      <c r="M3277">
        <v>509</v>
      </c>
      <c r="N3277" t="str">
        <f t="shared" si="1198"/>
        <v>Low</v>
      </c>
      <c r="O3277">
        <f>O3276</f>
        <v>3029870</v>
      </c>
      <c r="P3277" t="str">
        <f t="shared" si="1199"/>
        <v>Flop</v>
      </c>
      <c r="Q3277" t="s">
        <v>15551</v>
      </c>
      <c r="R3277" t="str">
        <f t="shared" si="1200"/>
        <v>Biography</v>
      </c>
      <c r="S3277">
        <f t="shared" si="1201"/>
        <v>5</v>
      </c>
      <c r="T3277" t="s">
        <v>496</v>
      </c>
      <c r="U3277" t="s">
        <v>15552</v>
      </c>
      <c r="V3277">
        <v>13003</v>
      </c>
      <c r="W3277" t="str">
        <f t="shared" si="1202"/>
        <v>Low</v>
      </c>
      <c r="X3277">
        <v>1248</v>
      </c>
      <c r="Y3277" t="str">
        <f t="shared" si="1203"/>
        <v>Low</v>
      </c>
      <c r="Z3277" t="s">
        <v>15553</v>
      </c>
      <c r="AA3277">
        <v>0</v>
      </c>
      <c r="AB3277" t="str">
        <f t="shared" si="1204"/>
        <v>Symbolic Poster</v>
      </c>
      <c r="AC3277" t="s">
        <v>15554</v>
      </c>
      <c r="AD3277" t="s">
        <v>15555</v>
      </c>
      <c r="AE3277">
        <v>80</v>
      </c>
      <c r="AF3277" t="str">
        <f t="shared" si="1205"/>
        <v>Very Low</v>
      </c>
      <c r="AG3277" t="s">
        <v>9</v>
      </c>
      <c r="AH3277" t="s">
        <v>341</v>
      </c>
      <c r="AI3277" t="s">
        <v>66</v>
      </c>
      <c r="AJ3277" t="str">
        <f t="shared" si="1206"/>
        <v>Family</v>
      </c>
      <c r="AK3277">
        <v>8500000</v>
      </c>
      <c r="AL3277" t="str">
        <f t="shared" si="1207"/>
        <v>Low Budget</v>
      </c>
      <c r="AM3277">
        <v>2011</v>
      </c>
      <c r="AN3277">
        <f t="shared" si="1208"/>
        <v>14</v>
      </c>
      <c r="AO3277" t="str">
        <f t="shared" si="1209"/>
        <v>Modern Classic</v>
      </c>
      <c r="AP3277">
        <v>446</v>
      </c>
      <c r="AQ3277" t="str">
        <f t="shared" si="1210"/>
        <v>Very Low</v>
      </c>
      <c r="AR3277">
        <v>7.5</v>
      </c>
      <c r="AS3277" t="str">
        <f t="shared" si="1211"/>
        <v>Good</v>
      </c>
      <c r="AT3277">
        <v>2.35</v>
      </c>
      <c r="AU3277" t="str">
        <f t="shared" si="1212"/>
        <v>Cinematic Widescreen</v>
      </c>
      <c r="AV3277">
        <v>10000</v>
      </c>
      <c r="AW3277" t="str">
        <f t="shared" si="1213"/>
        <v>Low</v>
      </c>
    </row>
    <row r="3278" spans="1:49" x14ac:dyDescent="0.3">
      <c r="A3278" t="s">
        <v>0</v>
      </c>
      <c r="B3278" t="s">
        <v>15556</v>
      </c>
      <c r="C3278">
        <v>50</v>
      </c>
      <c r="D3278" t="str">
        <f t="shared" si="1193"/>
        <v>Very Low</v>
      </c>
      <c r="E3278">
        <v>176</v>
      </c>
      <c r="F3278" t="str">
        <f t="shared" si="1194"/>
        <v>2h 56m</v>
      </c>
      <c r="G3278" t="str">
        <f t="shared" si="1195"/>
        <v>Long Movie</v>
      </c>
      <c r="H3278">
        <v>147</v>
      </c>
      <c r="I3278" t="str">
        <f t="shared" si="1196"/>
        <v>Very Low</v>
      </c>
      <c r="J3278">
        <v>1000</v>
      </c>
      <c r="K3278" t="str">
        <f t="shared" si="1197"/>
        <v>Very Low</v>
      </c>
      <c r="L3278" t="s">
        <v>15557</v>
      </c>
      <c r="M3278">
        <v>8000</v>
      </c>
      <c r="N3278" t="str">
        <f t="shared" si="1198"/>
        <v>Low</v>
      </c>
      <c r="O3278">
        <v>3047539</v>
      </c>
      <c r="P3278" t="str">
        <f t="shared" si="1199"/>
        <v>Flop</v>
      </c>
      <c r="Q3278" t="s">
        <v>185</v>
      </c>
      <c r="R3278" t="str">
        <f t="shared" si="1200"/>
        <v>Drama</v>
      </c>
      <c r="S3278">
        <f t="shared" si="1201"/>
        <v>2</v>
      </c>
      <c r="T3278" t="s">
        <v>14677</v>
      </c>
      <c r="U3278" t="s">
        <v>15558</v>
      </c>
      <c r="V3278">
        <v>42296</v>
      </c>
      <c r="W3278" t="str">
        <f t="shared" si="1202"/>
        <v>Low</v>
      </c>
      <c r="X3278">
        <v>13762</v>
      </c>
      <c r="Y3278" t="str">
        <f t="shared" si="1203"/>
        <v>Medium</v>
      </c>
      <c r="Z3278" t="s">
        <v>15559</v>
      </c>
      <c r="AA3278">
        <v>4</v>
      </c>
      <c r="AB3278" t="str">
        <f t="shared" si="1204"/>
        <v>Ensemble Poster</v>
      </c>
      <c r="AC3278" t="s">
        <v>15560</v>
      </c>
      <c r="AD3278" t="s">
        <v>15561</v>
      </c>
      <c r="AE3278">
        <v>286</v>
      </c>
      <c r="AF3278" t="str">
        <f t="shared" si="1205"/>
        <v>Very Low</v>
      </c>
      <c r="AG3278" t="s">
        <v>5582</v>
      </c>
      <c r="AH3278" t="s">
        <v>5583</v>
      </c>
      <c r="AI3278" t="s">
        <v>4801</v>
      </c>
      <c r="AJ3278" t="str">
        <f t="shared" si="1206"/>
        <v>No Rating</v>
      </c>
      <c r="AK3278">
        <v>7217600</v>
      </c>
      <c r="AL3278" t="str">
        <f t="shared" si="1207"/>
        <v>Low Budget</v>
      </c>
      <c r="AM3278">
        <v>2012</v>
      </c>
      <c r="AN3278">
        <f t="shared" si="1208"/>
        <v>13</v>
      </c>
      <c r="AO3278" t="str">
        <f t="shared" si="1209"/>
        <v>Modern Classic</v>
      </c>
      <c r="AP3278">
        <v>3000</v>
      </c>
      <c r="AQ3278" t="str">
        <f t="shared" si="1210"/>
        <v>Low</v>
      </c>
      <c r="AR3278">
        <v>6.9</v>
      </c>
      <c r="AS3278" t="str">
        <f t="shared" si="1211"/>
        <v>Average</v>
      </c>
      <c r="AT3278">
        <v>2.35</v>
      </c>
      <c r="AU3278" t="str">
        <f t="shared" si="1212"/>
        <v>Cinematic Widescreen</v>
      </c>
      <c r="AV3278">
        <v>12000</v>
      </c>
      <c r="AW3278" t="str">
        <f t="shared" si="1213"/>
        <v>Medium</v>
      </c>
    </row>
    <row r="3279" spans="1:49" x14ac:dyDescent="0.3">
      <c r="A3279" t="s">
        <v>0</v>
      </c>
      <c r="B3279" t="s">
        <v>158</v>
      </c>
      <c r="C3279">
        <v>392</v>
      </c>
      <c r="D3279" t="str">
        <f t="shared" si="1193"/>
        <v>Medium</v>
      </c>
      <c r="E3279">
        <v>116</v>
      </c>
      <c r="F3279" t="str">
        <f t="shared" si="1194"/>
        <v>1h 56m</v>
      </c>
      <c r="G3279" t="str">
        <f t="shared" si="1195"/>
        <v>Standard Movie</v>
      </c>
      <c r="H3279">
        <v>0</v>
      </c>
      <c r="I3279" t="str">
        <f t="shared" si="1196"/>
        <v>Very Low</v>
      </c>
      <c r="J3279">
        <v>513</v>
      </c>
      <c r="K3279" t="str">
        <f t="shared" si="1197"/>
        <v>Very Low</v>
      </c>
      <c r="L3279" t="s">
        <v>8358</v>
      </c>
      <c r="M3279">
        <v>1000</v>
      </c>
      <c r="N3279" t="str">
        <f t="shared" si="1198"/>
        <v>Low</v>
      </c>
      <c r="O3279">
        <v>78900000</v>
      </c>
      <c r="P3279" t="str">
        <f t="shared" si="1199"/>
        <v>Hit</v>
      </c>
      <c r="Q3279" t="s">
        <v>10193</v>
      </c>
      <c r="R3279" t="str">
        <f t="shared" si="1200"/>
        <v>Horror</v>
      </c>
      <c r="S3279">
        <f t="shared" si="1201"/>
        <v>2</v>
      </c>
      <c r="T3279" t="s">
        <v>2172</v>
      </c>
      <c r="U3279" t="s">
        <v>15562</v>
      </c>
      <c r="V3279">
        <v>563827</v>
      </c>
      <c r="W3279" t="str">
        <f t="shared" si="1202"/>
        <v>Very High</v>
      </c>
      <c r="X3279">
        <v>2524</v>
      </c>
      <c r="Y3279" t="str">
        <f t="shared" si="1203"/>
        <v>Low</v>
      </c>
      <c r="Z3279" t="s">
        <v>15563</v>
      </c>
      <c r="AA3279">
        <v>0</v>
      </c>
      <c r="AB3279" t="str">
        <f t="shared" si="1204"/>
        <v>Symbolic Poster</v>
      </c>
      <c r="AC3279" t="s">
        <v>15564</v>
      </c>
      <c r="AD3279" t="s">
        <v>15565</v>
      </c>
      <c r="AE3279">
        <v>1110</v>
      </c>
      <c r="AF3279" t="str">
        <f t="shared" si="1205"/>
        <v>Low</v>
      </c>
      <c r="AG3279" t="s">
        <v>9</v>
      </c>
      <c r="AH3279" t="s">
        <v>28</v>
      </c>
      <c r="AI3279" t="s">
        <v>556</v>
      </c>
      <c r="AJ3279" t="str">
        <f t="shared" si="1206"/>
        <v>Adult</v>
      </c>
      <c r="AK3279">
        <v>11000000</v>
      </c>
      <c r="AL3279" t="str">
        <f t="shared" si="1207"/>
        <v>Low Budget</v>
      </c>
      <c r="AM3279">
        <v>1979</v>
      </c>
      <c r="AN3279">
        <f t="shared" si="1208"/>
        <v>46</v>
      </c>
      <c r="AO3279" t="str">
        <f t="shared" si="1209"/>
        <v>Old Classic</v>
      </c>
      <c r="AP3279">
        <v>581</v>
      </c>
      <c r="AQ3279" t="str">
        <f t="shared" si="1210"/>
        <v>Very Low</v>
      </c>
      <c r="AR3279">
        <v>8.5</v>
      </c>
      <c r="AS3279" t="str">
        <f t="shared" si="1211"/>
        <v>Excellent</v>
      </c>
      <c r="AT3279">
        <v>2.35</v>
      </c>
      <c r="AU3279" t="str">
        <f t="shared" si="1212"/>
        <v>Cinematic Widescreen</v>
      </c>
      <c r="AV3279">
        <v>23000</v>
      </c>
      <c r="AW3279" t="str">
        <f t="shared" si="1213"/>
        <v>Medium</v>
      </c>
    </row>
    <row r="3280" spans="1:49" x14ac:dyDescent="0.3">
      <c r="A3280" t="s">
        <v>0</v>
      </c>
      <c r="B3280" t="s">
        <v>7375</v>
      </c>
      <c r="C3280">
        <v>277</v>
      </c>
      <c r="D3280" t="str">
        <f t="shared" si="1193"/>
        <v>Medium</v>
      </c>
      <c r="E3280">
        <v>88</v>
      </c>
      <c r="F3280" t="str">
        <f t="shared" si="1194"/>
        <v>1h 28m</v>
      </c>
      <c r="G3280" t="str">
        <f t="shared" si="1195"/>
        <v>Featurette</v>
      </c>
      <c r="H3280">
        <v>365</v>
      </c>
      <c r="I3280" t="str">
        <f t="shared" si="1196"/>
        <v>Very Low</v>
      </c>
      <c r="J3280">
        <v>177</v>
      </c>
      <c r="K3280" t="str">
        <f t="shared" si="1197"/>
        <v>Very Low</v>
      </c>
      <c r="L3280" t="s">
        <v>15566</v>
      </c>
      <c r="M3280">
        <v>383</v>
      </c>
      <c r="N3280" t="str">
        <f t="shared" si="1198"/>
        <v>Low</v>
      </c>
      <c r="O3280">
        <v>30859000</v>
      </c>
      <c r="P3280" t="str">
        <f t="shared" si="1199"/>
        <v>Average</v>
      </c>
      <c r="Q3280" t="s">
        <v>5515</v>
      </c>
      <c r="R3280" t="str">
        <f t="shared" si="1200"/>
        <v>Horror</v>
      </c>
      <c r="S3280">
        <f t="shared" si="1201"/>
        <v>2</v>
      </c>
      <c r="T3280" t="s">
        <v>10845</v>
      </c>
      <c r="U3280" t="s">
        <v>15567</v>
      </c>
      <c r="V3280">
        <v>96410</v>
      </c>
      <c r="W3280" t="str">
        <f t="shared" si="1202"/>
        <v>Medium</v>
      </c>
      <c r="X3280">
        <v>1094</v>
      </c>
      <c r="Y3280" t="str">
        <f t="shared" si="1203"/>
        <v>Low</v>
      </c>
      <c r="Z3280" t="s">
        <v>15568</v>
      </c>
      <c r="AA3280">
        <v>0</v>
      </c>
      <c r="AB3280" t="str">
        <f t="shared" si="1204"/>
        <v>Symbolic Poster</v>
      </c>
      <c r="AC3280" t="s">
        <v>15569</v>
      </c>
      <c r="AD3280" t="s">
        <v>15570</v>
      </c>
      <c r="AE3280">
        <v>826</v>
      </c>
      <c r="AF3280" t="str">
        <f t="shared" si="1205"/>
        <v>Low</v>
      </c>
      <c r="AG3280" t="s">
        <v>9</v>
      </c>
      <c r="AH3280" t="s">
        <v>10</v>
      </c>
      <c r="AI3280" t="s">
        <v>556</v>
      </c>
      <c r="AJ3280" t="str">
        <f t="shared" si="1206"/>
        <v>Adult</v>
      </c>
      <c r="AK3280">
        <v>83532</v>
      </c>
      <c r="AL3280" t="str">
        <f t="shared" si="1207"/>
        <v>Low Budget</v>
      </c>
      <c r="AM3280">
        <v>1974</v>
      </c>
      <c r="AN3280">
        <f t="shared" si="1208"/>
        <v>51</v>
      </c>
      <c r="AO3280" t="str">
        <f t="shared" si="1209"/>
        <v>Old Classic</v>
      </c>
      <c r="AP3280">
        <v>371</v>
      </c>
      <c r="AQ3280" t="str">
        <f t="shared" si="1210"/>
        <v>Very Low</v>
      </c>
      <c r="AR3280">
        <v>7.5</v>
      </c>
      <c r="AS3280" t="str">
        <f t="shared" si="1211"/>
        <v>Good</v>
      </c>
      <c r="AT3280">
        <v>1.85</v>
      </c>
      <c r="AU3280" t="str">
        <f t="shared" si="1212"/>
        <v>HDTV / Widescreen</v>
      </c>
      <c r="AV3280">
        <v>0</v>
      </c>
      <c r="AW3280" t="str">
        <f t="shared" si="1213"/>
        <v>Very Low</v>
      </c>
    </row>
    <row r="3281" spans="1:49" x14ac:dyDescent="0.3">
      <c r="A3281" t="s">
        <v>0</v>
      </c>
      <c r="B3281" t="s">
        <v>15571</v>
      </c>
      <c r="C3281">
        <v>259</v>
      </c>
      <c r="D3281" t="str">
        <f t="shared" si="1193"/>
        <v>Medium</v>
      </c>
      <c r="E3281">
        <v>106</v>
      </c>
      <c r="F3281" t="str">
        <f t="shared" si="1194"/>
        <v>1h 46m</v>
      </c>
      <c r="G3281" t="str">
        <f t="shared" si="1195"/>
        <v>Standard Movie</v>
      </c>
      <c r="H3281">
        <v>50</v>
      </c>
      <c r="I3281" t="str">
        <f t="shared" si="1196"/>
        <v>Very Low</v>
      </c>
      <c r="J3281">
        <v>741</v>
      </c>
      <c r="K3281" t="str">
        <f t="shared" si="1197"/>
        <v>Very Low</v>
      </c>
      <c r="L3281" t="s">
        <v>10003</v>
      </c>
      <c r="M3281">
        <v>17000</v>
      </c>
      <c r="N3281" t="str">
        <f t="shared" si="1198"/>
        <v>Medium</v>
      </c>
      <c r="O3281">
        <v>3571735</v>
      </c>
      <c r="P3281" t="str">
        <f t="shared" si="1199"/>
        <v>Flop</v>
      </c>
      <c r="Q3281" t="s">
        <v>4267</v>
      </c>
      <c r="R3281" t="str">
        <f t="shared" si="1200"/>
        <v>Biography</v>
      </c>
      <c r="S3281">
        <f t="shared" si="1201"/>
        <v>3</v>
      </c>
      <c r="T3281" t="s">
        <v>528</v>
      </c>
      <c r="U3281" t="s">
        <v>15572</v>
      </c>
      <c r="V3281">
        <v>39260</v>
      </c>
      <c r="W3281" t="str">
        <f t="shared" si="1202"/>
        <v>Low</v>
      </c>
      <c r="X3281">
        <v>21711</v>
      </c>
      <c r="Y3281" t="str">
        <f t="shared" si="1203"/>
        <v>Medium</v>
      </c>
      <c r="Z3281" t="s">
        <v>6501</v>
      </c>
      <c r="AA3281">
        <v>2</v>
      </c>
      <c r="AB3281" t="str">
        <f t="shared" si="1204"/>
        <v>Duo/Trio Poster</v>
      </c>
      <c r="AC3281" t="s">
        <v>15573</v>
      </c>
      <c r="AD3281" t="s">
        <v>15574</v>
      </c>
      <c r="AE3281">
        <v>129</v>
      </c>
      <c r="AF3281" t="str">
        <f t="shared" si="1205"/>
        <v>Very Low</v>
      </c>
      <c r="AG3281" t="s">
        <v>9</v>
      </c>
      <c r="AH3281" t="s">
        <v>10</v>
      </c>
      <c r="AI3281" t="s">
        <v>556</v>
      </c>
      <c r="AJ3281" t="str">
        <f t="shared" si="1206"/>
        <v>Adult</v>
      </c>
      <c r="AK3281">
        <v>10000000</v>
      </c>
      <c r="AL3281" t="str">
        <f t="shared" si="1207"/>
        <v>Low Budget</v>
      </c>
      <c r="AM3281">
        <v>2010</v>
      </c>
      <c r="AN3281">
        <f t="shared" si="1208"/>
        <v>15</v>
      </c>
      <c r="AO3281" t="str">
        <f t="shared" si="1209"/>
        <v>Modern Classic</v>
      </c>
      <c r="AP3281">
        <v>908</v>
      </c>
      <c r="AQ3281" t="str">
        <f t="shared" si="1210"/>
        <v>Very Low</v>
      </c>
      <c r="AR3281">
        <v>6.6</v>
      </c>
      <c r="AS3281" t="str">
        <f t="shared" si="1211"/>
        <v>Average</v>
      </c>
      <c r="AT3281">
        <v>2.35</v>
      </c>
      <c r="AU3281" t="str">
        <f t="shared" si="1212"/>
        <v>Cinematic Widescreen</v>
      </c>
      <c r="AV3281">
        <v>0</v>
      </c>
      <c r="AW3281" t="str">
        <f t="shared" si="1213"/>
        <v>Very Low</v>
      </c>
    </row>
    <row r="3282" spans="1:49" x14ac:dyDescent="0.3">
      <c r="A3282" t="s">
        <v>0</v>
      </c>
      <c r="B3282" t="s">
        <v>6968</v>
      </c>
      <c r="C3282">
        <v>66</v>
      </c>
      <c r="D3282" t="str">
        <f t="shared" si="1193"/>
        <v>Low</v>
      </c>
      <c r="E3282">
        <v>181</v>
      </c>
      <c r="F3282" t="str">
        <f t="shared" si="1194"/>
        <v>3h 1m</v>
      </c>
      <c r="G3282" t="str">
        <f t="shared" si="1195"/>
        <v>Epic</v>
      </c>
      <c r="H3282">
        <v>278</v>
      </c>
      <c r="I3282" t="str">
        <f t="shared" si="1196"/>
        <v>Very Low</v>
      </c>
      <c r="J3282">
        <v>51</v>
      </c>
      <c r="K3282" t="str">
        <f t="shared" si="1197"/>
        <v>Very Low</v>
      </c>
      <c r="L3282" t="s">
        <v>2562</v>
      </c>
      <c r="M3282">
        <v>402</v>
      </c>
      <c r="N3282" t="str">
        <f t="shared" si="1198"/>
        <v>Low</v>
      </c>
      <c r="O3282">
        <v>50000000</v>
      </c>
      <c r="P3282" t="str">
        <f t="shared" si="1199"/>
        <v>Hit</v>
      </c>
      <c r="Q3282" t="s">
        <v>12120</v>
      </c>
      <c r="R3282" t="str">
        <f t="shared" si="1200"/>
        <v>Drama</v>
      </c>
      <c r="S3282">
        <f t="shared" si="1201"/>
        <v>4</v>
      </c>
      <c r="T3282" t="s">
        <v>8873</v>
      </c>
      <c r="U3282" t="s">
        <v>15575</v>
      </c>
      <c r="V3282">
        <v>29839</v>
      </c>
      <c r="W3282" t="str">
        <f t="shared" si="1202"/>
        <v>Low</v>
      </c>
      <c r="X3282">
        <v>934</v>
      </c>
      <c r="Y3282" t="str">
        <f t="shared" si="1203"/>
        <v>Very Low</v>
      </c>
      <c r="Z3282" t="s">
        <v>15576</v>
      </c>
      <c r="AA3282">
        <v>0</v>
      </c>
      <c r="AB3282" t="str">
        <f t="shared" si="1204"/>
        <v>Symbolic Poster</v>
      </c>
      <c r="AC3282" t="s">
        <v>15577</v>
      </c>
      <c r="AD3282" t="s">
        <v>15578</v>
      </c>
      <c r="AE3282">
        <v>150</v>
      </c>
      <c r="AF3282" t="str">
        <f t="shared" si="1205"/>
        <v>Very Low</v>
      </c>
      <c r="AG3282" t="s">
        <v>9</v>
      </c>
      <c r="AH3282" t="s">
        <v>10</v>
      </c>
      <c r="AI3282" t="s">
        <v>248</v>
      </c>
      <c r="AJ3282" t="str">
        <f t="shared" si="1206"/>
        <v>Family</v>
      </c>
      <c r="AK3282">
        <v>9000000</v>
      </c>
      <c r="AL3282" t="str">
        <f t="shared" si="1207"/>
        <v>Low Budget</v>
      </c>
      <c r="AM3282">
        <v>1971</v>
      </c>
      <c r="AN3282">
        <f t="shared" si="1208"/>
        <v>54</v>
      </c>
      <c r="AO3282" t="str">
        <f t="shared" si="1209"/>
        <v>Old Classic</v>
      </c>
      <c r="AP3282">
        <v>343</v>
      </c>
      <c r="AQ3282" t="str">
        <f t="shared" si="1210"/>
        <v>Very Low</v>
      </c>
      <c r="AR3282">
        <v>8</v>
      </c>
      <c r="AS3282" t="str">
        <f t="shared" si="1211"/>
        <v>Excellent</v>
      </c>
      <c r="AT3282">
        <v>2.35</v>
      </c>
      <c r="AU3282" t="str">
        <f t="shared" si="1212"/>
        <v>Cinematic Widescreen</v>
      </c>
      <c r="AV3282">
        <v>0</v>
      </c>
      <c r="AW3282" t="str">
        <f t="shared" si="1213"/>
        <v>Very Low</v>
      </c>
    </row>
    <row r="3283" spans="1:49" x14ac:dyDescent="0.3">
      <c r="A3283" t="s">
        <v>0</v>
      </c>
      <c r="B3283" t="s">
        <v>5660</v>
      </c>
      <c r="C3283">
        <v>129</v>
      </c>
      <c r="D3283" t="str">
        <f t="shared" si="1193"/>
        <v>Low</v>
      </c>
      <c r="E3283">
        <v>130</v>
      </c>
      <c r="F3283" t="str">
        <f t="shared" si="1194"/>
        <v>2h 10m</v>
      </c>
      <c r="G3283" t="str">
        <f t="shared" si="1195"/>
        <v>Long Movie</v>
      </c>
      <c r="H3283">
        <v>92</v>
      </c>
      <c r="I3283" t="str">
        <f t="shared" si="1196"/>
        <v>Very Low</v>
      </c>
      <c r="J3283">
        <v>177</v>
      </c>
      <c r="K3283" t="str">
        <f t="shared" si="1197"/>
        <v>Very Low</v>
      </c>
      <c r="L3283" t="s">
        <v>15579</v>
      </c>
      <c r="M3283">
        <v>244</v>
      </c>
      <c r="N3283" t="str">
        <f t="shared" si="1198"/>
        <v>Low</v>
      </c>
      <c r="O3283">
        <v>63600000</v>
      </c>
      <c r="P3283" t="str">
        <f t="shared" si="1199"/>
        <v>Hit</v>
      </c>
      <c r="Q3283" t="s">
        <v>22</v>
      </c>
      <c r="R3283" t="str">
        <f t="shared" si="1200"/>
        <v>Action</v>
      </c>
      <c r="S3283">
        <f t="shared" si="1201"/>
        <v>3</v>
      </c>
      <c r="T3283" t="s">
        <v>1064</v>
      </c>
      <c r="U3283" t="s">
        <v>15580</v>
      </c>
      <c r="V3283">
        <v>82073</v>
      </c>
      <c r="W3283" t="str">
        <f t="shared" si="1202"/>
        <v>Medium</v>
      </c>
      <c r="X3283">
        <v>1164</v>
      </c>
      <c r="Y3283" t="str">
        <f t="shared" si="1203"/>
        <v>Low</v>
      </c>
      <c r="Z3283" t="s">
        <v>4798</v>
      </c>
      <c r="AA3283">
        <v>1</v>
      </c>
      <c r="AB3283" t="str">
        <f t="shared" si="1204"/>
        <v>Solo Star Poster</v>
      </c>
      <c r="AC3283" t="s">
        <v>15581</v>
      </c>
      <c r="AD3283" t="s">
        <v>15582</v>
      </c>
      <c r="AE3283">
        <v>275</v>
      </c>
      <c r="AF3283" t="str">
        <f t="shared" si="1205"/>
        <v>Very Low</v>
      </c>
      <c r="AG3283" t="s">
        <v>9</v>
      </c>
      <c r="AH3283" t="s">
        <v>28</v>
      </c>
      <c r="AI3283" t="s">
        <v>6007</v>
      </c>
      <c r="AJ3283" t="str">
        <f t="shared" si="1206"/>
        <v>Other/Unknown</v>
      </c>
      <c r="AK3283">
        <v>9000000</v>
      </c>
      <c r="AL3283" t="str">
        <f t="shared" si="1207"/>
        <v>Low Budget</v>
      </c>
      <c r="AM3283">
        <v>1965</v>
      </c>
      <c r="AN3283">
        <f t="shared" si="1208"/>
        <v>60</v>
      </c>
      <c r="AO3283" t="str">
        <f t="shared" si="1209"/>
        <v>Old Classic</v>
      </c>
      <c r="AP3283">
        <v>189</v>
      </c>
      <c r="AQ3283" t="str">
        <f t="shared" si="1210"/>
        <v>Very Low</v>
      </c>
      <c r="AR3283">
        <v>7</v>
      </c>
      <c r="AS3283" t="str">
        <f t="shared" si="1211"/>
        <v>Good</v>
      </c>
      <c r="AT3283">
        <v>2.35</v>
      </c>
      <c r="AU3283" t="str">
        <f t="shared" si="1212"/>
        <v>Cinematic Widescreen</v>
      </c>
      <c r="AV3283">
        <v>0</v>
      </c>
      <c r="AW3283" t="str">
        <f t="shared" si="1213"/>
        <v>Very Low</v>
      </c>
    </row>
    <row r="3284" spans="1:49" x14ac:dyDescent="0.3">
      <c r="A3284" t="s">
        <v>0</v>
      </c>
      <c r="B3284" t="s">
        <v>6681</v>
      </c>
      <c r="C3284">
        <v>115</v>
      </c>
      <c r="D3284" t="str">
        <f t="shared" si="1193"/>
        <v>Low</v>
      </c>
      <c r="E3284">
        <v>93</v>
      </c>
      <c r="F3284" t="str">
        <f t="shared" si="1194"/>
        <v>1h 33m</v>
      </c>
      <c r="G3284" t="str">
        <f t="shared" si="1195"/>
        <v>Standard Movie</v>
      </c>
      <c r="H3284">
        <v>33</v>
      </c>
      <c r="I3284" t="str">
        <f t="shared" si="1196"/>
        <v>Very Low</v>
      </c>
      <c r="J3284">
        <v>123</v>
      </c>
      <c r="K3284" t="str">
        <f t="shared" si="1197"/>
        <v>Very Low</v>
      </c>
      <c r="L3284" t="s">
        <v>15583</v>
      </c>
      <c r="M3284">
        <v>14000</v>
      </c>
      <c r="N3284" t="str">
        <f t="shared" si="1198"/>
        <v>Medium</v>
      </c>
      <c r="O3284">
        <f t="shared" ref="O3284:O3285" si="1214">O3283</f>
        <v>63600000</v>
      </c>
      <c r="P3284" t="str">
        <f t="shared" si="1199"/>
        <v>Hit</v>
      </c>
      <c r="Q3284" t="s">
        <v>12610</v>
      </c>
      <c r="R3284" t="str">
        <f t="shared" si="1200"/>
        <v>Comedy</v>
      </c>
      <c r="S3284">
        <f t="shared" si="1201"/>
        <v>3</v>
      </c>
      <c r="T3284" t="s">
        <v>671</v>
      </c>
      <c r="U3284" t="s">
        <v>15584</v>
      </c>
      <c r="V3284">
        <v>12520</v>
      </c>
      <c r="W3284" t="str">
        <f t="shared" si="1202"/>
        <v>Low</v>
      </c>
      <c r="X3284">
        <v>15014</v>
      </c>
      <c r="Y3284" t="str">
        <f t="shared" si="1203"/>
        <v>Medium</v>
      </c>
      <c r="Z3284" t="s">
        <v>15585</v>
      </c>
      <c r="AA3284">
        <v>2</v>
      </c>
      <c r="AB3284" t="str">
        <f t="shared" si="1204"/>
        <v>Duo/Trio Poster</v>
      </c>
      <c r="AC3284" t="s">
        <v>15586</v>
      </c>
      <c r="AD3284" t="s">
        <v>15587</v>
      </c>
      <c r="AE3284">
        <v>76</v>
      </c>
      <c r="AF3284" t="str">
        <f t="shared" si="1205"/>
        <v>Very Low</v>
      </c>
      <c r="AG3284" t="s">
        <v>9</v>
      </c>
      <c r="AH3284" t="s">
        <v>10</v>
      </c>
      <c r="AI3284" t="s">
        <v>556</v>
      </c>
      <c r="AJ3284" t="str">
        <f t="shared" si="1206"/>
        <v>Adult</v>
      </c>
      <c r="AK3284">
        <v>10000000</v>
      </c>
      <c r="AL3284" t="str">
        <f t="shared" si="1207"/>
        <v>Low Budget</v>
      </c>
      <c r="AM3284">
        <v>2011</v>
      </c>
      <c r="AN3284">
        <f t="shared" si="1208"/>
        <v>14</v>
      </c>
      <c r="AO3284" t="str">
        <f t="shared" si="1209"/>
        <v>Modern Classic</v>
      </c>
      <c r="AP3284">
        <v>383</v>
      </c>
      <c r="AQ3284" t="str">
        <f t="shared" si="1210"/>
        <v>Very Low</v>
      </c>
      <c r="AR3284">
        <v>5.8</v>
      </c>
      <c r="AS3284" t="str">
        <f t="shared" si="1211"/>
        <v>Below Average</v>
      </c>
      <c r="AT3284">
        <v>2.35</v>
      </c>
      <c r="AU3284" t="str">
        <f t="shared" si="1212"/>
        <v>Cinematic Widescreen</v>
      </c>
      <c r="AV3284">
        <v>0</v>
      </c>
      <c r="AW3284" t="str">
        <f t="shared" si="1213"/>
        <v>Very Low</v>
      </c>
    </row>
    <row r="3285" spans="1:49" x14ac:dyDescent="0.3">
      <c r="A3285" t="s">
        <v>0</v>
      </c>
      <c r="B3285" t="s">
        <v>15588</v>
      </c>
      <c r="C3285">
        <v>81</v>
      </c>
      <c r="D3285" t="str">
        <f t="shared" si="1193"/>
        <v>Low</v>
      </c>
      <c r="E3285">
        <v>110</v>
      </c>
      <c r="F3285" t="str">
        <f t="shared" si="1194"/>
        <v>1h 50m</v>
      </c>
      <c r="G3285" t="str">
        <f t="shared" si="1195"/>
        <v>Standard Movie</v>
      </c>
      <c r="H3285">
        <v>798</v>
      </c>
      <c r="I3285" t="str">
        <f t="shared" si="1196"/>
        <v>Very Low</v>
      </c>
      <c r="J3285">
        <v>16</v>
      </c>
      <c r="K3285" t="str">
        <f t="shared" si="1197"/>
        <v>Very Low</v>
      </c>
      <c r="L3285" t="s">
        <v>15589</v>
      </c>
      <c r="M3285">
        <v>580</v>
      </c>
      <c r="N3285" t="str">
        <f t="shared" si="1198"/>
        <v>Low</v>
      </c>
      <c r="O3285">
        <f t="shared" si="1214"/>
        <v>63600000</v>
      </c>
      <c r="P3285" t="str">
        <f t="shared" si="1199"/>
        <v>Hit</v>
      </c>
      <c r="Q3285" t="s">
        <v>1386</v>
      </c>
      <c r="R3285" t="str">
        <f t="shared" si="1200"/>
        <v>Comedy</v>
      </c>
      <c r="S3285">
        <f t="shared" si="1201"/>
        <v>3</v>
      </c>
      <c r="T3285" t="s">
        <v>11214</v>
      </c>
      <c r="U3285" t="s">
        <v>15590</v>
      </c>
      <c r="V3285">
        <v>8667</v>
      </c>
      <c r="W3285" t="str">
        <f t="shared" si="1202"/>
        <v>Very Low</v>
      </c>
      <c r="X3285">
        <v>662</v>
      </c>
      <c r="Y3285" t="str">
        <f t="shared" si="1203"/>
        <v>Very Low</v>
      </c>
      <c r="Z3285" t="s">
        <v>15591</v>
      </c>
      <c r="AA3285">
        <v>9</v>
      </c>
      <c r="AB3285" t="str">
        <f t="shared" si="1204"/>
        <v>Ensemble Poster</v>
      </c>
      <c r="AC3285" t="s">
        <v>15592</v>
      </c>
      <c r="AD3285" t="s">
        <v>15593</v>
      </c>
      <c r="AE3285">
        <v>29</v>
      </c>
      <c r="AF3285" t="str">
        <f t="shared" si="1205"/>
        <v>Very Low</v>
      </c>
      <c r="AG3285" t="s">
        <v>9766</v>
      </c>
      <c r="AH3285" t="s">
        <v>7061</v>
      </c>
      <c r="AI3285" t="str">
        <f t="shared" ref="AI3285:AK3285" si="1215">AI3284</f>
        <v>R</v>
      </c>
      <c r="AJ3285" t="str">
        <f t="shared" si="1206"/>
        <v>Adult</v>
      </c>
      <c r="AK3285">
        <f t="shared" si="1215"/>
        <v>10000000</v>
      </c>
      <c r="AL3285" t="str">
        <f t="shared" si="1207"/>
        <v>Low Budget</v>
      </c>
      <c r="AM3285">
        <v>2010</v>
      </c>
      <c r="AN3285">
        <f t="shared" si="1208"/>
        <v>15</v>
      </c>
      <c r="AO3285" t="str">
        <f t="shared" si="1209"/>
        <v>Modern Classic</v>
      </c>
      <c r="AP3285">
        <v>26</v>
      </c>
      <c r="AQ3285" t="str">
        <f t="shared" si="1210"/>
        <v>Very Low</v>
      </c>
      <c r="AR3285">
        <v>7.3</v>
      </c>
      <c r="AS3285" t="str">
        <f t="shared" si="1211"/>
        <v>Good</v>
      </c>
      <c r="AT3285">
        <v>2.35</v>
      </c>
      <c r="AU3285" t="str">
        <f t="shared" si="1212"/>
        <v>Cinematic Widescreen</v>
      </c>
      <c r="AV3285">
        <v>0</v>
      </c>
      <c r="AW3285" t="str">
        <f t="shared" si="1213"/>
        <v>Very Low</v>
      </c>
    </row>
    <row r="3286" spans="1:49" x14ac:dyDescent="0.3">
      <c r="A3286" t="s">
        <v>0</v>
      </c>
      <c r="B3286" t="s">
        <v>3059</v>
      </c>
      <c r="C3286">
        <v>29</v>
      </c>
      <c r="D3286" t="str">
        <f t="shared" si="1193"/>
        <v>Very Low</v>
      </c>
      <c r="E3286">
        <v>123</v>
      </c>
      <c r="F3286" t="str">
        <f t="shared" si="1194"/>
        <v>2h 3m</v>
      </c>
      <c r="G3286" t="str">
        <f t="shared" si="1195"/>
        <v>Long Movie</v>
      </c>
      <c r="H3286">
        <v>473</v>
      </c>
      <c r="I3286" t="str">
        <f t="shared" si="1196"/>
        <v>Very Low</v>
      </c>
      <c r="J3286">
        <v>685</v>
      </c>
      <c r="K3286" t="str">
        <f t="shared" si="1197"/>
        <v>Very Low</v>
      </c>
      <c r="L3286" t="s">
        <v>773</v>
      </c>
      <c r="M3286">
        <v>890</v>
      </c>
      <c r="N3286" t="str">
        <f t="shared" si="1198"/>
        <v>Low</v>
      </c>
      <c r="O3286">
        <v>36049108</v>
      </c>
      <c r="P3286" t="str">
        <f t="shared" si="1199"/>
        <v>Average</v>
      </c>
      <c r="Q3286" t="s">
        <v>5777</v>
      </c>
      <c r="R3286" t="str">
        <f t="shared" si="1200"/>
        <v>Action</v>
      </c>
      <c r="S3286">
        <f t="shared" si="1201"/>
        <v>5</v>
      </c>
      <c r="T3286" t="s">
        <v>605</v>
      </c>
      <c r="U3286" t="s">
        <v>15594</v>
      </c>
      <c r="V3286">
        <v>10139</v>
      </c>
      <c r="W3286" t="str">
        <f t="shared" si="1202"/>
        <v>Low</v>
      </c>
      <c r="X3286">
        <v>3661</v>
      </c>
      <c r="Y3286" t="str">
        <f t="shared" si="1203"/>
        <v>Low</v>
      </c>
      <c r="Z3286" t="s">
        <v>7184</v>
      </c>
      <c r="AA3286">
        <v>4</v>
      </c>
      <c r="AB3286" t="str">
        <f t="shared" si="1204"/>
        <v>Ensemble Poster</v>
      </c>
      <c r="AC3286" t="s">
        <v>15595</v>
      </c>
      <c r="AD3286" t="s">
        <v>15596</v>
      </c>
      <c r="AE3286">
        <v>70</v>
      </c>
      <c r="AF3286" t="str">
        <f t="shared" si="1205"/>
        <v>Very Low</v>
      </c>
      <c r="AG3286" t="s">
        <v>9</v>
      </c>
      <c r="AH3286" t="s">
        <v>10</v>
      </c>
      <c r="AI3286" t="s">
        <v>556</v>
      </c>
      <c r="AJ3286" t="str">
        <f t="shared" si="1206"/>
        <v>Adult</v>
      </c>
      <c r="AK3286">
        <v>9000000</v>
      </c>
      <c r="AL3286" t="str">
        <f t="shared" si="1207"/>
        <v>Low Budget</v>
      </c>
      <c r="AM3286">
        <v>1996</v>
      </c>
      <c r="AN3286">
        <f t="shared" si="1208"/>
        <v>29</v>
      </c>
      <c r="AO3286" t="str">
        <f t="shared" si="1209"/>
        <v>Old Classic</v>
      </c>
      <c r="AP3286">
        <v>851</v>
      </c>
      <c r="AQ3286" t="str">
        <f t="shared" si="1210"/>
        <v>Very Low</v>
      </c>
      <c r="AR3286">
        <v>6.8</v>
      </c>
      <c r="AS3286" t="str">
        <f t="shared" si="1211"/>
        <v>Average</v>
      </c>
      <c r="AT3286">
        <v>2.35</v>
      </c>
      <c r="AU3286" t="str">
        <f t="shared" si="1212"/>
        <v>Cinematic Widescreen</v>
      </c>
      <c r="AV3286">
        <v>0</v>
      </c>
      <c r="AW3286" t="str">
        <f t="shared" si="1213"/>
        <v>Very Low</v>
      </c>
    </row>
    <row r="3287" spans="1:49" x14ac:dyDescent="0.3">
      <c r="A3287" t="s">
        <v>0</v>
      </c>
      <c r="B3287" t="s">
        <v>6771</v>
      </c>
      <c r="C3287">
        <v>32</v>
      </c>
      <c r="D3287" t="str">
        <f t="shared" si="1193"/>
        <v>Very Low</v>
      </c>
      <c r="E3287">
        <v>120</v>
      </c>
      <c r="F3287" t="str">
        <f t="shared" si="1194"/>
        <v>2h 0m</v>
      </c>
      <c r="G3287" t="str">
        <f t="shared" si="1195"/>
        <v>Standard Movie</v>
      </c>
      <c r="H3287">
        <v>92</v>
      </c>
      <c r="I3287" t="str">
        <f t="shared" si="1196"/>
        <v>Very Low</v>
      </c>
      <c r="J3287">
        <v>862</v>
      </c>
      <c r="K3287" t="str">
        <f t="shared" si="1197"/>
        <v>Very Low</v>
      </c>
      <c r="L3287" t="s">
        <v>2203</v>
      </c>
      <c r="M3287">
        <v>1000</v>
      </c>
      <c r="N3287" t="str">
        <f t="shared" si="1198"/>
        <v>Low</v>
      </c>
      <c r="O3287">
        <v>34074895</v>
      </c>
      <c r="P3287" t="str">
        <f t="shared" si="1199"/>
        <v>Average</v>
      </c>
      <c r="Q3287" t="s">
        <v>2498</v>
      </c>
      <c r="R3287" t="str">
        <f t="shared" si="1200"/>
        <v>Comedy</v>
      </c>
      <c r="S3287">
        <f t="shared" si="1201"/>
        <v>2</v>
      </c>
      <c r="T3287" t="s">
        <v>2778</v>
      </c>
      <c r="U3287" t="s">
        <v>15597</v>
      </c>
      <c r="V3287">
        <v>6525</v>
      </c>
      <c r="W3287" t="str">
        <f t="shared" si="1202"/>
        <v>Very Low</v>
      </c>
      <c r="X3287">
        <v>5420</v>
      </c>
      <c r="Y3287" t="str">
        <f t="shared" si="1203"/>
        <v>Low</v>
      </c>
      <c r="Z3287" t="s">
        <v>15598</v>
      </c>
      <c r="AA3287">
        <v>6</v>
      </c>
      <c r="AB3287" t="str">
        <f t="shared" si="1204"/>
        <v>Ensemble Poster</v>
      </c>
      <c r="AC3287" t="s">
        <v>15599</v>
      </c>
      <c r="AD3287" t="s">
        <v>15600</v>
      </c>
      <c r="AE3287">
        <v>79</v>
      </c>
      <c r="AF3287" t="str">
        <f t="shared" si="1205"/>
        <v>Very Low</v>
      </c>
      <c r="AG3287" t="s">
        <v>9</v>
      </c>
      <c r="AH3287" t="s">
        <v>10</v>
      </c>
      <c r="AI3287" t="s">
        <v>556</v>
      </c>
      <c r="AJ3287" t="str">
        <f t="shared" si="1206"/>
        <v>Adult</v>
      </c>
      <c r="AK3287">
        <v>9000000</v>
      </c>
      <c r="AL3287" t="str">
        <f t="shared" si="1207"/>
        <v>Low Budget</v>
      </c>
      <c r="AM3287">
        <v>1999</v>
      </c>
      <c r="AN3287">
        <f t="shared" si="1208"/>
        <v>26</v>
      </c>
      <c r="AO3287" t="str">
        <f t="shared" si="1209"/>
        <v>Old Classic</v>
      </c>
      <c r="AP3287">
        <v>886</v>
      </c>
      <c r="AQ3287" t="str">
        <f t="shared" si="1210"/>
        <v>Very Low</v>
      </c>
      <c r="AR3287">
        <v>6.7</v>
      </c>
      <c r="AS3287" t="str">
        <f t="shared" si="1211"/>
        <v>Average</v>
      </c>
      <c r="AT3287">
        <v>1.85</v>
      </c>
      <c r="AU3287" t="str">
        <f t="shared" si="1212"/>
        <v>HDTV / Widescreen</v>
      </c>
      <c r="AV3287">
        <v>0</v>
      </c>
      <c r="AW3287" t="str">
        <f t="shared" si="1213"/>
        <v>Very Low</v>
      </c>
    </row>
    <row r="3288" spans="1:49" x14ac:dyDescent="0.3">
      <c r="A3288" t="s">
        <v>0</v>
      </c>
      <c r="B3288" t="s">
        <v>13439</v>
      </c>
      <c r="C3288">
        <v>142</v>
      </c>
      <c r="D3288" t="str">
        <f t="shared" si="1193"/>
        <v>Low</v>
      </c>
      <c r="E3288">
        <v>87</v>
      </c>
      <c r="F3288" t="str">
        <f t="shared" si="1194"/>
        <v>1h 27m</v>
      </c>
      <c r="G3288" t="str">
        <f t="shared" si="1195"/>
        <v>Featurette</v>
      </c>
      <c r="H3288">
        <v>85</v>
      </c>
      <c r="I3288" t="str">
        <f t="shared" si="1196"/>
        <v>Very Low</v>
      </c>
      <c r="J3288">
        <v>118</v>
      </c>
      <c r="K3288" t="str">
        <f t="shared" si="1197"/>
        <v>Very Low</v>
      </c>
      <c r="L3288" t="s">
        <v>15601</v>
      </c>
      <c r="M3288">
        <v>311</v>
      </c>
      <c r="N3288" t="str">
        <f t="shared" si="1198"/>
        <v>Low</v>
      </c>
      <c r="O3288">
        <v>33244684</v>
      </c>
      <c r="P3288" t="str">
        <f t="shared" si="1199"/>
        <v>Average</v>
      </c>
      <c r="Q3288" t="s">
        <v>7377</v>
      </c>
      <c r="R3288" t="str">
        <f t="shared" si="1200"/>
        <v>Fantasy</v>
      </c>
      <c r="S3288">
        <f t="shared" si="1201"/>
        <v>2</v>
      </c>
      <c r="T3288" t="s">
        <v>15602</v>
      </c>
      <c r="U3288" t="s">
        <v>15603</v>
      </c>
      <c r="V3288">
        <v>62038</v>
      </c>
      <c r="W3288" t="str">
        <f t="shared" si="1202"/>
        <v>Medium</v>
      </c>
      <c r="X3288">
        <v>760</v>
      </c>
      <c r="Y3288" t="str">
        <f t="shared" si="1203"/>
        <v>Very Low</v>
      </c>
      <c r="Z3288" t="s">
        <v>15604</v>
      </c>
      <c r="AA3288">
        <v>0</v>
      </c>
      <c r="AB3288" t="str">
        <f t="shared" si="1204"/>
        <v>Symbolic Poster</v>
      </c>
      <c r="AC3288" t="s">
        <v>15605</v>
      </c>
      <c r="AD3288" t="s">
        <v>15606</v>
      </c>
      <c r="AE3288">
        <v>281</v>
      </c>
      <c r="AF3288" t="str">
        <f t="shared" si="1205"/>
        <v>Very Low</v>
      </c>
      <c r="AG3288" t="s">
        <v>9</v>
      </c>
      <c r="AH3288" t="s">
        <v>10</v>
      </c>
      <c r="AI3288" t="s">
        <v>556</v>
      </c>
      <c r="AJ3288" t="str">
        <f t="shared" si="1206"/>
        <v>Adult</v>
      </c>
      <c r="AK3288">
        <v>9000000</v>
      </c>
      <c r="AL3288" t="str">
        <f t="shared" si="1207"/>
        <v>Low Budget</v>
      </c>
      <c r="AM3288">
        <v>1988</v>
      </c>
      <c r="AN3288">
        <f t="shared" si="1208"/>
        <v>37</v>
      </c>
      <c r="AO3288" t="str">
        <f t="shared" si="1209"/>
        <v>Old Classic</v>
      </c>
      <c r="AP3288">
        <v>189</v>
      </c>
      <c r="AQ3288" t="str">
        <f t="shared" si="1210"/>
        <v>Very Low</v>
      </c>
      <c r="AR3288">
        <v>6.5</v>
      </c>
      <c r="AS3288" t="str">
        <f t="shared" si="1211"/>
        <v>Average</v>
      </c>
      <c r="AT3288">
        <v>1.85</v>
      </c>
      <c r="AU3288" t="str">
        <f t="shared" si="1212"/>
        <v>HDTV / Widescreen</v>
      </c>
      <c r="AV3288">
        <v>0</v>
      </c>
      <c r="AW3288" t="str">
        <f t="shared" si="1213"/>
        <v>Very Low</v>
      </c>
    </row>
    <row r="3289" spans="1:49" x14ac:dyDescent="0.3">
      <c r="A3289" t="s">
        <v>0</v>
      </c>
      <c r="B3289" t="s">
        <v>3777</v>
      </c>
      <c r="C3289">
        <v>263</v>
      </c>
      <c r="D3289" t="str">
        <f t="shared" si="1193"/>
        <v>Medium</v>
      </c>
      <c r="E3289">
        <v>123</v>
      </c>
      <c r="F3289" t="str">
        <f t="shared" si="1194"/>
        <v>2h 3m</v>
      </c>
      <c r="G3289" t="str">
        <f t="shared" si="1195"/>
        <v>Long Movie</v>
      </c>
      <c r="H3289">
        <v>909</v>
      </c>
      <c r="I3289" t="str">
        <f t="shared" si="1196"/>
        <v>Very Low</v>
      </c>
      <c r="J3289">
        <v>184</v>
      </c>
      <c r="K3289" t="str">
        <f t="shared" si="1197"/>
        <v>Very Low</v>
      </c>
      <c r="L3289" t="s">
        <v>15607</v>
      </c>
      <c r="M3289">
        <v>909</v>
      </c>
      <c r="N3289" t="str">
        <f t="shared" si="1198"/>
        <v>Low</v>
      </c>
      <c r="O3289">
        <v>24530513</v>
      </c>
      <c r="P3289" t="str">
        <f t="shared" si="1199"/>
        <v>Average</v>
      </c>
      <c r="Q3289" t="s">
        <v>2860</v>
      </c>
      <c r="R3289" t="str">
        <f t="shared" si="1200"/>
        <v>Documentary</v>
      </c>
      <c r="S3289">
        <f t="shared" si="1201"/>
        <v>2</v>
      </c>
      <c r="T3289" t="s">
        <v>3777</v>
      </c>
      <c r="U3289" t="s">
        <v>15608</v>
      </c>
      <c r="V3289">
        <v>66610</v>
      </c>
      <c r="W3289" t="str">
        <f t="shared" si="1202"/>
        <v>Medium</v>
      </c>
      <c r="X3289">
        <v>1633</v>
      </c>
      <c r="Y3289" t="str">
        <f t="shared" si="1203"/>
        <v>Low</v>
      </c>
      <c r="Z3289" t="s">
        <v>15609</v>
      </c>
      <c r="AA3289">
        <v>1</v>
      </c>
      <c r="AB3289" t="str">
        <f t="shared" si="1204"/>
        <v>Solo Star Poster</v>
      </c>
      <c r="AC3289" t="s">
        <v>15610</v>
      </c>
      <c r="AD3289" t="s">
        <v>15611</v>
      </c>
      <c r="AE3289">
        <v>429</v>
      </c>
      <c r="AF3289" t="str">
        <f t="shared" si="1205"/>
        <v>Very Low</v>
      </c>
      <c r="AG3289" t="s">
        <v>9</v>
      </c>
      <c r="AH3289" t="s">
        <v>10</v>
      </c>
      <c r="AI3289" t="s">
        <v>11</v>
      </c>
      <c r="AJ3289" t="str">
        <f t="shared" si="1206"/>
        <v>Teen</v>
      </c>
      <c r="AK3289">
        <v>9000000</v>
      </c>
      <c r="AL3289" t="str">
        <f t="shared" si="1207"/>
        <v>Low Budget</v>
      </c>
      <c r="AM3289">
        <v>2007</v>
      </c>
      <c r="AN3289">
        <f t="shared" si="1208"/>
        <v>18</v>
      </c>
      <c r="AO3289" t="str">
        <f t="shared" si="1209"/>
        <v>Old Classic</v>
      </c>
      <c r="AP3289">
        <v>203</v>
      </c>
      <c r="AQ3289" t="str">
        <f t="shared" si="1210"/>
        <v>Very Low</v>
      </c>
      <c r="AR3289">
        <v>8</v>
      </c>
      <c r="AS3289" t="str">
        <f t="shared" si="1211"/>
        <v>Excellent</v>
      </c>
      <c r="AT3289">
        <v>1.85</v>
      </c>
      <c r="AU3289" t="str">
        <f t="shared" si="1212"/>
        <v>HDTV / Widescreen</v>
      </c>
      <c r="AV3289">
        <v>0</v>
      </c>
      <c r="AW3289" t="str">
        <f t="shared" si="1213"/>
        <v>Very Low</v>
      </c>
    </row>
    <row r="3290" spans="1:49" x14ac:dyDescent="0.3">
      <c r="A3290" t="s">
        <v>0</v>
      </c>
      <c r="B3290" t="s">
        <v>14770</v>
      </c>
      <c r="C3290">
        <v>285</v>
      </c>
      <c r="D3290" t="str">
        <f t="shared" si="1193"/>
        <v>Medium</v>
      </c>
      <c r="E3290">
        <v>103</v>
      </c>
      <c r="F3290" t="str">
        <f t="shared" si="1194"/>
        <v>1h 43m</v>
      </c>
      <c r="G3290" t="str">
        <f t="shared" si="1195"/>
        <v>Standard Movie</v>
      </c>
      <c r="H3290">
        <v>65</v>
      </c>
      <c r="I3290" t="str">
        <f t="shared" si="1196"/>
        <v>Very Low</v>
      </c>
      <c r="J3290">
        <v>908</v>
      </c>
      <c r="K3290" t="str">
        <f t="shared" si="1197"/>
        <v>Very Low</v>
      </c>
      <c r="L3290" t="s">
        <v>8197</v>
      </c>
      <c r="M3290">
        <v>2000</v>
      </c>
      <c r="N3290" t="str">
        <f t="shared" si="1198"/>
        <v>Low</v>
      </c>
      <c r="O3290">
        <v>71519230</v>
      </c>
      <c r="P3290" t="str">
        <f t="shared" si="1199"/>
        <v>Hit</v>
      </c>
      <c r="Q3290" t="s">
        <v>2179</v>
      </c>
      <c r="R3290" t="str">
        <f t="shared" si="1200"/>
        <v>Action</v>
      </c>
      <c r="S3290">
        <f t="shared" si="1201"/>
        <v>4</v>
      </c>
      <c r="T3290" t="s">
        <v>5702</v>
      </c>
      <c r="U3290" t="s">
        <v>15612</v>
      </c>
      <c r="V3290">
        <v>92364</v>
      </c>
      <c r="W3290" t="str">
        <f t="shared" si="1202"/>
        <v>Medium</v>
      </c>
      <c r="X3290">
        <v>6807</v>
      </c>
      <c r="Y3290" t="str">
        <f t="shared" si="1203"/>
        <v>Low</v>
      </c>
      <c r="Z3290" t="s">
        <v>15613</v>
      </c>
      <c r="AA3290">
        <v>0</v>
      </c>
      <c r="AB3290" t="str">
        <f t="shared" si="1204"/>
        <v>Symbolic Poster</v>
      </c>
      <c r="AC3290" t="s">
        <v>15614</v>
      </c>
      <c r="AD3290" t="s">
        <v>15615</v>
      </c>
      <c r="AE3290">
        <v>244</v>
      </c>
      <c r="AF3290" t="str">
        <f t="shared" si="1205"/>
        <v>Very Low</v>
      </c>
      <c r="AG3290" t="s">
        <v>9</v>
      </c>
      <c r="AH3290" t="s">
        <v>10</v>
      </c>
      <c r="AI3290" t="s">
        <v>556</v>
      </c>
      <c r="AJ3290" t="str">
        <f t="shared" si="1206"/>
        <v>Adult</v>
      </c>
      <c r="AK3290">
        <v>9000000</v>
      </c>
      <c r="AL3290" t="str">
        <f t="shared" si="1207"/>
        <v>Low Budget</v>
      </c>
      <c r="AM3290">
        <v>2014</v>
      </c>
      <c r="AN3290">
        <f t="shared" si="1208"/>
        <v>11</v>
      </c>
      <c r="AO3290" t="str">
        <f t="shared" si="1209"/>
        <v>Modern Classic</v>
      </c>
      <c r="AP3290">
        <v>971</v>
      </c>
      <c r="AQ3290" t="str">
        <f t="shared" si="1210"/>
        <v>Very Low</v>
      </c>
      <c r="AR3290">
        <v>6.5</v>
      </c>
      <c r="AS3290" t="str">
        <f t="shared" si="1211"/>
        <v>Average</v>
      </c>
      <c r="AT3290">
        <v>2.35</v>
      </c>
      <c r="AU3290" t="str">
        <f t="shared" si="1212"/>
        <v>Cinematic Widescreen</v>
      </c>
      <c r="AV3290">
        <v>15000</v>
      </c>
      <c r="AW3290" t="str">
        <f t="shared" si="1213"/>
        <v>Medium</v>
      </c>
    </row>
    <row r="3291" spans="1:49" x14ac:dyDescent="0.3">
      <c r="A3291" t="s">
        <v>0</v>
      </c>
      <c r="B3291" t="s">
        <v>15616</v>
      </c>
      <c r="C3291">
        <v>64</v>
      </c>
      <c r="D3291" t="str">
        <f t="shared" si="1193"/>
        <v>Low</v>
      </c>
      <c r="E3291">
        <v>91</v>
      </c>
      <c r="F3291" t="str">
        <f t="shared" si="1194"/>
        <v>1h 31m</v>
      </c>
      <c r="G3291" t="str">
        <f t="shared" si="1195"/>
        <v>Standard Movie</v>
      </c>
      <c r="H3291">
        <v>0</v>
      </c>
      <c r="I3291" t="str">
        <f t="shared" si="1196"/>
        <v>Very Low</v>
      </c>
      <c r="J3291">
        <v>407</v>
      </c>
      <c r="K3291" t="str">
        <f t="shared" si="1197"/>
        <v>Very Low</v>
      </c>
      <c r="L3291" t="s">
        <v>14509</v>
      </c>
      <c r="M3291">
        <v>3000</v>
      </c>
      <c r="N3291" t="str">
        <f t="shared" si="1198"/>
        <v>Low</v>
      </c>
      <c r="O3291">
        <v>20035310</v>
      </c>
      <c r="P3291" t="str">
        <f t="shared" si="1199"/>
        <v>Average</v>
      </c>
      <c r="Q3291" t="s">
        <v>1386</v>
      </c>
      <c r="R3291" t="str">
        <f t="shared" si="1200"/>
        <v>Comedy</v>
      </c>
      <c r="S3291">
        <f t="shared" si="1201"/>
        <v>3</v>
      </c>
      <c r="T3291" t="s">
        <v>953</v>
      </c>
      <c r="U3291" t="s">
        <v>15617</v>
      </c>
      <c r="V3291">
        <v>12324</v>
      </c>
      <c r="W3291" t="str">
        <f t="shared" si="1202"/>
        <v>Low</v>
      </c>
      <c r="X3291">
        <v>4409</v>
      </c>
      <c r="Y3291" t="str">
        <f t="shared" si="1203"/>
        <v>Low</v>
      </c>
      <c r="Z3291" t="s">
        <v>9991</v>
      </c>
      <c r="AA3291">
        <v>1</v>
      </c>
      <c r="AB3291" t="str">
        <f t="shared" si="1204"/>
        <v>Solo Star Poster</v>
      </c>
      <c r="AC3291" t="s">
        <v>15618</v>
      </c>
      <c r="AD3291" t="s">
        <v>15619</v>
      </c>
      <c r="AE3291">
        <v>173</v>
      </c>
      <c r="AF3291" t="str">
        <f t="shared" si="1205"/>
        <v>Very Low</v>
      </c>
      <c r="AG3291" t="s">
        <v>9</v>
      </c>
      <c r="AH3291" t="s">
        <v>10</v>
      </c>
      <c r="AI3291" t="s">
        <v>11</v>
      </c>
      <c r="AJ3291" t="str">
        <f t="shared" si="1206"/>
        <v>Teen</v>
      </c>
      <c r="AK3291">
        <v>9000000</v>
      </c>
      <c r="AL3291" t="str">
        <f t="shared" si="1207"/>
        <v>Low Budget</v>
      </c>
      <c r="AM3291">
        <v>2000</v>
      </c>
      <c r="AN3291">
        <f t="shared" si="1208"/>
        <v>25</v>
      </c>
      <c r="AO3291" t="str">
        <f t="shared" si="1209"/>
        <v>Old Classic</v>
      </c>
      <c r="AP3291">
        <v>683</v>
      </c>
      <c r="AQ3291" t="str">
        <f t="shared" si="1210"/>
        <v>Very Low</v>
      </c>
      <c r="AR3291">
        <v>4.9000000000000004</v>
      </c>
      <c r="AS3291" t="str">
        <f t="shared" si="1211"/>
        <v>Poor</v>
      </c>
      <c r="AT3291">
        <v>1.85</v>
      </c>
      <c r="AU3291" t="str">
        <f t="shared" si="1212"/>
        <v>HDTV / Widescreen</v>
      </c>
      <c r="AV3291">
        <v>580</v>
      </c>
      <c r="AW3291" t="str">
        <f t="shared" si="1213"/>
        <v>Very Low</v>
      </c>
    </row>
    <row r="3292" spans="1:49" x14ac:dyDescent="0.3">
      <c r="A3292" t="s">
        <v>0</v>
      </c>
      <c r="B3292" t="s">
        <v>13643</v>
      </c>
      <c r="C3292">
        <v>150</v>
      </c>
      <c r="D3292" t="str">
        <f t="shared" si="1193"/>
        <v>Low</v>
      </c>
      <c r="E3292">
        <v>88</v>
      </c>
      <c r="F3292" t="str">
        <f t="shared" si="1194"/>
        <v>1h 28m</v>
      </c>
      <c r="G3292" t="str">
        <f t="shared" si="1195"/>
        <v>Featurette</v>
      </c>
      <c r="H3292">
        <v>8</v>
      </c>
      <c r="I3292" t="str">
        <f t="shared" si="1196"/>
        <v>Very Low</v>
      </c>
      <c r="J3292">
        <v>587</v>
      </c>
      <c r="K3292" t="str">
        <f t="shared" si="1197"/>
        <v>Very Low</v>
      </c>
      <c r="L3292" t="s">
        <v>386</v>
      </c>
      <c r="M3292">
        <v>982</v>
      </c>
      <c r="N3292" t="str">
        <f t="shared" si="1198"/>
        <v>Low</v>
      </c>
      <c r="O3292">
        <v>18225165</v>
      </c>
      <c r="P3292" t="str">
        <f t="shared" si="1199"/>
        <v>Average</v>
      </c>
      <c r="Q3292" t="s">
        <v>4190</v>
      </c>
      <c r="R3292" t="str">
        <f t="shared" si="1200"/>
        <v>Adventure</v>
      </c>
      <c r="S3292">
        <f t="shared" si="1201"/>
        <v>2</v>
      </c>
      <c r="T3292" t="s">
        <v>2613</v>
      </c>
      <c r="U3292" t="s">
        <v>15620</v>
      </c>
      <c r="V3292">
        <v>155262</v>
      </c>
      <c r="W3292" t="str">
        <f t="shared" si="1202"/>
        <v>Medium</v>
      </c>
      <c r="X3292">
        <v>3114</v>
      </c>
      <c r="Y3292" t="str">
        <f t="shared" si="1203"/>
        <v>Low</v>
      </c>
      <c r="Z3292" t="s">
        <v>9261</v>
      </c>
      <c r="AA3292">
        <v>2</v>
      </c>
      <c r="AB3292" t="str">
        <f t="shared" si="1204"/>
        <v>Duo/Trio Poster</v>
      </c>
      <c r="AC3292" t="s">
        <v>15621</v>
      </c>
      <c r="AD3292" t="s">
        <v>15622</v>
      </c>
      <c r="AE3292">
        <v>316</v>
      </c>
      <c r="AF3292" t="str">
        <f t="shared" si="1205"/>
        <v>Very Low</v>
      </c>
      <c r="AG3292" t="s">
        <v>9</v>
      </c>
      <c r="AH3292" t="s">
        <v>10</v>
      </c>
      <c r="AI3292" t="s">
        <v>556</v>
      </c>
      <c r="AJ3292" t="str">
        <f t="shared" si="1206"/>
        <v>Adult</v>
      </c>
      <c r="AK3292">
        <v>9000000</v>
      </c>
      <c r="AL3292" t="str">
        <f t="shared" si="1207"/>
        <v>Low Budget</v>
      </c>
      <c r="AM3292">
        <v>2004</v>
      </c>
      <c r="AN3292">
        <f t="shared" si="1208"/>
        <v>21</v>
      </c>
      <c r="AO3292" t="str">
        <f t="shared" si="1209"/>
        <v>Old Classic</v>
      </c>
      <c r="AP3292">
        <v>729</v>
      </c>
      <c r="AQ3292" t="str">
        <f t="shared" si="1210"/>
        <v>Very Low</v>
      </c>
      <c r="AR3292">
        <v>7.1</v>
      </c>
      <c r="AS3292" t="str">
        <f t="shared" si="1211"/>
        <v>Good</v>
      </c>
      <c r="AT3292">
        <v>1.85</v>
      </c>
      <c r="AU3292" t="str">
        <f t="shared" si="1212"/>
        <v>HDTV / Widescreen</v>
      </c>
      <c r="AV3292">
        <v>0</v>
      </c>
      <c r="AW3292" t="str">
        <f t="shared" si="1213"/>
        <v>Very Low</v>
      </c>
    </row>
    <row r="3293" spans="1:49" x14ac:dyDescent="0.3">
      <c r="A3293" t="s">
        <v>0</v>
      </c>
      <c r="B3293" t="s">
        <v>4322</v>
      </c>
      <c r="C3293">
        <v>136</v>
      </c>
      <c r="D3293" t="str">
        <f t="shared" si="1193"/>
        <v>Low</v>
      </c>
      <c r="E3293">
        <v>126</v>
      </c>
      <c r="F3293" t="str">
        <f t="shared" si="1194"/>
        <v>2h 6m</v>
      </c>
      <c r="G3293" t="str">
        <f t="shared" si="1195"/>
        <v>Long Movie</v>
      </c>
      <c r="H3293">
        <v>37</v>
      </c>
      <c r="I3293" t="str">
        <f t="shared" si="1196"/>
        <v>Very Low</v>
      </c>
      <c r="J3293">
        <v>883</v>
      </c>
      <c r="K3293" t="str">
        <f t="shared" si="1197"/>
        <v>Very Low</v>
      </c>
      <c r="L3293" t="s">
        <v>411</v>
      </c>
      <c r="M3293">
        <v>12000</v>
      </c>
      <c r="N3293" t="str">
        <f t="shared" si="1198"/>
        <v>Medium</v>
      </c>
      <c r="O3293">
        <v>17804273</v>
      </c>
      <c r="P3293" t="str">
        <f t="shared" si="1199"/>
        <v>Average</v>
      </c>
      <c r="Q3293" t="s">
        <v>4046</v>
      </c>
      <c r="R3293" t="str">
        <f t="shared" si="1200"/>
        <v>Drama</v>
      </c>
      <c r="S3293">
        <f t="shared" si="1201"/>
        <v>2</v>
      </c>
      <c r="T3293" t="s">
        <v>272</v>
      </c>
      <c r="U3293" t="s">
        <v>15623</v>
      </c>
      <c r="V3293">
        <v>20449</v>
      </c>
      <c r="W3293" t="str">
        <f t="shared" si="1202"/>
        <v>Low</v>
      </c>
      <c r="X3293">
        <v>25660</v>
      </c>
      <c r="Y3293" t="str">
        <f t="shared" si="1203"/>
        <v>Medium</v>
      </c>
      <c r="Z3293" t="s">
        <v>12775</v>
      </c>
      <c r="AA3293">
        <v>0</v>
      </c>
      <c r="AB3293" t="str">
        <f t="shared" si="1204"/>
        <v>Symbolic Poster</v>
      </c>
      <c r="AC3293" t="s">
        <v>15624</v>
      </c>
      <c r="AD3293" t="s">
        <v>15625</v>
      </c>
      <c r="AE3293">
        <v>370</v>
      </c>
      <c r="AF3293" t="str">
        <f t="shared" si="1205"/>
        <v>Very Low</v>
      </c>
      <c r="AG3293" t="s">
        <v>9</v>
      </c>
      <c r="AH3293" t="s">
        <v>10</v>
      </c>
      <c r="AI3293" t="s">
        <v>556</v>
      </c>
      <c r="AJ3293" t="str">
        <f t="shared" si="1206"/>
        <v>Adult</v>
      </c>
      <c r="AK3293">
        <v>20000000</v>
      </c>
      <c r="AL3293" t="str">
        <f t="shared" si="1207"/>
        <v>Low Budget</v>
      </c>
      <c r="AM3293">
        <v>2000</v>
      </c>
      <c r="AN3293">
        <f t="shared" si="1208"/>
        <v>25</v>
      </c>
      <c r="AO3293" t="str">
        <f t="shared" si="1209"/>
        <v>Old Classic</v>
      </c>
      <c r="AP3293">
        <v>10000</v>
      </c>
      <c r="AQ3293" t="str">
        <f t="shared" si="1210"/>
        <v>Low</v>
      </c>
      <c r="AR3293">
        <v>7</v>
      </c>
      <c r="AS3293" t="str">
        <f t="shared" si="1211"/>
        <v>Good</v>
      </c>
      <c r="AT3293">
        <v>1.85</v>
      </c>
      <c r="AU3293" t="str">
        <f t="shared" si="1212"/>
        <v>HDTV / Widescreen</v>
      </c>
      <c r="AV3293">
        <v>1000</v>
      </c>
      <c r="AW3293" t="str">
        <f t="shared" si="1213"/>
        <v>Very Low</v>
      </c>
    </row>
    <row r="3294" spans="1:49" x14ac:dyDescent="0.3">
      <c r="A3294" t="s">
        <v>0</v>
      </c>
      <c r="B3294" t="s">
        <v>15626</v>
      </c>
      <c r="C3294">
        <v>132</v>
      </c>
      <c r="D3294" t="str">
        <f t="shared" si="1193"/>
        <v>Low</v>
      </c>
      <c r="E3294">
        <v>120</v>
      </c>
      <c r="F3294" t="str">
        <f t="shared" si="1194"/>
        <v>2h 0m</v>
      </c>
      <c r="G3294" t="str">
        <f t="shared" si="1195"/>
        <v>Standard Movie</v>
      </c>
      <c r="H3294">
        <v>46</v>
      </c>
      <c r="I3294" t="str">
        <f t="shared" si="1196"/>
        <v>Very Low</v>
      </c>
      <c r="J3294">
        <v>701</v>
      </c>
      <c r="K3294" t="str">
        <f t="shared" si="1197"/>
        <v>Very Low</v>
      </c>
      <c r="L3294" t="s">
        <v>6353</v>
      </c>
      <c r="M3294">
        <v>14000</v>
      </c>
      <c r="N3294" t="str">
        <f t="shared" si="1198"/>
        <v>Medium</v>
      </c>
      <c r="O3294">
        <v>16938179</v>
      </c>
      <c r="P3294" t="str">
        <f t="shared" si="1199"/>
        <v>Average</v>
      </c>
      <c r="Q3294" t="s">
        <v>2096</v>
      </c>
      <c r="R3294" t="str">
        <f t="shared" si="1200"/>
        <v>Crime</v>
      </c>
      <c r="S3294">
        <f t="shared" si="1201"/>
        <v>3</v>
      </c>
      <c r="T3294" t="s">
        <v>308</v>
      </c>
      <c r="U3294" t="s">
        <v>15627</v>
      </c>
      <c r="V3294">
        <v>41313</v>
      </c>
      <c r="W3294" t="str">
        <f t="shared" si="1202"/>
        <v>Low</v>
      </c>
      <c r="X3294">
        <v>17336</v>
      </c>
      <c r="Y3294" t="str">
        <f t="shared" si="1203"/>
        <v>Medium</v>
      </c>
      <c r="Z3294" t="s">
        <v>5036</v>
      </c>
      <c r="AA3294">
        <v>3</v>
      </c>
      <c r="AB3294" t="str">
        <f t="shared" si="1204"/>
        <v>Duo/Trio Poster</v>
      </c>
      <c r="AC3294" t="s">
        <v>15628</v>
      </c>
      <c r="AD3294" t="s">
        <v>15629</v>
      </c>
      <c r="AE3294">
        <v>246</v>
      </c>
      <c r="AF3294" t="str">
        <f t="shared" si="1205"/>
        <v>Very Low</v>
      </c>
      <c r="AG3294" t="s">
        <v>9</v>
      </c>
      <c r="AH3294" t="s">
        <v>10</v>
      </c>
      <c r="AI3294" t="s">
        <v>556</v>
      </c>
      <c r="AJ3294" t="str">
        <f t="shared" si="1206"/>
        <v>Adult</v>
      </c>
      <c r="AK3294">
        <v>8000000</v>
      </c>
      <c r="AL3294" t="str">
        <f t="shared" si="1207"/>
        <v>Low Budget</v>
      </c>
      <c r="AM3294">
        <v>2000</v>
      </c>
      <c r="AN3294">
        <f t="shared" si="1208"/>
        <v>25</v>
      </c>
      <c r="AO3294" t="str">
        <f t="shared" si="1209"/>
        <v>Old Classic</v>
      </c>
      <c r="AP3294">
        <v>826</v>
      </c>
      <c r="AQ3294" t="str">
        <f t="shared" si="1210"/>
        <v>Very Low</v>
      </c>
      <c r="AR3294">
        <v>7</v>
      </c>
      <c r="AS3294" t="str">
        <f t="shared" si="1211"/>
        <v>Good</v>
      </c>
      <c r="AT3294">
        <v>1.85</v>
      </c>
      <c r="AU3294" t="str">
        <f t="shared" si="1212"/>
        <v>HDTV / Widescreen</v>
      </c>
      <c r="AV3294">
        <v>0</v>
      </c>
      <c r="AW3294" t="str">
        <f t="shared" si="1213"/>
        <v>Very Low</v>
      </c>
    </row>
    <row r="3295" spans="1:49" x14ac:dyDescent="0.3">
      <c r="A3295" t="s">
        <v>0</v>
      </c>
      <c r="B3295" t="s">
        <v>5216</v>
      </c>
      <c r="C3295">
        <v>71</v>
      </c>
      <c r="D3295" t="str">
        <f t="shared" si="1193"/>
        <v>Low</v>
      </c>
      <c r="E3295">
        <v>116</v>
      </c>
      <c r="F3295" t="str">
        <f t="shared" si="1194"/>
        <v>1h 56m</v>
      </c>
      <c r="G3295" t="str">
        <f t="shared" si="1195"/>
        <v>Standard Movie</v>
      </c>
      <c r="H3295">
        <v>644</v>
      </c>
      <c r="I3295" t="str">
        <f t="shared" si="1196"/>
        <v>Very Low</v>
      </c>
      <c r="J3295">
        <v>199</v>
      </c>
      <c r="K3295" t="str">
        <f t="shared" si="1197"/>
        <v>Very Low</v>
      </c>
      <c r="L3295" t="s">
        <v>15630</v>
      </c>
      <c r="M3295">
        <v>392</v>
      </c>
      <c r="N3295" t="str">
        <f t="shared" si="1198"/>
        <v>Low</v>
      </c>
      <c r="O3295">
        <v>90400000</v>
      </c>
      <c r="P3295" t="str">
        <f t="shared" si="1199"/>
        <v>Hit</v>
      </c>
      <c r="Q3295" t="s">
        <v>1642</v>
      </c>
      <c r="R3295" t="str">
        <f t="shared" si="1200"/>
        <v>Comedy</v>
      </c>
      <c r="S3295">
        <f t="shared" si="1201"/>
        <v>1</v>
      </c>
      <c r="T3295" t="s">
        <v>15631</v>
      </c>
      <c r="U3295" t="s">
        <v>15632</v>
      </c>
      <c r="V3295">
        <v>102895</v>
      </c>
      <c r="W3295" t="str">
        <f t="shared" si="1202"/>
        <v>Medium</v>
      </c>
      <c r="X3295">
        <v>845</v>
      </c>
      <c r="Y3295" t="str">
        <f t="shared" si="1203"/>
        <v>Very Low</v>
      </c>
      <c r="Z3295" t="s">
        <v>15633</v>
      </c>
      <c r="AA3295">
        <v>2</v>
      </c>
      <c r="AB3295" t="str">
        <f t="shared" si="1204"/>
        <v>Duo/Trio Poster</v>
      </c>
      <c r="AC3295" t="s">
        <v>15634</v>
      </c>
      <c r="AD3295" t="s">
        <v>15635</v>
      </c>
      <c r="AE3295">
        <v>159</v>
      </c>
      <c r="AF3295" t="str">
        <f t="shared" si="1205"/>
        <v>Very Low</v>
      </c>
      <c r="AG3295" t="s">
        <v>9</v>
      </c>
      <c r="AH3295" t="s">
        <v>10</v>
      </c>
      <c r="AI3295" t="s">
        <v>556</v>
      </c>
      <c r="AJ3295" t="str">
        <f t="shared" si="1206"/>
        <v>Adult</v>
      </c>
      <c r="AK3295">
        <f>AK3294</f>
        <v>8000000</v>
      </c>
      <c r="AL3295" t="str">
        <f t="shared" si="1207"/>
        <v>Low Budget</v>
      </c>
      <c r="AM3295">
        <v>1983</v>
      </c>
      <c r="AN3295">
        <f t="shared" si="1208"/>
        <v>42</v>
      </c>
      <c r="AO3295" t="str">
        <f t="shared" si="1209"/>
        <v>Old Classic</v>
      </c>
      <c r="AP3295">
        <v>249</v>
      </c>
      <c r="AQ3295" t="str">
        <f t="shared" si="1210"/>
        <v>Very Low</v>
      </c>
      <c r="AR3295">
        <v>7.5</v>
      </c>
      <c r="AS3295" t="str">
        <f t="shared" si="1211"/>
        <v>Good</v>
      </c>
      <c r="AT3295">
        <v>1.85</v>
      </c>
      <c r="AU3295" t="str">
        <f t="shared" si="1212"/>
        <v>HDTV / Widescreen</v>
      </c>
      <c r="AV3295">
        <v>0</v>
      </c>
      <c r="AW3295" t="str">
        <f t="shared" si="1213"/>
        <v>Very Low</v>
      </c>
    </row>
    <row r="3296" spans="1:49" x14ac:dyDescent="0.3">
      <c r="A3296" t="s">
        <v>0</v>
      </c>
      <c r="B3296" t="s">
        <v>11289</v>
      </c>
      <c r="C3296">
        <v>186</v>
      </c>
      <c r="D3296" t="str">
        <f t="shared" si="1193"/>
        <v>Low</v>
      </c>
      <c r="E3296">
        <v>94</v>
      </c>
      <c r="F3296" t="str">
        <f t="shared" si="1194"/>
        <v>1h 34m</v>
      </c>
      <c r="G3296" t="str">
        <f t="shared" si="1195"/>
        <v>Standard Movie</v>
      </c>
      <c r="H3296">
        <v>17</v>
      </c>
      <c r="I3296" t="str">
        <f t="shared" si="1196"/>
        <v>Very Low</v>
      </c>
      <c r="J3296">
        <v>179</v>
      </c>
      <c r="K3296" t="str">
        <f t="shared" si="1197"/>
        <v>Very Low</v>
      </c>
      <c r="L3296" t="s">
        <v>5632</v>
      </c>
      <c r="M3296">
        <v>607</v>
      </c>
      <c r="N3296" t="str">
        <f t="shared" si="1198"/>
        <v>Low</v>
      </c>
      <c r="O3296">
        <v>16235293</v>
      </c>
      <c r="P3296" t="str">
        <f t="shared" si="1199"/>
        <v>Average</v>
      </c>
      <c r="Q3296" t="s">
        <v>6374</v>
      </c>
      <c r="R3296" t="str">
        <f t="shared" si="1200"/>
        <v>Horror</v>
      </c>
      <c r="S3296">
        <f t="shared" si="1201"/>
        <v>1</v>
      </c>
      <c r="T3296" t="s">
        <v>4114</v>
      </c>
      <c r="U3296" t="s">
        <v>15636</v>
      </c>
      <c r="V3296">
        <v>19918</v>
      </c>
      <c r="W3296" t="str">
        <f t="shared" si="1202"/>
        <v>Low</v>
      </c>
      <c r="X3296">
        <v>1611</v>
      </c>
      <c r="Y3296" t="str">
        <f t="shared" si="1203"/>
        <v>Low</v>
      </c>
      <c r="Z3296" t="s">
        <v>7974</v>
      </c>
      <c r="AA3296">
        <v>0</v>
      </c>
      <c r="AB3296" t="str">
        <f t="shared" si="1204"/>
        <v>Symbolic Poster</v>
      </c>
      <c r="AC3296" t="s">
        <v>15637</v>
      </c>
      <c r="AD3296" t="s">
        <v>15638</v>
      </c>
      <c r="AE3296">
        <v>278</v>
      </c>
      <c r="AF3296" t="str">
        <f t="shared" si="1205"/>
        <v>Very Low</v>
      </c>
      <c r="AG3296" t="s">
        <v>9</v>
      </c>
      <c r="AH3296" t="s">
        <v>10</v>
      </c>
      <c r="AI3296" t="s">
        <v>556</v>
      </c>
      <c r="AJ3296" t="str">
        <f t="shared" si="1206"/>
        <v>Adult</v>
      </c>
      <c r="AK3296">
        <v>9000000</v>
      </c>
      <c r="AL3296" t="str">
        <f t="shared" si="1207"/>
        <v>Low Budget</v>
      </c>
      <c r="AM3296">
        <v>2006</v>
      </c>
      <c r="AN3296">
        <f t="shared" si="1208"/>
        <v>19</v>
      </c>
      <c r="AO3296" t="str">
        <f t="shared" si="1209"/>
        <v>Old Classic</v>
      </c>
      <c r="AP3296">
        <v>318</v>
      </c>
      <c r="AQ3296" t="str">
        <f t="shared" si="1210"/>
        <v>Very Low</v>
      </c>
      <c r="AR3296">
        <v>4.5</v>
      </c>
      <c r="AS3296" t="str">
        <f t="shared" si="1211"/>
        <v>Poor</v>
      </c>
      <c r="AT3296">
        <v>2.35</v>
      </c>
      <c r="AU3296" t="str">
        <f t="shared" si="1212"/>
        <v>Cinematic Widescreen</v>
      </c>
      <c r="AV3296">
        <v>0</v>
      </c>
      <c r="AW3296" t="str">
        <f t="shared" si="1213"/>
        <v>Very Low</v>
      </c>
    </row>
    <row r="3297" spans="1:49" x14ac:dyDescent="0.3">
      <c r="A3297" t="s">
        <v>0</v>
      </c>
      <c r="B3297" t="s">
        <v>15639</v>
      </c>
      <c r="C3297">
        <v>39</v>
      </c>
      <c r="D3297" t="str">
        <f t="shared" si="1193"/>
        <v>Very Low</v>
      </c>
      <c r="E3297">
        <v>85</v>
      </c>
      <c r="F3297" t="str">
        <f t="shared" si="1194"/>
        <v>1h 25m</v>
      </c>
      <c r="G3297" t="str">
        <f t="shared" si="1195"/>
        <v>Featurette</v>
      </c>
      <c r="H3297">
        <v>2</v>
      </c>
      <c r="I3297" t="str">
        <f t="shared" si="1196"/>
        <v>Very Low</v>
      </c>
      <c r="J3297">
        <v>127</v>
      </c>
      <c r="K3297" t="str">
        <f t="shared" si="1197"/>
        <v>Very Low</v>
      </c>
      <c r="L3297" t="s">
        <v>3424</v>
      </c>
      <c r="M3297">
        <v>911</v>
      </c>
      <c r="N3297" t="str">
        <f t="shared" si="1198"/>
        <v>Low</v>
      </c>
      <c r="O3297">
        <v>11827301</v>
      </c>
      <c r="P3297" t="str">
        <f t="shared" si="1199"/>
        <v>Average</v>
      </c>
      <c r="Q3297" t="s">
        <v>1652</v>
      </c>
      <c r="R3297" t="str">
        <f t="shared" si="1200"/>
        <v>Comedy</v>
      </c>
      <c r="S3297">
        <f t="shared" si="1201"/>
        <v>2</v>
      </c>
      <c r="T3297" t="s">
        <v>5136</v>
      </c>
      <c r="U3297" t="s">
        <v>15640</v>
      </c>
      <c r="V3297">
        <v>4247</v>
      </c>
      <c r="W3297" t="str">
        <f t="shared" si="1202"/>
        <v>Very Low</v>
      </c>
      <c r="X3297">
        <v>1345</v>
      </c>
      <c r="Y3297" t="str">
        <f t="shared" si="1203"/>
        <v>Low</v>
      </c>
      <c r="Z3297" t="s">
        <v>15641</v>
      </c>
      <c r="AA3297">
        <v>1</v>
      </c>
      <c r="AB3297" t="str">
        <f t="shared" si="1204"/>
        <v>Solo Star Poster</v>
      </c>
      <c r="AC3297" t="s">
        <v>15642</v>
      </c>
      <c r="AD3297" t="s">
        <v>15643</v>
      </c>
      <c r="AE3297">
        <v>26</v>
      </c>
      <c r="AF3297" t="str">
        <f t="shared" si="1205"/>
        <v>Very Low</v>
      </c>
      <c r="AG3297" t="s">
        <v>9</v>
      </c>
      <c r="AH3297" t="s">
        <v>10</v>
      </c>
      <c r="AI3297" t="s">
        <v>11</v>
      </c>
      <c r="AJ3297" t="str">
        <f t="shared" si="1206"/>
        <v>Teen</v>
      </c>
      <c r="AK3297">
        <f>AK3296</f>
        <v>9000000</v>
      </c>
      <c r="AL3297" t="str">
        <f t="shared" si="1207"/>
        <v>Low Budget</v>
      </c>
      <c r="AM3297">
        <v>2004</v>
      </c>
      <c r="AN3297">
        <f t="shared" si="1208"/>
        <v>21</v>
      </c>
      <c r="AO3297" t="str">
        <f t="shared" si="1209"/>
        <v>Old Classic</v>
      </c>
      <c r="AP3297">
        <v>150</v>
      </c>
      <c r="AQ3297" t="str">
        <f t="shared" si="1210"/>
        <v>Very Low</v>
      </c>
      <c r="AR3297">
        <v>5.5</v>
      </c>
      <c r="AS3297" t="str">
        <f t="shared" si="1211"/>
        <v>Below Average</v>
      </c>
      <c r="AT3297">
        <v>2.35</v>
      </c>
      <c r="AU3297" t="str">
        <f t="shared" si="1212"/>
        <v>Cinematic Widescreen</v>
      </c>
      <c r="AV3297">
        <v>266</v>
      </c>
      <c r="AW3297" t="str">
        <f t="shared" si="1213"/>
        <v>Very Low</v>
      </c>
    </row>
    <row r="3298" spans="1:49" x14ac:dyDescent="0.3">
      <c r="A3298" t="s">
        <v>0</v>
      </c>
      <c r="B3298" t="s">
        <v>828</v>
      </c>
      <c r="C3298">
        <v>46</v>
      </c>
      <c r="D3298" t="str">
        <f t="shared" si="1193"/>
        <v>Very Low</v>
      </c>
      <c r="E3298">
        <v>137</v>
      </c>
      <c r="F3298" t="str">
        <f t="shared" si="1194"/>
        <v>2h 17m</v>
      </c>
      <c r="G3298" t="str">
        <f t="shared" si="1195"/>
        <v>Long Movie</v>
      </c>
      <c r="H3298">
        <v>0</v>
      </c>
      <c r="I3298" t="str">
        <f t="shared" si="1196"/>
        <v>Very Low</v>
      </c>
      <c r="J3298">
        <v>130</v>
      </c>
      <c r="K3298" t="str">
        <f t="shared" si="1197"/>
        <v>Very Low</v>
      </c>
      <c r="L3298" t="s">
        <v>1966</v>
      </c>
      <c r="M3298">
        <v>591</v>
      </c>
      <c r="N3298" t="str">
        <f t="shared" si="1198"/>
        <v>Low</v>
      </c>
      <c r="O3298">
        <v>10161099</v>
      </c>
      <c r="P3298" t="str">
        <f t="shared" si="1199"/>
        <v>Average</v>
      </c>
      <c r="Q3298" t="s">
        <v>15644</v>
      </c>
      <c r="R3298" t="str">
        <f t="shared" si="1200"/>
        <v>Action</v>
      </c>
      <c r="S3298">
        <f t="shared" si="1201"/>
        <v>6</v>
      </c>
      <c r="T3298" t="s">
        <v>735</v>
      </c>
      <c r="U3298" t="s">
        <v>15645</v>
      </c>
      <c r="V3298">
        <v>23441</v>
      </c>
      <c r="W3298" t="str">
        <f t="shared" si="1202"/>
        <v>Low</v>
      </c>
      <c r="X3298">
        <v>1341</v>
      </c>
      <c r="Y3298" t="str">
        <f t="shared" si="1203"/>
        <v>Low</v>
      </c>
      <c r="Z3298" t="s">
        <v>15646</v>
      </c>
      <c r="AA3298">
        <v>1</v>
      </c>
      <c r="AB3298" t="str">
        <f t="shared" si="1204"/>
        <v>Solo Star Poster</v>
      </c>
      <c r="AC3298" t="s">
        <v>15647</v>
      </c>
      <c r="AD3298" t="s">
        <v>15648</v>
      </c>
      <c r="AE3298">
        <v>108</v>
      </c>
      <c r="AF3298" t="str">
        <f t="shared" si="1205"/>
        <v>Very Low</v>
      </c>
      <c r="AG3298" t="s">
        <v>9</v>
      </c>
      <c r="AH3298" t="s">
        <v>28</v>
      </c>
      <c r="AI3298" t="s">
        <v>11</v>
      </c>
      <c r="AJ3298" t="str">
        <f t="shared" si="1206"/>
        <v>Teen</v>
      </c>
      <c r="AK3298">
        <v>9000000</v>
      </c>
      <c r="AL3298" t="str">
        <f t="shared" si="1207"/>
        <v>Low Budget</v>
      </c>
      <c r="AM3298">
        <v>1989</v>
      </c>
      <c r="AN3298">
        <f t="shared" si="1208"/>
        <v>36</v>
      </c>
      <c r="AO3298" t="str">
        <f t="shared" si="1209"/>
        <v>Old Classic</v>
      </c>
      <c r="AP3298">
        <v>520</v>
      </c>
      <c r="AQ3298" t="str">
        <f t="shared" si="1210"/>
        <v>Very Low</v>
      </c>
      <c r="AR3298">
        <v>7.7</v>
      </c>
      <c r="AS3298" t="str">
        <f t="shared" si="1211"/>
        <v>Good</v>
      </c>
      <c r="AT3298">
        <v>1.85</v>
      </c>
      <c r="AU3298" t="str">
        <f t="shared" si="1212"/>
        <v>HDTV / Widescreen</v>
      </c>
      <c r="AV3298">
        <v>0</v>
      </c>
      <c r="AW3298" t="str">
        <f t="shared" si="1213"/>
        <v>Very Low</v>
      </c>
    </row>
    <row r="3299" spans="1:49" x14ac:dyDescent="0.3">
      <c r="A3299" t="s">
        <v>0</v>
      </c>
      <c r="B3299" t="s">
        <v>15649</v>
      </c>
      <c r="C3299">
        <v>201</v>
      </c>
      <c r="D3299" t="str">
        <f t="shared" si="1193"/>
        <v>Medium</v>
      </c>
      <c r="E3299">
        <v>114</v>
      </c>
      <c r="F3299" t="str">
        <f t="shared" si="1194"/>
        <v>1h 54m</v>
      </c>
      <c r="G3299" t="str">
        <f t="shared" si="1195"/>
        <v>Standard Movie</v>
      </c>
      <c r="H3299">
        <v>84</v>
      </c>
      <c r="I3299" t="str">
        <f t="shared" si="1196"/>
        <v>Very Low</v>
      </c>
      <c r="J3299">
        <v>338</v>
      </c>
      <c r="K3299" t="str">
        <f t="shared" si="1197"/>
        <v>Very Low</v>
      </c>
      <c r="L3299" t="s">
        <v>3707</v>
      </c>
      <c r="M3299">
        <v>22000</v>
      </c>
      <c r="N3299" t="str">
        <f t="shared" si="1198"/>
        <v>Medium</v>
      </c>
      <c r="O3299">
        <v>6610326</v>
      </c>
      <c r="P3299" t="str">
        <f t="shared" si="1199"/>
        <v>Flop</v>
      </c>
      <c r="Q3299" t="s">
        <v>2498</v>
      </c>
      <c r="R3299" t="str">
        <f t="shared" si="1200"/>
        <v>Comedy</v>
      </c>
      <c r="S3299">
        <f t="shared" si="1201"/>
        <v>2</v>
      </c>
      <c r="T3299" t="s">
        <v>668</v>
      </c>
      <c r="U3299" t="s">
        <v>15650</v>
      </c>
      <c r="V3299">
        <v>32188</v>
      </c>
      <c r="W3299" t="str">
        <f t="shared" si="1202"/>
        <v>Low</v>
      </c>
      <c r="X3299">
        <v>23770</v>
      </c>
      <c r="Y3299" t="str">
        <f t="shared" si="1203"/>
        <v>Medium</v>
      </c>
      <c r="Z3299" t="s">
        <v>15651</v>
      </c>
      <c r="AA3299">
        <v>0</v>
      </c>
      <c r="AB3299" t="str">
        <f t="shared" si="1204"/>
        <v>Symbolic Poster</v>
      </c>
      <c r="AC3299" t="s">
        <v>15652</v>
      </c>
      <c r="AD3299" t="s">
        <v>15653</v>
      </c>
      <c r="AE3299">
        <v>127</v>
      </c>
      <c r="AF3299" t="str">
        <f t="shared" si="1205"/>
        <v>Very Low</v>
      </c>
      <c r="AG3299" t="s">
        <v>9</v>
      </c>
      <c r="AH3299" t="s">
        <v>10</v>
      </c>
      <c r="AI3299" t="s">
        <v>556</v>
      </c>
      <c r="AJ3299" t="str">
        <f t="shared" si="1206"/>
        <v>Adult</v>
      </c>
      <c r="AK3299">
        <f t="shared" ref="AK3299:AK3300" si="1216">AK3298</f>
        <v>9000000</v>
      </c>
      <c r="AL3299" t="str">
        <f t="shared" si="1207"/>
        <v>Low Budget</v>
      </c>
      <c r="AM3299">
        <v>2007</v>
      </c>
      <c r="AN3299">
        <f t="shared" si="1208"/>
        <v>18</v>
      </c>
      <c r="AO3299" t="str">
        <f t="shared" si="1209"/>
        <v>Old Classic</v>
      </c>
      <c r="AP3299">
        <v>929</v>
      </c>
      <c r="AQ3299" t="str">
        <f t="shared" si="1210"/>
        <v>Very Low</v>
      </c>
      <c r="AR3299">
        <v>7.2</v>
      </c>
      <c r="AS3299" t="str">
        <f t="shared" si="1211"/>
        <v>Good</v>
      </c>
      <c r="AT3299">
        <v>1.85</v>
      </c>
      <c r="AU3299" t="str">
        <f t="shared" si="1212"/>
        <v>HDTV / Widescreen</v>
      </c>
      <c r="AV3299">
        <v>0</v>
      </c>
      <c r="AW3299" t="str">
        <f t="shared" si="1213"/>
        <v>Very Low</v>
      </c>
    </row>
    <row r="3300" spans="1:49" x14ac:dyDescent="0.3">
      <c r="A3300" t="s">
        <v>0</v>
      </c>
      <c r="B3300" t="s">
        <v>15654</v>
      </c>
      <c r="C3300">
        <v>32</v>
      </c>
      <c r="D3300" t="str">
        <f t="shared" si="1193"/>
        <v>Very Low</v>
      </c>
      <c r="E3300">
        <v>76</v>
      </c>
      <c r="F3300" t="str">
        <f t="shared" si="1194"/>
        <v>1h 16m</v>
      </c>
      <c r="G3300" t="str">
        <f t="shared" si="1195"/>
        <v>Featurette</v>
      </c>
      <c r="H3300">
        <v>17</v>
      </c>
      <c r="I3300" t="str">
        <f t="shared" si="1196"/>
        <v>Very Low</v>
      </c>
      <c r="J3300">
        <v>571</v>
      </c>
      <c r="K3300" t="str">
        <f t="shared" si="1197"/>
        <v>Very Low</v>
      </c>
      <c r="L3300" t="s">
        <v>3323</v>
      </c>
      <c r="M3300">
        <v>591</v>
      </c>
      <c r="N3300" t="str">
        <f t="shared" si="1198"/>
        <v>Low</v>
      </c>
      <c r="O3300">
        <v>6126237</v>
      </c>
      <c r="P3300" t="str">
        <f t="shared" si="1199"/>
        <v>Flop</v>
      </c>
      <c r="Q3300" t="s">
        <v>1652</v>
      </c>
      <c r="R3300" t="str">
        <f t="shared" si="1200"/>
        <v>Comedy</v>
      </c>
      <c r="S3300">
        <f t="shared" si="1201"/>
        <v>2</v>
      </c>
      <c r="T3300" t="s">
        <v>4665</v>
      </c>
      <c r="U3300" t="s">
        <v>15655</v>
      </c>
      <c r="V3300">
        <v>3419</v>
      </c>
      <c r="W3300" t="str">
        <f t="shared" si="1202"/>
        <v>Very Low</v>
      </c>
      <c r="X3300">
        <v>2851</v>
      </c>
      <c r="Y3300" t="str">
        <f t="shared" si="1203"/>
        <v>Low</v>
      </c>
      <c r="Z3300" t="s">
        <v>8362</v>
      </c>
      <c r="AA3300">
        <v>3</v>
      </c>
      <c r="AB3300" t="str">
        <f t="shared" si="1204"/>
        <v>Duo/Trio Poster</v>
      </c>
      <c r="AC3300" t="s">
        <v>15656</v>
      </c>
      <c r="AD3300" t="s">
        <v>15657</v>
      </c>
      <c r="AE3300">
        <v>41</v>
      </c>
      <c r="AF3300" t="str">
        <f t="shared" si="1205"/>
        <v>Very Low</v>
      </c>
      <c r="AG3300" t="s">
        <v>9</v>
      </c>
      <c r="AH3300" t="s">
        <v>10</v>
      </c>
      <c r="AI3300" t="s">
        <v>66</v>
      </c>
      <c r="AJ3300" t="str">
        <f t="shared" si="1206"/>
        <v>Family</v>
      </c>
      <c r="AK3300">
        <f t="shared" si="1216"/>
        <v>9000000</v>
      </c>
      <c r="AL3300" t="str">
        <f t="shared" si="1207"/>
        <v>Low Budget</v>
      </c>
      <c r="AM3300">
        <v>2003</v>
      </c>
      <c r="AN3300">
        <f t="shared" si="1208"/>
        <v>22</v>
      </c>
      <c r="AO3300" t="str">
        <f t="shared" si="1209"/>
        <v>Old Classic</v>
      </c>
      <c r="AP3300">
        <v>579</v>
      </c>
      <c r="AQ3300" t="str">
        <f t="shared" si="1210"/>
        <v>Very Low</v>
      </c>
      <c r="AR3300">
        <v>4.8</v>
      </c>
      <c r="AS3300" t="str">
        <f t="shared" si="1211"/>
        <v>Poor</v>
      </c>
      <c r="AT3300">
        <v>1.85</v>
      </c>
      <c r="AU3300" t="str">
        <f t="shared" si="1212"/>
        <v>HDTV / Widescreen</v>
      </c>
      <c r="AV3300">
        <v>419</v>
      </c>
      <c r="AW3300" t="str">
        <f t="shared" si="1213"/>
        <v>Very Low</v>
      </c>
    </row>
    <row r="3301" spans="1:49" x14ac:dyDescent="0.3">
      <c r="A3301" t="s">
        <v>0</v>
      </c>
      <c r="B3301" t="s">
        <v>857</v>
      </c>
      <c r="C3301">
        <v>117</v>
      </c>
      <c r="D3301" t="str">
        <f t="shared" si="1193"/>
        <v>Low</v>
      </c>
      <c r="E3301">
        <v>119</v>
      </c>
      <c r="F3301" t="str">
        <f t="shared" si="1194"/>
        <v>1h 59m</v>
      </c>
      <c r="G3301" t="str">
        <f t="shared" si="1195"/>
        <v>Standard Movie</v>
      </c>
      <c r="H3301">
        <v>188</v>
      </c>
      <c r="I3301" t="str">
        <f t="shared" si="1196"/>
        <v>Very Low</v>
      </c>
      <c r="J3301">
        <v>35</v>
      </c>
      <c r="K3301" t="str">
        <f t="shared" si="1197"/>
        <v>Very Low</v>
      </c>
      <c r="L3301" t="s">
        <v>15658</v>
      </c>
      <c r="M3301">
        <v>187</v>
      </c>
      <c r="N3301" t="str">
        <f t="shared" si="1198"/>
        <v>Low</v>
      </c>
      <c r="O3301">
        <v>6047856</v>
      </c>
      <c r="P3301" t="str">
        <f t="shared" si="1199"/>
        <v>Flop</v>
      </c>
      <c r="Q3301" t="s">
        <v>435</v>
      </c>
      <c r="R3301" t="str">
        <f t="shared" si="1200"/>
        <v>Action</v>
      </c>
      <c r="S3301">
        <f t="shared" si="1201"/>
        <v>4</v>
      </c>
      <c r="T3301" t="s">
        <v>15659</v>
      </c>
      <c r="U3301" t="s">
        <v>15660</v>
      </c>
      <c r="V3301">
        <v>27536</v>
      </c>
      <c r="W3301" t="str">
        <f t="shared" si="1202"/>
        <v>Low</v>
      </c>
      <c r="X3301">
        <v>358</v>
      </c>
      <c r="Y3301" t="str">
        <f t="shared" si="1203"/>
        <v>Very Low</v>
      </c>
      <c r="Z3301" t="s">
        <v>15661</v>
      </c>
      <c r="AA3301">
        <v>4</v>
      </c>
      <c r="AB3301" t="str">
        <f t="shared" si="1204"/>
        <v>Ensemble Poster</v>
      </c>
      <c r="AC3301" t="s">
        <v>15662</v>
      </c>
      <c r="AD3301" t="s">
        <v>15663</v>
      </c>
      <c r="AE3301">
        <v>327</v>
      </c>
      <c r="AF3301" t="str">
        <f t="shared" si="1205"/>
        <v>Very Low</v>
      </c>
      <c r="AG3301" t="s">
        <v>9</v>
      </c>
      <c r="AH3301" t="s">
        <v>10</v>
      </c>
      <c r="AI3301" t="s">
        <v>556</v>
      </c>
      <c r="AJ3301" t="str">
        <f t="shared" si="1206"/>
        <v>Adult</v>
      </c>
      <c r="AK3301">
        <v>8500000</v>
      </c>
      <c r="AL3301" t="str">
        <f t="shared" si="1207"/>
        <v>Low Budget</v>
      </c>
      <c r="AM3301">
        <v>2000</v>
      </c>
      <c r="AN3301">
        <f t="shared" si="1208"/>
        <v>25</v>
      </c>
      <c r="AO3301" t="str">
        <f t="shared" si="1209"/>
        <v>Old Classic</v>
      </c>
      <c r="AP3301">
        <v>127</v>
      </c>
      <c r="AQ3301" t="str">
        <f t="shared" si="1210"/>
        <v>Very Low</v>
      </c>
      <c r="AR3301">
        <v>6.7</v>
      </c>
      <c r="AS3301" t="str">
        <f t="shared" si="1211"/>
        <v>Average</v>
      </c>
      <c r="AT3301">
        <v>1.85</v>
      </c>
      <c r="AU3301" t="str">
        <f t="shared" si="1212"/>
        <v>HDTV / Widescreen</v>
      </c>
      <c r="AV3301">
        <v>1000</v>
      </c>
      <c r="AW3301" t="str">
        <f t="shared" si="1213"/>
        <v>Very Low</v>
      </c>
    </row>
    <row r="3302" spans="1:49" x14ac:dyDescent="0.3">
      <c r="A3302" t="s">
        <v>0</v>
      </c>
      <c r="B3302" t="s">
        <v>6045</v>
      </c>
      <c r="C3302">
        <v>136</v>
      </c>
      <c r="D3302" t="str">
        <f t="shared" si="1193"/>
        <v>Low</v>
      </c>
      <c r="E3302">
        <v>99</v>
      </c>
      <c r="F3302" t="str">
        <f t="shared" si="1194"/>
        <v>1h 39m</v>
      </c>
      <c r="G3302" t="str">
        <f t="shared" si="1195"/>
        <v>Standard Movie</v>
      </c>
      <c r="H3302">
        <v>23</v>
      </c>
      <c r="I3302" t="str">
        <f t="shared" si="1196"/>
        <v>Very Low</v>
      </c>
      <c r="J3302">
        <v>471</v>
      </c>
      <c r="K3302" t="str">
        <f t="shared" si="1197"/>
        <v>Very Low</v>
      </c>
      <c r="L3302" t="s">
        <v>3258</v>
      </c>
      <c r="M3302">
        <v>1000</v>
      </c>
      <c r="N3302" t="str">
        <f t="shared" si="1198"/>
        <v>Low</v>
      </c>
      <c r="O3302">
        <v>4681503</v>
      </c>
      <c r="P3302" t="str">
        <f t="shared" si="1199"/>
        <v>Flop</v>
      </c>
      <c r="Q3302" t="s">
        <v>2498</v>
      </c>
      <c r="R3302" t="str">
        <f t="shared" si="1200"/>
        <v>Comedy</v>
      </c>
      <c r="S3302">
        <f t="shared" si="1201"/>
        <v>2</v>
      </c>
      <c r="T3302" t="s">
        <v>2425</v>
      </c>
      <c r="U3302" t="s">
        <v>15664</v>
      </c>
      <c r="V3302">
        <v>29058</v>
      </c>
      <c r="W3302" t="str">
        <f t="shared" si="1202"/>
        <v>Low</v>
      </c>
      <c r="X3302">
        <v>2478</v>
      </c>
      <c r="Y3302" t="str">
        <f t="shared" si="1203"/>
        <v>Low</v>
      </c>
      <c r="Z3302" t="s">
        <v>14193</v>
      </c>
      <c r="AA3302">
        <v>1</v>
      </c>
      <c r="AB3302" t="str">
        <f t="shared" si="1204"/>
        <v>Solo Star Poster</v>
      </c>
      <c r="AC3302" t="s">
        <v>15665</v>
      </c>
      <c r="AD3302" t="s">
        <v>15666</v>
      </c>
      <c r="AE3302">
        <v>238</v>
      </c>
      <c r="AF3302" t="str">
        <f t="shared" si="1205"/>
        <v>Very Low</v>
      </c>
      <c r="AG3302" t="s">
        <v>9</v>
      </c>
      <c r="AH3302" t="s">
        <v>10</v>
      </c>
      <c r="AI3302" t="s">
        <v>556</v>
      </c>
      <c r="AJ3302" t="str">
        <f t="shared" si="1206"/>
        <v>Adult</v>
      </c>
      <c r="AK3302">
        <v>9000000</v>
      </c>
      <c r="AL3302" t="str">
        <f t="shared" si="1207"/>
        <v>Low Budget</v>
      </c>
      <c r="AM3302">
        <v>2002</v>
      </c>
      <c r="AN3302">
        <f t="shared" si="1208"/>
        <v>23</v>
      </c>
      <c r="AO3302" t="str">
        <f t="shared" si="1209"/>
        <v>Old Classic</v>
      </c>
      <c r="AP3302">
        <v>710</v>
      </c>
      <c r="AQ3302" t="str">
        <f t="shared" si="1210"/>
        <v>Very Low</v>
      </c>
      <c r="AR3302">
        <v>7</v>
      </c>
      <c r="AS3302" t="str">
        <f t="shared" si="1211"/>
        <v>Good</v>
      </c>
      <c r="AT3302">
        <v>2.35</v>
      </c>
      <c r="AU3302" t="str">
        <f t="shared" si="1212"/>
        <v>Cinematic Widescreen</v>
      </c>
      <c r="AV3302">
        <v>838</v>
      </c>
      <c r="AW3302" t="str">
        <f t="shared" si="1213"/>
        <v>Very Low</v>
      </c>
    </row>
    <row r="3303" spans="1:49" x14ac:dyDescent="0.3">
      <c r="A3303" t="s">
        <v>0</v>
      </c>
      <c r="B3303" t="s">
        <v>15667</v>
      </c>
      <c r="C3303">
        <v>15</v>
      </c>
      <c r="D3303" t="str">
        <f t="shared" si="1193"/>
        <v>Very Low</v>
      </c>
      <c r="E3303">
        <v>79</v>
      </c>
      <c r="F3303" t="str">
        <f t="shared" si="1194"/>
        <v>1h 19m</v>
      </c>
      <c r="G3303" t="str">
        <f t="shared" si="1195"/>
        <v>Featurette</v>
      </c>
      <c r="H3303">
        <v>157</v>
      </c>
      <c r="I3303" t="str">
        <f t="shared" si="1196"/>
        <v>Very Low</v>
      </c>
      <c r="J3303">
        <v>219</v>
      </c>
      <c r="K3303" t="str">
        <f t="shared" si="1197"/>
        <v>Very Low</v>
      </c>
      <c r="L3303" t="s">
        <v>6799</v>
      </c>
      <c r="M3303">
        <v>4000</v>
      </c>
      <c r="N3303" t="str">
        <f t="shared" si="1198"/>
        <v>Low</v>
      </c>
      <c r="O3303">
        <v>4350774</v>
      </c>
      <c r="P3303" t="str">
        <f t="shared" si="1199"/>
        <v>Flop</v>
      </c>
      <c r="Q3303" t="s">
        <v>1642</v>
      </c>
      <c r="R3303" t="str">
        <f t="shared" si="1200"/>
        <v>Comedy</v>
      </c>
      <c r="S3303">
        <f t="shared" si="1201"/>
        <v>1</v>
      </c>
      <c r="T3303" t="s">
        <v>221</v>
      </c>
      <c r="U3303" t="s">
        <v>15668</v>
      </c>
      <c r="V3303">
        <v>10476</v>
      </c>
      <c r="W3303" t="str">
        <f t="shared" si="1202"/>
        <v>Low</v>
      </c>
      <c r="X3303">
        <v>4908</v>
      </c>
      <c r="Y3303" t="str">
        <f t="shared" si="1203"/>
        <v>Low</v>
      </c>
      <c r="Z3303" t="s">
        <v>15669</v>
      </c>
      <c r="AA3303">
        <v>3</v>
      </c>
      <c r="AB3303" t="str">
        <f t="shared" si="1204"/>
        <v>Duo/Trio Poster</v>
      </c>
      <c r="AC3303" t="s">
        <v>15670</v>
      </c>
      <c r="AD3303" t="s">
        <v>15671</v>
      </c>
      <c r="AE3303">
        <v>52</v>
      </c>
      <c r="AF3303" t="str">
        <f t="shared" si="1205"/>
        <v>Very Low</v>
      </c>
      <c r="AG3303" t="s">
        <v>9</v>
      </c>
      <c r="AH3303" t="s">
        <v>10</v>
      </c>
      <c r="AI3303" t="s">
        <v>11</v>
      </c>
      <c r="AJ3303" t="str">
        <f t="shared" si="1206"/>
        <v>Teen</v>
      </c>
      <c r="AK3303">
        <v>8000000</v>
      </c>
      <c r="AL3303" t="str">
        <f t="shared" si="1207"/>
        <v>Low Budget</v>
      </c>
      <c r="AM3303">
        <v>1994</v>
      </c>
      <c r="AN3303">
        <f t="shared" si="1208"/>
        <v>31</v>
      </c>
      <c r="AO3303" t="str">
        <f t="shared" si="1209"/>
        <v>Old Classic</v>
      </c>
      <c r="AP3303">
        <v>248</v>
      </c>
      <c r="AQ3303" t="str">
        <f t="shared" si="1210"/>
        <v>Very Low</v>
      </c>
      <c r="AR3303">
        <v>6.5</v>
      </c>
      <c r="AS3303" t="str">
        <f t="shared" si="1211"/>
        <v>Average</v>
      </c>
      <c r="AT3303">
        <v>1.85</v>
      </c>
      <c r="AU3303" t="str">
        <f t="shared" si="1212"/>
        <v>HDTV / Widescreen</v>
      </c>
      <c r="AV3303">
        <v>0</v>
      </c>
      <c r="AW3303" t="str">
        <f t="shared" si="1213"/>
        <v>Very Low</v>
      </c>
    </row>
    <row r="3304" spans="1:49" x14ac:dyDescent="0.3">
      <c r="A3304" t="s">
        <v>0</v>
      </c>
      <c r="B3304" t="s">
        <v>11154</v>
      </c>
      <c r="C3304">
        <v>46</v>
      </c>
      <c r="D3304" t="str">
        <f t="shared" si="1193"/>
        <v>Very Low</v>
      </c>
      <c r="E3304">
        <v>114</v>
      </c>
      <c r="F3304" t="str">
        <f t="shared" si="1194"/>
        <v>1h 54m</v>
      </c>
      <c r="G3304" t="str">
        <f t="shared" si="1195"/>
        <v>Standard Movie</v>
      </c>
      <c r="H3304">
        <v>6</v>
      </c>
      <c r="I3304" t="str">
        <f t="shared" si="1196"/>
        <v>Very Low</v>
      </c>
      <c r="J3304">
        <v>633</v>
      </c>
      <c r="K3304" t="str">
        <f t="shared" si="1197"/>
        <v>Very Low</v>
      </c>
      <c r="L3304" t="s">
        <v>15385</v>
      </c>
      <c r="M3304">
        <v>970</v>
      </c>
      <c r="N3304" t="str">
        <f t="shared" si="1198"/>
        <v>Low</v>
      </c>
      <c r="O3304">
        <v>3420871</v>
      </c>
      <c r="P3304" t="str">
        <f t="shared" si="1199"/>
        <v>Flop</v>
      </c>
      <c r="Q3304" t="s">
        <v>12715</v>
      </c>
      <c r="R3304" t="str">
        <f t="shared" si="1200"/>
        <v>Drama</v>
      </c>
      <c r="S3304">
        <f t="shared" si="1201"/>
        <v>3</v>
      </c>
      <c r="T3304" t="s">
        <v>3804</v>
      </c>
      <c r="U3304" t="s">
        <v>15672</v>
      </c>
      <c r="V3304">
        <v>14100</v>
      </c>
      <c r="W3304" t="str">
        <f t="shared" si="1202"/>
        <v>Low</v>
      </c>
      <c r="X3304">
        <v>3824</v>
      </c>
      <c r="Y3304" t="str">
        <f t="shared" si="1203"/>
        <v>Low</v>
      </c>
      <c r="Z3304" t="s">
        <v>4923</v>
      </c>
      <c r="AA3304">
        <v>2</v>
      </c>
      <c r="AB3304" t="str">
        <f t="shared" si="1204"/>
        <v>Duo/Trio Poster</v>
      </c>
      <c r="AC3304" t="s">
        <v>15673</v>
      </c>
      <c r="AD3304" t="s">
        <v>15674</v>
      </c>
      <c r="AE3304">
        <v>81</v>
      </c>
      <c r="AF3304" t="str">
        <f t="shared" si="1205"/>
        <v>Very Low</v>
      </c>
      <c r="AG3304" t="s">
        <v>9</v>
      </c>
      <c r="AH3304" t="s">
        <v>10</v>
      </c>
      <c r="AI3304" t="s">
        <v>66</v>
      </c>
      <c r="AJ3304" t="str">
        <f t="shared" si="1206"/>
        <v>Family</v>
      </c>
      <c r="AK3304">
        <f>AK3303</f>
        <v>8000000</v>
      </c>
      <c r="AL3304" t="str">
        <f t="shared" si="1207"/>
        <v>Low Budget</v>
      </c>
      <c r="AM3304">
        <v>2006</v>
      </c>
      <c r="AN3304">
        <f t="shared" si="1208"/>
        <v>19</v>
      </c>
      <c r="AO3304" t="str">
        <f t="shared" si="1209"/>
        <v>Old Classic</v>
      </c>
      <c r="AP3304">
        <v>906</v>
      </c>
      <c r="AQ3304" t="str">
        <f t="shared" si="1210"/>
        <v>Very Low</v>
      </c>
      <c r="AR3304">
        <v>7.4</v>
      </c>
      <c r="AS3304" t="str">
        <f t="shared" si="1211"/>
        <v>Good</v>
      </c>
      <c r="AT3304">
        <v>1.85</v>
      </c>
      <c r="AU3304" t="str">
        <f t="shared" si="1212"/>
        <v>HDTV / Widescreen</v>
      </c>
      <c r="AV3304">
        <v>0</v>
      </c>
      <c r="AW3304" t="str">
        <f t="shared" si="1213"/>
        <v>Very Low</v>
      </c>
    </row>
    <row r="3305" spans="1:49" x14ac:dyDescent="0.3">
      <c r="A3305" t="s">
        <v>0</v>
      </c>
      <c r="B3305" t="str">
        <f>B3304</f>
        <v>Michael O. Sajbel</v>
      </c>
      <c r="C3305">
        <v>1</v>
      </c>
      <c r="D3305" t="str">
        <f t="shared" si="1193"/>
        <v>Very Low</v>
      </c>
      <c r="E3305">
        <v>30</v>
      </c>
      <c r="F3305" t="str">
        <f t="shared" si="1194"/>
        <v>0h 30m</v>
      </c>
      <c r="G3305" t="str">
        <f t="shared" si="1195"/>
        <v>Short Film</v>
      </c>
      <c r="H3305">
        <f>H3304</f>
        <v>6</v>
      </c>
      <c r="I3305" t="str">
        <f t="shared" si="1196"/>
        <v>Very Low</v>
      </c>
      <c r="J3305">
        <v>140</v>
      </c>
      <c r="K3305" t="str">
        <f t="shared" si="1197"/>
        <v>Very Low</v>
      </c>
      <c r="L3305" t="s">
        <v>15675</v>
      </c>
      <c r="M3305">
        <v>177</v>
      </c>
      <c r="N3305" t="str">
        <f t="shared" si="1198"/>
        <v>Low</v>
      </c>
      <c r="O3305">
        <f t="shared" ref="O3305:O3306" si="1217">O3304</f>
        <v>3420871</v>
      </c>
      <c r="P3305" t="str">
        <f t="shared" si="1199"/>
        <v>Flop</v>
      </c>
      <c r="Q3305" t="s">
        <v>185</v>
      </c>
      <c r="R3305" t="str">
        <f t="shared" si="1200"/>
        <v>Drama</v>
      </c>
      <c r="S3305">
        <f t="shared" si="1201"/>
        <v>2</v>
      </c>
      <c r="T3305" t="s">
        <v>15676</v>
      </c>
      <c r="U3305" t="s">
        <v>15677</v>
      </c>
      <c r="V3305">
        <v>5478</v>
      </c>
      <c r="W3305" t="str">
        <f t="shared" si="1202"/>
        <v>Very Low</v>
      </c>
      <c r="X3305">
        <v>639</v>
      </c>
      <c r="Y3305" t="str">
        <f t="shared" si="1203"/>
        <v>Very Low</v>
      </c>
      <c r="Z3305" t="s">
        <v>15678</v>
      </c>
      <c r="AA3305">
        <v>0</v>
      </c>
      <c r="AB3305" t="str">
        <f t="shared" si="1204"/>
        <v>Symbolic Poster</v>
      </c>
      <c r="AC3305" t="s">
        <v>15679</v>
      </c>
      <c r="AD3305" t="s">
        <v>15680</v>
      </c>
      <c r="AE3305">
        <v>54</v>
      </c>
      <c r="AF3305" t="str">
        <f t="shared" si="1205"/>
        <v>Very Low</v>
      </c>
      <c r="AG3305" t="s">
        <v>9</v>
      </c>
      <c r="AH3305" t="s">
        <v>10</v>
      </c>
      <c r="AI3305" t="s">
        <v>1097</v>
      </c>
      <c r="AJ3305" t="str">
        <f t="shared" si="1206"/>
        <v>Teen</v>
      </c>
      <c r="AK3305">
        <f t="shared" ref="AK3305:AM3305" si="1218">AK3304</f>
        <v>8000000</v>
      </c>
      <c r="AL3305" t="str">
        <f t="shared" si="1207"/>
        <v>Low Budget</v>
      </c>
      <c r="AM3305">
        <f t="shared" si="1218"/>
        <v>2006</v>
      </c>
      <c r="AN3305">
        <f t="shared" si="1208"/>
        <v>19</v>
      </c>
      <c r="AO3305" t="str">
        <f t="shared" si="1209"/>
        <v>Old Classic</v>
      </c>
      <c r="AP3305">
        <v>170</v>
      </c>
      <c r="AQ3305" t="str">
        <f t="shared" si="1210"/>
        <v>Very Low</v>
      </c>
      <c r="AR3305">
        <v>3.5</v>
      </c>
      <c r="AS3305" t="str">
        <f t="shared" si="1211"/>
        <v>Very Poor</v>
      </c>
      <c r="AT3305">
        <v>1.78</v>
      </c>
      <c r="AU3305" t="str">
        <f t="shared" si="1212"/>
        <v>HDTV / Widescreen</v>
      </c>
      <c r="AV3305">
        <v>748</v>
      </c>
      <c r="AW3305" t="str">
        <f t="shared" si="1213"/>
        <v>Very Low</v>
      </c>
    </row>
    <row r="3306" spans="1:49" x14ac:dyDescent="0.3">
      <c r="A3306" t="s">
        <v>0</v>
      </c>
      <c r="B3306" t="s">
        <v>15681</v>
      </c>
      <c r="C3306">
        <v>41</v>
      </c>
      <c r="D3306" t="str">
        <f t="shared" si="1193"/>
        <v>Very Low</v>
      </c>
      <c r="E3306">
        <v>91</v>
      </c>
      <c r="F3306" t="str">
        <f t="shared" si="1194"/>
        <v>1h 31m</v>
      </c>
      <c r="G3306" t="str">
        <f t="shared" si="1195"/>
        <v>Standard Movie</v>
      </c>
      <c r="H3306">
        <v>12</v>
      </c>
      <c r="I3306" t="str">
        <f t="shared" si="1196"/>
        <v>Very Low</v>
      </c>
      <c r="J3306">
        <v>297</v>
      </c>
      <c r="K3306" t="str">
        <f t="shared" si="1197"/>
        <v>Very Low</v>
      </c>
      <c r="L3306" t="s">
        <v>15682</v>
      </c>
      <c r="M3306">
        <v>1000</v>
      </c>
      <c r="N3306" t="str">
        <f t="shared" si="1198"/>
        <v>Low</v>
      </c>
      <c r="O3306">
        <f t="shared" si="1217"/>
        <v>3420871</v>
      </c>
      <c r="P3306" t="str">
        <f t="shared" si="1199"/>
        <v>Flop</v>
      </c>
      <c r="Q3306" t="s">
        <v>4403</v>
      </c>
      <c r="R3306" t="str">
        <f t="shared" si="1200"/>
        <v>Action</v>
      </c>
      <c r="S3306">
        <f t="shared" si="1201"/>
        <v>5</v>
      </c>
      <c r="T3306" t="s">
        <v>3951</v>
      </c>
      <c r="U3306" t="s">
        <v>15683</v>
      </c>
      <c r="V3306">
        <v>7767</v>
      </c>
      <c r="W3306" t="str">
        <f t="shared" si="1202"/>
        <v>Very Low</v>
      </c>
      <c r="X3306">
        <v>1991</v>
      </c>
      <c r="Y3306" t="str">
        <f t="shared" si="1203"/>
        <v>Low</v>
      </c>
      <c r="Z3306" t="s">
        <v>15684</v>
      </c>
      <c r="AA3306">
        <v>4</v>
      </c>
      <c r="AB3306" t="str">
        <f t="shared" si="1204"/>
        <v>Ensemble Poster</v>
      </c>
      <c r="AC3306" t="s">
        <v>15685</v>
      </c>
      <c r="AD3306" t="s">
        <v>15686</v>
      </c>
      <c r="AE3306">
        <v>56</v>
      </c>
      <c r="AF3306" t="str">
        <f t="shared" si="1205"/>
        <v>Very Low</v>
      </c>
      <c r="AG3306" t="s">
        <v>9</v>
      </c>
      <c r="AH3306" t="s">
        <v>10</v>
      </c>
      <c r="AI3306" t="s">
        <v>66</v>
      </c>
      <c r="AJ3306" t="str">
        <f t="shared" si="1206"/>
        <v>Family</v>
      </c>
      <c r="AK3306">
        <v>9000000</v>
      </c>
      <c r="AL3306" t="str">
        <f t="shared" si="1207"/>
        <v>Low Budget</v>
      </c>
      <c r="AM3306">
        <v>1984</v>
      </c>
      <c r="AN3306">
        <f t="shared" si="1208"/>
        <v>41</v>
      </c>
      <c r="AO3306" t="str">
        <f t="shared" si="1209"/>
        <v>Old Classic</v>
      </c>
      <c r="AP3306">
        <v>300</v>
      </c>
      <c r="AQ3306" t="str">
        <f t="shared" si="1210"/>
        <v>Very Low</v>
      </c>
      <c r="AR3306">
        <v>5.7</v>
      </c>
      <c r="AS3306" t="str">
        <f t="shared" si="1211"/>
        <v>Below Average</v>
      </c>
      <c r="AT3306">
        <v>1.85</v>
      </c>
      <c r="AU3306" t="str">
        <f t="shared" si="1212"/>
        <v>HDTV / Widescreen</v>
      </c>
      <c r="AV3306">
        <v>0</v>
      </c>
      <c r="AW3306" t="str">
        <f t="shared" si="1213"/>
        <v>Very Low</v>
      </c>
    </row>
    <row r="3307" spans="1:49" x14ac:dyDescent="0.3">
      <c r="A3307" t="s">
        <v>0</v>
      </c>
      <c r="B3307" t="s">
        <v>13485</v>
      </c>
      <c r="C3307">
        <v>65</v>
      </c>
      <c r="D3307" t="str">
        <f t="shared" si="1193"/>
        <v>Low</v>
      </c>
      <c r="E3307">
        <v>95</v>
      </c>
      <c r="F3307" t="str">
        <f t="shared" si="1194"/>
        <v>1h 35m</v>
      </c>
      <c r="G3307" t="str">
        <f t="shared" si="1195"/>
        <v>Standard Movie</v>
      </c>
      <c r="H3307">
        <v>49</v>
      </c>
      <c r="I3307" t="str">
        <f t="shared" si="1196"/>
        <v>Very Low</v>
      </c>
      <c r="J3307">
        <v>261</v>
      </c>
      <c r="K3307" t="str">
        <f t="shared" si="1197"/>
        <v>Very Low</v>
      </c>
      <c r="L3307" t="s">
        <v>6672</v>
      </c>
      <c r="M3307">
        <v>702</v>
      </c>
      <c r="N3307" t="str">
        <f t="shared" si="1198"/>
        <v>Low</v>
      </c>
      <c r="O3307">
        <v>2955039</v>
      </c>
      <c r="P3307" t="str">
        <f t="shared" si="1199"/>
        <v>Flop</v>
      </c>
      <c r="Q3307" t="s">
        <v>1605</v>
      </c>
      <c r="R3307" t="str">
        <f t="shared" si="1200"/>
        <v>Biography</v>
      </c>
      <c r="S3307">
        <f t="shared" si="1201"/>
        <v>3</v>
      </c>
      <c r="T3307" t="s">
        <v>6555</v>
      </c>
      <c r="U3307" t="s">
        <v>15687</v>
      </c>
      <c r="V3307">
        <v>3624</v>
      </c>
      <c r="W3307" t="str">
        <f t="shared" si="1202"/>
        <v>Very Low</v>
      </c>
      <c r="X3307">
        <v>2007</v>
      </c>
      <c r="Y3307" t="str">
        <f t="shared" si="1203"/>
        <v>Low</v>
      </c>
      <c r="Z3307" t="s">
        <v>15688</v>
      </c>
      <c r="AA3307">
        <v>1</v>
      </c>
      <c r="AB3307" t="str">
        <f t="shared" si="1204"/>
        <v>Solo Star Poster</v>
      </c>
      <c r="AC3307" t="s">
        <v>15689</v>
      </c>
      <c r="AD3307" t="s">
        <v>15690</v>
      </c>
      <c r="AE3307">
        <v>27</v>
      </c>
      <c r="AF3307" t="str">
        <f t="shared" si="1205"/>
        <v>Very Low</v>
      </c>
      <c r="AG3307" t="s">
        <v>9</v>
      </c>
      <c r="AH3307" t="s">
        <v>10</v>
      </c>
      <c r="AI3307" t="s">
        <v>11</v>
      </c>
      <c r="AJ3307" t="str">
        <f t="shared" si="1206"/>
        <v>Teen</v>
      </c>
      <c r="AK3307">
        <v>9000000</v>
      </c>
      <c r="AL3307" t="str">
        <f t="shared" si="1207"/>
        <v>Low Budget</v>
      </c>
      <c r="AM3307">
        <v>2007</v>
      </c>
      <c r="AN3307">
        <f t="shared" si="1208"/>
        <v>18</v>
      </c>
      <c r="AO3307" t="str">
        <f t="shared" si="1209"/>
        <v>Old Classic</v>
      </c>
      <c r="AP3307">
        <v>616</v>
      </c>
      <c r="AQ3307" t="str">
        <f t="shared" si="1210"/>
        <v>Very Low</v>
      </c>
      <c r="AR3307">
        <v>6.2</v>
      </c>
      <c r="AS3307" t="str">
        <f t="shared" si="1211"/>
        <v>Average</v>
      </c>
      <c r="AT3307">
        <v>2.35</v>
      </c>
      <c r="AU3307" t="str">
        <f t="shared" si="1212"/>
        <v>Cinematic Widescreen</v>
      </c>
      <c r="AV3307">
        <v>313</v>
      </c>
      <c r="AW3307" t="str">
        <f t="shared" si="1213"/>
        <v>Very Low</v>
      </c>
    </row>
    <row r="3308" spans="1:49" x14ac:dyDescent="0.3">
      <c r="A3308" t="s">
        <v>0</v>
      </c>
      <c r="B3308" t="s">
        <v>11862</v>
      </c>
      <c r="C3308">
        <v>100</v>
      </c>
      <c r="D3308" t="str">
        <f t="shared" si="1193"/>
        <v>Low</v>
      </c>
      <c r="E3308">
        <v>103</v>
      </c>
      <c r="F3308" t="str">
        <f t="shared" si="1194"/>
        <v>1h 43m</v>
      </c>
      <c r="G3308" t="str">
        <f t="shared" si="1195"/>
        <v>Standard Movie</v>
      </c>
      <c r="H3308">
        <v>38</v>
      </c>
      <c r="I3308" t="str">
        <f t="shared" si="1196"/>
        <v>Very Low</v>
      </c>
      <c r="J3308">
        <v>316</v>
      </c>
      <c r="K3308" t="str">
        <f t="shared" si="1197"/>
        <v>Very Low</v>
      </c>
      <c r="L3308" t="s">
        <v>521</v>
      </c>
      <c r="M3308">
        <v>745</v>
      </c>
      <c r="N3308" t="str">
        <f t="shared" si="1198"/>
        <v>Low</v>
      </c>
      <c r="O3308">
        <v>1530535</v>
      </c>
      <c r="P3308" t="str">
        <f t="shared" si="1199"/>
        <v>Flop</v>
      </c>
      <c r="Q3308" t="s">
        <v>1386</v>
      </c>
      <c r="R3308" t="str">
        <f t="shared" si="1200"/>
        <v>Comedy</v>
      </c>
      <c r="S3308">
        <f t="shared" si="1201"/>
        <v>3</v>
      </c>
      <c r="T3308" t="s">
        <v>1022</v>
      </c>
      <c r="U3308" t="s">
        <v>15691</v>
      </c>
      <c r="V3308">
        <v>7833</v>
      </c>
      <c r="W3308" t="str">
        <f t="shared" si="1202"/>
        <v>Very Low</v>
      </c>
      <c r="X3308">
        <v>1721</v>
      </c>
      <c r="Y3308" t="str">
        <f t="shared" si="1203"/>
        <v>Low</v>
      </c>
      <c r="Z3308" t="s">
        <v>7002</v>
      </c>
      <c r="AA3308">
        <v>3</v>
      </c>
      <c r="AB3308" t="str">
        <f t="shared" si="1204"/>
        <v>Duo/Trio Poster</v>
      </c>
      <c r="AC3308" t="s">
        <v>15692</v>
      </c>
      <c r="AD3308" t="s">
        <v>15693</v>
      </c>
      <c r="AE3308">
        <v>63</v>
      </c>
      <c r="AF3308" t="str">
        <f t="shared" si="1205"/>
        <v>Very Low</v>
      </c>
      <c r="AG3308" t="s">
        <v>9</v>
      </c>
      <c r="AH3308" t="s">
        <v>10</v>
      </c>
      <c r="AI3308" t="s">
        <v>556</v>
      </c>
      <c r="AJ3308" t="str">
        <f t="shared" si="1206"/>
        <v>Adult</v>
      </c>
      <c r="AK3308">
        <v>9000000</v>
      </c>
      <c r="AL3308" t="str">
        <f t="shared" si="1207"/>
        <v>Low Budget</v>
      </c>
      <c r="AM3308">
        <v>2005</v>
      </c>
      <c r="AN3308">
        <f t="shared" si="1208"/>
        <v>20</v>
      </c>
      <c r="AO3308" t="str">
        <f t="shared" si="1209"/>
        <v>Old Classic</v>
      </c>
      <c r="AP3308">
        <v>591</v>
      </c>
      <c r="AQ3308" t="str">
        <f t="shared" si="1210"/>
        <v>Very Low</v>
      </c>
      <c r="AR3308">
        <v>5.7</v>
      </c>
      <c r="AS3308" t="str">
        <f t="shared" si="1211"/>
        <v>Below Average</v>
      </c>
      <c r="AT3308">
        <v>2.35</v>
      </c>
      <c r="AU3308" t="str">
        <f t="shared" si="1212"/>
        <v>Cinematic Widescreen</v>
      </c>
      <c r="AV3308">
        <v>215</v>
      </c>
      <c r="AW3308" t="str">
        <f t="shared" si="1213"/>
        <v>Very Low</v>
      </c>
    </row>
    <row r="3309" spans="1:49" x14ac:dyDescent="0.3">
      <c r="A3309" t="s">
        <v>0</v>
      </c>
      <c r="B3309" t="s">
        <v>10930</v>
      </c>
      <c r="C3309">
        <v>129</v>
      </c>
      <c r="D3309" t="str">
        <f t="shared" si="1193"/>
        <v>Low</v>
      </c>
      <c r="E3309">
        <v>92</v>
      </c>
      <c r="F3309" t="str">
        <f t="shared" si="1194"/>
        <v>1h 32m</v>
      </c>
      <c r="G3309" t="str">
        <f t="shared" si="1195"/>
        <v>Standard Movie</v>
      </c>
      <c r="H3309">
        <v>26</v>
      </c>
      <c r="I3309" t="str">
        <f t="shared" si="1196"/>
        <v>Very Low</v>
      </c>
      <c r="J3309">
        <v>611</v>
      </c>
      <c r="K3309" t="str">
        <f t="shared" si="1197"/>
        <v>Very Low</v>
      </c>
      <c r="L3309" t="s">
        <v>450</v>
      </c>
      <c r="M3309">
        <v>1000</v>
      </c>
      <c r="N3309" t="str">
        <f t="shared" si="1198"/>
        <v>Low</v>
      </c>
      <c r="O3309">
        <v>4881867</v>
      </c>
      <c r="P3309" t="str">
        <f t="shared" si="1199"/>
        <v>Flop</v>
      </c>
      <c r="Q3309" t="s">
        <v>6390</v>
      </c>
      <c r="R3309" t="str">
        <f t="shared" si="1200"/>
        <v>Comedy</v>
      </c>
      <c r="S3309">
        <f t="shared" si="1201"/>
        <v>2</v>
      </c>
      <c r="T3309" t="s">
        <v>784</v>
      </c>
      <c r="U3309" t="s">
        <v>15694</v>
      </c>
      <c r="V3309">
        <v>15200</v>
      </c>
      <c r="W3309" t="str">
        <f t="shared" si="1202"/>
        <v>Low</v>
      </c>
      <c r="X3309">
        <v>3767</v>
      </c>
      <c r="Y3309" t="str">
        <f t="shared" si="1203"/>
        <v>Low</v>
      </c>
      <c r="Z3309" t="s">
        <v>10113</v>
      </c>
      <c r="AA3309">
        <v>1</v>
      </c>
      <c r="AB3309" t="str">
        <f t="shared" si="1204"/>
        <v>Solo Star Poster</v>
      </c>
      <c r="AC3309" t="s">
        <v>15695</v>
      </c>
      <c r="AD3309" t="s">
        <v>15696</v>
      </c>
      <c r="AE3309">
        <v>76</v>
      </c>
      <c r="AF3309" t="str">
        <f t="shared" si="1205"/>
        <v>Very Low</v>
      </c>
      <c r="AG3309" t="s">
        <v>9</v>
      </c>
      <c r="AH3309" t="s">
        <v>10</v>
      </c>
      <c r="AI3309" t="s">
        <v>556</v>
      </c>
      <c r="AJ3309" t="str">
        <f t="shared" si="1206"/>
        <v>Adult</v>
      </c>
      <c r="AK3309">
        <v>9000000</v>
      </c>
      <c r="AL3309" t="str">
        <f t="shared" si="1207"/>
        <v>Low Budget</v>
      </c>
      <c r="AM3309">
        <v>2008</v>
      </c>
      <c r="AN3309">
        <f t="shared" si="1208"/>
        <v>17</v>
      </c>
      <c r="AO3309" t="str">
        <f t="shared" si="1209"/>
        <v>Old Classic</v>
      </c>
      <c r="AP3309">
        <v>1000</v>
      </c>
      <c r="AQ3309" t="str">
        <f t="shared" si="1210"/>
        <v>Very Low</v>
      </c>
      <c r="AR3309">
        <v>6.4</v>
      </c>
      <c r="AS3309" t="str">
        <f t="shared" si="1211"/>
        <v>Average</v>
      </c>
      <c r="AT3309">
        <v>1.85</v>
      </c>
      <c r="AU3309" t="str">
        <f t="shared" si="1212"/>
        <v>HDTV / Widescreen</v>
      </c>
      <c r="AV3309">
        <v>1000</v>
      </c>
      <c r="AW3309" t="str">
        <f t="shared" si="1213"/>
        <v>Very Low</v>
      </c>
    </row>
    <row r="3310" spans="1:49" x14ac:dyDescent="0.3">
      <c r="A3310" t="s">
        <v>0</v>
      </c>
      <c r="B3310" t="s">
        <v>11346</v>
      </c>
      <c r="C3310">
        <v>103</v>
      </c>
      <c r="D3310" t="str">
        <f t="shared" si="1193"/>
        <v>Low</v>
      </c>
      <c r="E3310">
        <v>124</v>
      </c>
      <c r="F3310" t="str">
        <f t="shared" si="1194"/>
        <v>2h 4m</v>
      </c>
      <c r="G3310" t="str">
        <f t="shared" si="1195"/>
        <v>Long Movie</v>
      </c>
      <c r="H3310">
        <v>162</v>
      </c>
      <c r="I3310" t="str">
        <f t="shared" si="1196"/>
        <v>Very Low</v>
      </c>
      <c r="J3310">
        <v>277</v>
      </c>
      <c r="K3310" t="str">
        <f t="shared" si="1197"/>
        <v>Very Low</v>
      </c>
      <c r="L3310" t="s">
        <v>281</v>
      </c>
      <c r="M3310">
        <v>23000</v>
      </c>
      <c r="N3310" t="str">
        <f t="shared" si="1198"/>
        <v>Medium</v>
      </c>
      <c r="O3310">
        <v>1043487</v>
      </c>
      <c r="P3310" t="str">
        <f t="shared" si="1199"/>
        <v>Flop</v>
      </c>
      <c r="Q3310" t="s">
        <v>6170</v>
      </c>
      <c r="R3310" t="str">
        <f t="shared" si="1200"/>
        <v>Drama</v>
      </c>
      <c r="S3310">
        <f t="shared" si="1201"/>
        <v>2</v>
      </c>
      <c r="T3310" t="s">
        <v>30</v>
      </c>
      <c r="U3310" t="s">
        <v>15697</v>
      </c>
      <c r="V3310">
        <v>27766</v>
      </c>
      <c r="W3310" t="str">
        <f t="shared" si="1202"/>
        <v>Low</v>
      </c>
      <c r="X3310">
        <v>24102</v>
      </c>
      <c r="Y3310" t="str">
        <f t="shared" si="1203"/>
        <v>Medium</v>
      </c>
      <c r="Z3310" t="s">
        <v>15698</v>
      </c>
      <c r="AA3310">
        <v>3</v>
      </c>
      <c r="AB3310" t="str">
        <f t="shared" si="1204"/>
        <v>Duo/Trio Poster</v>
      </c>
      <c r="AC3310" t="s">
        <v>15699</v>
      </c>
      <c r="AD3310" t="s">
        <v>15700</v>
      </c>
      <c r="AE3310">
        <v>314</v>
      </c>
      <c r="AF3310" t="str">
        <f t="shared" si="1205"/>
        <v>Very Low</v>
      </c>
      <c r="AG3310" t="s">
        <v>9</v>
      </c>
      <c r="AH3310" t="s">
        <v>28</v>
      </c>
      <c r="AI3310" t="s">
        <v>556</v>
      </c>
      <c r="AJ3310" t="str">
        <f t="shared" si="1206"/>
        <v>Adult</v>
      </c>
      <c r="AK3310">
        <f t="shared" ref="AK3310:AK3311" si="1219">AK3309</f>
        <v>9000000</v>
      </c>
      <c r="AL3310" t="str">
        <f t="shared" si="1207"/>
        <v>Low Budget</v>
      </c>
      <c r="AM3310">
        <v>1998</v>
      </c>
      <c r="AN3310">
        <f t="shared" si="1208"/>
        <v>27</v>
      </c>
      <c r="AO3310" t="str">
        <f t="shared" si="1209"/>
        <v>Old Classic</v>
      </c>
      <c r="AP3310">
        <v>776</v>
      </c>
      <c r="AQ3310" t="str">
        <f t="shared" si="1210"/>
        <v>Very Low</v>
      </c>
      <c r="AR3310">
        <v>7</v>
      </c>
      <c r="AS3310" t="str">
        <f t="shared" si="1211"/>
        <v>Good</v>
      </c>
      <c r="AT3310">
        <v>1.85</v>
      </c>
      <c r="AU3310" t="str">
        <f t="shared" si="1212"/>
        <v>HDTV / Widescreen</v>
      </c>
      <c r="AV3310">
        <v>0</v>
      </c>
      <c r="AW3310" t="str">
        <f t="shared" si="1213"/>
        <v>Very Low</v>
      </c>
    </row>
    <row r="3311" spans="1:49" x14ac:dyDescent="0.3">
      <c r="A3311" t="s">
        <v>0</v>
      </c>
      <c r="B3311" t="s">
        <v>15701</v>
      </c>
      <c r="C3311">
        <v>77</v>
      </c>
      <c r="D3311" t="str">
        <f t="shared" si="1193"/>
        <v>Low</v>
      </c>
      <c r="E3311">
        <v>156</v>
      </c>
      <c r="F3311" t="str">
        <f t="shared" si="1194"/>
        <v>2h 36m</v>
      </c>
      <c r="G3311" t="str">
        <f t="shared" si="1195"/>
        <v>Long Movie</v>
      </c>
      <c r="H3311">
        <v>43</v>
      </c>
      <c r="I3311" t="str">
        <f t="shared" si="1196"/>
        <v>Very Low</v>
      </c>
      <c r="J3311">
        <v>0</v>
      </c>
      <c r="K3311" t="str">
        <f t="shared" si="1197"/>
        <v>Very Low</v>
      </c>
      <c r="L3311" t="s">
        <v>15702</v>
      </c>
      <c r="M3311">
        <v>45</v>
      </c>
      <c r="N3311" t="str">
        <f t="shared" si="1198"/>
        <v>Low</v>
      </c>
      <c r="O3311">
        <v>770629</v>
      </c>
      <c r="P3311" t="str">
        <f t="shared" si="1199"/>
        <v>Flop</v>
      </c>
      <c r="Q3311" t="s">
        <v>2635</v>
      </c>
      <c r="R3311" t="str">
        <f t="shared" si="1200"/>
        <v>Fantasy</v>
      </c>
      <c r="S3311">
        <f t="shared" si="1201"/>
        <v>4</v>
      </c>
      <c r="T3311" t="s">
        <v>15703</v>
      </c>
      <c r="U3311" t="s">
        <v>15704</v>
      </c>
      <c r="V3311">
        <v>2379</v>
      </c>
      <c r="W3311" t="str">
        <f t="shared" si="1202"/>
        <v>Very Low</v>
      </c>
      <c r="X3311">
        <v>50</v>
      </c>
      <c r="Y3311" t="str">
        <f t="shared" si="1203"/>
        <v>Very Low</v>
      </c>
      <c r="Z3311" t="s">
        <v>15705</v>
      </c>
      <c r="AA3311">
        <v>0</v>
      </c>
      <c r="AB3311" t="str">
        <f t="shared" si="1204"/>
        <v>Symbolic Poster</v>
      </c>
      <c r="AC3311" t="s">
        <v>15706</v>
      </c>
      <c r="AD3311" t="s">
        <v>15707</v>
      </c>
      <c r="AE3311">
        <v>24</v>
      </c>
      <c r="AF3311" t="str">
        <f t="shared" si="1205"/>
        <v>Very Low</v>
      </c>
      <c r="AG3311" t="s">
        <v>12671</v>
      </c>
      <c r="AH3311" t="s">
        <v>5665</v>
      </c>
      <c r="AI3311" t="s">
        <v>4801</v>
      </c>
      <c r="AJ3311" t="str">
        <f t="shared" si="1206"/>
        <v>No Rating</v>
      </c>
      <c r="AK3311">
        <f t="shared" si="1219"/>
        <v>9000000</v>
      </c>
      <c r="AL3311" t="str">
        <f t="shared" si="1207"/>
        <v>Low Budget</v>
      </c>
      <c r="AM3311">
        <v>2016</v>
      </c>
      <c r="AN3311">
        <f t="shared" si="1208"/>
        <v>9</v>
      </c>
      <c r="AO3311" t="str">
        <f t="shared" si="1209"/>
        <v>Modern Classic</v>
      </c>
      <c r="AP3311">
        <v>5</v>
      </c>
      <c r="AQ3311" t="str">
        <f t="shared" si="1210"/>
        <v>Very Low</v>
      </c>
      <c r="AR3311">
        <v>7.7</v>
      </c>
      <c r="AS3311" t="str">
        <f t="shared" si="1211"/>
        <v>Good</v>
      </c>
      <c r="AT3311">
        <v>2.35</v>
      </c>
      <c r="AU3311" t="str">
        <f t="shared" si="1212"/>
        <v>Cinematic Widescreen</v>
      </c>
      <c r="AV3311">
        <v>0</v>
      </c>
      <c r="AW3311" t="str">
        <f t="shared" si="1213"/>
        <v>Very Low</v>
      </c>
    </row>
    <row r="3312" spans="1:49" x14ac:dyDescent="0.3">
      <c r="A3312" t="s">
        <v>0</v>
      </c>
      <c r="B3312" t="s">
        <v>11842</v>
      </c>
      <c r="C3312">
        <v>67</v>
      </c>
      <c r="D3312" t="str">
        <f t="shared" si="1193"/>
        <v>Low</v>
      </c>
      <c r="E3312">
        <v>84</v>
      </c>
      <c r="F3312" t="str">
        <f t="shared" si="1194"/>
        <v>1h 24m</v>
      </c>
      <c r="G3312" t="str">
        <f t="shared" si="1195"/>
        <v>Featurette</v>
      </c>
      <c r="H3312">
        <v>64</v>
      </c>
      <c r="I3312" t="str">
        <f t="shared" si="1196"/>
        <v>Very Low</v>
      </c>
      <c r="J3312">
        <v>748</v>
      </c>
      <c r="K3312" t="str">
        <f t="shared" si="1197"/>
        <v>Very Low</v>
      </c>
      <c r="L3312" t="s">
        <v>15708</v>
      </c>
      <c r="M3312">
        <v>2000</v>
      </c>
      <c r="N3312" t="str">
        <f t="shared" si="1198"/>
        <v>Low</v>
      </c>
      <c r="O3312">
        <v>11860839</v>
      </c>
      <c r="P3312" t="str">
        <f t="shared" si="1199"/>
        <v>Average</v>
      </c>
      <c r="Q3312" t="s">
        <v>4039</v>
      </c>
      <c r="R3312" t="str">
        <f t="shared" si="1200"/>
        <v>Documentary</v>
      </c>
      <c r="S3312">
        <f t="shared" si="1201"/>
        <v>2</v>
      </c>
      <c r="T3312" t="s">
        <v>3472</v>
      </c>
      <c r="U3312" t="s">
        <v>15709</v>
      </c>
      <c r="V3312">
        <v>5156</v>
      </c>
      <c r="W3312" t="str">
        <f t="shared" si="1202"/>
        <v>Very Low</v>
      </c>
      <c r="X3312">
        <v>4617</v>
      </c>
      <c r="Y3312" t="str">
        <f t="shared" si="1203"/>
        <v>Low</v>
      </c>
      <c r="Z3312" t="s">
        <v>15710</v>
      </c>
      <c r="AA3312">
        <v>0</v>
      </c>
      <c r="AB3312" t="str">
        <f t="shared" si="1204"/>
        <v>Symbolic Poster</v>
      </c>
      <c r="AC3312" t="s">
        <v>15711</v>
      </c>
      <c r="AD3312" t="s">
        <v>15712</v>
      </c>
      <c r="AE3312">
        <v>21</v>
      </c>
      <c r="AF3312" t="str">
        <f t="shared" si="1205"/>
        <v>Very Low</v>
      </c>
      <c r="AG3312" t="s">
        <v>9</v>
      </c>
      <c r="AH3312" t="s">
        <v>10</v>
      </c>
      <c r="AI3312" t="s">
        <v>66</v>
      </c>
      <c r="AJ3312" t="str">
        <f t="shared" si="1206"/>
        <v>Family</v>
      </c>
      <c r="AK3312">
        <v>9000000</v>
      </c>
      <c r="AL3312" t="str">
        <f t="shared" si="1207"/>
        <v>Low Budget</v>
      </c>
      <c r="AM3312">
        <v>2011</v>
      </c>
      <c r="AN3312">
        <f t="shared" si="1208"/>
        <v>14</v>
      </c>
      <c r="AO3312" t="str">
        <f t="shared" si="1209"/>
        <v>Modern Classic</v>
      </c>
      <c r="AP3312">
        <v>892</v>
      </c>
      <c r="AQ3312" t="str">
        <f t="shared" si="1210"/>
        <v>Very Low</v>
      </c>
      <c r="AR3312">
        <v>5.4</v>
      </c>
      <c r="AS3312" t="str">
        <f t="shared" si="1211"/>
        <v>Below Average</v>
      </c>
      <c r="AT3312">
        <v>1.85</v>
      </c>
      <c r="AU3312" t="str">
        <f t="shared" si="1212"/>
        <v>HDTV / Widescreen</v>
      </c>
      <c r="AV3312">
        <v>0</v>
      </c>
      <c r="AW3312" t="str">
        <f t="shared" si="1213"/>
        <v>Very Low</v>
      </c>
    </row>
    <row r="3313" spans="1:49" x14ac:dyDescent="0.3">
      <c r="A3313" t="s">
        <v>0</v>
      </c>
      <c r="B3313" t="s">
        <v>15713</v>
      </c>
      <c r="C3313">
        <v>31</v>
      </c>
      <c r="D3313" t="str">
        <f t="shared" si="1193"/>
        <v>Very Low</v>
      </c>
      <c r="E3313">
        <v>300</v>
      </c>
      <c r="F3313" t="str">
        <f t="shared" si="1194"/>
        <v>5h 0m</v>
      </c>
      <c r="G3313" t="str">
        <f t="shared" si="1195"/>
        <v>Epic</v>
      </c>
      <c r="H3313">
        <v>6</v>
      </c>
      <c r="I3313" t="str">
        <f t="shared" si="1196"/>
        <v>Very Low</v>
      </c>
      <c r="J3313">
        <v>6</v>
      </c>
      <c r="K3313" t="str">
        <f t="shared" si="1197"/>
        <v>Very Low</v>
      </c>
      <c r="L3313" t="s">
        <v>15714</v>
      </c>
      <c r="M3313">
        <v>7</v>
      </c>
      <c r="N3313" t="str">
        <f t="shared" si="1198"/>
        <v>Low</v>
      </c>
      <c r="O3313">
        <v>454255</v>
      </c>
      <c r="P3313" t="str">
        <f t="shared" si="1199"/>
        <v>Flop</v>
      </c>
      <c r="Q3313" t="s">
        <v>1069</v>
      </c>
      <c r="R3313" t="str">
        <f t="shared" si="1200"/>
        <v>Action</v>
      </c>
      <c r="S3313">
        <f t="shared" si="1201"/>
        <v>5</v>
      </c>
      <c r="T3313" t="s">
        <v>13214</v>
      </c>
      <c r="U3313" t="s">
        <v>15715</v>
      </c>
      <c r="V3313">
        <v>1666</v>
      </c>
      <c r="W3313" t="str">
        <f t="shared" si="1202"/>
        <v>Very Low</v>
      </c>
      <c r="X3313">
        <v>32</v>
      </c>
      <c r="Y3313" t="str">
        <f t="shared" si="1203"/>
        <v>Very Low</v>
      </c>
      <c r="Z3313" t="s">
        <v>15716</v>
      </c>
      <c r="AA3313">
        <v>3</v>
      </c>
      <c r="AB3313" t="str">
        <f t="shared" si="1204"/>
        <v>Duo/Trio Poster</v>
      </c>
      <c r="AC3313" t="s">
        <v>15717</v>
      </c>
      <c r="AD3313" t="s">
        <v>15718</v>
      </c>
      <c r="AE3313">
        <v>47</v>
      </c>
      <c r="AF3313" t="str">
        <f t="shared" si="1205"/>
        <v>Very Low</v>
      </c>
      <c r="AG3313" t="s">
        <v>13217</v>
      </c>
      <c r="AH3313" t="s">
        <v>13218</v>
      </c>
      <c r="AI3313" t="s">
        <v>556</v>
      </c>
      <c r="AJ3313" t="str">
        <f t="shared" si="1206"/>
        <v>Adult</v>
      </c>
      <c r="AK3313">
        <v>400000000</v>
      </c>
      <c r="AL3313" t="str">
        <f t="shared" si="1207"/>
        <v>Very High Budget</v>
      </c>
      <c r="AM3313">
        <v>2001</v>
      </c>
      <c r="AN3313">
        <f t="shared" si="1208"/>
        <v>24</v>
      </c>
      <c r="AO3313" t="str">
        <f t="shared" si="1209"/>
        <v>Old Classic</v>
      </c>
      <c r="AP3313">
        <v>6</v>
      </c>
      <c r="AQ3313" t="str">
        <f t="shared" si="1210"/>
        <v>Very Low</v>
      </c>
      <c r="AR3313">
        <v>6.6</v>
      </c>
      <c r="AS3313" t="str">
        <f t="shared" si="1211"/>
        <v>Average</v>
      </c>
      <c r="AT3313">
        <v>1.85</v>
      </c>
      <c r="AU3313" t="str">
        <f t="shared" si="1212"/>
        <v>HDTV / Widescreen</v>
      </c>
      <c r="AV3313">
        <v>124</v>
      </c>
      <c r="AW3313" t="str">
        <f t="shared" si="1213"/>
        <v>Very Low</v>
      </c>
    </row>
    <row r="3314" spans="1:49" x14ac:dyDescent="0.3">
      <c r="A3314" t="s">
        <v>0</v>
      </c>
      <c r="B3314" t="s">
        <v>15719</v>
      </c>
      <c r="C3314">
        <v>76</v>
      </c>
      <c r="D3314" t="str">
        <f t="shared" si="1193"/>
        <v>Low</v>
      </c>
      <c r="E3314">
        <v>120</v>
      </c>
      <c r="F3314" t="str">
        <f t="shared" si="1194"/>
        <v>2h 0m</v>
      </c>
      <c r="G3314" t="str">
        <f t="shared" si="1195"/>
        <v>Standard Movie</v>
      </c>
      <c r="H3314">
        <v>930</v>
      </c>
      <c r="I3314" t="str">
        <f t="shared" si="1196"/>
        <v>Very Low</v>
      </c>
      <c r="J3314">
        <v>433</v>
      </c>
      <c r="K3314" t="str">
        <f t="shared" si="1197"/>
        <v>Very Low</v>
      </c>
      <c r="L3314" t="s">
        <v>2470</v>
      </c>
      <c r="M3314">
        <v>982</v>
      </c>
      <c r="N3314" t="str">
        <f t="shared" si="1198"/>
        <v>Low</v>
      </c>
      <c r="O3314">
        <v>349618</v>
      </c>
      <c r="P3314" t="str">
        <f t="shared" si="1199"/>
        <v>Flop</v>
      </c>
      <c r="Q3314" t="s">
        <v>6374</v>
      </c>
      <c r="R3314" t="str">
        <f t="shared" si="1200"/>
        <v>Horror</v>
      </c>
      <c r="S3314">
        <f t="shared" si="1201"/>
        <v>1</v>
      </c>
      <c r="T3314" t="s">
        <v>3300</v>
      </c>
      <c r="U3314" t="s">
        <v>15720</v>
      </c>
      <c r="V3314">
        <v>4302</v>
      </c>
      <c r="W3314" t="str">
        <f t="shared" si="1202"/>
        <v>Very Low</v>
      </c>
      <c r="X3314">
        <v>2942</v>
      </c>
      <c r="Y3314" t="str">
        <f t="shared" si="1203"/>
        <v>Low</v>
      </c>
      <c r="Z3314" t="s">
        <v>6348</v>
      </c>
      <c r="AA3314">
        <v>1</v>
      </c>
      <c r="AB3314" t="str">
        <f t="shared" si="1204"/>
        <v>Solo Star Poster</v>
      </c>
      <c r="AC3314" t="s">
        <v>15721</v>
      </c>
      <c r="AD3314" t="s">
        <v>15722</v>
      </c>
      <c r="AE3314">
        <v>45</v>
      </c>
      <c r="AF3314" t="str">
        <f t="shared" si="1205"/>
        <v>Very Low</v>
      </c>
      <c r="AG3314" t="s">
        <v>9</v>
      </c>
      <c r="AH3314" t="s">
        <v>7061</v>
      </c>
      <c r="AI3314" t="s">
        <v>556</v>
      </c>
      <c r="AJ3314" t="str">
        <f t="shared" si="1206"/>
        <v>Adult</v>
      </c>
      <c r="AK3314">
        <v>9000000</v>
      </c>
      <c r="AL3314" t="str">
        <f t="shared" si="1207"/>
        <v>Low Budget</v>
      </c>
      <c r="AM3314">
        <v>1990</v>
      </c>
      <c r="AN3314">
        <f t="shared" si="1208"/>
        <v>35</v>
      </c>
      <c r="AO3314" t="str">
        <f t="shared" si="1209"/>
        <v>Old Classic</v>
      </c>
      <c r="AP3314">
        <v>602</v>
      </c>
      <c r="AQ3314" t="str">
        <f t="shared" si="1210"/>
        <v>Very Low</v>
      </c>
      <c r="AR3314">
        <v>6.1</v>
      </c>
      <c r="AS3314" t="str">
        <f t="shared" si="1211"/>
        <v>Average</v>
      </c>
      <c r="AT3314">
        <v>1.85</v>
      </c>
      <c r="AU3314" t="str">
        <f t="shared" si="1212"/>
        <v>HDTV / Widescreen</v>
      </c>
      <c r="AV3314">
        <v>375</v>
      </c>
      <c r="AW3314" t="str">
        <f t="shared" si="1213"/>
        <v>Very Low</v>
      </c>
    </row>
    <row r="3315" spans="1:49" x14ac:dyDescent="0.3">
      <c r="A3315" t="s">
        <v>0</v>
      </c>
      <c r="B3315" t="s">
        <v>15723</v>
      </c>
      <c r="C3315">
        <v>17</v>
      </c>
      <c r="D3315" t="str">
        <f t="shared" si="1193"/>
        <v>Very Low</v>
      </c>
      <c r="E3315">
        <v>98</v>
      </c>
      <c r="F3315" t="str">
        <f t="shared" si="1194"/>
        <v>1h 38m</v>
      </c>
      <c r="G3315" t="str">
        <f t="shared" si="1195"/>
        <v>Standard Movie</v>
      </c>
      <c r="H3315">
        <v>0</v>
      </c>
      <c r="I3315" t="str">
        <f t="shared" si="1196"/>
        <v>Very Low</v>
      </c>
      <c r="J3315">
        <v>5</v>
      </c>
      <c r="K3315" t="str">
        <f t="shared" si="1197"/>
        <v>Very Low</v>
      </c>
      <c r="L3315" t="s">
        <v>15724</v>
      </c>
      <c r="M3315">
        <v>186</v>
      </c>
      <c r="N3315" t="str">
        <f t="shared" si="1198"/>
        <v>Low</v>
      </c>
      <c r="O3315">
        <f>O3314</f>
        <v>349618</v>
      </c>
      <c r="P3315" t="str">
        <f t="shared" si="1199"/>
        <v>Flop</v>
      </c>
      <c r="Q3315" t="s">
        <v>1642</v>
      </c>
      <c r="R3315" t="str">
        <f t="shared" si="1200"/>
        <v>Comedy</v>
      </c>
      <c r="S3315">
        <f t="shared" si="1201"/>
        <v>1</v>
      </c>
      <c r="T3315" t="s">
        <v>13991</v>
      </c>
      <c r="U3315" t="s">
        <v>15725</v>
      </c>
      <c r="V3315">
        <v>1673</v>
      </c>
      <c r="W3315" t="str">
        <f t="shared" si="1202"/>
        <v>Very Low</v>
      </c>
      <c r="X3315">
        <v>253</v>
      </c>
      <c r="Y3315" t="str">
        <f t="shared" si="1203"/>
        <v>Very Low</v>
      </c>
      <c r="Z3315" t="s">
        <v>15726</v>
      </c>
      <c r="AA3315">
        <v>1</v>
      </c>
      <c r="AB3315" t="str">
        <f t="shared" si="1204"/>
        <v>Solo Star Poster</v>
      </c>
      <c r="AC3315" t="str">
        <f>AC3314</f>
        <v>black cat|cat|evil|photographer|undead</v>
      </c>
      <c r="AD3315" t="s">
        <v>15727</v>
      </c>
      <c r="AE3315">
        <v>1</v>
      </c>
      <c r="AF3315" t="str">
        <f t="shared" si="1205"/>
        <v>Very Low</v>
      </c>
      <c r="AG3315" t="s">
        <v>1435</v>
      </c>
      <c r="AH3315" t="s">
        <v>1436</v>
      </c>
      <c r="AI3315" t="str">
        <f t="shared" ref="AI3315:AK3315" si="1220">AI3314</f>
        <v>R</v>
      </c>
      <c r="AJ3315" t="str">
        <f t="shared" si="1206"/>
        <v>Adult</v>
      </c>
      <c r="AK3315">
        <f t="shared" si="1220"/>
        <v>9000000</v>
      </c>
      <c r="AL3315" t="str">
        <f t="shared" si="1207"/>
        <v>Low Budget</v>
      </c>
      <c r="AM3315">
        <v>2014</v>
      </c>
      <c r="AN3315">
        <f t="shared" si="1208"/>
        <v>11</v>
      </c>
      <c r="AO3315" t="str">
        <f t="shared" si="1209"/>
        <v>Modern Classic</v>
      </c>
      <c r="AP3315">
        <v>41</v>
      </c>
      <c r="AQ3315" t="str">
        <f t="shared" si="1210"/>
        <v>Very Low</v>
      </c>
      <c r="AR3315">
        <v>6.1</v>
      </c>
      <c r="AS3315" t="str">
        <f t="shared" si="1211"/>
        <v>Average</v>
      </c>
      <c r="AT3315">
        <v>2.35</v>
      </c>
      <c r="AU3315" t="str">
        <f t="shared" si="1212"/>
        <v>Cinematic Widescreen</v>
      </c>
      <c r="AV3315">
        <v>348</v>
      </c>
      <c r="AW3315" t="str">
        <f t="shared" si="1213"/>
        <v>Very Low</v>
      </c>
    </row>
    <row r="3316" spans="1:49" x14ac:dyDescent="0.3">
      <c r="A3316" t="s">
        <v>0</v>
      </c>
      <c r="B3316" t="s">
        <v>11298</v>
      </c>
      <c r="C3316">
        <v>81</v>
      </c>
      <c r="D3316" t="str">
        <f t="shared" si="1193"/>
        <v>Low</v>
      </c>
      <c r="E3316">
        <v>121</v>
      </c>
      <c r="F3316" t="str">
        <f t="shared" si="1194"/>
        <v>2h 1m</v>
      </c>
      <c r="G3316" t="str">
        <f t="shared" si="1195"/>
        <v>Long Movie</v>
      </c>
      <c r="H3316">
        <v>608</v>
      </c>
      <c r="I3316" t="str">
        <f t="shared" si="1196"/>
        <v>Very Low</v>
      </c>
      <c r="J3316">
        <v>25</v>
      </c>
      <c r="K3316" t="str">
        <f t="shared" si="1197"/>
        <v>Very Low</v>
      </c>
      <c r="L3316" t="s">
        <v>13519</v>
      </c>
      <c r="M3316">
        <v>149</v>
      </c>
      <c r="N3316" t="str">
        <f t="shared" si="1198"/>
        <v>Low</v>
      </c>
      <c r="O3316">
        <v>112935</v>
      </c>
      <c r="P3316" t="str">
        <f t="shared" si="1199"/>
        <v>Flop</v>
      </c>
      <c r="Q3316" t="s">
        <v>3380</v>
      </c>
      <c r="R3316" t="str">
        <f t="shared" si="1200"/>
        <v>Drama</v>
      </c>
      <c r="S3316">
        <f t="shared" si="1201"/>
        <v>1</v>
      </c>
      <c r="T3316" t="s">
        <v>11301</v>
      </c>
      <c r="U3316" t="s">
        <v>15728</v>
      </c>
      <c r="V3316">
        <v>8161</v>
      </c>
      <c r="W3316" t="str">
        <f t="shared" si="1202"/>
        <v>Very Low</v>
      </c>
      <c r="X3316">
        <v>251</v>
      </c>
      <c r="Y3316" t="str">
        <f t="shared" si="1203"/>
        <v>Very Low</v>
      </c>
      <c r="Z3316" t="s">
        <v>15729</v>
      </c>
      <c r="AA3316">
        <v>0</v>
      </c>
      <c r="AB3316" t="str">
        <f t="shared" si="1204"/>
        <v>Symbolic Poster</v>
      </c>
      <c r="AC3316" t="s">
        <v>15730</v>
      </c>
      <c r="AD3316" t="s">
        <v>15731</v>
      </c>
      <c r="AE3316">
        <v>94</v>
      </c>
      <c r="AF3316" t="str">
        <f t="shared" si="1205"/>
        <v>Very Low</v>
      </c>
      <c r="AG3316" t="s">
        <v>9</v>
      </c>
      <c r="AH3316" t="s">
        <v>28</v>
      </c>
      <c r="AI3316" t="s">
        <v>556</v>
      </c>
      <c r="AJ3316" t="str">
        <f t="shared" si="1206"/>
        <v>Adult</v>
      </c>
      <c r="AK3316">
        <v>9000000</v>
      </c>
      <c r="AL3316" t="str">
        <f t="shared" si="1207"/>
        <v>Low Budget</v>
      </c>
      <c r="AM3316">
        <v>2002</v>
      </c>
      <c r="AN3316">
        <f t="shared" si="1208"/>
        <v>23</v>
      </c>
      <c r="AO3316" t="str">
        <f t="shared" si="1209"/>
        <v>Old Classic</v>
      </c>
      <c r="AP3316">
        <v>44</v>
      </c>
      <c r="AQ3316" t="str">
        <f t="shared" si="1210"/>
        <v>Very Low</v>
      </c>
      <c r="AR3316">
        <v>7.6</v>
      </c>
      <c r="AS3316" t="str">
        <f t="shared" si="1211"/>
        <v>Good</v>
      </c>
      <c r="AT3316">
        <v>1.85</v>
      </c>
      <c r="AU3316" t="str">
        <f t="shared" si="1212"/>
        <v>HDTV / Widescreen</v>
      </c>
      <c r="AV3316">
        <v>484</v>
      </c>
      <c r="AW3316" t="str">
        <f t="shared" si="1213"/>
        <v>Very Low</v>
      </c>
    </row>
    <row r="3317" spans="1:49" x14ac:dyDescent="0.3">
      <c r="A3317" t="s">
        <v>0</v>
      </c>
      <c r="B3317" t="s">
        <v>15732</v>
      </c>
      <c r="C3317">
        <v>26</v>
      </c>
      <c r="D3317" t="str">
        <f t="shared" si="1193"/>
        <v>Very Low</v>
      </c>
      <c r="E3317">
        <v>97</v>
      </c>
      <c r="F3317" t="str">
        <f t="shared" si="1194"/>
        <v>1h 37m</v>
      </c>
      <c r="G3317" t="str">
        <f t="shared" si="1195"/>
        <v>Standard Movie</v>
      </c>
      <c r="H3317">
        <v>3</v>
      </c>
      <c r="I3317" t="str">
        <f t="shared" si="1196"/>
        <v>Very Low</v>
      </c>
      <c r="J3317">
        <v>204</v>
      </c>
      <c r="K3317" t="str">
        <f t="shared" si="1197"/>
        <v>Very Low</v>
      </c>
      <c r="L3317" t="s">
        <v>950</v>
      </c>
      <c r="M3317">
        <v>679</v>
      </c>
      <c r="N3317" t="str">
        <f t="shared" si="1198"/>
        <v>Low</v>
      </c>
      <c r="O3317">
        <v>883887</v>
      </c>
      <c r="P3317" t="str">
        <f t="shared" si="1199"/>
        <v>Flop</v>
      </c>
      <c r="Q3317" t="s">
        <v>3380</v>
      </c>
      <c r="R3317" t="str">
        <f t="shared" si="1200"/>
        <v>Drama</v>
      </c>
      <c r="S3317">
        <f t="shared" si="1201"/>
        <v>1</v>
      </c>
      <c r="T3317" t="s">
        <v>15733</v>
      </c>
      <c r="U3317" t="s">
        <v>15734</v>
      </c>
      <c r="V3317">
        <v>1201</v>
      </c>
      <c r="W3317" t="str">
        <f t="shared" si="1202"/>
        <v>Very Low</v>
      </c>
      <c r="X3317">
        <v>1426</v>
      </c>
      <c r="Y3317" t="str">
        <f t="shared" si="1203"/>
        <v>Low</v>
      </c>
      <c r="Z3317" t="s">
        <v>11918</v>
      </c>
      <c r="AA3317">
        <v>3</v>
      </c>
      <c r="AB3317" t="str">
        <f t="shared" si="1204"/>
        <v>Duo/Trio Poster</v>
      </c>
      <c r="AC3317" t="s">
        <v>15735</v>
      </c>
      <c r="AD3317" t="s">
        <v>15736</v>
      </c>
      <c r="AE3317">
        <v>14</v>
      </c>
      <c r="AF3317" t="str">
        <f t="shared" si="1205"/>
        <v>Very Low</v>
      </c>
      <c r="AG3317" t="s">
        <v>9</v>
      </c>
      <c r="AH3317" t="s">
        <v>10</v>
      </c>
      <c r="AI3317" t="s">
        <v>66</v>
      </c>
      <c r="AJ3317" t="str">
        <f t="shared" si="1206"/>
        <v>Family</v>
      </c>
      <c r="AK3317">
        <v>9000000</v>
      </c>
      <c r="AL3317" t="str">
        <f t="shared" si="1207"/>
        <v>Low Budget</v>
      </c>
      <c r="AM3317">
        <v>2009</v>
      </c>
      <c r="AN3317">
        <f t="shared" si="1208"/>
        <v>16</v>
      </c>
      <c r="AO3317" t="str">
        <f t="shared" si="1209"/>
        <v>Old Classic</v>
      </c>
      <c r="AP3317">
        <v>537</v>
      </c>
      <c r="AQ3317" t="str">
        <f t="shared" si="1210"/>
        <v>Very Low</v>
      </c>
      <c r="AR3317">
        <v>6.2</v>
      </c>
      <c r="AS3317" t="str">
        <f t="shared" si="1211"/>
        <v>Average</v>
      </c>
      <c r="AT3317">
        <v>2.35</v>
      </c>
      <c r="AU3317" t="str">
        <f t="shared" si="1212"/>
        <v>Cinematic Widescreen</v>
      </c>
      <c r="AV3317">
        <v>0</v>
      </c>
      <c r="AW3317" t="str">
        <f t="shared" si="1213"/>
        <v>Very Low</v>
      </c>
    </row>
    <row r="3318" spans="1:49" x14ac:dyDescent="0.3">
      <c r="A3318" t="s">
        <v>0</v>
      </c>
      <c r="B3318" t="s">
        <v>13096</v>
      </c>
      <c r="C3318">
        <v>24</v>
      </c>
      <c r="D3318" t="str">
        <f t="shared" si="1193"/>
        <v>Very Low</v>
      </c>
      <c r="E3318">
        <v>86</v>
      </c>
      <c r="F3318" t="str">
        <f t="shared" si="1194"/>
        <v>1h 26m</v>
      </c>
      <c r="G3318" t="str">
        <f t="shared" si="1195"/>
        <v>Featurette</v>
      </c>
      <c r="H3318">
        <v>11</v>
      </c>
      <c r="I3318" t="str">
        <f t="shared" si="1196"/>
        <v>Very Low</v>
      </c>
      <c r="J3318">
        <v>18</v>
      </c>
      <c r="K3318" t="str">
        <f t="shared" si="1197"/>
        <v>Very Low</v>
      </c>
      <c r="L3318" t="s">
        <v>15737</v>
      </c>
      <c r="M3318">
        <v>185</v>
      </c>
      <c r="N3318" t="str">
        <f t="shared" si="1198"/>
        <v>Low</v>
      </c>
      <c r="O3318">
        <v>13751</v>
      </c>
      <c r="P3318" t="str">
        <f t="shared" si="1199"/>
        <v>Flop</v>
      </c>
      <c r="Q3318" t="s">
        <v>7115</v>
      </c>
      <c r="R3318" t="str">
        <f t="shared" si="1200"/>
        <v>Drama</v>
      </c>
      <c r="S3318">
        <f t="shared" si="1201"/>
        <v>2</v>
      </c>
      <c r="T3318" t="s">
        <v>15738</v>
      </c>
      <c r="U3318" t="s">
        <v>15739</v>
      </c>
      <c r="V3318">
        <v>813</v>
      </c>
      <c r="W3318" t="str">
        <f t="shared" si="1202"/>
        <v>Very Low</v>
      </c>
      <c r="X3318">
        <v>299</v>
      </c>
      <c r="Y3318" t="str">
        <f t="shared" si="1203"/>
        <v>Very Low</v>
      </c>
      <c r="Z3318" t="s">
        <v>15740</v>
      </c>
      <c r="AA3318">
        <v>0</v>
      </c>
      <c r="AB3318" t="str">
        <f t="shared" si="1204"/>
        <v>Symbolic Poster</v>
      </c>
      <c r="AC3318" t="s">
        <v>15741</v>
      </c>
      <c r="AD3318" t="s">
        <v>15742</v>
      </c>
      <c r="AE3318">
        <v>6</v>
      </c>
      <c r="AF3318" t="str">
        <f t="shared" si="1205"/>
        <v>Very Low</v>
      </c>
      <c r="AG3318" t="s">
        <v>9</v>
      </c>
      <c r="AH3318" t="s">
        <v>341</v>
      </c>
      <c r="AI3318" t="s">
        <v>66</v>
      </c>
      <c r="AJ3318" t="str">
        <f t="shared" si="1206"/>
        <v>Family</v>
      </c>
      <c r="AK3318">
        <v>11400000</v>
      </c>
      <c r="AL3318" t="str">
        <f t="shared" si="1207"/>
        <v>Low Budget</v>
      </c>
      <c r="AM3318">
        <v>2006</v>
      </c>
      <c r="AN3318">
        <f t="shared" si="1208"/>
        <v>19</v>
      </c>
      <c r="AO3318" t="str">
        <f t="shared" si="1209"/>
        <v>Old Classic</v>
      </c>
      <c r="AP3318">
        <v>62</v>
      </c>
      <c r="AQ3318" t="str">
        <f t="shared" si="1210"/>
        <v>Very Low</v>
      </c>
      <c r="AR3318">
        <v>6.6</v>
      </c>
      <c r="AS3318" t="str">
        <f t="shared" si="1211"/>
        <v>Average</v>
      </c>
      <c r="AT3318">
        <v>1.85</v>
      </c>
      <c r="AU3318" t="str">
        <f t="shared" si="1212"/>
        <v>HDTV / Widescreen</v>
      </c>
      <c r="AV3318">
        <v>135</v>
      </c>
      <c r="AW3318" t="str">
        <f t="shared" si="1213"/>
        <v>Very Low</v>
      </c>
    </row>
    <row r="3319" spans="1:49" x14ac:dyDescent="0.3">
      <c r="A3319" t="s">
        <v>0</v>
      </c>
      <c r="B3319" t="s">
        <v>7492</v>
      </c>
      <c r="C3319">
        <v>44</v>
      </c>
      <c r="D3319" t="str">
        <f t="shared" si="1193"/>
        <v>Very Low</v>
      </c>
      <c r="E3319">
        <v>93</v>
      </c>
      <c r="F3319" t="str">
        <f t="shared" si="1194"/>
        <v>1h 33m</v>
      </c>
      <c r="G3319" t="str">
        <f t="shared" si="1195"/>
        <v>Standard Movie</v>
      </c>
      <c r="H3319">
        <v>8</v>
      </c>
      <c r="I3319" t="str">
        <f t="shared" si="1196"/>
        <v>Very Low</v>
      </c>
      <c r="J3319">
        <v>558</v>
      </c>
      <c r="K3319" t="str">
        <f t="shared" si="1197"/>
        <v>Very Low</v>
      </c>
      <c r="L3319" t="s">
        <v>2138</v>
      </c>
      <c r="M3319">
        <v>22000</v>
      </c>
      <c r="N3319" t="str">
        <f t="shared" si="1198"/>
        <v>Medium</v>
      </c>
      <c r="O3319">
        <f>O3318</f>
        <v>13751</v>
      </c>
      <c r="P3319" t="str">
        <f t="shared" si="1199"/>
        <v>Flop</v>
      </c>
      <c r="Q3319" t="s">
        <v>305</v>
      </c>
      <c r="R3319" t="str">
        <f t="shared" si="1200"/>
        <v>Action</v>
      </c>
      <c r="S3319">
        <f t="shared" si="1201"/>
        <v>3</v>
      </c>
      <c r="T3319" t="s">
        <v>1717</v>
      </c>
      <c r="U3319" t="s">
        <v>7493</v>
      </c>
      <c r="V3319">
        <v>16198</v>
      </c>
      <c r="W3319" t="str">
        <f t="shared" si="1202"/>
        <v>Low</v>
      </c>
      <c r="X3319">
        <v>24154</v>
      </c>
      <c r="Y3319" t="str">
        <f t="shared" si="1203"/>
        <v>Medium</v>
      </c>
      <c r="Z3319" t="s">
        <v>1201</v>
      </c>
      <c r="AA3319">
        <v>1</v>
      </c>
      <c r="AB3319" t="str">
        <f t="shared" si="1204"/>
        <v>Solo Star Poster</v>
      </c>
      <c r="AC3319" t="s">
        <v>7494</v>
      </c>
      <c r="AD3319" t="s">
        <v>7495</v>
      </c>
      <c r="AE3319">
        <v>57</v>
      </c>
      <c r="AF3319" t="str">
        <f t="shared" si="1205"/>
        <v>Very Low</v>
      </c>
      <c r="AG3319" t="s">
        <v>9</v>
      </c>
      <c r="AH3319" t="s">
        <v>10</v>
      </c>
      <c r="AI3319" t="s">
        <v>556</v>
      </c>
      <c r="AJ3319" t="str">
        <f t="shared" si="1206"/>
        <v>Adult</v>
      </c>
      <c r="AK3319">
        <v>19000000</v>
      </c>
      <c r="AL3319" t="str">
        <f t="shared" si="1207"/>
        <v>Low Budget</v>
      </c>
      <c r="AM3319">
        <v>2015</v>
      </c>
      <c r="AN3319">
        <f t="shared" si="1208"/>
        <v>10</v>
      </c>
      <c r="AO3319" t="str">
        <f t="shared" si="1209"/>
        <v>Modern Classic</v>
      </c>
      <c r="AP3319">
        <v>1000</v>
      </c>
      <c r="AQ3319" t="str">
        <f t="shared" si="1210"/>
        <v>Very Low</v>
      </c>
      <c r="AR3319">
        <v>6.1</v>
      </c>
      <c r="AS3319" t="str">
        <f t="shared" si="1211"/>
        <v>Average</v>
      </c>
      <c r="AT3319">
        <v>2.35</v>
      </c>
      <c r="AU3319" t="str">
        <f t="shared" si="1212"/>
        <v>Cinematic Widescreen</v>
      </c>
      <c r="AV3319">
        <v>0</v>
      </c>
      <c r="AW3319" t="str">
        <f t="shared" si="1213"/>
        <v>Very Low</v>
      </c>
    </row>
    <row r="3320" spans="1:49" x14ac:dyDescent="0.3">
      <c r="A3320" t="s">
        <v>0</v>
      </c>
      <c r="B3320" t="s">
        <v>15743</v>
      </c>
      <c r="C3320">
        <v>80</v>
      </c>
      <c r="D3320" t="str">
        <f t="shared" si="1193"/>
        <v>Low</v>
      </c>
      <c r="E3320">
        <v>45</v>
      </c>
      <c r="F3320" t="str">
        <f t="shared" si="1194"/>
        <v>0h 45m</v>
      </c>
      <c r="G3320" t="str">
        <f t="shared" si="1195"/>
        <v>Short Film</v>
      </c>
      <c r="H3320">
        <v>28</v>
      </c>
      <c r="I3320" t="str">
        <f t="shared" si="1196"/>
        <v>Very Low</v>
      </c>
      <c r="J3320">
        <v>104</v>
      </c>
      <c r="K3320" t="str">
        <f t="shared" si="1197"/>
        <v>Very Low</v>
      </c>
      <c r="L3320" t="s">
        <v>15744</v>
      </c>
      <c r="M3320">
        <v>573</v>
      </c>
      <c r="N3320" t="str">
        <f t="shared" si="1198"/>
        <v>Low</v>
      </c>
      <c r="O3320">
        <v>145109</v>
      </c>
      <c r="P3320" t="str">
        <f t="shared" si="1199"/>
        <v>Flop</v>
      </c>
      <c r="Q3320" t="s">
        <v>2145</v>
      </c>
      <c r="R3320" t="str">
        <f t="shared" si="1200"/>
        <v>Drama</v>
      </c>
      <c r="S3320">
        <f t="shared" si="1201"/>
        <v>4</v>
      </c>
      <c r="T3320" t="s">
        <v>15745</v>
      </c>
      <c r="U3320" t="s">
        <v>15746</v>
      </c>
      <c r="V3320">
        <v>14247</v>
      </c>
      <c r="W3320" t="str">
        <f t="shared" si="1202"/>
        <v>Low</v>
      </c>
      <c r="X3320">
        <v>1098</v>
      </c>
      <c r="Y3320" t="str">
        <f t="shared" si="1203"/>
        <v>Low</v>
      </c>
      <c r="Z3320" t="s">
        <v>3080</v>
      </c>
      <c r="AA3320">
        <v>1</v>
      </c>
      <c r="AB3320" t="str">
        <f t="shared" si="1204"/>
        <v>Solo Star Poster</v>
      </c>
      <c r="AC3320" t="s">
        <v>15747</v>
      </c>
      <c r="AD3320" t="s">
        <v>15748</v>
      </c>
      <c r="AE3320">
        <v>44</v>
      </c>
      <c r="AF3320" t="str">
        <f t="shared" si="1205"/>
        <v>Very Low</v>
      </c>
      <c r="AG3320" t="s">
        <v>15749</v>
      </c>
      <c r="AH3320" t="s">
        <v>7682</v>
      </c>
      <c r="AI3320" t="s">
        <v>4801</v>
      </c>
      <c r="AJ3320" t="str">
        <f t="shared" si="1206"/>
        <v>No Rating</v>
      </c>
      <c r="AK3320">
        <v>45000000</v>
      </c>
      <c r="AL3320" t="str">
        <f t="shared" si="1207"/>
        <v>Medium Budget</v>
      </c>
      <c r="AM3320">
        <v>2008</v>
      </c>
      <c r="AN3320">
        <f t="shared" si="1208"/>
        <v>17</v>
      </c>
      <c r="AO3320" t="str">
        <f t="shared" si="1209"/>
        <v>Old Classic</v>
      </c>
      <c r="AP3320">
        <v>197</v>
      </c>
      <c r="AQ3320" t="str">
        <f t="shared" si="1210"/>
        <v>Very Low</v>
      </c>
      <c r="AR3320">
        <v>7.3</v>
      </c>
      <c r="AS3320" t="str">
        <f t="shared" si="1211"/>
        <v>Good</v>
      </c>
      <c r="AT3320">
        <v>2.35</v>
      </c>
      <c r="AU3320" t="str">
        <f t="shared" si="1212"/>
        <v>Cinematic Widescreen</v>
      </c>
      <c r="AV3320">
        <v>0</v>
      </c>
      <c r="AW3320" t="str">
        <f t="shared" si="1213"/>
        <v>Very Low</v>
      </c>
    </row>
    <row r="3321" spans="1:49" x14ac:dyDescent="0.3">
      <c r="A3321" t="s">
        <v>0</v>
      </c>
      <c r="B3321" t="s">
        <v>15750</v>
      </c>
      <c r="C3321">
        <v>41</v>
      </c>
      <c r="D3321" t="str">
        <f t="shared" si="1193"/>
        <v>Very Low</v>
      </c>
      <c r="E3321">
        <v>97</v>
      </c>
      <c r="F3321" t="str">
        <f t="shared" si="1194"/>
        <v>1h 37m</v>
      </c>
      <c r="G3321" t="str">
        <f t="shared" si="1195"/>
        <v>Standard Movie</v>
      </c>
      <c r="H3321">
        <v>0</v>
      </c>
      <c r="I3321" t="str">
        <f t="shared" si="1196"/>
        <v>Very Low</v>
      </c>
      <c r="J3321">
        <v>230</v>
      </c>
      <c r="K3321" t="str">
        <f t="shared" si="1197"/>
        <v>Very Low</v>
      </c>
      <c r="L3321" t="s">
        <v>15306</v>
      </c>
      <c r="M3321">
        <v>922</v>
      </c>
      <c r="N3321" t="str">
        <f t="shared" si="1198"/>
        <v>Low</v>
      </c>
      <c r="O3321">
        <v>1046166</v>
      </c>
      <c r="P3321" t="str">
        <f t="shared" si="1199"/>
        <v>Flop</v>
      </c>
      <c r="Q3321" t="s">
        <v>6516</v>
      </c>
      <c r="R3321" t="str">
        <f t="shared" si="1200"/>
        <v>Comedy</v>
      </c>
      <c r="S3321">
        <f t="shared" si="1201"/>
        <v>3</v>
      </c>
      <c r="T3321" t="s">
        <v>6128</v>
      </c>
      <c r="U3321" t="s">
        <v>15751</v>
      </c>
      <c r="V3321">
        <v>2599</v>
      </c>
      <c r="W3321" t="str">
        <f t="shared" si="1202"/>
        <v>Very Low</v>
      </c>
      <c r="X3321">
        <v>1835</v>
      </c>
      <c r="Y3321" t="str">
        <f t="shared" si="1203"/>
        <v>Low</v>
      </c>
      <c r="Z3321" t="s">
        <v>15752</v>
      </c>
      <c r="AA3321">
        <v>4</v>
      </c>
      <c r="AB3321" t="str">
        <f t="shared" si="1204"/>
        <v>Ensemble Poster</v>
      </c>
      <c r="AC3321" t="s">
        <v>15753</v>
      </c>
      <c r="AD3321" t="s">
        <v>15754</v>
      </c>
      <c r="AE3321">
        <v>45</v>
      </c>
      <c r="AF3321" t="str">
        <f t="shared" si="1205"/>
        <v>Very Low</v>
      </c>
      <c r="AG3321" t="s">
        <v>9</v>
      </c>
      <c r="AH3321" t="s">
        <v>738</v>
      </c>
      <c r="AI3321" t="s">
        <v>11</v>
      </c>
      <c r="AJ3321" t="str">
        <f t="shared" si="1206"/>
        <v>Teen</v>
      </c>
      <c r="AK3321">
        <v>9000000</v>
      </c>
      <c r="AL3321" t="str">
        <f t="shared" si="1207"/>
        <v>Low Budget</v>
      </c>
      <c r="AM3321">
        <v>2005</v>
      </c>
      <c r="AN3321">
        <f t="shared" si="1208"/>
        <v>20</v>
      </c>
      <c r="AO3321" t="str">
        <f t="shared" si="1209"/>
        <v>Old Classic</v>
      </c>
      <c r="AP3321">
        <v>374</v>
      </c>
      <c r="AQ3321" t="str">
        <f t="shared" si="1210"/>
        <v>Very Low</v>
      </c>
      <c r="AR3321">
        <v>4.2</v>
      </c>
      <c r="AS3321" t="str">
        <f t="shared" si="1211"/>
        <v>Poor</v>
      </c>
      <c r="AT3321">
        <v>2.35</v>
      </c>
      <c r="AU3321" t="str">
        <f t="shared" si="1212"/>
        <v>Cinematic Widescreen</v>
      </c>
      <c r="AV3321">
        <v>128</v>
      </c>
      <c r="AW3321" t="str">
        <f t="shared" si="1213"/>
        <v>Very Low</v>
      </c>
    </row>
    <row r="3322" spans="1:49" x14ac:dyDescent="0.3">
      <c r="A3322" t="s">
        <v>0</v>
      </c>
      <c r="B3322" t="s">
        <v>12331</v>
      </c>
      <c r="C3322">
        <v>91</v>
      </c>
      <c r="D3322" t="str">
        <f t="shared" si="1193"/>
        <v>Low</v>
      </c>
      <c r="E3322">
        <v>102</v>
      </c>
      <c r="F3322" t="str">
        <f t="shared" si="1194"/>
        <v>1h 42m</v>
      </c>
      <c r="G3322" t="str">
        <f t="shared" si="1195"/>
        <v>Standard Movie</v>
      </c>
      <c r="H3322">
        <v>11</v>
      </c>
      <c r="I3322" t="str">
        <f t="shared" si="1196"/>
        <v>Very Low</v>
      </c>
      <c r="J3322">
        <v>35</v>
      </c>
      <c r="K3322" t="str">
        <f t="shared" si="1197"/>
        <v>Very Low</v>
      </c>
      <c r="L3322" t="s">
        <v>10524</v>
      </c>
      <c r="M3322">
        <v>10000</v>
      </c>
      <c r="N3322" t="str">
        <f t="shared" si="1198"/>
        <v>Low</v>
      </c>
      <c r="O3322">
        <f>O3321</f>
        <v>1046166</v>
      </c>
      <c r="P3322" t="str">
        <f t="shared" si="1199"/>
        <v>Flop</v>
      </c>
      <c r="Q3322" t="s">
        <v>2113</v>
      </c>
      <c r="R3322" t="str">
        <f t="shared" si="1200"/>
        <v>Crime</v>
      </c>
      <c r="S3322">
        <f t="shared" si="1201"/>
        <v>4</v>
      </c>
      <c r="T3322" t="s">
        <v>152</v>
      </c>
      <c r="U3322" t="s">
        <v>15755</v>
      </c>
      <c r="V3322">
        <v>9305</v>
      </c>
      <c r="W3322" t="str">
        <f t="shared" si="1202"/>
        <v>Very Low</v>
      </c>
      <c r="X3322">
        <v>10369</v>
      </c>
      <c r="Y3322" t="str">
        <f t="shared" si="1203"/>
        <v>Medium</v>
      </c>
      <c r="Z3322" t="s">
        <v>15756</v>
      </c>
      <c r="AA3322">
        <v>0</v>
      </c>
      <c r="AB3322" t="str">
        <f t="shared" si="1204"/>
        <v>Symbolic Poster</v>
      </c>
      <c r="AC3322" t="s">
        <v>15757</v>
      </c>
      <c r="AD3322" t="s">
        <v>15758</v>
      </c>
      <c r="AE3322">
        <v>44</v>
      </c>
      <c r="AF3322" t="str">
        <f t="shared" si="1205"/>
        <v>Very Low</v>
      </c>
      <c r="AG3322" t="s">
        <v>9</v>
      </c>
      <c r="AH3322" t="s">
        <v>28</v>
      </c>
      <c r="AI3322" t="s">
        <v>4801</v>
      </c>
      <c r="AJ3322" t="str">
        <f t="shared" si="1206"/>
        <v>No Rating</v>
      </c>
      <c r="AK3322">
        <f t="shared" ref="AK3322:AK3323" si="1221">AK3321</f>
        <v>9000000</v>
      </c>
      <c r="AL3322" t="str">
        <f t="shared" si="1207"/>
        <v>Low Budget</v>
      </c>
      <c r="AM3322">
        <v>2009</v>
      </c>
      <c r="AN3322">
        <f t="shared" si="1208"/>
        <v>16</v>
      </c>
      <c r="AO3322" t="str">
        <f t="shared" si="1209"/>
        <v>Old Classic</v>
      </c>
      <c r="AP3322">
        <v>281</v>
      </c>
      <c r="AQ3322" t="str">
        <f t="shared" si="1210"/>
        <v>Very Low</v>
      </c>
      <c r="AR3322">
        <v>7.1</v>
      </c>
      <c r="AS3322" t="str">
        <f t="shared" si="1211"/>
        <v>Good</v>
      </c>
      <c r="AT3322">
        <v>1.85</v>
      </c>
      <c r="AU3322" t="str">
        <f t="shared" si="1212"/>
        <v>HDTV / Widescreen</v>
      </c>
      <c r="AV3322">
        <v>0</v>
      </c>
      <c r="AW3322" t="str">
        <f t="shared" si="1213"/>
        <v>Very Low</v>
      </c>
    </row>
    <row r="3323" spans="1:49" x14ac:dyDescent="0.3">
      <c r="A3323" t="s">
        <v>0</v>
      </c>
      <c r="B3323" t="s">
        <v>15759</v>
      </c>
      <c r="C3323">
        <v>66</v>
      </c>
      <c r="D3323" t="str">
        <f t="shared" si="1193"/>
        <v>Low</v>
      </c>
      <c r="E3323">
        <v>105</v>
      </c>
      <c r="F3323" t="str">
        <f t="shared" si="1194"/>
        <v>1h 45m</v>
      </c>
      <c r="G3323" t="str">
        <f t="shared" si="1195"/>
        <v>Standard Movie</v>
      </c>
      <c r="H3323">
        <v>25</v>
      </c>
      <c r="I3323" t="str">
        <f t="shared" si="1196"/>
        <v>Very Low</v>
      </c>
      <c r="J3323">
        <v>98</v>
      </c>
      <c r="K3323" t="str">
        <f t="shared" si="1197"/>
        <v>Very Low</v>
      </c>
      <c r="L3323" t="s">
        <v>15760</v>
      </c>
      <c r="M3323">
        <v>963</v>
      </c>
      <c r="N3323" t="str">
        <f t="shared" si="1198"/>
        <v>Low</v>
      </c>
      <c r="O3323">
        <v>2874</v>
      </c>
      <c r="P3323" t="str">
        <f t="shared" si="1199"/>
        <v>Flop</v>
      </c>
      <c r="Q3323" t="s">
        <v>3380</v>
      </c>
      <c r="R3323" t="str">
        <f t="shared" si="1200"/>
        <v>Drama</v>
      </c>
      <c r="S3323">
        <f t="shared" si="1201"/>
        <v>1</v>
      </c>
      <c r="T3323" t="s">
        <v>6634</v>
      </c>
      <c r="U3323" t="s">
        <v>15761</v>
      </c>
      <c r="V3323">
        <v>1219</v>
      </c>
      <c r="W3323" t="str">
        <f t="shared" si="1202"/>
        <v>Very Low</v>
      </c>
      <c r="X3323">
        <v>1375</v>
      </c>
      <c r="Y3323" t="str">
        <f t="shared" si="1203"/>
        <v>Low</v>
      </c>
      <c r="Z3323" t="s">
        <v>15762</v>
      </c>
      <c r="AA3323">
        <v>1</v>
      </c>
      <c r="AB3323" t="str">
        <f t="shared" si="1204"/>
        <v>Solo Star Poster</v>
      </c>
      <c r="AC3323" t="s">
        <v>15763</v>
      </c>
      <c r="AD3323" t="s">
        <v>15764</v>
      </c>
      <c r="AE3323">
        <v>14</v>
      </c>
      <c r="AF3323" t="str">
        <f t="shared" si="1205"/>
        <v>Very Low</v>
      </c>
      <c r="AG3323" t="s">
        <v>1435</v>
      </c>
      <c r="AH3323" t="s">
        <v>1436</v>
      </c>
      <c r="AI3323" t="s">
        <v>5584</v>
      </c>
      <c r="AJ3323" t="str">
        <f t="shared" si="1206"/>
        <v>Other/Unknown</v>
      </c>
      <c r="AK3323">
        <f t="shared" si="1221"/>
        <v>9000000</v>
      </c>
      <c r="AL3323" t="str">
        <f t="shared" si="1207"/>
        <v>Low Budget</v>
      </c>
      <c r="AM3323">
        <v>2009</v>
      </c>
      <c r="AN3323">
        <f t="shared" si="1208"/>
        <v>16</v>
      </c>
      <c r="AO3323" t="str">
        <f t="shared" si="1209"/>
        <v>Old Classic</v>
      </c>
      <c r="AP3323">
        <v>168</v>
      </c>
      <c r="AQ3323" t="str">
        <f t="shared" si="1210"/>
        <v>Very Low</v>
      </c>
      <c r="AR3323">
        <v>6</v>
      </c>
      <c r="AS3323" t="str">
        <f t="shared" si="1211"/>
        <v>Average</v>
      </c>
      <c r="AT3323">
        <v>2.35</v>
      </c>
      <c r="AU3323" t="str">
        <f t="shared" si="1212"/>
        <v>Cinematic Widescreen</v>
      </c>
      <c r="AV3323">
        <v>120</v>
      </c>
      <c r="AW3323" t="str">
        <f t="shared" si="1213"/>
        <v>Very Low</v>
      </c>
    </row>
    <row r="3324" spans="1:49" x14ac:dyDescent="0.3">
      <c r="A3324" t="s">
        <v>0</v>
      </c>
      <c r="B3324" t="s">
        <v>15765</v>
      </c>
      <c r="C3324">
        <v>19</v>
      </c>
      <c r="D3324" t="str">
        <f t="shared" si="1193"/>
        <v>Very Low</v>
      </c>
      <c r="E3324">
        <v>103</v>
      </c>
      <c r="F3324" t="str">
        <f t="shared" si="1194"/>
        <v>1h 43m</v>
      </c>
      <c r="G3324" t="str">
        <f t="shared" si="1195"/>
        <v>Standard Movie</v>
      </c>
      <c r="H3324">
        <v>6</v>
      </c>
      <c r="I3324" t="str">
        <f t="shared" si="1196"/>
        <v>Very Low</v>
      </c>
      <c r="J3324">
        <v>664</v>
      </c>
      <c r="K3324" t="str">
        <f t="shared" si="1197"/>
        <v>Very Low</v>
      </c>
      <c r="L3324" t="s">
        <v>4605</v>
      </c>
      <c r="M3324">
        <v>4000</v>
      </c>
      <c r="N3324" t="str">
        <f t="shared" si="1198"/>
        <v>Low</v>
      </c>
      <c r="O3324">
        <f>O3323</f>
        <v>2874</v>
      </c>
      <c r="P3324" t="str">
        <f t="shared" si="1199"/>
        <v>Flop</v>
      </c>
      <c r="Q3324" t="s">
        <v>185</v>
      </c>
      <c r="R3324" t="str">
        <f t="shared" si="1200"/>
        <v>Drama</v>
      </c>
      <c r="S3324">
        <f t="shared" si="1201"/>
        <v>2</v>
      </c>
      <c r="T3324" t="s">
        <v>2448</v>
      </c>
      <c r="U3324" t="s">
        <v>15766</v>
      </c>
      <c r="V3324">
        <v>10100</v>
      </c>
      <c r="W3324" t="str">
        <f t="shared" si="1202"/>
        <v>Low</v>
      </c>
      <c r="X3324">
        <v>6426</v>
      </c>
      <c r="Y3324" t="str">
        <f t="shared" si="1203"/>
        <v>Low</v>
      </c>
      <c r="Z3324" t="s">
        <v>9779</v>
      </c>
      <c r="AA3324">
        <v>1</v>
      </c>
      <c r="AB3324" t="str">
        <f t="shared" si="1204"/>
        <v>Solo Star Poster</v>
      </c>
      <c r="AC3324" t="s">
        <v>15767</v>
      </c>
      <c r="AD3324" t="s">
        <v>15768</v>
      </c>
      <c r="AE3324">
        <v>42</v>
      </c>
      <c r="AF3324" t="str">
        <f t="shared" si="1205"/>
        <v>Very Low</v>
      </c>
      <c r="AG3324" t="s">
        <v>9</v>
      </c>
      <c r="AH3324" t="s">
        <v>10</v>
      </c>
      <c r="AI3324" t="s">
        <v>556</v>
      </c>
      <c r="AJ3324" t="str">
        <f t="shared" si="1206"/>
        <v>Adult</v>
      </c>
      <c r="AK3324">
        <v>9000000</v>
      </c>
      <c r="AL3324" t="str">
        <f t="shared" si="1207"/>
        <v>Low Budget</v>
      </c>
      <c r="AM3324">
        <v>2009</v>
      </c>
      <c r="AN3324">
        <f t="shared" si="1208"/>
        <v>16</v>
      </c>
      <c r="AO3324" t="str">
        <f t="shared" si="1209"/>
        <v>Old Classic</v>
      </c>
      <c r="AP3324">
        <v>931</v>
      </c>
      <c r="AQ3324" t="str">
        <f t="shared" si="1210"/>
        <v>Very Low</v>
      </c>
      <c r="AR3324">
        <v>6.5</v>
      </c>
      <c r="AS3324" t="str">
        <f t="shared" si="1211"/>
        <v>Average</v>
      </c>
      <c r="AT3324">
        <v>2.35</v>
      </c>
      <c r="AU3324" t="str">
        <f t="shared" si="1212"/>
        <v>Cinematic Widescreen</v>
      </c>
      <c r="AV3324">
        <v>3000</v>
      </c>
      <c r="AW3324" t="str">
        <f t="shared" si="1213"/>
        <v>Low</v>
      </c>
    </row>
    <row r="3325" spans="1:49" x14ac:dyDescent="0.3">
      <c r="A3325" t="s">
        <v>0</v>
      </c>
      <c r="B3325" t="s">
        <v>15769</v>
      </c>
      <c r="C3325">
        <v>35</v>
      </c>
      <c r="D3325" t="str">
        <f t="shared" si="1193"/>
        <v>Very Low</v>
      </c>
      <c r="E3325">
        <v>93</v>
      </c>
      <c r="F3325" t="str">
        <f t="shared" si="1194"/>
        <v>1h 33m</v>
      </c>
      <c r="G3325" t="str">
        <f t="shared" si="1195"/>
        <v>Standard Movie</v>
      </c>
      <c r="H3325">
        <v>4</v>
      </c>
      <c r="I3325" t="str">
        <f t="shared" si="1196"/>
        <v>Very Low</v>
      </c>
      <c r="J3325">
        <v>93</v>
      </c>
      <c r="K3325" t="str">
        <f t="shared" si="1197"/>
        <v>Very Low</v>
      </c>
      <c r="L3325" t="s">
        <v>9670</v>
      </c>
      <c r="M3325">
        <v>442</v>
      </c>
      <c r="N3325" t="str">
        <f t="shared" si="1198"/>
        <v>Low</v>
      </c>
      <c r="O3325">
        <v>174635000</v>
      </c>
      <c r="P3325" t="str">
        <f t="shared" si="1199"/>
        <v>Hit</v>
      </c>
      <c r="Q3325" t="s">
        <v>4190</v>
      </c>
      <c r="R3325" t="str">
        <f t="shared" si="1200"/>
        <v>Adventure</v>
      </c>
      <c r="S3325">
        <f t="shared" si="1201"/>
        <v>2</v>
      </c>
      <c r="T3325" t="s">
        <v>9325</v>
      </c>
      <c r="U3325" t="s">
        <v>15770</v>
      </c>
      <c r="V3325">
        <v>74743</v>
      </c>
      <c r="W3325" t="str">
        <f t="shared" si="1202"/>
        <v>Medium</v>
      </c>
      <c r="X3325">
        <v>822</v>
      </c>
      <c r="Y3325" t="str">
        <f t="shared" si="1203"/>
        <v>Very Low</v>
      </c>
      <c r="Z3325" t="s">
        <v>15771</v>
      </c>
      <c r="AA3325">
        <v>1</v>
      </c>
      <c r="AB3325" t="str">
        <f t="shared" si="1204"/>
        <v>Solo Star Poster</v>
      </c>
      <c r="AC3325" t="s">
        <v>15772</v>
      </c>
      <c r="AD3325" t="s">
        <v>15773</v>
      </c>
      <c r="AE3325">
        <v>93</v>
      </c>
      <c r="AF3325" t="str">
        <f t="shared" si="1205"/>
        <v>Very Low</v>
      </c>
      <c r="AG3325" t="s">
        <v>9</v>
      </c>
      <c r="AH3325" t="s">
        <v>341</v>
      </c>
      <c r="AI3325" t="s">
        <v>11</v>
      </c>
      <c r="AJ3325" t="str">
        <f t="shared" si="1206"/>
        <v>Teen</v>
      </c>
      <c r="AK3325">
        <v>8800000</v>
      </c>
      <c r="AL3325" t="str">
        <f t="shared" si="1207"/>
        <v>Low Budget</v>
      </c>
      <c r="AM3325">
        <v>1986</v>
      </c>
      <c r="AN3325">
        <f t="shared" si="1208"/>
        <v>39</v>
      </c>
      <c r="AO3325" t="str">
        <f t="shared" si="1209"/>
        <v>Old Classic</v>
      </c>
      <c r="AP3325">
        <v>162</v>
      </c>
      <c r="AQ3325" t="str">
        <f t="shared" si="1210"/>
        <v>Very Low</v>
      </c>
      <c r="AR3325">
        <v>6.5</v>
      </c>
      <c r="AS3325" t="str">
        <f t="shared" si="1211"/>
        <v>Average</v>
      </c>
      <c r="AT3325">
        <v>2.35</v>
      </c>
      <c r="AU3325" t="str">
        <f t="shared" si="1212"/>
        <v>Cinematic Widescreen</v>
      </c>
      <c r="AV3325">
        <v>0</v>
      </c>
      <c r="AW3325" t="str">
        <f t="shared" si="1213"/>
        <v>Very Low</v>
      </c>
    </row>
    <row r="3326" spans="1:49" x14ac:dyDescent="0.3">
      <c r="A3326" t="s">
        <v>0</v>
      </c>
      <c r="B3326" t="s">
        <v>15774</v>
      </c>
      <c r="C3326">
        <v>19</v>
      </c>
      <c r="D3326" t="str">
        <f t="shared" si="1193"/>
        <v>Very Low</v>
      </c>
      <c r="E3326">
        <v>76</v>
      </c>
      <c r="F3326" t="str">
        <f t="shared" si="1194"/>
        <v>1h 16m</v>
      </c>
      <c r="G3326" t="str">
        <f t="shared" si="1195"/>
        <v>Featurette</v>
      </c>
      <c r="H3326">
        <v>4</v>
      </c>
      <c r="I3326" t="str">
        <f t="shared" si="1196"/>
        <v>Very Low</v>
      </c>
      <c r="J3326">
        <v>151</v>
      </c>
      <c r="K3326" t="str">
        <f t="shared" si="1197"/>
        <v>Very Low</v>
      </c>
      <c r="L3326" t="s">
        <v>15775</v>
      </c>
      <c r="M3326">
        <v>722</v>
      </c>
      <c r="N3326" t="str">
        <f t="shared" si="1198"/>
        <v>Low</v>
      </c>
      <c r="O3326">
        <f t="shared" ref="O3326:O3328" si="1222">O3325</f>
        <v>174635000</v>
      </c>
      <c r="P3326" t="str">
        <f t="shared" si="1199"/>
        <v>Hit</v>
      </c>
      <c r="Q3326" t="s">
        <v>15776</v>
      </c>
      <c r="R3326" t="str">
        <f t="shared" si="1200"/>
        <v>Action</v>
      </c>
      <c r="S3326">
        <f t="shared" si="1201"/>
        <v>7</v>
      </c>
      <c r="T3326" t="s">
        <v>3135</v>
      </c>
      <c r="U3326" t="s">
        <v>15777</v>
      </c>
      <c r="V3326">
        <v>4990</v>
      </c>
      <c r="W3326" t="str">
        <f t="shared" si="1202"/>
        <v>Very Low</v>
      </c>
      <c r="X3326">
        <v>1254</v>
      </c>
      <c r="Y3326" t="str">
        <f t="shared" si="1203"/>
        <v>Low</v>
      </c>
      <c r="Z3326" t="s">
        <v>9335</v>
      </c>
      <c r="AA3326">
        <v>0</v>
      </c>
      <c r="AB3326" t="str">
        <f t="shared" si="1204"/>
        <v>Symbolic Poster</v>
      </c>
      <c r="AC3326" t="s">
        <v>15778</v>
      </c>
      <c r="AD3326" t="s">
        <v>15779</v>
      </c>
      <c r="AE3326">
        <v>64</v>
      </c>
      <c r="AF3326" t="str">
        <f t="shared" si="1205"/>
        <v>Very Low</v>
      </c>
      <c r="AG3326" t="s">
        <v>9</v>
      </c>
      <c r="AH3326" t="s">
        <v>28</v>
      </c>
      <c r="AI3326" t="s">
        <v>556</v>
      </c>
      <c r="AJ3326" t="str">
        <f t="shared" si="1206"/>
        <v>Adult</v>
      </c>
      <c r="AK3326">
        <f>AK3325</f>
        <v>8800000</v>
      </c>
      <c r="AL3326" t="str">
        <f t="shared" si="1207"/>
        <v>Low Budget</v>
      </c>
      <c r="AM3326">
        <v>2010</v>
      </c>
      <c r="AN3326">
        <f t="shared" si="1208"/>
        <v>15</v>
      </c>
      <c r="AO3326" t="str">
        <f t="shared" si="1209"/>
        <v>Modern Classic</v>
      </c>
      <c r="AP3326">
        <v>212</v>
      </c>
      <c r="AQ3326" t="str">
        <f t="shared" si="1210"/>
        <v>Very Low</v>
      </c>
      <c r="AR3326">
        <v>5.7</v>
      </c>
      <c r="AS3326" t="str">
        <f t="shared" si="1211"/>
        <v>Below Average</v>
      </c>
      <c r="AT3326">
        <v>1.85</v>
      </c>
      <c r="AU3326" t="str">
        <f t="shared" si="1212"/>
        <v>HDTV / Widescreen</v>
      </c>
      <c r="AV3326">
        <v>0</v>
      </c>
      <c r="AW3326" t="str">
        <f t="shared" si="1213"/>
        <v>Very Low</v>
      </c>
    </row>
    <row r="3327" spans="1:49" x14ac:dyDescent="0.3">
      <c r="A3327" t="s">
        <v>0</v>
      </c>
      <c r="B3327" t="s">
        <v>15780</v>
      </c>
      <c r="C3327">
        <v>33</v>
      </c>
      <c r="D3327" t="str">
        <f t="shared" si="1193"/>
        <v>Very Low</v>
      </c>
      <c r="E3327">
        <v>90</v>
      </c>
      <c r="F3327" t="str">
        <f t="shared" si="1194"/>
        <v>1h 30m</v>
      </c>
      <c r="G3327" t="str">
        <f t="shared" si="1195"/>
        <v>Standard Movie</v>
      </c>
      <c r="H3327">
        <v>3</v>
      </c>
      <c r="I3327" t="str">
        <f t="shared" si="1196"/>
        <v>Very Low</v>
      </c>
      <c r="J3327">
        <v>327</v>
      </c>
      <c r="K3327" t="str">
        <f t="shared" si="1197"/>
        <v>Very Low</v>
      </c>
      <c r="L3327" t="s">
        <v>8526</v>
      </c>
      <c r="M3327">
        <v>1000</v>
      </c>
      <c r="N3327" t="str">
        <f t="shared" si="1198"/>
        <v>Low</v>
      </c>
      <c r="O3327">
        <f t="shared" si="1222"/>
        <v>174635000</v>
      </c>
      <c r="P3327" t="str">
        <f t="shared" si="1199"/>
        <v>Hit</v>
      </c>
      <c r="Q3327" t="s">
        <v>5003</v>
      </c>
      <c r="R3327" t="str">
        <f t="shared" si="1200"/>
        <v>Mystery</v>
      </c>
      <c r="S3327">
        <f t="shared" si="1201"/>
        <v>3</v>
      </c>
      <c r="T3327" t="s">
        <v>131</v>
      </c>
      <c r="U3327" t="s">
        <v>15781</v>
      </c>
      <c r="V3327">
        <v>9296</v>
      </c>
      <c r="W3327" t="str">
        <f t="shared" si="1202"/>
        <v>Very Low</v>
      </c>
      <c r="X3327">
        <v>2310</v>
      </c>
      <c r="Y3327" t="str">
        <f t="shared" si="1203"/>
        <v>Low</v>
      </c>
      <c r="Z3327" t="s">
        <v>3428</v>
      </c>
      <c r="AA3327">
        <v>2</v>
      </c>
      <c r="AB3327" t="str">
        <f t="shared" si="1204"/>
        <v>Duo/Trio Poster</v>
      </c>
      <c r="AC3327" t="s">
        <v>15782</v>
      </c>
      <c r="AD3327" t="s">
        <v>15783</v>
      </c>
      <c r="AE3327">
        <v>57</v>
      </c>
      <c r="AF3327" t="str">
        <f t="shared" si="1205"/>
        <v>Very Low</v>
      </c>
      <c r="AG3327" t="s">
        <v>9</v>
      </c>
      <c r="AH3327" t="s">
        <v>28</v>
      </c>
      <c r="AI3327" t="s">
        <v>556</v>
      </c>
      <c r="AJ3327" t="str">
        <f t="shared" si="1206"/>
        <v>Adult</v>
      </c>
      <c r="AK3327">
        <v>8800000</v>
      </c>
      <c r="AL3327" t="str">
        <f t="shared" si="1207"/>
        <v>Low Budget</v>
      </c>
      <c r="AM3327">
        <v>2004</v>
      </c>
      <c r="AN3327">
        <f t="shared" si="1208"/>
        <v>21</v>
      </c>
      <c r="AO3327" t="str">
        <f t="shared" si="1209"/>
        <v>Old Classic</v>
      </c>
      <c r="AP3327">
        <v>900</v>
      </c>
      <c r="AQ3327" t="str">
        <f t="shared" si="1210"/>
        <v>Very Low</v>
      </c>
      <c r="AR3327">
        <v>6.1</v>
      </c>
      <c r="AS3327" t="str">
        <f t="shared" si="1211"/>
        <v>Average</v>
      </c>
      <c r="AT3327">
        <v>2.35</v>
      </c>
      <c r="AU3327" t="str">
        <f t="shared" si="1212"/>
        <v>Cinematic Widescreen</v>
      </c>
      <c r="AV3327">
        <v>458</v>
      </c>
      <c r="AW3327" t="str">
        <f t="shared" si="1213"/>
        <v>Very Low</v>
      </c>
    </row>
    <row r="3328" spans="1:49" x14ac:dyDescent="0.3">
      <c r="A3328" t="s">
        <v>0</v>
      </c>
      <c r="B3328" t="s">
        <v>15784</v>
      </c>
      <c r="C3328">
        <v>17</v>
      </c>
      <c r="D3328" t="str">
        <f t="shared" si="1193"/>
        <v>Very Low</v>
      </c>
      <c r="E3328">
        <v>122</v>
      </c>
      <c r="F3328" t="str">
        <f t="shared" si="1194"/>
        <v>2h 2m</v>
      </c>
      <c r="G3328" t="str">
        <f t="shared" si="1195"/>
        <v>Long Movie</v>
      </c>
      <c r="H3328">
        <v>8</v>
      </c>
      <c r="I3328" t="str">
        <f t="shared" si="1196"/>
        <v>Very Low</v>
      </c>
      <c r="J3328">
        <v>59</v>
      </c>
      <c r="K3328" t="str">
        <f t="shared" si="1197"/>
        <v>Very Low</v>
      </c>
      <c r="L3328" t="s">
        <v>15396</v>
      </c>
      <c r="M3328">
        <v>174</v>
      </c>
      <c r="N3328" t="str">
        <f t="shared" si="1198"/>
        <v>Low</v>
      </c>
      <c r="O3328">
        <f t="shared" si="1222"/>
        <v>174635000</v>
      </c>
      <c r="P3328" t="str">
        <f t="shared" si="1199"/>
        <v>Hit</v>
      </c>
      <c r="Q3328" t="s">
        <v>1932</v>
      </c>
      <c r="R3328" t="str">
        <f t="shared" si="1200"/>
        <v>Drama</v>
      </c>
      <c r="S3328">
        <f t="shared" si="1201"/>
        <v>3</v>
      </c>
      <c r="T3328" t="s">
        <v>15785</v>
      </c>
      <c r="U3328" t="s">
        <v>15786</v>
      </c>
      <c r="V3328">
        <v>5741</v>
      </c>
      <c r="W3328" t="str">
        <f t="shared" si="1202"/>
        <v>Very Low</v>
      </c>
      <c r="X3328">
        <v>498</v>
      </c>
      <c r="Y3328" t="str">
        <f t="shared" si="1203"/>
        <v>Very Low</v>
      </c>
      <c r="Z3328" t="s">
        <v>15787</v>
      </c>
      <c r="AA3328">
        <v>12</v>
      </c>
      <c r="AB3328" t="str">
        <f t="shared" si="1204"/>
        <v>Ensemble Poster</v>
      </c>
      <c r="AC3328" t="s">
        <v>15788</v>
      </c>
      <c r="AD3328" t="s">
        <v>15789</v>
      </c>
      <c r="AE3328">
        <v>39</v>
      </c>
      <c r="AF3328" t="str">
        <f t="shared" si="1205"/>
        <v>Very Low</v>
      </c>
      <c r="AG3328" t="s">
        <v>9</v>
      </c>
      <c r="AH3328" t="s">
        <v>341</v>
      </c>
      <c r="AI3328" t="s">
        <v>556</v>
      </c>
      <c r="AJ3328" t="str">
        <f t="shared" si="1206"/>
        <v>Adult</v>
      </c>
      <c r="AK3328">
        <v>9000000</v>
      </c>
      <c r="AL3328" t="str">
        <f t="shared" si="1207"/>
        <v>Low Budget</v>
      </c>
      <c r="AM3328">
        <v>2010</v>
      </c>
      <c r="AN3328">
        <f t="shared" si="1208"/>
        <v>15</v>
      </c>
      <c r="AO3328" t="str">
        <f t="shared" si="1209"/>
        <v>Modern Classic</v>
      </c>
      <c r="AP3328">
        <v>109</v>
      </c>
      <c r="AQ3328" t="str">
        <f t="shared" si="1210"/>
        <v>Very Low</v>
      </c>
      <c r="AR3328">
        <v>7.1</v>
      </c>
      <c r="AS3328" t="str">
        <f t="shared" si="1211"/>
        <v>Good</v>
      </c>
      <c r="AT3328">
        <v>2.35</v>
      </c>
      <c r="AU3328" t="str">
        <f t="shared" si="1212"/>
        <v>Cinematic Widescreen</v>
      </c>
      <c r="AV3328">
        <v>0</v>
      </c>
      <c r="AW3328" t="str">
        <f t="shared" si="1213"/>
        <v>Very Low</v>
      </c>
    </row>
    <row r="3329" spans="1:49" x14ac:dyDescent="0.3">
      <c r="A3329" t="s">
        <v>0</v>
      </c>
      <c r="B3329" t="s">
        <v>15790</v>
      </c>
      <c r="C3329">
        <v>163</v>
      </c>
      <c r="D3329" t="str">
        <f t="shared" si="1193"/>
        <v>Low</v>
      </c>
      <c r="E3329">
        <v>127</v>
      </c>
      <c r="F3329" t="str">
        <f t="shared" si="1194"/>
        <v>2h 7m</v>
      </c>
      <c r="G3329" t="str">
        <f t="shared" si="1195"/>
        <v>Long Movie</v>
      </c>
      <c r="H3329">
        <v>236</v>
      </c>
      <c r="I3329" t="str">
        <f t="shared" si="1196"/>
        <v>Very Low</v>
      </c>
      <c r="J3329">
        <v>68</v>
      </c>
      <c r="K3329" t="str">
        <f t="shared" si="1197"/>
        <v>Very Low</v>
      </c>
      <c r="L3329" t="s">
        <v>15790</v>
      </c>
      <c r="M3329">
        <v>580</v>
      </c>
      <c r="N3329" t="str">
        <f t="shared" si="1198"/>
        <v>Low</v>
      </c>
      <c r="O3329">
        <v>171320</v>
      </c>
      <c r="P3329" t="str">
        <f t="shared" si="1199"/>
        <v>Flop</v>
      </c>
      <c r="Q3329" t="s">
        <v>1906</v>
      </c>
      <c r="R3329" t="str">
        <f t="shared" si="1200"/>
        <v>Crime</v>
      </c>
      <c r="S3329">
        <f t="shared" si="1201"/>
        <v>2</v>
      </c>
      <c r="T3329" t="s">
        <v>11214</v>
      </c>
      <c r="U3329" t="s">
        <v>15791</v>
      </c>
      <c r="V3329">
        <v>10796</v>
      </c>
      <c r="W3329" t="str">
        <f t="shared" si="1202"/>
        <v>Low</v>
      </c>
      <c r="X3329">
        <v>1129</v>
      </c>
      <c r="Y3329" t="str">
        <f t="shared" si="1203"/>
        <v>Low</v>
      </c>
      <c r="Z3329" t="s">
        <v>14745</v>
      </c>
      <c r="AA3329">
        <v>1</v>
      </c>
      <c r="AB3329" t="str">
        <f t="shared" si="1204"/>
        <v>Solo Star Poster</v>
      </c>
      <c r="AC3329" t="s">
        <v>15792</v>
      </c>
      <c r="AD3329" t="s">
        <v>15793</v>
      </c>
      <c r="AE3329">
        <v>33</v>
      </c>
      <c r="AF3329" t="str">
        <f t="shared" si="1205"/>
        <v>Very Low</v>
      </c>
      <c r="AG3329" t="s">
        <v>1435</v>
      </c>
      <c r="AH3329" t="s">
        <v>1436</v>
      </c>
      <c r="AI3329" t="s">
        <v>4801</v>
      </c>
      <c r="AJ3329" t="str">
        <f t="shared" si="1206"/>
        <v>No Rating</v>
      </c>
      <c r="AK3329">
        <f>AK3328</f>
        <v>9000000</v>
      </c>
      <c r="AL3329" t="str">
        <f t="shared" si="1207"/>
        <v>Low Budget</v>
      </c>
      <c r="AM3329">
        <v>2011</v>
      </c>
      <c r="AN3329">
        <f t="shared" si="1208"/>
        <v>14</v>
      </c>
      <c r="AO3329" t="str">
        <f t="shared" si="1209"/>
        <v>Modern Classic</v>
      </c>
      <c r="AP3329">
        <v>236</v>
      </c>
      <c r="AQ3329" t="str">
        <f t="shared" si="1210"/>
        <v>Very Low</v>
      </c>
      <c r="AR3329">
        <v>7.3</v>
      </c>
      <c r="AS3329" t="str">
        <f t="shared" si="1211"/>
        <v>Good</v>
      </c>
      <c r="AT3329">
        <v>1.85</v>
      </c>
      <c r="AU3329" t="str">
        <f t="shared" si="1212"/>
        <v>HDTV / Widescreen</v>
      </c>
      <c r="AV3329">
        <v>0</v>
      </c>
      <c r="AW3329" t="str">
        <f t="shared" si="1213"/>
        <v>Very Low</v>
      </c>
    </row>
    <row r="3330" spans="1:49" x14ac:dyDescent="0.3">
      <c r="A3330" t="s">
        <v>0</v>
      </c>
      <c r="B3330" t="s">
        <v>15794</v>
      </c>
      <c r="C3330">
        <v>133</v>
      </c>
      <c r="D3330" t="str">
        <f t="shared" si="1193"/>
        <v>Low</v>
      </c>
      <c r="E3330">
        <v>84</v>
      </c>
      <c r="F3330" t="str">
        <f t="shared" si="1194"/>
        <v>1h 24m</v>
      </c>
      <c r="G3330" t="str">
        <f t="shared" si="1195"/>
        <v>Featurette</v>
      </c>
      <c r="H3330">
        <v>8</v>
      </c>
      <c r="I3330" t="str">
        <f t="shared" si="1196"/>
        <v>Very Low</v>
      </c>
      <c r="J3330">
        <v>896</v>
      </c>
      <c r="K3330" t="str">
        <f t="shared" si="1197"/>
        <v>Very Low</v>
      </c>
      <c r="L3330" t="s">
        <v>6128</v>
      </c>
      <c r="M3330">
        <v>4000</v>
      </c>
      <c r="N3330" t="str">
        <f t="shared" si="1198"/>
        <v>Low</v>
      </c>
      <c r="O3330">
        <v>14373825</v>
      </c>
      <c r="P3330" t="str">
        <f t="shared" si="1199"/>
        <v>Average</v>
      </c>
      <c r="Q3330" t="s">
        <v>2186</v>
      </c>
      <c r="R3330" t="str">
        <f t="shared" si="1200"/>
        <v>Crime</v>
      </c>
      <c r="S3330">
        <f t="shared" si="1201"/>
        <v>3</v>
      </c>
      <c r="T3330" t="s">
        <v>1405</v>
      </c>
      <c r="U3330" t="s">
        <v>15795</v>
      </c>
      <c r="V3330">
        <v>63216</v>
      </c>
      <c r="W3330" t="str">
        <f t="shared" si="1202"/>
        <v>Medium</v>
      </c>
      <c r="X3330">
        <v>6954</v>
      </c>
      <c r="Y3330" t="str">
        <f t="shared" si="1203"/>
        <v>Low</v>
      </c>
      <c r="Z3330" t="s">
        <v>4207</v>
      </c>
      <c r="AA3330">
        <v>0</v>
      </c>
      <c r="AB3330" t="str">
        <f t="shared" si="1204"/>
        <v>Symbolic Poster</v>
      </c>
      <c r="AC3330" t="s">
        <v>15796</v>
      </c>
      <c r="AD3330" t="s">
        <v>15797</v>
      </c>
      <c r="AE3330">
        <v>196</v>
      </c>
      <c r="AF3330" t="str">
        <f t="shared" si="1205"/>
        <v>Very Low</v>
      </c>
      <c r="AG3330" t="s">
        <v>9</v>
      </c>
      <c r="AH3330" t="s">
        <v>10</v>
      </c>
      <c r="AI3330" t="s">
        <v>556</v>
      </c>
      <c r="AJ3330" t="str">
        <f t="shared" si="1206"/>
        <v>Adult</v>
      </c>
      <c r="AK3330">
        <v>8600000</v>
      </c>
      <c r="AL3330" t="str">
        <f t="shared" si="1207"/>
        <v>Low Budget</v>
      </c>
      <c r="AM3330">
        <v>2007</v>
      </c>
      <c r="AN3330">
        <f t="shared" si="1208"/>
        <v>18</v>
      </c>
      <c r="AO3330" t="str">
        <f t="shared" si="1209"/>
        <v>Old Classic</v>
      </c>
      <c r="AP3330">
        <v>922</v>
      </c>
      <c r="AQ3330" t="str">
        <f t="shared" si="1210"/>
        <v>Very Low</v>
      </c>
      <c r="AR3330">
        <v>6.5</v>
      </c>
      <c r="AS3330" t="str">
        <f t="shared" si="1211"/>
        <v>Average</v>
      </c>
      <c r="AT3330">
        <v>2.35</v>
      </c>
      <c r="AU3330" t="str">
        <f t="shared" si="1212"/>
        <v>Cinematic Widescreen</v>
      </c>
      <c r="AV3330">
        <v>0</v>
      </c>
      <c r="AW3330" t="str">
        <f t="shared" si="1213"/>
        <v>Very Low</v>
      </c>
    </row>
    <row r="3331" spans="1:49" x14ac:dyDescent="0.3">
      <c r="A3331" t="s">
        <v>0</v>
      </c>
      <c r="B3331" t="str">
        <f>B3330</f>
        <v>Joby Harold</v>
      </c>
      <c r="C3331">
        <v>47</v>
      </c>
      <c r="D3331" t="str">
        <f t="shared" ref="D3331:D3394" si="1223">IF(C3331&lt;=50,"Very Low",
IF(C3331&lt;=200,"Low",
IF(C3331&lt;=500,"Medium",
IF(C3331&lt;=1000,"High","Very High"))))</f>
        <v>Very Low</v>
      </c>
      <c r="E3331">
        <v>23</v>
      </c>
      <c r="F3331" t="str">
        <f t="shared" ref="F3331:F3394" si="1224">INT(E3331/60) &amp; "h " &amp; MOD(E3331,60) &amp; "m"</f>
        <v>0h 23m</v>
      </c>
      <c r="G3331" t="str">
        <f t="shared" ref="G3331:G3394" si="1225">IF(E3331&lt;60,"Short Film",IF(E3331&lt;90,"Featurette",IF(E3331&lt;=120,"Standard Movie",IF(E3331&lt;=180,"Long Movie","Epic"))))</f>
        <v>Short Film</v>
      </c>
      <c r="H3331">
        <f>H3330</f>
        <v>8</v>
      </c>
      <c r="I3331" t="str">
        <f t="shared" ref="I3331:I3394" si="1226">IF(H3331&lt;=1000,"Very Low",IF(H3331&lt;=10000,"Low",IF(H3331&lt;=50000,"Medium",IF(H3331&lt;=200000,"High","Very High"))))</f>
        <v>Very Low</v>
      </c>
      <c r="J3331">
        <v>265</v>
      </c>
      <c r="K3331" t="str">
        <f t="shared" ref="K3331:K3394" si="1227">IF(J3331&lt;=1000,"Very Low",IF(J3331&lt;=10000,"Low",IF(J3331&lt;=50000,"Medium",IF(J3331&lt;=200000,"High","Very High"))))</f>
        <v>Very Low</v>
      </c>
      <c r="L3331" t="s">
        <v>15798</v>
      </c>
      <c r="M3331">
        <v>668</v>
      </c>
      <c r="N3331" t="str">
        <f t="shared" ref="N3331:N3394" si="1228">IF(A3331&lt;=1000,"Very Low",
IF(M3331&lt;=10000,"Low",IF(M3331&lt;=50000,"Medium",IF(M3331&lt;=200000,"High","Very High"))))</f>
        <v>Low</v>
      </c>
      <c r="O3331">
        <f>O3330</f>
        <v>14373825</v>
      </c>
      <c r="P3331" t="str">
        <f t="shared" ref="P3331:P3394" si="1229">IF(AND(O3331&gt;=500000000),"Blockbuster",
IF(AND(O3331&gt;=200000000,O3331&lt;=499999999),"Superhit",
IF(AND(O3331&gt;=50000000,O3331&lt;=199999999),"Hit",
IF(AND(O3331&gt;=10000000,O3331&lt;=49999999),"Average",
IF(AND(O3331&lt;=10000000),"Flop","")))))</f>
        <v>Average</v>
      </c>
      <c r="Q3331" t="s">
        <v>15799</v>
      </c>
      <c r="R3331" t="str">
        <f t="shared" ref="R3331:R3394" si="1230">LEFT(Q3331, FIND("|",Q3331&amp;"|")-1)</f>
        <v>Action</v>
      </c>
      <c r="S3331">
        <f t="shared" ref="S3331:S3394" si="1231">LEN(Q3331)-LEN(SUBSTITUTE(Q3331,"|",""))+1</f>
        <v>6</v>
      </c>
      <c r="T3331" t="s">
        <v>3827</v>
      </c>
      <c r="U3331" t="s">
        <v>15800</v>
      </c>
      <c r="V3331">
        <v>28190</v>
      </c>
      <c r="W3331" t="str">
        <f t="shared" ref="W3331:W3394" si="1232">IF(V3331&lt;=10000,"Very Low",IF(V3331&lt;=50000,"Low",IF(V3331&lt;=200000,"Medium",IF(V3331&lt;=500000,"High","Very High"))))</f>
        <v>Low</v>
      </c>
      <c r="X3331">
        <v>1484</v>
      </c>
      <c r="Y3331" t="str">
        <f t="shared" ref="Y3331:Y3394" si="1233">IF(X3331&lt;=1000,"Very Low",IF(X3331&lt;=10000,"Low",IF(X3331&lt;=50000,"Medium",IF(X3331&lt;=200000,"High","Very High"))))</f>
        <v>Low</v>
      </c>
      <c r="Z3331" t="s">
        <v>8414</v>
      </c>
      <c r="AA3331">
        <v>0</v>
      </c>
      <c r="AB3331" t="str">
        <f t="shared" ref="AB3331:AB3394" si="1234">IF(AA3331=0,"Symbolic Poster",IF(AA3331=1,"Solo Star Poster",IF(AA3331&lt;=3,"Duo/Trio Poster","Ensemble Poster")))</f>
        <v>Symbolic Poster</v>
      </c>
      <c r="AC3331" t="s">
        <v>15801</v>
      </c>
      <c r="AD3331" t="s">
        <v>15802</v>
      </c>
      <c r="AE3331">
        <v>73</v>
      </c>
      <c r="AF3331" t="str">
        <f t="shared" ref="AF3331:AF3394" si="1235">IF(AE3331&lt;=500,"Very Low",IF(AE3331&lt;=2000,"Low",IF(AE3331&lt;=5000,"Medium",IF(AE3331&lt;=15000,"High","Very High"))))</f>
        <v>Very Low</v>
      </c>
      <c r="AG3331" t="s">
        <v>9</v>
      </c>
      <c r="AH3331" t="s">
        <v>10</v>
      </c>
      <c r="AI3331" t="s">
        <v>1539</v>
      </c>
      <c r="AJ3331" t="str">
        <f t="shared" ref="AJ3331:AJ3394" si="1236">IF(OR(AI3331="G",AI3331="PG",AI3331="U",AI3331="TV-Y",AI3331="TV-G"),"Family",IF(OR(AI3331="PG-13",AI3331="UA",AI3331="TV-14"),"Teen",IF(OR(AI3331="R",AI3331="NC-17",AI3331="A",AI3331="TV-MA"),"Adult",IF(AI3331="Not Rated","No Rating","Other/Unknown"))))</f>
        <v>Other/Unknown</v>
      </c>
      <c r="AK3331">
        <f t="shared" ref="AK3331:AM3331" si="1237">AK3330</f>
        <v>8600000</v>
      </c>
      <c r="AL3331" t="str">
        <f t="shared" ref="AL3331:AL3394" si="1238">IF(AK3331&gt;=200000000,"Very High Budget",
IF(AND(AK3331&gt;=100000000,AK3331&lt;=199999999),"High Budget",
IF(AND(AK3331&gt;=30000000,AK3331&lt;=99999999),"Medium Budget",
IF(AK3331&lt;30000000,"Low Budget",""))))</f>
        <v>Low Budget</v>
      </c>
      <c r="AM3331">
        <f t="shared" si="1237"/>
        <v>2007</v>
      </c>
      <c r="AN3331">
        <f t="shared" ref="AN3331:AN3394" si="1239">$AY$20-AM3331</f>
        <v>18</v>
      </c>
      <c r="AO3331" t="str">
        <f t="shared" ref="AO3331:AO3394" si="1240">IF(AN3331&lt;=5,"Recent",IF(AND(AN3331&gt;=6,AN3331&lt;=15),"Modern Classic",IF(AN3331&gt;15,"Old Classic","")))</f>
        <v>Old Classic</v>
      </c>
      <c r="AP3331">
        <v>296</v>
      </c>
      <c r="AQ3331" t="str">
        <f t="shared" ref="AQ3331:AQ3394" si="1241">IF(AP3331&lt;=1000,"Very Low",IF(AP3331&lt;=10000,"Low",IF(AP3331&lt;=50000,"Medium",IF(AP3331&lt;=200000,"High","Very High"))))</f>
        <v>Very Low</v>
      </c>
      <c r="AR3331">
        <v>7.9</v>
      </c>
      <c r="AS3331" t="str">
        <f t="shared" ref="AS3331:AS3394" si="1242">IF(AND(AR3331&gt;=9,AR3331&lt;=10),"Master Piece",
IF(AND(AR3331&gt;=8,AR3331&lt;9),"Excellent",
IF(AND(AR3331&gt;=7,AR3331&lt;8),"Good",
IF(AND(AR3331&gt;=6,AR3331&lt;7),"Average",
IF(AND(AR3331&gt;=5,AR3331&lt;6),"Below Average",
IF(AND(AR3331&gt;=4,AR3331&lt;5),"Poor",
IF(AND(AR3331&gt;=3,AR3331&lt;4),"Very Poor",
IF(AND(AR3331&gt;=0,AR3331&lt;3),"Terrible",""))))))))</f>
        <v>Good</v>
      </c>
      <c r="AT3331">
        <v>2.35</v>
      </c>
      <c r="AU3331" t="str">
        <f t="shared" ref="AU3331:AU3394" si="1243">IF(AND(AT3331&gt;=1.3,AT3331&lt;=1.4),"Classic",IF(AND(AT3331&gt;=1.7,AT3331&lt;=1.9),"HDTV / Widescreen",IF(AND(AT3331&gt;=2.2,AT3331&lt;=2.4),"Cinematic Widescreen",IF(AND(AT3331&gt;=1.4,AT3331&lt;=1.6),"Standard Academy",IF(AT3331&gt;=2.4,"Ultra Widescreen","")))))</f>
        <v>Cinematic Widescreen</v>
      </c>
      <c r="AV3331">
        <v>2000</v>
      </c>
      <c r="AW3331" t="str">
        <f t="shared" ref="AW3331:AW3394" si="1244">IF(AV3331&lt;=1000,"Very Low",IF(AV3331&lt;=10000,"Low",IF(AV3331&lt;=50000,"Medium",IF(AV3331&lt;=200000,"High","Very High"))))</f>
        <v>Low</v>
      </c>
    </row>
    <row r="3332" spans="1:49" x14ac:dyDescent="0.3">
      <c r="A3332" t="s">
        <v>0</v>
      </c>
      <c r="B3332" t="s">
        <v>15803</v>
      </c>
      <c r="C3332">
        <v>66</v>
      </c>
      <c r="D3332" t="str">
        <f t="shared" si="1223"/>
        <v>Low</v>
      </c>
      <c r="E3332">
        <v>96</v>
      </c>
      <c r="F3332" t="str">
        <f t="shared" si="1224"/>
        <v>1h 36m</v>
      </c>
      <c r="G3332" t="str">
        <f t="shared" si="1225"/>
        <v>Standard Movie</v>
      </c>
      <c r="H3332">
        <v>3</v>
      </c>
      <c r="I3332" t="str">
        <f t="shared" si="1226"/>
        <v>Very Low</v>
      </c>
      <c r="J3332">
        <v>305</v>
      </c>
      <c r="K3332" t="str">
        <f t="shared" si="1227"/>
        <v>Very Low</v>
      </c>
      <c r="L3332" t="s">
        <v>4380</v>
      </c>
      <c r="M3332">
        <v>2000</v>
      </c>
      <c r="N3332" t="str">
        <f t="shared" si="1228"/>
        <v>Low</v>
      </c>
      <c r="O3332">
        <v>162</v>
      </c>
      <c r="P3332" t="str">
        <f t="shared" si="1229"/>
        <v>Flop</v>
      </c>
      <c r="Q3332" t="s">
        <v>305</v>
      </c>
      <c r="R3332" t="str">
        <f t="shared" si="1230"/>
        <v>Action</v>
      </c>
      <c r="S3332">
        <f t="shared" si="1231"/>
        <v>3</v>
      </c>
      <c r="T3332" t="s">
        <v>6404</v>
      </c>
      <c r="U3332" t="s">
        <v>15804</v>
      </c>
      <c r="V3332">
        <v>5228</v>
      </c>
      <c r="W3332" t="str">
        <f t="shared" si="1232"/>
        <v>Very Low</v>
      </c>
      <c r="X3332">
        <v>2802</v>
      </c>
      <c r="Y3332" t="str">
        <f t="shared" si="1233"/>
        <v>Low</v>
      </c>
      <c r="Z3332" t="s">
        <v>15805</v>
      </c>
      <c r="AA3332">
        <v>5</v>
      </c>
      <c r="AB3332" t="str">
        <f t="shared" si="1234"/>
        <v>Ensemble Poster</v>
      </c>
      <c r="AC3332" t="s">
        <v>15806</v>
      </c>
      <c r="AD3332" t="s">
        <v>15807</v>
      </c>
      <c r="AE3332">
        <v>38</v>
      </c>
      <c r="AF3332" t="str">
        <f t="shared" si="1235"/>
        <v>Very Low</v>
      </c>
      <c r="AG3332" t="s">
        <v>9</v>
      </c>
      <c r="AH3332" t="s">
        <v>13218</v>
      </c>
      <c r="AI3332" t="s">
        <v>556</v>
      </c>
      <c r="AJ3332" t="str">
        <f t="shared" si="1236"/>
        <v>Adult</v>
      </c>
      <c r="AK3332">
        <v>9000000</v>
      </c>
      <c r="AL3332" t="str">
        <f t="shared" si="1238"/>
        <v>Low Budget</v>
      </c>
      <c r="AM3332">
        <v>2014</v>
      </c>
      <c r="AN3332">
        <f t="shared" si="1239"/>
        <v>11</v>
      </c>
      <c r="AO3332" t="str">
        <f t="shared" si="1240"/>
        <v>Modern Classic</v>
      </c>
      <c r="AP3332">
        <v>368</v>
      </c>
      <c r="AQ3332" t="str">
        <f t="shared" si="1241"/>
        <v>Very Low</v>
      </c>
      <c r="AR3332">
        <v>5.7</v>
      </c>
      <c r="AS3332" t="str">
        <f t="shared" si="1242"/>
        <v>Below Average</v>
      </c>
      <c r="AT3332">
        <v>2.35</v>
      </c>
      <c r="AU3332" t="str">
        <f t="shared" si="1243"/>
        <v>Cinematic Widescreen</v>
      </c>
      <c r="AV3332">
        <v>0</v>
      </c>
      <c r="AW3332" t="str">
        <f t="shared" si="1244"/>
        <v>Very Low</v>
      </c>
    </row>
    <row r="3333" spans="1:49" x14ac:dyDescent="0.3">
      <c r="A3333" t="s">
        <v>0</v>
      </c>
      <c r="B3333" t="s">
        <v>1295</v>
      </c>
      <c r="C3333">
        <v>147</v>
      </c>
      <c r="D3333" t="str">
        <f t="shared" si="1223"/>
        <v>Low</v>
      </c>
      <c r="E3333">
        <v>97</v>
      </c>
      <c r="F3333" t="str">
        <f t="shared" si="1224"/>
        <v>1h 37m</v>
      </c>
      <c r="G3333" t="str">
        <f t="shared" si="1225"/>
        <v>Standard Movie</v>
      </c>
      <c r="H3333">
        <v>541</v>
      </c>
      <c r="I3333" t="str">
        <f t="shared" si="1226"/>
        <v>Very Low</v>
      </c>
      <c r="J3333">
        <v>673</v>
      </c>
      <c r="K3333" t="str">
        <f t="shared" si="1227"/>
        <v>Very Low</v>
      </c>
      <c r="L3333" t="s">
        <v>2275</v>
      </c>
      <c r="M3333">
        <v>967</v>
      </c>
      <c r="N3333" t="str">
        <f t="shared" si="1228"/>
        <v>Low</v>
      </c>
      <c r="O3333">
        <v>32222567</v>
      </c>
      <c r="P3333" t="str">
        <f t="shared" si="1229"/>
        <v>Average</v>
      </c>
      <c r="Q3333" t="s">
        <v>853</v>
      </c>
      <c r="R3333" t="str">
        <f t="shared" si="1230"/>
        <v>Comedy</v>
      </c>
      <c r="S3333">
        <f t="shared" si="1231"/>
        <v>3</v>
      </c>
      <c r="T3333" t="s">
        <v>4166</v>
      </c>
      <c r="U3333" t="s">
        <v>15808</v>
      </c>
      <c r="V3333">
        <v>92924</v>
      </c>
      <c r="W3333" t="str">
        <f t="shared" si="1232"/>
        <v>Medium</v>
      </c>
      <c r="X3333">
        <v>4458</v>
      </c>
      <c r="Y3333" t="str">
        <f t="shared" si="1233"/>
        <v>Low</v>
      </c>
      <c r="Z3333" t="s">
        <v>1578</v>
      </c>
      <c r="AA3333">
        <v>3</v>
      </c>
      <c r="AB3333" t="str">
        <f t="shared" si="1234"/>
        <v>Duo/Trio Poster</v>
      </c>
      <c r="AC3333" t="s">
        <v>15809</v>
      </c>
      <c r="AD3333" t="s">
        <v>15810</v>
      </c>
      <c r="AE3333">
        <v>339</v>
      </c>
      <c r="AF3333" t="str">
        <f t="shared" si="1235"/>
        <v>Very Low</v>
      </c>
      <c r="AG3333" t="s">
        <v>9</v>
      </c>
      <c r="AH3333" t="s">
        <v>10</v>
      </c>
      <c r="AI3333" t="s">
        <v>556</v>
      </c>
      <c r="AJ3333" t="str">
        <f t="shared" si="1236"/>
        <v>Adult</v>
      </c>
      <c r="AK3333">
        <f>AK3332</f>
        <v>9000000</v>
      </c>
      <c r="AL3333" t="str">
        <f t="shared" si="1238"/>
        <v>Low Budget</v>
      </c>
      <c r="AM3333">
        <v>1987</v>
      </c>
      <c r="AN3333">
        <f t="shared" si="1239"/>
        <v>38</v>
      </c>
      <c r="AO3333" t="str">
        <f t="shared" si="1240"/>
        <v>Old Classic</v>
      </c>
      <c r="AP3333">
        <v>847</v>
      </c>
      <c r="AQ3333" t="str">
        <f t="shared" si="1241"/>
        <v>Very Low</v>
      </c>
      <c r="AR3333">
        <v>7.2</v>
      </c>
      <c r="AS3333" t="str">
        <f t="shared" si="1242"/>
        <v>Good</v>
      </c>
      <c r="AT3333">
        <v>2.35</v>
      </c>
      <c r="AU3333" t="str">
        <f t="shared" si="1243"/>
        <v>Cinematic Widescreen</v>
      </c>
      <c r="AV3333">
        <v>19000</v>
      </c>
      <c r="AW3333" t="str">
        <f t="shared" si="1244"/>
        <v>Medium</v>
      </c>
    </row>
    <row r="3334" spans="1:49" x14ac:dyDescent="0.3">
      <c r="A3334" t="s">
        <v>0</v>
      </c>
      <c r="B3334" t="s">
        <v>4864</v>
      </c>
      <c r="C3334">
        <v>273</v>
      </c>
      <c r="D3334" t="str">
        <f t="shared" si="1223"/>
        <v>Medium</v>
      </c>
      <c r="E3334">
        <v>112</v>
      </c>
      <c r="F3334" t="str">
        <f t="shared" si="1224"/>
        <v>1h 52m</v>
      </c>
      <c r="G3334" t="str">
        <f t="shared" si="1225"/>
        <v>Standard Movie</v>
      </c>
      <c r="H3334">
        <v>108</v>
      </c>
      <c r="I3334" t="str">
        <f t="shared" si="1226"/>
        <v>Very Low</v>
      </c>
      <c r="J3334">
        <v>175</v>
      </c>
      <c r="K3334" t="str">
        <f t="shared" si="1227"/>
        <v>Very Low</v>
      </c>
      <c r="L3334" t="s">
        <v>7003</v>
      </c>
      <c r="M3334">
        <v>12000</v>
      </c>
      <c r="N3334" t="str">
        <f t="shared" si="1228"/>
        <v>Medium</v>
      </c>
      <c r="O3334">
        <v>39462438</v>
      </c>
      <c r="P3334" t="str">
        <f t="shared" si="1229"/>
        <v>Average</v>
      </c>
      <c r="Q3334" t="s">
        <v>7808</v>
      </c>
      <c r="R3334" t="str">
        <f t="shared" si="1230"/>
        <v>Drama</v>
      </c>
      <c r="S3334">
        <f t="shared" si="1231"/>
        <v>3</v>
      </c>
      <c r="T3334" t="s">
        <v>272</v>
      </c>
      <c r="U3334" t="s">
        <v>15811</v>
      </c>
      <c r="V3334">
        <v>67760</v>
      </c>
      <c r="W3334" t="str">
        <f t="shared" si="1232"/>
        <v>Medium</v>
      </c>
      <c r="X3334">
        <v>13172</v>
      </c>
      <c r="Y3334" t="str">
        <f t="shared" si="1233"/>
        <v>Medium</v>
      </c>
      <c r="Z3334" t="s">
        <v>15812</v>
      </c>
      <c r="AA3334">
        <v>0</v>
      </c>
      <c r="AB3334" t="str">
        <f t="shared" si="1234"/>
        <v>Symbolic Poster</v>
      </c>
      <c r="AC3334" t="s">
        <v>15813</v>
      </c>
      <c r="AD3334" t="s">
        <v>15814</v>
      </c>
      <c r="AE3334">
        <v>226</v>
      </c>
      <c r="AF3334" t="str">
        <f t="shared" si="1235"/>
        <v>Very Low</v>
      </c>
      <c r="AG3334" t="s">
        <v>9</v>
      </c>
      <c r="AH3334" t="s">
        <v>10</v>
      </c>
      <c r="AI3334" t="s">
        <v>556</v>
      </c>
      <c r="AJ3334" t="str">
        <f t="shared" si="1236"/>
        <v>Adult</v>
      </c>
      <c r="AK3334">
        <v>7000000</v>
      </c>
      <c r="AL3334" t="str">
        <f t="shared" si="1238"/>
        <v>Low Budget</v>
      </c>
      <c r="AM3334">
        <v>2009</v>
      </c>
      <c r="AN3334">
        <f t="shared" si="1239"/>
        <v>16</v>
      </c>
      <c r="AO3334" t="str">
        <f t="shared" si="1240"/>
        <v>Old Classic</v>
      </c>
      <c r="AP3334">
        <v>628</v>
      </c>
      <c r="AQ3334" t="str">
        <f t="shared" si="1241"/>
        <v>Very Low</v>
      </c>
      <c r="AR3334">
        <v>7.3</v>
      </c>
      <c r="AS3334" t="str">
        <f t="shared" si="1242"/>
        <v>Good</v>
      </c>
      <c r="AT3334">
        <v>2.35</v>
      </c>
      <c r="AU3334" t="str">
        <f t="shared" si="1243"/>
        <v>Cinematic Widescreen</v>
      </c>
      <c r="AV3334">
        <v>0</v>
      </c>
      <c r="AW3334" t="str">
        <f t="shared" si="1244"/>
        <v>Very Low</v>
      </c>
    </row>
    <row r="3335" spans="1:49" x14ac:dyDescent="0.3">
      <c r="A3335" t="s">
        <v>0</v>
      </c>
      <c r="B3335" t="s">
        <v>15815</v>
      </c>
      <c r="C3335">
        <v>32</v>
      </c>
      <c r="D3335" t="str">
        <f t="shared" si="1223"/>
        <v>Very Low</v>
      </c>
      <c r="E3335">
        <v>125</v>
      </c>
      <c r="F3335" t="str">
        <f t="shared" si="1224"/>
        <v>2h 5m</v>
      </c>
      <c r="G3335" t="str">
        <f t="shared" si="1225"/>
        <v>Long Movie</v>
      </c>
      <c r="H3335">
        <v>43</v>
      </c>
      <c r="I3335" t="str">
        <f t="shared" si="1226"/>
        <v>Very Low</v>
      </c>
      <c r="J3335">
        <v>122</v>
      </c>
      <c r="K3335" t="str">
        <f t="shared" si="1227"/>
        <v>Very Low</v>
      </c>
      <c r="L3335" t="s">
        <v>15816</v>
      </c>
      <c r="M3335">
        <v>563</v>
      </c>
      <c r="N3335" t="str">
        <f t="shared" si="1228"/>
        <v>Low</v>
      </c>
      <c r="O3335">
        <v>29200000</v>
      </c>
      <c r="P3335" t="str">
        <f t="shared" si="1229"/>
        <v>Average</v>
      </c>
      <c r="Q3335" t="s">
        <v>7808</v>
      </c>
      <c r="R3335" t="str">
        <f t="shared" si="1230"/>
        <v>Drama</v>
      </c>
      <c r="S3335">
        <f t="shared" si="1231"/>
        <v>3</v>
      </c>
      <c r="T3335" t="s">
        <v>3859</v>
      </c>
      <c r="U3335" t="s">
        <v>15817</v>
      </c>
      <c r="V3335">
        <v>6142</v>
      </c>
      <c r="W3335" t="str">
        <f t="shared" si="1232"/>
        <v>Very Low</v>
      </c>
      <c r="X3335">
        <v>1097</v>
      </c>
      <c r="Y3335" t="str">
        <f t="shared" si="1233"/>
        <v>Low</v>
      </c>
      <c r="Z3335" t="s">
        <v>15818</v>
      </c>
      <c r="AA3335">
        <v>0</v>
      </c>
      <c r="AB3335" t="str">
        <f t="shared" si="1234"/>
        <v>Symbolic Poster</v>
      </c>
      <c r="AC3335" t="s">
        <v>15819</v>
      </c>
      <c r="AD3335" t="s">
        <v>15820</v>
      </c>
      <c r="AE3335">
        <v>52</v>
      </c>
      <c r="AF3335" t="str">
        <f t="shared" si="1235"/>
        <v>Very Low</v>
      </c>
      <c r="AG3335" t="s">
        <v>9</v>
      </c>
      <c r="AH3335" t="s">
        <v>10</v>
      </c>
      <c r="AI3335" t="s">
        <v>556</v>
      </c>
      <c r="AJ3335" t="str">
        <f t="shared" si="1236"/>
        <v>Adult</v>
      </c>
      <c r="AK3335">
        <v>8500000</v>
      </c>
      <c r="AL3335" t="str">
        <f t="shared" si="1238"/>
        <v>Low Budget</v>
      </c>
      <c r="AM3335">
        <v>1979</v>
      </c>
      <c r="AN3335">
        <f t="shared" si="1239"/>
        <v>46</v>
      </c>
      <c r="AO3335" t="str">
        <f t="shared" si="1240"/>
        <v>Old Classic</v>
      </c>
      <c r="AP3335">
        <v>236</v>
      </c>
      <c r="AQ3335" t="str">
        <f t="shared" si="1241"/>
        <v>Very Low</v>
      </c>
      <c r="AR3335">
        <v>6.9</v>
      </c>
      <c r="AS3335" t="str">
        <f t="shared" si="1242"/>
        <v>Average</v>
      </c>
      <c r="AT3335">
        <v>1.85</v>
      </c>
      <c r="AU3335" t="str">
        <f t="shared" si="1243"/>
        <v>HDTV / Widescreen</v>
      </c>
      <c r="AV3335">
        <v>1000</v>
      </c>
      <c r="AW3335" t="str">
        <f t="shared" si="1244"/>
        <v>Very Low</v>
      </c>
    </row>
    <row r="3336" spans="1:49" x14ac:dyDescent="0.3">
      <c r="A3336" t="s">
        <v>0</v>
      </c>
      <c r="B3336" t="s">
        <v>15821</v>
      </c>
      <c r="C3336">
        <v>52</v>
      </c>
      <c r="D3336" t="str">
        <f t="shared" si="1223"/>
        <v>Low</v>
      </c>
      <c r="E3336">
        <v>96</v>
      </c>
      <c r="F3336" t="str">
        <f t="shared" si="1224"/>
        <v>1h 36m</v>
      </c>
      <c r="G3336" t="str">
        <f t="shared" si="1225"/>
        <v>Standard Movie</v>
      </c>
      <c r="H3336">
        <v>68</v>
      </c>
      <c r="I3336" t="str">
        <f t="shared" si="1226"/>
        <v>Very Low</v>
      </c>
      <c r="J3336">
        <v>1000</v>
      </c>
      <c r="K3336" t="str">
        <f t="shared" si="1227"/>
        <v>Very Low</v>
      </c>
      <c r="L3336" t="s">
        <v>3060</v>
      </c>
      <c r="M3336">
        <v>3000</v>
      </c>
      <c r="N3336" t="str">
        <f t="shared" si="1228"/>
        <v>Low</v>
      </c>
      <c r="O3336">
        <v>21564616</v>
      </c>
      <c r="P3336" t="str">
        <f t="shared" si="1229"/>
        <v>Average</v>
      </c>
      <c r="Q3336" t="s">
        <v>1642</v>
      </c>
      <c r="R3336" t="str">
        <f t="shared" si="1230"/>
        <v>Comedy</v>
      </c>
      <c r="S3336">
        <f t="shared" si="1231"/>
        <v>1</v>
      </c>
      <c r="T3336" t="s">
        <v>627</v>
      </c>
      <c r="U3336" t="s">
        <v>15822</v>
      </c>
      <c r="V3336">
        <v>7098</v>
      </c>
      <c r="W3336" t="str">
        <f t="shared" si="1232"/>
        <v>Very Low</v>
      </c>
      <c r="X3336">
        <v>8097</v>
      </c>
      <c r="Y3336" t="str">
        <f t="shared" si="1233"/>
        <v>Low</v>
      </c>
      <c r="Z3336" t="s">
        <v>2786</v>
      </c>
      <c r="AA3336">
        <v>9</v>
      </c>
      <c r="AB3336" t="str">
        <f t="shared" si="1234"/>
        <v>Ensemble Poster</v>
      </c>
      <c r="AC3336" t="s">
        <v>15823</v>
      </c>
      <c r="AD3336" t="s">
        <v>15824</v>
      </c>
      <c r="AE3336">
        <v>41</v>
      </c>
      <c r="AF3336" t="str">
        <f t="shared" si="1235"/>
        <v>Very Low</v>
      </c>
      <c r="AG3336" t="s">
        <v>9</v>
      </c>
      <c r="AH3336" t="s">
        <v>10</v>
      </c>
      <c r="AI3336" t="s">
        <v>11</v>
      </c>
      <c r="AJ3336" t="str">
        <f t="shared" si="1236"/>
        <v>Teen</v>
      </c>
      <c r="AK3336">
        <v>8500000</v>
      </c>
      <c r="AL3336" t="str">
        <f t="shared" si="1238"/>
        <v>Low Budget</v>
      </c>
      <c r="AM3336">
        <v>2013</v>
      </c>
      <c r="AN3336">
        <f t="shared" si="1239"/>
        <v>12</v>
      </c>
      <c r="AO3336" t="str">
        <f t="shared" si="1240"/>
        <v>Modern Classic</v>
      </c>
      <c r="AP3336">
        <v>1000</v>
      </c>
      <c r="AQ3336" t="str">
        <f t="shared" si="1241"/>
        <v>Very Low</v>
      </c>
      <c r="AR3336">
        <v>5</v>
      </c>
      <c r="AS3336" t="str">
        <f t="shared" si="1242"/>
        <v>Below Average</v>
      </c>
      <c r="AT3336">
        <v>1.85</v>
      </c>
      <c r="AU3336" t="str">
        <f t="shared" si="1243"/>
        <v>HDTV / Widescreen</v>
      </c>
      <c r="AV3336">
        <v>0</v>
      </c>
      <c r="AW3336" t="str">
        <f t="shared" si="1244"/>
        <v>Very Low</v>
      </c>
    </row>
    <row r="3337" spans="1:49" x14ac:dyDescent="0.3">
      <c r="A3337" t="s">
        <v>0</v>
      </c>
      <c r="B3337" t="s">
        <v>15825</v>
      </c>
      <c r="C3337">
        <v>107</v>
      </c>
      <c r="D3337" t="str">
        <f t="shared" si="1223"/>
        <v>Low</v>
      </c>
      <c r="E3337">
        <v>98</v>
      </c>
      <c r="F3337" t="str">
        <f t="shared" si="1224"/>
        <v>1h 38m</v>
      </c>
      <c r="G3337" t="str">
        <f t="shared" si="1225"/>
        <v>Standard Movie</v>
      </c>
      <c r="H3337">
        <v>35</v>
      </c>
      <c r="I3337" t="str">
        <f t="shared" si="1226"/>
        <v>Very Low</v>
      </c>
      <c r="J3337">
        <v>170</v>
      </c>
      <c r="K3337" t="str">
        <f t="shared" si="1227"/>
        <v>Very Low</v>
      </c>
      <c r="L3337" t="s">
        <v>15826</v>
      </c>
      <c r="M3337">
        <v>949</v>
      </c>
      <c r="N3337" t="str">
        <f t="shared" si="1228"/>
        <v>Low</v>
      </c>
      <c r="O3337">
        <f t="shared" ref="O3337:O3338" si="1245">O3336</f>
        <v>21564616</v>
      </c>
      <c r="P3337" t="str">
        <f t="shared" si="1229"/>
        <v>Average</v>
      </c>
      <c r="Q3337" t="s">
        <v>14053</v>
      </c>
      <c r="R3337" t="str">
        <f t="shared" si="1230"/>
        <v>Adventure</v>
      </c>
      <c r="S3337">
        <f t="shared" si="1231"/>
        <v>4</v>
      </c>
      <c r="T3337" t="s">
        <v>5710</v>
      </c>
      <c r="U3337" t="s">
        <v>15827</v>
      </c>
      <c r="V3337">
        <v>24436</v>
      </c>
      <c r="W3337" t="str">
        <f t="shared" si="1232"/>
        <v>Low</v>
      </c>
      <c r="X3337">
        <v>1510</v>
      </c>
      <c r="Y3337" t="str">
        <f t="shared" si="1233"/>
        <v>Low</v>
      </c>
      <c r="Z3337" t="s">
        <v>15828</v>
      </c>
      <c r="AA3337">
        <v>2</v>
      </c>
      <c r="AB3337" t="str">
        <f t="shared" si="1234"/>
        <v>Duo/Trio Poster</v>
      </c>
      <c r="AC3337" t="s">
        <v>15829</v>
      </c>
      <c r="AD3337" t="s">
        <v>15830</v>
      </c>
      <c r="AE3337">
        <v>186</v>
      </c>
      <c r="AF3337" t="str">
        <f t="shared" si="1235"/>
        <v>Very Low</v>
      </c>
      <c r="AG3337" t="s">
        <v>9</v>
      </c>
      <c r="AH3337" t="s">
        <v>1436</v>
      </c>
      <c r="AI3337" t="s">
        <v>66</v>
      </c>
      <c r="AJ3337" t="str">
        <f t="shared" si="1236"/>
        <v>Family</v>
      </c>
      <c r="AK3337">
        <v>9000000</v>
      </c>
      <c r="AL3337" t="str">
        <f t="shared" si="1238"/>
        <v>Low Budget</v>
      </c>
      <c r="AM3337">
        <v>1968</v>
      </c>
      <c r="AN3337">
        <f t="shared" si="1239"/>
        <v>57</v>
      </c>
      <c r="AO3337" t="str">
        <f t="shared" si="1240"/>
        <v>Old Classic</v>
      </c>
      <c r="AP3337">
        <v>178</v>
      </c>
      <c r="AQ3337" t="str">
        <f t="shared" si="1241"/>
        <v>Very Low</v>
      </c>
      <c r="AR3337">
        <v>5.9</v>
      </c>
      <c r="AS3337" t="str">
        <f t="shared" si="1242"/>
        <v>Below Average</v>
      </c>
      <c r="AT3337">
        <v>2.35</v>
      </c>
      <c r="AU3337" t="str">
        <f t="shared" si="1243"/>
        <v>Cinematic Widescreen</v>
      </c>
      <c r="AV3337">
        <v>0</v>
      </c>
      <c r="AW3337" t="str">
        <f t="shared" si="1244"/>
        <v>Very Low</v>
      </c>
    </row>
    <row r="3338" spans="1:49" x14ac:dyDescent="0.3">
      <c r="A3338" t="s">
        <v>0</v>
      </c>
      <c r="B3338" t="s">
        <v>15831</v>
      </c>
      <c r="C3338">
        <v>6</v>
      </c>
      <c r="D3338" t="str">
        <f t="shared" si="1223"/>
        <v>Very Low</v>
      </c>
      <c r="E3338">
        <v>92</v>
      </c>
      <c r="F3338" t="str">
        <f t="shared" si="1224"/>
        <v>1h 32m</v>
      </c>
      <c r="G3338" t="str">
        <f t="shared" si="1225"/>
        <v>Standard Movie</v>
      </c>
      <c r="H3338">
        <v>8</v>
      </c>
      <c r="I3338" t="str">
        <f t="shared" si="1226"/>
        <v>Very Low</v>
      </c>
      <c r="J3338">
        <v>3</v>
      </c>
      <c r="K3338" t="str">
        <f t="shared" si="1227"/>
        <v>Very Low</v>
      </c>
      <c r="L3338" t="s">
        <v>15832</v>
      </c>
      <c r="M3338">
        <v>35</v>
      </c>
      <c r="N3338" t="str">
        <f t="shared" si="1228"/>
        <v>Low</v>
      </c>
      <c r="O3338">
        <f t="shared" si="1245"/>
        <v>21564616</v>
      </c>
      <c r="P3338" t="str">
        <f t="shared" si="1229"/>
        <v>Average</v>
      </c>
      <c r="Q3338" t="s">
        <v>9324</v>
      </c>
      <c r="R3338" t="str">
        <f t="shared" si="1230"/>
        <v>Adventure</v>
      </c>
      <c r="S3338">
        <f t="shared" si="1231"/>
        <v>2</v>
      </c>
      <c r="T3338" t="s">
        <v>15833</v>
      </c>
      <c r="U3338" t="s">
        <v>15834</v>
      </c>
      <c r="V3338">
        <v>1984</v>
      </c>
      <c r="W3338" t="str">
        <f t="shared" si="1232"/>
        <v>Very Low</v>
      </c>
      <c r="X3338">
        <v>47</v>
      </c>
      <c r="Y3338" t="str">
        <f t="shared" si="1233"/>
        <v>Very Low</v>
      </c>
      <c r="Z3338" t="s">
        <v>15835</v>
      </c>
      <c r="AA3338">
        <v>2</v>
      </c>
      <c r="AB3338" t="str">
        <f t="shared" si="1234"/>
        <v>Duo/Trio Poster</v>
      </c>
      <c r="AC3338" t="s">
        <v>15836</v>
      </c>
      <c r="AD3338" t="s">
        <v>15837</v>
      </c>
      <c r="AE3338">
        <v>14</v>
      </c>
      <c r="AF3338" t="str">
        <f t="shared" si="1235"/>
        <v>Very Low</v>
      </c>
      <c r="AG3338" t="s">
        <v>9</v>
      </c>
      <c r="AH3338" t="s">
        <v>12587</v>
      </c>
      <c r="AI3338" t="s">
        <v>66</v>
      </c>
      <c r="AJ3338" t="str">
        <f t="shared" si="1236"/>
        <v>Family</v>
      </c>
      <c r="AK3338">
        <v>60000000</v>
      </c>
      <c r="AL3338" t="str">
        <f t="shared" si="1238"/>
        <v>Medium Budget</v>
      </c>
      <c r="AM3338">
        <v>1990</v>
      </c>
      <c r="AN3338">
        <f t="shared" si="1239"/>
        <v>35</v>
      </c>
      <c r="AO3338" t="str">
        <f t="shared" si="1240"/>
        <v>Old Classic</v>
      </c>
      <c r="AP3338">
        <v>6</v>
      </c>
      <c r="AQ3338" t="str">
        <f t="shared" si="1241"/>
        <v>Very Low</v>
      </c>
      <c r="AR3338">
        <v>6.7</v>
      </c>
      <c r="AS3338" t="str">
        <f t="shared" si="1242"/>
        <v>Average</v>
      </c>
      <c r="AT3338">
        <v>2.35</v>
      </c>
      <c r="AU3338" t="str">
        <f t="shared" si="1243"/>
        <v>Cinematic Widescreen</v>
      </c>
      <c r="AV3338">
        <v>278</v>
      </c>
      <c r="AW3338" t="str">
        <f t="shared" si="1244"/>
        <v>Very Low</v>
      </c>
    </row>
    <row r="3339" spans="1:49" x14ac:dyDescent="0.3">
      <c r="A3339" t="s">
        <v>0</v>
      </c>
      <c r="B3339" t="s">
        <v>8162</v>
      </c>
      <c r="C3339">
        <v>175</v>
      </c>
      <c r="D3339" t="str">
        <f t="shared" si="1223"/>
        <v>Low</v>
      </c>
      <c r="E3339">
        <v>103</v>
      </c>
      <c r="F3339" t="str">
        <f t="shared" si="1224"/>
        <v>1h 43m</v>
      </c>
      <c r="G3339" t="str">
        <f t="shared" si="1225"/>
        <v>Standard Movie</v>
      </c>
      <c r="H3339">
        <v>729</v>
      </c>
      <c r="I3339" t="str">
        <f t="shared" si="1226"/>
        <v>Very Low</v>
      </c>
      <c r="J3339">
        <v>133</v>
      </c>
      <c r="K3339" t="str">
        <f t="shared" si="1227"/>
        <v>Very Low</v>
      </c>
      <c r="L3339" t="s">
        <v>3340</v>
      </c>
      <c r="M3339">
        <v>2000</v>
      </c>
      <c r="N3339" t="str">
        <f t="shared" si="1228"/>
        <v>Low</v>
      </c>
      <c r="O3339">
        <v>14879556</v>
      </c>
      <c r="P3339" t="str">
        <f t="shared" si="1229"/>
        <v>Average</v>
      </c>
      <c r="Q3339" t="s">
        <v>2498</v>
      </c>
      <c r="R3339" t="str">
        <f t="shared" si="1230"/>
        <v>Comedy</v>
      </c>
      <c r="S3339">
        <f t="shared" si="1231"/>
        <v>2</v>
      </c>
      <c r="T3339" t="s">
        <v>873</v>
      </c>
      <c r="U3339" t="s">
        <v>15838</v>
      </c>
      <c r="V3339">
        <v>73640</v>
      </c>
      <c r="W3339" t="str">
        <f t="shared" si="1232"/>
        <v>Medium</v>
      </c>
      <c r="X3339">
        <v>3516</v>
      </c>
      <c r="Y3339" t="str">
        <f t="shared" si="1233"/>
        <v>Low</v>
      </c>
      <c r="Z3339" t="s">
        <v>15839</v>
      </c>
      <c r="AA3339">
        <v>0</v>
      </c>
      <c r="AB3339" t="str">
        <f t="shared" si="1234"/>
        <v>Symbolic Poster</v>
      </c>
      <c r="AC3339" t="s">
        <v>15840</v>
      </c>
      <c r="AD3339" t="s">
        <v>15841</v>
      </c>
      <c r="AE3339">
        <v>441</v>
      </c>
      <c r="AF3339" t="str">
        <f t="shared" si="1235"/>
        <v>Very Low</v>
      </c>
      <c r="AG3339" t="s">
        <v>9</v>
      </c>
      <c r="AH3339" t="s">
        <v>10</v>
      </c>
      <c r="AI3339" t="s">
        <v>556</v>
      </c>
      <c r="AJ3339" t="str">
        <f t="shared" si="1236"/>
        <v>Adult</v>
      </c>
      <c r="AK3339">
        <v>8000000</v>
      </c>
      <c r="AL3339" t="str">
        <f t="shared" si="1238"/>
        <v>Low Budget</v>
      </c>
      <c r="AM3339">
        <v>1999</v>
      </c>
      <c r="AN3339">
        <f t="shared" si="1239"/>
        <v>26</v>
      </c>
      <c r="AO3339" t="str">
        <f t="shared" si="1240"/>
        <v>Old Classic</v>
      </c>
      <c r="AP3339">
        <v>841</v>
      </c>
      <c r="AQ3339" t="str">
        <f t="shared" si="1241"/>
        <v>Very Low</v>
      </c>
      <c r="AR3339">
        <v>7.3</v>
      </c>
      <c r="AS3339" t="str">
        <f t="shared" si="1242"/>
        <v>Good</v>
      </c>
      <c r="AT3339">
        <v>2.35</v>
      </c>
      <c r="AU3339" t="str">
        <f t="shared" si="1243"/>
        <v>Cinematic Widescreen</v>
      </c>
      <c r="AV3339">
        <v>0</v>
      </c>
      <c r="AW3339" t="str">
        <f t="shared" si="1244"/>
        <v>Very Low</v>
      </c>
    </row>
    <row r="3340" spans="1:49" x14ac:dyDescent="0.3">
      <c r="A3340" t="s">
        <v>0</v>
      </c>
      <c r="B3340" t="s">
        <v>10277</v>
      </c>
      <c r="C3340">
        <v>167</v>
      </c>
      <c r="D3340" t="str">
        <f t="shared" si="1223"/>
        <v>Low</v>
      </c>
      <c r="E3340">
        <v>122</v>
      </c>
      <c r="F3340" t="str">
        <f t="shared" si="1224"/>
        <v>2h 2m</v>
      </c>
      <c r="G3340" t="str">
        <f t="shared" si="1225"/>
        <v>Long Movie</v>
      </c>
      <c r="H3340">
        <v>300</v>
      </c>
      <c r="I3340" t="str">
        <f t="shared" si="1226"/>
        <v>Very Low</v>
      </c>
      <c r="J3340">
        <v>341</v>
      </c>
      <c r="K3340" t="str">
        <f t="shared" si="1227"/>
        <v>Very Low</v>
      </c>
      <c r="L3340" t="s">
        <v>3410</v>
      </c>
      <c r="M3340">
        <v>579</v>
      </c>
      <c r="N3340" t="str">
        <f t="shared" si="1228"/>
        <v>Low</v>
      </c>
      <c r="O3340">
        <v>13569248</v>
      </c>
      <c r="P3340" t="str">
        <f t="shared" si="1229"/>
        <v>Average</v>
      </c>
      <c r="Q3340" t="s">
        <v>3380</v>
      </c>
      <c r="R3340" t="str">
        <f t="shared" si="1230"/>
        <v>Drama</v>
      </c>
      <c r="S3340">
        <f t="shared" si="1231"/>
        <v>1</v>
      </c>
      <c r="T3340" t="s">
        <v>4027</v>
      </c>
      <c r="U3340" t="s">
        <v>15842</v>
      </c>
      <c r="V3340">
        <v>16530</v>
      </c>
      <c r="W3340" t="str">
        <f t="shared" si="1232"/>
        <v>Low</v>
      </c>
      <c r="X3340">
        <v>1637</v>
      </c>
      <c r="Y3340" t="str">
        <f t="shared" si="1233"/>
        <v>Low</v>
      </c>
      <c r="Z3340" t="s">
        <v>1330</v>
      </c>
      <c r="AA3340">
        <v>1</v>
      </c>
      <c r="AB3340" t="str">
        <f t="shared" si="1234"/>
        <v>Solo Star Poster</v>
      </c>
      <c r="AC3340" t="s">
        <v>15843</v>
      </c>
      <c r="AD3340" t="s">
        <v>15844</v>
      </c>
      <c r="AE3340">
        <v>117</v>
      </c>
      <c r="AF3340" t="str">
        <f t="shared" si="1235"/>
        <v>Very Low</v>
      </c>
      <c r="AG3340" t="s">
        <v>9</v>
      </c>
      <c r="AH3340" t="s">
        <v>10</v>
      </c>
      <c r="AI3340" t="s">
        <v>11</v>
      </c>
      <c r="AJ3340" t="str">
        <f t="shared" si="1236"/>
        <v>Teen</v>
      </c>
      <c r="AK3340">
        <f>AK3339</f>
        <v>8000000</v>
      </c>
      <c r="AL3340" t="str">
        <f t="shared" si="1238"/>
        <v>Low Budget</v>
      </c>
      <c r="AM3340">
        <v>2006</v>
      </c>
      <c r="AN3340">
        <f t="shared" si="1239"/>
        <v>19</v>
      </c>
      <c r="AO3340" t="str">
        <f t="shared" si="1240"/>
        <v>Old Classic</v>
      </c>
      <c r="AP3340">
        <v>405</v>
      </c>
      <c r="AQ3340" t="str">
        <f t="shared" si="1241"/>
        <v>Very Low</v>
      </c>
      <c r="AR3340">
        <v>7.6</v>
      </c>
      <c r="AS3340" t="str">
        <f t="shared" si="1242"/>
        <v>Good</v>
      </c>
      <c r="AT3340">
        <v>1.85</v>
      </c>
      <c r="AU3340" t="str">
        <f t="shared" si="1243"/>
        <v>HDTV / Widescreen</v>
      </c>
      <c r="AV3340">
        <v>0</v>
      </c>
      <c r="AW3340" t="str">
        <f t="shared" si="1244"/>
        <v>Very Low</v>
      </c>
    </row>
    <row r="3341" spans="1:49" x14ac:dyDescent="0.3">
      <c r="A3341" t="s">
        <v>0</v>
      </c>
      <c r="B3341" t="s">
        <v>15845</v>
      </c>
      <c r="C3341">
        <v>132</v>
      </c>
      <c r="D3341" t="str">
        <f t="shared" si="1223"/>
        <v>Low</v>
      </c>
      <c r="E3341">
        <v>101</v>
      </c>
      <c r="F3341" t="str">
        <f t="shared" si="1224"/>
        <v>1h 41m</v>
      </c>
      <c r="G3341" t="str">
        <f t="shared" si="1225"/>
        <v>Standard Movie</v>
      </c>
      <c r="H3341">
        <v>17</v>
      </c>
      <c r="I3341" t="str">
        <f t="shared" si="1226"/>
        <v>Very Low</v>
      </c>
      <c r="J3341">
        <v>429</v>
      </c>
      <c r="K3341" t="str">
        <f t="shared" si="1227"/>
        <v>Very Low</v>
      </c>
      <c r="L3341" t="s">
        <v>3868</v>
      </c>
      <c r="M3341">
        <v>35000</v>
      </c>
      <c r="N3341" t="str">
        <f t="shared" si="1228"/>
        <v>Medium</v>
      </c>
      <c r="O3341">
        <v>34017854</v>
      </c>
      <c r="P3341" t="str">
        <f t="shared" si="1229"/>
        <v>Average</v>
      </c>
      <c r="Q3341" t="s">
        <v>1642</v>
      </c>
      <c r="R3341" t="str">
        <f t="shared" si="1230"/>
        <v>Comedy</v>
      </c>
      <c r="S3341">
        <f t="shared" si="1231"/>
        <v>1</v>
      </c>
      <c r="T3341" t="s">
        <v>2140</v>
      </c>
      <c r="U3341" t="s">
        <v>15846</v>
      </c>
      <c r="V3341">
        <v>51326</v>
      </c>
      <c r="W3341" t="str">
        <f t="shared" si="1232"/>
        <v>Medium</v>
      </c>
      <c r="X3341">
        <v>36892</v>
      </c>
      <c r="Y3341" t="str">
        <f t="shared" si="1233"/>
        <v>Medium</v>
      </c>
      <c r="Z3341" t="s">
        <v>10891</v>
      </c>
      <c r="AA3341">
        <v>4</v>
      </c>
      <c r="AB3341" t="str">
        <f t="shared" si="1234"/>
        <v>Ensemble Poster</v>
      </c>
      <c r="AC3341" t="s">
        <v>15847</v>
      </c>
      <c r="AD3341" t="s">
        <v>15848</v>
      </c>
      <c r="AE3341">
        <v>116</v>
      </c>
      <c r="AF3341" t="str">
        <f t="shared" si="1235"/>
        <v>Very Low</v>
      </c>
      <c r="AG3341" t="s">
        <v>9</v>
      </c>
      <c r="AH3341" t="s">
        <v>10</v>
      </c>
      <c r="AI3341" t="s">
        <v>11</v>
      </c>
      <c r="AJ3341" t="str">
        <f t="shared" si="1236"/>
        <v>Teen</v>
      </c>
      <c r="AK3341">
        <v>8500000</v>
      </c>
      <c r="AL3341" t="str">
        <f t="shared" si="1238"/>
        <v>Low Budget</v>
      </c>
      <c r="AM3341">
        <v>2015</v>
      </c>
      <c r="AN3341">
        <f t="shared" si="1239"/>
        <v>10</v>
      </c>
      <c r="AO3341" t="str">
        <f t="shared" si="1240"/>
        <v>Modern Classic</v>
      </c>
      <c r="AP3341">
        <v>966</v>
      </c>
      <c r="AQ3341" t="str">
        <f t="shared" si="1241"/>
        <v>Very Low</v>
      </c>
      <c r="AR3341">
        <v>6.5</v>
      </c>
      <c r="AS3341" t="str">
        <f t="shared" si="1242"/>
        <v>Average</v>
      </c>
      <c r="AT3341">
        <v>2.35</v>
      </c>
      <c r="AU3341" t="str">
        <f t="shared" si="1243"/>
        <v>Cinematic Widescreen</v>
      </c>
      <c r="AV3341">
        <v>8000</v>
      </c>
      <c r="AW3341" t="str">
        <f t="shared" si="1244"/>
        <v>Low</v>
      </c>
    </row>
    <row r="3342" spans="1:49" x14ac:dyDescent="0.3">
      <c r="A3342" t="s">
        <v>0</v>
      </c>
      <c r="B3342" t="s">
        <v>12094</v>
      </c>
      <c r="C3342">
        <v>66</v>
      </c>
      <c r="D3342" t="str">
        <f t="shared" si="1223"/>
        <v>Low</v>
      </c>
      <c r="E3342">
        <v>104</v>
      </c>
      <c r="F3342" t="str">
        <f t="shared" si="1224"/>
        <v>1h 44m</v>
      </c>
      <c r="G3342" t="str">
        <f t="shared" si="1225"/>
        <v>Standard Movie</v>
      </c>
      <c r="H3342">
        <v>170</v>
      </c>
      <c r="I3342" t="str">
        <f t="shared" si="1226"/>
        <v>Very Low</v>
      </c>
      <c r="J3342">
        <v>202</v>
      </c>
      <c r="K3342" t="str">
        <f t="shared" si="1227"/>
        <v>Very Low</v>
      </c>
      <c r="L3342" t="s">
        <v>15849</v>
      </c>
      <c r="M3342">
        <v>736</v>
      </c>
      <c r="N3342" t="str">
        <f t="shared" si="1228"/>
        <v>Low</v>
      </c>
      <c r="O3342">
        <v>4273372</v>
      </c>
      <c r="P3342" t="str">
        <f t="shared" si="1229"/>
        <v>Flop</v>
      </c>
      <c r="Q3342" t="s">
        <v>7808</v>
      </c>
      <c r="R3342" t="str">
        <f t="shared" si="1230"/>
        <v>Drama</v>
      </c>
      <c r="S3342">
        <f t="shared" si="1231"/>
        <v>3</v>
      </c>
      <c r="T3342" t="s">
        <v>7010</v>
      </c>
      <c r="U3342" t="s">
        <v>15850</v>
      </c>
      <c r="V3342">
        <v>19412</v>
      </c>
      <c r="W3342" t="str">
        <f t="shared" si="1232"/>
        <v>Low</v>
      </c>
      <c r="X3342">
        <v>1854</v>
      </c>
      <c r="Y3342" t="str">
        <f t="shared" si="1233"/>
        <v>Low</v>
      </c>
      <c r="Z3342" t="s">
        <v>15851</v>
      </c>
      <c r="AA3342">
        <v>1</v>
      </c>
      <c r="AB3342" t="str">
        <f t="shared" si="1234"/>
        <v>Solo Star Poster</v>
      </c>
      <c r="AC3342" t="s">
        <v>15852</v>
      </c>
      <c r="AD3342" t="s">
        <v>15853</v>
      </c>
      <c r="AE3342">
        <v>308</v>
      </c>
      <c r="AF3342" t="str">
        <f t="shared" si="1235"/>
        <v>Very Low</v>
      </c>
      <c r="AG3342" t="s">
        <v>9</v>
      </c>
      <c r="AH3342" t="s">
        <v>10</v>
      </c>
      <c r="AI3342" t="s">
        <v>11</v>
      </c>
      <c r="AJ3342" t="str">
        <f t="shared" si="1236"/>
        <v>Teen</v>
      </c>
      <c r="AK3342">
        <v>22000000</v>
      </c>
      <c r="AL3342" t="str">
        <f t="shared" si="1238"/>
        <v>Low Budget</v>
      </c>
      <c r="AM3342">
        <v>2001</v>
      </c>
      <c r="AN3342">
        <f t="shared" si="1239"/>
        <v>24</v>
      </c>
      <c r="AO3342" t="str">
        <f t="shared" si="1240"/>
        <v>Old Classic</v>
      </c>
      <c r="AP3342">
        <v>218</v>
      </c>
      <c r="AQ3342" t="str">
        <f t="shared" si="1241"/>
        <v>Very Low</v>
      </c>
      <c r="AR3342">
        <v>2.1</v>
      </c>
      <c r="AS3342" t="str">
        <f t="shared" si="1242"/>
        <v>Terrible</v>
      </c>
      <c r="AT3342">
        <v>2.35</v>
      </c>
      <c r="AU3342" t="str">
        <f t="shared" si="1243"/>
        <v>Cinematic Widescreen</v>
      </c>
      <c r="AV3342">
        <v>0</v>
      </c>
      <c r="AW3342" t="str">
        <f t="shared" si="1244"/>
        <v>Very Low</v>
      </c>
    </row>
    <row r="3343" spans="1:49" x14ac:dyDescent="0.3">
      <c r="A3343" t="s">
        <v>0</v>
      </c>
      <c r="B3343" t="s">
        <v>15854</v>
      </c>
      <c r="C3343">
        <v>79</v>
      </c>
      <c r="D3343" t="str">
        <f t="shared" si="1223"/>
        <v>Low</v>
      </c>
      <c r="E3343">
        <v>101</v>
      </c>
      <c r="F3343" t="str">
        <f t="shared" si="1224"/>
        <v>1h 41m</v>
      </c>
      <c r="G3343" t="str">
        <f t="shared" si="1225"/>
        <v>Standard Movie</v>
      </c>
      <c r="H3343">
        <v>14</v>
      </c>
      <c r="I3343" t="str">
        <f t="shared" si="1226"/>
        <v>Very Low</v>
      </c>
      <c r="J3343">
        <v>559</v>
      </c>
      <c r="K3343" t="str">
        <f t="shared" si="1227"/>
        <v>Very Low</v>
      </c>
      <c r="L3343" t="s">
        <v>7483</v>
      </c>
      <c r="M3343">
        <v>1000</v>
      </c>
      <c r="N3343" t="str">
        <f t="shared" si="1228"/>
        <v>Low</v>
      </c>
      <c r="O3343">
        <f t="shared" ref="O3343:O3344" si="1246">O3342</f>
        <v>4273372</v>
      </c>
      <c r="P3343" t="str">
        <f t="shared" si="1229"/>
        <v>Flop</v>
      </c>
      <c r="Q3343" t="s">
        <v>6103</v>
      </c>
      <c r="R3343" t="str">
        <f t="shared" si="1230"/>
        <v>Drama</v>
      </c>
      <c r="S3343">
        <f t="shared" si="1231"/>
        <v>4</v>
      </c>
      <c r="T3343" t="s">
        <v>3715</v>
      </c>
      <c r="U3343" t="s">
        <v>15855</v>
      </c>
      <c r="V3343">
        <v>13167</v>
      </c>
      <c r="W3343" t="str">
        <f t="shared" si="1232"/>
        <v>Low</v>
      </c>
      <c r="X3343">
        <v>3164</v>
      </c>
      <c r="Y3343" t="str">
        <f t="shared" si="1233"/>
        <v>Low</v>
      </c>
      <c r="Z3343" t="s">
        <v>15856</v>
      </c>
      <c r="AA3343">
        <v>0</v>
      </c>
      <c r="AB3343" t="str">
        <f t="shared" si="1234"/>
        <v>Symbolic Poster</v>
      </c>
      <c r="AC3343" t="s">
        <v>15857</v>
      </c>
      <c r="AD3343" t="s">
        <v>15858</v>
      </c>
      <c r="AE3343">
        <v>57</v>
      </c>
      <c r="AF3343" t="str">
        <f t="shared" si="1235"/>
        <v>Very Low</v>
      </c>
      <c r="AG3343" t="s">
        <v>9</v>
      </c>
      <c r="AH3343" t="s">
        <v>10</v>
      </c>
      <c r="AI3343" t="s">
        <v>556</v>
      </c>
      <c r="AJ3343" t="str">
        <f t="shared" si="1236"/>
        <v>Adult</v>
      </c>
      <c r="AK3343">
        <v>9000000</v>
      </c>
      <c r="AL3343" t="str">
        <f t="shared" si="1238"/>
        <v>Low Budget</v>
      </c>
      <c r="AM3343">
        <v>2013</v>
      </c>
      <c r="AN3343">
        <f t="shared" si="1239"/>
        <v>12</v>
      </c>
      <c r="AO3343" t="str">
        <f t="shared" si="1240"/>
        <v>Modern Classic</v>
      </c>
      <c r="AP3343">
        <v>907</v>
      </c>
      <c r="AQ3343" t="str">
        <f t="shared" si="1241"/>
        <v>Very Low</v>
      </c>
      <c r="AR3343">
        <v>5.3</v>
      </c>
      <c r="AS3343" t="str">
        <f t="shared" si="1242"/>
        <v>Below Average</v>
      </c>
      <c r="AT3343">
        <v>2.35</v>
      </c>
      <c r="AU3343" t="str">
        <f t="shared" si="1243"/>
        <v>Cinematic Widescreen</v>
      </c>
      <c r="AV3343">
        <v>0</v>
      </c>
      <c r="AW3343" t="str">
        <f t="shared" si="1244"/>
        <v>Very Low</v>
      </c>
    </row>
    <row r="3344" spans="1:49" x14ac:dyDescent="0.3">
      <c r="A3344" t="s">
        <v>0</v>
      </c>
      <c r="B3344" t="s">
        <v>15859</v>
      </c>
      <c r="C3344">
        <v>15</v>
      </c>
      <c r="D3344" t="str">
        <f t="shared" si="1223"/>
        <v>Very Low</v>
      </c>
      <c r="E3344">
        <v>135</v>
      </c>
      <c r="F3344" t="str">
        <f t="shared" si="1224"/>
        <v>2h 15m</v>
      </c>
      <c r="G3344" t="str">
        <f t="shared" si="1225"/>
        <v>Long Movie</v>
      </c>
      <c r="H3344">
        <v>0</v>
      </c>
      <c r="I3344" t="str">
        <f t="shared" si="1226"/>
        <v>Very Low</v>
      </c>
      <c r="J3344">
        <v>13</v>
      </c>
      <c r="K3344" t="str">
        <f t="shared" si="1227"/>
        <v>Very Low</v>
      </c>
      <c r="L3344" t="s">
        <v>15860</v>
      </c>
      <c r="M3344">
        <v>28</v>
      </c>
      <c r="N3344" t="str">
        <f t="shared" si="1228"/>
        <v>Low</v>
      </c>
      <c r="O3344">
        <f t="shared" si="1246"/>
        <v>4273372</v>
      </c>
      <c r="P3344" t="str">
        <f t="shared" si="1229"/>
        <v>Flop</v>
      </c>
      <c r="Q3344" t="s">
        <v>748</v>
      </c>
      <c r="R3344" t="str">
        <f t="shared" si="1230"/>
        <v>Action</v>
      </c>
      <c r="S3344">
        <f t="shared" si="1231"/>
        <v>2</v>
      </c>
      <c r="T3344" t="s">
        <v>15861</v>
      </c>
      <c r="U3344" t="s">
        <v>15862</v>
      </c>
      <c r="V3344">
        <v>3290</v>
      </c>
      <c r="W3344" t="str">
        <f t="shared" si="1232"/>
        <v>Very Low</v>
      </c>
      <c r="X3344">
        <v>97</v>
      </c>
      <c r="Y3344" t="str">
        <f t="shared" si="1233"/>
        <v>Very Low</v>
      </c>
      <c r="Z3344" t="s">
        <v>12668</v>
      </c>
      <c r="AA3344">
        <v>0</v>
      </c>
      <c r="AB3344" t="str">
        <f t="shared" si="1234"/>
        <v>Symbolic Poster</v>
      </c>
      <c r="AC3344" t="s">
        <v>15863</v>
      </c>
      <c r="AD3344" t="s">
        <v>15864</v>
      </c>
      <c r="AE3344">
        <v>17</v>
      </c>
      <c r="AF3344" t="str">
        <f t="shared" si="1235"/>
        <v>Very Low</v>
      </c>
      <c r="AG3344" t="s">
        <v>12671</v>
      </c>
      <c r="AH3344" t="s">
        <v>5665</v>
      </c>
      <c r="AI3344" t="str">
        <f>AI3343</f>
        <v>R</v>
      </c>
      <c r="AJ3344" t="str">
        <f t="shared" si="1236"/>
        <v>Adult</v>
      </c>
      <c r="AK3344">
        <v>8000000</v>
      </c>
      <c r="AL3344" t="str">
        <f t="shared" si="1238"/>
        <v>Low Budget</v>
      </c>
      <c r="AM3344">
        <v>2003</v>
      </c>
      <c r="AN3344">
        <f t="shared" si="1239"/>
        <v>22</v>
      </c>
      <c r="AO3344" t="str">
        <f t="shared" si="1240"/>
        <v>Old Classic</v>
      </c>
      <c r="AP3344">
        <v>15</v>
      </c>
      <c r="AQ3344" t="str">
        <f t="shared" si="1241"/>
        <v>Very Low</v>
      </c>
      <c r="AR3344">
        <v>7.2</v>
      </c>
      <c r="AS3344" t="str">
        <f t="shared" si="1242"/>
        <v>Good</v>
      </c>
      <c r="AT3344">
        <v>2.35</v>
      </c>
      <c r="AU3344" t="str">
        <f t="shared" si="1243"/>
        <v>Cinematic Widescreen</v>
      </c>
      <c r="AV3344">
        <v>387</v>
      </c>
      <c r="AW3344" t="str">
        <f t="shared" si="1244"/>
        <v>Very Low</v>
      </c>
    </row>
    <row r="3345" spans="1:49" x14ac:dyDescent="0.3">
      <c r="A3345" t="s">
        <v>0</v>
      </c>
      <c r="B3345" t="s">
        <v>14266</v>
      </c>
      <c r="C3345">
        <v>222</v>
      </c>
      <c r="D3345" t="str">
        <f t="shared" si="1223"/>
        <v>Medium</v>
      </c>
      <c r="E3345">
        <v>119</v>
      </c>
      <c r="F3345" t="str">
        <f t="shared" si="1224"/>
        <v>1h 59m</v>
      </c>
      <c r="G3345" t="str">
        <f t="shared" si="1225"/>
        <v>Standard Movie</v>
      </c>
      <c r="H3345">
        <v>319</v>
      </c>
      <c r="I3345" t="str">
        <f t="shared" si="1226"/>
        <v>Very Low</v>
      </c>
      <c r="J3345">
        <v>179</v>
      </c>
      <c r="K3345" t="str">
        <f t="shared" si="1227"/>
        <v>Very Low</v>
      </c>
      <c r="L3345" t="s">
        <v>11724</v>
      </c>
      <c r="M3345">
        <v>2000</v>
      </c>
      <c r="N3345" t="str">
        <f t="shared" si="1228"/>
        <v>Low</v>
      </c>
      <c r="O3345">
        <v>4440055</v>
      </c>
      <c r="P3345" t="str">
        <f t="shared" si="1229"/>
        <v>Flop</v>
      </c>
      <c r="Q3345" t="s">
        <v>6297</v>
      </c>
      <c r="R3345" t="str">
        <f t="shared" si="1230"/>
        <v>Biography</v>
      </c>
      <c r="S3345">
        <f t="shared" si="1231"/>
        <v>3</v>
      </c>
      <c r="T3345" t="s">
        <v>1371</v>
      </c>
      <c r="U3345" t="s">
        <v>15865</v>
      </c>
      <c r="V3345">
        <v>21360</v>
      </c>
      <c r="W3345" t="str">
        <f t="shared" si="1232"/>
        <v>Low</v>
      </c>
      <c r="X3345">
        <v>3279</v>
      </c>
      <c r="Y3345" t="str">
        <f t="shared" si="1233"/>
        <v>Low</v>
      </c>
      <c r="Z3345" t="s">
        <v>15866</v>
      </c>
      <c r="AA3345">
        <v>0</v>
      </c>
      <c r="AB3345" t="str">
        <f t="shared" si="1234"/>
        <v>Symbolic Poster</v>
      </c>
      <c r="AC3345" t="s">
        <v>15867</v>
      </c>
      <c r="AD3345" t="s">
        <v>15868</v>
      </c>
      <c r="AE3345">
        <v>110</v>
      </c>
      <c r="AF3345" t="str">
        <f t="shared" si="1235"/>
        <v>Very Low</v>
      </c>
      <c r="AG3345" t="s">
        <v>9</v>
      </c>
      <c r="AH3345" t="s">
        <v>28</v>
      </c>
      <c r="AI3345" t="s">
        <v>66</v>
      </c>
      <c r="AJ3345" t="str">
        <f t="shared" si="1236"/>
        <v>Family</v>
      </c>
      <c r="AK3345">
        <v>8500000</v>
      </c>
      <c r="AL3345" t="str">
        <f t="shared" si="1238"/>
        <v>Low Budget</v>
      </c>
      <c r="AM3345">
        <v>2009</v>
      </c>
      <c r="AN3345">
        <f t="shared" si="1239"/>
        <v>16</v>
      </c>
      <c r="AO3345" t="str">
        <f t="shared" si="1240"/>
        <v>Old Classic</v>
      </c>
      <c r="AP3345">
        <v>552</v>
      </c>
      <c r="AQ3345" t="str">
        <f t="shared" si="1241"/>
        <v>Very Low</v>
      </c>
      <c r="AR3345">
        <v>7</v>
      </c>
      <c r="AS3345" t="str">
        <f t="shared" si="1242"/>
        <v>Good</v>
      </c>
      <c r="AT3345">
        <v>1.85</v>
      </c>
      <c r="AU3345" t="str">
        <f t="shared" si="1243"/>
        <v>HDTV / Widescreen</v>
      </c>
      <c r="AV3345">
        <v>0</v>
      </c>
      <c r="AW3345" t="str">
        <f t="shared" si="1244"/>
        <v>Very Low</v>
      </c>
    </row>
    <row r="3346" spans="1:49" x14ac:dyDescent="0.3">
      <c r="A3346" t="s">
        <v>0</v>
      </c>
      <c r="B3346" t="s">
        <v>14675</v>
      </c>
      <c r="C3346">
        <v>210</v>
      </c>
      <c r="D3346" t="str">
        <f t="shared" si="1223"/>
        <v>Medium</v>
      </c>
      <c r="E3346">
        <v>128</v>
      </c>
      <c r="F3346" t="str">
        <f t="shared" si="1224"/>
        <v>2h 8m</v>
      </c>
      <c r="G3346" t="str">
        <f t="shared" si="1225"/>
        <v>Long Movie</v>
      </c>
      <c r="H3346">
        <v>160</v>
      </c>
      <c r="I3346" t="str">
        <f t="shared" si="1226"/>
        <v>Very Low</v>
      </c>
      <c r="J3346">
        <v>81</v>
      </c>
      <c r="K3346" t="str">
        <f t="shared" si="1227"/>
        <v>Very Low</v>
      </c>
      <c r="L3346" t="s">
        <v>15869</v>
      </c>
      <c r="M3346">
        <v>8000</v>
      </c>
      <c r="N3346" t="str">
        <f t="shared" si="1228"/>
        <v>Low</v>
      </c>
      <c r="O3346">
        <v>4018695</v>
      </c>
      <c r="P3346" t="str">
        <f t="shared" si="1229"/>
        <v>Flop</v>
      </c>
      <c r="Q3346" t="s">
        <v>1797</v>
      </c>
      <c r="R3346" t="str">
        <f t="shared" si="1230"/>
        <v>Adventure</v>
      </c>
      <c r="S3346">
        <f t="shared" si="1231"/>
        <v>3</v>
      </c>
      <c r="T3346" t="s">
        <v>14677</v>
      </c>
      <c r="U3346" t="s">
        <v>15870</v>
      </c>
      <c r="V3346">
        <v>69759</v>
      </c>
      <c r="W3346" t="str">
        <f t="shared" si="1232"/>
        <v>Medium</v>
      </c>
      <c r="X3346">
        <v>8532</v>
      </c>
      <c r="Y3346" t="str">
        <f t="shared" si="1233"/>
        <v>Low</v>
      </c>
      <c r="Z3346" t="s">
        <v>15871</v>
      </c>
      <c r="AA3346">
        <v>2</v>
      </c>
      <c r="AB3346" t="str">
        <f t="shared" si="1234"/>
        <v>Duo/Trio Poster</v>
      </c>
      <c r="AC3346" t="s">
        <v>15872</v>
      </c>
      <c r="AD3346" t="s">
        <v>15873</v>
      </c>
      <c r="AE3346">
        <v>235</v>
      </c>
      <c r="AF3346" t="str">
        <f t="shared" si="1235"/>
        <v>Very Low</v>
      </c>
      <c r="AG3346" t="s">
        <v>5582</v>
      </c>
      <c r="AH3346" t="s">
        <v>5583</v>
      </c>
      <c r="AI3346" t="s">
        <v>11</v>
      </c>
      <c r="AJ3346" t="str">
        <f t="shared" si="1236"/>
        <v>Teen</v>
      </c>
      <c r="AK3346">
        <v>12000000</v>
      </c>
      <c r="AL3346" t="str">
        <f t="shared" si="1238"/>
        <v>Low Budget</v>
      </c>
      <c r="AM3346">
        <v>2010</v>
      </c>
      <c r="AN3346">
        <f t="shared" si="1239"/>
        <v>15</v>
      </c>
      <c r="AO3346" t="str">
        <f t="shared" si="1240"/>
        <v>Modern Classic</v>
      </c>
      <c r="AP3346">
        <v>327</v>
      </c>
      <c r="AQ3346" t="str">
        <f t="shared" si="1241"/>
        <v>Very Low</v>
      </c>
      <c r="AR3346">
        <v>8</v>
      </c>
      <c r="AS3346" t="str">
        <f t="shared" si="1242"/>
        <v>Excellent</v>
      </c>
      <c r="AT3346">
        <v>2.35</v>
      </c>
      <c r="AU3346" t="str">
        <f t="shared" si="1243"/>
        <v>Cinematic Widescreen</v>
      </c>
      <c r="AV3346">
        <v>27000</v>
      </c>
      <c r="AW3346" t="str">
        <f t="shared" si="1244"/>
        <v>Medium</v>
      </c>
    </row>
    <row r="3347" spans="1:49" x14ac:dyDescent="0.3">
      <c r="A3347" t="s">
        <v>0</v>
      </c>
      <c r="B3347" t="s">
        <v>10069</v>
      </c>
      <c r="C3347">
        <v>60</v>
      </c>
      <c r="D3347" t="str">
        <f t="shared" si="1223"/>
        <v>Low</v>
      </c>
      <c r="E3347">
        <v>107</v>
      </c>
      <c r="F3347" t="str">
        <f t="shared" si="1224"/>
        <v>1h 47m</v>
      </c>
      <c r="G3347" t="str">
        <f t="shared" si="1225"/>
        <v>Standard Movie</v>
      </c>
      <c r="H3347">
        <v>71</v>
      </c>
      <c r="I3347" t="str">
        <f t="shared" si="1226"/>
        <v>Very Low</v>
      </c>
      <c r="J3347">
        <v>304</v>
      </c>
      <c r="K3347" t="str">
        <f t="shared" si="1227"/>
        <v>Very Low</v>
      </c>
      <c r="L3347" t="s">
        <v>4499</v>
      </c>
      <c r="M3347">
        <v>967</v>
      </c>
      <c r="N3347" t="str">
        <f t="shared" si="1228"/>
        <v>Low</v>
      </c>
      <c r="O3347">
        <v>80000000</v>
      </c>
      <c r="P3347" t="str">
        <f t="shared" si="1229"/>
        <v>Hit</v>
      </c>
      <c r="Q3347" t="s">
        <v>7808</v>
      </c>
      <c r="R3347" t="str">
        <f t="shared" si="1230"/>
        <v>Drama</v>
      </c>
      <c r="S3347">
        <f t="shared" si="1231"/>
        <v>3</v>
      </c>
      <c r="T3347" t="s">
        <v>4166</v>
      </c>
      <c r="U3347" t="s">
        <v>10070</v>
      </c>
      <c r="V3347">
        <v>51459</v>
      </c>
      <c r="W3347" t="str">
        <f t="shared" si="1232"/>
        <v>Medium</v>
      </c>
      <c r="X3347">
        <v>1962</v>
      </c>
      <c r="Y3347" t="str">
        <f t="shared" si="1233"/>
        <v>Low</v>
      </c>
      <c r="Z3347" t="s">
        <v>10071</v>
      </c>
      <c r="AA3347">
        <v>0</v>
      </c>
      <c r="AB3347" t="str">
        <f t="shared" si="1234"/>
        <v>Symbolic Poster</v>
      </c>
      <c r="AC3347" t="s">
        <v>10072</v>
      </c>
      <c r="AD3347" t="s">
        <v>10073</v>
      </c>
      <c r="AE3347">
        <v>113</v>
      </c>
      <c r="AF3347" t="str">
        <f t="shared" si="1235"/>
        <v>Very Low</v>
      </c>
      <c r="AG3347" t="s">
        <v>9</v>
      </c>
      <c r="AH3347" t="s">
        <v>10</v>
      </c>
      <c r="AI3347" t="s">
        <v>66</v>
      </c>
      <c r="AJ3347" t="str">
        <f t="shared" si="1236"/>
        <v>Family</v>
      </c>
      <c r="AK3347">
        <v>8200000</v>
      </c>
      <c r="AL3347" t="str">
        <f t="shared" si="1238"/>
        <v>Low Budget</v>
      </c>
      <c r="AM3347">
        <v>1984</v>
      </c>
      <c r="AN3347">
        <f t="shared" si="1239"/>
        <v>41</v>
      </c>
      <c r="AO3347" t="str">
        <f t="shared" si="1240"/>
        <v>Old Classic</v>
      </c>
      <c r="AP3347">
        <v>455</v>
      </c>
      <c r="AQ3347" t="str">
        <f t="shared" si="1241"/>
        <v>Very Low</v>
      </c>
      <c r="AR3347">
        <v>6.5</v>
      </c>
      <c r="AS3347" t="str">
        <f t="shared" si="1242"/>
        <v>Average</v>
      </c>
      <c r="AT3347">
        <v>1.85</v>
      </c>
      <c r="AU3347" t="str">
        <f t="shared" si="1243"/>
        <v>HDTV / Widescreen</v>
      </c>
      <c r="AV3347">
        <v>0</v>
      </c>
      <c r="AW3347" t="str">
        <f t="shared" si="1244"/>
        <v>Very Low</v>
      </c>
    </row>
    <row r="3348" spans="1:49" x14ac:dyDescent="0.3">
      <c r="A3348" t="s">
        <v>0</v>
      </c>
      <c r="B3348" t="s">
        <v>11332</v>
      </c>
      <c r="C3348">
        <v>346</v>
      </c>
      <c r="D3348" t="str">
        <f t="shared" si="1223"/>
        <v>Medium</v>
      </c>
      <c r="E3348">
        <v>106</v>
      </c>
      <c r="F3348" t="str">
        <f t="shared" si="1224"/>
        <v>1h 46m</v>
      </c>
      <c r="G3348" t="str">
        <f t="shared" si="1225"/>
        <v>Standard Movie</v>
      </c>
      <c r="H3348">
        <v>78</v>
      </c>
      <c r="I3348" t="str">
        <f t="shared" si="1226"/>
        <v>Very Low</v>
      </c>
      <c r="J3348">
        <f t="shared" ref="J3348:L3348" si="1247">J3347</f>
        <v>304</v>
      </c>
      <c r="K3348" t="str">
        <f t="shared" si="1227"/>
        <v>Very Low</v>
      </c>
      <c r="L3348" t="str">
        <f t="shared" si="1247"/>
        <v>Chris Penn</v>
      </c>
      <c r="M3348">
        <v>0</v>
      </c>
      <c r="N3348" t="str">
        <f t="shared" si="1228"/>
        <v>Low</v>
      </c>
      <c r="O3348">
        <v>6262942</v>
      </c>
      <c r="P3348" t="str">
        <f t="shared" si="1229"/>
        <v>Flop</v>
      </c>
      <c r="Q3348" t="s">
        <v>994</v>
      </c>
      <c r="R3348" t="str">
        <f t="shared" si="1230"/>
        <v>Action</v>
      </c>
      <c r="S3348">
        <f t="shared" si="1231"/>
        <v>3</v>
      </c>
      <c r="T3348" t="s">
        <v>4012</v>
      </c>
      <c r="U3348" t="s">
        <v>15874</v>
      </c>
      <c r="V3348">
        <v>59545</v>
      </c>
      <c r="W3348" t="str">
        <f t="shared" si="1232"/>
        <v>Medium</v>
      </c>
      <c r="X3348">
        <v>0</v>
      </c>
      <c r="Y3348" t="str">
        <f t="shared" si="1233"/>
        <v>Very Low</v>
      </c>
      <c r="Z3348" t="str">
        <f>Z3347</f>
        <v>Lori Singer</v>
      </c>
      <c r="AA3348">
        <v>0</v>
      </c>
      <c r="AB3348" t="str">
        <f t="shared" si="1234"/>
        <v>Symbolic Poster</v>
      </c>
      <c r="AC3348" t="s">
        <v>15875</v>
      </c>
      <c r="AD3348" t="s">
        <v>15876</v>
      </c>
      <c r="AE3348">
        <v>312</v>
      </c>
      <c r="AF3348" t="str">
        <f t="shared" si="1235"/>
        <v>Very Low</v>
      </c>
      <c r="AG3348" t="s">
        <v>9</v>
      </c>
      <c r="AH3348" t="s">
        <v>10</v>
      </c>
      <c r="AI3348" t="s">
        <v>11</v>
      </c>
      <c r="AJ3348" t="str">
        <f t="shared" si="1236"/>
        <v>Teen</v>
      </c>
      <c r="AK3348">
        <v>9000000</v>
      </c>
      <c r="AL3348" t="str">
        <f t="shared" si="1238"/>
        <v>Low Budget</v>
      </c>
      <c r="AM3348">
        <v>2013</v>
      </c>
      <c r="AN3348">
        <f t="shared" si="1239"/>
        <v>12</v>
      </c>
      <c r="AO3348" t="str">
        <f t="shared" si="1240"/>
        <v>Modern Classic</v>
      </c>
      <c r="AP3348">
        <f>AP3347</f>
        <v>455</v>
      </c>
      <c r="AQ3348" t="str">
        <f t="shared" si="1241"/>
        <v>Very Low</v>
      </c>
      <c r="AR3348">
        <v>6.9</v>
      </c>
      <c r="AS3348" t="str">
        <f t="shared" si="1242"/>
        <v>Average</v>
      </c>
      <c r="AT3348">
        <v>2.35</v>
      </c>
      <c r="AU3348" t="str">
        <f t="shared" si="1243"/>
        <v>Cinematic Widescreen</v>
      </c>
      <c r="AV3348">
        <v>18000</v>
      </c>
      <c r="AW3348" t="str">
        <f t="shared" si="1244"/>
        <v>Medium</v>
      </c>
    </row>
    <row r="3349" spans="1:49" x14ac:dyDescent="0.3">
      <c r="A3349" t="s">
        <v>0</v>
      </c>
      <c r="B3349" t="s">
        <v>15877</v>
      </c>
      <c r="C3349">
        <v>46</v>
      </c>
      <c r="D3349" t="str">
        <f t="shared" si="1223"/>
        <v>Very Low</v>
      </c>
      <c r="E3349">
        <v>126</v>
      </c>
      <c r="F3349" t="str">
        <f t="shared" si="1224"/>
        <v>2h 6m</v>
      </c>
      <c r="G3349" t="str">
        <f t="shared" si="1225"/>
        <v>Long Movie</v>
      </c>
      <c r="H3349">
        <v>407</v>
      </c>
      <c r="I3349" t="str">
        <f t="shared" si="1226"/>
        <v>Very Low</v>
      </c>
      <c r="J3349">
        <v>39</v>
      </c>
      <c r="K3349" t="str">
        <f t="shared" si="1227"/>
        <v>Very Low</v>
      </c>
      <c r="L3349" t="s">
        <v>15878</v>
      </c>
      <c r="M3349">
        <v>638</v>
      </c>
      <c r="N3349" t="str">
        <f t="shared" si="1228"/>
        <v>Low</v>
      </c>
      <c r="O3349">
        <v>1997807</v>
      </c>
      <c r="P3349" t="str">
        <f t="shared" si="1229"/>
        <v>Flop</v>
      </c>
      <c r="Q3349" t="s">
        <v>1797</v>
      </c>
      <c r="R3349" t="str">
        <f t="shared" si="1230"/>
        <v>Adventure</v>
      </c>
      <c r="S3349">
        <f t="shared" si="1231"/>
        <v>3</v>
      </c>
      <c r="T3349" t="s">
        <v>1316</v>
      </c>
      <c r="U3349" t="s">
        <v>15879</v>
      </c>
      <c r="V3349">
        <v>5158</v>
      </c>
      <c r="W3349" t="str">
        <f t="shared" si="1232"/>
        <v>Very Low</v>
      </c>
      <c r="X3349">
        <v>823</v>
      </c>
      <c r="Y3349" t="str">
        <f t="shared" si="1233"/>
        <v>Very Low</v>
      </c>
      <c r="Z3349" t="s">
        <v>15880</v>
      </c>
      <c r="AA3349">
        <v>0</v>
      </c>
      <c r="AB3349" t="str">
        <f t="shared" si="1234"/>
        <v>Symbolic Poster</v>
      </c>
      <c r="AC3349" t="s">
        <v>15881</v>
      </c>
      <c r="AD3349" t="s">
        <v>15882</v>
      </c>
      <c r="AE3349">
        <v>140</v>
      </c>
      <c r="AF3349" t="str">
        <f t="shared" si="1235"/>
        <v>Very Low</v>
      </c>
      <c r="AG3349" t="s">
        <v>9</v>
      </c>
      <c r="AH3349" t="s">
        <v>10</v>
      </c>
      <c r="AI3349" t="s">
        <v>556</v>
      </c>
      <c r="AJ3349" t="str">
        <f t="shared" si="1236"/>
        <v>Adult</v>
      </c>
      <c r="AK3349">
        <v>8000000</v>
      </c>
      <c r="AL3349" t="str">
        <f t="shared" si="1238"/>
        <v>Low Budget</v>
      </c>
      <c r="AM3349">
        <v>1999</v>
      </c>
      <c r="AN3349">
        <f t="shared" si="1239"/>
        <v>26</v>
      </c>
      <c r="AO3349" t="str">
        <f t="shared" si="1240"/>
        <v>Old Classic</v>
      </c>
      <c r="AP3349">
        <v>107</v>
      </c>
      <c r="AQ3349" t="str">
        <f t="shared" si="1241"/>
        <v>Very Low</v>
      </c>
      <c r="AR3349">
        <v>7.1</v>
      </c>
      <c r="AS3349" t="str">
        <f t="shared" si="1242"/>
        <v>Good</v>
      </c>
      <c r="AT3349">
        <v>1.85</v>
      </c>
      <c r="AU3349" t="str">
        <f t="shared" si="1243"/>
        <v>HDTV / Widescreen</v>
      </c>
      <c r="AV3349">
        <v>196</v>
      </c>
      <c r="AW3349" t="str">
        <f t="shared" si="1244"/>
        <v>Very Low</v>
      </c>
    </row>
    <row r="3350" spans="1:49" x14ac:dyDescent="0.3">
      <c r="A3350" t="s">
        <v>0</v>
      </c>
      <c r="B3350" t="s">
        <v>15883</v>
      </c>
      <c r="C3350">
        <v>15</v>
      </c>
      <c r="D3350" t="str">
        <f t="shared" si="1223"/>
        <v>Very Low</v>
      </c>
      <c r="E3350">
        <v>128</v>
      </c>
      <c r="F3350" t="str">
        <f t="shared" si="1224"/>
        <v>2h 8m</v>
      </c>
      <c r="G3350" t="str">
        <f t="shared" si="1225"/>
        <v>Long Movie</v>
      </c>
      <c r="H3350">
        <v>11</v>
      </c>
      <c r="I3350" t="str">
        <f t="shared" si="1226"/>
        <v>Very Low</v>
      </c>
      <c r="J3350">
        <v>119</v>
      </c>
      <c r="K3350" t="str">
        <f t="shared" si="1227"/>
        <v>Very Low</v>
      </c>
      <c r="L3350" t="s">
        <v>15884</v>
      </c>
      <c r="M3350">
        <v>3000</v>
      </c>
      <c r="N3350" t="str">
        <f t="shared" si="1228"/>
        <v>Low</v>
      </c>
      <c r="O3350">
        <v>1207007</v>
      </c>
      <c r="P3350" t="str">
        <f t="shared" si="1229"/>
        <v>Flop</v>
      </c>
      <c r="Q3350" t="s">
        <v>1386</v>
      </c>
      <c r="R3350" t="str">
        <f t="shared" si="1230"/>
        <v>Comedy</v>
      </c>
      <c r="S3350">
        <f t="shared" si="1231"/>
        <v>3</v>
      </c>
      <c r="T3350" t="s">
        <v>15557</v>
      </c>
      <c r="U3350" t="s">
        <v>15885</v>
      </c>
      <c r="V3350">
        <v>13577</v>
      </c>
      <c r="W3350" t="str">
        <f t="shared" si="1232"/>
        <v>Low</v>
      </c>
      <c r="X3350">
        <v>4004</v>
      </c>
      <c r="Y3350" t="str">
        <f t="shared" si="1233"/>
        <v>Low</v>
      </c>
      <c r="Z3350" t="s">
        <v>14730</v>
      </c>
      <c r="AA3350">
        <v>2</v>
      </c>
      <c r="AB3350" t="str">
        <f t="shared" si="1234"/>
        <v>Duo/Trio Poster</v>
      </c>
      <c r="AC3350" t="s">
        <v>15886</v>
      </c>
      <c r="AD3350" t="s">
        <v>15887</v>
      </c>
      <c r="AE3350">
        <v>47</v>
      </c>
      <c r="AF3350" t="str">
        <f t="shared" si="1235"/>
        <v>Very Low</v>
      </c>
      <c r="AG3350" t="s">
        <v>5582</v>
      </c>
      <c r="AH3350" t="s">
        <v>5583</v>
      </c>
      <c r="AI3350" t="str">
        <f>AI3349</f>
        <v>R</v>
      </c>
      <c r="AJ3350" t="str">
        <f t="shared" si="1236"/>
        <v>Adult</v>
      </c>
      <c r="AK3350">
        <f t="shared" ref="AK3350:AK3352" si="1248">AK3349</f>
        <v>8000000</v>
      </c>
      <c r="AL3350" t="str">
        <f t="shared" si="1238"/>
        <v>Low Budget</v>
      </c>
      <c r="AM3350">
        <v>2007</v>
      </c>
      <c r="AN3350">
        <f t="shared" si="1239"/>
        <v>18</v>
      </c>
      <c r="AO3350" t="str">
        <f t="shared" si="1240"/>
        <v>Old Classic</v>
      </c>
      <c r="AP3350">
        <v>687</v>
      </c>
      <c r="AQ3350" t="str">
        <f t="shared" si="1241"/>
        <v>Very Low</v>
      </c>
      <c r="AR3350">
        <v>7.3</v>
      </c>
      <c r="AS3350" t="str">
        <f t="shared" si="1242"/>
        <v>Good</v>
      </c>
      <c r="AT3350">
        <f>AT3349</f>
        <v>1.85</v>
      </c>
      <c r="AU3350" t="str">
        <f t="shared" si="1243"/>
        <v>HDTV / Widescreen</v>
      </c>
      <c r="AV3350">
        <v>341</v>
      </c>
      <c r="AW3350" t="str">
        <f t="shared" si="1244"/>
        <v>Very Low</v>
      </c>
    </row>
    <row r="3351" spans="1:49" x14ac:dyDescent="0.3">
      <c r="A3351" t="s">
        <v>0</v>
      </c>
      <c r="B3351" t="s">
        <v>15888</v>
      </c>
      <c r="C3351">
        <v>169</v>
      </c>
      <c r="D3351" t="str">
        <f t="shared" si="1223"/>
        <v>Low</v>
      </c>
      <c r="E3351">
        <v>127</v>
      </c>
      <c r="F3351" t="str">
        <f t="shared" si="1224"/>
        <v>2h 7m</v>
      </c>
      <c r="G3351" t="str">
        <f t="shared" si="1225"/>
        <v>Long Movie</v>
      </c>
      <c r="H3351">
        <v>644</v>
      </c>
      <c r="I3351" t="str">
        <f t="shared" si="1226"/>
        <v>Very Low</v>
      </c>
      <c r="J3351">
        <v>6</v>
      </c>
      <c r="K3351" t="str">
        <f t="shared" si="1227"/>
        <v>Very Low</v>
      </c>
      <c r="L3351" t="s">
        <v>15889</v>
      </c>
      <c r="M3351">
        <v>97</v>
      </c>
      <c r="N3351" t="str">
        <f t="shared" si="1228"/>
        <v>Low</v>
      </c>
      <c r="O3351">
        <v>1829142</v>
      </c>
      <c r="P3351" t="str">
        <f t="shared" si="1229"/>
        <v>Flop</v>
      </c>
      <c r="Q3351" t="s">
        <v>3367</v>
      </c>
      <c r="R3351" t="str">
        <f t="shared" si="1230"/>
        <v>Drama</v>
      </c>
      <c r="S3351">
        <f t="shared" si="1231"/>
        <v>2</v>
      </c>
      <c r="T3351" t="s">
        <v>15890</v>
      </c>
      <c r="U3351" t="s">
        <v>15891</v>
      </c>
      <c r="V3351">
        <v>36846</v>
      </c>
      <c r="W3351" t="str">
        <f t="shared" si="1232"/>
        <v>Low</v>
      </c>
      <c r="X3351">
        <v>128</v>
      </c>
      <c r="Y3351" t="str">
        <f t="shared" si="1233"/>
        <v>Very Low</v>
      </c>
      <c r="Z3351" t="s">
        <v>15892</v>
      </c>
      <c r="AA3351">
        <v>1</v>
      </c>
      <c r="AB3351" t="str">
        <f t="shared" si="1234"/>
        <v>Solo Star Poster</v>
      </c>
      <c r="AC3351" t="s">
        <v>15893</v>
      </c>
      <c r="AD3351" t="s">
        <v>15894</v>
      </c>
      <c r="AE3351">
        <v>222</v>
      </c>
      <c r="AF3351" t="str">
        <f t="shared" si="1235"/>
        <v>Very Low</v>
      </c>
      <c r="AG3351" t="s">
        <v>9</v>
      </c>
      <c r="AH3351" t="s">
        <v>7958</v>
      </c>
      <c r="AI3351" t="s">
        <v>4801</v>
      </c>
      <c r="AJ3351" t="str">
        <f t="shared" si="1236"/>
        <v>No Rating</v>
      </c>
      <c r="AK3351">
        <f t="shared" si="1248"/>
        <v>8000000</v>
      </c>
      <c r="AL3351" t="str">
        <f t="shared" si="1238"/>
        <v>Low Budget</v>
      </c>
      <c r="AM3351">
        <v>2006</v>
      </c>
      <c r="AN3351">
        <f t="shared" si="1239"/>
        <v>19</v>
      </c>
      <c r="AO3351" t="str">
        <f t="shared" si="1240"/>
        <v>Old Classic</v>
      </c>
      <c r="AP3351">
        <v>8</v>
      </c>
      <c r="AQ3351" t="str">
        <f t="shared" si="1241"/>
        <v>Very Low</v>
      </c>
      <c r="AR3351">
        <v>7.5</v>
      </c>
      <c r="AS3351" t="str">
        <f t="shared" si="1242"/>
        <v>Good</v>
      </c>
      <c r="AT3351">
        <v>1.85</v>
      </c>
      <c r="AU3351" t="str">
        <f t="shared" si="1243"/>
        <v>HDTV / Widescreen</v>
      </c>
      <c r="AV3351">
        <v>0</v>
      </c>
      <c r="AW3351" t="str">
        <f t="shared" si="1244"/>
        <v>Very Low</v>
      </c>
    </row>
    <row r="3352" spans="1:49" x14ac:dyDescent="0.3">
      <c r="A3352" t="s">
        <v>0</v>
      </c>
      <c r="B3352" t="s">
        <v>15895</v>
      </c>
      <c r="C3352">
        <v>25</v>
      </c>
      <c r="D3352" t="str">
        <f t="shared" si="1223"/>
        <v>Very Low</v>
      </c>
      <c r="E3352">
        <v>160</v>
      </c>
      <c r="F3352" t="str">
        <f t="shared" si="1224"/>
        <v>2h 40m</v>
      </c>
      <c r="G3352" t="str">
        <f t="shared" si="1225"/>
        <v>Long Movie</v>
      </c>
      <c r="H3352">
        <v>0</v>
      </c>
      <c r="I3352" t="str">
        <f t="shared" si="1226"/>
        <v>Very Low</v>
      </c>
      <c r="J3352">
        <v>417</v>
      </c>
      <c r="K3352" t="str">
        <f t="shared" si="1227"/>
        <v>Very Low</v>
      </c>
      <c r="L3352" t="s">
        <v>15896</v>
      </c>
      <c r="M3352">
        <v>964</v>
      </c>
      <c r="N3352" t="str">
        <f t="shared" si="1228"/>
        <v>Low</v>
      </c>
      <c r="O3352">
        <v>3827466</v>
      </c>
      <c r="P3352" t="str">
        <f t="shared" si="1229"/>
        <v>Flop</v>
      </c>
      <c r="Q3352" t="s">
        <v>3435</v>
      </c>
      <c r="R3352" t="str">
        <f t="shared" si="1230"/>
        <v>Comedy</v>
      </c>
      <c r="S3352">
        <f t="shared" si="1231"/>
        <v>4</v>
      </c>
      <c r="T3352" t="s">
        <v>15897</v>
      </c>
      <c r="U3352" t="s">
        <v>15898</v>
      </c>
      <c r="V3352">
        <v>25122</v>
      </c>
      <c r="W3352" t="str">
        <f t="shared" si="1232"/>
        <v>Low</v>
      </c>
      <c r="X3352">
        <v>2350</v>
      </c>
      <c r="Y3352" t="str">
        <f t="shared" si="1233"/>
        <v>Low</v>
      </c>
      <c r="Z3352" t="s">
        <v>15899</v>
      </c>
      <c r="AA3352">
        <v>2</v>
      </c>
      <c r="AB3352" t="str">
        <f t="shared" si="1234"/>
        <v>Duo/Trio Poster</v>
      </c>
      <c r="AC3352" t="s">
        <v>15900</v>
      </c>
      <c r="AD3352" t="s">
        <v>15901</v>
      </c>
      <c r="AE3352">
        <v>102</v>
      </c>
      <c r="AF3352" t="str">
        <f t="shared" si="1235"/>
        <v>Very Low</v>
      </c>
      <c r="AG3352" t="s">
        <v>5582</v>
      </c>
      <c r="AH3352" t="s">
        <v>5583</v>
      </c>
      <c r="AI3352" t="s">
        <v>4801</v>
      </c>
      <c r="AJ3352" t="str">
        <f t="shared" si="1236"/>
        <v>No Rating</v>
      </c>
      <c r="AK3352">
        <f t="shared" si="1248"/>
        <v>8000000</v>
      </c>
      <c r="AL3352" t="str">
        <f t="shared" si="1238"/>
        <v>Low Budget</v>
      </c>
      <c r="AM3352">
        <v>2013</v>
      </c>
      <c r="AN3352">
        <f t="shared" si="1239"/>
        <v>12</v>
      </c>
      <c r="AO3352" t="str">
        <f t="shared" si="1240"/>
        <v>Modern Classic</v>
      </c>
      <c r="AP3352">
        <v>551</v>
      </c>
      <c r="AQ3352" t="str">
        <f t="shared" si="1241"/>
        <v>Very Low</v>
      </c>
      <c r="AR3352">
        <v>6.9</v>
      </c>
      <c r="AS3352" t="str">
        <f t="shared" si="1242"/>
        <v>Average</v>
      </c>
      <c r="AT3352">
        <f>AT3351</f>
        <v>1.85</v>
      </c>
      <c r="AU3352" t="str">
        <f t="shared" si="1243"/>
        <v>HDTV / Widescreen</v>
      </c>
      <c r="AV3352">
        <v>0</v>
      </c>
      <c r="AW3352" t="str">
        <f t="shared" si="1244"/>
        <v>Very Low</v>
      </c>
    </row>
    <row r="3353" spans="1:49" x14ac:dyDescent="0.3">
      <c r="A3353" t="s">
        <v>0</v>
      </c>
      <c r="B3353" t="s">
        <v>6205</v>
      </c>
      <c r="C3353">
        <v>81</v>
      </c>
      <c r="D3353" t="str">
        <f t="shared" si="1223"/>
        <v>Low</v>
      </c>
      <c r="E3353">
        <v>126</v>
      </c>
      <c r="F3353" t="str">
        <f t="shared" si="1224"/>
        <v>2h 6m</v>
      </c>
      <c r="G3353" t="str">
        <f t="shared" si="1225"/>
        <v>Long Movie</v>
      </c>
      <c r="H3353">
        <v>80</v>
      </c>
      <c r="I3353" t="str">
        <f t="shared" si="1226"/>
        <v>Very Low</v>
      </c>
      <c r="J3353">
        <v>225</v>
      </c>
      <c r="K3353" t="str">
        <f t="shared" si="1227"/>
        <v>Very Low</v>
      </c>
      <c r="L3353" t="s">
        <v>6206</v>
      </c>
      <c r="M3353">
        <v>668</v>
      </c>
      <c r="N3353" t="str">
        <f t="shared" si="1228"/>
        <v>Low</v>
      </c>
      <c r="O3353">
        <v>90800000</v>
      </c>
      <c r="P3353" t="str">
        <f t="shared" si="1229"/>
        <v>Hit</v>
      </c>
      <c r="Q3353" t="s">
        <v>6207</v>
      </c>
      <c r="R3353" t="str">
        <f t="shared" si="1230"/>
        <v>Action</v>
      </c>
      <c r="S3353">
        <f t="shared" si="1231"/>
        <v>4</v>
      </c>
      <c r="T3353" t="s">
        <v>5992</v>
      </c>
      <c r="U3353" t="s">
        <v>6208</v>
      </c>
      <c r="V3353">
        <v>126916</v>
      </c>
      <c r="W3353" t="str">
        <f t="shared" si="1232"/>
        <v>Medium</v>
      </c>
      <c r="X3353">
        <v>2004</v>
      </c>
      <c r="Y3353" t="str">
        <f t="shared" si="1233"/>
        <v>Low</v>
      </c>
      <c r="Z3353" t="s">
        <v>6209</v>
      </c>
      <c r="AA3353">
        <v>0</v>
      </c>
      <c r="AB3353" t="str">
        <f t="shared" si="1234"/>
        <v>Symbolic Poster</v>
      </c>
      <c r="AC3353" t="s">
        <v>6210</v>
      </c>
      <c r="AD3353" t="s">
        <v>6211</v>
      </c>
      <c r="AE3353">
        <v>235</v>
      </c>
      <c r="AF3353" t="str">
        <f t="shared" si="1235"/>
        <v>Very Low</v>
      </c>
      <c r="AG3353" t="s">
        <v>9</v>
      </c>
      <c r="AH3353" t="s">
        <v>10</v>
      </c>
      <c r="AI3353" t="s">
        <v>66</v>
      </c>
      <c r="AJ3353" t="str">
        <f t="shared" si="1236"/>
        <v>Family</v>
      </c>
      <c r="AK3353">
        <v>8000000</v>
      </c>
      <c r="AL3353" t="str">
        <f t="shared" si="1238"/>
        <v>Low Budget</v>
      </c>
      <c r="AM3353">
        <v>1984</v>
      </c>
      <c r="AN3353">
        <f t="shared" si="1239"/>
        <v>41</v>
      </c>
      <c r="AO3353" t="str">
        <f t="shared" si="1240"/>
        <v>Old Classic</v>
      </c>
      <c r="AP3353">
        <v>641</v>
      </c>
      <c r="AQ3353" t="str">
        <f t="shared" si="1241"/>
        <v>Very Low</v>
      </c>
      <c r="AR3353">
        <v>7.2</v>
      </c>
      <c r="AS3353" t="str">
        <f t="shared" si="1242"/>
        <v>Good</v>
      </c>
      <c r="AT3353">
        <v>1.85</v>
      </c>
      <c r="AU3353" t="str">
        <f t="shared" si="1243"/>
        <v>HDTV / Widescreen</v>
      </c>
      <c r="AV3353">
        <v>0</v>
      </c>
      <c r="AW3353" t="str">
        <f t="shared" si="1244"/>
        <v>Very Low</v>
      </c>
    </row>
    <row r="3354" spans="1:49" x14ac:dyDescent="0.3">
      <c r="A3354" t="s">
        <v>0</v>
      </c>
      <c r="B3354" t="s">
        <v>15902</v>
      </c>
      <c r="C3354">
        <v>54</v>
      </c>
      <c r="D3354" t="str">
        <f t="shared" si="1223"/>
        <v>Low</v>
      </c>
      <c r="E3354">
        <v>171</v>
      </c>
      <c r="F3354" t="str">
        <f t="shared" si="1224"/>
        <v>2h 51m</v>
      </c>
      <c r="G3354" t="str">
        <f t="shared" si="1225"/>
        <v>Long Movie</v>
      </c>
      <c r="H3354">
        <v>54</v>
      </c>
      <c r="I3354" t="str">
        <f t="shared" si="1226"/>
        <v>Very Low</v>
      </c>
      <c r="J3354">
        <v>346</v>
      </c>
      <c r="K3354" t="str">
        <f t="shared" si="1227"/>
        <v>Very Low</v>
      </c>
      <c r="L3354" t="s">
        <v>15903</v>
      </c>
      <c r="M3354">
        <v>440</v>
      </c>
      <c r="N3354" t="str">
        <f t="shared" si="1228"/>
        <v>Low</v>
      </c>
      <c r="O3354">
        <f>O3353</f>
        <v>90800000</v>
      </c>
      <c r="P3354" t="str">
        <f t="shared" si="1229"/>
        <v>Hit</v>
      </c>
      <c r="Q3354" t="s">
        <v>6084</v>
      </c>
      <c r="R3354" t="str">
        <f t="shared" si="1230"/>
        <v>Biography</v>
      </c>
      <c r="S3354">
        <f t="shared" si="1231"/>
        <v>4</v>
      </c>
      <c r="T3354" t="s">
        <v>15904</v>
      </c>
      <c r="U3354" t="s">
        <v>15905</v>
      </c>
      <c r="V3354">
        <v>9808</v>
      </c>
      <c r="W3354" t="str">
        <f t="shared" si="1232"/>
        <v>Very Low</v>
      </c>
      <c r="X3354">
        <v>1373</v>
      </c>
      <c r="Y3354" t="str">
        <f t="shared" si="1233"/>
        <v>Low</v>
      </c>
      <c r="Z3354" t="s">
        <v>15906</v>
      </c>
      <c r="AA3354">
        <v>0</v>
      </c>
      <c r="AB3354" t="str">
        <f t="shared" si="1234"/>
        <v>Symbolic Poster</v>
      </c>
      <c r="AC3354" t="s">
        <v>15907</v>
      </c>
      <c r="AD3354" t="s">
        <v>15908</v>
      </c>
      <c r="AE3354">
        <v>90</v>
      </c>
      <c r="AF3354" t="str">
        <f t="shared" si="1235"/>
        <v>Very Low</v>
      </c>
      <c r="AG3354" t="s">
        <v>9</v>
      </c>
      <c r="AH3354" t="s">
        <v>10</v>
      </c>
      <c r="AI3354" t="s">
        <v>15909</v>
      </c>
      <c r="AJ3354" t="str">
        <f t="shared" si="1236"/>
        <v>Other/Unknown</v>
      </c>
      <c r="AK3354">
        <v>7623000</v>
      </c>
      <c r="AL3354" t="str">
        <f t="shared" si="1238"/>
        <v>Low Budget</v>
      </c>
      <c r="AM3354">
        <v>1951</v>
      </c>
      <c r="AN3354">
        <f t="shared" si="1239"/>
        <v>74</v>
      </c>
      <c r="AO3354" t="str">
        <f t="shared" si="1240"/>
        <v>Old Classic</v>
      </c>
      <c r="AP3354">
        <v>426</v>
      </c>
      <c r="AQ3354" t="str">
        <f t="shared" si="1241"/>
        <v>Very Low</v>
      </c>
      <c r="AR3354">
        <v>7.2</v>
      </c>
      <c r="AS3354" t="str">
        <f t="shared" si="1242"/>
        <v>Good</v>
      </c>
      <c r="AT3354">
        <v>1.37</v>
      </c>
      <c r="AU3354" t="str">
        <f t="shared" si="1243"/>
        <v>Classic</v>
      </c>
      <c r="AV3354">
        <v>1000</v>
      </c>
      <c r="AW3354" t="str">
        <f t="shared" si="1244"/>
        <v>Very Low</v>
      </c>
    </row>
    <row r="3355" spans="1:49" x14ac:dyDescent="0.3">
      <c r="A3355" t="s">
        <v>0</v>
      </c>
      <c r="B3355" t="s">
        <v>14758</v>
      </c>
      <c r="C3355">
        <v>147</v>
      </c>
      <c r="D3355" t="str">
        <f t="shared" si="1223"/>
        <v>Low</v>
      </c>
      <c r="E3355">
        <v>150</v>
      </c>
      <c r="F3355" t="str">
        <f t="shared" si="1224"/>
        <v>2h 30m</v>
      </c>
      <c r="G3355" t="str">
        <f t="shared" si="1225"/>
        <v>Long Movie</v>
      </c>
      <c r="H3355">
        <v>163</v>
      </c>
      <c r="I3355" t="str">
        <f t="shared" si="1226"/>
        <v>Very Low</v>
      </c>
      <c r="J3355">
        <v>636</v>
      </c>
      <c r="K3355" t="str">
        <f t="shared" si="1227"/>
        <v>Very Low</v>
      </c>
      <c r="L3355" t="s">
        <v>7439</v>
      </c>
      <c r="M3355">
        <v>2000</v>
      </c>
      <c r="N3355" t="str">
        <f t="shared" si="1228"/>
        <v>Low</v>
      </c>
      <c r="O3355">
        <v>140244</v>
      </c>
      <c r="P3355" t="str">
        <f t="shared" si="1229"/>
        <v>Flop</v>
      </c>
      <c r="Q3355" t="s">
        <v>15910</v>
      </c>
      <c r="R3355" t="str">
        <f t="shared" si="1230"/>
        <v>Horror</v>
      </c>
      <c r="S3355">
        <f t="shared" si="1231"/>
        <v>3</v>
      </c>
      <c r="T3355" t="s">
        <v>5873</v>
      </c>
      <c r="U3355" t="s">
        <v>15911</v>
      </c>
      <c r="V3355">
        <v>20419</v>
      </c>
      <c r="W3355" t="str">
        <f t="shared" si="1232"/>
        <v>Low</v>
      </c>
      <c r="X3355">
        <v>4168</v>
      </c>
      <c r="Y3355" t="str">
        <f t="shared" si="1233"/>
        <v>Low</v>
      </c>
      <c r="Z3355" t="s">
        <v>7630</v>
      </c>
      <c r="AA3355">
        <v>1</v>
      </c>
      <c r="AB3355" t="str">
        <f t="shared" si="1234"/>
        <v>Solo Star Poster</v>
      </c>
      <c r="AC3355" t="s">
        <v>15912</v>
      </c>
      <c r="AD3355" t="s">
        <v>15913</v>
      </c>
      <c r="AE3355">
        <v>259</v>
      </c>
      <c r="AF3355" t="str">
        <f t="shared" si="1235"/>
        <v>Very Low</v>
      </c>
      <c r="AG3355" t="s">
        <v>9</v>
      </c>
      <c r="AH3355" t="s">
        <v>10</v>
      </c>
      <c r="AI3355" t="s">
        <v>556</v>
      </c>
      <c r="AJ3355" t="str">
        <f t="shared" si="1236"/>
        <v>Adult</v>
      </c>
      <c r="AK3355">
        <v>8500000</v>
      </c>
      <c r="AL3355" t="str">
        <f t="shared" si="1238"/>
        <v>Low Budget</v>
      </c>
      <c r="AM3355">
        <v>2008</v>
      </c>
      <c r="AN3355">
        <f t="shared" si="1239"/>
        <v>17</v>
      </c>
      <c r="AO3355" t="str">
        <f t="shared" si="1240"/>
        <v>Old Classic</v>
      </c>
      <c r="AP3355">
        <v>716</v>
      </c>
      <c r="AQ3355" t="str">
        <f t="shared" si="1241"/>
        <v>Very Low</v>
      </c>
      <c r="AR3355">
        <v>6.7</v>
      </c>
      <c r="AS3355" t="str">
        <f t="shared" si="1242"/>
        <v>Average</v>
      </c>
      <c r="AT3355">
        <v>1.85</v>
      </c>
      <c r="AU3355" t="str">
        <f t="shared" si="1243"/>
        <v>HDTV / Widescreen</v>
      </c>
      <c r="AV3355">
        <v>8000</v>
      </c>
      <c r="AW3355" t="str">
        <f t="shared" si="1244"/>
        <v>Low</v>
      </c>
    </row>
    <row r="3356" spans="1:49" x14ac:dyDescent="0.3">
      <c r="A3356" t="s">
        <v>0</v>
      </c>
      <c r="B3356" t="s">
        <v>15914</v>
      </c>
      <c r="C3356">
        <v>16</v>
      </c>
      <c r="D3356" t="str">
        <f t="shared" si="1223"/>
        <v>Very Low</v>
      </c>
      <c r="E3356">
        <v>122</v>
      </c>
      <c r="F3356" t="str">
        <f t="shared" si="1224"/>
        <v>2h 2m</v>
      </c>
      <c r="G3356" t="str">
        <f t="shared" si="1225"/>
        <v>Long Movie</v>
      </c>
      <c r="H3356">
        <v>11</v>
      </c>
      <c r="I3356" t="str">
        <f t="shared" si="1226"/>
        <v>Very Low</v>
      </c>
      <c r="J3356">
        <v>173</v>
      </c>
      <c r="K3356" t="str">
        <f t="shared" si="1227"/>
        <v>Very Low</v>
      </c>
      <c r="L3356" t="s">
        <v>15915</v>
      </c>
      <c r="M3356">
        <v>205</v>
      </c>
      <c r="N3356" t="str">
        <f t="shared" si="1228"/>
        <v>Low</v>
      </c>
      <c r="O3356">
        <f>O3355</f>
        <v>140244</v>
      </c>
      <c r="P3356" t="str">
        <f t="shared" si="1229"/>
        <v>Flop</v>
      </c>
      <c r="Q3356" t="s">
        <v>98</v>
      </c>
      <c r="R3356" t="str">
        <f t="shared" si="1230"/>
        <v>Action</v>
      </c>
      <c r="S3356">
        <f t="shared" si="1231"/>
        <v>2</v>
      </c>
      <c r="T3356" t="s">
        <v>15916</v>
      </c>
      <c r="U3356" t="s">
        <v>15917</v>
      </c>
      <c r="V3356">
        <v>14486</v>
      </c>
      <c r="W3356" t="str">
        <f t="shared" si="1232"/>
        <v>Low</v>
      </c>
      <c r="X3356">
        <v>808</v>
      </c>
      <c r="Y3356" t="str">
        <f t="shared" si="1233"/>
        <v>Very Low</v>
      </c>
      <c r="Z3356" t="s">
        <v>15918</v>
      </c>
      <c r="AA3356">
        <v>3</v>
      </c>
      <c r="AB3356" t="str">
        <f t="shared" si="1234"/>
        <v>Duo/Trio Poster</v>
      </c>
      <c r="AC3356" t="s">
        <v>15919</v>
      </c>
      <c r="AD3356" t="s">
        <v>15920</v>
      </c>
      <c r="AE3356">
        <v>159</v>
      </c>
      <c r="AF3356" t="str">
        <f t="shared" si="1235"/>
        <v>Very Low</v>
      </c>
      <c r="AG3356" t="s">
        <v>15921</v>
      </c>
      <c r="AH3356" t="s">
        <v>15922</v>
      </c>
      <c r="AI3356" t="str">
        <f>AI3355</f>
        <v>R</v>
      </c>
      <c r="AJ3356" t="str">
        <f t="shared" si="1236"/>
        <v>Adult</v>
      </c>
      <c r="AK3356">
        <v>8300000</v>
      </c>
      <c r="AL3356" t="str">
        <f t="shared" si="1238"/>
        <v>Low Budget</v>
      </c>
      <c r="AM3356">
        <v>2006</v>
      </c>
      <c r="AN3356">
        <f t="shared" si="1239"/>
        <v>19</v>
      </c>
      <c r="AO3356" t="str">
        <f t="shared" si="1240"/>
        <v>Old Classic</v>
      </c>
      <c r="AP3356">
        <v>197</v>
      </c>
      <c r="AQ3356" t="str">
        <f t="shared" si="1241"/>
        <v>Very Low</v>
      </c>
      <c r="AR3356">
        <v>6</v>
      </c>
      <c r="AS3356" t="str">
        <f t="shared" si="1242"/>
        <v>Average</v>
      </c>
      <c r="AT3356">
        <v>1.85</v>
      </c>
      <c r="AU3356" t="str">
        <f t="shared" si="1243"/>
        <v>HDTV / Widescreen</v>
      </c>
      <c r="AV3356">
        <v>467</v>
      </c>
      <c r="AW3356" t="str">
        <f t="shared" si="1244"/>
        <v>Very Low</v>
      </c>
    </row>
    <row r="3357" spans="1:49" x14ac:dyDescent="0.3">
      <c r="A3357" t="s">
        <v>0</v>
      </c>
      <c r="B3357" t="s">
        <v>1735</v>
      </c>
      <c r="C3357">
        <v>215</v>
      </c>
      <c r="D3357" t="str">
        <f t="shared" si="1223"/>
        <v>Medium</v>
      </c>
      <c r="E3357">
        <v>178</v>
      </c>
      <c r="F3357" t="str">
        <f t="shared" si="1224"/>
        <v>2h 58m</v>
      </c>
      <c r="G3357" t="str">
        <f t="shared" si="1225"/>
        <v>Long Movie</v>
      </c>
      <c r="H3357">
        <v>16000</v>
      </c>
      <c r="I3357" t="str">
        <f t="shared" si="1226"/>
        <v>Medium</v>
      </c>
      <c r="J3357">
        <v>857</v>
      </c>
      <c r="K3357" t="str">
        <f t="shared" si="1227"/>
        <v>Very Low</v>
      </c>
      <c r="L3357" t="s">
        <v>5752</v>
      </c>
      <c r="M3357">
        <v>13000</v>
      </c>
      <c r="N3357" t="str">
        <f t="shared" si="1228"/>
        <v>Medium</v>
      </c>
      <c r="O3357">
        <v>107930000</v>
      </c>
      <c r="P3357" t="str">
        <f t="shared" si="1229"/>
        <v>Hit</v>
      </c>
      <c r="Q3357" t="s">
        <v>1906</v>
      </c>
      <c r="R3357" t="str">
        <f t="shared" si="1230"/>
        <v>Crime</v>
      </c>
      <c r="S3357">
        <f t="shared" si="1231"/>
        <v>2</v>
      </c>
      <c r="T3357" t="s">
        <v>948</v>
      </c>
      <c r="U3357" t="s">
        <v>15923</v>
      </c>
      <c r="V3357">
        <v>1324680</v>
      </c>
      <c r="W3357" t="str">
        <f t="shared" si="1232"/>
        <v>Very High</v>
      </c>
      <c r="X3357">
        <v>16557</v>
      </c>
      <c r="Y3357" t="str">
        <f t="shared" si="1233"/>
        <v>Medium</v>
      </c>
      <c r="Z3357" t="s">
        <v>8596</v>
      </c>
      <c r="AA3357">
        <v>1</v>
      </c>
      <c r="AB3357" t="str">
        <f t="shared" si="1234"/>
        <v>Solo Star Poster</v>
      </c>
      <c r="AC3357" t="s">
        <v>15924</v>
      </c>
      <c r="AD3357" t="s">
        <v>15925</v>
      </c>
      <c r="AE3357">
        <v>2195</v>
      </c>
      <c r="AF3357" t="str">
        <f t="shared" si="1235"/>
        <v>Medium</v>
      </c>
      <c r="AG3357" t="s">
        <v>9</v>
      </c>
      <c r="AH3357" t="s">
        <v>10</v>
      </c>
      <c r="AI3357" t="s">
        <v>556</v>
      </c>
      <c r="AJ3357" t="str">
        <f t="shared" si="1236"/>
        <v>Adult</v>
      </c>
      <c r="AK3357">
        <v>8000000</v>
      </c>
      <c r="AL3357" t="str">
        <f t="shared" si="1238"/>
        <v>Low Budget</v>
      </c>
      <c r="AM3357">
        <v>1994</v>
      </c>
      <c r="AN3357">
        <f t="shared" si="1239"/>
        <v>31</v>
      </c>
      <c r="AO3357" t="str">
        <f t="shared" si="1240"/>
        <v>Old Classic</v>
      </c>
      <c r="AP3357">
        <v>902</v>
      </c>
      <c r="AQ3357" t="str">
        <f t="shared" si="1241"/>
        <v>Very Low</v>
      </c>
      <c r="AR3357">
        <v>8.9</v>
      </c>
      <c r="AS3357" t="str">
        <f t="shared" si="1242"/>
        <v>Excellent</v>
      </c>
      <c r="AT3357">
        <v>2.35</v>
      </c>
      <c r="AU3357" t="str">
        <f t="shared" si="1243"/>
        <v>Cinematic Widescreen</v>
      </c>
      <c r="AV3357">
        <v>45000</v>
      </c>
      <c r="AW3357" t="str">
        <f t="shared" si="1244"/>
        <v>Medium</v>
      </c>
    </row>
    <row r="3358" spans="1:49" x14ac:dyDescent="0.3">
      <c r="A3358" t="s">
        <v>0</v>
      </c>
      <c r="B3358" t="s">
        <v>15926</v>
      </c>
      <c r="C3358">
        <v>63</v>
      </c>
      <c r="D3358" t="str">
        <f t="shared" si="1223"/>
        <v>Low</v>
      </c>
      <c r="E3358">
        <v>95</v>
      </c>
      <c r="F3358" t="str">
        <f t="shared" si="1224"/>
        <v>1h 35m</v>
      </c>
      <c r="G3358" t="str">
        <f t="shared" si="1225"/>
        <v>Standard Movie</v>
      </c>
      <c r="H3358">
        <v>21</v>
      </c>
      <c r="I3358" t="str">
        <f t="shared" si="1226"/>
        <v>Very Low</v>
      </c>
      <c r="J3358">
        <v>842</v>
      </c>
      <c r="K3358" t="str">
        <f t="shared" si="1227"/>
        <v>Very Low</v>
      </c>
      <c r="L3358" t="s">
        <v>15927</v>
      </c>
      <c r="M3358">
        <v>1000</v>
      </c>
      <c r="N3358" t="str">
        <f t="shared" si="1228"/>
        <v>Low</v>
      </c>
      <c r="O3358">
        <v>76657000</v>
      </c>
      <c r="P3358" t="str">
        <f t="shared" si="1229"/>
        <v>Hit</v>
      </c>
      <c r="Q3358" t="s">
        <v>5730</v>
      </c>
      <c r="R3358" t="str">
        <f t="shared" si="1230"/>
        <v>Adventure</v>
      </c>
      <c r="S3358">
        <f t="shared" si="1231"/>
        <v>4</v>
      </c>
      <c r="T3358" t="s">
        <v>5768</v>
      </c>
      <c r="U3358" t="s">
        <v>15928</v>
      </c>
      <c r="V3358">
        <v>25498</v>
      </c>
      <c r="W3358" t="str">
        <f t="shared" si="1232"/>
        <v>Low</v>
      </c>
      <c r="X3358">
        <v>5673</v>
      </c>
      <c r="Y3358" t="str">
        <f t="shared" si="1233"/>
        <v>Low</v>
      </c>
      <c r="Z3358" t="s">
        <v>10600</v>
      </c>
      <c r="AA3358">
        <v>0</v>
      </c>
      <c r="AB3358" t="str">
        <f t="shared" si="1234"/>
        <v>Symbolic Poster</v>
      </c>
      <c r="AC3358" t="s">
        <v>15929</v>
      </c>
      <c r="AD3358" t="s">
        <v>15930</v>
      </c>
      <c r="AE3358">
        <v>92</v>
      </c>
      <c r="AF3358" t="str">
        <f t="shared" si="1235"/>
        <v>Very Low</v>
      </c>
      <c r="AG3358" t="s">
        <v>9</v>
      </c>
      <c r="AH3358" t="s">
        <v>28</v>
      </c>
      <c r="AI3358" t="s">
        <v>248</v>
      </c>
      <c r="AJ3358" t="str">
        <f t="shared" si="1236"/>
        <v>Family</v>
      </c>
      <c r="AK3358">
        <f>AK3357</f>
        <v>8000000</v>
      </c>
      <c r="AL3358" t="str">
        <f t="shared" si="1238"/>
        <v>Low Budget</v>
      </c>
      <c r="AM3358">
        <v>1979</v>
      </c>
      <c r="AN3358">
        <f t="shared" si="1239"/>
        <v>46</v>
      </c>
      <c r="AO3358" t="str">
        <f t="shared" si="1240"/>
        <v>Old Classic</v>
      </c>
      <c r="AP3358">
        <v>985</v>
      </c>
      <c r="AQ3358" t="str">
        <f t="shared" si="1241"/>
        <v>Very Low</v>
      </c>
      <c r="AR3358">
        <v>7.7</v>
      </c>
      <c r="AS3358" t="str">
        <f t="shared" si="1242"/>
        <v>Good</v>
      </c>
      <c r="AT3358">
        <v>1.85</v>
      </c>
      <c r="AU3358" t="str">
        <f t="shared" si="1243"/>
        <v>HDTV / Widescreen</v>
      </c>
      <c r="AV3358">
        <v>0</v>
      </c>
      <c r="AW3358" t="str">
        <f t="shared" si="1244"/>
        <v>Very Low</v>
      </c>
    </row>
    <row r="3359" spans="1:49" x14ac:dyDescent="0.3">
      <c r="A3359" t="s">
        <v>0</v>
      </c>
      <c r="B3359" t="s">
        <v>15931</v>
      </c>
      <c r="C3359">
        <v>534</v>
      </c>
      <c r="D3359" t="str">
        <f t="shared" si="1223"/>
        <v>High</v>
      </c>
      <c r="E3359">
        <v>117</v>
      </c>
      <c r="F3359" t="str">
        <f t="shared" si="1224"/>
        <v>1h 57m</v>
      </c>
      <c r="G3359" t="str">
        <f t="shared" si="1225"/>
        <v>Standard Movie</v>
      </c>
      <c r="H3359">
        <v>66</v>
      </c>
      <c r="I3359" t="str">
        <f t="shared" si="1226"/>
        <v>Very Low</v>
      </c>
      <c r="J3359">
        <v>85</v>
      </c>
      <c r="K3359" t="str">
        <f t="shared" si="1227"/>
        <v>Very Low</v>
      </c>
      <c r="L3359" t="s">
        <v>10330</v>
      </c>
      <c r="M3359">
        <v>15000</v>
      </c>
      <c r="N3359" t="str">
        <f t="shared" si="1228"/>
        <v>Medium</v>
      </c>
      <c r="O3359">
        <v>32279955</v>
      </c>
      <c r="P3359" t="str">
        <f t="shared" si="1229"/>
        <v>Average</v>
      </c>
      <c r="Q3359" t="s">
        <v>2096</v>
      </c>
      <c r="R3359" t="str">
        <f t="shared" si="1230"/>
        <v>Crime</v>
      </c>
      <c r="S3359">
        <f t="shared" si="1231"/>
        <v>3</v>
      </c>
      <c r="T3359" t="s">
        <v>344</v>
      </c>
      <c r="U3359" t="s">
        <v>15932</v>
      </c>
      <c r="V3359">
        <v>293304</v>
      </c>
      <c r="W3359" t="str">
        <f t="shared" si="1232"/>
        <v>High</v>
      </c>
      <c r="X3359">
        <v>15554</v>
      </c>
      <c r="Y3359" t="str">
        <f t="shared" si="1233"/>
        <v>Medium</v>
      </c>
      <c r="Z3359" t="s">
        <v>15933</v>
      </c>
      <c r="AA3359">
        <v>1</v>
      </c>
      <c r="AB3359" t="str">
        <f t="shared" si="1234"/>
        <v>Solo Star Poster</v>
      </c>
      <c r="AC3359" t="s">
        <v>15934</v>
      </c>
      <c r="AD3359" t="s">
        <v>15935</v>
      </c>
      <c r="AE3359">
        <v>552</v>
      </c>
      <c r="AF3359" t="str">
        <f t="shared" si="1235"/>
        <v>Low</v>
      </c>
      <c r="AG3359" t="s">
        <v>9</v>
      </c>
      <c r="AH3359" t="s">
        <v>10</v>
      </c>
      <c r="AI3359" t="s">
        <v>556</v>
      </c>
      <c r="AJ3359" t="str">
        <f t="shared" si="1236"/>
        <v>Adult</v>
      </c>
      <c r="AK3359">
        <v>8500000</v>
      </c>
      <c r="AL3359" t="str">
        <f t="shared" si="1238"/>
        <v>Low Budget</v>
      </c>
      <c r="AM3359">
        <v>2014</v>
      </c>
      <c r="AN3359">
        <f t="shared" si="1239"/>
        <v>11</v>
      </c>
      <c r="AO3359" t="str">
        <f t="shared" si="1240"/>
        <v>Modern Classic</v>
      </c>
      <c r="AP3359">
        <v>241</v>
      </c>
      <c r="AQ3359" t="str">
        <f t="shared" si="1241"/>
        <v>Very Low</v>
      </c>
      <c r="AR3359">
        <v>7.9</v>
      </c>
      <c r="AS3359" t="str">
        <f t="shared" si="1242"/>
        <v>Good</v>
      </c>
      <c r="AT3359">
        <v>2.35</v>
      </c>
      <c r="AU3359" t="str">
        <f t="shared" si="1243"/>
        <v>Cinematic Widescreen</v>
      </c>
      <c r="AV3359">
        <v>65000</v>
      </c>
      <c r="AW3359" t="str">
        <f t="shared" si="1244"/>
        <v>High</v>
      </c>
    </row>
    <row r="3360" spans="1:49" x14ac:dyDescent="0.3">
      <c r="A3360" t="s">
        <v>0</v>
      </c>
      <c r="B3360" t="s">
        <v>4910</v>
      </c>
      <c r="C3360">
        <v>66</v>
      </c>
      <c r="D3360" t="str">
        <f t="shared" si="1223"/>
        <v>Low</v>
      </c>
      <c r="E3360">
        <v>119</v>
      </c>
      <c r="F3360" t="str">
        <f t="shared" si="1224"/>
        <v>1h 59m</v>
      </c>
      <c r="G3360" t="str">
        <f t="shared" si="1225"/>
        <v>Standard Movie</v>
      </c>
      <c r="H3360">
        <v>422</v>
      </c>
      <c r="I3360" t="str">
        <f t="shared" si="1226"/>
        <v>Very Low</v>
      </c>
      <c r="J3360">
        <v>422</v>
      </c>
      <c r="K3360" t="str">
        <f t="shared" si="1227"/>
        <v>Very Low</v>
      </c>
      <c r="L3360" t="s">
        <v>15936</v>
      </c>
      <c r="M3360">
        <v>861</v>
      </c>
      <c r="N3360" t="str">
        <f t="shared" si="1228"/>
        <v>Low</v>
      </c>
      <c r="O3360">
        <v>4992159</v>
      </c>
      <c r="P3360" t="str">
        <f t="shared" si="1229"/>
        <v>Flop</v>
      </c>
      <c r="Q3360" t="s">
        <v>12809</v>
      </c>
      <c r="R3360" t="str">
        <f t="shared" si="1230"/>
        <v>Comedy</v>
      </c>
      <c r="S3360">
        <f t="shared" si="1231"/>
        <v>3</v>
      </c>
      <c r="T3360" t="s">
        <v>3852</v>
      </c>
      <c r="U3360" t="s">
        <v>15937</v>
      </c>
      <c r="V3360">
        <v>23823</v>
      </c>
      <c r="W3360" t="str">
        <f t="shared" si="1232"/>
        <v>Low</v>
      </c>
      <c r="X3360">
        <v>3306</v>
      </c>
      <c r="Y3360" t="str">
        <f t="shared" si="1233"/>
        <v>Low</v>
      </c>
      <c r="Z3360" t="s">
        <v>4910</v>
      </c>
      <c r="AA3360">
        <v>2</v>
      </c>
      <c r="AB3360" t="str">
        <f t="shared" si="1234"/>
        <v>Duo/Trio Poster</v>
      </c>
      <c r="AC3360" t="s">
        <v>15938</v>
      </c>
      <c r="AD3360" t="s">
        <v>15939</v>
      </c>
      <c r="AE3360">
        <v>201</v>
      </c>
      <c r="AF3360" t="str">
        <f t="shared" si="1235"/>
        <v>Very Low</v>
      </c>
      <c r="AG3360" t="s">
        <v>9</v>
      </c>
      <c r="AH3360" t="s">
        <v>10</v>
      </c>
      <c r="AI3360" t="s">
        <v>556</v>
      </c>
      <c r="AJ3360" t="str">
        <f t="shared" si="1236"/>
        <v>Adult</v>
      </c>
      <c r="AK3360">
        <v>8550000</v>
      </c>
      <c r="AL3360" t="str">
        <f t="shared" si="1238"/>
        <v>Low Budget</v>
      </c>
      <c r="AM3360">
        <v>2004</v>
      </c>
      <c r="AN3360">
        <f t="shared" si="1239"/>
        <v>21</v>
      </c>
      <c r="AO3360" t="str">
        <f t="shared" si="1240"/>
        <v>Old Classic</v>
      </c>
      <c r="AP3360">
        <v>499</v>
      </c>
      <c r="AQ3360" t="str">
        <f t="shared" si="1241"/>
        <v>Very Low</v>
      </c>
      <c r="AR3360">
        <v>5.6</v>
      </c>
      <c r="AS3360" t="str">
        <f t="shared" si="1242"/>
        <v>Below Average</v>
      </c>
      <c r="AT3360">
        <v>2.35</v>
      </c>
      <c r="AU3360" t="str">
        <f t="shared" si="1243"/>
        <v>Cinematic Widescreen</v>
      </c>
      <c r="AV3360">
        <v>713</v>
      </c>
      <c r="AW3360" t="str">
        <f t="shared" si="1244"/>
        <v>Very Low</v>
      </c>
    </row>
    <row r="3361" spans="1:49" x14ac:dyDescent="0.3">
      <c r="A3361" t="s">
        <v>0</v>
      </c>
      <c r="B3361" t="s">
        <v>7252</v>
      </c>
      <c r="C3361">
        <v>119</v>
      </c>
      <c r="D3361" t="str">
        <f t="shared" si="1223"/>
        <v>Low</v>
      </c>
      <c r="E3361">
        <v>174</v>
      </c>
      <c r="F3361" t="str">
        <f t="shared" si="1224"/>
        <v>2h 54m</v>
      </c>
      <c r="G3361" t="str">
        <f t="shared" si="1225"/>
        <v>Long Movie</v>
      </c>
      <c r="H3361">
        <v>338</v>
      </c>
      <c r="I3361" t="str">
        <f t="shared" si="1226"/>
        <v>Very Low</v>
      </c>
      <c r="J3361">
        <v>195</v>
      </c>
      <c r="K3361" t="str">
        <f t="shared" si="1227"/>
        <v>Very Low</v>
      </c>
      <c r="L3361" t="s">
        <v>15940</v>
      </c>
      <c r="M3361">
        <v>354</v>
      </c>
      <c r="N3361" t="str">
        <f t="shared" si="1228"/>
        <v>Low</v>
      </c>
      <c r="O3361">
        <v>163214286</v>
      </c>
      <c r="P3361" t="str">
        <f t="shared" si="1229"/>
        <v>Hit</v>
      </c>
      <c r="Q3361" t="s">
        <v>15941</v>
      </c>
      <c r="R3361" t="str">
        <f t="shared" si="1230"/>
        <v>Biography</v>
      </c>
      <c r="S3361">
        <f t="shared" si="1231"/>
        <v>5</v>
      </c>
      <c r="T3361" t="s">
        <v>15942</v>
      </c>
      <c r="U3361" t="s">
        <v>15943</v>
      </c>
      <c r="V3361">
        <v>148172</v>
      </c>
      <c r="W3361" t="str">
        <f t="shared" si="1232"/>
        <v>Medium</v>
      </c>
      <c r="X3361">
        <v>1495</v>
      </c>
      <c r="Y3361" t="str">
        <f t="shared" si="1233"/>
        <v>Low</v>
      </c>
      <c r="Z3361" t="s">
        <v>15944</v>
      </c>
      <c r="AA3361">
        <v>3</v>
      </c>
      <c r="AB3361" t="str">
        <f t="shared" si="1234"/>
        <v>Duo/Trio Poster</v>
      </c>
      <c r="AC3361" t="s">
        <v>15945</v>
      </c>
      <c r="AD3361" t="s">
        <v>15946</v>
      </c>
      <c r="AE3361">
        <v>406</v>
      </c>
      <c r="AF3361" t="str">
        <f t="shared" si="1235"/>
        <v>Very Low</v>
      </c>
      <c r="AG3361" t="s">
        <v>9</v>
      </c>
      <c r="AH3361" t="s">
        <v>10</v>
      </c>
      <c r="AI3361" t="s">
        <v>248</v>
      </c>
      <c r="AJ3361" t="str">
        <f t="shared" si="1236"/>
        <v>Family</v>
      </c>
      <c r="AK3361">
        <v>8200000</v>
      </c>
      <c r="AL3361" t="str">
        <f t="shared" si="1238"/>
        <v>Low Budget</v>
      </c>
      <c r="AM3361">
        <v>1965</v>
      </c>
      <c r="AN3361">
        <f t="shared" si="1239"/>
        <v>60</v>
      </c>
      <c r="AO3361" t="str">
        <f t="shared" si="1240"/>
        <v>Old Classic</v>
      </c>
      <c r="AP3361">
        <v>209</v>
      </c>
      <c r="AQ3361" t="str">
        <f t="shared" si="1241"/>
        <v>Very Low</v>
      </c>
      <c r="AR3361">
        <v>8</v>
      </c>
      <c r="AS3361" t="str">
        <f t="shared" si="1242"/>
        <v>Excellent</v>
      </c>
      <c r="AT3361">
        <v>2.35</v>
      </c>
      <c r="AU3361" t="str">
        <f t="shared" si="1243"/>
        <v>Cinematic Widescreen</v>
      </c>
      <c r="AV3361">
        <v>15000</v>
      </c>
      <c r="AW3361" t="str">
        <f t="shared" si="1244"/>
        <v>Medium</v>
      </c>
    </row>
    <row r="3362" spans="1:49" x14ac:dyDescent="0.3">
      <c r="A3362" t="s">
        <v>0</v>
      </c>
      <c r="B3362" t="s">
        <v>821</v>
      </c>
      <c r="C3362">
        <v>43</v>
      </c>
      <c r="D3362" t="str">
        <f t="shared" si="1223"/>
        <v>Very Low</v>
      </c>
      <c r="E3362">
        <v>111</v>
      </c>
      <c r="F3362" t="str">
        <f t="shared" si="1224"/>
        <v>1h 51m</v>
      </c>
      <c r="G3362" t="str">
        <f t="shared" si="1225"/>
        <v>Standard Movie</v>
      </c>
      <c r="H3362">
        <v>2000</v>
      </c>
      <c r="I3362" t="str">
        <f t="shared" si="1226"/>
        <v>Low</v>
      </c>
      <c r="J3362">
        <v>51</v>
      </c>
      <c r="K3362" t="str">
        <f t="shared" si="1227"/>
        <v>Very Low</v>
      </c>
      <c r="L3362" t="s">
        <v>15947</v>
      </c>
      <c r="M3362">
        <v>15000</v>
      </c>
      <c r="N3362" t="str">
        <f t="shared" si="1228"/>
        <v>Medium</v>
      </c>
      <c r="O3362">
        <v>69800000</v>
      </c>
      <c r="P3362" t="str">
        <f t="shared" si="1229"/>
        <v>Hit</v>
      </c>
      <c r="Q3362" t="s">
        <v>3603</v>
      </c>
      <c r="R3362" t="str">
        <f t="shared" si="1230"/>
        <v>Comedy</v>
      </c>
      <c r="S3362">
        <f t="shared" si="1231"/>
        <v>3</v>
      </c>
      <c r="T3362" t="s">
        <v>293</v>
      </c>
      <c r="U3362" t="s">
        <v>15948</v>
      </c>
      <c r="V3362">
        <v>54723</v>
      </c>
      <c r="W3362" t="str">
        <f t="shared" si="1232"/>
        <v>Medium</v>
      </c>
      <c r="X3362">
        <v>15361</v>
      </c>
      <c r="Y3362" t="str">
        <f t="shared" si="1233"/>
        <v>Medium</v>
      </c>
      <c r="Z3362" t="s">
        <v>15949</v>
      </c>
      <c r="AA3362">
        <v>2</v>
      </c>
      <c r="AB3362" t="str">
        <f t="shared" si="1234"/>
        <v>Duo/Trio Poster</v>
      </c>
      <c r="AC3362" t="s">
        <v>15950</v>
      </c>
      <c r="AD3362" t="s">
        <v>15951</v>
      </c>
      <c r="AE3362">
        <v>99</v>
      </c>
      <c r="AF3362" t="str">
        <f t="shared" si="1235"/>
        <v>Very Low</v>
      </c>
      <c r="AG3362" t="s">
        <v>9</v>
      </c>
      <c r="AH3362" t="s">
        <v>10</v>
      </c>
      <c r="AI3362" t="s">
        <v>66</v>
      </c>
      <c r="AJ3362" t="str">
        <f t="shared" si="1236"/>
        <v>Family</v>
      </c>
      <c r="AK3362">
        <v>8000000</v>
      </c>
      <c r="AL3362" t="str">
        <f t="shared" si="1238"/>
        <v>Low Budget</v>
      </c>
      <c r="AM3362">
        <v>1984</v>
      </c>
      <c r="AN3362">
        <f t="shared" si="1239"/>
        <v>41</v>
      </c>
      <c r="AO3362" t="str">
        <f t="shared" si="1240"/>
        <v>Old Classic</v>
      </c>
      <c r="AP3362">
        <v>161</v>
      </c>
      <c r="AQ3362" t="str">
        <f t="shared" si="1241"/>
        <v>Very Low</v>
      </c>
      <c r="AR3362">
        <v>6.2</v>
      </c>
      <c r="AS3362" t="str">
        <f t="shared" si="1242"/>
        <v>Average</v>
      </c>
      <c r="AT3362">
        <v>1.85</v>
      </c>
      <c r="AU3362" t="str">
        <f t="shared" si="1243"/>
        <v>HDTV / Widescreen</v>
      </c>
      <c r="AV3362">
        <v>0</v>
      </c>
      <c r="AW3362" t="str">
        <f t="shared" si="1244"/>
        <v>Very Low</v>
      </c>
    </row>
    <row r="3363" spans="1:49" x14ac:dyDescent="0.3">
      <c r="A3363" t="s">
        <v>0</v>
      </c>
      <c r="B3363" t="s">
        <v>15952</v>
      </c>
      <c r="C3363">
        <v>270</v>
      </c>
      <c r="D3363" t="str">
        <f t="shared" si="1223"/>
        <v>Medium</v>
      </c>
      <c r="E3363">
        <v>101</v>
      </c>
      <c r="F3363" t="str">
        <f t="shared" si="1224"/>
        <v>1h 41m</v>
      </c>
      <c r="G3363" t="str">
        <f t="shared" si="1225"/>
        <v>Standard Movie</v>
      </c>
      <c r="H3363">
        <v>36</v>
      </c>
      <c r="I3363" t="str">
        <f t="shared" si="1226"/>
        <v>Very Low</v>
      </c>
      <c r="J3363">
        <v>27</v>
      </c>
      <c r="K3363" t="str">
        <f t="shared" si="1227"/>
        <v>Very Low</v>
      </c>
      <c r="L3363" t="s">
        <v>15953</v>
      </c>
      <c r="M3363">
        <v>7000</v>
      </c>
      <c r="N3363" t="str">
        <f t="shared" si="1228"/>
        <v>Low</v>
      </c>
      <c r="O3363">
        <v>59889948</v>
      </c>
      <c r="P3363" t="str">
        <f t="shared" si="1229"/>
        <v>Hit</v>
      </c>
      <c r="Q3363" t="s">
        <v>2498</v>
      </c>
      <c r="R3363" t="str">
        <f t="shared" si="1230"/>
        <v>Comedy</v>
      </c>
      <c r="S3363">
        <f t="shared" si="1231"/>
        <v>2</v>
      </c>
      <c r="T3363" t="s">
        <v>489</v>
      </c>
      <c r="U3363" t="s">
        <v>15954</v>
      </c>
      <c r="V3363">
        <v>355810</v>
      </c>
      <c r="W3363" t="str">
        <f t="shared" si="1232"/>
        <v>High</v>
      </c>
      <c r="X3363">
        <v>7227</v>
      </c>
      <c r="Y3363" t="str">
        <f t="shared" si="1233"/>
        <v>Low</v>
      </c>
      <c r="Z3363" t="s">
        <v>15955</v>
      </c>
      <c r="AA3363">
        <v>1</v>
      </c>
      <c r="AB3363" t="str">
        <f t="shared" si="1234"/>
        <v>Solo Star Poster</v>
      </c>
      <c r="AC3363" t="s">
        <v>15956</v>
      </c>
      <c r="AD3363" t="s">
        <v>15957</v>
      </c>
      <c r="AE3363">
        <v>889</v>
      </c>
      <c r="AF3363" t="str">
        <f t="shared" si="1235"/>
        <v>Low</v>
      </c>
      <c r="AG3363" t="s">
        <v>9</v>
      </c>
      <c r="AH3363" t="s">
        <v>10</v>
      </c>
      <c r="AI3363" t="s">
        <v>556</v>
      </c>
      <c r="AJ3363" t="str">
        <f t="shared" si="1236"/>
        <v>Adult</v>
      </c>
      <c r="AK3363">
        <v>8000000</v>
      </c>
      <c r="AL3363" t="str">
        <f t="shared" si="1238"/>
        <v>Low Budget</v>
      </c>
      <c r="AM3363">
        <v>2006</v>
      </c>
      <c r="AN3363">
        <f t="shared" si="1239"/>
        <v>19</v>
      </c>
      <c r="AO3363" t="str">
        <f t="shared" si="1240"/>
        <v>Old Classic</v>
      </c>
      <c r="AP3363">
        <v>150</v>
      </c>
      <c r="AQ3363" t="str">
        <f t="shared" si="1241"/>
        <v>Very Low</v>
      </c>
      <c r="AR3363">
        <v>7.9</v>
      </c>
      <c r="AS3363" t="str">
        <f t="shared" si="1242"/>
        <v>Good</v>
      </c>
      <c r="AT3363">
        <v>2.35</v>
      </c>
      <c r="AU3363" t="str">
        <f t="shared" si="1243"/>
        <v>Cinematic Widescreen</v>
      </c>
      <c r="AV3363">
        <v>15000</v>
      </c>
      <c r="AW3363" t="str">
        <f t="shared" si="1244"/>
        <v>Medium</v>
      </c>
    </row>
    <row r="3364" spans="1:49" x14ac:dyDescent="0.3">
      <c r="A3364" t="s">
        <v>0</v>
      </c>
      <c r="B3364" t="s">
        <v>3862</v>
      </c>
      <c r="C3364">
        <v>99</v>
      </c>
      <c r="D3364" t="str">
        <f t="shared" si="1223"/>
        <v>Low</v>
      </c>
      <c r="E3364">
        <v>89</v>
      </c>
      <c r="F3364" t="str">
        <f t="shared" si="1224"/>
        <v>1h 29m</v>
      </c>
      <c r="G3364" t="str">
        <f t="shared" si="1225"/>
        <v>Featurette</v>
      </c>
      <c r="H3364">
        <v>0</v>
      </c>
      <c r="I3364" t="str">
        <f t="shared" si="1226"/>
        <v>Very Low</v>
      </c>
      <c r="J3364">
        <v>107</v>
      </c>
      <c r="K3364" t="str">
        <f t="shared" si="1227"/>
        <v>Very Low</v>
      </c>
      <c r="L3364" t="s">
        <v>15958</v>
      </c>
      <c r="M3364">
        <v>217</v>
      </c>
      <c r="N3364" t="str">
        <f t="shared" si="1228"/>
        <v>Low</v>
      </c>
      <c r="O3364">
        <v>52287414</v>
      </c>
      <c r="P3364" t="str">
        <f t="shared" si="1229"/>
        <v>Hit</v>
      </c>
      <c r="Q3364" t="s">
        <v>7014</v>
      </c>
      <c r="R3364" t="str">
        <f t="shared" si="1230"/>
        <v>Adventure</v>
      </c>
      <c r="S3364">
        <f t="shared" si="1231"/>
        <v>2</v>
      </c>
      <c r="T3364" t="s">
        <v>1279</v>
      </c>
      <c r="U3364" t="s">
        <v>15959</v>
      </c>
      <c r="V3364">
        <v>271794</v>
      </c>
      <c r="W3364" t="str">
        <f t="shared" si="1232"/>
        <v>High</v>
      </c>
      <c r="X3364">
        <v>644</v>
      </c>
      <c r="Y3364" t="str">
        <f t="shared" si="1233"/>
        <v>Very Low</v>
      </c>
      <c r="Z3364" t="s">
        <v>15878</v>
      </c>
      <c r="AA3364">
        <v>2</v>
      </c>
      <c r="AB3364" t="str">
        <f t="shared" si="1234"/>
        <v>Duo/Trio Poster</v>
      </c>
      <c r="AC3364" t="s">
        <v>15960</v>
      </c>
      <c r="AD3364" t="s">
        <v>15961</v>
      </c>
      <c r="AE3364">
        <v>584</v>
      </c>
      <c r="AF3364" t="str">
        <f t="shared" si="1235"/>
        <v>Low</v>
      </c>
      <c r="AG3364" t="s">
        <v>9</v>
      </c>
      <c r="AH3364" t="s">
        <v>10</v>
      </c>
      <c r="AI3364" t="s">
        <v>556</v>
      </c>
      <c r="AJ3364" t="str">
        <f t="shared" si="1236"/>
        <v>Adult</v>
      </c>
      <c r="AK3364">
        <v>8000000</v>
      </c>
      <c r="AL3364" t="str">
        <f t="shared" si="1238"/>
        <v>Low Budget</v>
      </c>
      <c r="AM3364">
        <v>1986</v>
      </c>
      <c r="AN3364">
        <f t="shared" si="1239"/>
        <v>39</v>
      </c>
      <c r="AO3364" t="str">
        <f t="shared" si="1240"/>
        <v>Old Classic</v>
      </c>
      <c r="AP3364">
        <v>107</v>
      </c>
      <c r="AQ3364" t="str">
        <f t="shared" si="1241"/>
        <v>Very Low</v>
      </c>
      <c r="AR3364">
        <v>8.1</v>
      </c>
      <c r="AS3364" t="str">
        <f t="shared" si="1242"/>
        <v>Excellent</v>
      </c>
      <c r="AT3364">
        <v>1.85</v>
      </c>
      <c r="AU3364" t="str">
        <f t="shared" si="1243"/>
        <v>HDTV / Widescreen</v>
      </c>
      <c r="AV3364">
        <v>24000</v>
      </c>
      <c r="AW3364" t="str">
        <f t="shared" si="1244"/>
        <v>Medium</v>
      </c>
    </row>
    <row r="3365" spans="1:49" x14ac:dyDescent="0.3">
      <c r="A3365" t="s">
        <v>0</v>
      </c>
      <c r="B3365" t="s">
        <v>5260</v>
      </c>
      <c r="C3365">
        <v>224</v>
      </c>
      <c r="D3365" t="str">
        <f t="shared" si="1223"/>
        <v>Medium</v>
      </c>
      <c r="E3365">
        <v>113</v>
      </c>
      <c r="F3365" t="str">
        <f t="shared" si="1224"/>
        <v>1h 53m</v>
      </c>
      <c r="G3365" t="str">
        <f t="shared" si="1225"/>
        <v>Standard Movie</v>
      </c>
      <c r="H3365">
        <v>0</v>
      </c>
      <c r="I3365" t="str">
        <f t="shared" si="1226"/>
        <v>Very Low</v>
      </c>
      <c r="J3365">
        <v>27</v>
      </c>
      <c r="K3365" t="str">
        <f t="shared" si="1227"/>
        <v>Very Low</v>
      </c>
      <c r="L3365" t="s">
        <v>15962</v>
      </c>
      <c r="M3365">
        <v>133</v>
      </c>
      <c r="N3365" t="str">
        <f t="shared" si="1228"/>
        <v>Low</v>
      </c>
      <c r="O3365">
        <v>45063889</v>
      </c>
      <c r="P3365" t="str">
        <f t="shared" si="1229"/>
        <v>Average</v>
      </c>
      <c r="Q3365" t="s">
        <v>3142</v>
      </c>
      <c r="R3365" t="str">
        <f t="shared" si="1230"/>
        <v>Drama</v>
      </c>
      <c r="S3365">
        <f t="shared" si="1231"/>
        <v>4</v>
      </c>
      <c r="T3365" t="s">
        <v>15963</v>
      </c>
      <c r="U3365" t="s">
        <v>15964</v>
      </c>
      <c r="V3365">
        <v>297250</v>
      </c>
      <c r="W3365" t="str">
        <f t="shared" si="1232"/>
        <v>High</v>
      </c>
      <c r="X3365">
        <v>241</v>
      </c>
      <c r="Y3365" t="str">
        <f t="shared" si="1233"/>
        <v>Very Low</v>
      </c>
      <c r="Z3365" t="s">
        <v>15965</v>
      </c>
      <c r="AA3365">
        <v>0</v>
      </c>
      <c r="AB3365" t="str">
        <f t="shared" si="1234"/>
        <v>Symbolic Poster</v>
      </c>
      <c r="AC3365" t="s">
        <v>15966</v>
      </c>
      <c r="AD3365" t="s">
        <v>15967</v>
      </c>
      <c r="AE3365">
        <v>1441</v>
      </c>
      <c r="AF3365" t="str">
        <f t="shared" si="1235"/>
        <v>Low</v>
      </c>
      <c r="AG3365" t="s">
        <v>9</v>
      </c>
      <c r="AH3365" t="s">
        <v>28</v>
      </c>
      <c r="AI3365" t="s">
        <v>556</v>
      </c>
      <c r="AJ3365" t="str">
        <f t="shared" si="1236"/>
        <v>Adult</v>
      </c>
      <c r="AK3365">
        <v>8000000</v>
      </c>
      <c r="AL3365" t="str">
        <f t="shared" si="1238"/>
        <v>Low Budget</v>
      </c>
      <c r="AM3365">
        <v>2002</v>
      </c>
      <c r="AN3365">
        <f t="shared" si="1239"/>
        <v>23</v>
      </c>
      <c r="AO3365" t="str">
        <f t="shared" si="1240"/>
        <v>Old Classic</v>
      </c>
      <c r="AP3365">
        <v>32</v>
      </c>
      <c r="AQ3365" t="str">
        <f t="shared" si="1241"/>
        <v>Very Low</v>
      </c>
      <c r="AR3365">
        <v>7.6</v>
      </c>
      <c r="AS3365" t="str">
        <f t="shared" si="1242"/>
        <v>Good</v>
      </c>
      <c r="AT3365">
        <v>1.85</v>
      </c>
      <c r="AU3365" t="str">
        <f t="shared" si="1243"/>
        <v>HDTV / Widescreen</v>
      </c>
      <c r="AV3365">
        <v>11000</v>
      </c>
      <c r="AW3365" t="str">
        <f t="shared" si="1244"/>
        <v>Medium</v>
      </c>
    </row>
    <row r="3366" spans="1:49" x14ac:dyDescent="0.3">
      <c r="A3366" t="s">
        <v>0</v>
      </c>
      <c r="B3366" t="s">
        <v>15968</v>
      </c>
      <c r="C3366">
        <v>58</v>
      </c>
      <c r="D3366" t="str">
        <f t="shared" si="1223"/>
        <v>Low</v>
      </c>
      <c r="E3366">
        <v>95</v>
      </c>
      <c r="F3366" t="str">
        <f t="shared" si="1224"/>
        <v>1h 35m</v>
      </c>
      <c r="G3366" t="str">
        <f t="shared" si="1225"/>
        <v>Standard Movie</v>
      </c>
      <c r="H3366">
        <v>548</v>
      </c>
      <c r="I3366" t="str">
        <f t="shared" si="1226"/>
        <v>Very Low</v>
      </c>
      <c r="J3366">
        <v>360</v>
      </c>
      <c r="K3366" t="str">
        <f t="shared" si="1227"/>
        <v>Very Low</v>
      </c>
      <c r="L3366" t="s">
        <v>15969</v>
      </c>
      <c r="M3366">
        <v>389</v>
      </c>
      <c r="N3366" t="str">
        <f t="shared" si="1228"/>
        <v>Low</v>
      </c>
      <c r="O3366">
        <v>40066497</v>
      </c>
      <c r="P3366" t="str">
        <f t="shared" si="1229"/>
        <v>Average</v>
      </c>
      <c r="Q3366" t="s">
        <v>6170</v>
      </c>
      <c r="R3366" t="str">
        <f t="shared" si="1230"/>
        <v>Drama</v>
      </c>
      <c r="S3366">
        <f t="shared" si="1231"/>
        <v>2</v>
      </c>
      <c r="T3366" t="s">
        <v>15970</v>
      </c>
      <c r="U3366" t="s">
        <v>15971</v>
      </c>
      <c r="V3366">
        <v>23671</v>
      </c>
      <c r="W3366" t="str">
        <f t="shared" si="1232"/>
        <v>Low</v>
      </c>
      <c r="X3366">
        <v>1792</v>
      </c>
      <c r="Y3366" t="str">
        <f t="shared" si="1233"/>
        <v>Low</v>
      </c>
      <c r="Z3366" t="s">
        <v>15972</v>
      </c>
      <c r="AA3366">
        <v>0</v>
      </c>
      <c r="AB3366" t="str">
        <f t="shared" si="1234"/>
        <v>Symbolic Poster</v>
      </c>
      <c r="AC3366" t="s">
        <v>15973</v>
      </c>
      <c r="AD3366" t="s">
        <v>15974</v>
      </c>
      <c r="AE3366">
        <v>247</v>
      </c>
      <c r="AF3366" t="str">
        <f t="shared" si="1235"/>
        <v>Very Low</v>
      </c>
      <c r="AG3366" t="s">
        <v>9</v>
      </c>
      <c r="AH3366" t="s">
        <v>10</v>
      </c>
      <c r="AI3366" t="s">
        <v>11</v>
      </c>
      <c r="AJ3366" t="str">
        <f t="shared" si="1236"/>
        <v>Teen</v>
      </c>
      <c r="AK3366">
        <v>8000000</v>
      </c>
      <c r="AL3366" t="str">
        <f t="shared" si="1238"/>
        <v>Low Budget</v>
      </c>
      <c r="AM3366">
        <v>2004</v>
      </c>
      <c r="AN3366">
        <f t="shared" si="1239"/>
        <v>21</v>
      </c>
      <c r="AO3366" t="str">
        <f t="shared" si="1240"/>
        <v>Old Classic</v>
      </c>
      <c r="AP3366">
        <v>363</v>
      </c>
      <c r="AQ3366" t="str">
        <f t="shared" si="1241"/>
        <v>Very Low</v>
      </c>
      <c r="AR3366">
        <v>3.5</v>
      </c>
      <c r="AS3366" t="str">
        <f t="shared" si="1242"/>
        <v>Very Poor</v>
      </c>
      <c r="AT3366">
        <v>1.85</v>
      </c>
      <c r="AU3366" t="str">
        <f t="shared" si="1243"/>
        <v>HDTV / Widescreen</v>
      </c>
      <c r="AV3366">
        <v>0</v>
      </c>
      <c r="AW3366" t="str">
        <f t="shared" si="1244"/>
        <v>Very Low</v>
      </c>
    </row>
    <row r="3367" spans="1:49" x14ac:dyDescent="0.3">
      <c r="A3367" t="s">
        <v>0</v>
      </c>
      <c r="B3367" t="s">
        <v>15975</v>
      </c>
      <c r="C3367">
        <v>53</v>
      </c>
      <c r="D3367" t="str">
        <f t="shared" si="1223"/>
        <v>Low</v>
      </c>
      <c r="E3367">
        <v>112</v>
      </c>
      <c r="F3367" t="str">
        <f t="shared" si="1224"/>
        <v>1h 52m</v>
      </c>
      <c r="G3367" t="str">
        <f t="shared" si="1225"/>
        <v>Standard Movie</v>
      </c>
      <c r="H3367">
        <v>152</v>
      </c>
      <c r="I3367" t="str">
        <f t="shared" si="1226"/>
        <v>Very Low</v>
      </c>
      <c r="J3367">
        <v>459</v>
      </c>
      <c r="K3367" t="str">
        <f t="shared" si="1227"/>
        <v>Very Low</v>
      </c>
      <c r="L3367" t="s">
        <v>3211</v>
      </c>
      <c r="M3367">
        <v>16000</v>
      </c>
      <c r="N3367" t="str">
        <f t="shared" si="1228"/>
        <v>Medium</v>
      </c>
      <c r="O3367">
        <v>36500000</v>
      </c>
      <c r="P3367" t="str">
        <f t="shared" si="1229"/>
        <v>Average</v>
      </c>
      <c r="Q3367" t="s">
        <v>1697</v>
      </c>
      <c r="R3367" t="str">
        <f t="shared" si="1230"/>
        <v>Biography</v>
      </c>
      <c r="S3367">
        <f t="shared" si="1231"/>
        <v>3</v>
      </c>
      <c r="T3367" t="s">
        <v>3665</v>
      </c>
      <c r="U3367" t="s">
        <v>15976</v>
      </c>
      <c r="V3367">
        <v>87090</v>
      </c>
      <c r="W3367" t="str">
        <f t="shared" si="1232"/>
        <v>Medium</v>
      </c>
      <c r="X3367">
        <v>17568</v>
      </c>
      <c r="Y3367" t="str">
        <f t="shared" si="1233"/>
        <v>Medium</v>
      </c>
      <c r="Z3367" t="s">
        <v>3957</v>
      </c>
      <c r="AA3367">
        <v>0</v>
      </c>
      <c r="AB3367" t="str">
        <f t="shared" si="1234"/>
        <v>Symbolic Poster</v>
      </c>
      <c r="AC3367" t="s">
        <v>15977</v>
      </c>
      <c r="AD3367" t="s">
        <v>15978</v>
      </c>
      <c r="AE3367">
        <v>142</v>
      </c>
      <c r="AF3367" t="str">
        <f t="shared" si="1235"/>
        <v>Very Low</v>
      </c>
      <c r="AG3367" t="s">
        <v>9</v>
      </c>
      <c r="AH3367" t="s">
        <v>10</v>
      </c>
      <c r="AI3367" t="s">
        <v>66</v>
      </c>
      <c r="AJ3367" t="str">
        <f t="shared" si="1236"/>
        <v>Family</v>
      </c>
      <c r="AK3367">
        <v>8000000</v>
      </c>
      <c r="AL3367" t="str">
        <f t="shared" si="1238"/>
        <v>Low Budget</v>
      </c>
      <c r="AM3367">
        <v>1979</v>
      </c>
      <c r="AN3367">
        <f t="shared" si="1239"/>
        <v>46</v>
      </c>
      <c r="AO3367" t="str">
        <f t="shared" si="1240"/>
        <v>Old Classic</v>
      </c>
      <c r="AP3367">
        <v>466</v>
      </c>
      <c r="AQ3367" t="str">
        <f t="shared" si="1241"/>
        <v>Very Low</v>
      </c>
      <c r="AR3367">
        <v>7.6</v>
      </c>
      <c r="AS3367" t="str">
        <f t="shared" si="1242"/>
        <v>Good</v>
      </c>
      <c r="AT3367">
        <v>1.85</v>
      </c>
      <c r="AU3367" t="str">
        <f t="shared" si="1243"/>
        <v>HDTV / Widescreen</v>
      </c>
      <c r="AV3367">
        <v>0</v>
      </c>
      <c r="AW3367" t="str">
        <f t="shared" si="1244"/>
        <v>Very Low</v>
      </c>
    </row>
    <row r="3368" spans="1:49" x14ac:dyDescent="0.3">
      <c r="A3368" t="s">
        <v>0</v>
      </c>
      <c r="B3368" t="s">
        <v>13425</v>
      </c>
      <c r="C3368">
        <v>37</v>
      </c>
      <c r="D3368" t="str">
        <f t="shared" si="1223"/>
        <v>Very Low</v>
      </c>
      <c r="E3368">
        <v>109</v>
      </c>
      <c r="F3368" t="str">
        <f t="shared" si="1224"/>
        <v>1h 49m</v>
      </c>
      <c r="G3368" t="str">
        <f t="shared" si="1225"/>
        <v>Standard Movie</v>
      </c>
      <c r="H3368">
        <v>44</v>
      </c>
      <c r="I3368" t="str">
        <f t="shared" si="1226"/>
        <v>Very Low</v>
      </c>
      <c r="J3368">
        <v>458</v>
      </c>
      <c r="K3368" t="str">
        <f t="shared" si="1227"/>
        <v>Very Low</v>
      </c>
      <c r="L3368" t="s">
        <v>2203</v>
      </c>
      <c r="M3368">
        <v>1000</v>
      </c>
      <c r="N3368" t="str">
        <f t="shared" si="1228"/>
        <v>Low</v>
      </c>
      <c r="O3368">
        <v>27362712</v>
      </c>
      <c r="P3368" t="str">
        <f t="shared" si="1229"/>
        <v>Average</v>
      </c>
      <c r="Q3368" t="s">
        <v>5759</v>
      </c>
      <c r="R3368" t="str">
        <f t="shared" si="1230"/>
        <v>Comedy</v>
      </c>
      <c r="S3368">
        <f t="shared" si="1231"/>
        <v>4</v>
      </c>
      <c r="T3368" t="s">
        <v>2786</v>
      </c>
      <c r="U3368" t="s">
        <v>15979</v>
      </c>
      <c r="V3368">
        <v>5971</v>
      </c>
      <c r="W3368" t="str">
        <f t="shared" si="1232"/>
        <v>Very Low</v>
      </c>
      <c r="X3368">
        <v>3199</v>
      </c>
      <c r="Y3368" t="str">
        <f t="shared" si="1233"/>
        <v>Low</v>
      </c>
      <c r="Z3368" t="s">
        <v>7570</v>
      </c>
      <c r="AA3368">
        <v>1</v>
      </c>
      <c r="AB3368" t="str">
        <f t="shared" si="1234"/>
        <v>Solo Star Poster</v>
      </c>
      <c r="AC3368" t="s">
        <v>15980</v>
      </c>
      <c r="AD3368" t="s">
        <v>15981</v>
      </c>
      <c r="AE3368">
        <v>60</v>
      </c>
      <c r="AF3368" t="str">
        <f t="shared" si="1235"/>
        <v>Very Low</v>
      </c>
      <c r="AG3368" t="s">
        <v>9</v>
      </c>
      <c r="AH3368" t="s">
        <v>10</v>
      </c>
      <c r="AI3368" t="s">
        <v>11</v>
      </c>
      <c r="AJ3368" t="str">
        <f t="shared" si="1236"/>
        <v>Teen</v>
      </c>
      <c r="AK3368">
        <v>8000000</v>
      </c>
      <c r="AL3368" t="str">
        <f t="shared" si="1238"/>
        <v>Low Budget</v>
      </c>
      <c r="AM3368">
        <v>2002</v>
      </c>
      <c r="AN3368">
        <f t="shared" si="1239"/>
        <v>23</v>
      </c>
      <c r="AO3368" t="str">
        <f t="shared" si="1240"/>
        <v>Old Classic</v>
      </c>
      <c r="AP3368">
        <v>886</v>
      </c>
      <c r="AQ3368" t="str">
        <f t="shared" si="1241"/>
        <v>Very Low</v>
      </c>
      <c r="AR3368">
        <v>6.5</v>
      </c>
      <c r="AS3368" t="str">
        <f t="shared" si="1242"/>
        <v>Average</v>
      </c>
      <c r="AT3368">
        <v>1.85</v>
      </c>
      <c r="AU3368" t="str">
        <f t="shared" si="1243"/>
        <v>HDTV / Widescreen</v>
      </c>
      <c r="AV3368">
        <v>0</v>
      </c>
      <c r="AW3368" t="str">
        <f t="shared" si="1244"/>
        <v>Very Low</v>
      </c>
    </row>
    <row r="3369" spans="1:49" x14ac:dyDescent="0.3">
      <c r="A3369" t="s">
        <v>0</v>
      </c>
      <c r="B3369" t="s">
        <v>15982</v>
      </c>
      <c r="C3369">
        <v>11</v>
      </c>
      <c r="D3369" t="str">
        <f t="shared" si="1223"/>
        <v>Very Low</v>
      </c>
      <c r="E3369">
        <v>108</v>
      </c>
      <c r="F3369" t="str">
        <f t="shared" si="1224"/>
        <v>1h 48m</v>
      </c>
      <c r="G3369" t="str">
        <f t="shared" si="1225"/>
        <v>Standard Movie</v>
      </c>
      <c r="H3369">
        <v>0</v>
      </c>
      <c r="I3369" t="str">
        <f t="shared" si="1226"/>
        <v>Very Low</v>
      </c>
      <c r="J3369">
        <v>388</v>
      </c>
      <c r="K3369" t="str">
        <f t="shared" si="1227"/>
        <v>Very Low</v>
      </c>
      <c r="L3369" t="s">
        <v>10233</v>
      </c>
      <c r="M3369">
        <v>585</v>
      </c>
      <c r="N3369" t="str">
        <f t="shared" si="1228"/>
        <v>Low</v>
      </c>
      <c r="O3369">
        <v>34746109</v>
      </c>
      <c r="P3369" t="str">
        <f t="shared" si="1229"/>
        <v>Average</v>
      </c>
      <c r="Q3369" t="s">
        <v>15983</v>
      </c>
      <c r="R3369" t="str">
        <f t="shared" si="1230"/>
        <v>Comedy</v>
      </c>
      <c r="S3369">
        <f t="shared" si="1231"/>
        <v>5</v>
      </c>
      <c r="T3369" t="s">
        <v>5198</v>
      </c>
      <c r="U3369" t="s">
        <v>15984</v>
      </c>
      <c r="V3369">
        <v>3122</v>
      </c>
      <c r="W3369" t="str">
        <f t="shared" si="1232"/>
        <v>Very Low</v>
      </c>
      <c r="X3369">
        <v>3023</v>
      </c>
      <c r="Y3369" t="str">
        <f t="shared" si="1233"/>
        <v>Low</v>
      </c>
      <c r="Z3369" t="s">
        <v>1205</v>
      </c>
      <c r="AA3369">
        <v>2</v>
      </c>
      <c r="AB3369" t="str">
        <f t="shared" si="1234"/>
        <v>Duo/Trio Poster</v>
      </c>
      <c r="AC3369" t="s">
        <v>15985</v>
      </c>
      <c r="AD3369" t="s">
        <v>15986</v>
      </c>
      <c r="AE3369">
        <v>14</v>
      </c>
      <c r="AF3369" t="str">
        <f t="shared" si="1235"/>
        <v>Very Low</v>
      </c>
      <c r="AG3369" t="s">
        <v>9</v>
      </c>
      <c r="AH3369" t="s">
        <v>10</v>
      </c>
      <c r="AI3369" t="s">
        <v>556</v>
      </c>
      <c r="AJ3369" t="str">
        <f t="shared" si="1236"/>
        <v>Adult</v>
      </c>
      <c r="AK3369">
        <v>8000000</v>
      </c>
      <c r="AL3369" t="str">
        <f t="shared" si="1238"/>
        <v>Low Budget</v>
      </c>
      <c r="AM3369">
        <v>1996</v>
      </c>
      <c r="AN3369">
        <f t="shared" si="1239"/>
        <v>29</v>
      </c>
      <c r="AO3369" t="str">
        <f t="shared" si="1240"/>
        <v>Old Classic</v>
      </c>
      <c r="AP3369">
        <v>434</v>
      </c>
      <c r="AQ3369" t="str">
        <f t="shared" si="1241"/>
        <v>Very Low</v>
      </c>
      <c r="AR3369">
        <v>5.6</v>
      </c>
      <c r="AS3369" t="str">
        <f t="shared" si="1242"/>
        <v>Below Average</v>
      </c>
      <c r="AT3369">
        <v>2.35</v>
      </c>
      <c r="AU3369" t="str">
        <f t="shared" si="1243"/>
        <v>Cinematic Widescreen</v>
      </c>
      <c r="AV3369">
        <v>559</v>
      </c>
      <c r="AW3369" t="str">
        <f t="shared" si="1244"/>
        <v>Very Low</v>
      </c>
    </row>
    <row r="3370" spans="1:49" x14ac:dyDescent="0.3">
      <c r="A3370" t="s">
        <v>0</v>
      </c>
      <c r="B3370" t="s">
        <v>8168</v>
      </c>
      <c r="C3370">
        <v>327</v>
      </c>
      <c r="D3370" t="str">
        <f t="shared" si="1223"/>
        <v>Medium</v>
      </c>
      <c r="E3370">
        <v>100</v>
      </c>
      <c r="F3370" t="str">
        <f t="shared" si="1224"/>
        <v>1h 40m</v>
      </c>
      <c r="G3370" t="str">
        <f t="shared" si="1225"/>
        <v>Standard Movie</v>
      </c>
      <c r="H3370">
        <v>129</v>
      </c>
      <c r="I3370" t="str">
        <f t="shared" si="1226"/>
        <v>Very Low</v>
      </c>
      <c r="J3370">
        <v>3000</v>
      </c>
      <c r="K3370" t="str">
        <f t="shared" si="1227"/>
        <v>Low</v>
      </c>
      <c r="L3370" t="s">
        <v>2427</v>
      </c>
      <c r="M3370">
        <v>23000</v>
      </c>
      <c r="N3370" t="str">
        <f t="shared" si="1228"/>
        <v>Medium</v>
      </c>
      <c r="O3370">
        <v>34963967</v>
      </c>
      <c r="P3370" t="str">
        <f t="shared" si="1229"/>
        <v>Average</v>
      </c>
      <c r="Q3370" t="s">
        <v>1386</v>
      </c>
      <c r="R3370" t="str">
        <f t="shared" si="1230"/>
        <v>Comedy</v>
      </c>
      <c r="S3370">
        <f t="shared" si="1231"/>
        <v>3</v>
      </c>
      <c r="T3370" t="s">
        <v>34</v>
      </c>
      <c r="U3370" t="s">
        <v>15987</v>
      </c>
      <c r="V3370">
        <v>270441</v>
      </c>
      <c r="W3370" t="str">
        <f t="shared" si="1232"/>
        <v>High</v>
      </c>
      <c r="X3370">
        <v>39807</v>
      </c>
      <c r="Y3370" t="str">
        <f t="shared" si="1233"/>
        <v>Medium</v>
      </c>
      <c r="Z3370" t="s">
        <v>206</v>
      </c>
      <c r="AA3370">
        <v>2</v>
      </c>
      <c r="AB3370" t="str">
        <f t="shared" si="1234"/>
        <v>Duo/Trio Poster</v>
      </c>
      <c r="AC3370" t="s">
        <v>15988</v>
      </c>
      <c r="AD3370" t="s">
        <v>15989</v>
      </c>
      <c r="AE3370">
        <v>378</v>
      </c>
      <c r="AF3370" t="str">
        <f t="shared" si="1235"/>
        <v>Very Low</v>
      </c>
      <c r="AG3370" t="s">
        <v>9</v>
      </c>
      <c r="AH3370" t="s">
        <v>10</v>
      </c>
      <c r="AI3370" t="s">
        <v>556</v>
      </c>
      <c r="AJ3370" t="str">
        <f t="shared" si="1236"/>
        <v>Adult</v>
      </c>
      <c r="AK3370">
        <v>8000000</v>
      </c>
      <c r="AL3370" t="str">
        <f t="shared" si="1238"/>
        <v>Low Budget</v>
      </c>
      <c r="AM3370">
        <v>2011</v>
      </c>
      <c r="AN3370">
        <f t="shared" si="1239"/>
        <v>14</v>
      </c>
      <c r="AO3370" t="str">
        <f t="shared" si="1240"/>
        <v>Modern Classic</v>
      </c>
      <c r="AP3370">
        <v>10000</v>
      </c>
      <c r="AQ3370" t="str">
        <f t="shared" si="1241"/>
        <v>Low</v>
      </c>
      <c r="AR3370">
        <v>7.7</v>
      </c>
      <c r="AS3370" t="str">
        <f t="shared" si="1242"/>
        <v>Good</v>
      </c>
      <c r="AT3370">
        <v>1.85</v>
      </c>
      <c r="AU3370" t="str">
        <f t="shared" si="1243"/>
        <v>HDTV / Widescreen</v>
      </c>
      <c r="AV3370">
        <v>40000</v>
      </c>
      <c r="AW3370" t="str">
        <f t="shared" si="1244"/>
        <v>Medium</v>
      </c>
    </row>
    <row r="3371" spans="1:49" x14ac:dyDescent="0.3">
      <c r="A3371" t="s">
        <v>0</v>
      </c>
      <c r="B3371" t="s">
        <v>15990</v>
      </c>
      <c r="C3371">
        <v>135</v>
      </c>
      <c r="D3371" t="str">
        <f t="shared" si="1223"/>
        <v>Low</v>
      </c>
      <c r="E3371">
        <v>90</v>
      </c>
      <c r="F3371" t="str">
        <f t="shared" si="1224"/>
        <v>1h 30m</v>
      </c>
      <c r="G3371" t="str">
        <f t="shared" si="1225"/>
        <v>Standard Movie</v>
      </c>
      <c r="H3371">
        <v>5</v>
      </c>
      <c r="I3371" t="str">
        <f t="shared" si="1226"/>
        <v>Very Low</v>
      </c>
      <c r="J3371">
        <v>297</v>
      </c>
      <c r="K3371" t="str">
        <f t="shared" si="1227"/>
        <v>Very Low</v>
      </c>
      <c r="L3371" t="s">
        <v>15991</v>
      </c>
      <c r="M3371">
        <v>449</v>
      </c>
      <c r="N3371" t="str">
        <f t="shared" si="1228"/>
        <v>Low</v>
      </c>
      <c r="O3371">
        <v>25926543</v>
      </c>
      <c r="P3371" t="str">
        <f t="shared" si="1229"/>
        <v>Average</v>
      </c>
      <c r="Q3371" t="s">
        <v>3001</v>
      </c>
      <c r="R3371" t="str">
        <f t="shared" si="1230"/>
        <v>Horror</v>
      </c>
      <c r="S3371">
        <f t="shared" si="1231"/>
        <v>3</v>
      </c>
      <c r="T3371" t="s">
        <v>15992</v>
      </c>
      <c r="U3371" t="s">
        <v>15993</v>
      </c>
      <c r="V3371">
        <v>26609</v>
      </c>
      <c r="W3371" t="str">
        <f t="shared" si="1232"/>
        <v>Low</v>
      </c>
      <c r="X3371">
        <v>1534</v>
      </c>
      <c r="Y3371" t="str">
        <f t="shared" si="1233"/>
        <v>Low</v>
      </c>
      <c r="Z3371" t="s">
        <v>15994</v>
      </c>
      <c r="AA3371">
        <v>1</v>
      </c>
      <c r="AB3371" t="str">
        <f t="shared" si="1234"/>
        <v>Solo Star Poster</v>
      </c>
      <c r="AC3371" t="s">
        <v>15995</v>
      </c>
      <c r="AD3371" t="s">
        <v>15996</v>
      </c>
      <c r="AE3371">
        <v>148</v>
      </c>
      <c r="AF3371" t="str">
        <f t="shared" si="1235"/>
        <v>Very Low</v>
      </c>
      <c r="AG3371" t="s">
        <v>9</v>
      </c>
      <c r="AH3371" t="s">
        <v>10</v>
      </c>
      <c r="AI3371" t="s">
        <v>11</v>
      </c>
      <c r="AJ3371" t="str">
        <f t="shared" si="1236"/>
        <v>Teen</v>
      </c>
      <c r="AK3371">
        <v>8000000</v>
      </c>
      <c r="AL3371" t="str">
        <f t="shared" si="1238"/>
        <v>Low Budget</v>
      </c>
      <c r="AM3371">
        <v>2008</v>
      </c>
      <c r="AN3371">
        <f t="shared" si="1239"/>
        <v>17</v>
      </c>
      <c r="AO3371" t="str">
        <f t="shared" si="1240"/>
        <v>Old Classic</v>
      </c>
      <c r="AP3371">
        <v>332</v>
      </c>
      <c r="AQ3371" t="str">
        <f t="shared" si="1241"/>
        <v>Very Low</v>
      </c>
      <c r="AR3371">
        <v>5.2</v>
      </c>
      <c r="AS3371" t="str">
        <f t="shared" si="1242"/>
        <v>Below Average</v>
      </c>
      <c r="AT3371">
        <v>1.85</v>
      </c>
      <c r="AU3371" t="str">
        <f t="shared" si="1243"/>
        <v>HDTV / Widescreen</v>
      </c>
      <c r="AV3371">
        <v>0</v>
      </c>
      <c r="AW3371" t="str">
        <f t="shared" si="1244"/>
        <v>Very Low</v>
      </c>
    </row>
    <row r="3372" spans="1:49" x14ac:dyDescent="0.3">
      <c r="A3372" t="s">
        <v>0</v>
      </c>
      <c r="B3372" t="s">
        <v>2466</v>
      </c>
      <c r="C3372">
        <v>127</v>
      </c>
      <c r="D3372" t="str">
        <f t="shared" si="1223"/>
        <v>Low</v>
      </c>
      <c r="E3372">
        <v>130</v>
      </c>
      <c r="F3372" t="str">
        <f t="shared" si="1224"/>
        <v>2h 10m</v>
      </c>
      <c r="G3372" t="str">
        <f t="shared" si="1225"/>
        <v>Long Movie</v>
      </c>
      <c r="H3372">
        <v>0</v>
      </c>
      <c r="I3372" t="str">
        <f t="shared" si="1226"/>
        <v>Very Low</v>
      </c>
      <c r="J3372">
        <v>602</v>
      </c>
      <c r="K3372" t="str">
        <f t="shared" si="1227"/>
        <v>Very Low</v>
      </c>
      <c r="L3372" t="s">
        <v>2467</v>
      </c>
      <c r="M3372">
        <v>875</v>
      </c>
      <c r="N3372" t="str">
        <f t="shared" si="1228"/>
        <v>Low</v>
      </c>
      <c r="O3372">
        <f>O3371</f>
        <v>25926543</v>
      </c>
      <c r="P3372" t="str">
        <f t="shared" si="1229"/>
        <v>Average</v>
      </c>
      <c r="Q3372" t="s">
        <v>853</v>
      </c>
      <c r="R3372" t="str">
        <f t="shared" si="1230"/>
        <v>Comedy</v>
      </c>
      <c r="S3372">
        <f t="shared" si="1231"/>
        <v>3</v>
      </c>
      <c r="T3372" t="s">
        <v>2468</v>
      </c>
      <c r="U3372" t="s">
        <v>2469</v>
      </c>
      <c r="V3372">
        <v>29935</v>
      </c>
      <c r="W3372" t="str">
        <f t="shared" si="1232"/>
        <v>Low</v>
      </c>
      <c r="X3372">
        <v>2662</v>
      </c>
      <c r="Y3372" t="str">
        <f t="shared" si="1233"/>
        <v>Low</v>
      </c>
      <c r="Z3372" t="s">
        <v>2470</v>
      </c>
      <c r="AA3372">
        <v>0</v>
      </c>
      <c r="AB3372" t="str">
        <f t="shared" si="1234"/>
        <v>Symbolic Poster</v>
      </c>
      <c r="AC3372" t="s">
        <v>2471</v>
      </c>
      <c r="AD3372" t="s">
        <v>2472</v>
      </c>
      <c r="AE3372">
        <v>211</v>
      </c>
      <c r="AF3372" t="str">
        <f t="shared" si="1235"/>
        <v>Very Low</v>
      </c>
      <c r="AG3372" t="s">
        <v>9</v>
      </c>
      <c r="AH3372" t="s">
        <v>10</v>
      </c>
      <c r="AI3372" t="s">
        <v>556</v>
      </c>
      <c r="AJ3372" t="str">
        <f t="shared" si="1236"/>
        <v>Adult</v>
      </c>
      <c r="AK3372">
        <v>8000000</v>
      </c>
      <c r="AL3372" t="str">
        <f t="shared" si="1238"/>
        <v>Low Budget</v>
      </c>
      <c r="AM3372">
        <v>1982</v>
      </c>
      <c r="AN3372">
        <f t="shared" si="1239"/>
        <v>43</v>
      </c>
      <c r="AO3372" t="str">
        <f t="shared" si="1240"/>
        <v>Old Classic</v>
      </c>
      <c r="AP3372">
        <v>826</v>
      </c>
      <c r="AQ3372" t="str">
        <f t="shared" si="1241"/>
        <v>Very Low</v>
      </c>
      <c r="AR3372">
        <v>6.9</v>
      </c>
      <c r="AS3372" t="str">
        <f t="shared" si="1242"/>
        <v>Average</v>
      </c>
      <c r="AT3372">
        <v>1.85</v>
      </c>
      <c r="AU3372" t="str">
        <f t="shared" si="1243"/>
        <v>HDTV / Widescreen</v>
      </c>
      <c r="AV3372">
        <v>0</v>
      </c>
      <c r="AW3372" t="str">
        <f t="shared" si="1244"/>
        <v>Very Low</v>
      </c>
    </row>
    <row r="3373" spans="1:49" x14ac:dyDescent="0.3">
      <c r="A3373" t="s">
        <v>0</v>
      </c>
      <c r="B3373" t="s">
        <v>15997</v>
      </c>
      <c r="C3373">
        <v>164</v>
      </c>
      <c r="D3373" t="str">
        <f t="shared" si="1223"/>
        <v>Low</v>
      </c>
      <c r="E3373">
        <v>94</v>
      </c>
      <c r="F3373" t="str">
        <f t="shared" si="1224"/>
        <v>1h 34m</v>
      </c>
      <c r="G3373" t="str">
        <f t="shared" si="1225"/>
        <v>Standard Movie</v>
      </c>
      <c r="H3373">
        <v>19</v>
      </c>
      <c r="I3373" t="str">
        <f t="shared" si="1226"/>
        <v>Very Low</v>
      </c>
      <c r="J3373">
        <v>117</v>
      </c>
      <c r="K3373" t="str">
        <f t="shared" si="1227"/>
        <v>Very Low</v>
      </c>
      <c r="L3373" t="s">
        <v>15998</v>
      </c>
      <c r="M3373">
        <v>363</v>
      </c>
      <c r="N3373" t="str">
        <f t="shared" si="1228"/>
        <v>Low</v>
      </c>
      <c r="O3373">
        <v>26049082</v>
      </c>
      <c r="P3373" t="str">
        <f t="shared" si="1229"/>
        <v>Average</v>
      </c>
      <c r="Q3373" t="s">
        <v>1652</v>
      </c>
      <c r="R3373" t="str">
        <f t="shared" si="1230"/>
        <v>Comedy</v>
      </c>
      <c r="S3373">
        <f t="shared" si="1231"/>
        <v>2</v>
      </c>
      <c r="T3373" t="s">
        <v>15999</v>
      </c>
      <c r="U3373" t="s">
        <v>16000</v>
      </c>
      <c r="V3373">
        <v>76791</v>
      </c>
      <c r="W3373" t="str">
        <f t="shared" si="1232"/>
        <v>Medium</v>
      </c>
      <c r="X3373">
        <v>1024</v>
      </c>
      <c r="Y3373" t="str">
        <f t="shared" si="1233"/>
        <v>Low</v>
      </c>
      <c r="Z3373" t="s">
        <v>16001</v>
      </c>
      <c r="AA3373">
        <v>3</v>
      </c>
      <c r="AB3373" t="str">
        <f t="shared" si="1234"/>
        <v>Duo/Trio Poster</v>
      </c>
      <c r="AC3373" t="s">
        <v>16002</v>
      </c>
      <c r="AD3373" t="s">
        <v>16003</v>
      </c>
      <c r="AE3373">
        <v>100</v>
      </c>
      <c r="AF3373" t="str">
        <f t="shared" si="1235"/>
        <v>Very Low</v>
      </c>
      <c r="AG3373" t="s">
        <v>9</v>
      </c>
      <c r="AH3373" t="s">
        <v>10</v>
      </c>
      <c r="AI3373" t="s">
        <v>556</v>
      </c>
      <c r="AJ3373" t="str">
        <f t="shared" si="1236"/>
        <v>Adult</v>
      </c>
      <c r="AK3373">
        <v>8000000</v>
      </c>
      <c r="AL3373" t="str">
        <f t="shared" si="1238"/>
        <v>Low Budget</v>
      </c>
      <c r="AM3373">
        <v>2014</v>
      </c>
      <c r="AN3373">
        <f t="shared" si="1239"/>
        <v>11</v>
      </c>
      <c r="AO3373" t="str">
        <f t="shared" si="1240"/>
        <v>Modern Classic</v>
      </c>
      <c r="AP3373">
        <v>342</v>
      </c>
      <c r="AQ3373" t="str">
        <f t="shared" si="1241"/>
        <v>Very Low</v>
      </c>
      <c r="AR3373">
        <v>6.1</v>
      </c>
      <c r="AS3373" t="str">
        <f t="shared" si="1242"/>
        <v>Average</v>
      </c>
      <c r="AT3373">
        <v>2.35</v>
      </c>
      <c r="AU3373" t="str">
        <f t="shared" si="1243"/>
        <v>Cinematic Widescreen</v>
      </c>
      <c r="AV3373">
        <v>0</v>
      </c>
      <c r="AW3373" t="str">
        <f t="shared" si="1244"/>
        <v>Very Low</v>
      </c>
    </row>
    <row r="3374" spans="1:49" x14ac:dyDescent="0.3">
      <c r="A3374" t="s">
        <v>0</v>
      </c>
      <c r="B3374" t="s">
        <v>16004</v>
      </c>
      <c r="C3374">
        <v>14</v>
      </c>
      <c r="D3374" t="str">
        <f t="shared" si="1223"/>
        <v>Very Low</v>
      </c>
      <c r="E3374">
        <v>93</v>
      </c>
      <c r="F3374" t="str">
        <f t="shared" si="1224"/>
        <v>1h 33m</v>
      </c>
      <c r="G3374" t="str">
        <f t="shared" si="1225"/>
        <v>Standard Movie</v>
      </c>
      <c r="H3374">
        <v>2</v>
      </c>
      <c r="I3374" t="str">
        <f t="shared" si="1226"/>
        <v>Very Low</v>
      </c>
      <c r="J3374">
        <v>213</v>
      </c>
      <c r="K3374" t="str">
        <f t="shared" si="1227"/>
        <v>Very Low</v>
      </c>
      <c r="L3374" t="s">
        <v>14828</v>
      </c>
      <c r="M3374">
        <v>484</v>
      </c>
      <c r="N3374" t="str">
        <f t="shared" si="1228"/>
        <v>Low</v>
      </c>
      <c r="O3374">
        <f t="shared" ref="O3374:O3375" si="1249">O3373</f>
        <v>26049082</v>
      </c>
      <c r="P3374" t="str">
        <f t="shared" si="1229"/>
        <v>Average</v>
      </c>
      <c r="Q3374" t="s">
        <v>6800</v>
      </c>
      <c r="R3374" t="str">
        <f t="shared" si="1230"/>
        <v>Comedy</v>
      </c>
      <c r="S3374">
        <f t="shared" si="1231"/>
        <v>3</v>
      </c>
      <c r="T3374" t="s">
        <v>5547</v>
      </c>
      <c r="U3374" t="s">
        <v>16005</v>
      </c>
      <c r="V3374">
        <v>3904</v>
      </c>
      <c r="W3374" t="str">
        <f t="shared" si="1232"/>
        <v>Very Low</v>
      </c>
      <c r="X3374">
        <v>1455</v>
      </c>
      <c r="Y3374" t="str">
        <f t="shared" si="1233"/>
        <v>Low</v>
      </c>
      <c r="Z3374" t="s">
        <v>572</v>
      </c>
      <c r="AA3374">
        <v>1</v>
      </c>
      <c r="AB3374" t="str">
        <f t="shared" si="1234"/>
        <v>Solo Star Poster</v>
      </c>
      <c r="AC3374" t="s">
        <v>16006</v>
      </c>
      <c r="AD3374" t="s">
        <v>16007</v>
      </c>
      <c r="AE3374">
        <v>48</v>
      </c>
      <c r="AF3374" t="str">
        <f t="shared" si="1235"/>
        <v>Very Low</v>
      </c>
      <c r="AG3374" t="s">
        <v>9</v>
      </c>
      <c r="AH3374" t="s">
        <v>10</v>
      </c>
      <c r="AI3374" t="s">
        <v>66</v>
      </c>
      <c r="AJ3374" t="str">
        <f t="shared" si="1236"/>
        <v>Family</v>
      </c>
      <c r="AK3374">
        <v>8000000</v>
      </c>
      <c r="AL3374" t="str">
        <f t="shared" si="1238"/>
        <v>Low Budget</v>
      </c>
      <c r="AM3374">
        <v>1981</v>
      </c>
      <c r="AN3374">
        <f t="shared" si="1239"/>
        <v>44</v>
      </c>
      <c r="AO3374" t="str">
        <f t="shared" si="1240"/>
        <v>Old Classic</v>
      </c>
      <c r="AP3374">
        <v>345</v>
      </c>
      <c r="AQ3374" t="str">
        <f t="shared" si="1241"/>
        <v>Very Low</v>
      </c>
      <c r="AR3374">
        <v>5</v>
      </c>
      <c r="AS3374" t="str">
        <f t="shared" si="1242"/>
        <v>Below Average</v>
      </c>
      <c r="AT3374">
        <v>1.85</v>
      </c>
      <c r="AU3374" t="str">
        <f t="shared" si="1243"/>
        <v>HDTV / Widescreen</v>
      </c>
      <c r="AV3374">
        <v>495</v>
      </c>
      <c r="AW3374" t="str">
        <f t="shared" si="1244"/>
        <v>Very Low</v>
      </c>
    </row>
    <row r="3375" spans="1:49" x14ac:dyDescent="0.3">
      <c r="A3375" t="s">
        <v>0</v>
      </c>
      <c r="B3375" t="s">
        <v>16008</v>
      </c>
      <c r="C3375">
        <v>6</v>
      </c>
      <c r="D3375" t="str">
        <f t="shared" si="1223"/>
        <v>Very Low</v>
      </c>
      <c r="E3375">
        <v>80</v>
      </c>
      <c r="F3375" t="str">
        <f t="shared" si="1224"/>
        <v>1h 20m</v>
      </c>
      <c r="G3375" t="str">
        <f t="shared" si="1225"/>
        <v>Featurette</v>
      </c>
      <c r="H3375">
        <v>2</v>
      </c>
      <c r="I3375" t="str">
        <f t="shared" si="1226"/>
        <v>Very Low</v>
      </c>
      <c r="J3375">
        <v>102</v>
      </c>
      <c r="K3375" t="str">
        <f t="shared" si="1227"/>
        <v>Very Low</v>
      </c>
      <c r="L3375" t="s">
        <v>16009</v>
      </c>
      <c r="M3375">
        <v>861</v>
      </c>
      <c r="N3375" t="str">
        <f t="shared" si="1228"/>
        <v>Low</v>
      </c>
      <c r="O3375">
        <f t="shared" si="1249"/>
        <v>26049082</v>
      </c>
      <c r="P3375" t="str">
        <f t="shared" si="1229"/>
        <v>Average</v>
      </c>
      <c r="Q3375" t="s">
        <v>924</v>
      </c>
      <c r="R3375" t="str">
        <f t="shared" si="1230"/>
        <v>Adventure</v>
      </c>
      <c r="S3375">
        <f t="shared" si="1231"/>
        <v>1</v>
      </c>
      <c r="T3375" t="s">
        <v>16010</v>
      </c>
      <c r="U3375" t="s">
        <v>16011</v>
      </c>
      <c r="V3375">
        <v>59</v>
      </c>
      <c r="W3375" t="str">
        <f t="shared" si="1232"/>
        <v>Very Low</v>
      </c>
      <c r="X3375">
        <v>1279</v>
      </c>
      <c r="Y3375" t="str">
        <f t="shared" si="1233"/>
        <v>Low</v>
      </c>
      <c r="Z3375" t="s">
        <v>16012</v>
      </c>
      <c r="AA3375">
        <f t="shared" ref="AA3375:AC3375" si="1250">AA3374</f>
        <v>1</v>
      </c>
      <c r="AB3375" t="str">
        <f t="shared" si="1234"/>
        <v>Solo Star Poster</v>
      </c>
      <c r="AC3375" t="str">
        <f t="shared" si="1250"/>
        <v>air traffic controller|nuclear waste|orgasm|telekinesis|voodoo</v>
      </c>
      <c r="AD3375" t="s">
        <v>16013</v>
      </c>
      <c r="AE3375">
        <v>6</v>
      </c>
      <c r="AF3375" t="str">
        <f t="shared" si="1235"/>
        <v>Very Low</v>
      </c>
      <c r="AG3375" t="s">
        <v>9</v>
      </c>
      <c r="AH3375" t="s">
        <v>10</v>
      </c>
      <c r="AI3375" t="s">
        <v>556</v>
      </c>
      <c r="AJ3375" t="str">
        <f t="shared" si="1236"/>
        <v>Adult</v>
      </c>
      <c r="AK3375">
        <f>AK3374</f>
        <v>8000000</v>
      </c>
      <c r="AL3375" t="str">
        <f t="shared" si="1238"/>
        <v>Low Budget</v>
      </c>
      <c r="AM3375">
        <v>2016</v>
      </c>
      <c r="AN3375">
        <f t="shared" si="1239"/>
        <v>9</v>
      </c>
      <c r="AO3375" t="str">
        <f t="shared" si="1240"/>
        <v>Modern Classic</v>
      </c>
      <c r="AP3375">
        <v>163</v>
      </c>
      <c r="AQ3375" t="str">
        <f t="shared" si="1241"/>
        <v>Very Low</v>
      </c>
      <c r="AR3375">
        <v>7.8</v>
      </c>
      <c r="AS3375" t="str">
        <f t="shared" si="1242"/>
        <v>Good</v>
      </c>
      <c r="AT3375">
        <f>AT3374</f>
        <v>1.85</v>
      </c>
      <c r="AU3375" t="str">
        <f t="shared" si="1243"/>
        <v>HDTV / Widescreen</v>
      </c>
      <c r="AV3375">
        <v>240</v>
      </c>
      <c r="AW3375" t="str">
        <f t="shared" si="1244"/>
        <v>Very Low</v>
      </c>
    </row>
    <row r="3376" spans="1:49" x14ac:dyDescent="0.3">
      <c r="A3376" t="s">
        <v>0</v>
      </c>
      <c r="B3376" t="s">
        <v>828</v>
      </c>
      <c r="C3376">
        <v>41</v>
      </c>
      <c r="D3376" t="str">
        <f t="shared" si="1223"/>
        <v>Very Low</v>
      </c>
      <c r="E3376">
        <v>111</v>
      </c>
      <c r="F3376" t="str">
        <f t="shared" si="1224"/>
        <v>1h 51m</v>
      </c>
      <c r="G3376" t="str">
        <f t="shared" si="1225"/>
        <v>Standard Movie</v>
      </c>
      <c r="H3376">
        <v>0</v>
      </c>
      <c r="I3376" t="str">
        <f t="shared" si="1226"/>
        <v>Very Low</v>
      </c>
      <c r="J3376">
        <v>591</v>
      </c>
      <c r="K3376" t="str">
        <f t="shared" si="1227"/>
        <v>Very Low</v>
      </c>
      <c r="L3376" t="s">
        <v>1698</v>
      </c>
      <c r="M3376">
        <v>18000</v>
      </c>
      <c r="N3376" t="str">
        <f t="shared" si="1228"/>
        <v>Medium</v>
      </c>
      <c r="O3376">
        <v>22551000</v>
      </c>
      <c r="P3376" t="str">
        <f t="shared" si="1229"/>
        <v>Average</v>
      </c>
      <c r="Q3376" t="s">
        <v>1386</v>
      </c>
      <c r="R3376" t="str">
        <f t="shared" si="1230"/>
        <v>Comedy</v>
      </c>
      <c r="S3376">
        <f t="shared" si="1231"/>
        <v>3</v>
      </c>
      <c r="T3376" t="s">
        <v>559</v>
      </c>
      <c r="U3376" t="s">
        <v>16014</v>
      </c>
      <c r="V3376">
        <v>37269</v>
      </c>
      <c r="W3376" t="str">
        <f t="shared" si="1232"/>
        <v>Low</v>
      </c>
      <c r="X3376">
        <v>37645</v>
      </c>
      <c r="Y3376" t="str">
        <f t="shared" si="1233"/>
        <v>Medium</v>
      </c>
      <c r="Z3376" t="s">
        <v>735</v>
      </c>
      <c r="AA3376">
        <v>0</v>
      </c>
      <c r="AB3376" t="str">
        <f t="shared" si="1234"/>
        <v>Symbolic Poster</v>
      </c>
      <c r="AC3376" t="s">
        <v>16015</v>
      </c>
      <c r="AD3376" t="s">
        <v>16016</v>
      </c>
      <c r="AE3376">
        <v>165</v>
      </c>
      <c r="AF3376" t="str">
        <f t="shared" si="1235"/>
        <v>Very Low</v>
      </c>
      <c r="AG3376" t="s">
        <v>9</v>
      </c>
      <c r="AH3376" t="s">
        <v>28</v>
      </c>
      <c r="AI3376" t="s">
        <v>11</v>
      </c>
      <c r="AJ3376" t="str">
        <f t="shared" si="1236"/>
        <v>Teen</v>
      </c>
      <c r="AK3376">
        <v>8000000</v>
      </c>
      <c r="AL3376" t="str">
        <f t="shared" si="1238"/>
        <v>Low Budget</v>
      </c>
      <c r="AM3376">
        <v>1993</v>
      </c>
      <c r="AN3376">
        <f t="shared" si="1239"/>
        <v>32</v>
      </c>
      <c r="AO3376" t="str">
        <f t="shared" si="1240"/>
        <v>Old Classic</v>
      </c>
      <c r="AP3376">
        <v>18000</v>
      </c>
      <c r="AQ3376" t="str">
        <f t="shared" si="1241"/>
        <v>Medium</v>
      </c>
      <c r="AR3376">
        <v>7.4</v>
      </c>
      <c r="AS3376" t="str">
        <f t="shared" si="1242"/>
        <v>Good</v>
      </c>
      <c r="AT3376">
        <v>1.85</v>
      </c>
      <c r="AU3376" t="str">
        <f t="shared" si="1243"/>
        <v>HDTV / Widescreen</v>
      </c>
      <c r="AV3376">
        <v>0</v>
      </c>
      <c r="AW3376" t="str">
        <f t="shared" si="1244"/>
        <v>Very Low</v>
      </c>
    </row>
    <row r="3377" spans="1:49" x14ac:dyDescent="0.3">
      <c r="A3377" t="s">
        <v>0</v>
      </c>
      <c r="B3377" t="s">
        <v>16017</v>
      </c>
      <c r="C3377">
        <v>143</v>
      </c>
      <c r="D3377" t="str">
        <f t="shared" si="1223"/>
        <v>Low</v>
      </c>
      <c r="E3377">
        <v>142</v>
      </c>
      <c r="F3377" t="str">
        <f t="shared" si="1224"/>
        <v>2h 22m</v>
      </c>
      <c r="G3377" t="str">
        <f t="shared" si="1225"/>
        <v>Long Movie</v>
      </c>
      <c r="H3377">
        <v>13</v>
      </c>
      <c r="I3377" t="str">
        <f t="shared" si="1226"/>
        <v>Very Low</v>
      </c>
      <c r="J3377">
        <v>244</v>
      </c>
      <c r="K3377" t="str">
        <f t="shared" si="1227"/>
        <v>Very Low</v>
      </c>
      <c r="L3377" t="s">
        <v>16018</v>
      </c>
      <c r="M3377">
        <v>803</v>
      </c>
      <c r="N3377" t="str">
        <f t="shared" si="1228"/>
        <v>Low</v>
      </c>
      <c r="O3377">
        <v>22800000</v>
      </c>
      <c r="P3377" t="str">
        <f t="shared" si="1229"/>
        <v>Average</v>
      </c>
      <c r="Q3377" t="s">
        <v>22</v>
      </c>
      <c r="R3377" t="str">
        <f t="shared" si="1230"/>
        <v>Action</v>
      </c>
      <c r="S3377">
        <f t="shared" si="1231"/>
        <v>3</v>
      </c>
      <c r="T3377" t="s">
        <v>16019</v>
      </c>
      <c r="U3377" t="s">
        <v>16020</v>
      </c>
      <c r="V3377">
        <v>59941</v>
      </c>
      <c r="W3377" t="str">
        <f t="shared" si="1232"/>
        <v>Medium</v>
      </c>
      <c r="X3377">
        <v>1769</v>
      </c>
      <c r="Y3377" t="str">
        <f t="shared" si="1233"/>
        <v>Low</v>
      </c>
      <c r="Z3377" t="s">
        <v>1064</v>
      </c>
      <c r="AA3377">
        <v>2</v>
      </c>
      <c r="AB3377" t="str">
        <f t="shared" si="1234"/>
        <v>Duo/Trio Poster</v>
      </c>
      <c r="AC3377" t="s">
        <v>16021</v>
      </c>
      <c r="AD3377" t="s">
        <v>16022</v>
      </c>
      <c r="AE3377">
        <v>452</v>
      </c>
      <c r="AF3377" t="str">
        <f t="shared" si="1235"/>
        <v>Very Low</v>
      </c>
      <c r="AG3377" t="s">
        <v>9</v>
      </c>
      <c r="AH3377" t="s">
        <v>28</v>
      </c>
      <c r="AI3377" t="s">
        <v>16023</v>
      </c>
      <c r="AJ3377" t="str">
        <f t="shared" si="1236"/>
        <v>Other/Unknown</v>
      </c>
      <c r="AK3377">
        <v>7000000</v>
      </c>
      <c r="AL3377" t="str">
        <f t="shared" si="1238"/>
        <v>Low Budget</v>
      </c>
      <c r="AM3377">
        <v>1969</v>
      </c>
      <c r="AN3377">
        <f t="shared" si="1239"/>
        <v>56</v>
      </c>
      <c r="AO3377" t="str">
        <f t="shared" si="1240"/>
        <v>Old Classic</v>
      </c>
      <c r="AP3377">
        <v>314</v>
      </c>
      <c r="AQ3377" t="str">
        <f t="shared" si="1241"/>
        <v>Very Low</v>
      </c>
      <c r="AR3377">
        <v>6.8</v>
      </c>
      <c r="AS3377" t="str">
        <f t="shared" si="1242"/>
        <v>Average</v>
      </c>
      <c r="AT3377">
        <v>2.35</v>
      </c>
      <c r="AU3377" t="str">
        <f t="shared" si="1243"/>
        <v>Cinematic Widescreen</v>
      </c>
      <c r="AV3377">
        <v>0</v>
      </c>
      <c r="AW3377" t="str">
        <f t="shared" si="1244"/>
        <v>Very Low</v>
      </c>
    </row>
    <row r="3378" spans="1:49" x14ac:dyDescent="0.3">
      <c r="A3378" t="s">
        <v>0</v>
      </c>
      <c r="B3378" t="str">
        <f>B3377</f>
        <v>Peter R. Hunt</v>
      </c>
      <c r="C3378">
        <v>9</v>
      </c>
      <c r="D3378" t="str">
        <f t="shared" si="1223"/>
        <v>Very Low</v>
      </c>
      <c r="E3378">
        <v>60</v>
      </c>
      <c r="F3378" t="str">
        <f t="shared" si="1224"/>
        <v>1h 0m</v>
      </c>
      <c r="G3378" t="str">
        <f t="shared" si="1225"/>
        <v>Featurette</v>
      </c>
      <c r="H3378">
        <f>H3377</f>
        <v>13</v>
      </c>
      <c r="I3378" t="str">
        <f t="shared" si="1226"/>
        <v>Very Low</v>
      </c>
      <c r="J3378">
        <v>460</v>
      </c>
      <c r="K3378" t="str">
        <f t="shared" si="1227"/>
        <v>Very Low</v>
      </c>
      <c r="L3378" t="s">
        <v>4319</v>
      </c>
      <c r="M3378">
        <v>666</v>
      </c>
      <c r="N3378" t="str">
        <f t="shared" si="1228"/>
        <v>Low</v>
      </c>
      <c r="O3378">
        <f>O3377</f>
        <v>22800000</v>
      </c>
      <c r="P3378" t="str">
        <f t="shared" si="1229"/>
        <v>Average</v>
      </c>
      <c r="Q3378" t="s">
        <v>435</v>
      </c>
      <c r="R3378" t="str">
        <f t="shared" si="1230"/>
        <v>Action</v>
      </c>
      <c r="S3378">
        <f t="shared" si="1231"/>
        <v>4</v>
      </c>
      <c r="T3378" t="s">
        <v>16024</v>
      </c>
      <c r="U3378" t="s">
        <v>16025</v>
      </c>
      <c r="V3378">
        <v>5817</v>
      </c>
      <c r="W3378" t="str">
        <f t="shared" si="1232"/>
        <v>Very Low</v>
      </c>
      <c r="X3378">
        <v>4043</v>
      </c>
      <c r="Y3378" t="str">
        <f t="shared" si="1233"/>
        <v>Low</v>
      </c>
      <c r="Z3378" t="s">
        <v>16026</v>
      </c>
      <c r="AA3378">
        <v>2</v>
      </c>
      <c r="AB3378" t="str">
        <f t="shared" si="1234"/>
        <v>Duo/Trio Poster</v>
      </c>
      <c r="AC3378" t="s">
        <v>16027</v>
      </c>
      <c r="AD3378" t="s">
        <v>16028</v>
      </c>
      <c r="AE3378">
        <v>25</v>
      </c>
      <c r="AF3378" t="str">
        <f t="shared" si="1235"/>
        <v>Very Low</v>
      </c>
      <c r="AG3378" t="s">
        <v>9</v>
      </c>
      <c r="AH3378" t="s">
        <v>10</v>
      </c>
      <c r="AI3378" t="s">
        <v>1097</v>
      </c>
      <c r="AJ3378" t="str">
        <f t="shared" si="1236"/>
        <v>Teen</v>
      </c>
      <c r="AK3378">
        <f t="shared" ref="AK3378:AM3378" si="1251">AK3377</f>
        <v>7000000</v>
      </c>
      <c r="AL3378" t="str">
        <f t="shared" si="1238"/>
        <v>Low Budget</v>
      </c>
      <c r="AM3378">
        <f t="shared" si="1251"/>
        <v>1969</v>
      </c>
      <c r="AN3378">
        <f t="shared" si="1239"/>
        <v>56</v>
      </c>
      <c r="AO3378" t="str">
        <f t="shared" si="1240"/>
        <v>Old Classic</v>
      </c>
      <c r="AP3378">
        <v>579</v>
      </c>
      <c r="AQ3378" t="str">
        <f t="shared" si="1241"/>
        <v>Very Low</v>
      </c>
      <c r="AR3378">
        <v>7.1</v>
      </c>
      <c r="AS3378" t="str">
        <f t="shared" si="1242"/>
        <v>Good</v>
      </c>
      <c r="AT3378">
        <v>16</v>
      </c>
      <c r="AU3378" t="str">
        <f t="shared" si="1243"/>
        <v>Ultra Widescreen</v>
      </c>
      <c r="AV3378">
        <v>0</v>
      </c>
      <c r="AW3378" t="str">
        <f t="shared" si="1244"/>
        <v>Very Low</v>
      </c>
    </row>
    <row r="3379" spans="1:49" x14ac:dyDescent="0.3">
      <c r="A3379" t="s">
        <v>0</v>
      </c>
      <c r="B3379" t="s">
        <v>6279</v>
      </c>
      <c r="C3379">
        <v>109</v>
      </c>
      <c r="D3379" t="str">
        <f t="shared" si="1223"/>
        <v>Low</v>
      </c>
      <c r="E3379">
        <v>107</v>
      </c>
      <c r="F3379" t="str">
        <f t="shared" si="1224"/>
        <v>1h 47m</v>
      </c>
      <c r="G3379" t="str">
        <f t="shared" si="1225"/>
        <v>Standard Movie</v>
      </c>
      <c r="H3379">
        <v>0</v>
      </c>
      <c r="I3379" t="str">
        <f t="shared" si="1226"/>
        <v>Very Low</v>
      </c>
      <c r="J3379">
        <v>112</v>
      </c>
      <c r="K3379" t="str">
        <f t="shared" si="1227"/>
        <v>Very Low</v>
      </c>
      <c r="L3379" t="s">
        <v>16029</v>
      </c>
      <c r="M3379">
        <v>969</v>
      </c>
      <c r="N3379" t="str">
        <f t="shared" si="1228"/>
        <v>Low</v>
      </c>
      <c r="O3379">
        <v>18090181</v>
      </c>
      <c r="P3379" t="str">
        <f t="shared" si="1229"/>
        <v>Average</v>
      </c>
      <c r="Q3379" t="s">
        <v>2635</v>
      </c>
      <c r="R3379" t="str">
        <f t="shared" si="1230"/>
        <v>Fantasy</v>
      </c>
      <c r="S3379">
        <f t="shared" si="1231"/>
        <v>4</v>
      </c>
      <c r="T3379" t="s">
        <v>3623</v>
      </c>
      <c r="U3379" t="s">
        <v>16030</v>
      </c>
      <c r="V3379">
        <v>38191</v>
      </c>
      <c r="W3379" t="str">
        <f t="shared" si="1232"/>
        <v>Low</v>
      </c>
      <c r="X3379">
        <v>1775</v>
      </c>
      <c r="Y3379" t="str">
        <f t="shared" si="1233"/>
        <v>Low</v>
      </c>
      <c r="Z3379" t="s">
        <v>16031</v>
      </c>
      <c r="AA3379">
        <v>0</v>
      </c>
      <c r="AB3379" t="str">
        <f t="shared" si="1234"/>
        <v>Symbolic Poster</v>
      </c>
      <c r="AC3379" t="s">
        <v>16032</v>
      </c>
      <c r="AD3379" t="s">
        <v>16033</v>
      </c>
      <c r="AE3379">
        <v>271</v>
      </c>
      <c r="AF3379" t="str">
        <f t="shared" si="1235"/>
        <v>Very Low</v>
      </c>
      <c r="AG3379" t="s">
        <v>9</v>
      </c>
      <c r="AH3379" t="s">
        <v>10</v>
      </c>
      <c r="AI3379" t="s">
        <v>556</v>
      </c>
      <c r="AJ3379" t="str">
        <f t="shared" si="1236"/>
        <v>Adult</v>
      </c>
      <c r="AK3379">
        <v>8000000</v>
      </c>
      <c r="AL3379" t="str">
        <f t="shared" si="1238"/>
        <v>Low Budget</v>
      </c>
      <c r="AM3379">
        <v>1994</v>
      </c>
      <c r="AN3379">
        <f t="shared" si="1239"/>
        <v>31</v>
      </c>
      <c r="AO3379" t="str">
        <f t="shared" si="1240"/>
        <v>Old Classic</v>
      </c>
      <c r="AP3379">
        <v>449</v>
      </c>
      <c r="AQ3379" t="str">
        <f t="shared" si="1241"/>
        <v>Very Low</v>
      </c>
      <c r="AR3379">
        <v>6.4</v>
      </c>
      <c r="AS3379" t="str">
        <f t="shared" si="1242"/>
        <v>Average</v>
      </c>
      <c r="AT3379">
        <v>1.85</v>
      </c>
      <c r="AU3379" t="str">
        <f t="shared" si="1243"/>
        <v>HDTV / Widescreen</v>
      </c>
      <c r="AV3379">
        <v>0</v>
      </c>
      <c r="AW3379" t="str">
        <f t="shared" si="1244"/>
        <v>Very Low</v>
      </c>
    </row>
    <row r="3380" spans="1:49" x14ac:dyDescent="0.3">
      <c r="A3380" t="s">
        <v>0</v>
      </c>
      <c r="B3380" t="s">
        <v>5882</v>
      </c>
      <c r="C3380">
        <v>59</v>
      </c>
      <c r="D3380" t="str">
        <f t="shared" si="1223"/>
        <v>Low</v>
      </c>
      <c r="E3380">
        <v>91</v>
      </c>
      <c r="F3380" t="str">
        <f t="shared" si="1224"/>
        <v>1h 31m</v>
      </c>
      <c r="G3380" t="str">
        <f t="shared" si="1225"/>
        <v>Standard Movie</v>
      </c>
      <c r="H3380">
        <v>13</v>
      </c>
      <c r="I3380" t="str">
        <f t="shared" si="1226"/>
        <v>Very Low</v>
      </c>
      <c r="J3380">
        <v>292</v>
      </c>
      <c r="K3380" t="str">
        <f t="shared" si="1227"/>
        <v>Very Low</v>
      </c>
      <c r="L3380" t="s">
        <v>11451</v>
      </c>
      <c r="M3380">
        <v>452</v>
      </c>
      <c r="N3380" t="str">
        <f t="shared" si="1228"/>
        <v>Low</v>
      </c>
      <c r="O3380">
        <v>17843379</v>
      </c>
      <c r="P3380" t="str">
        <f t="shared" si="1229"/>
        <v>Average</v>
      </c>
      <c r="Q3380" t="s">
        <v>1386</v>
      </c>
      <c r="R3380" t="str">
        <f t="shared" si="1230"/>
        <v>Comedy</v>
      </c>
      <c r="S3380">
        <f t="shared" si="1231"/>
        <v>3</v>
      </c>
      <c r="T3380" t="s">
        <v>1799</v>
      </c>
      <c r="U3380" t="s">
        <v>16034</v>
      </c>
      <c r="V3380">
        <v>14904</v>
      </c>
      <c r="W3380" t="str">
        <f t="shared" si="1232"/>
        <v>Low</v>
      </c>
      <c r="X3380">
        <v>1760</v>
      </c>
      <c r="Y3380" t="str">
        <f t="shared" si="1233"/>
        <v>Low</v>
      </c>
      <c r="Z3380" t="s">
        <v>16035</v>
      </c>
      <c r="AA3380">
        <v>2</v>
      </c>
      <c r="AB3380" t="str">
        <f t="shared" si="1234"/>
        <v>Duo/Trio Poster</v>
      </c>
      <c r="AC3380" t="s">
        <v>16036</v>
      </c>
      <c r="AD3380" t="s">
        <v>16037</v>
      </c>
      <c r="AE3380">
        <v>147</v>
      </c>
      <c r="AF3380" t="str">
        <f t="shared" si="1235"/>
        <v>Very Low</v>
      </c>
      <c r="AG3380" t="s">
        <v>9</v>
      </c>
      <c r="AH3380" t="s">
        <v>10</v>
      </c>
      <c r="AI3380" t="s">
        <v>11</v>
      </c>
      <c r="AJ3380" t="str">
        <f t="shared" si="1236"/>
        <v>Teen</v>
      </c>
      <c r="AK3380">
        <v>8000000</v>
      </c>
      <c r="AL3380" t="str">
        <f t="shared" si="1238"/>
        <v>Low Budget</v>
      </c>
      <c r="AM3380">
        <v>1999</v>
      </c>
      <c r="AN3380">
        <f t="shared" si="1239"/>
        <v>26</v>
      </c>
      <c r="AO3380" t="str">
        <f t="shared" si="1240"/>
        <v>Old Classic</v>
      </c>
      <c r="AP3380">
        <v>442</v>
      </c>
      <c r="AQ3380" t="str">
        <f t="shared" si="1241"/>
        <v>Very Low</v>
      </c>
      <c r="AR3380">
        <v>5.7</v>
      </c>
      <c r="AS3380" t="str">
        <f t="shared" si="1242"/>
        <v>Below Average</v>
      </c>
      <c r="AT3380">
        <v>1.85</v>
      </c>
      <c r="AU3380" t="str">
        <f t="shared" si="1243"/>
        <v>HDTV / Widescreen</v>
      </c>
      <c r="AV3380">
        <v>0</v>
      </c>
      <c r="AW3380" t="str">
        <f t="shared" si="1244"/>
        <v>Very Low</v>
      </c>
    </row>
    <row r="3381" spans="1:49" x14ac:dyDescent="0.3">
      <c r="A3381" t="s">
        <v>0</v>
      </c>
      <c r="B3381" t="s">
        <v>16038</v>
      </c>
      <c r="C3381">
        <v>95</v>
      </c>
      <c r="D3381" t="str">
        <f t="shared" si="1223"/>
        <v>Low</v>
      </c>
      <c r="E3381">
        <v>112</v>
      </c>
      <c r="F3381" t="str">
        <f t="shared" si="1224"/>
        <v>1h 52m</v>
      </c>
      <c r="G3381" t="str">
        <f t="shared" si="1225"/>
        <v>Standard Movie</v>
      </c>
      <c r="H3381">
        <v>3</v>
      </c>
      <c r="I3381" t="str">
        <f t="shared" si="1226"/>
        <v>Very Low</v>
      </c>
      <c r="J3381">
        <v>268</v>
      </c>
      <c r="K3381" t="str">
        <f t="shared" si="1227"/>
        <v>Very Low</v>
      </c>
      <c r="L3381" t="s">
        <v>16039</v>
      </c>
      <c r="M3381">
        <v>876</v>
      </c>
      <c r="N3381" t="str">
        <f t="shared" si="1228"/>
        <v>Low</v>
      </c>
      <c r="O3381">
        <v>18811135</v>
      </c>
      <c r="P3381" t="str">
        <f t="shared" si="1229"/>
        <v>Average</v>
      </c>
      <c r="Q3381" t="s">
        <v>3380</v>
      </c>
      <c r="R3381" t="str">
        <f t="shared" si="1230"/>
        <v>Drama</v>
      </c>
      <c r="S3381">
        <f t="shared" si="1231"/>
        <v>1</v>
      </c>
      <c r="T3381" t="s">
        <v>6327</v>
      </c>
      <c r="U3381" t="s">
        <v>16040</v>
      </c>
      <c r="V3381">
        <v>15337</v>
      </c>
      <c r="W3381" t="str">
        <f t="shared" si="1232"/>
        <v>Low</v>
      </c>
      <c r="X3381">
        <v>2832</v>
      </c>
      <c r="Y3381" t="str">
        <f t="shared" si="1233"/>
        <v>Low</v>
      </c>
      <c r="Z3381" t="s">
        <v>394</v>
      </c>
      <c r="AA3381">
        <v>0</v>
      </c>
      <c r="AB3381" t="str">
        <f t="shared" si="1234"/>
        <v>Symbolic Poster</v>
      </c>
      <c r="AC3381" t="s">
        <v>16041</v>
      </c>
      <c r="AD3381" t="s">
        <v>16042</v>
      </c>
      <c r="AE3381">
        <v>172</v>
      </c>
      <c r="AF3381" t="str">
        <f t="shared" si="1235"/>
        <v>Very Low</v>
      </c>
      <c r="AG3381" t="s">
        <v>9</v>
      </c>
      <c r="AH3381" t="s">
        <v>10</v>
      </c>
      <c r="AI3381" t="s">
        <v>66</v>
      </c>
      <c r="AJ3381" t="str">
        <f t="shared" si="1236"/>
        <v>Family</v>
      </c>
      <c r="AK3381">
        <f>AK3380</f>
        <v>8000000</v>
      </c>
      <c r="AL3381" t="str">
        <f t="shared" si="1238"/>
        <v>Low Budget</v>
      </c>
      <c r="AM3381">
        <v>2006</v>
      </c>
      <c r="AN3381">
        <f t="shared" si="1239"/>
        <v>19</v>
      </c>
      <c r="AO3381" t="str">
        <f t="shared" si="1240"/>
        <v>Old Classic</v>
      </c>
      <c r="AP3381">
        <v>801</v>
      </c>
      <c r="AQ3381" t="str">
        <f t="shared" si="1241"/>
        <v>Very Low</v>
      </c>
      <c r="AR3381">
        <v>7.5</v>
      </c>
      <c r="AS3381" t="str">
        <f t="shared" si="1242"/>
        <v>Good</v>
      </c>
      <c r="AT3381">
        <v>2.35</v>
      </c>
      <c r="AU3381" t="str">
        <f t="shared" si="1243"/>
        <v>Cinematic Widescreen</v>
      </c>
      <c r="AV3381">
        <v>0</v>
      </c>
      <c r="AW3381" t="str">
        <f t="shared" si="1244"/>
        <v>Very Low</v>
      </c>
    </row>
    <row r="3382" spans="1:49" x14ac:dyDescent="0.3">
      <c r="A3382" t="s">
        <v>0</v>
      </c>
      <c r="B3382" t="s">
        <v>14057</v>
      </c>
      <c r="C3382">
        <v>40</v>
      </c>
      <c r="D3382" t="str">
        <f t="shared" si="1223"/>
        <v>Very Low</v>
      </c>
      <c r="E3382">
        <v>82</v>
      </c>
      <c r="F3382" t="str">
        <f t="shared" si="1224"/>
        <v>1h 22m</v>
      </c>
      <c r="G3382" t="str">
        <f t="shared" si="1225"/>
        <v>Featurette</v>
      </c>
      <c r="H3382">
        <v>33</v>
      </c>
      <c r="I3382" t="str">
        <f t="shared" si="1226"/>
        <v>Very Low</v>
      </c>
      <c r="J3382">
        <v>475</v>
      </c>
      <c r="K3382" t="str">
        <f t="shared" si="1227"/>
        <v>Very Low</v>
      </c>
      <c r="L3382" t="s">
        <v>12239</v>
      </c>
      <c r="M3382">
        <v>744</v>
      </c>
      <c r="N3382" t="str">
        <f t="shared" si="1228"/>
        <v>Low</v>
      </c>
      <c r="O3382">
        <v>17278980</v>
      </c>
      <c r="P3382" t="str">
        <f t="shared" si="1229"/>
        <v>Average</v>
      </c>
      <c r="Q3382" t="s">
        <v>980</v>
      </c>
      <c r="R3382" t="str">
        <f t="shared" si="1230"/>
        <v>Comedy</v>
      </c>
      <c r="S3382">
        <f t="shared" si="1231"/>
        <v>2</v>
      </c>
      <c r="T3382" t="s">
        <v>2609</v>
      </c>
      <c r="U3382" t="s">
        <v>16043</v>
      </c>
      <c r="V3382">
        <v>48225</v>
      </c>
      <c r="W3382" t="str">
        <f t="shared" si="1232"/>
        <v>Low</v>
      </c>
      <c r="X3382">
        <v>2400</v>
      </c>
      <c r="Y3382" t="str">
        <f t="shared" si="1233"/>
        <v>Low</v>
      </c>
      <c r="Z3382" t="s">
        <v>3937</v>
      </c>
      <c r="AA3382">
        <v>0</v>
      </c>
      <c r="AB3382" t="str">
        <f t="shared" si="1234"/>
        <v>Symbolic Poster</v>
      </c>
      <c r="AC3382" t="s">
        <v>16044</v>
      </c>
      <c r="AD3382" t="s">
        <v>16045</v>
      </c>
      <c r="AE3382">
        <v>164</v>
      </c>
      <c r="AF3382" t="str">
        <f t="shared" si="1235"/>
        <v>Very Low</v>
      </c>
      <c r="AG3382" t="s">
        <v>9</v>
      </c>
      <c r="AH3382" t="s">
        <v>10</v>
      </c>
      <c r="AI3382" t="s">
        <v>556</v>
      </c>
      <c r="AJ3382" t="str">
        <f t="shared" si="1236"/>
        <v>Adult</v>
      </c>
      <c r="AK3382">
        <v>8000000</v>
      </c>
      <c r="AL3382" t="str">
        <f t="shared" si="1238"/>
        <v>Low Budget</v>
      </c>
      <c r="AM3382">
        <v>1998</v>
      </c>
      <c r="AN3382">
        <f t="shared" si="1239"/>
        <v>27</v>
      </c>
      <c r="AO3382" t="str">
        <f t="shared" si="1240"/>
        <v>Old Classic</v>
      </c>
      <c r="AP3382">
        <v>503</v>
      </c>
      <c r="AQ3382" t="str">
        <f t="shared" si="1241"/>
        <v>Very Low</v>
      </c>
      <c r="AR3382">
        <v>6.7</v>
      </c>
      <c r="AS3382" t="str">
        <f t="shared" si="1242"/>
        <v>Average</v>
      </c>
      <c r="AT3382">
        <v>1.85</v>
      </c>
      <c r="AU3382" t="str">
        <f t="shared" si="1243"/>
        <v>HDTV / Widescreen</v>
      </c>
      <c r="AV3382">
        <v>0</v>
      </c>
      <c r="AW3382" t="str">
        <f t="shared" si="1244"/>
        <v>Very Low</v>
      </c>
    </row>
    <row r="3383" spans="1:49" x14ac:dyDescent="0.3">
      <c r="A3383" t="s">
        <v>0</v>
      </c>
      <c r="B3383" t="s">
        <v>16046</v>
      </c>
      <c r="C3383">
        <v>121</v>
      </c>
      <c r="D3383" t="str">
        <f t="shared" si="1223"/>
        <v>Low</v>
      </c>
      <c r="E3383">
        <v>97</v>
      </c>
      <c r="F3383" t="str">
        <f t="shared" si="1224"/>
        <v>1h 37m</v>
      </c>
      <c r="G3383" t="str">
        <f t="shared" si="1225"/>
        <v>Standard Movie</v>
      </c>
      <c r="H3383">
        <v>3</v>
      </c>
      <c r="I3383" t="str">
        <f t="shared" si="1226"/>
        <v>Very Low</v>
      </c>
      <c r="J3383">
        <v>631</v>
      </c>
      <c r="K3383" t="str">
        <f t="shared" si="1227"/>
        <v>Very Low</v>
      </c>
      <c r="L3383" t="s">
        <v>1517</v>
      </c>
      <c r="M3383">
        <v>24000</v>
      </c>
      <c r="N3383" t="str">
        <f t="shared" si="1228"/>
        <v>Medium</v>
      </c>
      <c r="O3383">
        <v>16699684</v>
      </c>
      <c r="P3383" t="str">
        <f t="shared" si="1229"/>
        <v>Average</v>
      </c>
      <c r="Q3383" t="s">
        <v>1652</v>
      </c>
      <c r="R3383" t="str">
        <f t="shared" si="1230"/>
        <v>Comedy</v>
      </c>
      <c r="S3383">
        <f t="shared" si="1231"/>
        <v>2</v>
      </c>
      <c r="T3383" t="s">
        <v>53</v>
      </c>
      <c r="U3383" t="s">
        <v>16047</v>
      </c>
      <c r="V3383">
        <v>17461</v>
      </c>
      <c r="W3383" t="str">
        <f t="shared" si="1232"/>
        <v>Low</v>
      </c>
      <c r="X3383">
        <v>25792</v>
      </c>
      <c r="Y3383" t="str">
        <f t="shared" si="1233"/>
        <v>Medium</v>
      </c>
      <c r="Z3383" t="s">
        <v>5326</v>
      </c>
      <c r="AA3383">
        <v>1</v>
      </c>
      <c r="AB3383" t="str">
        <f t="shared" si="1234"/>
        <v>Solo Star Poster</v>
      </c>
      <c r="AC3383" t="s">
        <v>16048</v>
      </c>
      <c r="AD3383" t="s">
        <v>16049</v>
      </c>
      <c r="AE3383">
        <v>78</v>
      </c>
      <c r="AF3383" t="str">
        <f t="shared" si="1235"/>
        <v>Very Low</v>
      </c>
      <c r="AG3383" t="s">
        <v>9</v>
      </c>
      <c r="AH3383" t="s">
        <v>10</v>
      </c>
      <c r="AI3383" t="s">
        <v>66</v>
      </c>
      <c r="AJ3383" t="str">
        <f t="shared" si="1236"/>
        <v>Family</v>
      </c>
      <c r="AK3383">
        <v>8000000</v>
      </c>
      <c r="AL3383" t="str">
        <f t="shared" si="1238"/>
        <v>Low Budget</v>
      </c>
      <c r="AM3383">
        <v>2009</v>
      </c>
      <c r="AN3383">
        <f t="shared" si="1239"/>
        <v>16</v>
      </c>
      <c r="AO3383" t="str">
        <f t="shared" si="1240"/>
        <v>Old Classic</v>
      </c>
      <c r="AP3383">
        <v>827</v>
      </c>
      <c r="AQ3383" t="str">
        <f t="shared" si="1241"/>
        <v>Very Low</v>
      </c>
      <c r="AR3383">
        <v>5.6</v>
      </c>
      <c r="AS3383" t="str">
        <f t="shared" si="1242"/>
        <v>Below Average</v>
      </c>
      <c r="AT3383">
        <v>1.85</v>
      </c>
      <c r="AU3383" t="str">
        <f t="shared" si="1243"/>
        <v>HDTV / Widescreen</v>
      </c>
      <c r="AV3383">
        <v>0</v>
      </c>
      <c r="AW3383" t="str">
        <f t="shared" si="1244"/>
        <v>Very Low</v>
      </c>
    </row>
    <row r="3384" spans="1:49" x14ac:dyDescent="0.3">
      <c r="A3384" t="s">
        <v>0</v>
      </c>
      <c r="B3384" t="s">
        <v>5159</v>
      </c>
      <c r="C3384">
        <v>358</v>
      </c>
      <c r="D3384" t="str">
        <f t="shared" si="1223"/>
        <v>Medium</v>
      </c>
      <c r="E3384">
        <v>128</v>
      </c>
      <c r="F3384" t="str">
        <f t="shared" si="1224"/>
        <v>2h 8m</v>
      </c>
      <c r="G3384" t="str">
        <f t="shared" si="1225"/>
        <v>Long Movie</v>
      </c>
      <c r="H3384">
        <v>79</v>
      </c>
      <c r="I3384" t="str">
        <f t="shared" si="1226"/>
        <v>Very Low</v>
      </c>
      <c r="J3384">
        <v>414</v>
      </c>
      <c r="K3384" t="str">
        <f t="shared" si="1227"/>
        <v>Very Low</v>
      </c>
      <c r="L3384" t="s">
        <v>5160</v>
      </c>
      <c r="M3384">
        <v>13000</v>
      </c>
      <c r="N3384" t="str">
        <f t="shared" si="1228"/>
        <v>Medium</v>
      </c>
      <c r="O3384">
        <v>50815288</v>
      </c>
      <c r="P3384" t="str">
        <f t="shared" si="1229"/>
        <v>Hit</v>
      </c>
      <c r="Q3384" t="s">
        <v>4046</v>
      </c>
      <c r="R3384" t="str">
        <f t="shared" si="1230"/>
        <v>Drama</v>
      </c>
      <c r="S3384">
        <f t="shared" si="1231"/>
        <v>2</v>
      </c>
      <c r="T3384" t="s">
        <v>1128</v>
      </c>
      <c r="U3384" t="s">
        <v>5161</v>
      </c>
      <c r="V3384">
        <v>109191</v>
      </c>
      <c r="W3384" t="str">
        <f t="shared" si="1232"/>
        <v>Medium</v>
      </c>
      <c r="X3384">
        <v>14747</v>
      </c>
      <c r="Y3384" t="str">
        <f t="shared" si="1233"/>
        <v>Medium</v>
      </c>
      <c r="Z3384" t="s">
        <v>5162</v>
      </c>
      <c r="AA3384">
        <v>0</v>
      </c>
      <c r="AB3384" t="str">
        <f t="shared" si="1234"/>
        <v>Symbolic Poster</v>
      </c>
      <c r="AC3384" t="s">
        <v>5163</v>
      </c>
      <c r="AD3384" t="s">
        <v>5164</v>
      </c>
      <c r="AE3384">
        <v>625</v>
      </c>
      <c r="AF3384" t="str">
        <f t="shared" si="1235"/>
        <v>Low</v>
      </c>
      <c r="AG3384" t="s">
        <v>9</v>
      </c>
      <c r="AH3384" t="s">
        <v>10</v>
      </c>
      <c r="AI3384" t="s">
        <v>556</v>
      </c>
      <c r="AJ3384" t="str">
        <f t="shared" si="1236"/>
        <v>Adult</v>
      </c>
      <c r="AK3384">
        <v>50000000</v>
      </c>
      <c r="AL3384" t="str">
        <f t="shared" si="1238"/>
        <v>Medium Budget</v>
      </c>
      <c r="AM3384">
        <v>2005</v>
      </c>
      <c r="AN3384">
        <f t="shared" si="1239"/>
        <v>20</v>
      </c>
      <c r="AO3384" t="str">
        <f t="shared" si="1240"/>
        <v>Old Classic</v>
      </c>
      <c r="AP3384">
        <v>903</v>
      </c>
      <c r="AQ3384" t="str">
        <f t="shared" si="1241"/>
        <v>Very Low</v>
      </c>
      <c r="AR3384">
        <v>7</v>
      </c>
      <c r="AS3384" t="str">
        <f t="shared" si="1242"/>
        <v>Good</v>
      </c>
      <c r="AT3384">
        <v>2.35</v>
      </c>
      <c r="AU3384" t="str">
        <f t="shared" si="1243"/>
        <v>Cinematic Widescreen</v>
      </c>
      <c r="AV3384">
        <v>0</v>
      </c>
      <c r="AW3384" t="str">
        <f t="shared" si="1244"/>
        <v>Very Low</v>
      </c>
    </row>
    <row r="3385" spans="1:49" x14ac:dyDescent="0.3">
      <c r="A3385" t="s">
        <v>0</v>
      </c>
      <c r="B3385" t="s">
        <v>16050</v>
      </c>
      <c r="C3385">
        <v>288</v>
      </c>
      <c r="D3385" t="str">
        <f t="shared" si="1223"/>
        <v>Medium</v>
      </c>
      <c r="E3385">
        <v>102</v>
      </c>
      <c r="F3385" t="str">
        <f t="shared" si="1224"/>
        <v>1h 42m</v>
      </c>
      <c r="G3385" t="str">
        <f t="shared" si="1225"/>
        <v>Standard Movie</v>
      </c>
      <c r="H3385">
        <v>126</v>
      </c>
      <c r="I3385" t="str">
        <f t="shared" si="1226"/>
        <v>Very Low</v>
      </c>
      <c r="J3385">
        <v>517</v>
      </c>
      <c r="K3385" t="str">
        <f t="shared" si="1227"/>
        <v>Very Low</v>
      </c>
      <c r="L3385" t="s">
        <v>1348</v>
      </c>
      <c r="M3385">
        <v>23000</v>
      </c>
      <c r="N3385" t="str">
        <f t="shared" si="1228"/>
        <v>Medium</v>
      </c>
      <c r="O3385">
        <v>15047419</v>
      </c>
      <c r="P3385" t="str">
        <f t="shared" si="1229"/>
        <v>Average</v>
      </c>
      <c r="Q3385" t="s">
        <v>1906</v>
      </c>
      <c r="R3385" t="str">
        <f t="shared" si="1230"/>
        <v>Crime</v>
      </c>
      <c r="S3385">
        <f t="shared" si="1231"/>
        <v>2</v>
      </c>
      <c r="T3385" t="s">
        <v>30</v>
      </c>
      <c r="U3385" t="s">
        <v>16051</v>
      </c>
      <c r="V3385">
        <v>357275</v>
      </c>
      <c r="W3385" t="str">
        <f t="shared" si="1232"/>
        <v>High</v>
      </c>
      <c r="X3385">
        <v>25462</v>
      </c>
      <c r="Y3385" t="str">
        <f t="shared" si="1233"/>
        <v>Medium</v>
      </c>
      <c r="Z3385" t="s">
        <v>3676</v>
      </c>
      <c r="AA3385">
        <v>1</v>
      </c>
      <c r="AB3385" t="str">
        <f t="shared" si="1234"/>
        <v>Solo Star Poster</v>
      </c>
      <c r="AC3385" t="s">
        <v>16052</v>
      </c>
      <c r="AD3385" t="s">
        <v>16053</v>
      </c>
      <c r="AE3385">
        <v>1061</v>
      </c>
      <c r="AF3385" t="str">
        <f t="shared" si="1235"/>
        <v>Low</v>
      </c>
      <c r="AG3385" t="s">
        <v>9</v>
      </c>
      <c r="AH3385" t="s">
        <v>10</v>
      </c>
      <c r="AI3385" t="s">
        <v>556</v>
      </c>
      <c r="AJ3385" t="str">
        <f t="shared" si="1236"/>
        <v>Adult</v>
      </c>
      <c r="AK3385">
        <v>7000000</v>
      </c>
      <c r="AL3385" t="str">
        <f t="shared" si="1238"/>
        <v>Low Budget</v>
      </c>
      <c r="AM3385">
        <v>2000</v>
      </c>
      <c r="AN3385">
        <f t="shared" si="1239"/>
        <v>25</v>
      </c>
      <c r="AO3385" t="str">
        <f t="shared" si="1240"/>
        <v>Old Classic</v>
      </c>
      <c r="AP3385">
        <v>1000</v>
      </c>
      <c r="AQ3385" t="str">
        <f t="shared" si="1241"/>
        <v>Very Low</v>
      </c>
      <c r="AR3385">
        <v>7.6</v>
      </c>
      <c r="AS3385" t="str">
        <f t="shared" si="1242"/>
        <v>Good</v>
      </c>
      <c r="AT3385">
        <v>2.35</v>
      </c>
      <c r="AU3385" t="str">
        <f t="shared" si="1243"/>
        <v>Cinematic Widescreen</v>
      </c>
      <c r="AV3385">
        <v>18000</v>
      </c>
      <c r="AW3385" t="str">
        <f t="shared" si="1244"/>
        <v>Medium</v>
      </c>
    </row>
    <row r="3386" spans="1:49" x14ac:dyDescent="0.3">
      <c r="A3386" t="s">
        <v>0</v>
      </c>
      <c r="B3386" t="s">
        <v>8921</v>
      </c>
      <c r="C3386">
        <v>107</v>
      </c>
      <c r="D3386" t="str">
        <f t="shared" si="1223"/>
        <v>Low</v>
      </c>
      <c r="E3386">
        <v>93</v>
      </c>
      <c r="F3386" t="str">
        <f t="shared" si="1224"/>
        <v>1h 33m</v>
      </c>
      <c r="G3386" t="str">
        <f t="shared" si="1225"/>
        <v>Standard Movie</v>
      </c>
      <c r="H3386">
        <v>44</v>
      </c>
      <c r="I3386" t="str">
        <f t="shared" si="1226"/>
        <v>Very Low</v>
      </c>
      <c r="J3386">
        <v>596</v>
      </c>
      <c r="K3386" t="str">
        <f t="shared" si="1227"/>
        <v>Very Low</v>
      </c>
      <c r="L3386" t="s">
        <v>1919</v>
      </c>
      <c r="M3386">
        <v>15000</v>
      </c>
      <c r="N3386" t="str">
        <f t="shared" si="1228"/>
        <v>Medium</v>
      </c>
      <c r="O3386">
        <v>14015786</v>
      </c>
      <c r="P3386" t="str">
        <f t="shared" si="1229"/>
        <v>Average</v>
      </c>
      <c r="Q3386" t="s">
        <v>185</v>
      </c>
      <c r="R3386" t="str">
        <f t="shared" si="1230"/>
        <v>Drama</v>
      </c>
      <c r="S3386">
        <f t="shared" si="1231"/>
        <v>2</v>
      </c>
      <c r="T3386" t="s">
        <v>344</v>
      </c>
      <c r="U3386" t="s">
        <v>16054</v>
      </c>
      <c r="V3386">
        <v>37952</v>
      </c>
      <c r="W3386" t="str">
        <f t="shared" si="1232"/>
        <v>Low</v>
      </c>
      <c r="X3386">
        <v>27646</v>
      </c>
      <c r="Y3386" t="str">
        <f t="shared" si="1233"/>
        <v>Medium</v>
      </c>
      <c r="Z3386" t="s">
        <v>1473</v>
      </c>
      <c r="AA3386">
        <v>3</v>
      </c>
      <c r="AB3386" t="str">
        <f t="shared" si="1234"/>
        <v>Duo/Trio Poster</v>
      </c>
      <c r="AC3386" t="s">
        <v>16055</v>
      </c>
      <c r="AD3386" t="s">
        <v>16056</v>
      </c>
      <c r="AE3386">
        <v>298</v>
      </c>
      <c r="AF3386" t="str">
        <f t="shared" si="1235"/>
        <v>Very Low</v>
      </c>
      <c r="AG3386" t="s">
        <v>9</v>
      </c>
      <c r="AH3386" t="s">
        <v>10</v>
      </c>
      <c r="AI3386" t="s">
        <v>556</v>
      </c>
      <c r="AJ3386" t="str">
        <f t="shared" si="1236"/>
        <v>Adult</v>
      </c>
      <c r="AK3386">
        <v>5000000</v>
      </c>
      <c r="AL3386" t="str">
        <f t="shared" si="1238"/>
        <v>Low Budget</v>
      </c>
      <c r="AM3386">
        <v>2002</v>
      </c>
      <c r="AN3386">
        <f t="shared" si="1239"/>
        <v>23</v>
      </c>
      <c r="AO3386" t="str">
        <f t="shared" si="1240"/>
        <v>Old Classic</v>
      </c>
      <c r="AP3386">
        <v>11000</v>
      </c>
      <c r="AQ3386" t="str">
        <f t="shared" si="1241"/>
        <v>Medium</v>
      </c>
      <c r="AR3386">
        <v>6.5</v>
      </c>
      <c r="AS3386" t="str">
        <f t="shared" si="1242"/>
        <v>Average</v>
      </c>
      <c r="AT3386">
        <v>1.85</v>
      </c>
      <c r="AU3386" t="str">
        <f t="shared" si="1243"/>
        <v>HDTV / Widescreen</v>
      </c>
      <c r="AV3386">
        <v>938</v>
      </c>
      <c r="AW3386" t="str">
        <f t="shared" si="1244"/>
        <v>Very Low</v>
      </c>
    </row>
    <row r="3387" spans="1:49" x14ac:dyDescent="0.3">
      <c r="A3387" t="s">
        <v>0</v>
      </c>
      <c r="B3387" t="s">
        <v>16057</v>
      </c>
      <c r="C3387">
        <v>28</v>
      </c>
      <c r="D3387" t="str">
        <f t="shared" si="1223"/>
        <v>Very Low</v>
      </c>
      <c r="E3387">
        <v>116</v>
      </c>
      <c r="F3387" t="str">
        <f t="shared" si="1224"/>
        <v>1h 56m</v>
      </c>
      <c r="G3387" t="str">
        <f t="shared" si="1225"/>
        <v>Standard Movie</v>
      </c>
      <c r="H3387">
        <v>31</v>
      </c>
      <c r="I3387" t="str">
        <f t="shared" si="1226"/>
        <v>Very Low</v>
      </c>
      <c r="J3387">
        <v>50</v>
      </c>
      <c r="K3387" t="str">
        <f t="shared" si="1227"/>
        <v>Very Low</v>
      </c>
      <c r="L3387" t="s">
        <v>16058</v>
      </c>
      <c r="M3387">
        <v>539</v>
      </c>
      <c r="N3387" t="str">
        <f t="shared" si="1228"/>
        <v>Low</v>
      </c>
      <c r="O3387">
        <f>O3386</f>
        <v>14015786</v>
      </c>
      <c r="P3387" t="str">
        <f t="shared" si="1229"/>
        <v>Average</v>
      </c>
      <c r="Q3387" t="s">
        <v>393</v>
      </c>
      <c r="R3387" t="str">
        <f t="shared" si="1230"/>
        <v>Action</v>
      </c>
      <c r="S3387">
        <f t="shared" si="1231"/>
        <v>4</v>
      </c>
      <c r="T3387" t="s">
        <v>4132</v>
      </c>
      <c r="U3387" t="s">
        <v>16059</v>
      </c>
      <c r="V3387">
        <v>8616</v>
      </c>
      <c r="W3387" t="str">
        <f t="shared" si="1232"/>
        <v>Very Low</v>
      </c>
      <c r="X3387">
        <v>895</v>
      </c>
      <c r="Y3387" t="str">
        <f t="shared" si="1233"/>
        <v>Very Low</v>
      </c>
      <c r="Z3387" t="s">
        <v>16060</v>
      </c>
      <c r="AA3387">
        <v>2</v>
      </c>
      <c r="AB3387" t="str">
        <f t="shared" si="1234"/>
        <v>Duo/Trio Poster</v>
      </c>
      <c r="AC3387" t="s">
        <v>16061</v>
      </c>
      <c r="AD3387" t="s">
        <v>16062</v>
      </c>
      <c r="AE3387">
        <v>90</v>
      </c>
      <c r="AF3387" t="str">
        <f t="shared" si="1235"/>
        <v>Very Low</v>
      </c>
      <c r="AG3387" t="s">
        <v>9</v>
      </c>
      <c r="AH3387" t="s">
        <v>239</v>
      </c>
      <c r="AI3387" t="s">
        <v>556</v>
      </c>
      <c r="AJ3387" t="str">
        <f t="shared" si="1236"/>
        <v>Adult</v>
      </c>
      <c r="AK3387">
        <v>8000000</v>
      </c>
      <c r="AL3387" t="str">
        <f t="shared" si="1238"/>
        <v>Low Budget</v>
      </c>
      <c r="AM3387">
        <v>2006</v>
      </c>
      <c r="AN3387">
        <f t="shared" si="1239"/>
        <v>19</v>
      </c>
      <c r="AO3387" t="str">
        <f t="shared" si="1240"/>
        <v>Old Classic</v>
      </c>
      <c r="AP3387">
        <v>290</v>
      </c>
      <c r="AQ3387" t="str">
        <f t="shared" si="1241"/>
        <v>Very Low</v>
      </c>
      <c r="AR3387">
        <v>7</v>
      </c>
      <c r="AS3387" t="str">
        <f t="shared" si="1242"/>
        <v>Good</v>
      </c>
      <c r="AT3387">
        <v>2.35</v>
      </c>
      <c r="AU3387" t="str">
        <f t="shared" si="1243"/>
        <v>Cinematic Widescreen</v>
      </c>
      <c r="AV3387">
        <v>758</v>
      </c>
      <c r="AW3387" t="str">
        <f t="shared" si="1244"/>
        <v>Very Low</v>
      </c>
    </row>
    <row r="3388" spans="1:49" x14ac:dyDescent="0.3">
      <c r="A3388" t="s">
        <v>0</v>
      </c>
      <c r="B3388" t="s">
        <v>16063</v>
      </c>
      <c r="C3388">
        <v>91</v>
      </c>
      <c r="D3388" t="str">
        <f t="shared" si="1223"/>
        <v>Low</v>
      </c>
      <c r="E3388">
        <v>138</v>
      </c>
      <c r="F3388" t="str">
        <f t="shared" si="1224"/>
        <v>2h 18m</v>
      </c>
      <c r="G3388" t="str">
        <f t="shared" si="1225"/>
        <v>Long Movie</v>
      </c>
      <c r="H3388">
        <v>78</v>
      </c>
      <c r="I3388" t="str">
        <f t="shared" si="1226"/>
        <v>Very Low</v>
      </c>
      <c r="J3388">
        <v>968</v>
      </c>
      <c r="K3388" t="str">
        <f t="shared" si="1227"/>
        <v>Very Low</v>
      </c>
      <c r="L3388" t="s">
        <v>5416</v>
      </c>
      <c r="M3388">
        <v>12000</v>
      </c>
      <c r="N3388" t="str">
        <f t="shared" si="1228"/>
        <v>Medium</v>
      </c>
      <c r="O3388">
        <v>10269307</v>
      </c>
      <c r="P3388" t="str">
        <f t="shared" si="1229"/>
        <v>Average</v>
      </c>
      <c r="Q3388" t="s">
        <v>305</v>
      </c>
      <c r="R3388" t="str">
        <f t="shared" si="1230"/>
        <v>Action</v>
      </c>
      <c r="S3388">
        <f t="shared" si="1231"/>
        <v>3</v>
      </c>
      <c r="T3388" t="s">
        <v>4808</v>
      </c>
      <c r="U3388" t="s">
        <v>16064</v>
      </c>
      <c r="V3388">
        <v>53251</v>
      </c>
      <c r="W3388" t="str">
        <f t="shared" si="1232"/>
        <v>Medium</v>
      </c>
      <c r="X3388">
        <v>17524</v>
      </c>
      <c r="Y3388" t="str">
        <f t="shared" si="1233"/>
        <v>Medium</v>
      </c>
      <c r="Z3388" t="s">
        <v>350</v>
      </c>
      <c r="AA3388">
        <v>0</v>
      </c>
      <c r="AB3388" t="str">
        <f t="shared" si="1234"/>
        <v>Symbolic Poster</v>
      </c>
      <c r="AC3388" t="s">
        <v>16065</v>
      </c>
      <c r="AD3388" t="s">
        <v>16066</v>
      </c>
      <c r="AE3388">
        <v>188</v>
      </c>
      <c r="AF3388" t="str">
        <f t="shared" si="1235"/>
        <v>Very Low</v>
      </c>
      <c r="AG3388" t="s">
        <v>9</v>
      </c>
      <c r="AH3388" t="s">
        <v>10</v>
      </c>
      <c r="AI3388" t="s">
        <v>556</v>
      </c>
      <c r="AJ3388" t="str">
        <f t="shared" si="1236"/>
        <v>Adult</v>
      </c>
      <c r="AK3388">
        <v>8000000</v>
      </c>
      <c r="AL3388" t="str">
        <f t="shared" si="1238"/>
        <v>Low Budget</v>
      </c>
      <c r="AM3388">
        <v>2009</v>
      </c>
      <c r="AN3388">
        <f t="shared" si="1239"/>
        <v>16</v>
      </c>
      <c r="AO3388" t="str">
        <f t="shared" si="1240"/>
        <v>Old Classic</v>
      </c>
      <c r="AP3388">
        <v>3000</v>
      </c>
      <c r="AQ3388" t="str">
        <f t="shared" si="1241"/>
        <v>Low</v>
      </c>
      <c r="AR3388">
        <v>6.3</v>
      </c>
      <c r="AS3388" t="str">
        <f t="shared" si="1242"/>
        <v>Average</v>
      </c>
      <c r="AT3388">
        <v>2.35</v>
      </c>
      <c r="AU3388" t="str">
        <f t="shared" si="1243"/>
        <v>Cinematic Widescreen</v>
      </c>
      <c r="AV3388">
        <v>0</v>
      </c>
      <c r="AW3388" t="str">
        <f t="shared" si="1244"/>
        <v>Very Low</v>
      </c>
    </row>
    <row r="3389" spans="1:49" x14ac:dyDescent="0.3">
      <c r="A3389" t="s">
        <v>0</v>
      </c>
      <c r="B3389" t="s">
        <v>12531</v>
      </c>
      <c r="C3389">
        <v>55</v>
      </c>
      <c r="D3389" t="str">
        <f t="shared" si="1223"/>
        <v>Low</v>
      </c>
      <c r="E3389">
        <v>117</v>
      </c>
      <c r="F3389" t="str">
        <f t="shared" si="1224"/>
        <v>1h 57m</v>
      </c>
      <c r="G3389" t="str">
        <f t="shared" si="1225"/>
        <v>Standard Movie</v>
      </c>
      <c r="H3389">
        <v>133</v>
      </c>
      <c r="I3389" t="str">
        <f t="shared" si="1226"/>
        <v>Very Low</v>
      </c>
      <c r="J3389">
        <v>86</v>
      </c>
      <c r="K3389" t="str">
        <f t="shared" si="1227"/>
        <v>Very Low</v>
      </c>
      <c r="L3389" t="s">
        <v>16067</v>
      </c>
      <c r="M3389">
        <v>471</v>
      </c>
      <c r="N3389" t="str">
        <f t="shared" si="1228"/>
        <v>Low</v>
      </c>
      <c r="O3389">
        <f>O3388</f>
        <v>10269307</v>
      </c>
      <c r="P3389" t="str">
        <f t="shared" si="1229"/>
        <v>Average</v>
      </c>
      <c r="Q3389" t="s">
        <v>185</v>
      </c>
      <c r="R3389" t="str">
        <f t="shared" si="1230"/>
        <v>Drama</v>
      </c>
      <c r="S3389">
        <f t="shared" si="1231"/>
        <v>2</v>
      </c>
      <c r="T3389" t="s">
        <v>7096</v>
      </c>
      <c r="U3389" t="s">
        <v>16068</v>
      </c>
      <c r="V3389">
        <v>2311</v>
      </c>
      <c r="W3389" t="str">
        <f t="shared" si="1232"/>
        <v>Very Low</v>
      </c>
      <c r="X3389">
        <v>858</v>
      </c>
      <c r="Y3389" t="str">
        <f t="shared" si="1233"/>
        <v>Very Low</v>
      </c>
      <c r="Z3389" t="s">
        <v>16069</v>
      </c>
      <c r="AA3389">
        <v>1</v>
      </c>
      <c r="AB3389" t="str">
        <f t="shared" si="1234"/>
        <v>Solo Star Poster</v>
      </c>
      <c r="AC3389" t="s">
        <v>16070</v>
      </c>
      <c r="AD3389" t="s">
        <v>16071</v>
      </c>
      <c r="AE3389">
        <v>25</v>
      </c>
      <c r="AF3389" t="str">
        <f t="shared" si="1235"/>
        <v>Very Low</v>
      </c>
      <c r="AG3389" t="s">
        <v>9</v>
      </c>
      <c r="AH3389" t="s">
        <v>10</v>
      </c>
      <c r="AI3389" t="s">
        <v>11</v>
      </c>
      <c r="AJ3389" t="str">
        <f t="shared" si="1236"/>
        <v>Teen</v>
      </c>
      <c r="AK3389">
        <v>8300000</v>
      </c>
      <c r="AL3389" t="str">
        <f t="shared" si="1238"/>
        <v>Low Budget</v>
      </c>
      <c r="AM3389">
        <v>2009</v>
      </c>
      <c r="AN3389">
        <f t="shared" si="1239"/>
        <v>16</v>
      </c>
      <c r="AO3389" t="str">
        <f t="shared" si="1240"/>
        <v>Old Classic</v>
      </c>
      <c r="AP3389">
        <v>277</v>
      </c>
      <c r="AQ3389" t="str">
        <f t="shared" si="1241"/>
        <v>Very Low</v>
      </c>
      <c r="AR3389">
        <v>6.4</v>
      </c>
      <c r="AS3389" t="str">
        <f t="shared" si="1242"/>
        <v>Average</v>
      </c>
      <c r="AT3389">
        <v>1.85</v>
      </c>
      <c r="AU3389" t="str">
        <f t="shared" si="1243"/>
        <v>HDTV / Widescreen</v>
      </c>
      <c r="AV3389">
        <v>638</v>
      </c>
      <c r="AW3389" t="str">
        <f t="shared" si="1244"/>
        <v>Very Low</v>
      </c>
    </row>
    <row r="3390" spans="1:49" x14ac:dyDescent="0.3">
      <c r="A3390" t="s">
        <v>0</v>
      </c>
      <c r="B3390" t="s">
        <v>16072</v>
      </c>
      <c r="C3390">
        <v>231</v>
      </c>
      <c r="D3390" t="str">
        <f t="shared" si="1223"/>
        <v>Medium</v>
      </c>
      <c r="E3390">
        <v>93</v>
      </c>
      <c r="F3390" t="str">
        <f t="shared" si="1224"/>
        <v>1h 33m</v>
      </c>
      <c r="G3390" t="str">
        <f t="shared" si="1225"/>
        <v>Standard Movie</v>
      </c>
      <c r="H3390">
        <v>132</v>
      </c>
      <c r="I3390" t="str">
        <f t="shared" si="1226"/>
        <v>Very Low</v>
      </c>
      <c r="J3390">
        <v>216</v>
      </c>
      <c r="K3390" t="str">
        <f t="shared" si="1227"/>
        <v>Very Low</v>
      </c>
      <c r="L3390" t="s">
        <v>4280</v>
      </c>
      <c r="M3390">
        <v>434</v>
      </c>
      <c r="N3390" t="str">
        <f t="shared" si="1228"/>
        <v>Low</v>
      </c>
      <c r="O3390">
        <v>17536788</v>
      </c>
      <c r="P3390" t="str">
        <f t="shared" si="1229"/>
        <v>Average</v>
      </c>
      <c r="Q3390" t="s">
        <v>1386</v>
      </c>
      <c r="R3390" t="str">
        <f t="shared" si="1230"/>
        <v>Comedy</v>
      </c>
      <c r="S3390">
        <f t="shared" si="1231"/>
        <v>3</v>
      </c>
      <c r="T3390" t="s">
        <v>16073</v>
      </c>
      <c r="U3390" t="s">
        <v>16074</v>
      </c>
      <c r="V3390">
        <v>49240</v>
      </c>
      <c r="W3390" t="str">
        <f t="shared" si="1232"/>
        <v>Low</v>
      </c>
      <c r="X3390">
        <v>1183</v>
      </c>
      <c r="Y3390" t="str">
        <f t="shared" si="1233"/>
        <v>Low</v>
      </c>
      <c r="Z3390" t="s">
        <v>16075</v>
      </c>
      <c r="AA3390">
        <v>2</v>
      </c>
      <c r="AB3390" t="str">
        <f t="shared" si="1234"/>
        <v>Duo/Trio Poster</v>
      </c>
      <c r="AC3390" t="s">
        <v>16076</v>
      </c>
      <c r="AD3390" t="s">
        <v>16077</v>
      </c>
      <c r="AE3390">
        <v>142</v>
      </c>
      <c r="AF3390" t="str">
        <f t="shared" si="1235"/>
        <v>Very Low</v>
      </c>
      <c r="AG3390" t="s">
        <v>9</v>
      </c>
      <c r="AH3390" t="s">
        <v>10</v>
      </c>
      <c r="AI3390" t="s">
        <v>11</v>
      </c>
      <c r="AJ3390" t="str">
        <f t="shared" si="1236"/>
        <v>Teen</v>
      </c>
      <c r="AK3390">
        <v>8000000</v>
      </c>
      <c r="AL3390" t="str">
        <f t="shared" si="1238"/>
        <v>Low Budget</v>
      </c>
      <c r="AM3390">
        <v>2013</v>
      </c>
      <c r="AN3390">
        <f t="shared" si="1239"/>
        <v>12</v>
      </c>
      <c r="AO3390" t="str">
        <f t="shared" si="1240"/>
        <v>Modern Classic</v>
      </c>
      <c r="AP3390">
        <v>265</v>
      </c>
      <c r="AQ3390" t="str">
        <f t="shared" si="1241"/>
        <v>Very Low</v>
      </c>
      <c r="AR3390">
        <v>7.1</v>
      </c>
      <c r="AS3390" t="str">
        <f t="shared" si="1242"/>
        <v>Good</v>
      </c>
      <c r="AT3390">
        <v>1.85</v>
      </c>
      <c r="AU3390" t="str">
        <f t="shared" si="1243"/>
        <v>HDTV / Widescreen</v>
      </c>
      <c r="AV3390">
        <v>12000</v>
      </c>
      <c r="AW3390" t="str">
        <f t="shared" si="1244"/>
        <v>Medium</v>
      </c>
    </row>
    <row r="3391" spans="1:49" x14ac:dyDescent="0.3">
      <c r="A3391" t="s">
        <v>0</v>
      </c>
      <c r="B3391" t="s">
        <v>3703</v>
      </c>
      <c r="C3391">
        <v>262</v>
      </c>
      <c r="D3391" t="str">
        <f t="shared" si="1223"/>
        <v>Medium</v>
      </c>
      <c r="E3391">
        <v>92</v>
      </c>
      <c r="F3391" t="str">
        <f t="shared" si="1224"/>
        <v>1h 32m</v>
      </c>
      <c r="G3391" t="str">
        <f t="shared" si="1225"/>
        <v>Standard Movie</v>
      </c>
      <c r="H3391">
        <v>87</v>
      </c>
      <c r="I3391" t="str">
        <f t="shared" si="1226"/>
        <v>Very Low</v>
      </c>
      <c r="J3391">
        <v>424</v>
      </c>
      <c r="K3391" t="str">
        <f t="shared" si="1227"/>
        <v>Very Low</v>
      </c>
      <c r="L3391" t="s">
        <v>11534</v>
      </c>
      <c r="M3391">
        <v>15000</v>
      </c>
      <c r="N3391" t="str">
        <f t="shared" si="1228"/>
        <v>Medium</v>
      </c>
      <c r="O3391">
        <v>58401464</v>
      </c>
      <c r="P3391" t="str">
        <f t="shared" si="1229"/>
        <v>Hit</v>
      </c>
      <c r="Q3391" t="s">
        <v>1652</v>
      </c>
      <c r="R3391" t="str">
        <f t="shared" si="1230"/>
        <v>Comedy</v>
      </c>
      <c r="S3391">
        <f t="shared" si="1231"/>
        <v>2</v>
      </c>
      <c r="T3391" t="s">
        <v>153</v>
      </c>
      <c r="U3391" t="s">
        <v>16078</v>
      </c>
      <c r="V3391">
        <v>276746</v>
      </c>
      <c r="W3391" t="str">
        <f t="shared" si="1232"/>
        <v>High</v>
      </c>
      <c r="X3391">
        <v>16982</v>
      </c>
      <c r="Y3391" t="str">
        <f t="shared" si="1233"/>
        <v>Medium</v>
      </c>
      <c r="Z3391" t="s">
        <v>16079</v>
      </c>
      <c r="AA3391">
        <v>1</v>
      </c>
      <c r="AB3391" t="str">
        <f t="shared" si="1234"/>
        <v>Solo Star Poster</v>
      </c>
      <c r="AC3391" t="s">
        <v>16080</v>
      </c>
      <c r="AD3391" t="s">
        <v>16081</v>
      </c>
      <c r="AE3391">
        <v>264</v>
      </c>
      <c r="AF3391" t="str">
        <f t="shared" si="1235"/>
        <v>Very Low</v>
      </c>
      <c r="AG3391" t="s">
        <v>9</v>
      </c>
      <c r="AH3391" t="s">
        <v>10</v>
      </c>
      <c r="AI3391" t="s">
        <v>11</v>
      </c>
      <c r="AJ3391" t="str">
        <f t="shared" si="1236"/>
        <v>Teen</v>
      </c>
      <c r="AK3391">
        <v>8000000</v>
      </c>
      <c r="AL3391" t="str">
        <f t="shared" si="1238"/>
        <v>Low Budget</v>
      </c>
      <c r="AM3391">
        <v>2010</v>
      </c>
      <c r="AN3391">
        <f t="shared" si="1239"/>
        <v>15</v>
      </c>
      <c r="AO3391" t="str">
        <f t="shared" si="1240"/>
        <v>Modern Classic</v>
      </c>
      <c r="AP3391">
        <v>1000</v>
      </c>
      <c r="AQ3391" t="str">
        <f t="shared" si="1241"/>
        <v>Very Low</v>
      </c>
      <c r="AR3391">
        <v>7.1</v>
      </c>
      <c r="AS3391" t="str">
        <f t="shared" si="1242"/>
        <v>Good</v>
      </c>
      <c r="AT3391">
        <v>1.85</v>
      </c>
      <c r="AU3391" t="str">
        <f t="shared" si="1243"/>
        <v>HDTV / Widescreen</v>
      </c>
      <c r="AV3391">
        <v>19000</v>
      </c>
      <c r="AW3391" t="str">
        <f t="shared" si="1244"/>
        <v>Medium</v>
      </c>
    </row>
    <row r="3392" spans="1:49" x14ac:dyDescent="0.3">
      <c r="A3392" t="s">
        <v>0</v>
      </c>
      <c r="B3392" t="s">
        <v>16082</v>
      </c>
      <c r="C3392">
        <v>7</v>
      </c>
      <c r="D3392" t="str">
        <f t="shared" si="1223"/>
        <v>Very Low</v>
      </c>
      <c r="E3392">
        <v>110</v>
      </c>
      <c r="F3392" t="str">
        <f t="shared" si="1224"/>
        <v>1h 50m</v>
      </c>
      <c r="G3392" t="str">
        <f t="shared" si="1225"/>
        <v>Standard Movie</v>
      </c>
      <c r="H3392">
        <v>10</v>
      </c>
      <c r="I3392" t="str">
        <f t="shared" si="1226"/>
        <v>Very Low</v>
      </c>
      <c r="J3392">
        <v>582</v>
      </c>
      <c r="K3392" t="str">
        <f t="shared" si="1227"/>
        <v>Very Low</v>
      </c>
      <c r="L3392" t="s">
        <v>1016</v>
      </c>
      <c r="M3392">
        <v>851</v>
      </c>
      <c r="N3392" t="str">
        <f t="shared" si="1228"/>
        <v>Low</v>
      </c>
      <c r="O3392">
        <v>8880705</v>
      </c>
      <c r="P3392" t="str">
        <f t="shared" si="1229"/>
        <v>Flop</v>
      </c>
      <c r="Q3392" t="s">
        <v>1386</v>
      </c>
      <c r="R3392" t="str">
        <f t="shared" si="1230"/>
        <v>Comedy</v>
      </c>
      <c r="S3392">
        <f t="shared" si="1231"/>
        <v>3</v>
      </c>
      <c r="T3392" t="s">
        <v>773</v>
      </c>
      <c r="U3392" t="s">
        <v>16083</v>
      </c>
      <c r="V3392">
        <v>1103</v>
      </c>
      <c r="W3392" t="str">
        <f t="shared" si="1232"/>
        <v>Very Low</v>
      </c>
      <c r="X3392">
        <v>3293</v>
      </c>
      <c r="Y3392" t="str">
        <f t="shared" si="1233"/>
        <v>Low</v>
      </c>
      <c r="Z3392" t="s">
        <v>2833</v>
      </c>
      <c r="AA3392">
        <v>0</v>
      </c>
      <c r="AB3392" t="str">
        <f t="shared" si="1234"/>
        <v>Symbolic Poster</v>
      </c>
      <c r="AC3392" t="s">
        <v>16084</v>
      </c>
      <c r="AD3392" t="s">
        <v>16085</v>
      </c>
      <c r="AE3392">
        <v>11</v>
      </c>
      <c r="AF3392" t="str">
        <f t="shared" si="1235"/>
        <v>Very Low</v>
      </c>
      <c r="AG3392" t="s">
        <v>9</v>
      </c>
      <c r="AH3392" t="s">
        <v>10</v>
      </c>
      <c r="AI3392" t="s">
        <v>556</v>
      </c>
      <c r="AJ3392" t="str">
        <f t="shared" si="1236"/>
        <v>Adult</v>
      </c>
      <c r="AK3392">
        <f>AK3391</f>
        <v>8000000</v>
      </c>
      <c r="AL3392" t="str">
        <f t="shared" si="1238"/>
        <v>Low Budget</v>
      </c>
      <c r="AM3392">
        <v>1994</v>
      </c>
      <c r="AN3392">
        <f t="shared" si="1239"/>
        <v>31</v>
      </c>
      <c r="AO3392" t="str">
        <f t="shared" si="1240"/>
        <v>Old Classic</v>
      </c>
      <c r="AP3392">
        <v>780</v>
      </c>
      <c r="AQ3392" t="str">
        <f t="shared" si="1241"/>
        <v>Very Low</v>
      </c>
      <c r="AR3392">
        <v>6.5</v>
      </c>
      <c r="AS3392" t="str">
        <f t="shared" si="1242"/>
        <v>Average</v>
      </c>
      <c r="AT3392">
        <v>1.85</v>
      </c>
      <c r="AU3392" t="str">
        <f t="shared" si="1243"/>
        <v>HDTV / Widescreen</v>
      </c>
      <c r="AV3392">
        <v>160</v>
      </c>
      <c r="AW3392" t="str">
        <f t="shared" si="1244"/>
        <v>Very Low</v>
      </c>
    </row>
    <row r="3393" spans="1:49" x14ac:dyDescent="0.3">
      <c r="A3393" t="s">
        <v>718</v>
      </c>
      <c r="B3393" t="s">
        <v>9143</v>
      </c>
      <c r="C3393">
        <v>196</v>
      </c>
      <c r="D3393" t="str">
        <f t="shared" si="1223"/>
        <v>Low</v>
      </c>
      <c r="E3393">
        <v>92</v>
      </c>
      <c r="F3393" t="str">
        <f t="shared" si="1224"/>
        <v>1h 32m</v>
      </c>
      <c r="G3393" t="str">
        <f t="shared" si="1225"/>
        <v>Standard Movie</v>
      </c>
      <c r="H3393">
        <v>54</v>
      </c>
      <c r="I3393" t="str">
        <f t="shared" si="1226"/>
        <v>Very Low</v>
      </c>
      <c r="J3393">
        <v>306</v>
      </c>
      <c r="K3393" t="str">
        <f t="shared" si="1227"/>
        <v>Very Low</v>
      </c>
      <c r="L3393" t="s">
        <v>1794</v>
      </c>
      <c r="M3393">
        <v>776</v>
      </c>
      <c r="N3393" t="str">
        <f t="shared" si="1228"/>
        <v>Low</v>
      </c>
      <c r="O3393">
        <v>8279017</v>
      </c>
      <c r="P3393" t="str">
        <f t="shared" si="1229"/>
        <v>Flop</v>
      </c>
      <c r="Q3393" t="s">
        <v>11546</v>
      </c>
      <c r="R3393" t="str">
        <f t="shared" si="1230"/>
        <v>Drama</v>
      </c>
      <c r="S3393">
        <f t="shared" si="1231"/>
        <v>2</v>
      </c>
      <c r="T3393" t="s">
        <v>281</v>
      </c>
      <c r="U3393" t="s">
        <v>16086</v>
      </c>
      <c r="V3393">
        <v>34191</v>
      </c>
      <c r="W3393" t="str">
        <f t="shared" si="1232"/>
        <v>Low</v>
      </c>
      <c r="X3393">
        <v>1761</v>
      </c>
      <c r="Y3393" t="str">
        <f t="shared" si="1233"/>
        <v>Low</v>
      </c>
      <c r="Z3393" t="s">
        <v>2214</v>
      </c>
      <c r="AA3393">
        <v>1</v>
      </c>
      <c r="AB3393" t="str">
        <f t="shared" si="1234"/>
        <v>Solo Star Poster</v>
      </c>
      <c r="AC3393" t="s">
        <v>16087</v>
      </c>
      <c r="AD3393" t="s">
        <v>16088</v>
      </c>
      <c r="AE3393">
        <v>339</v>
      </c>
      <c r="AF3393" t="str">
        <f t="shared" si="1235"/>
        <v>Very Low</v>
      </c>
      <c r="AG3393" t="s">
        <v>9</v>
      </c>
      <c r="AH3393" t="s">
        <v>28</v>
      </c>
      <c r="AI3393" t="s">
        <v>556</v>
      </c>
      <c r="AJ3393" t="str">
        <f t="shared" si="1236"/>
        <v>Adult</v>
      </c>
      <c r="AK3393">
        <v>8000000</v>
      </c>
      <c r="AL3393" t="str">
        <f t="shared" si="1238"/>
        <v>Low Budget</v>
      </c>
      <c r="AM3393">
        <v>2000</v>
      </c>
      <c r="AN3393">
        <f t="shared" si="1239"/>
        <v>25</v>
      </c>
      <c r="AO3393" t="str">
        <f t="shared" si="1240"/>
        <v>Old Classic</v>
      </c>
      <c r="AP3393">
        <v>595</v>
      </c>
      <c r="AQ3393" t="str">
        <f t="shared" si="1241"/>
        <v>Very Low</v>
      </c>
      <c r="AR3393">
        <v>6.9</v>
      </c>
      <c r="AS3393" t="str">
        <f t="shared" si="1242"/>
        <v>Average</v>
      </c>
      <c r="AT3393">
        <v>2.35</v>
      </c>
      <c r="AU3393" t="str">
        <f t="shared" si="1243"/>
        <v>Cinematic Widescreen</v>
      </c>
      <c r="AV3393">
        <v>0</v>
      </c>
      <c r="AW3393" t="str">
        <f t="shared" si="1244"/>
        <v>Very Low</v>
      </c>
    </row>
    <row r="3394" spans="1:49" x14ac:dyDescent="0.3">
      <c r="A3394" t="s">
        <v>0</v>
      </c>
      <c r="B3394" t="s">
        <v>12336</v>
      </c>
      <c r="C3394">
        <v>83</v>
      </c>
      <c r="D3394" t="str">
        <f t="shared" si="1223"/>
        <v>Low</v>
      </c>
      <c r="E3394">
        <v>104</v>
      </c>
      <c r="F3394" t="str">
        <f t="shared" si="1224"/>
        <v>1h 44m</v>
      </c>
      <c r="G3394" t="str">
        <f t="shared" si="1225"/>
        <v>Standard Movie</v>
      </c>
      <c r="H3394">
        <v>18</v>
      </c>
      <c r="I3394" t="str">
        <f t="shared" si="1226"/>
        <v>Very Low</v>
      </c>
      <c r="J3394">
        <v>741</v>
      </c>
      <c r="K3394" t="str">
        <f t="shared" si="1227"/>
        <v>Very Low</v>
      </c>
      <c r="L3394" t="s">
        <v>4660</v>
      </c>
      <c r="M3394">
        <v>1000</v>
      </c>
      <c r="N3394" t="str">
        <f t="shared" si="1228"/>
        <v>Low</v>
      </c>
      <c r="O3394">
        <v>10106233</v>
      </c>
      <c r="P3394" t="str">
        <f t="shared" si="1229"/>
        <v>Average</v>
      </c>
      <c r="Q3394" t="s">
        <v>2498</v>
      </c>
      <c r="R3394" t="str">
        <f t="shared" si="1230"/>
        <v>Comedy</v>
      </c>
      <c r="S3394">
        <f t="shared" si="1231"/>
        <v>2</v>
      </c>
      <c r="T3394" t="s">
        <v>2460</v>
      </c>
      <c r="U3394" t="s">
        <v>16089</v>
      </c>
      <c r="V3394">
        <v>12702</v>
      </c>
      <c r="W3394" t="str">
        <f t="shared" si="1232"/>
        <v>Low</v>
      </c>
      <c r="X3394">
        <v>5190</v>
      </c>
      <c r="Y3394" t="str">
        <f t="shared" si="1233"/>
        <v>Low</v>
      </c>
      <c r="Z3394" t="s">
        <v>6532</v>
      </c>
      <c r="AA3394">
        <v>0</v>
      </c>
      <c r="AB3394" t="str">
        <f t="shared" si="1234"/>
        <v>Symbolic Poster</v>
      </c>
      <c r="AC3394" t="s">
        <v>16090</v>
      </c>
      <c r="AD3394" t="s">
        <v>16091</v>
      </c>
      <c r="AE3394">
        <v>32</v>
      </c>
      <c r="AF3394" t="str">
        <f t="shared" si="1235"/>
        <v>Very Low</v>
      </c>
      <c r="AG3394" t="s">
        <v>9</v>
      </c>
      <c r="AH3394" t="s">
        <v>10</v>
      </c>
      <c r="AI3394" t="s">
        <v>66</v>
      </c>
      <c r="AJ3394" t="str">
        <f t="shared" si="1236"/>
        <v>Family</v>
      </c>
      <c r="AK3394">
        <v>8000000</v>
      </c>
      <c r="AL3394" t="str">
        <f t="shared" si="1238"/>
        <v>Low Budget</v>
      </c>
      <c r="AM3394">
        <v>2011</v>
      </c>
      <c r="AN3394">
        <f t="shared" si="1239"/>
        <v>14</v>
      </c>
      <c r="AO3394" t="str">
        <f t="shared" si="1240"/>
        <v>Modern Classic</v>
      </c>
      <c r="AP3394">
        <v>962</v>
      </c>
      <c r="AQ3394" t="str">
        <f t="shared" si="1241"/>
        <v>Very Low</v>
      </c>
      <c r="AR3394">
        <v>5.4</v>
      </c>
      <c r="AS3394" t="str">
        <f t="shared" si="1242"/>
        <v>Below Average</v>
      </c>
      <c r="AT3394">
        <v>1.85</v>
      </c>
      <c r="AU3394" t="str">
        <f t="shared" si="1243"/>
        <v>HDTV / Widescreen</v>
      </c>
      <c r="AV3394">
        <v>0</v>
      </c>
      <c r="AW3394" t="str">
        <f t="shared" si="1244"/>
        <v>Very Low</v>
      </c>
    </row>
    <row r="3395" spans="1:49" x14ac:dyDescent="0.3">
      <c r="A3395" t="s">
        <v>0</v>
      </c>
      <c r="B3395" t="s">
        <v>541</v>
      </c>
      <c r="C3395">
        <v>18</v>
      </c>
      <c r="D3395" t="str">
        <f t="shared" ref="D3395:D3458" si="1252">IF(C3395&lt;=50,"Very Low",
IF(C3395&lt;=200,"Low",
IF(C3395&lt;=500,"Medium",
IF(C3395&lt;=1000,"High","Very High"))))</f>
        <v>Very Low</v>
      </c>
      <c r="E3395">
        <v>98</v>
      </c>
      <c r="F3395" t="str">
        <f t="shared" ref="F3395:F3458" si="1253">INT(E3395/60) &amp; "h " &amp; MOD(E3395,60) &amp; "m"</f>
        <v>1h 38m</v>
      </c>
      <c r="G3395" t="str">
        <f t="shared" ref="G3395:G3458" si="1254">IF(E3395&lt;60,"Short Film",IF(E3395&lt;90,"Featurette",IF(E3395&lt;=120,"Standard Movie",IF(E3395&lt;=180,"Long Movie","Epic"))))</f>
        <v>Standard Movie</v>
      </c>
      <c r="H3395">
        <v>198</v>
      </c>
      <c r="I3395" t="str">
        <f t="shared" ref="I3395:I3458" si="1255">IF(H3395&lt;=1000,"Very Low",IF(H3395&lt;=10000,"Low",IF(H3395&lt;=50000,"Medium",IF(H3395&lt;=200000,"High","Very High"))))</f>
        <v>Very Low</v>
      </c>
      <c r="J3395">
        <v>636</v>
      </c>
      <c r="K3395" t="str">
        <f t="shared" ref="K3395:K3458" si="1256">IF(J3395&lt;=1000,"Very Low",IF(J3395&lt;=10000,"Low",IF(J3395&lt;=50000,"Medium",IF(J3395&lt;=200000,"High","Very High"))))</f>
        <v>Very Low</v>
      </c>
      <c r="L3395" t="s">
        <v>2494</v>
      </c>
      <c r="M3395">
        <v>1000</v>
      </c>
      <c r="N3395" t="str">
        <f t="shared" ref="N3395:N3458" si="1257">IF(A3395&lt;=1000,"Very Low",
IF(M3395&lt;=10000,"Low",IF(M3395&lt;=50000,"Medium",IF(M3395&lt;=200000,"High","Very High"))))</f>
        <v>Low</v>
      </c>
      <c r="O3395">
        <f>O3394</f>
        <v>10106233</v>
      </c>
      <c r="P3395" t="str">
        <f t="shared" ref="P3395:P3458" si="1258">IF(AND(O3395&gt;=500000000),"Blockbuster",
IF(AND(O3395&gt;=200000000,O3395&lt;=499999999),"Superhit",
IF(AND(O3395&gt;=50000000,O3395&lt;=199999999),"Hit",
IF(AND(O3395&gt;=10000000,O3395&lt;=49999999),"Average",
IF(AND(O3395&lt;=10000000),"Flop","")))))</f>
        <v>Average</v>
      </c>
      <c r="Q3395" t="s">
        <v>1652</v>
      </c>
      <c r="R3395" t="str">
        <f t="shared" ref="R3395:R3458" si="1259">LEFT(Q3395, FIND("|",Q3395&amp;"|")-1)</f>
        <v>Comedy</v>
      </c>
      <c r="S3395">
        <f t="shared" ref="S3395:S3458" si="1260">LEN(Q3395)-LEN(SUBSTITUTE(Q3395,"|",""))+1</f>
        <v>2</v>
      </c>
      <c r="T3395" t="s">
        <v>1791</v>
      </c>
      <c r="U3395" t="s">
        <v>16092</v>
      </c>
      <c r="V3395">
        <v>6124</v>
      </c>
      <c r="W3395" t="str">
        <f t="shared" ref="W3395:W3458" si="1261">IF(V3395&lt;=10000,"Very Low",IF(V3395&lt;=50000,"Low",IF(V3395&lt;=200000,"Medium",IF(V3395&lt;=500000,"High","Very High"))))</f>
        <v>Very Low</v>
      </c>
      <c r="X3395">
        <v>3502</v>
      </c>
      <c r="Y3395" t="str">
        <f t="shared" ref="Y3395:Y3458" si="1262">IF(X3395&lt;=1000,"Very Low",IF(X3395&lt;=10000,"Low",IF(X3395&lt;=50000,"Medium",IF(X3395&lt;=200000,"High","Very High"))))</f>
        <v>Low</v>
      </c>
      <c r="Z3395" t="s">
        <v>6715</v>
      </c>
      <c r="AA3395">
        <v>2</v>
      </c>
      <c r="AB3395" t="str">
        <f t="shared" ref="AB3395:AB3458" si="1263">IF(AA3395=0,"Symbolic Poster",IF(AA3395=1,"Solo Star Poster",IF(AA3395&lt;=3,"Duo/Trio Poster","Ensemble Poster")))</f>
        <v>Duo/Trio Poster</v>
      </c>
      <c r="AC3395" t="s">
        <v>16093</v>
      </c>
      <c r="AD3395" t="s">
        <v>16094</v>
      </c>
      <c r="AE3395">
        <v>55</v>
      </c>
      <c r="AF3395" t="str">
        <f t="shared" ref="AF3395:AF3458" si="1264">IF(AE3395&lt;=500,"Very Low",IF(AE3395&lt;=2000,"Low",IF(AE3395&lt;=5000,"Medium",IF(AE3395&lt;=15000,"High","Very High"))))</f>
        <v>Very Low</v>
      </c>
      <c r="AG3395" t="s">
        <v>9</v>
      </c>
      <c r="AH3395" t="s">
        <v>10</v>
      </c>
      <c r="AI3395" t="s">
        <v>11</v>
      </c>
      <c r="AJ3395" t="str">
        <f t="shared" ref="AJ3395:AJ3458" si="1265">IF(OR(AI3395="G",AI3395="PG",AI3395="U",AI3395="TV-Y",AI3395="TV-G"),"Family",IF(OR(AI3395="PG-13",AI3395="UA",AI3395="TV-14"),"Teen",IF(OR(AI3395="R",AI3395="NC-17",AI3395="A",AI3395="TV-MA"),"Adult",IF(AI3395="Not Rated","No Rating","Other/Unknown"))))</f>
        <v>Teen</v>
      </c>
      <c r="AK3395">
        <v>8000000</v>
      </c>
      <c r="AL3395" t="str">
        <f t="shared" ref="AL3395:AL3458" si="1266">IF(AK3395&gt;=200000000,"Very High Budget",
IF(AND(AK3395&gt;=100000000,AK3395&lt;=199999999),"High Budget",
IF(AND(AK3395&gt;=30000000,AK3395&lt;=99999999),"Medium Budget",
IF(AK3395&lt;30000000,"Low Budget",""))))</f>
        <v>Low Budget</v>
      </c>
      <c r="AM3395">
        <v>1996</v>
      </c>
      <c r="AN3395">
        <f t="shared" ref="AN3395:AN3458" si="1267">$AY$20-AM3395</f>
        <v>29</v>
      </c>
      <c r="AO3395" t="str">
        <f t="shared" ref="AO3395:AO3458" si="1268">IF(AN3395&lt;=5,"Recent",IF(AND(AN3395&gt;=6,AN3395&lt;=15),"Modern Classic",IF(AN3395&gt;15,"Old Classic","")))</f>
        <v>Old Classic</v>
      </c>
      <c r="AP3395">
        <v>975</v>
      </c>
      <c r="AQ3395" t="str">
        <f t="shared" ref="AQ3395:AQ3458" si="1269">IF(AP3395&lt;=1000,"Very Low",IF(AP3395&lt;=10000,"Low",IF(AP3395&lt;=50000,"Medium",IF(AP3395&lt;=200000,"High","Very High"))))</f>
        <v>Very Low</v>
      </c>
      <c r="AR3395">
        <v>4.9000000000000004</v>
      </c>
      <c r="AS3395" t="str">
        <f t="shared" ref="AS3395:AS3458" si="1270">IF(AND(AR3395&gt;=9,AR3395&lt;=10),"Master Piece",
IF(AND(AR3395&gt;=8,AR3395&lt;9),"Excellent",
IF(AND(AR3395&gt;=7,AR3395&lt;8),"Good",
IF(AND(AR3395&gt;=6,AR3395&lt;7),"Average",
IF(AND(AR3395&gt;=5,AR3395&lt;6),"Below Average",
IF(AND(AR3395&gt;=4,AR3395&lt;5),"Poor",
IF(AND(AR3395&gt;=3,AR3395&lt;4),"Very Poor",
IF(AND(AR3395&gt;=0,AR3395&lt;3),"Terrible",""))))))))</f>
        <v>Poor</v>
      </c>
      <c r="AT3395">
        <v>1.85</v>
      </c>
      <c r="AU3395" t="str">
        <f t="shared" ref="AU3395:AU3458" si="1271">IF(AND(AT3395&gt;=1.3,AT3395&lt;=1.4),"Classic",IF(AND(AT3395&gt;=1.7,AT3395&lt;=1.9),"HDTV / Widescreen",IF(AND(AT3395&gt;=2.2,AT3395&lt;=2.4),"Cinematic Widescreen",IF(AND(AT3395&gt;=1.4,AT3395&lt;=1.6),"Standard Academy",IF(AT3395&gt;=2.4,"Ultra Widescreen","")))))</f>
        <v>HDTV / Widescreen</v>
      </c>
      <c r="AV3395">
        <v>125</v>
      </c>
      <c r="AW3395" t="str">
        <f t="shared" ref="AW3395:AW3458" si="1272">IF(AV3395&lt;=1000,"Very Low",IF(AV3395&lt;=10000,"Low",IF(AV3395&lt;=50000,"Medium",IF(AV3395&lt;=200000,"High","Very High"))))</f>
        <v>Very Low</v>
      </c>
    </row>
    <row r="3396" spans="1:49" x14ac:dyDescent="0.3">
      <c r="A3396" t="s">
        <v>0</v>
      </c>
      <c r="B3396" t="s">
        <v>11021</v>
      </c>
      <c r="C3396">
        <v>11</v>
      </c>
      <c r="D3396" t="str">
        <f t="shared" si="1252"/>
        <v>Very Low</v>
      </c>
      <c r="E3396">
        <v>89</v>
      </c>
      <c r="F3396" t="str">
        <f t="shared" si="1253"/>
        <v>1h 29m</v>
      </c>
      <c r="G3396" t="str">
        <f t="shared" si="1254"/>
        <v>Featurette</v>
      </c>
      <c r="H3396">
        <v>15</v>
      </c>
      <c r="I3396" t="str">
        <f t="shared" si="1255"/>
        <v>Very Low</v>
      </c>
      <c r="J3396">
        <v>660</v>
      </c>
      <c r="K3396" t="str">
        <f t="shared" si="1256"/>
        <v>Very Low</v>
      </c>
      <c r="L3396" t="s">
        <v>6353</v>
      </c>
      <c r="M3396">
        <v>883</v>
      </c>
      <c r="N3396" t="str">
        <f t="shared" si="1257"/>
        <v>Low</v>
      </c>
      <c r="O3396">
        <v>4692814</v>
      </c>
      <c r="P3396" t="str">
        <f t="shared" si="1258"/>
        <v>Flop</v>
      </c>
      <c r="Q3396" t="s">
        <v>1642</v>
      </c>
      <c r="R3396" t="str">
        <f t="shared" si="1259"/>
        <v>Comedy</v>
      </c>
      <c r="S3396">
        <f t="shared" si="1260"/>
        <v>1</v>
      </c>
      <c r="T3396" t="s">
        <v>4516</v>
      </c>
      <c r="U3396" t="s">
        <v>16095</v>
      </c>
      <c r="V3396">
        <v>2870</v>
      </c>
      <c r="W3396" t="str">
        <f t="shared" si="1261"/>
        <v>Very Low</v>
      </c>
      <c r="X3396">
        <v>3291</v>
      </c>
      <c r="Y3396" t="str">
        <f t="shared" si="1262"/>
        <v>Low</v>
      </c>
      <c r="Z3396" t="s">
        <v>1813</v>
      </c>
      <c r="AA3396">
        <v>2</v>
      </c>
      <c r="AB3396" t="str">
        <f t="shared" si="1263"/>
        <v>Duo/Trio Poster</v>
      </c>
      <c r="AC3396" t="s">
        <v>16096</v>
      </c>
      <c r="AD3396" t="s">
        <v>16097</v>
      </c>
      <c r="AE3396">
        <v>34</v>
      </c>
      <c r="AF3396" t="str">
        <f t="shared" si="1264"/>
        <v>Very Low</v>
      </c>
      <c r="AG3396" t="s">
        <v>9</v>
      </c>
      <c r="AH3396" t="s">
        <v>10</v>
      </c>
      <c r="AI3396" t="s">
        <v>11</v>
      </c>
      <c r="AJ3396" t="str">
        <f t="shared" si="1265"/>
        <v>Teen</v>
      </c>
      <c r="AK3396">
        <v>8000000</v>
      </c>
      <c r="AL3396" t="str">
        <f t="shared" si="1266"/>
        <v>Low Budget</v>
      </c>
      <c r="AM3396">
        <v>1999</v>
      </c>
      <c r="AN3396">
        <f t="shared" si="1267"/>
        <v>26</v>
      </c>
      <c r="AO3396" t="str">
        <f t="shared" si="1268"/>
        <v>Old Classic</v>
      </c>
      <c r="AP3396">
        <v>826</v>
      </c>
      <c r="AQ3396" t="str">
        <f t="shared" si="1269"/>
        <v>Very Low</v>
      </c>
      <c r="AR3396">
        <v>5.0999999999999996</v>
      </c>
      <c r="AS3396" t="str">
        <f t="shared" si="1270"/>
        <v>Below Average</v>
      </c>
      <c r="AT3396">
        <v>1.85</v>
      </c>
      <c r="AU3396" t="str">
        <f t="shared" si="1271"/>
        <v>HDTV / Widescreen</v>
      </c>
      <c r="AV3396">
        <v>77</v>
      </c>
      <c r="AW3396" t="str">
        <f t="shared" si="1272"/>
        <v>Very Low</v>
      </c>
    </row>
    <row r="3397" spans="1:49" x14ac:dyDescent="0.3">
      <c r="A3397" t="s">
        <v>0</v>
      </c>
      <c r="B3397" t="s">
        <v>16098</v>
      </c>
      <c r="C3397">
        <v>72</v>
      </c>
      <c r="D3397" t="str">
        <f t="shared" si="1252"/>
        <v>Low</v>
      </c>
      <c r="E3397">
        <v>92</v>
      </c>
      <c r="F3397" t="str">
        <f t="shared" si="1253"/>
        <v>1h 32m</v>
      </c>
      <c r="G3397" t="str">
        <f t="shared" si="1254"/>
        <v>Standard Movie</v>
      </c>
      <c r="H3397">
        <v>26</v>
      </c>
      <c r="I3397" t="str">
        <f t="shared" si="1255"/>
        <v>Very Low</v>
      </c>
      <c r="J3397">
        <v>417</v>
      </c>
      <c r="K3397" t="str">
        <f t="shared" si="1256"/>
        <v>Very Low</v>
      </c>
      <c r="L3397" t="s">
        <v>5877</v>
      </c>
      <c r="M3397">
        <v>1000</v>
      </c>
      <c r="N3397" t="str">
        <f t="shared" si="1257"/>
        <v>Low</v>
      </c>
      <c r="O3397">
        <v>5018450</v>
      </c>
      <c r="P3397" t="str">
        <f t="shared" si="1258"/>
        <v>Flop</v>
      </c>
      <c r="Q3397" t="s">
        <v>3603</v>
      </c>
      <c r="R3397" t="str">
        <f t="shared" si="1259"/>
        <v>Comedy</v>
      </c>
      <c r="S3397">
        <f t="shared" si="1260"/>
        <v>3</v>
      </c>
      <c r="T3397" t="s">
        <v>2778</v>
      </c>
      <c r="U3397" t="s">
        <v>16099</v>
      </c>
      <c r="V3397">
        <v>8546</v>
      </c>
      <c r="W3397" t="str">
        <f t="shared" si="1261"/>
        <v>Very Low</v>
      </c>
      <c r="X3397">
        <v>2687</v>
      </c>
      <c r="Y3397" t="str">
        <f t="shared" si="1262"/>
        <v>Low</v>
      </c>
      <c r="Z3397" t="s">
        <v>11073</v>
      </c>
      <c r="AA3397">
        <v>0</v>
      </c>
      <c r="AB3397" t="str">
        <f t="shared" si="1263"/>
        <v>Symbolic Poster</v>
      </c>
      <c r="AC3397" t="s">
        <v>16100</v>
      </c>
      <c r="AD3397" t="s">
        <v>16101</v>
      </c>
      <c r="AE3397">
        <v>86</v>
      </c>
      <c r="AF3397" t="str">
        <f t="shared" si="1264"/>
        <v>Very Low</v>
      </c>
      <c r="AG3397" t="s">
        <v>9</v>
      </c>
      <c r="AH3397" t="s">
        <v>10</v>
      </c>
      <c r="AI3397" t="s">
        <v>556</v>
      </c>
      <c r="AJ3397" t="str">
        <f t="shared" si="1265"/>
        <v>Adult</v>
      </c>
      <c r="AK3397">
        <v>8000000</v>
      </c>
      <c r="AL3397" t="str">
        <f t="shared" si="1266"/>
        <v>Low Budget</v>
      </c>
      <c r="AM3397">
        <v>2000</v>
      </c>
      <c r="AN3397">
        <f t="shared" si="1267"/>
        <v>25</v>
      </c>
      <c r="AO3397" t="str">
        <f t="shared" si="1268"/>
        <v>Old Classic</v>
      </c>
      <c r="AP3397">
        <v>905</v>
      </c>
      <c r="AQ3397" t="str">
        <f t="shared" si="1269"/>
        <v>Very Low</v>
      </c>
      <c r="AR3397">
        <v>5.3</v>
      </c>
      <c r="AS3397" t="str">
        <f t="shared" si="1270"/>
        <v>Below Average</v>
      </c>
      <c r="AT3397">
        <v>2.35</v>
      </c>
      <c r="AU3397" t="str">
        <f t="shared" si="1271"/>
        <v>Cinematic Widescreen</v>
      </c>
      <c r="AV3397">
        <v>859</v>
      </c>
      <c r="AW3397" t="str">
        <f t="shared" si="1272"/>
        <v>Very Low</v>
      </c>
    </row>
    <row r="3398" spans="1:49" x14ac:dyDescent="0.3">
      <c r="A3398" t="s">
        <v>0</v>
      </c>
      <c r="B3398" t="s">
        <v>12531</v>
      </c>
      <c r="C3398">
        <v>51</v>
      </c>
      <c r="D3398" t="str">
        <f t="shared" si="1252"/>
        <v>Low</v>
      </c>
      <c r="E3398">
        <v>140</v>
      </c>
      <c r="F3398" t="str">
        <f t="shared" si="1253"/>
        <v>2h 20m</v>
      </c>
      <c r="G3398" t="str">
        <f t="shared" si="1254"/>
        <v>Long Movie</v>
      </c>
      <c r="H3398">
        <v>133</v>
      </c>
      <c r="I3398" t="str">
        <f t="shared" si="1255"/>
        <v>Very Low</v>
      </c>
      <c r="J3398">
        <v>136</v>
      </c>
      <c r="K3398" t="str">
        <f t="shared" si="1256"/>
        <v>Very Low</v>
      </c>
      <c r="L3398" t="s">
        <v>2506</v>
      </c>
      <c r="M3398">
        <v>12000</v>
      </c>
      <c r="N3398" t="str">
        <f t="shared" si="1257"/>
        <v>Medium</v>
      </c>
      <c r="O3398">
        <v>25967000</v>
      </c>
      <c r="P3398" t="str">
        <f t="shared" si="1258"/>
        <v>Average</v>
      </c>
      <c r="Q3398" t="s">
        <v>185</v>
      </c>
      <c r="R3398" t="str">
        <f t="shared" si="1259"/>
        <v>Drama</v>
      </c>
      <c r="S3398">
        <f t="shared" si="1260"/>
        <v>2</v>
      </c>
      <c r="T3398" t="s">
        <v>733</v>
      </c>
      <c r="U3398" t="s">
        <v>16102</v>
      </c>
      <c r="V3398">
        <v>21254</v>
      </c>
      <c r="W3398" t="str">
        <f t="shared" si="1261"/>
        <v>Low</v>
      </c>
      <c r="X3398">
        <v>13180</v>
      </c>
      <c r="Y3398" t="str">
        <f t="shared" si="1262"/>
        <v>Medium</v>
      </c>
      <c r="Z3398" t="s">
        <v>16103</v>
      </c>
      <c r="AA3398">
        <v>3</v>
      </c>
      <c r="AB3398" t="str">
        <f t="shared" si="1263"/>
        <v>Duo/Trio Poster</v>
      </c>
      <c r="AC3398" t="s">
        <v>16104</v>
      </c>
      <c r="AD3398" t="s">
        <v>16105</v>
      </c>
      <c r="AE3398">
        <v>86</v>
      </c>
      <c r="AF3398" t="str">
        <f t="shared" si="1264"/>
        <v>Very Low</v>
      </c>
      <c r="AG3398" t="s">
        <v>9</v>
      </c>
      <c r="AH3398" t="s">
        <v>28</v>
      </c>
      <c r="AI3398" t="s">
        <v>66</v>
      </c>
      <c r="AJ3398" t="str">
        <f t="shared" si="1265"/>
        <v>Family</v>
      </c>
      <c r="AK3398">
        <f>AK3397</f>
        <v>8000000</v>
      </c>
      <c r="AL3398" t="str">
        <f t="shared" si="1266"/>
        <v>Low Budget</v>
      </c>
      <c r="AM3398">
        <v>1992</v>
      </c>
      <c r="AN3398">
        <f t="shared" si="1267"/>
        <v>33</v>
      </c>
      <c r="AO3398" t="str">
        <f t="shared" si="1268"/>
        <v>Old Classic</v>
      </c>
      <c r="AP3398">
        <v>898</v>
      </c>
      <c r="AQ3398" t="str">
        <f t="shared" si="1269"/>
        <v>Very Low</v>
      </c>
      <c r="AR3398">
        <v>7.5</v>
      </c>
      <c r="AS3398" t="str">
        <f t="shared" si="1270"/>
        <v>Good</v>
      </c>
      <c r="AT3398">
        <v>2.35</v>
      </c>
      <c r="AU3398" t="str">
        <f t="shared" si="1271"/>
        <v>Cinematic Widescreen</v>
      </c>
      <c r="AV3398">
        <v>788</v>
      </c>
      <c r="AW3398" t="str">
        <f t="shared" si="1272"/>
        <v>Very Low</v>
      </c>
    </row>
    <row r="3399" spans="1:49" x14ac:dyDescent="0.3">
      <c r="A3399" t="s">
        <v>0</v>
      </c>
      <c r="B3399" t="str">
        <f>B3398</f>
        <v>James Ivory</v>
      </c>
      <c r="C3399">
        <v>18</v>
      </c>
      <c r="D3399" t="str">
        <f t="shared" si="1252"/>
        <v>Very Low</v>
      </c>
      <c r="E3399">
        <v>60</v>
      </c>
      <c r="F3399" t="str">
        <f t="shared" si="1253"/>
        <v>1h 0m</v>
      </c>
      <c r="G3399" t="str">
        <f t="shared" si="1254"/>
        <v>Featurette</v>
      </c>
      <c r="H3399">
        <f>H3398</f>
        <v>133</v>
      </c>
      <c r="I3399" t="str">
        <f t="shared" si="1255"/>
        <v>Very Low</v>
      </c>
      <c r="J3399">
        <v>648</v>
      </c>
      <c r="K3399" t="str">
        <f t="shared" si="1256"/>
        <v>Very Low</v>
      </c>
      <c r="L3399" t="s">
        <v>2841</v>
      </c>
      <c r="M3399">
        <v>3000</v>
      </c>
      <c r="N3399" t="str">
        <f t="shared" si="1257"/>
        <v>Low</v>
      </c>
      <c r="O3399">
        <f>O3398</f>
        <v>25967000</v>
      </c>
      <c r="P3399" t="str">
        <f t="shared" si="1258"/>
        <v>Average</v>
      </c>
      <c r="Q3399" t="s">
        <v>16106</v>
      </c>
      <c r="R3399" t="str">
        <f t="shared" si="1259"/>
        <v>Adventure</v>
      </c>
      <c r="S3399">
        <f t="shared" si="1260"/>
        <v>4</v>
      </c>
      <c r="T3399" t="s">
        <v>701</v>
      </c>
      <c r="U3399" t="s">
        <v>16107</v>
      </c>
      <c r="V3399">
        <v>22848</v>
      </c>
      <c r="W3399" t="str">
        <f t="shared" si="1261"/>
        <v>Low</v>
      </c>
      <c r="X3399">
        <v>6034</v>
      </c>
      <c r="Y3399" t="str">
        <f t="shared" si="1262"/>
        <v>Low</v>
      </c>
      <c r="Z3399" t="s">
        <v>703</v>
      </c>
      <c r="AA3399">
        <v>0</v>
      </c>
      <c r="AB3399" t="str">
        <f t="shared" si="1263"/>
        <v>Symbolic Poster</v>
      </c>
      <c r="AC3399" t="s">
        <v>16108</v>
      </c>
      <c r="AD3399" t="s">
        <v>16109</v>
      </c>
      <c r="AE3399">
        <v>85</v>
      </c>
      <c r="AF3399" t="str">
        <f t="shared" si="1264"/>
        <v>Very Low</v>
      </c>
      <c r="AG3399" t="s">
        <v>9</v>
      </c>
      <c r="AH3399" t="str">
        <f>AH3398</f>
        <v>UK</v>
      </c>
      <c r="AI3399" t="s">
        <v>2606</v>
      </c>
      <c r="AJ3399" t="str">
        <f t="shared" si="1265"/>
        <v>Adult</v>
      </c>
      <c r="AK3399">
        <f t="shared" ref="AK3399:AM3399" si="1273">AK3398</f>
        <v>8000000</v>
      </c>
      <c r="AL3399" t="str">
        <f t="shared" si="1266"/>
        <v>Low Budget</v>
      </c>
      <c r="AM3399">
        <f t="shared" si="1273"/>
        <v>1992</v>
      </c>
      <c r="AN3399">
        <f t="shared" si="1267"/>
        <v>33</v>
      </c>
      <c r="AO3399" t="str">
        <f t="shared" si="1268"/>
        <v>Old Classic</v>
      </c>
      <c r="AP3399">
        <v>788</v>
      </c>
      <c r="AQ3399" t="str">
        <f t="shared" si="1269"/>
        <v>Very Low</v>
      </c>
      <c r="AR3399">
        <v>8.3000000000000007</v>
      </c>
      <c r="AS3399" t="str">
        <f t="shared" si="1270"/>
        <v>Excellent</v>
      </c>
      <c r="AT3399">
        <v>16</v>
      </c>
      <c r="AU3399" t="str">
        <f t="shared" si="1271"/>
        <v>Ultra Widescreen</v>
      </c>
      <c r="AV3399">
        <v>18000</v>
      </c>
      <c r="AW3399" t="str">
        <f t="shared" si="1272"/>
        <v>Medium</v>
      </c>
    </row>
    <row r="3400" spans="1:49" x14ac:dyDescent="0.3">
      <c r="A3400" t="s">
        <v>0</v>
      </c>
      <c r="B3400" t="s">
        <v>16110</v>
      </c>
      <c r="C3400">
        <v>328</v>
      </c>
      <c r="D3400" t="str">
        <f t="shared" si="1252"/>
        <v>Medium</v>
      </c>
      <c r="E3400">
        <v>90</v>
      </c>
      <c r="F3400" t="str">
        <f t="shared" si="1253"/>
        <v>1h 30m</v>
      </c>
      <c r="G3400" t="str">
        <f t="shared" si="1254"/>
        <v>Standard Movie</v>
      </c>
      <c r="H3400">
        <v>26</v>
      </c>
      <c r="I3400" t="str">
        <f t="shared" si="1255"/>
        <v>Very Low</v>
      </c>
      <c r="J3400">
        <v>0</v>
      </c>
      <c r="K3400" t="str">
        <f t="shared" si="1256"/>
        <v>Very Low</v>
      </c>
      <c r="L3400" t="s">
        <v>2377</v>
      </c>
      <c r="M3400">
        <v>1000</v>
      </c>
      <c r="N3400" t="str">
        <f t="shared" si="1257"/>
        <v>Low</v>
      </c>
      <c r="O3400">
        <v>3442820</v>
      </c>
      <c r="P3400" t="str">
        <f t="shared" si="1258"/>
        <v>Flop</v>
      </c>
      <c r="Q3400" t="s">
        <v>16111</v>
      </c>
      <c r="R3400" t="str">
        <f t="shared" si="1259"/>
        <v>Animation</v>
      </c>
      <c r="S3400">
        <f t="shared" si="1260"/>
        <v>4</v>
      </c>
      <c r="T3400" t="s">
        <v>2590</v>
      </c>
      <c r="U3400" t="s">
        <v>16112</v>
      </c>
      <c r="V3400">
        <v>31489</v>
      </c>
      <c r="W3400" t="str">
        <f t="shared" si="1261"/>
        <v>Low</v>
      </c>
      <c r="X3400">
        <v>1442</v>
      </c>
      <c r="Y3400" t="str">
        <f t="shared" si="1262"/>
        <v>Low</v>
      </c>
      <c r="Z3400" t="s">
        <v>16113</v>
      </c>
      <c r="AA3400">
        <v>0</v>
      </c>
      <c r="AB3400" t="str">
        <f t="shared" si="1263"/>
        <v>Symbolic Poster</v>
      </c>
      <c r="AC3400" t="s">
        <v>16114</v>
      </c>
      <c r="AD3400" t="s">
        <v>16115</v>
      </c>
      <c r="AE3400">
        <v>140</v>
      </c>
      <c r="AF3400" t="str">
        <f t="shared" si="1264"/>
        <v>Very Low</v>
      </c>
      <c r="AG3400" t="s">
        <v>9</v>
      </c>
      <c r="AH3400" t="s">
        <v>10</v>
      </c>
      <c r="AI3400" t="s">
        <v>556</v>
      </c>
      <c r="AJ3400" t="str">
        <f t="shared" si="1265"/>
        <v>Adult</v>
      </c>
      <c r="AK3400">
        <v>8000000</v>
      </c>
      <c r="AL3400" t="str">
        <f t="shared" si="1266"/>
        <v>Low Budget</v>
      </c>
      <c r="AM3400">
        <v>2015</v>
      </c>
      <c r="AN3400">
        <f t="shared" si="1267"/>
        <v>10</v>
      </c>
      <c r="AO3400" t="str">
        <f t="shared" si="1268"/>
        <v>Modern Classic</v>
      </c>
      <c r="AP3400">
        <v>442</v>
      </c>
      <c r="AQ3400" t="str">
        <f t="shared" si="1269"/>
        <v>Very Low</v>
      </c>
      <c r="AR3400">
        <v>7.3</v>
      </c>
      <c r="AS3400" t="str">
        <f t="shared" si="1270"/>
        <v>Good</v>
      </c>
      <c r="AT3400">
        <v>2.35</v>
      </c>
      <c r="AU3400" t="str">
        <f t="shared" si="1271"/>
        <v>Cinematic Widescreen</v>
      </c>
      <c r="AV3400">
        <v>0</v>
      </c>
      <c r="AW3400" t="str">
        <f t="shared" si="1272"/>
        <v>Very Low</v>
      </c>
    </row>
    <row r="3401" spans="1:49" x14ac:dyDescent="0.3">
      <c r="A3401" t="s">
        <v>0</v>
      </c>
      <c r="B3401" t="s">
        <v>11298</v>
      </c>
      <c r="C3401">
        <v>248</v>
      </c>
      <c r="D3401" t="str">
        <f t="shared" si="1252"/>
        <v>Medium</v>
      </c>
      <c r="E3401">
        <v>129</v>
      </c>
      <c r="F3401" t="str">
        <f t="shared" si="1253"/>
        <v>2h 9m</v>
      </c>
      <c r="G3401" t="str">
        <f t="shared" si="1254"/>
        <v>Long Movie</v>
      </c>
      <c r="H3401">
        <v>608</v>
      </c>
      <c r="I3401" t="str">
        <f t="shared" si="1255"/>
        <v>Very Low</v>
      </c>
      <c r="J3401">
        <v>386</v>
      </c>
      <c r="K3401" t="str">
        <f t="shared" si="1256"/>
        <v>Very Low</v>
      </c>
      <c r="L3401" t="s">
        <v>2395</v>
      </c>
      <c r="M3401">
        <v>1000</v>
      </c>
      <c r="N3401" t="str">
        <f t="shared" si="1257"/>
        <v>Low</v>
      </c>
      <c r="O3401">
        <v>3205244</v>
      </c>
      <c r="P3401" t="str">
        <f t="shared" si="1258"/>
        <v>Flop</v>
      </c>
      <c r="Q3401" t="s">
        <v>2498</v>
      </c>
      <c r="R3401" t="str">
        <f t="shared" si="1259"/>
        <v>Comedy</v>
      </c>
      <c r="S3401">
        <f t="shared" si="1260"/>
        <v>2</v>
      </c>
      <c r="T3401" t="s">
        <v>364</v>
      </c>
      <c r="U3401" t="s">
        <v>16116</v>
      </c>
      <c r="V3401">
        <v>23629</v>
      </c>
      <c r="W3401" t="str">
        <f t="shared" si="1261"/>
        <v>Low</v>
      </c>
      <c r="X3401">
        <v>2265</v>
      </c>
      <c r="Y3401" t="str">
        <f t="shared" si="1262"/>
        <v>Low</v>
      </c>
      <c r="Z3401" t="s">
        <v>9043</v>
      </c>
      <c r="AA3401">
        <v>0</v>
      </c>
      <c r="AB3401" t="str">
        <f t="shared" si="1263"/>
        <v>Symbolic Poster</v>
      </c>
      <c r="AC3401" t="s">
        <v>16117</v>
      </c>
      <c r="AD3401" t="s">
        <v>16118</v>
      </c>
      <c r="AE3401">
        <v>141</v>
      </c>
      <c r="AF3401" t="str">
        <f t="shared" si="1264"/>
        <v>Very Low</v>
      </c>
      <c r="AG3401" t="s">
        <v>9</v>
      </c>
      <c r="AH3401" t="s">
        <v>28</v>
      </c>
      <c r="AI3401" t="s">
        <v>11</v>
      </c>
      <c r="AJ3401" t="str">
        <f t="shared" si="1265"/>
        <v>Teen</v>
      </c>
      <c r="AK3401">
        <v>10000000</v>
      </c>
      <c r="AL3401" t="str">
        <f t="shared" si="1266"/>
        <v>Low Budget</v>
      </c>
      <c r="AM3401">
        <v>2010</v>
      </c>
      <c r="AN3401">
        <f t="shared" si="1267"/>
        <v>15</v>
      </c>
      <c r="AO3401" t="str">
        <f t="shared" si="1268"/>
        <v>Modern Classic</v>
      </c>
      <c r="AP3401">
        <v>579</v>
      </c>
      <c r="AQ3401" t="str">
        <f t="shared" si="1269"/>
        <v>Very Low</v>
      </c>
      <c r="AR3401">
        <v>7.3</v>
      </c>
      <c r="AS3401" t="str">
        <f t="shared" si="1270"/>
        <v>Good</v>
      </c>
      <c r="AT3401">
        <v>2.35</v>
      </c>
      <c r="AU3401" t="str">
        <f t="shared" si="1271"/>
        <v>Cinematic Widescreen</v>
      </c>
      <c r="AV3401">
        <v>0</v>
      </c>
      <c r="AW3401" t="str">
        <f t="shared" si="1272"/>
        <v>Very Low</v>
      </c>
    </row>
    <row r="3402" spans="1:49" x14ac:dyDescent="0.3">
      <c r="A3402" t="s">
        <v>0</v>
      </c>
      <c r="B3402" t="s">
        <v>16119</v>
      </c>
      <c r="C3402">
        <v>128</v>
      </c>
      <c r="D3402" t="str">
        <f t="shared" si="1252"/>
        <v>Low</v>
      </c>
      <c r="E3402">
        <v>111</v>
      </c>
      <c r="F3402" t="str">
        <f t="shared" si="1253"/>
        <v>1h 51m</v>
      </c>
      <c r="G3402" t="str">
        <f t="shared" si="1254"/>
        <v>Standard Movie</v>
      </c>
      <c r="H3402">
        <v>341</v>
      </c>
      <c r="I3402" t="str">
        <f t="shared" si="1255"/>
        <v>Very Low</v>
      </c>
      <c r="J3402">
        <v>569</v>
      </c>
      <c r="K3402" t="str">
        <f t="shared" si="1256"/>
        <v>Very Low</v>
      </c>
      <c r="L3402" t="s">
        <v>6011</v>
      </c>
      <c r="M3402">
        <v>963</v>
      </c>
      <c r="N3402" t="str">
        <f t="shared" si="1257"/>
        <v>Low</v>
      </c>
      <c r="O3402">
        <v>3076425</v>
      </c>
      <c r="P3402" t="str">
        <f t="shared" si="1258"/>
        <v>Flop</v>
      </c>
      <c r="Q3402" t="s">
        <v>16120</v>
      </c>
      <c r="R3402" t="str">
        <f t="shared" si="1259"/>
        <v>Comedy</v>
      </c>
      <c r="S3402">
        <f t="shared" si="1260"/>
        <v>4</v>
      </c>
      <c r="T3402" t="s">
        <v>6634</v>
      </c>
      <c r="U3402" t="s">
        <v>16121</v>
      </c>
      <c r="V3402">
        <v>23660</v>
      </c>
      <c r="W3402" t="str">
        <f t="shared" si="1261"/>
        <v>Low</v>
      </c>
      <c r="X3402">
        <v>3543</v>
      </c>
      <c r="Y3402" t="str">
        <f t="shared" si="1262"/>
        <v>Low</v>
      </c>
      <c r="Z3402" t="s">
        <v>16122</v>
      </c>
      <c r="AA3402">
        <v>1</v>
      </c>
      <c r="AB3402" t="str">
        <f t="shared" si="1263"/>
        <v>Solo Star Poster</v>
      </c>
      <c r="AC3402" t="s">
        <v>16123</v>
      </c>
      <c r="AD3402" t="s">
        <v>16124</v>
      </c>
      <c r="AE3402">
        <v>162</v>
      </c>
      <c r="AF3402" t="str">
        <f t="shared" si="1264"/>
        <v>Very Low</v>
      </c>
      <c r="AG3402" t="s">
        <v>1435</v>
      </c>
      <c r="AH3402" t="s">
        <v>1436</v>
      </c>
      <c r="AI3402" t="s">
        <v>556</v>
      </c>
      <c r="AJ3402" t="str">
        <f t="shared" si="1265"/>
        <v>Adult</v>
      </c>
      <c r="AK3402">
        <v>8000000</v>
      </c>
      <c r="AL3402" t="str">
        <f t="shared" si="1266"/>
        <v>Low Budget</v>
      </c>
      <c r="AM3402">
        <v>2002</v>
      </c>
      <c r="AN3402">
        <f t="shared" si="1267"/>
        <v>23</v>
      </c>
      <c r="AO3402" t="str">
        <f t="shared" si="1268"/>
        <v>Old Classic</v>
      </c>
      <c r="AP3402">
        <v>678</v>
      </c>
      <c r="AQ3402" t="str">
        <f t="shared" si="1269"/>
        <v>Very Low</v>
      </c>
      <c r="AR3402">
        <v>7.1</v>
      </c>
      <c r="AS3402" t="str">
        <f t="shared" si="1270"/>
        <v>Good</v>
      </c>
      <c r="AT3402">
        <v>1.85</v>
      </c>
      <c r="AU3402" t="str">
        <f t="shared" si="1271"/>
        <v>HDTV / Widescreen</v>
      </c>
      <c r="AV3402">
        <v>0</v>
      </c>
      <c r="AW3402" t="str">
        <f t="shared" si="1272"/>
        <v>Very Low</v>
      </c>
    </row>
    <row r="3403" spans="1:49" x14ac:dyDescent="0.3">
      <c r="A3403" t="s">
        <v>0</v>
      </c>
      <c r="B3403" t="s">
        <v>12947</v>
      </c>
      <c r="C3403">
        <v>45</v>
      </c>
      <c r="D3403" t="str">
        <f t="shared" si="1252"/>
        <v>Very Low</v>
      </c>
      <c r="E3403">
        <v>79</v>
      </c>
      <c r="F3403" t="str">
        <f t="shared" si="1253"/>
        <v>1h 19m</v>
      </c>
      <c r="G3403" t="str">
        <f t="shared" si="1254"/>
        <v>Featurette</v>
      </c>
      <c r="H3403">
        <v>73</v>
      </c>
      <c r="I3403" t="str">
        <f t="shared" si="1255"/>
        <v>Very Low</v>
      </c>
      <c r="J3403">
        <v>112</v>
      </c>
      <c r="K3403" t="str">
        <f t="shared" si="1256"/>
        <v>Very Low</v>
      </c>
      <c r="L3403" t="s">
        <v>1703</v>
      </c>
      <c r="M3403">
        <v>1000</v>
      </c>
      <c r="N3403" t="str">
        <f t="shared" si="1257"/>
        <v>Low</v>
      </c>
      <c r="O3403">
        <v>2275557</v>
      </c>
      <c r="P3403" t="str">
        <f t="shared" si="1258"/>
        <v>Flop</v>
      </c>
      <c r="Q3403" t="s">
        <v>393</v>
      </c>
      <c r="R3403" t="str">
        <f t="shared" si="1259"/>
        <v>Action</v>
      </c>
      <c r="S3403">
        <f t="shared" si="1260"/>
        <v>4</v>
      </c>
      <c r="T3403" t="s">
        <v>558</v>
      </c>
      <c r="U3403" t="s">
        <v>16125</v>
      </c>
      <c r="V3403">
        <v>12561</v>
      </c>
      <c r="W3403" t="str">
        <f t="shared" si="1261"/>
        <v>Low</v>
      </c>
      <c r="X3403">
        <v>2404</v>
      </c>
      <c r="Y3403" t="str">
        <f t="shared" si="1262"/>
        <v>Low</v>
      </c>
      <c r="Z3403" t="s">
        <v>16126</v>
      </c>
      <c r="AA3403">
        <v>2</v>
      </c>
      <c r="AB3403" t="str">
        <f t="shared" si="1263"/>
        <v>Duo/Trio Poster</v>
      </c>
      <c r="AC3403" t="s">
        <v>16127</v>
      </c>
      <c r="AD3403" t="s">
        <v>16128</v>
      </c>
      <c r="AE3403">
        <v>102</v>
      </c>
      <c r="AF3403" t="str">
        <f t="shared" si="1264"/>
        <v>Very Low</v>
      </c>
      <c r="AG3403" t="s">
        <v>9</v>
      </c>
      <c r="AH3403" t="s">
        <v>10</v>
      </c>
      <c r="AI3403" t="s">
        <v>556</v>
      </c>
      <c r="AJ3403" t="str">
        <f t="shared" si="1265"/>
        <v>Adult</v>
      </c>
      <c r="AK3403">
        <v>8000000</v>
      </c>
      <c r="AL3403" t="str">
        <f t="shared" si="1266"/>
        <v>Low Budget</v>
      </c>
      <c r="AM3403">
        <v>1991</v>
      </c>
      <c r="AN3403">
        <f t="shared" si="1267"/>
        <v>34</v>
      </c>
      <c r="AO3403" t="str">
        <f t="shared" si="1268"/>
        <v>Old Classic</v>
      </c>
      <c r="AP3403">
        <v>1000</v>
      </c>
      <c r="AQ3403" t="str">
        <f t="shared" si="1269"/>
        <v>Very Low</v>
      </c>
      <c r="AR3403">
        <v>6</v>
      </c>
      <c r="AS3403" t="str">
        <f t="shared" si="1270"/>
        <v>Average</v>
      </c>
      <c r="AT3403">
        <v>1.85</v>
      </c>
      <c r="AU3403" t="str">
        <f t="shared" si="1271"/>
        <v>HDTV / Widescreen</v>
      </c>
      <c r="AV3403">
        <v>0</v>
      </c>
      <c r="AW3403" t="str">
        <f t="shared" si="1272"/>
        <v>Very Low</v>
      </c>
    </row>
    <row r="3404" spans="1:49" x14ac:dyDescent="0.3">
      <c r="A3404" t="s">
        <v>0</v>
      </c>
      <c r="B3404" t="s">
        <v>4921</v>
      </c>
      <c r="C3404">
        <v>49</v>
      </c>
      <c r="D3404" t="str">
        <f t="shared" si="1252"/>
        <v>Very Low</v>
      </c>
      <c r="E3404">
        <v>104</v>
      </c>
      <c r="F3404" t="str">
        <f t="shared" si="1253"/>
        <v>1h 44m</v>
      </c>
      <c r="G3404" t="str">
        <f t="shared" si="1254"/>
        <v>Standard Movie</v>
      </c>
      <c r="H3404">
        <v>71</v>
      </c>
      <c r="I3404" t="str">
        <f t="shared" si="1255"/>
        <v>Very Low</v>
      </c>
      <c r="J3404">
        <v>168</v>
      </c>
      <c r="K3404" t="str">
        <f t="shared" si="1256"/>
        <v>Very Low</v>
      </c>
      <c r="L3404" t="s">
        <v>5535</v>
      </c>
      <c r="M3404">
        <v>1000</v>
      </c>
      <c r="N3404" t="str">
        <f t="shared" si="1257"/>
        <v>Low</v>
      </c>
      <c r="O3404">
        <v>1789892</v>
      </c>
      <c r="P3404" t="str">
        <f t="shared" si="1258"/>
        <v>Flop</v>
      </c>
      <c r="Q3404" t="s">
        <v>980</v>
      </c>
      <c r="R3404" t="str">
        <f t="shared" si="1259"/>
        <v>Comedy</v>
      </c>
      <c r="S3404">
        <f t="shared" si="1260"/>
        <v>2</v>
      </c>
      <c r="T3404" t="s">
        <v>764</v>
      </c>
      <c r="U3404" t="s">
        <v>16129</v>
      </c>
      <c r="V3404">
        <v>9494</v>
      </c>
      <c r="W3404" t="str">
        <f t="shared" si="1261"/>
        <v>Very Low</v>
      </c>
      <c r="X3404">
        <v>1795</v>
      </c>
      <c r="Y3404" t="str">
        <f t="shared" si="1262"/>
        <v>Low</v>
      </c>
      <c r="Z3404" t="s">
        <v>16130</v>
      </c>
      <c r="AA3404">
        <v>1</v>
      </c>
      <c r="AB3404" t="str">
        <f t="shared" si="1263"/>
        <v>Solo Star Poster</v>
      </c>
      <c r="AC3404" t="s">
        <v>16131</v>
      </c>
      <c r="AD3404" t="s">
        <v>16132</v>
      </c>
      <c r="AE3404">
        <v>109</v>
      </c>
      <c r="AF3404" t="str">
        <f t="shared" si="1264"/>
        <v>Very Low</v>
      </c>
      <c r="AG3404" t="s">
        <v>9</v>
      </c>
      <c r="AH3404" t="s">
        <v>738</v>
      </c>
      <c r="AI3404" t="s">
        <v>556</v>
      </c>
      <c r="AJ3404" t="str">
        <f t="shared" si="1265"/>
        <v>Adult</v>
      </c>
      <c r="AK3404">
        <v>8000000</v>
      </c>
      <c r="AL3404" t="str">
        <f t="shared" si="1266"/>
        <v>Low Budget</v>
      </c>
      <c r="AM3404">
        <v>1998</v>
      </c>
      <c r="AN3404">
        <f t="shared" si="1267"/>
        <v>27</v>
      </c>
      <c r="AO3404" t="str">
        <f t="shared" si="1268"/>
        <v>Old Classic</v>
      </c>
      <c r="AP3404">
        <v>261</v>
      </c>
      <c r="AQ3404" t="str">
        <f t="shared" si="1269"/>
        <v>Very Low</v>
      </c>
      <c r="AR3404">
        <v>6.6</v>
      </c>
      <c r="AS3404" t="str">
        <f t="shared" si="1270"/>
        <v>Average</v>
      </c>
      <c r="AT3404">
        <v>1.85</v>
      </c>
      <c r="AU3404" t="str">
        <f t="shared" si="1271"/>
        <v>HDTV / Widescreen</v>
      </c>
      <c r="AV3404">
        <v>515</v>
      </c>
      <c r="AW3404" t="str">
        <f t="shared" si="1272"/>
        <v>Very Low</v>
      </c>
    </row>
    <row r="3405" spans="1:49" x14ac:dyDescent="0.3">
      <c r="A3405" t="s">
        <v>0</v>
      </c>
      <c r="B3405" t="s">
        <v>16133</v>
      </c>
      <c r="C3405">
        <v>163</v>
      </c>
      <c r="D3405" t="str">
        <f t="shared" si="1252"/>
        <v>Low</v>
      </c>
      <c r="E3405">
        <v>101</v>
      </c>
      <c r="F3405" t="str">
        <f t="shared" si="1253"/>
        <v>1h 41m</v>
      </c>
      <c r="G3405" t="str">
        <f t="shared" si="1254"/>
        <v>Standard Movie</v>
      </c>
      <c r="H3405">
        <v>16</v>
      </c>
      <c r="I3405" t="str">
        <f t="shared" si="1255"/>
        <v>Very Low</v>
      </c>
      <c r="J3405">
        <v>472</v>
      </c>
      <c r="K3405" t="str">
        <f t="shared" si="1256"/>
        <v>Very Low</v>
      </c>
      <c r="L3405" t="s">
        <v>13319</v>
      </c>
      <c r="M3405">
        <v>943</v>
      </c>
      <c r="N3405" t="str">
        <f t="shared" si="1257"/>
        <v>Low</v>
      </c>
      <c r="O3405">
        <v>6350058</v>
      </c>
      <c r="P3405" t="str">
        <f t="shared" si="1258"/>
        <v>Flop</v>
      </c>
      <c r="Q3405" t="s">
        <v>1386</v>
      </c>
      <c r="R3405" t="str">
        <f t="shared" si="1259"/>
        <v>Comedy</v>
      </c>
      <c r="S3405">
        <f t="shared" si="1260"/>
        <v>3</v>
      </c>
      <c r="T3405" t="s">
        <v>818</v>
      </c>
      <c r="U3405" t="s">
        <v>16134</v>
      </c>
      <c r="V3405">
        <v>106098</v>
      </c>
      <c r="W3405" t="str">
        <f t="shared" si="1261"/>
        <v>Medium</v>
      </c>
      <c r="X3405">
        <v>2786</v>
      </c>
      <c r="Y3405" t="str">
        <f t="shared" si="1262"/>
        <v>Low</v>
      </c>
      <c r="Z3405" t="s">
        <v>7559</v>
      </c>
      <c r="AA3405">
        <v>3</v>
      </c>
      <c r="AB3405" t="str">
        <f t="shared" si="1263"/>
        <v>Duo/Trio Poster</v>
      </c>
      <c r="AC3405" t="s">
        <v>16135</v>
      </c>
      <c r="AD3405" t="s">
        <v>16136</v>
      </c>
      <c r="AE3405">
        <v>150</v>
      </c>
      <c r="AF3405" t="str">
        <f t="shared" si="1264"/>
        <v>Very Low</v>
      </c>
      <c r="AG3405" t="s">
        <v>9</v>
      </c>
      <c r="AH3405" t="s">
        <v>10</v>
      </c>
      <c r="AI3405" t="s">
        <v>11</v>
      </c>
      <c r="AJ3405" t="str">
        <f t="shared" si="1265"/>
        <v>Teen</v>
      </c>
      <c r="AK3405">
        <v>8000000</v>
      </c>
      <c r="AL3405" t="str">
        <f t="shared" si="1266"/>
        <v>Low Budget</v>
      </c>
      <c r="AM3405">
        <v>2010</v>
      </c>
      <c r="AN3405">
        <f t="shared" si="1267"/>
        <v>15</v>
      </c>
      <c r="AO3405" t="str">
        <f t="shared" si="1268"/>
        <v>Modern Classic</v>
      </c>
      <c r="AP3405">
        <v>769</v>
      </c>
      <c r="AQ3405" t="str">
        <f t="shared" si="1269"/>
        <v>Very Low</v>
      </c>
      <c r="AR3405">
        <v>7.2</v>
      </c>
      <c r="AS3405" t="str">
        <f t="shared" si="1270"/>
        <v>Good</v>
      </c>
      <c r="AT3405">
        <v>1.85</v>
      </c>
      <c r="AU3405" t="str">
        <f t="shared" si="1271"/>
        <v>HDTV / Widescreen</v>
      </c>
      <c r="AV3405">
        <v>20000</v>
      </c>
      <c r="AW3405" t="str">
        <f t="shared" si="1272"/>
        <v>Medium</v>
      </c>
    </row>
    <row r="3406" spans="1:49" x14ac:dyDescent="0.3">
      <c r="A3406" t="s">
        <v>0</v>
      </c>
      <c r="B3406" t="s">
        <v>9692</v>
      </c>
      <c r="C3406">
        <v>163</v>
      </c>
      <c r="D3406" t="str">
        <f t="shared" si="1252"/>
        <v>Low</v>
      </c>
      <c r="E3406">
        <v>113</v>
      </c>
      <c r="F3406" t="str">
        <f t="shared" si="1253"/>
        <v>1h 53m</v>
      </c>
      <c r="G3406" t="str">
        <f t="shared" si="1254"/>
        <v>Standard Movie</v>
      </c>
      <c r="H3406">
        <v>13</v>
      </c>
      <c r="I3406" t="str">
        <f t="shared" si="1255"/>
        <v>Very Low</v>
      </c>
      <c r="J3406">
        <v>594</v>
      </c>
      <c r="K3406" t="str">
        <f t="shared" si="1256"/>
        <v>Very Low</v>
      </c>
      <c r="L3406" t="s">
        <v>16137</v>
      </c>
      <c r="M3406">
        <v>5000</v>
      </c>
      <c r="N3406" t="str">
        <f t="shared" si="1257"/>
        <v>Low</v>
      </c>
      <c r="O3406">
        <v>1094798</v>
      </c>
      <c r="P3406" t="str">
        <f t="shared" si="1258"/>
        <v>Flop</v>
      </c>
      <c r="Q3406" t="s">
        <v>3038</v>
      </c>
      <c r="R3406" t="str">
        <f t="shared" si="1259"/>
        <v>Biography</v>
      </c>
      <c r="S3406">
        <f t="shared" si="1260"/>
        <v>4</v>
      </c>
      <c r="T3406" t="s">
        <v>2369</v>
      </c>
      <c r="U3406" t="s">
        <v>16138</v>
      </c>
      <c r="V3406">
        <v>11158</v>
      </c>
      <c r="W3406" t="str">
        <f t="shared" si="1261"/>
        <v>Low</v>
      </c>
      <c r="X3406">
        <v>7692</v>
      </c>
      <c r="Y3406" t="str">
        <f t="shared" si="1262"/>
        <v>Low</v>
      </c>
      <c r="Z3406" t="s">
        <v>4696</v>
      </c>
      <c r="AA3406">
        <v>6</v>
      </c>
      <c r="AB3406" t="str">
        <f t="shared" si="1263"/>
        <v>Ensemble Poster</v>
      </c>
      <c r="AC3406" t="s">
        <v>16139</v>
      </c>
      <c r="AD3406" t="s">
        <v>16140</v>
      </c>
      <c r="AE3406">
        <v>73</v>
      </c>
      <c r="AF3406" t="str">
        <f t="shared" si="1264"/>
        <v>Very Low</v>
      </c>
      <c r="AG3406" t="s">
        <v>9</v>
      </c>
      <c r="AH3406" t="s">
        <v>28</v>
      </c>
      <c r="AI3406" t="s">
        <v>556</v>
      </c>
      <c r="AJ3406" t="str">
        <f t="shared" si="1265"/>
        <v>Adult</v>
      </c>
      <c r="AK3406">
        <v>7200000</v>
      </c>
      <c r="AL3406" t="str">
        <f t="shared" si="1266"/>
        <v>Low Budget</v>
      </c>
      <c r="AM3406">
        <v>2010</v>
      </c>
      <c r="AN3406">
        <f t="shared" si="1267"/>
        <v>15</v>
      </c>
      <c r="AO3406" t="str">
        <f t="shared" si="1268"/>
        <v>Modern Classic</v>
      </c>
      <c r="AP3406">
        <v>629</v>
      </c>
      <c r="AQ3406" t="str">
        <f t="shared" si="1269"/>
        <v>Very Low</v>
      </c>
      <c r="AR3406">
        <v>7.2</v>
      </c>
      <c r="AS3406" t="str">
        <f t="shared" si="1270"/>
        <v>Good</v>
      </c>
      <c r="AT3406">
        <v>2.35</v>
      </c>
      <c r="AU3406" t="str">
        <f t="shared" si="1271"/>
        <v>Cinematic Widescreen</v>
      </c>
      <c r="AV3406">
        <v>0</v>
      </c>
      <c r="AW3406" t="str">
        <f t="shared" si="1272"/>
        <v>Very Low</v>
      </c>
    </row>
    <row r="3407" spans="1:49" x14ac:dyDescent="0.3">
      <c r="A3407" t="s">
        <v>0</v>
      </c>
      <c r="B3407" t="s">
        <v>11624</v>
      </c>
      <c r="C3407">
        <v>90</v>
      </c>
      <c r="D3407" t="str">
        <f t="shared" si="1252"/>
        <v>Low</v>
      </c>
      <c r="E3407">
        <v>92</v>
      </c>
      <c r="F3407" t="str">
        <f t="shared" si="1253"/>
        <v>1h 32m</v>
      </c>
      <c r="G3407" t="str">
        <f t="shared" si="1254"/>
        <v>Standard Movie</v>
      </c>
      <c r="H3407">
        <v>14</v>
      </c>
      <c r="I3407" t="str">
        <f t="shared" si="1255"/>
        <v>Very Low</v>
      </c>
      <c r="J3407">
        <v>291</v>
      </c>
      <c r="K3407" t="str">
        <f t="shared" si="1256"/>
        <v>Very Low</v>
      </c>
      <c r="L3407" t="s">
        <v>364</v>
      </c>
      <c r="M3407">
        <v>14000</v>
      </c>
      <c r="N3407" t="str">
        <f t="shared" si="1257"/>
        <v>Medium</v>
      </c>
      <c r="O3407">
        <v>1071240</v>
      </c>
      <c r="P3407" t="str">
        <f t="shared" si="1258"/>
        <v>Flop</v>
      </c>
      <c r="Q3407" t="s">
        <v>1515</v>
      </c>
      <c r="R3407" t="str">
        <f t="shared" si="1259"/>
        <v>Biography</v>
      </c>
      <c r="S3407">
        <f t="shared" si="1260"/>
        <v>2</v>
      </c>
      <c r="T3407" t="s">
        <v>407</v>
      </c>
      <c r="U3407" t="s">
        <v>16141</v>
      </c>
      <c r="V3407">
        <v>3571</v>
      </c>
      <c r="W3407" t="str">
        <f t="shared" si="1261"/>
        <v>Very Low</v>
      </c>
      <c r="X3407">
        <v>15848</v>
      </c>
      <c r="Y3407" t="str">
        <f t="shared" si="1262"/>
        <v>Medium</v>
      </c>
      <c r="Z3407" t="s">
        <v>16142</v>
      </c>
      <c r="AA3407">
        <v>2</v>
      </c>
      <c r="AB3407" t="str">
        <f t="shared" si="1263"/>
        <v>Duo/Trio Poster</v>
      </c>
      <c r="AC3407" t="s">
        <v>16143</v>
      </c>
      <c r="AD3407" t="s">
        <v>16144</v>
      </c>
      <c r="AE3407">
        <v>34</v>
      </c>
      <c r="AF3407" t="str">
        <f t="shared" si="1264"/>
        <v>Very Low</v>
      </c>
      <c r="AG3407" t="s">
        <v>9</v>
      </c>
      <c r="AH3407" t="s">
        <v>28</v>
      </c>
      <c r="AI3407" t="s">
        <v>11</v>
      </c>
      <c r="AJ3407" t="str">
        <f t="shared" si="1265"/>
        <v>Teen</v>
      </c>
      <c r="AK3407">
        <v>8000000</v>
      </c>
      <c r="AL3407" t="str">
        <f t="shared" si="1266"/>
        <v>Low Budget</v>
      </c>
      <c r="AM3407">
        <v>2007</v>
      </c>
      <c r="AN3407">
        <f t="shared" si="1267"/>
        <v>18</v>
      </c>
      <c r="AO3407" t="str">
        <f t="shared" si="1268"/>
        <v>Old Classic</v>
      </c>
      <c r="AP3407">
        <v>1000</v>
      </c>
      <c r="AQ3407" t="str">
        <f t="shared" si="1269"/>
        <v>Very Low</v>
      </c>
      <c r="AR3407">
        <v>6.9</v>
      </c>
      <c r="AS3407" t="str">
        <f t="shared" si="1270"/>
        <v>Average</v>
      </c>
      <c r="AT3407">
        <v>2.35</v>
      </c>
      <c r="AU3407" t="str">
        <f t="shared" si="1271"/>
        <v>Cinematic Widescreen</v>
      </c>
      <c r="AV3407">
        <v>429</v>
      </c>
      <c r="AW3407" t="str">
        <f t="shared" si="1272"/>
        <v>Very Low</v>
      </c>
    </row>
    <row r="3408" spans="1:49" x14ac:dyDescent="0.3">
      <c r="A3408" t="s">
        <v>0</v>
      </c>
      <c r="B3408" t="s">
        <v>16145</v>
      </c>
      <c r="C3408">
        <v>23</v>
      </c>
      <c r="D3408" t="str">
        <f t="shared" si="1252"/>
        <v>Very Low</v>
      </c>
      <c r="E3408">
        <v>106</v>
      </c>
      <c r="F3408" t="str">
        <f t="shared" si="1253"/>
        <v>1h 46m</v>
      </c>
      <c r="G3408" t="str">
        <f t="shared" si="1254"/>
        <v>Standard Movie</v>
      </c>
      <c r="H3408">
        <v>23</v>
      </c>
      <c r="I3408" t="str">
        <f t="shared" si="1255"/>
        <v>Very Low</v>
      </c>
      <c r="J3408">
        <v>200</v>
      </c>
      <c r="K3408" t="str">
        <f t="shared" si="1256"/>
        <v>Very Low</v>
      </c>
      <c r="L3408" t="s">
        <v>16146</v>
      </c>
      <c r="M3408">
        <v>1000</v>
      </c>
      <c r="N3408" t="str">
        <f t="shared" si="1257"/>
        <v>Low</v>
      </c>
      <c r="O3408">
        <v>532190</v>
      </c>
      <c r="P3408" t="str">
        <f t="shared" si="1258"/>
        <v>Flop</v>
      </c>
      <c r="Q3408" t="s">
        <v>6910</v>
      </c>
      <c r="R3408" t="str">
        <f t="shared" si="1259"/>
        <v>Biography</v>
      </c>
      <c r="S3408">
        <f t="shared" si="1260"/>
        <v>4</v>
      </c>
      <c r="T3408" t="s">
        <v>4443</v>
      </c>
      <c r="U3408" t="s">
        <v>16147</v>
      </c>
      <c r="V3408">
        <v>5673</v>
      </c>
      <c r="W3408" t="str">
        <f t="shared" si="1261"/>
        <v>Very Low</v>
      </c>
      <c r="X3408">
        <v>1610</v>
      </c>
      <c r="Y3408" t="str">
        <f t="shared" si="1262"/>
        <v>Low</v>
      </c>
      <c r="Z3408" t="s">
        <v>16148</v>
      </c>
      <c r="AA3408">
        <v>2</v>
      </c>
      <c r="AB3408" t="str">
        <f t="shared" si="1263"/>
        <v>Duo/Trio Poster</v>
      </c>
      <c r="AC3408" t="s">
        <v>16149</v>
      </c>
      <c r="AD3408" t="s">
        <v>16150</v>
      </c>
      <c r="AE3408">
        <v>37</v>
      </c>
      <c r="AF3408" t="str">
        <f t="shared" si="1264"/>
        <v>Very Low</v>
      </c>
      <c r="AG3408" t="s">
        <v>9</v>
      </c>
      <c r="AH3408" t="s">
        <v>10</v>
      </c>
      <c r="AI3408" t="s">
        <v>11</v>
      </c>
      <c r="AJ3408" t="str">
        <f t="shared" si="1265"/>
        <v>Teen</v>
      </c>
      <c r="AK3408">
        <v>8000000</v>
      </c>
      <c r="AL3408" t="str">
        <f t="shared" si="1266"/>
        <v>Low Budget</v>
      </c>
      <c r="AM3408">
        <v>1997</v>
      </c>
      <c r="AN3408">
        <f t="shared" si="1267"/>
        <v>28</v>
      </c>
      <c r="AO3408" t="str">
        <f t="shared" si="1268"/>
        <v>Old Classic</v>
      </c>
      <c r="AP3408">
        <v>273</v>
      </c>
      <c r="AQ3408" t="str">
        <f t="shared" si="1269"/>
        <v>Very Low</v>
      </c>
      <c r="AR3408">
        <v>6.8</v>
      </c>
      <c r="AS3408" t="str">
        <f t="shared" si="1270"/>
        <v>Average</v>
      </c>
      <c r="AT3408">
        <v>1.66</v>
      </c>
      <c r="AU3408" t="str">
        <f t="shared" si="1271"/>
        <v/>
      </c>
      <c r="AV3408">
        <v>0</v>
      </c>
      <c r="AW3408" t="str">
        <f t="shared" si="1272"/>
        <v>Very Low</v>
      </c>
    </row>
    <row r="3409" spans="1:49" x14ac:dyDescent="0.3">
      <c r="A3409" t="s">
        <v>0</v>
      </c>
      <c r="B3409" t="s">
        <v>16151</v>
      </c>
      <c r="C3409">
        <v>17</v>
      </c>
      <c r="D3409" t="str">
        <f t="shared" si="1252"/>
        <v>Very Low</v>
      </c>
      <c r="E3409">
        <v>98</v>
      </c>
      <c r="F3409" t="str">
        <f t="shared" si="1253"/>
        <v>1h 38m</v>
      </c>
      <c r="G3409" t="str">
        <f t="shared" si="1254"/>
        <v>Standard Movie</v>
      </c>
      <c r="H3409">
        <v>136</v>
      </c>
      <c r="I3409" t="str">
        <f t="shared" si="1255"/>
        <v>Very Low</v>
      </c>
      <c r="J3409">
        <v>249</v>
      </c>
      <c r="K3409" t="str">
        <f t="shared" si="1256"/>
        <v>Very Low</v>
      </c>
      <c r="L3409" t="s">
        <v>16152</v>
      </c>
      <c r="M3409">
        <v>977</v>
      </c>
      <c r="N3409" t="str">
        <f t="shared" si="1257"/>
        <v>Low</v>
      </c>
      <c r="O3409">
        <f>O3408</f>
        <v>532190</v>
      </c>
      <c r="P3409" t="str">
        <f t="shared" si="1258"/>
        <v>Flop</v>
      </c>
      <c r="Q3409" t="s">
        <v>7014</v>
      </c>
      <c r="R3409" t="str">
        <f t="shared" si="1259"/>
        <v>Adventure</v>
      </c>
      <c r="S3409">
        <f t="shared" si="1260"/>
        <v>2</v>
      </c>
      <c r="T3409" t="s">
        <v>5590</v>
      </c>
      <c r="U3409" t="s">
        <v>16153</v>
      </c>
      <c r="V3409">
        <v>802</v>
      </c>
      <c r="W3409" t="str">
        <f t="shared" si="1261"/>
        <v>Very Low</v>
      </c>
      <c r="X3409">
        <v>2413</v>
      </c>
      <c r="Y3409" t="str">
        <f t="shared" si="1262"/>
        <v>Low</v>
      </c>
      <c r="Z3409" t="s">
        <v>3104</v>
      </c>
      <c r="AA3409">
        <v>0</v>
      </c>
      <c r="AB3409" t="str">
        <f t="shared" si="1263"/>
        <v>Symbolic Poster</v>
      </c>
      <c r="AC3409" t="s">
        <v>16154</v>
      </c>
      <c r="AD3409" t="s">
        <v>16155</v>
      </c>
      <c r="AE3409">
        <v>15</v>
      </c>
      <c r="AF3409" t="str">
        <f t="shared" si="1264"/>
        <v>Very Low</v>
      </c>
      <c r="AG3409" t="s">
        <v>9</v>
      </c>
      <c r="AH3409" t="s">
        <v>28</v>
      </c>
      <c r="AI3409" t="s">
        <v>556</v>
      </c>
      <c r="AJ3409" t="str">
        <f t="shared" si="1265"/>
        <v>Adult</v>
      </c>
      <c r="AK3409">
        <v>8000000</v>
      </c>
      <c r="AL3409" t="str">
        <f t="shared" si="1266"/>
        <v>Low Budget</v>
      </c>
      <c r="AM3409">
        <v>1983</v>
      </c>
      <c r="AN3409">
        <f t="shared" si="1267"/>
        <v>42</v>
      </c>
      <c r="AO3409" t="str">
        <f t="shared" si="1268"/>
        <v>Old Classic</v>
      </c>
      <c r="AP3409">
        <v>649</v>
      </c>
      <c r="AQ3409" t="str">
        <f t="shared" si="1269"/>
        <v>Very Low</v>
      </c>
      <c r="AR3409">
        <v>4</v>
      </c>
      <c r="AS3409" t="str">
        <f t="shared" si="1270"/>
        <v>Poor</v>
      </c>
      <c r="AT3409">
        <v>1.85</v>
      </c>
      <c r="AU3409" t="str">
        <f t="shared" si="1271"/>
        <v>HDTV / Widescreen</v>
      </c>
      <c r="AV3409">
        <v>79</v>
      </c>
      <c r="AW3409" t="str">
        <f t="shared" si="1272"/>
        <v>Very Low</v>
      </c>
    </row>
    <row r="3410" spans="1:49" x14ac:dyDescent="0.3">
      <c r="A3410" t="s">
        <v>0</v>
      </c>
      <c r="B3410" t="s">
        <v>16156</v>
      </c>
      <c r="C3410">
        <v>118</v>
      </c>
      <c r="D3410" t="str">
        <f t="shared" si="1252"/>
        <v>Low</v>
      </c>
      <c r="E3410">
        <v>75</v>
      </c>
      <c r="F3410" t="str">
        <f t="shared" si="1253"/>
        <v>1h 15m</v>
      </c>
      <c r="G3410" t="str">
        <f t="shared" si="1254"/>
        <v>Featurette</v>
      </c>
      <c r="H3410">
        <v>45</v>
      </c>
      <c r="I3410" t="str">
        <f t="shared" si="1255"/>
        <v>Very Low</v>
      </c>
      <c r="J3410">
        <v>4</v>
      </c>
      <c r="K3410" t="str">
        <f t="shared" si="1256"/>
        <v>Very Low</v>
      </c>
      <c r="L3410" t="s">
        <v>16157</v>
      </c>
      <c r="M3410">
        <v>61</v>
      </c>
      <c r="N3410" t="str">
        <f t="shared" si="1257"/>
        <v>Low</v>
      </c>
      <c r="O3410">
        <v>686383</v>
      </c>
      <c r="P3410" t="str">
        <f t="shared" si="1258"/>
        <v>Flop</v>
      </c>
      <c r="Q3410" t="s">
        <v>599</v>
      </c>
      <c r="R3410" t="str">
        <f t="shared" si="1259"/>
        <v>Adventure</v>
      </c>
      <c r="S3410">
        <f t="shared" si="1260"/>
        <v>4</v>
      </c>
      <c r="T3410" t="s">
        <v>16158</v>
      </c>
      <c r="U3410" t="s">
        <v>16159</v>
      </c>
      <c r="V3410">
        <v>22811</v>
      </c>
      <c r="W3410" t="str">
        <f t="shared" si="1261"/>
        <v>Low</v>
      </c>
      <c r="X3410">
        <v>75</v>
      </c>
      <c r="Y3410" t="str">
        <f t="shared" si="1262"/>
        <v>Very Low</v>
      </c>
      <c r="Z3410" t="s">
        <v>16160</v>
      </c>
      <c r="AA3410">
        <v>0</v>
      </c>
      <c r="AB3410" t="str">
        <f t="shared" si="1263"/>
        <v>Symbolic Poster</v>
      </c>
      <c r="AC3410" t="s">
        <v>16161</v>
      </c>
      <c r="AD3410" t="s">
        <v>16162</v>
      </c>
      <c r="AE3410">
        <v>71</v>
      </c>
      <c r="AF3410" t="str">
        <f t="shared" si="1264"/>
        <v>Very Low</v>
      </c>
      <c r="AG3410" t="s">
        <v>9</v>
      </c>
      <c r="AH3410" t="s">
        <v>1436</v>
      </c>
      <c r="AI3410" t="s">
        <v>4801</v>
      </c>
      <c r="AJ3410" t="str">
        <f t="shared" si="1265"/>
        <v>No Rating</v>
      </c>
      <c r="AK3410">
        <v>6500000</v>
      </c>
      <c r="AL3410" t="str">
        <f t="shared" si="1266"/>
        <v>Low Budget</v>
      </c>
      <c r="AM3410">
        <v>2009</v>
      </c>
      <c r="AN3410">
        <f t="shared" si="1267"/>
        <v>16</v>
      </c>
      <c r="AO3410" t="str">
        <f t="shared" si="1268"/>
        <v>Old Classic</v>
      </c>
      <c r="AP3410">
        <v>5</v>
      </c>
      <c r="AQ3410" t="str">
        <f t="shared" si="1269"/>
        <v>Very Low</v>
      </c>
      <c r="AR3410">
        <v>7.7</v>
      </c>
      <c r="AS3410" t="str">
        <f t="shared" si="1270"/>
        <v>Good</v>
      </c>
      <c r="AT3410">
        <v>1.85</v>
      </c>
      <c r="AU3410" t="str">
        <f t="shared" si="1271"/>
        <v>HDTV / Widescreen</v>
      </c>
      <c r="AV3410">
        <v>11000</v>
      </c>
      <c r="AW3410" t="str">
        <f t="shared" si="1272"/>
        <v>Medium</v>
      </c>
    </row>
    <row r="3411" spans="1:49" x14ac:dyDescent="0.3">
      <c r="A3411" t="s">
        <v>0</v>
      </c>
      <c r="B3411" t="s">
        <v>16163</v>
      </c>
      <c r="C3411">
        <v>283</v>
      </c>
      <c r="D3411" t="str">
        <f t="shared" si="1252"/>
        <v>Medium</v>
      </c>
      <c r="E3411">
        <v>104</v>
      </c>
      <c r="F3411" t="str">
        <f t="shared" si="1253"/>
        <v>1h 44m</v>
      </c>
      <c r="G3411" t="str">
        <f t="shared" si="1254"/>
        <v>Standard Movie</v>
      </c>
      <c r="H3411">
        <v>109</v>
      </c>
      <c r="I3411" t="str">
        <f t="shared" si="1255"/>
        <v>Very Low</v>
      </c>
      <c r="J3411">
        <v>7</v>
      </c>
      <c r="K3411" t="str">
        <f t="shared" si="1256"/>
        <v>Very Low</v>
      </c>
      <c r="L3411" t="s">
        <v>16164</v>
      </c>
      <c r="M3411">
        <v>480</v>
      </c>
      <c r="N3411" t="str">
        <f t="shared" si="1257"/>
        <v>Low</v>
      </c>
      <c r="O3411">
        <v>16168741</v>
      </c>
      <c r="P3411" t="str">
        <f t="shared" si="1258"/>
        <v>Average</v>
      </c>
      <c r="Q3411" t="s">
        <v>6170</v>
      </c>
      <c r="R3411" t="str">
        <f t="shared" si="1259"/>
        <v>Drama</v>
      </c>
      <c r="S3411">
        <f t="shared" si="1260"/>
        <v>2</v>
      </c>
      <c r="T3411" t="s">
        <v>1521</v>
      </c>
      <c r="U3411" t="s">
        <v>16165</v>
      </c>
      <c r="V3411">
        <v>99430</v>
      </c>
      <c r="W3411" t="str">
        <f t="shared" si="1261"/>
        <v>Medium</v>
      </c>
      <c r="X3411">
        <v>517</v>
      </c>
      <c r="Y3411" t="str">
        <f t="shared" si="1262"/>
        <v>Very Low</v>
      </c>
      <c r="Z3411" t="s">
        <v>16166</v>
      </c>
      <c r="AA3411">
        <v>1</v>
      </c>
      <c r="AB3411" t="str">
        <f t="shared" si="1263"/>
        <v>Solo Star Poster</v>
      </c>
      <c r="AC3411" t="s">
        <v>16167</v>
      </c>
      <c r="AD3411" t="s">
        <v>16168</v>
      </c>
      <c r="AE3411">
        <v>182</v>
      </c>
      <c r="AF3411" t="str">
        <f t="shared" si="1264"/>
        <v>Very Low</v>
      </c>
      <c r="AG3411" t="s">
        <v>9</v>
      </c>
      <c r="AH3411" t="s">
        <v>10</v>
      </c>
      <c r="AI3411" t="s">
        <v>556</v>
      </c>
      <c r="AJ3411" t="str">
        <f t="shared" si="1265"/>
        <v>Adult</v>
      </c>
      <c r="AK3411">
        <v>8000000</v>
      </c>
      <c r="AL3411" t="str">
        <f t="shared" si="1266"/>
        <v>Low Budget</v>
      </c>
      <c r="AM3411">
        <v>2013</v>
      </c>
      <c r="AN3411">
        <f t="shared" si="1267"/>
        <v>12</v>
      </c>
      <c r="AO3411" t="str">
        <f t="shared" si="1268"/>
        <v>Modern Classic</v>
      </c>
      <c r="AP3411">
        <v>12</v>
      </c>
      <c r="AQ3411" t="str">
        <f t="shared" si="1269"/>
        <v>Very Low</v>
      </c>
      <c r="AR3411">
        <v>7.4</v>
      </c>
      <c r="AS3411" t="str">
        <f t="shared" si="1270"/>
        <v>Good</v>
      </c>
      <c r="AT3411">
        <v>1.85</v>
      </c>
      <c r="AU3411" t="str">
        <f t="shared" si="1271"/>
        <v>HDTV / Widescreen</v>
      </c>
      <c r="AV3411">
        <v>43000</v>
      </c>
      <c r="AW3411" t="str">
        <f t="shared" si="1272"/>
        <v>Medium</v>
      </c>
    </row>
    <row r="3412" spans="1:49" x14ac:dyDescent="0.3">
      <c r="A3412" t="s">
        <v>0</v>
      </c>
      <c r="B3412" t="s">
        <v>16169</v>
      </c>
      <c r="C3412">
        <v>74</v>
      </c>
      <c r="D3412" t="str">
        <f t="shared" si="1252"/>
        <v>Low</v>
      </c>
      <c r="E3412">
        <v>108</v>
      </c>
      <c r="F3412" t="str">
        <f t="shared" si="1253"/>
        <v>1h 48m</v>
      </c>
      <c r="G3412" t="str">
        <f t="shared" si="1254"/>
        <v>Standard Movie</v>
      </c>
      <c r="H3412">
        <v>12</v>
      </c>
      <c r="I3412" t="str">
        <f t="shared" si="1255"/>
        <v>Very Low</v>
      </c>
      <c r="J3412">
        <v>710</v>
      </c>
      <c r="K3412" t="str">
        <f t="shared" si="1256"/>
        <v>Very Low</v>
      </c>
      <c r="L3412" t="s">
        <v>10407</v>
      </c>
      <c r="M3412">
        <v>2000</v>
      </c>
      <c r="N3412" t="str">
        <f t="shared" si="1257"/>
        <v>Low</v>
      </c>
      <c r="O3412">
        <v>568695</v>
      </c>
      <c r="P3412" t="str">
        <f t="shared" si="1258"/>
        <v>Flop</v>
      </c>
      <c r="Q3412" t="s">
        <v>8892</v>
      </c>
      <c r="R3412" t="str">
        <f t="shared" si="1259"/>
        <v>Drama</v>
      </c>
      <c r="S3412">
        <f t="shared" si="1260"/>
        <v>3</v>
      </c>
      <c r="T3412" t="s">
        <v>2347</v>
      </c>
      <c r="U3412" t="s">
        <v>16170</v>
      </c>
      <c r="V3412">
        <v>16617</v>
      </c>
      <c r="W3412" t="str">
        <f t="shared" si="1261"/>
        <v>Low</v>
      </c>
      <c r="X3412">
        <v>3921</v>
      </c>
      <c r="Y3412" t="str">
        <f t="shared" si="1262"/>
        <v>Low</v>
      </c>
      <c r="Z3412" t="s">
        <v>3258</v>
      </c>
      <c r="AA3412">
        <v>2</v>
      </c>
      <c r="AB3412" t="str">
        <f t="shared" si="1263"/>
        <v>Duo/Trio Poster</v>
      </c>
      <c r="AC3412" t="s">
        <v>16171</v>
      </c>
      <c r="AD3412" t="s">
        <v>16172</v>
      </c>
      <c r="AE3412">
        <v>110</v>
      </c>
      <c r="AF3412" t="str">
        <f t="shared" si="1264"/>
        <v>Very Low</v>
      </c>
      <c r="AG3412" t="s">
        <v>9</v>
      </c>
      <c r="AH3412" t="s">
        <v>10</v>
      </c>
      <c r="AI3412" t="s">
        <v>556</v>
      </c>
      <c r="AJ3412" t="str">
        <f t="shared" si="1265"/>
        <v>Adult</v>
      </c>
      <c r="AK3412">
        <v>8000000</v>
      </c>
      <c r="AL3412" t="str">
        <f t="shared" si="1266"/>
        <v>Low Budget</v>
      </c>
      <c r="AM3412">
        <v>2005</v>
      </c>
      <c r="AN3412">
        <f t="shared" si="1267"/>
        <v>20</v>
      </c>
      <c r="AO3412" t="str">
        <f t="shared" si="1268"/>
        <v>Old Classic</v>
      </c>
      <c r="AP3412">
        <v>844</v>
      </c>
      <c r="AQ3412" t="str">
        <f t="shared" si="1269"/>
        <v>Very Low</v>
      </c>
      <c r="AR3412">
        <v>6.5</v>
      </c>
      <c r="AS3412" t="str">
        <f t="shared" si="1270"/>
        <v>Average</v>
      </c>
      <c r="AT3412">
        <v>2.35</v>
      </c>
      <c r="AU3412" t="str">
        <f t="shared" si="1271"/>
        <v>Cinematic Widescreen</v>
      </c>
      <c r="AV3412">
        <v>412</v>
      </c>
      <c r="AW3412" t="str">
        <f t="shared" si="1272"/>
        <v>Very Low</v>
      </c>
    </row>
    <row r="3413" spans="1:49" x14ac:dyDescent="0.3">
      <c r="A3413" t="s">
        <v>0</v>
      </c>
      <c r="B3413" t="s">
        <v>16173</v>
      </c>
      <c r="C3413">
        <v>41</v>
      </c>
      <c r="D3413" t="str">
        <f t="shared" si="1252"/>
        <v>Very Low</v>
      </c>
      <c r="E3413">
        <v>99</v>
      </c>
      <c r="F3413" t="str">
        <f t="shared" si="1253"/>
        <v>1h 39m</v>
      </c>
      <c r="G3413" t="str">
        <f t="shared" si="1254"/>
        <v>Standard Movie</v>
      </c>
      <c r="H3413">
        <v>30</v>
      </c>
      <c r="I3413" t="str">
        <f t="shared" si="1255"/>
        <v>Very Low</v>
      </c>
      <c r="J3413">
        <v>209</v>
      </c>
      <c r="K3413" t="str">
        <f t="shared" si="1256"/>
        <v>Very Low</v>
      </c>
      <c r="L3413" t="s">
        <v>16174</v>
      </c>
      <c r="M3413">
        <v>480</v>
      </c>
      <c r="N3413" t="str">
        <f t="shared" si="1257"/>
        <v>Low</v>
      </c>
      <c r="O3413">
        <v>398420</v>
      </c>
      <c r="P3413" t="str">
        <f t="shared" si="1258"/>
        <v>Flop</v>
      </c>
      <c r="Q3413" t="s">
        <v>1906</v>
      </c>
      <c r="R3413" t="str">
        <f t="shared" si="1259"/>
        <v>Crime</v>
      </c>
      <c r="S3413">
        <f t="shared" si="1260"/>
        <v>2</v>
      </c>
      <c r="T3413" t="s">
        <v>6248</v>
      </c>
      <c r="U3413" t="s">
        <v>16175</v>
      </c>
      <c r="V3413">
        <v>5049</v>
      </c>
      <c r="W3413" t="str">
        <f t="shared" si="1261"/>
        <v>Very Low</v>
      </c>
      <c r="X3413">
        <v>1234</v>
      </c>
      <c r="Y3413" t="str">
        <f t="shared" si="1262"/>
        <v>Low</v>
      </c>
      <c r="Z3413" t="s">
        <v>16176</v>
      </c>
      <c r="AA3413">
        <v>3</v>
      </c>
      <c r="AB3413" t="str">
        <f t="shared" si="1263"/>
        <v>Duo/Trio Poster</v>
      </c>
      <c r="AC3413" t="s">
        <v>16177</v>
      </c>
      <c r="AD3413" t="s">
        <v>16178</v>
      </c>
      <c r="AE3413">
        <v>48</v>
      </c>
      <c r="AF3413" t="str">
        <f t="shared" si="1264"/>
        <v>Very Low</v>
      </c>
      <c r="AG3413" t="s">
        <v>9</v>
      </c>
      <c r="AH3413" t="s">
        <v>10</v>
      </c>
      <c r="AI3413" t="s">
        <v>556</v>
      </c>
      <c r="AJ3413" t="str">
        <f t="shared" si="1265"/>
        <v>Adult</v>
      </c>
      <c r="AK3413">
        <v>8000000</v>
      </c>
      <c r="AL3413" t="str">
        <f t="shared" si="1266"/>
        <v>Low Budget</v>
      </c>
      <c r="AM3413">
        <v>2007</v>
      </c>
      <c r="AN3413">
        <f t="shared" si="1267"/>
        <v>18</v>
      </c>
      <c r="AO3413" t="str">
        <f t="shared" si="1268"/>
        <v>Old Classic</v>
      </c>
      <c r="AP3413">
        <v>257</v>
      </c>
      <c r="AQ3413" t="str">
        <f t="shared" si="1269"/>
        <v>Very Low</v>
      </c>
      <c r="AR3413">
        <v>6.4</v>
      </c>
      <c r="AS3413" t="str">
        <f t="shared" si="1270"/>
        <v>Average</v>
      </c>
      <c r="AT3413">
        <v>2.35</v>
      </c>
      <c r="AU3413" t="str">
        <f t="shared" si="1271"/>
        <v>Cinematic Widescreen</v>
      </c>
      <c r="AV3413">
        <v>226</v>
      </c>
      <c r="AW3413" t="str">
        <f t="shared" si="1272"/>
        <v>Very Low</v>
      </c>
    </row>
    <row r="3414" spans="1:49" x14ac:dyDescent="0.3">
      <c r="A3414" t="s">
        <v>0</v>
      </c>
      <c r="B3414" t="s">
        <v>16179</v>
      </c>
      <c r="C3414">
        <v>17</v>
      </c>
      <c r="D3414" t="str">
        <f t="shared" si="1252"/>
        <v>Very Low</v>
      </c>
      <c r="E3414">
        <v>180</v>
      </c>
      <c r="F3414" t="str">
        <f t="shared" si="1253"/>
        <v>3h 0m</v>
      </c>
      <c r="G3414" t="str">
        <f t="shared" si="1254"/>
        <v>Long Movie</v>
      </c>
      <c r="H3414">
        <v>0</v>
      </c>
      <c r="I3414" t="str">
        <f t="shared" si="1255"/>
        <v>Very Low</v>
      </c>
      <c r="J3414">
        <v>844</v>
      </c>
      <c r="K3414" t="str">
        <f t="shared" si="1256"/>
        <v>Very Low</v>
      </c>
      <c r="L3414" t="s">
        <v>565</v>
      </c>
      <c r="M3414">
        <v>3000</v>
      </c>
      <c r="N3414" t="str">
        <f t="shared" si="1257"/>
        <v>Low</v>
      </c>
      <c r="O3414">
        <f>O3413</f>
        <v>398420</v>
      </c>
      <c r="P3414" t="str">
        <f t="shared" si="1258"/>
        <v>Flop</v>
      </c>
      <c r="Q3414" t="s">
        <v>185</v>
      </c>
      <c r="R3414" t="str">
        <f t="shared" si="1259"/>
        <v>Drama</v>
      </c>
      <c r="S3414">
        <f t="shared" si="1260"/>
        <v>2</v>
      </c>
      <c r="T3414" t="s">
        <v>1787</v>
      </c>
      <c r="U3414" t="s">
        <v>16180</v>
      </c>
      <c r="V3414">
        <v>2098</v>
      </c>
      <c r="W3414" t="str">
        <f t="shared" si="1261"/>
        <v>Very Low</v>
      </c>
      <c r="X3414">
        <v>6343</v>
      </c>
      <c r="Y3414" t="str">
        <f t="shared" si="1262"/>
        <v>Low</v>
      </c>
      <c r="Z3414" t="s">
        <v>3489</v>
      </c>
      <c r="AA3414">
        <v>2</v>
      </c>
      <c r="AB3414" t="str">
        <f t="shared" si="1263"/>
        <v>Duo/Trio Poster</v>
      </c>
      <c r="AC3414" t="s">
        <v>16181</v>
      </c>
      <c r="AD3414" t="s">
        <v>16182</v>
      </c>
      <c r="AE3414">
        <v>12</v>
      </c>
      <c r="AF3414" t="str">
        <f t="shared" si="1264"/>
        <v>Very Low</v>
      </c>
      <c r="AG3414" t="s">
        <v>9</v>
      </c>
      <c r="AH3414" t="s">
        <v>28</v>
      </c>
      <c r="AI3414" t="str">
        <f t="shared" ref="AI3414:AK3414" si="1274">AI3413</f>
        <v>R</v>
      </c>
      <c r="AJ3414" t="str">
        <f t="shared" si="1265"/>
        <v>Adult</v>
      </c>
      <c r="AK3414">
        <f t="shared" si="1274"/>
        <v>8000000</v>
      </c>
      <c r="AL3414" t="str">
        <f t="shared" si="1266"/>
        <v>Low Budget</v>
      </c>
      <c r="AM3414">
        <v>2012</v>
      </c>
      <c r="AN3414">
        <f t="shared" si="1267"/>
        <v>13</v>
      </c>
      <c r="AO3414" t="str">
        <f t="shared" si="1268"/>
        <v>Modern Classic</v>
      </c>
      <c r="AP3414">
        <v>2000</v>
      </c>
      <c r="AQ3414" t="str">
        <f t="shared" si="1269"/>
        <v>Low</v>
      </c>
      <c r="AR3414">
        <v>7.2</v>
      </c>
      <c r="AS3414" t="str">
        <f t="shared" si="1270"/>
        <v>Good</v>
      </c>
      <c r="AT3414">
        <v>16</v>
      </c>
      <c r="AU3414" t="str">
        <f t="shared" si="1271"/>
        <v>Ultra Widescreen</v>
      </c>
      <c r="AV3414">
        <v>434</v>
      </c>
      <c r="AW3414" t="str">
        <f t="shared" si="1272"/>
        <v>Very Low</v>
      </c>
    </row>
    <row r="3415" spans="1:49" x14ac:dyDescent="0.3">
      <c r="A3415" t="s">
        <v>0</v>
      </c>
      <c r="B3415" t="s">
        <v>16183</v>
      </c>
      <c r="C3415">
        <v>66</v>
      </c>
      <c r="D3415" t="str">
        <f t="shared" si="1252"/>
        <v>Low</v>
      </c>
      <c r="E3415">
        <v>109</v>
      </c>
      <c r="F3415" t="str">
        <f t="shared" si="1253"/>
        <v>1h 49m</v>
      </c>
      <c r="G3415" t="str">
        <f t="shared" si="1254"/>
        <v>Standard Movie</v>
      </c>
      <c r="H3415">
        <v>200</v>
      </c>
      <c r="I3415" t="str">
        <f t="shared" si="1255"/>
        <v>Very Low</v>
      </c>
      <c r="J3415">
        <v>1000</v>
      </c>
      <c r="K3415" t="str">
        <f t="shared" si="1256"/>
        <v>Very Low</v>
      </c>
      <c r="L3415" t="s">
        <v>409</v>
      </c>
      <c r="M3415">
        <v>21000</v>
      </c>
      <c r="N3415" t="str">
        <f t="shared" si="1257"/>
        <v>Medium</v>
      </c>
      <c r="O3415">
        <v>336456</v>
      </c>
      <c r="P3415" t="str">
        <f t="shared" si="1258"/>
        <v>Flop</v>
      </c>
      <c r="Q3415" t="s">
        <v>16184</v>
      </c>
      <c r="R3415" t="str">
        <f t="shared" si="1259"/>
        <v>Comedy</v>
      </c>
      <c r="S3415">
        <f t="shared" si="1260"/>
        <v>4</v>
      </c>
      <c r="T3415" t="s">
        <v>68</v>
      </c>
      <c r="U3415" t="s">
        <v>16185</v>
      </c>
      <c r="V3415">
        <v>7116</v>
      </c>
      <c r="W3415" t="str">
        <f t="shared" si="1261"/>
        <v>Very Low</v>
      </c>
      <c r="X3415">
        <v>41645</v>
      </c>
      <c r="Y3415" t="str">
        <f t="shared" si="1262"/>
        <v>Medium</v>
      </c>
      <c r="Z3415" t="s">
        <v>1203</v>
      </c>
      <c r="AA3415">
        <v>2</v>
      </c>
      <c r="AB3415" t="str">
        <f t="shared" si="1263"/>
        <v>Duo/Trio Poster</v>
      </c>
      <c r="AC3415" t="s">
        <v>16186</v>
      </c>
      <c r="AD3415" t="s">
        <v>16187</v>
      </c>
      <c r="AE3415">
        <v>79</v>
      </c>
      <c r="AF3415" t="str">
        <f t="shared" si="1264"/>
        <v>Very Low</v>
      </c>
      <c r="AG3415" t="s">
        <v>9</v>
      </c>
      <c r="AH3415" t="s">
        <v>10</v>
      </c>
      <c r="AI3415" t="s">
        <v>556</v>
      </c>
      <c r="AJ3415" t="str">
        <f t="shared" si="1265"/>
        <v>Adult</v>
      </c>
      <c r="AK3415">
        <v>8000000</v>
      </c>
      <c r="AL3415" t="str">
        <f t="shared" si="1266"/>
        <v>Low Budget</v>
      </c>
      <c r="AM3415">
        <v>2003</v>
      </c>
      <c r="AN3415">
        <f t="shared" si="1267"/>
        <v>22</v>
      </c>
      <c r="AO3415" t="str">
        <f t="shared" si="1268"/>
        <v>Old Classic</v>
      </c>
      <c r="AP3415">
        <v>18000</v>
      </c>
      <c r="AQ3415" t="str">
        <f t="shared" si="1269"/>
        <v>Medium</v>
      </c>
      <c r="AR3415">
        <v>5.6</v>
      </c>
      <c r="AS3415" t="str">
        <f t="shared" si="1270"/>
        <v>Below Average</v>
      </c>
      <c r="AT3415">
        <v>1.85</v>
      </c>
      <c r="AU3415" t="str">
        <f t="shared" si="1271"/>
        <v>HDTV / Widescreen</v>
      </c>
      <c r="AV3415">
        <v>494</v>
      </c>
      <c r="AW3415" t="str">
        <f t="shared" si="1272"/>
        <v>Very Low</v>
      </c>
    </row>
    <row r="3416" spans="1:49" x14ac:dyDescent="0.3">
      <c r="A3416" t="s">
        <v>0</v>
      </c>
      <c r="B3416" t="s">
        <v>7054</v>
      </c>
      <c r="C3416">
        <v>36</v>
      </c>
      <c r="D3416" t="str">
        <f t="shared" si="1252"/>
        <v>Very Low</v>
      </c>
      <c r="E3416">
        <v>111</v>
      </c>
      <c r="F3416" t="str">
        <f t="shared" si="1253"/>
        <v>1h 51m</v>
      </c>
      <c r="G3416" t="str">
        <f t="shared" si="1254"/>
        <v>Standard Movie</v>
      </c>
      <c r="H3416">
        <v>2</v>
      </c>
      <c r="I3416" t="str">
        <f t="shared" si="1255"/>
        <v>Very Low</v>
      </c>
      <c r="J3416">
        <v>227</v>
      </c>
      <c r="K3416" t="str">
        <f t="shared" si="1256"/>
        <v>Very Low</v>
      </c>
      <c r="L3416" t="s">
        <v>2214</v>
      </c>
      <c r="M3416">
        <v>735</v>
      </c>
      <c r="N3416" t="str">
        <f t="shared" si="1257"/>
        <v>Low</v>
      </c>
      <c r="O3416">
        <v>146083</v>
      </c>
      <c r="P3416" t="str">
        <f t="shared" si="1258"/>
        <v>Flop</v>
      </c>
      <c r="Q3416" t="s">
        <v>5576</v>
      </c>
      <c r="R3416" t="str">
        <f t="shared" si="1259"/>
        <v>Drama</v>
      </c>
      <c r="S3416">
        <f t="shared" si="1260"/>
        <v>3</v>
      </c>
      <c r="T3416" t="s">
        <v>1845</v>
      </c>
      <c r="U3416" t="s">
        <v>16188</v>
      </c>
      <c r="V3416">
        <v>1591</v>
      </c>
      <c r="W3416" t="str">
        <f t="shared" si="1261"/>
        <v>Very Low</v>
      </c>
      <c r="X3416">
        <v>1378</v>
      </c>
      <c r="Y3416" t="str">
        <f t="shared" si="1262"/>
        <v>Low</v>
      </c>
      <c r="Z3416" t="s">
        <v>7353</v>
      </c>
      <c r="AA3416">
        <v>3</v>
      </c>
      <c r="AB3416" t="str">
        <f t="shared" si="1263"/>
        <v>Duo/Trio Poster</v>
      </c>
      <c r="AC3416" t="s">
        <v>16189</v>
      </c>
      <c r="AD3416" t="s">
        <v>16190</v>
      </c>
      <c r="AE3416">
        <v>27</v>
      </c>
      <c r="AF3416" t="str">
        <f t="shared" si="1264"/>
        <v>Very Low</v>
      </c>
      <c r="AG3416" t="s">
        <v>9</v>
      </c>
      <c r="AH3416" t="s">
        <v>28</v>
      </c>
      <c r="AI3416" t="s">
        <v>556</v>
      </c>
      <c r="AJ3416" t="str">
        <f t="shared" si="1265"/>
        <v>Adult</v>
      </c>
      <c r="AK3416">
        <f>AK3415</f>
        <v>8000000</v>
      </c>
      <c r="AL3416" t="str">
        <f t="shared" si="1266"/>
        <v>Low Budget</v>
      </c>
      <c r="AM3416">
        <v>1998</v>
      </c>
      <c r="AN3416">
        <f t="shared" si="1267"/>
        <v>27</v>
      </c>
      <c r="AO3416" t="str">
        <f t="shared" si="1268"/>
        <v>Old Classic</v>
      </c>
      <c r="AP3416">
        <v>306</v>
      </c>
      <c r="AQ3416" t="str">
        <f t="shared" si="1269"/>
        <v>Very Low</v>
      </c>
      <c r="AR3416">
        <v>6.3</v>
      </c>
      <c r="AS3416" t="str">
        <f t="shared" si="1270"/>
        <v>Average</v>
      </c>
      <c r="AT3416">
        <v>2.35</v>
      </c>
      <c r="AU3416" t="str">
        <f t="shared" si="1271"/>
        <v>Cinematic Widescreen</v>
      </c>
      <c r="AV3416">
        <v>75</v>
      </c>
      <c r="AW3416" t="str">
        <f t="shared" si="1272"/>
        <v>Very Low</v>
      </c>
    </row>
    <row r="3417" spans="1:49" x14ac:dyDescent="0.3">
      <c r="A3417" t="s">
        <v>718</v>
      </c>
      <c r="B3417" t="s">
        <v>16191</v>
      </c>
      <c r="C3417">
        <v>140</v>
      </c>
      <c r="D3417" t="str">
        <f t="shared" si="1252"/>
        <v>Low</v>
      </c>
      <c r="E3417">
        <v>93</v>
      </c>
      <c r="F3417" t="str">
        <f t="shared" si="1253"/>
        <v>1h 33m</v>
      </c>
      <c r="G3417" t="str">
        <f t="shared" si="1254"/>
        <v>Standard Movie</v>
      </c>
      <c r="H3417">
        <v>8</v>
      </c>
      <c r="I3417" t="str">
        <f t="shared" si="1255"/>
        <v>Very Low</v>
      </c>
      <c r="J3417">
        <v>33</v>
      </c>
      <c r="K3417" t="str">
        <f t="shared" si="1256"/>
        <v>Very Low</v>
      </c>
      <c r="L3417" t="s">
        <v>2646</v>
      </c>
      <c r="M3417">
        <v>553</v>
      </c>
      <c r="N3417" t="str">
        <f t="shared" si="1257"/>
        <v>Low</v>
      </c>
      <c r="O3417">
        <v>298110</v>
      </c>
      <c r="P3417" t="str">
        <f t="shared" si="1258"/>
        <v>Flop</v>
      </c>
      <c r="Q3417" t="s">
        <v>14280</v>
      </c>
      <c r="R3417" t="str">
        <f t="shared" si="1259"/>
        <v>Comedy</v>
      </c>
      <c r="S3417">
        <f t="shared" si="1260"/>
        <v>4</v>
      </c>
      <c r="T3417" t="s">
        <v>16192</v>
      </c>
      <c r="U3417" t="s">
        <v>16193</v>
      </c>
      <c r="V3417">
        <v>25055</v>
      </c>
      <c r="W3417" t="str">
        <f t="shared" si="1261"/>
        <v>Low</v>
      </c>
      <c r="X3417">
        <v>786</v>
      </c>
      <c r="Y3417" t="str">
        <f t="shared" si="1262"/>
        <v>Very Low</v>
      </c>
      <c r="Z3417" t="s">
        <v>16194</v>
      </c>
      <c r="AA3417">
        <v>1</v>
      </c>
      <c r="AB3417" t="str">
        <f t="shared" si="1263"/>
        <v>Solo Star Poster</v>
      </c>
      <c r="AC3417" t="s">
        <v>16195</v>
      </c>
      <c r="AD3417" t="s">
        <v>16196</v>
      </c>
      <c r="AE3417">
        <v>98</v>
      </c>
      <c r="AF3417" t="str">
        <f t="shared" si="1264"/>
        <v>Very Low</v>
      </c>
      <c r="AG3417" t="s">
        <v>9</v>
      </c>
      <c r="AH3417" t="s">
        <v>239</v>
      </c>
      <c r="AI3417" t="s">
        <v>556</v>
      </c>
      <c r="AJ3417" t="str">
        <f t="shared" si="1265"/>
        <v>Adult</v>
      </c>
      <c r="AK3417">
        <v>8000000</v>
      </c>
      <c r="AL3417" t="str">
        <f t="shared" si="1266"/>
        <v>Low Budget</v>
      </c>
      <c r="AM3417">
        <v>2006</v>
      </c>
      <c r="AN3417">
        <f t="shared" si="1267"/>
        <v>19</v>
      </c>
      <c r="AO3417" t="str">
        <f t="shared" si="1268"/>
        <v>Old Classic</v>
      </c>
      <c r="AP3417">
        <v>177</v>
      </c>
      <c r="AQ3417" t="str">
        <f t="shared" si="1269"/>
        <v>Very Low</v>
      </c>
      <c r="AR3417">
        <v>6.8</v>
      </c>
      <c r="AS3417" t="str">
        <f t="shared" si="1270"/>
        <v>Average</v>
      </c>
      <c r="AT3417">
        <v>2.35</v>
      </c>
      <c r="AU3417" t="str">
        <f t="shared" si="1271"/>
        <v>Cinematic Widescreen</v>
      </c>
      <c r="AV3417">
        <v>0</v>
      </c>
      <c r="AW3417" t="str">
        <f t="shared" si="1272"/>
        <v>Very Low</v>
      </c>
    </row>
    <row r="3418" spans="1:49" x14ac:dyDescent="0.3">
      <c r="A3418" t="s">
        <v>0</v>
      </c>
      <c r="B3418" t="s">
        <v>5448</v>
      </c>
      <c r="C3418">
        <v>32</v>
      </c>
      <c r="D3418" t="str">
        <f t="shared" si="1252"/>
        <v>Very Low</v>
      </c>
      <c r="E3418">
        <v>99</v>
      </c>
      <c r="F3418" t="str">
        <f t="shared" si="1253"/>
        <v>1h 39m</v>
      </c>
      <c r="G3418" t="str">
        <f t="shared" si="1254"/>
        <v>Standard Movie</v>
      </c>
      <c r="H3418">
        <v>387</v>
      </c>
      <c r="I3418" t="str">
        <f t="shared" si="1255"/>
        <v>Very Low</v>
      </c>
      <c r="J3418">
        <v>399</v>
      </c>
      <c r="K3418" t="str">
        <f t="shared" si="1256"/>
        <v>Very Low</v>
      </c>
      <c r="L3418" t="s">
        <v>9548</v>
      </c>
      <c r="M3418">
        <v>8000</v>
      </c>
      <c r="N3418" t="str">
        <f t="shared" si="1257"/>
        <v>Low</v>
      </c>
      <c r="O3418">
        <v>127144</v>
      </c>
      <c r="P3418" t="str">
        <f t="shared" si="1258"/>
        <v>Flop</v>
      </c>
      <c r="Q3418" t="s">
        <v>1386</v>
      </c>
      <c r="R3418" t="str">
        <f t="shared" si="1259"/>
        <v>Comedy</v>
      </c>
      <c r="S3418">
        <f t="shared" si="1260"/>
        <v>3</v>
      </c>
      <c r="T3418" t="s">
        <v>1220</v>
      </c>
      <c r="U3418" t="s">
        <v>16197</v>
      </c>
      <c r="V3418">
        <v>5159</v>
      </c>
      <c r="W3418" t="str">
        <f t="shared" si="1261"/>
        <v>Very Low</v>
      </c>
      <c r="X3418">
        <v>9608</v>
      </c>
      <c r="Y3418" t="str">
        <f t="shared" si="1262"/>
        <v>Low</v>
      </c>
      <c r="Z3418" t="s">
        <v>5486</v>
      </c>
      <c r="AA3418">
        <v>4</v>
      </c>
      <c r="AB3418" t="str">
        <f t="shared" si="1263"/>
        <v>Ensemble Poster</v>
      </c>
      <c r="AC3418" t="s">
        <v>16198</v>
      </c>
      <c r="AD3418" t="s">
        <v>16199</v>
      </c>
      <c r="AE3418">
        <v>27</v>
      </c>
      <c r="AF3418" t="str">
        <f t="shared" si="1264"/>
        <v>Very Low</v>
      </c>
      <c r="AG3418" t="s">
        <v>9</v>
      </c>
      <c r="AH3418" t="s">
        <v>10</v>
      </c>
      <c r="AI3418" t="s">
        <v>11</v>
      </c>
      <c r="AJ3418" t="str">
        <f t="shared" si="1265"/>
        <v>Teen</v>
      </c>
      <c r="AK3418">
        <v>8000000</v>
      </c>
      <c r="AL3418" t="str">
        <f t="shared" si="1266"/>
        <v>Low Budget</v>
      </c>
      <c r="AM3418">
        <v>2005</v>
      </c>
      <c r="AN3418">
        <f t="shared" si="1267"/>
        <v>20</v>
      </c>
      <c r="AO3418" t="str">
        <f t="shared" si="1268"/>
        <v>Old Classic</v>
      </c>
      <c r="AP3418">
        <v>489</v>
      </c>
      <c r="AQ3418" t="str">
        <f t="shared" si="1269"/>
        <v>Very Low</v>
      </c>
      <c r="AR3418">
        <v>5.5</v>
      </c>
      <c r="AS3418" t="str">
        <f t="shared" si="1270"/>
        <v>Below Average</v>
      </c>
      <c r="AT3418">
        <v>2.35</v>
      </c>
      <c r="AU3418" t="str">
        <f t="shared" si="1271"/>
        <v>Cinematic Widescreen</v>
      </c>
      <c r="AV3418">
        <v>143</v>
      </c>
      <c r="AW3418" t="str">
        <f t="shared" si="1272"/>
        <v>Very Low</v>
      </c>
    </row>
    <row r="3419" spans="1:49" x14ac:dyDescent="0.3">
      <c r="A3419" t="s">
        <v>0</v>
      </c>
      <c r="B3419" t="s">
        <v>6934</v>
      </c>
      <c r="C3419">
        <v>68</v>
      </c>
      <c r="D3419" t="str">
        <f t="shared" si="1252"/>
        <v>Low</v>
      </c>
      <c r="E3419">
        <v>98</v>
      </c>
      <c r="F3419" t="str">
        <f t="shared" si="1253"/>
        <v>1h 38m</v>
      </c>
      <c r="G3419" t="str">
        <f t="shared" si="1254"/>
        <v>Standard Movie</v>
      </c>
      <c r="H3419">
        <v>36</v>
      </c>
      <c r="I3419" t="str">
        <f t="shared" si="1255"/>
        <v>Very Low</v>
      </c>
      <c r="J3419">
        <v>405</v>
      </c>
      <c r="K3419" t="str">
        <f t="shared" si="1256"/>
        <v>Very Low</v>
      </c>
      <c r="L3419" t="s">
        <v>696</v>
      </c>
      <c r="M3419">
        <v>10000</v>
      </c>
      <c r="N3419" t="str">
        <f t="shared" si="1257"/>
        <v>Low</v>
      </c>
      <c r="O3419">
        <v>117190</v>
      </c>
      <c r="P3419" t="str">
        <f t="shared" si="1258"/>
        <v>Flop</v>
      </c>
      <c r="Q3419" t="s">
        <v>1723</v>
      </c>
      <c r="R3419" t="str">
        <f t="shared" si="1259"/>
        <v>Action</v>
      </c>
      <c r="S3419">
        <f t="shared" si="1260"/>
        <v>3</v>
      </c>
      <c r="T3419" t="s">
        <v>79</v>
      </c>
      <c r="U3419" t="s">
        <v>16200</v>
      </c>
      <c r="V3419">
        <v>29994</v>
      </c>
      <c r="W3419" t="str">
        <f t="shared" si="1261"/>
        <v>Low</v>
      </c>
      <c r="X3419">
        <v>11770</v>
      </c>
      <c r="Y3419" t="str">
        <f t="shared" si="1262"/>
        <v>Medium</v>
      </c>
      <c r="Z3419" t="s">
        <v>14648</v>
      </c>
      <c r="AA3419">
        <v>4</v>
      </c>
      <c r="AB3419" t="str">
        <f t="shared" si="1263"/>
        <v>Ensemble Poster</v>
      </c>
      <c r="AC3419" t="s">
        <v>16201</v>
      </c>
      <c r="AD3419" t="s">
        <v>16202</v>
      </c>
      <c r="AE3419">
        <v>86</v>
      </c>
      <c r="AF3419" t="str">
        <f t="shared" si="1264"/>
        <v>Very Low</v>
      </c>
      <c r="AG3419" t="s">
        <v>9</v>
      </c>
      <c r="AH3419" t="s">
        <v>28</v>
      </c>
      <c r="AI3419" t="s">
        <v>11</v>
      </c>
      <c r="AJ3419" t="str">
        <f t="shared" si="1265"/>
        <v>Teen</v>
      </c>
      <c r="AK3419">
        <v>8000000</v>
      </c>
      <c r="AL3419" t="str">
        <f t="shared" si="1266"/>
        <v>Low Budget</v>
      </c>
      <c r="AM3419">
        <v>2010</v>
      </c>
      <c r="AN3419">
        <f t="shared" si="1267"/>
        <v>15</v>
      </c>
      <c r="AO3419" t="str">
        <f t="shared" si="1268"/>
        <v>Modern Classic</v>
      </c>
      <c r="AP3419">
        <v>692</v>
      </c>
      <c r="AQ3419" t="str">
        <f t="shared" si="1269"/>
        <v>Very Low</v>
      </c>
      <c r="AR3419">
        <v>6.9</v>
      </c>
      <c r="AS3419" t="str">
        <f t="shared" si="1270"/>
        <v>Average</v>
      </c>
      <c r="AT3419">
        <v>2.35</v>
      </c>
      <c r="AU3419" t="str">
        <f t="shared" si="1271"/>
        <v>Cinematic Widescreen</v>
      </c>
      <c r="AV3419">
        <v>0</v>
      </c>
      <c r="AW3419" t="str">
        <f t="shared" si="1272"/>
        <v>Very Low</v>
      </c>
    </row>
    <row r="3420" spans="1:49" x14ac:dyDescent="0.3">
      <c r="A3420" t="s">
        <v>0</v>
      </c>
      <c r="B3420" t="s">
        <v>16203</v>
      </c>
      <c r="C3420">
        <v>79</v>
      </c>
      <c r="D3420" t="str">
        <f t="shared" si="1252"/>
        <v>Low</v>
      </c>
      <c r="E3420">
        <v>95</v>
      </c>
      <c r="F3420" t="str">
        <f t="shared" si="1253"/>
        <v>1h 35m</v>
      </c>
      <c r="G3420" t="str">
        <f t="shared" si="1254"/>
        <v>Standard Movie</v>
      </c>
      <c r="H3420">
        <v>3</v>
      </c>
      <c r="I3420" t="str">
        <f t="shared" si="1255"/>
        <v>Very Low</v>
      </c>
      <c r="J3420">
        <v>448</v>
      </c>
      <c r="K3420" t="str">
        <f t="shared" si="1256"/>
        <v>Very Low</v>
      </c>
      <c r="L3420" t="s">
        <v>16204</v>
      </c>
      <c r="M3420">
        <v>905</v>
      </c>
      <c r="N3420" t="str">
        <f t="shared" si="1257"/>
        <v>Low</v>
      </c>
      <c r="O3420">
        <v>108662</v>
      </c>
      <c r="P3420" t="str">
        <f t="shared" si="1258"/>
        <v>Flop</v>
      </c>
      <c r="Q3420" t="s">
        <v>6761</v>
      </c>
      <c r="R3420" t="str">
        <f t="shared" si="1259"/>
        <v>Crime</v>
      </c>
      <c r="S3420">
        <f t="shared" si="1260"/>
        <v>3</v>
      </c>
      <c r="T3420" t="s">
        <v>5877</v>
      </c>
      <c r="U3420" t="s">
        <v>16205</v>
      </c>
      <c r="V3420">
        <v>26849</v>
      </c>
      <c r="W3420" t="str">
        <f t="shared" si="1261"/>
        <v>Low</v>
      </c>
      <c r="X3420">
        <v>3185</v>
      </c>
      <c r="Y3420" t="str">
        <f t="shared" si="1262"/>
        <v>Low</v>
      </c>
      <c r="Z3420" t="s">
        <v>14922</v>
      </c>
      <c r="AA3420">
        <v>0</v>
      </c>
      <c r="AB3420" t="str">
        <f t="shared" si="1263"/>
        <v>Symbolic Poster</v>
      </c>
      <c r="AC3420" t="s">
        <v>16206</v>
      </c>
      <c r="AD3420" t="s">
        <v>16207</v>
      </c>
      <c r="AE3420">
        <v>107</v>
      </c>
      <c r="AF3420" t="str">
        <f t="shared" si="1264"/>
        <v>Very Low</v>
      </c>
      <c r="AG3420" t="s">
        <v>9</v>
      </c>
      <c r="AH3420" t="s">
        <v>10</v>
      </c>
      <c r="AI3420" t="s">
        <v>556</v>
      </c>
      <c r="AJ3420" t="str">
        <f t="shared" si="1265"/>
        <v>Adult</v>
      </c>
      <c r="AK3420">
        <v>8000000</v>
      </c>
      <c r="AL3420" t="str">
        <f t="shared" si="1266"/>
        <v>Low Budget</v>
      </c>
      <c r="AM3420">
        <v>2008</v>
      </c>
      <c r="AN3420">
        <f t="shared" si="1267"/>
        <v>17</v>
      </c>
      <c r="AO3420" t="str">
        <f t="shared" si="1268"/>
        <v>Old Classic</v>
      </c>
      <c r="AP3420">
        <v>513</v>
      </c>
      <c r="AQ3420" t="str">
        <f t="shared" si="1269"/>
        <v>Very Low</v>
      </c>
      <c r="AR3420">
        <v>6</v>
      </c>
      <c r="AS3420" t="str">
        <f t="shared" si="1270"/>
        <v>Average</v>
      </c>
      <c r="AT3420">
        <v>2.35</v>
      </c>
      <c r="AU3420" t="str">
        <f t="shared" si="1271"/>
        <v>Cinematic Widescreen</v>
      </c>
      <c r="AV3420">
        <v>3000</v>
      </c>
      <c r="AW3420" t="str">
        <f t="shared" si="1272"/>
        <v>Low</v>
      </c>
    </row>
    <row r="3421" spans="1:49" x14ac:dyDescent="0.3">
      <c r="A3421" t="s">
        <v>0</v>
      </c>
      <c r="B3421" t="str">
        <f>B3420</f>
        <v>Marc SchÃ¶lermann</v>
      </c>
      <c r="C3421">
        <v>9</v>
      </c>
      <c r="D3421" t="str">
        <f t="shared" si="1252"/>
        <v>Very Low</v>
      </c>
      <c r="E3421">
        <v>142</v>
      </c>
      <c r="F3421" t="str">
        <f t="shared" si="1253"/>
        <v>2h 22m</v>
      </c>
      <c r="G3421" t="str">
        <f t="shared" si="1254"/>
        <v>Long Movie</v>
      </c>
      <c r="H3421">
        <f>H3420</f>
        <v>3</v>
      </c>
      <c r="I3421" t="str">
        <f t="shared" si="1255"/>
        <v>Very Low</v>
      </c>
      <c r="J3421">
        <v>427</v>
      </c>
      <c r="K3421" t="str">
        <f t="shared" si="1256"/>
        <v>Very Low</v>
      </c>
      <c r="L3421" t="s">
        <v>3658</v>
      </c>
      <c r="M3421">
        <v>27000</v>
      </c>
      <c r="N3421" t="str">
        <f t="shared" si="1257"/>
        <v>Medium</v>
      </c>
      <c r="O3421">
        <f>O3420</f>
        <v>108662</v>
      </c>
      <c r="P3421" t="str">
        <f t="shared" si="1258"/>
        <v>Flop</v>
      </c>
      <c r="Q3421" t="s">
        <v>185</v>
      </c>
      <c r="R3421" t="str">
        <f t="shared" si="1259"/>
        <v>Drama</v>
      </c>
      <c r="S3421">
        <f t="shared" si="1260"/>
        <v>2</v>
      </c>
      <c r="T3421" t="s">
        <v>32</v>
      </c>
      <c r="U3421" t="s">
        <v>16208</v>
      </c>
      <c r="V3421">
        <v>6053</v>
      </c>
      <c r="W3421" t="str">
        <f t="shared" si="1261"/>
        <v>Very Low</v>
      </c>
      <c r="X3421">
        <v>29196</v>
      </c>
      <c r="Y3421" t="str">
        <f t="shared" si="1262"/>
        <v>Medium</v>
      </c>
      <c r="Z3421" t="s">
        <v>3574</v>
      </c>
      <c r="AA3421">
        <v>2</v>
      </c>
      <c r="AB3421" t="str">
        <f t="shared" si="1263"/>
        <v>Duo/Trio Poster</v>
      </c>
      <c r="AC3421" t="s">
        <v>16209</v>
      </c>
      <c r="AD3421" t="s">
        <v>16210</v>
      </c>
      <c r="AE3421">
        <v>33</v>
      </c>
      <c r="AF3421" t="str">
        <f t="shared" si="1264"/>
        <v>Very Low</v>
      </c>
      <c r="AG3421" t="s">
        <v>9</v>
      </c>
      <c r="AH3421" t="s">
        <v>28</v>
      </c>
      <c r="AI3421" t="str">
        <f t="shared" ref="AI3421:AM3421" si="1275">AI3420</f>
        <v>R</v>
      </c>
      <c r="AJ3421" t="str">
        <f t="shared" si="1265"/>
        <v>Adult</v>
      </c>
      <c r="AK3421">
        <f t="shared" si="1275"/>
        <v>8000000</v>
      </c>
      <c r="AL3421" t="str">
        <f t="shared" si="1266"/>
        <v>Low Budget</v>
      </c>
      <c r="AM3421">
        <f t="shared" si="1275"/>
        <v>2008</v>
      </c>
      <c r="AN3421">
        <f t="shared" si="1267"/>
        <v>17</v>
      </c>
      <c r="AO3421" t="str">
        <f t="shared" si="1268"/>
        <v>Old Classic</v>
      </c>
      <c r="AP3421">
        <v>698</v>
      </c>
      <c r="AQ3421" t="str">
        <f t="shared" si="1269"/>
        <v>Very Low</v>
      </c>
      <c r="AR3421">
        <v>7.7</v>
      </c>
      <c r="AS3421" t="str">
        <f t="shared" si="1270"/>
        <v>Good</v>
      </c>
      <c r="AT3421">
        <f>AT3420</f>
        <v>2.35</v>
      </c>
      <c r="AU3421" t="str">
        <f t="shared" si="1271"/>
        <v>Cinematic Widescreen</v>
      </c>
      <c r="AV3421">
        <v>0</v>
      </c>
      <c r="AW3421" t="str">
        <f t="shared" si="1272"/>
        <v>Very Low</v>
      </c>
    </row>
    <row r="3422" spans="1:49" x14ac:dyDescent="0.3">
      <c r="A3422" t="s">
        <v>0</v>
      </c>
      <c r="B3422" t="s">
        <v>16211</v>
      </c>
      <c r="C3422">
        <v>26</v>
      </c>
      <c r="D3422" t="str">
        <f t="shared" si="1252"/>
        <v>Very Low</v>
      </c>
      <c r="E3422">
        <v>107</v>
      </c>
      <c r="F3422" t="str">
        <f t="shared" si="1253"/>
        <v>1h 47m</v>
      </c>
      <c r="G3422" t="str">
        <f t="shared" si="1254"/>
        <v>Standard Movie</v>
      </c>
      <c r="H3422">
        <v>53</v>
      </c>
      <c r="I3422" t="str">
        <f t="shared" si="1255"/>
        <v>Very Low</v>
      </c>
      <c r="J3422">
        <v>463</v>
      </c>
      <c r="K3422" t="str">
        <f t="shared" si="1256"/>
        <v>Very Low</v>
      </c>
      <c r="L3422" t="s">
        <v>5699</v>
      </c>
      <c r="M3422">
        <v>954</v>
      </c>
      <c r="N3422" t="str">
        <f t="shared" si="1257"/>
        <v>Low</v>
      </c>
      <c r="O3422">
        <v>53481</v>
      </c>
      <c r="P3422" t="str">
        <f t="shared" si="1258"/>
        <v>Flop</v>
      </c>
      <c r="Q3422" t="s">
        <v>2096</v>
      </c>
      <c r="R3422" t="str">
        <f t="shared" si="1259"/>
        <v>Crime</v>
      </c>
      <c r="S3422">
        <f t="shared" si="1260"/>
        <v>3</v>
      </c>
      <c r="T3422" t="s">
        <v>766</v>
      </c>
      <c r="U3422" t="s">
        <v>16212</v>
      </c>
      <c r="V3422">
        <v>5557</v>
      </c>
      <c r="W3422" t="str">
        <f t="shared" si="1261"/>
        <v>Very Low</v>
      </c>
      <c r="X3422">
        <v>2512</v>
      </c>
      <c r="Y3422" t="str">
        <f t="shared" si="1262"/>
        <v>Low</v>
      </c>
      <c r="Z3422" t="s">
        <v>4918</v>
      </c>
      <c r="AA3422">
        <v>5</v>
      </c>
      <c r="AB3422" t="str">
        <f t="shared" si="1263"/>
        <v>Ensemble Poster</v>
      </c>
      <c r="AC3422" t="s">
        <v>16213</v>
      </c>
      <c r="AD3422" t="s">
        <v>16214</v>
      </c>
      <c r="AE3422">
        <v>34</v>
      </c>
      <c r="AF3422" t="str">
        <f t="shared" si="1264"/>
        <v>Very Low</v>
      </c>
      <c r="AG3422" t="s">
        <v>9</v>
      </c>
      <c r="AH3422" t="s">
        <v>10</v>
      </c>
      <c r="AI3422" t="s">
        <v>556</v>
      </c>
      <c r="AJ3422" t="str">
        <f t="shared" si="1265"/>
        <v>Adult</v>
      </c>
      <c r="AK3422">
        <v>8000000</v>
      </c>
      <c r="AL3422" t="str">
        <f t="shared" si="1266"/>
        <v>Low Budget</v>
      </c>
      <c r="AM3422">
        <v>2006</v>
      </c>
      <c r="AN3422">
        <f t="shared" si="1267"/>
        <v>19</v>
      </c>
      <c r="AO3422" t="str">
        <f t="shared" si="1268"/>
        <v>Old Classic</v>
      </c>
      <c r="AP3422">
        <v>551</v>
      </c>
      <c r="AQ3422" t="str">
        <f t="shared" si="1269"/>
        <v>Very Low</v>
      </c>
      <c r="AR3422">
        <v>6.4</v>
      </c>
      <c r="AS3422" t="str">
        <f t="shared" si="1270"/>
        <v>Average</v>
      </c>
      <c r="AT3422">
        <v>2.35</v>
      </c>
      <c r="AU3422" t="str">
        <f t="shared" si="1271"/>
        <v>Cinematic Widescreen</v>
      </c>
      <c r="AV3422">
        <v>294</v>
      </c>
      <c r="AW3422" t="str">
        <f t="shared" si="1272"/>
        <v>Very Low</v>
      </c>
    </row>
    <row r="3423" spans="1:49" x14ac:dyDescent="0.3">
      <c r="A3423" t="s">
        <v>0</v>
      </c>
      <c r="B3423" t="s">
        <v>16215</v>
      </c>
      <c r="C3423">
        <v>100</v>
      </c>
      <c r="D3423" t="str">
        <f t="shared" si="1252"/>
        <v>Low</v>
      </c>
      <c r="E3423">
        <v>102</v>
      </c>
      <c r="F3423" t="str">
        <f t="shared" si="1253"/>
        <v>1h 42m</v>
      </c>
      <c r="G3423" t="str">
        <f t="shared" si="1254"/>
        <v>Standard Movie</v>
      </c>
      <c r="H3423">
        <v>346</v>
      </c>
      <c r="I3423" t="str">
        <f t="shared" si="1255"/>
        <v>Very Low</v>
      </c>
      <c r="J3423">
        <v>488</v>
      </c>
      <c r="K3423" t="str">
        <f t="shared" si="1256"/>
        <v>Very Low</v>
      </c>
      <c r="L3423" t="s">
        <v>16216</v>
      </c>
      <c r="M3423">
        <v>947</v>
      </c>
      <c r="N3423" t="str">
        <f t="shared" si="1257"/>
        <v>Low</v>
      </c>
      <c r="O3423">
        <v>23106</v>
      </c>
      <c r="P3423" t="str">
        <f t="shared" si="1258"/>
        <v>Flop</v>
      </c>
      <c r="Q3423" t="s">
        <v>3095</v>
      </c>
      <c r="R3423" t="str">
        <f t="shared" si="1259"/>
        <v>Comedy</v>
      </c>
      <c r="S3423">
        <f t="shared" si="1260"/>
        <v>4</v>
      </c>
      <c r="T3423" t="s">
        <v>2268</v>
      </c>
      <c r="U3423" t="s">
        <v>16217</v>
      </c>
      <c r="V3423">
        <v>9003</v>
      </c>
      <c r="W3423" t="str">
        <f t="shared" si="1261"/>
        <v>Very Low</v>
      </c>
      <c r="X3423">
        <v>2572</v>
      </c>
      <c r="Y3423" t="str">
        <f t="shared" si="1262"/>
        <v>Low</v>
      </c>
      <c r="Z3423" t="s">
        <v>7217</v>
      </c>
      <c r="AA3423">
        <v>0</v>
      </c>
      <c r="AB3423" t="str">
        <f t="shared" si="1263"/>
        <v>Symbolic Poster</v>
      </c>
      <c r="AC3423" t="s">
        <v>16218</v>
      </c>
      <c r="AD3423" t="s">
        <v>16219</v>
      </c>
      <c r="AE3423">
        <v>58</v>
      </c>
      <c r="AF3423" t="str">
        <f t="shared" si="1264"/>
        <v>Very Low</v>
      </c>
      <c r="AG3423" t="s">
        <v>9</v>
      </c>
      <c r="AH3423" t="s">
        <v>7061</v>
      </c>
      <c r="AI3423" t="s">
        <v>5584</v>
      </c>
      <c r="AJ3423" t="str">
        <f t="shared" si="1265"/>
        <v>Other/Unknown</v>
      </c>
      <c r="AK3423">
        <v>50000000</v>
      </c>
      <c r="AL3423" t="str">
        <f t="shared" si="1266"/>
        <v>Medium Budget</v>
      </c>
      <c r="AM3423">
        <v>2004</v>
      </c>
      <c r="AN3423">
        <f t="shared" si="1267"/>
        <v>21</v>
      </c>
      <c r="AO3423" t="str">
        <f t="shared" si="1268"/>
        <v>Old Classic</v>
      </c>
      <c r="AP3423">
        <v>526</v>
      </c>
      <c r="AQ3423" t="str">
        <f t="shared" si="1269"/>
        <v>Very Low</v>
      </c>
      <c r="AR3423">
        <v>6.6</v>
      </c>
      <c r="AS3423" t="str">
        <f t="shared" si="1270"/>
        <v>Average</v>
      </c>
      <c r="AT3423">
        <v>1.66</v>
      </c>
      <c r="AU3423" t="str">
        <f t="shared" si="1271"/>
        <v/>
      </c>
      <c r="AV3423">
        <v>532</v>
      </c>
      <c r="AW3423" t="str">
        <f t="shared" si="1272"/>
        <v>Very Low</v>
      </c>
    </row>
    <row r="3424" spans="1:49" x14ac:dyDescent="0.3">
      <c r="A3424" t="s">
        <v>0</v>
      </c>
      <c r="B3424" t="s">
        <v>16220</v>
      </c>
      <c r="C3424">
        <v>56</v>
      </c>
      <c r="D3424" t="str">
        <f t="shared" si="1252"/>
        <v>Low</v>
      </c>
      <c r="E3424">
        <v>97</v>
      </c>
      <c r="F3424" t="str">
        <f t="shared" si="1253"/>
        <v>1h 37m</v>
      </c>
      <c r="G3424" t="str">
        <f t="shared" si="1254"/>
        <v>Standard Movie</v>
      </c>
      <c r="H3424">
        <v>43</v>
      </c>
      <c r="I3424" t="str">
        <f t="shared" si="1255"/>
        <v>Very Low</v>
      </c>
      <c r="J3424">
        <v>47</v>
      </c>
      <c r="K3424" t="str">
        <f t="shared" si="1256"/>
        <v>Very Low</v>
      </c>
      <c r="L3424" t="s">
        <v>16221</v>
      </c>
      <c r="M3424">
        <v>144</v>
      </c>
      <c r="N3424" t="str">
        <f t="shared" si="1257"/>
        <v>Low</v>
      </c>
      <c r="O3424">
        <v>52961</v>
      </c>
      <c r="P3424" t="str">
        <f t="shared" si="1258"/>
        <v>Flop</v>
      </c>
      <c r="Q3424" t="s">
        <v>3380</v>
      </c>
      <c r="R3424" t="str">
        <f t="shared" si="1259"/>
        <v>Drama</v>
      </c>
      <c r="S3424">
        <f t="shared" si="1260"/>
        <v>1</v>
      </c>
      <c r="T3424" t="s">
        <v>16222</v>
      </c>
      <c r="U3424" t="s">
        <v>16223</v>
      </c>
      <c r="V3424">
        <v>2103</v>
      </c>
      <c r="W3424" t="str">
        <f t="shared" si="1261"/>
        <v>Very Low</v>
      </c>
      <c r="X3424">
        <v>326</v>
      </c>
      <c r="Y3424" t="str">
        <f t="shared" si="1262"/>
        <v>Very Low</v>
      </c>
      <c r="Z3424" t="s">
        <v>16224</v>
      </c>
      <c r="AA3424">
        <v>1</v>
      </c>
      <c r="AB3424" t="str">
        <f t="shared" si="1263"/>
        <v>Solo Star Poster</v>
      </c>
      <c r="AC3424" t="str">
        <f>AC3423</f>
        <v>gang|gun|loner|love|outcast</v>
      </c>
      <c r="AD3424" t="s">
        <v>16225</v>
      </c>
      <c r="AE3424">
        <v>11</v>
      </c>
      <c r="AF3424" t="str">
        <f t="shared" si="1264"/>
        <v>Very Low</v>
      </c>
      <c r="AG3424" t="s">
        <v>9</v>
      </c>
      <c r="AH3424" t="s">
        <v>3542</v>
      </c>
      <c r="AI3424" t="s">
        <v>556</v>
      </c>
      <c r="AJ3424" t="str">
        <f t="shared" si="1265"/>
        <v>Adult</v>
      </c>
      <c r="AK3424">
        <v>8000000</v>
      </c>
      <c r="AL3424" t="str">
        <f t="shared" si="1266"/>
        <v>Low Budget</v>
      </c>
      <c r="AM3424">
        <v>2014</v>
      </c>
      <c r="AN3424">
        <f t="shared" si="1267"/>
        <v>11</v>
      </c>
      <c r="AO3424" t="str">
        <f t="shared" si="1268"/>
        <v>Modern Classic</v>
      </c>
      <c r="AP3424">
        <v>63</v>
      </c>
      <c r="AQ3424" t="str">
        <f t="shared" si="1269"/>
        <v>Very Low</v>
      </c>
      <c r="AR3424">
        <v>5.3</v>
      </c>
      <c r="AS3424" t="str">
        <f t="shared" si="1270"/>
        <v>Below Average</v>
      </c>
      <c r="AT3424">
        <v>2.35</v>
      </c>
      <c r="AU3424" t="str">
        <f t="shared" si="1271"/>
        <v>Cinematic Widescreen</v>
      </c>
      <c r="AV3424">
        <v>675</v>
      </c>
      <c r="AW3424" t="str">
        <f t="shared" si="1272"/>
        <v>Very Low</v>
      </c>
    </row>
    <row r="3425" spans="1:49" x14ac:dyDescent="0.3">
      <c r="A3425" t="s">
        <v>0</v>
      </c>
      <c r="B3425" t="s">
        <v>11412</v>
      </c>
      <c r="C3425">
        <v>150</v>
      </c>
      <c r="D3425" t="str">
        <f t="shared" si="1252"/>
        <v>Low</v>
      </c>
      <c r="E3425">
        <v>124</v>
      </c>
      <c r="F3425" t="str">
        <f t="shared" si="1253"/>
        <v>2h 4m</v>
      </c>
      <c r="G3425" t="str">
        <f t="shared" si="1254"/>
        <v>Long Movie</v>
      </c>
      <c r="H3425">
        <v>78</v>
      </c>
      <c r="I3425" t="str">
        <f t="shared" si="1255"/>
        <v>Very Low</v>
      </c>
      <c r="J3425">
        <v>4</v>
      </c>
      <c r="K3425" t="str">
        <f t="shared" si="1256"/>
        <v>Very Low</v>
      </c>
      <c r="L3425" t="s">
        <v>16226</v>
      </c>
      <c r="M3425">
        <v>6</v>
      </c>
      <c r="N3425" t="str">
        <f t="shared" si="1257"/>
        <v>Low</v>
      </c>
      <c r="O3425">
        <v>439162</v>
      </c>
      <c r="P3425" t="str">
        <f t="shared" si="1258"/>
        <v>Flop</v>
      </c>
      <c r="Q3425" t="s">
        <v>16227</v>
      </c>
      <c r="R3425" t="str">
        <f t="shared" si="1259"/>
        <v>Action</v>
      </c>
      <c r="S3425">
        <f t="shared" si="1260"/>
        <v>3</v>
      </c>
      <c r="T3425" t="s">
        <v>16228</v>
      </c>
      <c r="U3425" t="s">
        <v>16229</v>
      </c>
      <c r="V3425">
        <v>106160</v>
      </c>
      <c r="W3425" t="str">
        <f t="shared" si="1261"/>
        <v>Medium</v>
      </c>
      <c r="X3425">
        <v>28</v>
      </c>
      <c r="Y3425" t="str">
        <f t="shared" si="1262"/>
        <v>Very Low</v>
      </c>
      <c r="Z3425" t="s">
        <v>16230</v>
      </c>
      <c r="AA3425">
        <v>0</v>
      </c>
      <c r="AB3425" t="str">
        <f t="shared" si="1263"/>
        <v>Symbolic Poster</v>
      </c>
      <c r="AC3425" t="s">
        <v>16231</v>
      </c>
      <c r="AD3425" t="s">
        <v>16232</v>
      </c>
      <c r="AE3425">
        <v>430</v>
      </c>
      <c r="AF3425" t="str">
        <f t="shared" si="1264"/>
        <v>Very Low</v>
      </c>
      <c r="AG3425" t="s">
        <v>647</v>
      </c>
      <c r="AH3425" t="s">
        <v>648</v>
      </c>
      <c r="AI3425" t="s">
        <v>556</v>
      </c>
      <c r="AJ3425" t="str">
        <f t="shared" si="1265"/>
        <v>Adult</v>
      </c>
      <c r="AK3425">
        <v>1100000000</v>
      </c>
      <c r="AL3425" t="str">
        <f t="shared" si="1266"/>
        <v>Very High Budget</v>
      </c>
      <c r="AM3425">
        <v>1988</v>
      </c>
      <c r="AN3425">
        <f t="shared" si="1267"/>
        <v>37</v>
      </c>
      <c r="AO3425" t="str">
        <f t="shared" si="1268"/>
        <v>Old Classic</v>
      </c>
      <c r="AP3425">
        <v>5</v>
      </c>
      <c r="AQ3425" t="str">
        <f t="shared" si="1269"/>
        <v>Very Low</v>
      </c>
      <c r="AR3425">
        <v>8.1</v>
      </c>
      <c r="AS3425" t="str">
        <f t="shared" si="1270"/>
        <v>Excellent</v>
      </c>
      <c r="AT3425">
        <v>1.85</v>
      </c>
      <c r="AU3425" t="str">
        <f t="shared" si="1271"/>
        <v>HDTV / Widescreen</v>
      </c>
      <c r="AV3425">
        <v>0</v>
      </c>
      <c r="AW3425" t="str">
        <f t="shared" si="1272"/>
        <v>Very Low</v>
      </c>
    </row>
    <row r="3426" spans="1:49" x14ac:dyDescent="0.3">
      <c r="A3426" t="s">
        <v>0</v>
      </c>
      <c r="B3426" t="s">
        <v>6123</v>
      </c>
      <c r="C3426">
        <v>30</v>
      </c>
      <c r="D3426" t="str">
        <f t="shared" si="1252"/>
        <v>Very Low</v>
      </c>
      <c r="E3426">
        <v>97</v>
      </c>
      <c r="F3426" t="str">
        <f t="shared" si="1253"/>
        <v>1h 37m</v>
      </c>
      <c r="G3426" t="str">
        <f t="shared" si="1254"/>
        <v>Standard Movie</v>
      </c>
      <c r="H3426">
        <v>17</v>
      </c>
      <c r="I3426" t="str">
        <f t="shared" si="1255"/>
        <v>Very Low</v>
      </c>
      <c r="J3426">
        <v>1000</v>
      </c>
      <c r="K3426" t="str">
        <f t="shared" si="1256"/>
        <v>Very Low</v>
      </c>
      <c r="L3426" t="s">
        <v>271</v>
      </c>
      <c r="M3426">
        <v>23000</v>
      </c>
      <c r="N3426" t="str">
        <f t="shared" si="1257"/>
        <v>Medium</v>
      </c>
      <c r="O3426">
        <f t="shared" ref="O3426:O3428" si="1276">O3425</f>
        <v>439162</v>
      </c>
      <c r="P3426" t="str">
        <f t="shared" si="1258"/>
        <v>Flop</v>
      </c>
      <c r="Q3426" t="s">
        <v>305</v>
      </c>
      <c r="R3426" t="str">
        <f t="shared" si="1259"/>
        <v>Action</v>
      </c>
      <c r="S3426">
        <f t="shared" si="1260"/>
        <v>3</v>
      </c>
      <c r="T3426" t="s">
        <v>304</v>
      </c>
      <c r="U3426" t="s">
        <v>16233</v>
      </c>
      <c r="V3426">
        <v>12078</v>
      </c>
      <c r="W3426" t="str">
        <f t="shared" si="1261"/>
        <v>Low</v>
      </c>
      <c r="X3426">
        <v>37457</v>
      </c>
      <c r="Y3426" t="str">
        <f t="shared" si="1262"/>
        <v>Medium</v>
      </c>
      <c r="Z3426" t="s">
        <v>657</v>
      </c>
      <c r="AA3426">
        <v>2</v>
      </c>
      <c r="AB3426" t="str">
        <f t="shared" si="1263"/>
        <v>Duo/Trio Poster</v>
      </c>
      <c r="AC3426" t="s">
        <v>16234</v>
      </c>
      <c r="AD3426" t="s">
        <v>16235</v>
      </c>
      <c r="AE3426">
        <v>31</v>
      </c>
      <c r="AF3426" t="str">
        <f t="shared" si="1264"/>
        <v>Very Low</v>
      </c>
      <c r="AG3426" t="s">
        <v>9</v>
      </c>
      <c r="AH3426" t="s">
        <v>10</v>
      </c>
      <c r="AI3426" t="s">
        <v>556</v>
      </c>
      <c r="AJ3426" t="str">
        <f t="shared" si="1265"/>
        <v>Adult</v>
      </c>
      <c r="AK3426">
        <v>22000000</v>
      </c>
      <c r="AL3426" t="str">
        <f t="shared" si="1266"/>
        <v>Low Budget</v>
      </c>
      <c r="AM3426">
        <v>2007</v>
      </c>
      <c r="AN3426">
        <f t="shared" si="1267"/>
        <v>18</v>
      </c>
      <c r="AO3426" t="str">
        <f t="shared" si="1268"/>
        <v>Old Classic</v>
      </c>
      <c r="AP3426">
        <v>10000</v>
      </c>
      <c r="AQ3426" t="str">
        <f t="shared" si="1269"/>
        <v>Low</v>
      </c>
      <c r="AR3426">
        <v>5.9</v>
      </c>
      <c r="AS3426" t="str">
        <f t="shared" si="1270"/>
        <v>Below Average</v>
      </c>
      <c r="AT3426">
        <v>2.35</v>
      </c>
      <c r="AU3426" t="str">
        <f t="shared" si="1271"/>
        <v>Cinematic Widescreen</v>
      </c>
      <c r="AV3426">
        <v>0</v>
      </c>
      <c r="AW3426" t="str">
        <f t="shared" si="1272"/>
        <v>Very Low</v>
      </c>
    </row>
    <row r="3427" spans="1:49" x14ac:dyDescent="0.3">
      <c r="A3427" t="s">
        <v>0</v>
      </c>
      <c r="B3427" t="s">
        <v>16236</v>
      </c>
      <c r="C3427">
        <v>20</v>
      </c>
      <c r="D3427" t="str">
        <f t="shared" si="1252"/>
        <v>Very Low</v>
      </c>
      <c r="E3427">
        <v>124</v>
      </c>
      <c r="F3427" t="str">
        <f t="shared" si="1253"/>
        <v>2h 4m</v>
      </c>
      <c r="G3427" t="str">
        <f t="shared" si="1254"/>
        <v>Long Movie</v>
      </c>
      <c r="H3427">
        <v>2</v>
      </c>
      <c r="I3427" t="str">
        <f t="shared" si="1255"/>
        <v>Very Low</v>
      </c>
      <c r="J3427">
        <v>23</v>
      </c>
      <c r="K3427" t="str">
        <f t="shared" si="1256"/>
        <v>Very Low</v>
      </c>
      <c r="L3427" t="s">
        <v>16237</v>
      </c>
      <c r="M3427">
        <v>413</v>
      </c>
      <c r="N3427" t="str">
        <f t="shared" si="1257"/>
        <v>Low</v>
      </c>
      <c r="O3427">
        <f t="shared" si="1276"/>
        <v>439162</v>
      </c>
      <c r="P3427" t="str">
        <f t="shared" si="1258"/>
        <v>Flop</v>
      </c>
      <c r="Q3427" t="s">
        <v>1605</v>
      </c>
      <c r="R3427" t="str">
        <f t="shared" si="1259"/>
        <v>Biography</v>
      </c>
      <c r="S3427">
        <f t="shared" si="1260"/>
        <v>3</v>
      </c>
      <c r="T3427" t="s">
        <v>1026</v>
      </c>
      <c r="U3427" t="s">
        <v>16238</v>
      </c>
      <c r="V3427">
        <v>4412</v>
      </c>
      <c r="W3427" t="str">
        <f t="shared" si="1261"/>
        <v>Very Low</v>
      </c>
      <c r="X3427">
        <v>733</v>
      </c>
      <c r="Y3427" t="str">
        <f t="shared" si="1262"/>
        <v>Very Low</v>
      </c>
      <c r="Z3427" t="s">
        <v>16239</v>
      </c>
      <c r="AA3427">
        <v>0</v>
      </c>
      <c r="AB3427" t="str">
        <f t="shared" si="1263"/>
        <v>Symbolic Poster</v>
      </c>
      <c r="AC3427" t="s">
        <v>16240</v>
      </c>
      <c r="AD3427" t="s">
        <v>16241</v>
      </c>
      <c r="AE3427">
        <v>31</v>
      </c>
      <c r="AF3427" t="str">
        <f t="shared" si="1264"/>
        <v>Very Low</v>
      </c>
      <c r="AG3427" t="s">
        <v>1435</v>
      </c>
      <c r="AH3427" t="s">
        <v>239</v>
      </c>
      <c r="AI3427" t="s">
        <v>66</v>
      </c>
      <c r="AJ3427" t="str">
        <f t="shared" si="1265"/>
        <v>Family</v>
      </c>
      <c r="AK3427">
        <v>8000000</v>
      </c>
      <c r="AL3427" t="str">
        <f t="shared" si="1266"/>
        <v>Low Budget</v>
      </c>
      <c r="AM3427">
        <v>2005</v>
      </c>
      <c r="AN3427">
        <f t="shared" si="1267"/>
        <v>20</v>
      </c>
      <c r="AO3427" t="str">
        <f t="shared" si="1268"/>
        <v>Old Classic</v>
      </c>
      <c r="AP3427">
        <v>265</v>
      </c>
      <c r="AQ3427" t="str">
        <f t="shared" si="1269"/>
        <v>Very Low</v>
      </c>
      <c r="AR3427">
        <v>7.7</v>
      </c>
      <c r="AS3427" t="str">
        <f t="shared" si="1270"/>
        <v>Good</v>
      </c>
      <c r="AT3427">
        <v>2.35</v>
      </c>
      <c r="AU3427" t="str">
        <f t="shared" si="1271"/>
        <v>Cinematic Widescreen</v>
      </c>
      <c r="AV3427">
        <v>520</v>
      </c>
      <c r="AW3427" t="str">
        <f t="shared" si="1272"/>
        <v>Very Low</v>
      </c>
    </row>
    <row r="3428" spans="1:49" x14ac:dyDescent="0.3">
      <c r="A3428" t="s">
        <v>0</v>
      </c>
      <c r="B3428" t="s">
        <v>16242</v>
      </c>
      <c r="C3428">
        <v>21</v>
      </c>
      <c r="D3428" t="str">
        <f t="shared" si="1252"/>
        <v>Very Low</v>
      </c>
      <c r="E3428">
        <v>96</v>
      </c>
      <c r="F3428" t="str">
        <f t="shared" si="1253"/>
        <v>1h 36m</v>
      </c>
      <c r="G3428" t="str">
        <f t="shared" si="1254"/>
        <v>Standard Movie</v>
      </c>
      <c r="H3428">
        <v>2</v>
      </c>
      <c r="I3428" t="str">
        <f t="shared" si="1255"/>
        <v>Very Low</v>
      </c>
      <c r="J3428">
        <v>600</v>
      </c>
      <c r="K3428" t="str">
        <f t="shared" si="1256"/>
        <v>Very Low</v>
      </c>
      <c r="L3428" t="s">
        <v>14029</v>
      </c>
      <c r="M3428">
        <v>31000</v>
      </c>
      <c r="N3428" t="str">
        <f t="shared" si="1257"/>
        <v>Medium</v>
      </c>
      <c r="O3428">
        <f t="shared" si="1276"/>
        <v>439162</v>
      </c>
      <c r="P3428" t="str">
        <f t="shared" si="1258"/>
        <v>Flop</v>
      </c>
      <c r="Q3428" t="s">
        <v>435</v>
      </c>
      <c r="R3428" t="str">
        <f t="shared" si="1259"/>
        <v>Action</v>
      </c>
      <c r="S3428">
        <f t="shared" si="1260"/>
        <v>4</v>
      </c>
      <c r="T3428" t="s">
        <v>16243</v>
      </c>
      <c r="U3428" t="s">
        <v>16244</v>
      </c>
      <c r="V3428">
        <v>1965</v>
      </c>
      <c r="W3428" t="str">
        <f t="shared" si="1261"/>
        <v>Very Low</v>
      </c>
      <c r="X3428">
        <v>33858</v>
      </c>
      <c r="Y3428" t="str">
        <f t="shared" si="1262"/>
        <v>Medium</v>
      </c>
      <c r="Z3428" t="s">
        <v>5418</v>
      </c>
      <c r="AA3428">
        <v>6</v>
      </c>
      <c r="AB3428" t="str">
        <f t="shared" si="1263"/>
        <v>Ensemble Poster</v>
      </c>
      <c r="AC3428" t="s">
        <v>16245</v>
      </c>
      <c r="AD3428" t="s">
        <v>16246</v>
      </c>
      <c r="AE3428">
        <v>24</v>
      </c>
      <c r="AF3428" t="str">
        <f t="shared" si="1264"/>
        <v>Very Low</v>
      </c>
      <c r="AG3428" t="s">
        <v>9</v>
      </c>
      <c r="AH3428" t="s">
        <v>10</v>
      </c>
      <c r="AI3428" t="s">
        <v>556</v>
      </c>
      <c r="AJ3428" t="str">
        <f t="shared" si="1265"/>
        <v>Adult</v>
      </c>
      <c r="AK3428">
        <v>8000000</v>
      </c>
      <c r="AL3428" t="str">
        <f t="shared" si="1266"/>
        <v>Low Budget</v>
      </c>
      <c r="AM3428">
        <v>2014</v>
      </c>
      <c r="AN3428">
        <f t="shared" si="1267"/>
        <v>11</v>
      </c>
      <c r="AO3428" t="str">
        <f t="shared" si="1268"/>
        <v>Modern Classic</v>
      </c>
      <c r="AP3428">
        <v>920</v>
      </c>
      <c r="AQ3428" t="str">
        <f t="shared" si="1269"/>
        <v>Very Low</v>
      </c>
      <c r="AR3428">
        <v>4.5999999999999996</v>
      </c>
      <c r="AS3428" t="str">
        <f t="shared" si="1270"/>
        <v>Poor</v>
      </c>
      <c r="AT3428">
        <f>AT3427</f>
        <v>2.35</v>
      </c>
      <c r="AU3428" t="str">
        <f t="shared" si="1271"/>
        <v>Cinematic Widescreen</v>
      </c>
      <c r="AV3428">
        <v>438</v>
      </c>
      <c r="AW3428" t="str">
        <f t="shared" si="1272"/>
        <v>Very Low</v>
      </c>
    </row>
    <row r="3429" spans="1:49" x14ac:dyDescent="0.3">
      <c r="A3429" t="s">
        <v>0</v>
      </c>
      <c r="B3429" t="s">
        <v>6738</v>
      </c>
      <c r="C3429">
        <v>11</v>
      </c>
      <c r="D3429" t="str">
        <f t="shared" si="1252"/>
        <v>Very Low</v>
      </c>
      <c r="E3429">
        <v>114</v>
      </c>
      <c r="F3429" t="str">
        <f t="shared" si="1253"/>
        <v>1h 54m</v>
      </c>
      <c r="G3429" t="str">
        <f t="shared" si="1254"/>
        <v>Standard Movie</v>
      </c>
      <c r="H3429">
        <v>29</v>
      </c>
      <c r="I3429" t="str">
        <f t="shared" si="1255"/>
        <v>Very Low</v>
      </c>
      <c r="J3429">
        <v>11</v>
      </c>
      <c r="K3429" t="str">
        <f t="shared" si="1256"/>
        <v>Very Low</v>
      </c>
      <c r="L3429" t="s">
        <v>16247</v>
      </c>
      <c r="M3429">
        <v>163</v>
      </c>
      <c r="N3429" t="str">
        <f t="shared" si="1257"/>
        <v>Low</v>
      </c>
      <c r="O3429">
        <v>50000</v>
      </c>
      <c r="P3429" t="str">
        <f t="shared" si="1258"/>
        <v>Flop</v>
      </c>
      <c r="Q3429" t="s">
        <v>2670</v>
      </c>
      <c r="R3429" t="str">
        <f t="shared" si="1259"/>
        <v>Action</v>
      </c>
      <c r="S3429">
        <f t="shared" si="1260"/>
        <v>4</v>
      </c>
      <c r="T3429" t="s">
        <v>16248</v>
      </c>
      <c r="U3429" t="s">
        <v>16249</v>
      </c>
      <c r="V3429">
        <v>322</v>
      </c>
      <c r="W3429" t="str">
        <f t="shared" si="1261"/>
        <v>Very Low</v>
      </c>
      <c r="X3429">
        <v>219</v>
      </c>
      <c r="Y3429" t="str">
        <f t="shared" si="1262"/>
        <v>Very Low</v>
      </c>
      <c r="Z3429" t="s">
        <v>16250</v>
      </c>
      <c r="AA3429">
        <v>2</v>
      </c>
      <c r="AB3429" t="str">
        <f t="shared" si="1263"/>
        <v>Duo/Trio Poster</v>
      </c>
      <c r="AC3429" t="str">
        <f>AC3428</f>
        <v>police officer killed|police officer shot in the chest|police officer shot in the forehead|police officer shot in the head|police shootout</v>
      </c>
      <c r="AD3429" t="s">
        <v>16251</v>
      </c>
      <c r="AE3429">
        <v>2</v>
      </c>
      <c r="AF3429" t="str">
        <f t="shared" si="1264"/>
        <v>Very Low</v>
      </c>
      <c r="AG3429" t="s">
        <v>11678</v>
      </c>
      <c r="AH3429" t="s">
        <v>863</v>
      </c>
      <c r="AI3429" t="str">
        <f t="shared" ref="AI3429:AK3429" si="1277">AI3428</f>
        <v>R</v>
      </c>
      <c r="AJ3429" t="str">
        <f t="shared" si="1265"/>
        <v>Adult</v>
      </c>
      <c r="AK3429">
        <f t="shared" si="1277"/>
        <v>8000000</v>
      </c>
      <c r="AL3429" t="str">
        <f t="shared" si="1266"/>
        <v>Low Budget</v>
      </c>
      <c r="AM3429">
        <v>2013</v>
      </c>
      <c r="AN3429">
        <f t="shared" si="1267"/>
        <v>12</v>
      </c>
      <c r="AO3429" t="str">
        <f t="shared" si="1268"/>
        <v>Modern Classic</v>
      </c>
      <c r="AP3429">
        <v>20</v>
      </c>
      <c r="AQ3429" t="str">
        <f t="shared" si="1269"/>
        <v>Very Low</v>
      </c>
      <c r="AR3429">
        <v>5.0999999999999996</v>
      </c>
      <c r="AS3429" t="str">
        <f t="shared" si="1270"/>
        <v>Below Average</v>
      </c>
      <c r="AT3429">
        <v>2.35</v>
      </c>
      <c r="AU3429" t="str">
        <f t="shared" si="1271"/>
        <v>Cinematic Widescreen</v>
      </c>
      <c r="AV3429">
        <v>81</v>
      </c>
      <c r="AW3429" t="str">
        <f t="shared" si="1272"/>
        <v>Very Low</v>
      </c>
    </row>
    <row r="3430" spans="1:49" x14ac:dyDescent="0.3">
      <c r="A3430" t="s">
        <v>0</v>
      </c>
      <c r="B3430" t="s">
        <v>16252</v>
      </c>
      <c r="C3430">
        <v>85</v>
      </c>
      <c r="D3430" t="str">
        <f t="shared" si="1252"/>
        <v>Low</v>
      </c>
      <c r="E3430">
        <v>90</v>
      </c>
      <c r="F3430" t="str">
        <f t="shared" si="1253"/>
        <v>1h 30m</v>
      </c>
      <c r="G3430" t="str">
        <f t="shared" si="1254"/>
        <v>Standard Movie</v>
      </c>
      <c r="H3430">
        <v>21</v>
      </c>
      <c r="I3430" t="str">
        <f t="shared" si="1255"/>
        <v>Very Low</v>
      </c>
      <c r="J3430">
        <v>112</v>
      </c>
      <c r="K3430" t="str">
        <f t="shared" si="1256"/>
        <v>Very Low</v>
      </c>
      <c r="L3430" t="s">
        <v>5269</v>
      </c>
      <c r="M3430">
        <v>186</v>
      </c>
      <c r="N3430" t="str">
        <f t="shared" si="1257"/>
        <v>Low</v>
      </c>
      <c r="O3430">
        <v>671240</v>
      </c>
      <c r="P3430" t="str">
        <f t="shared" si="1258"/>
        <v>Flop</v>
      </c>
      <c r="Q3430" t="s">
        <v>1386</v>
      </c>
      <c r="R3430" t="str">
        <f t="shared" si="1259"/>
        <v>Comedy</v>
      </c>
      <c r="S3430">
        <f t="shared" si="1260"/>
        <v>3</v>
      </c>
      <c r="T3430" t="s">
        <v>5241</v>
      </c>
      <c r="U3430" t="s">
        <v>16253</v>
      </c>
      <c r="V3430">
        <v>23023</v>
      </c>
      <c r="W3430" t="str">
        <f t="shared" si="1261"/>
        <v>Low</v>
      </c>
      <c r="X3430">
        <v>619</v>
      </c>
      <c r="Y3430" t="str">
        <f t="shared" si="1262"/>
        <v>Very Low</v>
      </c>
      <c r="Z3430" t="s">
        <v>16254</v>
      </c>
      <c r="AA3430">
        <v>0</v>
      </c>
      <c r="AB3430" t="str">
        <f t="shared" si="1263"/>
        <v>Symbolic Poster</v>
      </c>
      <c r="AC3430" t="s">
        <v>16255</v>
      </c>
      <c r="AD3430" t="s">
        <v>16256</v>
      </c>
      <c r="AE3430">
        <v>149</v>
      </c>
      <c r="AF3430" t="str">
        <f t="shared" si="1264"/>
        <v>Very Low</v>
      </c>
      <c r="AG3430" t="s">
        <v>9</v>
      </c>
      <c r="AH3430" t="s">
        <v>28</v>
      </c>
      <c r="AI3430" t="s">
        <v>556</v>
      </c>
      <c r="AJ3430" t="str">
        <f t="shared" si="1265"/>
        <v>Adult</v>
      </c>
      <c r="AK3430">
        <v>7900000</v>
      </c>
      <c r="AL3430" t="str">
        <f t="shared" si="1266"/>
        <v>Low Budget</v>
      </c>
      <c r="AM3430">
        <v>2005</v>
      </c>
      <c r="AN3430">
        <f t="shared" si="1267"/>
        <v>20</v>
      </c>
      <c r="AO3430" t="str">
        <f t="shared" si="1268"/>
        <v>Old Classic</v>
      </c>
      <c r="AP3430">
        <v>119</v>
      </c>
      <c r="AQ3430" t="str">
        <f t="shared" si="1269"/>
        <v>Very Low</v>
      </c>
      <c r="AR3430">
        <v>6.9</v>
      </c>
      <c r="AS3430" t="str">
        <f t="shared" si="1270"/>
        <v>Average</v>
      </c>
      <c r="AT3430">
        <v>2.35</v>
      </c>
      <c r="AU3430" t="str">
        <f t="shared" si="1271"/>
        <v>Cinematic Widescreen</v>
      </c>
      <c r="AV3430">
        <v>0</v>
      </c>
      <c r="AW3430" t="str">
        <f t="shared" si="1272"/>
        <v>Very Low</v>
      </c>
    </row>
    <row r="3431" spans="1:49" x14ac:dyDescent="0.3">
      <c r="A3431" t="s">
        <v>0</v>
      </c>
      <c r="B3431" t="s">
        <v>6219</v>
      </c>
      <c r="C3431">
        <v>5</v>
      </c>
      <c r="D3431" t="str">
        <f t="shared" si="1252"/>
        <v>Very Low</v>
      </c>
      <c r="E3431">
        <v>104</v>
      </c>
      <c r="F3431" t="str">
        <f t="shared" si="1253"/>
        <v>1h 44m</v>
      </c>
      <c r="G3431" t="str">
        <f t="shared" si="1254"/>
        <v>Standard Movie</v>
      </c>
      <c r="H3431">
        <v>78</v>
      </c>
      <c r="I3431" t="str">
        <f t="shared" si="1255"/>
        <v>Very Low</v>
      </c>
      <c r="J3431">
        <v>189</v>
      </c>
      <c r="K3431" t="str">
        <f t="shared" si="1256"/>
        <v>Very Low</v>
      </c>
      <c r="L3431" t="s">
        <v>16257</v>
      </c>
      <c r="M3431">
        <v>502</v>
      </c>
      <c r="N3431" t="str">
        <f t="shared" si="1257"/>
        <v>Low</v>
      </c>
      <c r="O3431">
        <f>O3430</f>
        <v>671240</v>
      </c>
      <c r="P3431" t="str">
        <f t="shared" si="1258"/>
        <v>Flop</v>
      </c>
      <c r="Q3431" t="s">
        <v>3380</v>
      </c>
      <c r="R3431" t="str">
        <f t="shared" si="1259"/>
        <v>Drama</v>
      </c>
      <c r="S3431">
        <f t="shared" si="1260"/>
        <v>1</v>
      </c>
      <c r="T3431" t="s">
        <v>16258</v>
      </c>
      <c r="U3431" t="s">
        <v>16259</v>
      </c>
      <c r="V3431">
        <v>63</v>
      </c>
      <c r="W3431" t="str">
        <f t="shared" si="1261"/>
        <v>Very Low</v>
      </c>
      <c r="X3431">
        <v>1546</v>
      </c>
      <c r="Y3431" t="str">
        <f t="shared" si="1262"/>
        <v>Low</v>
      </c>
      <c r="Z3431" t="s">
        <v>16260</v>
      </c>
      <c r="AA3431">
        <v>0</v>
      </c>
      <c r="AB3431" t="str">
        <f t="shared" si="1263"/>
        <v>Symbolic Poster</v>
      </c>
      <c r="AC3431" t="str">
        <f>AC3430</f>
        <v>florist|friend|friendship|lesbian|love</v>
      </c>
      <c r="AD3431" t="s">
        <v>16261</v>
      </c>
      <c r="AE3431">
        <v>5</v>
      </c>
      <c r="AF3431" t="str">
        <f t="shared" si="1264"/>
        <v>Very Low</v>
      </c>
      <c r="AG3431" t="s">
        <v>9</v>
      </c>
      <c r="AH3431" t="s">
        <v>10</v>
      </c>
      <c r="AI3431" t="s">
        <v>11</v>
      </c>
      <c r="AJ3431" t="str">
        <f t="shared" si="1265"/>
        <v>Teen</v>
      </c>
      <c r="AK3431">
        <v>8000000</v>
      </c>
      <c r="AL3431" t="str">
        <f t="shared" si="1266"/>
        <v>Low Budget</v>
      </c>
      <c r="AM3431">
        <v>2016</v>
      </c>
      <c r="AN3431">
        <f t="shared" si="1267"/>
        <v>9</v>
      </c>
      <c r="AO3431" t="str">
        <f t="shared" si="1268"/>
        <v>Modern Classic</v>
      </c>
      <c r="AP3431">
        <v>206</v>
      </c>
      <c r="AQ3431" t="str">
        <f t="shared" si="1269"/>
        <v>Very Low</v>
      </c>
      <c r="AR3431">
        <v>8</v>
      </c>
      <c r="AS3431" t="str">
        <f t="shared" si="1270"/>
        <v>Excellent</v>
      </c>
      <c r="AT3431">
        <v>2.35</v>
      </c>
      <c r="AU3431" t="str">
        <f t="shared" si="1271"/>
        <v>Cinematic Widescreen</v>
      </c>
      <c r="AV3431">
        <v>205</v>
      </c>
      <c r="AW3431" t="str">
        <f t="shared" si="1272"/>
        <v>Very Low</v>
      </c>
    </row>
    <row r="3432" spans="1:49" x14ac:dyDescent="0.3">
      <c r="A3432" t="s">
        <v>0</v>
      </c>
      <c r="B3432" t="s">
        <v>16119</v>
      </c>
      <c r="C3432">
        <v>160</v>
      </c>
      <c r="D3432" t="str">
        <f t="shared" si="1252"/>
        <v>Low</v>
      </c>
      <c r="E3432">
        <v>102</v>
      </c>
      <c r="F3432" t="str">
        <f t="shared" si="1253"/>
        <v>1h 42m</v>
      </c>
      <c r="G3432" t="str">
        <f t="shared" si="1254"/>
        <v>Standard Movie</v>
      </c>
      <c r="H3432">
        <v>341</v>
      </c>
      <c r="I3432" t="str">
        <f t="shared" si="1255"/>
        <v>Very Low</v>
      </c>
      <c r="J3432">
        <v>15</v>
      </c>
      <c r="K3432" t="str">
        <f t="shared" si="1256"/>
        <v>Very Low</v>
      </c>
      <c r="L3432" t="s">
        <v>10491</v>
      </c>
      <c r="M3432">
        <v>844</v>
      </c>
      <c r="N3432" t="str">
        <f t="shared" si="1257"/>
        <v>Low</v>
      </c>
      <c r="O3432">
        <v>10105505</v>
      </c>
      <c r="P3432" t="str">
        <f t="shared" si="1258"/>
        <v>Average</v>
      </c>
      <c r="Q3432" t="s">
        <v>2113</v>
      </c>
      <c r="R3432" t="str">
        <f t="shared" si="1259"/>
        <v>Crime</v>
      </c>
      <c r="S3432">
        <f t="shared" si="1260"/>
        <v>4</v>
      </c>
      <c r="T3432" t="s">
        <v>3489</v>
      </c>
      <c r="U3432" t="s">
        <v>16262</v>
      </c>
      <c r="V3432">
        <v>35065</v>
      </c>
      <c r="W3432" t="str">
        <f t="shared" si="1261"/>
        <v>Low</v>
      </c>
      <c r="X3432">
        <v>1389</v>
      </c>
      <c r="Y3432" t="str">
        <f t="shared" si="1262"/>
        <v>Low</v>
      </c>
      <c r="Z3432" t="s">
        <v>16263</v>
      </c>
      <c r="AA3432">
        <v>0</v>
      </c>
      <c r="AB3432" t="str">
        <f t="shared" si="1263"/>
        <v>Symbolic Poster</v>
      </c>
      <c r="AC3432" t="s">
        <v>16264</v>
      </c>
      <c r="AD3432" t="s">
        <v>16265</v>
      </c>
      <c r="AE3432">
        <v>288</v>
      </c>
      <c r="AF3432" t="str">
        <f t="shared" si="1264"/>
        <v>Very Low</v>
      </c>
      <c r="AG3432" t="s">
        <v>9</v>
      </c>
      <c r="AH3432" t="s">
        <v>1436</v>
      </c>
      <c r="AI3432" t="s">
        <v>556</v>
      </c>
      <c r="AJ3432" t="str">
        <f t="shared" si="1265"/>
        <v>Adult</v>
      </c>
      <c r="AK3432">
        <f t="shared" ref="AK3432:AK3433" si="1278">AK3431</f>
        <v>8000000</v>
      </c>
      <c r="AL3432" t="str">
        <f t="shared" si="1266"/>
        <v>Low Budget</v>
      </c>
      <c r="AM3432">
        <v>2003</v>
      </c>
      <c r="AN3432">
        <f t="shared" si="1267"/>
        <v>22</v>
      </c>
      <c r="AO3432" t="str">
        <f t="shared" si="1268"/>
        <v>Old Classic</v>
      </c>
      <c r="AP3432">
        <v>521</v>
      </c>
      <c r="AQ3432" t="str">
        <f t="shared" si="1269"/>
        <v>Very Low</v>
      </c>
      <c r="AR3432">
        <v>6.8</v>
      </c>
      <c r="AS3432" t="str">
        <f t="shared" si="1270"/>
        <v>Average</v>
      </c>
      <c r="AT3432">
        <v>1.85</v>
      </c>
      <c r="AU3432" t="str">
        <f t="shared" si="1271"/>
        <v>HDTV / Widescreen</v>
      </c>
      <c r="AV3432">
        <v>0</v>
      </c>
      <c r="AW3432" t="str">
        <f t="shared" si="1272"/>
        <v>Very Low</v>
      </c>
    </row>
    <row r="3433" spans="1:49" x14ac:dyDescent="0.3">
      <c r="A3433" t="s">
        <v>0</v>
      </c>
      <c r="B3433" t="s">
        <v>16266</v>
      </c>
      <c r="C3433">
        <v>25</v>
      </c>
      <c r="D3433" t="str">
        <f t="shared" si="1252"/>
        <v>Very Low</v>
      </c>
      <c r="E3433">
        <v>93</v>
      </c>
      <c r="F3433" t="str">
        <f t="shared" si="1253"/>
        <v>1h 33m</v>
      </c>
      <c r="G3433" t="str">
        <f t="shared" si="1254"/>
        <v>Standard Movie</v>
      </c>
      <c r="H3433">
        <v>16</v>
      </c>
      <c r="I3433" t="str">
        <f t="shared" si="1255"/>
        <v>Very Low</v>
      </c>
      <c r="J3433">
        <v>376</v>
      </c>
      <c r="K3433" t="str">
        <f t="shared" si="1256"/>
        <v>Very Low</v>
      </c>
      <c r="L3433" t="s">
        <v>16267</v>
      </c>
      <c r="M3433">
        <v>1000</v>
      </c>
      <c r="N3433" t="str">
        <f t="shared" si="1257"/>
        <v>Low</v>
      </c>
      <c r="O3433">
        <f>O3432</f>
        <v>10105505</v>
      </c>
      <c r="P3433" t="str">
        <f t="shared" si="1258"/>
        <v>Average</v>
      </c>
      <c r="Q3433" t="s">
        <v>748</v>
      </c>
      <c r="R3433" t="str">
        <f t="shared" si="1259"/>
        <v>Action</v>
      </c>
      <c r="S3433">
        <f t="shared" si="1260"/>
        <v>2</v>
      </c>
      <c r="T3433" t="s">
        <v>4503</v>
      </c>
      <c r="U3433" t="s">
        <v>16268</v>
      </c>
      <c r="V3433">
        <v>3740</v>
      </c>
      <c r="W3433" t="str">
        <f t="shared" si="1261"/>
        <v>Very Low</v>
      </c>
      <c r="X3433">
        <v>2284</v>
      </c>
      <c r="Y3433" t="str">
        <f t="shared" si="1262"/>
        <v>Low</v>
      </c>
      <c r="Z3433" t="s">
        <v>16269</v>
      </c>
      <c r="AA3433">
        <v>2</v>
      </c>
      <c r="AB3433" t="str">
        <f t="shared" si="1263"/>
        <v>Duo/Trio Poster</v>
      </c>
      <c r="AC3433" t="s">
        <v>16270</v>
      </c>
      <c r="AD3433" t="s">
        <v>16271</v>
      </c>
      <c r="AE3433">
        <v>13</v>
      </c>
      <c r="AF3433" t="str">
        <f t="shared" si="1264"/>
        <v>Very Low</v>
      </c>
      <c r="AG3433" t="s">
        <v>9</v>
      </c>
      <c r="AH3433" t="s">
        <v>28</v>
      </c>
      <c r="AI3433" t="s">
        <v>556</v>
      </c>
      <c r="AJ3433" t="str">
        <f t="shared" si="1265"/>
        <v>Adult</v>
      </c>
      <c r="AK3433">
        <f t="shared" si="1278"/>
        <v>8000000</v>
      </c>
      <c r="AL3433" t="str">
        <f t="shared" si="1266"/>
        <v>Low Budget</v>
      </c>
      <c r="AM3433">
        <v>2013</v>
      </c>
      <c r="AN3433">
        <f t="shared" si="1267"/>
        <v>12</v>
      </c>
      <c r="AO3433" t="str">
        <f t="shared" si="1268"/>
        <v>Modern Classic</v>
      </c>
      <c r="AP3433">
        <v>524</v>
      </c>
      <c r="AQ3433" t="str">
        <f t="shared" si="1269"/>
        <v>Very Low</v>
      </c>
      <c r="AR3433">
        <v>5.4</v>
      </c>
      <c r="AS3433" t="str">
        <f t="shared" si="1270"/>
        <v>Below Average</v>
      </c>
      <c r="AT3433">
        <v>2.35</v>
      </c>
      <c r="AU3433" t="str">
        <f t="shared" si="1271"/>
        <v>Cinematic Widescreen</v>
      </c>
      <c r="AV3433">
        <v>0</v>
      </c>
      <c r="AW3433" t="str">
        <f t="shared" si="1272"/>
        <v>Very Low</v>
      </c>
    </row>
    <row r="3434" spans="1:49" x14ac:dyDescent="0.3">
      <c r="A3434" t="s">
        <v>0</v>
      </c>
      <c r="B3434" t="s">
        <v>16272</v>
      </c>
      <c r="C3434">
        <v>21</v>
      </c>
      <c r="D3434" t="str">
        <f t="shared" si="1252"/>
        <v>Very Low</v>
      </c>
      <c r="E3434">
        <v>90</v>
      </c>
      <c r="F3434" t="str">
        <f t="shared" si="1253"/>
        <v>1h 30m</v>
      </c>
      <c r="G3434" t="str">
        <f t="shared" si="1254"/>
        <v>Standard Movie</v>
      </c>
      <c r="H3434">
        <v>73</v>
      </c>
      <c r="I3434" t="str">
        <f t="shared" si="1255"/>
        <v>Very Low</v>
      </c>
      <c r="J3434">
        <v>26</v>
      </c>
      <c r="K3434" t="str">
        <f t="shared" si="1256"/>
        <v>Very Low</v>
      </c>
      <c r="L3434" t="s">
        <v>5251</v>
      </c>
      <c r="M3434">
        <v>848</v>
      </c>
      <c r="N3434" t="str">
        <f t="shared" si="1257"/>
        <v>Low</v>
      </c>
      <c r="O3434">
        <v>882290</v>
      </c>
      <c r="P3434" t="str">
        <f t="shared" si="1258"/>
        <v>Flop</v>
      </c>
      <c r="Q3434" t="s">
        <v>3450</v>
      </c>
      <c r="R3434" t="str">
        <f t="shared" si="1259"/>
        <v>Action</v>
      </c>
      <c r="S3434">
        <f t="shared" si="1260"/>
        <v>3</v>
      </c>
      <c r="T3434" t="s">
        <v>441</v>
      </c>
      <c r="U3434" t="s">
        <v>16273</v>
      </c>
      <c r="V3434">
        <v>4792</v>
      </c>
      <c r="W3434" t="str">
        <f t="shared" si="1261"/>
        <v>Very Low</v>
      </c>
      <c r="X3434">
        <v>1526</v>
      </c>
      <c r="Y3434" t="str">
        <f t="shared" si="1262"/>
        <v>Low</v>
      </c>
      <c r="Z3434" t="s">
        <v>16274</v>
      </c>
      <c r="AA3434">
        <v>2</v>
      </c>
      <c r="AB3434" t="str">
        <f t="shared" si="1263"/>
        <v>Duo/Trio Poster</v>
      </c>
      <c r="AC3434" t="s">
        <v>16275</v>
      </c>
      <c r="AD3434" t="s">
        <v>16276</v>
      </c>
      <c r="AE3434">
        <v>43</v>
      </c>
      <c r="AF3434" t="str">
        <f t="shared" si="1264"/>
        <v>Very Low</v>
      </c>
      <c r="AG3434" t="s">
        <v>9</v>
      </c>
      <c r="AH3434" t="s">
        <v>341</v>
      </c>
      <c r="AI3434" t="s">
        <v>556</v>
      </c>
      <c r="AJ3434" t="str">
        <f t="shared" si="1265"/>
        <v>Adult</v>
      </c>
      <c r="AK3434">
        <v>10000000</v>
      </c>
      <c r="AL3434" t="str">
        <f t="shared" si="1266"/>
        <v>Low Budget</v>
      </c>
      <c r="AM3434">
        <v>1989</v>
      </c>
      <c r="AN3434">
        <f t="shared" si="1267"/>
        <v>36</v>
      </c>
      <c r="AO3434" t="str">
        <f t="shared" si="1268"/>
        <v>Old Classic</v>
      </c>
      <c r="AP3434">
        <v>643</v>
      </c>
      <c r="AQ3434" t="str">
        <f t="shared" si="1269"/>
        <v>Very Low</v>
      </c>
      <c r="AR3434">
        <v>6.5</v>
      </c>
      <c r="AS3434" t="str">
        <f t="shared" si="1270"/>
        <v>Average</v>
      </c>
      <c r="AT3434">
        <v>1.33</v>
      </c>
      <c r="AU3434" t="str">
        <f t="shared" si="1271"/>
        <v>Classic</v>
      </c>
      <c r="AV3434">
        <v>999</v>
      </c>
      <c r="AW3434" t="str">
        <f t="shared" si="1272"/>
        <v>Very Low</v>
      </c>
    </row>
    <row r="3435" spans="1:49" x14ac:dyDescent="0.3">
      <c r="A3435" t="s">
        <v>0</v>
      </c>
      <c r="B3435" t="s">
        <v>16277</v>
      </c>
      <c r="C3435">
        <v>15</v>
      </c>
      <c r="D3435" t="str">
        <f t="shared" si="1252"/>
        <v>Very Low</v>
      </c>
      <c r="E3435">
        <v>106</v>
      </c>
      <c r="F3435" t="str">
        <f t="shared" si="1253"/>
        <v>1h 46m</v>
      </c>
      <c r="G3435" t="str">
        <f t="shared" si="1254"/>
        <v>Standard Movie</v>
      </c>
      <c r="H3435">
        <v>155</v>
      </c>
      <c r="I3435" t="str">
        <f t="shared" si="1255"/>
        <v>Very Low</v>
      </c>
      <c r="J3435">
        <v>391</v>
      </c>
      <c r="K3435" t="str">
        <f t="shared" si="1256"/>
        <v>Very Low</v>
      </c>
      <c r="L3435" t="s">
        <v>16278</v>
      </c>
      <c r="M3435">
        <v>981</v>
      </c>
      <c r="N3435" t="str">
        <f t="shared" si="1257"/>
        <v>Low</v>
      </c>
      <c r="O3435">
        <f>O3434</f>
        <v>882290</v>
      </c>
      <c r="P3435" t="str">
        <f t="shared" si="1258"/>
        <v>Flop</v>
      </c>
      <c r="Q3435" t="s">
        <v>1296</v>
      </c>
      <c r="R3435" t="str">
        <f t="shared" si="1259"/>
        <v>Action</v>
      </c>
      <c r="S3435">
        <f t="shared" si="1260"/>
        <v>1</v>
      </c>
      <c r="T3435" t="s">
        <v>16279</v>
      </c>
      <c r="U3435" t="s">
        <v>16280</v>
      </c>
      <c r="V3435">
        <v>662</v>
      </c>
      <c r="W3435" t="str">
        <f t="shared" si="1261"/>
        <v>Very Low</v>
      </c>
      <c r="X3435">
        <v>2741</v>
      </c>
      <c r="Y3435" t="str">
        <f t="shared" si="1262"/>
        <v>Low</v>
      </c>
      <c r="Z3435" t="s">
        <v>16281</v>
      </c>
      <c r="AA3435">
        <v>0</v>
      </c>
      <c r="AB3435" t="str">
        <f t="shared" si="1263"/>
        <v>Symbolic Poster</v>
      </c>
      <c r="AC3435" t="s">
        <v>16282</v>
      </c>
      <c r="AD3435" t="s">
        <v>16283</v>
      </c>
      <c r="AE3435">
        <v>14</v>
      </c>
      <c r="AF3435" t="str">
        <f t="shared" si="1264"/>
        <v>Very Low</v>
      </c>
      <c r="AG3435" t="s">
        <v>9</v>
      </c>
      <c r="AH3435" t="s">
        <v>10</v>
      </c>
      <c r="AI3435" t="s">
        <v>556</v>
      </c>
      <c r="AJ3435" t="str">
        <f t="shared" si="1265"/>
        <v>Adult</v>
      </c>
      <c r="AK3435">
        <v>8000000</v>
      </c>
      <c r="AL3435" t="str">
        <f t="shared" si="1266"/>
        <v>Low Budget</v>
      </c>
      <c r="AM3435">
        <v>2016</v>
      </c>
      <c r="AN3435">
        <f t="shared" si="1267"/>
        <v>9</v>
      </c>
      <c r="AO3435" t="str">
        <f t="shared" si="1268"/>
        <v>Modern Classic</v>
      </c>
      <c r="AP3435">
        <v>505</v>
      </c>
      <c r="AQ3435" t="str">
        <f t="shared" si="1269"/>
        <v>Very Low</v>
      </c>
      <c r="AR3435">
        <v>4.2</v>
      </c>
      <c r="AS3435" t="str">
        <f t="shared" si="1270"/>
        <v>Poor</v>
      </c>
      <c r="AT3435">
        <f>AT3434</f>
        <v>1.33</v>
      </c>
      <c r="AU3435" t="str">
        <f t="shared" si="1271"/>
        <v>Classic</v>
      </c>
      <c r="AV3435">
        <v>689</v>
      </c>
      <c r="AW3435" t="str">
        <f t="shared" si="1272"/>
        <v>Very Low</v>
      </c>
    </row>
    <row r="3436" spans="1:49" x14ac:dyDescent="0.3">
      <c r="A3436" t="s">
        <v>0</v>
      </c>
      <c r="B3436" t="s">
        <v>6219</v>
      </c>
      <c r="C3436">
        <v>61</v>
      </c>
      <c r="D3436" t="str">
        <f t="shared" si="1252"/>
        <v>Low</v>
      </c>
      <c r="E3436">
        <v>99</v>
      </c>
      <c r="F3436" t="str">
        <f t="shared" si="1253"/>
        <v>1h 39m</v>
      </c>
      <c r="G3436" t="str">
        <f t="shared" si="1254"/>
        <v>Standard Movie</v>
      </c>
      <c r="H3436">
        <v>78</v>
      </c>
      <c r="I3436" t="str">
        <f t="shared" si="1255"/>
        <v>Very Low</v>
      </c>
      <c r="J3436">
        <v>325</v>
      </c>
      <c r="K3436" t="str">
        <f t="shared" si="1256"/>
        <v>Very Low</v>
      </c>
      <c r="L3436" t="s">
        <v>16284</v>
      </c>
      <c r="M3436">
        <v>11000</v>
      </c>
      <c r="N3436" t="str">
        <f t="shared" si="1257"/>
        <v>Medium</v>
      </c>
      <c r="O3436">
        <v>106593296</v>
      </c>
      <c r="P3436" t="str">
        <f t="shared" si="1258"/>
        <v>Hit</v>
      </c>
      <c r="Q3436" t="s">
        <v>3903</v>
      </c>
      <c r="R3436" t="str">
        <f t="shared" si="1259"/>
        <v>Comedy</v>
      </c>
      <c r="S3436">
        <f t="shared" si="1260"/>
        <v>3</v>
      </c>
      <c r="T3436" t="s">
        <v>437</v>
      </c>
      <c r="U3436" t="s">
        <v>16285</v>
      </c>
      <c r="V3436">
        <v>72324</v>
      </c>
      <c r="W3436" t="str">
        <f t="shared" si="1261"/>
        <v>Medium</v>
      </c>
      <c r="X3436">
        <v>12619</v>
      </c>
      <c r="Y3436" t="str">
        <f t="shared" si="1262"/>
        <v>Medium</v>
      </c>
      <c r="Z3436" t="s">
        <v>16286</v>
      </c>
      <c r="AA3436">
        <v>1</v>
      </c>
      <c r="AB3436" t="str">
        <f t="shared" si="1263"/>
        <v>Solo Star Poster</v>
      </c>
      <c r="AC3436" t="s">
        <v>16287</v>
      </c>
      <c r="AD3436" t="s">
        <v>16288</v>
      </c>
      <c r="AE3436">
        <v>134</v>
      </c>
      <c r="AF3436" t="str">
        <f t="shared" si="1264"/>
        <v>Very Low</v>
      </c>
      <c r="AG3436" t="s">
        <v>9</v>
      </c>
      <c r="AH3436" t="s">
        <v>10</v>
      </c>
      <c r="AI3436" t="s">
        <v>66</v>
      </c>
      <c r="AJ3436" t="str">
        <f t="shared" si="1265"/>
        <v>Family</v>
      </c>
      <c r="AK3436">
        <v>7500000</v>
      </c>
      <c r="AL3436" t="str">
        <f t="shared" si="1266"/>
        <v>Low Budget</v>
      </c>
      <c r="AM3436">
        <v>1989</v>
      </c>
      <c r="AN3436">
        <f t="shared" si="1267"/>
        <v>36</v>
      </c>
      <c r="AO3436" t="str">
        <f t="shared" si="1268"/>
        <v>Old Classic</v>
      </c>
      <c r="AP3436">
        <v>509</v>
      </c>
      <c r="AQ3436" t="str">
        <f t="shared" si="1269"/>
        <v>Very Low</v>
      </c>
      <c r="AR3436">
        <v>7.4</v>
      </c>
      <c r="AS3436" t="str">
        <f t="shared" si="1270"/>
        <v>Good</v>
      </c>
      <c r="AT3436">
        <v>1.85</v>
      </c>
      <c r="AU3436" t="str">
        <f t="shared" si="1271"/>
        <v>HDTV / Widescreen</v>
      </c>
      <c r="AV3436">
        <v>3000</v>
      </c>
      <c r="AW3436" t="str">
        <f t="shared" si="1272"/>
        <v>Low</v>
      </c>
    </row>
    <row r="3437" spans="1:49" x14ac:dyDescent="0.3">
      <c r="A3437" t="s">
        <v>0</v>
      </c>
      <c r="B3437" t="s">
        <v>7756</v>
      </c>
      <c r="C3437">
        <v>34</v>
      </c>
      <c r="D3437" t="str">
        <f t="shared" si="1252"/>
        <v>Very Low</v>
      </c>
      <c r="E3437">
        <v>115</v>
      </c>
      <c r="F3437" t="str">
        <f t="shared" si="1253"/>
        <v>1h 55m</v>
      </c>
      <c r="G3437" t="str">
        <f t="shared" si="1254"/>
        <v>Standard Movie</v>
      </c>
      <c r="H3437">
        <v>88</v>
      </c>
      <c r="I3437" t="str">
        <f t="shared" si="1255"/>
        <v>Very Low</v>
      </c>
      <c r="J3437">
        <v>890</v>
      </c>
      <c r="K3437" t="str">
        <f t="shared" si="1256"/>
        <v>Very Low</v>
      </c>
      <c r="L3437" t="s">
        <v>1511</v>
      </c>
      <c r="M3437">
        <v>1000</v>
      </c>
      <c r="N3437" t="str">
        <f t="shared" si="1257"/>
        <v>Low</v>
      </c>
      <c r="O3437">
        <v>43490057</v>
      </c>
      <c r="P3437" t="str">
        <f t="shared" si="1258"/>
        <v>Average</v>
      </c>
      <c r="Q3437" t="s">
        <v>2498</v>
      </c>
      <c r="R3437" t="str">
        <f t="shared" si="1259"/>
        <v>Comedy</v>
      </c>
      <c r="S3437">
        <f t="shared" si="1260"/>
        <v>2</v>
      </c>
      <c r="T3437" t="s">
        <v>1730</v>
      </c>
      <c r="U3437" t="s">
        <v>16289</v>
      </c>
      <c r="V3437">
        <v>5275</v>
      </c>
      <c r="W3437" t="str">
        <f t="shared" si="1261"/>
        <v>Very Low</v>
      </c>
      <c r="X3437">
        <v>4737</v>
      </c>
      <c r="Y3437" t="str">
        <f t="shared" si="1262"/>
        <v>Low</v>
      </c>
      <c r="Z3437" t="s">
        <v>605</v>
      </c>
      <c r="AA3437">
        <v>6</v>
      </c>
      <c r="AB3437" t="str">
        <f t="shared" si="1263"/>
        <v>Ensemble Poster</v>
      </c>
      <c r="AC3437" t="s">
        <v>16290</v>
      </c>
      <c r="AD3437" t="s">
        <v>16291</v>
      </c>
      <c r="AE3437">
        <v>30</v>
      </c>
      <c r="AF3437" t="str">
        <f t="shared" si="1264"/>
        <v>Very Low</v>
      </c>
      <c r="AG3437" t="s">
        <v>9</v>
      </c>
      <c r="AH3437" t="s">
        <v>10</v>
      </c>
      <c r="AI3437" t="s">
        <v>556</v>
      </c>
      <c r="AJ3437" t="str">
        <f t="shared" si="1265"/>
        <v>Adult</v>
      </c>
      <c r="AK3437">
        <v>7500000</v>
      </c>
      <c r="AL3437" t="str">
        <f t="shared" si="1266"/>
        <v>Low Budget</v>
      </c>
      <c r="AM3437">
        <v>1997</v>
      </c>
      <c r="AN3437">
        <f t="shared" si="1267"/>
        <v>28</v>
      </c>
      <c r="AO3437" t="str">
        <f t="shared" si="1268"/>
        <v>Old Classic</v>
      </c>
      <c r="AP3437">
        <v>1000</v>
      </c>
      <c r="AQ3437" t="str">
        <f t="shared" si="1269"/>
        <v>Very Low</v>
      </c>
      <c r="AR3437">
        <v>6.9</v>
      </c>
      <c r="AS3437" t="str">
        <f t="shared" si="1270"/>
        <v>Average</v>
      </c>
      <c r="AT3437">
        <v>1.85</v>
      </c>
      <c r="AU3437" t="str">
        <f t="shared" si="1271"/>
        <v>HDTV / Widescreen</v>
      </c>
      <c r="AV3437">
        <v>508</v>
      </c>
      <c r="AW3437" t="str">
        <f t="shared" si="1272"/>
        <v>Very Low</v>
      </c>
    </row>
    <row r="3438" spans="1:49" x14ac:dyDescent="0.3">
      <c r="A3438" t="s">
        <v>0</v>
      </c>
      <c r="B3438" t="s">
        <v>16292</v>
      </c>
      <c r="C3438">
        <v>62</v>
      </c>
      <c r="D3438" t="str">
        <f t="shared" si="1252"/>
        <v>Low</v>
      </c>
      <c r="E3438">
        <v>89</v>
      </c>
      <c r="F3438" t="str">
        <f t="shared" si="1253"/>
        <v>1h 29m</v>
      </c>
      <c r="G3438" t="str">
        <f t="shared" si="1254"/>
        <v>Featurette</v>
      </c>
      <c r="H3438">
        <v>7</v>
      </c>
      <c r="I3438" t="str">
        <f t="shared" si="1255"/>
        <v>Very Low</v>
      </c>
      <c r="J3438">
        <v>36</v>
      </c>
      <c r="K3438" t="str">
        <f t="shared" si="1256"/>
        <v>Very Low</v>
      </c>
      <c r="L3438" t="s">
        <v>16293</v>
      </c>
      <c r="M3438">
        <v>186</v>
      </c>
      <c r="N3438" t="str">
        <f t="shared" si="1257"/>
        <v>Low</v>
      </c>
      <c r="O3438">
        <v>32333860</v>
      </c>
      <c r="P3438" t="str">
        <f t="shared" si="1258"/>
        <v>Average</v>
      </c>
      <c r="Q3438" t="s">
        <v>2107</v>
      </c>
      <c r="R3438" t="str">
        <f t="shared" si="1259"/>
        <v>Action</v>
      </c>
      <c r="S3438">
        <f t="shared" si="1260"/>
        <v>2</v>
      </c>
      <c r="T3438" t="s">
        <v>16294</v>
      </c>
      <c r="U3438" t="s">
        <v>16295</v>
      </c>
      <c r="V3438">
        <v>29843</v>
      </c>
      <c r="W3438" t="str">
        <f t="shared" si="1261"/>
        <v>Low</v>
      </c>
      <c r="X3438">
        <v>407</v>
      </c>
      <c r="Y3438" t="str">
        <f t="shared" si="1262"/>
        <v>Very Low</v>
      </c>
      <c r="Z3438" t="s">
        <v>16296</v>
      </c>
      <c r="AA3438">
        <v>1</v>
      </c>
      <c r="AB3438" t="str">
        <f t="shared" si="1263"/>
        <v>Solo Star Poster</v>
      </c>
      <c r="AC3438" t="s">
        <v>16297</v>
      </c>
      <c r="AD3438" t="s">
        <v>16298</v>
      </c>
      <c r="AE3438">
        <v>81</v>
      </c>
      <c r="AF3438" t="str">
        <f t="shared" si="1264"/>
        <v>Very Low</v>
      </c>
      <c r="AG3438" t="s">
        <v>7212</v>
      </c>
      <c r="AH3438" t="s">
        <v>3830</v>
      </c>
      <c r="AI3438" t="s">
        <v>556</v>
      </c>
      <c r="AJ3438" t="str">
        <f t="shared" si="1265"/>
        <v>Adult</v>
      </c>
      <c r="AK3438">
        <v>7500000</v>
      </c>
      <c r="AL3438" t="str">
        <f t="shared" si="1266"/>
        <v>Low Budget</v>
      </c>
      <c r="AM3438">
        <v>1995</v>
      </c>
      <c r="AN3438">
        <f t="shared" si="1267"/>
        <v>30</v>
      </c>
      <c r="AO3438" t="str">
        <f t="shared" si="1268"/>
        <v>Old Classic</v>
      </c>
      <c r="AP3438">
        <v>147</v>
      </c>
      <c r="AQ3438" t="str">
        <f t="shared" si="1269"/>
        <v>Very Low</v>
      </c>
      <c r="AR3438">
        <v>6.7</v>
      </c>
      <c r="AS3438" t="str">
        <f t="shared" si="1270"/>
        <v>Average</v>
      </c>
      <c r="AT3438">
        <v>2.35</v>
      </c>
      <c r="AU3438" t="str">
        <f t="shared" si="1271"/>
        <v>Cinematic Widescreen</v>
      </c>
      <c r="AV3438">
        <v>0</v>
      </c>
      <c r="AW3438" t="str">
        <f t="shared" si="1272"/>
        <v>Very Low</v>
      </c>
    </row>
    <row r="3439" spans="1:49" x14ac:dyDescent="0.3">
      <c r="A3439" t="s">
        <v>0</v>
      </c>
      <c r="B3439" t="s">
        <v>16299</v>
      </c>
      <c r="C3439">
        <v>102</v>
      </c>
      <c r="D3439" t="str">
        <f t="shared" si="1252"/>
        <v>Low</v>
      </c>
      <c r="E3439">
        <v>101</v>
      </c>
      <c r="F3439" t="str">
        <f t="shared" si="1253"/>
        <v>1h 41m</v>
      </c>
      <c r="G3439" t="str">
        <f t="shared" si="1254"/>
        <v>Standard Movie</v>
      </c>
      <c r="H3439">
        <v>2</v>
      </c>
      <c r="I3439" t="str">
        <f t="shared" si="1255"/>
        <v>Very Low</v>
      </c>
      <c r="J3439">
        <v>40</v>
      </c>
      <c r="K3439" t="str">
        <f t="shared" si="1256"/>
        <v>Very Low</v>
      </c>
      <c r="L3439" t="s">
        <v>16300</v>
      </c>
      <c r="M3439">
        <v>10000</v>
      </c>
      <c r="N3439" t="str">
        <f t="shared" si="1257"/>
        <v>Low</v>
      </c>
      <c r="O3439">
        <f>O3438</f>
        <v>32333860</v>
      </c>
      <c r="P3439" t="str">
        <f t="shared" si="1258"/>
        <v>Average</v>
      </c>
      <c r="Q3439" t="s">
        <v>16301</v>
      </c>
      <c r="R3439" t="str">
        <f t="shared" si="1259"/>
        <v>Drama</v>
      </c>
      <c r="S3439">
        <f t="shared" si="1260"/>
        <v>3</v>
      </c>
      <c r="T3439" t="s">
        <v>2795</v>
      </c>
      <c r="U3439" t="s">
        <v>16302</v>
      </c>
      <c r="V3439">
        <v>4035</v>
      </c>
      <c r="W3439" t="str">
        <f t="shared" si="1261"/>
        <v>Very Low</v>
      </c>
      <c r="X3439">
        <v>10218</v>
      </c>
      <c r="Y3439" t="str">
        <f t="shared" si="1262"/>
        <v>Medium</v>
      </c>
      <c r="Z3439" t="s">
        <v>16303</v>
      </c>
      <c r="AA3439">
        <v>0</v>
      </c>
      <c r="AB3439" t="str">
        <f t="shared" si="1263"/>
        <v>Symbolic Poster</v>
      </c>
      <c r="AC3439" t="s">
        <v>16304</v>
      </c>
      <c r="AD3439" t="s">
        <v>16305</v>
      </c>
      <c r="AE3439">
        <v>19</v>
      </c>
      <c r="AF3439" t="str">
        <f t="shared" si="1264"/>
        <v>Very Low</v>
      </c>
      <c r="AG3439" t="s">
        <v>1435</v>
      </c>
      <c r="AH3439" t="s">
        <v>1436</v>
      </c>
      <c r="AI3439" t="str">
        <f>AI3438</f>
        <v>R</v>
      </c>
      <c r="AJ3439" t="str">
        <f t="shared" si="1265"/>
        <v>Adult</v>
      </c>
      <c r="AK3439">
        <v>7700000</v>
      </c>
      <c r="AL3439" t="str">
        <f t="shared" si="1266"/>
        <v>Low Budget</v>
      </c>
      <c r="AM3439">
        <v>2014</v>
      </c>
      <c r="AN3439">
        <f t="shared" si="1267"/>
        <v>11</v>
      </c>
      <c r="AO3439" t="str">
        <f t="shared" si="1268"/>
        <v>Modern Classic</v>
      </c>
      <c r="AP3439">
        <v>154</v>
      </c>
      <c r="AQ3439" t="str">
        <f t="shared" si="1269"/>
        <v>Very Low</v>
      </c>
      <c r="AR3439">
        <v>7.3</v>
      </c>
      <c r="AS3439" t="str">
        <f t="shared" si="1270"/>
        <v>Good</v>
      </c>
      <c r="AT3439">
        <v>2.35</v>
      </c>
      <c r="AU3439" t="str">
        <f t="shared" si="1271"/>
        <v>Cinematic Widescreen</v>
      </c>
      <c r="AV3439">
        <v>2000</v>
      </c>
      <c r="AW3439" t="str">
        <f t="shared" si="1272"/>
        <v>Low</v>
      </c>
    </row>
    <row r="3440" spans="1:49" x14ac:dyDescent="0.3">
      <c r="A3440" t="s">
        <v>0</v>
      </c>
      <c r="B3440" t="s">
        <v>8157</v>
      </c>
      <c r="C3440">
        <v>239</v>
      </c>
      <c r="D3440" t="str">
        <f t="shared" si="1252"/>
        <v>Medium</v>
      </c>
      <c r="E3440">
        <v>92</v>
      </c>
      <c r="F3440" t="str">
        <f t="shared" si="1253"/>
        <v>1h 32m</v>
      </c>
      <c r="G3440" t="str">
        <f t="shared" si="1254"/>
        <v>Standard Movie</v>
      </c>
      <c r="H3440">
        <v>655</v>
      </c>
      <c r="I3440" t="str">
        <f t="shared" si="1255"/>
        <v>Very Low</v>
      </c>
      <c r="J3440">
        <v>88</v>
      </c>
      <c r="K3440" t="str">
        <f t="shared" si="1256"/>
        <v>Very Low</v>
      </c>
      <c r="L3440" t="s">
        <v>8486</v>
      </c>
      <c r="M3440">
        <v>24000</v>
      </c>
      <c r="N3440" t="str">
        <f t="shared" si="1257"/>
        <v>Medium</v>
      </c>
      <c r="O3440">
        <v>24792061</v>
      </c>
      <c r="P3440" t="str">
        <f t="shared" si="1258"/>
        <v>Average</v>
      </c>
      <c r="Q3440" t="s">
        <v>2498</v>
      </c>
      <c r="R3440" t="str">
        <f t="shared" si="1259"/>
        <v>Comedy</v>
      </c>
      <c r="S3440">
        <f t="shared" si="1260"/>
        <v>2</v>
      </c>
      <c r="T3440" t="s">
        <v>53</v>
      </c>
      <c r="U3440" t="s">
        <v>16306</v>
      </c>
      <c r="V3440">
        <v>191998</v>
      </c>
      <c r="W3440" t="str">
        <f t="shared" si="1261"/>
        <v>Medium</v>
      </c>
      <c r="X3440">
        <v>25092</v>
      </c>
      <c r="Y3440" t="str">
        <f t="shared" si="1262"/>
        <v>Medium</v>
      </c>
      <c r="Z3440" t="s">
        <v>16307</v>
      </c>
      <c r="AA3440">
        <v>0</v>
      </c>
      <c r="AB3440" t="str">
        <f t="shared" si="1263"/>
        <v>Symbolic Poster</v>
      </c>
      <c r="AC3440" t="s">
        <v>16308</v>
      </c>
      <c r="AD3440" t="s">
        <v>16309</v>
      </c>
      <c r="AE3440">
        <v>323</v>
      </c>
      <c r="AF3440" t="str">
        <f t="shared" si="1264"/>
        <v>Very Low</v>
      </c>
      <c r="AG3440" t="s">
        <v>9</v>
      </c>
      <c r="AH3440" t="s">
        <v>10</v>
      </c>
      <c r="AI3440" t="s">
        <v>556</v>
      </c>
      <c r="AJ3440" t="str">
        <f t="shared" si="1265"/>
        <v>Adult</v>
      </c>
      <c r="AK3440">
        <v>6500000</v>
      </c>
      <c r="AL3440" t="str">
        <f t="shared" si="1266"/>
        <v>Low Budget</v>
      </c>
      <c r="AM3440">
        <v>2005</v>
      </c>
      <c r="AN3440">
        <f t="shared" si="1267"/>
        <v>20</v>
      </c>
      <c r="AO3440" t="str">
        <f t="shared" si="1268"/>
        <v>Old Classic</v>
      </c>
      <c r="AP3440">
        <v>829</v>
      </c>
      <c r="AQ3440" t="str">
        <f t="shared" si="1269"/>
        <v>Very Low</v>
      </c>
      <c r="AR3440">
        <v>7.6</v>
      </c>
      <c r="AS3440" t="str">
        <f t="shared" si="1270"/>
        <v>Good</v>
      </c>
      <c r="AT3440">
        <v>2.35</v>
      </c>
      <c r="AU3440" t="str">
        <f t="shared" si="1271"/>
        <v>Cinematic Widescreen</v>
      </c>
      <c r="AV3440">
        <v>0</v>
      </c>
      <c r="AW3440" t="str">
        <f t="shared" si="1272"/>
        <v>Very Low</v>
      </c>
    </row>
    <row r="3441" spans="1:49" x14ac:dyDescent="0.3">
      <c r="A3441" t="s">
        <v>0</v>
      </c>
      <c r="B3441" t="s">
        <v>16310</v>
      </c>
      <c r="C3441">
        <v>252</v>
      </c>
      <c r="D3441" t="str">
        <f t="shared" si="1252"/>
        <v>Medium</v>
      </c>
      <c r="E3441">
        <v>94</v>
      </c>
      <c r="F3441" t="str">
        <f t="shared" si="1253"/>
        <v>1h 34m</v>
      </c>
      <c r="G3441" t="str">
        <f t="shared" si="1254"/>
        <v>Standard Movie</v>
      </c>
      <c r="H3441">
        <v>0</v>
      </c>
      <c r="I3441" t="str">
        <f t="shared" si="1255"/>
        <v>Very Low</v>
      </c>
      <c r="J3441">
        <v>658</v>
      </c>
      <c r="K3441" t="str">
        <f t="shared" si="1256"/>
        <v>Very Low</v>
      </c>
      <c r="L3441" t="s">
        <v>14509</v>
      </c>
      <c r="M3441">
        <v>1000</v>
      </c>
      <c r="N3441" t="str">
        <f t="shared" si="1257"/>
        <v>Low</v>
      </c>
      <c r="O3441">
        <v>17544812</v>
      </c>
      <c r="P3441" t="str">
        <f t="shared" si="1258"/>
        <v>Average</v>
      </c>
      <c r="Q3441" t="s">
        <v>6374</v>
      </c>
      <c r="R3441" t="str">
        <f t="shared" si="1259"/>
        <v>Horror</v>
      </c>
      <c r="S3441">
        <f t="shared" si="1260"/>
        <v>1</v>
      </c>
      <c r="T3441" t="s">
        <v>3685</v>
      </c>
      <c r="U3441" t="s">
        <v>16311</v>
      </c>
      <c r="V3441">
        <v>69989</v>
      </c>
      <c r="W3441" t="str">
        <f t="shared" si="1261"/>
        <v>Medium</v>
      </c>
      <c r="X3441">
        <v>4707</v>
      </c>
      <c r="Y3441" t="str">
        <f t="shared" si="1262"/>
        <v>Low</v>
      </c>
      <c r="Z3441" t="s">
        <v>16312</v>
      </c>
      <c r="AA3441">
        <v>0</v>
      </c>
      <c r="AB3441" t="str">
        <f t="shared" si="1263"/>
        <v>Symbolic Poster</v>
      </c>
      <c r="AC3441" t="s">
        <v>16313</v>
      </c>
      <c r="AD3441" t="s">
        <v>16314</v>
      </c>
      <c r="AE3441">
        <v>384</v>
      </c>
      <c r="AF3441" t="str">
        <f t="shared" si="1264"/>
        <v>Very Low</v>
      </c>
      <c r="AG3441" t="s">
        <v>9</v>
      </c>
      <c r="AH3441" t="s">
        <v>10</v>
      </c>
      <c r="AI3441" t="s">
        <v>556</v>
      </c>
      <c r="AJ3441" t="str">
        <f t="shared" si="1265"/>
        <v>Adult</v>
      </c>
      <c r="AK3441">
        <v>10000000</v>
      </c>
      <c r="AL3441" t="str">
        <f t="shared" si="1266"/>
        <v>Low Budget</v>
      </c>
      <c r="AM3441">
        <v>2007</v>
      </c>
      <c r="AN3441">
        <f t="shared" si="1267"/>
        <v>18</v>
      </c>
      <c r="AO3441" t="str">
        <f t="shared" si="1268"/>
        <v>Old Classic</v>
      </c>
      <c r="AP3441">
        <v>683</v>
      </c>
      <c r="AQ3441" t="str">
        <f t="shared" si="1269"/>
        <v>Very Low</v>
      </c>
      <c r="AR3441">
        <v>5.4</v>
      </c>
      <c r="AS3441" t="str">
        <f t="shared" si="1270"/>
        <v>Below Average</v>
      </c>
      <c r="AT3441">
        <v>2.35</v>
      </c>
      <c r="AU3441" t="str">
        <f t="shared" si="1271"/>
        <v>Cinematic Widescreen</v>
      </c>
      <c r="AV3441">
        <v>0</v>
      </c>
      <c r="AW3441" t="str">
        <f t="shared" si="1272"/>
        <v>Very Low</v>
      </c>
    </row>
    <row r="3442" spans="1:49" x14ac:dyDescent="0.3">
      <c r="A3442" t="s">
        <v>0</v>
      </c>
      <c r="B3442" t="s">
        <v>12988</v>
      </c>
      <c r="C3442">
        <v>278</v>
      </c>
      <c r="D3442" t="str">
        <f t="shared" si="1252"/>
        <v>Medium</v>
      </c>
      <c r="E3442">
        <v>100</v>
      </c>
      <c r="F3442" t="str">
        <f t="shared" si="1253"/>
        <v>1h 40m</v>
      </c>
      <c r="G3442" t="str">
        <f t="shared" si="1254"/>
        <v>Standard Movie</v>
      </c>
      <c r="H3442">
        <v>92</v>
      </c>
      <c r="I3442" t="str">
        <f t="shared" si="1255"/>
        <v>Very Low</v>
      </c>
      <c r="J3442">
        <v>221</v>
      </c>
      <c r="K3442" t="str">
        <f t="shared" si="1256"/>
        <v>Very Low</v>
      </c>
      <c r="L3442" t="s">
        <v>1990</v>
      </c>
      <c r="M3442">
        <v>3000</v>
      </c>
      <c r="N3442" t="str">
        <f t="shared" si="1257"/>
        <v>Low</v>
      </c>
      <c r="O3442">
        <v>12574715</v>
      </c>
      <c r="P3442" t="str">
        <f t="shared" si="1258"/>
        <v>Average</v>
      </c>
      <c r="Q3442" t="s">
        <v>3380</v>
      </c>
      <c r="R3442" t="str">
        <f t="shared" si="1259"/>
        <v>Drama</v>
      </c>
      <c r="S3442">
        <f t="shared" si="1260"/>
        <v>1</v>
      </c>
      <c r="T3442" t="s">
        <v>701</v>
      </c>
      <c r="U3442" t="s">
        <v>16315</v>
      </c>
      <c r="V3442">
        <v>112138</v>
      </c>
      <c r="W3442" t="str">
        <f t="shared" si="1261"/>
        <v>Medium</v>
      </c>
      <c r="X3442">
        <v>4198</v>
      </c>
      <c r="Y3442" t="str">
        <f t="shared" si="1262"/>
        <v>Low</v>
      </c>
      <c r="Z3442" t="s">
        <v>16316</v>
      </c>
      <c r="AA3442">
        <v>0</v>
      </c>
      <c r="AB3442" t="str">
        <f t="shared" si="1263"/>
        <v>Symbolic Poster</v>
      </c>
      <c r="AC3442" t="s">
        <v>16317</v>
      </c>
      <c r="AD3442" t="s">
        <v>16318</v>
      </c>
      <c r="AE3442">
        <v>237</v>
      </c>
      <c r="AF3442" t="str">
        <f t="shared" si="1264"/>
        <v>Very Low</v>
      </c>
      <c r="AG3442" t="s">
        <v>9</v>
      </c>
      <c r="AH3442" t="s">
        <v>28</v>
      </c>
      <c r="AI3442" t="s">
        <v>11</v>
      </c>
      <c r="AJ3442" t="str">
        <f t="shared" si="1265"/>
        <v>Teen</v>
      </c>
      <c r="AK3442">
        <v>4500000</v>
      </c>
      <c r="AL3442" t="str">
        <f t="shared" si="1266"/>
        <v>Low Budget</v>
      </c>
      <c r="AM3442">
        <v>2009</v>
      </c>
      <c r="AN3442">
        <f t="shared" si="1267"/>
        <v>16</v>
      </c>
      <c r="AO3442" t="str">
        <f t="shared" si="1268"/>
        <v>Old Classic</v>
      </c>
      <c r="AP3442">
        <v>766</v>
      </c>
      <c r="AQ3442" t="str">
        <f t="shared" si="1269"/>
        <v>Very Low</v>
      </c>
      <c r="AR3442">
        <v>7.3</v>
      </c>
      <c r="AS3442" t="str">
        <f t="shared" si="1270"/>
        <v>Good</v>
      </c>
      <c r="AT3442">
        <v>2.35</v>
      </c>
      <c r="AU3442" t="str">
        <f t="shared" si="1271"/>
        <v>Cinematic Widescreen</v>
      </c>
      <c r="AV3442">
        <v>12000</v>
      </c>
      <c r="AW3442" t="str">
        <f t="shared" si="1272"/>
        <v>Medium</v>
      </c>
    </row>
    <row r="3443" spans="1:49" x14ac:dyDescent="0.3">
      <c r="A3443" t="s">
        <v>0</v>
      </c>
      <c r="B3443" t="s">
        <v>11624</v>
      </c>
      <c r="C3443">
        <v>124</v>
      </c>
      <c r="D3443" t="str">
        <f t="shared" si="1252"/>
        <v>Low</v>
      </c>
      <c r="E3443">
        <v>106</v>
      </c>
      <c r="F3443" t="str">
        <f t="shared" si="1253"/>
        <v>1h 46m</v>
      </c>
      <c r="G3443" t="str">
        <f t="shared" si="1254"/>
        <v>Standard Movie</v>
      </c>
      <c r="H3443">
        <v>14</v>
      </c>
      <c r="I3443" t="str">
        <f t="shared" si="1255"/>
        <v>Very Low</v>
      </c>
      <c r="J3443">
        <v>161</v>
      </c>
      <c r="K3443" t="str">
        <f t="shared" si="1256"/>
        <v>Very Low</v>
      </c>
      <c r="L3443" t="s">
        <v>6794</v>
      </c>
      <c r="M3443">
        <v>827</v>
      </c>
      <c r="N3443" t="str">
        <f t="shared" si="1257"/>
        <v>Low</v>
      </c>
      <c r="O3443">
        <v>10281585</v>
      </c>
      <c r="P3443" t="str">
        <f t="shared" si="1258"/>
        <v>Average</v>
      </c>
      <c r="Q3443" t="s">
        <v>185</v>
      </c>
      <c r="R3443" t="str">
        <f t="shared" si="1259"/>
        <v>Drama</v>
      </c>
      <c r="S3443">
        <f t="shared" si="1260"/>
        <v>2</v>
      </c>
      <c r="T3443" t="s">
        <v>1517</v>
      </c>
      <c r="U3443" t="s">
        <v>16319</v>
      </c>
      <c r="V3443">
        <v>21225</v>
      </c>
      <c r="W3443" t="str">
        <f t="shared" si="1261"/>
        <v>Low</v>
      </c>
      <c r="X3443">
        <v>1871</v>
      </c>
      <c r="Y3443" t="str">
        <f t="shared" si="1262"/>
        <v>Low</v>
      </c>
      <c r="Z3443" t="s">
        <v>12269</v>
      </c>
      <c r="AA3443">
        <v>3</v>
      </c>
      <c r="AB3443" t="str">
        <f t="shared" si="1263"/>
        <v>Duo/Trio Poster</v>
      </c>
      <c r="AC3443" t="s">
        <v>16320</v>
      </c>
      <c r="AD3443" t="s">
        <v>16321</v>
      </c>
      <c r="AE3443">
        <v>268</v>
      </c>
      <c r="AF3443" t="str">
        <f t="shared" si="1264"/>
        <v>Very Low</v>
      </c>
      <c r="AG3443" t="s">
        <v>9</v>
      </c>
      <c r="AH3443" t="s">
        <v>10</v>
      </c>
      <c r="AI3443" t="s">
        <v>556</v>
      </c>
      <c r="AJ3443" t="str">
        <f t="shared" si="1265"/>
        <v>Adult</v>
      </c>
      <c r="AK3443">
        <f>AK3442</f>
        <v>4500000</v>
      </c>
      <c r="AL3443" t="str">
        <f t="shared" si="1266"/>
        <v>Low Budget</v>
      </c>
      <c r="AM3443">
        <v>2005</v>
      </c>
      <c r="AN3443">
        <f t="shared" si="1267"/>
        <v>20</v>
      </c>
      <c r="AO3443" t="str">
        <f t="shared" si="1268"/>
        <v>Old Classic</v>
      </c>
      <c r="AP3443">
        <v>545</v>
      </c>
      <c r="AQ3443" t="str">
        <f t="shared" si="1269"/>
        <v>Very Low</v>
      </c>
      <c r="AR3443">
        <v>6.4</v>
      </c>
      <c r="AS3443" t="str">
        <f t="shared" si="1270"/>
        <v>Average</v>
      </c>
      <c r="AT3443">
        <v>2.35</v>
      </c>
      <c r="AU3443" t="str">
        <f t="shared" si="1271"/>
        <v>Cinematic Widescreen</v>
      </c>
      <c r="AV3443">
        <v>1000</v>
      </c>
      <c r="AW3443" t="str">
        <f t="shared" si="1272"/>
        <v>Very Low</v>
      </c>
    </row>
    <row r="3444" spans="1:49" x14ac:dyDescent="0.3">
      <c r="A3444" t="s">
        <v>0</v>
      </c>
      <c r="B3444" t="s">
        <v>16322</v>
      </c>
      <c r="C3444">
        <v>9</v>
      </c>
      <c r="D3444" t="str">
        <f t="shared" si="1252"/>
        <v>Very Low</v>
      </c>
      <c r="E3444">
        <v>109</v>
      </c>
      <c r="F3444" t="str">
        <f t="shared" si="1253"/>
        <v>1h 49m</v>
      </c>
      <c r="G3444" t="str">
        <f t="shared" si="1254"/>
        <v>Standard Movie</v>
      </c>
      <c r="H3444">
        <v>62</v>
      </c>
      <c r="I3444" t="str">
        <f t="shared" si="1255"/>
        <v>Very Low</v>
      </c>
      <c r="J3444">
        <v>518</v>
      </c>
      <c r="K3444" t="str">
        <f t="shared" si="1256"/>
        <v>Very Low</v>
      </c>
      <c r="L3444" t="s">
        <v>7385</v>
      </c>
      <c r="M3444">
        <v>584</v>
      </c>
      <c r="N3444" t="str">
        <f t="shared" si="1257"/>
        <v>Low</v>
      </c>
      <c r="O3444">
        <v>5100000</v>
      </c>
      <c r="P3444" t="str">
        <f t="shared" si="1258"/>
        <v>Flop</v>
      </c>
      <c r="Q3444" t="s">
        <v>1386</v>
      </c>
      <c r="R3444" t="str">
        <f t="shared" si="1259"/>
        <v>Comedy</v>
      </c>
      <c r="S3444">
        <f t="shared" si="1260"/>
        <v>3</v>
      </c>
      <c r="T3444" t="s">
        <v>2115</v>
      </c>
      <c r="U3444" t="s">
        <v>16323</v>
      </c>
      <c r="V3444">
        <v>6595</v>
      </c>
      <c r="W3444" t="str">
        <f t="shared" si="1261"/>
        <v>Very Low</v>
      </c>
      <c r="X3444">
        <v>2024</v>
      </c>
      <c r="Y3444" t="str">
        <f t="shared" si="1262"/>
        <v>Low</v>
      </c>
      <c r="Z3444" t="s">
        <v>16324</v>
      </c>
      <c r="AA3444">
        <v>0</v>
      </c>
      <c r="AB3444" t="str">
        <f t="shared" si="1263"/>
        <v>Symbolic Poster</v>
      </c>
      <c r="AC3444" t="s">
        <v>16325</v>
      </c>
      <c r="AD3444" t="s">
        <v>16326</v>
      </c>
      <c r="AE3444">
        <v>61</v>
      </c>
      <c r="AF3444" t="str">
        <f t="shared" si="1264"/>
        <v>Very Low</v>
      </c>
      <c r="AG3444" t="s">
        <v>9</v>
      </c>
      <c r="AH3444" t="s">
        <v>28</v>
      </c>
      <c r="AI3444" t="s">
        <v>556</v>
      </c>
      <c r="AJ3444" t="str">
        <f t="shared" si="1265"/>
        <v>Adult</v>
      </c>
      <c r="AK3444">
        <v>7500000</v>
      </c>
      <c r="AL3444" t="str">
        <f t="shared" si="1266"/>
        <v>Low Budget</v>
      </c>
      <c r="AM3444">
        <v>1984</v>
      </c>
      <c r="AN3444">
        <f t="shared" si="1267"/>
        <v>41</v>
      </c>
      <c r="AO3444" t="str">
        <f t="shared" si="1268"/>
        <v>Old Classic</v>
      </c>
      <c r="AP3444">
        <v>552</v>
      </c>
      <c r="AQ3444" t="str">
        <f t="shared" si="1269"/>
        <v>Very Low</v>
      </c>
      <c r="AR3444">
        <v>6</v>
      </c>
      <c r="AS3444" t="str">
        <f t="shared" si="1270"/>
        <v>Average</v>
      </c>
      <c r="AT3444">
        <v>1.85</v>
      </c>
      <c r="AU3444" t="str">
        <f t="shared" si="1271"/>
        <v>HDTV / Widescreen</v>
      </c>
      <c r="AV3444">
        <v>345</v>
      </c>
      <c r="AW3444" t="str">
        <f t="shared" si="1272"/>
        <v>Very Low</v>
      </c>
    </row>
    <row r="3445" spans="1:49" x14ac:dyDescent="0.3">
      <c r="A3445" t="s">
        <v>0</v>
      </c>
      <c r="B3445" t="s">
        <v>9492</v>
      </c>
      <c r="C3445">
        <v>127</v>
      </c>
      <c r="D3445" t="str">
        <f t="shared" si="1252"/>
        <v>Low</v>
      </c>
      <c r="E3445">
        <v>105</v>
      </c>
      <c r="F3445" t="str">
        <f t="shared" si="1253"/>
        <v>1h 45m</v>
      </c>
      <c r="G3445" t="str">
        <f t="shared" si="1254"/>
        <v>Standard Movie</v>
      </c>
      <c r="H3445">
        <v>248</v>
      </c>
      <c r="I3445" t="str">
        <f t="shared" si="1255"/>
        <v>Very Low</v>
      </c>
      <c r="J3445">
        <v>147</v>
      </c>
      <c r="K3445" t="str">
        <f t="shared" si="1256"/>
        <v>Very Low</v>
      </c>
      <c r="L3445" t="s">
        <v>1617</v>
      </c>
      <c r="M3445">
        <v>673</v>
      </c>
      <c r="N3445" t="str">
        <f t="shared" si="1257"/>
        <v>Low</v>
      </c>
      <c r="O3445">
        <v>10460089</v>
      </c>
      <c r="P3445" t="str">
        <f t="shared" si="1258"/>
        <v>Average</v>
      </c>
      <c r="Q3445" t="s">
        <v>2113</v>
      </c>
      <c r="R3445" t="str">
        <f t="shared" si="1259"/>
        <v>Crime</v>
      </c>
      <c r="S3445">
        <f t="shared" si="1260"/>
        <v>4</v>
      </c>
      <c r="T3445" t="s">
        <v>1578</v>
      </c>
      <c r="U3445" t="s">
        <v>16327</v>
      </c>
      <c r="V3445">
        <v>34098</v>
      </c>
      <c r="W3445" t="str">
        <f t="shared" si="1261"/>
        <v>Low</v>
      </c>
      <c r="X3445">
        <v>1442</v>
      </c>
      <c r="Y3445" t="str">
        <f t="shared" si="1262"/>
        <v>Low</v>
      </c>
      <c r="Z3445" t="s">
        <v>14603</v>
      </c>
      <c r="AA3445">
        <v>1</v>
      </c>
      <c r="AB3445" t="str">
        <f t="shared" si="1263"/>
        <v>Solo Star Poster</v>
      </c>
      <c r="AC3445" t="s">
        <v>16328</v>
      </c>
      <c r="AD3445" t="s">
        <v>16329</v>
      </c>
      <c r="AE3445">
        <v>214</v>
      </c>
      <c r="AF3445" t="str">
        <f t="shared" si="1264"/>
        <v>Very Low</v>
      </c>
      <c r="AG3445" t="s">
        <v>9</v>
      </c>
      <c r="AH3445" t="s">
        <v>10</v>
      </c>
      <c r="AI3445" t="s">
        <v>556</v>
      </c>
      <c r="AJ3445" t="str">
        <f t="shared" si="1265"/>
        <v>Adult</v>
      </c>
      <c r="AK3445">
        <v>7500000</v>
      </c>
      <c r="AL3445" t="str">
        <f t="shared" si="1266"/>
        <v>Low Budget</v>
      </c>
      <c r="AM3445">
        <v>2002</v>
      </c>
      <c r="AN3445">
        <f t="shared" si="1267"/>
        <v>23</v>
      </c>
      <c r="AO3445" t="str">
        <f t="shared" si="1268"/>
        <v>Old Classic</v>
      </c>
      <c r="AP3445">
        <v>466</v>
      </c>
      <c r="AQ3445" t="str">
        <f t="shared" si="1269"/>
        <v>Very Low</v>
      </c>
      <c r="AR3445">
        <v>7.2</v>
      </c>
      <c r="AS3445" t="str">
        <f t="shared" si="1270"/>
        <v>Good</v>
      </c>
      <c r="AT3445">
        <v>1.85</v>
      </c>
      <c r="AU3445" t="str">
        <f t="shared" si="1271"/>
        <v>HDTV / Widescreen</v>
      </c>
      <c r="AV3445">
        <v>1000</v>
      </c>
      <c r="AW3445" t="str">
        <f t="shared" si="1272"/>
        <v>Very Low</v>
      </c>
    </row>
    <row r="3446" spans="1:49" x14ac:dyDescent="0.3">
      <c r="A3446" t="s">
        <v>0</v>
      </c>
      <c r="B3446" t="s">
        <v>8611</v>
      </c>
      <c r="C3446">
        <v>9</v>
      </c>
      <c r="D3446" t="str">
        <f t="shared" si="1252"/>
        <v>Very Low</v>
      </c>
      <c r="E3446">
        <v>102</v>
      </c>
      <c r="F3446" t="str">
        <f t="shared" si="1253"/>
        <v>1h 42m</v>
      </c>
      <c r="G3446" t="str">
        <f t="shared" si="1254"/>
        <v>Standard Movie</v>
      </c>
      <c r="H3446">
        <v>329</v>
      </c>
      <c r="I3446" t="str">
        <f t="shared" si="1255"/>
        <v>Very Low</v>
      </c>
      <c r="J3446">
        <v>280</v>
      </c>
      <c r="K3446" t="str">
        <f t="shared" si="1256"/>
        <v>Very Low</v>
      </c>
      <c r="L3446" t="s">
        <v>8611</v>
      </c>
      <c r="M3446">
        <v>611</v>
      </c>
      <c r="N3446" t="str">
        <f t="shared" si="1257"/>
        <v>Low</v>
      </c>
      <c r="O3446">
        <v>4239767</v>
      </c>
      <c r="P3446" t="str">
        <f t="shared" si="1258"/>
        <v>Flop</v>
      </c>
      <c r="Q3446" t="s">
        <v>4450</v>
      </c>
      <c r="R3446" t="str">
        <f t="shared" si="1259"/>
        <v>Comedy</v>
      </c>
      <c r="S3446">
        <f t="shared" si="1260"/>
        <v>4</v>
      </c>
      <c r="T3446" t="s">
        <v>16330</v>
      </c>
      <c r="U3446" t="s">
        <v>16331</v>
      </c>
      <c r="V3446">
        <v>3709</v>
      </c>
      <c r="W3446" t="str">
        <f t="shared" si="1261"/>
        <v>Very Low</v>
      </c>
      <c r="X3446">
        <v>1834</v>
      </c>
      <c r="Y3446" t="str">
        <f t="shared" si="1262"/>
        <v>Low</v>
      </c>
      <c r="Z3446" t="s">
        <v>6989</v>
      </c>
      <c r="AA3446">
        <v>3</v>
      </c>
      <c r="AB3446" t="str">
        <f t="shared" si="1263"/>
        <v>Duo/Trio Poster</v>
      </c>
      <c r="AC3446" t="s">
        <v>16332</v>
      </c>
      <c r="AD3446" t="s">
        <v>16333</v>
      </c>
      <c r="AE3446">
        <v>83</v>
      </c>
      <c r="AF3446" t="str">
        <f t="shared" si="1264"/>
        <v>Very Low</v>
      </c>
      <c r="AG3446" t="s">
        <v>9</v>
      </c>
      <c r="AH3446" t="s">
        <v>239</v>
      </c>
      <c r="AI3446" t="s">
        <v>556</v>
      </c>
      <c r="AJ3446" t="str">
        <f t="shared" si="1265"/>
        <v>Adult</v>
      </c>
      <c r="AK3446">
        <v>7500000</v>
      </c>
      <c r="AL3446" t="str">
        <f t="shared" si="1266"/>
        <v>Low Budget</v>
      </c>
      <c r="AM3446">
        <v>2002</v>
      </c>
      <c r="AN3446">
        <f t="shared" si="1267"/>
        <v>23</v>
      </c>
      <c r="AO3446" t="str">
        <f t="shared" si="1268"/>
        <v>Old Classic</v>
      </c>
      <c r="AP3446">
        <v>329</v>
      </c>
      <c r="AQ3446" t="str">
        <f t="shared" si="1269"/>
        <v>Very Low</v>
      </c>
      <c r="AR3446">
        <v>6</v>
      </c>
      <c r="AS3446" t="str">
        <f t="shared" si="1270"/>
        <v>Average</v>
      </c>
      <c r="AT3446">
        <v>1.85</v>
      </c>
      <c r="AU3446" t="str">
        <f t="shared" si="1271"/>
        <v>HDTV / Widescreen</v>
      </c>
      <c r="AV3446">
        <v>0</v>
      </c>
      <c r="AW3446" t="str">
        <f t="shared" si="1272"/>
        <v>Very Low</v>
      </c>
    </row>
    <row r="3447" spans="1:49" x14ac:dyDescent="0.3">
      <c r="A3447" t="s">
        <v>0</v>
      </c>
      <c r="B3447" t="s">
        <v>16334</v>
      </c>
      <c r="C3447">
        <v>35</v>
      </c>
      <c r="D3447" t="str">
        <f t="shared" si="1252"/>
        <v>Very Low</v>
      </c>
      <c r="E3447">
        <v>97</v>
      </c>
      <c r="F3447" t="str">
        <f t="shared" si="1253"/>
        <v>1h 37m</v>
      </c>
      <c r="G3447" t="str">
        <f t="shared" si="1254"/>
        <v>Standard Movie</v>
      </c>
      <c r="H3447">
        <v>18</v>
      </c>
      <c r="I3447" t="str">
        <f t="shared" si="1255"/>
        <v>Very Low</v>
      </c>
      <c r="J3447">
        <v>742</v>
      </c>
      <c r="K3447" t="str">
        <f t="shared" si="1256"/>
        <v>Very Low</v>
      </c>
      <c r="L3447" t="s">
        <v>5677</v>
      </c>
      <c r="M3447">
        <v>834</v>
      </c>
      <c r="N3447" t="str">
        <f t="shared" si="1257"/>
        <v>Low</v>
      </c>
      <c r="O3447">
        <v>4131640</v>
      </c>
      <c r="P3447" t="str">
        <f t="shared" si="1258"/>
        <v>Flop</v>
      </c>
      <c r="Q3447" t="s">
        <v>980</v>
      </c>
      <c r="R3447" t="str">
        <f t="shared" si="1259"/>
        <v>Comedy</v>
      </c>
      <c r="S3447">
        <f t="shared" si="1260"/>
        <v>2</v>
      </c>
      <c r="T3447" t="s">
        <v>1679</v>
      </c>
      <c r="U3447" t="s">
        <v>16335</v>
      </c>
      <c r="V3447">
        <v>5463</v>
      </c>
      <c r="W3447" t="str">
        <f t="shared" si="1261"/>
        <v>Very Low</v>
      </c>
      <c r="X3447">
        <v>4091</v>
      </c>
      <c r="Y3447" t="str">
        <f t="shared" si="1262"/>
        <v>Low</v>
      </c>
      <c r="Z3447" t="s">
        <v>16336</v>
      </c>
      <c r="AA3447">
        <v>2</v>
      </c>
      <c r="AB3447" t="str">
        <f t="shared" si="1263"/>
        <v>Duo/Trio Poster</v>
      </c>
      <c r="AC3447" t="s">
        <v>16337</v>
      </c>
      <c r="AD3447" t="s">
        <v>16338</v>
      </c>
      <c r="AE3447">
        <v>20</v>
      </c>
      <c r="AF3447" t="str">
        <f t="shared" si="1264"/>
        <v>Very Low</v>
      </c>
      <c r="AG3447" t="s">
        <v>9</v>
      </c>
      <c r="AH3447" t="s">
        <v>10</v>
      </c>
      <c r="AI3447" t="s">
        <v>11</v>
      </c>
      <c r="AJ3447" t="str">
        <f t="shared" si="1265"/>
        <v>Teen</v>
      </c>
      <c r="AK3447">
        <v>7500000</v>
      </c>
      <c r="AL3447" t="str">
        <f t="shared" si="1266"/>
        <v>Low Budget</v>
      </c>
      <c r="AM3447">
        <v>2008</v>
      </c>
      <c r="AN3447">
        <f t="shared" si="1267"/>
        <v>17</v>
      </c>
      <c r="AO3447" t="str">
        <f t="shared" si="1268"/>
        <v>Old Classic</v>
      </c>
      <c r="AP3447">
        <v>749</v>
      </c>
      <c r="AQ3447" t="str">
        <f t="shared" si="1269"/>
        <v>Very Low</v>
      </c>
      <c r="AR3447">
        <v>3.1</v>
      </c>
      <c r="AS3447" t="str">
        <f t="shared" si="1270"/>
        <v>Very Poor</v>
      </c>
      <c r="AT3447">
        <v>1.85</v>
      </c>
      <c r="AU3447" t="str">
        <f t="shared" si="1271"/>
        <v>HDTV / Widescreen</v>
      </c>
      <c r="AV3447">
        <v>140</v>
      </c>
      <c r="AW3447" t="str">
        <f t="shared" si="1272"/>
        <v>Very Low</v>
      </c>
    </row>
    <row r="3448" spans="1:49" x14ac:dyDescent="0.3">
      <c r="A3448" t="s">
        <v>0</v>
      </c>
      <c r="B3448" t="s">
        <v>16339</v>
      </c>
      <c r="C3448">
        <v>6</v>
      </c>
      <c r="D3448" t="str">
        <f t="shared" si="1252"/>
        <v>Very Low</v>
      </c>
      <c r="E3448">
        <v>118</v>
      </c>
      <c r="F3448" t="str">
        <f t="shared" si="1253"/>
        <v>1h 58m</v>
      </c>
      <c r="G3448" t="str">
        <f t="shared" si="1254"/>
        <v>Standard Movie</v>
      </c>
      <c r="H3448">
        <v>0</v>
      </c>
      <c r="I3448" t="str">
        <f t="shared" si="1255"/>
        <v>Very Low</v>
      </c>
      <c r="J3448">
        <v>249</v>
      </c>
      <c r="K3448" t="str">
        <f t="shared" si="1256"/>
        <v>Very Low</v>
      </c>
      <c r="L3448" t="s">
        <v>12869</v>
      </c>
      <c r="M3448">
        <v>373</v>
      </c>
      <c r="N3448" t="str">
        <f t="shared" si="1257"/>
        <v>Low</v>
      </c>
      <c r="O3448">
        <v>3347439</v>
      </c>
      <c r="P3448" t="str">
        <f t="shared" si="1258"/>
        <v>Flop</v>
      </c>
      <c r="Q3448" t="s">
        <v>185</v>
      </c>
      <c r="R3448" t="str">
        <f t="shared" si="1259"/>
        <v>Drama</v>
      </c>
      <c r="S3448">
        <f t="shared" si="1260"/>
        <v>2</v>
      </c>
      <c r="T3448" t="s">
        <v>16340</v>
      </c>
      <c r="U3448" t="s">
        <v>16341</v>
      </c>
      <c r="V3448">
        <v>833</v>
      </c>
      <c r="W3448" t="str">
        <f t="shared" si="1261"/>
        <v>Very Low</v>
      </c>
      <c r="X3448">
        <v>1233</v>
      </c>
      <c r="Y3448" t="str">
        <f t="shared" si="1262"/>
        <v>Low</v>
      </c>
      <c r="Z3448" t="s">
        <v>11155</v>
      </c>
      <c r="AA3448">
        <v>1</v>
      </c>
      <c r="AB3448" t="str">
        <f t="shared" si="1263"/>
        <v>Solo Star Poster</v>
      </c>
      <c r="AC3448" t="s">
        <v>16342</v>
      </c>
      <c r="AD3448" t="s">
        <v>16343</v>
      </c>
      <c r="AE3448">
        <v>33</v>
      </c>
      <c r="AF3448" t="str">
        <f t="shared" si="1264"/>
        <v>Very Low</v>
      </c>
      <c r="AG3448" t="s">
        <v>9</v>
      </c>
      <c r="AH3448" t="s">
        <v>10</v>
      </c>
      <c r="AI3448" t="s">
        <v>66</v>
      </c>
      <c r="AJ3448" t="str">
        <f t="shared" si="1265"/>
        <v>Family</v>
      </c>
      <c r="AK3448">
        <v>7500000</v>
      </c>
      <c r="AL3448" t="str">
        <f t="shared" si="1266"/>
        <v>Low Budget</v>
      </c>
      <c r="AM3448">
        <v>2004</v>
      </c>
      <c r="AN3448">
        <f t="shared" si="1267"/>
        <v>21</v>
      </c>
      <c r="AO3448" t="str">
        <f t="shared" si="1268"/>
        <v>Old Classic</v>
      </c>
      <c r="AP3448">
        <v>266</v>
      </c>
      <c r="AQ3448" t="str">
        <f t="shared" si="1269"/>
        <v>Very Low</v>
      </c>
      <c r="AR3448">
        <v>6.9</v>
      </c>
      <c r="AS3448" t="str">
        <f t="shared" si="1270"/>
        <v>Average</v>
      </c>
      <c r="AT3448">
        <f>AT3447</f>
        <v>1.85</v>
      </c>
      <c r="AU3448" t="str">
        <f t="shared" si="1271"/>
        <v>HDTV / Widescreen</v>
      </c>
      <c r="AV3448">
        <v>31</v>
      </c>
      <c r="AW3448" t="str">
        <f t="shared" si="1272"/>
        <v>Very Low</v>
      </c>
    </row>
    <row r="3449" spans="1:49" x14ac:dyDescent="0.3">
      <c r="A3449" t="s">
        <v>0</v>
      </c>
      <c r="B3449" t="s">
        <v>14032</v>
      </c>
      <c r="C3449">
        <v>192</v>
      </c>
      <c r="D3449" t="str">
        <f t="shared" si="1252"/>
        <v>Low</v>
      </c>
      <c r="E3449">
        <v>92</v>
      </c>
      <c r="F3449" t="str">
        <f t="shared" si="1253"/>
        <v>1h 32m</v>
      </c>
      <c r="G3449" t="str">
        <f t="shared" si="1254"/>
        <v>Standard Movie</v>
      </c>
      <c r="H3449">
        <v>406</v>
      </c>
      <c r="I3449" t="str">
        <f t="shared" si="1255"/>
        <v>Very Low</v>
      </c>
      <c r="J3449">
        <v>968</v>
      </c>
      <c r="K3449" t="str">
        <f t="shared" si="1256"/>
        <v>Very Low</v>
      </c>
      <c r="L3449" t="s">
        <v>261</v>
      </c>
      <c r="M3449">
        <v>24000</v>
      </c>
      <c r="N3449" t="str">
        <f t="shared" si="1257"/>
        <v>Medium</v>
      </c>
      <c r="O3449">
        <v>10814185</v>
      </c>
      <c r="P3449" t="str">
        <f t="shared" si="1258"/>
        <v>Average</v>
      </c>
      <c r="Q3449" t="s">
        <v>4233</v>
      </c>
      <c r="R3449" t="str">
        <f t="shared" si="1259"/>
        <v>Comedy</v>
      </c>
      <c r="S3449">
        <f t="shared" si="1260"/>
        <v>3</v>
      </c>
      <c r="T3449" t="s">
        <v>53</v>
      </c>
      <c r="U3449" t="s">
        <v>16344</v>
      </c>
      <c r="V3449">
        <v>37530</v>
      </c>
      <c r="W3449" t="str">
        <f t="shared" si="1261"/>
        <v>Low</v>
      </c>
      <c r="X3449">
        <v>41867</v>
      </c>
      <c r="Y3449" t="str">
        <f t="shared" si="1262"/>
        <v>Medium</v>
      </c>
      <c r="Z3449" t="s">
        <v>350</v>
      </c>
      <c r="AA3449">
        <v>6</v>
      </c>
      <c r="AB3449" t="str">
        <f t="shared" si="1263"/>
        <v>Ensemble Poster</v>
      </c>
      <c r="AC3449" t="s">
        <v>16345</v>
      </c>
      <c r="AD3449" t="s">
        <v>16346</v>
      </c>
      <c r="AE3449">
        <v>106</v>
      </c>
      <c r="AF3449" t="str">
        <f t="shared" si="1264"/>
        <v>Very Low</v>
      </c>
      <c r="AG3449" t="s">
        <v>9</v>
      </c>
      <c r="AH3449" t="s">
        <v>10</v>
      </c>
      <c r="AI3449" t="s">
        <v>556</v>
      </c>
      <c r="AJ3449" t="str">
        <f t="shared" si="1265"/>
        <v>Adult</v>
      </c>
      <c r="AK3449">
        <v>8000000</v>
      </c>
      <c r="AL3449" t="str">
        <f t="shared" si="1266"/>
        <v>Low Budget</v>
      </c>
      <c r="AM3449">
        <v>2009</v>
      </c>
      <c r="AN3449">
        <f t="shared" si="1267"/>
        <v>16</v>
      </c>
      <c r="AO3449" t="str">
        <f t="shared" si="1268"/>
        <v>Old Classic</v>
      </c>
      <c r="AP3449">
        <v>15000</v>
      </c>
      <c r="AQ3449" t="str">
        <f t="shared" si="1269"/>
        <v>Medium</v>
      </c>
      <c r="AR3449">
        <v>6.2</v>
      </c>
      <c r="AS3449" t="str">
        <f t="shared" si="1270"/>
        <v>Average</v>
      </c>
      <c r="AT3449">
        <v>1.85</v>
      </c>
      <c r="AU3449" t="str">
        <f t="shared" si="1271"/>
        <v>HDTV / Widescreen</v>
      </c>
      <c r="AV3449">
        <v>0</v>
      </c>
      <c r="AW3449" t="str">
        <f t="shared" si="1272"/>
        <v>Very Low</v>
      </c>
    </row>
    <row r="3450" spans="1:49" x14ac:dyDescent="0.3">
      <c r="A3450" t="s">
        <v>0</v>
      </c>
      <c r="B3450" t="s">
        <v>3693</v>
      </c>
      <c r="C3450">
        <v>51</v>
      </c>
      <c r="D3450" t="str">
        <f t="shared" si="1252"/>
        <v>Low</v>
      </c>
      <c r="E3450">
        <v>112</v>
      </c>
      <c r="F3450" t="str">
        <f t="shared" si="1253"/>
        <v>1h 52m</v>
      </c>
      <c r="G3450" t="str">
        <f t="shared" si="1254"/>
        <v>Standard Movie</v>
      </c>
      <c r="H3450">
        <v>119</v>
      </c>
      <c r="I3450" t="str">
        <f t="shared" si="1255"/>
        <v>Very Low</v>
      </c>
      <c r="J3450">
        <v>844</v>
      </c>
      <c r="K3450" t="str">
        <f t="shared" si="1256"/>
        <v>Very Low</v>
      </c>
      <c r="L3450" t="s">
        <v>3269</v>
      </c>
      <c r="M3450">
        <v>12000</v>
      </c>
      <c r="N3450" t="str">
        <f t="shared" si="1257"/>
        <v>Medium</v>
      </c>
      <c r="O3450">
        <v>533344</v>
      </c>
      <c r="P3450" t="str">
        <f t="shared" si="1258"/>
        <v>Flop</v>
      </c>
      <c r="Q3450" t="s">
        <v>5481</v>
      </c>
      <c r="R3450" t="str">
        <f t="shared" si="1259"/>
        <v>Comedy</v>
      </c>
      <c r="S3450">
        <f t="shared" si="1260"/>
        <v>3</v>
      </c>
      <c r="T3450" t="s">
        <v>272</v>
      </c>
      <c r="U3450" t="s">
        <v>16347</v>
      </c>
      <c r="V3450">
        <v>3972</v>
      </c>
      <c r="W3450" t="str">
        <f t="shared" si="1261"/>
        <v>Very Low</v>
      </c>
      <c r="X3450">
        <v>15396</v>
      </c>
      <c r="Y3450" t="str">
        <f t="shared" si="1262"/>
        <v>Medium</v>
      </c>
      <c r="Z3450" t="s">
        <v>10407</v>
      </c>
      <c r="AA3450">
        <v>0</v>
      </c>
      <c r="AB3450" t="str">
        <f t="shared" si="1263"/>
        <v>Symbolic Poster</v>
      </c>
      <c r="AC3450" t="s">
        <v>16348</v>
      </c>
      <c r="AD3450" t="s">
        <v>16349</v>
      </c>
      <c r="AE3450">
        <v>95</v>
      </c>
      <c r="AF3450" t="str">
        <f t="shared" si="1264"/>
        <v>Very Low</v>
      </c>
      <c r="AG3450" t="s">
        <v>9</v>
      </c>
      <c r="AH3450" t="s">
        <v>10</v>
      </c>
      <c r="AI3450" t="s">
        <v>11</v>
      </c>
      <c r="AJ3450" t="str">
        <f t="shared" si="1265"/>
        <v>Teen</v>
      </c>
      <c r="AK3450">
        <f>AK3449</f>
        <v>8000000</v>
      </c>
      <c r="AL3450" t="str">
        <f t="shared" si="1266"/>
        <v>Low Budget</v>
      </c>
      <c r="AM3450">
        <v>2003</v>
      </c>
      <c r="AN3450">
        <f t="shared" si="1267"/>
        <v>22</v>
      </c>
      <c r="AO3450" t="str">
        <f t="shared" si="1268"/>
        <v>Old Classic</v>
      </c>
      <c r="AP3450">
        <v>844</v>
      </c>
      <c r="AQ3450" t="str">
        <f t="shared" si="1269"/>
        <v>Very Low</v>
      </c>
      <c r="AR3450">
        <v>5.5</v>
      </c>
      <c r="AS3450" t="str">
        <f t="shared" si="1270"/>
        <v>Below Average</v>
      </c>
      <c r="AT3450">
        <v>1.85</v>
      </c>
      <c r="AU3450" t="str">
        <f t="shared" si="1271"/>
        <v>HDTV / Widescreen</v>
      </c>
      <c r="AV3450">
        <v>655</v>
      </c>
      <c r="AW3450" t="str">
        <f t="shared" si="1272"/>
        <v>Very Low</v>
      </c>
    </row>
    <row r="3451" spans="1:49" x14ac:dyDescent="0.3">
      <c r="A3451" t="s">
        <v>0</v>
      </c>
      <c r="B3451" t="s">
        <v>16350</v>
      </c>
      <c r="C3451">
        <v>38</v>
      </c>
      <c r="D3451" t="str">
        <f t="shared" si="1252"/>
        <v>Very Low</v>
      </c>
      <c r="E3451">
        <v>103</v>
      </c>
      <c r="F3451" t="str">
        <f t="shared" si="1253"/>
        <v>1h 43m</v>
      </c>
      <c r="G3451" t="str">
        <f t="shared" si="1254"/>
        <v>Standard Movie</v>
      </c>
      <c r="H3451">
        <v>27</v>
      </c>
      <c r="I3451" t="str">
        <f t="shared" si="1255"/>
        <v>Very Low</v>
      </c>
      <c r="J3451">
        <v>59</v>
      </c>
      <c r="K3451" t="str">
        <f t="shared" si="1256"/>
        <v>Very Low</v>
      </c>
      <c r="L3451" t="s">
        <v>13527</v>
      </c>
      <c r="M3451">
        <v>71</v>
      </c>
      <c r="N3451" t="str">
        <f t="shared" si="1257"/>
        <v>Low</v>
      </c>
      <c r="O3451">
        <v>206400</v>
      </c>
      <c r="P3451" t="str">
        <f t="shared" si="1258"/>
        <v>Flop</v>
      </c>
      <c r="Q3451" t="s">
        <v>15983</v>
      </c>
      <c r="R3451" t="str">
        <f t="shared" si="1259"/>
        <v>Comedy</v>
      </c>
      <c r="S3451">
        <f t="shared" si="1260"/>
        <v>5</v>
      </c>
      <c r="T3451" t="s">
        <v>8684</v>
      </c>
      <c r="U3451" t="s">
        <v>16351</v>
      </c>
      <c r="V3451">
        <v>1439</v>
      </c>
      <c r="W3451" t="str">
        <f t="shared" si="1261"/>
        <v>Very Low</v>
      </c>
      <c r="X3451">
        <v>262</v>
      </c>
      <c r="Y3451" t="str">
        <f t="shared" si="1262"/>
        <v>Very Low</v>
      </c>
      <c r="Z3451" t="s">
        <v>16352</v>
      </c>
      <c r="AA3451">
        <v>0</v>
      </c>
      <c r="AB3451" t="str">
        <f t="shared" si="1263"/>
        <v>Symbolic Poster</v>
      </c>
      <c r="AC3451" t="s">
        <v>16353</v>
      </c>
      <c r="AD3451" t="s">
        <v>16354</v>
      </c>
      <c r="AE3451">
        <v>26</v>
      </c>
      <c r="AF3451" t="str">
        <f t="shared" si="1264"/>
        <v>Very Low</v>
      </c>
      <c r="AG3451" t="s">
        <v>1435</v>
      </c>
      <c r="AH3451" t="s">
        <v>1436</v>
      </c>
      <c r="AI3451" t="str">
        <f>AI3450</f>
        <v>PG-13</v>
      </c>
      <c r="AJ3451" t="str">
        <f t="shared" si="1265"/>
        <v>Teen</v>
      </c>
      <c r="AK3451">
        <v>50000000</v>
      </c>
      <c r="AL3451" t="str">
        <f t="shared" si="1266"/>
        <v>Medium Budget</v>
      </c>
      <c r="AM3451">
        <v>2001</v>
      </c>
      <c r="AN3451">
        <f t="shared" si="1267"/>
        <v>24</v>
      </c>
      <c r="AO3451" t="str">
        <f t="shared" si="1268"/>
        <v>Old Classic</v>
      </c>
      <c r="AP3451">
        <v>59</v>
      </c>
      <c r="AQ3451" t="str">
        <f t="shared" si="1269"/>
        <v>Very Low</v>
      </c>
      <c r="AR3451">
        <v>6.9</v>
      </c>
      <c r="AS3451" t="str">
        <f t="shared" si="1270"/>
        <v>Average</v>
      </c>
      <c r="AT3451">
        <f>AT3450</f>
        <v>1.85</v>
      </c>
      <c r="AU3451" t="str">
        <f t="shared" si="1271"/>
        <v>HDTV / Widescreen</v>
      </c>
      <c r="AV3451">
        <v>26</v>
      </c>
      <c r="AW3451" t="str">
        <f t="shared" si="1272"/>
        <v>Very Low</v>
      </c>
    </row>
    <row r="3452" spans="1:49" x14ac:dyDescent="0.3">
      <c r="A3452" t="s">
        <v>0</v>
      </c>
      <c r="B3452" t="s">
        <v>9401</v>
      </c>
      <c r="C3452">
        <v>133</v>
      </c>
      <c r="D3452" t="str">
        <f t="shared" si="1252"/>
        <v>Low</v>
      </c>
      <c r="E3452">
        <v>93</v>
      </c>
      <c r="F3452" t="str">
        <f t="shared" si="1253"/>
        <v>1h 33m</v>
      </c>
      <c r="G3452" t="str">
        <f t="shared" si="1254"/>
        <v>Standard Movie</v>
      </c>
      <c r="H3452">
        <v>187</v>
      </c>
      <c r="I3452" t="str">
        <f t="shared" si="1255"/>
        <v>Very Low</v>
      </c>
      <c r="J3452">
        <v>158</v>
      </c>
      <c r="K3452" t="str">
        <f t="shared" si="1256"/>
        <v>Very Low</v>
      </c>
      <c r="L3452" t="s">
        <v>4690</v>
      </c>
      <c r="M3452">
        <v>631</v>
      </c>
      <c r="N3452" t="str">
        <f t="shared" si="1257"/>
        <v>Low</v>
      </c>
      <c r="O3452">
        <v>197148</v>
      </c>
      <c r="P3452" t="str">
        <f t="shared" si="1258"/>
        <v>Flop</v>
      </c>
      <c r="Q3452" t="s">
        <v>16355</v>
      </c>
      <c r="R3452" t="str">
        <f t="shared" si="1259"/>
        <v>Drama</v>
      </c>
      <c r="S3452">
        <f t="shared" si="1260"/>
        <v>4</v>
      </c>
      <c r="T3452" t="s">
        <v>43</v>
      </c>
      <c r="U3452" t="s">
        <v>16356</v>
      </c>
      <c r="V3452">
        <v>18109</v>
      </c>
      <c r="W3452" t="str">
        <f t="shared" si="1261"/>
        <v>Low</v>
      </c>
      <c r="X3452">
        <v>1176</v>
      </c>
      <c r="Y3452" t="str">
        <f t="shared" si="1262"/>
        <v>Low</v>
      </c>
      <c r="Z3452" t="s">
        <v>16357</v>
      </c>
      <c r="AA3452">
        <v>0</v>
      </c>
      <c r="AB3452" t="str">
        <f t="shared" si="1263"/>
        <v>Symbolic Poster</v>
      </c>
      <c r="AC3452" t="s">
        <v>16358</v>
      </c>
      <c r="AD3452" t="s">
        <v>16359</v>
      </c>
      <c r="AE3452">
        <v>150</v>
      </c>
      <c r="AF3452" t="str">
        <f t="shared" si="1264"/>
        <v>Very Low</v>
      </c>
      <c r="AG3452" t="s">
        <v>9</v>
      </c>
      <c r="AH3452" t="s">
        <v>28</v>
      </c>
      <c r="AI3452" t="s">
        <v>556</v>
      </c>
      <c r="AJ3452" t="str">
        <f t="shared" si="1265"/>
        <v>Adult</v>
      </c>
      <c r="AK3452">
        <v>7500000</v>
      </c>
      <c r="AL3452" t="str">
        <f t="shared" si="1266"/>
        <v>Low Budget</v>
      </c>
      <c r="AM3452">
        <v>2003</v>
      </c>
      <c r="AN3452">
        <f t="shared" si="1267"/>
        <v>22</v>
      </c>
      <c r="AO3452" t="str">
        <f t="shared" si="1268"/>
        <v>Old Classic</v>
      </c>
      <c r="AP3452">
        <v>163</v>
      </c>
      <c r="AQ3452" t="str">
        <f t="shared" si="1269"/>
        <v>Very Low</v>
      </c>
      <c r="AR3452">
        <v>6.3</v>
      </c>
      <c r="AS3452" t="str">
        <f t="shared" si="1270"/>
        <v>Average</v>
      </c>
      <c r="AT3452">
        <v>2.35</v>
      </c>
      <c r="AU3452" t="str">
        <f t="shared" si="1271"/>
        <v>Cinematic Widescreen</v>
      </c>
      <c r="AV3452">
        <v>0</v>
      </c>
      <c r="AW3452" t="str">
        <f t="shared" si="1272"/>
        <v>Very Low</v>
      </c>
    </row>
    <row r="3453" spans="1:49" x14ac:dyDescent="0.3">
      <c r="A3453" t="s">
        <v>0</v>
      </c>
      <c r="B3453" t="s">
        <v>16360</v>
      </c>
      <c r="C3453">
        <v>4</v>
      </c>
      <c r="D3453" t="str">
        <f t="shared" si="1252"/>
        <v>Very Low</v>
      </c>
      <c r="E3453">
        <v>101</v>
      </c>
      <c r="F3453" t="str">
        <f t="shared" si="1253"/>
        <v>1h 41m</v>
      </c>
      <c r="G3453" t="str">
        <f t="shared" si="1254"/>
        <v>Standard Movie</v>
      </c>
      <c r="H3453">
        <v>22</v>
      </c>
      <c r="I3453" t="str">
        <f t="shared" si="1255"/>
        <v>Very Low</v>
      </c>
      <c r="J3453">
        <v>447</v>
      </c>
      <c r="K3453" t="str">
        <f t="shared" si="1256"/>
        <v>Very Low</v>
      </c>
      <c r="L3453" t="s">
        <v>13702</v>
      </c>
      <c r="M3453">
        <v>5000</v>
      </c>
      <c r="N3453" t="str">
        <f t="shared" si="1257"/>
        <v>Low</v>
      </c>
      <c r="O3453">
        <f>O3452</f>
        <v>197148</v>
      </c>
      <c r="P3453" t="str">
        <f t="shared" si="1258"/>
        <v>Flop</v>
      </c>
      <c r="Q3453" t="s">
        <v>1642</v>
      </c>
      <c r="R3453" t="str">
        <f t="shared" si="1259"/>
        <v>Comedy</v>
      </c>
      <c r="S3453">
        <f t="shared" si="1260"/>
        <v>1</v>
      </c>
      <c r="T3453" t="s">
        <v>2369</v>
      </c>
      <c r="U3453" t="s">
        <v>16361</v>
      </c>
      <c r="V3453">
        <v>243</v>
      </c>
      <c r="W3453" t="str">
        <f t="shared" si="1261"/>
        <v>Very Low</v>
      </c>
      <c r="X3453">
        <v>7206</v>
      </c>
      <c r="Y3453" t="str">
        <f t="shared" si="1262"/>
        <v>Low</v>
      </c>
      <c r="Z3453" t="s">
        <v>3895</v>
      </c>
      <c r="AA3453">
        <v>3</v>
      </c>
      <c r="AB3453" t="str">
        <f t="shared" si="1263"/>
        <v>Duo/Trio Poster</v>
      </c>
      <c r="AC3453" t="str">
        <f>AC3452</f>
        <v>genetics|i.d.|love|sphinx|totalitarian</v>
      </c>
      <c r="AD3453" t="s">
        <v>16362</v>
      </c>
      <c r="AE3453">
        <v>3</v>
      </c>
      <c r="AF3453" t="str">
        <f t="shared" si="1264"/>
        <v>Very Low</v>
      </c>
      <c r="AG3453" t="s">
        <v>9</v>
      </c>
      <c r="AH3453" t="s">
        <v>28</v>
      </c>
      <c r="AI3453" t="str">
        <f>AI3452</f>
        <v>R</v>
      </c>
      <c r="AJ3453" t="str">
        <f t="shared" si="1265"/>
        <v>Adult</v>
      </c>
      <c r="AK3453">
        <v>7500000</v>
      </c>
      <c r="AL3453" t="str">
        <f t="shared" si="1266"/>
        <v>Low Budget</v>
      </c>
      <c r="AM3453">
        <v>2012</v>
      </c>
      <c r="AN3453">
        <f t="shared" si="1267"/>
        <v>13</v>
      </c>
      <c r="AO3453" t="str">
        <f t="shared" si="1268"/>
        <v>Modern Classic</v>
      </c>
      <c r="AP3453">
        <v>659</v>
      </c>
      <c r="AQ3453" t="str">
        <f t="shared" si="1269"/>
        <v>Very Low</v>
      </c>
      <c r="AR3453">
        <v>4.8</v>
      </c>
      <c r="AS3453" t="str">
        <f t="shared" si="1270"/>
        <v>Poor</v>
      </c>
      <c r="AT3453">
        <f>AT3452</f>
        <v>2.35</v>
      </c>
      <c r="AU3453" t="str">
        <f t="shared" si="1271"/>
        <v>Cinematic Widescreen</v>
      </c>
      <c r="AV3453">
        <v>223</v>
      </c>
      <c r="AW3453" t="str">
        <f t="shared" si="1272"/>
        <v>Very Low</v>
      </c>
    </row>
    <row r="3454" spans="1:49" x14ac:dyDescent="0.3">
      <c r="A3454" t="s">
        <v>0</v>
      </c>
      <c r="B3454" t="s">
        <v>8479</v>
      </c>
      <c r="C3454">
        <v>287</v>
      </c>
      <c r="D3454" t="str">
        <f t="shared" si="1252"/>
        <v>Medium</v>
      </c>
      <c r="E3454">
        <v>115</v>
      </c>
      <c r="F3454" t="str">
        <f t="shared" si="1253"/>
        <v>1h 55m</v>
      </c>
      <c r="G3454" t="str">
        <f t="shared" si="1254"/>
        <v>Standard Movie</v>
      </c>
      <c r="H3454">
        <v>549</v>
      </c>
      <c r="I3454" t="str">
        <f t="shared" si="1255"/>
        <v>Very Low</v>
      </c>
      <c r="J3454">
        <v>911</v>
      </c>
      <c r="K3454" t="str">
        <f t="shared" si="1256"/>
        <v>Very Low</v>
      </c>
      <c r="L3454" t="s">
        <v>3048</v>
      </c>
      <c r="M3454">
        <v>3000</v>
      </c>
      <c r="N3454" t="str">
        <f t="shared" si="1257"/>
        <v>Low</v>
      </c>
      <c r="O3454">
        <v>54557348</v>
      </c>
      <c r="P3454" t="str">
        <f t="shared" si="1258"/>
        <v>Hit</v>
      </c>
      <c r="Q3454" t="s">
        <v>2096</v>
      </c>
      <c r="R3454" t="str">
        <f t="shared" si="1259"/>
        <v>Crime</v>
      </c>
      <c r="S3454">
        <f t="shared" si="1260"/>
        <v>3</v>
      </c>
      <c r="T3454" t="s">
        <v>223</v>
      </c>
      <c r="U3454" t="s">
        <v>15171</v>
      </c>
      <c r="V3454">
        <v>361169</v>
      </c>
      <c r="W3454" t="str">
        <f t="shared" si="1261"/>
        <v>High</v>
      </c>
      <c r="X3454">
        <v>5732</v>
      </c>
      <c r="Y3454" t="str">
        <f t="shared" si="1262"/>
        <v>Low</v>
      </c>
      <c r="Z3454" t="s">
        <v>5136</v>
      </c>
      <c r="AA3454">
        <v>0</v>
      </c>
      <c r="AB3454" t="str">
        <f t="shared" si="1263"/>
        <v>Symbolic Poster</v>
      </c>
      <c r="AC3454" t="s">
        <v>15172</v>
      </c>
      <c r="AD3454" t="s">
        <v>15173</v>
      </c>
      <c r="AE3454">
        <v>1624</v>
      </c>
      <c r="AF3454" t="str">
        <f t="shared" si="1264"/>
        <v>Low</v>
      </c>
      <c r="AG3454" t="s">
        <v>9</v>
      </c>
      <c r="AH3454" t="s">
        <v>738</v>
      </c>
      <c r="AI3454" t="s">
        <v>556</v>
      </c>
      <c r="AJ3454" t="str">
        <f t="shared" si="1265"/>
        <v>Adult</v>
      </c>
      <c r="AK3454">
        <v>6500000</v>
      </c>
      <c r="AL3454" t="str">
        <f t="shared" si="1266"/>
        <v>Low Budget</v>
      </c>
      <c r="AM3454">
        <v>2004</v>
      </c>
      <c r="AN3454">
        <f t="shared" si="1267"/>
        <v>21</v>
      </c>
      <c r="AO3454" t="str">
        <f t="shared" si="1268"/>
        <v>Old Classic</v>
      </c>
      <c r="AP3454">
        <v>912</v>
      </c>
      <c r="AQ3454" t="str">
        <f t="shared" si="1269"/>
        <v>Very Low</v>
      </c>
      <c r="AR3454">
        <v>7.9</v>
      </c>
      <c r="AS3454" t="str">
        <f t="shared" si="1270"/>
        <v>Good</v>
      </c>
      <c r="AT3454">
        <v>2.35</v>
      </c>
      <c r="AU3454" t="str">
        <f t="shared" si="1271"/>
        <v>Cinematic Widescreen</v>
      </c>
      <c r="AV3454">
        <v>18000</v>
      </c>
      <c r="AW3454" t="str">
        <f t="shared" si="1272"/>
        <v>Medium</v>
      </c>
    </row>
    <row r="3455" spans="1:49" x14ac:dyDescent="0.3">
      <c r="A3455" t="s">
        <v>0</v>
      </c>
      <c r="B3455" t="s">
        <v>16363</v>
      </c>
      <c r="C3455">
        <v>222</v>
      </c>
      <c r="D3455" t="str">
        <f t="shared" si="1252"/>
        <v>Medium</v>
      </c>
      <c r="E3455">
        <v>113</v>
      </c>
      <c r="F3455" t="str">
        <f t="shared" si="1253"/>
        <v>1h 53m</v>
      </c>
      <c r="G3455" t="str">
        <f t="shared" si="1254"/>
        <v>Standard Movie</v>
      </c>
      <c r="H3455">
        <v>127</v>
      </c>
      <c r="I3455" t="str">
        <f t="shared" si="1255"/>
        <v>Very Low</v>
      </c>
      <c r="J3455">
        <v>373</v>
      </c>
      <c r="K3455" t="str">
        <f t="shared" si="1256"/>
        <v>Very Low</v>
      </c>
      <c r="L3455" t="s">
        <v>15420</v>
      </c>
      <c r="M3455">
        <v>3000</v>
      </c>
      <c r="N3455" t="str">
        <f t="shared" si="1257"/>
        <v>Low</v>
      </c>
      <c r="O3455">
        <v>3014541</v>
      </c>
      <c r="P3455" t="str">
        <f t="shared" si="1258"/>
        <v>Flop</v>
      </c>
      <c r="Q3455" t="s">
        <v>3380</v>
      </c>
      <c r="R3455" t="str">
        <f t="shared" si="1259"/>
        <v>Drama</v>
      </c>
      <c r="S3455">
        <f t="shared" si="1260"/>
        <v>1</v>
      </c>
      <c r="T3455" t="s">
        <v>14312</v>
      </c>
      <c r="U3455" t="s">
        <v>16364</v>
      </c>
      <c r="V3455">
        <v>19616</v>
      </c>
      <c r="W3455" t="str">
        <f t="shared" si="1261"/>
        <v>Low</v>
      </c>
      <c r="X3455">
        <v>4370</v>
      </c>
      <c r="Y3455" t="str">
        <f t="shared" si="1262"/>
        <v>Low</v>
      </c>
      <c r="Z3455" t="s">
        <v>8759</v>
      </c>
      <c r="AA3455">
        <v>3</v>
      </c>
      <c r="AB3455" t="str">
        <f t="shared" si="1263"/>
        <v>Duo/Trio Poster</v>
      </c>
      <c r="AC3455" t="s">
        <v>16365</v>
      </c>
      <c r="AD3455" t="s">
        <v>16366</v>
      </c>
      <c r="AE3455">
        <v>98</v>
      </c>
      <c r="AF3455" t="str">
        <f t="shared" si="1264"/>
        <v>Very Low</v>
      </c>
      <c r="AG3455" t="s">
        <v>9</v>
      </c>
      <c r="AH3455" t="s">
        <v>28</v>
      </c>
      <c r="AI3455" t="s">
        <v>556</v>
      </c>
      <c r="AJ3455" t="str">
        <f t="shared" si="1265"/>
        <v>Adult</v>
      </c>
      <c r="AK3455">
        <v>8000000</v>
      </c>
      <c r="AL3455" t="str">
        <f t="shared" si="1266"/>
        <v>Low Budget</v>
      </c>
      <c r="AM3455">
        <v>2011</v>
      </c>
      <c r="AN3455">
        <f t="shared" si="1267"/>
        <v>14</v>
      </c>
      <c r="AO3455" t="str">
        <f t="shared" si="1268"/>
        <v>Modern Classic</v>
      </c>
      <c r="AP3455">
        <v>415</v>
      </c>
      <c r="AQ3455" t="str">
        <f t="shared" si="1269"/>
        <v>Very Low</v>
      </c>
      <c r="AR3455">
        <v>6.7</v>
      </c>
      <c r="AS3455" t="str">
        <f t="shared" si="1270"/>
        <v>Average</v>
      </c>
      <c r="AT3455">
        <v>2.35</v>
      </c>
      <c r="AU3455" t="str">
        <f t="shared" si="1271"/>
        <v>Cinematic Widescreen</v>
      </c>
      <c r="AV3455">
        <v>0</v>
      </c>
      <c r="AW3455" t="str">
        <f t="shared" si="1272"/>
        <v>Very Low</v>
      </c>
    </row>
    <row r="3456" spans="1:49" x14ac:dyDescent="0.3">
      <c r="A3456" t="s">
        <v>0</v>
      </c>
      <c r="B3456" t="s">
        <v>16367</v>
      </c>
      <c r="C3456">
        <v>6</v>
      </c>
      <c r="D3456" t="str">
        <f t="shared" si="1252"/>
        <v>Very Low</v>
      </c>
      <c r="E3456">
        <v>95</v>
      </c>
      <c r="F3456" t="str">
        <f t="shared" si="1253"/>
        <v>1h 35m</v>
      </c>
      <c r="G3456" t="str">
        <f t="shared" si="1254"/>
        <v>Standard Movie</v>
      </c>
      <c r="H3456">
        <v>20</v>
      </c>
      <c r="I3456" t="str">
        <f t="shared" si="1255"/>
        <v>Very Low</v>
      </c>
      <c r="J3456">
        <v>36</v>
      </c>
      <c r="K3456" t="str">
        <f t="shared" si="1256"/>
        <v>Very Low</v>
      </c>
      <c r="L3456" t="s">
        <v>16368</v>
      </c>
      <c r="M3456">
        <v>262</v>
      </c>
      <c r="N3456" t="str">
        <f t="shared" si="1257"/>
        <v>Low</v>
      </c>
      <c r="O3456">
        <f>O3455</f>
        <v>3014541</v>
      </c>
      <c r="P3456" t="str">
        <f t="shared" si="1258"/>
        <v>Flop</v>
      </c>
      <c r="Q3456" t="s">
        <v>435</v>
      </c>
      <c r="R3456" t="str">
        <f t="shared" si="1259"/>
        <v>Action</v>
      </c>
      <c r="S3456">
        <f t="shared" si="1260"/>
        <v>4</v>
      </c>
      <c r="T3456" t="s">
        <v>15484</v>
      </c>
      <c r="U3456" t="s">
        <v>16369</v>
      </c>
      <c r="V3456">
        <v>385</v>
      </c>
      <c r="W3456" t="str">
        <f t="shared" si="1261"/>
        <v>Very Low</v>
      </c>
      <c r="X3456">
        <v>409</v>
      </c>
      <c r="Y3456" t="str">
        <f t="shared" si="1262"/>
        <v>Very Low</v>
      </c>
      <c r="Z3456" t="s">
        <v>16370</v>
      </c>
      <c r="AA3456">
        <v>3</v>
      </c>
      <c r="AB3456" t="str">
        <f t="shared" si="1263"/>
        <v>Duo/Trio Poster</v>
      </c>
      <c r="AC3456" t="s">
        <v>16371</v>
      </c>
      <c r="AD3456" t="s">
        <v>16372</v>
      </c>
      <c r="AE3456">
        <v>4</v>
      </c>
      <c r="AF3456" t="str">
        <f t="shared" si="1264"/>
        <v>Very Low</v>
      </c>
      <c r="AG3456" t="s">
        <v>9</v>
      </c>
      <c r="AH3456" t="s">
        <v>16373</v>
      </c>
      <c r="AI3456" t="str">
        <f t="shared" ref="AI3456:AI3457" si="1279">AI3455</f>
        <v>R</v>
      </c>
      <c r="AJ3456" t="str">
        <f t="shared" si="1265"/>
        <v>Adult</v>
      </c>
      <c r="AK3456">
        <v>7500000</v>
      </c>
      <c r="AL3456" t="str">
        <f t="shared" si="1266"/>
        <v>Low Budget</v>
      </c>
      <c r="AM3456">
        <v>2012</v>
      </c>
      <c r="AN3456">
        <f t="shared" si="1267"/>
        <v>13</v>
      </c>
      <c r="AO3456" t="str">
        <f t="shared" si="1268"/>
        <v>Modern Classic</v>
      </c>
      <c r="AP3456">
        <v>65</v>
      </c>
      <c r="AQ3456" t="str">
        <f t="shared" si="1269"/>
        <v>Very Low</v>
      </c>
      <c r="AR3456">
        <v>5.6</v>
      </c>
      <c r="AS3456" t="str">
        <f t="shared" si="1270"/>
        <v>Below Average</v>
      </c>
      <c r="AT3456">
        <f t="shared" ref="AT3456:AT3457" si="1280">AT3455</f>
        <v>2.35</v>
      </c>
      <c r="AU3456" t="str">
        <f t="shared" si="1271"/>
        <v>Cinematic Widescreen</v>
      </c>
      <c r="AV3456">
        <v>389</v>
      </c>
      <c r="AW3456" t="str">
        <f t="shared" si="1272"/>
        <v>Very Low</v>
      </c>
    </row>
    <row r="3457" spans="1:49" x14ac:dyDescent="0.3">
      <c r="A3457" t="s">
        <v>0</v>
      </c>
      <c r="B3457" t="s">
        <v>16374</v>
      </c>
      <c r="C3457">
        <v>16</v>
      </c>
      <c r="D3457" t="str">
        <f t="shared" si="1252"/>
        <v>Very Low</v>
      </c>
      <c r="E3457">
        <v>153</v>
      </c>
      <c r="F3457" t="str">
        <f t="shared" si="1253"/>
        <v>2h 33m</v>
      </c>
      <c r="G3457" t="str">
        <f t="shared" si="1254"/>
        <v>Long Movie</v>
      </c>
      <c r="H3457">
        <v>5</v>
      </c>
      <c r="I3457" t="str">
        <f t="shared" si="1255"/>
        <v>Very Low</v>
      </c>
      <c r="J3457">
        <v>60</v>
      </c>
      <c r="K3457" t="str">
        <f t="shared" si="1256"/>
        <v>Very Low</v>
      </c>
      <c r="L3457" t="s">
        <v>16375</v>
      </c>
      <c r="M3457">
        <v>532</v>
      </c>
      <c r="N3457" t="str">
        <f t="shared" si="1257"/>
        <v>Low</v>
      </c>
      <c r="O3457">
        <v>872643</v>
      </c>
      <c r="P3457" t="str">
        <f t="shared" si="1258"/>
        <v>Flop</v>
      </c>
      <c r="Q3457" t="s">
        <v>2688</v>
      </c>
      <c r="R3457" t="str">
        <f t="shared" si="1259"/>
        <v>Comedy</v>
      </c>
      <c r="S3457">
        <f t="shared" si="1260"/>
        <v>3</v>
      </c>
      <c r="T3457" t="s">
        <v>16376</v>
      </c>
      <c r="U3457" t="s">
        <v>16377</v>
      </c>
      <c r="V3457">
        <v>2909</v>
      </c>
      <c r="W3457" t="str">
        <f t="shared" si="1261"/>
        <v>Very Low</v>
      </c>
      <c r="X3457">
        <v>902</v>
      </c>
      <c r="Y3457" t="str">
        <f t="shared" si="1262"/>
        <v>Very Low</v>
      </c>
      <c r="Z3457" t="s">
        <v>16378</v>
      </c>
      <c r="AA3457">
        <v>3</v>
      </c>
      <c r="AB3457" t="str">
        <f t="shared" si="1263"/>
        <v>Duo/Trio Poster</v>
      </c>
      <c r="AC3457" t="s">
        <v>16379</v>
      </c>
      <c r="AD3457" t="s">
        <v>16380</v>
      </c>
      <c r="AE3457">
        <v>37</v>
      </c>
      <c r="AF3457" t="str">
        <f t="shared" si="1264"/>
        <v>Very Low</v>
      </c>
      <c r="AG3457" t="s">
        <v>5582</v>
      </c>
      <c r="AH3457" t="s">
        <v>10</v>
      </c>
      <c r="AI3457" t="str">
        <f t="shared" si="1279"/>
        <v>R</v>
      </c>
      <c r="AJ3457" t="str">
        <f t="shared" si="1265"/>
        <v>Adult</v>
      </c>
      <c r="AK3457">
        <v>6000000</v>
      </c>
      <c r="AL3457" t="str">
        <f t="shared" si="1266"/>
        <v>Low Budget</v>
      </c>
      <c r="AM3457">
        <v>2007</v>
      </c>
      <c r="AN3457">
        <f t="shared" si="1267"/>
        <v>18</v>
      </c>
      <c r="AO3457" t="str">
        <f t="shared" si="1268"/>
        <v>Old Classic</v>
      </c>
      <c r="AP3457">
        <v>249</v>
      </c>
      <c r="AQ3457" t="str">
        <f t="shared" si="1269"/>
        <v>Very Low</v>
      </c>
      <c r="AR3457">
        <v>5.4</v>
      </c>
      <c r="AS3457" t="str">
        <f t="shared" si="1270"/>
        <v>Below Average</v>
      </c>
      <c r="AT3457">
        <f t="shared" si="1280"/>
        <v>2.35</v>
      </c>
      <c r="AU3457" t="str">
        <f t="shared" si="1271"/>
        <v>Cinematic Widescreen</v>
      </c>
      <c r="AV3457">
        <v>108</v>
      </c>
      <c r="AW3457" t="str">
        <f t="shared" si="1272"/>
        <v>Very Low</v>
      </c>
    </row>
    <row r="3458" spans="1:49" x14ac:dyDescent="0.3">
      <c r="A3458" t="s">
        <v>0</v>
      </c>
      <c r="B3458" t="s">
        <v>16381</v>
      </c>
      <c r="C3458">
        <v>242</v>
      </c>
      <c r="D3458" t="str">
        <f t="shared" si="1252"/>
        <v>Medium</v>
      </c>
      <c r="E3458">
        <v>89</v>
      </c>
      <c r="F3458" t="str">
        <f t="shared" si="1253"/>
        <v>1h 29m</v>
      </c>
      <c r="G3458" t="str">
        <f t="shared" si="1254"/>
        <v>Featurette</v>
      </c>
      <c r="H3458">
        <v>10</v>
      </c>
      <c r="I3458" t="str">
        <f t="shared" si="1255"/>
        <v>Very Low</v>
      </c>
      <c r="J3458">
        <v>106</v>
      </c>
      <c r="K3458" t="str">
        <f t="shared" si="1256"/>
        <v>Very Low</v>
      </c>
      <c r="L3458" t="s">
        <v>6462</v>
      </c>
      <c r="M3458">
        <v>963</v>
      </c>
      <c r="N3458" t="str">
        <f t="shared" si="1257"/>
        <v>Low</v>
      </c>
      <c r="O3458">
        <v>4443403</v>
      </c>
      <c r="P3458" t="str">
        <f t="shared" si="1258"/>
        <v>Flop</v>
      </c>
      <c r="Q3458" t="s">
        <v>16382</v>
      </c>
      <c r="R3458" t="str">
        <f t="shared" si="1259"/>
        <v>Animation</v>
      </c>
      <c r="S3458">
        <f t="shared" si="1260"/>
        <v>4</v>
      </c>
      <c r="T3458" t="s">
        <v>6634</v>
      </c>
      <c r="U3458" t="s">
        <v>16383</v>
      </c>
      <c r="V3458">
        <v>70194</v>
      </c>
      <c r="W3458" t="str">
        <f t="shared" si="1261"/>
        <v>Medium</v>
      </c>
      <c r="X3458">
        <v>1754</v>
      </c>
      <c r="Y3458" t="str">
        <f t="shared" si="1262"/>
        <v>Low</v>
      </c>
      <c r="Z3458" t="s">
        <v>16384</v>
      </c>
      <c r="AA3458">
        <v>0</v>
      </c>
      <c r="AB3458" t="str">
        <f t="shared" si="1263"/>
        <v>Symbolic Poster</v>
      </c>
      <c r="AC3458" t="s">
        <v>16385</v>
      </c>
      <c r="AD3458" t="s">
        <v>16386</v>
      </c>
      <c r="AE3458">
        <v>158</v>
      </c>
      <c r="AF3458" t="str">
        <f t="shared" si="1264"/>
        <v>Very Low</v>
      </c>
      <c r="AG3458" t="s">
        <v>1435</v>
      </c>
      <c r="AH3458" t="s">
        <v>1436</v>
      </c>
      <c r="AI3458" t="s">
        <v>11</v>
      </c>
      <c r="AJ3458" t="str">
        <f t="shared" si="1265"/>
        <v>Teen</v>
      </c>
      <c r="AK3458">
        <v>7300000</v>
      </c>
      <c r="AL3458" t="str">
        <f t="shared" si="1266"/>
        <v>Low Budget</v>
      </c>
      <c r="AM3458">
        <v>2007</v>
      </c>
      <c r="AN3458">
        <f t="shared" si="1267"/>
        <v>18</v>
      </c>
      <c r="AO3458" t="str">
        <f t="shared" si="1268"/>
        <v>Old Classic</v>
      </c>
      <c r="AP3458">
        <v>545</v>
      </c>
      <c r="AQ3458" t="str">
        <f t="shared" si="1269"/>
        <v>Very Low</v>
      </c>
      <c r="AR3458">
        <v>8</v>
      </c>
      <c r="AS3458" t="str">
        <f t="shared" si="1270"/>
        <v>Excellent</v>
      </c>
      <c r="AT3458">
        <v>1.85</v>
      </c>
      <c r="AU3458" t="str">
        <f t="shared" si="1271"/>
        <v>HDTV / Widescreen</v>
      </c>
      <c r="AV3458">
        <v>14000</v>
      </c>
      <c r="AW3458" t="str">
        <f t="shared" si="1272"/>
        <v>Medium</v>
      </c>
    </row>
    <row r="3459" spans="1:49" x14ac:dyDescent="0.3">
      <c r="A3459" t="s">
        <v>0</v>
      </c>
      <c r="B3459" t="s">
        <v>2814</v>
      </c>
      <c r="C3459">
        <v>147</v>
      </c>
      <c r="D3459" t="str">
        <f t="shared" ref="D3459:D3522" si="1281">IF(C3459&lt;=50,"Very Low",
IF(C3459&lt;=200,"Low",
IF(C3459&lt;=500,"Medium",
IF(C3459&lt;=1000,"High","Very High"))))</f>
        <v>Low</v>
      </c>
      <c r="E3459">
        <v>92</v>
      </c>
      <c r="F3459" t="str">
        <f t="shared" ref="F3459:F3522" si="1282">INT(E3459/60) &amp; "h " &amp; MOD(E3459,60) &amp; "m"</f>
        <v>1h 32m</v>
      </c>
      <c r="G3459" t="str">
        <f t="shared" ref="G3459:G3522" si="1283">IF(E3459&lt;60,"Short Film",IF(E3459&lt;90,"Featurette",IF(E3459&lt;=120,"Standard Movie",IF(E3459&lt;=180,"Long Movie","Epic"))))</f>
        <v>Standard Movie</v>
      </c>
      <c r="H3459">
        <v>287</v>
      </c>
      <c r="I3459" t="str">
        <f t="shared" ref="I3459:I3522" si="1284">IF(H3459&lt;=1000,"Very Low",IF(H3459&lt;=10000,"Low",IF(H3459&lt;=50000,"Medium",IF(H3459&lt;=200000,"High","Very High"))))</f>
        <v>Very Low</v>
      </c>
      <c r="J3459">
        <v>664</v>
      </c>
      <c r="K3459" t="str">
        <f t="shared" ref="K3459:K3522" si="1285">IF(J3459&lt;=1000,"Very Low",IF(J3459&lt;=10000,"Low",IF(J3459&lt;=50000,"Medium",IF(J3459&lt;=200000,"High","Very High"))))</f>
        <v>Very Low</v>
      </c>
      <c r="L3459" t="s">
        <v>1719</v>
      </c>
      <c r="M3459">
        <v>844</v>
      </c>
      <c r="N3459" t="str">
        <f t="shared" ref="N3459:N3522" si="1286">IF(A3459&lt;=1000,"Very Low",
IF(M3459&lt;=10000,"Low",IF(M3459&lt;=50000,"Medium",IF(M3459&lt;=200000,"High","Very High"))))</f>
        <v>Low</v>
      </c>
      <c r="O3459">
        <f t="shared" ref="O3459:O3460" si="1287">O3458</f>
        <v>4443403</v>
      </c>
      <c r="P3459" t="str">
        <f t="shared" ref="P3459:P3522" si="1288">IF(AND(O3459&gt;=500000000),"Blockbuster",
IF(AND(O3459&gt;=200000000,O3459&lt;=499999999),"Superhit",
IF(AND(O3459&gt;=50000000,O3459&lt;=199999999),"Hit",
IF(AND(O3459&gt;=10000000,O3459&lt;=49999999),"Average",
IF(AND(O3459&lt;=10000000),"Flop","")))))</f>
        <v>Flop</v>
      </c>
      <c r="Q3459" t="s">
        <v>16387</v>
      </c>
      <c r="R3459" t="str">
        <f t="shared" ref="R3459:R3522" si="1289">LEFT(Q3459, FIND("|",Q3459&amp;"|")-1)</f>
        <v>Adventure</v>
      </c>
      <c r="S3459">
        <f t="shared" ref="S3459:S3522" si="1290">LEN(Q3459)-LEN(SUBSTITUTE(Q3459,"|",""))+1</f>
        <v>3</v>
      </c>
      <c r="T3459" t="s">
        <v>10407</v>
      </c>
      <c r="U3459" t="s">
        <v>16388</v>
      </c>
      <c r="V3459">
        <v>19157</v>
      </c>
      <c r="W3459" t="str">
        <f t="shared" ref="W3459:W3522" si="1291">IF(V3459&lt;=10000,"Very Low",IF(V3459&lt;=50000,"Low",IF(V3459&lt;=200000,"Medium",IF(V3459&lt;=500000,"High","Very High"))))</f>
        <v>Low</v>
      </c>
      <c r="X3459">
        <v>4099</v>
      </c>
      <c r="Y3459" t="str">
        <f t="shared" ref="Y3459:Y3522" si="1292">IF(X3459&lt;=1000,"Very Low",IF(X3459&lt;=10000,"Low",IF(X3459&lt;=50000,"Medium",IF(X3459&lt;=200000,"High","Very High"))))</f>
        <v>Low</v>
      </c>
      <c r="Z3459" t="s">
        <v>3906</v>
      </c>
      <c r="AA3459">
        <v>2</v>
      </c>
      <c r="AB3459" t="str">
        <f t="shared" ref="AB3459:AB3522" si="1293">IF(AA3459=0,"Symbolic Poster",IF(AA3459=1,"Solo Star Poster",IF(AA3459&lt;=3,"Duo/Trio Poster","Ensemble Poster")))</f>
        <v>Duo/Trio Poster</v>
      </c>
      <c r="AC3459" t="s">
        <v>16389</v>
      </c>
      <c r="AD3459" t="s">
        <v>16390</v>
      </c>
      <c r="AE3459">
        <v>69</v>
      </c>
      <c r="AF3459" t="str">
        <f t="shared" ref="AF3459:AF3522" si="1294">IF(AE3459&lt;=500,"Very Low",IF(AE3459&lt;=2000,"Low",IF(AE3459&lt;=5000,"Medium",IF(AE3459&lt;=15000,"High","Very High"))))</f>
        <v>Very Low</v>
      </c>
      <c r="AG3459" t="s">
        <v>9</v>
      </c>
      <c r="AH3459" t="s">
        <v>10</v>
      </c>
      <c r="AI3459" t="s">
        <v>11</v>
      </c>
      <c r="AJ3459" t="str">
        <f t="shared" ref="AJ3459:AJ3522" si="1295">IF(OR(AI3459="G",AI3459="PG",AI3459="U",AI3459="TV-Y",AI3459="TV-G"),"Family",IF(OR(AI3459="PG-13",AI3459="UA",AI3459="TV-14"),"Teen",IF(OR(AI3459="R",AI3459="NC-17",AI3459="A",AI3459="TV-MA"),"Adult",IF(AI3459="Not Rated","No Rating","Other/Unknown"))))</f>
        <v>Teen</v>
      </c>
      <c r="AK3459">
        <v>12000000</v>
      </c>
      <c r="AL3459" t="str">
        <f t="shared" ref="AL3459:AL3522" si="1296">IF(AK3459&gt;=200000000,"Very High Budget",
IF(AND(AK3459&gt;=100000000,AK3459&lt;=199999999),"High Budget",
IF(AND(AK3459&gt;=30000000,AK3459&lt;=99999999),"Medium Budget",
IF(AK3459&lt;30000000,"Low Budget",""))))</f>
        <v>Low Budget</v>
      </c>
      <c r="AM3459">
        <v>2009</v>
      </c>
      <c r="AN3459">
        <f t="shared" ref="AN3459:AN3522" si="1297">$AY$20-AM3459</f>
        <v>16</v>
      </c>
      <c r="AO3459" t="str">
        <f t="shared" ref="AO3459:AO3522" si="1298">IF(AN3459&lt;=5,"Recent",IF(AND(AN3459&gt;=6,AN3459&lt;=15),"Modern Classic",IF(AN3459&gt;15,"Old Classic","")))</f>
        <v>Old Classic</v>
      </c>
      <c r="AP3459">
        <v>708</v>
      </c>
      <c r="AQ3459" t="str">
        <f t="shared" ref="AQ3459:AQ3522" si="1299">IF(AP3459&lt;=1000,"Very Low",IF(AP3459&lt;=10000,"Low",IF(AP3459&lt;=50000,"Medium",IF(AP3459&lt;=200000,"High","Very High"))))</f>
        <v>Very Low</v>
      </c>
      <c r="AR3459">
        <v>5.7</v>
      </c>
      <c r="AS3459" t="str">
        <f t="shared" ref="AS3459:AS3522" si="1300">IF(AND(AR3459&gt;=9,AR3459&lt;=10),"Master Piece",
IF(AND(AR3459&gt;=8,AR3459&lt;9),"Excellent",
IF(AND(AR3459&gt;=7,AR3459&lt;8),"Good",
IF(AND(AR3459&gt;=6,AR3459&lt;7),"Average",
IF(AND(AR3459&gt;=5,AR3459&lt;6),"Below Average",
IF(AND(AR3459&gt;=4,AR3459&lt;5),"Poor",
IF(AND(AR3459&gt;=3,AR3459&lt;4),"Very Poor",
IF(AND(AR3459&gt;=0,AR3459&lt;3),"Terrible",""))))))))</f>
        <v>Below Average</v>
      </c>
      <c r="AT3459">
        <v>1.85</v>
      </c>
      <c r="AU3459" t="str">
        <f t="shared" ref="AU3459:AU3522" si="1301">IF(AND(AT3459&gt;=1.3,AT3459&lt;=1.4),"Classic",IF(AND(AT3459&gt;=1.7,AT3459&lt;=1.9),"HDTV / Widescreen",IF(AND(AT3459&gt;=2.2,AT3459&lt;=2.4),"Cinematic Widescreen",IF(AND(AT3459&gt;=1.4,AT3459&lt;=1.6),"Standard Academy",IF(AT3459&gt;=2.4,"Ultra Widescreen","")))))</f>
        <v>HDTV / Widescreen</v>
      </c>
      <c r="AV3459">
        <v>0</v>
      </c>
      <c r="AW3459" t="str">
        <f t="shared" ref="AW3459:AW3522" si="1302">IF(AV3459&lt;=1000,"Very Low",IF(AV3459&lt;=10000,"Low",IF(AV3459&lt;=50000,"Medium",IF(AV3459&lt;=200000,"High","Very High"))))</f>
        <v>Very Low</v>
      </c>
    </row>
    <row r="3460" spans="1:49" x14ac:dyDescent="0.3">
      <c r="A3460" t="s">
        <v>0</v>
      </c>
      <c r="B3460" t="s">
        <v>16391</v>
      </c>
      <c r="C3460">
        <v>93</v>
      </c>
      <c r="D3460" t="str">
        <f t="shared" si="1281"/>
        <v>Low</v>
      </c>
      <c r="E3460">
        <v>107</v>
      </c>
      <c r="F3460" t="str">
        <f t="shared" si="1282"/>
        <v>1h 47m</v>
      </c>
      <c r="G3460" t="str">
        <f t="shared" si="1283"/>
        <v>Standard Movie</v>
      </c>
      <c r="H3460">
        <v>23</v>
      </c>
      <c r="I3460" t="str">
        <f t="shared" si="1284"/>
        <v>Very Low</v>
      </c>
      <c r="J3460">
        <v>93</v>
      </c>
      <c r="K3460" t="str">
        <f t="shared" si="1285"/>
        <v>Very Low</v>
      </c>
      <c r="L3460" t="s">
        <v>16392</v>
      </c>
      <c r="M3460">
        <v>287</v>
      </c>
      <c r="N3460" t="str">
        <f t="shared" si="1286"/>
        <v>Low</v>
      </c>
      <c r="O3460">
        <f t="shared" si="1287"/>
        <v>4443403</v>
      </c>
      <c r="P3460" t="str">
        <f t="shared" si="1288"/>
        <v>Flop</v>
      </c>
      <c r="Q3460" t="s">
        <v>4046</v>
      </c>
      <c r="R3460" t="str">
        <f t="shared" si="1289"/>
        <v>Drama</v>
      </c>
      <c r="S3460">
        <f t="shared" si="1290"/>
        <v>2</v>
      </c>
      <c r="T3460" t="s">
        <v>16393</v>
      </c>
      <c r="U3460" t="s">
        <v>16394</v>
      </c>
      <c r="V3460">
        <v>80639</v>
      </c>
      <c r="W3460" t="str">
        <f t="shared" si="1291"/>
        <v>Medium</v>
      </c>
      <c r="X3460">
        <v>635</v>
      </c>
      <c r="Y3460" t="str">
        <f t="shared" si="1292"/>
        <v>Very Low</v>
      </c>
      <c r="Z3460" t="s">
        <v>16395</v>
      </c>
      <c r="AA3460">
        <v>0</v>
      </c>
      <c r="AB3460" t="str">
        <f t="shared" si="1293"/>
        <v>Symbolic Poster</v>
      </c>
      <c r="AC3460" t="s">
        <v>16396</v>
      </c>
      <c r="AD3460" t="s">
        <v>16397</v>
      </c>
      <c r="AE3460">
        <v>96</v>
      </c>
      <c r="AF3460" t="str">
        <f t="shared" si="1294"/>
        <v>Very Low</v>
      </c>
      <c r="AG3460" t="s">
        <v>8702</v>
      </c>
      <c r="AH3460" t="s">
        <v>738</v>
      </c>
      <c r="AI3460" t="str">
        <f>AI3459</f>
        <v>PG-13</v>
      </c>
      <c r="AJ3460" t="str">
        <f t="shared" si="1295"/>
        <v>Teen</v>
      </c>
      <c r="AK3460">
        <v>5000000</v>
      </c>
      <c r="AL3460" t="str">
        <f t="shared" si="1296"/>
        <v>Low Budget</v>
      </c>
      <c r="AM3460">
        <v>2008</v>
      </c>
      <c r="AN3460">
        <f t="shared" si="1297"/>
        <v>17</v>
      </c>
      <c r="AO3460" t="str">
        <f t="shared" si="1298"/>
        <v>Old Classic</v>
      </c>
      <c r="AP3460">
        <v>150</v>
      </c>
      <c r="AQ3460" t="str">
        <f t="shared" si="1299"/>
        <v>Very Low</v>
      </c>
      <c r="AR3460">
        <v>7.6</v>
      </c>
      <c r="AS3460" t="str">
        <f t="shared" si="1300"/>
        <v>Good</v>
      </c>
      <c r="AT3460">
        <v>2.35</v>
      </c>
      <c r="AU3460" t="str">
        <f t="shared" si="1301"/>
        <v>Cinematic Widescreen</v>
      </c>
      <c r="AV3460">
        <v>25000</v>
      </c>
      <c r="AW3460" t="str">
        <f t="shared" si="1302"/>
        <v>Medium</v>
      </c>
    </row>
    <row r="3461" spans="1:49" x14ac:dyDescent="0.3">
      <c r="A3461" t="s">
        <v>0</v>
      </c>
      <c r="B3461" t="s">
        <v>12820</v>
      </c>
      <c r="C3461">
        <v>253</v>
      </c>
      <c r="D3461" t="str">
        <f t="shared" si="1281"/>
        <v>Medium</v>
      </c>
      <c r="E3461">
        <v>118</v>
      </c>
      <c r="F3461" t="str">
        <f t="shared" si="1282"/>
        <v>1h 58m</v>
      </c>
      <c r="G3461" t="str">
        <f t="shared" si="1283"/>
        <v>Standard Movie</v>
      </c>
      <c r="H3461">
        <v>0</v>
      </c>
      <c r="I3461" t="str">
        <f t="shared" si="1284"/>
        <v>Very Low</v>
      </c>
      <c r="J3461">
        <v>500</v>
      </c>
      <c r="K3461" t="str">
        <f t="shared" si="1285"/>
        <v>Very Low</v>
      </c>
      <c r="L3461" t="s">
        <v>8985</v>
      </c>
      <c r="M3461">
        <v>18000</v>
      </c>
      <c r="N3461" t="str">
        <f t="shared" si="1286"/>
        <v>Medium</v>
      </c>
      <c r="O3461">
        <v>1330827</v>
      </c>
      <c r="P3461" t="str">
        <f t="shared" si="1288"/>
        <v>Flop</v>
      </c>
      <c r="Q3461" t="s">
        <v>5515</v>
      </c>
      <c r="R3461" t="str">
        <f t="shared" si="1289"/>
        <v>Horror</v>
      </c>
      <c r="S3461">
        <f t="shared" si="1290"/>
        <v>2</v>
      </c>
      <c r="T3461" t="s">
        <v>559</v>
      </c>
      <c r="U3461" t="s">
        <v>16398</v>
      </c>
      <c r="V3461">
        <v>9866</v>
      </c>
      <c r="W3461" t="str">
        <f t="shared" si="1291"/>
        <v>Very Low</v>
      </c>
      <c r="X3461">
        <v>19879</v>
      </c>
      <c r="Y3461" t="str">
        <f t="shared" si="1292"/>
        <v>Medium</v>
      </c>
      <c r="Z3461" t="s">
        <v>16399</v>
      </c>
      <c r="AA3461">
        <v>2</v>
      </c>
      <c r="AB3461" t="str">
        <f t="shared" si="1293"/>
        <v>Duo/Trio Poster</v>
      </c>
      <c r="AC3461" t="s">
        <v>16400</v>
      </c>
      <c r="AD3461" t="s">
        <v>16401</v>
      </c>
      <c r="AE3461">
        <v>73</v>
      </c>
      <c r="AF3461" t="str">
        <f t="shared" si="1294"/>
        <v>Very Low</v>
      </c>
      <c r="AG3461" t="s">
        <v>9</v>
      </c>
      <c r="AH3461" t="s">
        <v>1436</v>
      </c>
      <c r="AI3461" t="s">
        <v>556</v>
      </c>
      <c r="AJ3461" t="str">
        <f t="shared" si="1295"/>
        <v>Adult</v>
      </c>
      <c r="AK3461">
        <v>7000000</v>
      </c>
      <c r="AL3461" t="str">
        <f t="shared" si="1296"/>
        <v>Low Budget</v>
      </c>
      <c r="AM3461">
        <v>2016</v>
      </c>
      <c r="AN3461">
        <f t="shared" si="1297"/>
        <v>9</v>
      </c>
      <c r="AO3461" t="str">
        <f t="shared" si="1298"/>
        <v>Modern Classic</v>
      </c>
      <c r="AP3461">
        <v>860</v>
      </c>
      <c r="AQ3461" t="str">
        <f t="shared" si="1299"/>
        <v>Very Low</v>
      </c>
      <c r="AR3461">
        <v>7</v>
      </c>
      <c r="AS3461" t="str">
        <f t="shared" si="1300"/>
        <v>Good</v>
      </c>
      <c r="AT3461">
        <v>2.35</v>
      </c>
      <c r="AU3461" t="str">
        <f t="shared" si="1301"/>
        <v>Cinematic Widescreen</v>
      </c>
      <c r="AV3461">
        <v>0</v>
      </c>
      <c r="AW3461" t="str">
        <f t="shared" si="1302"/>
        <v>Very Low</v>
      </c>
    </row>
    <row r="3462" spans="1:49" x14ac:dyDescent="0.3">
      <c r="A3462" t="s">
        <v>0</v>
      </c>
      <c r="B3462" t="s">
        <v>16402</v>
      </c>
      <c r="C3462">
        <v>224</v>
      </c>
      <c r="D3462" t="str">
        <f t="shared" si="1281"/>
        <v>Medium</v>
      </c>
      <c r="E3462">
        <v>97</v>
      </c>
      <c r="F3462" t="str">
        <f t="shared" si="1282"/>
        <v>1h 37m</v>
      </c>
      <c r="G3462" t="str">
        <f t="shared" si="1283"/>
        <v>Standard Movie</v>
      </c>
      <c r="H3462">
        <v>12</v>
      </c>
      <c r="I3462" t="str">
        <f t="shared" si="1284"/>
        <v>Very Low</v>
      </c>
      <c r="J3462">
        <v>641</v>
      </c>
      <c r="K3462" t="str">
        <f t="shared" si="1285"/>
        <v>Very Low</v>
      </c>
      <c r="L3462" t="s">
        <v>3658</v>
      </c>
      <c r="M3462">
        <v>788</v>
      </c>
      <c r="N3462" t="str">
        <f t="shared" si="1286"/>
        <v>Low</v>
      </c>
      <c r="O3462">
        <v>1818681</v>
      </c>
      <c r="P3462" t="str">
        <f t="shared" si="1288"/>
        <v>Flop</v>
      </c>
      <c r="Q3462" t="s">
        <v>435</v>
      </c>
      <c r="R3462" t="str">
        <f t="shared" si="1289"/>
        <v>Action</v>
      </c>
      <c r="S3462">
        <f t="shared" si="1290"/>
        <v>4</v>
      </c>
      <c r="T3462" t="s">
        <v>2841</v>
      </c>
      <c r="U3462" t="s">
        <v>16403</v>
      </c>
      <c r="V3462">
        <v>74435</v>
      </c>
      <c r="W3462" t="str">
        <f t="shared" si="1291"/>
        <v>Medium</v>
      </c>
      <c r="X3462">
        <v>2486</v>
      </c>
      <c r="Y3462" t="str">
        <f t="shared" si="1292"/>
        <v>Low</v>
      </c>
      <c r="Z3462" t="s">
        <v>860</v>
      </c>
      <c r="AA3462">
        <v>1</v>
      </c>
      <c r="AB3462" t="str">
        <f t="shared" si="1293"/>
        <v>Solo Star Poster</v>
      </c>
      <c r="AC3462" t="s">
        <v>16404</v>
      </c>
      <c r="AD3462" t="s">
        <v>16405</v>
      </c>
      <c r="AE3462">
        <v>224</v>
      </c>
      <c r="AF3462" t="str">
        <f t="shared" si="1294"/>
        <v>Very Low</v>
      </c>
      <c r="AG3462" t="s">
        <v>9</v>
      </c>
      <c r="AH3462" t="s">
        <v>28</v>
      </c>
      <c r="AI3462" t="s">
        <v>556</v>
      </c>
      <c r="AJ3462" t="str">
        <f t="shared" si="1295"/>
        <v>Adult</v>
      </c>
      <c r="AK3462">
        <v>7300000</v>
      </c>
      <c r="AL3462" t="str">
        <f t="shared" si="1296"/>
        <v>Low Budget</v>
      </c>
      <c r="AM3462">
        <v>2009</v>
      </c>
      <c r="AN3462">
        <f t="shared" si="1297"/>
        <v>16</v>
      </c>
      <c r="AO3462" t="str">
        <f t="shared" si="1298"/>
        <v>Old Classic</v>
      </c>
      <c r="AP3462">
        <v>698</v>
      </c>
      <c r="AQ3462" t="str">
        <f t="shared" si="1299"/>
        <v>Very Low</v>
      </c>
      <c r="AR3462">
        <v>7.2</v>
      </c>
      <c r="AS3462" t="str">
        <f t="shared" si="1300"/>
        <v>Good</v>
      </c>
      <c r="AT3462">
        <v>2.35</v>
      </c>
      <c r="AU3462" t="str">
        <f t="shared" si="1301"/>
        <v>Cinematic Widescreen</v>
      </c>
      <c r="AV3462">
        <v>0</v>
      </c>
      <c r="AW3462" t="str">
        <f t="shared" si="1302"/>
        <v>Very Low</v>
      </c>
    </row>
    <row r="3463" spans="1:49" x14ac:dyDescent="0.3">
      <c r="A3463" t="s">
        <v>0</v>
      </c>
      <c r="B3463" t="s">
        <v>50</v>
      </c>
      <c r="C3463">
        <v>392</v>
      </c>
      <c r="D3463" t="str">
        <f t="shared" si="1281"/>
        <v>Medium</v>
      </c>
      <c r="E3463">
        <v>156</v>
      </c>
      <c r="F3463" t="str">
        <f t="shared" si="1282"/>
        <v>2h 36m</v>
      </c>
      <c r="G3463" t="str">
        <f t="shared" si="1283"/>
        <v>Long Movie</v>
      </c>
      <c r="H3463">
        <v>0</v>
      </c>
      <c r="I3463" t="str">
        <f t="shared" si="1284"/>
        <v>Very Low</v>
      </c>
      <c r="J3463">
        <v>4000</v>
      </c>
      <c r="K3463" t="str">
        <f t="shared" si="1285"/>
        <v>Low</v>
      </c>
      <c r="L3463" t="s">
        <v>51</v>
      </c>
      <c r="M3463">
        <v>24000</v>
      </c>
      <c r="N3463" t="str">
        <f t="shared" si="1286"/>
        <v>Medium</v>
      </c>
      <c r="O3463">
        <v>336530303</v>
      </c>
      <c r="P3463" t="str">
        <f t="shared" si="1288"/>
        <v>Superhit</v>
      </c>
      <c r="Q3463" t="s">
        <v>52</v>
      </c>
      <c r="R3463" t="str">
        <f t="shared" si="1289"/>
        <v>Action</v>
      </c>
      <c r="S3463">
        <f t="shared" si="1290"/>
        <v>3</v>
      </c>
      <c r="T3463" t="s">
        <v>53</v>
      </c>
      <c r="U3463" t="s">
        <v>54</v>
      </c>
      <c r="V3463">
        <v>383071</v>
      </c>
      <c r="W3463" t="str">
        <f t="shared" si="1291"/>
        <v>High</v>
      </c>
      <c r="X3463">
        <v>46055</v>
      </c>
      <c r="Y3463" t="str">
        <f t="shared" si="1292"/>
        <v>Medium</v>
      </c>
      <c r="Z3463" t="s">
        <v>55</v>
      </c>
      <c r="AA3463">
        <v>0</v>
      </c>
      <c r="AB3463" t="str">
        <f t="shared" si="1293"/>
        <v>Symbolic Poster</v>
      </c>
      <c r="AC3463" t="s">
        <v>56</v>
      </c>
      <c r="AD3463" t="s">
        <v>57</v>
      </c>
      <c r="AE3463">
        <v>1902</v>
      </c>
      <c r="AF3463" t="str">
        <f t="shared" si="1294"/>
        <v>Low</v>
      </c>
      <c r="AG3463" t="s">
        <v>9</v>
      </c>
      <c r="AH3463" t="s">
        <v>10</v>
      </c>
      <c r="AI3463" t="s">
        <v>11</v>
      </c>
      <c r="AJ3463" t="str">
        <f t="shared" si="1295"/>
        <v>Teen</v>
      </c>
      <c r="AK3463">
        <v>258000000</v>
      </c>
      <c r="AL3463" t="str">
        <f t="shared" si="1296"/>
        <v>Very High Budget</v>
      </c>
      <c r="AM3463">
        <v>2007</v>
      </c>
      <c r="AN3463">
        <f t="shared" si="1297"/>
        <v>18</v>
      </c>
      <c r="AO3463" t="str">
        <f t="shared" si="1298"/>
        <v>Old Classic</v>
      </c>
      <c r="AP3463">
        <v>11000</v>
      </c>
      <c r="AQ3463" t="str">
        <f t="shared" si="1299"/>
        <v>Medium</v>
      </c>
      <c r="AR3463">
        <v>6.2</v>
      </c>
      <c r="AS3463" t="str">
        <f t="shared" si="1300"/>
        <v>Average</v>
      </c>
      <c r="AT3463">
        <v>2.35</v>
      </c>
      <c r="AU3463" t="str">
        <f t="shared" si="1301"/>
        <v>Cinematic Widescreen</v>
      </c>
      <c r="AV3463">
        <v>0</v>
      </c>
      <c r="AW3463" t="str">
        <f t="shared" si="1302"/>
        <v>Very Low</v>
      </c>
    </row>
    <row r="3464" spans="1:49" x14ac:dyDescent="0.3">
      <c r="A3464" t="s">
        <v>0</v>
      </c>
      <c r="B3464" t="s">
        <v>16406</v>
      </c>
      <c r="C3464">
        <v>39</v>
      </c>
      <c r="D3464" t="str">
        <f t="shared" si="1281"/>
        <v>Very Low</v>
      </c>
      <c r="E3464">
        <v>100</v>
      </c>
      <c r="F3464" t="str">
        <f t="shared" si="1282"/>
        <v>1h 40m</v>
      </c>
      <c r="G3464" t="str">
        <f t="shared" si="1283"/>
        <v>Standard Movie</v>
      </c>
      <c r="H3464">
        <v>0</v>
      </c>
      <c r="I3464" t="str">
        <f t="shared" si="1284"/>
        <v>Very Low</v>
      </c>
      <c r="J3464">
        <v>440</v>
      </c>
      <c r="K3464" t="str">
        <f t="shared" si="1285"/>
        <v>Very Low</v>
      </c>
      <c r="L3464" t="s">
        <v>7217</v>
      </c>
      <c r="M3464">
        <v>488</v>
      </c>
      <c r="N3464" t="str">
        <f t="shared" si="1286"/>
        <v>Low</v>
      </c>
      <c r="O3464">
        <v>12610552</v>
      </c>
      <c r="P3464" t="str">
        <f t="shared" si="1288"/>
        <v>Average</v>
      </c>
      <c r="Q3464" t="s">
        <v>233</v>
      </c>
      <c r="R3464" t="str">
        <f t="shared" si="1289"/>
        <v>Action</v>
      </c>
      <c r="S3464">
        <f t="shared" si="1290"/>
        <v>5</v>
      </c>
      <c r="T3464" t="s">
        <v>16407</v>
      </c>
      <c r="U3464" t="s">
        <v>16408</v>
      </c>
      <c r="V3464">
        <v>4682</v>
      </c>
      <c r="W3464" t="str">
        <f t="shared" si="1291"/>
        <v>Very Low</v>
      </c>
      <c r="X3464">
        <v>2428</v>
      </c>
      <c r="Y3464" t="str">
        <f t="shared" si="1292"/>
        <v>Low</v>
      </c>
      <c r="Z3464" t="s">
        <v>16409</v>
      </c>
      <c r="AA3464">
        <v>0</v>
      </c>
      <c r="AB3464" t="str">
        <f t="shared" si="1293"/>
        <v>Symbolic Poster</v>
      </c>
      <c r="AC3464" t="s">
        <v>16410</v>
      </c>
      <c r="AD3464" t="s">
        <v>16411</v>
      </c>
      <c r="AE3464">
        <v>206</v>
      </c>
      <c r="AF3464" t="str">
        <f t="shared" si="1294"/>
        <v>Very Low</v>
      </c>
      <c r="AG3464" t="s">
        <v>9</v>
      </c>
      <c r="AH3464" t="s">
        <v>10</v>
      </c>
      <c r="AI3464" t="s">
        <v>11</v>
      </c>
      <c r="AJ3464" t="str">
        <f t="shared" si="1295"/>
        <v>Teen</v>
      </c>
      <c r="AK3464">
        <v>7500000</v>
      </c>
      <c r="AL3464" t="str">
        <f t="shared" si="1296"/>
        <v>Low Budget</v>
      </c>
      <c r="AM3464">
        <v>1999</v>
      </c>
      <c r="AN3464">
        <f t="shared" si="1297"/>
        <v>26</v>
      </c>
      <c r="AO3464" t="str">
        <f t="shared" si="1298"/>
        <v>Old Classic</v>
      </c>
      <c r="AP3464">
        <v>488</v>
      </c>
      <c r="AQ3464" t="str">
        <f t="shared" si="1299"/>
        <v>Very Low</v>
      </c>
      <c r="AR3464">
        <v>3.5</v>
      </c>
      <c r="AS3464" t="str">
        <f t="shared" si="1300"/>
        <v>Very Poor</v>
      </c>
      <c r="AT3464">
        <v>1.37</v>
      </c>
      <c r="AU3464" t="str">
        <f t="shared" si="1301"/>
        <v>Classic</v>
      </c>
      <c r="AV3464">
        <v>129</v>
      </c>
      <c r="AW3464" t="str">
        <f t="shared" si="1302"/>
        <v>Very Low</v>
      </c>
    </row>
    <row r="3465" spans="1:49" x14ac:dyDescent="0.3">
      <c r="A3465" t="s">
        <v>0</v>
      </c>
      <c r="B3465" t="s">
        <v>8157</v>
      </c>
      <c r="C3465">
        <v>387</v>
      </c>
      <c r="D3465" t="str">
        <f t="shared" si="1281"/>
        <v>Medium</v>
      </c>
      <c r="E3465">
        <v>96</v>
      </c>
      <c r="F3465" t="str">
        <f t="shared" si="1282"/>
        <v>1h 36m</v>
      </c>
      <c r="G3465" t="str">
        <f t="shared" si="1283"/>
        <v>Standard Movie</v>
      </c>
      <c r="H3465">
        <v>655</v>
      </c>
      <c r="I3465" t="str">
        <f t="shared" si="1284"/>
        <v>Very Low</v>
      </c>
      <c r="J3465">
        <v>973</v>
      </c>
      <c r="K3465" t="str">
        <f t="shared" si="1285"/>
        <v>Very Low</v>
      </c>
      <c r="L3465" t="s">
        <v>721</v>
      </c>
      <c r="M3465">
        <v>24000</v>
      </c>
      <c r="N3465" t="str">
        <f t="shared" si="1286"/>
        <v>Medium</v>
      </c>
      <c r="O3465">
        <v>143492840</v>
      </c>
      <c r="P3465" t="str">
        <f t="shared" si="1288"/>
        <v>Hit</v>
      </c>
      <c r="Q3465" t="s">
        <v>1386</v>
      </c>
      <c r="R3465" t="str">
        <f t="shared" si="1289"/>
        <v>Comedy</v>
      </c>
      <c r="S3465">
        <f t="shared" si="1290"/>
        <v>3</v>
      </c>
      <c r="T3465" t="s">
        <v>53</v>
      </c>
      <c r="U3465" t="s">
        <v>16412</v>
      </c>
      <c r="V3465">
        <v>414335</v>
      </c>
      <c r="W3465" t="str">
        <f t="shared" si="1291"/>
        <v>High</v>
      </c>
      <c r="X3465">
        <v>28817</v>
      </c>
      <c r="Y3465" t="str">
        <f t="shared" si="1292"/>
        <v>Medium</v>
      </c>
      <c r="Z3465" t="s">
        <v>448</v>
      </c>
      <c r="AA3465">
        <v>0</v>
      </c>
      <c r="AB3465" t="str">
        <f t="shared" si="1293"/>
        <v>Symbolic Poster</v>
      </c>
      <c r="AC3465" t="s">
        <v>16413</v>
      </c>
      <c r="AD3465" t="s">
        <v>16414</v>
      </c>
      <c r="AE3465">
        <v>881</v>
      </c>
      <c r="AF3465" t="str">
        <f t="shared" si="1294"/>
        <v>Low</v>
      </c>
      <c r="AG3465" t="s">
        <v>9</v>
      </c>
      <c r="AH3465" t="s">
        <v>10</v>
      </c>
      <c r="AI3465" t="s">
        <v>11</v>
      </c>
      <c r="AJ3465" t="str">
        <f t="shared" si="1295"/>
        <v>Teen</v>
      </c>
      <c r="AK3465">
        <v>7500000</v>
      </c>
      <c r="AL3465" t="str">
        <f t="shared" si="1296"/>
        <v>Low Budget</v>
      </c>
      <c r="AM3465">
        <v>2007</v>
      </c>
      <c r="AN3465">
        <f t="shared" si="1297"/>
        <v>18</v>
      </c>
      <c r="AO3465" t="str">
        <f t="shared" si="1298"/>
        <v>Old Classic</v>
      </c>
      <c r="AP3465">
        <v>3000</v>
      </c>
      <c r="AQ3465" t="str">
        <f t="shared" si="1299"/>
        <v>Low</v>
      </c>
      <c r="AR3465">
        <v>7.5</v>
      </c>
      <c r="AS3465" t="str">
        <f t="shared" si="1300"/>
        <v>Good</v>
      </c>
      <c r="AT3465">
        <v>1.85</v>
      </c>
      <c r="AU3465" t="str">
        <f t="shared" si="1301"/>
        <v>HDTV / Widescreen</v>
      </c>
      <c r="AV3465">
        <v>10000</v>
      </c>
      <c r="AW3465" t="str">
        <f t="shared" si="1302"/>
        <v>Low</v>
      </c>
    </row>
    <row r="3466" spans="1:49" x14ac:dyDescent="0.3">
      <c r="A3466" t="s">
        <v>0</v>
      </c>
      <c r="B3466" t="s">
        <v>16415</v>
      </c>
      <c r="C3466">
        <v>36</v>
      </c>
      <c r="D3466" t="str">
        <f t="shared" si="1281"/>
        <v>Very Low</v>
      </c>
      <c r="E3466">
        <v>104</v>
      </c>
      <c r="F3466" t="str">
        <f t="shared" si="1282"/>
        <v>1h 44m</v>
      </c>
      <c r="G3466" t="str">
        <f t="shared" si="1283"/>
        <v>Standard Movie</v>
      </c>
      <c r="H3466">
        <v>249</v>
      </c>
      <c r="I3466" t="str">
        <f t="shared" si="1284"/>
        <v>Very Low</v>
      </c>
      <c r="J3466">
        <v>96</v>
      </c>
      <c r="K3466" t="str">
        <f t="shared" si="1285"/>
        <v>Very Low</v>
      </c>
      <c r="L3466" t="s">
        <v>16416</v>
      </c>
      <c r="M3466">
        <v>294</v>
      </c>
      <c r="N3466" t="str">
        <f t="shared" si="1286"/>
        <v>Low</v>
      </c>
      <c r="O3466">
        <f>O3465</f>
        <v>143492840</v>
      </c>
      <c r="P3466" t="str">
        <f t="shared" si="1288"/>
        <v>Hit</v>
      </c>
      <c r="Q3466" t="s">
        <v>31</v>
      </c>
      <c r="R3466" t="str">
        <f t="shared" si="1289"/>
        <v>Action</v>
      </c>
      <c r="S3466">
        <f t="shared" si="1290"/>
        <v>2</v>
      </c>
      <c r="T3466" t="s">
        <v>11317</v>
      </c>
      <c r="U3466" t="s">
        <v>16417</v>
      </c>
      <c r="V3466">
        <v>4099</v>
      </c>
      <c r="W3466" t="str">
        <f t="shared" si="1291"/>
        <v>Very Low</v>
      </c>
      <c r="X3466">
        <v>835</v>
      </c>
      <c r="Y3466" t="str">
        <f t="shared" si="1292"/>
        <v>Very Low</v>
      </c>
      <c r="Z3466" t="s">
        <v>16418</v>
      </c>
      <c r="AA3466">
        <v>0</v>
      </c>
      <c r="AB3466" t="str">
        <f t="shared" si="1293"/>
        <v>Symbolic Poster</v>
      </c>
      <c r="AC3466" t="s">
        <v>16419</v>
      </c>
      <c r="AD3466" t="s">
        <v>16420</v>
      </c>
      <c r="AE3466">
        <v>29</v>
      </c>
      <c r="AF3466" t="str">
        <f t="shared" si="1294"/>
        <v>Very Low</v>
      </c>
      <c r="AG3466" t="s">
        <v>9</v>
      </c>
      <c r="AH3466" t="s">
        <v>239</v>
      </c>
      <c r="AI3466" t="s">
        <v>556</v>
      </c>
      <c r="AJ3466" t="str">
        <f t="shared" si="1295"/>
        <v>Adult</v>
      </c>
      <c r="AK3466">
        <v>7500000</v>
      </c>
      <c r="AL3466" t="str">
        <f t="shared" si="1296"/>
        <v>Low Budget</v>
      </c>
      <c r="AM3466">
        <v>2015</v>
      </c>
      <c r="AN3466">
        <f t="shared" si="1297"/>
        <v>10</v>
      </c>
      <c r="AO3466" t="str">
        <f t="shared" si="1298"/>
        <v>Modern Classic</v>
      </c>
      <c r="AP3466">
        <v>284</v>
      </c>
      <c r="AQ3466" t="str">
        <f t="shared" si="1299"/>
        <v>Very Low</v>
      </c>
      <c r="AR3466">
        <v>5.0999999999999996</v>
      </c>
      <c r="AS3466" t="str">
        <f t="shared" si="1300"/>
        <v>Below Average</v>
      </c>
      <c r="AT3466">
        <v>1.85</v>
      </c>
      <c r="AU3466" t="str">
        <f t="shared" si="1301"/>
        <v>HDTV / Widescreen</v>
      </c>
      <c r="AV3466">
        <v>0</v>
      </c>
      <c r="AW3466" t="str">
        <f t="shared" si="1302"/>
        <v>Very Low</v>
      </c>
    </row>
    <row r="3467" spans="1:49" x14ac:dyDescent="0.3">
      <c r="A3467" t="s">
        <v>0</v>
      </c>
      <c r="B3467" t="s">
        <v>16421</v>
      </c>
      <c r="C3467">
        <v>120</v>
      </c>
      <c r="D3467" t="str">
        <f t="shared" si="1281"/>
        <v>Low</v>
      </c>
      <c r="E3467">
        <v>120</v>
      </c>
      <c r="F3467" t="str">
        <f t="shared" si="1282"/>
        <v>2h 0m</v>
      </c>
      <c r="G3467" t="str">
        <f t="shared" si="1283"/>
        <v>Standard Movie</v>
      </c>
      <c r="H3467">
        <v>82</v>
      </c>
      <c r="I3467" t="str">
        <f t="shared" si="1284"/>
        <v>Very Low</v>
      </c>
      <c r="J3467">
        <v>175</v>
      </c>
      <c r="K3467" t="str">
        <f t="shared" si="1285"/>
        <v>Very Low</v>
      </c>
      <c r="L3467" t="s">
        <v>4798</v>
      </c>
      <c r="M3467">
        <v>244</v>
      </c>
      <c r="N3467" t="str">
        <f t="shared" si="1286"/>
        <v>Low</v>
      </c>
      <c r="O3467">
        <v>43800000</v>
      </c>
      <c r="P3467" t="str">
        <f t="shared" si="1288"/>
        <v>Average</v>
      </c>
      <c r="Q3467" t="s">
        <v>22</v>
      </c>
      <c r="R3467" t="str">
        <f t="shared" si="1289"/>
        <v>Action</v>
      </c>
      <c r="S3467">
        <f t="shared" si="1290"/>
        <v>3</v>
      </c>
      <c r="T3467" t="s">
        <v>1064</v>
      </c>
      <c r="U3467" t="s">
        <v>16422</v>
      </c>
      <c r="V3467">
        <v>74249</v>
      </c>
      <c r="W3467" t="str">
        <f t="shared" si="1291"/>
        <v>Medium</v>
      </c>
      <c r="X3467">
        <v>1105</v>
      </c>
      <c r="Y3467" t="str">
        <f t="shared" si="1292"/>
        <v>Low</v>
      </c>
      <c r="Z3467" t="s">
        <v>16423</v>
      </c>
      <c r="AA3467">
        <v>2</v>
      </c>
      <c r="AB3467" t="str">
        <f t="shared" si="1293"/>
        <v>Duo/Trio Poster</v>
      </c>
      <c r="AC3467" t="s">
        <v>16424</v>
      </c>
      <c r="AD3467" t="s">
        <v>16425</v>
      </c>
      <c r="AE3467">
        <v>276</v>
      </c>
      <c r="AF3467" t="str">
        <f t="shared" si="1294"/>
        <v>Very Low</v>
      </c>
      <c r="AG3467" t="s">
        <v>9</v>
      </c>
      <c r="AH3467" t="s">
        <v>28</v>
      </c>
      <c r="AI3467" t="s">
        <v>14075</v>
      </c>
      <c r="AJ3467" t="str">
        <f t="shared" si="1295"/>
        <v>Other/Unknown</v>
      </c>
      <c r="AK3467">
        <v>7200000</v>
      </c>
      <c r="AL3467" t="str">
        <f t="shared" si="1296"/>
        <v>Low Budget</v>
      </c>
      <c r="AM3467">
        <v>1971</v>
      </c>
      <c r="AN3467">
        <f t="shared" si="1297"/>
        <v>54</v>
      </c>
      <c r="AO3467" t="str">
        <f t="shared" si="1298"/>
        <v>Old Classic</v>
      </c>
      <c r="AP3467">
        <v>177</v>
      </c>
      <c r="AQ3467" t="str">
        <f t="shared" si="1299"/>
        <v>Very Low</v>
      </c>
      <c r="AR3467">
        <v>6.7</v>
      </c>
      <c r="AS3467" t="str">
        <f t="shared" si="1300"/>
        <v>Average</v>
      </c>
      <c r="AT3467">
        <v>2.35</v>
      </c>
      <c r="AU3467" t="str">
        <f t="shared" si="1301"/>
        <v>Cinematic Widescreen</v>
      </c>
      <c r="AV3467">
        <v>0</v>
      </c>
      <c r="AW3467" t="str">
        <f t="shared" si="1302"/>
        <v>Very Low</v>
      </c>
    </row>
    <row r="3468" spans="1:49" x14ac:dyDescent="0.3">
      <c r="A3468" t="s">
        <v>0</v>
      </c>
      <c r="B3468" t="s">
        <v>4821</v>
      </c>
      <c r="C3468">
        <v>208</v>
      </c>
      <c r="D3468" t="str">
        <f t="shared" si="1281"/>
        <v>Medium</v>
      </c>
      <c r="E3468">
        <v>175</v>
      </c>
      <c r="F3468" t="str">
        <f t="shared" si="1282"/>
        <v>2h 55m</v>
      </c>
      <c r="G3468" t="str">
        <f t="shared" si="1283"/>
        <v>Long Movie</v>
      </c>
      <c r="H3468">
        <v>0</v>
      </c>
      <c r="I3468" t="str">
        <f t="shared" si="1284"/>
        <v>Very Low</v>
      </c>
      <c r="J3468">
        <v>3000</v>
      </c>
      <c r="K3468" t="str">
        <f t="shared" si="1285"/>
        <v>Low</v>
      </c>
      <c r="L3468" t="s">
        <v>90</v>
      </c>
      <c r="M3468">
        <v>14000</v>
      </c>
      <c r="N3468" t="str">
        <f t="shared" si="1286"/>
        <v>Medium</v>
      </c>
      <c r="O3468">
        <v>134821952</v>
      </c>
      <c r="P3468" t="str">
        <f t="shared" si="1288"/>
        <v>Hit</v>
      </c>
      <c r="Q3468" t="s">
        <v>1906</v>
      </c>
      <c r="R3468" t="str">
        <f t="shared" si="1289"/>
        <v>Crime</v>
      </c>
      <c r="S3468">
        <f t="shared" si="1290"/>
        <v>2</v>
      </c>
      <c r="T3468" t="s">
        <v>2353</v>
      </c>
      <c r="U3468" t="s">
        <v>16426</v>
      </c>
      <c r="V3468">
        <v>1155770</v>
      </c>
      <c r="W3468" t="str">
        <f t="shared" si="1291"/>
        <v>Very High</v>
      </c>
      <c r="X3468">
        <v>28122</v>
      </c>
      <c r="Y3468" t="str">
        <f t="shared" si="1292"/>
        <v>Medium</v>
      </c>
      <c r="Z3468" t="s">
        <v>1660</v>
      </c>
      <c r="AA3468">
        <v>1</v>
      </c>
      <c r="AB3468" t="str">
        <f t="shared" si="1293"/>
        <v>Solo Star Poster</v>
      </c>
      <c r="AC3468" t="s">
        <v>16427</v>
      </c>
      <c r="AD3468" t="s">
        <v>16428</v>
      </c>
      <c r="AE3468">
        <v>2238</v>
      </c>
      <c r="AF3468" t="str">
        <f t="shared" si="1294"/>
        <v>Medium</v>
      </c>
      <c r="AG3468" t="s">
        <v>9</v>
      </c>
      <c r="AH3468" t="s">
        <v>10</v>
      </c>
      <c r="AI3468" t="s">
        <v>556</v>
      </c>
      <c r="AJ3468" t="str">
        <f t="shared" si="1295"/>
        <v>Adult</v>
      </c>
      <c r="AK3468">
        <v>6000000</v>
      </c>
      <c r="AL3468" t="str">
        <f t="shared" si="1296"/>
        <v>Low Budget</v>
      </c>
      <c r="AM3468">
        <v>1972</v>
      </c>
      <c r="AN3468">
        <f t="shared" si="1297"/>
        <v>53</v>
      </c>
      <c r="AO3468" t="str">
        <f t="shared" si="1298"/>
        <v>Old Classic</v>
      </c>
      <c r="AP3468">
        <v>10000</v>
      </c>
      <c r="AQ3468" t="str">
        <f t="shared" si="1299"/>
        <v>Low</v>
      </c>
      <c r="AR3468">
        <v>9.1999999999999993</v>
      </c>
      <c r="AS3468" t="str">
        <f t="shared" si="1300"/>
        <v>Master Piece</v>
      </c>
      <c r="AT3468">
        <v>1.85</v>
      </c>
      <c r="AU3468" t="str">
        <f t="shared" si="1301"/>
        <v>HDTV / Widescreen</v>
      </c>
      <c r="AV3468">
        <v>43000</v>
      </c>
      <c r="AW3468" t="str">
        <f t="shared" si="1302"/>
        <v>Medium</v>
      </c>
    </row>
    <row r="3469" spans="1:49" x14ac:dyDescent="0.3">
      <c r="A3469" t="s">
        <v>0</v>
      </c>
      <c r="B3469" t="s">
        <v>5146</v>
      </c>
      <c r="C3469">
        <v>51</v>
      </c>
      <c r="D3469" t="str">
        <f t="shared" si="1281"/>
        <v>Low</v>
      </c>
      <c r="E3469">
        <v>95</v>
      </c>
      <c r="F3469" t="str">
        <f t="shared" si="1282"/>
        <v>1h 35m</v>
      </c>
      <c r="G3469" t="str">
        <f t="shared" si="1283"/>
        <v>Standard Movie</v>
      </c>
      <c r="H3469">
        <v>213</v>
      </c>
      <c r="I3469" t="str">
        <f t="shared" si="1284"/>
        <v>Very Low</v>
      </c>
      <c r="J3469">
        <v>92</v>
      </c>
      <c r="K3469" t="str">
        <f t="shared" si="1285"/>
        <v>Very Low</v>
      </c>
      <c r="L3469" t="s">
        <v>16429</v>
      </c>
      <c r="M3469">
        <v>225</v>
      </c>
      <c r="N3469" t="str">
        <f t="shared" si="1286"/>
        <v>Low</v>
      </c>
      <c r="O3469">
        <v>94900000</v>
      </c>
      <c r="P3469" t="str">
        <f t="shared" si="1288"/>
        <v>Hit</v>
      </c>
      <c r="Q3469" t="s">
        <v>7808</v>
      </c>
      <c r="R3469" t="str">
        <f t="shared" si="1289"/>
        <v>Drama</v>
      </c>
      <c r="S3469">
        <f t="shared" si="1290"/>
        <v>3</v>
      </c>
      <c r="T3469" t="s">
        <v>6025</v>
      </c>
      <c r="U3469" t="s">
        <v>16430</v>
      </c>
      <c r="V3469">
        <v>35172</v>
      </c>
      <c r="W3469" t="str">
        <f t="shared" si="1291"/>
        <v>Low</v>
      </c>
      <c r="X3469">
        <v>791</v>
      </c>
      <c r="Y3469" t="str">
        <f t="shared" si="1292"/>
        <v>Very Low</v>
      </c>
      <c r="Z3469" t="s">
        <v>16431</v>
      </c>
      <c r="AA3469">
        <v>0</v>
      </c>
      <c r="AB3469" t="str">
        <f t="shared" si="1293"/>
        <v>Symbolic Poster</v>
      </c>
      <c r="AC3469" t="s">
        <v>16432</v>
      </c>
      <c r="AD3469" t="s">
        <v>16433</v>
      </c>
      <c r="AE3469">
        <v>128</v>
      </c>
      <c r="AF3469" t="str">
        <f t="shared" si="1294"/>
        <v>Very Low</v>
      </c>
      <c r="AG3469" t="s">
        <v>9</v>
      </c>
      <c r="AH3469" t="s">
        <v>10</v>
      </c>
      <c r="AI3469" t="s">
        <v>556</v>
      </c>
      <c r="AJ3469" t="str">
        <f t="shared" si="1295"/>
        <v>Adult</v>
      </c>
      <c r="AK3469">
        <v>4000000</v>
      </c>
      <c r="AL3469" t="str">
        <f t="shared" si="1296"/>
        <v>Low Budget</v>
      </c>
      <c r="AM3469">
        <v>1983</v>
      </c>
      <c r="AN3469">
        <f t="shared" si="1297"/>
        <v>42</v>
      </c>
      <c r="AO3469" t="str">
        <f t="shared" si="1298"/>
        <v>Old Classic</v>
      </c>
      <c r="AP3469">
        <v>174</v>
      </c>
      <c r="AQ3469" t="str">
        <f t="shared" si="1299"/>
        <v>Very Low</v>
      </c>
      <c r="AR3469">
        <v>6.1</v>
      </c>
      <c r="AS3469" t="str">
        <f t="shared" si="1300"/>
        <v>Average</v>
      </c>
      <c r="AT3469">
        <v>1.85</v>
      </c>
      <c r="AU3469" t="str">
        <f t="shared" si="1301"/>
        <v>HDTV / Widescreen</v>
      </c>
      <c r="AV3469">
        <v>0</v>
      </c>
      <c r="AW3469" t="str">
        <f t="shared" si="1302"/>
        <v>Very Low</v>
      </c>
    </row>
    <row r="3470" spans="1:49" x14ac:dyDescent="0.3">
      <c r="A3470" t="s">
        <v>0</v>
      </c>
      <c r="B3470" t="s">
        <v>151</v>
      </c>
      <c r="C3470">
        <v>331</v>
      </c>
      <c r="D3470" t="str">
        <f t="shared" si="1281"/>
        <v>Medium</v>
      </c>
      <c r="E3470">
        <v>95</v>
      </c>
      <c r="F3470" t="str">
        <f t="shared" si="1282"/>
        <v>1h 35m</v>
      </c>
      <c r="G3470" t="str">
        <f t="shared" si="1283"/>
        <v>Standard Movie</v>
      </c>
      <c r="H3470">
        <v>464</v>
      </c>
      <c r="I3470" t="str">
        <f t="shared" si="1284"/>
        <v>Very Low</v>
      </c>
      <c r="J3470">
        <v>11000</v>
      </c>
      <c r="K3470" t="str">
        <f t="shared" si="1285"/>
        <v>Medium</v>
      </c>
      <c r="L3470" t="s">
        <v>460</v>
      </c>
      <c r="M3470">
        <v>23000</v>
      </c>
      <c r="N3470" t="str">
        <f t="shared" si="1286"/>
        <v>Medium</v>
      </c>
      <c r="O3470">
        <v>32391374</v>
      </c>
      <c r="P3470" t="str">
        <f t="shared" si="1288"/>
        <v>Average</v>
      </c>
      <c r="Q3470" t="s">
        <v>1386</v>
      </c>
      <c r="R3470" t="str">
        <f t="shared" si="1289"/>
        <v>Comedy</v>
      </c>
      <c r="S3470">
        <f t="shared" si="1290"/>
        <v>3</v>
      </c>
      <c r="T3470" t="s">
        <v>34</v>
      </c>
      <c r="U3470" t="s">
        <v>16434</v>
      </c>
      <c r="V3470">
        <v>376600</v>
      </c>
      <c r="W3470" t="str">
        <f t="shared" si="1291"/>
        <v>High</v>
      </c>
      <c r="X3470">
        <v>54075</v>
      </c>
      <c r="Y3470" t="str">
        <f t="shared" si="1292"/>
        <v>High</v>
      </c>
      <c r="Z3470" t="s">
        <v>1919</v>
      </c>
      <c r="AA3470">
        <v>43</v>
      </c>
      <c r="AB3470" t="str">
        <f t="shared" si="1293"/>
        <v>Ensemble Poster</v>
      </c>
      <c r="AC3470" t="s">
        <v>16435</v>
      </c>
      <c r="AD3470" t="s">
        <v>16436</v>
      </c>
      <c r="AE3470">
        <v>494</v>
      </c>
      <c r="AF3470" t="str">
        <f t="shared" si="1294"/>
        <v>Very Low</v>
      </c>
      <c r="AG3470" t="s">
        <v>9</v>
      </c>
      <c r="AH3470" t="s">
        <v>10</v>
      </c>
      <c r="AI3470" t="s">
        <v>11</v>
      </c>
      <c r="AJ3470" t="str">
        <f t="shared" si="1295"/>
        <v>Teen</v>
      </c>
      <c r="AK3470">
        <v>7500000</v>
      </c>
      <c r="AL3470" t="str">
        <f t="shared" si="1296"/>
        <v>Low Budget</v>
      </c>
      <c r="AM3470">
        <v>2009</v>
      </c>
      <c r="AN3470">
        <f t="shared" si="1297"/>
        <v>16</v>
      </c>
      <c r="AO3470" t="str">
        <f t="shared" si="1298"/>
        <v>Old Classic</v>
      </c>
      <c r="AP3470">
        <v>17000</v>
      </c>
      <c r="AQ3470" t="str">
        <f t="shared" si="1299"/>
        <v>Medium</v>
      </c>
      <c r="AR3470">
        <v>7.7</v>
      </c>
      <c r="AS3470" t="str">
        <f t="shared" si="1300"/>
        <v>Good</v>
      </c>
      <c r="AT3470">
        <v>2.35</v>
      </c>
      <c r="AU3470" t="str">
        <f t="shared" si="1301"/>
        <v>Cinematic Widescreen</v>
      </c>
      <c r="AV3470">
        <v>40000</v>
      </c>
      <c r="AW3470" t="str">
        <f t="shared" si="1302"/>
        <v>Medium</v>
      </c>
    </row>
    <row r="3471" spans="1:49" x14ac:dyDescent="0.3">
      <c r="A3471" t="s">
        <v>0</v>
      </c>
      <c r="B3471" t="s">
        <v>14266</v>
      </c>
      <c r="C3471">
        <v>83</v>
      </c>
      <c r="D3471" t="str">
        <f t="shared" si="1281"/>
        <v>Low</v>
      </c>
      <c r="E3471">
        <v>121</v>
      </c>
      <c r="F3471" t="str">
        <f t="shared" si="1282"/>
        <v>2h 1m</v>
      </c>
      <c r="G3471" t="str">
        <f t="shared" si="1283"/>
        <v>Long Movie</v>
      </c>
      <c r="H3471">
        <v>319</v>
      </c>
      <c r="I3471" t="str">
        <f t="shared" si="1284"/>
        <v>Very Low</v>
      </c>
      <c r="J3471">
        <v>11</v>
      </c>
      <c r="K3471" t="str">
        <f t="shared" si="1285"/>
        <v>Very Low</v>
      </c>
      <c r="L3471" t="s">
        <v>16437</v>
      </c>
      <c r="M3471">
        <v>1000</v>
      </c>
      <c r="N3471" t="str">
        <f t="shared" si="1286"/>
        <v>Low</v>
      </c>
      <c r="O3471">
        <v>40158000</v>
      </c>
      <c r="P3471" t="str">
        <f t="shared" si="1288"/>
        <v>Average</v>
      </c>
      <c r="Q3471" t="s">
        <v>7808</v>
      </c>
      <c r="R3471" t="str">
        <f t="shared" si="1289"/>
        <v>Drama</v>
      </c>
      <c r="S3471">
        <f t="shared" si="1290"/>
        <v>3</v>
      </c>
      <c r="T3471" t="s">
        <v>2032</v>
      </c>
      <c r="U3471" t="s">
        <v>16438</v>
      </c>
      <c r="V3471">
        <v>63931</v>
      </c>
      <c r="W3471" t="str">
        <f t="shared" si="1291"/>
        <v>Medium</v>
      </c>
      <c r="X3471">
        <v>1051</v>
      </c>
      <c r="Y3471" t="str">
        <f t="shared" si="1292"/>
        <v>Low</v>
      </c>
      <c r="Z3471" t="s">
        <v>16439</v>
      </c>
      <c r="AA3471">
        <v>1</v>
      </c>
      <c r="AB3471" t="str">
        <f t="shared" si="1293"/>
        <v>Solo Star Poster</v>
      </c>
      <c r="AC3471" t="s">
        <v>16440</v>
      </c>
      <c r="AD3471" t="s">
        <v>16441</v>
      </c>
      <c r="AE3471">
        <v>241</v>
      </c>
      <c r="AF3471" t="str">
        <f t="shared" si="1294"/>
        <v>Very Low</v>
      </c>
      <c r="AG3471" t="s">
        <v>9</v>
      </c>
      <c r="AH3471" t="s">
        <v>150</v>
      </c>
      <c r="AI3471" t="s">
        <v>556</v>
      </c>
      <c r="AJ3471" t="str">
        <f t="shared" si="1295"/>
        <v>Adult</v>
      </c>
      <c r="AK3471">
        <v>7000000</v>
      </c>
      <c r="AL3471" t="str">
        <f t="shared" si="1296"/>
        <v>Low Budget</v>
      </c>
      <c r="AM3471">
        <v>1993</v>
      </c>
      <c r="AN3471">
        <f t="shared" si="1297"/>
        <v>32</v>
      </c>
      <c r="AO3471" t="str">
        <f t="shared" si="1298"/>
        <v>Old Classic</v>
      </c>
      <c r="AP3471">
        <v>18</v>
      </c>
      <c r="AQ3471" t="str">
        <f t="shared" si="1299"/>
        <v>Very Low</v>
      </c>
      <c r="AR3471">
        <v>7.6</v>
      </c>
      <c r="AS3471" t="str">
        <f t="shared" si="1300"/>
        <v>Good</v>
      </c>
      <c r="AT3471">
        <v>1.85</v>
      </c>
      <c r="AU3471" t="str">
        <f t="shared" si="1301"/>
        <v>HDTV / Widescreen</v>
      </c>
      <c r="AV3471">
        <v>0</v>
      </c>
      <c r="AW3471" t="str">
        <f t="shared" si="1302"/>
        <v>Very Low</v>
      </c>
    </row>
    <row r="3472" spans="1:49" x14ac:dyDescent="0.3">
      <c r="A3472" t="s">
        <v>0</v>
      </c>
      <c r="B3472" t="s">
        <v>1497</v>
      </c>
      <c r="C3472">
        <v>324</v>
      </c>
      <c r="D3472" t="str">
        <f t="shared" si="1281"/>
        <v>Medium</v>
      </c>
      <c r="E3472">
        <v>110</v>
      </c>
      <c r="F3472" t="str">
        <f t="shared" si="1282"/>
        <v>1h 50m</v>
      </c>
      <c r="G3472" t="str">
        <f t="shared" si="1283"/>
        <v>Standard Movie</v>
      </c>
      <c r="H3472">
        <v>0</v>
      </c>
      <c r="I3472" t="str">
        <f t="shared" si="1284"/>
        <v>Very Low</v>
      </c>
      <c r="J3472">
        <v>11000</v>
      </c>
      <c r="K3472" t="str">
        <f t="shared" si="1285"/>
        <v>Medium</v>
      </c>
      <c r="L3472" t="s">
        <v>5154</v>
      </c>
      <c r="M3472">
        <v>17000</v>
      </c>
      <c r="N3472" t="str">
        <f t="shared" si="1286"/>
        <v>Medium</v>
      </c>
      <c r="O3472">
        <v>113709992</v>
      </c>
      <c r="P3472" t="str">
        <f t="shared" si="1288"/>
        <v>Hit</v>
      </c>
      <c r="Q3472" t="s">
        <v>2498</v>
      </c>
      <c r="R3472" t="str">
        <f t="shared" si="1289"/>
        <v>Comedy</v>
      </c>
      <c r="S3472">
        <f t="shared" si="1290"/>
        <v>2</v>
      </c>
      <c r="T3472" t="s">
        <v>415</v>
      </c>
      <c r="U3472" t="s">
        <v>16442</v>
      </c>
      <c r="V3472">
        <v>108843</v>
      </c>
      <c r="W3472" t="str">
        <f t="shared" si="1291"/>
        <v>Medium</v>
      </c>
      <c r="X3472">
        <v>46646</v>
      </c>
      <c r="Y3472" t="str">
        <f t="shared" si="1292"/>
        <v>Medium</v>
      </c>
      <c r="Z3472" t="s">
        <v>631</v>
      </c>
      <c r="AA3472">
        <v>1</v>
      </c>
      <c r="AB3472" t="str">
        <f t="shared" si="1293"/>
        <v>Solo Star Poster</v>
      </c>
      <c r="AC3472" t="s">
        <v>16443</v>
      </c>
      <c r="AD3472" t="s">
        <v>16444</v>
      </c>
      <c r="AE3472">
        <v>281</v>
      </c>
      <c r="AF3472" t="str">
        <f t="shared" si="1294"/>
        <v>Very Low</v>
      </c>
      <c r="AG3472" t="s">
        <v>9</v>
      </c>
      <c r="AH3472" t="s">
        <v>10</v>
      </c>
      <c r="AI3472" t="s">
        <v>556</v>
      </c>
      <c r="AJ3472" t="str">
        <f t="shared" si="1295"/>
        <v>Adult</v>
      </c>
      <c r="AK3472">
        <v>7000000</v>
      </c>
      <c r="AL3472" t="str">
        <f t="shared" si="1296"/>
        <v>Low Budget</v>
      </c>
      <c r="AM3472">
        <v>2012</v>
      </c>
      <c r="AN3472">
        <f t="shared" si="1297"/>
        <v>13</v>
      </c>
      <c r="AO3472" t="str">
        <f t="shared" si="1298"/>
        <v>Modern Classic</v>
      </c>
      <c r="AP3472">
        <v>15000</v>
      </c>
      <c r="AQ3472" t="str">
        <f t="shared" si="1299"/>
        <v>Medium</v>
      </c>
      <c r="AR3472">
        <v>6.1</v>
      </c>
      <c r="AS3472" t="str">
        <f t="shared" si="1300"/>
        <v>Average</v>
      </c>
      <c r="AT3472">
        <v>2.35</v>
      </c>
      <c r="AU3472" t="str">
        <f t="shared" si="1301"/>
        <v>Cinematic Widescreen</v>
      </c>
      <c r="AV3472">
        <v>54000</v>
      </c>
      <c r="AW3472" t="str">
        <f t="shared" si="1302"/>
        <v>High</v>
      </c>
    </row>
    <row r="3473" spans="1:49" x14ac:dyDescent="0.3">
      <c r="A3473" t="s">
        <v>0</v>
      </c>
      <c r="B3473" t="s">
        <v>847</v>
      </c>
      <c r="C3473">
        <v>140</v>
      </c>
      <c r="D3473" t="str">
        <f t="shared" si="1281"/>
        <v>Low</v>
      </c>
      <c r="E3473">
        <v>96</v>
      </c>
      <c r="F3473" t="str">
        <f t="shared" si="1282"/>
        <v>1h 36m</v>
      </c>
      <c r="G3473" t="str">
        <f t="shared" si="1283"/>
        <v>Standard Movie</v>
      </c>
      <c r="H3473">
        <v>474</v>
      </c>
      <c r="I3473" t="str">
        <f t="shared" si="1284"/>
        <v>Very Low</v>
      </c>
      <c r="J3473">
        <v>82</v>
      </c>
      <c r="K3473" t="str">
        <f t="shared" si="1285"/>
        <v>Very Low</v>
      </c>
      <c r="L3473" t="s">
        <v>16445</v>
      </c>
      <c r="M3473">
        <v>1000</v>
      </c>
      <c r="N3473" t="str">
        <f t="shared" si="1286"/>
        <v>Low</v>
      </c>
      <c r="O3473">
        <v>32131483</v>
      </c>
      <c r="P3473" t="str">
        <f t="shared" si="1288"/>
        <v>Average</v>
      </c>
      <c r="Q3473" t="s">
        <v>3001</v>
      </c>
      <c r="R3473" t="str">
        <f t="shared" si="1289"/>
        <v>Horror</v>
      </c>
      <c r="S3473">
        <f t="shared" si="1290"/>
        <v>3</v>
      </c>
      <c r="T3473" t="s">
        <v>1541</v>
      </c>
      <c r="U3473" t="s">
        <v>16446</v>
      </c>
      <c r="V3473">
        <v>25870</v>
      </c>
      <c r="W3473" t="str">
        <f t="shared" si="1291"/>
        <v>Low</v>
      </c>
      <c r="X3473">
        <v>2212</v>
      </c>
      <c r="Y3473" t="str">
        <f t="shared" si="1292"/>
        <v>Low</v>
      </c>
      <c r="Z3473" t="s">
        <v>16447</v>
      </c>
      <c r="AA3473">
        <v>0</v>
      </c>
      <c r="AB3473" t="str">
        <f t="shared" si="1293"/>
        <v>Symbolic Poster</v>
      </c>
      <c r="AC3473" t="s">
        <v>16448</v>
      </c>
      <c r="AD3473" t="s">
        <v>16449</v>
      </c>
      <c r="AE3473">
        <v>369</v>
      </c>
      <c r="AF3473" t="str">
        <f t="shared" si="1294"/>
        <v>Very Low</v>
      </c>
      <c r="AG3473" t="s">
        <v>9</v>
      </c>
      <c r="AH3473" t="s">
        <v>10</v>
      </c>
      <c r="AI3473" t="s">
        <v>11</v>
      </c>
      <c r="AJ3473" t="str">
        <f t="shared" si="1295"/>
        <v>Teen</v>
      </c>
      <c r="AK3473">
        <v>11000000</v>
      </c>
      <c r="AL3473" t="str">
        <f t="shared" si="1296"/>
        <v>Low Budget</v>
      </c>
      <c r="AM3473">
        <v>2003</v>
      </c>
      <c r="AN3473">
        <f t="shared" si="1297"/>
        <v>22</v>
      </c>
      <c r="AO3473" t="str">
        <f t="shared" si="1298"/>
        <v>Old Classic</v>
      </c>
      <c r="AP3473">
        <v>970</v>
      </c>
      <c r="AQ3473" t="str">
        <f t="shared" si="1299"/>
        <v>Very Low</v>
      </c>
      <c r="AR3473">
        <v>4.9000000000000004</v>
      </c>
      <c r="AS3473" t="str">
        <f t="shared" si="1300"/>
        <v>Poor</v>
      </c>
      <c r="AT3473">
        <v>2.35</v>
      </c>
      <c r="AU3473" t="str">
        <f t="shared" si="1301"/>
        <v>Cinematic Widescreen</v>
      </c>
      <c r="AV3473">
        <v>2000</v>
      </c>
      <c r="AW3473" t="str">
        <f t="shared" si="1302"/>
        <v>Low</v>
      </c>
    </row>
    <row r="3474" spans="1:49" x14ac:dyDescent="0.3">
      <c r="A3474" t="s">
        <v>0</v>
      </c>
      <c r="B3474" t="s">
        <v>16421</v>
      </c>
      <c r="C3474">
        <v>136</v>
      </c>
      <c r="D3474" t="str">
        <f t="shared" si="1281"/>
        <v>Low</v>
      </c>
      <c r="E3474">
        <v>121</v>
      </c>
      <c r="F3474" t="str">
        <f t="shared" si="1282"/>
        <v>2h 1m</v>
      </c>
      <c r="G3474" t="str">
        <f t="shared" si="1283"/>
        <v>Long Movie</v>
      </c>
      <c r="H3474">
        <v>82</v>
      </c>
      <c r="I3474" t="str">
        <f t="shared" si="1284"/>
        <v>Very Low</v>
      </c>
      <c r="J3474">
        <v>189</v>
      </c>
      <c r="K3474" t="str">
        <f t="shared" si="1285"/>
        <v>Very Low</v>
      </c>
      <c r="L3474" t="s">
        <v>6075</v>
      </c>
      <c r="M3474">
        <v>581</v>
      </c>
      <c r="N3474" t="str">
        <f t="shared" si="1286"/>
        <v>Low</v>
      </c>
      <c r="O3474">
        <v>35400000</v>
      </c>
      <c r="P3474" t="str">
        <f t="shared" si="1288"/>
        <v>Average</v>
      </c>
      <c r="Q3474" t="s">
        <v>22</v>
      </c>
      <c r="R3474" t="str">
        <f t="shared" si="1289"/>
        <v>Action</v>
      </c>
      <c r="S3474">
        <f t="shared" si="1290"/>
        <v>3</v>
      </c>
      <c r="T3474" t="s">
        <v>8358</v>
      </c>
      <c r="U3474" t="s">
        <v>16450</v>
      </c>
      <c r="V3474">
        <v>74957</v>
      </c>
      <c r="W3474" t="str">
        <f t="shared" si="1291"/>
        <v>Medium</v>
      </c>
      <c r="X3474">
        <v>1865</v>
      </c>
      <c r="Y3474" t="str">
        <f t="shared" si="1292"/>
        <v>Low</v>
      </c>
      <c r="Z3474" t="s">
        <v>16451</v>
      </c>
      <c r="AA3474">
        <v>3</v>
      </c>
      <c r="AB3474" t="str">
        <f t="shared" si="1293"/>
        <v>Duo/Trio Poster</v>
      </c>
      <c r="AC3474" t="s">
        <v>16452</v>
      </c>
      <c r="AD3474" t="s">
        <v>16453</v>
      </c>
      <c r="AE3474">
        <v>251</v>
      </c>
      <c r="AF3474" t="str">
        <f t="shared" si="1294"/>
        <v>Very Low</v>
      </c>
      <c r="AG3474" t="s">
        <v>9</v>
      </c>
      <c r="AH3474" t="s">
        <v>28</v>
      </c>
      <c r="AI3474" t="s">
        <v>66</v>
      </c>
      <c r="AJ3474" t="str">
        <f t="shared" si="1295"/>
        <v>Family</v>
      </c>
      <c r="AK3474">
        <v>7000000</v>
      </c>
      <c r="AL3474" t="str">
        <f t="shared" si="1296"/>
        <v>Low Budget</v>
      </c>
      <c r="AM3474">
        <v>1973</v>
      </c>
      <c r="AN3474">
        <f t="shared" si="1297"/>
        <v>52</v>
      </c>
      <c r="AO3474" t="str">
        <f t="shared" si="1298"/>
        <v>Old Classic</v>
      </c>
      <c r="AP3474">
        <v>547</v>
      </c>
      <c r="AQ3474" t="str">
        <f t="shared" si="1299"/>
        <v>Very Low</v>
      </c>
      <c r="AR3474">
        <v>6.8</v>
      </c>
      <c r="AS3474" t="str">
        <f t="shared" si="1300"/>
        <v>Average</v>
      </c>
      <c r="AT3474">
        <v>1.66</v>
      </c>
      <c r="AU3474" t="str">
        <f t="shared" si="1301"/>
        <v/>
      </c>
      <c r="AV3474">
        <v>0</v>
      </c>
      <c r="AW3474" t="str">
        <f t="shared" si="1302"/>
        <v>Very Low</v>
      </c>
    </row>
    <row r="3475" spans="1:49" x14ac:dyDescent="0.3">
      <c r="A3475" t="s">
        <v>0</v>
      </c>
      <c r="B3475" t="s">
        <v>4024</v>
      </c>
      <c r="C3475">
        <v>79</v>
      </c>
      <c r="D3475" t="str">
        <f t="shared" si="1281"/>
        <v>Low</v>
      </c>
      <c r="E3475">
        <v>95</v>
      </c>
      <c r="F3475" t="str">
        <f t="shared" si="1282"/>
        <v>1h 35m</v>
      </c>
      <c r="G3475" t="str">
        <f t="shared" si="1283"/>
        <v>Standard Movie</v>
      </c>
      <c r="H3475">
        <v>13</v>
      </c>
      <c r="I3475" t="str">
        <f t="shared" si="1284"/>
        <v>Very Low</v>
      </c>
      <c r="J3475">
        <v>430</v>
      </c>
      <c r="K3475" t="str">
        <f t="shared" si="1285"/>
        <v>Very Low</v>
      </c>
      <c r="L3475" t="s">
        <v>8276</v>
      </c>
      <c r="M3475">
        <v>1000</v>
      </c>
      <c r="N3475" t="str">
        <f t="shared" si="1286"/>
        <v>Low</v>
      </c>
      <c r="O3475">
        <v>34099640</v>
      </c>
      <c r="P3475" t="str">
        <f t="shared" si="1288"/>
        <v>Average</v>
      </c>
      <c r="Q3475" t="s">
        <v>7934</v>
      </c>
      <c r="R3475" t="str">
        <f t="shared" si="1289"/>
        <v>Drama</v>
      </c>
      <c r="S3475">
        <f t="shared" si="1290"/>
        <v>3</v>
      </c>
      <c r="T3475" t="s">
        <v>1303</v>
      </c>
      <c r="U3475" t="s">
        <v>16454</v>
      </c>
      <c r="V3475">
        <v>16651</v>
      </c>
      <c r="W3475" t="str">
        <f t="shared" si="1291"/>
        <v>Low</v>
      </c>
      <c r="X3475">
        <v>2515</v>
      </c>
      <c r="Y3475" t="str">
        <f t="shared" si="1292"/>
        <v>Low</v>
      </c>
      <c r="Z3475" t="s">
        <v>16455</v>
      </c>
      <c r="AA3475">
        <v>0</v>
      </c>
      <c r="AB3475" t="str">
        <f t="shared" si="1293"/>
        <v>Symbolic Poster</v>
      </c>
      <c r="AC3475" t="s">
        <v>16456</v>
      </c>
      <c r="AD3475" t="s">
        <v>16457</v>
      </c>
      <c r="AE3475">
        <v>149</v>
      </c>
      <c r="AF3475" t="str">
        <f t="shared" si="1294"/>
        <v>Very Low</v>
      </c>
      <c r="AG3475" t="s">
        <v>9</v>
      </c>
      <c r="AH3475" t="s">
        <v>10</v>
      </c>
      <c r="AI3475" t="s">
        <v>66</v>
      </c>
      <c r="AJ3475" t="str">
        <f t="shared" si="1295"/>
        <v>Family</v>
      </c>
      <c r="AK3475">
        <v>5000000</v>
      </c>
      <c r="AL3475" t="str">
        <f t="shared" si="1296"/>
        <v>Low Budget</v>
      </c>
      <c r="AM3475">
        <v>2000</v>
      </c>
      <c r="AN3475">
        <f t="shared" si="1297"/>
        <v>25</v>
      </c>
      <c r="AO3475" t="str">
        <f t="shared" si="1298"/>
        <v>Old Classic</v>
      </c>
      <c r="AP3475">
        <v>934</v>
      </c>
      <c r="AQ3475" t="str">
        <f t="shared" si="1299"/>
        <v>Very Low</v>
      </c>
      <c r="AR3475">
        <v>7</v>
      </c>
      <c r="AS3475" t="str">
        <f t="shared" si="1300"/>
        <v>Good</v>
      </c>
      <c r="AT3475">
        <v>1.37</v>
      </c>
      <c r="AU3475" t="str">
        <f t="shared" si="1301"/>
        <v>Classic</v>
      </c>
      <c r="AV3475">
        <v>0</v>
      </c>
      <c r="AW3475" t="str">
        <f t="shared" si="1302"/>
        <v>Very Low</v>
      </c>
    </row>
    <row r="3476" spans="1:49" x14ac:dyDescent="0.3">
      <c r="A3476" t="s">
        <v>0</v>
      </c>
      <c r="B3476" t="s">
        <v>16458</v>
      </c>
      <c r="C3476">
        <v>160</v>
      </c>
      <c r="D3476" t="str">
        <f t="shared" si="1281"/>
        <v>Low</v>
      </c>
      <c r="E3476">
        <v>112</v>
      </c>
      <c r="F3476" t="str">
        <f t="shared" si="1282"/>
        <v>1h 52m</v>
      </c>
      <c r="G3476" t="str">
        <f t="shared" si="1283"/>
        <v>Standard Movie</v>
      </c>
      <c r="H3476">
        <v>20</v>
      </c>
      <c r="I3476" t="str">
        <f t="shared" si="1284"/>
        <v>Very Low</v>
      </c>
      <c r="J3476">
        <v>61</v>
      </c>
      <c r="K3476" t="str">
        <f t="shared" si="1285"/>
        <v>Very Low</v>
      </c>
      <c r="L3476" t="s">
        <v>16459</v>
      </c>
      <c r="M3476">
        <v>16000</v>
      </c>
      <c r="N3476" t="str">
        <f t="shared" si="1286"/>
        <v>Medium</v>
      </c>
      <c r="O3476">
        <v>31973840</v>
      </c>
      <c r="P3476" t="str">
        <f t="shared" si="1288"/>
        <v>Average</v>
      </c>
      <c r="Q3476" t="s">
        <v>1386</v>
      </c>
      <c r="R3476" t="str">
        <f t="shared" si="1289"/>
        <v>Comedy</v>
      </c>
      <c r="S3476">
        <f t="shared" si="1290"/>
        <v>3</v>
      </c>
      <c r="T3476" t="s">
        <v>286</v>
      </c>
      <c r="U3476" t="s">
        <v>16460</v>
      </c>
      <c r="V3476">
        <v>127760</v>
      </c>
      <c r="W3476" t="str">
        <f t="shared" si="1291"/>
        <v>Medium</v>
      </c>
      <c r="X3476">
        <v>16289</v>
      </c>
      <c r="Y3476" t="str">
        <f t="shared" si="1292"/>
        <v>Medium</v>
      </c>
      <c r="Z3476" t="s">
        <v>16461</v>
      </c>
      <c r="AA3476">
        <v>5</v>
      </c>
      <c r="AB3476" t="str">
        <f t="shared" si="1293"/>
        <v>Ensemble Poster</v>
      </c>
      <c r="AC3476" t="s">
        <v>16462</v>
      </c>
      <c r="AD3476" t="s">
        <v>16463</v>
      </c>
      <c r="AE3476">
        <v>168</v>
      </c>
      <c r="AF3476" t="str">
        <f t="shared" si="1294"/>
        <v>Very Low</v>
      </c>
      <c r="AG3476" t="s">
        <v>9</v>
      </c>
      <c r="AH3476" t="s">
        <v>738</v>
      </c>
      <c r="AI3476" t="s">
        <v>11</v>
      </c>
      <c r="AJ3476" t="str">
        <f t="shared" si="1295"/>
        <v>Teen</v>
      </c>
      <c r="AK3476">
        <f>AK3475</f>
        <v>5000000</v>
      </c>
      <c r="AL3476" t="str">
        <f t="shared" si="1296"/>
        <v>Low Budget</v>
      </c>
      <c r="AM3476">
        <v>2008</v>
      </c>
      <c r="AN3476">
        <f t="shared" si="1297"/>
        <v>17</v>
      </c>
      <c r="AO3476" t="str">
        <f t="shared" si="1298"/>
        <v>Old Classic</v>
      </c>
      <c r="AP3476">
        <v>109</v>
      </c>
      <c r="AQ3476" t="str">
        <f t="shared" si="1299"/>
        <v>Very Low</v>
      </c>
      <c r="AR3476">
        <v>7.2</v>
      </c>
      <c r="AS3476" t="str">
        <f t="shared" si="1300"/>
        <v>Good</v>
      </c>
      <c r="AT3476">
        <v>2.35</v>
      </c>
      <c r="AU3476" t="str">
        <f t="shared" si="1301"/>
        <v>Cinematic Widescreen</v>
      </c>
      <c r="AV3476">
        <v>0</v>
      </c>
      <c r="AW3476" t="str">
        <f t="shared" si="1302"/>
        <v>Very Low</v>
      </c>
    </row>
    <row r="3477" spans="1:49" x14ac:dyDescent="0.3">
      <c r="A3477" t="s">
        <v>0</v>
      </c>
      <c r="B3477" t="s">
        <v>14917</v>
      </c>
      <c r="C3477">
        <v>52</v>
      </c>
      <c r="D3477" t="str">
        <f t="shared" si="1281"/>
        <v>Low</v>
      </c>
      <c r="E3477">
        <v>112</v>
      </c>
      <c r="F3477" t="str">
        <f t="shared" si="1282"/>
        <v>1h 52m</v>
      </c>
      <c r="G3477" t="str">
        <f t="shared" si="1283"/>
        <v>Standard Movie</v>
      </c>
      <c r="H3477">
        <v>70</v>
      </c>
      <c r="I3477" t="str">
        <f t="shared" si="1284"/>
        <v>Very Low</v>
      </c>
      <c r="J3477">
        <v>826</v>
      </c>
      <c r="K3477" t="str">
        <f t="shared" si="1285"/>
        <v>Very Low</v>
      </c>
      <c r="L3477" t="s">
        <v>3048</v>
      </c>
      <c r="M3477">
        <v>1000</v>
      </c>
      <c r="N3477" t="str">
        <f t="shared" si="1286"/>
        <v>Low</v>
      </c>
      <c r="O3477">
        <v>37295394</v>
      </c>
      <c r="P3477" t="str">
        <f t="shared" si="1288"/>
        <v>Average</v>
      </c>
      <c r="Q3477" t="s">
        <v>2498</v>
      </c>
      <c r="R3477" t="str">
        <f t="shared" si="1289"/>
        <v>Comedy</v>
      </c>
      <c r="S3477">
        <f t="shared" si="1290"/>
        <v>2</v>
      </c>
      <c r="T3477" t="s">
        <v>4149</v>
      </c>
      <c r="U3477" t="s">
        <v>16464</v>
      </c>
      <c r="V3477">
        <v>7973</v>
      </c>
      <c r="W3477" t="str">
        <f t="shared" si="1291"/>
        <v>Very Low</v>
      </c>
      <c r="X3477">
        <v>5959</v>
      </c>
      <c r="Y3477" t="str">
        <f t="shared" si="1292"/>
        <v>Low</v>
      </c>
      <c r="Z3477" t="s">
        <v>5924</v>
      </c>
      <c r="AA3477">
        <v>8</v>
      </c>
      <c r="AB3477" t="str">
        <f t="shared" si="1293"/>
        <v>Ensemble Poster</v>
      </c>
      <c r="AC3477" t="s">
        <v>16465</v>
      </c>
      <c r="AD3477" t="s">
        <v>16466</v>
      </c>
      <c r="AE3477">
        <v>59</v>
      </c>
      <c r="AF3477" t="str">
        <f t="shared" si="1294"/>
        <v>Very Low</v>
      </c>
      <c r="AG3477" t="s">
        <v>9</v>
      </c>
      <c r="AH3477" t="s">
        <v>10</v>
      </c>
      <c r="AI3477" t="s">
        <v>11</v>
      </c>
      <c r="AJ3477" t="str">
        <f t="shared" si="1295"/>
        <v>Teen</v>
      </c>
      <c r="AK3477">
        <v>6600000</v>
      </c>
      <c r="AL3477" t="str">
        <f t="shared" si="1296"/>
        <v>Low Budget</v>
      </c>
      <c r="AM3477">
        <v>2011</v>
      </c>
      <c r="AN3477">
        <f t="shared" si="1297"/>
        <v>14</v>
      </c>
      <c r="AO3477" t="str">
        <f t="shared" si="1298"/>
        <v>Modern Classic</v>
      </c>
      <c r="AP3477">
        <v>912</v>
      </c>
      <c r="AQ3477" t="str">
        <f t="shared" si="1299"/>
        <v>Very Low</v>
      </c>
      <c r="AR3477">
        <v>5.7</v>
      </c>
      <c r="AS3477" t="str">
        <f t="shared" si="1300"/>
        <v>Below Average</v>
      </c>
      <c r="AT3477">
        <v>1.85</v>
      </c>
      <c r="AU3477" t="str">
        <f t="shared" si="1301"/>
        <v>HDTV / Widescreen</v>
      </c>
      <c r="AV3477">
        <v>0</v>
      </c>
      <c r="AW3477" t="str">
        <f t="shared" si="1302"/>
        <v>Very Low</v>
      </c>
    </row>
    <row r="3478" spans="1:49" x14ac:dyDescent="0.3">
      <c r="A3478" t="s">
        <v>0</v>
      </c>
      <c r="B3478" t="s">
        <v>335</v>
      </c>
      <c r="C3478">
        <v>490</v>
      </c>
      <c r="D3478" t="str">
        <f t="shared" si="1281"/>
        <v>Medium</v>
      </c>
      <c r="E3478">
        <v>143</v>
      </c>
      <c r="F3478" t="str">
        <f t="shared" si="1282"/>
        <v>2h 23m</v>
      </c>
      <c r="G3478" t="str">
        <f t="shared" si="1283"/>
        <v>Long Movie</v>
      </c>
      <c r="H3478">
        <v>1000</v>
      </c>
      <c r="I3478" t="str">
        <f t="shared" si="1284"/>
        <v>Very Low</v>
      </c>
      <c r="J3478">
        <v>76</v>
      </c>
      <c r="K3478" t="str">
        <f t="shared" si="1285"/>
        <v>Very Low</v>
      </c>
      <c r="L3478" t="s">
        <v>336</v>
      </c>
      <c r="M3478">
        <v>29000</v>
      </c>
      <c r="N3478" t="str">
        <f t="shared" si="1286"/>
        <v>Medium</v>
      </c>
      <c r="O3478">
        <v>144812796</v>
      </c>
      <c r="P3478" t="str">
        <f t="shared" si="1288"/>
        <v>Hit</v>
      </c>
      <c r="Q3478" t="s">
        <v>185</v>
      </c>
      <c r="R3478" t="str">
        <f t="shared" si="1289"/>
        <v>Drama</v>
      </c>
      <c r="S3478">
        <f t="shared" si="1290"/>
        <v>2</v>
      </c>
      <c r="T3478" t="s">
        <v>186</v>
      </c>
      <c r="U3478" t="s">
        <v>337</v>
      </c>
      <c r="V3478">
        <v>362933</v>
      </c>
      <c r="W3478" t="str">
        <f t="shared" si="1291"/>
        <v>High</v>
      </c>
      <c r="X3478">
        <v>29769</v>
      </c>
      <c r="Y3478" t="str">
        <f t="shared" si="1292"/>
        <v>Medium</v>
      </c>
      <c r="Z3478" t="s">
        <v>338</v>
      </c>
      <c r="AA3478">
        <v>4</v>
      </c>
      <c r="AB3478" t="str">
        <f t="shared" si="1293"/>
        <v>Ensemble Poster</v>
      </c>
      <c r="AC3478" t="s">
        <v>339</v>
      </c>
      <c r="AD3478" t="s">
        <v>340</v>
      </c>
      <c r="AE3478">
        <v>753</v>
      </c>
      <c r="AF3478" t="str">
        <f t="shared" si="1294"/>
        <v>Low</v>
      </c>
      <c r="AG3478" t="s">
        <v>9</v>
      </c>
      <c r="AH3478" t="s">
        <v>341</v>
      </c>
      <c r="AI3478" t="s">
        <v>11</v>
      </c>
      <c r="AJ3478" t="str">
        <f t="shared" si="1295"/>
        <v>Teen</v>
      </c>
      <c r="AK3478">
        <v>105000000</v>
      </c>
      <c r="AL3478" t="str">
        <f t="shared" si="1296"/>
        <v>High Budget</v>
      </c>
      <c r="AM3478">
        <v>2013</v>
      </c>
      <c r="AN3478">
        <f t="shared" si="1297"/>
        <v>12</v>
      </c>
      <c r="AO3478" t="str">
        <f t="shared" si="1298"/>
        <v>Modern Classic</v>
      </c>
      <c r="AP3478">
        <v>509</v>
      </c>
      <c r="AQ3478" t="str">
        <f t="shared" si="1299"/>
        <v>Very Low</v>
      </c>
      <c r="AR3478">
        <v>7.3</v>
      </c>
      <c r="AS3478" t="str">
        <f t="shared" si="1300"/>
        <v>Good</v>
      </c>
      <c r="AT3478">
        <v>2.35</v>
      </c>
      <c r="AU3478" t="str">
        <f t="shared" si="1301"/>
        <v>Cinematic Widescreen</v>
      </c>
      <c r="AV3478">
        <v>115000</v>
      </c>
      <c r="AW3478" t="str">
        <f t="shared" si="1302"/>
        <v>High</v>
      </c>
    </row>
    <row r="3479" spans="1:49" x14ac:dyDescent="0.3">
      <c r="A3479" t="s">
        <v>718</v>
      </c>
      <c r="B3479" t="s">
        <v>3372</v>
      </c>
      <c r="C3479">
        <v>351</v>
      </c>
      <c r="D3479" t="str">
        <f t="shared" si="1281"/>
        <v>Medium</v>
      </c>
      <c r="E3479">
        <v>93</v>
      </c>
      <c r="F3479" t="str">
        <f t="shared" si="1282"/>
        <v>1h 33m</v>
      </c>
      <c r="G3479" t="str">
        <f t="shared" si="1283"/>
        <v>Standard Movie</v>
      </c>
      <c r="H3479">
        <v>0</v>
      </c>
      <c r="I3479" t="str">
        <f t="shared" si="1284"/>
        <v>Very Low</v>
      </c>
      <c r="J3479">
        <v>566</v>
      </c>
      <c r="K3479" t="str">
        <f t="shared" si="1285"/>
        <v>Very Low</v>
      </c>
      <c r="L3479" t="s">
        <v>4154</v>
      </c>
      <c r="M3479">
        <v>21000</v>
      </c>
      <c r="N3479" t="str">
        <f t="shared" si="1286"/>
        <v>Medium</v>
      </c>
      <c r="O3479">
        <v>31501218</v>
      </c>
      <c r="P3479" t="str">
        <f t="shared" si="1288"/>
        <v>Average</v>
      </c>
      <c r="Q3479" t="s">
        <v>5911</v>
      </c>
      <c r="R3479" t="str">
        <f t="shared" si="1289"/>
        <v>Biography</v>
      </c>
      <c r="S3479">
        <f t="shared" si="1290"/>
        <v>3</v>
      </c>
      <c r="T3479" t="s">
        <v>68</v>
      </c>
      <c r="U3479" t="s">
        <v>16467</v>
      </c>
      <c r="V3479">
        <v>84070</v>
      </c>
      <c r="W3479" t="str">
        <f t="shared" si="1291"/>
        <v>Medium</v>
      </c>
      <c r="X3479">
        <v>22745</v>
      </c>
      <c r="Y3479" t="str">
        <f t="shared" si="1292"/>
        <v>Medium</v>
      </c>
      <c r="Z3479" t="s">
        <v>1833</v>
      </c>
      <c r="AA3479">
        <v>0</v>
      </c>
      <c r="AB3479" t="str">
        <f t="shared" si="1293"/>
        <v>Symbolic Poster</v>
      </c>
      <c r="AC3479" t="s">
        <v>16468</v>
      </c>
      <c r="AD3479" t="s">
        <v>16469</v>
      </c>
      <c r="AE3479">
        <v>526</v>
      </c>
      <c r="AF3479" t="str">
        <f t="shared" si="1294"/>
        <v>Low</v>
      </c>
      <c r="AG3479" t="s">
        <v>9</v>
      </c>
      <c r="AH3479" t="s">
        <v>10</v>
      </c>
      <c r="AI3479" t="s">
        <v>66</v>
      </c>
      <c r="AJ3479" t="str">
        <f t="shared" si="1295"/>
        <v>Family</v>
      </c>
      <c r="AK3479">
        <v>7500000</v>
      </c>
      <c r="AL3479" t="str">
        <f t="shared" si="1296"/>
        <v>Low Budget</v>
      </c>
      <c r="AM3479">
        <v>2005</v>
      </c>
      <c r="AN3479">
        <f t="shared" si="1297"/>
        <v>20</v>
      </c>
      <c r="AO3479" t="str">
        <f t="shared" si="1298"/>
        <v>Old Classic</v>
      </c>
      <c r="AP3479">
        <v>650</v>
      </c>
      <c r="AQ3479" t="str">
        <f t="shared" si="1299"/>
        <v>Very Low</v>
      </c>
      <c r="AR3479">
        <v>7.5</v>
      </c>
      <c r="AS3479" t="str">
        <f t="shared" si="1300"/>
        <v>Good</v>
      </c>
      <c r="AT3479">
        <v>1.85</v>
      </c>
      <c r="AU3479" t="str">
        <f t="shared" si="1301"/>
        <v>HDTV / Widescreen</v>
      </c>
      <c r="AV3479">
        <v>0</v>
      </c>
      <c r="AW3479" t="str">
        <f t="shared" si="1302"/>
        <v>Very Low</v>
      </c>
    </row>
    <row r="3480" spans="1:49" x14ac:dyDescent="0.3">
      <c r="A3480" t="s">
        <v>0</v>
      </c>
      <c r="B3480" t="s">
        <v>5092</v>
      </c>
      <c r="C3480">
        <v>271</v>
      </c>
      <c r="D3480" t="str">
        <f t="shared" si="1281"/>
        <v>Medium</v>
      </c>
      <c r="E3480">
        <v>110</v>
      </c>
      <c r="F3480" t="str">
        <f t="shared" si="1282"/>
        <v>1h 50m</v>
      </c>
      <c r="G3480" t="str">
        <f t="shared" si="1283"/>
        <v>Standard Movie</v>
      </c>
      <c r="H3480">
        <v>152</v>
      </c>
      <c r="I3480" t="str">
        <f t="shared" si="1284"/>
        <v>Very Low</v>
      </c>
      <c r="J3480">
        <v>27</v>
      </c>
      <c r="K3480" t="str">
        <f t="shared" si="1285"/>
        <v>Very Low</v>
      </c>
      <c r="L3480" t="s">
        <v>16470</v>
      </c>
      <c r="M3480">
        <v>22000</v>
      </c>
      <c r="N3480" t="str">
        <f t="shared" si="1286"/>
        <v>Medium</v>
      </c>
      <c r="O3480">
        <v>28747570</v>
      </c>
      <c r="P3480" t="str">
        <f t="shared" si="1288"/>
        <v>Average</v>
      </c>
      <c r="Q3480" t="s">
        <v>1697</v>
      </c>
      <c r="R3480" t="str">
        <f t="shared" si="1289"/>
        <v>Biography</v>
      </c>
      <c r="S3480">
        <f t="shared" si="1290"/>
        <v>3</v>
      </c>
      <c r="T3480" t="s">
        <v>668</v>
      </c>
      <c r="U3480" t="s">
        <v>16471</v>
      </c>
      <c r="V3480">
        <v>100571</v>
      </c>
      <c r="W3480" t="str">
        <f t="shared" si="1291"/>
        <v>Medium</v>
      </c>
      <c r="X3480">
        <v>22140</v>
      </c>
      <c r="Y3480" t="str">
        <f t="shared" si="1292"/>
        <v>Medium</v>
      </c>
      <c r="Z3480" t="s">
        <v>16472</v>
      </c>
      <c r="AA3480">
        <v>1</v>
      </c>
      <c r="AB3480" t="str">
        <f t="shared" si="1293"/>
        <v>Solo Star Poster</v>
      </c>
      <c r="AC3480" t="s">
        <v>16473</v>
      </c>
      <c r="AD3480" t="s">
        <v>16474</v>
      </c>
      <c r="AE3480">
        <v>416</v>
      </c>
      <c r="AF3480" t="str">
        <f t="shared" si="1294"/>
        <v>Very Low</v>
      </c>
      <c r="AG3480" t="s">
        <v>9</v>
      </c>
      <c r="AH3480" t="s">
        <v>239</v>
      </c>
      <c r="AI3480" t="s">
        <v>556</v>
      </c>
      <c r="AJ3480" t="str">
        <f t="shared" si="1295"/>
        <v>Adult</v>
      </c>
      <c r="AK3480">
        <v>7000000</v>
      </c>
      <c r="AL3480" t="str">
        <f t="shared" si="1296"/>
        <v>Low Budget</v>
      </c>
      <c r="AM3480">
        <v>2005</v>
      </c>
      <c r="AN3480">
        <f t="shared" si="1297"/>
        <v>20</v>
      </c>
      <c r="AO3480" t="str">
        <f t="shared" si="1298"/>
        <v>Old Classic</v>
      </c>
      <c r="AP3480">
        <v>68</v>
      </c>
      <c r="AQ3480" t="str">
        <f t="shared" si="1299"/>
        <v>Very Low</v>
      </c>
      <c r="AR3480">
        <v>7.4</v>
      </c>
      <c r="AS3480" t="str">
        <f t="shared" si="1300"/>
        <v>Good</v>
      </c>
      <c r="AT3480">
        <v>2.35</v>
      </c>
      <c r="AU3480" t="str">
        <f t="shared" si="1301"/>
        <v>Cinematic Widescreen</v>
      </c>
      <c r="AV3480">
        <v>0</v>
      </c>
      <c r="AW3480" t="str">
        <f t="shared" si="1302"/>
        <v>Very Low</v>
      </c>
    </row>
    <row r="3481" spans="1:49" x14ac:dyDescent="0.3">
      <c r="A3481" t="s">
        <v>0</v>
      </c>
      <c r="B3481" t="s">
        <v>4874</v>
      </c>
      <c r="C3481">
        <v>93</v>
      </c>
      <c r="D3481" t="str">
        <f t="shared" si="1281"/>
        <v>Low</v>
      </c>
      <c r="E3481">
        <v>104</v>
      </c>
      <c r="F3481" t="str">
        <f t="shared" si="1282"/>
        <v>1h 44m</v>
      </c>
      <c r="G3481" t="str">
        <f t="shared" si="1283"/>
        <v>Standard Movie</v>
      </c>
      <c r="H3481">
        <v>0</v>
      </c>
      <c r="I3481" t="str">
        <f t="shared" si="1284"/>
        <v>Very Low</v>
      </c>
      <c r="J3481">
        <v>4000</v>
      </c>
      <c r="K3481" t="str">
        <f t="shared" si="1285"/>
        <v>Low</v>
      </c>
      <c r="L3481" t="s">
        <v>243</v>
      </c>
      <c r="M3481">
        <v>16000</v>
      </c>
      <c r="N3481" t="str">
        <f t="shared" si="1286"/>
        <v>Medium</v>
      </c>
      <c r="O3481">
        <v>25625110</v>
      </c>
      <c r="P3481" t="str">
        <f t="shared" si="1288"/>
        <v>Average</v>
      </c>
      <c r="Q3481" t="s">
        <v>305</v>
      </c>
      <c r="R3481" t="str">
        <f t="shared" si="1289"/>
        <v>Action</v>
      </c>
      <c r="S3481">
        <f t="shared" si="1290"/>
        <v>3</v>
      </c>
      <c r="T3481" t="s">
        <v>1735</v>
      </c>
      <c r="U3481" t="s">
        <v>16475</v>
      </c>
      <c r="V3481">
        <v>138707</v>
      </c>
      <c r="W3481" t="str">
        <f t="shared" si="1291"/>
        <v>Medium</v>
      </c>
      <c r="X3481">
        <v>33758</v>
      </c>
      <c r="Y3481" t="str">
        <f t="shared" si="1292"/>
        <v>Medium</v>
      </c>
      <c r="Z3481" t="s">
        <v>464</v>
      </c>
      <c r="AA3481">
        <v>0</v>
      </c>
      <c r="AB3481" t="str">
        <f t="shared" si="1293"/>
        <v>Symbolic Poster</v>
      </c>
      <c r="AC3481" t="s">
        <v>16476</v>
      </c>
      <c r="AD3481" t="s">
        <v>16477</v>
      </c>
      <c r="AE3481">
        <v>202</v>
      </c>
      <c r="AF3481" t="str">
        <f t="shared" si="1294"/>
        <v>Very Low</v>
      </c>
      <c r="AG3481" t="s">
        <v>9</v>
      </c>
      <c r="AH3481" t="s">
        <v>10</v>
      </c>
      <c r="AI3481" t="s">
        <v>556</v>
      </c>
      <c r="AJ3481" t="str">
        <f t="shared" si="1295"/>
        <v>Adult</v>
      </c>
      <c r="AK3481">
        <v>7000000</v>
      </c>
      <c r="AL3481" t="str">
        <f t="shared" si="1296"/>
        <v>Low Budget</v>
      </c>
      <c r="AM3481">
        <v>1995</v>
      </c>
      <c r="AN3481">
        <f t="shared" si="1297"/>
        <v>30</v>
      </c>
      <c r="AO3481" t="str">
        <f t="shared" si="1298"/>
        <v>Old Classic</v>
      </c>
      <c r="AP3481">
        <v>12000</v>
      </c>
      <c r="AQ3481" t="str">
        <f t="shared" si="1299"/>
        <v>Medium</v>
      </c>
      <c r="AR3481">
        <v>7.2</v>
      </c>
      <c r="AS3481" t="str">
        <f t="shared" si="1300"/>
        <v>Good</v>
      </c>
      <c r="AT3481">
        <v>1.85</v>
      </c>
      <c r="AU3481" t="str">
        <f t="shared" si="1301"/>
        <v>HDTV / Widescreen</v>
      </c>
      <c r="AV3481">
        <v>0</v>
      </c>
      <c r="AW3481" t="str">
        <f t="shared" si="1302"/>
        <v>Very Low</v>
      </c>
    </row>
    <row r="3482" spans="1:49" x14ac:dyDescent="0.3">
      <c r="A3482" t="s">
        <v>0</v>
      </c>
      <c r="B3482" t="s">
        <v>9401</v>
      </c>
      <c r="C3482">
        <v>71</v>
      </c>
      <c r="D3482" t="str">
        <f t="shared" si="1281"/>
        <v>Low</v>
      </c>
      <c r="E3482">
        <v>115</v>
      </c>
      <c r="F3482" t="str">
        <f t="shared" si="1282"/>
        <v>1h 55m</v>
      </c>
      <c r="G3482" t="str">
        <f t="shared" si="1283"/>
        <v>Standard Movie</v>
      </c>
      <c r="H3482">
        <v>187</v>
      </c>
      <c r="I3482" t="str">
        <f t="shared" si="1284"/>
        <v>Very Low</v>
      </c>
      <c r="J3482">
        <v>887</v>
      </c>
      <c r="K3482" t="str">
        <f t="shared" si="1285"/>
        <v>Very Low</v>
      </c>
      <c r="L3482" t="s">
        <v>8526</v>
      </c>
      <c r="M3482">
        <v>14000</v>
      </c>
      <c r="N3482" t="str">
        <f t="shared" si="1286"/>
        <v>Medium</v>
      </c>
      <c r="O3482">
        <v>403932</v>
      </c>
      <c r="P3482" t="str">
        <f t="shared" si="1288"/>
        <v>Flop</v>
      </c>
      <c r="Q3482" t="s">
        <v>4013</v>
      </c>
      <c r="R3482" t="str">
        <f t="shared" si="1289"/>
        <v>Drama</v>
      </c>
      <c r="S3482">
        <f t="shared" si="1290"/>
        <v>3</v>
      </c>
      <c r="T3482" t="s">
        <v>1943</v>
      </c>
      <c r="U3482" t="s">
        <v>13842</v>
      </c>
      <c r="V3482">
        <v>5254</v>
      </c>
      <c r="W3482" t="str">
        <f t="shared" si="1291"/>
        <v>Very Low</v>
      </c>
      <c r="X3482">
        <v>17104</v>
      </c>
      <c r="Y3482" t="str">
        <f t="shared" si="1292"/>
        <v>Medium</v>
      </c>
      <c r="Z3482" t="s">
        <v>2262</v>
      </c>
      <c r="AA3482">
        <v>4</v>
      </c>
      <c r="AB3482" t="str">
        <f t="shared" si="1293"/>
        <v>Ensemble Poster</v>
      </c>
      <c r="AC3482" t="s">
        <v>13843</v>
      </c>
      <c r="AD3482" t="s">
        <v>13844</v>
      </c>
      <c r="AE3482">
        <v>92</v>
      </c>
      <c r="AF3482" t="str">
        <f t="shared" si="1294"/>
        <v>Very Low</v>
      </c>
      <c r="AG3482" t="s">
        <v>9</v>
      </c>
      <c r="AH3482" t="s">
        <v>28</v>
      </c>
      <c r="AI3482" t="s">
        <v>556</v>
      </c>
      <c r="AJ3482" t="str">
        <f t="shared" si="1295"/>
        <v>Adult</v>
      </c>
      <c r="AK3482">
        <v>20000000</v>
      </c>
      <c r="AL3482" t="str">
        <f t="shared" si="1296"/>
        <v>Low Budget</v>
      </c>
      <c r="AM3482">
        <v>2000</v>
      </c>
      <c r="AN3482">
        <f t="shared" si="1297"/>
        <v>25</v>
      </c>
      <c r="AO3482" t="str">
        <f t="shared" si="1298"/>
        <v>Old Classic</v>
      </c>
      <c r="AP3482">
        <v>900</v>
      </c>
      <c r="AQ3482" t="str">
        <f t="shared" si="1299"/>
        <v>Very Low</v>
      </c>
      <c r="AR3482">
        <v>6.5</v>
      </c>
      <c r="AS3482" t="str">
        <f t="shared" si="1300"/>
        <v>Average</v>
      </c>
      <c r="AT3482">
        <v>2.35</v>
      </c>
      <c r="AU3482" t="str">
        <f t="shared" si="1301"/>
        <v>Cinematic Widescreen</v>
      </c>
      <c r="AV3482">
        <v>141</v>
      </c>
      <c r="AW3482" t="str">
        <f t="shared" si="1302"/>
        <v>Very Low</v>
      </c>
    </row>
    <row r="3483" spans="1:49" x14ac:dyDescent="0.3">
      <c r="A3483" t="s">
        <v>0</v>
      </c>
      <c r="B3483" t="str">
        <f>B3482</f>
        <v>Michael Winterbottom</v>
      </c>
      <c r="C3483">
        <v>54</v>
      </c>
      <c r="D3483" t="str">
        <f t="shared" si="1281"/>
        <v>Low</v>
      </c>
      <c r="E3483">
        <v>53</v>
      </c>
      <c r="F3483" t="str">
        <f t="shared" si="1282"/>
        <v>0h 53m</v>
      </c>
      <c r="G3483" t="str">
        <f t="shared" si="1283"/>
        <v>Short Film</v>
      </c>
      <c r="H3483">
        <f>H3482</f>
        <v>187</v>
      </c>
      <c r="I3483" t="str">
        <f t="shared" si="1284"/>
        <v>Very Low</v>
      </c>
      <c r="J3483">
        <v>1000</v>
      </c>
      <c r="K3483" t="str">
        <f t="shared" si="1285"/>
        <v>Very Low</v>
      </c>
      <c r="L3483" t="s">
        <v>2836</v>
      </c>
      <c r="M3483">
        <v>4000</v>
      </c>
      <c r="N3483" t="str">
        <f t="shared" si="1286"/>
        <v>Low</v>
      </c>
      <c r="O3483">
        <f>O3482</f>
        <v>403932</v>
      </c>
      <c r="P3483" t="str">
        <f t="shared" si="1288"/>
        <v>Flop</v>
      </c>
      <c r="Q3483" t="s">
        <v>2096</v>
      </c>
      <c r="R3483" t="str">
        <f t="shared" si="1289"/>
        <v>Crime</v>
      </c>
      <c r="S3483">
        <f t="shared" si="1290"/>
        <v>3</v>
      </c>
      <c r="T3483" t="s">
        <v>55</v>
      </c>
      <c r="U3483" t="s">
        <v>16478</v>
      </c>
      <c r="V3483">
        <v>170055</v>
      </c>
      <c r="W3483" t="str">
        <f t="shared" si="1291"/>
        <v>Medium</v>
      </c>
      <c r="X3483">
        <v>19949</v>
      </c>
      <c r="Y3483" t="str">
        <f t="shared" si="1292"/>
        <v>Medium</v>
      </c>
      <c r="Z3483" t="s">
        <v>401</v>
      </c>
      <c r="AA3483">
        <v>0</v>
      </c>
      <c r="AB3483" t="str">
        <f t="shared" si="1293"/>
        <v>Symbolic Poster</v>
      </c>
      <c r="AC3483" t="s">
        <v>16479</v>
      </c>
      <c r="AD3483" t="s">
        <v>16480</v>
      </c>
      <c r="AE3483">
        <v>173</v>
      </c>
      <c r="AF3483" t="str">
        <f t="shared" si="1294"/>
        <v>Very Low</v>
      </c>
      <c r="AG3483" t="s">
        <v>9</v>
      </c>
      <c r="AH3483" t="s">
        <v>10</v>
      </c>
      <c r="AI3483" t="s">
        <v>2606</v>
      </c>
      <c r="AJ3483" t="str">
        <f t="shared" si="1295"/>
        <v>Adult</v>
      </c>
      <c r="AK3483">
        <f t="shared" ref="AK3483:AM3483" si="1303">AK3482</f>
        <v>20000000</v>
      </c>
      <c r="AL3483" t="str">
        <f t="shared" si="1296"/>
        <v>Low Budget</v>
      </c>
      <c r="AM3483">
        <f t="shared" si="1303"/>
        <v>2000</v>
      </c>
      <c r="AN3483">
        <f t="shared" si="1297"/>
        <v>25</v>
      </c>
      <c r="AO3483" t="str">
        <f t="shared" si="1298"/>
        <v>Old Classic</v>
      </c>
      <c r="AP3483">
        <v>1000</v>
      </c>
      <c r="AQ3483" t="str">
        <f t="shared" si="1299"/>
        <v>Very Low</v>
      </c>
      <c r="AR3483">
        <v>9</v>
      </c>
      <c r="AS3483" t="str">
        <f t="shared" si="1300"/>
        <v>Master Piece</v>
      </c>
      <c r="AT3483">
        <v>1.78</v>
      </c>
      <c r="AU3483" t="str">
        <f t="shared" si="1301"/>
        <v>HDTV / Widescreen</v>
      </c>
      <c r="AV3483">
        <v>61000</v>
      </c>
      <c r="AW3483" t="str">
        <f t="shared" si="1302"/>
        <v>High</v>
      </c>
    </row>
    <row r="3484" spans="1:49" x14ac:dyDescent="0.3">
      <c r="A3484" t="s">
        <v>0</v>
      </c>
      <c r="B3484" t="s">
        <v>16481</v>
      </c>
      <c r="C3484">
        <v>112</v>
      </c>
      <c r="D3484" t="str">
        <f t="shared" si="1281"/>
        <v>Low</v>
      </c>
      <c r="E3484">
        <v>119</v>
      </c>
      <c r="F3484" t="str">
        <f t="shared" si="1282"/>
        <v>1h 59m</v>
      </c>
      <c r="G3484" t="str">
        <f t="shared" si="1283"/>
        <v>Standard Movie</v>
      </c>
      <c r="H3484">
        <v>23</v>
      </c>
      <c r="I3484" t="str">
        <f t="shared" si="1284"/>
        <v>Very Low</v>
      </c>
      <c r="J3484">
        <v>440</v>
      </c>
      <c r="K3484" t="str">
        <f t="shared" si="1285"/>
        <v>Very Low</v>
      </c>
      <c r="L3484" t="s">
        <v>13702</v>
      </c>
      <c r="M3484">
        <v>1000</v>
      </c>
      <c r="N3484" t="str">
        <f t="shared" si="1286"/>
        <v>Low</v>
      </c>
      <c r="O3484">
        <v>25000000</v>
      </c>
      <c r="P3484" t="str">
        <f t="shared" si="1288"/>
        <v>Average</v>
      </c>
      <c r="Q3484" t="s">
        <v>44</v>
      </c>
      <c r="R3484" t="str">
        <f t="shared" si="1289"/>
        <v>Action</v>
      </c>
      <c r="S3484">
        <f t="shared" si="1290"/>
        <v>3</v>
      </c>
      <c r="T3484" t="s">
        <v>12491</v>
      </c>
      <c r="U3484" t="s">
        <v>16482</v>
      </c>
      <c r="V3484">
        <v>39847</v>
      </c>
      <c r="W3484" t="str">
        <f t="shared" si="1291"/>
        <v>Low</v>
      </c>
      <c r="X3484">
        <v>2951</v>
      </c>
      <c r="Y3484" t="str">
        <f t="shared" si="1292"/>
        <v>Low</v>
      </c>
      <c r="Z3484" t="s">
        <v>15904</v>
      </c>
      <c r="AA3484">
        <v>1</v>
      </c>
      <c r="AB3484" t="str">
        <f t="shared" si="1293"/>
        <v>Solo Star Poster</v>
      </c>
      <c r="AC3484" t="s">
        <v>16483</v>
      </c>
      <c r="AD3484" t="s">
        <v>16484</v>
      </c>
      <c r="AE3484">
        <v>242</v>
      </c>
      <c r="AF3484" t="str">
        <f t="shared" si="1294"/>
        <v>Very Low</v>
      </c>
      <c r="AG3484" t="s">
        <v>9</v>
      </c>
      <c r="AH3484" t="s">
        <v>10</v>
      </c>
      <c r="AI3484" t="s">
        <v>66</v>
      </c>
      <c r="AJ3484" t="str">
        <f t="shared" si="1295"/>
        <v>Family</v>
      </c>
      <c r="AK3484">
        <v>9000000</v>
      </c>
      <c r="AL3484" t="str">
        <f t="shared" si="1296"/>
        <v>Low Budget</v>
      </c>
      <c r="AM3484">
        <v>1976</v>
      </c>
      <c r="AN3484">
        <f t="shared" si="1297"/>
        <v>49</v>
      </c>
      <c r="AO3484" t="str">
        <f t="shared" si="1298"/>
        <v>Old Classic</v>
      </c>
      <c r="AP3484">
        <v>659</v>
      </c>
      <c r="AQ3484" t="str">
        <f t="shared" si="1299"/>
        <v>Very Low</v>
      </c>
      <c r="AR3484">
        <v>6.8</v>
      </c>
      <c r="AS3484" t="str">
        <f t="shared" si="1300"/>
        <v>Average</v>
      </c>
      <c r="AT3484">
        <v>2.35</v>
      </c>
      <c r="AU3484" t="str">
        <f t="shared" si="1301"/>
        <v>Cinematic Widescreen</v>
      </c>
      <c r="AV3484">
        <v>0</v>
      </c>
      <c r="AW3484" t="str">
        <f t="shared" si="1302"/>
        <v>Very Low</v>
      </c>
    </row>
    <row r="3485" spans="1:49" x14ac:dyDescent="0.3">
      <c r="A3485" t="s">
        <v>0</v>
      </c>
      <c r="B3485" t="s">
        <v>16421</v>
      </c>
      <c r="C3485">
        <v>118</v>
      </c>
      <c r="D3485" t="str">
        <f t="shared" si="1281"/>
        <v>Low</v>
      </c>
      <c r="E3485">
        <v>125</v>
      </c>
      <c r="F3485" t="str">
        <f t="shared" si="1282"/>
        <v>2h 5m</v>
      </c>
      <c r="G3485" t="str">
        <f t="shared" si="1283"/>
        <v>Long Movie</v>
      </c>
      <c r="H3485">
        <v>82</v>
      </c>
      <c r="I3485" t="str">
        <f t="shared" si="1284"/>
        <v>Very Low</v>
      </c>
      <c r="J3485">
        <v>244</v>
      </c>
      <c r="K3485" t="str">
        <f t="shared" si="1285"/>
        <v>Very Low</v>
      </c>
      <c r="L3485" t="s">
        <v>16485</v>
      </c>
      <c r="M3485">
        <v>16000</v>
      </c>
      <c r="N3485" t="str">
        <f t="shared" si="1286"/>
        <v>Medium</v>
      </c>
      <c r="O3485">
        <v>21000000</v>
      </c>
      <c r="P3485" t="str">
        <f t="shared" si="1288"/>
        <v>Average</v>
      </c>
      <c r="Q3485" t="s">
        <v>22</v>
      </c>
      <c r="R3485" t="str">
        <f t="shared" si="1289"/>
        <v>Action</v>
      </c>
      <c r="S3485">
        <f t="shared" si="1290"/>
        <v>3</v>
      </c>
      <c r="T3485" t="s">
        <v>172</v>
      </c>
      <c r="U3485" t="s">
        <v>16486</v>
      </c>
      <c r="V3485">
        <v>73950</v>
      </c>
      <c r="W3485" t="str">
        <f t="shared" si="1291"/>
        <v>Medium</v>
      </c>
      <c r="X3485">
        <v>17611</v>
      </c>
      <c r="Y3485" t="str">
        <f t="shared" si="1292"/>
        <v>Medium</v>
      </c>
      <c r="Z3485" t="s">
        <v>1064</v>
      </c>
      <c r="AA3485">
        <v>3</v>
      </c>
      <c r="AB3485" t="str">
        <f t="shared" si="1293"/>
        <v>Duo/Trio Poster</v>
      </c>
      <c r="AC3485" t="s">
        <v>16487</v>
      </c>
      <c r="AD3485" t="s">
        <v>16488</v>
      </c>
      <c r="AE3485">
        <v>258</v>
      </c>
      <c r="AF3485" t="str">
        <f t="shared" si="1294"/>
        <v>Very Low</v>
      </c>
      <c r="AG3485" t="s">
        <v>9</v>
      </c>
      <c r="AH3485" t="s">
        <v>28</v>
      </c>
      <c r="AI3485" t="s">
        <v>66</v>
      </c>
      <c r="AJ3485" t="str">
        <f t="shared" si="1295"/>
        <v>Family</v>
      </c>
      <c r="AK3485">
        <v>13000000</v>
      </c>
      <c r="AL3485" t="str">
        <f t="shared" si="1296"/>
        <v>Low Budget</v>
      </c>
      <c r="AM3485">
        <v>1974</v>
      </c>
      <c r="AN3485">
        <f t="shared" si="1297"/>
        <v>51</v>
      </c>
      <c r="AO3485" t="str">
        <f t="shared" si="1298"/>
        <v>Old Classic</v>
      </c>
      <c r="AP3485">
        <v>387</v>
      </c>
      <c r="AQ3485" t="str">
        <f t="shared" si="1299"/>
        <v>Very Low</v>
      </c>
      <c r="AR3485">
        <v>6.8</v>
      </c>
      <c r="AS3485" t="str">
        <f t="shared" si="1300"/>
        <v>Average</v>
      </c>
      <c r="AT3485">
        <v>1.66</v>
      </c>
      <c r="AU3485" t="str">
        <f t="shared" si="1301"/>
        <v/>
      </c>
      <c r="AV3485">
        <v>2000</v>
      </c>
      <c r="AW3485" t="str">
        <f t="shared" si="1302"/>
        <v>Low</v>
      </c>
    </row>
    <row r="3486" spans="1:49" x14ac:dyDescent="0.3">
      <c r="A3486" t="s">
        <v>0</v>
      </c>
      <c r="B3486" t="s">
        <v>9911</v>
      </c>
      <c r="C3486">
        <v>35</v>
      </c>
      <c r="D3486" t="str">
        <f t="shared" si="1281"/>
        <v>Very Low</v>
      </c>
      <c r="E3486">
        <v>96</v>
      </c>
      <c r="F3486" t="str">
        <f t="shared" si="1282"/>
        <v>1h 36m</v>
      </c>
      <c r="G3486" t="str">
        <f t="shared" si="1283"/>
        <v>Standard Movie</v>
      </c>
      <c r="H3486">
        <v>22</v>
      </c>
      <c r="I3486" t="str">
        <f t="shared" si="1284"/>
        <v>Very Low</v>
      </c>
      <c r="J3486">
        <v>794</v>
      </c>
      <c r="K3486" t="str">
        <f t="shared" si="1285"/>
        <v>Very Low</v>
      </c>
      <c r="L3486" t="s">
        <v>14856</v>
      </c>
      <c r="M3486">
        <v>1000</v>
      </c>
      <c r="N3486" t="str">
        <f t="shared" si="1286"/>
        <v>Low</v>
      </c>
      <c r="O3486">
        <v>20257000</v>
      </c>
      <c r="P3486" t="str">
        <f t="shared" si="1288"/>
        <v>Average</v>
      </c>
      <c r="Q3486" t="s">
        <v>393</v>
      </c>
      <c r="R3486" t="str">
        <f t="shared" si="1289"/>
        <v>Action</v>
      </c>
      <c r="S3486">
        <f t="shared" si="1290"/>
        <v>4</v>
      </c>
      <c r="T3486" t="s">
        <v>5054</v>
      </c>
      <c r="U3486" t="s">
        <v>16489</v>
      </c>
      <c r="V3486">
        <v>7569</v>
      </c>
      <c r="W3486" t="str">
        <f t="shared" si="1291"/>
        <v>Very Low</v>
      </c>
      <c r="X3486">
        <v>5282</v>
      </c>
      <c r="Y3486" t="str">
        <f t="shared" si="1292"/>
        <v>Low</v>
      </c>
      <c r="Z3486" t="s">
        <v>11749</v>
      </c>
      <c r="AA3486">
        <v>2</v>
      </c>
      <c r="AB3486" t="str">
        <f t="shared" si="1293"/>
        <v>Duo/Trio Poster</v>
      </c>
      <c r="AC3486" t="s">
        <v>16490</v>
      </c>
      <c r="AD3486" t="s">
        <v>16491</v>
      </c>
      <c r="AE3486">
        <v>65</v>
      </c>
      <c r="AF3486" t="str">
        <f t="shared" si="1294"/>
        <v>Very Low</v>
      </c>
      <c r="AG3486" t="s">
        <v>9</v>
      </c>
      <c r="AH3486" t="s">
        <v>10</v>
      </c>
      <c r="AI3486" t="s">
        <v>556</v>
      </c>
      <c r="AJ3486" t="str">
        <f t="shared" si="1295"/>
        <v>Adult</v>
      </c>
      <c r="AK3486">
        <v>7000000</v>
      </c>
      <c r="AL3486" t="str">
        <f t="shared" si="1296"/>
        <v>Low Budget</v>
      </c>
      <c r="AM3486">
        <v>1988</v>
      </c>
      <c r="AN3486">
        <f t="shared" si="1297"/>
        <v>37</v>
      </c>
      <c r="AO3486" t="str">
        <f t="shared" si="1298"/>
        <v>Old Classic</v>
      </c>
      <c r="AP3486">
        <v>841</v>
      </c>
      <c r="AQ3486" t="str">
        <f t="shared" si="1299"/>
        <v>Very Low</v>
      </c>
      <c r="AR3486">
        <v>5.2</v>
      </c>
      <c r="AS3486" t="str">
        <f t="shared" si="1300"/>
        <v>Below Average</v>
      </c>
      <c r="AT3486">
        <v>1.85</v>
      </c>
      <c r="AU3486" t="str">
        <f t="shared" si="1301"/>
        <v>HDTV / Widescreen</v>
      </c>
      <c r="AV3486">
        <v>978</v>
      </c>
      <c r="AW3486" t="str">
        <f t="shared" si="1302"/>
        <v>Very Low</v>
      </c>
    </row>
    <row r="3487" spans="1:49" x14ac:dyDescent="0.3">
      <c r="A3487" t="s">
        <v>0</v>
      </c>
      <c r="B3487" t="s">
        <v>7846</v>
      </c>
      <c r="C3487">
        <v>342</v>
      </c>
      <c r="D3487" t="str">
        <f t="shared" si="1281"/>
        <v>Medium</v>
      </c>
      <c r="E3487">
        <v>100</v>
      </c>
      <c r="F3487" t="str">
        <f t="shared" si="1282"/>
        <v>1h 40m</v>
      </c>
      <c r="G3487" t="str">
        <f t="shared" si="1283"/>
        <v>Standard Movie</v>
      </c>
      <c r="H3487">
        <v>197</v>
      </c>
      <c r="I3487" t="str">
        <f t="shared" si="1284"/>
        <v>Very Low</v>
      </c>
      <c r="J3487">
        <v>159</v>
      </c>
      <c r="K3487" t="str">
        <f t="shared" si="1285"/>
        <v>Very Low</v>
      </c>
      <c r="L3487" t="s">
        <v>16492</v>
      </c>
      <c r="M3487">
        <v>513</v>
      </c>
      <c r="N3487" t="str">
        <f t="shared" si="1286"/>
        <v>Low</v>
      </c>
      <c r="O3487">
        <v>26005908</v>
      </c>
      <c r="P3487" t="str">
        <f t="shared" si="1288"/>
        <v>Average</v>
      </c>
      <c r="Q3487" t="s">
        <v>8541</v>
      </c>
      <c r="R3487" t="str">
        <f t="shared" si="1289"/>
        <v>Adventure</v>
      </c>
      <c r="S3487">
        <f t="shared" si="1290"/>
        <v>3</v>
      </c>
      <c r="T3487" t="s">
        <v>16493</v>
      </c>
      <c r="U3487" t="s">
        <v>16494</v>
      </c>
      <c r="V3487">
        <v>154938</v>
      </c>
      <c r="W3487" t="str">
        <f t="shared" si="1291"/>
        <v>Medium</v>
      </c>
      <c r="X3487">
        <v>1379</v>
      </c>
      <c r="Y3487" t="str">
        <f t="shared" si="1292"/>
        <v>Low</v>
      </c>
      <c r="Z3487" t="s">
        <v>16495</v>
      </c>
      <c r="AA3487">
        <v>0</v>
      </c>
      <c r="AB3487" t="str">
        <f t="shared" si="1293"/>
        <v>Symbolic Poster</v>
      </c>
      <c r="AC3487" t="s">
        <v>16496</v>
      </c>
      <c r="AD3487" t="s">
        <v>16497</v>
      </c>
      <c r="AE3487">
        <v>1100</v>
      </c>
      <c r="AF3487" t="str">
        <f t="shared" si="1294"/>
        <v>Low</v>
      </c>
      <c r="AG3487" t="s">
        <v>9</v>
      </c>
      <c r="AH3487" t="s">
        <v>28</v>
      </c>
      <c r="AI3487" t="s">
        <v>556</v>
      </c>
      <c r="AJ3487" t="str">
        <f t="shared" si="1295"/>
        <v>Adult</v>
      </c>
      <c r="AK3487">
        <v>3500000</v>
      </c>
      <c r="AL3487" t="str">
        <f t="shared" si="1296"/>
        <v>Low Budget</v>
      </c>
      <c r="AM3487">
        <v>2005</v>
      </c>
      <c r="AN3487">
        <f t="shared" si="1297"/>
        <v>20</v>
      </c>
      <c r="AO3487" t="str">
        <f t="shared" si="1298"/>
        <v>Old Classic</v>
      </c>
      <c r="AP3487">
        <v>239</v>
      </c>
      <c r="AQ3487" t="str">
        <f t="shared" si="1299"/>
        <v>Very Low</v>
      </c>
      <c r="AR3487">
        <v>7.2</v>
      </c>
      <c r="AS3487" t="str">
        <f t="shared" si="1300"/>
        <v>Good</v>
      </c>
      <c r="AT3487">
        <v>2.35</v>
      </c>
      <c r="AU3487" t="str">
        <f t="shared" si="1301"/>
        <v>Cinematic Widescreen</v>
      </c>
      <c r="AV3487">
        <v>10000</v>
      </c>
      <c r="AW3487" t="str">
        <f t="shared" si="1302"/>
        <v>Low</v>
      </c>
    </row>
    <row r="3488" spans="1:49" x14ac:dyDescent="0.3">
      <c r="A3488" t="s">
        <v>0</v>
      </c>
      <c r="B3488" t="s">
        <v>16498</v>
      </c>
      <c r="C3488">
        <v>14</v>
      </c>
      <c r="D3488" t="str">
        <f t="shared" si="1281"/>
        <v>Very Low</v>
      </c>
      <c r="E3488">
        <v>46</v>
      </c>
      <c r="F3488" t="str">
        <f t="shared" si="1282"/>
        <v>0h 46m</v>
      </c>
      <c r="G3488" t="str">
        <f t="shared" si="1283"/>
        <v>Short Film</v>
      </c>
      <c r="H3488">
        <v>0</v>
      </c>
      <c r="I3488" t="str">
        <f t="shared" si="1284"/>
        <v>Very Low</v>
      </c>
      <c r="J3488">
        <v>69</v>
      </c>
      <c r="K3488" t="str">
        <f t="shared" si="1285"/>
        <v>Very Low</v>
      </c>
      <c r="L3488" t="s">
        <v>2643</v>
      </c>
      <c r="M3488">
        <v>13000</v>
      </c>
      <c r="N3488" t="str">
        <f t="shared" si="1286"/>
        <v>Medium</v>
      </c>
      <c r="O3488">
        <v>18642318</v>
      </c>
      <c r="P3488" t="str">
        <f t="shared" si="1288"/>
        <v>Average</v>
      </c>
      <c r="Q3488" t="s">
        <v>16499</v>
      </c>
      <c r="R3488" t="str">
        <f t="shared" si="1289"/>
        <v>Documentary</v>
      </c>
      <c r="S3488">
        <f t="shared" si="1290"/>
        <v>2</v>
      </c>
      <c r="T3488" t="s">
        <v>518</v>
      </c>
      <c r="U3488" t="s">
        <v>16500</v>
      </c>
      <c r="V3488">
        <v>1723</v>
      </c>
      <c r="W3488" t="str">
        <f t="shared" si="1291"/>
        <v>Very Low</v>
      </c>
      <c r="X3488">
        <v>13448</v>
      </c>
      <c r="Y3488" t="str">
        <f t="shared" si="1292"/>
        <v>Medium</v>
      </c>
      <c r="Z3488" t="s">
        <v>16501</v>
      </c>
      <c r="AA3488">
        <v>0</v>
      </c>
      <c r="AB3488" t="str">
        <f t="shared" si="1293"/>
        <v>Symbolic Poster</v>
      </c>
      <c r="AC3488" t="s">
        <v>16502</v>
      </c>
      <c r="AD3488" t="s">
        <v>16503</v>
      </c>
      <c r="AE3488">
        <v>13</v>
      </c>
      <c r="AF3488" t="str">
        <f t="shared" si="1294"/>
        <v>Very Low</v>
      </c>
      <c r="AG3488" t="s">
        <v>9</v>
      </c>
      <c r="AH3488" t="s">
        <v>10</v>
      </c>
      <c r="AI3488" t="str">
        <f t="shared" ref="AI3488:AK3488" si="1304">AI3487</f>
        <v>R</v>
      </c>
      <c r="AJ3488" t="str">
        <f t="shared" si="1295"/>
        <v>Adult</v>
      </c>
      <c r="AK3488">
        <f t="shared" si="1304"/>
        <v>3500000</v>
      </c>
      <c r="AL3488" t="str">
        <f t="shared" si="1296"/>
        <v>Low Budget</v>
      </c>
      <c r="AM3488">
        <v>2000</v>
      </c>
      <c r="AN3488">
        <f t="shared" si="1297"/>
        <v>25</v>
      </c>
      <c r="AO3488" t="str">
        <f t="shared" si="1298"/>
        <v>Old Classic</v>
      </c>
      <c r="AP3488">
        <v>366</v>
      </c>
      <c r="AQ3488" t="str">
        <f t="shared" si="1299"/>
        <v>Very Low</v>
      </c>
      <c r="AR3488">
        <v>7.5</v>
      </c>
      <c r="AS3488" t="str">
        <f t="shared" si="1300"/>
        <v>Good</v>
      </c>
      <c r="AT3488">
        <v>1.44</v>
      </c>
      <c r="AU3488" t="str">
        <f t="shared" si="1301"/>
        <v>Standard Academy</v>
      </c>
      <c r="AV3488">
        <v>407</v>
      </c>
      <c r="AW3488" t="str">
        <f t="shared" si="1302"/>
        <v>Very Low</v>
      </c>
    </row>
    <row r="3489" spans="1:49" x14ac:dyDescent="0.3">
      <c r="A3489" t="s">
        <v>0</v>
      </c>
      <c r="B3489" t="s">
        <v>16504</v>
      </c>
      <c r="C3489">
        <v>137</v>
      </c>
      <c r="D3489" t="str">
        <f t="shared" si="1281"/>
        <v>Low</v>
      </c>
      <c r="E3489">
        <v>89</v>
      </c>
      <c r="F3489" t="str">
        <f t="shared" si="1282"/>
        <v>1h 29m</v>
      </c>
      <c r="G3489" t="str">
        <f t="shared" si="1283"/>
        <v>Featurette</v>
      </c>
      <c r="H3489">
        <v>14</v>
      </c>
      <c r="I3489" t="str">
        <f t="shared" si="1284"/>
        <v>Very Low</v>
      </c>
      <c r="J3489">
        <v>270</v>
      </c>
      <c r="K3489" t="str">
        <f t="shared" si="1285"/>
        <v>Very Low</v>
      </c>
      <c r="L3489" t="s">
        <v>16505</v>
      </c>
      <c r="M3489">
        <v>971</v>
      </c>
      <c r="N3489" t="str">
        <f t="shared" si="1286"/>
        <v>Low</v>
      </c>
      <c r="O3489">
        <v>15818967</v>
      </c>
      <c r="P3489" t="str">
        <f t="shared" si="1288"/>
        <v>Average</v>
      </c>
      <c r="Q3489" t="s">
        <v>5074</v>
      </c>
      <c r="R3489" t="str">
        <f t="shared" si="1289"/>
        <v>Horror</v>
      </c>
      <c r="S3489">
        <f t="shared" si="1290"/>
        <v>2</v>
      </c>
      <c r="T3489" t="s">
        <v>8197</v>
      </c>
      <c r="U3489" t="s">
        <v>16506</v>
      </c>
      <c r="V3489">
        <v>13913</v>
      </c>
      <c r="W3489" t="str">
        <f t="shared" si="1291"/>
        <v>Low</v>
      </c>
      <c r="X3489">
        <v>2517</v>
      </c>
      <c r="Y3489" t="str">
        <f t="shared" si="1292"/>
        <v>Low</v>
      </c>
      <c r="Z3489" t="s">
        <v>16507</v>
      </c>
      <c r="AA3489">
        <v>0</v>
      </c>
      <c r="AB3489" t="str">
        <f t="shared" si="1293"/>
        <v>Symbolic Poster</v>
      </c>
      <c r="AC3489" t="s">
        <v>16508</v>
      </c>
      <c r="AD3489" t="s">
        <v>16509</v>
      </c>
      <c r="AE3489">
        <v>120</v>
      </c>
      <c r="AF3489" t="str">
        <f t="shared" si="1294"/>
        <v>Very Low</v>
      </c>
      <c r="AG3489" t="s">
        <v>9</v>
      </c>
      <c r="AH3489" t="s">
        <v>10</v>
      </c>
      <c r="AI3489" t="s">
        <v>556</v>
      </c>
      <c r="AJ3489" t="str">
        <f t="shared" si="1295"/>
        <v>Adult</v>
      </c>
      <c r="AK3489">
        <v>7000000</v>
      </c>
      <c r="AL3489" t="str">
        <f t="shared" si="1296"/>
        <v>Low Budget</v>
      </c>
      <c r="AM3489">
        <v>2014</v>
      </c>
      <c r="AN3489">
        <f t="shared" si="1297"/>
        <v>11</v>
      </c>
      <c r="AO3489" t="str">
        <f t="shared" si="1298"/>
        <v>Modern Classic</v>
      </c>
      <c r="AP3489">
        <v>479</v>
      </c>
      <c r="AQ3489" t="str">
        <f t="shared" si="1299"/>
        <v>Very Low</v>
      </c>
      <c r="AR3489">
        <v>4</v>
      </c>
      <c r="AS3489" t="str">
        <f t="shared" si="1300"/>
        <v>Poor</v>
      </c>
      <c r="AT3489">
        <v>1.85</v>
      </c>
      <c r="AU3489" t="str">
        <f t="shared" si="1301"/>
        <v>HDTV / Widescreen</v>
      </c>
      <c r="AV3489">
        <v>0</v>
      </c>
      <c r="AW3489" t="str">
        <f t="shared" si="1302"/>
        <v>Very Low</v>
      </c>
    </row>
    <row r="3490" spans="1:49" x14ac:dyDescent="0.3">
      <c r="A3490" t="s">
        <v>0</v>
      </c>
      <c r="B3490" t="s">
        <v>4137</v>
      </c>
      <c r="C3490">
        <v>50</v>
      </c>
      <c r="D3490" t="str">
        <f t="shared" si="1281"/>
        <v>Very Low</v>
      </c>
      <c r="E3490">
        <v>92</v>
      </c>
      <c r="F3490" t="str">
        <f t="shared" si="1282"/>
        <v>1h 32m</v>
      </c>
      <c r="G3490" t="str">
        <f t="shared" si="1283"/>
        <v>Standard Movie</v>
      </c>
      <c r="H3490">
        <v>737</v>
      </c>
      <c r="I3490" t="str">
        <f t="shared" si="1284"/>
        <v>Very Low</v>
      </c>
      <c r="J3490">
        <v>380</v>
      </c>
      <c r="K3490" t="str">
        <f t="shared" si="1285"/>
        <v>Very Low</v>
      </c>
      <c r="L3490" t="s">
        <v>16510</v>
      </c>
      <c r="M3490">
        <v>718</v>
      </c>
      <c r="N3490" t="str">
        <f t="shared" si="1286"/>
        <v>Low</v>
      </c>
      <c r="O3490">
        <v>14891000</v>
      </c>
      <c r="P3490" t="str">
        <f t="shared" si="1288"/>
        <v>Average</v>
      </c>
      <c r="Q3490" t="s">
        <v>1642</v>
      </c>
      <c r="R3490" t="str">
        <f t="shared" si="1289"/>
        <v>Comedy</v>
      </c>
      <c r="S3490">
        <f t="shared" si="1290"/>
        <v>1</v>
      </c>
      <c r="T3490" t="s">
        <v>3680</v>
      </c>
      <c r="U3490" t="s">
        <v>16511</v>
      </c>
      <c r="V3490">
        <v>15088</v>
      </c>
      <c r="W3490" t="str">
        <f t="shared" si="1291"/>
        <v>Low</v>
      </c>
      <c r="X3490">
        <v>2240</v>
      </c>
      <c r="Y3490" t="str">
        <f t="shared" si="1292"/>
        <v>Low</v>
      </c>
      <c r="Z3490" t="s">
        <v>5477</v>
      </c>
      <c r="AA3490">
        <v>3</v>
      </c>
      <c r="AB3490" t="str">
        <f t="shared" si="1293"/>
        <v>Duo/Trio Poster</v>
      </c>
      <c r="AC3490" t="s">
        <v>16512</v>
      </c>
      <c r="AD3490" t="s">
        <v>16513</v>
      </c>
      <c r="AE3490">
        <v>105</v>
      </c>
      <c r="AF3490" t="str">
        <f t="shared" si="1294"/>
        <v>Very Low</v>
      </c>
      <c r="AG3490" t="s">
        <v>9</v>
      </c>
      <c r="AH3490" t="s">
        <v>10</v>
      </c>
      <c r="AI3490" t="s">
        <v>556</v>
      </c>
      <c r="AJ3490" t="str">
        <f t="shared" si="1295"/>
        <v>Adult</v>
      </c>
      <c r="AK3490">
        <v>7000000</v>
      </c>
      <c r="AL3490" t="str">
        <f t="shared" si="1296"/>
        <v>Low Budget</v>
      </c>
      <c r="AM3490">
        <v>1996</v>
      </c>
      <c r="AN3490">
        <f t="shared" si="1297"/>
        <v>29</v>
      </c>
      <c r="AO3490" t="str">
        <f t="shared" si="1298"/>
        <v>Old Classic</v>
      </c>
      <c r="AP3490">
        <v>524</v>
      </c>
      <c r="AQ3490" t="str">
        <f t="shared" si="1299"/>
        <v>Very Low</v>
      </c>
      <c r="AR3490">
        <v>6.8</v>
      </c>
      <c r="AS3490" t="str">
        <f t="shared" si="1300"/>
        <v>Average</v>
      </c>
      <c r="AT3490">
        <v>1.85</v>
      </c>
      <c r="AU3490" t="str">
        <f t="shared" si="1301"/>
        <v>HDTV / Widescreen</v>
      </c>
      <c r="AV3490">
        <v>824</v>
      </c>
      <c r="AW3490" t="str">
        <f t="shared" si="1302"/>
        <v>Very Low</v>
      </c>
    </row>
    <row r="3491" spans="1:49" x14ac:dyDescent="0.3">
      <c r="A3491" t="s">
        <v>0</v>
      </c>
      <c r="B3491" t="s">
        <v>12793</v>
      </c>
      <c r="C3491">
        <v>261</v>
      </c>
      <c r="D3491" t="str">
        <f t="shared" si="1281"/>
        <v>Medium</v>
      </c>
      <c r="E3491">
        <v>109</v>
      </c>
      <c r="F3491" t="str">
        <f t="shared" si="1282"/>
        <v>1h 49m</v>
      </c>
      <c r="G3491" t="str">
        <f t="shared" si="1283"/>
        <v>Standard Movie</v>
      </c>
      <c r="H3491">
        <v>0</v>
      </c>
      <c r="I3491" t="str">
        <f t="shared" si="1284"/>
        <v>Very Low</v>
      </c>
      <c r="J3491">
        <v>597</v>
      </c>
      <c r="K3491" t="str">
        <f t="shared" si="1285"/>
        <v>Very Low</v>
      </c>
      <c r="L3491" t="s">
        <v>16514</v>
      </c>
      <c r="M3491">
        <v>1000</v>
      </c>
      <c r="N3491" t="str">
        <f t="shared" si="1286"/>
        <v>Low</v>
      </c>
      <c r="O3491">
        <v>16901126</v>
      </c>
      <c r="P3491" t="str">
        <f t="shared" si="1288"/>
        <v>Average</v>
      </c>
      <c r="Q3491" t="s">
        <v>16515</v>
      </c>
      <c r="R3491" t="str">
        <f t="shared" si="1289"/>
        <v>Crime</v>
      </c>
      <c r="S3491">
        <f t="shared" si="1290"/>
        <v>2</v>
      </c>
      <c r="T3491" t="s">
        <v>14037</v>
      </c>
      <c r="U3491" t="s">
        <v>16516</v>
      </c>
      <c r="V3491">
        <v>76267</v>
      </c>
      <c r="W3491" t="str">
        <f t="shared" si="1291"/>
        <v>Medium</v>
      </c>
      <c r="X3491">
        <v>3544</v>
      </c>
      <c r="Y3491" t="str">
        <f t="shared" si="1292"/>
        <v>Low</v>
      </c>
      <c r="Z3491" t="s">
        <v>9134</v>
      </c>
      <c r="AA3491">
        <v>0</v>
      </c>
      <c r="AB3491" t="str">
        <f t="shared" si="1293"/>
        <v>Symbolic Poster</v>
      </c>
      <c r="AC3491" t="s">
        <v>16517</v>
      </c>
      <c r="AD3491" t="s">
        <v>16518</v>
      </c>
      <c r="AE3491">
        <v>687</v>
      </c>
      <c r="AF3491" t="str">
        <f t="shared" si="1294"/>
        <v>Low</v>
      </c>
      <c r="AG3491" t="s">
        <v>9</v>
      </c>
      <c r="AH3491" t="s">
        <v>10</v>
      </c>
      <c r="AI3491" t="s">
        <v>556</v>
      </c>
      <c r="AJ3491" t="str">
        <f t="shared" si="1295"/>
        <v>Adult</v>
      </c>
      <c r="AK3491">
        <v>7000000</v>
      </c>
      <c r="AL3491" t="str">
        <f t="shared" si="1296"/>
        <v>Low Budget</v>
      </c>
      <c r="AM3491">
        <v>2005</v>
      </c>
      <c r="AN3491">
        <f t="shared" si="1297"/>
        <v>20</v>
      </c>
      <c r="AO3491" t="str">
        <f t="shared" si="1298"/>
        <v>Old Classic</v>
      </c>
      <c r="AP3491">
        <v>649</v>
      </c>
      <c r="AQ3491" t="str">
        <f t="shared" si="1299"/>
        <v>Very Low</v>
      </c>
      <c r="AR3491">
        <v>6.9</v>
      </c>
      <c r="AS3491" t="str">
        <f t="shared" si="1300"/>
        <v>Average</v>
      </c>
      <c r="AT3491">
        <v>1.85</v>
      </c>
      <c r="AU3491" t="str">
        <f t="shared" si="1301"/>
        <v>HDTV / Widescreen</v>
      </c>
      <c r="AV3491">
        <v>0</v>
      </c>
      <c r="AW3491" t="str">
        <f t="shared" si="1302"/>
        <v>Very Low</v>
      </c>
    </row>
    <row r="3492" spans="1:49" x14ac:dyDescent="0.3">
      <c r="A3492" t="s">
        <v>0</v>
      </c>
      <c r="B3492" t="str">
        <f>B3491</f>
        <v>Rob Zombie</v>
      </c>
      <c r="C3492">
        <v>96</v>
      </c>
      <c r="D3492" t="str">
        <f t="shared" si="1281"/>
        <v>Low</v>
      </c>
      <c r="E3492">
        <v>44</v>
      </c>
      <c r="F3492" t="str">
        <f t="shared" si="1282"/>
        <v>0h 44m</v>
      </c>
      <c r="G3492" t="str">
        <f t="shared" si="1283"/>
        <v>Short Film</v>
      </c>
      <c r="H3492">
        <f>H3491</f>
        <v>0</v>
      </c>
      <c r="I3492" t="str">
        <f t="shared" si="1284"/>
        <v>Very Low</v>
      </c>
      <c r="J3492">
        <v>970</v>
      </c>
      <c r="K3492" t="str">
        <f t="shared" si="1285"/>
        <v>Very Low</v>
      </c>
      <c r="L3492" t="s">
        <v>4570</v>
      </c>
      <c r="M3492">
        <v>4000</v>
      </c>
      <c r="N3492" t="str">
        <f t="shared" si="1286"/>
        <v>Low</v>
      </c>
      <c r="O3492">
        <f>O3491</f>
        <v>16901126</v>
      </c>
      <c r="P3492" t="str">
        <f t="shared" si="1288"/>
        <v>Average</v>
      </c>
      <c r="Q3492" t="s">
        <v>3115</v>
      </c>
      <c r="R3492" t="str">
        <f t="shared" si="1289"/>
        <v>Action</v>
      </c>
      <c r="S3492">
        <f t="shared" si="1290"/>
        <v>4</v>
      </c>
      <c r="T3492" t="s">
        <v>2448</v>
      </c>
      <c r="U3492" t="s">
        <v>16519</v>
      </c>
      <c r="V3492">
        <v>101902</v>
      </c>
      <c r="W3492" t="str">
        <f t="shared" si="1291"/>
        <v>Medium</v>
      </c>
      <c r="X3492">
        <v>7970</v>
      </c>
      <c r="Y3492" t="str">
        <f t="shared" si="1292"/>
        <v>Low</v>
      </c>
      <c r="Z3492" t="s">
        <v>16445</v>
      </c>
      <c r="AA3492">
        <v>0</v>
      </c>
      <c r="AB3492" t="str">
        <f t="shared" si="1293"/>
        <v>Symbolic Poster</v>
      </c>
      <c r="AC3492" t="s">
        <v>16520</v>
      </c>
      <c r="AD3492" t="s">
        <v>16521</v>
      </c>
      <c r="AE3492">
        <v>665</v>
      </c>
      <c r="AF3492" t="str">
        <f t="shared" si="1294"/>
        <v>Low</v>
      </c>
      <c r="AG3492" t="s">
        <v>9</v>
      </c>
      <c r="AH3492" t="s">
        <v>10</v>
      </c>
      <c r="AI3492" t="s">
        <v>1097</v>
      </c>
      <c r="AJ3492" t="str">
        <f t="shared" si="1295"/>
        <v>Teen</v>
      </c>
      <c r="AK3492">
        <v>2300000</v>
      </c>
      <c r="AL3492" t="str">
        <f t="shared" si="1296"/>
        <v>Low Budget</v>
      </c>
      <c r="AM3492">
        <f>AM3491</f>
        <v>2005</v>
      </c>
      <c r="AN3492">
        <f t="shared" si="1297"/>
        <v>20</v>
      </c>
      <c r="AO3492" t="str">
        <f t="shared" si="1298"/>
        <v>Old Classic</v>
      </c>
      <c r="AP3492">
        <v>3000</v>
      </c>
      <c r="AQ3492" t="str">
        <f t="shared" si="1299"/>
        <v>Low</v>
      </c>
      <c r="AR3492">
        <v>8.1999999999999993</v>
      </c>
      <c r="AS3492" t="str">
        <f t="shared" si="1300"/>
        <v>Excellent</v>
      </c>
      <c r="AT3492">
        <v>1.33</v>
      </c>
      <c r="AU3492" t="str">
        <f t="shared" si="1301"/>
        <v>Classic</v>
      </c>
      <c r="AV3492">
        <v>6000</v>
      </c>
      <c r="AW3492" t="str">
        <f t="shared" si="1302"/>
        <v>Low</v>
      </c>
    </row>
    <row r="3493" spans="1:49" x14ac:dyDescent="0.3">
      <c r="A3493" t="s">
        <v>0</v>
      </c>
      <c r="B3493" t="s">
        <v>13425</v>
      </c>
      <c r="C3493">
        <v>180</v>
      </c>
      <c r="D3493" t="str">
        <f t="shared" si="1281"/>
        <v>Low</v>
      </c>
      <c r="E3493">
        <v>103</v>
      </c>
      <c r="F3493" t="str">
        <f t="shared" si="1282"/>
        <v>1h 43m</v>
      </c>
      <c r="G3493" t="str">
        <f t="shared" si="1283"/>
        <v>Standard Movie</v>
      </c>
      <c r="H3493">
        <v>44</v>
      </c>
      <c r="I3493" t="str">
        <f t="shared" si="1284"/>
        <v>Very Low</v>
      </c>
      <c r="J3493">
        <v>190</v>
      </c>
      <c r="K3493" t="str">
        <f t="shared" si="1285"/>
        <v>Very Low</v>
      </c>
      <c r="L3493" t="s">
        <v>16522</v>
      </c>
      <c r="M3493">
        <v>637</v>
      </c>
      <c r="N3493" t="str">
        <f t="shared" si="1286"/>
        <v>Low</v>
      </c>
      <c r="O3493">
        <v>17474107</v>
      </c>
      <c r="P3493" t="str">
        <f t="shared" si="1288"/>
        <v>Average</v>
      </c>
      <c r="Q3493" t="s">
        <v>9164</v>
      </c>
      <c r="R3493" t="str">
        <f t="shared" si="1289"/>
        <v>Comedy</v>
      </c>
      <c r="S3493">
        <f t="shared" si="1290"/>
        <v>3</v>
      </c>
      <c r="T3493" t="s">
        <v>4879</v>
      </c>
      <c r="U3493" t="s">
        <v>16523</v>
      </c>
      <c r="V3493">
        <v>56605</v>
      </c>
      <c r="W3493" t="str">
        <f t="shared" si="1291"/>
        <v>Medium</v>
      </c>
      <c r="X3493">
        <v>1342</v>
      </c>
      <c r="Y3493" t="str">
        <f t="shared" si="1292"/>
        <v>Low</v>
      </c>
      <c r="Z3493" t="s">
        <v>7331</v>
      </c>
      <c r="AA3493">
        <v>3</v>
      </c>
      <c r="AB3493" t="str">
        <f t="shared" si="1293"/>
        <v>Duo/Trio Poster</v>
      </c>
      <c r="AC3493" t="s">
        <v>16524</v>
      </c>
      <c r="AD3493" t="s">
        <v>16525</v>
      </c>
      <c r="AE3493">
        <v>89</v>
      </c>
      <c r="AF3493" t="str">
        <f t="shared" si="1294"/>
        <v>Very Low</v>
      </c>
      <c r="AG3493" t="s">
        <v>9</v>
      </c>
      <c r="AH3493" t="s">
        <v>10</v>
      </c>
      <c r="AI3493" t="s">
        <v>556</v>
      </c>
      <c r="AJ3493" t="str">
        <f t="shared" si="1295"/>
        <v>Adult</v>
      </c>
      <c r="AK3493">
        <v>7000000</v>
      </c>
      <c r="AL3493" t="str">
        <f t="shared" si="1296"/>
        <v>Low Budget</v>
      </c>
      <c r="AM3493">
        <v>2015</v>
      </c>
      <c r="AN3493">
        <f t="shared" si="1297"/>
        <v>10</v>
      </c>
      <c r="AO3493" t="str">
        <f t="shared" si="1298"/>
        <v>Modern Classic</v>
      </c>
      <c r="AP3493">
        <v>256</v>
      </c>
      <c r="AQ3493" t="str">
        <f t="shared" si="1299"/>
        <v>Very Low</v>
      </c>
      <c r="AR3493">
        <v>7.3</v>
      </c>
      <c r="AS3493" t="str">
        <f t="shared" si="1300"/>
        <v>Good</v>
      </c>
      <c r="AT3493">
        <v>2.35</v>
      </c>
      <c r="AU3493" t="str">
        <f t="shared" si="1301"/>
        <v>Cinematic Widescreen</v>
      </c>
      <c r="AV3493">
        <v>23000</v>
      </c>
      <c r="AW3493" t="str">
        <f t="shared" si="1302"/>
        <v>Medium</v>
      </c>
    </row>
    <row r="3494" spans="1:49" x14ac:dyDescent="0.3">
      <c r="A3494" t="s">
        <v>0</v>
      </c>
      <c r="B3494" t="s">
        <v>7455</v>
      </c>
      <c r="C3494">
        <v>28</v>
      </c>
      <c r="D3494" t="str">
        <f t="shared" si="1281"/>
        <v>Very Low</v>
      </c>
      <c r="E3494">
        <v>95</v>
      </c>
      <c r="F3494" t="str">
        <f t="shared" si="1282"/>
        <v>1h 35m</v>
      </c>
      <c r="G3494" t="str">
        <f t="shared" si="1283"/>
        <v>Standard Movie</v>
      </c>
      <c r="H3494">
        <v>48</v>
      </c>
      <c r="I3494" t="str">
        <f t="shared" si="1284"/>
        <v>Very Low</v>
      </c>
      <c r="J3494">
        <v>826</v>
      </c>
      <c r="K3494" t="str">
        <f t="shared" si="1285"/>
        <v>Very Low</v>
      </c>
      <c r="L3494" t="s">
        <v>5940</v>
      </c>
      <c r="M3494">
        <v>1000</v>
      </c>
      <c r="N3494" t="str">
        <f t="shared" si="1286"/>
        <v>Low</v>
      </c>
      <c r="O3494">
        <v>14003141</v>
      </c>
      <c r="P3494" t="str">
        <f t="shared" si="1288"/>
        <v>Average</v>
      </c>
      <c r="Q3494" t="s">
        <v>2096</v>
      </c>
      <c r="R3494" t="str">
        <f t="shared" si="1289"/>
        <v>Crime</v>
      </c>
      <c r="S3494">
        <f t="shared" si="1290"/>
        <v>3</v>
      </c>
      <c r="T3494" t="s">
        <v>2090</v>
      </c>
      <c r="U3494" t="s">
        <v>16526</v>
      </c>
      <c r="V3494">
        <v>4598</v>
      </c>
      <c r="W3494" t="str">
        <f t="shared" si="1291"/>
        <v>Very Low</v>
      </c>
      <c r="X3494">
        <v>4837</v>
      </c>
      <c r="Y3494" t="str">
        <f t="shared" si="1292"/>
        <v>Low</v>
      </c>
      <c r="Z3494" t="s">
        <v>6353</v>
      </c>
      <c r="AA3494">
        <v>1</v>
      </c>
      <c r="AB3494" t="str">
        <f t="shared" si="1293"/>
        <v>Solo Star Poster</v>
      </c>
      <c r="AC3494" t="s">
        <v>16527</v>
      </c>
      <c r="AD3494" t="s">
        <v>16528</v>
      </c>
      <c r="AE3494">
        <v>29</v>
      </c>
      <c r="AF3494" t="str">
        <f t="shared" si="1294"/>
        <v>Very Low</v>
      </c>
      <c r="AG3494" t="s">
        <v>9</v>
      </c>
      <c r="AH3494" t="s">
        <v>10</v>
      </c>
      <c r="AI3494" t="s">
        <v>556</v>
      </c>
      <c r="AJ3494" t="str">
        <f t="shared" si="1295"/>
        <v>Adult</v>
      </c>
      <c r="AK3494">
        <v>7000000</v>
      </c>
      <c r="AL3494" t="str">
        <f t="shared" si="1296"/>
        <v>Low Budget</v>
      </c>
      <c r="AM3494">
        <v>1999</v>
      </c>
      <c r="AN3494">
        <f t="shared" si="1297"/>
        <v>26</v>
      </c>
      <c r="AO3494" t="str">
        <f t="shared" si="1298"/>
        <v>Old Classic</v>
      </c>
      <c r="AP3494">
        <v>865</v>
      </c>
      <c r="AQ3494" t="str">
        <f t="shared" si="1299"/>
        <v>Very Low</v>
      </c>
      <c r="AR3494">
        <v>6.1</v>
      </c>
      <c r="AS3494" t="str">
        <f t="shared" si="1300"/>
        <v>Average</v>
      </c>
      <c r="AT3494">
        <v>2.35</v>
      </c>
      <c r="AU3494" t="str">
        <f t="shared" si="1301"/>
        <v>Cinematic Widescreen</v>
      </c>
      <c r="AV3494">
        <v>375</v>
      </c>
      <c r="AW3494" t="str">
        <f t="shared" si="1302"/>
        <v>Very Low</v>
      </c>
    </row>
    <row r="3495" spans="1:49" x14ac:dyDescent="0.3">
      <c r="A3495" t="s">
        <v>0</v>
      </c>
      <c r="B3495" t="s">
        <v>20</v>
      </c>
      <c r="C3495">
        <v>750</v>
      </c>
      <c r="D3495" t="str">
        <f t="shared" si="1281"/>
        <v>High</v>
      </c>
      <c r="E3495">
        <v>143</v>
      </c>
      <c r="F3495" t="str">
        <f t="shared" si="1282"/>
        <v>2h 23m</v>
      </c>
      <c r="G3495" t="str">
        <f t="shared" si="1283"/>
        <v>Long Movie</v>
      </c>
      <c r="H3495">
        <v>0</v>
      </c>
      <c r="I3495" t="str">
        <f t="shared" si="1284"/>
        <v>Very Low</v>
      </c>
      <c r="J3495">
        <v>393</v>
      </c>
      <c r="K3495" t="str">
        <f t="shared" si="1285"/>
        <v>Very Low</v>
      </c>
      <c r="L3495" t="s">
        <v>211</v>
      </c>
      <c r="M3495">
        <v>883</v>
      </c>
      <c r="N3495" t="str">
        <f t="shared" si="1286"/>
        <v>Low</v>
      </c>
      <c r="O3495">
        <v>304360277</v>
      </c>
      <c r="P3495" t="str">
        <f t="shared" si="1288"/>
        <v>Superhit</v>
      </c>
      <c r="Q3495" t="s">
        <v>22</v>
      </c>
      <c r="R3495" t="str">
        <f t="shared" si="1289"/>
        <v>Action</v>
      </c>
      <c r="S3495">
        <f t="shared" si="1290"/>
        <v>3</v>
      </c>
      <c r="T3495" t="s">
        <v>212</v>
      </c>
      <c r="U3495" t="s">
        <v>213</v>
      </c>
      <c r="V3495">
        <v>522048</v>
      </c>
      <c r="W3495" t="str">
        <f t="shared" si="1291"/>
        <v>Very High</v>
      </c>
      <c r="X3495">
        <v>2039</v>
      </c>
      <c r="Y3495" t="str">
        <f t="shared" si="1292"/>
        <v>Low</v>
      </c>
      <c r="Z3495" t="s">
        <v>21</v>
      </c>
      <c r="AA3495">
        <v>0</v>
      </c>
      <c r="AB3495" t="str">
        <f t="shared" si="1293"/>
        <v>Symbolic Poster</v>
      </c>
      <c r="AC3495" t="s">
        <v>214</v>
      </c>
      <c r="AD3495" t="s">
        <v>215</v>
      </c>
      <c r="AE3495">
        <v>1498</v>
      </c>
      <c r="AF3495" t="str">
        <f t="shared" si="1294"/>
        <v>Low</v>
      </c>
      <c r="AG3495" t="s">
        <v>9</v>
      </c>
      <c r="AH3495" t="s">
        <v>28</v>
      </c>
      <c r="AI3495" t="s">
        <v>11</v>
      </c>
      <c r="AJ3495" t="str">
        <f t="shared" si="1295"/>
        <v>Teen</v>
      </c>
      <c r="AK3495">
        <v>200000000</v>
      </c>
      <c r="AL3495" t="str">
        <f t="shared" si="1296"/>
        <v>Very High Budget</v>
      </c>
      <c r="AM3495">
        <v>2012</v>
      </c>
      <c r="AN3495">
        <f t="shared" si="1297"/>
        <v>13</v>
      </c>
      <c r="AO3495" t="str">
        <f t="shared" si="1298"/>
        <v>Modern Classic</v>
      </c>
      <c r="AP3495">
        <v>563</v>
      </c>
      <c r="AQ3495" t="str">
        <f t="shared" si="1299"/>
        <v>Very Low</v>
      </c>
      <c r="AR3495">
        <v>7.8</v>
      </c>
      <c r="AS3495" t="str">
        <f t="shared" si="1300"/>
        <v>Good</v>
      </c>
      <c r="AT3495">
        <v>2.35</v>
      </c>
      <c r="AU3495" t="str">
        <f t="shared" si="1301"/>
        <v>Cinematic Widescreen</v>
      </c>
      <c r="AV3495">
        <v>80000</v>
      </c>
      <c r="AW3495" t="str">
        <f t="shared" si="1302"/>
        <v>High</v>
      </c>
    </row>
    <row r="3496" spans="1:49" x14ac:dyDescent="0.3">
      <c r="A3496" t="s">
        <v>718</v>
      </c>
      <c r="B3496" t="s">
        <v>12793</v>
      </c>
      <c r="C3496">
        <v>202</v>
      </c>
      <c r="D3496" t="str">
        <f t="shared" si="1281"/>
        <v>Medium</v>
      </c>
      <c r="E3496">
        <v>105</v>
      </c>
      <c r="F3496" t="str">
        <f t="shared" si="1282"/>
        <v>1h 45m</v>
      </c>
      <c r="G3496" t="str">
        <f t="shared" si="1283"/>
        <v>Standard Movie</v>
      </c>
      <c r="H3496">
        <v>0</v>
      </c>
      <c r="I3496" t="str">
        <f t="shared" si="1284"/>
        <v>Very Low</v>
      </c>
      <c r="J3496">
        <v>303</v>
      </c>
      <c r="K3496" t="str">
        <f t="shared" si="1285"/>
        <v>Very Low</v>
      </c>
      <c r="L3496" t="s">
        <v>16529</v>
      </c>
      <c r="M3496">
        <v>1000</v>
      </c>
      <c r="N3496" t="str">
        <f t="shared" si="1286"/>
        <v>Low</v>
      </c>
      <c r="O3496">
        <v>12583510</v>
      </c>
      <c r="P3496" t="str">
        <f t="shared" si="1288"/>
        <v>Average</v>
      </c>
      <c r="Q3496" t="s">
        <v>6374</v>
      </c>
      <c r="R3496" t="str">
        <f t="shared" si="1289"/>
        <v>Horror</v>
      </c>
      <c r="S3496">
        <f t="shared" si="1290"/>
        <v>1</v>
      </c>
      <c r="T3496" t="s">
        <v>14037</v>
      </c>
      <c r="U3496" t="s">
        <v>16530</v>
      </c>
      <c r="V3496">
        <v>60709</v>
      </c>
      <c r="W3496" t="str">
        <f t="shared" si="1291"/>
        <v>Medium</v>
      </c>
      <c r="X3496">
        <v>2444</v>
      </c>
      <c r="Y3496" t="str">
        <f t="shared" si="1292"/>
        <v>Low</v>
      </c>
      <c r="Z3496" t="s">
        <v>16531</v>
      </c>
      <c r="AA3496">
        <v>0</v>
      </c>
      <c r="AB3496" t="str">
        <f t="shared" si="1293"/>
        <v>Symbolic Poster</v>
      </c>
      <c r="AC3496" t="s">
        <v>16532</v>
      </c>
      <c r="AD3496" t="s">
        <v>16533</v>
      </c>
      <c r="AE3496">
        <v>922</v>
      </c>
      <c r="AF3496" t="str">
        <f t="shared" si="1294"/>
        <v>Low</v>
      </c>
      <c r="AG3496" t="s">
        <v>9</v>
      </c>
      <c r="AH3496" t="s">
        <v>10</v>
      </c>
      <c r="AI3496" t="s">
        <v>556</v>
      </c>
      <c r="AJ3496" t="str">
        <f t="shared" si="1295"/>
        <v>Adult</v>
      </c>
      <c r="AK3496">
        <v>7000000</v>
      </c>
      <c r="AL3496" t="str">
        <f t="shared" si="1296"/>
        <v>Low Budget</v>
      </c>
      <c r="AM3496">
        <v>2003</v>
      </c>
      <c r="AN3496">
        <f t="shared" si="1297"/>
        <v>22</v>
      </c>
      <c r="AO3496" t="str">
        <f t="shared" si="1298"/>
        <v>Old Classic</v>
      </c>
      <c r="AP3496">
        <v>340</v>
      </c>
      <c r="AQ3496" t="str">
        <f t="shared" si="1299"/>
        <v>Very Low</v>
      </c>
      <c r="AR3496">
        <v>6</v>
      </c>
      <c r="AS3496" t="str">
        <f t="shared" si="1300"/>
        <v>Average</v>
      </c>
      <c r="AT3496">
        <v>1.85</v>
      </c>
      <c r="AU3496" t="str">
        <f t="shared" si="1301"/>
        <v>HDTV / Widescreen</v>
      </c>
      <c r="AV3496">
        <v>0</v>
      </c>
      <c r="AW3496" t="str">
        <f t="shared" si="1302"/>
        <v>Very Low</v>
      </c>
    </row>
    <row r="3497" spans="1:49" x14ac:dyDescent="0.3">
      <c r="A3497" t="s">
        <v>0</v>
      </c>
      <c r="B3497" t="s">
        <v>16534</v>
      </c>
      <c r="C3497">
        <v>8</v>
      </c>
      <c r="D3497" t="str">
        <f t="shared" si="1281"/>
        <v>Very Low</v>
      </c>
      <c r="E3497">
        <v>79</v>
      </c>
      <c r="F3497" t="str">
        <f t="shared" si="1282"/>
        <v>1h 19m</v>
      </c>
      <c r="G3497" t="str">
        <f t="shared" si="1283"/>
        <v>Featurette</v>
      </c>
      <c r="H3497">
        <v>0</v>
      </c>
      <c r="I3497" t="str">
        <f t="shared" si="1284"/>
        <v>Very Low</v>
      </c>
      <c r="J3497">
        <v>23</v>
      </c>
      <c r="K3497" t="str">
        <f t="shared" si="1285"/>
        <v>Very Low</v>
      </c>
      <c r="L3497" t="s">
        <v>16535</v>
      </c>
      <c r="M3497">
        <v>246</v>
      </c>
      <c r="N3497" t="str">
        <f t="shared" si="1286"/>
        <v>Low</v>
      </c>
      <c r="O3497">
        <f>O3496</f>
        <v>12583510</v>
      </c>
      <c r="P3497" t="str">
        <f t="shared" si="1288"/>
        <v>Average</v>
      </c>
      <c r="Q3497" t="s">
        <v>6374</v>
      </c>
      <c r="R3497" t="str">
        <f t="shared" si="1289"/>
        <v>Horror</v>
      </c>
      <c r="S3497">
        <f t="shared" si="1290"/>
        <v>1</v>
      </c>
      <c r="T3497" t="s">
        <v>16536</v>
      </c>
      <c r="U3497" t="s">
        <v>16537</v>
      </c>
      <c r="V3497">
        <v>440</v>
      </c>
      <c r="W3497" t="str">
        <f t="shared" si="1291"/>
        <v>Very Low</v>
      </c>
      <c r="X3497">
        <v>345</v>
      </c>
      <c r="Y3497" t="str">
        <f t="shared" si="1292"/>
        <v>Very Low</v>
      </c>
      <c r="Z3497" t="s">
        <v>16538</v>
      </c>
      <c r="AA3497">
        <v>0</v>
      </c>
      <c r="AB3497" t="str">
        <f t="shared" si="1293"/>
        <v>Symbolic Poster</v>
      </c>
      <c r="AC3497" t="s">
        <v>16539</v>
      </c>
      <c r="AD3497" t="s">
        <v>16540</v>
      </c>
      <c r="AE3497">
        <v>21</v>
      </c>
      <c r="AF3497" t="str">
        <f t="shared" si="1294"/>
        <v>Very Low</v>
      </c>
      <c r="AG3497" t="s">
        <v>9</v>
      </c>
      <c r="AH3497" t="s">
        <v>10</v>
      </c>
      <c r="AI3497" t="s">
        <v>66</v>
      </c>
      <c r="AJ3497" t="str">
        <f t="shared" si="1295"/>
        <v>Family</v>
      </c>
      <c r="AK3497">
        <v>350000</v>
      </c>
      <c r="AL3497" t="str">
        <f t="shared" si="1296"/>
        <v>Low Budget</v>
      </c>
      <c r="AM3497">
        <v>1978</v>
      </c>
      <c r="AN3497">
        <f t="shared" si="1297"/>
        <v>47</v>
      </c>
      <c r="AO3497" t="str">
        <f t="shared" si="1298"/>
        <v>Old Classic</v>
      </c>
      <c r="AP3497">
        <v>29</v>
      </c>
      <c r="AQ3497" t="str">
        <f t="shared" si="1299"/>
        <v>Very Low</v>
      </c>
      <c r="AR3497">
        <v>4.0999999999999996</v>
      </c>
      <c r="AS3497" t="str">
        <f t="shared" si="1300"/>
        <v>Poor</v>
      </c>
      <c r="AT3497">
        <f>AT3496</f>
        <v>1.85</v>
      </c>
      <c r="AU3497" t="str">
        <f t="shared" si="1301"/>
        <v>HDTV / Widescreen</v>
      </c>
      <c r="AV3497">
        <v>44</v>
      </c>
      <c r="AW3497" t="str">
        <f t="shared" si="1302"/>
        <v>Very Low</v>
      </c>
    </row>
    <row r="3498" spans="1:49" x14ac:dyDescent="0.3">
      <c r="A3498" t="s">
        <v>0</v>
      </c>
      <c r="B3498" t="s">
        <v>7084</v>
      </c>
      <c r="C3498">
        <v>341</v>
      </c>
      <c r="D3498" t="str">
        <f t="shared" si="1281"/>
        <v>Medium</v>
      </c>
      <c r="E3498">
        <v>106</v>
      </c>
      <c r="F3498" t="str">
        <f t="shared" si="1282"/>
        <v>1h 46m</v>
      </c>
      <c r="G3498" t="str">
        <f t="shared" si="1283"/>
        <v>Standard Movie</v>
      </c>
      <c r="H3498">
        <v>1000</v>
      </c>
      <c r="I3498" t="str">
        <f t="shared" si="1284"/>
        <v>Very Low</v>
      </c>
      <c r="J3498">
        <v>98</v>
      </c>
      <c r="K3498" t="str">
        <f t="shared" si="1285"/>
        <v>Very Low</v>
      </c>
      <c r="L3498" t="s">
        <v>16541</v>
      </c>
      <c r="M3498">
        <v>816</v>
      </c>
      <c r="N3498" t="str">
        <f t="shared" si="1286"/>
        <v>Low</v>
      </c>
      <c r="O3498">
        <v>9190525</v>
      </c>
      <c r="P3498" t="str">
        <f t="shared" si="1288"/>
        <v>Flop</v>
      </c>
      <c r="Q3498" t="s">
        <v>2498</v>
      </c>
      <c r="R3498" t="str">
        <f t="shared" si="1289"/>
        <v>Comedy</v>
      </c>
      <c r="S3498">
        <f t="shared" si="1290"/>
        <v>2</v>
      </c>
      <c r="T3498" t="s">
        <v>135</v>
      </c>
      <c r="U3498" t="s">
        <v>16542</v>
      </c>
      <c r="V3498">
        <v>102125</v>
      </c>
      <c r="W3498" t="str">
        <f t="shared" si="1291"/>
        <v>Medium</v>
      </c>
      <c r="X3498">
        <v>1120</v>
      </c>
      <c r="Y3498" t="str">
        <f t="shared" si="1292"/>
        <v>Low</v>
      </c>
      <c r="Z3498" t="s">
        <v>16543</v>
      </c>
      <c r="AA3498">
        <v>1</v>
      </c>
      <c r="AB3498" t="str">
        <f t="shared" si="1293"/>
        <v>Solo Star Poster</v>
      </c>
      <c r="AC3498" t="s">
        <v>16544</v>
      </c>
      <c r="AD3498" t="s">
        <v>16545</v>
      </c>
      <c r="AE3498">
        <v>324</v>
      </c>
      <c r="AF3498" t="str">
        <f t="shared" si="1294"/>
        <v>Very Low</v>
      </c>
      <c r="AG3498" t="s">
        <v>9</v>
      </c>
      <c r="AH3498" t="s">
        <v>10</v>
      </c>
      <c r="AI3498" t="s">
        <v>556</v>
      </c>
      <c r="AJ3498" t="str">
        <f t="shared" si="1295"/>
        <v>Adult</v>
      </c>
      <c r="AK3498">
        <v>7000000</v>
      </c>
      <c r="AL3498" t="str">
        <f t="shared" si="1296"/>
        <v>Low Budget</v>
      </c>
      <c r="AM3498">
        <v>2009</v>
      </c>
      <c r="AN3498">
        <f t="shared" si="1297"/>
        <v>16</v>
      </c>
      <c r="AO3498" t="str">
        <f t="shared" si="1298"/>
        <v>Old Classic</v>
      </c>
      <c r="AP3498">
        <v>105</v>
      </c>
      <c r="AQ3498" t="str">
        <f t="shared" si="1299"/>
        <v>Very Low</v>
      </c>
      <c r="AR3498">
        <v>7</v>
      </c>
      <c r="AS3498" t="str">
        <f t="shared" si="1300"/>
        <v>Good</v>
      </c>
      <c r="AT3498">
        <v>1.85</v>
      </c>
      <c r="AU3498" t="str">
        <f t="shared" si="1301"/>
        <v>HDTV / Widescreen</v>
      </c>
      <c r="AV3498">
        <v>10000</v>
      </c>
      <c r="AW3498" t="str">
        <f t="shared" si="1302"/>
        <v>Low</v>
      </c>
    </row>
    <row r="3499" spans="1:49" x14ac:dyDescent="0.3">
      <c r="A3499" t="s">
        <v>0</v>
      </c>
      <c r="B3499" t="s">
        <v>16546</v>
      </c>
      <c r="C3499">
        <v>160</v>
      </c>
      <c r="D3499" t="str">
        <f t="shared" si="1281"/>
        <v>Low</v>
      </c>
      <c r="E3499">
        <v>100</v>
      </c>
      <c r="F3499" t="str">
        <f t="shared" si="1282"/>
        <v>1h 40m</v>
      </c>
      <c r="G3499" t="str">
        <f t="shared" si="1283"/>
        <v>Standard Movie</v>
      </c>
      <c r="H3499">
        <v>11</v>
      </c>
      <c r="I3499" t="str">
        <f t="shared" si="1284"/>
        <v>Very Low</v>
      </c>
      <c r="J3499">
        <v>970</v>
      </c>
      <c r="K3499" t="str">
        <f t="shared" si="1285"/>
        <v>Very Low</v>
      </c>
      <c r="L3499" t="s">
        <v>1660</v>
      </c>
      <c r="M3499">
        <v>13000</v>
      </c>
      <c r="N3499" t="str">
        <f t="shared" si="1286"/>
        <v>Medium</v>
      </c>
      <c r="O3499">
        <v>9176553</v>
      </c>
      <c r="P3499" t="str">
        <f t="shared" si="1288"/>
        <v>Flop</v>
      </c>
      <c r="Q3499" t="s">
        <v>8031</v>
      </c>
      <c r="R3499" t="str">
        <f t="shared" si="1289"/>
        <v>Drama</v>
      </c>
      <c r="S3499">
        <f t="shared" si="1290"/>
        <v>2</v>
      </c>
      <c r="T3499" t="s">
        <v>518</v>
      </c>
      <c r="U3499" t="s">
        <v>16547</v>
      </c>
      <c r="V3499">
        <v>19147</v>
      </c>
      <c r="W3499" t="str">
        <f t="shared" si="1291"/>
        <v>Low</v>
      </c>
      <c r="X3499">
        <v>19330</v>
      </c>
      <c r="Y3499" t="str">
        <f t="shared" si="1292"/>
        <v>Medium</v>
      </c>
      <c r="Z3499" t="s">
        <v>3804</v>
      </c>
      <c r="AA3499">
        <v>1</v>
      </c>
      <c r="AB3499" t="str">
        <f t="shared" si="1293"/>
        <v>Solo Star Poster</v>
      </c>
      <c r="AC3499" t="s">
        <v>16548</v>
      </c>
      <c r="AD3499" t="s">
        <v>16549</v>
      </c>
      <c r="AE3499">
        <v>97</v>
      </c>
      <c r="AF3499" t="str">
        <f t="shared" si="1294"/>
        <v>Very Low</v>
      </c>
      <c r="AG3499" t="s">
        <v>9</v>
      </c>
      <c r="AH3499" t="s">
        <v>10</v>
      </c>
      <c r="AI3499" t="s">
        <v>11</v>
      </c>
      <c r="AJ3499" t="str">
        <f t="shared" si="1295"/>
        <v>Teen</v>
      </c>
      <c r="AK3499">
        <v>7500000</v>
      </c>
      <c r="AL3499" t="str">
        <f t="shared" si="1296"/>
        <v>Low Budget</v>
      </c>
      <c r="AM3499">
        <v>2009</v>
      </c>
      <c r="AN3499">
        <f t="shared" si="1297"/>
        <v>16</v>
      </c>
      <c r="AO3499" t="str">
        <f t="shared" si="1298"/>
        <v>Old Classic</v>
      </c>
      <c r="AP3499">
        <v>3000</v>
      </c>
      <c r="AQ3499" t="str">
        <f t="shared" si="1299"/>
        <v>Low</v>
      </c>
      <c r="AR3499">
        <v>7.1</v>
      </c>
      <c r="AS3499" t="str">
        <f t="shared" si="1300"/>
        <v>Good</v>
      </c>
      <c r="AT3499">
        <v>2.35</v>
      </c>
      <c r="AU3499" t="str">
        <f t="shared" si="1301"/>
        <v>Cinematic Widescreen</v>
      </c>
      <c r="AV3499">
        <v>0</v>
      </c>
      <c r="AW3499" t="str">
        <f t="shared" si="1302"/>
        <v>Very Low</v>
      </c>
    </row>
    <row r="3500" spans="1:49" x14ac:dyDescent="0.3">
      <c r="A3500" t="s">
        <v>0</v>
      </c>
      <c r="B3500" t="s">
        <v>7035</v>
      </c>
      <c r="C3500">
        <v>31</v>
      </c>
      <c r="D3500" t="str">
        <f t="shared" si="1281"/>
        <v>Very Low</v>
      </c>
      <c r="E3500">
        <v>103</v>
      </c>
      <c r="F3500" t="str">
        <f t="shared" si="1282"/>
        <v>1h 43m</v>
      </c>
      <c r="G3500" t="str">
        <f t="shared" si="1283"/>
        <v>Standard Movie</v>
      </c>
      <c r="H3500">
        <v>49</v>
      </c>
      <c r="I3500" t="str">
        <f t="shared" si="1284"/>
        <v>Very Low</v>
      </c>
      <c r="J3500">
        <v>304</v>
      </c>
      <c r="K3500" t="str">
        <f t="shared" si="1285"/>
        <v>Very Low</v>
      </c>
      <c r="L3500" t="s">
        <v>2264</v>
      </c>
      <c r="M3500">
        <v>687</v>
      </c>
      <c r="N3500" t="str">
        <f t="shared" si="1286"/>
        <v>Low</v>
      </c>
      <c r="O3500">
        <v>9094451</v>
      </c>
      <c r="P3500" t="str">
        <f t="shared" si="1288"/>
        <v>Flop</v>
      </c>
      <c r="Q3500" t="s">
        <v>8916</v>
      </c>
      <c r="R3500" t="str">
        <f t="shared" si="1289"/>
        <v>Action</v>
      </c>
      <c r="S3500">
        <f t="shared" si="1290"/>
        <v>4</v>
      </c>
      <c r="T3500" t="s">
        <v>6187</v>
      </c>
      <c r="U3500" t="s">
        <v>16550</v>
      </c>
      <c r="V3500">
        <v>11668</v>
      </c>
      <c r="W3500" t="str">
        <f t="shared" si="1291"/>
        <v>Low</v>
      </c>
      <c r="X3500">
        <v>1990</v>
      </c>
      <c r="Y3500" t="str">
        <f t="shared" si="1292"/>
        <v>Low</v>
      </c>
      <c r="Z3500" t="s">
        <v>10071</v>
      </c>
      <c r="AA3500">
        <v>0</v>
      </c>
      <c r="AB3500" t="str">
        <f t="shared" si="1293"/>
        <v>Symbolic Poster</v>
      </c>
      <c r="AC3500" t="s">
        <v>16551</v>
      </c>
      <c r="AD3500" t="s">
        <v>16552</v>
      </c>
      <c r="AE3500">
        <v>79</v>
      </c>
      <c r="AF3500" t="str">
        <f t="shared" si="1294"/>
        <v>Very Low</v>
      </c>
      <c r="AG3500" t="s">
        <v>9</v>
      </c>
      <c r="AH3500" t="s">
        <v>10</v>
      </c>
      <c r="AI3500" t="s">
        <v>556</v>
      </c>
      <c r="AJ3500" t="str">
        <f t="shared" si="1295"/>
        <v>Adult</v>
      </c>
      <c r="AK3500">
        <v>7000000</v>
      </c>
      <c r="AL3500" t="str">
        <f t="shared" si="1296"/>
        <v>Low Budget</v>
      </c>
      <c r="AM3500">
        <v>1989</v>
      </c>
      <c r="AN3500">
        <f t="shared" si="1297"/>
        <v>36</v>
      </c>
      <c r="AO3500" t="str">
        <f t="shared" si="1298"/>
        <v>Old Classic</v>
      </c>
      <c r="AP3500">
        <v>554</v>
      </c>
      <c r="AQ3500" t="str">
        <f t="shared" si="1299"/>
        <v>Very Low</v>
      </c>
      <c r="AR3500">
        <v>6.2</v>
      </c>
      <c r="AS3500" t="str">
        <f t="shared" si="1300"/>
        <v>Average</v>
      </c>
      <c r="AT3500">
        <v>1.85</v>
      </c>
      <c r="AU3500" t="str">
        <f t="shared" si="1301"/>
        <v>HDTV / Widescreen</v>
      </c>
      <c r="AV3500">
        <v>0</v>
      </c>
      <c r="AW3500" t="str">
        <f t="shared" si="1302"/>
        <v>Very Low</v>
      </c>
    </row>
    <row r="3501" spans="1:49" x14ac:dyDescent="0.3">
      <c r="A3501" t="s">
        <v>0</v>
      </c>
      <c r="B3501" t="s">
        <v>12847</v>
      </c>
      <c r="C3501">
        <v>71</v>
      </c>
      <c r="D3501" t="str">
        <f t="shared" si="1281"/>
        <v>Low</v>
      </c>
      <c r="E3501">
        <v>116</v>
      </c>
      <c r="F3501" t="str">
        <f t="shared" si="1282"/>
        <v>1h 56m</v>
      </c>
      <c r="G3501" t="str">
        <f t="shared" si="1283"/>
        <v>Standard Movie</v>
      </c>
      <c r="H3501">
        <v>107</v>
      </c>
      <c r="I3501" t="str">
        <f t="shared" si="1284"/>
        <v>Very Low</v>
      </c>
      <c r="J3501">
        <v>658</v>
      </c>
      <c r="K3501" t="str">
        <f t="shared" si="1285"/>
        <v>Very Low</v>
      </c>
      <c r="L3501" t="s">
        <v>4475</v>
      </c>
      <c r="M3501">
        <v>893</v>
      </c>
      <c r="N3501" t="str">
        <f t="shared" si="1286"/>
        <v>Low</v>
      </c>
      <c r="O3501">
        <v>14612840</v>
      </c>
      <c r="P3501" t="str">
        <f t="shared" si="1288"/>
        <v>Average</v>
      </c>
      <c r="Q3501" t="s">
        <v>6170</v>
      </c>
      <c r="R3501" t="str">
        <f t="shared" si="1289"/>
        <v>Drama</v>
      </c>
      <c r="S3501">
        <f t="shared" si="1290"/>
        <v>2</v>
      </c>
      <c r="T3501" t="s">
        <v>3461</v>
      </c>
      <c r="U3501" t="s">
        <v>16553</v>
      </c>
      <c r="V3501">
        <v>11191</v>
      </c>
      <c r="W3501" t="str">
        <f t="shared" si="1291"/>
        <v>Low</v>
      </c>
      <c r="X3501">
        <v>3110</v>
      </c>
      <c r="Y3501" t="str">
        <f t="shared" si="1292"/>
        <v>Low</v>
      </c>
      <c r="Z3501" t="s">
        <v>16554</v>
      </c>
      <c r="AA3501">
        <v>1</v>
      </c>
      <c r="AB3501" t="str">
        <f t="shared" si="1293"/>
        <v>Solo Star Poster</v>
      </c>
      <c r="AC3501" t="s">
        <v>16555</v>
      </c>
      <c r="AD3501" t="s">
        <v>16556</v>
      </c>
      <c r="AE3501">
        <v>37</v>
      </c>
      <c r="AF3501" t="str">
        <f t="shared" si="1294"/>
        <v>Very Low</v>
      </c>
      <c r="AG3501" t="s">
        <v>9</v>
      </c>
      <c r="AH3501" t="s">
        <v>10</v>
      </c>
      <c r="AI3501" t="s">
        <v>11</v>
      </c>
      <c r="AJ3501" t="str">
        <f t="shared" si="1295"/>
        <v>Teen</v>
      </c>
      <c r="AK3501">
        <v>7000000</v>
      </c>
      <c r="AL3501" t="str">
        <f t="shared" si="1296"/>
        <v>Low Budget</v>
      </c>
      <c r="AM3501">
        <v>2014</v>
      </c>
      <c r="AN3501">
        <f t="shared" si="1297"/>
        <v>11</v>
      </c>
      <c r="AO3501" t="str">
        <f t="shared" si="1298"/>
        <v>Modern Classic</v>
      </c>
      <c r="AP3501">
        <v>664</v>
      </c>
      <c r="AQ3501" t="str">
        <f t="shared" si="1299"/>
        <v>Very Low</v>
      </c>
      <c r="AR3501">
        <v>6.9</v>
      </c>
      <c r="AS3501" t="str">
        <f t="shared" si="1300"/>
        <v>Average</v>
      </c>
      <c r="AT3501">
        <f>AT3500</f>
        <v>1.85</v>
      </c>
      <c r="AU3501" t="str">
        <f t="shared" si="1301"/>
        <v>HDTV / Widescreen</v>
      </c>
      <c r="AV3501">
        <v>0</v>
      </c>
      <c r="AW3501" t="str">
        <f t="shared" si="1302"/>
        <v>Very Low</v>
      </c>
    </row>
    <row r="3502" spans="1:49" x14ac:dyDescent="0.3">
      <c r="A3502" t="s">
        <v>0</v>
      </c>
      <c r="B3502" t="s">
        <v>16557</v>
      </c>
      <c r="C3502">
        <v>281</v>
      </c>
      <c r="D3502" t="str">
        <f t="shared" si="1281"/>
        <v>Medium</v>
      </c>
      <c r="E3502">
        <v>99</v>
      </c>
      <c r="F3502" t="str">
        <f t="shared" si="1282"/>
        <v>1h 39m</v>
      </c>
      <c r="G3502" t="str">
        <f t="shared" si="1283"/>
        <v>Standard Movie</v>
      </c>
      <c r="H3502">
        <v>192</v>
      </c>
      <c r="I3502" t="str">
        <f t="shared" si="1284"/>
        <v>Very Low</v>
      </c>
      <c r="J3502">
        <v>292</v>
      </c>
      <c r="K3502" t="str">
        <f t="shared" si="1285"/>
        <v>Very Low</v>
      </c>
      <c r="L3502" t="s">
        <v>16558</v>
      </c>
      <c r="M3502">
        <v>14000</v>
      </c>
      <c r="N3502" t="str">
        <f t="shared" si="1286"/>
        <v>Medium</v>
      </c>
      <c r="O3502">
        <v>9166863</v>
      </c>
      <c r="P3502" t="str">
        <f t="shared" si="1288"/>
        <v>Flop</v>
      </c>
      <c r="Q3502" t="s">
        <v>185</v>
      </c>
      <c r="R3502" t="str">
        <f t="shared" si="1289"/>
        <v>Drama</v>
      </c>
      <c r="S3502">
        <f t="shared" si="1290"/>
        <v>2</v>
      </c>
      <c r="T3502" t="s">
        <v>407</v>
      </c>
      <c r="U3502" t="s">
        <v>16559</v>
      </c>
      <c r="V3502">
        <v>83182</v>
      </c>
      <c r="W3502" t="str">
        <f t="shared" si="1291"/>
        <v>Medium</v>
      </c>
      <c r="X3502">
        <v>14816</v>
      </c>
      <c r="Y3502" t="str">
        <f t="shared" si="1292"/>
        <v>Medium</v>
      </c>
      <c r="Z3502" t="s">
        <v>16035</v>
      </c>
      <c r="AA3502">
        <v>2</v>
      </c>
      <c r="AB3502" t="str">
        <f t="shared" si="1293"/>
        <v>Duo/Trio Poster</v>
      </c>
      <c r="AC3502" t="s">
        <v>16560</v>
      </c>
      <c r="AD3502" t="s">
        <v>16561</v>
      </c>
      <c r="AE3502">
        <v>247</v>
      </c>
      <c r="AF3502" t="str">
        <f t="shared" si="1294"/>
        <v>Very Low</v>
      </c>
      <c r="AG3502" t="s">
        <v>9</v>
      </c>
      <c r="AH3502" t="s">
        <v>10</v>
      </c>
      <c r="AI3502" t="s">
        <v>556</v>
      </c>
      <c r="AJ3502" t="str">
        <f t="shared" si="1295"/>
        <v>Adult</v>
      </c>
      <c r="AK3502">
        <v>7000000</v>
      </c>
      <c r="AL3502" t="str">
        <f t="shared" si="1296"/>
        <v>Low Budget</v>
      </c>
      <c r="AM3502">
        <v>2009</v>
      </c>
      <c r="AN3502">
        <f t="shared" si="1297"/>
        <v>16</v>
      </c>
      <c r="AO3502" t="str">
        <f t="shared" si="1298"/>
        <v>Old Classic</v>
      </c>
      <c r="AP3502">
        <v>343</v>
      </c>
      <c r="AQ3502" t="str">
        <f t="shared" si="1299"/>
        <v>Very Low</v>
      </c>
      <c r="AR3502">
        <v>7.6</v>
      </c>
      <c r="AS3502" t="str">
        <f t="shared" si="1300"/>
        <v>Good</v>
      </c>
      <c r="AT3502">
        <v>2.35</v>
      </c>
      <c r="AU3502" t="str">
        <f t="shared" si="1301"/>
        <v>Cinematic Widescreen</v>
      </c>
      <c r="AV3502">
        <v>16000</v>
      </c>
      <c r="AW3502" t="str">
        <f t="shared" si="1302"/>
        <v>Medium</v>
      </c>
    </row>
    <row r="3503" spans="1:49" x14ac:dyDescent="0.3">
      <c r="A3503" t="s">
        <v>0</v>
      </c>
      <c r="B3503" t="s">
        <v>458</v>
      </c>
      <c r="C3503">
        <v>114</v>
      </c>
      <c r="D3503" t="str">
        <f t="shared" si="1281"/>
        <v>Low</v>
      </c>
      <c r="E3503">
        <v>164</v>
      </c>
      <c r="F3503" t="str">
        <f t="shared" si="1282"/>
        <v>2h 44m</v>
      </c>
      <c r="G3503" t="str">
        <f t="shared" si="1283"/>
        <v>Long Movie</v>
      </c>
      <c r="H3503">
        <v>17000</v>
      </c>
      <c r="I3503" t="str">
        <f t="shared" si="1284"/>
        <v>Medium</v>
      </c>
      <c r="J3503">
        <v>159</v>
      </c>
      <c r="K3503" t="str">
        <f t="shared" si="1285"/>
        <v>Very Low</v>
      </c>
      <c r="L3503" t="s">
        <v>16562</v>
      </c>
      <c r="M3503">
        <v>883</v>
      </c>
      <c r="N3503" t="str">
        <f t="shared" si="1286"/>
        <v>Low</v>
      </c>
      <c r="O3503">
        <v>8373585</v>
      </c>
      <c r="P3503" t="str">
        <f t="shared" si="1288"/>
        <v>Flop</v>
      </c>
      <c r="Q3503" t="s">
        <v>3380</v>
      </c>
      <c r="R3503" t="str">
        <f t="shared" si="1289"/>
        <v>Drama</v>
      </c>
      <c r="S3503">
        <f t="shared" si="1290"/>
        <v>1</v>
      </c>
      <c r="T3503" t="s">
        <v>7145</v>
      </c>
      <c r="U3503" t="s">
        <v>16563</v>
      </c>
      <c r="V3503">
        <v>39680</v>
      </c>
      <c r="W3503" t="str">
        <f t="shared" si="1291"/>
        <v>Low</v>
      </c>
      <c r="X3503">
        <v>1934</v>
      </c>
      <c r="Y3503" t="str">
        <f t="shared" si="1292"/>
        <v>Low</v>
      </c>
      <c r="Z3503" t="s">
        <v>7950</v>
      </c>
      <c r="AA3503">
        <v>0</v>
      </c>
      <c r="AB3503" t="str">
        <f t="shared" si="1293"/>
        <v>Symbolic Poster</v>
      </c>
      <c r="AC3503" t="s">
        <v>16564</v>
      </c>
      <c r="AD3503" t="s">
        <v>16565</v>
      </c>
      <c r="AE3503">
        <v>308</v>
      </c>
      <c r="AF3503" t="str">
        <f t="shared" si="1294"/>
        <v>Very Low</v>
      </c>
      <c r="AG3503" t="s">
        <v>9</v>
      </c>
      <c r="AH3503" t="s">
        <v>10</v>
      </c>
      <c r="AI3503" t="s">
        <v>556</v>
      </c>
      <c r="AJ3503" t="str">
        <f t="shared" si="1295"/>
        <v>Adult</v>
      </c>
      <c r="AK3503">
        <v>7000000</v>
      </c>
      <c r="AL3503" t="str">
        <f t="shared" si="1296"/>
        <v>Low Budget</v>
      </c>
      <c r="AM3503">
        <v>1988</v>
      </c>
      <c r="AN3503">
        <f t="shared" si="1297"/>
        <v>37</v>
      </c>
      <c r="AO3503" t="str">
        <f t="shared" si="1298"/>
        <v>Old Classic</v>
      </c>
      <c r="AP3503">
        <v>618</v>
      </c>
      <c r="AQ3503" t="str">
        <f t="shared" si="1299"/>
        <v>Very Low</v>
      </c>
      <c r="AR3503">
        <v>7.6</v>
      </c>
      <c r="AS3503" t="str">
        <f t="shared" si="1300"/>
        <v>Good</v>
      </c>
      <c r="AT3503">
        <v>1.85</v>
      </c>
      <c r="AU3503" t="str">
        <f t="shared" si="1301"/>
        <v>HDTV / Widescreen</v>
      </c>
      <c r="AV3503">
        <v>0</v>
      </c>
      <c r="AW3503" t="str">
        <f t="shared" si="1302"/>
        <v>Very Low</v>
      </c>
    </row>
    <row r="3504" spans="1:49" x14ac:dyDescent="0.3">
      <c r="A3504" t="s">
        <v>0</v>
      </c>
      <c r="B3504" t="s">
        <v>16173</v>
      </c>
      <c r="C3504">
        <v>72</v>
      </c>
      <c r="D3504" t="str">
        <f t="shared" si="1281"/>
        <v>Low</v>
      </c>
      <c r="E3504">
        <v>96</v>
      </c>
      <c r="F3504" t="str">
        <f t="shared" si="1282"/>
        <v>1h 36m</v>
      </c>
      <c r="G3504" t="str">
        <f t="shared" si="1283"/>
        <v>Standard Movie</v>
      </c>
      <c r="H3504">
        <v>30</v>
      </c>
      <c r="I3504" t="str">
        <f t="shared" si="1284"/>
        <v>Very Low</v>
      </c>
      <c r="J3504">
        <v>407</v>
      </c>
      <c r="K3504" t="str">
        <f t="shared" si="1285"/>
        <v>Very Low</v>
      </c>
      <c r="L3504" t="s">
        <v>16566</v>
      </c>
      <c r="M3504">
        <v>761</v>
      </c>
      <c r="N3504" t="str">
        <f t="shared" si="1286"/>
        <v>Low</v>
      </c>
      <c r="O3504">
        <v>7292175</v>
      </c>
      <c r="P3504" t="str">
        <f t="shared" si="1288"/>
        <v>Flop</v>
      </c>
      <c r="Q3504" t="s">
        <v>1386</v>
      </c>
      <c r="R3504" t="str">
        <f t="shared" si="1289"/>
        <v>Comedy</v>
      </c>
      <c r="S3504">
        <f t="shared" si="1290"/>
        <v>3</v>
      </c>
      <c r="T3504" t="s">
        <v>16567</v>
      </c>
      <c r="U3504" t="s">
        <v>16568</v>
      </c>
      <c r="V3504">
        <v>7736</v>
      </c>
      <c r="W3504" t="str">
        <f t="shared" si="1291"/>
        <v>Very Low</v>
      </c>
      <c r="X3504">
        <v>2018</v>
      </c>
      <c r="Y3504" t="str">
        <f t="shared" si="1292"/>
        <v>Low</v>
      </c>
      <c r="Z3504" t="s">
        <v>9991</v>
      </c>
      <c r="AA3504">
        <v>3</v>
      </c>
      <c r="AB3504" t="str">
        <f t="shared" si="1293"/>
        <v>Duo/Trio Poster</v>
      </c>
      <c r="AC3504" t="s">
        <v>16569</v>
      </c>
      <c r="AD3504" t="s">
        <v>16570</v>
      </c>
      <c r="AE3504">
        <v>100</v>
      </c>
      <c r="AF3504" t="str">
        <f t="shared" si="1294"/>
        <v>Very Low</v>
      </c>
      <c r="AG3504" t="s">
        <v>9</v>
      </c>
      <c r="AH3504" t="s">
        <v>10</v>
      </c>
      <c r="AI3504" t="s">
        <v>556</v>
      </c>
      <c r="AJ3504" t="str">
        <f t="shared" si="1295"/>
        <v>Adult</v>
      </c>
      <c r="AK3504">
        <v>7000000</v>
      </c>
      <c r="AL3504" t="str">
        <f t="shared" si="1296"/>
        <v>Low Budget</v>
      </c>
      <c r="AM3504">
        <v>1999</v>
      </c>
      <c r="AN3504">
        <f t="shared" si="1297"/>
        <v>26</v>
      </c>
      <c r="AO3504" t="str">
        <f t="shared" si="1298"/>
        <v>Old Classic</v>
      </c>
      <c r="AP3504">
        <v>412</v>
      </c>
      <c r="AQ3504" t="str">
        <f t="shared" si="1299"/>
        <v>Very Low</v>
      </c>
      <c r="AR3504">
        <v>6.4</v>
      </c>
      <c r="AS3504" t="str">
        <f t="shared" si="1300"/>
        <v>Average</v>
      </c>
      <c r="AT3504">
        <v>1.85</v>
      </c>
      <c r="AU3504" t="str">
        <f t="shared" si="1301"/>
        <v>HDTV / Widescreen</v>
      </c>
      <c r="AV3504">
        <v>0</v>
      </c>
      <c r="AW3504" t="str">
        <f t="shared" si="1302"/>
        <v>Very Low</v>
      </c>
    </row>
    <row r="3505" spans="1:49" x14ac:dyDescent="0.3">
      <c r="A3505" t="s">
        <v>0</v>
      </c>
      <c r="B3505" t="s">
        <v>15438</v>
      </c>
      <c r="C3505">
        <v>119</v>
      </c>
      <c r="D3505" t="str">
        <f t="shared" si="1281"/>
        <v>Low</v>
      </c>
      <c r="E3505">
        <v>122</v>
      </c>
      <c r="F3505" t="str">
        <f t="shared" si="1282"/>
        <v>2h 2m</v>
      </c>
      <c r="G3505" t="str">
        <f t="shared" si="1283"/>
        <v>Long Movie</v>
      </c>
      <c r="H3505">
        <v>98</v>
      </c>
      <c r="I3505" t="str">
        <f t="shared" si="1284"/>
        <v>Very Low</v>
      </c>
      <c r="J3505">
        <v>397</v>
      </c>
      <c r="K3505" t="str">
        <f t="shared" si="1285"/>
        <v>Very Low</v>
      </c>
      <c r="L3505" t="s">
        <v>3808</v>
      </c>
      <c r="M3505">
        <v>729</v>
      </c>
      <c r="N3505" t="str">
        <f t="shared" si="1286"/>
        <v>Low</v>
      </c>
      <c r="O3505">
        <v>6601079</v>
      </c>
      <c r="P3505" t="str">
        <f t="shared" si="1288"/>
        <v>Flop</v>
      </c>
      <c r="Q3505" t="s">
        <v>3435</v>
      </c>
      <c r="R3505" t="str">
        <f t="shared" si="1289"/>
        <v>Comedy</v>
      </c>
      <c r="S3505">
        <f t="shared" si="1290"/>
        <v>4</v>
      </c>
      <c r="T3505" t="s">
        <v>3488</v>
      </c>
      <c r="U3505" t="s">
        <v>16571</v>
      </c>
      <c r="V3505">
        <v>17436</v>
      </c>
      <c r="W3505" t="str">
        <f t="shared" si="1291"/>
        <v>Low</v>
      </c>
      <c r="X3505">
        <v>2321</v>
      </c>
      <c r="Y3505" t="str">
        <f t="shared" si="1292"/>
        <v>Low</v>
      </c>
      <c r="Z3505" t="s">
        <v>16572</v>
      </c>
      <c r="AA3505">
        <v>1</v>
      </c>
      <c r="AB3505" t="str">
        <f t="shared" si="1293"/>
        <v>Solo Star Poster</v>
      </c>
      <c r="AC3505" t="s">
        <v>16573</v>
      </c>
      <c r="AD3505" t="s">
        <v>16574</v>
      </c>
      <c r="AE3505">
        <v>276</v>
      </c>
      <c r="AF3505" t="str">
        <f t="shared" si="1294"/>
        <v>Very Low</v>
      </c>
      <c r="AG3505" t="s">
        <v>9</v>
      </c>
      <c r="AH3505" t="s">
        <v>28</v>
      </c>
      <c r="AI3505" t="s">
        <v>11</v>
      </c>
      <c r="AJ3505" t="str">
        <f t="shared" si="1295"/>
        <v>Teen</v>
      </c>
      <c r="AK3505">
        <v>7000000</v>
      </c>
      <c r="AL3505" t="str">
        <f t="shared" si="1296"/>
        <v>Low Budget</v>
      </c>
      <c r="AM3505">
        <v>2004</v>
      </c>
      <c r="AN3505">
        <f t="shared" si="1297"/>
        <v>21</v>
      </c>
      <c r="AO3505" t="str">
        <f t="shared" si="1298"/>
        <v>Old Classic</v>
      </c>
      <c r="AP3505">
        <v>579</v>
      </c>
      <c r="AQ3505" t="str">
        <f t="shared" si="1299"/>
        <v>Very Low</v>
      </c>
      <c r="AR3505">
        <v>6.2</v>
      </c>
      <c r="AS3505" t="str">
        <f t="shared" si="1300"/>
        <v>Average</v>
      </c>
      <c r="AT3505">
        <v>2.35</v>
      </c>
      <c r="AU3505" t="str">
        <f t="shared" si="1301"/>
        <v>Cinematic Widescreen</v>
      </c>
      <c r="AV3505">
        <v>0</v>
      </c>
      <c r="AW3505" t="str">
        <f t="shared" si="1302"/>
        <v>Very Low</v>
      </c>
    </row>
    <row r="3506" spans="1:49" x14ac:dyDescent="0.3">
      <c r="A3506" t="s">
        <v>0</v>
      </c>
      <c r="B3506" t="s">
        <v>1169</v>
      </c>
      <c r="C3506">
        <v>74</v>
      </c>
      <c r="D3506" t="str">
        <f t="shared" si="1281"/>
        <v>Low</v>
      </c>
      <c r="E3506">
        <v>94</v>
      </c>
      <c r="F3506" t="str">
        <f t="shared" si="1282"/>
        <v>1h 34m</v>
      </c>
      <c r="G3506" t="str">
        <f t="shared" si="1283"/>
        <v>Standard Movie</v>
      </c>
      <c r="H3506">
        <v>176</v>
      </c>
      <c r="I3506" t="str">
        <f t="shared" si="1284"/>
        <v>Very Low</v>
      </c>
      <c r="J3506">
        <v>46</v>
      </c>
      <c r="K3506" t="str">
        <f t="shared" si="1285"/>
        <v>Very Low</v>
      </c>
      <c r="L3506" t="s">
        <v>15771</v>
      </c>
      <c r="M3506">
        <v>116</v>
      </c>
      <c r="N3506" t="str">
        <f t="shared" si="1286"/>
        <v>Low</v>
      </c>
      <c r="O3506">
        <v>6165429</v>
      </c>
      <c r="P3506" t="str">
        <f t="shared" si="1288"/>
        <v>Flop</v>
      </c>
      <c r="Q3506" t="s">
        <v>16575</v>
      </c>
      <c r="R3506" t="str">
        <f t="shared" si="1289"/>
        <v>Adventure</v>
      </c>
      <c r="S3506">
        <f t="shared" si="1290"/>
        <v>4</v>
      </c>
      <c r="T3506" t="s">
        <v>16576</v>
      </c>
      <c r="U3506" t="s">
        <v>16577</v>
      </c>
      <c r="V3506">
        <v>23486</v>
      </c>
      <c r="W3506" t="str">
        <f t="shared" si="1291"/>
        <v>Low</v>
      </c>
      <c r="X3506">
        <v>312</v>
      </c>
      <c r="Y3506" t="str">
        <f t="shared" si="1292"/>
        <v>Very Low</v>
      </c>
      <c r="Z3506" t="s">
        <v>16578</v>
      </c>
      <c r="AA3506">
        <v>1</v>
      </c>
      <c r="AB3506" t="str">
        <f t="shared" si="1293"/>
        <v>Solo Star Poster</v>
      </c>
      <c r="AC3506" t="s">
        <v>16579</v>
      </c>
      <c r="AD3506" t="s">
        <v>16580</v>
      </c>
      <c r="AE3506">
        <v>249</v>
      </c>
      <c r="AF3506" t="str">
        <f t="shared" si="1294"/>
        <v>Very Low</v>
      </c>
      <c r="AG3506" t="s">
        <v>2192</v>
      </c>
      <c r="AH3506" t="s">
        <v>341</v>
      </c>
      <c r="AI3506" t="s">
        <v>66</v>
      </c>
      <c r="AJ3506" t="str">
        <f t="shared" si="1295"/>
        <v>Family</v>
      </c>
      <c r="AK3506">
        <v>6000000</v>
      </c>
      <c r="AL3506" t="str">
        <f t="shared" si="1296"/>
        <v>Low Budget</v>
      </c>
      <c r="AM3506">
        <v>2002</v>
      </c>
      <c r="AN3506">
        <f t="shared" si="1297"/>
        <v>23</v>
      </c>
      <c r="AO3506" t="str">
        <f t="shared" si="1298"/>
        <v>Old Classic</v>
      </c>
      <c r="AP3506">
        <v>93</v>
      </c>
      <c r="AQ3506" t="str">
        <f t="shared" si="1299"/>
        <v>Very Low</v>
      </c>
      <c r="AR3506">
        <v>7.5</v>
      </c>
      <c r="AS3506" t="str">
        <f t="shared" si="1300"/>
        <v>Good</v>
      </c>
      <c r="AT3506">
        <v>2.35</v>
      </c>
      <c r="AU3506" t="str">
        <f t="shared" si="1301"/>
        <v>Cinematic Widescreen</v>
      </c>
      <c r="AV3506">
        <v>0</v>
      </c>
      <c r="AW3506" t="str">
        <f t="shared" si="1302"/>
        <v>Very Low</v>
      </c>
    </row>
    <row r="3507" spans="1:49" x14ac:dyDescent="0.3">
      <c r="A3507" t="s">
        <v>0</v>
      </c>
      <c r="B3507" t="s">
        <v>9744</v>
      </c>
      <c r="C3507">
        <v>25</v>
      </c>
      <c r="D3507" t="str">
        <f t="shared" si="1281"/>
        <v>Very Low</v>
      </c>
      <c r="E3507">
        <v>93</v>
      </c>
      <c r="F3507" t="str">
        <f t="shared" si="1282"/>
        <v>1h 33m</v>
      </c>
      <c r="G3507" t="str">
        <f t="shared" si="1283"/>
        <v>Standard Movie</v>
      </c>
      <c r="H3507">
        <v>70</v>
      </c>
      <c r="I3507" t="str">
        <f t="shared" si="1284"/>
        <v>Very Low</v>
      </c>
      <c r="J3507">
        <v>442</v>
      </c>
      <c r="K3507" t="str">
        <f t="shared" si="1285"/>
        <v>Very Low</v>
      </c>
      <c r="L3507" t="s">
        <v>5198</v>
      </c>
      <c r="M3507">
        <v>692</v>
      </c>
      <c r="N3507" t="str">
        <f t="shared" si="1286"/>
        <v>Low</v>
      </c>
      <c r="O3507">
        <v>5694308</v>
      </c>
      <c r="P3507" t="str">
        <f t="shared" si="1288"/>
        <v>Flop</v>
      </c>
      <c r="Q3507" t="s">
        <v>3884</v>
      </c>
      <c r="R3507" t="str">
        <f t="shared" si="1289"/>
        <v>Comedy</v>
      </c>
      <c r="S3507">
        <f t="shared" si="1290"/>
        <v>2</v>
      </c>
      <c r="T3507" t="s">
        <v>1626</v>
      </c>
      <c r="U3507" t="s">
        <v>16581</v>
      </c>
      <c r="V3507">
        <v>13815</v>
      </c>
      <c r="W3507" t="str">
        <f t="shared" si="1291"/>
        <v>Low</v>
      </c>
      <c r="X3507">
        <v>3128</v>
      </c>
      <c r="Y3507" t="str">
        <f t="shared" si="1292"/>
        <v>Low</v>
      </c>
      <c r="Z3507" t="s">
        <v>16582</v>
      </c>
      <c r="AA3507">
        <v>0</v>
      </c>
      <c r="AB3507" t="str">
        <f t="shared" si="1293"/>
        <v>Symbolic Poster</v>
      </c>
      <c r="AC3507" t="s">
        <v>16583</v>
      </c>
      <c r="AD3507" t="s">
        <v>16584</v>
      </c>
      <c r="AE3507">
        <v>46</v>
      </c>
      <c r="AF3507" t="str">
        <f t="shared" si="1294"/>
        <v>Very Low</v>
      </c>
      <c r="AG3507" t="s">
        <v>9</v>
      </c>
      <c r="AH3507" t="s">
        <v>10</v>
      </c>
      <c r="AI3507" t="s">
        <v>11</v>
      </c>
      <c r="AJ3507" t="str">
        <f t="shared" si="1295"/>
        <v>Teen</v>
      </c>
      <c r="AK3507">
        <v>7000000</v>
      </c>
      <c r="AL3507" t="str">
        <f t="shared" si="1296"/>
        <v>Low Budget</v>
      </c>
      <c r="AM3507">
        <v>2007</v>
      </c>
      <c r="AN3507">
        <f t="shared" si="1297"/>
        <v>18</v>
      </c>
      <c r="AO3507" t="str">
        <f t="shared" si="1298"/>
        <v>Old Classic</v>
      </c>
      <c r="AP3507">
        <v>585</v>
      </c>
      <c r="AQ3507" t="str">
        <f t="shared" si="1299"/>
        <v>Very Low</v>
      </c>
      <c r="AR3507">
        <v>2</v>
      </c>
      <c r="AS3507" t="str">
        <f t="shared" si="1300"/>
        <v>Terrible</v>
      </c>
      <c r="AT3507">
        <v>1.85</v>
      </c>
      <c r="AU3507" t="str">
        <f t="shared" si="1301"/>
        <v>HDTV / Widescreen</v>
      </c>
      <c r="AV3507">
        <v>446</v>
      </c>
      <c r="AW3507" t="str">
        <f t="shared" si="1302"/>
        <v>Very Low</v>
      </c>
    </row>
    <row r="3508" spans="1:49" x14ac:dyDescent="0.3">
      <c r="A3508" t="s">
        <v>0</v>
      </c>
      <c r="B3508" t="s">
        <v>16585</v>
      </c>
      <c r="C3508">
        <v>39</v>
      </c>
      <c r="D3508" t="str">
        <f t="shared" si="1281"/>
        <v>Very Low</v>
      </c>
      <c r="E3508">
        <v>96</v>
      </c>
      <c r="F3508" t="str">
        <f t="shared" si="1282"/>
        <v>1h 36m</v>
      </c>
      <c r="G3508" t="str">
        <f t="shared" si="1283"/>
        <v>Standard Movie</v>
      </c>
      <c r="H3508">
        <v>6</v>
      </c>
      <c r="I3508" t="str">
        <f t="shared" si="1284"/>
        <v>Very Low</v>
      </c>
      <c r="J3508">
        <v>38</v>
      </c>
      <c r="K3508" t="str">
        <f t="shared" si="1285"/>
        <v>Very Low</v>
      </c>
      <c r="L3508" t="s">
        <v>2207</v>
      </c>
      <c r="M3508">
        <v>206</v>
      </c>
      <c r="N3508" t="str">
        <f t="shared" si="1286"/>
        <v>Low</v>
      </c>
      <c r="O3508">
        <v>5430822</v>
      </c>
      <c r="P3508" t="str">
        <f t="shared" si="1288"/>
        <v>Flop</v>
      </c>
      <c r="Q3508" t="s">
        <v>16586</v>
      </c>
      <c r="R3508" t="str">
        <f t="shared" si="1289"/>
        <v>Action</v>
      </c>
      <c r="S3508">
        <f t="shared" si="1290"/>
        <v>5</v>
      </c>
      <c r="T3508" t="s">
        <v>16587</v>
      </c>
      <c r="U3508" t="s">
        <v>16588</v>
      </c>
      <c r="V3508">
        <v>8391</v>
      </c>
      <c r="W3508" t="str">
        <f t="shared" si="1291"/>
        <v>Very Low</v>
      </c>
      <c r="X3508">
        <v>493</v>
      </c>
      <c r="Y3508" t="str">
        <f t="shared" si="1292"/>
        <v>Very Low</v>
      </c>
      <c r="Z3508" t="s">
        <v>16589</v>
      </c>
      <c r="AA3508">
        <v>0</v>
      </c>
      <c r="AB3508" t="str">
        <f t="shared" si="1293"/>
        <v>Symbolic Poster</v>
      </c>
      <c r="AC3508" t="s">
        <v>16590</v>
      </c>
      <c r="AD3508" t="s">
        <v>16591</v>
      </c>
      <c r="AE3508">
        <v>75</v>
      </c>
      <c r="AF3508" t="str">
        <f t="shared" si="1294"/>
        <v>Very Low</v>
      </c>
      <c r="AG3508" t="s">
        <v>9</v>
      </c>
      <c r="AH3508" t="s">
        <v>28</v>
      </c>
      <c r="AI3508" t="s">
        <v>556</v>
      </c>
      <c r="AJ3508" t="str">
        <f t="shared" si="1295"/>
        <v>Adult</v>
      </c>
      <c r="AK3508">
        <v>7000000</v>
      </c>
      <c r="AL3508" t="str">
        <f t="shared" si="1296"/>
        <v>Low Budget</v>
      </c>
      <c r="AM3508">
        <v>1992</v>
      </c>
      <c r="AN3508">
        <f t="shared" si="1297"/>
        <v>33</v>
      </c>
      <c r="AO3508" t="str">
        <f t="shared" si="1298"/>
        <v>Old Classic</v>
      </c>
      <c r="AP3508">
        <v>192</v>
      </c>
      <c r="AQ3508" t="str">
        <f t="shared" si="1299"/>
        <v>Very Low</v>
      </c>
      <c r="AR3508">
        <v>6.2</v>
      </c>
      <c r="AS3508" t="str">
        <f t="shared" si="1300"/>
        <v>Average</v>
      </c>
      <c r="AT3508">
        <v>1.85</v>
      </c>
      <c r="AU3508" t="str">
        <f t="shared" si="1301"/>
        <v>HDTV / Widescreen</v>
      </c>
      <c r="AV3508">
        <v>0</v>
      </c>
      <c r="AW3508" t="str">
        <f t="shared" si="1302"/>
        <v>Very Low</v>
      </c>
    </row>
    <row r="3509" spans="1:49" x14ac:dyDescent="0.3">
      <c r="A3509" t="s">
        <v>0</v>
      </c>
      <c r="B3509" t="str">
        <f>B3508</f>
        <v>Tony Maylam</v>
      </c>
      <c r="C3509">
        <v>27</v>
      </c>
      <c r="D3509" t="str">
        <f t="shared" si="1281"/>
        <v>Very Low</v>
      </c>
      <c r="E3509">
        <v>60</v>
      </c>
      <c r="F3509" t="str">
        <f t="shared" si="1282"/>
        <v>1h 0m</v>
      </c>
      <c r="G3509" t="str">
        <f t="shared" si="1283"/>
        <v>Featurette</v>
      </c>
      <c r="H3509">
        <f>H3508</f>
        <v>6</v>
      </c>
      <c r="I3509" t="str">
        <f t="shared" si="1284"/>
        <v>Very Low</v>
      </c>
      <c r="J3509">
        <v>346</v>
      </c>
      <c r="K3509" t="str">
        <f t="shared" si="1285"/>
        <v>Very Low</v>
      </c>
      <c r="L3509" t="s">
        <v>4192</v>
      </c>
      <c r="M3509">
        <v>787</v>
      </c>
      <c r="N3509" t="str">
        <f t="shared" si="1286"/>
        <v>Low</v>
      </c>
      <c r="O3509">
        <f>O3508</f>
        <v>5430822</v>
      </c>
      <c r="P3509" t="str">
        <f t="shared" si="1288"/>
        <v>Flop</v>
      </c>
      <c r="Q3509" t="s">
        <v>435</v>
      </c>
      <c r="R3509" t="str">
        <f t="shared" si="1289"/>
        <v>Action</v>
      </c>
      <c r="S3509">
        <f t="shared" si="1290"/>
        <v>4</v>
      </c>
      <c r="T3509" t="s">
        <v>11772</v>
      </c>
      <c r="U3509" t="s">
        <v>16592</v>
      </c>
      <c r="V3509">
        <v>42402</v>
      </c>
      <c r="W3509" t="str">
        <f t="shared" si="1291"/>
        <v>Low</v>
      </c>
      <c r="X3509">
        <v>2352</v>
      </c>
      <c r="Y3509" t="str">
        <f t="shared" si="1292"/>
        <v>Low</v>
      </c>
      <c r="Z3509" t="s">
        <v>1259</v>
      </c>
      <c r="AA3509">
        <v>1</v>
      </c>
      <c r="AB3509" t="str">
        <f t="shared" si="1293"/>
        <v>Solo Star Poster</v>
      </c>
      <c r="AC3509" t="s">
        <v>16593</v>
      </c>
      <c r="AD3509" t="s">
        <v>16594</v>
      </c>
      <c r="AE3509">
        <v>83</v>
      </c>
      <c r="AF3509" t="str">
        <f t="shared" si="1294"/>
        <v>Very Low</v>
      </c>
      <c r="AG3509" t="s">
        <v>9</v>
      </c>
      <c r="AH3509" t="s">
        <v>10</v>
      </c>
      <c r="AI3509" t="str">
        <f t="shared" ref="AI3509:AM3509" si="1305">AI3508</f>
        <v>R</v>
      </c>
      <c r="AJ3509" t="str">
        <f t="shared" si="1295"/>
        <v>Adult</v>
      </c>
      <c r="AK3509">
        <f t="shared" si="1305"/>
        <v>7000000</v>
      </c>
      <c r="AL3509" t="str">
        <f t="shared" si="1296"/>
        <v>Low Budget</v>
      </c>
      <c r="AM3509">
        <f t="shared" si="1305"/>
        <v>1992</v>
      </c>
      <c r="AN3509">
        <f t="shared" si="1297"/>
        <v>33</v>
      </c>
      <c r="AO3509" t="str">
        <f t="shared" si="1298"/>
        <v>Old Classic</v>
      </c>
      <c r="AP3509">
        <v>485</v>
      </c>
      <c r="AQ3509" t="str">
        <f t="shared" si="1299"/>
        <v>Very Low</v>
      </c>
      <c r="AR3509">
        <v>7.7</v>
      </c>
      <c r="AS3509" t="str">
        <f t="shared" si="1300"/>
        <v>Good</v>
      </c>
      <c r="AT3509">
        <v>16</v>
      </c>
      <c r="AU3509" t="str">
        <f t="shared" si="1301"/>
        <v>Ultra Widescreen</v>
      </c>
      <c r="AV3509">
        <v>0</v>
      </c>
      <c r="AW3509" t="str">
        <f t="shared" si="1302"/>
        <v>Very Low</v>
      </c>
    </row>
    <row r="3510" spans="1:49" x14ac:dyDescent="0.3">
      <c r="A3510" t="s">
        <v>0</v>
      </c>
      <c r="B3510" t="s">
        <v>16595</v>
      </c>
      <c r="C3510">
        <v>27</v>
      </c>
      <c r="D3510" t="str">
        <f t="shared" si="1281"/>
        <v>Very Low</v>
      </c>
      <c r="E3510">
        <v>113</v>
      </c>
      <c r="F3510" t="str">
        <f t="shared" si="1282"/>
        <v>1h 53m</v>
      </c>
      <c r="G3510" t="str">
        <f t="shared" si="1283"/>
        <v>Standard Movie</v>
      </c>
      <c r="H3510">
        <v>7</v>
      </c>
      <c r="I3510" t="str">
        <f t="shared" si="1284"/>
        <v>Very Low</v>
      </c>
      <c r="J3510">
        <v>35</v>
      </c>
      <c r="K3510" t="str">
        <f t="shared" si="1285"/>
        <v>Very Low</v>
      </c>
      <c r="L3510" t="s">
        <v>16596</v>
      </c>
      <c r="M3510">
        <v>11000</v>
      </c>
      <c r="N3510" t="str">
        <f t="shared" si="1286"/>
        <v>Medium</v>
      </c>
      <c r="O3510">
        <v>4720371</v>
      </c>
      <c r="P3510" t="str">
        <f t="shared" si="1288"/>
        <v>Flop</v>
      </c>
      <c r="Q3510" t="s">
        <v>11040</v>
      </c>
      <c r="R3510" t="str">
        <f t="shared" si="1289"/>
        <v>Adventure</v>
      </c>
      <c r="S3510">
        <f t="shared" si="1290"/>
        <v>3</v>
      </c>
      <c r="T3510" t="s">
        <v>228</v>
      </c>
      <c r="U3510" t="s">
        <v>16597</v>
      </c>
      <c r="V3510">
        <v>3203</v>
      </c>
      <c r="W3510" t="str">
        <f t="shared" si="1291"/>
        <v>Very Low</v>
      </c>
      <c r="X3510">
        <v>11116</v>
      </c>
      <c r="Y3510" t="str">
        <f t="shared" si="1292"/>
        <v>Medium</v>
      </c>
      <c r="Z3510" t="s">
        <v>16598</v>
      </c>
      <c r="AA3510">
        <v>2</v>
      </c>
      <c r="AB3510" t="str">
        <f t="shared" si="1293"/>
        <v>Duo/Trio Poster</v>
      </c>
      <c r="AC3510" t="s">
        <v>16599</v>
      </c>
      <c r="AD3510" t="s">
        <v>16600</v>
      </c>
      <c r="AE3510">
        <v>85</v>
      </c>
      <c r="AF3510" t="str">
        <f t="shared" si="1294"/>
        <v>Very Low</v>
      </c>
      <c r="AG3510" t="s">
        <v>9</v>
      </c>
      <c r="AH3510" t="s">
        <v>10</v>
      </c>
      <c r="AI3510" t="s">
        <v>66</v>
      </c>
      <c r="AJ3510" t="str">
        <f t="shared" si="1295"/>
        <v>Family</v>
      </c>
      <c r="AK3510">
        <v>7000000</v>
      </c>
      <c r="AL3510" t="str">
        <f t="shared" si="1296"/>
        <v>Low Budget</v>
      </c>
      <c r="AM3510">
        <v>2001</v>
      </c>
      <c r="AN3510">
        <f t="shared" si="1297"/>
        <v>24</v>
      </c>
      <c r="AO3510" t="str">
        <f t="shared" si="1298"/>
        <v>Old Classic</v>
      </c>
      <c r="AP3510">
        <v>43</v>
      </c>
      <c r="AQ3510" t="str">
        <f t="shared" si="1299"/>
        <v>Very Low</v>
      </c>
      <c r="AR3510">
        <v>6.5</v>
      </c>
      <c r="AS3510" t="str">
        <f t="shared" si="1300"/>
        <v>Average</v>
      </c>
      <c r="AT3510">
        <v>1.85</v>
      </c>
      <c r="AU3510" t="str">
        <f t="shared" si="1301"/>
        <v>HDTV / Widescreen</v>
      </c>
      <c r="AV3510">
        <v>650</v>
      </c>
      <c r="AW3510" t="str">
        <f t="shared" si="1302"/>
        <v>Very Low</v>
      </c>
    </row>
    <row r="3511" spans="1:49" x14ac:dyDescent="0.3">
      <c r="A3511" t="s">
        <v>0</v>
      </c>
      <c r="B3511" t="str">
        <f>B3510</f>
        <v>Mitch Davis</v>
      </c>
      <c r="C3511">
        <v>11</v>
      </c>
      <c r="D3511" t="str">
        <f t="shared" si="1281"/>
        <v>Very Low</v>
      </c>
      <c r="E3511">
        <v>60</v>
      </c>
      <c r="F3511" t="str">
        <f t="shared" si="1282"/>
        <v>1h 0m</v>
      </c>
      <c r="G3511" t="str">
        <f t="shared" si="1283"/>
        <v>Featurette</v>
      </c>
      <c r="H3511">
        <f>H3510</f>
        <v>7</v>
      </c>
      <c r="I3511" t="str">
        <f t="shared" si="1284"/>
        <v>Very Low</v>
      </c>
      <c r="J3511">
        <v>652</v>
      </c>
      <c r="K3511" t="str">
        <f t="shared" si="1285"/>
        <v>Very Low</v>
      </c>
      <c r="L3511" t="s">
        <v>4526</v>
      </c>
      <c r="M3511">
        <v>10000</v>
      </c>
      <c r="N3511" t="str">
        <f t="shared" si="1286"/>
        <v>Low</v>
      </c>
      <c r="O3511">
        <f>O3510</f>
        <v>4720371</v>
      </c>
      <c r="P3511" t="str">
        <f t="shared" si="1288"/>
        <v>Flop</v>
      </c>
      <c r="Q3511" t="s">
        <v>1023</v>
      </c>
      <c r="R3511" t="str">
        <f t="shared" si="1289"/>
        <v>Action</v>
      </c>
      <c r="S3511">
        <f t="shared" si="1290"/>
        <v>4</v>
      </c>
      <c r="T3511" t="s">
        <v>13357</v>
      </c>
      <c r="U3511" t="s">
        <v>16601</v>
      </c>
      <c r="V3511">
        <v>25329</v>
      </c>
      <c r="W3511" t="str">
        <f t="shared" si="1291"/>
        <v>Low</v>
      </c>
      <c r="X3511">
        <v>12051</v>
      </c>
      <c r="Y3511" t="str">
        <f t="shared" si="1292"/>
        <v>Medium</v>
      </c>
      <c r="Z3511" t="s">
        <v>8240</v>
      </c>
      <c r="AA3511">
        <v>1</v>
      </c>
      <c r="AB3511" t="str">
        <f t="shared" si="1293"/>
        <v>Solo Star Poster</v>
      </c>
      <c r="AC3511" t="s">
        <v>16602</v>
      </c>
      <c r="AD3511" t="s">
        <v>16603</v>
      </c>
      <c r="AE3511">
        <v>160</v>
      </c>
      <c r="AF3511" t="str">
        <f t="shared" si="1294"/>
        <v>Very Low</v>
      </c>
      <c r="AG3511" t="s">
        <v>9</v>
      </c>
      <c r="AH3511" t="s">
        <v>10</v>
      </c>
      <c r="AI3511" t="s">
        <v>1097</v>
      </c>
      <c r="AJ3511" t="str">
        <f t="shared" si="1295"/>
        <v>Teen</v>
      </c>
      <c r="AK3511">
        <f t="shared" ref="AK3511:AM3511" si="1306">AK3510</f>
        <v>7000000</v>
      </c>
      <c r="AL3511" t="str">
        <f t="shared" si="1296"/>
        <v>Low Budget</v>
      </c>
      <c r="AM3511">
        <f t="shared" si="1306"/>
        <v>2001</v>
      </c>
      <c r="AN3511">
        <f t="shared" si="1297"/>
        <v>24</v>
      </c>
      <c r="AO3511" t="str">
        <f t="shared" si="1298"/>
        <v>Old Classic</v>
      </c>
      <c r="AP3511">
        <v>794</v>
      </c>
      <c r="AQ3511" t="str">
        <f t="shared" si="1299"/>
        <v>Very Low</v>
      </c>
      <c r="AR3511">
        <v>7.4</v>
      </c>
      <c r="AS3511" t="str">
        <f t="shared" si="1300"/>
        <v>Good</v>
      </c>
      <c r="AT3511">
        <v>1.33</v>
      </c>
      <c r="AU3511" t="str">
        <f t="shared" si="1301"/>
        <v>Classic</v>
      </c>
      <c r="AV3511">
        <v>0</v>
      </c>
      <c r="AW3511" t="str">
        <f t="shared" si="1302"/>
        <v>Very Low</v>
      </c>
    </row>
    <row r="3512" spans="1:49" x14ac:dyDescent="0.3">
      <c r="A3512" t="s">
        <v>0</v>
      </c>
      <c r="B3512" t="s">
        <v>15556</v>
      </c>
      <c r="C3512">
        <v>29</v>
      </c>
      <c r="D3512" t="str">
        <f t="shared" si="1281"/>
        <v>Very Low</v>
      </c>
      <c r="E3512">
        <v>192</v>
      </c>
      <c r="F3512" t="str">
        <f t="shared" si="1282"/>
        <v>3h 12m</v>
      </c>
      <c r="G3512" t="str">
        <f t="shared" si="1283"/>
        <v>Epic</v>
      </c>
      <c r="H3512">
        <v>147</v>
      </c>
      <c r="I3512" t="str">
        <f t="shared" si="1284"/>
        <v>Very Low</v>
      </c>
      <c r="J3512">
        <v>397</v>
      </c>
      <c r="K3512" t="str">
        <f t="shared" si="1285"/>
        <v>Very Low</v>
      </c>
      <c r="L3512" t="s">
        <v>14679</v>
      </c>
      <c r="M3512">
        <v>8000</v>
      </c>
      <c r="N3512" t="str">
        <f t="shared" si="1286"/>
        <v>Low</v>
      </c>
      <c r="O3512">
        <v>2921738</v>
      </c>
      <c r="P3512" t="str">
        <f t="shared" si="1288"/>
        <v>Flop</v>
      </c>
      <c r="Q3512" t="s">
        <v>2821</v>
      </c>
      <c r="R3512" t="str">
        <f t="shared" si="1289"/>
        <v>Drama</v>
      </c>
      <c r="S3512">
        <f t="shared" si="1290"/>
        <v>3</v>
      </c>
      <c r="T3512" t="s">
        <v>14677</v>
      </c>
      <c r="U3512" t="s">
        <v>16604</v>
      </c>
      <c r="V3512">
        <v>34449</v>
      </c>
      <c r="W3512" t="str">
        <f t="shared" si="1291"/>
        <v>Low</v>
      </c>
      <c r="X3512">
        <v>9984</v>
      </c>
      <c r="Y3512" t="str">
        <f t="shared" si="1292"/>
        <v>Low</v>
      </c>
      <c r="Z3512" t="s">
        <v>16572</v>
      </c>
      <c r="AA3512">
        <v>0</v>
      </c>
      <c r="AB3512" t="str">
        <f t="shared" si="1293"/>
        <v>Symbolic Poster</v>
      </c>
      <c r="AC3512" t="s">
        <v>16605</v>
      </c>
      <c r="AD3512" t="s">
        <v>16606</v>
      </c>
      <c r="AE3512">
        <v>119</v>
      </c>
      <c r="AF3512" t="str">
        <f t="shared" si="1294"/>
        <v>Very Low</v>
      </c>
      <c r="AG3512" t="s">
        <v>5582</v>
      </c>
      <c r="AH3512" t="s">
        <v>5583</v>
      </c>
      <c r="AI3512" t="str">
        <f>AI3511</f>
        <v>TV-14</v>
      </c>
      <c r="AJ3512" t="str">
        <f t="shared" si="1295"/>
        <v>Teen</v>
      </c>
      <c r="AK3512">
        <v>7000000</v>
      </c>
      <c r="AL3512" t="str">
        <f t="shared" si="1296"/>
        <v>Low Budget</v>
      </c>
      <c r="AM3512">
        <v>2004</v>
      </c>
      <c r="AN3512">
        <f t="shared" si="1297"/>
        <v>21</v>
      </c>
      <c r="AO3512" t="str">
        <f t="shared" si="1298"/>
        <v>Old Classic</v>
      </c>
      <c r="AP3512">
        <v>860</v>
      </c>
      <c r="AQ3512" t="str">
        <f t="shared" si="1299"/>
        <v>Very Low</v>
      </c>
      <c r="AR3512">
        <v>7.9</v>
      </c>
      <c r="AS3512" t="str">
        <f t="shared" si="1300"/>
        <v>Good</v>
      </c>
      <c r="AT3512">
        <v>2.35</v>
      </c>
      <c r="AU3512" t="str">
        <f t="shared" si="1301"/>
        <v>Cinematic Widescreen</v>
      </c>
      <c r="AV3512">
        <v>2000</v>
      </c>
      <c r="AW3512" t="str">
        <f t="shared" si="1302"/>
        <v>Low</v>
      </c>
    </row>
    <row r="3513" spans="1:49" x14ac:dyDescent="0.3">
      <c r="A3513" t="s">
        <v>0</v>
      </c>
      <c r="B3513" t="s">
        <v>1893</v>
      </c>
      <c r="C3513">
        <v>158</v>
      </c>
      <c r="D3513" t="str">
        <f t="shared" si="1281"/>
        <v>Low</v>
      </c>
      <c r="E3513">
        <v>99</v>
      </c>
      <c r="F3513" t="str">
        <f t="shared" si="1282"/>
        <v>1h 39m</v>
      </c>
      <c r="G3513" t="str">
        <f t="shared" si="1283"/>
        <v>Standard Movie</v>
      </c>
      <c r="H3513">
        <v>342</v>
      </c>
      <c r="I3513" t="str">
        <f t="shared" si="1284"/>
        <v>Very Low</v>
      </c>
      <c r="J3513">
        <v>501</v>
      </c>
      <c r="K3513" t="str">
        <f t="shared" si="1285"/>
        <v>Very Low</v>
      </c>
      <c r="L3513" t="s">
        <v>16607</v>
      </c>
      <c r="M3513">
        <v>1000</v>
      </c>
      <c r="N3513" t="str">
        <f t="shared" si="1286"/>
        <v>Low</v>
      </c>
      <c r="O3513">
        <v>2344847</v>
      </c>
      <c r="P3513" t="str">
        <f t="shared" si="1288"/>
        <v>Flop</v>
      </c>
      <c r="Q3513" t="s">
        <v>3765</v>
      </c>
      <c r="R3513" t="str">
        <f t="shared" si="1289"/>
        <v>Drama</v>
      </c>
      <c r="S3513">
        <f t="shared" si="1290"/>
        <v>2</v>
      </c>
      <c r="T3513" t="s">
        <v>752</v>
      </c>
      <c r="U3513" t="s">
        <v>16608</v>
      </c>
      <c r="V3513">
        <v>18561</v>
      </c>
      <c r="W3513" t="str">
        <f t="shared" si="1291"/>
        <v>Low</v>
      </c>
      <c r="X3513">
        <v>2158</v>
      </c>
      <c r="Y3513" t="str">
        <f t="shared" si="1292"/>
        <v>Low</v>
      </c>
      <c r="Z3513" t="s">
        <v>2702</v>
      </c>
      <c r="AA3513">
        <v>0</v>
      </c>
      <c r="AB3513" t="str">
        <f t="shared" si="1293"/>
        <v>Symbolic Poster</v>
      </c>
      <c r="AC3513" t="s">
        <v>16609</v>
      </c>
      <c r="AD3513" t="s">
        <v>16610</v>
      </c>
      <c r="AE3513">
        <v>119</v>
      </c>
      <c r="AF3513" t="str">
        <f t="shared" si="1294"/>
        <v>Very Low</v>
      </c>
      <c r="AG3513" t="s">
        <v>9</v>
      </c>
      <c r="AH3513" t="s">
        <v>10</v>
      </c>
      <c r="AI3513" t="s">
        <v>556</v>
      </c>
      <c r="AJ3513" t="str">
        <f t="shared" si="1295"/>
        <v>Adult</v>
      </c>
      <c r="AK3513">
        <v>7000000</v>
      </c>
      <c r="AL3513" t="str">
        <f t="shared" si="1296"/>
        <v>Low Budget</v>
      </c>
      <c r="AM3513">
        <v>2008</v>
      </c>
      <c r="AN3513">
        <f t="shared" si="1297"/>
        <v>17</v>
      </c>
      <c r="AO3513" t="str">
        <f t="shared" si="1298"/>
        <v>Old Classic</v>
      </c>
      <c r="AP3513">
        <v>518</v>
      </c>
      <c r="AQ3513" t="str">
        <f t="shared" si="1299"/>
        <v>Very Low</v>
      </c>
      <c r="AR3513">
        <v>6.8</v>
      </c>
      <c r="AS3513" t="str">
        <f t="shared" si="1300"/>
        <v>Average</v>
      </c>
      <c r="AT3513">
        <v>2.35</v>
      </c>
      <c r="AU3513" t="str">
        <f t="shared" si="1301"/>
        <v>Cinematic Widescreen</v>
      </c>
      <c r="AV3513">
        <v>0</v>
      </c>
      <c r="AW3513" t="str">
        <f t="shared" si="1302"/>
        <v>Very Low</v>
      </c>
    </row>
    <row r="3514" spans="1:49" x14ac:dyDescent="0.3">
      <c r="A3514" t="s">
        <v>0</v>
      </c>
      <c r="B3514" t="s">
        <v>15147</v>
      </c>
      <c r="C3514">
        <v>223</v>
      </c>
      <c r="D3514" t="str">
        <f t="shared" si="1281"/>
        <v>Medium</v>
      </c>
      <c r="E3514">
        <v>91</v>
      </c>
      <c r="F3514" t="str">
        <f t="shared" si="1282"/>
        <v>1h 31m</v>
      </c>
      <c r="G3514" t="str">
        <f t="shared" si="1283"/>
        <v>Standard Movie</v>
      </c>
      <c r="H3514">
        <v>157</v>
      </c>
      <c r="I3514" t="str">
        <f t="shared" si="1284"/>
        <v>Very Low</v>
      </c>
      <c r="J3514">
        <v>224</v>
      </c>
      <c r="K3514" t="str">
        <f t="shared" si="1285"/>
        <v>Very Low</v>
      </c>
      <c r="L3514" t="s">
        <v>6791</v>
      </c>
      <c r="M3514">
        <v>490</v>
      </c>
      <c r="N3514" t="str">
        <f t="shared" si="1286"/>
        <v>Low</v>
      </c>
      <c r="O3514">
        <v>7455447</v>
      </c>
      <c r="P3514" t="str">
        <f t="shared" si="1288"/>
        <v>Flop</v>
      </c>
      <c r="Q3514" t="s">
        <v>1386</v>
      </c>
      <c r="R3514" t="str">
        <f t="shared" si="1289"/>
        <v>Comedy</v>
      </c>
      <c r="S3514">
        <f t="shared" si="1290"/>
        <v>3</v>
      </c>
      <c r="T3514" t="s">
        <v>3655</v>
      </c>
      <c r="U3514" t="s">
        <v>16611</v>
      </c>
      <c r="V3514">
        <v>29967</v>
      </c>
      <c r="W3514" t="str">
        <f t="shared" si="1291"/>
        <v>Low</v>
      </c>
      <c r="X3514">
        <v>1136</v>
      </c>
      <c r="Y3514" t="str">
        <f t="shared" si="1292"/>
        <v>Low</v>
      </c>
      <c r="Z3514" t="s">
        <v>16612</v>
      </c>
      <c r="AA3514">
        <v>2</v>
      </c>
      <c r="AB3514" t="str">
        <f t="shared" si="1293"/>
        <v>Duo/Trio Poster</v>
      </c>
      <c r="AC3514" t="s">
        <v>16613</v>
      </c>
      <c r="AD3514" t="s">
        <v>16614</v>
      </c>
      <c r="AE3514">
        <v>126</v>
      </c>
      <c r="AF3514" t="str">
        <f t="shared" si="1294"/>
        <v>Very Low</v>
      </c>
      <c r="AG3514" t="s">
        <v>9</v>
      </c>
      <c r="AH3514" t="s">
        <v>10</v>
      </c>
      <c r="AI3514" t="s">
        <v>556</v>
      </c>
      <c r="AJ3514" t="str">
        <f t="shared" si="1295"/>
        <v>Adult</v>
      </c>
      <c r="AK3514">
        <v>7000000</v>
      </c>
      <c r="AL3514" t="str">
        <f t="shared" si="1296"/>
        <v>Low Budget</v>
      </c>
      <c r="AM3514">
        <v>2010</v>
      </c>
      <c r="AN3514">
        <f t="shared" si="1297"/>
        <v>15</v>
      </c>
      <c r="AO3514" t="str">
        <f t="shared" si="1298"/>
        <v>Modern Classic</v>
      </c>
      <c r="AP3514">
        <v>259</v>
      </c>
      <c r="AQ3514" t="str">
        <f t="shared" si="1299"/>
        <v>Very Low</v>
      </c>
      <c r="AR3514">
        <v>6.3</v>
      </c>
      <c r="AS3514" t="str">
        <f t="shared" si="1300"/>
        <v>Average</v>
      </c>
      <c r="AT3514">
        <v>1.85</v>
      </c>
      <c r="AU3514" t="str">
        <f t="shared" si="1301"/>
        <v>HDTV / Widescreen</v>
      </c>
      <c r="AV3514">
        <v>0</v>
      </c>
      <c r="AW3514" t="str">
        <f t="shared" si="1302"/>
        <v>Very Low</v>
      </c>
    </row>
    <row r="3515" spans="1:49" x14ac:dyDescent="0.3">
      <c r="A3515" t="s">
        <v>0</v>
      </c>
      <c r="B3515" t="s">
        <v>16615</v>
      </c>
      <c r="C3515">
        <v>25</v>
      </c>
      <c r="D3515" t="str">
        <f t="shared" si="1281"/>
        <v>Very Low</v>
      </c>
      <c r="E3515">
        <v>100</v>
      </c>
      <c r="F3515" t="str">
        <f t="shared" si="1282"/>
        <v>1h 40m</v>
      </c>
      <c r="G3515" t="str">
        <f t="shared" si="1283"/>
        <v>Standard Movie</v>
      </c>
      <c r="H3515">
        <v>0</v>
      </c>
      <c r="I3515" t="str">
        <f t="shared" si="1284"/>
        <v>Very Low</v>
      </c>
      <c r="J3515">
        <v>359</v>
      </c>
      <c r="K3515" t="str">
        <f t="shared" si="1285"/>
        <v>Very Low</v>
      </c>
      <c r="L3515" t="s">
        <v>16616</v>
      </c>
      <c r="M3515">
        <v>655</v>
      </c>
      <c r="N3515" t="str">
        <f t="shared" si="1286"/>
        <v>Low</v>
      </c>
      <c r="O3515">
        <v>2148212</v>
      </c>
      <c r="P3515" t="str">
        <f t="shared" si="1288"/>
        <v>Flop</v>
      </c>
      <c r="Q3515" t="s">
        <v>7115</v>
      </c>
      <c r="R3515" t="str">
        <f t="shared" si="1289"/>
        <v>Drama</v>
      </c>
      <c r="S3515">
        <f t="shared" si="1290"/>
        <v>2</v>
      </c>
      <c r="T3515" t="s">
        <v>2254</v>
      </c>
      <c r="U3515" t="s">
        <v>16617</v>
      </c>
      <c r="V3515">
        <v>781</v>
      </c>
      <c r="W3515" t="str">
        <f t="shared" si="1291"/>
        <v>Very Low</v>
      </c>
      <c r="X3515">
        <v>1906</v>
      </c>
      <c r="Y3515" t="str">
        <f t="shared" si="1292"/>
        <v>Low</v>
      </c>
      <c r="Z3515" t="s">
        <v>12360</v>
      </c>
      <c r="AA3515">
        <v>0</v>
      </c>
      <c r="AB3515" t="str">
        <f t="shared" si="1293"/>
        <v>Symbolic Poster</v>
      </c>
      <c r="AC3515" t="s">
        <v>16618</v>
      </c>
      <c r="AD3515" t="s">
        <v>16619</v>
      </c>
      <c r="AE3515">
        <v>20</v>
      </c>
      <c r="AF3515" t="str">
        <f t="shared" si="1294"/>
        <v>Very Low</v>
      </c>
      <c r="AG3515" t="s">
        <v>9</v>
      </c>
      <c r="AH3515" t="s">
        <v>10</v>
      </c>
      <c r="AI3515" t="s">
        <v>66</v>
      </c>
      <c r="AJ3515" t="str">
        <f t="shared" si="1295"/>
        <v>Family</v>
      </c>
      <c r="AK3515">
        <v>7000000</v>
      </c>
      <c r="AL3515" t="str">
        <f t="shared" si="1296"/>
        <v>Low Budget</v>
      </c>
      <c r="AM3515">
        <v>1999</v>
      </c>
      <c r="AN3515">
        <f t="shared" si="1297"/>
        <v>26</v>
      </c>
      <c r="AO3515" t="str">
        <f t="shared" si="1298"/>
        <v>Old Classic</v>
      </c>
      <c r="AP3515">
        <v>476</v>
      </c>
      <c r="AQ3515" t="str">
        <f t="shared" si="1299"/>
        <v>Very Low</v>
      </c>
      <c r="AR3515">
        <v>6.3</v>
      </c>
      <c r="AS3515" t="str">
        <f t="shared" si="1300"/>
        <v>Average</v>
      </c>
      <c r="AT3515">
        <v>1.85</v>
      </c>
      <c r="AU3515" t="str">
        <f t="shared" si="1301"/>
        <v>HDTV / Widescreen</v>
      </c>
      <c r="AV3515">
        <v>157</v>
      </c>
      <c r="AW3515" t="str">
        <f t="shared" si="1302"/>
        <v>Very Low</v>
      </c>
    </row>
    <row r="3516" spans="1:49" x14ac:dyDescent="0.3">
      <c r="A3516" t="s">
        <v>0</v>
      </c>
      <c r="B3516" t="s">
        <v>13911</v>
      </c>
      <c r="C3516">
        <v>97</v>
      </c>
      <c r="D3516" t="str">
        <f t="shared" si="1281"/>
        <v>Low</v>
      </c>
      <c r="E3516">
        <v>105</v>
      </c>
      <c r="F3516" t="str">
        <f t="shared" si="1282"/>
        <v>1h 45m</v>
      </c>
      <c r="G3516" t="str">
        <f t="shared" si="1283"/>
        <v>Standard Movie</v>
      </c>
      <c r="H3516">
        <v>261</v>
      </c>
      <c r="I3516" t="str">
        <f t="shared" si="1284"/>
        <v>Very Low</v>
      </c>
      <c r="J3516">
        <v>617</v>
      </c>
      <c r="K3516" t="str">
        <f t="shared" si="1285"/>
        <v>Very Low</v>
      </c>
      <c r="L3516" t="s">
        <v>2759</v>
      </c>
      <c r="M3516">
        <v>783</v>
      </c>
      <c r="N3516" t="str">
        <f t="shared" si="1286"/>
        <v>Low</v>
      </c>
      <c r="O3516">
        <v>2062066</v>
      </c>
      <c r="P3516" t="str">
        <f t="shared" si="1288"/>
        <v>Flop</v>
      </c>
      <c r="Q3516" t="s">
        <v>1697</v>
      </c>
      <c r="R3516" t="str">
        <f t="shared" si="1289"/>
        <v>Biography</v>
      </c>
      <c r="S3516">
        <f t="shared" si="1290"/>
        <v>3</v>
      </c>
      <c r="T3516" t="s">
        <v>943</v>
      </c>
      <c r="U3516" t="s">
        <v>16620</v>
      </c>
      <c r="V3516">
        <v>11387</v>
      </c>
      <c r="W3516" t="str">
        <f t="shared" si="1291"/>
        <v>Low</v>
      </c>
      <c r="X3516">
        <v>2684</v>
      </c>
      <c r="Y3516" t="str">
        <f t="shared" si="1292"/>
        <v>Low</v>
      </c>
      <c r="Z3516" t="s">
        <v>4600</v>
      </c>
      <c r="AA3516">
        <v>3</v>
      </c>
      <c r="AB3516" t="str">
        <f t="shared" si="1293"/>
        <v>Duo/Trio Poster</v>
      </c>
      <c r="AC3516" t="s">
        <v>16621</v>
      </c>
      <c r="AD3516" t="s">
        <v>16622</v>
      </c>
      <c r="AE3516">
        <v>147</v>
      </c>
      <c r="AF3516" t="str">
        <f t="shared" si="1294"/>
        <v>Very Low</v>
      </c>
      <c r="AG3516" t="s">
        <v>9</v>
      </c>
      <c r="AH3516" t="s">
        <v>10</v>
      </c>
      <c r="AI3516" t="s">
        <v>556</v>
      </c>
      <c r="AJ3516" t="str">
        <f t="shared" si="1295"/>
        <v>Adult</v>
      </c>
      <c r="AK3516">
        <v>7000000</v>
      </c>
      <c r="AL3516" t="str">
        <f t="shared" si="1296"/>
        <v>Low Budget</v>
      </c>
      <c r="AM3516">
        <v>2002</v>
      </c>
      <c r="AN3516">
        <f t="shared" si="1297"/>
        <v>23</v>
      </c>
      <c r="AO3516" t="str">
        <f t="shared" si="1298"/>
        <v>Old Classic</v>
      </c>
      <c r="AP3516">
        <v>658</v>
      </c>
      <c r="AQ3516" t="str">
        <f t="shared" si="1299"/>
        <v>Very Low</v>
      </c>
      <c r="AR3516">
        <v>6.6</v>
      </c>
      <c r="AS3516" t="str">
        <f t="shared" si="1300"/>
        <v>Average</v>
      </c>
      <c r="AT3516">
        <v>1.85</v>
      </c>
      <c r="AU3516" t="str">
        <f t="shared" si="1301"/>
        <v>HDTV / Widescreen</v>
      </c>
      <c r="AV3516">
        <v>357</v>
      </c>
      <c r="AW3516" t="str">
        <f t="shared" si="1302"/>
        <v>Very Low</v>
      </c>
    </row>
    <row r="3517" spans="1:49" x14ac:dyDescent="0.3">
      <c r="A3517" t="s">
        <v>0</v>
      </c>
      <c r="B3517" t="s">
        <v>13957</v>
      </c>
      <c r="C3517">
        <v>117</v>
      </c>
      <c r="D3517" t="str">
        <f t="shared" si="1281"/>
        <v>Low</v>
      </c>
      <c r="E3517">
        <v>99</v>
      </c>
      <c r="F3517" t="str">
        <f t="shared" si="1282"/>
        <v>1h 39m</v>
      </c>
      <c r="G3517" t="str">
        <f t="shared" si="1283"/>
        <v>Standard Movie</v>
      </c>
      <c r="H3517">
        <v>60</v>
      </c>
      <c r="I3517" t="str">
        <f t="shared" si="1284"/>
        <v>Very Low</v>
      </c>
      <c r="J3517">
        <v>628</v>
      </c>
      <c r="K3517" t="str">
        <f t="shared" si="1285"/>
        <v>Very Low</v>
      </c>
      <c r="L3517" t="s">
        <v>6568</v>
      </c>
      <c r="M3517">
        <v>4000</v>
      </c>
      <c r="N3517" t="str">
        <f t="shared" si="1286"/>
        <v>Low</v>
      </c>
      <c r="O3517">
        <v>1654367</v>
      </c>
      <c r="P3517" t="str">
        <f t="shared" si="1288"/>
        <v>Flop</v>
      </c>
      <c r="Q3517" t="s">
        <v>1515</v>
      </c>
      <c r="R3517" t="str">
        <f t="shared" si="1289"/>
        <v>Biography</v>
      </c>
      <c r="S3517">
        <f t="shared" si="1290"/>
        <v>2</v>
      </c>
      <c r="T3517" t="s">
        <v>1405</v>
      </c>
      <c r="U3517" t="s">
        <v>16623</v>
      </c>
      <c r="V3517">
        <v>18355</v>
      </c>
      <c r="W3517" t="str">
        <f t="shared" si="1291"/>
        <v>Low</v>
      </c>
      <c r="X3517">
        <v>6526</v>
      </c>
      <c r="Y3517" t="str">
        <f t="shared" si="1292"/>
        <v>Low</v>
      </c>
      <c r="Z3517" t="s">
        <v>7003</v>
      </c>
      <c r="AA3517">
        <v>0</v>
      </c>
      <c r="AB3517" t="str">
        <f t="shared" si="1293"/>
        <v>Symbolic Poster</v>
      </c>
      <c r="AC3517" t="s">
        <v>16624</v>
      </c>
      <c r="AD3517" t="s">
        <v>16625</v>
      </c>
      <c r="AE3517">
        <v>106</v>
      </c>
      <c r="AF3517" t="str">
        <f t="shared" si="1294"/>
        <v>Very Low</v>
      </c>
      <c r="AG3517" t="s">
        <v>9</v>
      </c>
      <c r="AH3517" t="s">
        <v>10</v>
      </c>
      <c r="AI3517" t="s">
        <v>556</v>
      </c>
      <c r="AJ3517" t="str">
        <f t="shared" si="1295"/>
        <v>Adult</v>
      </c>
      <c r="AK3517">
        <v>7000000</v>
      </c>
      <c r="AL3517" t="str">
        <f t="shared" si="1296"/>
        <v>Low Budget</v>
      </c>
      <c r="AM3517">
        <v>2006</v>
      </c>
      <c r="AN3517">
        <f t="shared" si="1297"/>
        <v>19</v>
      </c>
      <c r="AO3517" t="str">
        <f t="shared" si="1298"/>
        <v>Old Classic</v>
      </c>
      <c r="AP3517">
        <v>787</v>
      </c>
      <c r="AQ3517" t="str">
        <f t="shared" si="1299"/>
        <v>Very Low</v>
      </c>
      <c r="AR3517">
        <v>6.4</v>
      </c>
      <c r="AS3517" t="str">
        <f t="shared" si="1300"/>
        <v>Average</v>
      </c>
      <c r="AT3517">
        <v>1.85</v>
      </c>
      <c r="AU3517" t="str">
        <f t="shared" si="1301"/>
        <v>HDTV / Widescreen</v>
      </c>
      <c r="AV3517">
        <v>3000</v>
      </c>
      <c r="AW3517" t="str">
        <f t="shared" si="1302"/>
        <v>Low</v>
      </c>
    </row>
    <row r="3518" spans="1:49" x14ac:dyDescent="0.3">
      <c r="A3518" t="s">
        <v>0</v>
      </c>
      <c r="B3518" t="s">
        <v>16626</v>
      </c>
      <c r="C3518">
        <v>389</v>
      </c>
      <c r="D3518" t="str">
        <f t="shared" si="1281"/>
        <v>Medium</v>
      </c>
      <c r="E3518">
        <v>112</v>
      </c>
      <c r="F3518" t="str">
        <f t="shared" si="1282"/>
        <v>1h 52m</v>
      </c>
      <c r="G3518" t="str">
        <f t="shared" si="1283"/>
        <v>Standard Movie</v>
      </c>
      <c r="H3518">
        <v>159</v>
      </c>
      <c r="I3518" t="str">
        <f t="shared" si="1284"/>
        <v>Very Low</v>
      </c>
      <c r="J3518">
        <v>77</v>
      </c>
      <c r="K3518" t="str">
        <f t="shared" si="1285"/>
        <v>Very Low</v>
      </c>
      <c r="L3518" t="s">
        <v>4532</v>
      </c>
      <c r="M3518">
        <v>3000</v>
      </c>
      <c r="N3518" t="str">
        <f t="shared" si="1286"/>
        <v>Low</v>
      </c>
      <c r="O3518">
        <v>1738692</v>
      </c>
      <c r="P3518" t="str">
        <f t="shared" si="1288"/>
        <v>Flop</v>
      </c>
      <c r="Q3518" t="s">
        <v>4046</v>
      </c>
      <c r="R3518" t="str">
        <f t="shared" si="1289"/>
        <v>Drama</v>
      </c>
      <c r="S3518">
        <f t="shared" si="1290"/>
        <v>2</v>
      </c>
      <c r="T3518" t="s">
        <v>13829</v>
      </c>
      <c r="U3518" t="s">
        <v>16627</v>
      </c>
      <c r="V3518">
        <v>95529</v>
      </c>
      <c r="W3518" t="str">
        <f t="shared" si="1291"/>
        <v>Medium</v>
      </c>
      <c r="X3518">
        <v>3547</v>
      </c>
      <c r="Y3518" t="str">
        <f t="shared" si="1292"/>
        <v>Low</v>
      </c>
      <c r="Z3518" t="s">
        <v>16628</v>
      </c>
      <c r="AA3518">
        <v>0</v>
      </c>
      <c r="AB3518" t="str">
        <f t="shared" si="1293"/>
        <v>Symbolic Poster</v>
      </c>
      <c r="AC3518" t="s">
        <v>16629</v>
      </c>
      <c r="AD3518" t="s">
        <v>16630</v>
      </c>
      <c r="AE3518">
        <v>301</v>
      </c>
      <c r="AF3518" t="str">
        <f t="shared" si="1294"/>
        <v>Very Low</v>
      </c>
      <c r="AG3518" t="s">
        <v>9</v>
      </c>
      <c r="AH3518" t="s">
        <v>28</v>
      </c>
      <c r="AI3518" t="s">
        <v>556</v>
      </c>
      <c r="AJ3518" t="str">
        <f t="shared" si="1295"/>
        <v>Adult</v>
      </c>
      <c r="AK3518">
        <v>7000000</v>
      </c>
      <c r="AL3518" t="str">
        <f t="shared" si="1296"/>
        <v>Low Budget</v>
      </c>
      <c r="AM3518">
        <v>2011</v>
      </c>
      <c r="AN3518">
        <f t="shared" si="1297"/>
        <v>14</v>
      </c>
      <c r="AO3518" t="str">
        <f t="shared" si="1298"/>
        <v>Modern Classic</v>
      </c>
      <c r="AP3518">
        <v>294</v>
      </c>
      <c r="AQ3518" t="str">
        <f t="shared" si="1299"/>
        <v>Very Low</v>
      </c>
      <c r="AR3518">
        <v>7.5</v>
      </c>
      <c r="AS3518" t="str">
        <f t="shared" si="1300"/>
        <v>Good</v>
      </c>
      <c r="AT3518">
        <v>2.35</v>
      </c>
      <c r="AU3518" t="str">
        <f t="shared" si="1301"/>
        <v>Cinematic Widescreen</v>
      </c>
      <c r="AV3518">
        <v>38000</v>
      </c>
      <c r="AW3518" t="str">
        <f t="shared" si="1302"/>
        <v>Medium</v>
      </c>
    </row>
    <row r="3519" spans="1:49" x14ac:dyDescent="0.3">
      <c r="A3519" t="s">
        <v>0</v>
      </c>
      <c r="B3519" t="s">
        <v>16631</v>
      </c>
      <c r="C3519">
        <v>9</v>
      </c>
      <c r="D3519" t="str">
        <f t="shared" si="1281"/>
        <v>Very Low</v>
      </c>
      <c r="E3519">
        <v>100</v>
      </c>
      <c r="F3519" t="str">
        <f t="shared" si="1282"/>
        <v>1h 40m</v>
      </c>
      <c r="G3519" t="str">
        <f t="shared" si="1283"/>
        <v>Standard Movie</v>
      </c>
      <c r="H3519">
        <v>0</v>
      </c>
      <c r="I3519" t="str">
        <f t="shared" si="1284"/>
        <v>Very Low</v>
      </c>
      <c r="J3519">
        <v>149</v>
      </c>
      <c r="K3519" t="str">
        <f t="shared" si="1285"/>
        <v>Very Low</v>
      </c>
      <c r="L3519" t="s">
        <v>13255</v>
      </c>
      <c r="M3519">
        <v>2000</v>
      </c>
      <c r="N3519" t="str">
        <f t="shared" si="1286"/>
        <v>Low</v>
      </c>
      <c r="O3519">
        <v>2209479</v>
      </c>
      <c r="P3519" t="str">
        <f t="shared" si="1288"/>
        <v>Flop</v>
      </c>
      <c r="Q3519" t="s">
        <v>7115</v>
      </c>
      <c r="R3519" t="str">
        <f t="shared" si="1289"/>
        <v>Drama</v>
      </c>
      <c r="S3519">
        <f t="shared" si="1290"/>
        <v>2</v>
      </c>
      <c r="T3519" t="s">
        <v>16632</v>
      </c>
      <c r="U3519" t="s">
        <v>16633</v>
      </c>
      <c r="V3519">
        <v>844</v>
      </c>
      <c r="W3519" t="str">
        <f t="shared" si="1291"/>
        <v>Very Low</v>
      </c>
      <c r="X3519">
        <v>2909</v>
      </c>
      <c r="Y3519" t="str">
        <f t="shared" si="1292"/>
        <v>Low</v>
      </c>
      <c r="Z3519" t="s">
        <v>11301</v>
      </c>
      <c r="AA3519">
        <v>0</v>
      </c>
      <c r="AB3519" t="str">
        <f t="shared" si="1293"/>
        <v>Symbolic Poster</v>
      </c>
      <c r="AC3519" t="s">
        <v>16634</v>
      </c>
      <c r="AD3519" t="s">
        <v>16635</v>
      </c>
      <c r="AE3519">
        <v>34</v>
      </c>
      <c r="AF3519" t="str">
        <f t="shared" si="1294"/>
        <v>Very Low</v>
      </c>
      <c r="AG3519" t="s">
        <v>9</v>
      </c>
      <c r="AH3519" t="s">
        <v>28</v>
      </c>
      <c r="AI3519" t="s">
        <v>66</v>
      </c>
      <c r="AJ3519" t="str">
        <f t="shared" si="1295"/>
        <v>Family</v>
      </c>
      <c r="AK3519">
        <f>AK3518</f>
        <v>7000000</v>
      </c>
      <c r="AL3519" t="str">
        <f t="shared" si="1296"/>
        <v>Low Budget</v>
      </c>
      <c r="AM3519">
        <v>2013</v>
      </c>
      <c r="AN3519">
        <f t="shared" si="1297"/>
        <v>12</v>
      </c>
      <c r="AO3519" t="str">
        <f t="shared" si="1298"/>
        <v>Modern Classic</v>
      </c>
      <c r="AP3519">
        <v>627</v>
      </c>
      <c r="AQ3519" t="str">
        <f t="shared" si="1299"/>
        <v>Very Low</v>
      </c>
      <c r="AR3519">
        <v>5.8</v>
      </c>
      <c r="AS3519" t="str">
        <f t="shared" si="1300"/>
        <v>Below Average</v>
      </c>
      <c r="AT3519">
        <f>AT3518</f>
        <v>2.35</v>
      </c>
      <c r="AU3519" t="str">
        <f t="shared" si="1301"/>
        <v>Cinematic Widescreen</v>
      </c>
      <c r="AV3519">
        <v>962</v>
      </c>
      <c r="AW3519" t="str">
        <f t="shared" si="1302"/>
        <v>Very Low</v>
      </c>
    </row>
    <row r="3520" spans="1:49" x14ac:dyDescent="0.3">
      <c r="A3520" t="s">
        <v>0</v>
      </c>
      <c r="B3520" t="s">
        <v>16636</v>
      </c>
      <c r="C3520">
        <v>34</v>
      </c>
      <c r="D3520" t="str">
        <f t="shared" si="1281"/>
        <v>Very Low</v>
      </c>
      <c r="E3520">
        <v>99</v>
      </c>
      <c r="F3520" t="str">
        <f t="shared" si="1282"/>
        <v>1h 39m</v>
      </c>
      <c r="G3520" t="str">
        <f t="shared" si="1283"/>
        <v>Standard Movie</v>
      </c>
      <c r="H3520">
        <v>2</v>
      </c>
      <c r="I3520" t="str">
        <f t="shared" si="1284"/>
        <v>Very Low</v>
      </c>
      <c r="J3520">
        <v>455</v>
      </c>
      <c r="K3520" t="str">
        <f t="shared" si="1285"/>
        <v>Very Low</v>
      </c>
      <c r="L3520" t="s">
        <v>7660</v>
      </c>
      <c r="M3520">
        <v>1000</v>
      </c>
      <c r="N3520" t="str">
        <f t="shared" si="1286"/>
        <v>Low</v>
      </c>
      <c r="O3520">
        <v>1889522</v>
      </c>
      <c r="P3520" t="str">
        <f t="shared" si="1288"/>
        <v>Flop</v>
      </c>
      <c r="Q3520" t="s">
        <v>3765</v>
      </c>
      <c r="R3520" t="str">
        <f t="shared" si="1289"/>
        <v>Drama</v>
      </c>
      <c r="S3520">
        <f t="shared" si="1290"/>
        <v>2</v>
      </c>
      <c r="T3520" t="s">
        <v>7734</v>
      </c>
      <c r="U3520" t="s">
        <v>16637</v>
      </c>
      <c r="V3520">
        <v>1119</v>
      </c>
      <c r="W3520" t="str">
        <f t="shared" si="1291"/>
        <v>Very Low</v>
      </c>
      <c r="X3520">
        <v>2589</v>
      </c>
      <c r="Y3520" t="str">
        <f t="shared" si="1292"/>
        <v>Low</v>
      </c>
      <c r="Z3520" t="s">
        <v>16638</v>
      </c>
      <c r="AA3520">
        <v>2</v>
      </c>
      <c r="AB3520" t="str">
        <f t="shared" si="1293"/>
        <v>Duo/Trio Poster</v>
      </c>
      <c r="AC3520" t="s">
        <v>16639</v>
      </c>
      <c r="AD3520" t="s">
        <v>16640</v>
      </c>
      <c r="AE3520">
        <v>12</v>
      </c>
      <c r="AF3520" t="str">
        <f t="shared" si="1294"/>
        <v>Very Low</v>
      </c>
      <c r="AG3520" t="s">
        <v>9</v>
      </c>
      <c r="AH3520" t="s">
        <v>10</v>
      </c>
      <c r="AI3520" t="s">
        <v>248</v>
      </c>
      <c r="AJ3520" t="str">
        <f t="shared" si="1295"/>
        <v>Family</v>
      </c>
      <c r="AK3520">
        <v>7000000</v>
      </c>
      <c r="AL3520" t="str">
        <f t="shared" si="1296"/>
        <v>Low Budget</v>
      </c>
      <c r="AM3520">
        <v>2009</v>
      </c>
      <c r="AN3520">
        <f t="shared" si="1297"/>
        <v>16</v>
      </c>
      <c r="AO3520" t="str">
        <f t="shared" si="1298"/>
        <v>Old Classic</v>
      </c>
      <c r="AP3520">
        <v>690</v>
      </c>
      <c r="AQ3520" t="str">
        <f t="shared" si="1299"/>
        <v>Very Low</v>
      </c>
      <c r="AR3520">
        <v>6.5</v>
      </c>
      <c r="AS3520" t="str">
        <f t="shared" si="1300"/>
        <v>Average</v>
      </c>
      <c r="AT3520">
        <v>2.35</v>
      </c>
      <c r="AU3520" t="str">
        <f t="shared" si="1301"/>
        <v>Cinematic Widescreen</v>
      </c>
      <c r="AV3520">
        <v>797</v>
      </c>
      <c r="AW3520" t="str">
        <f t="shared" si="1302"/>
        <v>Very Low</v>
      </c>
    </row>
    <row r="3521" spans="1:49" x14ac:dyDescent="0.3">
      <c r="A3521" t="s">
        <v>0</v>
      </c>
      <c r="B3521" t="s">
        <v>4885</v>
      </c>
      <c r="C3521">
        <v>7</v>
      </c>
      <c r="D3521" t="str">
        <f t="shared" si="1281"/>
        <v>Very Low</v>
      </c>
      <c r="E3521">
        <v>100</v>
      </c>
      <c r="F3521" t="str">
        <f t="shared" si="1282"/>
        <v>1h 40m</v>
      </c>
      <c r="G3521" t="str">
        <f t="shared" si="1283"/>
        <v>Standard Movie</v>
      </c>
      <c r="H3521">
        <v>161</v>
      </c>
      <c r="I3521" t="str">
        <f t="shared" si="1284"/>
        <v>Very Low</v>
      </c>
      <c r="J3521">
        <v>172</v>
      </c>
      <c r="K3521" t="str">
        <f t="shared" si="1285"/>
        <v>Very Low</v>
      </c>
      <c r="L3521" t="s">
        <v>11912</v>
      </c>
      <c r="M3521">
        <v>10000</v>
      </c>
      <c r="N3521" t="str">
        <f t="shared" si="1286"/>
        <v>Low</v>
      </c>
      <c r="O3521">
        <f>O3520</f>
        <v>1889522</v>
      </c>
      <c r="P3521" t="str">
        <f t="shared" si="1288"/>
        <v>Flop</v>
      </c>
      <c r="Q3521" t="s">
        <v>3903</v>
      </c>
      <c r="R3521" t="str">
        <f t="shared" si="1289"/>
        <v>Comedy</v>
      </c>
      <c r="S3521">
        <f t="shared" si="1290"/>
        <v>3</v>
      </c>
      <c r="T3521" t="s">
        <v>494</v>
      </c>
      <c r="U3521" t="s">
        <v>16641</v>
      </c>
      <c r="V3521">
        <v>3114</v>
      </c>
      <c r="W3521" t="str">
        <f t="shared" si="1291"/>
        <v>Very Low</v>
      </c>
      <c r="X3521">
        <v>11059</v>
      </c>
      <c r="Y3521" t="str">
        <f t="shared" si="1292"/>
        <v>Medium</v>
      </c>
      <c r="Z3521" t="s">
        <v>16642</v>
      </c>
      <c r="AA3521">
        <v>0</v>
      </c>
      <c r="AB3521" t="str">
        <f t="shared" si="1293"/>
        <v>Symbolic Poster</v>
      </c>
      <c r="AC3521" t="s">
        <v>16643</v>
      </c>
      <c r="AD3521" t="s">
        <v>16644</v>
      </c>
      <c r="AE3521">
        <v>16</v>
      </c>
      <c r="AF3521" t="str">
        <f t="shared" si="1294"/>
        <v>Very Low</v>
      </c>
      <c r="AG3521" t="s">
        <v>9</v>
      </c>
      <c r="AH3521" t="s">
        <v>239</v>
      </c>
      <c r="AI3521" t="s">
        <v>556</v>
      </c>
      <c r="AJ3521" t="str">
        <f t="shared" si="1295"/>
        <v>Adult</v>
      </c>
      <c r="AK3521">
        <v>7000000</v>
      </c>
      <c r="AL3521" t="str">
        <f t="shared" si="1296"/>
        <v>Low Budget</v>
      </c>
      <c r="AM3521">
        <v>1983</v>
      </c>
      <c r="AN3521">
        <f t="shared" si="1297"/>
        <v>42</v>
      </c>
      <c r="AO3521" t="str">
        <f t="shared" si="1298"/>
        <v>Old Classic</v>
      </c>
      <c r="AP3521">
        <v>422</v>
      </c>
      <c r="AQ3521" t="str">
        <f t="shared" si="1299"/>
        <v>Very Low</v>
      </c>
      <c r="AR3521">
        <v>4.8</v>
      </c>
      <c r="AS3521" t="str">
        <f t="shared" si="1300"/>
        <v>Poor</v>
      </c>
      <c r="AT3521">
        <f>AT3520</f>
        <v>2.35</v>
      </c>
      <c r="AU3521" t="str">
        <f t="shared" si="1301"/>
        <v>Cinematic Widescreen</v>
      </c>
      <c r="AV3521">
        <v>168</v>
      </c>
      <c r="AW3521" t="str">
        <f t="shared" si="1302"/>
        <v>Very Low</v>
      </c>
    </row>
    <row r="3522" spans="1:49" x14ac:dyDescent="0.3">
      <c r="A3522" t="s">
        <v>0</v>
      </c>
      <c r="B3522" t="s">
        <v>16363</v>
      </c>
      <c r="C3522">
        <v>161</v>
      </c>
      <c r="D3522" t="str">
        <f t="shared" si="1281"/>
        <v>Low</v>
      </c>
      <c r="E3522">
        <v>125</v>
      </c>
      <c r="F3522" t="str">
        <f t="shared" si="1282"/>
        <v>2h 5m</v>
      </c>
      <c r="G3522" t="str">
        <f t="shared" si="1283"/>
        <v>Long Movie</v>
      </c>
      <c r="H3522">
        <v>127</v>
      </c>
      <c r="I3522" t="str">
        <f t="shared" si="1284"/>
        <v>Very Low</v>
      </c>
      <c r="J3522">
        <v>798</v>
      </c>
      <c r="K3522" t="str">
        <f t="shared" si="1285"/>
        <v>Very Low</v>
      </c>
      <c r="L3522" t="s">
        <v>6618</v>
      </c>
      <c r="M3522">
        <v>6000</v>
      </c>
      <c r="N3522" t="str">
        <f t="shared" si="1286"/>
        <v>Low</v>
      </c>
      <c r="O3522">
        <v>1110286</v>
      </c>
      <c r="P3522" t="str">
        <f t="shared" si="1288"/>
        <v>Flop</v>
      </c>
      <c r="Q3522" t="s">
        <v>185</v>
      </c>
      <c r="R3522" t="str">
        <f t="shared" si="1289"/>
        <v>Drama</v>
      </c>
      <c r="S3522">
        <f t="shared" si="1290"/>
        <v>2</v>
      </c>
      <c r="T3522" t="s">
        <v>179</v>
      </c>
      <c r="U3522" t="s">
        <v>16645</v>
      </c>
      <c r="V3522">
        <v>9727</v>
      </c>
      <c r="W3522" t="str">
        <f t="shared" si="1291"/>
        <v>Very Low</v>
      </c>
      <c r="X3522">
        <v>8876</v>
      </c>
      <c r="Y3522" t="str">
        <f t="shared" si="1292"/>
        <v>Low</v>
      </c>
      <c r="Z3522" t="s">
        <v>11686</v>
      </c>
      <c r="AA3522">
        <v>6</v>
      </c>
      <c r="AB3522" t="str">
        <f t="shared" si="1293"/>
        <v>Ensemble Poster</v>
      </c>
      <c r="AC3522" t="s">
        <v>16646</v>
      </c>
      <c r="AD3522" t="s">
        <v>16647</v>
      </c>
      <c r="AE3522">
        <v>65</v>
      </c>
      <c r="AF3522" t="str">
        <f t="shared" si="1294"/>
        <v>Very Low</v>
      </c>
      <c r="AG3522" t="s">
        <v>9</v>
      </c>
      <c r="AH3522" t="s">
        <v>10</v>
      </c>
      <c r="AI3522" t="s">
        <v>556</v>
      </c>
      <c r="AJ3522" t="str">
        <f t="shared" si="1295"/>
        <v>Adult</v>
      </c>
      <c r="AK3522">
        <v>4825000</v>
      </c>
      <c r="AL3522" t="str">
        <f t="shared" si="1296"/>
        <v>Low Budget</v>
      </c>
      <c r="AM3522">
        <v>2009</v>
      </c>
      <c r="AN3522">
        <f t="shared" si="1297"/>
        <v>16</v>
      </c>
      <c r="AO3522" t="str">
        <f t="shared" si="1298"/>
        <v>Old Classic</v>
      </c>
      <c r="AP3522">
        <v>941</v>
      </c>
      <c r="AQ3522" t="str">
        <f t="shared" si="1299"/>
        <v>Very Low</v>
      </c>
      <c r="AR3522">
        <v>7.2</v>
      </c>
      <c r="AS3522" t="str">
        <f t="shared" si="1300"/>
        <v>Good</v>
      </c>
      <c r="AT3522">
        <v>2.35</v>
      </c>
      <c r="AU3522" t="str">
        <f t="shared" si="1301"/>
        <v>Cinematic Widescreen</v>
      </c>
      <c r="AV3522">
        <v>0</v>
      </c>
      <c r="AW3522" t="str">
        <f t="shared" si="1302"/>
        <v>Very Low</v>
      </c>
    </row>
    <row r="3523" spans="1:49" x14ac:dyDescent="0.3">
      <c r="A3523" t="s">
        <v>0</v>
      </c>
      <c r="B3523" t="s">
        <v>16648</v>
      </c>
      <c r="C3523">
        <v>6</v>
      </c>
      <c r="D3523" t="str">
        <f t="shared" ref="D3523:D3586" si="1307">IF(C3523&lt;=50,"Very Low",
IF(C3523&lt;=200,"Low",
IF(C3523&lt;=500,"Medium",
IF(C3523&lt;=1000,"High","Very High"))))</f>
        <v>Very Low</v>
      </c>
      <c r="E3523">
        <v>107</v>
      </c>
      <c r="F3523" t="str">
        <f t="shared" ref="F3523:F3586" si="1308">INT(E3523/60) &amp; "h " &amp; MOD(E3523,60) &amp; "m"</f>
        <v>1h 47m</v>
      </c>
      <c r="G3523" t="str">
        <f t="shared" ref="G3523:G3586" si="1309">IF(E3523&lt;60,"Short Film",IF(E3523&lt;90,"Featurette",IF(E3523&lt;=120,"Standard Movie",IF(E3523&lt;=180,"Long Movie","Epic"))))</f>
        <v>Standard Movie</v>
      </c>
      <c r="H3523">
        <v>6</v>
      </c>
      <c r="I3523" t="str">
        <f t="shared" ref="I3523:I3586" si="1310">IF(H3523&lt;=1000,"Very Low",IF(H3523&lt;=10000,"Low",IF(H3523&lt;=50000,"Medium",IF(H3523&lt;=200000,"High","Very High"))))</f>
        <v>Very Low</v>
      </c>
      <c r="J3523">
        <v>375</v>
      </c>
      <c r="K3523" t="str">
        <f t="shared" ref="K3523:K3586" si="1311">IF(J3523&lt;=1000,"Very Low",IF(J3523&lt;=10000,"Low",IF(J3523&lt;=50000,"Medium",IF(J3523&lt;=200000,"High","Very High"))))</f>
        <v>Very Low</v>
      </c>
      <c r="L3523" t="s">
        <v>16649</v>
      </c>
      <c r="M3523">
        <v>963</v>
      </c>
      <c r="N3523" t="str">
        <f t="shared" ref="N3523:N3586" si="1312">IF(A3523&lt;=1000,"Very Low",
IF(M3523&lt;=10000,"Low",IF(M3523&lt;=50000,"Medium",IF(M3523&lt;=200000,"High","Very High"))))</f>
        <v>Low</v>
      </c>
      <c r="O3523">
        <v>1000000</v>
      </c>
      <c r="P3523" t="str">
        <f t="shared" ref="P3523:P3586" si="1313">IF(AND(O3523&gt;=500000000),"Blockbuster",
IF(AND(O3523&gt;=200000000,O3523&lt;=499999999),"Superhit",
IF(AND(O3523&gt;=50000000,O3523&lt;=199999999),"Hit",
IF(AND(O3523&gt;=10000000,O3523&lt;=49999999),"Average",
IF(AND(O3523&lt;=10000000),"Flop","")))))</f>
        <v>Flop</v>
      </c>
      <c r="Q3523" t="s">
        <v>1192</v>
      </c>
      <c r="R3523" t="str">
        <f t="shared" ref="R3523:R3586" si="1314">LEFT(Q3523, FIND("|",Q3523&amp;"|")-1)</f>
        <v>Adventure</v>
      </c>
      <c r="S3523">
        <f t="shared" ref="S3523:S3586" si="1315">LEN(Q3523)-LEN(SUBSTITUTE(Q3523,"|",""))+1</f>
        <v>4</v>
      </c>
      <c r="T3523" t="s">
        <v>6634</v>
      </c>
      <c r="U3523" t="s">
        <v>16650</v>
      </c>
      <c r="V3523">
        <v>2215</v>
      </c>
      <c r="W3523" t="str">
        <f t="shared" ref="W3523:W3586" si="1316">IF(V3523&lt;=10000,"Very Low",IF(V3523&lt;=50000,"Low",IF(V3523&lt;=200000,"Medium",IF(V3523&lt;=500000,"High","Very High"))))</f>
        <v>Very Low</v>
      </c>
      <c r="X3523">
        <v>2209</v>
      </c>
      <c r="Y3523" t="str">
        <f t="shared" ref="Y3523:Y3586" si="1317">IF(X3523&lt;=1000,"Very Low",IF(X3523&lt;=10000,"Low",IF(X3523&lt;=50000,"Medium",IF(X3523&lt;=200000,"High","Very High"))))</f>
        <v>Low</v>
      </c>
      <c r="Z3523" t="s">
        <v>16651</v>
      </c>
      <c r="AA3523">
        <v>1</v>
      </c>
      <c r="AB3523" t="str">
        <f t="shared" ref="AB3523:AB3586" si="1318">IF(AA3523=0,"Symbolic Poster",IF(AA3523=1,"Solo Star Poster",IF(AA3523&lt;=3,"Duo/Trio Poster","Ensemble Poster")))</f>
        <v>Solo Star Poster</v>
      </c>
      <c r="AC3523" t="s">
        <v>16652</v>
      </c>
      <c r="AD3523" t="s">
        <v>16653</v>
      </c>
      <c r="AE3523">
        <v>26</v>
      </c>
      <c r="AF3523" t="str">
        <f t="shared" ref="AF3523:AF3586" si="1319">IF(AE3523&lt;=500,"Very Low",IF(AE3523&lt;=2000,"Low",IF(AE3523&lt;=5000,"Medium",IF(AE3523&lt;=15000,"High","Very High"))))</f>
        <v>Very Low</v>
      </c>
      <c r="AG3523" t="s">
        <v>9</v>
      </c>
      <c r="AH3523" t="s">
        <v>28</v>
      </c>
      <c r="AI3523" t="s">
        <v>66</v>
      </c>
      <c r="AJ3523" t="str">
        <f t="shared" ref="AJ3523:AJ3586" si="1320">IF(OR(AI3523="G",AI3523="PG",AI3523="U",AI3523="TV-Y",AI3523="TV-G"),"Family",IF(OR(AI3523="PG-13",AI3523="UA",AI3523="TV-14"),"Teen",IF(OR(AI3523="R",AI3523="NC-17",AI3523="A",AI3523="TV-MA"),"Adult",IF(AI3523="Not Rated","No Rating","Other/Unknown"))))</f>
        <v>Family</v>
      </c>
      <c r="AK3523">
        <v>9000000</v>
      </c>
      <c r="AL3523" t="str">
        <f t="shared" ref="AL3523:AL3586" si="1321">IF(AK3523&gt;=200000000,"Very High Budget",
IF(AND(AK3523&gt;=100000000,AK3523&lt;=199999999),"High Budget",
IF(AND(AK3523&gt;=30000000,AK3523&lt;=99999999),"Medium Budget",
IF(AK3523&lt;30000000,"Low Budget",""))))</f>
        <v>Low Budget</v>
      </c>
      <c r="AM3523">
        <v>1977</v>
      </c>
      <c r="AN3523">
        <f t="shared" ref="AN3523:AN3586" si="1322">$AY$20-AM3523</f>
        <v>48</v>
      </c>
      <c r="AO3523" t="str">
        <f t="shared" ref="AO3523:AO3586" si="1323">IF(AN3523&lt;=5,"Recent",IF(AND(AN3523&gt;=6,AN3523&lt;=15),"Modern Classic",IF(AN3523&gt;15,"Old Classic","")))</f>
        <v>Old Classic</v>
      </c>
      <c r="AP3523">
        <v>750</v>
      </c>
      <c r="AQ3523" t="str">
        <f t="shared" ref="AQ3523:AQ3586" si="1324">IF(AP3523&lt;=1000,"Very Low",IF(AP3523&lt;=10000,"Low",IF(AP3523&lt;=50000,"Medium",IF(AP3523&lt;=200000,"High","Very High"))))</f>
        <v>Very Low</v>
      </c>
      <c r="AR3523">
        <v>6.3</v>
      </c>
      <c r="AS3523" t="str">
        <f t="shared" ref="AS3523:AS3586" si="1325">IF(AND(AR3523&gt;=9,AR3523&lt;=10),"Master Piece",
IF(AND(AR3523&gt;=8,AR3523&lt;9),"Excellent",
IF(AND(AR3523&gt;=7,AR3523&lt;8),"Good",
IF(AND(AR3523&gt;=6,AR3523&lt;7),"Average",
IF(AND(AR3523&gt;=5,AR3523&lt;6),"Below Average",
IF(AND(AR3523&gt;=4,AR3523&lt;5),"Poor",
IF(AND(AR3523&gt;=3,AR3523&lt;4),"Very Poor",
IF(AND(AR3523&gt;=0,AR3523&lt;3),"Terrible",""))))))))</f>
        <v>Average</v>
      </c>
      <c r="AT3523">
        <v>1.85</v>
      </c>
      <c r="AU3523" t="str">
        <f t="shared" ref="AU3523:AU3586" si="1326">IF(AND(AT3523&gt;=1.3,AT3523&lt;=1.4),"Classic",IF(AND(AT3523&gt;=1.7,AT3523&lt;=1.9),"HDTV / Widescreen",IF(AND(AT3523&gt;=2.2,AT3523&lt;=2.4),"Cinematic Widescreen",IF(AND(AT3523&gt;=1.4,AT3523&lt;=1.6),"Standard Academy",IF(AT3523&gt;=2.4,"Ultra Widescreen","")))))</f>
        <v>HDTV / Widescreen</v>
      </c>
      <c r="AV3523">
        <v>122</v>
      </c>
      <c r="AW3523" t="str">
        <f t="shared" ref="AW3523:AW3586" si="1327">IF(AV3523&lt;=1000,"Very Low",IF(AV3523&lt;=10000,"Low",IF(AV3523&lt;=50000,"Medium",IF(AV3523&lt;=200000,"High","Very High"))))</f>
        <v>Very Low</v>
      </c>
    </row>
    <row r="3524" spans="1:49" x14ac:dyDescent="0.3">
      <c r="A3524" t="s">
        <v>0</v>
      </c>
      <c r="B3524" t="s">
        <v>6798</v>
      </c>
      <c r="C3524">
        <v>16</v>
      </c>
      <c r="D3524" t="str">
        <f t="shared" si="1307"/>
        <v>Very Low</v>
      </c>
      <c r="E3524">
        <v>107</v>
      </c>
      <c r="F3524" t="str">
        <f t="shared" si="1308"/>
        <v>1h 47m</v>
      </c>
      <c r="G3524" t="str">
        <f t="shared" si="1309"/>
        <v>Standard Movie</v>
      </c>
      <c r="H3524">
        <v>8</v>
      </c>
      <c r="I3524" t="str">
        <f t="shared" si="1310"/>
        <v>Very Low</v>
      </c>
      <c r="J3524">
        <v>39</v>
      </c>
      <c r="K3524" t="str">
        <f t="shared" si="1311"/>
        <v>Very Low</v>
      </c>
      <c r="L3524" t="s">
        <v>6735</v>
      </c>
      <c r="M3524">
        <v>106</v>
      </c>
      <c r="N3524" t="str">
        <f t="shared" si="1312"/>
        <v>Low</v>
      </c>
      <c r="O3524">
        <v>700000</v>
      </c>
      <c r="P3524" t="str">
        <f t="shared" si="1313"/>
        <v>Flop</v>
      </c>
      <c r="Q3524" t="s">
        <v>6800</v>
      </c>
      <c r="R3524" t="str">
        <f t="shared" si="1314"/>
        <v>Comedy</v>
      </c>
      <c r="S3524">
        <f t="shared" si="1315"/>
        <v>3</v>
      </c>
      <c r="T3524" t="s">
        <v>11439</v>
      </c>
      <c r="U3524" t="s">
        <v>16654</v>
      </c>
      <c r="V3524">
        <v>24438</v>
      </c>
      <c r="W3524" t="str">
        <f t="shared" si="1316"/>
        <v>Low</v>
      </c>
      <c r="X3524">
        <v>215</v>
      </c>
      <c r="Y3524" t="str">
        <f t="shared" si="1317"/>
        <v>Very Low</v>
      </c>
      <c r="Z3524" t="s">
        <v>16655</v>
      </c>
      <c r="AA3524">
        <v>1</v>
      </c>
      <c r="AB3524" t="str">
        <f t="shared" si="1318"/>
        <v>Solo Star Poster</v>
      </c>
      <c r="AC3524" t="s">
        <v>16656</v>
      </c>
      <c r="AD3524" t="s">
        <v>16657</v>
      </c>
      <c r="AE3524">
        <v>78</v>
      </c>
      <c r="AF3524" t="str">
        <f t="shared" si="1319"/>
        <v>Very Low</v>
      </c>
      <c r="AG3524" t="s">
        <v>1435</v>
      </c>
      <c r="AH3524" t="s">
        <v>1436</v>
      </c>
      <c r="AI3524" t="s">
        <v>556</v>
      </c>
      <c r="AJ3524" t="str">
        <f t="shared" si="1320"/>
        <v>Adult</v>
      </c>
      <c r="AK3524">
        <v>50000000</v>
      </c>
      <c r="AL3524" t="str">
        <f t="shared" si="1321"/>
        <v>Medium Budget</v>
      </c>
      <c r="AM3524">
        <v>1993</v>
      </c>
      <c r="AN3524">
        <f t="shared" si="1322"/>
        <v>32</v>
      </c>
      <c r="AO3524" t="str">
        <f t="shared" si="1323"/>
        <v>Old Classic</v>
      </c>
      <c r="AP3524">
        <v>54</v>
      </c>
      <c r="AQ3524" t="str">
        <f t="shared" si="1324"/>
        <v>Very Low</v>
      </c>
      <c r="AR3524">
        <v>7</v>
      </c>
      <c r="AS3524" t="str">
        <f t="shared" si="1325"/>
        <v>Good</v>
      </c>
      <c r="AT3524">
        <v>2.35</v>
      </c>
      <c r="AU3524" t="str">
        <f t="shared" si="1326"/>
        <v>Cinematic Widescreen</v>
      </c>
      <c r="AV3524">
        <v>0</v>
      </c>
      <c r="AW3524" t="str">
        <f t="shared" si="1327"/>
        <v>Very Low</v>
      </c>
    </row>
    <row r="3525" spans="1:49" x14ac:dyDescent="0.3">
      <c r="A3525" t="s">
        <v>0</v>
      </c>
      <c r="B3525" t="s">
        <v>6695</v>
      </c>
      <c r="C3525">
        <v>301</v>
      </c>
      <c r="D3525" t="str">
        <f t="shared" si="1307"/>
        <v>Medium</v>
      </c>
      <c r="E3525">
        <v>97</v>
      </c>
      <c r="F3525" t="str">
        <f t="shared" si="1308"/>
        <v>1h 37m</v>
      </c>
      <c r="G3525" t="str">
        <f t="shared" si="1309"/>
        <v>Standard Movie</v>
      </c>
      <c r="H3525">
        <v>0</v>
      </c>
      <c r="I3525" t="str">
        <f t="shared" si="1310"/>
        <v>Very Low</v>
      </c>
      <c r="J3525">
        <v>106</v>
      </c>
      <c r="K3525" t="str">
        <f t="shared" si="1311"/>
        <v>Very Low</v>
      </c>
      <c r="L3525" t="s">
        <v>10641</v>
      </c>
      <c r="M3525">
        <v>227</v>
      </c>
      <c r="N3525" t="str">
        <f t="shared" si="1312"/>
        <v>Low</v>
      </c>
      <c r="O3525">
        <v>1768416</v>
      </c>
      <c r="P3525" t="str">
        <f t="shared" si="1313"/>
        <v>Flop</v>
      </c>
      <c r="Q3525" t="s">
        <v>2498</v>
      </c>
      <c r="R3525" t="str">
        <f t="shared" si="1314"/>
        <v>Comedy</v>
      </c>
      <c r="S3525">
        <f t="shared" si="1315"/>
        <v>2</v>
      </c>
      <c r="T3525" t="s">
        <v>16658</v>
      </c>
      <c r="U3525" t="s">
        <v>16659</v>
      </c>
      <c r="V3525">
        <v>35848</v>
      </c>
      <c r="W3525" t="str">
        <f t="shared" si="1316"/>
        <v>Low</v>
      </c>
      <c r="X3525">
        <v>684</v>
      </c>
      <c r="Y3525" t="str">
        <f t="shared" si="1317"/>
        <v>Very Low</v>
      </c>
      <c r="Z3525" t="s">
        <v>16660</v>
      </c>
      <c r="AA3525">
        <v>0</v>
      </c>
      <c r="AB3525" t="str">
        <f t="shared" si="1318"/>
        <v>Symbolic Poster</v>
      </c>
      <c r="AC3525" t="s">
        <v>16661</v>
      </c>
      <c r="AD3525" t="s">
        <v>16662</v>
      </c>
      <c r="AE3525">
        <v>198</v>
      </c>
      <c r="AF3525" t="str">
        <f t="shared" si="1319"/>
        <v>Very Low</v>
      </c>
      <c r="AG3525" t="s">
        <v>9</v>
      </c>
      <c r="AH3525" t="s">
        <v>10</v>
      </c>
      <c r="AI3525" t="s">
        <v>556</v>
      </c>
      <c r="AJ3525" t="str">
        <f t="shared" si="1320"/>
        <v>Adult</v>
      </c>
      <c r="AK3525">
        <v>7000000</v>
      </c>
      <c r="AL3525" t="str">
        <f t="shared" si="1321"/>
        <v>Low Budget</v>
      </c>
      <c r="AM3525">
        <v>2010</v>
      </c>
      <c r="AN3525">
        <f t="shared" si="1322"/>
        <v>15</v>
      </c>
      <c r="AO3525" t="str">
        <f t="shared" si="1323"/>
        <v>Modern Classic</v>
      </c>
      <c r="AP3525">
        <v>218</v>
      </c>
      <c r="AQ3525" t="str">
        <f t="shared" si="1324"/>
        <v>Very Low</v>
      </c>
      <c r="AR3525">
        <v>6.3</v>
      </c>
      <c r="AS3525" t="str">
        <f t="shared" si="1325"/>
        <v>Average</v>
      </c>
      <c r="AT3525">
        <v>1.85</v>
      </c>
      <c r="AU3525" t="str">
        <f t="shared" si="1326"/>
        <v>HDTV / Widescreen</v>
      </c>
      <c r="AV3525">
        <v>0</v>
      </c>
      <c r="AW3525" t="str">
        <f t="shared" si="1327"/>
        <v>Very Low</v>
      </c>
    </row>
    <row r="3526" spans="1:49" x14ac:dyDescent="0.3">
      <c r="A3526" t="s">
        <v>0</v>
      </c>
      <c r="B3526" t="s">
        <v>16663</v>
      </c>
      <c r="C3526">
        <v>52</v>
      </c>
      <c r="D3526" t="str">
        <f t="shared" si="1307"/>
        <v>Low</v>
      </c>
      <c r="E3526">
        <v>105</v>
      </c>
      <c r="F3526" t="str">
        <f t="shared" si="1308"/>
        <v>1h 45m</v>
      </c>
      <c r="G3526" t="str">
        <f t="shared" si="1309"/>
        <v>Standard Movie</v>
      </c>
      <c r="H3526">
        <v>10</v>
      </c>
      <c r="I3526" t="str">
        <f t="shared" si="1310"/>
        <v>Very Low</v>
      </c>
      <c r="J3526">
        <v>184</v>
      </c>
      <c r="K3526" t="str">
        <f t="shared" si="1311"/>
        <v>Very Low</v>
      </c>
      <c r="L3526" t="s">
        <v>16664</v>
      </c>
      <c r="M3526">
        <v>756</v>
      </c>
      <c r="N3526" t="str">
        <f t="shared" si="1312"/>
        <v>Low</v>
      </c>
      <c r="O3526">
        <v>1425993</v>
      </c>
      <c r="P3526" t="str">
        <f t="shared" si="1313"/>
        <v>Flop</v>
      </c>
      <c r="Q3526" t="s">
        <v>1642</v>
      </c>
      <c r="R3526" t="str">
        <f t="shared" si="1314"/>
        <v>Comedy</v>
      </c>
      <c r="S3526">
        <f t="shared" si="1315"/>
        <v>1</v>
      </c>
      <c r="T3526" t="s">
        <v>10945</v>
      </c>
      <c r="U3526" t="s">
        <v>16665</v>
      </c>
      <c r="V3526">
        <v>7412</v>
      </c>
      <c r="W3526" t="str">
        <f t="shared" si="1316"/>
        <v>Very Low</v>
      </c>
      <c r="X3526">
        <v>1417</v>
      </c>
      <c r="Y3526" t="str">
        <f t="shared" si="1317"/>
        <v>Low</v>
      </c>
      <c r="Z3526" t="s">
        <v>16666</v>
      </c>
      <c r="AA3526">
        <v>1</v>
      </c>
      <c r="AB3526" t="str">
        <f t="shared" si="1318"/>
        <v>Solo Star Poster</v>
      </c>
      <c r="AC3526" t="s">
        <v>16667</v>
      </c>
      <c r="AD3526" t="s">
        <v>16668</v>
      </c>
      <c r="AE3526">
        <v>72</v>
      </c>
      <c r="AF3526" t="str">
        <f t="shared" si="1319"/>
        <v>Very Low</v>
      </c>
      <c r="AG3526" t="s">
        <v>9</v>
      </c>
      <c r="AH3526" t="s">
        <v>10</v>
      </c>
      <c r="AI3526" t="s">
        <v>556</v>
      </c>
      <c r="AJ3526" t="str">
        <f t="shared" si="1320"/>
        <v>Adult</v>
      </c>
      <c r="AK3526">
        <f>AK3525</f>
        <v>7000000</v>
      </c>
      <c r="AL3526" t="str">
        <f t="shared" si="1321"/>
        <v>Low Budget</v>
      </c>
      <c r="AM3526">
        <v>2009</v>
      </c>
      <c r="AN3526">
        <f t="shared" si="1322"/>
        <v>16</v>
      </c>
      <c r="AO3526" t="str">
        <f t="shared" si="1323"/>
        <v>Old Classic</v>
      </c>
      <c r="AP3526">
        <v>216</v>
      </c>
      <c r="AQ3526" t="str">
        <f t="shared" si="1324"/>
        <v>Very Low</v>
      </c>
      <c r="AR3526">
        <v>5.3</v>
      </c>
      <c r="AS3526" t="str">
        <f t="shared" si="1325"/>
        <v>Below Average</v>
      </c>
      <c r="AT3526">
        <v>2.35</v>
      </c>
      <c r="AU3526" t="str">
        <f t="shared" si="1326"/>
        <v>Cinematic Widescreen</v>
      </c>
      <c r="AV3526">
        <v>0</v>
      </c>
      <c r="AW3526" t="str">
        <f t="shared" si="1327"/>
        <v>Very Low</v>
      </c>
    </row>
    <row r="3527" spans="1:49" x14ac:dyDescent="0.3">
      <c r="A3527" t="s">
        <v>0</v>
      </c>
      <c r="B3527" t="s">
        <v>16669</v>
      </c>
      <c r="C3527">
        <v>12</v>
      </c>
      <c r="D3527" t="str">
        <f t="shared" si="1307"/>
        <v>Very Low</v>
      </c>
      <c r="E3527">
        <v>95</v>
      </c>
      <c r="F3527" t="str">
        <f t="shared" si="1308"/>
        <v>1h 35m</v>
      </c>
      <c r="G3527" t="str">
        <f t="shared" si="1309"/>
        <v>Standard Movie</v>
      </c>
      <c r="H3527">
        <v>43</v>
      </c>
      <c r="I3527" t="str">
        <f t="shared" si="1310"/>
        <v>Very Low</v>
      </c>
      <c r="J3527">
        <v>611</v>
      </c>
      <c r="K3527" t="str">
        <f t="shared" si="1311"/>
        <v>Very Low</v>
      </c>
      <c r="L3527" t="s">
        <v>11703</v>
      </c>
      <c r="M3527">
        <v>1000</v>
      </c>
      <c r="N3527" t="str">
        <f t="shared" si="1312"/>
        <v>Low</v>
      </c>
      <c r="O3527">
        <v>306715</v>
      </c>
      <c r="P3527" t="str">
        <f t="shared" si="1313"/>
        <v>Flop</v>
      </c>
      <c r="Q3527" t="s">
        <v>1642</v>
      </c>
      <c r="R3527" t="str">
        <f t="shared" si="1314"/>
        <v>Comedy</v>
      </c>
      <c r="S3527">
        <f t="shared" si="1315"/>
        <v>1</v>
      </c>
      <c r="T3527" t="s">
        <v>4438</v>
      </c>
      <c r="U3527" t="s">
        <v>16670</v>
      </c>
      <c r="V3527">
        <v>5143</v>
      </c>
      <c r="W3527" t="str">
        <f t="shared" si="1316"/>
        <v>Very Low</v>
      </c>
      <c r="X3527">
        <v>5213</v>
      </c>
      <c r="Y3527" t="str">
        <f t="shared" si="1317"/>
        <v>Low</v>
      </c>
      <c r="Z3527" t="s">
        <v>2441</v>
      </c>
      <c r="AA3527">
        <v>1</v>
      </c>
      <c r="AB3527" t="str">
        <f t="shared" si="1318"/>
        <v>Solo Star Poster</v>
      </c>
      <c r="AC3527" t="s">
        <v>16671</v>
      </c>
      <c r="AD3527" t="s">
        <v>16672</v>
      </c>
      <c r="AE3527">
        <v>62</v>
      </c>
      <c r="AF3527" t="str">
        <f t="shared" si="1319"/>
        <v>Very Low</v>
      </c>
      <c r="AG3527" t="s">
        <v>9</v>
      </c>
      <c r="AH3527" t="s">
        <v>10</v>
      </c>
      <c r="AI3527" t="s">
        <v>11</v>
      </c>
      <c r="AJ3527" t="str">
        <f t="shared" si="1320"/>
        <v>Teen</v>
      </c>
      <c r="AK3527">
        <v>10000000</v>
      </c>
      <c r="AL3527" t="str">
        <f t="shared" si="1321"/>
        <v>Low Budget</v>
      </c>
      <c r="AM3527">
        <v>1998</v>
      </c>
      <c r="AN3527">
        <f t="shared" si="1322"/>
        <v>27</v>
      </c>
      <c r="AO3527" t="str">
        <f t="shared" si="1323"/>
        <v>Old Classic</v>
      </c>
      <c r="AP3527">
        <v>788</v>
      </c>
      <c r="AQ3527" t="str">
        <f t="shared" si="1324"/>
        <v>Very Low</v>
      </c>
      <c r="AR3527">
        <v>2.2999999999999998</v>
      </c>
      <c r="AS3527" t="str">
        <f t="shared" si="1325"/>
        <v>Terrible</v>
      </c>
      <c r="AT3527">
        <v>1.85</v>
      </c>
      <c r="AU3527" t="str">
        <f t="shared" si="1326"/>
        <v>HDTV / Widescreen</v>
      </c>
      <c r="AV3527">
        <v>724</v>
      </c>
      <c r="AW3527" t="str">
        <f t="shared" si="1327"/>
        <v>Very Low</v>
      </c>
    </row>
    <row r="3528" spans="1:49" x14ac:dyDescent="0.3">
      <c r="A3528" t="s">
        <v>0</v>
      </c>
      <c r="B3528" t="s">
        <v>16673</v>
      </c>
      <c r="C3528">
        <v>134</v>
      </c>
      <c r="D3528" t="str">
        <f t="shared" si="1307"/>
        <v>Low</v>
      </c>
      <c r="E3528">
        <v>106</v>
      </c>
      <c r="F3528" t="str">
        <f t="shared" si="1308"/>
        <v>1h 46m</v>
      </c>
      <c r="G3528" t="str">
        <f t="shared" si="1309"/>
        <v>Standard Movie</v>
      </c>
      <c r="H3528">
        <v>58</v>
      </c>
      <c r="I3528" t="str">
        <f t="shared" si="1310"/>
        <v>Very Low</v>
      </c>
      <c r="J3528">
        <v>973</v>
      </c>
      <c r="K3528" t="str">
        <f t="shared" si="1311"/>
        <v>Very Low</v>
      </c>
      <c r="L3528" t="s">
        <v>812</v>
      </c>
      <c r="M3528">
        <v>23000</v>
      </c>
      <c r="N3528" t="str">
        <f t="shared" si="1312"/>
        <v>Medium</v>
      </c>
      <c r="O3528">
        <v>382946</v>
      </c>
      <c r="P3528" t="str">
        <f t="shared" si="1313"/>
        <v>Flop</v>
      </c>
      <c r="Q3528" t="s">
        <v>3380</v>
      </c>
      <c r="R3528" t="str">
        <f t="shared" si="1314"/>
        <v>Drama</v>
      </c>
      <c r="S3528">
        <f t="shared" si="1315"/>
        <v>1</v>
      </c>
      <c r="T3528" t="s">
        <v>34</v>
      </c>
      <c r="U3528" t="s">
        <v>16674</v>
      </c>
      <c r="V3528">
        <v>43965</v>
      </c>
      <c r="W3528" t="str">
        <f t="shared" si="1316"/>
        <v>Low</v>
      </c>
      <c r="X3528">
        <v>44969</v>
      </c>
      <c r="Y3528" t="str">
        <f t="shared" si="1317"/>
        <v>Medium</v>
      </c>
      <c r="Z3528" t="s">
        <v>448</v>
      </c>
      <c r="AA3528">
        <v>0</v>
      </c>
      <c r="AB3528" t="str">
        <f t="shared" si="1318"/>
        <v>Symbolic Poster</v>
      </c>
      <c r="AC3528" t="s">
        <v>16675</v>
      </c>
      <c r="AD3528" t="s">
        <v>16676</v>
      </c>
      <c r="AE3528">
        <v>99</v>
      </c>
      <c r="AF3528" t="str">
        <f t="shared" si="1319"/>
        <v>Very Low</v>
      </c>
      <c r="AG3528" t="s">
        <v>9</v>
      </c>
      <c r="AH3528" t="s">
        <v>10</v>
      </c>
      <c r="AI3528" t="s">
        <v>556</v>
      </c>
      <c r="AJ3528" t="str">
        <f t="shared" si="1320"/>
        <v>Adult</v>
      </c>
      <c r="AK3528">
        <v>7000000</v>
      </c>
      <c r="AL3528" t="str">
        <f t="shared" si="1321"/>
        <v>Low Budget</v>
      </c>
      <c r="AM3528">
        <v>2010</v>
      </c>
      <c r="AN3528">
        <f t="shared" si="1322"/>
        <v>15</v>
      </c>
      <c r="AO3528" t="str">
        <f t="shared" si="1323"/>
        <v>Modern Classic</v>
      </c>
      <c r="AP3528">
        <v>20000</v>
      </c>
      <c r="AQ3528" t="str">
        <f t="shared" si="1324"/>
        <v>Medium</v>
      </c>
      <c r="AR3528">
        <v>7.1</v>
      </c>
      <c r="AS3528" t="str">
        <f t="shared" si="1325"/>
        <v>Good</v>
      </c>
      <c r="AT3528">
        <v>2.35</v>
      </c>
      <c r="AU3528" t="str">
        <f t="shared" si="1326"/>
        <v>Cinematic Widescreen</v>
      </c>
      <c r="AV3528">
        <v>19000</v>
      </c>
      <c r="AW3528" t="str">
        <f t="shared" si="1327"/>
        <v>Medium</v>
      </c>
    </row>
    <row r="3529" spans="1:49" x14ac:dyDescent="0.3">
      <c r="A3529" t="s">
        <v>0</v>
      </c>
      <c r="B3529" t="s">
        <v>6839</v>
      </c>
      <c r="C3529">
        <v>151</v>
      </c>
      <c r="D3529" t="str">
        <f t="shared" si="1307"/>
        <v>Low</v>
      </c>
      <c r="E3529">
        <v>93</v>
      </c>
      <c r="F3529" t="str">
        <f t="shared" si="1308"/>
        <v>1h 33m</v>
      </c>
      <c r="G3529" t="str">
        <f t="shared" si="1309"/>
        <v>Standard Movie</v>
      </c>
      <c r="H3529">
        <v>47</v>
      </c>
      <c r="I3529" t="str">
        <f t="shared" si="1310"/>
        <v>Very Low</v>
      </c>
      <c r="J3529">
        <v>13</v>
      </c>
      <c r="K3529" t="str">
        <f t="shared" si="1311"/>
        <v>Very Low</v>
      </c>
      <c r="L3529" t="s">
        <v>16267</v>
      </c>
      <c r="M3529">
        <v>554</v>
      </c>
      <c r="N3529" t="str">
        <f t="shared" si="1312"/>
        <v>Low</v>
      </c>
      <c r="O3529">
        <v>518134</v>
      </c>
      <c r="P3529" t="str">
        <f t="shared" si="1313"/>
        <v>Flop</v>
      </c>
      <c r="Q3529" t="s">
        <v>9164</v>
      </c>
      <c r="R3529" t="str">
        <f t="shared" si="1314"/>
        <v>Comedy</v>
      </c>
      <c r="S3529">
        <f t="shared" si="1315"/>
        <v>3</v>
      </c>
      <c r="T3529" t="s">
        <v>2264</v>
      </c>
      <c r="U3529" t="s">
        <v>16677</v>
      </c>
      <c r="V3529">
        <v>21243</v>
      </c>
      <c r="W3529" t="str">
        <f t="shared" si="1316"/>
        <v>Low</v>
      </c>
      <c r="X3529">
        <v>1105</v>
      </c>
      <c r="Y3529" t="str">
        <f t="shared" si="1317"/>
        <v>Low</v>
      </c>
      <c r="Z3529" t="s">
        <v>16678</v>
      </c>
      <c r="AA3529">
        <v>2</v>
      </c>
      <c r="AB3529" t="str">
        <f t="shared" si="1318"/>
        <v>Duo/Trio Poster</v>
      </c>
      <c r="AC3529" t="s">
        <v>16679</v>
      </c>
      <c r="AD3529" t="s">
        <v>16680</v>
      </c>
      <c r="AE3529">
        <v>66</v>
      </c>
      <c r="AF3529" t="str">
        <f t="shared" si="1319"/>
        <v>Very Low</v>
      </c>
      <c r="AG3529" t="s">
        <v>9</v>
      </c>
      <c r="AH3529" t="s">
        <v>28</v>
      </c>
      <c r="AI3529" t="s">
        <v>556</v>
      </c>
      <c r="AJ3529" t="str">
        <f t="shared" si="1320"/>
        <v>Adult</v>
      </c>
      <c r="AK3529">
        <f>AK3528</f>
        <v>7000000</v>
      </c>
      <c r="AL3529" t="str">
        <f t="shared" si="1321"/>
        <v>Low Budget</v>
      </c>
      <c r="AM3529">
        <v>2013</v>
      </c>
      <c r="AN3529">
        <f t="shared" si="1322"/>
        <v>12</v>
      </c>
      <c r="AO3529" t="str">
        <f t="shared" si="1323"/>
        <v>Modern Classic</v>
      </c>
      <c r="AP3529">
        <v>524</v>
      </c>
      <c r="AQ3529" t="str">
        <f t="shared" si="1324"/>
        <v>Very Low</v>
      </c>
      <c r="AR3529">
        <v>6.2</v>
      </c>
      <c r="AS3529" t="str">
        <f t="shared" si="1325"/>
        <v>Average</v>
      </c>
      <c r="AT3529">
        <v>2.35</v>
      </c>
      <c r="AU3529" t="str">
        <f t="shared" si="1326"/>
        <v>Cinematic Widescreen</v>
      </c>
      <c r="AV3529">
        <v>0</v>
      </c>
      <c r="AW3529" t="str">
        <f t="shared" si="1327"/>
        <v>Very Low</v>
      </c>
    </row>
    <row r="3530" spans="1:49" x14ac:dyDescent="0.3">
      <c r="A3530" t="s">
        <v>0</v>
      </c>
      <c r="B3530" t="s">
        <v>6022</v>
      </c>
      <c r="C3530">
        <v>103</v>
      </c>
      <c r="D3530" t="str">
        <f t="shared" si="1307"/>
        <v>Low</v>
      </c>
      <c r="E3530">
        <v>103</v>
      </c>
      <c r="F3530" t="str">
        <f t="shared" si="1308"/>
        <v>1h 43m</v>
      </c>
      <c r="G3530" t="str">
        <f t="shared" si="1309"/>
        <v>Standard Movie</v>
      </c>
      <c r="H3530">
        <v>835</v>
      </c>
      <c r="I3530" t="str">
        <f t="shared" si="1310"/>
        <v>Very Low</v>
      </c>
      <c r="J3530">
        <f>J3529</f>
        <v>13</v>
      </c>
      <c r="K3530" t="str">
        <f t="shared" si="1311"/>
        <v>Very Low</v>
      </c>
      <c r="L3530" t="s">
        <v>16681</v>
      </c>
      <c r="M3530">
        <v>13000</v>
      </c>
      <c r="N3530" t="str">
        <f t="shared" si="1312"/>
        <v>Medium</v>
      </c>
      <c r="O3530">
        <v>236266</v>
      </c>
      <c r="P3530" t="str">
        <f t="shared" si="1313"/>
        <v>Flop</v>
      </c>
      <c r="Q3530" t="s">
        <v>6593</v>
      </c>
      <c r="R3530" t="str">
        <f t="shared" si="1314"/>
        <v>Adventure</v>
      </c>
      <c r="S3530">
        <f t="shared" si="1315"/>
        <v>3</v>
      </c>
      <c r="T3530" t="s">
        <v>1128</v>
      </c>
      <c r="U3530" t="s">
        <v>16682</v>
      </c>
      <c r="V3530">
        <v>15104</v>
      </c>
      <c r="W3530" t="str">
        <f t="shared" si="1316"/>
        <v>Low</v>
      </c>
      <c r="X3530">
        <v>13000</v>
      </c>
      <c r="Y3530" t="str">
        <f t="shared" si="1317"/>
        <v>Medium</v>
      </c>
      <c r="Z3530" t="str">
        <f>Z3529</f>
        <v>Richard Graham</v>
      </c>
      <c r="AA3530">
        <v>0</v>
      </c>
      <c r="AB3530" t="str">
        <f t="shared" si="1318"/>
        <v>Symbolic Poster</v>
      </c>
      <c r="AC3530" t="s">
        <v>16683</v>
      </c>
      <c r="AD3530" t="s">
        <v>16684</v>
      </c>
      <c r="AE3530">
        <v>290</v>
      </c>
      <c r="AF3530" t="str">
        <f t="shared" si="1319"/>
        <v>Very Low</v>
      </c>
      <c r="AG3530" t="s">
        <v>9</v>
      </c>
      <c r="AH3530" t="s">
        <v>10</v>
      </c>
      <c r="AI3530" t="s">
        <v>556</v>
      </c>
      <c r="AJ3530" t="str">
        <f t="shared" si="1320"/>
        <v>Adult</v>
      </c>
      <c r="AK3530">
        <v>3500000</v>
      </c>
      <c r="AL3530" t="str">
        <f t="shared" si="1321"/>
        <v>Low Budget</v>
      </c>
      <c r="AM3530">
        <v>2002</v>
      </c>
      <c r="AN3530">
        <f t="shared" si="1322"/>
        <v>23</v>
      </c>
      <c r="AO3530" t="str">
        <f t="shared" si="1323"/>
        <v>Old Classic</v>
      </c>
      <c r="AP3530">
        <v>0</v>
      </c>
      <c r="AQ3530" t="str">
        <f t="shared" si="1324"/>
        <v>Very Low</v>
      </c>
      <c r="AR3530">
        <v>6.2</v>
      </c>
      <c r="AS3530" t="str">
        <f t="shared" si="1325"/>
        <v>Average</v>
      </c>
      <c r="AT3530">
        <v>2.35</v>
      </c>
      <c r="AU3530" t="str">
        <f t="shared" si="1326"/>
        <v>Cinematic Widescreen</v>
      </c>
      <c r="AV3530">
        <v>0</v>
      </c>
      <c r="AW3530" t="str">
        <f t="shared" si="1327"/>
        <v>Very Low</v>
      </c>
    </row>
    <row r="3531" spans="1:49" x14ac:dyDescent="0.3">
      <c r="A3531" t="s">
        <v>0</v>
      </c>
      <c r="B3531" t="s">
        <v>16685</v>
      </c>
      <c r="C3531">
        <v>39</v>
      </c>
      <c r="D3531" t="str">
        <f t="shared" si="1307"/>
        <v>Very Low</v>
      </c>
      <c r="E3531">
        <v>96</v>
      </c>
      <c r="F3531" t="str">
        <f t="shared" si="1308"/>
        <v>1h 36m</v>
      </c>
      <c r="G3531" t="str">
        <f t="shared" si="1309"/>
        <v>Standard Movie</v>
      </c>
      <c r="H3531">
        <v>5</v>
      </c>
      <c r="I3531" t="str">
        <f t="shared" si="1310"/>
        <v>Very Low</v>
      </c>
      <c r="J3531">
        <v>52</v>
      </c>
      <c r="K3531" t="str">
        <f t="shared" si="1311"/>
        <v>Very Low</v>
      </c>
      <c r="L3531" t="s">
        <v>3501</v>
      </c>
      <c r="M3531">
        <v>766</v>
      </c>
      <c r="N3531" t="str">
        <f t="shared" si="1312"/>
        <v>Low</v>
      </c>
      <c r="O3531">
        <v>196067</v>
      </c>
      <c r="P3531" t="str">
        <f t="shared" si="1313"/>
        <v>Flop</v>
      </c>
      <c r="Q3531" t="s">
        <v>185</v>
      </c>
      <c r="R3531" t="str">
        <f t="shared" si="1314"/>
        <v>Drama</v>
      </c>
      <c r="S3531">
        <f t="shared" si="1315"/>
        <v>2</v>
      </c>
      <c r="T3531" t="s">
        <v>1990</v>
      </c>
      <c r="U3531" t="s">
        <v>16686</v>
      </c>
      <c r="V3531">
        <v>1966</v>
      </c>
      <c r="W3531" t="str">
        <f t="shared" si="1316"/>
        <v>Very Low</v>
      </c>
      <c r="X3531">
        <v>1251</v>
      </c>
      <c r="Y3531" t="str">
        <f t="shared" si="1317"/>
        <v>Low</v>
      </c>
      <c r="Z3531" t="s">
        <v>16687</v>
      </c>
      <c r="AA3531">
        <v>3</v>
      </c>
      <c r="AB3531" t="str">
        <f t="shared" si="1318"/>
        <v>Duo/Trio Poster</v>
      </c>
      <c r="AC3531" t="s">
        <v>16688</v>
      </c>
      <c r="AD3531" t="s">
        <v>16689</v>
      </c>
      <c r="AE3531">
        <v>25</v>
      </c>
      <c r="AF3531" t="str">
        <f t="shared" si="1319"/>
        <v>Very Low</v>
      </c>
      <c r="AG3531" t="s">
        <v>9</v>
      </c>
      <c r="AH3531" t="s">
        <v>28</v>
      </c>
      <c r="AI3531" t="s">
        <v>556</v>
      </c>
      <c r="AJ3531" t="str">
        <f t="shared" si="1320"/>
        <v>Adult</v>
      </c>
      <c r="AK3531">
        <v>7000000</v>
      </c>
      <c r="AL3531" t="str">
        <f t="shared" si="1321"/>
        <v>Low Budget</v>
      </c>
      <c r="AM3531">
        <v>2002</v>
      </c>
      <c r="AN3531">
        <f t="shared" si="1322"/>
        <v>23</v>
      </c>
      <c r="AO3531" t="str">
        <f t="shared" si="1323"/>
        <v>Old Classic</v>
      </c>
      <c r="AP3531">
        <v>358</v>
      </c>
      <c r="AQ3531" t="str">
        <f t="shared" si="1324"/>
        <v>Very Low</v>
      </c>
      <c r="AR3531">
        <v>6.7</v>
      </c>
      <c r="AS3531" t="str">
        <f t="shared" si="1325"/>
        <v>Average</v>
      </c>
      <c r="AT3531">
        <v>1.85</v>
      </c>
      <c r="AU3531" t="str">
        <f t="shared" si="1326"/>
        <v>HDTV / Widescreen</v>
      </c>
      <c r="AV3531">
        <v>97</v>
      </c>
      <c r="AW3531" t="str">
        <f t="shared" si="1327"/>
        <v>Very Low</v>
      </c>
    </row>
    <row r="3532" spans="1:49" x14ac:dyDescent="0.3">
      <c r="A3532" t="s">
        <v>0</v>
      </c>
      <c r="B3532" t="s">
        <v>14866</v>
      </c>
      <c r="C3532">
        <v>133</v>
      </c>
      <c r="D3532" t="str">
        <f t="shared" si="1307"/>
        <v>Low</v>
      </c>
      <c r="E3532">
        <v>103</v>
      </c>
      <c r="F3532" t="str">
        <f t="shared" si="1308"/>
        <v>1h 43m</v>
      </c>
      <c r="G3532" t="str">
        <f t="shared" si="1309"/>
        <v>Standard Movie</v>
      </c>
      <c r="H3532">
        <v>6</v>
      </c>
      <c r="I3532" t="str">
        <f t="shared" si="1310"/>
        <v>Very Low</v>
      </c>
      <c r="J3532">
        <v>935</v>
      </c>
      <c r="K3532" t="str">
        <f t="shared" si="1311"/>
        <v>Very Low</v>
      </c>
      <c r="L3532" t="s">
        <v>3306</v>
      </c>
      <c r="M3532">
        <v>7000</v>
      </c>
      <c r="N3532" t="str">
        <f t="shared" si="1312"/>
        <v>Low</v>
      </c>
      <c r="O3532">
        <v>532988</v>
      </c>
      <c r="P3532" t="str">
        <f t="shared" si="1313"/>
        <v>Flop</v>
      </c>
      <c r="Q3532" t="s">
        <v>6297</v>
      </c>
      <c r="R3532" t="str">
        <f t="shared" si="1314"/>
        <v>Biography</v>
      </c>
      <c r="S3532">
        <f t="shared" si="1315"/>
        <v>3</v>
      </c>
      <c r="T3532" t="s">
        <v>489</v>
      </c>
      <c r="U3532" t="s">
        <v>16690</v>
      </c>
      <c r="V3532">
        <v>5863</v>
      </c>
      <c r="W3532" t="str">
        <f t="shared" si="1316"/>
        <v>Very Low</v>
      </c>
      <c r="X3532">
        <v>9660</v>
      </c>
      <c r="Y3532" t="str">
        <f t="shared" si="1317"/>
        <v>Low</v>
      </c>
      <c r="Z3532" t="s">
        <v>5669</v>
      </c>
      <c r="AA3532">
        <v>0</v>
      </c>
      <c r="AB3532" t="str">
        <f t="shared" si="1318"/>
        <v>Symbolic Poster</v>
      </c>
      <c r="AC3532" t="s">
        <v>16691</v>
      </c>
      <c r="AD3532" t="s">
        <v>16692</v>
      </c>
      <c r="AE3532">
        <v>25</v>
      </c>
      <c r="AF3532" t="str">
        <f t="shared" si="1319"/>
        <v>Very Low</v>
      </c>
      <c r="AG3532" t="s">
        <v>9</v>
      </c>
      <c r="AH3532" t="s">
        <v>10</v>
      </c>
      <c r="AI3532" t="s">
        <v>11</v>
      </c>
      <c r="AJ3532" t="str">
        <f t="shared" si="1320"/>
        <v>Teen</v>
      </c>
      <c r="AK3532">
        <v>7000000</v>
      </c>
      <c r="AL3532" t="str">
        <f t="shared" si="1321"/>
        <v>Low Budget</v>
      </c>
      <c r="AM3532">
        <v>2015</v>
      </c>
      <c r="AN3532">
        <f t="shared" si="1322"/>
        <v>10</v>
      </c>
      <c r="AO3532" t="str">
        <f t="shared" si="1323"/>
        <v>Modern Classic</v>
      </c>
      <c r="AP3532">
        <v>1000</v>
      </c>
      <c r="AQ3532" t="str">
        <f t="shared" si="1324"/>
        <v>Very Low</v>
      </c>
      <c r="AR3532">
        <v>6.5</v>
      </c>
      <c r="AS3532" t="str">
        <f t="shared" si="1325"/>
        <v>Average</v>
      </c>
      <c r="AT3532">
        <v>1.85</v>
      </c>
      <c r="AU3532" t="str">
        <f t="shared" si="1326"/>
        <v>HDTV / Widescreen</v>
      </c>
      <c r="AV3532">
        <v>0</v>
      </c>
      <c r="AW3532" t="str">
        <f t="shared" si="1327"/>
        <v>Very Low</v>
      </c>
    </row>
    <row r="3533" spans="1:49" x14ac:dyDescent="0.3">
      <c r="A3533" t="s">
        <v>0</v>
      </c>
      <c r="B3533" t="s">
        <v>16693</v>
      </c>
      <c r="C3533">
        <v>104</v>
      </c>
      <c r="D3533" t="str">
        <f t="shared" si="1307"/>
        <v>Low</v>
      </c>
      <c r="E3533">
        <v>108</v>
      </c>
      <c r="F3533" t="str">
        <f t="shared" si="1308"/>
        <v>1h 48m</v>
      </c>
      <c r="G3533" t="str">
        <f t="shared" si="1309"/>
        <v>Standard Movie</v>
      </c>
      <c r="H3533">
        <v>30</v>
      </c>
      <c r="I3533" t="str">
        <f t="shared" si="1310"/>
        <v>Very Low</v>
      </c>
      <c r="J3533">
        <v>281</v>
      </c>
      <c r="K3533" t="str">
        <f t="shared" si="1311"/>
        <v>Very Low</v>
      </c>
      <c r="L3533" t="s">
        <v>3690</v>
      </c>
      <c r="M3533">
        <v>474</v>
      </c>
      <c r="N3533" t="str">
        <f t="shared" si="1312"/>
        <v>Low</v>
      </c>
      <c r="O3533">
        <v>453079</v>
      </c>
      <c r="P3533" t="str">
        <f t="shared" si="1313"/>
        <v>Flop</v>
      </c>
      <c r="Q3533" t="s">
        <v>1642</v>
      </c>
      <c r="R3533" t="str">
        <f t="shared" si="1314"/>
        <v>Comedy</v>
      </c>
      <c r="S3533">
        <f t="shared" si="1315"/>
        <v>1</v>
      </c>
      <c r="T3533" t="s">
        <v>11204</v>
      </c>
      <c r="U3533" t="s">
        <v>16694</v>
      </c>
      <c r="V3533">
        <v>4124</v>
      </c>
      <c r="W3533" t="str">
        <f t="shared" si="1316"/>
        <v>Very Low</v>
      </c>
      <c r="X3533">
        <v>2029</v>
      </c>
      <c r="Y3533" t="str">
        <f t="shared" si="1317"/>
        <v>Low</v>
      </c>
      <c r="Z3533" t="s">
        <v>10222</v>
      </c>
      <c r="AA3533">
        <v>4</v>
      </c>
      <c r="AB3533" t="str">
        <f t="shared" si="1318"/>
        <v>Ensemble Poster</v>
      </c>
      <c r="AC3533" t="s">
        <v>16695</v>
      </c>
      <c r="AD3533" t="s">
        <v>16696</v>
      </c>
      <c r="AE3533">
        <v>29</v>
      </c>
      <c r="AF3533" t="str">
        <f t="shared" si="1319"/>
        <v>Very Low</v>
      </c>
      <c r="AG3533" t="s">
        <v>9</v>
      </c>
      <c r="AH3533" t="s">
        <v>10</v>
      </c>
      <c r="AI3533" t="s">
        <v>556</v>
      </c>
      <c r="AJ3533" t="str">
        <f t="shared" si="1320"/>
        <v>Adult</v>
      </c>
      <c r="AK3533">
        <v>7000000</v>
      </c>
      <c r="AL3533" t="str">
        <f t="shared" si="1321"/>
        <v>Low Budget</v>
      </c>
      <c r="AM3533">
        <v>2010</v>
      </c>
      <c r="AN3533">
        <f t="shared" si="1322"/>
        <v>15</v>
      </c>
      <c r="AO3533" t="str">
        <f t="shared" si="1323"/>
        <v>Modern Classic</v>
      </c>
      <c r="AP3533">
        <v>403</v>
      </c>
      <c r="AQ3533" t="str">
        <f t="shared" si="1324"/>
        <v>Very Low</v>
      </c>
      <c r="AR3533">
        <v>5.9</v>
      </c>
      <c r="AS3533" t="str">
        <f t="shared" si="1325"/>
        <v>Below Average</v>
      </c>
      <c r="AT3533">
        <v>2.35</v>
      </c>
      <c r="AU3533" t="str">
        <f t="shared" si="1326"/>
        <v>Cinematic Widescreen</v>
      </c>
      <c r="AV3533">
        <v>916</v>
      </c>
      <c r="AW3533" t="str">
        <f t="shared" si="1327"/>
        <v>Very Low</v>
      </c>
    </row>
    <row r="3534" spans="1:49" x14ac:dyDescent="0.3">
      <c r="A3534" t="s">
        <v>718</v>
      </c>
      <c r="B3534" t="s">
        <v>16697</v>
      </c>
      <c r="C3534">
        <v>121</v>
      </c>
      <c r="D3534" t="str">
        <f t="shared" si="1307"/>
        <v>Low</v>
      </c>
      <c r="E3534">
        <v>177</v>
      </c>
      <c r="F3534" t="str">
        <f t="shared" si="1308"/>
        <v>2h 57m</v>
      </c>
      <c r="G3534" t="str">
        <f t="shared" si="1309"/>
        <v>Long Movie</v>
      </c>
      <c r="H3534">
        <v>23</v>
      </c>
      <c r="I3534" t="str">
        <f t="shared" si="1310"/>
        <v>Very Low</v>
      </c>
      <c r="J3534">
        <v>0</v>
      </c>
      <c r="K3534" t="str">
        <f t="shared" si="1311"/>
        <v>Very Low</v>
      </c>
      <c r="L3534" t="s">
        <v>16698</v>
      </c>
      <c r="M3534">
        <v>4</v>
      </c>
      <c r="N3534" t="str">
        <f t="shared" si="1312"/>
        <v>Low</v>
      </c>
      <c r="O3534">
        <f>O3533</f>
        <v>453079</v>
      </c>
      <c r="P3534" t="str">
        <f t="shared" si="1313"/>
        <v>Flop</v>
      </c>
      <c r="Q3534" t="s">
        <v>1820</v>
      </c>
      <c r="R3534" t="str">
        <f t="shared" si="1314"/>
        <v>Drama</v>
      </c>
      <c r="S3534">
        <f t="shared" si="1315"/>
        <v>2</v>
      </c>
      <c r="T3534" t="s">
        <v>16699</v>
      </c>
      <c r="U3534" t="s">
        <v>16700</v>
      </c>
      <c r="V3534">
        <v>2518</v>
      </c>
      <c r="W3534" t="str">
        <f t="shared" si="1316"/>
        <v>Very Low</v>
      </c>
      <c r="X3534">
        <v>8</v>
      </c>
      <c r="Y3534" t="str">
        <f t="shared" si="1317"/>
        <v>Very Low</v>
      </c>
      <c r="Z3534" t="s">
        <v>16701</v>
      </c>
      <c r="AA3534">
        <v>0</v>
      </c>
      <c r="AB3534" t="str">
        <f t="shared" si="1318"/>
        <v>Symbolic Poster</v>
      </c>
      <c r="AC3534" t="s">
        <v>16702</v>
      </c>
      <c r="AD3534" t="s">
        <v>16703</v>
      </c>
      <c r="AE3534">
        <v>28</v>
      </c>
      <c r="AF3534" t="str">
        <f t="shared" si="1319"/>
        <v>Very Low</v>
      </c>
      <c r="AG3534" t="s">
        <v>5612</v>
      </c>
      <c r="AH3534" t="s">
        <v>7141</v>
      </c>
      <c r="AI3534" t="s">
        <v>4801</v>
      </c>
      <c r="AJ3534" t="str">
        <f t="shared" si="1320"/>
        <v>No Rating</v>
      </c>
      <c r="AK3534">
        <v>7000000</v>
      </c>
      <c r="AL3534" t="str">
        <f t="shared" si="1321"/>
        <v>Low Budget</v>
      </c>
      <c r="AM3534">
        <v>2013</v>
      </c>
      <c r="AN3534">
        <f t="shared" si="1322"/>
        <v>12</v>
      </c>
      <c r="AO3534" t="str">
        <f t="shared" si="1323"/>
        <v>Modern Classic</v>
      </c>
      <c r="AP3534">
        <v>4</v>
      </c>
      <c r="AQ3534" t="str">
        <f t="shared" si="1324"/>
        <v>Very Low</v>
      </c>
      <c r="AR3534">
        <v>6.7</v>
      </c>
      <c r="AS3534" t="str">
        <f t="shared" si="1325"/>
        <v>Average</v>
      </c>
      <c r="AT3534">
        <v>1.66</v>
      </c>
      <c r="AU3534" t="str">
        <f t="shared" si="1326"/>
        <v/>
      </c>
      <c r="AV3534">
        <v>1000</v>
      </c>
      <c r="AW3534" t="str">
        <f t="shared" si="1327"/>
        <v>Very Low</v>
      </c>
    </row>
    <row r="3535" spans="1:49" x14ac:dyDescent="0.3">
      <c r="A3535" t="s">
        <v>0</v>
      </c>
      <c r="B3535" t="s">
        <v>16704</v>
      </c>
      <c r="C3535">
        <v>27</v>
      </c>
      <c r="D3535" t="str">
        <f t="shared" si="1307"/>
        <v>Very Low</v>
      </c>
      <c r="E3535">
        <v>118</v>
      </c>
      <c r="F3535" t="str">
        <f t="shared" si="1308"/>
        <v>1h 58m</v>
      </c>
      <c r="G3535" t="str">
        <f t="shared" si="1309"/>
        <v>Standard Movie</v>
      </c>
      <c r="H3535">
        <v>0</v>
      </c>
      <c r="I3535" t="str">
        <f t="shared" si="1310"/>
        <v>Very Low</v>
      </c>
      <c r="J3535">
        <v>410</v>
      </c>
      <c r="K3535" t="str">
        <f t="shared" si="1311"/>
        <v>Very Low</v>
      </c>
      <c r="L3535" t="s">
        <v>3167</v>
      </c>
      <c r="M3535">
        <v>26000</v>
      </c>
      <c r="N3535" t="str">
        <f t="shared" si="1312"/>
        <v>Medium</v>
      </c>
      <c r="O3535">
        <v>46451</v>
      </c>
      <c r="P3535" t="str">
        <f t="shared" si="1313"/>
        <v>Flop</v>
      </c>
      <c r="Q3535" t="s">
        <v>5938</v>
      </c>
      <c r="R3535" t="str">
        <f t="shared" si="1314"/>
        <v>Comedy</v>
      </c>
      <c r="S3535">
        <f t="shared" si="1315"/>
        <v>3</v>
      </c>
      <c r="T3535" t="s">
        <v>69</v>
      </c>
      <c r="U3535" t="s">
        <v>16705</v>
      </c>
      <c r="V3535">
        <v>7663</v>
      </c>
      <c r="W3535" t="str">
        <f t="shared" si="1316"/>
        <v>Very Low</v>
      </c>
      <c r="X3535">
        <v>27756</v>
      </c>
      <c r="Y3535" t="str">
        <f t="shared" si="1317"/>
        <v>Medium</v>
      </c>
      <c r="Z3535" t="s">
        <v>2278</v>
      </c>
      <c r="AA3535">
        <v>2</v>
      </c>
      <c r="AB3535" t="str">
        <f t="shared" si="1318"/>
        <v>Duo/Trio Poster</v>
      </c>
      <c r="AC3535" t="s">
        <v>16706</v>
      </c>
      <c r="AD3535" t="s">
        <v>16707</v>
      </c>
      <c r="AE3535">
        <v>38</v>
      </c>
      <c r="AF3535" t="str">
        <f t="shared" si="1319"/>
        <v>Very Low</v>
      </c>
      <c r="AG3535" t="s">
        <v>9</v>
      </c>
      <c r="AH3535" t="s">
        <v>10</v>
      </c>
      <c r="AI3535" t="s">
        <v>556</v>
      </c>
      <c r="AJ3535" t="str">
        <f t="shared" si="1320"/>
        <v>Adult</v>
      </c>
      <c r="AK3535">
        <v>7000000</v>
      </c>
      <c r="AL3535" t="str">
        <f t="shared" si="1321"/>
        <v>Low Budget</v>
      </c>
      <c r="AM3535">
        <v>2010</v>
      </c>
      <c r="AN3535">
        <f t="shared" si="1322"/>
        <v>15</v>
      </c>
      <c r="AO3535" t="str">
        <f t="shared" si="1323"/>
        <v>Modern Classic</v>
      </c>
      <c r="AP3535">
        <v>854</v>
      </c>
      <c r="AQ3535" t="str">
        <f t="shared" si="1324"/>
        <v>Very Low</v>
      </c>
      <c r="AR3535">
        <v>6</v>
      </c>
      <c r="AS3535" t="str">
        <f t="shared" si="1325"/>
        <v>Average</v>
      </c>
      <c r="AT3535">
        <v>1.85</v>
      </c>
      <c r="AU3535" t="str">
        <f t="shared" si="1326"/>
        <v>HDTV / Widescreen</v>
      </c>
      <c r="AV3535">
        <v>694</v>
      </c>
      <c r="AW3535" t="str">
        <f t="shared" si="1327"/>
        <v>Very Low</v>
      </c>
    </row>
    <row r="3536" spans="1:49" x14ac:dyDescent="0.3">
      <c r="A3536" t="s">
        <v>0</v>
      </c>
      <c r="B3536" t="s">
        <v>2264</v>
      </c>
      <c r="C3536">
        <v>49</v>
      </c>
      <c r="D3536" t="str">
        <f t="shared" si="1307"/>
        <v>Very Low</v>
      </c>
      <c r="E3536">
        <v>97</v>
      </c>
      <c r="F3536" t="str">
        <f t="shared" si="1308"/>
        <v>1h 37m</v>
      </c>
      <c r="G3536" t="str">
        <f t="shared" si="1309"/>
        <v>Standard Movie</v>
      </c>
      <c r="H3536">
        <v>554</v>
      </c>
      <c r="I3536" t="str">
        <f t="shared" si="1310"/>
        <v>Very Low</v>
      </c>
      <c r="J3536">
        <v>530</v>
      </c>
      <c r="K3536" t="str">
        <f t="shared" si="1311"/>
        <v>Very Low</v>
      </c>
      <c r="L3536" t="s">
        <v>376</v>
      </c>
      <c r="M3536">
        <v>876</v>
      </c>
      <c r="N3536" t="str">
        <f t="shared" si="1312"/>
        <v>Low</v>
      </c>
      <c r="O3536">
        <v>233103</v>
      </c>
      <c r="P3536" t="str">
        <f t="shared" si="1313"/>
        <v>Flop</v>
      </c>
      <c r="Q3536" t="s">
        <v>3380</v>
      </c>
      <c r="R3536" t="str">
        <f t="shared" si="1314"/>
        <v>Drama</v>
      </c>
      <c r="S3536">
        <f t="shared" si="1315"/>
        <v>1</v>
      </c>
      <c r="T3536" t="s">
        <v>2904</v>
      </c>
      <c r="U3536" t="s">
        <v>16708</v>
      </c>
      <c r="V3536">
        <v>2670</v>
      </c>
      <c r="W3536" t="str">
        <f t="shared" si="1316"/>
        <v>Very Low</v>
      </c>
      <c r="X3536">
        <v>2544</v>
      </c>
      <c r="Y3536" t="str">
        <f t="shared" si="1317"/>
        <v>Low</v>
      </c>
      <c r="Z3536" t="s">
        <v>4741</v>
      </c>
      <c r="AA3536">
        <v>3</v>
      </c>
      <c r="AB3536" t="str">
        <f t="shared" si="1318"/>
        <v>Duo/Trio Poster</v>
      </c>
      <c r="AC3536" t="s">
        <v>16709</v>
      </c>
      <c r="AD3536" t="s">
        <v>16710</v>
      </c>
      <c r="AE3536">
        <v>50</v>
      </c>
      <c r="AF3536" t="str">
        <f t="shared" si="1319"/>
        <v>Very Low</v>
      </c>
      <c r="AG3536" t="s">
        <v>9</v>
      </c>
      <c r="AH3536" t="s">
        <v>28</v>
      </c>
      <c r="AI3536" t="s">
        <v>556</v>
      </c>
      <c r="AJ3536" t="str">
        <f t="shared" si="1320"/>
        <v>Adult</v>
      </c>
      <c r="AK3536">
        <v>7000000</v>
      </c>
      <c r="AL3536" t="str">
        <f t="shared" si="1321"/>
        <v>Low Budget</v>
      </c>
      <c r="AM3536">
        <v>2005</v>
      </c>
      <c r="AN3536">
        <f t="shared" si="1322"/>
        <v>20</v>
      </c>
      <c r="AO3536" t="str">
        <f t="shared" si="1323"/>
        <v>Old Classic</v>
      </c>
      <c r="AP3536">
        <v>838</v>
      </c>
      <c r="AQ3536" t="str">
        <f t="shared" si="1324"/>
        <v>Very Low</v>
      </c>
      <c r="AR3536">
        <v>6.9</v>
      </c>
      <c r="AS3536" t="str">
        <f t="shared" si="1325"/>
        <v>Average</v>
      </c>
      <c r="AT3536">
        <v>2.35</v>
      </c>
      <c r="AU3536" t="str">
        <f t="shared" si="1326"/>
        <v>Cinematic Widescreen</v>
      </c>
      <c r="AV3536">
        <v>311</v>
      </c>
      <c r="AW3536" t="str">
        <f t="shared" si="1327"/>
        <v>Very Low</v>
      </c>
    </row>
    <row r="3537" spans="1:49" x14ac:dyDescent="0.3">
      <c r="A3537" t="s">
        <v>718</v>
      </c>
      <c r="B3537" t="s">
        <v>16063</v>
      </c>
      <c r="C3537">
        <v>100</v>
      </c>
      <c r="D3537" t="str">
        <f t="shared" si="1307"/>
        <v>Low</v>
      </c>
      <c r="E3537">
        <v>102</v>
      </c>
      <c r="F3537" t="str">
        <f t="shared" si="1308"/>
        <v>1h 42m</v>
      </c>
      <c r="G3537" t="str">
        <f t="shared" si="1309"/>
        <v>Standard Movie</v>
      </c>
      <c r="H3537">
        <v>78</v>
      </c>
      <c r="I3537" t="str">
        <f t="shared" si="1310"/>
        <v>Very Low</v>
      </c>
      <c r="J3537">
        <v>184</v>
      </c>
      <c r="K3537" t="str">
        <f t="shared" si="1311"/>
        <v>Very Low</v>
      </c>
      <c r="L3537" t="s">
        <v>16711</v>
      </c>
      <c r="M3537">
        <v>12000</v>
      </c>
      <c r="N3537" t="str">
        <f t="shared" si="1312"/>
        <v>Medium</v>
      </c>
      <c r="O3537">
        <f t="shared" ref="O3537:O3541" si="1328">O3536</f>
        <v>233103</v>
      </c>
      <c r="P3537" t="str">
        <f t="shared" si="1313"/>
        <v>Flop</v>
      </c>
      <c r="Q3537" t="s">
        <v>305</v>
      </c>
      <c r="R3537" t="str">
        <f t="shared" si="1314"/>
        <v>Action</v>
      </c>
      <c r="S3537">
        <f t="shared" si="1315"/>
        <v>3</v>
      </c>
      <c r="T3537" t="s">
        <v>4808</v>
      </c>
      <c r="U3537" t="s">
        <v>16712</v>
      </c>
      <c r="V3537">
        <v>197845</v>
      </c>
      <c r="W3537" t="str">
        <f t="shared" si="1316"/>
        <v>Medium</v>
      </c>
      <c r="X3537">
        <v>12680</v>
      </c>
      <c r="Y3537" t="str">
        <f t="shared" si="1317"/>
        <v>Medium</v>
      </c>
      <c r="Z3537" t="s">
        <v>16713</v>
      </c>
      <c r="AA3537">
        <v>2</v>
      </c>
      <c r="AB3537" t="str">
        <f t="shared" si="1318"/>
        <v>Duo/Trio Poster</v>
      </c>
      <c r="AC3537" t="s">
        <v>16714</v>
      </c>
      <c r="AD3537" t="s">
        <v>16715</v>
      </c>
      <c r="AE3537">
        <v>876</v>
      </c>
      <c r="AF3537" t="str">
        <f t="shared" si="1319"/>
        <v>Low</v>
      </c>
      <c r="AG3537" t="s">
        <v>9</v>
      </c>
      <c r="AH3537" t="s">
        <v>239</v>
      </c>
      <c r="AI3537" t="s">
        <v>556</v>
      </c>
      <c r="AJ3537" t="str">
        <f t="shared" si="1320"/>
        <v>Adult</v>
      </c>
      <c r="AK3537">
        <v>7000000</v>
      </c>
      <c r="AL3537" t="str">
        <f t="shared" si="1321"/>
        <v>Low Budget</v>
      </c>
      <c r="AM3537">
        <v>1999</v>
      </c>
      <c r="AN3537">
        <f t="shared" si="1322"/>
        <v>26</v>
      </c>
      <c r="AO3537" t="str">
        <f t="shared" si="1323"/>
        <v>Old Classic</v>
      </c>
      <c r="AP3537">
        <v>333</v>
      </c>
      <c r="AQ3537" t="str">
        <f t="shared" si="1324"/>
        <v>Very Low</v>
      </c>
      <c r="AR3537">
        <v>7.9</v>
      </c>
      <c r="AS3537" t="str">
        <f t="shared" si="1325"/>
        <v>Good</v>
      </c>
      <c r="AT3537">
        <v>2.35</v>
      </c>
      <c r="AU3537" t="str">
        <f t="shared" si="1326"/>
        <v>Cinematic Widescreen</v>
      </c>
      <c r="AV3537">
        <v>16000</v>
      </c>
      <c r="AW3537" t="str">
        <f t="shared" si="1327"/>
        <v>Medium</v>
      </c>
    </row>
    <row r="3538" spans="1:49" x14ac:dyDescent="0.3">
      <c r="A3538" t="s">
        <v>0</v>
      </c>
      <c r="B3538" t="s">
        <v>16716</v>
      </c>
      <c r="C3538">
        <v>12</v>
      </c>
      <c r="D3538" t="str">
        <f t="shared" si="1307"/>
        <v>Very Low</v>
      </c>
      <c r="E3538">
        <v>92</v>
      </c>
      <c r="F3538" t="str">
        <f t="shared" si="1308"/>
        <v>1h 32m</v>
      </c>
      <c r="G3538" t="str">
        <f t="shared" si="1309"/>
        <v>Standard Movie</v>
      </c>
      <c r="H3538">
        <v>4</v>
      </c>
      <c r="I3538" t="str">
        <f t="shared" si="1310"/>
        <v>Very Low</v>
      </c>
      <c r="J3538">
        <v>4</v>
      </c>
      <c r="K3538" t="str">
        <f t="shared" si="1311"/>
        <v>Very Low</v>
      </c>
      <c r="L3538" t="s">
        <v>11674</v>
      </c>
      <c r="M3538">
        <v>91</v>
      </c>
      <c r="N3538" t="str">
        <f t="shared" si="1312"/>
        <v>Low</v>
      </c>
      <c r="O3538">
        <f t="shared" si="1328"/>
        <v>233103</v>
      </c>
      <c r="P3538" t="str">
        <f t="shared" si="1313"/>
        <v>Flop</v>
      </c>
      <c r="Q3538" t="s">
        <v>4527</v>
      </c>
      <c r="R3538" t="str">
        <f t="shared" si="1314"/>
        <v>Action</v>
      </c>
      <c r="S3538">
        <f t="shared" si="1315"/>
        <v>2</v>
      </c>
      <c r="T3538" t="s">
        <v>11605</v>
      </c>
      <c r="U3538" t="s">
        <v>16717</v>
      </c>
      <c r="V3538">
        <v>383</v>
      </c>
      <c r="W3538" t="str">
        <f t="shared" si="1316"/>
        <v>Very Low</v>
      </c>
      <c r="X3538">
        <v>198</v>
      </c>
      <c r="Y3538" t="str">
        <f t="shared" si="1317"/>
        <v>Very Low</v>
      </c>
      <c r="Z3538" t="s">
        <v>16718</v>
      </c>
      <c r="AA3538">
        <v>1</v>
      </c>
      <c r="AB3538" t="str">
        <f t="shared" si="1318"/>
        <v>Solo Star Poster</v>
      </c>
      <c r="AC3538" t="str">
        <f>AC3537</f>
        <v>fbi|fbi agent|friend|irish|mafia</v>
      </c>
      <c r="AD3538" t="s">
        <v>16719</v>
      </c>
      <c r="AE3538">
        <v>1</v>
      </c>
      <c r="AF3538" t="str">
        <f t="shared" si="1319"/>
        <v>Very Low</v>
      </c>
      <c r="AG3538" t="s">
        <v>7212</v>
      </c>
      <c r="AH3538" t="s">
        <v>3830</v>
      </c>
      <c r="AI3538" t="str">
        <f>AI3537</f>
        <v>R</v>
      </c>
      <c r="AJ3538" t="str">
        <f t="shared" si="1320"/>
        <v>Adult</v>
      </c>
      <c r="AK3538">
        <v>7000000</v>
      </c>
      <c r="AL3538" t="str">
        <f t="shared" si="1321"/>
        <v>Low Budget</v>
      </c>
      <c r="AM3538">
        <v>2014</v>
      </c>
      <c r="AN3538">
        <f t="shared" si="1322"/>
        <v>11</v>
      </c>
      <c r="AO3538" t="str">
        <f t="shared" si="1323"/>
        <v>Modern Classic</v>
      </c>
      <c r="AP3538">
        <v>82</v>
      </c>
      <c r="AQ3538" t="str">
        <f t="shared" si="1324"/>
        <v>Very Low</v>
      </c>
      <c r="AR3538">
        <v>5.3</v>
      </c>
      <c r="AS3538" t="str">
        <f t="shared" si="1325"/>
        <v>Below Average</v>
      </c>
      <c r="AT3538">
        <v>2.35</v>
      </c>
      <c r="AU3538" t="str">
        <f t="shared" si="1326"/>
        <v>Cinematic Widescreen</v>
      </c>
      <c r="AV3538">
        <v>55</v>
      </c>
      <c r="AW3538" t="str">
        <f t="shared" si="1327"/>
        <v>Very Low</v>
      </c>
    </row>
    <row r="3539" spans="1:49" x14ac:dyDescent="0.3">
      <c r="A3539" t="s">
        <v>0</v>
      </c>
      <c r="B3539" t="s">
        <v>4821</v>
      </c>
      <c r="C3539">
        <v>112</v>
      </c>
      <c r="D3539" t="str">
        <f t="shared" si="1307"/>
        <v>Low</v>
      </c>
      <c r="E3539">
        <v>88</v>
      </c>
      <c r="F3539" t="str">
        <f t="shared" si="1308"/>
        <v>1h 28m</v>
      </c>
      <c r="G3539" t="str">
        <f t="shared" si="1309"/>
        <v>Featurette</v>
      </c>
      <c r="H3539">
        <v>0</v>
      </c>
      <c r="I3539" t="str">
        <f t="shared" si="1310"/>
        <v>Very Low</v>
      </c>
      <c r="J3539">
        <v>507</v>
      </c>
      <c r="K3539" t="str">
        <f t="shared" si="1311"/>
        <v>Very Low</v>
      </c>
      <c r="L3539" t="s">
        <v>10407</v>
      </c>
      <c r="M3539">
        <v>1000</v>
      </c>
      <c r="N3539" t="str">
        <f t="shared" si="1312"/>
        <v>Low</v>
      </c>
      <c r="O3539">
        <f t="shared" si="1328"/>
        <v>233103</v>
      </c>
      <c r="P3539" t="str">
        <f t="shared" si="1313"/>
        <v>Flop</v>
      </c>
      <c r="Q3539" t="s">
        <v>16720</v>
      </c>
      <c r="R3539" t="str">
        <f t="shared" si="1314"/>
        <v>Comedy</v>
      </c>
      <c r="S3539">
        <f t="shared" si="1315"/>
        <v>4</v>
      </c>
      <c r="T3539" t="s">
        <v>5435</v>
      </c>
      <c r="U3539" t="s">
        <v>16721</v>
      </c>
      <c r="V3539">
        <v>8589</v>
      </c>
      <c r="W3539" t="str">
        <f t="shared" si="1316"/>
        <v>Very Low</v>
      </c>
      <c r="X3539">
        <v>3150</v>
      </c>
      <c r="Y3539" t="str">
        <f t="shared" si="1317"/>
        <v>Low</v>
      </c>
      <c r="Z3539" t="s">
        <v>11132</v>
      </c>
      <c r="AA3539">
        <v>0</v>
      </c>
      <c r="AB3539" t="str">
        <f t="shared" si="1318"/>
        <v>Symbolic Poster</v>
      </c>
      <c r="AC3539" t="s">
        <v>16722</v>
      </c>
      <c r="AD3539" t="s">
        <v>16723</v>
      </c>
      <c r="AE3539">
        <v>70</v>
      </c>
      <c r="AF3539" t="str">
        <f t="shared" si="1319"/>
        <v>Very Low</v>
      </c>
      <c r="AG3539" t="s">
        <v>9</v>
      </c>
      <c r="AH3539" t="s">
        <v>10</v>
      </c>
      <c r="AI3539" t="s">
        <v>556</v>
      </c>
      <c r="AJ3539" t="str">
        <f t="shared" si="1320"/>
        <v>Adult</v>
      </c>
      <c r="AK3539">
        <v>7000000</v>
      </c>
      <c r="AL3539" t="str">
        <f t="shared" si="1321"/>
        <v>Low Budget</v>
      </c>
      <c r="AM3539">
        <v>2011</v>
      </c>
      <c r="AN3539">
        <f t="shared" si="1322"/>
        <v>14</v>
      </c>
      <c r="AO3539" t="str">
        <f t="shared" si="1323"/>
        <v>Modern Classic</v>
      </c>
      <c r="AP3539">
        <v>844</v>
      </c>
      <c r="AQ3539" t="str">
        <f t="shared" si="1324"/>
        <v>Very Low</v>
      </c>
      <c r="AR3539">
        <v>4.8</v>
      </c>
      <c r="AS3539" t="str">
        <f t="shared" si="1325"/>
        <v>Poor</v>
      </c>
      <c r="AT3539">
        <v>1.85</v>
      </c>
      <c r="AU3539" t="str">
        <f t="shared" si="1326"/>
        <v>HDTV / Widescreen</v>
      </c>
      <c r="AV3539">
        <v>0</v>
      </c>
      <c r="AW3539" t="str">
        <f t="shared" si="1327"/>
        <v>Very Low</v>
      </c>
    </row>
    <row r="3540" spans="1:49" x14ac:dyDescent="0.3">
      <c r="A3540" t="s">
        <v>0</v>
      </c>
      <c r="B3540" t="s">
        <v>16724</v>
      </c>
      <c r="C3540">
        <v>10</v>
      </c>
      <c r="D3540" t="str">
        <f t="shared" si="1307"/>
        <v>Very Low</v>
      </c>
      <c r="E3540">
        <v>80</v>
      </c>
      <c r="F3540" t="str">
        <f t="shared" si="1308"/>
        <v>1h 20m</v>
      </c>
      <c r="G3540" t="str">
        <f t="shared" si="1309"/>
        <v>Featurette</v>
      </c>
      <c r="H3540">
        <v>0</v>
      </c>
      <c r="I3540" t="str">
        <f t="shared" si="1310"/>
        <v>Very Low</v>
      </c>
      <c r="J3540">
        <v>26</v>
      </c>
      <c r="K3540" t="str">
        <f t="shared" si="1311"/>
        <v>Very Low</v>
      </c>
      <c r="L3540" t="s">
        <v>16725</v>
      </c>
      <c r="M3540">
        <v>99</v>
      </c>
      <c r="N3540" t="str">
        <f t="shared" si="1312"/>
        <v>Low</v>
      </c>
      <c r="O3540">
        <f t="shared" si="1328"/>
        <v>233103</v>
      </c>
      <c r="P3540" t="str">
        <f t="shared" si="1313"/>
        <v>Flop</v>
      </c>
      <c r="Q3540" t="s">
        <v>2802</v>
      </c>
      <c r="R3540" t="str">
        <f t="shared" si="1314"/>
        <v>Adventure</v>
      </c>
      <c r="S3540">
        <f t="shared" si="1315"/>
        <v>3</v>
      </c>
      <c r="T3540" t="s">
        <v>16726</v>
      </c>
      <c r="U3540" t="s">
        <v>16727</v>
      </c>
      <c r="V3540">
        <v>1159</v>
      </c>
      <c r="W3540" t="str">
        <f t="shared" si="1316"/>
        <v>Very Low</v>
      </c>
      <c r="X3540">
        <v>218</v>
      </c>
      <c r="Y3540" t="str">
        <f t="shared" si="1317"/>
        <v>Very Low</v>
      </c>
      <c r="Z3540" t="s">
        <v>16728</v>
      </c>
      <c r="AA3540">
        <v>1</v>
      </c>
      <c r="AB3540" t="str">
        <f t="shared" si="1318"/>
        <v>Solo Star Poster</v>
      </c>
      <c r="AC3540" t="s">
        <v>16729</v>
      </c>
      <c r="AD3540" t="s">
        <v>16730</v>
      </c>
      <c r="AE3540">
        <v>9</v>
      </c>
      <c r="AF3540" t="str">
        <f t="shared" si="1319"/>
        <v>Very Low</v>
      </c>
      <c r="AG3540" t="s">
        <v>5612</v>
      </c>
      <c r="AH3540" t="s">
        <v>7141</v>
      </c>
      <c r="AI3540" t="s">
        <v>66</v>
      </c>
      <c r="AJ3540" t="str">
        <f t="shared" si="1320"/>
        <v>Family</v>
      </c>
      <c r="AK3540">
        <v>7000000</v>
      </c>
      <c r="AL3540" t="str">
        <f t="shared" si="1321"/>
        <v>Low Budget</v>
      </c>
      <c r="AM3540">
        <v>2012</v>
      </c>
      <c r="AN3540">
        <f t="shared" si="1322"/>
        <v>13</v>
      </c>
      <c r="AO3540" t="str">
        <f t="shared" si="1323"/>
        <v>Modern Classic</v>
      </c>
      <c r="AP3540">
        <v>62</v>
      </c>
      <c r="AQ3540" t="str">
        <f t="shared" si="1324"/>
        <v>Very Low</v>
      </c>
      <c r="AR3540">
        <v>5.3</v>
      </c>
      <c r="AS3540" t="str">
        <f t="shared" si="1325"/>
        <v>Below Average</v>
      </c>
      <c r="AT3540">
        <f t="shared" ref="AT3540:AT3541" si="1329">AT3539</f>
        <v>1.85</v>
      </c>
      <c r="AU3540" t="str">
        <f t="shared" si="1326"/>
        <v>HDTV / Widescreen</v>
      </c>
      <c r="AV3540">
        <v>453</v>
      </c>
      <c r="AW3540" t="str">
        <f t="shared" si="1327"/>
        <v>Very Low</v>
      </c>
    </row>
    <row r="3541" spans="1:49" x14ac:dyDescent="0.3">
      <c r="A3541" t="str">
        <f>A3540</f>
        <v>Color</v>
      </c>
      <c r="B3541" t="s">
        <v>16731</v>
      </c>
      <c r="C3541">
        <v>2</v>
      </c>
      <c r="D3541" t="str">
        <f t="shared" si="1307"/>
        <v>Very Low</v>
      </c>
      <c r="E3541">
        <v>45</v>
      </c>
      <c r="F3541" t="str">
        <f t="shared" si="1308"/>
        <v>0h 45m</v>
      </c>
      <c r="G3541" t="str">
        <f t="shared" si="1309"/>
        <v>Short Film</v>
      </c>
      <c r="H3541">
        <v>24</v>
      </c>
      <c r="I3541" t="str">
        <f t="shared" si="1310"/>
        <v>Very Low</v>
      </c>
      <c r="J3541">
        <v>29</v>
      </c>
      <c r="K3541" t="str">
        <f t="shared" si="1311"/>
        <v>Very Low</v>
      </c>
      <c r="L3541" t="s">
        <v>16732</v>
      </c>
      <c r="M3541">
        <v>122</v>
      </c>
      <c r="N3541" t="str">
        <f t="shared" si="1312"/>
        <v>Low</v>
      </c>
      <c r="O3541">
        <f t="shared" si="1328"/>
        <v>233103</v>
      </c>
      <c r="P3541" t="str">
        <f t="shared" si="1313"/>
        <v>Flop</v>
      </c>
      <c r="Q3541" t="s">
        <v>16733</v>
      </c>
      <c r="R3541" t="str">
        <f t="shared" si="1314"/>
        <v>Action</v>
      </c>
      <c r="S3541">
        <f t="shared" si="1315"/>
        <v>8</v>
      </c>
      <c r="T3541" t="s">
        <v>16734</v>
      </c>
      <c r="U3541" t="s">
        <v>16735</v>
      </c>
      <c r="V3541">
        <v>192</v>
      </c>
      <c r="W3541" t="str">
        <f t="shared" si="1316"/>
        <v>Very Low</v>
      </c>
      <c r="X3541">
        <v>236</v>
      </c>
      <c r="Y3541" t="str">
        <f t="shared" si="1317"/>
        <v>Very Low</v>
      </c>
      <c r="Z3541" t="s">
        <v>16736</v>
      </c>
      <c r="AA3541">
        <v>0</v>
      </c>
      <c r="AB3541" t="str">
        <f t="shared" si="1318"/>
        <v>Symbolic Poster</v>
      </c>
      <c r="AC3541" t="s">
        <v>16737</v>
      </c>
      <c r="AD3541" t="s">
        <v>16738</v>
      </c>
      <c r="AE3541">
        <v>6</v>
      </c>
      <c r="AF3541" t="str">
        <f t="shared" si="1319"/>
        <v>Very Low</v>
      </c>
      <c r="AG3541" t="str">
        <f>AG3540</f>
        <v>Russian</v>
      </c>
      <c r="AH3541" t="s">
        <v>10</v>
      </c>
      <c r="AI3541" t="str">
        <f>AI3540</f>
        <v>PG</v>
      </c>
      <c r="AJ3541" t="str">
        <f t="shared" si="1320"/>
        <v>Family</v>
      </c>
      <c r="AK3541">
        <v>7000000</v>
      </c>
      <c r="AL3541" t="str">
        <f t="shared" si="1321"/>
        <v>Low Budget</v>
      </c>
      <c r="AM3541">
        <v>2014</v>
      </c>
      <c r="AN3541">
        <f t="shared" si="1322"/>
        <v>11</v>
      </c>
      <c r="AO3541" t="str">
        <f t="shared" si="1323"/>
        <v>Modern Classic</v>
      </c>
      <c r="AP3541">
        <v>35</v>
      </c>
      <c r="AQ3541" t="str">
        <f t="shared" si="1324"/>
        <v>Very Low</v>
      </c>
      <c r="AR3541">
        <v>6</v>
      </c>
      <c r="AS3541" t="str">
        <f t="shared" si="1325"/>
        <v>Average</v>
      </c>
      <c r="AT3541">
        <f t="shared" si="1329"/>
        <v>1.85</v>
      </c>
      <c r="AU3541" t="str">
        <f t="shared" si="1326"/>
        <v>HDTV / Widescreen</v>
      </c>
      <c r="AV3541">
        <v>41</v>
      </c>
      <c r="AW3541" t="str">
        <f t="shared" si="1327"/>
        <v>Very Low</v>
      </c>
    </row>
    <row r="3542" spans="1:49" x14ac:dyDescent="0.3">
      <c r="A3542" t="s">
        <v>0</v>
      </c>
      <c r="B3542" t="s">
        <v>3665</v>
      </c>
      <c r="C3542">
        <v>38</v>
      </c>
      <c r="D3542" t="str">
        <f t="shared" si="1307"/>
        <v>Very Low</v>
      </c>
      <c r="E3542">
        <v>115</v>
      </c>
      <c r="F3542" t="str">
        <f t="shared" si="1308"/>
        <v>1h 55m</v>
      </c>
      <c r="G3542" t="str">
        <f t="shared" si="1309"/>
        <v>Standard Movie</v>
      </c>
      <c r="H3542">
        <v>16000</v>
      </c>
      <c r="I3542" t="str">
        <f t="shared" si="1310"/>
        <v>Medium</v>
      </c>
      <c r="J3542">
        <v>240</v>
      </c>
      <c r="K3542" t="str">
        <f t="shared" si="1311"/>
        <v>Very Low</v>
      </c>
      <c r="L3542" t="s">
        <v>4499</v>
      </c>
      <c r="M3542">
        <v>16000</v>
      </c>
      <c r="N3542" t="str">
        <f t="shared" si="1312"/>
        <v>Medium</v>
      </c>
      <c r="O3542">
        <v>41400000</v>
      </c>
      <c r="P3542" t="str">
        <f t="shared" si="1313"/>
        <v>Average</v>
      </c>
      <c r="Q3542" t="s">
        <v>14982</v>
      </c>
      <c r="R3542" t="str">
        <f t="shared" si="1314"/>
        <v>Western</v>
      </c>
      <c r="S3542">
        <f t="shared" si="1315"/>
        <v>1</v>
      </c>
      <c r="T3542" t="s">
        <v>3665</v>
      </c>
      <c r="U3542" t="s">
        <v>16739</v>
      </c>
      <c r="V3542">
        <v>39451</v>
      </c>
      <c r="W3542" t="str">
        <f t="shared" si="1316"/>
        <v>Low</v>
      </c>
      <c r="X3542">
        <v>17209</v>
      </c>
      <c r="Y3542" t="str">
        <f t="shared" si="1317"/>
        <v>Medium</v>
      </c>
      <c r="Z3542" t="s">
        <v>16740</v>
      </c>
      <c r="AA3542">
        <v>0</v>
      </c>
      <c r="AB3542" t="str">
        <f t="shared" si="1318"/>
        <v>Symbolic Poster</v>
      </c>
      <c r="AC3542" t="s">
        <v>16741</v>
      </c>
      <c r="AD3542" t="s">
        <v>16742</v>
      </c>
      <c r="AE3542">
        <v>138</v>
      </c>
      <c r="AF3542" t="str">
        <f t="shared" si="1319"/>
        <v>Very Low</v>
      </c>
      <c r="AG3542" t="s">
        <v>9</v>
      </c>
      <c r="AH3542" t="s">
        <v>10</v>
      </c>
      <c r="AI3542" t="s">
        <v>556</v>
      </c>
      <c r="AJ3542" t="str">
        <f t="shared" si="1320"/>
        <v>Adult</v>
      </c>
      <c r="AK3542">
        <v>6900000</v>
      </c>
      <c r="AL3542" t="str">
        <f t="shared" si="1321"/>
        <v>Low Budget</v>
      </c>
      <c r="AM3542">
        <v>1985</v>
      </c>
      <c r="AN3542">
        <f t="shared" si="1322"/>
        <v>40</v>
      </c>
      <c r="AO3542" t="str">
        <f t="shared" si="1323"/>
        <v>Old Classic</v>
      </c>
      <c r="AP3542">
        <v>455</v>
      </c>
      <c r="AQ3542" t="str">
        <f t="shared" si="1324"/>
        <v>Very Low</v>
      </c>
      <c r="AR3542">
        <v>7.3</v>
      </c>
      <c r="AS3542" t="str">
        <f t="shared" si="1325"/>
        <v>Good</v>
      </c>
      <c r="AT3542">
        <v>2.35</v>
      </c>
      <c r="AU3542" t="str">
        <f t="shared" si="1326"/>
        <v>Cinematic Widescreen</v>
      </c>
      <c r="AV3542">
        <v>0</v>
      </c>
      <c r="AW3542" t="str">
        <f t="shared" si="1327"/>
        <v>Very Low</v>
      </c>
    </row>
    <row r="3543" spans="1:49" x14ac:dyDescent="0.3">
      <c r="A3543" t="s">
        <v>0</v>
      </c>
      <c r="B3543" t="s">
        <v>16743</v>
      </c>
      <c r="C3543">
        <v>18</v>
      </c>
      <c r="D3543" t="str">
        <f t="shared" si="1307"/>
        <v>Very Low</v>
      </c>
      <c r="E3543">
        <v>97</v>
      </c>
      <c r="F3543" t="str">
        <f t="shared" si="1308"/>
        <v>1h 37m</v>
      </c>
      <c r="G3543" t="str">
        <f t="shared" si="1309"/>
        <v>Standard Movie</v>
      </c>
      <c r="H3543">
        <v>49</v>
      </c>
      <c r="I3543" t="str">
        <f t="shared" si="1310"/>
        <v>Very Low</v>
      </c>
      <c r="J3543">
        <v>687</v>
      </c>
      <c r="K3543" t="str">
        <f t="shared" si="1311"/>
        <v>Very Low</v>
      </c>
      <c r="L3543" t="s">
        <v>4627</v>
      </c>
      <c r="M3543">
        <v>878</v>
      </c>
      <c r="N3543" t="str">
        <f t="shared" si="1312"/>
        <v>Low</v>
      </c>
      <c r="O3543">
        <f>O3542</f>
        <v>41400000</v>
      </c>
      <c r="P3543" t="str">
        <f t="shared" si="1313"/>
        <v>Average</v>
      </c>
      <c r="Q3543" t="s">
        <v>16744</v>
      </c>
      <c r="R3543" t="str">
        <f t="shared" si="1314"/>
        <v>Action</v>
      </c>
      <c r="S3543">
        <f t="shared" si="1315"/>
        <v>5</v>
      </c>
      <c r="T3543" t="s">
        <v>16745</v>
      </c>
      <c r="U3543" t="s">
        <v>16746</v>
      </c>
      <c r="V3543">
        <v>15862</v>
      </c>
      <c r="W3543" t="str">
        <f t="shared" si="1316"/>
        <v>Low</v>
      </c>
      <c r="X3543">
        <v>4334</v>
      </c>
      <c r="Y3543" t="str">
        <f t="shared" si="1317"/>
        <v>Low</v>
      </c>
      <c r="Z3543" t="s">
        <v>6187</v>
      </c>
      <c r="AA3543">
        <v>5</v>
      </c>
      <c r="AB3543" t="str">
        <f t="shared" si="1318"/>
        <v>Ensemble Poster</v>
      </c>
      <c r="AC3543" t="s">
        <v>16747</v>
      </c>
      <c r="AD3543" t="s">
        <v>16748</v>
      </c>
      <c r="AE3543">
        <v>42</v>
      </c>
      <c r="AF3543" t="str">
        <f t="shared" si="1319"/>
        <v>Very Low</v>
      </c>
      <c r="AG3543" t="s">
        <v>9</v>
      </c>
      <c r="AH3543" t="s">
        <v>10</v>
      </c>
      <c r="AI3543" t="str">
        <f t="shared" ref="AI3543:AK3543" si="1330">AI3542</f>
        <v>R</v>
      </c>
      <c r="AJ3543" t="str">
        <f t="shared" si="1320"/>
        <v>Adult</v>
      </c>
      <c r="AK3543">
        <f t="shared" si="1330"/>
        <v>6900000</v>
      </c>
      <c r="AL3543" t="str">
        <f t="shared" si="1321"/>
        <v>Low Budget</v>
      </c>
      <c r="AM3543">
        <v>2008</v>
      </c>
      <c r="AN3543">
        <f t="shared" si="1322"/>
        <v>17</v>
      </c>
      <c r="AO3543" t="str">
        <f t="shared" si="1323"/>
        <v>Old Classic</v>
      </c>
      <c r="AP3543">
        <v>847</v>
      </c>
      <c r="AQ3543" t="str">
        <f t="shared" si="1324"/>
        <v>Very Low</v>
      </c>
      <c r="AR3543">
        <v>7.4</v>
      </c>
      <c r="AS3543" t="str">
        <f t="shared" si="1325"/>
        <v>Good</v>
      </c>
      <c r="AT3543">
        <v>1.78</v>
      </c>
      <c r="AU3543" t="str">
        <f t="shared" si="1326"/>
        <v>HDTV / Widescreen</v>
      </c>
      <c r="AV3543">
        <v>389</v>
      </c>
      <c r="AW3543" t="str">
        <f t="shared" si="1327"/>
        <v>Very Low</v>
      </c>
    </row>
    <row r="3544" spans="1:49" x14ac:dyDescent="0.3">
      <c r="A3544" t="s">
        <v>0</v>
      </c>
      <c r="B3544" t="s">
        <v>9133</v>
      </c>
      <c r="C3544">
        <v>152</v>
      </c>
      <c r="D3544" t="str">
        <f t="shared" si="1307"/>
        <v>Low</v>
      </c>
      <c r="E3544">
        <v>102</v>
      </c>
      <c r="F3544" t="str">
        <f t="shared" si="1308"/>
        <v>1h 42m</v>
      </c>
      <c r="G3544" t="str">
        <f t="shared" si="1309"/>
        <v>Standard Movie</v>
      </c>
      <c r="H3544">
        <v>0</v>
      </c>
      <c r="I3544" t="str">
        <f t="shared" si="1310"/>
        <v>Very Low</v>
      </c>
      <c r="J3544">
        <v>787</v>
      </c>
      <c r="K3544" t="str">
        <f t="shared" si="1311"/>
        <v>Very Low</v>
      </c>
      <c r="L3544" t="s">
        <v>2836</v>
      </c>
      <c r="M3544">
        <v>14000</v>
      </c>
      <c r="N3544" t="str">
        <f t="shared" si="1312"/>
        <v>Medium</v>
      </c>
      <c r="O3544">
        <v>7993039</v>
      </c>
      <c r="P3544" t="str">
        <f t="shared" si="1313"/>
        <v>Flop</v>
      </c>
      <c r="Q3544" t="s">
        <v>1642</v>
      </c>
      <c r="R3544" t="str">
        <f t="shared" si="1314"/>
        <v>Comedy</v>
      </c>
      <c r="S3544">
        <f t="shared" si="1315"/>
        <v>1</v>
      </c>
      <c r="T3544" t="s">
        <v>1943</v>
      </c>
      <c r="U3544" t="s">
        <v>16749</v>
      </c>
      <c r="V3544">
        <v>120036</v>
      </c>
      <c r="W3544" t="str">
        <f t="shared" si="1316"/>
        <v>Medium</v>
      </c>
      <c r="X3544">
        <v>18643</v>
      </c>
      <c r="Y3544" t="str">
        <f t="shared" si="1317"/>
        <v>Medium</v>
      </c>
      <c r="Z3544" t="s">
        <v>2020</v>
      </c>
      <c r="AA3544">
        <v>1</v>
      </c>
      <c r="AB3544" t="str">
        <f t="shared" si="1318"/>
        <v>Solo Star Poster</v>
      </c>
      <c r="AC3544" t="s">
        <v>16750</v>
      </c>
      <c r="AD3544" t="s">
        <v>16751</v>
      </c>
      <c r="AE3544">
        <v>408</v>
      </c>
      <c r="AF3544" t="str">
        <f t="shared" si="1319"/>
        <v>Very Low</v>
      </c>
      <c r="AG3544" t="s">
        <v>9</v>
      </c>
      <c r="AH3544" t="s">
        <v>10</v>
      </c>
      <c r="AI3544" t="s">
        <v>556</v>
      </c>
      <c r="AJ3544" t="str">
        <f t="shared" si="1320"/>
        <v>Adult</v>
      </c>
      <c r="AK3544">
        <v>6900000</v>
      </c>
      <c r="AL3544" t="str">
        <f t="shared" si="1321"/>
        <v>Low Budget</v>
      </c>
      <c r="AM3544">
        <v>1993</v>
      </c>
      <c r="AN3544">
        <f t="shared" si="1322"/>
        <v>32</v>
      </c>
      <c r="AO3544" t="str">
        <f t="shared" si="1323"/>
        <v>Old Classic</v>
      </c>
      <c r="AP3544">
        <v>1000</v>
      </c>
      <c r="AQ3544" t="str">
        <f t="shared" si="1324"/>
        <v>Very Low</v>
      </c>
      <c r="AR3544">
        <v>7.7</v>
      </c>
      <c r="AS3544" t="str">
        <f t="shared" si="1325"/>
        <v>Good</v>
      </c>
      <c r="AT3544">
        <v>1.85</v>
      </c>
      <c r="AU3544" t="str">
        <f t="shared" si="1326"/>
        <v>HDTV / Widescreen</v>
      </c>
      <c r="AV3544">
        <v>10000</v>
      </c>
      <c r="AW3544" t="str">
        <f t="shared" si="1327"/>
        <v>Low</v>
      </c>
    </row>
    <row r="3545" spans="1:49" x14ac:dyDescent="0.3">
      <c r="A3545" t="s">
        <v>0</v>
      </c>
      <c r="B3545" t="s">
        <v>4037</v>
      </c>
      <c r="C3545">
        <v>44</v>
      </c>
      <c r="D3545" t="str">
        <f t="shared" si="1307"/>
        <v>Very Low</v>
      </c>
      <c r="E3545">
        <v>111</v>
      </c>
      <c r="F3545" t="str">
        <f t="shared" si="1308"/>
        <v>1h 51m</v>
      </c>
      <c r="G3545" t="str">
        <f t="shared" si="1309"/>
        <v>Standard Movie</v>
      </c>
      <c r="H3545">
        <v>197</v>
      </c>
      <c r="I3545" t="str">
        <f t="shared" si="1310"/>
        <v>Very Low</v>
      </c>
      <c r="J3545">
        <v>578</v>
      </c>
      <c r="K3545" t="str">
        <f t="shared" si="1311"/>
        <v>Very Low</v>
      </c>
      <c r="L3545" t="s">
        <v>11863</v>
      </c>
      <c r="M3545">
        <v>755</v>
      </c>
      <c r="N3545" t="str">
        <f t="shared" si="1312"/>
        <v>Low</v>
      </c>
      <c r="O3545">
        <f t="shared" ref="O3545:O3547" si="1331">O3544</f>
        <v>7993039</v>
      </c>
      <c r="P3545" t="str">
        <f t="shared" si="1313"/>
        <v>Flop</v>
      </c>
      <c r="Q3545" t="s">
        <v>2994</v>
      </c>
      <c r="R3545" t="str">
        <f t="shared" si="1314"/>
        <v>Comedy</v>
      </c>
      <c r="S3545">
        <f t="shared" si="1315"/>
        <v>6</v>
      </c>
      <c r="T3545" t="s">
        <v>10865</v>
      </c>
      <c r="U3545" t="s">
        <v>16752</v>
      </c>
      <c r="V3545">
        <v>39786</v>
      </c>
      <c r="W3545" t="str">
        <f t="shared" si="1316"/>
        <v>Low</v>
      </c>
      <c r="X3545">
        <v>3009</v>
      </c>
      <c r="Y3545" t="str">
        <f t="shared" si="1317"/>
        <v>Low</v>
      </c>
      <c r="Z3545" t="s">
        <v>16753</v>
      </c>
      <c r="AA3545">
        <v>5</v>
      </c>
      <c r="AB3545" t="str">
        <f t="shared" si="1318"/>
        <v>Ensemble Poster</v>
      </c>
      <c r="AC3545" t="s">
        <v>16754</v>
      </c>
      <c r="AD3545" t="s">
        <v>16755</v>
      </c>
      <c r="AE3545">
        <v>162</v>
      </c>
      <c r="AF3545" t="str">
        <f t="shared" si="1319"/>
        <v>Very Low</v>
      </c>
      <c r="AG3545" t="s">
        <v>9</v>
      </c>
      <c r="AH3545" t="s">
        <v>10</v>
      </c>
      <c r="AI3545" t="s">
        <v>2720</v>
      </c>
      <c r="AJ3545" t="str">
        <f t="shared" si="1320"/>
        <v>Family</v>
      </c>
      <c r="AK3545">
        <v>7000000</v>
      </c>
      <c r="AL3545" t="str">
        <f t="shared" si="1321"/>
        <v>Low Budget</v>
      </c>
      <c r="AM3545">
        <v>2007</v>
      </c>
      <c r="AN3545">
        <f t="shared" si="1322"/>
        <v>18</v>
      </c>
      <c r="AO3545" t="str">
        <f t="shared" si="1323"/>
        <v>Old Classic</v>
      </c>
      <c r="AP3545">
        <v>632</v>
      </c>
      <c r="AQ3545" t="str">
        <f t="shared" si="1324"/>
        <v>Very Low</v>
      </c>
      <c r="AR3545">
        <v>4.8</v>
      </c>
      <c r="AS3545" t="str">
        <f t="shared" si="1325"/>
        <v>Poor</v>
      </c>
      <c r="AT3545">
        <v>1.78</v>
      </c>
      <c r="AU3545" t="str">
        <f t="shared" si="1326"/>
        <v>HDTV / Widescreen</v>
      </c>
      <c r="AV3545">
        <v>586</v>
      </c>
      <c r="AW3545" t="str">
        <f t="shared" si="1327"/>
        <v>Very Low</v>
      </c>
    </row>
    <row r="3546" spans="1:49" x14ac:dyDescent="0.3">
      <c r="A3546" t="s">
        <v>0</v>
      </c>
      <c r="B3546" t="s">
        <v>16756</v>
      </c>
      <c r="C3546">
        <v>6</v>
      </c>
      <c r="D3546" t="str">
        <f t="shared" si="1307"/>
        <v>Very Low</v>
      </c>
      <c r="E3546">
        <v>96</v>
      </c>
      <c r="F3546" t="str">
        <f t="shared" si="1308"/>
        <v>1h 36m</v>
      </c>
      <c r="G3546" t="str">
        <f t="shared" si="1309"/>
        <v>Standard Movie</v>
      </c>
      <c r="H3546">
        <v>16</v>
      </c>
      <c r="I3546" t="str">
        <f t="shared" si="1310"/>
        <v>Very Low</v>
      </c>
      <c r="J3546">
        <v>63</v>
      </c>
      <c r="K3546" t="str">
        <f t="shared" si="1311"/>
        <v>Very Low</v>
      </c>
      <c r="L3546" t="s">
        <v>16757</v>
      </c>
      <c r="M3546">
        <v>149</v>
      </c>
      <c r="N3546" t="str">
        <f t="shared" si="1312"/>
        <v>Low</v>
      </c>
      <c r="O3546">
        <f t="shared" si="1331"/>
        <v>7993039</v>
      </c>
      <c r="P3546" t="str">
        <f t="shared" si="1313"/>
        <v>Flop</v>
      </c>
      <c r="Q3546" t="s">
        <v>185</v>
      </c>
      <c r="R3546" t="str">
        <f t="shared" si="1314"/>
        <v>Drama</v>
      </c>
      <c r="S3546">
        <f t="shared" si="1315"/>
        <v>2</v>
      </c>
      <c r="T3546" t="s">
        <v>16758</v>
      </c>
      <c r="U3546" t="s">
        <v>16759</v>
      </c>
      <c r="V3546">
        <v>33</v>
      </c>
      <c r="W3546" t="str">
        <f t="shared" si="1316"/>
        <v>Very Low</v>
      </c>
      <c r="X3546">
        <v>414</v>
      </c>
      <c r="Y3546" t="str">
        <f t="shared" si="1317"/>
        <v>Very Low</v>
      </c>
      <c r="Z3546" t="s">
        <v>16760</v>
      </c>
      <c r="AA3546">
        <v>0</v>
      </c>
      <c r="AB3546" t="str">
        <f t="shared" si="1318"/>
        <v>Symbolic Poster</v>
      </c>
      <c r="AC3546" t="str">
        <f>AC3545</f>
        <v>2000s|basketball|country club|lifeguard|talent show</v>
      </c>
      <c r="AD3546" t="s">
        <v>16761</v>
      </c>
      <c r="AE3546">
        <v>6</v>
      </c>
      <c r="AF3546" t="str">
        <f t="shared" si="1319"/>
        <v>Very Low</v>
      </c>
      <c r="AG3546" t="s">
        <v>9</v>
      </c>
      <c r="AH3546" t="s">
        <v>239</v>
      </c>
      <c r="AI3546" t="str">
        <f t="shared" ref="AI3546:AI3548" si="1332">AI3545</f>
        <v>TV-G</v>
      </c>
      <c r="AJ3546" t="str">
        <f t="shared" si="1320"/>
        <v>Family</v>
      </c>
      <c r="AK3546">
        <v>8700000</v>
      </c>
      <c r="AL3546" t="str">
        <f t="shared" si="1321"/>
        <v>Low Budget</v>
      </c>
      <c r="AM3546">
        <v>2016</v>
      </c>
      <c r="AN3546">
        <f t="shared" si="1322"/>
        <v>9</v>
      </c>
      <c r="AO3546" t="str">
        <f t="shared" si="1323"/>
        <v>Modern Classic</v>
      </c>
      <c r="AP3546">
        <v>147</v>
      </c>
      <c r="AQ3546" t="str">
        <f t="shared" si="1324"/>
        <v>Very Low</v>
      </c>
      <c r="AR3546">
        <v>7.2</v>
      </c>
      <c r="AS3546" t="str">
        <f t="shared" si="1325"/>
        <v>Good</v>
      </c>
      <c r="AT3546">
        <v>2.35</v>
      </c>
      <c r="AU3546" t="str">
        <f t="shared" si="1326"/>
        <v>Cinematic Widescreen</v>
      </c>
      <c r="AV3546">
        <v>187</v>
      </c>
      <c r="AW3546" t="str">
        <f t="shared" si="1327"/>
        <v>Very Low</v>
      </c>
    </row>
    <row r="3547" spans="1:49" x14ac:dyDescent="0.3">
      <c r="A3547" t="s">
        <v>0</v>
      </c>
      <c r="B3547" t="s">
        <v>16762</v>
      </c>
      <c r="C3547">
        <v>46</v>
      </c>
      <c r="D3547" t="str">
        <f t="shared" si="1307"/>
        <v>Very Low</v>
      </c>
      <c r="E3547">
        <v>94</v>
      </c>
      <c r="F3547" t="str">
        <f t="shared" si="1308"/>
        <v>1h 34m</v>
      </c>
      <c r="G3547" t="str">
        <f t="shared" si="1309"/>
        <v>Standard Movie</v>
      </c>
      <c r="H3547">
        <v>0</v>
      </c>
      <c r="I3547" t="str">
        <f t="shared" si="1310"/>
        <v>Very Low</v>
      </c>
      <c r="J3547">
        <v>493</v>
      </c>
      <c r="K3547" t="str">
        <f t="shared" si="1311"/>
        <v>Very Low</v>
      </c>
      <c r="L3547" t="s">
        <v>11227</v>
      </c>
      <c r="M3547">
        <v>15000</v>
      </c>
      <c r="N3547" t="str">
        <f t="shared" si="1312"/>
        <v>Medium</v>
      </c>
      <c r="O3547">
        <f t="shared" si="1331"/>
        <v>7993039</v>
      </c>
      <c r="P3547" t="str">
        <f t="shared" si="1313"/>
        <v>Flop</v>
      </c>
      <c r="Q3547" t="s">
        <v>2096</v>
      </c>
      <c r="R3547" t="str">
        <f t="shared" si="1314"/>
        <v>Crime</v>
      </c>
      <c r="S3547">
        <f t="shared" si="1315"/>
        <v>3</v>
      </c>
      <c r="T3547" t="s">
        <v>16763</v>
      </c>
      <c r="U3547" t="s">
        <v>16764</v>
      </c>
      <c r="V3547">
        <v>5255</v>
      </c>
      <c r="W3547" t="str">
        <f t="shared" si="1316"/>
        <v>Very Low</v>
      </c>
      <c r="X3547">
        <v>17377</v>
      </c>
      <c r="Y3547" t="str">
        <f t="shared" si="1317"/>
        <v>Medium</v>
      </c>
      <c r="Z3547" t="s">
        <v>16765</v>
      </c>
      <c r="AA3547">
        <v>3</v>
      </c>
      <c r="AB3547" t="str">
        <f t="shared" si="1318"/>
        <v>Duo/Trio Poster</v>
      </c>
      <c r="AC3547" t="s">
        <v>16766</v>
      </c>
      <c r="AD3547" t="s">
        <v>16767</v>
      </c>
      <c r="AE3547">
        <v>38</v>
      </c>
      <c r="AF3547" t="str">
        <f t="shared" si="1319"/>
        <v>Very Low</v>
      </c>
      <c r="AG3547" t="s">
        <v>9</v>
      </c>
      <c r="AH3547" t="s">
        <v>10</v>
      </c>
      <c r="AI3547" t="str">
        <f t="shared" si="1332"/>
        <v>TV-G</v>
      </c>
      <c r="AJ3547" t="str">
        <f t="shared" si="1320"/>
        <v>Family</v>
      </c>
      <c r="AK3547">
        <v>7000000</v>
      </c>
      <c r="AL3547" t="str">
        <f t="shared" si="1321"/>
        <v>Low Budget</v>
      </c>
      <c r="AM3547">
        <v>2015</v>
      </c>
      <c r="AN3547">
        <f t="shared" si="1322"/>
        <v>10</v>
      </c>
      <c r="AO3547" t="str">
        <f t="shared" si="1323"/>
        <v>Modern Classic</v>
      </c>
      <c r="AP3547">
        <v>725</v>
      </c>
      <c r="AQ3547" t="str">
        <f t="shared" si="1324"/>
        <v>Very Low</v>
      </c>
      <c r="AR3547">
        <v>5.8</v>
      </c>
      <c r="AS3547" t="str">
        <f t="shared" si="1325"/>
        <v>Below Average</v>
      </c>
      <c r="AT3547">
        <v>2.35</v>
      </c>
      <c r="AU3547" t="str">
        <f t="shared" si="1326"/>
        <v>Cinematic Widescreen</v>
      </c>
      <c r="AV3547">
        <v>0</v>
      </c>
      <c r="AW3547" t="str">
        <f t="shared" si="1327"/>
        <v>Very Low</v>
      </c>
    </row>
    <row r="3548" spans="1:49" x14ac:dyDescent="0.3">
      <c r="A3548" t="s">
        <v>0</v>
      </c>
      <c r="B3548" t="s">
        <v>16768</v>
      </c>
      <c r="C3548">
        <v>63</v>
      </c>
      <c r="D3548" t="str">
        <f t="shared" si="1307"/>
        <v>Low</v>
      </c>
      <c r="E3548">
        <v>125</v>
      </c>
      <c r="F3548" t="str">
        <f t="shared" si="1308"/>
        <v>2h 5m</v>
      </c>
      <c r="G3548" t="str">
        <f t="shared" si="1309"/>
        <v>Long Movie</v>
      </c>
      <c r="H3548">
        <v>4</v>
      </c>
      <c r="I3548" t="str">
        <f t="shared" si="1310"/>
        <v>Very Low</v>
      </c>
      <c r="J3548">
        <v>36</v>
      </c>
      <c r="K3548" t="str">
        <f t="shared" si="1311"/>
        <v>Very Low</v>
      </c>
      <c r="L3548" t="s">
        <v>16769</v>
      </c>
      <c r="M3548">
        <v>177</v>
      </c>
      <c r="N3548" t="str">
        <f t="shared" si="1312"/>
        <v>Low</v>
      </c>
      <c r="O3548">
        <v>927107</v>
      </c>
      <c r="P3548" t="str">
        <f t="shared" si="1313"/>
        <v>Flop</v>
      </c>
      <c r="Q3548" t="s">
        <v>11980</v>
      </c>
      <c r="R3548" t="str">
        <f t="shared" si="1314"/>
        <v>Biography</v>
      </c>
      <c r="S3548">
        <f t="shared" si="1315"/>
        <v>4</v>
      </c>
      <c r="T3548" t="s">
        <v>16770</v>
      </c>
      <c r="U3548" t="s">
        <v>16771</v>
      </c>
      <c r="V3548">
        <v>5153</v>
      </c>
      <c r="W3548" t="str">
        <f t="shared" si="1316"/>
        <v>Very Low</v>
      </c>
      <c r="X3548">
        <v>333</v>
      </c>
      <c r="Y3548" t="str">
        <f t="shared" si="1317"/>
        <v>Very Low</v>
      </c>
      <c r="Z3548" t="s">
        <v>16772</v>
      </c>
      <c r="AA3548">
        <v>1</v>
      </c>
      <c r="AB3548" t="str">
        <f t="shared" si="1318"/>
        <v>Solo Star Poster</v>
      </c>
      <c r="AC3548" t="s">
        <v>16773</v>
      </c>
      <c r="AD3548" t="s">
        <v>16774</v>
      </c>
      <c r="AE3548">
        <v>51</v>
      </c>
      <c r="AF3548" t="str">
        <f t="shared" si="1319"/>
        <v>Very Low</v>
      </c>
      <c r="AG3548" t="s">
        <v>8702</v>
      </c>
      <c r="AH3548" t="s">
        <v>738</v>
      </c>
      <c r="AI3548" t="str">
        <f t="shared" si="1332"/>
        <v>TV-G</v>
      </c>
      <c r="AJ3548" t="str">
        <f t="shared" si="1320"/>
        <v>Family</v>
      </c>
      <c r="AK3548">
        <v>15000000</v>
      </c>
      <c r="AL3548" t="str">
        <f t="shared" si="1321"/>
        <v>Low Budget</v>
      </c>
      <c r="AM3548">
        <v>1999</v>
      </c>
      <c r="AN3548">
        <f t="shared" si="1322"/>
        <v>26</v>
      </c>
      <c r="AO3548" t="str">
        <f t="shared" si="1323"/>
        <v>Old Classic</v>
      </c>
      <c r="AP3548">
        <v>66</v>
      </c>
      <c r="AQ3548" t="str">
        <f t="shared" si="1324"/>
        <v>Very Low</v>
      </c>
      <c r="AR3548">
        <v>7.3</v>
      </c>
      <c r="AS3548" t="str">
        <f t="shared" si="1325"/>
        <v>Good</v>
      </c>
      <c r="AT3548">
        <v>1.85</v>
      </c>
      <c r="AU3548" t="str">
        <f t="shared" si="1326"/>
        <v>HDTV / Widescreen</v>
      </c>
      <c r="AV3548">
        <v>687</v>
      </c>
      <c r="AW3548" t="str">
        <f t="shared" si="1327"/>
        <v>Very Low</v>
      </c>
    </row>
    <row r="3549" spans="1:49" x14ac:dyDescent="0.3">
      <c r="A3549" t="s">
        <v>0</v>
      </c>
      <c r="B3549" t="s">
        <v>16775</v>
      </c>
      <c r="C3549">
        <v>74</v>
      </c>
      <c r="D3549" t="str">
        <f t="shared" si="1307"/>
        <v>Low</v>
      </c>
      <c r="E3549">
        <v>108</v>
      </c>
      <c r="F3549" t="str">
        <f t="shared" si="1308"/>
        <v>1h 48m</v>
      </c>
      <c r="G3549" t="str">
        <f t="shared" si="1309"/>
        <v>Standard Movie</v>
      </c>
      <c r="H3549">
        <v>3</v>
      </c>
      <c r="I3549" t="str">
        <f t="shared" si="1310"/>
        <v>Very Low</v>
      </c>
      <c r="J3549">
        <v>436</v>
      </c>
      <c r="K3549" t="str">
        <f t="shared" si="1311"/>
        <v>Very Low</v>
      </c>
      <c r="L3549" t="s">
        <v>3169</v>
      </c>
      <c r="M3549">
        <v>710</v>
      </c>
      <c r="N3549" t="str">
        <f t="shared" si="1312"/>
        <v>Low</v>
      </c>
      <c r="O3549">
        <v>49526</v>
      </c>
      <c r="P3549" t="str">
        <f t="shared" si="1313"/>
        <v>Flop</v>
      </c>
      <c r="Q3549" t="s">
        <v>2498</v>
      </c>
      <c r="R3549" t="str">
        <f t="shared" si="1314"/>
        <v>Comedy</v>
      </c>
      <c r="S3549">
        <f t="shared" si="1315"/>
        <v>2</v>
      </c>
      <c r="T3549" t="s">
        <v>3258</v>
      </c>
      <c r="U3549" t="s">
        <v>16776</v>
      </c>
      <c r="V3549">
        <v>16299</v>
      </c>
      <c r="W3549" t="str">
        <f t="shared" si="1316"/>
        <v>Low</v>
      </c>
      <c r="X3549">
        <v>2119</v>
      </c>
      <c r="Y3549" t="str">
        <f t="shared" si="1317"/>
        <v>Low</v>
      </c>
      <c r="Z3549" t="s">
        <v>15183</v>
      </c>
      <c r="AA3549">
        <v>1</v>
      </c>
      <c r="AB3549" t="str">
        <f t="shared" si="1318"/>
        <v>Solo Star Poster</v>
      </c>
      <c r="AC3549" t="s">
        <v>16777</v>
      </c>
      <c r="AD3549" t="s">
        <v>16778</v>
      </c>
      <c r="AE3549">
        <v>129</v>
      </c>
      <c r="AF3549" t="str">
        <f t="shared" si="1319"/>
        <v>Very Low</v>
      </c>
      <c r="AG3549" t="s">
        <v>9</v>
      </c>
      <c r="AH3549" t="s">
        <v>10</v>
      </c>
      <c r="AI3549" t="s">
        <v>556</v>
      </c>
      <c r="AJ3549" t="str">
        <f t="shared" si="1320"/>
        <v>Adult</v>
      </c>
      <c r="AK3549">
        <v>6800000</v>
      </c>
      <c r="AL3549" t="str">
        <f t="shared" si="1321"/>
        <v>Low Budget</v>
      </c>
      <c r="AM3549">
        <v>2005</v>
      </c>
      <c r="AN3549">
        <f t="shared" si="1322"/>
        <v>20</v>
      </c>
      <c r="AO3549" t="str">
        <f t="shared" si="1323"/>
        <v>Old Classic</v>
      </c>
      <c r="AP3549">
        <v>697</v>
      </c>
      <c r="AQ3549" t="str">
        <f t="shared" si="1324"/>
        <v>Very Low</v>
      </c>
      <c r="AR3549">
        <v>7</v>
      </c>
      <c r="AS3549" t="str">
        <f t="shared" si="1325"/>
        <v>Good</v>
      </c>
      <c r="AT3549">
        <v>2.35</v>
      </c>
      <c r="AU3549" t="str">
        <f t="shared" si="1326"/>
        <v>Cinematic Widescreen</v>
      </c>
      <c r="AV3549">
        <v>1000</v>
      </c>
      <c r="AW3549" t="str">
        <f t="shared" si="1327"/>
        <v>Very Low</v>
      </c>
    </row>
    <row r="3550" spans="1:49" x14ac:dyDescent="0.3">
      <c r="A3550" t="s">
        <v>0</v>
      </c>
      <c r="B3550" t="s">
        <v>16779</v>
      </c>
      <c r="C3550">
        <v>25</v>
      </c>
      <c r="D3550" t="str">
        <f t="shared" si="1307"/>
        <v>Very Low</v>
      </c>
      <c r="E3550">
        <v>101</v>
      </c>
      <c r="F3550" t="str">
        <f t="shared" si="1308"/>
        <v>1h 41m</v>
      </c>
      <c r="G3550" t="str">
        <f t="shared" si="1309"/>
        <v>Standard Movie</v>
      </c>
      <c r="H3550">
        <v>0</v>
      </c>
      <c r="I3550" t="str">
        <f t="shared" si="1310"/>
        <v>Very Low</v>
      </c>
      <c r="J3550">
        <v>83</v>
      </c>
      <c r="K3550" t="str">
        <f t="shared" si="1311"/>
        <v>Very Low</v>
      </c>
      <c r="L3550" t="s">
        <v>16780</v>
      </c>
      <c r="M3550">
        <v>240</v>
      </c>
      <c r="N3550" t="str">
        <f t="shared" si="1312"/>
        <v>Low</v>
      </c>
      <c r="O3550">
        <v>10696</v>
      </c>
      <c r="P3550" t="str">
        <f t="shared" si="1313"/>
        <v>Flop</v>
      </c>
      <c r="Q3550" t="s">
        <v>1499</v>
      </c>
      <c r="R3550" t="str">
        <f t="shared" si="1314"/>
        <v>Crime</v>
      </c>
      <c r="S3550">
        <f t="shared" si="1315"/>
        <v>2</v>
      </c>
      <c r="T3550" t="s">
        <v>15380</v>
      </c>
      <c r="U3550" t="s">
        <v>16781</v>
      </c>
      <c r="V3550">
        <v>10771</v>
      </c>
      <c r="W3550" t="str">
        <f t="shared" si="1316"/>
        <v>Low</v>
      </c>
      <c r="X3550">
        <v>490</v>
      </c>
      <c r="Y3550" t="str">
        <f t="shared" si="1317"/>
        <v>Very Low</v>
      </c>
      <c r="Z3550" t="s">
        <v>16782</v>
      </c>
      <c r="AA3550">
        <v>8</v>
      </c>
      <c r="AB3550" t="str">
        <f t="shared" si="1318"/>
        <v>Ensemble Poster</v>
      </c>
      <c r="AC3550" t="s">
        <v>16783</v>
      </c>
      <c r="AD3550" t="s">
        <v>16784</v>
      </c>
      <c r="AE3550">
        <v>65</v>
      </c>
      <c r="AF3550" t="str">
        <f t="shared" si="1319"/>
        <v>Very Low</v>
      </c>
      <c r="AG3550" t="s">
        <v>9</v>
      </c>
      <c r="AH3550" t="s">
        <v>10</v>
      </c>
      <c r="AI3550" t="s">
        <v>556</v>
      </c>
      <c r="AJ3550" t="str">
        <f t="shared" si="1320"/>
        <v>Adult</v>
      </c>
      <c r="AK3550">
        <v>6800000</v>
      </c>
      <c r="AL3550" t="str">
        <f t="shared" si="1321"/>
        <v>Low Budget</v>
      </c>
      <c r="AM3550">
        <v>2003</v>
      </c>
      <c r="AN3550">
        <f t="shared" si="1322"/>
        <v>22</v>
      </c>
      <c r="AO3550" t="str">
        <f t="shared" si="1323"/>
        <v>Old Classic</v>
      </c>
      <c r="AP3550">
        <v>83</v>
      </c>
      <c r="AQ3550" t="str">
        <f t="shared" si="1324"/>
        <v>Very Low</v>
      </c>
      <c r="AR3550">
        <v>6.4</v>
      </c>
      <c r="AS3550" t="str">
        <f t="shared" si="1325"/>
        <v>Average</v>
      </c>
      <c r="AT3550">
        <v>2.35</v>
      </c>
      <c r="AU3550" t="str">
        <f t="shared" si="1326"/>
        <v>Cinematic Widescreen</v>
      </c>
      <c r="AV3550">
        <v>413</v>
      </c>
      <c r="AW3550" t="str">
        <f t="shared" si="1327"/>
        <v>Very Low</v>
      </c>
    </row>
    <row r="3551" spans="1:49" x14ac:dyDescent="0.3">
      <c r="A3551" t="s">
        <v>0</v>
      </c>
      <c r="B3551" t="s">
        <v>16785</v>
      </c>
      <c r="C3551">
        <v>224</v>
      </c>
      <c r="D3551" t="str">
        <f t="shared" si="1307"/>
        <v>Medium</v>
      </c>
      <c r="E3551">
        <v>101</v>
      </c>
      <c r="F3551" t="str">
        <f t="shared" si="1308"/>
        <v>1h 41m</v>
      </c>
      <c r="G3551" t="str">
        <f t="shared" si="1309"/>
        <v>Standard Movie</v>
      </c>
      <c r="H3551">
        <v>13</v>
      </c>
      <c r="I3551" t="str">
        <f t="shared" si="1310"/>
        <v>Very Low</v>
      </c>
      <c r="J3551">
        <v>261</v>
      </c>
      <c r="K3551" t="str">
        <f t="shared" si="1311"/>
        <v>Very Low</v>
      </c>
      <c r="L3551" t="s">
        <v>7024</v>
      </c>
      <c r="M3551">
        <v>34000</v>
      </c>
      <c r="N3551" t="str">
        <f t="shared" si="1312"/>
        <v>Medium</v>
      </c>
      <c r="O3551">
        <v>31607598</v>
      </c>
      <c r="P3551" t="str">
        <f t="shared" si="1313"/>
        <v>Average</v>
      </c>
      <c r="Q3551" t="s">
        <v>4355</v>
      </c>
      <c r="R3551" t="str">
        <f t="shared" si="1314"/>
        <v>Drama</v>
      </c>
      <c r="S3551">
        <f t="shared" si="1315"/>
        <v>3</v>
      </c>
      <c r="T3551" t="s">
        <v>318</v>
      </c>
      <c r="U3551" t="s">
        <v>16786</v>
      </c>
      <c r="V3551">
        <v>58366</v>
      </c>
      <c r="W3551" t="str">
        <f t="shared" si="1316"/>
        <v>Medium</v>
      </c>
      <c r="X3551">
        <v>35717</v>
      </c>
      <c r="Y3551" t="str">
        <f t="shared" si="1317"/>
        <v>Medium</v>
      </c>
      <c r="Z3551" t="s">
        <v>16787</v>
      </c>
      <c r="AA3551">
        <v>1</v>
      </c>
      <c r="AB3551" t="str">
        <f t="shared" si="1318"/>
        <v>Solo Star Poster</v>
      </c>
      <c r="AC3551" t="s">
        <v>16788</v>
      </c>
      <c r="AD3551" t="s">
        <v>16789</v>
      </c>
      <c r="AE3551">
        <v>160</v>
      </c>
      <c r="AF3551" t="str">
        <f t="shared" si="1319"/>
        <v>Very Low</v>
      </c>
      <c r="AG3551" t="s">
        <v>9</v>
      </c>
      <c r="AH3551" t="s">
        <v>239</v>
      </c>
      <c r="AI3551" t="s">
        <v>11</v>
      </c>
      <c r="AJ3551" t="str">
        <f t="shared" si="1320"/>
        <v>Teen</v>
      </c>
      <c r="AK3551">
        <v>6900000</v>
      </c>
      <c r="AL3551" t="str">
        <f t="shared" si="1321"/>
        <v>Low Budget</v>
      </c>
      <c r="AM3551">
        <v>2012</v>
      </c>
      <c r="AN3551">
        <f t="shared" si="1322"/>
        <v>13</v>
      </c>
      <c r="AO3551" t="str">
        <f t="shared" si="1323"/>
        <v>Modern Classic</v>
      </c>
      <c r="AP3551">
        <v>924</v>
      </c>
      <c r="AQ3551" t="str">
        <f t="shared" si="1324"/>
        <v>Very Low</v>
      </c>
      <c r="AR3551">
        <v>5.6</v>
      </c>
      <c r="AS3551" t="str">
        <f t="shared" si="1325"/>
        <v>Below Average</v>
      </c>
      <c r="AT3551">
        <v>2.35</v>
      </c>
      <c r="AU3551" t="str">
        <f t="shared" si="1326"/>
        <v>Cinematic Widescreen</v>
      </c>
      <c r="AV3551">
        <v>10000</v>
      </c>
      <c r="AW3551" t="str">
        <f t="shared" si="1327"/>
        <v>Low</v>
      </c>
    </row>
    <row r="3552" spans="1:49" x14ac:dyDescent="0.3">
      <c r="A3552" t="s">
        <v>0</v>
      </c>
      <c r="B3552" t="s">
        <v>5714</v>
      </c>
      <c r="C3552">
        <v>226</v>
      </c>
      <c r="D3552" t="str">
        <f t="shared" si="1307"/>
        <v>Medium</v>
      </c>
      <c r="E3552">
        <v>139</v>
      </c>
      <c r="F3552" t="str">
        <f t="shared" si="1308"/>
        <v>2h 19m</v>
      </c>
      <c r="G3552" t="str">
        <f t="shared" si="1309"/>
        <v>Long Movie</v>
      </c>
      <c r="H3552">
        <v>777</v>
      </c>
      <c r="I3552" t="str">
        <f t="shared" si="1310"/>
        <v>Very Low</v>
      </c>
      <c r="J3552">
        <v>58</v>
      </c>
      <c r="K3552" t="str">
        <f t="shared" si="1311"/>
        <v>Very Low</v>
      </c>
      <c r="L3552" t="s">
        <v>16790</v>
      </c>
      <c r="M3552">
        <v>131</v>
      </c>
      <c r="N3552" t="str">
        <f t="shared" si="1312"/>
        <v>Low</v>
      </c>
      <c r="O3552">
        <v>6857096</v>
      </c>
      <c r="P3552" t="str">
        <f t="shared" si="1313"/>
        <v>Flop</v>
      </c>
      <c r="Q3552" t="s">
        <v>16791</v>
      </c>
      <c r="R3552" t="str">
        <f t="shared" si="1314"/>
        <v>Drama</v>
      </c>
      <c r="S3552">
        <f t="shared" si="1315"/>
        <v>3</v>
      </c>
      <c r="T3552" t="s">
        <v>15302</v>
      </c>
      <c r="U3552" t="s">
        <v>16792</v>
      </c>
      <c r="V3552">
        <v>80429</v>
      </c>
      <c r="W3552" t="str">
        <f t="shared" si="1316"/>
        <v>Medium</v>
      </c>
      <c r="X3552">
        <v>343</v>
      </c>
      <c r="Y3552" t="str">
        <f t="shared" si="1317"/>
        <v>Very Low</v>
      </c>
      <c r="Z3552" t="s">
        <v>16793</v>
      </c>
      <c r="AA3552">
        <v>0</v>
      </c>
      <c r="AB3552" t="str">
        <f t="shared" si="1318"/>
        <v>Symbolic Poster</v>
      </c>
      <c r="AC3552" t="s">
        <v>16794</v>
      </c>
      <c r="AD3552" t="s">
        <v>16795</v>
      </c>
      <c r="AE3552">
        <v>156</v>
      </c>
      <c r="AF3552" t="str">
        <f t="shared" si="1319"/>
        <v>Very Low</v>
      </c>
      <c r="AG3552" t="s">
        <v>1435</v>
      </c>
      <c r="AH3552" t="s">
        <v>239</v>
      </c>
      <c r="AI3552" t="s">
        <v>556</v>
      </c>
      <c r="AJ3552" t="str">
        <f t="shared" si="1320"/>
        <v>Adult</v>
      </c>
      <c r="AK3552">
        <v>6800000</v>
      </c>
      <c r="AL3552" t="str">
        <f t="shared" si="1321"/>
        <v>Low Budget</v>
      </c>
      <c r="AM3552">
        <v>2010</v>
      </c>
      <c r="AN3552">
        <f t="shared" si="1322"/>
        <v>15</v>
      </c>
      <c r="AO3552" t="str">
        <f t="shared" si="1323"/>
        <v>Modern Classic</v>
      </c>
      <c r="AP3552">
        <v>66</v>
      </c>
      <c r="AQ3552" t="str">
        <f t="shared" si="1324"/>
        <v>Very Low</v>
      </c>
      <c r="AR3552">
        <v>8.1999999999999993</v>
      </c>
      <c r="AS3552" t="str">
        <f t="shared" si="1325"/>
        <v>Excellent</v>
      </c>
      <c r="AT3552">
        <v>1.85</v>
      </c>
      <c r="AU3552" t="str">
        <f t="shared" si="1326"/>
        <v>HDTV / Widescreen</v>
      </c>
      <c r="AV3552">
        <v>37000</v>
      </c>
      <c r="AW3552" t="str">
        <f t="shared" si="1327"/>
        <v>Medium</v>
      </c>
    </row>
    <row r="3553" spans="1:49" x14ac:dyDescent="0.3">
      <c r="A3553" t="s">
        <v>0</v>
      </c>
      <c r="B3553" t="s">
        <v>4599</v>
      </c>
      <c r="C3553">
        <v>36</v>
      </c>
      <c r="D3553" t="str">
        <f t="shared" si="1307"/>
        <v>Very Low</v>
      </c>
      <c r="E3553">
        <v>125</v>
      </c>
      <c r="F3553" t="str">
        <f t="shared" si="1308"/>
        <v>2h 5m</v>
      </c>
      <c r="G3553" t="str">
        <f t="shared" si="1309"/>
        <v>Long Movie</v>
      </c>
      <c r="H3553">
        <v>125</v>
      </c>
      <c r="I3553" t="str">
        <f t="shared" si="1310"/>
        <v>Very Low</v>
      </c>
      <c r="J3553">
        <v>11</v>
      </c>
      <c r="K3553" t="str">
        <f t="shared" si="1311"/>
        <v>Very Low</v>
      </c>
      <c r="L3553" t="s">
        <v>16796</v>
      </c>
      <c r="M3553">
        <v>60</v>
      </c>
      <c r="N3553" t="str">
        <f t="shared" si="1312"/>
        <v>Low</v>
      </c>
      <c r="O3553">
        <v>223878</v>
      </c>
      <c r="P3553" t="str">
        <f t="shared" si="1313"/>
        <v>Flop</v>
      </c>
      <c r="Q3553" t="s">
        <v>1386</v>
      </c>
      <c r="R3553" t="str">
        <f t="shared" si="1314"/>
        <v>Comedy</v>
      </c>
      <c r="S3553">
        <f t="shared" si="1315"/>
        <v>3</v>
      </c>
      <c r="T3553" t="s">
        <v>16797</v>
      </c>
      <c r="U3553" t="s">
        <v>16798</v>
      </c>
      <c r="V3553">
        <v>3548</v>
      </c>
      <c r="W3553" t="str">
        <f t="shared" si="1316"/>
        <v>Very Low</v>
      </c>
      <c r="X3553">
        <v>132</v>
      </c>
      <c r="Y3553" t="str">
        <f t="shared" si="1317"/>
        <v>Very Low</v>
      </c>
      <c r="Z3553" t="s">
        <v>16799</v>
      </c>
      <c r="AA3553">
        <v>1</v>
      </c>
      <c r="AB3553" t="str">
        <f t="shared" si="1318"/>
        <v>Solo Star Poster</v>
      </c>
      <c r="AC3553" t="s">
        <v>16800</v>
      </c>
      <c r="AD3553" t="s">
        <v>16801</v>
      </c>
      <c r="AE3553">
        <v>21</v>
      </c>
      <c r="AF3553" t="str">
        <f t="shared" si="1319"/>
        <v>Very Low</v>
      </c>
      <c r="AG3553" t="s">
        <v>9766</v>
      </c>
      <c r="AH3553" t="s">
        <v>7061</v>
      </c>
      <c r="AI3553" t="s">
        <v>556</v>
      </c>
      <c r="AJ3553" t="str">
        <f t="shared" si="1320"/>
        <v>Adult</v>
      </c>
      <c r="AK3553">
        <v>5000000</v>
      </c>
      <c r="AL3553" t="str">
        <f t="shared" si="1321"/>
        <v>Low Budget</v>
      </c>
      <c r="AM3553">
        <v>2003</v>
      </c>
      <c r="AN3553">
        <f t="shared" si="1322"/>
        <v>22</v>
      </c>
      <c r="AO3553" t="str">
        <f t="shared" si="1323"/>
        <v>Old Classic</v>
      </c>
      <c r="AP3553">
        <v>29</v>
      </c>
      <c r="AQ3553" t="str">
        <f t="shared" si="1324"/>
        <v>Very Low</v>
      </c>
      <c r="AR3553">
        <v>6.5</v>
      </c>
      <c r="AS3553" t="str">
        <f t="shared" si="1325"/>
        <v>Average</v>
      </c>
      <c r="AT3553">
        <v>2.35</v>
      </c>
      <c r="AU3553" t="str">
        <f t="shared" si="1326"/>
        <v>Cinematic Widescreen</v>
      </c>
      <c r="AV3553">
        <v>282</v>
      </c>
      <c r="AW3553" t="str">
        <f t="shared" si="1327"/>
        <v>Very Low</v>
      </c>
    </row>
    <row r="3554" spans="1:49" x14ac:dyDescent="0.3">
      <c r="A3554" t="s">
        <v>0</v>
      </c>
      <c r="B3554" t="s">
        <v>16802</v>
      </c>
      <c r="C3554">
        <v>54</v>
      </c>
      <c r="D3554" t="str">
        <f t="shared" si="1307"/>
        <v>Low</v>
      </c>
      <c r="E3554">
        <v>88</v>
      </c>
      <c r="F3554" t="str">
        <f t="shared" si="1308"/>
        <v>1h 28m</v>
      </c>
      <c r="G3554" t="str">
        <f t="shared" si="1309"/>
        <v>Featurette</v>
      </c>
      <c r="H3554">
        <v>11</v>
      </c>
      <c r="I3554" t="str">
        <f t="shared" si="1310"/>
        <v>Very Low</v>
      </c>
      <c r="J3554">
        <v>415</v>
      </c>
      <c r="K3554" t="str">
        <f t="shared" si="1311"/>
        <v>Very Low</v>
      </c>
      <c r="L3554" t="s">
        <v>10711</v>
      </c>
      <c r="M3554">
        <v>1000</v>
      </c>
      <c r="N3554" t="str">
        <f t="shared" si="1312"/>
        <v>Low</v>
      </c>
      <c r="O3554">
        <v>828</v>
      </c>
      <c r="P3554" t="str">
        <f t="shared" si="1313"/>
        <v>Flop</v>
      </c>
      <c r="Q3554" t="s">
        <v>16803</v>
      </c>
      <c r="R3554" t="str">
        <f t="shared" si="1314"/>
        <v>Action</v>
      </c>
      <c r="S3554">
        <f t="shared" si="1315"/>
        <v>6</v>
      </c>
      <c r="T3554" t="s">
        <v>364</v>
      </c>
      <c r="U3554" t="s">
        <v>16804</v>
      </c>
      <c r="V3554">
        <v>5133</v>
      </c>
      <c r="W3554" t="str">
        <f t="shared" si="1316"/>
        <v>Very Low</v>
      </c>
      <c r="X3554">
        <v>2728</v>
      </c>
      <c r="Y3554" t="str">
        <f t="shared" si="1317"/>
        <v>Low</v>
      </c>
      <c r="Z3554" t="s">
        <v>15420</v>
      </c>
      <c r="AA3554">
        <v>8</v>
      </c>
      <c r="AB3554" t="str">
        <f t="shared" si="1318"/>
        <v>Ensemble Poster</v>
      </c>
      <c r="AC3554" t="s">
        <v>16805</v>
      </c>
      <c r="AD3554" t="s">
        <v>16806</v>
      </c>
      <c r="AE3554">
        <v>31</v>
      </c>
      <c r="AF3554" t="str">
        <f t="shared" si="1319"/>
        <v>Very Low</v>
      </c>
      <c r="AG3554" t="s">
        <v>9</v>
      </c>
      <c r="AH3554" t="s">
        <v>7958</v>
      </c>
      <c r="AI3554" t="s">
        <v>556</v>
      </c>
      <c r="AJ3554" t="str">
        <f t="shared" si="1320"/>
        <v>Adult</v>
      </c>
      <c r="AK3554">
        <f>AK3553</f>
        <v>5000000</v>
      </c>
      <c r="AL3554" t="str">
        <f t="shared" si="1321"/>
        <v>Low Budget</v>
      </c>
      <c r="AM3554">
        <v>2009</v>
      </c>
      <c r="AN3554">
        <f t="shared" si="1322"/>
        <v>16</v>
      </c>
      <c r="AO3554" t="str">
        <f t="shared" si="1323"/>
        <v>Old Classic</v>
      </c>
      <c r="AP3554">
        <v>418</v>
      </c>
      <c r="AQ3554" t="str">
        <f t="shared" si="1324"/>
        <v>Very Low</v>
      </c>
      <c r="AR3554">
        <v>6.4</v>
      </c>
      <c r="AS3554" t="str">
        <f t="shared" si="1325"/>
        <v>Average</v>
      </c>
      <c r="AT3554">
        <v>2.35</v>
      </c>
      <c r="AU3554" t="str">
        <f t="shared" si="1326"/>
        <v>Cinematic Widescreen</v>
      </c>
      <c r="AV3554">
        <v>663</v>
      </c>
      <c r="AW3554" t="str">
        <f t="shared" si="1327"/>
        <v>Very Low</v>
      </c>
    </row>
    <row r="3555" spans="1:49" x14ac:dyDescent="0.3">
      <c r="A3555" t="s">
        <v>0</v>
      </c>
      <c r="B3555" t="s">
        <v>1370</v>
      </c>
      <c r="C3555">
        <v>142</v>
      </c>
      <c r="D3555" t="str">
        <f t="shared" si="1307"/>
        <v>Low</v>
      </c>
      <c r="E3555">
        <v>115</v>
      </c>
      <c r="F3555" t="str">
        <f t="shared" si="1308"/>
        <v>1h 55m</v>
      </c>
      <c r="G3555" t="str">
        <f t="shared" si="1309"/>
        <v>Standard Movie</v>
      </c>
      <c r="H3555">
        <v>294</v>
      </c>
      <c r="I3555" t="str">
        <f t="shared" si="1310"/>
        <v>Very Low</v>
      </c>
      <c r="J3555">
        <v>15</v>
      </c>
      <c r="K3555" t="str">
        <f t="shared" si="1311"/>
        <v>Very Low</v>
      </c>
      <c r="L3555" t="s">
        <v>16807</v>
      </c>
      <c r="M3555">
        <v>585</v>
      </c>
      <c r="N3555" t="str">
        <f t="shared" si="1312"/>
        <v>Low</v>
      </c>
      <c r="O3555">
        <v>8060</v>
      </c>
      <c r="P3555" t="str">
        <f t="shared" si="1313"/>
        <v>Flop</v>
      </c>
      <c r="Q3555" t="s">
        <v>435</v>
      </c>
      <c r="R3555" t="str">
        <f t="shared" si="1314"/>
        <v>Action</v>
      </c>
      <c r="S3555">
        <f t="shared" si="1315"/>
        <v>4</v>
      </c>
      <c r="T3555" t="s">
        <v>14469</v>
      </c>
      <c r="U3555" t="s">
        <v>16808</v>
      </c>
      <c r="V3555">
        <v>81644</v>
      </c>
      <c r="W3555" t="str">
        <f t="shared" si="1316"/>
        <v>Medium</v>
      </c>
      <c r="X3555">
        <v>666</v>
      </c>
      <c r="Y3555" t="str">
        <f t="shared" si="1317"/>
        <v>Very Low</v>
      </c>
      <c r="Z3555" t="s">
        <v>16809</v>
      </c>
      <c r="AA3555">
        <v>1</v>
      </c>
      <c r="AB3555" t="str">
        <f t="shared" si="1318"/>
        <v>Solo Star Poster</v>
      </c>
      <c r="AC3555" t="s">
        <v>16810</v>
      </c>
      <c r="AD3555" t="s">
        <v>16811</v>
      </c>
      <c r="AE3555">
        <v>107</v>
      </c>
      <c r="AF3555" t="str">
        <f t="shared" si="1319"/>
        <v>Very Low</v>
      </c>
      <c r="AG3555" t="s">
        <v>14474</v>
      </c>
      <c r="AH3555" t="s">
        <v>16812</v>
      </c>
      <c r="AI3555" t="s">
        <v>556</v>
      </c>
      <c r="AJ3555" t="str">
        <f t="shared" si="1320"/>
        <v>Adult</v>
      </c>
      <c r="AK3555">
        <v>4000000</v>
      </c>
      <c r="AL3555" t="str">
        <f t="shared" si="1321"/>
        <v>Low Budget</v>
      </c>
      <c r="AM3555">
        <v>2007</v>
      </c>
      <c r="AN3555">
        <f t="shared" si="1322"/>
        <v>18</v>
      </c>
      <c r="AO3555" t="str">
        <f t="shared" si="1323"/>
        <v>Old Classic</v>
      </c>
      <c r="AP3555">
        <v>39</v>
      </c>
      <c r="AQ3555" t="str">
        <f t="shared" si="1324"/>
        <v>Very Low</v>
      </c>
      <c r="AR3555">
        <v>8.1</v>
      </c>
      <c r="AS3555" t="str">
        <f t="shared" si="1325"/>
        <v>Excellent</v>
      </c>
      <c r="AT3555">
        <v>1.85</v>
      </c>
      <c r="AU3555" t="str">
        <f t="shared" si="1326"/>
        <v>HDTV / Widescreen</v>
      </c>
      <c r="AV3555">
        <v>11000</v>
      </c>
      <c r="AW3555" t="str">
        <f t="shared" si="1327"/>
        <v>Medium</v>
      </c>
    </row>
    <row r="3556" spans="1:49" x14ac:dyDescent="0.3">
      <c r="A3556" t="s">
        <v>0</v>
      </c>
      <c r="B3556" t="s">
        <v>8381</v>
      </c>
      <c r="C3556">
        <v>271</v>
      </c>
      <c r="D3556" t="str">
        <f t="shared" si="1307"/>
        <v>Medium</v>
      </c>
      <c r="E3556">
        <v>99</v>
      </c>
      <c r="F3556" t="str">
        <f t="shared" si="1308"/>
        <v>1h 39m</v>
      </c>
      <c r="G3556" t="str">
        <f t="shared" si="1309"/>
        <v>Standard Movie</v>
      </c>
      <c r="H3556">
        <v>40</v>
      </c>
      <c r="I3556" t="str">
        <f t="shared" si="1310"/>
        <v>Very Low</v>
      </c>
      <c r="J3556">
        <v>300</v>
      </c>
      <c r="K3556" t="str">
        <f t="shared" si="1311"/>
        <v>Very Low</v>
      </c>
      <c r="L3556" t="s">
        <v>16813</v>
      </c>
      <c r="M3556">
        <v>1000</v>
      </c>
      <c r="N3556" t="str">
        <f t="shared" si="1312"/>
        <v>Low</v>
      </c>
      <c r="O3556">
        <v>84263837</v>
      </c>
      <c r="P3556" t="str">
        <f t="shared" si="1313"/>
        <v>Hit</v>
      </c>
      <c r="Q3556" t="s">
        <v>5074</v>
      </c>
      <c r="R3556" t="str">
        <f t="shared" si="1314"/>
        <v>Horror</v>
      </c>
      <c r="S3556">
        <f t="shared" si="1315"/>
        <v>2</v>
      </c>
      <c r="T3556" t="s">
        <v>1203</v>
      </c>
      <c r="U3556" t="s">
        <v>16814</v>
      </c>
      <c r="V3556">
        <v>81699</v>
      </c>
      <c r="W3556" t="str">
        <f t="shared" si="1316"/>
        <v>Medium</v>
      </c>
      <c r="X3556">
        <v>2323</v>
      </c>
      <c r="Y3556" t="str">
        <f t="shared" si="1317"/>
        <v>Low</v>
      </c>
      <c r="Z3556" t="s">
        <v>16815</v>
      </c>
      <c r="AA3556">
        <v>0</v>
      </c>
      <c r="AB3556" t="str">
        <f t="shared" si="1318"/>
        <v>Symbolic Poster</v>
      </c>
      <c r="AC3556" t="s">
        <v>16816</v>
      </c>
      <c r="AD3556" t="s">
        <v>16817</v>
      </c>
      <c r="AE3556">
        <v>291</v>
      </c>
      <c r="AF3556" t="str">
        <f t="shared" si="1319"/>
        <v>Very Low</v>
      </c>
      <c r="AG3556" t="s">
        <v>9</v>
      </c>
      <c r="AH3556" t="s">
        <v>10</v>
      </c>
      <c r="AI3556" t="s">
        <v>556</v>
      </c>
      <c r="AJ3556" t="str">
        <f t="shared" si="1320"/>
        <v>Adult</v>
      </c>
      <c r="AK3556">
        <v>6500000</v>
      </c>
      <c r="AL3556" t="str">
        <f t="shared" si="1321"/>
        <v>Low Budget</v>
      </c>
      <c r="AM3556">
        <v>2014</v>
      </c>
      <c r="AN3556">
        <f t="shared" si="1322"/>
        <v>11</v>
      </c>
      <c r="AO3556" t="str">
        <f t="shared" si="1323"/>
        <v>Modern Classic</v>
      </c>
      <c r="AP3556">
        <v>421</v>
      </c>
      <c r="AQ3556" t="str">
        <f t="shared" si="1324"/>
        <v>Very Low</v>
      </c>
      <c r="AR3556">
        <v>5.4</v>
      </c>
      <c r="AS3556" t="str">
        <f t="shared" si="1325"/>
        <v>Below Average</v>
      </c>
      <c r="AT3556">
        <v>2.35</v>
      </c>
      <c r="AU3556" t="str">
        <f t="shared" si="1326"/>
        <v>Cinematic Widescreen</v>
      </c>
      <c r="AV3556">
        <v>45000</v>
      </c>
      <c r="AW3556" t="str">
        <f t="shared" si="1327"/>
        <v>Medium</v>
      </c>
    </row>
    <row r="3557" spans="1:49" x14ac:dyDescent="0.3">
      <c r="A3557" t="s">
        <v>0</v>
      </c>
      <c r="B3557" t="s">
        <v>16818</v>
      </c>
      <c r="C3557">
        <v>33</v>
      </c>
      <c r="D3557" t="str">
        <f t="shared" si="1307"/>
        <v>Very Low</v>
      </c>
      <c r="E3557">
        <v>88</v>
      </c>
      <c r="F3557" t="str">
        <f t="shared" si="1308"/>
        <v>1h 28m</v>
      </c>
      <c r="G3557" t="str">
        <f t="shared" si="1309"/>
        <v>Featurette</v>
      </c>
      <c r="H3557">
        <v>3</v>
      </c>
      <c r="I3557" t="str">
        <f t="shared" si="1310"/>
        <v>Very Low</v>
      </c>
      <c r="J3557">
        <v>38</v>
      </c>
      <c r="K3557" t="str">
        <f t="shared" si="1311"/>
        <v>Very Low</v>
      </c>
      <c r="L3557" t="s">
        <v>16819</v>
      </c>
      <c r="M3557">
        <v>46</v>
      </c>
      <c r="N3557" t="str">
        <f t="shared" si="1312"/>
        <v>Low</v>
      </c>
      <c r="O3557">
        <v>110029</v>
      </c>
      <c r="P3557" t="str">
        <f t="shared" si="1313"/>
        <v>Flop</v>
      </c>
      <c r="Q3557" t="s">
        <v>16820</v>
      </c>
      <c r="R3557" t="str">
        <f t="shared" si="1314"/>
        <v>Comedy</v>
      </c>
      <c r="S3557">
        <f t="shared" si="1315"/>
        <v>3</v>
      </c>
      <c r="T3557" t="s">
        <v>16578</v>
      </c>
      <c r="U3557" t="s">
        <v>16821</v>
      </c>
      <c r="V3557">
        <v>1388</v>
      </c>
      <c r="W3557" t="str">
        <f t="shared" si="1316"/>
        <v>Very Low</v>
      </c>
      <c r="X3557">
        <v>225</v>
      </c>
      <c r="Y3557" t="str">
        <f t="shared" si="1317"/>
        <v>Very Low</v>
      </c>
      <c r="Z3557" t="s">
        <v>16822</v>
      </c>
      <c r="AA3557">
        <v>7</v>
      </c>
      <c r="AB3557" t="str">
        <f t="shared" si="1318"/>
        <v>Ensemble Poster</v>
      </c>
      <c r="AC3557" t="s">
        <v>16823</v>
      </c>
      <c r="AD3557" t="s">
        <v>16824</v>
      </c>
      <c r="AE3557">
        <v>31</v>
      </c>
      <c r="AF3557" t="str">
        <f t="shared" si="1319"/>
        <v>Very Low</v>
      </c>
      <c r="AG3557" t="s">
        <v>9</v>
      </c>
      <c r="AH3557" t="s">
        <v>341</v>
      </c>
      <c r="AI3557" t="s">
        <v>11</v>
      </c>
      <c r="AJ3557" t="str">
        <f t="shared" si="1320"/>
        <v>Teen</v>
      </c>
      <c r="AK3557">
        <v>6500000</v>
      </c>
      <c r="AL3557" t="str">
        <f t="shared" si="1321"/>
        <v>Low Budget</v>
      </c>
      <c r="AM3557">
        <v>2009</v>
      </c>
      <c r="AN3557">
        <f t="shared" si="1322"/>
        <v>16</v>
      </c>
      <c r="AO3557" t="str">
        <f t="shared" si="1323"/>
        <v>Old Classic</v>
      </c>
      <c r="AP3557">
        <v>46</v>
      </c>
      <c r="AQ3557" t="str">
        <f t="shared" si="1324"/>
        <v>Very Low</v>
      </c>
      <c r="AR3557">
        <v>6.3</v>
      </c>
      <c r="AS3557" t="str">
        <f t="shared" si="1325"/>
        <v>Average</v>
      </c>
      <c r="AT3557">
        <v>2.35</v>
      </c>
      <c r="AU3557" t="str">
        <f t="shared" si="1326"/>
        <v>Cinematic Widescreen</v>
      </c>
      <c r="AV3557">
        <v>479</v>
      </c>
      <c r="AW3557" t="str">
        <f t="shared" si="1327"/>
        <v>Very Low</v>
      </c>
    </row>
    <row r="3558" spans="1:49" x14ac:dyDescent="0.3">
      <c r="A3558" t="s">
        <v>0</v>
      </c>
      <c r="B3558" t="s">
        <v>2914</v>
      </c>
      <c r="C3558">
        <v>64</v>
      </c>
      <c r="D3558" t="str">
        <f t="shared" si="1307"/>
        <v>Low</v>
      </c>
      <c r="E3558">
        <v>112</v>
      </c>
      <c r="F3558" t="str">
        <f t="shared" si="1308"/>
        <v>1h 52m</v>
      </c>
      <c r="G3558" t="str">
        <f t="shared" si="1309"/>
        <v>Standard Movie</v>
      </c>
      <c r="H3558">
        <v>309</v>
      </c>
      <c r="I3558" t="str">
        <f t="shared" si="1310"/>
        <v>Very Low</v>
      </c>
      <c r="J3558">
        <v>15</v>
      </c>
      <c r="K3558" t="str">
        <f t="shared" si="1311"/>
        <v>Very Low</v>
      </c>
      <c r="L3558" t="s">
        <v>16825</v>
      </c>
      <c r="M3558">
        <v>27</v>
      </c>
      <c r="N3558" t="str">
        <f t="shared" si="1312"/>
        <v>Low</v>
      </c>
      <c r="O3558">
        <v>57504069</v>
      </c>
      <c r="P3558" t="str">
        <f t="shared" si="1313"/>
        <v>Hit</v>
      </c>
      <c r="Q3558" t="s">
        <v>1906</v>
      </c>
      <c r="R3558" t="str">
        <f t="shared" si="1314"/>
        <v>Crime</v>
      </c>
      <c r="S3558">
        <f t="shared" si="1315"/>
        <v>2</v>
      </c>
      <c r="T3558" t="s">
        <v>16826</v>
      </c>
      <c r="U3558" t="s">
        <v>16827</v>
      </c>
      <c r="V3558">
        <v>94139</v>
      </c>
      <c r="W3558" t="str">
        <f t="shared" si="1316"/>
        <v>Medium</v>
      </c>
      <c r="X3558">
        <v>106</v>
      </c>
      <c r="Y3558" t="str">
        <f t="shared" si="1317"/>
        <v>Very Low</v>
      </c>
      <c r="Z3558" t="s">
        <v>16828</v>
      </c>
      <c r="AA3558">
        <v>2</v>
      </c>
      <c r="AB3558" t="str">
        <f t="shared" si="1318"/>
        <v>Duo/Trio Poster</v>
      </c>
      <c r="AC3558" t="s">
        <v>16829</v>
      </c>
      <c r="AD3558" t="s">
        <v>16830</v>
      </c>
      <c r="AE3558">
        <v>183</v>
      </c>
      <c r="AF3558" t="str">
        <f t="shared" si="1319"/>
        <v>Very Low</v>
      </c>
      <c r="AG3558" t="s">
        <v>9</v>
      </c>
      <c r="AH3558" t="s">
        <v>10</v>
      </c>
      <c r="AI3558" t="s">
        <v>556</v>
      </c>
      <c r="AJ3558" t="str">
        <f t="shared" si="1320"/>
        <v>Adult</v>
      </c>
      <c r="AK3558">
        <v>6000000</v>
      </c>
      <c r="AL3558" t="str">
        <f t="shared" si="1321"/>
        <v>Low Budget</v>
      </c>
      <c r="AM3558">
        <v>1991</v>
      </c>
      <c r="AN3558">
        <f t="shared" si="1322"/>
        <v>34</v>
      </c>
      <c r="AO3558" t="str">
        <f t="shared" si="1323"/>
        <v>Old Classic</v>
      </c>
      <c r="AP3558">
        <v>26</v>
      </c>
      <c r="AQ3558" t="str">
        <f t="shared" si="1324"/>
        <v>Very Low</v>
      </c>
      <c r="AR3558">
        <v>7.8</v>
      </c>
      <c r="AS3558" t="str">
        <f t="shared" si="1325"/>
        <v>Good</v>
      </c>
      <c r="AT3558">
        <v>1.85</v>
      </c>
      <c r="AU3558" t="str">
        <f t="shared" si="1326"/>
        <v>HDTV / Widescreen</v>
      </c>
      <c r="AV3558">
        <v>0</v>
      </c>
      <c r="AW3558" t="str">
        <f t="shared" si="1327"/>
        <v>Very Low</v>
      </c>
    </row>
    <row r="3559" spans="1:49" x14ac:dyDescent="0.3">
      <c r="A3559" t="s">
        <v>0</v>
      </c>
      <c r="B3559" t="s">
        <v>16831</v>
      </c>
      <c r="C3559">
        <v>18</v>
      </c>
      <c r="D3559" t="str">
        <f t="shared" si="1307"/>
        <v>Very Low</v>
      </c>
      <c r="E3559">
        <v>108</v>
      </c>
      <c r="F3559" t="str">
        <f t="shared" si="1308"/>
        <v>1h 48m</v>
      </c>
      <c r="G3559" t="str">
        <f t="shared" si="1309"/>
        <v>Standard Movie</v>
      </c>
      <c r="H3559">
        <v>7</v>
      </c>
      <c r="I3559" t="str">
        <f t="shared" si="1310"/>
        <v>Very Low</v>
      </c>
      <c r="J3559">
        <v>51</v>
      </c>
      <c r="K3559" t="str">
        <f t="shared" si="1311"/>
        <v>Very Low</v>
      </c>
      <c r="L3559" t="s">
        <v>16832</v>
      </c>
      <c r="M3559">
        <v>699</v>
      </c>
      <c r="N3559" t="str">
        <f t="shared" si="1312"/>
        <v>Low</v>
      </c>
      <c r="O3559">
        <v>54215416</v>
      </c>
      <c r="P3559" t="str">
        <f t="shared" si="1313"/>
        <v>Hit</v>
      </c>
      <c r="Q3559" t="s">
        <v>4267</v>
      </c>
      <c r="R3559" t="str">
        <f t="shared" si="1314"/>
        <v>Biography</v>
      </c>
      <c r="S3559">
        <f t="shared" si="1315"/>
        <v>3</v>
      </c>
      <c r="T3559" t="s">
        <v>11428</v>
      </c>
      <c r="U3559" t="s">
        <v>16833</v>
      </c>
      <c r="V3559">
        <v>21409</v>
      </c>
      <c r="W3559" t="str">
        <f t="shared" si="1316"/>
        <v>Low</v>
      </c>
      <c r="X3559">
        <v>936</v>
      </c>
      <c r="Y3559" t="str">
        <f t="shared" si="1317"/>
        <v>Very Low</v>
      </c>
      <c r="Z3559" t="s">
        <v>16834</v>
      </c>
      <c r="AA3559">
        <v>1</v>
      </c>
      <c r="AB3559" t="str">
        <f t="shared" si="1318"/>
        <v>Solo Star Poster</v>
      </c>
      <c r="AC3559" t="s">
        <v>16835</v>
      </c>
      <c r="AD3559" t="s">
        <v>16836</v>
      </c>
      <c r="AE3559">
        <v>63</v>
      </c>
      <c r="AF3559" t="str">
        <f t="shared" si="1319"/>
        <v>Very Low</v>
      </c>
      <c r="AG3559" t="s">
        <v>9</v>
      </c>
      <c r="AH3559" t="s">
        <v>10</v>
      </c>
      <c r="AI3559" t="s">
        <v>11</v>
      </c>
      <c r="AJ3559" t="str">
        <f t="shared" si="1320"/>
        <v>Teen</v>
      </c>
      <c r="AK3559">
        <v>6500000</v>
      </c>
      <c r="AL3559" t="str">
        <f t="shared" si="1321"/>
        <v>Low Budget</v>
      </c>
      <c r="AM3559">
        <v>1987</v>
      </c>
      <c r="AN3559">
        <f t="shared" si="1322"/>
        <v>38</v>
      </c>
      <c r="AO3559" t="str">
        <f t="shared" si="1323"/>
        <v>Old Classic</v>
      </c>
      <c r="AP3559">
        <v>63</v>
      </c>
      <c r="AQ3559" t="str">
        <f t="shared" si="1324"/>
        <v>Very Low</v>
      </c>
      <c r="AR3559">
        <v>6.8</v>
      </c>
      <c r="AS3559" t="str">
        <f t="shared" si="1325"/>
        <v>Average</v>
      </c>
      <c r="AT3559">
        <v>1.85</v>
      </c>
      <c r="AU3559" t="str">
        <f t="shared" si="1326"/>
        <v>HDTV / Widescreen</v>
      </c>
      <c r="AV3559">
        <v>0</v>
      </c>
      <c r="AW3559" t="str">
        <f t="shared" si="1327"/>
        <v>Very Low</v>
      </c>
    </row>
    <row r="3560" spans="1:49" x14ac:dyDescent="0.3">
      <c r="A3560" t="s">
        <v>0</v>
      </c>
      <c r="B3560" t="s">
        <v>16837</v>
      </c>
      <c r="C3560">
        <v>6</v>
      </c>
      <c r="D3560" t="str">
        <f t="shared" si="1307"/>
        <v>Very Low</v>
      </c>
      <c r="E3560">
        <v>107</v>
      </c>
      <c r="F3560" t="str">
        <f t="shared" si="1308"/>
        <v>1h 47m</v>
      </c>
      <c r="G3560" t="str">
        <f t="shared" si="1309"/>
        <v>Standard Movie</v>
      </c>
      <c r="H3560">
        <v>0</v>
      </c>
      <c r="I3560" t="str">
        <f t="shared" si="1310"/>
        <v>Very Low</v>
      </c>
      <c r="J3560">
        <v>146</v>
      </c>
      <c r="K3560" t="str">
        <f t="shared" si="1311"/>
        <v>Very Low</v>
      </c>
      <c r="L3560" t="s">
        <v>16838</v>
      </c>
      <c r="M3560">
        <v>804</v>
      </c>
      <c r="N3560" t="str">
        <f t="shared" si="1312"/>
        <v>Low</v>
      </c>
      <c r="O3560">
        <f>O3559</f>
        <v>54215416</v>
      </c>
      <c r="P3560" t="str">
        <f t="shared" si="1313"/>
        <v>Hit</v>
      </c>
      <c r="Q3560" t="s">
        <v>2498</v>
      </c>
      <c r="R3560" t="str">
        <f t="shared" si="1314"/>
        <v>Comedy</v>
      </c>
      <c r="S3560">
        <f t="shared" si="1315"/>
        <v>2</v>
      </c>
      <c r="T3560" t="s">
        <v>16839</v>
      </c>
      <c r="U3560" t="s">
        <v>16840</v>
      </c>
      <c r="V3560">
        <v>3157</v>
      </c>
      <c r="W3560" t="str">
        <f t="shared" si="1316"/>
        <v>Very Low</v>
      </c>
      <c r="X3560">
        <v>1285</v>
      </c>
      <c r="Y3560" t="str">
        <f t="shared" si="1317"/>
        <v>Low</v>
      </c>
      <c r="Z3560" t="s">
        <v>16841</v>
      </c>
      <c r="AA3560">
        <v>2</v>
      </c>
      <c r="AB3560" t="str">
        <f t="shared" si="1318"/>
        <v>Duo/Trio Poster</v>
      </c>
      <c r="AC3560" t="s">
        <v>16842</v>
      </c>
      <c r="AD3560" t="s">
        <v>16843</v>
      </c>
      <c r="AE3560">
        <v>33</v>
      </c>
      <c r="AF3560" t="str">
        <f t="shared" si="1319"/>
        <v>Very Low</v>
      </c>
      <c r="AG3560" t="s">
        <v>9</v>
      </c>
      <c r="AH3560" t="s">
        <v>10</v>
      </c>
      <c r="AI3560" t="s">
        <v>66</v>
      </c>
      <c r="AJ3560" t="str">
        <f t="shared" si="1320"/>
        <v>Family</v>
      </c>
      <c r="AK3560">
        <f>AK3559</f>
        <v>6500000</v>
      </c>
      <c r="AL3560" t="str">
        <f t="shared" si="1321"/>
        <v>Low Budget</v>
      </c>
      <c r="AM3560">
        <v>1981</v>
      </c>
      <c r="AN3560">
        <f t="shared" si="1322"/>
        <v>44</v>
      </c>
      <c r="AO3560" t="str">
        <f t="shared" si="1323"/>
        <v>Old Classic</v>
      </c>
      <c r="AP3560">
        <v>167</v>
      </c>
      <c r="AQ3560" t="str">
        <f t="shared" si="1324"/>
        <v>Very Low</v>
      </c>
      <c r="AR3560">
        <v>7.2</v>
      </c>
      <c r="AS3560" t="str">
        <f t="shared" si="1325"/>
        <v>Good</v>
      </c>
      <c r="AT3560">
        <v>1.85</v>
      </c>
      <c r="AU3560" t="str">
        <f t="shared" si="1326"/>
        <v>HDTV / Widescreen</v>
      </c>
      <c r="AV3560">
        <v>337</v>
      </c>
      <c r="AW3560" t="str">
        <f t="shared" si="1327"/>
        <v>Very Low</v>
      </c>
    </row>
    <row r="3561" spans="1:49" x14ac:dyDescent="0.3">
      <c r="A3561" t="s">
        <v>0</v>
      </c>
      <c r="B3561" t="s">
        <v>2217</v>
      </c>
      <c r="C3561">
        <v>121</v>
      </c>
      <c r="D3561" t="str">
        <f t="shared" si="1307"/>
        <v>Low</v>
      </c>
      <c r="E3561">
        <v>104</v>
      </c>
      <c r="F3561" t="str">
        <f t="shared" si="1308"/>
        <v>1h 44m</v>
      </c>
      <c r="G3561" t="str">
        <f t="shared" si="1309"/>
        <v>Standard Movie</v>
      </c>
      <c r="H3561">
        <v>0</v>
      </c>
      <c r="I3561" t="str">
        <f t="shared" si="1310"/>
        <v>Very Low</v>
      </c>
      <c r="J3561">
        <v>517</v>
      </c>
      <c r="K3561" t="str">
        <f t="shared" si="1311"/>
        <v>Very Low</v>
      </c>
      <c r="L3561" t="s">
        <v>11924</v>
      </c>
      <c r="M3561">
        <v>754</v>
      </c>
      <c r="N3561" t="str">
        <f t="shared" si="1312"/>
        <v>Low</v>
      </c>
      <c r="O3561">
        <v>31899000</v>
      </c>
      <c r="P3561" t="str">
        <f t="shared" si="1313"/>
        <v>Average</v>
      </c>
      <c r="Q3561" t="s">
        <v>16844</v>
      </c>
      <c r="R3561" t="str">
        <f t="shared" si="1314"/>
        <v>Mystery</v>
      </c>
      <c r="S3561">
        <f t="shared" si="1315"/>
        <v>3</v>
      </c>
      <c r="T3561" t="s">
        <v>6564</v>
      </c>
      <c r="U3561" t="s">
        <v>16845</v>
      </c>
      <c r="V3561">
        <v>23986</v>
      </c>
      <c r="W3561" t="str">
        <f t="shared" si="1316"/>
        <v>Low</v>
      </c>
      <c r="X3561">
        <v>2442</v>
      </c>
      <c r="Y3561" t="str">
        <f t="shared" si="1317"/>
        <v>Low</v>
      </c>
      <c r="Z3561" t="s">
        <v>11892</v>
      </c>
      <c r="AA3561">
        <v>0</v>
      </c>
      <c r="AB3561" t="str">
        <f t="shared" si="1318"/>
        <v>Symbolic Poster</v>
      </c>
      <c r="AC3561" t="s">
        <v>16846</v>
      </c>
      <c r="AD3561" t="s">
        <v>16847</v>
      </c>
      <c r="AE3561">
        <v>201</v>
      </c>
      <c r="AF3561" t="str">
        <f t="shared" si="1319"/>
        <v>Very Low</v>
      </c>
      <c r="AG3561" t="s">
        <v>9</v>
      </c>
      <c r="AH3561" t="s">
        <v>10</v>
      </c>
      <c r="AI3561" t="s">
        <v>7305</v>
      </c>
      <c r="AJ3561" t="str">
        <f t="shared" si="1320"/>
        <v>Other/Unknown</v>
      </c>
      <c r="AK3561">
        <v>6500000</v>
      </c>
      <c r="AL3561" t="str">
        <f t="shared" si="1321"/>
        <v>Low Budget</v>
      </c>
      <c r="AM3561">
        <v>1980</v>
      </c>
      <c r="AN3561">
        <f t="shared" si="1322"/>
        <v>45</v>
      </c>
      <c r="AO3561" t="str">
        <f t="shared" si="1323"/>
        <v>Old Classic</v>
      </c>
      <c r="AP3561">
        <v>567</v>
      </c>
      <c r="AQ3561" t="str">
        <f t="shared" si="1324"/>
        <v>Very Low</v>
      </c>
      <c r="AR3561">
        <v>7.1</v>
      </c>
      <c r="AS3561" t="str">
        <f t="shared" si="1325"/>
        <v>Good</v>
      </c>
      <c r="AT3561">
        <v>2.35</v>
      </c>
      <c r="AU3561" t="str">
        <f t="shared" si="1326"/>
        <v>Cinematic Widescreen</v>
      </c>
      <c r="AV3561">
        <v>0</v>
      </c>
      <c r="AW3561" t="str">
        <f t="shared" si="1327"/>
        <v>Very Low</v>
      </c>
    </row>
    <row r="3562" spans="1:49" x14ac:dyDescent="0.3">
      <c r="A3562" t="s">
        <v>0</v>
      </c>
      <c r="B3562" t="s">
        <v>506</v>
      </c>
      <c r="C3562">
        <v>14</v>
      </c>
      <c r="D3562" t="str">
        <f t="shared" si="1307"/>
        <v>Very Low</v>
      </c>
      <c r="E3562">
        <v>108</v>
      </c>
      <c r="F3562" t="str">
        <f t="shared" si="1308"/>
        <v>1h 48m</v>
      </c>
      <c r="G3562" t="str">
        <f t="shared" si="1309"/>
        <v>Standard Movie</v>
      </c>
      <c r="H3562">
        <v>208</v>
      </c>
      <c r="I3562" t="str">
        <f t="shared" si="1310"/>
        <v>Very Low</v>
      </c>
      <c r="J3562">
        <v>689</v>
      </c>
      <c r="K3562" t="str">
        <f t="shared" si="1311"/>
        <v>Very Low</v>
      </c>
      <c r="L3562" t="s">
        <v>1517</v>
      </c>
      <c r="M3562">
        <v>876</v>
      </c>
      <c r="N3562" t="str">
        <f t="shared" si="1312"/>
        <v>Low</v>
      </c>
      <c r="O3562">
        <v>24103594</v>
      </c>
      <c r="P3562" t="str">
        <f t="shared" si="1313"/>
        <v>Average</v>
      </c>
      <c r="Q3562" t="s">
        <v>16848</v>
      </c>
      <c r="R3562" t="str">
        <f t="shared" si="1314"/>
        <v>Adventure</v>
      </c>
      <c r="S3562">
        <f t="shared" si="1315"/>
        <v>4</v>
      </c>
      <c r="T3562" t="s">
        <v>6327</v>
      </c>
      <c r="U3562" t="s">
        <v>16849</v>
      </c>
      <c r="V3562">
        <v>6384</v>
      </c>
      <c r="W3562" t="str">
        <f t="shared" si="1316"/>
        <v>Very Low</v>
      </c>
      <c r="X3562">
        <v>4840</v>
      </c>
      <c r="Y3562" t="str">
        <f t="shared" si="1317"/>
        <v>Low</v>
      </c>
      <c r="Z3562" t="s">
        <v>2232</v>
      </c>
      <c r="AA3562">
        <v>0</v>
      </c>
      <c r="AB3562" t="str">
        <f t="shared" si="1318"/>
        <v>Symbolic Poster</v>
      </c>
      <c r="AC3562" t="s">
        <v>16850</v>
      </c>
      <c r="AD3562" t="s">
        <v>16851</v>
      </c>
      <c r="AE3562">
        <v>54</v>
      </c>
      <c r="AF3562" t="str">
        <f t="shared" si="1319"/>
        <v>Very Low</v>
      </c>
      <c r="AG3562" t="s">
        <v>9</v>
      </c>
      <c r="AH3562" t="s">
        <v>10</v>
      </c>
      <c r="AI3562" t="s">
        <v>66</v>
      </c>
      <c r="AJ3562" t="str">
        <f t="shared" si="1320"/>
        <v>Family</v>
      </c>
      <c r="AK3562">
        <v>6500000</v>
      </c>
      <c r="AL3562" t="str">
        <f t="shared" si="1321"/>
        <v>Low Budget</v>
      </c>
      <c r="AM3562">
        <v>1993</v>
      </c>
      <c r="AN3562">
        <f t="shared" si="1322"/>
        <v>32</v>
      </c>
      <c r="AO3562" t="str">
        <f t="shared" si="1323"/>
        <v>Old Classic</v>
      </c>
      <c r="AP3562">
        <v>827</v>
      </c>
      <c r="AQ3562" t="str">
        <f t="shared" si="1324"/>
        <v>Very Low</v>
      </c>
      <c r="AR3562">
        <v>6.2</v>
      </c>
      <c r="AS3562" t="str">
        <f t="shared" si="1325"/>
        <v>Average</v>
      </c>
      <c r="AT3562">
        <v>1.85</v>
      </c>
      <c r="AU3562" t="str">
        <f t="shared" si="1326"/>
        <v>HDTV / Widescreen</v>
      </c>
      <c r="AV3562">
        <v>391</v>
      </c>
      <c r="AW3562" t="str">
        <f t="shared" si="1327"/>
        <v>Very Low</v>
      </c>
    </row>
    <row r="3563" spans="1:49" x14ac:dyDescent="0.3">
      <c r="A3563" t="s">
        <v>0</v>
      </c>
      <c r="B3563" t="s">
        <v>492</v>
      </c>
      <c r="C3563">
        <v>137</v>
      </c>
      <c r="D3563" t="str">
        <f t="shared" si="1307"/>
        <v>Low</v>
      </c>
      <c r="E3563">
        <v>102</v>
      </c>
      <c r="F3563" t="str">
        <f t="shared" si="1308"/>
        <v>1h 42m</v>
      </c>
      <c r="G3563" t="str">
        <f t="shared" si="1309"/>
        <v>Standard Movie</v>
      </c>
      <c r="H3563">
        <v>218</v>
      </c>
      <c r="I3563" t="str">
        <f t="shared" si="1310"/>
        <v>Very Low</v>
      </c>
      <c r="J3563">
        <v>376</v>
      </c>
      <c r="K3563" t="str">
        <f t="shared" si="1311"/>
        <v>Very Low</v>
      </c>
      <c r="L3563" t="s">
        <v>5294</v>
      </c>
      <c r="M3563">
        <v>900</v>
      </c>
      <c r="N3563" t="str">
        <f t="shared" si="1312"/>
        <v>Low</v>
      </c>
      <c r="O3563">
        <v>16842303</v>
      </c>
      <c r="P3563" t="str">
        <f t="shared" si="1313"/>
        <v>Average</v>
      </c>
      <c r="Q3563" t="s">
        <v>980</v>
      </c>
      <c r="R3563" t="str">
        <f t="shared" si="1314"/>
        <v>Comedy</v>
      </c>
      <c r="S3563">
        <f t="shared" si="1315"/>
        <v>2</v>
      </c>
      <c r="T3563" t="s">
        <v>8526</v>
      </c>
      <c r="U3563" t="s">
        <v>16852</v>
      </c>
      <c r="V3563">
        <v>59474</v>
      </c>
      <c r="W3563" t="str">
        <f t="shared" si="1316"/>
        <v>Medium</v>
      </c>
      <c r="X3563">
        <v>2475</v>
      </c>
      <c r="Y3563" t="str">
        <f t="shared" si="1317"/>
        <v>Low</v>
      </c>
      <c r="Z3563" t="s">
        <v>11277</v>
      </c>
      <c r="AA3563">
        <v>3</v>
      </c>
      <c r="AB3563" t="str">
        <f t="shared" si="1318"/>
        <v>Duo/Trio Poster</v>
      </c>
      <c r="AC3563" t="s">
        <v>16853</v>
      </c>
      <c r="AD3563" t="s">
        <v>16854</v>
      </c>
      <c r="AE3563">
        <v>418</v>
      </c>
      <c r="AF3563" t="str">
        <f t="shared" si="1319"/>
        <v>Very Low</v>
      </c>
      <c r="AG3563" t="s">
        <v>9</v>
      </c>
      <c r="AH3563" t="s">
        <v>10</v>
      </c>
      <c r="AI3563" t="s">
        <v>556</v>
      </c>
      <c r="AJ3563" t="str">
        <f t="shared" si="1320"/>
        <v>Adult</v>
      </c>
      <c r="AK3563">
        <v>6500000</v>
      </c>
      <c r="AL3563" t="str">
        <f t="shared" si="1321"/>
        <v>Low Budget</v>
      </c>
      <c r="AM3563">
        <v>1999</v>
      </c>
      <c r="AN3563">
        <f t="shared" si="1322"/>
        <v>26</v>
      </c>
      <c r="AO3563" t="str">
        <f t="shared" si="1323"/>
        <v>Old Classic</v>
      </c>
      <c r="AP3563">
        <v>563</v>
      </c>
      <c r="AQ3563" t="str">
        <f t="shared" si="1324"/>
        <v>Very Low</v>
      </c>
      <c r="AR3563">
        <v>7.3</v>
      </c>
      <c r="AS3563" t="str">
        <f t="shared" si="1325"/>
        <v>Good</v>
      </c>
      <c r="AT3563">
        <v>2.35</v>
      </c>
      <c r="AU3563" t="str">
        <f t="shared" si="1326"/>
        <v>Cinematic Widescreen</v>
      </c>
      <c r="AV3563">
        <v>0</v>
      </c>
      <c r="AW3563" t="str">
        <f t="shared" si="1327"/>
        <v>Very Low</v>
      </c>
    </row>
    <row r="3564" spans="1:49" x14ac:dyDescent="0.3">
      <c r="A3564" t="s">
        <v>0</v>
      </c>
      <c r="B3564" t="s">
        <v>16072</v>
      </c>
      <c r="C3564">
        <v>111</v>
      </c>
      <c r="D3564" t="str">
        <f t="shared" si="1307"/>
        <v>Low</v>
      </c>
      <c r="E3564">
        <v>88</v>
      </c>
      <c r="F3564" t="str">
        <f t="shared" si="1308"/>
        <v>1h 28m</v>
      </c>
      <c r="G3564" t="str">
        <f t="shared" si="1309"/>
        <v>Featurette</v>
      </c>
      <c r="H3564">
        <v>132</v>
      </c>
      <c r="I3564" t="str">
        <f t="shared" si="1310"/>
        <v>Very Low</v>
      </c>
      <c r="J3564">
        <v>180</v>
      </c>
      <c r="K3564" t="str">
        <f t="shared" si="1311"/>
        <v>Very Low</v>
      </c>
      <c r="L3564" t="s">
        <v>16855</v>
      </c>
      <c r="M3564">
        <v>435</v>
      </c>
      <c r="N3564" t="str">
        <f t="shared" si="1312"/>
        <v>Low</v>
      </c>
      <c r="O3564">
        <v>13367101</v>
      </c>
      <c r="P3564" t="str">
        <f t="shared" si="1313"/>
        <v>Average</v>
      </c>
      <c r="Q3564" t="s">
        <v>1386</v>
      </c>
      <c r="R3564" t="str">
        <f t="shared" si="1314"/>
        <v>Comedy</v>
      </c>
      <c r="S3564">
        <f t="shared" si="1315"/>
        <v>3</v>
      </c>
      <c r="T3564" t="s">
        <v>13704</v>
      </c>
      <c r="U3564" t="s">
        <v>16856</v>
      </c>
      <c r="V3564">
        <v>19715</v>
      </c>
      <c r="W3564" t="str">
        <f t="shared" si="1316"/>
        <v>Low</v>
      </c>
      <c r="X3564">
        <v>1140</v>
      </c>
      <c r="Y3564" t="str">
        <f t="shared" si="1317"/>
        <v>Low</v>
      </c>
      <c r="Z3564" t="s">
        <v>16857</v>
      </c>
      <c r="AA3564">
        <v>2</v>
      </c>
      <c r="AB3564" t="str">
        <f t="shared" si="1318"/>
        <v>Duo/Trio Poster</v>
      </c>
      <c r="AC3564" t="s">
        <v>16858</v>
      </c>
      <c r="AD3564" t="s">
        <v>16859</v>
      </c>
      <c r="AE3564">
        <v>166</v>
      </c>
      <c r="AF3564" t="str">
        <f t="shared" si="1319"/>
        <v>Very Low</v>
      </c>
      <c r="AG3564" t="s">
        <v>9</v>
      </c>
      <c r="AH3564" t="s">
        <v>10</v>
      </c>
      <c r="AI3564" t="s">
        <v>556</v>
      </c>
      <c r="AJ3564" t="str">
        <f t="shared" si="1320"/>
        <v>Adult</v>
      </c>
      <c r="AK3564">
        <v>6500000</v>
      </c>
      <c r="AL3564" t="str">
        <f t="shared" si="1321"/>
        <v>Low Budget</v>
      </c>
      <c r="AM3564">
        <v>2006</v>
      </c>
      <c r="AN3564">
        <f t="shared" si="1322"/>
        <v>19</v>
      </c>
      <c r="AO3564" t="str">
        <f t="shared" si="1323"/>
        <v>Old Classic</v>
      </c>
      <c r="AP3564">
        <v>230</v>
      </c>
      <c r="AQ3564" t="str">
        <f t="shared" si="1324"/>
        <v>Very Low</v>
      </c>
      <c r="AR3564">
        <v>5.9</v>
      </c>
      <c r="AS3564" t="str">
        <f t="shared" si="1325"/>
        <v>Below Average</v>
      </c>
      <c r="AT3564">
        <v>2.35</v>
      </c>
      <c r="AU3564" t="str">
        <f t="shared" si="1326"/>
        <v>Cinematic Widescreen</v>
      </c>
      <c r="AV3564">
        <v>515</v>
      </c>
      <c r="AW3564" t="str">
        <f t="shared" si="1327"/>
        <v>Very Low</v>
      </c>
    </row>
    <row r="3565" spans="1:49" x14ac:dyDescent="0.3">
      <c r="A3565" t="s">
        <v>0</v>
      </c>
      <c r="B3565" t="s">
        <v>7252</v>
      </c>
      <c r="C3565">
        <v>57</v>
      </c>
      <c r="D3565" t="str">
        <f t="shared" si="1307"/>
        <v>Low</v>
      </c>
      <c r="E3565">
        <v>115</v>
      </c>
      <c r="F3565" t="str">
        <f t="shared" si="1308"/>
        <v>1h 55m</v>
      </c>
      <c r="G3565" t="str">
        <f t="shared" si="1309"/>
        <v>Standard Movie</v>
      </c>
      <c r="H3565">
        <v>338</v>
      </c>
      <c r="I3565" t="str">
        <f t="shared" si="1310"/>
        <v>Very Low</v>
      </c>
      <c r="J3565">
        <v>45</v>
      </c>
      <c r="K3565" t="str">
        <f t="shared" si="1311"/>
        <v>Very Low</v>
      </c>
      <c r="L3565" t="s">
        <v>16860</v>
      </c>
      <c r="M3565">
        <v>116</v>
      </c>
      <c r="N3565" t="str">
        <f t="shared" si="1312"/>
        <v>Low</v>
      </c>
      <c r="O3565">
        <f>O3564</f>
        <v>13367101</v>
      </c>
      <c r="P3565" t="str">
        <f t="shared" si="1313"/>
        <v>Average</v>
      </c>
      <c r="Q3565" t="s">
        <v>2925</v>
      </c>
      <c r="R3565" t="str">
        <f t="shared" si="1314"/>
        <v>Sci-Fi</v>
      </c>
      <c r="S3565">
        <f t="shared" si="1315"/>
        <v>2</v>
      </c>
      <c r="T3565" t="s">
        <v>16861</v>
      </c>
      <c r="U3565" t="s">
        <v>16862</v>
      </c>
      <c r="V3565">
        <v>25857</v>
      </c>
      <c r="W3565" t="str">
        <f t="shared" si="1316"/>
        <v>Low</v>
      </c>
      <c r="X3565">
        <v>394</v>
      </c>
      <c r="Y3565" t="str">
        <f t="shared" si="1317"/>
        <v>Very Low</v>
      </c>
      <c r="Z3565" t="s">
        <v>16863</v>
      </c>
      <c r="AA3565">
        <v>0</v>
      </c>
      <c r="AB3565" t="str">
        <f t="shared" si="1318"/>
        <v>Symbolic Poster</v>
      </c>
      <c r="AC3565" t="s">
        <v>16864</v>
      </c>
      <c r="AD3565" t="s">
        <v>16865</v>
      </c>
      <c r="AE3565">
        <v>171</v>
      </c>
      <c r="AF3565" t="str">
        <f t="shared" si="1319"/>
        <v>Very Low</v>
      </c>
      <c r="AG3565" t="s">
        <v>9</v>
      </c>
      <c r="AH3565" t="s">
        <v>10</v>
      </c>
      <c r="AI3565" t="s">
        <v>248</v>
      </c>
      <c r="AJ3565" t="str">
        <f t="shared" si="1320"/>
        <v>Family</v>
      </c>
      <c r="AK3565">
        <v>6500000</v>
      </c>
      <c r="AL3565" t="str">
        <f t="shared" si="1321"/>
        <v>Low Budget</v>
      </c>
      <c r="AM3565">
        <v>1971</v>
      </c>
      <c r="AN3565">
        <f t="shared" si="1322"/>
        <v>54</v>
      </c>
      <c r="AO3565" t="str">
        <f t="shared" si="1323"/>
        <v>Old Classic</v>
      </c>
      <c r="AP3565">
        <v>112</v>
      </c>
      <c r="AQ3565" t="str">
        <f t="shared" si="1324"/>
        <v>Very Low</v>
      </c>
      <c r="AR3565">
        <v>7.2</v>
      </c>
      <c r="AS3565" t="str">
        <f t="shared" si="1325"/>
        <v>Good</v>
      </c>
      <c r="AT3565">
        <v>2.35</v>
      </c>
      <c r="AU3565" t="str">
        <f t="shared" si="1326"/>
        <v>Cinematic Widescreen</v>
      </c>
      <c r="AV3565">
        <v>0</v>
      </c>
      <c r="AW3565" t="str">
        <f t="shared" si="1327"/>
        <v>Very Low</v>
      </c>
    </row>
    <row r="3566" spans="1:49" x14ac:dyDescent="0.3">
      <c r="A3566" t="s">
        <v>0</v>
      </c>
      <c r="B3566" t="s">
        <v>16866</v>
      </c>
      <c r="C3566">
        <v>97</v>
      </c>
      <c r="D3566" t="str">
        <f t="shared" si="1307"/>
        <v>Low</v>
      </c>
      <c r="E3566">
        <v>91</v>
      </c>
      <c r="F3566" t="str">
        <f t="shared" si="1308"/>
        <v>1h 31m</v>
      </c>
      <c r="G3566" t="str">
        <f t="shared" si="1309"/>
        <v>Standard Movie</v>
      </c>
      <c r="H3566">
        <v>38</v>
      </c>
      <c r="I3566" t="str">
        <f t="shared" si="1310"/>
        <v>Very Low</v>
      </c>
      <c r="J3566">
        <v>91</v>
      </c>
      <c r="K3566" t="str">
        <f t="shared" si="1311"/>
        <v>Very Low</v>
      </c>
      <c r="L3566" t="s">
        <v>1319</v>
      </c>
      <c r="M3566">
        <v>730</v>
      </c>
      <c r="N3566" t="str">
        <f t="shared" si="1312"/>
        <v>Low</v>
      </c>
      <c r="O3566">
        <v>10149779</v>
      </c>
      <c r="P3566" t="str">
        <f t="shared" si="1313"/>
        <v>Average</v>
      </c>
      <c r="Q3566" t="s">
        <v>4303</v>
      </c>
      <c r="R3566" t="str">
        <f t="shared" si="1314"/>
        <v>Horror</v>
      </c>
      <c r="S3566">
        <f t="shared" si="1315"/>
        <v>3</v>
      </c>
      <c r="T3566" t="s">
        <v>3671</v>
      </c>
      <c r="U3566" t="s">
        <v>16867</v>
      </c>
      <c r="V3566">
        <v>8294</v>
      </c>
      <c r="W3566" t="str">
        <f t="shared" si="1316"/>
        <v>Very Low</v>
      </c>
      <c r="X3566">
        <v>1405</v>
      </c>
      <c r="Y3566" t="str">
        <f t="shared" si="1317"/>
        <v>Low</v>
      </c>
      <c r="Z3566" t="s">
        <v>8627</v>
      </c>
      <c r="AA3566">
        <v>0</v>
      </c>
      <c r="AB3566" t="str">
        <f t="shared" si="1318"/>
        <v>Symbolic Poster</v>
      </c>
      <c r="AC3566" t="s">
        <v>16868</v>
      </c>
      <c r="AD3566" t="s">
        <v>16869</v>
      </c>
      <c r="AE3566">
        <v>160</v>
      </c>
      <c r="AF3566" t="str">
        <f t="shared" si="1319"/>
        <v>Very Low</v>
      </c>
      <c r="AG3566" t="s">
        <v>9</v>
      </c>
      <c r="AH3566" t="s">
        <v>10</v>
      </c>
      <c r="AI3566" t="s">
        <v>11</v>
      </c>
      <c r="AJ3566" t="str">
        <f t="shared" si="1320"/>
        <v>Teen</v>
      </c>
      <c r="AK3566">
        <v>6500000</v>
      </c>
      <c r="AL3566" t="str">
        <f t="shared" si="1321"/>
        <v>Low Budget</v>
      </c>
      <c r="AM3566">
        <v>1999</v>
      </c>
      <c r="AN3566">
        <f t="shared" si="1322"/>
        <v>26</v>
      </c>
      <c r="AO3566" t="str">
        <f t="shared" si="1323"/>
        <v>Old Classic</v>
      </c>
      <c r="AP3566">
        <v>461</v>
      </c>
      <c r="AQ3566" t="str">
        <f t="shared" si="1324"/>
        <v>Very Low</v>
      </c>
      <c r="AR3566">
        <v>3.6</v>
      </c>
      <c r="AS3566" t="str">
        <f t="shared" si="1325"/>
        <v>Very Poor</v>
      </c>
      <c r="AT3566">
        <v>2.35</v>
      </c>
      <c r="AU3566" t="str">
        <f t="shared" si="1326"/>
        <v>Cinematic Widescreen</v>
      </c>
      <c r="AV3566">
        <v>342</v>
      </c>
      <c r="AW3566" t="str">
        <f t="shared" si="1327"/>
        <v>Very Low</v>
      </c>
    </row>
    <row r="3567" spans="1:49" x14ac:dyDescent="0.3">
      <c r="A3567" t="s">
        <v>0</v>
      </c>
      <c r="B3567" t="s">
        <v>16870</v>
      </c>
      <c r="C3567">
        <v>73</v>
      </c>
      <c r="D3567" t="str">
        <f t="shared" si="1307"/>
        <v>Low</v>
      </c>
      <c r="E3567">
        <v>141</v>
      </c>
      <c r="F3567" t="str">
        <f t="shared" si="1308"/>
        <v>2h 21m</v>
      </c>
      <c r="G3567" t="str">
        <f t="shared" si="1309"/>
        <v>Long Movie</v>
      </c>
      <c r="H3567">
        <v>11</v>
      </c>
      <c r="I3567" t="str">
        <f t="shared" si="1310"/>
        <v>Very Low</v>
      </c>
      <c r="J3567">
        <v>8</v>
      </c>
      <c r="K3567" t="str">
        <f t="shared" si="1311"/>
        <v>Very Low</v>
      </c>
      <c r="L3567" t="s">
        <v>16871</v>
      </c>
      <c r="M3567">
        <v>56</v>
      </c>
      <c r="N3567" t="str">
        <f t="shared" si="1312"/>
        <v>Low</v>
      </c>
      <c r="O3567">
        <v>6173485</v>
      </c>
      <c r="P3567" t="str">
        <f t="shared" si="1313"/>
        <v>Flop</v>
      </c>
      <c r="Q3567" t="s">
        <v>1515</v>
      </c>
      <c r="R3567" t="str">
        <f t="shared" si="1314"/>
        <v>Biography</v>
      </c>
      <c r="S3567">
        <f t="shared" si="1315"/>
        <v>2</v>
      </c>
      <c r="T3567" t="s">
        <v>16872</v>
      </c>
      <c r="U3567" t="s">
        <v>16873</v>
      </c>
      <c r="V3567">
        <v>10672</v>
      </c>
      <c r="W3567" t="str">
        <f t="shared" si="1316"/>
        <v>Low</v>
      </c>
      <c r="X3567">
        <v>105</v>
      </c>
      <c r="Y3567" t="str">
        <f t="shared" si="1317"/>
        <v>Very Low</v>
      </c>
      <c r="Z3567" t="s">
        <v>16874</v>
      </c>
      <c r="AA3567">
        <v>0</v>
      </c>
      <c r="AB3567" t="str">
        <f t="shared" si="1318"/>
        <v>Symbolic Poster</v>
      </c>
      <c r="AC3567" t="s">
        <v>16875</v>
      </c>
      <c r="AD3567" t="s">
        <v>16876</v>
      </c>
      <c r="AE3567">
        <v>84</v>
      </c>
      <c r="AF3567" t="str">
        <f t="shared" si="1319"/>
        <v>Very Low</v>
      </c>
      <c r="AG3567" t="s">
        <v>9</v>
      </c>
      <c r="AH3567" t="s">
        <v>738</v>
      </c>
      <c r="AI3567" t="s">
        <v>556</v>
      </c>
      <c r="AJ3567" t="str">
        <f t="shared" si="1320"/>
        <v>Adult</v>
      </c>
      <c r="AK3567">
        <v>7000000</v>
      </c>
      <c r="AL3567" t="str">
        <f t="shared" si="1321"/>
        <v>Low Budget</v>
      </c>
      <c r="AM3567">
        <v>2001</v>
      </c>
      <c r="AN3567">
        <f t="shared" si="1322"/>
        <v>24</v>
      </c>
      <c r="AO3567" t="str">
        <f t="shared" si="1323"/>
        <v>Old Classic</v>
      </c>
      <c r="AP3567">
        <v>36</v>
      </c>
      <c r="AQ3567" t="str">
        <f t="shared" si="1324"/>
        <v>Very Low</v>
      </c>
      <c r="AR3567">
        <v>7.7</v>
      </c>
      <c r="AS3567" t="str">
        <f t="shared" si="1325"/>
        <v>Good</v>
      </c>
      <c r="AT3567">
        <v>2.35</v>
      </c>
      <c r="AU3567" t="str">
        <f t="shared" si="1326"/>
        <v>Cinematic Widescreen</v>
      </c>
      <c r="AV3567">
        <v>802</v>
      </c>
      <c r="AW3567" t="str">
        <f t="shared" si="1327"/>
        <v>Very Low</v>
      </c>
    </row>
    <row r="3568" spans="1:49" x14ac:dyDescent="0.3">
      <c r="A3568" t="s">
        <v>0</v>
      </c>
      <c r="B3568" t="s">
        <v>10693</v>
      </c>
      <c r="C3568">
        <v>486</v>
      </c>
      <c r="D3568" t="str">
        <f t="shared" si="1307"/>
        <v>Medium</v>
      </c>
      <c r="E3568">
        <v>101</v>
      </c>
      <c r="F3568" t="str">
        <f t="shared" si="1308"/>
        <v>1h 41m</v>
      </c>
      <c r="G3568" t="str">
        <f t="shared" si="1309"/>
        <v>Standard Movie</v>
      </c>
      <c r="H3568">
        <v>0</v>
      </c>
      <c r="I3568" t="str">
        <f t="shared" si="1310"/>
        <v>Very Low</v>
      </c>
      <c r="J3568">
        <v>726</v>
      </c>
      <c r="K3568" t="str">
        <f t="shared" si="1311"/>
        <v>Very Low</v>
      </c>
      <c r="L3568" t="s">
        <v>3313</v>
      </c>
      <c r="M3568">
        <v>13000</v>
      </c>
      <c r="N3568" t="str">
        <f t="shared" si="1312"/>
        <v>Medium</v>
      </c>
      <c r="O3568">
        <v>4000304</v>
      </c>
      <c r="P3568" t="str">
        <f t="shared" si="1313"/>
        <v>Flop</v>
      </c>
      <c r="Q3568" t="s">
        <v>3380</v>
      </c>
      <c r="R3568" t="str">
        <f t="shared" si="1314"/>
        <v>Drama</v>
      </c>
      <c r="S3568">
        <f t="shared" si="1315"/>
        <v>1</v>
      </c>
      <c r="T3568" t="s">
        <v>429</v>
      </c>
      <c r="U3568" t="s">
        <v>16877</v>
      </c>
      <c r="V3568">
        <v>145395</v>
      </c>
      <c r="W3568" t="str">
        <f t="shared" si="1316"/>
        <v>Medium</v>
      </c>
      <c r="X3568">
        <v>15230</v>
      </c>
      <c r="Y3568" t="str">
        <f t="shared" si="1317"/>
        <v>Medium</v>
      </c>
      <c r="Z3568" t="s">
        <v>5165</v>
      </c>
      <c r="AA3568">
        <v>0</v>
      </c>
      <c r="AB3568" t="str">
        <f t="shared" si="1318"/>
        <v>Symbolic Poster</v>
      </c>
      <c r="AC3568" t="s">
        <v>16878</v>
      </c>
      <c r="AD3568" t="s">
        <v>16879</v>
      </c>
      <c r="AE3568">
        <v>375</v>
      </c>
      <c r="AF3568" t="str">
        <f t="shared" si="1319"/>
        <v>Very Low</v>
      </c>
      <c r="AG3568" t="s">
        <v>9</v>
      </c>
      <c r="AH3568" t="s">
        <v>28</v>
      </c>
      <c r="AI3568" t="s">
        <v>6694</v>
      </c>
      <c r="AJ3568" t="str">
        <f t="shared" si="1320"/>
        <v>Adult</v>
      </c>
      <c r="AK3568">
        <v>6500000</v>
      </c>
      <c r="AL3568" t="str">
        <f t="shared" si="1321"/>
        <v>Low Budget</v>
      </c>
      <c r="AM3568">
        <v>2011</v>
      </c>
      <c r="AN3568">
        <f t="shared" si="1322"/>
        <v>14</v>
      </c>
      <c r="AO3568" t="str">
        <f t="shared" si="1323"/>
        <v>Modern Classic</v>
      </c>
      <c r="AP3568">
        <v>898</v>
      </c>
      <c r="AQ3568" t="str">
        <f t="shared" si="1324"/>
        <v>Very Low</v>
      </c>
      <c r="AR3568">
        <v>7.3</v>
      </c>
      <c r="AS3568" t="str">
        <f t="shared" si="1325"/>
        <v>Good</v>
      </c>
      <c r="AT3568">
        <v>2.35</v>
      </c>
      <c r="AU3568" t="str">
        <f t="shared" si="1326"/>
        <v>Cinematic Widescreen</v>
      </c>
      <c r="AV3568">
        <v>23000</v>
      </c>
      <c r="AW3568" t="str">
        <f t="shared" si="1327"/>
        <v>Medium</v>
      </c>
    </row>
    <row r="3569" spans="1:49" x14ac:dyDescent="0.3">
      <c r="A3569" t="s">
        <v>0</v>
      </c>
      <c r="B3569" t="s">
        <v>663</v>
      </c>
      <c r="C3569">
        <v>149</v>
      </c>
      <c r="D3569" t="str">
        <f t="shared" si="1307"/>
        <v>Low</v>
      </c>
      <c r="E3569">
        <v>105</v>
      </c>
      <c r="F3569" t="str">
        <f t="shared" si="1308"/>
        <v>1h 45m</v>
      </c>
      <c r="G3569" t="str">
        <f t="shared" si="1309"/>
        <v>Standard Movie</v>
      </c>
      <c r="H3569">
        <v>905</v>
      </c>
      <c r="I3569" t="str">
        <f t="shared" si="1310"/>
        <v>Very Low</v>
      </c>
      <c r="J3569">
        <v>466</v>
      </c>
      <c r="K3569" t="str">
        <f t="shared" si="1311"/>
        <v>Very Low</v>
      </c>
      <c r="L3569" t="s">
        <v>4696</v>
      </c>
      <c r="M3569">
        <v>27000</v>
      </c>
      <c r="N3569" t="str">
        <f t="shared" si="1312"/>
        <v>Medium</v>
      </c>
      <c r="O3569">
        <v>2338695</v>
      </c>
      <c r="P3569" t="str">
        <f t="shared" si="1313"/>
        <v>Flop</v>
      </c>
      <c r="Q3569" t="s">
        <v>2096</v>
      </c>
      <c r="R3569" t="str">
        <f t="shared" si="1314"/>
        <v>Crime</v>
      </c>
      <c r="S3569">
        <f t="shared" si="1315"/>
        <v>3</v>
      </c>
      <c r="T3569" t="s">
        <v>32</v>
      </c>
      <c r="U3569" t="s">
        <v>16880</v>
      </c>
      <c r="V3569">
        <v>134070</v>
      </c>
      <c r="W3569" t="str">
        <f t="shared" si="1316"/>
        <v>Medium</v>
      </c>
      <c r="X3569">
        <v>29277</v>
      </c>
      <c r="Y3569" t="str">
        <f t="shared" si="1317"/>
        <v>Medium</v>
      </c>
      <c r="Z3569" t="s">
        <v>4365</v>
      </c>
      <c r="AA3569">
        <v>1</v>
      </c>
      <c r="AB3569" t="str">
        <f t="shared" si="1318"/>
        <v>Solo Star Poster</v>
      </c>
      <c r="AC3569" t="s">
        <v>16881</v>
      </c>
      <c r="AD3569" t="s">
        <v>16882</v>
      </c>
      <c r="AE3569">
        <v>263</v>
      </c>
      <c r="AF3569" t="str">
        <f t="shared" si="1319"/>
        <v>Very Low</v>
      </c>
      <c r="AG3569" t="s">
        <v>9</v>
      </c>
      <c r="AH3569" t="s">
        <v>28</v>
      </c>
      <c r="AI3569" t="s">
        <v>556</v>
      </c>
      <c r="AJ3569" t="str">
        <f t="shared" si="1320"/>
        <v>Adult</v>
      </c>
      <c r="AK3569">
        <v>4000000</v>
      </c>
      <c r="AL3569" t="str">
        <f t="shared" si="1321"/>
        <v>Low Budget</v>
      </c>
      <c r="AM3569">
        <v>2004</v>
      </c>
      <c r="AN3569">
        <f t="shared" si="1322"/>
        <v>21</v>
      </c>
      <c r="AO3569" t="str">
        <f t="shared" si="1323"/>
        <v>Old Classic</v>
      </c>
      <c r="AP3569">
        <v>594</v>
      </c>
      <c r="AQ3569" t="str">
        <f t="shared" si="1324"/>
        <v>Very Low</v>
      </c>
      <c r="AR3569">
        <v>7.4</v>
      </c>
      <c r="AS3569" t="str">
        <f t="shared" si="1325"/>
        <v>Good</v>
      </c>
      <c r="AT3569">
        <v>2.35</v>
      </c>
      <c r="AU3569" t="str">
        <f t="shared" si="1326"/>
        <v>Cinematic Widescreen</v>
      </c>
      <c r="AV3569">
        <v>0</v>
      </c>
      <c r="AW3569" t="str">
        <f t="shared" si="1327"/>
        <v>Very Low</v>
      </c>
    </row>
    <row r="3570" spans="1:49" x14ac:dyDescent="0.3">
      <c r="A3570" t="s">
        <v>0</v>
      </c>
      <c r="B3570" t="s">
        <v>16883</v>
      </c>
      <c r="C3570">
        <v>4</v>
      </c>
      <c r="D3570" t="str">
        <f t="shared" si="1307"/>
        <v>Very Low</v>
      </c>
      <c r="E3570">
        <v>100</v>
      </c>
      <c r="F3570" t="str">
        <f t="shared" si="1308"/>
        <v>1h 40m</v>
      </c>
      <c r="G3570" t="str">
        <f t="shared" si="1309"/>
        <v>Standard Movie</v>
      </c>
      <c r="H3570">
        <v>0</v>
      </c>
      <c r="I3570" t="str">
        <f t="shared" si="1310"/>
        <v>Very Low</v>
      </c>
      <c r="J3570">
        <v>266</v>
      </c>
      <c r="K3570" t="str">
        <f t="shared" si="1311"/>
        <v>Very Low</v>
      </c>
      <c r="L3570" t="s">
        <v>16340</v>
      </c>
      <c r="M3570">
        <v>1000</v>
      </c>
      <c r="N3570" t="str">
        <f t="shared" si="1312"/>
        <v>Low</v>
      </c>
      <c r="O3570">
        <v>2024854</v>
      </c>
      <c r="P3570" t="str">
        <f t="shared" si="1313"/>
        <v>Flop</v>
      </c>
      <c r="Q3570" t="s">
        <v>1736</v>
      </c>
      <c r="R3570" t="str">
        <f t="shared" si="1314"/>
        <v>Drama</v>
      </c>
      <c r="S3570">
        <f t="shared" si="1315"/>
        <v>2</v>
      </c>
      <c r="T3570" t="s">
        <v>16884</v>
      </c>
      <c r="U3570" t="s">
        <v>16885</v>
      </c>
      <c r="V3570">
        <v>564</v>
      </c>
      <c r="W3570" t="str">
        <f t="shared" si="1316"/>
        <v>Very Low</v>
      </c>
      <c r="X3570">
        <v>1942</v>
      </c>
      <c r="Y3570" t="str">
        <f t="shared" si="1317"/>
        <v>Low</v>
      </c>
      <c r="Z3570" t="s">
        <v>12869</v>
      </c>
      <c r="AA3570">
        <v>2</v>
      </c>
      <c r="AB3570" t="str">
        <f t="shared" si="1318"/>
        <v>Duo/Trio Poster</v>
      </c>
      <c r="AC3570" t="s">
        <v>16886</v>
      </c>
      <c r="AD3570" t="s">
        <v>16887</v>
      </c>
      <c r="AE3570">
        <v>21</v>
      </c>
      <c r="AF3570" t="str">
        <f t="shared" si="1319"/>
        <v>Very Low</v>
      </c>
      <c r="AG3570" t="s">
        <v>9</v>
      </c>
      <c r="AH3570" t="s">
        <v>10</v>
      </c>
      <c r="AI3570" t="s">
        <v>11</v>
      </c>
      <c r="AJ3570" t="str">
        <f t="shared" si="1320"/>
        <v>Teen</v>
      </c>
      <c r="AK3570">
        <v>6500000</v>
      </c>
      <c r="AL3570" t="str">
        <f t="shared" si="1321"/>
        <v>Low Budget</v>
      </c>
      <c r="AM3570">
        <v>2005</v>
      </c>
      <c r="AN3570">
        <f t="shared" si="1322"/>
        <v>20</v>
      </c>
      <c r="AO3570" t="str">
        <f t="shared" si="1323"/>
        <v>Old Classic</v>
      </c>
      <c r="AP3570">
        <v>373</v>
      </c>
      <c r="AQ3570" t="str">
        <f t="shared" si="1324"/>
        <v>Very Low</v>
      </c>
      <c r="AR3570">
        <v>6.6</v>
      </c>
      <c r="AS3570" t="str">
        <f t="shared" si="1325"/>
        <v>Average</v>
      </c>
      <c r="AT3570">
        <v>2.35</v>
      </c>
      <c r="AU3570" t="str">
        <f t="shared" si="1326"/>
        <v>Cinematic Widescreen</v>
      </c>
      <c r="AV3570">
        <v>19</v>
      </c>
      <c r="AW3570" t="str">
        <f t="shared" si="1327"/>
        <v>Very Low</v>
      </c>
    </row>
    <row r="3571" spans="1:49" x14ac:dyDescent="0.3">
      <c r="A3571" t="s">
        <v>0</v>
      </c>
      <c r="B3571" t="s">
        <v>16888</v>
      </c>
      <c r="C3571">
        <v>200</v>
      </c>
      <c r="D3571" t="str">
        <f t="shared" si="1307"/>
        <v>Low</v>
      </c>
      <c r="E3571">
        <v>116</v>
      </c>
      <c r="F3571" t="str">
        <f t="shared" si="1308"/>
        <v>1h 56m</v>
      </c>
      <c r="G3571" t="str">
        <f t="shared" si="1309"/>
        <v>Standard Movie</v>
      </c>
      <c r="H3571">
        <v>129</v>
      </c>
      <c r="I3571" t="str">
        <f t="shared" si="1310"/>
        <v>Very Low</v>
      </c>
      <c r="J3571">
        <v>782</v>
      </c>
      <c r="K3571" t="str">
        <f t="shared" si="1311"/>
        <v>Very Low</v>
      </c>
      <c r="L3571" t="s">
        <v>660</v>
      </c>
      <c r="M3571">
        <v>10000</v>
      </c>
      <c r="N3571" t="str">
        <f t="shared" si="1312"/>
        <v>Low</v>
      </c>
      <c r="O3571">
        <v>2268296</v>
      </c>
      <c r="P3571" t="str">
        <f t="shared" si="1313"/>
        <v>Flop</v>
      </c>
      <c r="Q3571" t="s">
        <v>4046</v>
      </c>
      <c r="R3571" t="str">
        <f t="shared" si="1314"/>
        <v>Drama</v>
      </c>
      <c r="S3571">
        <f t="shared" si="1315"/>
        <v>2</v>
      </c>
      <c r="T3571" t="s">
        <v>197</v>
      </c>
      <c r="U3571" t="s">
        <v>16889</v>
      </c>
      <c r="V3571">
        <v>41856</v>
      </c>
      <c r="W3571" t="str">
        <f t="shared" si="1316"/>
        <v>Low</v>
      </c>
      <c r="X3571">
        <v>13180</v>
      </c>
      <c r="Y3571" t="str">
        <f t="shared" si="1317"/>
        <v>Medium</v>
      </c>
      <c r="Z3571" t="s">
        <v>9396</v>
      </c>
      <c r="AA3571">
        <v>4</v>
      </c>
      <c r="AB3571" t="str">
        <f t="shared" si="1318"/>
        <v>Ensemble Poster</v>
      </c>
      <c r="AC3571" t="s">
        <v>16890</v>
      </c>
      <c r="AD3571" t="s">
        <v>16891</v>
      </c>
      <c r="AE3571">
        <v>119</v>
      </c>
      <c r="AF3571" t="str">
        <f t="shared" si="1319"/>
        <v>Very Low</v>
      </c>
      <c r="AG3571" t="s">
        <v>9</v>
      </c>
      <c r="AH3571" t="s">
        <v>28</v>
      </c>
      <c r="AI3571" t="s">
        <v>11</v>
      </c>
      <c r="AJ3571" t="str">
        <f t="shared" si="1320"/>
        <v>Teen</v>
      </c>
      <c r="AK3571">
        <v>6500000</v>
      </c>
      <c r="AL3571" t="str">
        <f t="shared" si="1321"/>
        <v>Low Budget</v>
      </c>
      <c r="AM3571">
        <v>2013</v>
      </c>
      <c r="AN3571">
        <f t="shared" si="1322"/>
        <v>12</v>
      </c>
      <c r="AO3571" t="str">
        <f t="shared" si="1323"/>
        <v>Modern Classic</v>
      </c>
      <c r="AP3571">
        <v>918</v>
      </c>
      <c r="AQ3571" t="str">
        <f t="shared" si="1324"/>
        <v>Very Low</v>
      </c>
      <c r="AR3571">
        <v>6.9</v>
      </c>
      <c r="AS3571" t="str">
        <f t="shared" si="1325"/>
        <v>Average</v>
      </c>
      <c r="AT3571">
        <v>2.35</v>
      </c>
      <c r="AU3571" t="str">
        <f t="shared" si="1326"/>
        <v>Cinematic Widescreen</v>
      </c>
      <c r="AV3571">
        <v>12000</v>
      </c>
      <c r="AW3571" t="str">
        <f t="shared" si="1327"/>
        <v>Medium</v>
      </c>
    </row>
    <row r="3572" spans="1:49" x14ac:dyDescent="0.3">
      <c r="A3572" t="s">
        <v>0</v>
      </c>
      <c r="B3572" t="s">
        <v>12894</v>
      </c>
      <c r="C3572">
        <v>84</v>
      </c>
      <c r="D3572" t="str">
        <f t="shared" si="1307"/>
        <v>Low</v>
      </c>
      <c r="E3572">
        <v>97</v>
      </c>
      <c r="F3572" t="str">
        <f t="shared" si="1308"/>
        <v>1h 37m</v>
      </c>
      <c r="G3572" t="str">
        <f t="shared" si="1309"/>
        <v>Standard Movie</v>
      </c>
      <c r="H3572">
        <v>15</v>
      </c>
      <c r="I3572" t="str">
        <f t="shared" si="1310"/>
        <v>Very Low</v>
      </c>
      <c r="J3572">
        <v>874</v>
      </c>
      <c r="K3572" t="str">
        <f t="shared" si="1311"/>
        <v>Very Low</v>
      </c>
      <c r="L3572" t="s">
        <v>1024</v>
      </c>
      <c r="M3572">
        <v>18000</v>
      </c>
      <c r="N3572" t="str">
        <f t="shared" si="1312"/>
        <v>Medium</v>
      </c>
      <c r="O3572">
        <v>1029017</v>
      </c>
      <c r="P3572" t="str">
        <f t="shared" si="1313"/>
        <v>Flop</v>
      </c>
      <c r="Q3572" t="s">
        <v>185</v>
      </c>
      <c r="R3572" t="str">
        <f t="shared" si="1314"/>
        <v>Drama</v>
      </c>
      <c r="S3572">
        <f t="shared" si="1315"/>
        <v>2</v>
      </c>
      <c r="T3572" t="s">
        <v>409</v>
      </c>
      <c r="U3572" t="s">
        <v>16892</v>
      </c>
      <c r="V3572">
        <v>12049</v>
      </c>
      <c r="W3572" t="str">
        <f t="shared" si="1316"/>
        <v>Low</v>
      </c>
      <c r="X3572">
        <v>21107</v>
      </c>
      <c r="Y3572" t="str">
        <f t="shared" si="1317"/>
        <v>Medium</v>
      </c>
      <c r="Z3572" t="s">
        <v>5076</v>
      </c>
      <c r="AA3572">
        <v>2</v>
      </c>
      <c r="AB3572" t="str">
        <f t="shared" si="1318"/>
        <v>Duo/Trio Poster</v>
      </c>
      <c r="AC3572" t="s">
        <v>16893</v>
      </c>
      <c r="AD3572" t="s">
        <v>16894</v>
      </c>
      <c r="AE3572">
        <v>135</v>
      </c>
      <c r="AF3572" t="str">
        <f t="shared" si="1319"/>
        <v>Very Low</v>
      </c>
      <c r="AG3572" t="s">
        <v>9</v>
      </c>
      <c r="AH3572" t="s">
        <v>10</v>
      </c>
      <c r="AI3572" t="s">
        <v>556</v>
      </c>
      <c r="AJ3572" t="str">
        <f t="shared" si="1320"/>
        <v>Adult</v>
      </c>
      <c r="AK3572">
        <v>6500000</v>
      </c>
      <c r="AL3572" t="str">
        <f t="shared" si="1321"/>
        <v>Low Budget</v>
      </c>
      <c r="AM3572">
        <v>2004</v>
      </c>
      <c r="AN3572">
        <f t="shared" si="1322"/>
        <v>21</v>
      </c>
      <c r="AO3572" t="str">
        <f t="shared" si="1323"/>
        <v>Old Classic</v>
      </c>
      <c r="AP3572">
        <v>986</v>
      </c>
      <c r="AQ3572" t="str">
        <f t="shared" si="1324"/>
        <v>Very Low</v>
      </c>
      <c r="AR3572">
        <v>6.8</v>
      </c>
      <c r="AS3572" t="str">
        <f t="shared" si="1325"/>
        <v>Average</v>
      </c>
      <c r="AT3572">
        <v>2.35</v>
      </c>
      <c r="AU3572" t="str">
        <f t="shared" si="1326"/>
        <v>Cinematic Widescreen</v>
      </c>
      <c r="AV3572">
        <v>1000</v>
      </c>
      <c r="AW3572" t="str">
        <f t="shared" si="1327"/>
        <v>Very Low</v>
      </c>
    </row>
    <row r="3573" spans="1:49" x14ac:dyDescent="0.3">
      <c r="A3573" t="s">
        <v>0</v>
      </c>
      <c r="B3573" t="s">
        <v>16895</v>
      </c>
      <c r="C3573">
        <v>28</v>
      </c>
      <c r="D3573" t="str">
        <f t="shared" si="1307"/>
        <v>Very Low</v>
      </c>
      <c r="E3573">
        <v>106</v>
      </c>
      <c r="F3573" t="str">
        <f t="shared" si="1308"/>
        <v>1h 46m</v>
      </c>
      <c r="G3573" t="str">
        <f t="shared" si="1309"/>
        <v>Standard Movie</v>
      </c>
      <c r="H3573">
        <v>19</v>
      </c>
      <c r="I3573" t="str">
        <f t="shared" si="1310"/>
        <v>Very Low</v>
      </c>
      <c r="J3573">
        <v>0</v>
      </c>
      <c r="K3573" t="str">
        <f t="shared" si="1311"/>
        <v>Very Low</v>
      </c>
      <c r="L3573" t="s">
        <v>16896</v>
      </c>
      <c r="M3573">
        <v>844</v>
      </c>
      <c r="N3573" t="str">
        <f t="shared" si="1312"/>
        <v>Low</v>
      </c>
      <c r="O3573">
        <v>64148</v>
      </c>
      <c r="P3573" t="str">
        <f t="shared" si="1313"/>
        <v>Flop</v>
      </c>
      <c r="Q3573" t="s">
        <v>3380</v>
      </c>
      <c r="R3573" t="str">
        <f t="shared" si="1314"/>
        <v>Drama</v>
      </c>
      <c r="S3573">
        <f t="shared" si="1315"/>
        <v>1</v>
      </c>
      <c r="T3573" t="s">
        <v>3489</v>
      </c>
      <c r="U3573" t="s">
        <v>16897</v>
      </c>
      <c r="V3573">
        <v>2601</v>
      </c>
      <c r="W3573" t="str">
        <f t="shared" si="1316"/>
        <v>Very Low</v>
      </c>
      <c r="X3573">
        <v>846</v>
      </c>
      <c r="Y3573" t="str">
        <f t="shared" si="1317"/>
        <v>Very Low</v>
      </c>
      <c r="Z3573" t="s">
        <v>16898</v>
      </c>
      <c r="AA3573">
        <v>0</v>
      </c>
      <c r="AB3573" t="str">
        <f t="shared" si="1318"/>
        <v>Symbolic Poster</v>
      </c>
      <c r="AC3573" t="s">
        <v>16899</v>
      </c>
      <c r="AD3573" t="s">
        <v>16900</v>
      </c>
      <c r="AE3573">
        <v>35</v>
      </c>
      <c r="AF3573" t="str">
        <f t="shared" si="1319"/>
        <v>Very Low</v>
      </c>
      <c r="AG3573" t="s">
        <v>9</v>
      </c>
      <c r="AH3573" t="s">
        <v>28</v>
      </c>
      <c r="AI3573" t="str">
        <f>AI3572</f>
        <v>R</v>
      </c>
      <c r="AJ3573" t="str">
        <f t="shared" si="1320"/>
        <v>Adult</v>
      </c>
      <c r="AK3573">
        <v>6500000</v>
      </c>
      <c r="AL3573" t="str">
        <f t="shared" si="1321"/>
        <v>Low Budget</v>
      </c>
      <c r="AM3573">
        <v>2000</v>
      </c>
      <c r="AN3573">
        <f t="shared" si="1322"/>
        <v>25</v>
      </c>
      <c r="AO3573" t="str">
        <f t="shared" si="1323"/>
        <v>Old Classic</v>
      </c>
      <c r="AP3573">
        <v>2</v>
      </c>
      <c r="AQ3573" t="str">
        <f t="shared" si="1324"/>
        <v>Very Low</v>
      </c>
      <c r="AR3573">
        <v>7.3</v>
      </c>
      <c r="AS3573" t="str">
        <f t="shared" si="1325"/>
        <v>Good</v>
      </c>
      <c r="AT3573">
        <v>1.85</v>
      </c>
      <c r="AU3573" t="str">
        <f t="shared" si="1326"/>
        <v>HDTV / Widescreen</v>
      </c>
      <c r="AV3573">
        <v>260</v>
      </c>
      <c r="AW3573" t="str">
        <f t="shared" si="1327"/>
        <v>Very Low</v>
      </c>
    </row>
    <row r="3574" spans="1:49" x14ac:dyDescent="0.3">
      <c r="A3574" t="s">
        <v>0</v>
      </c>
      <c r="B3574" t="s">
        <v>16901</v>
      </c>
      <c r="C3574">
        <v>217</v>
      </c>
      <c r="D3574" t="str">
        <f t="shared" si="1307"/>
        <v>Medium</v>
      </c>
      <c r="E3574">
        <v>105</v>
      </c>
      <c r="F3574" t="str">
        <f t="shared" si="1308"/>
        <v>1h 45m</v>
      </c>
      <c r="G3574" t="str">
        <f t="shared" si="1309"/>
        <v>Standard Movie</v>
      </c>
      <c r="H3574">
        <v>38</v>
      </c>
      <c r="I3574" t="str">
        <f t="shared" si="1310"/>
        <v>Very Low</v>
      </c>
      <c r="J3574">
        <v>706</v>
      </c>
      <c r="K3574" t="str">
        <f t="shared" si="1311"/>
        <v>Very Low</v>
      </c>
      <c r="L3574" t="s">
        <v>8393</v>
      </c>
      <c r="M3574">
        <v>12000</v>
      </c>
      <c r="N3574" t="str">
        <f t="shared" si="1312"/>
        <v>Medium</v>
      </c>
      <c r="O3574">
        <v>66637</v>
      </c>
      <c r="P3574" t="str">
        <f t="shared" si="1313"/>
        <v>Flop</v>
      </c>
      <c r="Q3574" t="s">
        <v>5576</v>
      </c>
      <c r="R3574" t="str">
        <f t="shared" si="1314"/>
        <v>Drama</v>
      </c>
      <c r="S3574">
        <f t="shared" si="1315"/>
        <v>3</v>
      </c>
      <c r="T3574" t="s">
        <v>243</v>
      </c>
      <c r="U3574" t="s">
        <v>16902</v>
      </c>
      <c r="V3574">
        <v>29608</v>
      </c>
      <c r="W3574" t="str">
        <f t="shared" si="1316"/>
        <v>Low</v>
      </c>
      <c r="X3574">
        <v>14462</v>
      </c>
      <c r="Y3574" t="str">
        <f t="shared" si="1317"/>
        <v>Medium</v>
      </c>
      <c r="Z3574" t="s">
        <v>14328</v>
      </c>
      <c r="AA3574">
        <v>0</v>
      </c>
      <c r="AB3574" t="str">
        <f t="shared" si="1318"/>
        <v>Symbolic Poster</v>
      </c>
      <c r="AC3574" t="s">
        <v>16903</v>
      </c>
      <c r="AD3574" t="s">
        <v>16904</v>
      </c>
      <c r="AE3574">
        <v>92</v>
      </c>
      <c r="AF3574" t="str">
        <f t="shared" si="1319"/>
        <v>Very Low</v>
      </c>
      <c r="AG3574" t="s">
        <v>9</v>
      </c>
      <c r="AH3574" t="s">
        <v>10</v>
      </c>
      <c r="AI3574" t="s">
        <v>556</v>
      </c>
      <c r="AJ3574" t="str">
        <f t="shared" si="1320"/>
        <v>Adult</v>
      </c>
      <c r="AK3574">
        <v>6500000</v>
      </c>
      <c r="AL3574" t="str">
        <f t="shared" si="1321"/>
        <v>Low Budget</v>
      </c>
      <c r="AM3574">
        <v>2009</v>
      </c>
      <c r="AN3574">
        <f t="shared" si="1322"/>
        <v>16</v>
      </c>
      <c r="AO3574" t="str">
        <f t="shared" si="1323"/>
        <v>Old Classic</v>
      </c>
      <c r="AP3574">
        <v>712</v>
      </c>
      <c r="AQ3574" t="str">
        <f t="shared" si="1324"/>
        <v>Very Low</v>
      </c>
      <c r="AR3574">
        <v>7.2</v>
      </c>
      <c r="AS3574" t="str">
        <f t="shared" si="1325"/>
        <v>Good</v>
      </c>
      <c r="AT3574">
        <v>2.35</v>
      </c>
      <c r="AU3574" t="str">
        <f t="shared" si="1326"/>
        <v>Cinematic Widescreen</v>
      </c>
      <c r="AV3574">
        <v>0</v>
      </c>
      <c r="AW3574" t="str">
        <f t="shared" si="1327"/>
        <v>Very Low</v>
      </c>
    </row>
    <row r="3575" spans="1:49" x14ac:dyDescent="0.3">
      <c r="A3575" t="s">
        <v>0</v>
      </c>
      <c r="B3575" t="s">
        <v>16905</v>
      </c>
      <c r="C3575">
        <v>12</v>
      </c>
      <c r="D3575" t="str">
        <f t="shared" si="1307"/>
        <v>Very Low</v>
      </c>
      <c r="E3575">
        <v>102</v>
      </c>
      <c r="F3575" t="str">
        <f t="shared" si="1308"/>
        <v>1h 42m</v>
      </c>
      <c r="G3575" t="str">
        <f t="shared" si="1309"/>
        <v>Standard Movie</v>
      </c>
      <c r="H3575">
        <v>9</v>
      </c>
      <c r="I3575" t="str">
        <f t="shared" si="1310"/>
        <v>Very Low</v>
      </c>
      <c r="J3575">
        <v>368</v>
      </c>
      <c r="K3575" t="str">
        <f t="shared" si="1311"/>
        <v>Very Low</v>
      </c>
      <c r="L3575" t="s">
        <v>6157</v>
      </c>
      <c r="M3575">
        <v>1000</v>
      </c>
      <c r="N3575" t="str">
        <f t="shared" si="1312"/>
        <v>Low</v>
      </c>
      <c r="O3575">
        <f>O3574</f>
        <v>66637</v>
      </c>
      <c r="P3575" t="str">
        <f t="shared" si="1313"/>
        <v>Flop</v>
      </c>
      <c r="Q3575" t="s">
        <v>16906</v>
      </c>
      <c r="R3575" t="str">
        <f t="shared" si="1314"/>
        <v>Action</v>
      </c>
      <c r="S3575">
        <f t="shared" si="1315"/>
        <v>4</v>
      </c>
      <c r="T3575" t="s">
        <v>361</v>
      </c>
      <c r="U3575" t="s">
        <v>16907</v>
      </c>
      <c r="V3575">
        <v>2892</v>
      </c>
      <c r="W3575" t="str">
        <f t="shared" si="1316"/>
        <v>Very Low</v>
      </c>
      <c r="X3575">
        <v>1904</v>
      </c>
      <c r="Y3575" t="str">
        <f t="shared" si="1317"/>
        <v>Low</v>
      </c>
      <c r="Z3575" t="s">
        <v>285</v>
      </c>
      <c r="AA3575">
        <v>0</v>
      </c>
      <c r="AB3575" t="str">
        <f t="shared" si="1318"/>
        <v>Symbolic Poster</v>
      </c>
      <c r="AC3575" t="s">
        <v>16908</v>
      </c>
      <c r="AD3575" t="s">
        <v>16909</v>
      </c>
      <c r="AE3575">
        <v>18</v>
      </c>
      <c r="AF3575" t="str">
        <f t="shared" si="1319"/>
        <v>Very Low</v>
      </c>
      <c r="AG3575" t="s">
        <v>9</v>
      </c>
      <c r="AH3575" t="s">
        <v>150</v>
      </c>
      <c r="AI3575" t="s">
        <v>556</v>
      </c>
      <c r="AJ3575" t="str">
        <f t="shared" si="1320"/>
        <v>Adult</v>
      </c>
      <c r="AK3575">
        <v>6500000</v>
      </c>
      <c r="AL3575" t="str">
        <f t="shared" si="1321"/>
        <v>Low Budget</v>
      </c>
      <c r="AM3575">
        <v>2010</v>
      </c>
      <c r="AN3575">
        <f t="shared" si="1322"/>
        <v>15</v>
      </c>
      <c r="AO3575" t="str">
        <f t="shared" si="1323"/>
        <v>Modern Classic</v>
      </c>
      <c r="AP3575">
        <v>433</v>
      </c>
      <c r="AQ3575" t="str">
        <f t="shared" si="1324"/>
        <v>Very Low</v>
      </c>
      <c r="AR3575">
        <v>6.5</v>
      </c>
      <c r="AS3575" t="str">
        <f t="shared" si="1325"/>
        <v>Average</v>
      </c>
      <c r="AT3575">
        <v>2.35</v>
      </c>
      <c r="AU3575" t="str">
        <f t="shared" si="1326"/>
        <v>Cinematic Widescreen</v>
      </c>
      <c r="AV3575">
        <v>830</v>
      </c>
      <c r="AW3575" t="str">
        <f t="shared" si="1327"/>
        <v>Very Low</v>
      </c>
    </row>
    <row r="3576" spans="1:49" x14ac:dyDescent="0.3">
      <c r="A3576" t="s">
        <v>718</v>
      </c>
      <c r="B3576" t="s">
        <v>10812</v>
      </c>
      <c r="C3576">
        <v>183</v>
      </c>
      <c r="D3576" t="str">
        <f t="shared" si="1307"/>
        <v>Low</v>
      </c>
      <c r="E3576">
        <v>122</v>
      </c>
      <c r="F3576" t="str">
        <f t="shared" si="1308"/>
        <v>2h 2m</v>
      </c>
      <c r="G3576" t="str">
        <f t="shared" si="1309"/>
        <v>Long Movie</v>
      </c>
      <c r="H3576">
        <v>210</v>
      </c>
      <c r="I3576" t="str">
        <f t="shared" si="1310"/>
        <v>Very Low</v>
      </c>
      <c r="J3576">
        <v>471</v>
      </c>
      <c r="K3576" t="str">
        <f t="shared" si="1311"/>
        <v>Very Low</v>
      </c>
      <c r="L3576" t="s">
        <v>43</v>
      </c>
      <c r="M3576">
        <v>845</v>
      </c>
      <c r="N3576" t="str">
        <f t="shared" si="1312"/>
        <v>Low</v>
      </c>
      <c r="O3576">
        <v>871577</v>
      </c>
      <c r="P3576" t="str">
        <f t="shared" si="1313"/>
        <v>Flop</v>
      </c>
      <c r="Q3576" t="s">
        <v>4267</v>
      </c>
      <c r="R3576" t="str">
        <f t="shared" si="1314"/>
        <v>Biography</v>
      </c>
      <c r="S3576">
        <f t="shared" si="1315"/>
        <v>3</v>
      </c>
      <c r="T3576" t="s">
        <v>538</v>
      </c>
      <c r="U3576" t="s">
        <v>16910</v>
      </c>
      <c r="V3576">
        <v>51353</v>
      </c>
      <c r="W3576" t="str">
        <f t="shared" si="1316"/>
        <v>Medium</v>
      </c>
      <c r="X3576">
        <v>2614</v>
      </c>
      <c r="Y3576" t="str">
        <f t="shared" si="1317"/>
        <v>Low</v>
      </c>
      <c r="Z3576" t="s">
        <v>7096</v>
      </c>
      <c r="AA3576">
        <v>1</v>
      </c>
      <c r="AB3576" t="str">
        <f t="shared" si="1318"/>
        <v>Solo Star Poster</v>
      </c>
      <c r="AC3576" t="s">
        <v>16911</v>
      </c>
      <c r="AD3576" t="s">
        <v>16912</v>
      </c>
      <c r="AE3576">
        <v>143</v>
      </c>
      <c r="AF3576" t="str">
        <f t="shared" si="1319"/>
        <v>Very Low</v>
      </c>
      <c r="AG3576" t="s">
        <v>9</v>
      </c>
      <c r="AH3576" t="s">
        <v>28</v>
      </c>
      <c r="AI3576" t="s">
        <v>556</v>
      </c>
      <c r="AJ3576" t="str">
        <f t="shared" si="1320"/>
        <v>Adult</v>
      </c>
      <c r="AK3576">
        <v>4500000</v>
      </c>
      <c r="AL3576" t="str">
        <f t="shared" si="1321"/>
        <v>Low Budget</v>
      </c>
      <c r="AM3576">
        <v>2007</v>
      </c>
      <c r="AN3576">
        <f t="shared" si="1322"/>
        <v>18</v>
      </c>
      <c r="AO3576" t="str">
        <f t="shared" si="1323"/>
        <v>Old Classic</v>
      </c>
      <c r="AP3576">
        <v>631</v>
      </c>
      <c r="AQ3576" t="str">
        <f t="shared" si="1324"/>
        <v>Very Low</v>
      </c>
      <c r="AR3576">
        <v>7.7</v>
      </c>
      <c r="AS3576" t="str">
        <f t="shared" si="1325"/>
        <v>Good</v>
      </c>
      <c r="AT3576">
        <v>2.35</v>
      </c>
      <c r="AU3576" t="str">
        <f t="shared" si="1326"/>
        <v>Cinematic Widescreen</v>
      </c>
      <c r="AV3576">
        <v>13000</v>
      </c>
      <c r="AW3576" t="str">
        <f t="shared" si="1327"/>
        <v>Medium</v>
      </c>
    </row>
    <row r="3577" spans="1:49" x14ac:dyDescent="0.3">
      <c r="A3577" t="s">
        <v>0</v>
      </c>
      <c r="B3577" t="s">
        <v>1</v>
      </c>
      <c r="C3577">
        <v>204</v>
      </c>
      <c r="D3577" t="str">
        <f t="shared" si="1307"/>
        <v>Medium</v>
      </c>
      <c r="E3577">
        <v>107</v>
      </c>
      <c r="F3577" t="str">
        <f t="shared" si="1308"/>
        <v>1h 47m</v>
      </c>
      <c r="G3577" t="str">
        <f t="shared" si="1309"/>
        <v>Standard Movie</v>
      </c>
      <c r="H3577">
        <v>0</v>
      </c>
      <c r="I3577" t="str">
        <f t="shared" si="1310"/>
        <v>Very Low</v>
      </c>
      <c r="J3577">
        <v>255</v>
      </c>
      <c r="K3577" t="str">
        <f t="shared" si="1311"/>
        <v>Very Low</v>
      </c>
      <c r="L3577" t="s">
        <v>4492</v>
      </c>
      <c r="M3577">
        <v>2000</v>
      </c>
      <c r="N3577" t="str">
        <f t="shared" si="1312"/>
        <v>Low</v>
      </c>
      <c r="O3577">
        <v>38400000</v>
      </c>
      <c r="P3577" t="str">
        <f t="shared" si="1313"/>
        <v>Average</v>
      </c>
      <c r="Q3577" t="s">
        <v>618</v>
      </c>
      <c r="R3577" t="str">
        <f t="shared" si="1314"/>
        <v>Action</v>
      </c>
      <c r="S3577">
        <f t="shared" si="1315"/>
        <v>2</v>
      </c>
      <c r="T3577" t="s">
        <v>2978</v>
      </c>
      <c r="U3577" t="s">
        <v>16913</v>
      </c>
      <c r="V3577">
        <v>600266</v>
      </c>
      <c r="W3577" t="str">
        <f t="shared" si="1316"/>
        <v>Very High</v>
      </c>
      <c r="X3577">
        <v>3582</v>
      </c>
      <c r="Y3577" t="str">
        <f t="shared" si="1317"/>
        <v>Low</v>
      </c>
      <c r="Z3577" t="s">
        <v>12305</v>
      </c>
      <c r="AA3577">
        <v>1</v>
      </c>
      <c r="AB3577" t="str">
        <f t="shared" si="1318"/>
        <v>Solo Star Poster</v>
      </c>
      <c r="AC3577" t="s">
        <v>16914</v>
      </c>
      <c r="AD3577" t="s">
        <v>16915</v>
      </c>
      <c r="AE3577">
        <v>692</v>
      </c>
      <c r="AF3577" t="str">
        <f t="shared" si="1319"/>
        <v>Low</v>
      </c>
      <c r="AG3577" t="s">
        <v>9</v>
      </c>
      <c r="AH3577" t="s">
        <v>28</v>
      </c>
      <c r="AI3577" t="s">
        <v>556</v>
      </c>
      <c r="AJ3577" t="str">
        <f t="shared" si="1320"/>
        <v>Adult</v>
      </c>
      <c r="AK3577">
        <v>6500000</v>
      </c>
      <c r="AL3577" t="str">
        <f t="shared" si="1321"/>
        <v>Low Budget</v>
      </c>
      <c r="AM3577">
        <v>1984</v>
      </c>
      <c r="AN3577">
        <f t="shared" si="1322"/>
        <v>41</v>
      </c>
      <c r="AO3577" t="str">
        <f t="shared" si="1323"/>
        <v>Old Classic</v>
      </c>
      <c r="AP3577">
        <v>663</v>
      </c>
      <c r="AQ3577" t="str">
        <f t="shared" si="1324"/>
        <v>Very Low</v>
      </c>
      <c r="AR3577">
        <v>8.1</v>
      </c>
      <c r="AS3577" t="str">
        <f t="shared" si="1325"/>
        <v>Excellent</v>
      </c>
      <c r="AT3577">
        <v>1.85</v>
      </c>
      <c r="AU3577" t="str">
        <f t="shared" si="1326"/>
        <v>HDTV / Widescreen</v>
      </c>
      <c r="AV3577">
        <v>13000</v>
      </c>
      <c r="AW3577" t="str">
        <f t="shared" si="1327"/>
        <v>Medium</v>
      </c>
    </row>
    <row r="3578" spans="1:49" x14ac:dyDescent="0.3">
      <c r="A3578" t="s">
        <v>718</v>
      </c>
      <c r="B3578" t="s">
        <v>16916</v>
      </c>
      <c r="C3578">
        <v>153</v>
      </c>
      <c r="D3578" t="str">
        <f t="shared" si="1307"/>
        <v>Low</v>
      </c>
      <c r="E3578">
        <v>121</v>
      </c>
      <c r="F3578" t="str">
        <f t="shared" si="1308"/>
        <v>2h 1m</v>
      </c>
      <c r="G3578" t="str">
        <f t="shared" si="1309"/>
        <v>Long Movie</v>
      </c>
      <c r="H3578">
        <v>31</v>
      </c>
      <c r="I3578" t="str">
        <f t="shared" si="1310"/>
        <v>Very Low</v>
      </c>
      <c r="J3578">
        <v>43</v>
      </c>
      <c r="K3578" t="str">
        <f t="shared" si="1311"/>
        <v>Very Low</v>
      </c>
      <c r="L3578" t="s">
        <v>16917</v>
      </c>
      <c r="M3578">
        <v>65</v>
      </c>
      <c r="N3578" t="str">
        <f t="shared" si="1312"/>
        <v>Low</v>
      </c>
      <c r="O3578">
        <v>4063859</v>
      </c>
      <c r="P3578" t="str">
        <f t="shared" si="1313"/>
        <v>Flop</v>
      </c>
      <c r="Q3578" t="s">
        <v>185</v>
      </c>
      <c r="R3578" t="str">
        <f t="shared" si="1314"/>
        <v>Drama</v>
      </c>
      <c r="S3578">
        <f t="shared" si="1315"/>
        <v>2</v>
      </c>
      <c r="T3578" t="s">
        <v>16918</v>
      </c>
      <c r="U3578" t="s">
        <v>16919</v>
      </c>
      <c r="V3578">
        <v>114407</v>
      </c>
      <c r="W3578" t="str">
        <f t="shared" si="1316"/>
        <v>Medium</v>
      </c>
      <c r="X3578">
        <v>200</v>
      </c>
      <c r="Y3578" t="str">
        <f t="shared" si="1317"/>
        <v>Very Low</v>
      </c>
      <c r="Z3578" t="s">
        <v>11990</v>
      </c>
      <c r="AA3578">
        <v>2</v>
      </c>
      <c r="AB3578" t="str">
        <f t="shared" si="1318"/>
        <v>Duo/Trio Poster</v>
      </c>
      <c r="AC3578" t="s">
        <v>16920</v>
      </c>
      <c r="AD3578" t="s">
        <v>16921</v>
      </c>
      <c r="AE3578">
        <v>225</v>
      </c>
      <c r="AF3578" t="str">
        <f t="shared" si="1319"/>
        <v>Very Low</v>
      </c>
      <c r="AG3578" t="s">
        <v>8702</v>
      </c>
      <c r="AH3578" t="s">
        <v>738</v>
      </c>
      <c r="AI3578" t="s">
        <v>556</v>
      </c>
      <c r="AJ3578" t="str">
        <f t="shared" si="1320"/>
        <v>Adult</v>
      </c>
      <c r="AK3578">
        <v>4800000</v>
      </c>
      <c r="AL3578" t="str">
        <f t="shared" si="1321"/>
        <v>Low Budget</v>
      </c>
      <c r="AM3578">
        <v>2003</v>
      </c>
      <c r="AN3578">
        <f t="shared" si="1322"/>
        <v>22</v>
      </c>
      <c r="AO3578" t="str">
        <f t="shared" si="1323"/>
        <v>Old Classic</v>
      </c>
      <c r="AP3578">
        <v>51</v>
      </c>
      <c r="AQ3578" t="str">
        <f t="shared" si="1324"/>
        <v>Very Low</v>
      </c>
      <c r="AR3578">
        <v>7.7</v>
      </c>
      <c r="AS3578" t="str">
        <f t="shared" si="1325"/>
        <v>Good</v>
      </c>
      <c r="AT3578">
        <v>1.85</v>
      </c>
      <c r="AU3578" t="str">
        <f t="shared" si="1326"/>
        <v>HDTV / Widescreen</v>
      </c>
      <c r="AV3578">
        <v>11000</v>
      </c>
      <c r="AW3578" t="str">
        <f t="shared" si="1327"/>
        <v>Medium</v>
      </c>
    </row>
    <row r="3579" spans="1:49" x14ac:dyDescent="0.3">
      <c r="A3579" t="s">
        <v>0</v>
      </c>
      <c r="B3579" t="s">
        <v>3635</v>
      </c>
      <c r="C3579">
        <v>145</v>
      </c>
      <c r="D3579" t="str">
        <f t="shared" si="1307"/>
        <v>Low</v>
      </c>
      <c r="E3579">
        <v>98</v>
      </c>
      <c r="F3579" t="str">
        <f t="shared" si="1308"/>
        <v>1h 38m</v>
      </c>
      <c r="G3579" t="str">
        <f t="shared" si="1309"/>
        <v>Standard Movie</v>
      </c>
      <c r="H3579">
        <v>0</v>
      </c>
      <c r="I3579" t="str">
        <f t="shared" si="1310"/>
        <v>Very Low</v>
      </c>
      <c r="J3579">
        <v>27</v>
      </c>
      <c r="K3579" t="str">
        <f t="shared" si="1311"/>
        <v>Very Low</v>
      </c>
      <c r="L3579" t="s">
        <v>16922</v>
      </c>
      <c r="M3579">
        <v>1000</v>
      </c>
      <c r="N3579" t="str">
        <f t="shared" si="1312"/>
        <v>Low</v>
      </c>
      <c r="O3579">
        <v>449558</v>
      </c>
      <c r="P3579" t="str">
        <f t="shared" si="1313"/>
        <v>Flop</v>
      </c>
      <c r="Q3579" t="s">
        <v>1605</v>
      </c>
      <c r="R3579" t="str">
        <f t="shared" si="1314"/>
        <v>Biography</v>
      </c>
      <c r="S3579">
        <f t="shared" si="1315"/>
        <v>3</v>
      </c>
      <c r="T3579" t="s">
        <v>131</v>
      </c>
      <c r="U3579" t="s">
        <v>16923</v>
      </c>
      <c r="V3579">
        <v>32307</v>
      </c>
      <c r="W3579" t="str">
        <f t="shared" si="1316"/>
        <v>Low</v>
      </c>
      <c r="X3579">
        <v>1163</v>
      </c>
      <c r="Y3579" t="str">
        <f t="shared" si="1317"/>
        <v>Low</v>
      </c>
      <c r="Z3579" t="s">
        <v>16924</v>
      </c>
      <c r="AA3579">
        <v>2</v>
      </c>
      <c r="AB3579" t="str">
        <f t="shared" si="1318"/>
        <v>Duo/Trio Poster</v>
      </c>
      <c r="AC3579" t="s">
        <v>16925</v>
      </c>
      <c r="AD3579" t="s">
        <v>16926</v>
      </c>
      <c r="AE3579">
        <v>75</v>
      </c>
      <c r="AF3579" t="str">
        <f t="shared" si="1319"/>
        <v>Very Low</v>
      </c>
      <c r="AG3579" t="s">
        <v>9</v>
      </c>
      <c r="AH3579" t="s">
        <v>28</v>
      </c>
      <c r="AI3579" t="s">
        <v>556</v>
      </c>
      <c r="AJ3579" t="str">
        <f t="shared" si="1320"/>
        <v>Adult</v>
      </c>
      <c r="AK3579">
        <v>10000000</v>
      </c>
      <c r="AL3579" t="str">
        <f t="shared" si="1321"/>
        <v>Low Budget</v>
      </c>
      <c r="AM3579">
        <v>2009</v>
      </c>
      <c r="AN3579">
        <f t="shared" si="1322"/>
        <v>16</v>
      </c>
      <c r="AO3579" t="str">
        <f t="shared" si="1323"/>
        <v>Old Classic</v>
      </c>
      <c r="AP3579">
        <v>54</v>
      </c>
      <c r="AQ3579" t="str">
        <f t="shared" si="1324"/>
        <v>Very Low</v>
      </c>
      <c r="AR3579">
        <v>7.6</v>
      </c>
      <c r="AS3579" t="str">
        <f t="shared" si="1325"/>
        <v>Good</v>
      </c>
      <c r="AT3579">
        <v>1.85</v>
      </c>
      <c r="AU3579" t="str">
        <f t="shared" si="1326"/>
        <v>HDTV / Widescreen</v>
      </c>
      <c r="AV3579">
        <v>0</v>
      </c>
      <c r="AW3579" t="str">
        <f t="shared" si="1327"/>
        <v>Very Low</v>
      </c>
    </row>
    <row r="3580" spans="1:49" x14ac:dyDescent="0.3">
      <c r="A3580" t="s">
        <v>0</v>
      </c>
      <c r="B3580" t="s">
        <v>16927</v>
      </c>
      <c r="C3580">
        <v>203</v>
      </c>
      <c r="D3580" t="str">
        <f t="shared" si="1307"/>
        <v>Medium</v>
      </c>
      <c r="E3580">
        <v>108</v>
      </c>
      <c r="F3580" t="str">
        <f t="shared" si="1308"/>
        <v>1h 48m</v>
      </c>
      <c r="G3580" t="str">
        <f t="shared" si="1309"/>
        <v>Standard Movie</v>
      </c>
      <c r="H3580">
        <v>228</v>
      </c>
      <c r="I3580" t="str">
        <f t="shared" si="1310"/>
        <v>Very Low</v>
      </c>
      <c r="J3580">
        <v>358</v>
      </c>
      <c r="K3580" t="str">
        <f t="shared" si="1311"/>
        <v>Very Low</v>
      </c>
      <c r="L3580" t="s">
        <v>16928</v>
      </c>
      <c r="M3580">
        <v>431</v>
      </c>
      <c r="N3580" t="str">
        <f t="shared" si="1312"/>
        <v>Low</v>
      </c>
      <c r="O3580">
        <f t="shared" ref="O3580:O3581" si="1333">O3579</f>
        <v>449558</v>
      </c>
      <c r="P3580" t="str">
        <f t="shared" si="1313"/>
        <v>Flop</v>
      </c>
      <c r="Q3580" t="s">
        <v>12610</v>
      </c>
      <c r="R3580" t="str">
        <f t="shared" si="1314"/>
        <v>Comedy</v>
      </c>
      <c r="S3580">
        <f t="shared" si="1315"/>
        <v>3</v>
      </c>
      <c r="T3580" t="s">
        <v>16929</v>
      </c>
      <c r="U3580" t="s">
        <v>16930</v>
      </c>
      <c r="V3580">
        <v>39856</v>
      </c>
      <c r="W3580" t="str">
        <f t="shared" si="1316"/>
        <v>Low</v>
      </c>
      <c r="X3580">
        <v>2020</v>
      </c>
      <c r="Y3580" t="str">
        <f t="shared" si="1317"/>
        <v>Low</v>
      </c>
      <c r="Z3580" t="s">
        <v>16931</v>
      </c>
      <c r="AA3580">
        <v>0</v>
      </c>
      <c r="AB3580" t="str">
        <f t="shared" si="1318"/>
        <v>Symbolic Poster</v>
      </c>
      <c r="AC3580" t="s">
        <v>16932</v>
      </c>
      <c r="AD3580" t="s">
        <v>16933</v>
      </c>
      <c r="AE3580">
        <v>300</v>
      </c>
      <c r="AF3580" t="str">
        <f t="shared" si="1319"/>
        <v>Very Low</v>
      </c>
      <c r="AG3580" t="s">
        <v>9</v>
      </c>
      <c r="AH3580" t="s">
        <v>10</v>
      </c>
      <c r="AI3580" t="s">
        <v>556</v>
      </c>
      <c r="AJ3580" t="str">
        <f t="shared" si="1320"/>
        <v>Adult</v>
      </c>
      <c r="AK3580">
        <v>4000000</v>
      </c>
      <c r="AL3580" t="str">
        <f t="shared" si="1321"/>
        <v>Low Budget</v>
      </c>
      <c r="AM3580">
        <v>1985</v>
      </c>
      <c r="AN3580">
        <f t="shared" si="1322"/>
        <v>40</v>
      </c>
      <c r="AO3580" t="str">
        <f t="shared" si="1323"/>
        <v>Old Classic</v>
      </c>
      <c r="AP3580">
        <v>426</v>
      </c>
      <c r="AQ3580" t="str">
        <f t="shared" si="1324"/>
        <v>Very Low</v>
      </c>
      <c r="AR3580">
        <v>7.3</v>
      </c>
      <c r="AS3580" t="str">
        <f t="shared" si="1325"/>
        <v>Good</v>
      </c>
      <c r="AT3580">
        <v>1.85</v>
      </c>
      <c r="AU3580" t="str">
        <f t="shared" si="1326"/>
        <v>HDTV / Widescreen</v>
      </c>
      <c r="AV3580">
        <v>0</v>
      </c>
      <c r="AW3580" t="str">
        <f t="shared" si="1327"/>
        <v>Very Low</v>
      </c>
    </row>
    <row r="3581" spans="1:49" x14ac:dyDescent="0.3">
      <c r="A3581" t="s">
        <v>0</v>
      </c>
      <c r="B3581" t="str">
        <f>B3580</f>
        <v>Dan O'Bannon</v>
      </c>
      <c r="C3581">
        <v>10</v>
      </c>
      <c r="D3581" t="str">
        <f t="shared" si="1307"/>
        <v>Very Low</v>
      </c>
      <c r="E3581">
        <v>55</v>
      </c>
      <c r="F3581" t="str">
        <f t="shared" si="1308"/>
        <v>0h 55m</v>
      </c>
      <c r="G3581" t="str">
        <f t="shared" si="1309"/>
        <v>Short Film</v>
      </c>
      <c r="H3581">
        <f>H3580</f>
        <v>228</v>
      </c>
      <c r="I3581" t="str">
        <f t="shared" si="1310"/>
        <v>Very Low</v>
      </c>
      <c r="J3581">
        <v>5</v>
      </c>
      <c r="K3581" t="str">
        <f t="shared" si="1311"/>
        <v>Very Low</v>
      </c>
      <c r="L3581" t="s">
        <v>16934</v>
      </c>
      <c r="M3581">
        <v>18</v>
      </c>
      <c r="N3581" t="str">
        <f t="shared" si="1312"/>
        <v>Low</v>
      </c>
      <c r="O3581">
        <f t="shared" si="1333"/>
        <v>449558</v>
      </c>
      <c r="P3581" t="str">
        <f t="shared" si="1313"/>
        <v>Flop</v>
      </c>
      <c r="Q3581" t="s">
        <v>2096</v>
      </c>
      <c r="R3581" t="str">
        <f t="shared" si="1314"/>
        <v>Crime</v>
      </c>
      <c r="S3581">
        <f t="shared" si="1315"/>
        <v>3</v>
      </c>
      <c r="T3581" t="s">
        <v>16935</v>
      </c>
      <c r="U3581" t="s">
        <v>16936</v>
      </c>
      <c r="V3581">
        <v>9638</v>
      </c>
      <c r="W3581" t="str">
        <f t="shared" si="1316"/>
        <v>Very Low</v>
      </c>
      <c r="X3581">
        <v>39</v>
      </c>
      <c r="Y3581" t="str">
        <f t="shared" si="1317"/>
        <v>Very Low</v>
      </c>
      <c r="Z3581" t="s">
        <v>16937</v>
      </c>
      <c r="AA3581">
        <v>5</v>
      </c>
      <c r="AB3581" t="str">
        <f t="shared" si="1318"/>
        <v>Ensemble Poster</v>
      </c>
      <c r="AC3581" t="str">
        <f>AC3580</f>
        <v>crematorium|female frontal nudity|naked dead woman|paramedic|poison gas</v>
      </c>
      <c r="AD3581" t="s">
        <v>16938</v>
      </c>
      <c r="AE3581">
        <v>25</v>
      </c>
      <c r="AF3581" t="str">
        <f t="shared" si="1319"/>
        <v>Very Low</v>
      </c>
      <c r="AG3581" t="s">
        <v>9766</v>
      </c>
      <c r="AH3581" t="s">
        <v>7061</v>
      </c>
      <c r="AI3581" t="s">
        <v>2606</v>
      </c>
      <c r="AJ3581" t="str">
        <f t="shared" si="1320"/>
        <v>Adult</v>
      </c>
      <c r="AK3581">
        <f t="shared" ref="AK3581:AM3581" si="1334">AK3580</f>
        <v>4000000</v>
      </c>
      <c r="AL3581" t="str">
        <f t="shared" si="1321"/>
        <v>Low Budget</v>
      </c>
      <c r="AM3581">
        <f t="shared" si="1334"/>
        <v>1985</v>
      </c>
      <c r="AN3581">
        <f t="shared" si="1322"/>
        <v>40</v>
      </c>
      <c r="AO3581" t="str">
        <f t="shared" si="1323"/>
        <v>Old Classic</v>
      </c>
      <c r="AP3581">
        <v>9</v>
      </c>
      <c r="AQ3581" t="str">
        <f t="shared" si="1324"/>
        <v>Very Low</v>
      </c>
      <c r="AR3581">
        <v>8.6999999999999993</v>
      </c>
      <c r="AS3581" t="str">
        <f t="shared" si="1325"/>
        <v>Excellent</v>
      </c>
      <c r="AT3581">
        <v>1.85</v>
      </c>
      <c r="AU3581" t="str">
        <f t="shared" si="1326"/>
        <v>HDTV / Widescreen</v>
      </c>
      <c r="AV3581">
        <v>0</v>
      </c>
      <c r="AW3581" t="str">
        <f t="shared" si="1327"/>
        <v>Very Low</v>
      </c>
    </row>
    <row r="3582" spans="1:49" x14ac:dyDescent="0.3">
      <c r="A3582" t="s">
        <v>0</v>
      </c>
      <c r="B3582" t="s">
        <v>7105</v>
      </c>
      <c r="C3582">
        <v>93</v>
      </c>
      <c r="D3582" t="str">
        <f t="shared" si="1307"/>
        <v>Low</v>
      </c>
      <c r="E3582">
        <v>123</v>
      </c>
      <c r="F3582" t="str">
        <f t="shared" si="1308"/>
        <v>2h 3m</v>
      </c>
      <c r="G3582" t="str">
        <f t="shared" si="1309"/>
        <v>Long Movie</v>
      </c>
      <c r="H3582">
        <v>0</v>
      </c>
      <c r="I3582" t="str">
        <f t="shared" si="1310"/>
        <v>Very Low</v>
      </c>
      <c r="J3582">
        <v>781</v>
      </c>
      <c r="K3582" t="str">
        <f t="shared" si="1311"/>
        <v>Very Low</v>
      </c>
      <c r="L3582" t="s">
        <v>10403</v>
      </c>
      <c r="M3582">
        <v>1000</v>
      </c>
      <c r="N3582" t="str">
        <f t="shared" si="1312"/>
        <v>Low</v>
      </c>
      <c r="O3582">
        <v>2122561</v>
      </c>
      <c r="P3582" t="str">
        <f t="shared" si="1313"/>
        <v>Flop</v>
      </c>
      <c r="Q3582" t="s">
        <v>1652</v>
      </c>
      <c r="R3582" t="str">
        <f t="shared" si="1314"/>
        <v>Comedy</v>
      </c>
      <c r="S3582">
        <f t="shared" si="1315"/>
        <v>2</v>
      </c>
      <c r="T3582" t="s">
        <v>2055</v>
      </c>
      <c r="U3582" t="s">
        <v>16939</v>
      </c>
      <c r="V3582">
        <v>99033</v>
      </c>
      <c r="W3582" t="str">
        <f t="shared" si="1316"/>
        <v>Medium</v>
      </c>
      <c r="X3582">
        <v>3254</v>
      </c>
      <c r="Y3582" t="str">
        <f t="shared" si="1317"/>
        <v>Low</v>
      </c>
      <c r="Z3582" t="s">
        <v>8060</v>
      </c>
      <c r="AA3582">
        <v>6</v>
      </c>
      <c r="AB3582" t="str">
        <f t="shared" si="1318"/>
        <v>Ensemble Poster</v>
      </c>
      <c r="AC3582" t="s">
        <v>16940</v>
      </c>
      <c r="AD3582" t="s">
        <v>16941</v>
      </c>
      <c r="AE3582">
        <v>434</v>
      </c>
      <c r="AF3582" t="str">
        <f t="shared" si="1319"/>
        <v>Very Low</v>
      </c>
      <c r="AG3582" t="s">
        <v>9</v>
      </c>
      <c r="AH3582" t="s">
        <v>10</v>
      </c>
      <c r="AI3582" t="s">
        <v>556</v>
      </c>
      <c r="AJ3582" t="str">
        <f t="shared" si="1320"/>
        <v>Adult</v>
      </c>
      <c r="AK3582">
        <v>6000000</v>
      </c>
      <c r="AL3582" t="str">
        <f t="shared" si="1321"/>
        <v>Low Budget</v>
      </c>
      <c r="AM3582">
        <v>1995</v>
      </c>
      <c r="AN3582">
        <f t="shared" si="1322"/>
        <v>30</v>
      </c>
      <c r="AO3582" t="str">
        <f t="shared" si="1323"/>
        <v>Old Classic</v>
      </c>
      <c r="AP3582">
        <v>898</v>
      </c>
      <c r="AQ3582" t="str">
        <f t="shared" si="1324"/>
        <v>Very Low</v>
      </c>
      <c r="AR3582">
        <v>7.2</v>
      </c>
      <c r="AS3582" t="str">
        <f t="shared" si="1325"/>
        <v>Good</v>
      </c>
      <c r="AT3582">
        <v>1.85</v>
      </c>
      <c r="AU3582" t="str">
        <f t="shared" si="1326"/>
        <v>HDTV / Widescreen</v>
      </c>
      <c r="AV3582">
        <v>0</v>
      </c>
      <c r="AW3582" t="str">
        <f t="shared" si="1327"/>
        <v>Very Low</v>
      </c>
    </row>
    <row r="3583" spans="1:49" x14ac:dyDescent="0.3">
      <c r="A3583" t="s">
        <v>0</v>
      </c>
      <c r="B3583" t="s">
        <v>13382</v>
      </c>
      <c r="C3583">
        <v>124</v>
      </c>
      <c r="D3583" t="str">
        <f t="shared" si="1307"/>
        <v>Low</v>
      </c>
      <c r="E3583">
        <v>110</v>
      </c>
      <c r="F3583" t="str">
        <f t="shared" si="1308"/>
        <v>1h 50m</v>
      </c>
      <c r="G3583" t="str">
        <f t="shared" si="1309"/>
        <v>Standard Movie</v>
      </c>
      <c r="H3583">
        <v>116</v>
      </c>
      <c r="I3583" t="str">
        <f t="shared" si="1310"/>
        <v>Very Low</v>
      </c>
      <c r="J3583">
        <v>898</v>
      </c>
      <c r="K3583" t="str">
        <f t="shared" si="1311"/>
        <v>Very Low</v>
      </c>
      <c r="L3583" t="s">
        <v>4106</v>
      </c>
      <c r="M3583">
        <v>1000</v>
      </c>
      <c r="N3583" t="str">
        <f t="shared" si="1312"/>
        <v>Low</v>
      </c>
      <c r="O3583">
        <v>181360000</v>
      </c>
      <c r="P3583" t="str">
        <f t="shared" si="1313"/>
        <v>Hit</v>
      </c>
      <c r="Q3583" t="s">
        <v>16942</v>
      </c>
      <c r="R3583" t="str">
        <f t="shared" si="1314"/>
        <v>Musical</v>
      </c>
      <c r="S3583">
        <f t="shared" si="1315"/>
        <v>2</v>
      </c>
      <c r="T3583" t="s">
        <v>16943</v>
      </c>
      <c r="U3583" t="s">
        <v>16944</v>
      </c>
      <c r="V3583">
        <v>170027</v>
      </c>
      <c r="W3583" t="str">
        <f t="shared" si="1316"/>
        <v>Medium</v>
      </c>
      <c r="X3583">
        <v>5127</v>
      </c>
      <c r="Y3583" t="str">
        <f t="shared" si="1317"/>
        <v>Low</v>
      </c>
      <c r="Z3583" t="s">
        <v>14526</v>
      </c>
      <c r="AA3583">
        <v>2</v>
      </c>
      <c r="AB3583" t="str">
        <f t="shared" si="1318"/>
        <v>Duo/Trio Poster</v>
      </c>
      <c r="AC3583" t="s">
        <v>16945</v>
      </c>
      <c r="AD3583" t="s">
        <v>16946</v>
      </c>
      <c r="AE3583">
        <v>350</v>
      </c>
      <c r="AF3583" t="str">
        <f t="shared" si="1319"/>
        <v>Very Low</v>
      </c>
      <c r="AG3583" t="s">
        <v>9</v>
      </c>
      <c r="AH3583" t="s">
        <v>10</v>
      </c>
      <c r="AI3583" t="s">
        <v>11</v>
      </c>
      <c r="AJ3583" t="str">
        <f t="shared" si="1320"/>
        <v>Teen</v>
      </c>
      <c r="AK3583">
        <v>6000000</v>
      </c>
      <c r="AL3583" t="str">
        <f t="shared" si="1321"/>
        <v>Low Budget</v>
      </c>
      <c r="AM3583">
        <v>1978</v>
      </c>
      <c r="AN3583">
        <f t="shared" si="1322"/>
        <v>47</v>
      </c>
      <c r="AO3583" t="str">
        <f t="shared" si="1323"/>
        <v>Old Classic</v>
      </c>
      <c r="AP3583">
        <v>944</v>
      </c>
      <c r="AQ3583" t="str">
        <f t="shared" si="1324"/>
        <v>Very Low</v>
      </c>
      <c r="AR3583">
        <v>7.2</v>
      </c>
      <c r="AS3583" t="str">
        <f t="shared" si="1325"/>
        <v>Good</v>
      </c>
      <c r="AT3583">
        <v>2.35</v>
      </c>
      <c r="AU3583" t="str">
        <f t="shared" si="1326"/>
        <v>Cinematic Widescreen</v>
      </c>
      <c r="AV3583">
        <v>13000</v>
      </c>
      <c r="AW3583" t="str">
        <f t="shared" si="1327"/>
        <v>Medium</v>
      </c>
    </row>
    <row r="3584" spans="1:49" x14ac:dyDescent="0.3">
      <c r="A3584" t="s">
        <v>0</v>
      </c>
      <c r="B3584" t="s">
        <v>731</v>
      </c>
      <c r="C3584">
        <v>120</v>
      </c>
      <c r="D3584" t="str">
        <f t="shared" si="1307"/>
        <v>Low</v>
      </c>
      <c r="E3584">
        <v>120</v>
      </c>
      <c r="F3584" t="str">
        <f t="shared" si="1308"/>
        <v>2h 0m</v>
      </c>
      <c r="G3584" t="str">
        <f t="shared" si="1309"/>
        <v>Standard Movie</v>
      </c>
      <c r="H3584">
        <v>0</v>
      </c>
      <c r="I3584" t="str">
        <f t="shared" si="1310"/>
        <v>Very Low</v>
      </c>
      <c r="J3584">
        <v>576</v>
      </c>
      <c r="K3584" t="str">
        <f t="shared" si="1311"/>
        <v>Very Low</v>
      </c>
      <c r="L3584" t="s">
        <v>4803</v>
      </c>
      <c r="M3584">
        <v>40000</v>
      </c>
      <c r="N3584" t="str">
        <f t="shared" si="1312"/>
        <v>Medium</v>
      </c>
      <c r="O3584">
        <v>137963328</v>
      </c>
      <c r="P3584" t="str">
        <f t="shared" si="1313"/>
        <v>Hit</v>
      </c>
      <c r="Q3584" t="s">
        <v>3367</v>
      </c>
      <c r="R3584" t="str">
        <f t="shared" si="1314"/>
        <v>Drama</v>
      </c>
      <c r="S3584">
        <f t="shared" si="1315"/>
        <v>2</v>
      </c>
      <c r="T3584" t="s">
        <v>15</v>
      </c>
      <c r="U3584" t="s">
        <v>16947</v>
      </c>
      <c r="V3584">
        <v>291603</v>
      </c>
      <c r="W3584" t="str">
        <f t="shared" si="1316"/>
        <v>High</v>
      </c>
      <c r="X3584">
        <v>42028</v>
      </c>
      <c r="Y3584" t="str">
        <f t="shared" si="1317"/>
        <v>Medium</v>
      </c>
      <c r="Z3584" t="s">
        <v>3027</v>
      </c>
      <c r="AA3584">
        <v>0</v>
      </c>
      <c r="AB3584" t="str">
        <f t="shared" si="1318"/>
        <v>Symbolic Poster</v>
      </c>
      <c r="AC3584" t="s">
        <v>16948</v>
      </c>
      <c r="AD3584" t="s">
        <v>16949</v>
      </c>
      <c r="AE3584">
        <v>505</v>
      </c>
      <c r="AF3584" t="str">
        <f t="shared" si="1319"/>
        <v>Low</v>
      </c>
      <c r="AG3584" t="s">
        <v>9</v>
      </c>
      <c r="AH3584" t="s">
        <v>28</v>
      </c>
      <c r="AI3584" t="s">
        <v>556</v>
      </c>
      <c r="AJ3584" t="str">
        <f t="shared" si="1320"/>
        <v>Adult</v>
      </c>
      <c r="AK3584">
        <v>6000000</v>
      </c>
      <c r="AL3584" t="str">
        <f t="shared" si="1321"/>
        <v>Low Budget</v>
      </c>
      <c r="AM3584">
        <v>1986</v>
      </c>
      <c r="AN3584">
        <f t="shared" si="1322"/>
        <v>39</v>
      </c>
      <c r="AO3584" t="str">
        <f t="shared" si="1323"/>
        <v>Old Classic</v>
      </c>
      <c r="AP3584">
        <v>854</v>
      </c>
      <c r="AQ3584" t="str">
        <f t="shared" si="1324"/>
        <v>Very Low</v>
      </c>
      <c r="AR3584">
        <v>8.1</v>
      </c>
      <c r="AS3584" t="str">
        <f t="shared" si="1325"/>
        <v>Excellent</v>
      </c>
      <c r="AT3584">
        <v>1.85</v>
      </c>
      <c r="AU3584" t="str">
        <f t="shared" si="1326"/>
        <v>HDTV / Widescreen</v>
      </c>
      <c r="AV3584">
        <v>9000</v>
      </c>
      <c r="AW3584" t="str">
        <f t="shared" si="1327"/>
        <v>Low</v>
      </c>
    </row>
    <row r="3585" spans="1:49" x14ac:dyDescent="0.3">
      <c r="A3585" t="s">
        <v>0</v>
      </c>
      <c r="B3585" t="s">
        <v>3777</v>
      </c>
      <c r="C3585">
        <v>288</v>
      </c>
      <c r="D3585" t="str">
        <f t="shared" si="1307"/>
        <v>Medium</v>
      </c>
      <c r="E3585">
        <v>122</v>
      </c>
      <c r="F3585" t="str">
        <f t="shared" si="1308"/>
        <v>2h 2m</v>
      </c>
      <c r="G3585" t="str">
        <f t="shared" si="1309"/>
        <v>Long Movie</v>
      </c>
      <c r="H3585">
        <v>909</v>
      </c>
      <c r="I3585" t="str">
        <f t="shared" si="1310"/>
        <v>Very Low</v>
      </c>
      <c r="J3585">
        <v>282</v>
      </c>
      <c r="K3585" t="str">
        <f t="shared" si="1311"/>
        <v>Very Low</v>
      </c>
      <c r="L3585" t="s">
        <v>16950</v>
      </c>
      <c r="M3585">
        <v>503</v>
      </c>
      <c r="N3585" t="str">
        <f t="shared" si="1312"/>
        <v>Low</v>
      </c>
      <c r="O3585">
        <v>119078393</v>
      </c>
      <c r="P3585" t="str">
        <f t="shared" si="1313"/>
        <v>Hit</v>
      </c>
      <c r="Q3585" t="s">
        <v>16951</v>
      </c>
      <c r="R3585" t="str">
        <f t="shared" si="1314"/>
        <v>Documentary</v>
      </c>
      <c r="S3585">
        <f t="shared" si="1315"/>
        <v>3</v>
      </c>
      <c r="T3585" t="s">
        <v>16952</v>
      </c>
      <c r="U3585" t="s">
        <v>16953</v>
      </c>
      <c r="V3585">
        <v>113152</v>
      </c>
      <c r="W3585" t="str">
        <f t="shared" si="1316"/>
        <v>Medium</v>
      </c>
      <c r="X3585">
        <v>1448</v>
      </c>
      <c r="Y3585" t="str">
        <f t="shared" si="1317"/>
        <v>Low</v>
      </c>
      <c r="Z3585" t="s">
        <v>16954</v>
      </c>
      <c r="AA3585">
        <v>0</v>
      </c>
      <c r="AB3585" t="str">
        <f t="shared" si="1318"/>
        <v>Symbolic Poster</v>
      </c>
      <c r="AC3585" t="s">
        <v>16955</v>
      </c>
      <c r="AD3585" t="s">
        <v>16956</v>
      </c>
      <c r="AE3585">
        <v>1416</v>
      </c>
      <c r="AF3585" t="str">
        <f t="shared" si="1319"/>
        <v>Low</v>
      </c>
      <c r="AG3585" t="s">
        <v>9</v>
      </c>
      <c r="AH3585" t="s">
        <v>10</v>
      </c>
      <c r="AI3585" t="s">
        <v>556</v>
      </c>
      <c r="AJ3585" t="str">
        <f t="shared" si="1320"/>
        <v>Adult</v>
      </c>
      <c r="AK3585">
        <v>6000000</v>
      </c>
      <c r="AL3585" t="str">
        <f t="shared" si="1321"/>
        <v>Low Budget</v>
      </c>
      <c r="AM3585">
        <v>2004</v>
      </c>
      <c r="AN3585">
        <f t="shared" si="1322"/>
        <v>21</v>
      </c>
      <c r="AO3585" t="str">
        <f t="shared" si="1323"/>
        <v>Old Classic</v>
      </c>
      <c r="AP3585">
        <v>328</v>
      </c>
      <c r="AQ3585" t="str">
        <f t="shared" si="1324"/>
        <v>Very Low</v>
      </c>
      <c r="AR3585">
        <v>7.5</v>
      </c>
      <c r="AS3585" t="str">
        <f t="shared" si="1325"/>
        <v>Good</v>
      </c>
      <c r="AT3585">
        <v>1.85</v>
      </c>
      <c r="AU3585" t="str">
        <f t="shared" si="1326"/>
        <v>HDTV / Widescreen</v>
      </c>
      <c r="AV3585">
        <v>0</v>
      </c>
      <c r="AW3585" t="str">
        <f t="shared" si="1327"/>
        <v>Very Low</v>
      </c>
    </row>
    <row r="3586" spans="1:49" x14ac:dyDescent="0.3">
      <c r="A3586" t="s">
        <v>0</v>
      </c>
      <c r="B3586" t="s">
        <v>16957</v>
      </c>
      <c r="C3586">
        <v>130</v>
      </c>
      <c r="D3586" t="str">
        <f t="shared" si="1307"/>
        <v>Low</v>
      </c>
      <c r="E3586">
        <v>110</v>
      </c>
      <c r="F3586" t="str">
        <f t="shared" si="1308"/>
        <v>1h 50m</v>
      </c>
      <c r="G3586" t="str">
        <f t="shared" si="1309"/>
        <v>Standard Movie</v>
      </c>
      <c r="H3586">
        <v>131</v>
      </c>
      <c r="I3586" t="str">
        <f t="shared" si="1310"/>
        <v>Very Low</v>
      </c>
      <c r="J3586">
        <v>399</v>
      </c>
      <c r="K3586" t="str">
        <f t="shared" si="1311"/>
        <v>Very Low</v>
      </c>
      <c r="L3586" t="s">
        <v>16958</v>
      </c>
      <c r="M3586">
        <v>640</v>
      </c>
      <c r="N3586" t="str">
        <f t="shared" si="1312"/>
        <v>Low</v>
      </c>
      <c r="O3586">
        <v>102308900</v>
      </c>
      <c r="P3586" t="str">
        <f t="shared" si="1313"/>
        <v>Hit</v>
      </c>
      <c r="Q3586" t="s">
        <v>16959</v>
      </c>
      <c r="R3586" t="str">
        <f t="shared" si="1314"/>
        <v>Biography</v>
      </c>
      <c r="S3586">
        <f t="shared" si="1315"/>
        <v>4</v>
      </c>
      <c r="T3586" t="s">
        <v>16960</v>
      </c>
      <c r="U3586" t="s">
        <v>16961</v>
      </c>
      <c r="V3586">
        <v>152089</v>
      </c>
      <c r="W3586" t="str">
        <f t="shared" si="1316"/>
        <v>Medium</v>
      </c>
      <c r="X3586">
        <v>2169</v>
      </c>
      <c r="Y3586" t="str">
        <f t="shared" si="1317"/>
        <v>Low</v>
      </c>
      <c r="Z3586" t="s">
        <v>16962</v>
      </c>
      <c r="AA3586">
        <v>1</v>
      </c>
      <c r="AB3586" t="str">
        <f t="shared" si="1318"/>
        <v>Solo Star Poster</v>
      </c>
      <c r="AC3586" t="s">
        <v>16963</v>
      </c>
      <c r="AD3586" t="s">
        <v>16964</v>
      </c>
      <c r="AE3586">
        <v>309</v>
      </c>
      <c r="AF3586" t="str">
        <f t="shared" si="1319"/>
        <v>Very Low</v>
      </c>
      <c r="AG3586" t="s">
        <v>9</v>
      </c>
      <c r="AH3586" t="s">
        <v>10</v>
      </c>
      <c r="AI3586" t="s">
        <v>16023</v>
      </c>
      <c r="AJ3586" t="str">
        <f t="shared" si="1320"/>
        <v>Other/Unknown</v>
      </c>
      <c r="AK3586">
        <v>6000000</v>
      </c>
      <c r="AL3586" t="str">
        <f t="shared" si="1321"/>
        <v>Low Budget</v>
      </c>
      <c r="AM3586">
        <v>1969</v>
      </c>
      <c r="AN3586">
        <f t="shared" si="1322"/>
        <v>56</v>
      </c>
      <c r="AO3586" t="str">
        <f t="shared" si="1323"/>
        <v>Old Classic</v>
      </c>
      <c r="AP3586">
        <v>566</v>
      </c>
      <c r="AQ3586" t="str">
        <f t="shared" si="1324"/>
        <v>Very Low</v>
      </c>
      <c r="AR3586">
        <v>8.1</v>
      </c>
      <c r="AS3586" t="str">
        <f t="shared" si="1325"/>
        <v>Excellent</v>
      </c>
      <c r="AT3586">
        <v>2.35</v>
      </c>
      <c r="AU3586" t="str">
        <f t="shared" si="1326"/>
        <v>Cinematic Widescreen</v>
      </c>
      <c r="AV3586">
        <v>0</v>
      </c>
      <c r="AW3586" t="str">
        <f t="shared" si="1327"/>
        <v>Very Low</v>
      </c>
    </row>
    <row r="3587" spans="1:49" x14ac:dyDescent="0.3">
      <c r="A3587" t="s">
        <v>0</v>
      </c>
      <c r="B3587" t="s">
        <v>16965</v>
      </c>
      <c r="C3587">
        <v>145</v>
      </c>
      <c r="D3587" t="str">
        <f t="shared" ref="D3587:D3650" si="1335">IF(C3587&lt;=50,"Very Low",
IF(C3587&lt;=200,"Low",
IF(C3587&lt;=500,"Medium",
IF(C3587&lt;=1000,"High","Very High"))))</f>
        <v>Low</v>
      </c>
      <c r="E3587">
        <v>139</v>
      </c>
      <c r="F3587" t="str">
        <f t="shared" ref="F3587:F3650" si="1336">INT(E3587/60) &amp; "h " &amp; MOD(E3587,60) &amp; "m"</f>
        <v>2h 19m</v>
      </c>
      <c r="G3587" t="str">
        <f t="shared" ref="G3587:G3650" si="1337">IF(E3587&lt;60,"Short Film",IF(E3587&lt;90,"Featurette",IF(E3587&lt;=120,"Standard Movie",IF(E3587&lt;=180,"Long Movie","Epic"))))</f>
        <v>Long Movie</v>
      </c>
      <c r="H3587">
        <v>55</v>
      </c>
      <c r="I3587" t="str">
        <f t="shared" ref="I3587:I3650" si="1338">IF(H3587&lt;=1000,"Very Low",IF(H3587&lt;=10000,"Low",IF(H3587&lt;=50000,"Medium",IF(H3587&lt;=200000,"High","Very High"))))</f>
        <v>Very Low</v>
      </c>
      <c r="J3587">
        <v>266</v>
      </c>
      <c r="K3587" t="str">
        <f t="shared" ref="K3587:K3650" si="1339">IF(J3587&lt;=1000,"Very Low",IF(J3587&lt;=10000,"Low",IF(J3587&lt;=50000,"Medium",IF(J3587&lt;=200000,"High","Very High"))))</f>
        <v>Very Low</v>
      </c>
      <c r="L3587" t="s">
        <v>16966</v>
      </c>
      <c r="M3587">
        <v>382</v>
      </c>
      <c r="N3587" t="str">
        <f t="shared" ref="N3587:N3650" si="1340">IF(A3587&lt;=1000,"Very Low",
IF(M3587&lt;=10000,"Low",IF(M3587&lt;=50000,"Medium",IF(M3587&lt;=200000,"High","Very High"))))</f>
        <v>Low</v>
      </c>
      <c r="O3587">
        <v>102300000</v>
      </c>
      <c r="P3587" t="str">
        <f t="shared" ref="P3587:P3650" si="1341">IF(AND(O3587&gt;=500000000),"Blockbuster",
IF(AND(O3587&gt;=200000000,O3587&lt;=499999999),"Superhit",
IF(AND(O3587&gt;=50000000,O3587&lt;=199999999),"Hit",
IF(AND(O3587&gt;=10000000,O3587&lt;=49999999),"Average",
IF(AND(O3587&lt;=10000000),"Flop","")))))</f>
        <v>Hit</v>
      </c>
      <c r="Q3587" t="s">
        <v>16967</v>
      </c>
      <c r="R3587" t="str">
        <f t="shared" ref="R3587:R3650" si="1342">LEFT(Q3587, FIND("|",Q3587&amp;"|")-1)</f>
        <v>Comedy</v>
      </c>
      <c r="S3587">
        <f t="shared" ref="S3587:S3650" si="1343">LEN(Q3587)-LEN(SUBSTITUTE(Q3587,"|",""))+1</f>
        <v>4</v>
      </c>
      <c r="T3587" t="s">
        <v>16968</v>
      </c>
      <c r="U3587" t="s">
        <v>16969</v>
      </c>
      <c r="V3587">
        <v>107408</v>
      </c>
      <c r="W3587" t="str">
        <f t="shared" ref="W3587:W3650" si="1344">IF(V3587&lt;=10000,"Very Low",IF(V3587&lt;=50000,"Low",IF(V3587&lt;=200000,"Medium",IF(V3587&lt;=500000,"High","Very High"))))</f>
        <v>Medium</v>
      </c>
      <c r="X3587">
        <v>2045</v>
      </c>
      <c r="Y3587" t="str">
        <f t="shared" ref="Y3587:Y3650" si="1345">IF(X3587&lt;=1000,"Very Low",IF(X3587&lt;=10000,"Low",IF(X3587&lt;=50000,"Medium",IF(X3587&lt;=200000,"High","Very High"))))</f>
        <v>Low</v>
      </c>
      <c r="Z3587" t="s">
        <v>16970</v>
      </c>
      <c r="AA3587">
        <v>2</v>
      </c>
      <c r="AB3587" t="str">
        <f t="shared" ref="AB3587:AB3650" si="1346">IF(AA3587=0,"Symbolic Poster",IF(AA3587=1,"Solo Star Poster",IF(AA3587&lt;=3,"Duo/Trio Poster","Ensemble Poster")))</f>
        <v>Duo/Trio Poster</v>
      </c>
      <c r="AC3587" t="s">
        <v>16971</v>
      </c>
      <c r="AD3587" t="s">
        <v>16972</v>
      </c>
      <c r="AE3587">
        <v>259</v>
      </c>
      <c r="AF3587" t="str">
        <f t="shared" ref="AF3587:AF3650" si="1347">IF(AE3587&lt;=500,"Very Low",IF(AE3587&lt;=2000,"Low",IF(AE3587&lt;=5000,"Medium",IF(AE3587&lt;=15000,"High","Very High"))))</f>
        <v>Very Low</v>
      </c>
      <c r="AG3587" t="s">
        <v>9</v>
      </c>
      <c r="AH3587" t="s">
        <v>10</v>
      </c>
      <c r="AI3587" t="s">
        <v>6007</v>
      </c>
      <c r="AJ3587" t="str">
        <f t="shared" ref="AJ3587:AJ3650" si="1348">IF(OR(AI3587="G",AI3587="PG",AI3587="U",AI3587="TV-Y",AI3587="TV-G"),"Family",IF(OR(AI3587="PG-13",AI3587="UA",AI3587="TV-14"),"Teen",IF(OR(AI3587="R",AI3587="NC-17",AI3587="A",AI3587="TV-MA"),"Adult",IF(AI3587="Not Rated","No Rating","Other/Unknown"))))</f>
        <v>Other/Unknown</v>
      </c>
      <c r="AK3587">
        <v>6000000</v>
      </c>
      <c r="AL3587" t="str">
        <f t="shared" ref="AL3587:AL3650" si="1349">IF(AK3587&gt;=200000000,"Very High Budget",
IF(AND(AK3587&gt;=100000000,AK3587&lt;=199999999),"High Budget",
IF(AND(AK3587&gt;=30000000,AK3587&lt;=99999999),"Medium Budget",
IF(AK3587&lt;30000000,"Low Budget",""))))</f>
        <v>Low Budget</v>
      </c>
      <c r="AM3587">
        <v>1964</v>
      </c>
      <c r="AN3587">
        <f t="shared" ref="AN3587:AN3650" si="1350">$AY$20-AM3587</f>
        <v>61</v>
      </c>
      <c r="AO3587" t="str">
        <f t="shared" ref="AO3587:AO3650" si="1351">IF(AN3587&lt;=5,"Recent",IF(AND(AN3587&gt;=6,AN3587&lt;=15),"Modern Classic",IF(AN3587&gt;15,"Old Classic","")))</f>
        <v>Old Classic</v>
      </c>
      <c r="AP3587">
        <v>279</v>
      </c>
      <c r="AQ3587" t="str">
        <f t="shared" ref="AQ3587:AQ3650" si="1352">IF(AP3587&lt;=1000,"Very Low",IF(AP3587&lt;=10000,"Low",IF(AP3587&lt;=50000,"Medium",IF(AP3587&lt;=200000,"High","Very High"))))</f>
        <v>Very Low</v>
      </c>
      <c r="AR3587">
        <v>7.8</v>
      </c>
      <c r="AS3587" t="str">
        <f t="shared" ref="AS3587:AS3650" si="1353">IF(AND(AR3587&gt;=9,AR3587&lt;=10),"Master Piece",
IF(AND(AR3587&gt;=8,AR3587&lt;9),"Excellent",
IF(AND(AR3587&gt;=7,AR3587&lt;8),"Good",
IF(AND(AR3587&gt;=6,AR3587&lt;7),"Average",
IF(AND(AR3587&gt;=5,AR3587&lt;6),"Below Average",
IF(AND(AR3587&gt;=4,AR3587&lt;5),"Poor",
IF(AND(AR3587&gt;=3,AR3587&lt;4),"Very Poor",
IF(AND(AR3587&gt;=0,AR3587&lt;3),"Terrible",""))))))))</f>
        <v>Good</v>
      </c>
      <c r="AT3587">
        <v>1.66</v>
      </c>
      <c r="AU3587" t="str">
        <f t="shared" ref="AU3587:AU3650" si="1354">IF(AND(AT3587&gt;=1.3,AT3587&lt;=1.4),"Classic",IF(AND(AT3587&gt;=1.7,AT3587&lt;=1.9),"HDTV / Widescreen",IF(AND(AT3587&gt;=2.2,AT3587&lt;=2.4),"Cinematic Widescreen",IF(AND(AT3587&gt;=1.4,AT3587&lt;=1.6),"Standard Academy",IF(AT3587&gt;=2.4,"Ultra Widescreen","")))))</f>
        <v/>
      </c>
      <c r="AV3587">
        <v>0</v>
      </c>
      <c r="AW3587" t="str">
        <f t="shared" ref="AW3587:AW3650" si="1355">IF(AV3587&lt;=1000,"Very Low",IF(AV3587&lt;=10000,"Low",IF(AV3587&lt;=50000,"Medium",IF(AV3587&lt;=200000,"High","Very High"))))</f>
        <v>Very Low</v>
      </c>
    </row>
    <row r="3588" spans="1:49" x14ac:dyDescent="0.3">
      <c r="A3588" t="s">
        <v>0</v>
      </c>
      <c r="B3588" t="s">
        <v>4012</v>
      </c>
      <c r="C3588">
        <v>62</v>
      </c>
      <c r="D3588" t="str">
        <f t="shared" si="1335"/>
        <v>Low</v>
      </c>
      <c r="E3588">
        <v>124</v>
      </c>
      <c r="F3588" t="str">
        <f t="shared" si="1336"/>
        <v>2h 4m</v>
      </c>
      <c r="G3588" t="str">
        <f t="shared" si="1337"/>
        <v>Long Movie</v>
      </c>
      <c r="H3588">
        <v>0</v>
      </c>
      <c r="I3588" t="str">
        <f t="shared" si="1338"/>
        <v>Very Low</v>
      </c>
      <c r="J3588">
        <v>535</v>
      </c>
      <c r="K3588" t="str">
        <f t="shared" si="1339"/>
        <v>Very Low</v>
      </c>
      <c r="L3588" t="s">
        <v>8908</v>
      </c>
      <c r="M3588">
        <v>2000</v>
      </c>
      <c r="N3588" t="str">
        <f t="shared" si="1340"/>
        <v>Low</v>
      </c>
      <c r="O3588">
        <v>54800000</v>
      </c>
      <c r="P3588" t="str">
        <f t="shared" si="1341"/>
        <v>Hit</v>
      </c>
      <c r="Q3588" t="s">
        <v>3380</v>
      </c>
      <c r="R3588" t="str">
        <f t="shared" si="1342"/>
        <v>Drama</v>
      </c>
      <c r="S3588">
        <f t="shared" si="1343"/>
        <v>1</v>
      </c>
      <c r="T3588" t="s">
        <v>1493</v>
      </c>
      <c r="U3588" t="s">
        <v>16973</v>
      </c>
      <c r="V3588">
        <v>35130</v>
      </c>
      <c r="W3588" t="str">
        <f t="shared" si="1344"/>
        <v>Low</v>
      </c>
      <c r="X3588">
        <v>5122</v>
      </c>
      <c r="Y3588" t="str">
        <f t="shared" si="1345"/>
        <v>Low</v>
      </c>
      <c r="Z3588" t="s">
        <v>607</v>
      </c>
      <c r="AA3588">
        <v>3</v>
      </c>
      <c r="AB3588" t="str">
        <f t="shared" si="1346"/>
        <v>Duo/Trio Poster</v>
      </c>
      <c r="AC3588" t="s">
        <v>16974</v>
      </c>
      <c r="AD3588" t="s">
        <v>16975</v>
      </c>
      <c r="AE3588">
        <v>283</v>
      </c>
      <c r="AF3588" t="str">
        <f t="shared" si="1347"/>
        <v>Very Low</v>
      </c>
      <c r="AG3588" t="s">
        <v>9</v>
      </c>
      <c r="AH3588" t="s">
        <v>10</v>
      </c>
      <c r="AI3588" t="s">
        <v>556</v>
      </c>
      <c r="AJ3588" t="str">
        <f t="shared" si="1348"/>
        <v>Adult</v>
      </c>
      <c r="AK3588">
        <v>6000000</v>
      </c>
      <c r="AL3588" t="str">
        <f t="shared" si="1349"/>
        <v>Low Budget</v>
      </c>
      <c r="AM3588">
        <v>1980</v>
      </c>
      <c r="AN3588">
        <f t="shared" si="1350"/>
        <v>45</v>
      </c>
      <c r="AO3588" t="str">
        <f t="shared" si="1351"/>
        <v>Old Classic</v>
      </c>
      <c r="AP3588">
        <v>553</v>
      </c>
      <c r="AQ3588" t="str">
        <f t="shared" si="1352"/>
        <v>Very Low</v>
      </c>
      <c r="AR3588">
        <v>7.8</v>
      </c>
      <c r="AS3588" t="str">
        <f t="shared" si="1353"/>
        <v>Good</v>
      </c>
      <c r="AT3588">
        <v>1.85</v>
      </c>
      <c r="AU3588" t="str">
        <f t="shared" si="1354"/>
        <v>HDTV / Widescreen</v>
      </c>
      <c r="AV3588">
        <v>0</v>
      </c>
      <c r="AW3588" t="str">
        <f t="shared" si="1355"/>
        <v>Very Low</v>
      </c>
    </row>
    <row r="3589" spans="1:49" x14ac:dyDescent="0.3">
      <c r="A3589" t="s">
        <v>0</v>
      </c>
      <c r="B3589" t="s">
        <v>1598</v>
      </c>
      <c r="C3589">
        <v>188</v>
      </c>
      <c r="D3589" t="str">
        <f t="shared" si="1335"/>
        <v>Low</v>
      </c>
      <c r="E3589">
        <v>120</v>
      </c>
      <c r="F3589" t="str">
        <f t="shared" si="1336"/>
        <v>2h 0m</v>
      </c>
      <c r="G3589" t="str">
        <f t="shared" si="1337"/>
        <v>Standard Movie</v>
      </c>
      <c r="H3589">
        <v>153</v>
      </c>
      <c r="I3589" t="str">
        <f t="shared" si="1338"/>
        <v>Very Low</v>
      </c>
      <c r="J3589">
        <v>447</v>
      </c>
      <c r="K3589" t="str">
        <f t="shared" si="1339"/>
        <v>Very Low</v>
      </c>
      <c r="L3589" t="s">
        <v>784</v>
      </c>
      <c r="M3589">
        <v>1000</v>
      </c>
      <c r="N3589" t="str">
        <f t="shared" si="1340"/>
        <v>Low</v>
      </c>
      <c r="O3589">
        <v>24004159</v>
      </c>
      <c r="P3589" t="str">
        <f t="shared" si="1341"/>
        <v>Average</v>
      </c>
      <c r="Q3589" t="s">
        <v>1599</v>
      </c>
      <c r="R3589" t="str">
        <f t="shared" si="1342"/>
        <v>Action</v>
      </c>
      <c r="S3589">
        <f t="shared" si="1343"/>
        <v>3</v>
      </c>
      <c r="T3589" t="s">
        <v>364</v>
      </c>
      <c r="U3589" t="s">
        <v>1600</v>
      </c>
      <c r="V3589">
        <v>68722</v>
      </c>
      <c r="W3589" t="str">
        <f t="shared" si="1344"/>
        <v>Medium</v>
      </c>
      <c r="X3589">
        <v>3175</v>
      </c>
      <c r="Y3589" t="str">
        <f t="shared" si="1345"/>
        <v>Low</v>
      </c>
      <c r="Z3589" t="s">
        <v>1601</v>
      </c>
      <c r="AA3589">
        <v>0</v>
      </c>
      <c r="AB3589" t="str">
        <f t="shared" si="1346"/>
        <v>Symbolic Poster</v>
      </c>
      <c r="AC3589" t="s">
        <v>1602</v>
      </c>
      <c r="AD3589" t="s">
        <v>1603</v>
      </c>
      <c r="AE3589">
        <v>191</v>
      </c>
      <c r="AF3589" t="str">
        <f t="shared" si="1347"/>
        <v>Very Low</v>
      </c>
      <c r="AG3589" t="s">
        <v>9</v>
      </c>
      <c r="AH3589" t="s">
        <v>10</v>
      </c>
      <c r="AI3589" t="s">
        <v>66</v>
      </c>
      <c r="AJ3589" t="str">
        <f t="shared" si="1348"/>
        <v>Family</v>
      </c>
      <c r="AK3589">
        <v>110000000</v>
      </c>
      <c r="AL3589" t="str">
        <f t="shared" si="1349"/>
        <v>High Budget</v>
      </c>
      <c r="AM3589">
        <v>2004</v>
      </c>
      <c r="AN3589">
        <f t="shared" si="1350"/>
        <v>21</v>
      </c>
      <c r="AO3589" t="str">
        <f t="shared" si="1351"/>
        <v>Old Classic</v>
      </c>
      <c r="AP3589">
        <v>1000</v>
      </c>
      <c r="AQ3589" t="str">
        <f t="shared" si="1352"/>
        <v>Very Low</v>
      </c>
      <c r="AR3589">
        <v>5.8</v>
      </c>
      <c r="AS3589" t="str">
        <f t="shared" si="1353"/>
        <v>Below Average</v>
      </c>
      <c r="AT3589">
        <v>2.35</v>
      </c>
      <c r="AU3589" t="str">
        <f t="shared" si="1354"/>
        <v>Cinematic Widescreen</v>
      </c>
      <c r="AV3589">
        <v>0</v>
      </c>
      <c r="AW3589" t="str">
        <f t="shared" si="1355"/>
        <v>Very Low</v>
      </c>
    </row>
    <row r="3590" spans="1:49" x14ac:dyDescent="0.3">
      <c r="A3590" t="s">
        <v>0</v>
      </c>
      <c r="B3590" t="s">
        <v>16976</v>
      </c>
      <c r="C3590">
        <v>120</v>
      </c>
      <c r="D3590" t="str">
        <f t="shared" si="1335"/>
        <v>Low</v>
      </c>
      <c r="E3590">
        <v>152</v>
      </c>
      <c r="F3590" t="str">
        <f t="shared" si="1336"/>
        <v>2h 32m</v>
      </c>
      <c r="G3590" t="str">
        <f t="shared" si="1337"/>
        <v>Long Movie</v>
      </c>
      <c r="H3590">
        <v>34</v>
      </c>
      <c r="I3590" t="str">
        <f t="shared" si="1338"/>
        <v>Very Low</v>
      </c>
      <c r="J3590">
        <v>249</v>
      </c>
      <c r="K3590" t="str">
        <f t="shared" si="1339"/>
        <v>Very Low</v>
      </c>
      <c r="L3590" t="s">
        <v>16977</v>
      </c>
      <c r="M3590">
        <v>804</v>
      </c>
      <c r="N3590" t="str">
        <f t="shared" si="1340"/>
        <v>Low</v>
      </c>
      <c r="O3590">
        <v>43650000</v>
      </c>
      <c r="P3590" t="str">
        <f t="shared" si="1341"/>
        <v>Average</v>
      </c>
      <c r="Q3590" t="s">
        <v>16978</v>
      </c>
      <c r="R3590" t="str">
        <f t="shared" si="1342"/>
        <v>Crime</v>
      </c>
      <c r="S3590">
        <f t="shared" si="1343"/>
        <v>5</v>
      </c>
      <c r="T3590" t="s">
        <v>16839</v>
      </c>
      <c r="U3590" t="s">
        <v>16979</v>
      </c>
      <c r="V3590">
        <v>71919</v>
      </c>
      <c r="W3590" t="str">
        <f t="shared" si="1344"/>
        <v>Medium</v>
      </c>
      <c r="X3590">
        <v>1802</v>
      </c>
      <c r="Y3590" t="str">
        <f t="shared" si="1345"/>
        <v>Low</v>
      </c>
      <c r="Z3590" t="s">
        <v>14790</v>
      </c>
      <c r="AA3590">
        <v>0</v>
      </c>
      <c r="AB3590" t="str">
        <f t="shared" si="1346"/>
        <v>Symbolic Poster</v>
      </c>
      <c r="AC3590" t="s">
        <v>16980</v>
      </c>
      <c r="AD3590" t="s">
        <v>16981</v>
      </c>
      <c r="AE3590">
        <v>316</v>
      </c>
      <c r="AF3590" t="str">
        <f t="shared" si="1347"/>
        <v>Very Low</v>
      </c>
      <c r="AG3590" t="s">
        <v>9</v>
      </c>
      <c r="AH3590" t="s">
        <v>10</v>
      </c>
      <c r="AI3590" t="s">
        <v>5584</v>
      </c>
      <c r="AJ3590" t="str">
        <f t="shared" si="1348"/>
        <v>Other/Unknown</v>
      </c>
      <c r="AK3590">
        <v>6000000</v>
      </c>
      <c r="AL3590" t="str">
        <f t="shared" si="1349"/>
        <v>Low Budget</v>
      </c>
      <c r="AM3590">
        <v>1961</v>
      </c>
      <c r="AN3590">
        <f t="shared" si="1350"/>
        <v>64</v>
      </c>
      <c r="AO3590" t="str">
        <f t="shared" si="1351"/>
        <v>Old Classic</v>
      </c>
      <c r="AP3590">
        <v>271</v>
      </c>
      <c r="AQ3590" t="str">
        <f t="shared" si="1352"/>
        <v>Very Low</v>
      </c>
      <c r="AR3590">
        <v>7.6</v>
      </c>
      <c r="AS3590" t="str">
        <f t="shared" si="1353"/>
        <v>Good</v>
      </c>
      <c r="AT3590">
        <v>2.2000000000000002</v>
      </c>
      <c r="AU3590" t="str">
        <f t="shared" si="1354"/>
        <v>Cinematic Widescreen</v>
      </c>
      <c r="AV3590">
        <v>0</v>
      </c>
      <c r="AW3590" t="str">
        <f t="shared" si="1355"/>
        <v>Very Low</v>
      </c>
    </row>
    <row r="3591" spans="1:49" x14ac:dyDescent="0.3">
      <c r="A3591" t="s">
        <v>0</v>
      </c>
      <c r="B3591" t="s">
        <v>4189</v>
      </c>
      <c r="C3591">
        <v>71</v>
      </c>
      <c r="D3591" t="str">
        <f t="shared" si="1335"/>
        <v>Low</v>
      </c>
      <c r="E3591">
        <v>98</v>
      </c>
      <c r="F3591" t="str">
        <f t="shared" si="1336"/>
        <v>1h 38m</v>
      </c>
      <c r="G3591" t="str">
        <f t="shared" si="1337"/>
        <v>Standard Movie</v>
      </c>
      <c r="H3591">
        <v>11000</v>
      </c>
      <c r="I3591" t="str">
        <f t="shared" si="1338"/>
        <v>Medium</v>
      </c>
      <c r="J3591">
        <v>484</v>
      </c>
      <c r="K3591" t="str">
        <f t="shared" si="1339"/>
        <v>Very Low</v>
      </c>
      <c r="L3591" t="s">
        <v>16982</v>
      </c>
      <c r="M3591">
        <v>13000</v>
      </c>
      <c r="N3591" t="str">
        <f t="shared" si="1340"/>
        <v>Medium</v>
      </c>
      <c r="O3591">
        <v>39800000</v>
      </c>
      <c r="P3591" t="str">
        <f t="shared" si="1341"/>
        <v>Average</v>
      </c>
      <c r="Q3591" t="s">
        <v>3884</v>
      </c>
      <c r="R3591" t="str">
        <f t="shared" si="1342"/>
        <v>Comedy</v>
      </c>
      <c r="S3591">
        <f t="shared" si="1343"/>
        <v>2</v>
      </c>
      <c r="T3591" t="s">
        <v>518</v>
      </c>
      <c r="U3591" t="s">
        <v>16983</v>
      </c>
      <c r="V3591">
        <v>81599</v>
      </c>
      <c r="W3591" t="str">
        <f t="shared" si="1344"/>
        <v>Medium</v>
      </c>
      <c r="X3591">
        <v>14921</v>
      </c>
      <c r="Y3591" t="str">
        <f t="shared" si="1345"/>
        <v>Medium</v>
      </c>
      <c r="Z3591" t="s">
        <v>5547</v>
      </c>
      <c r="AA3591">
        <v>3</v>
      </c>
      <c r="AB3591" t="str">
        <f t="shared" si="1346"/>
        <v>Duo/Trio Poster</v>
      </c>
      <c r="AC3591" t="s">
        <v>16984</v>
      </c>
      <c r="AD3591" t="s">
        <v>16985</v>
      </c>
      <c r="AE3591">
        <v>250</v>
      </c>
      <c r="AF3591" t="str">
        <f t="shared" si="1347"/>
        <v>Very Low</v>
      </c>
      <c r="AG3591" t="s">
        <v>9</v>
      </c>
      <c r="AH3591" t="s">
        <v>10</v>
      </c>
      <c r="AI3591" t="s">
        <v>556</v>
      </c>
      <c r="AJ3591" t="str">
        <f t="shared" si="1348"/>
        <v>Adult</v>
      </c>
      <c r="AK3591">
        <v>6000000</v>
      </c>
      <c r="AL3591" t="str">
        <f t="shared" si="1349"/>
        <v>Low Budget</v>
      </c>
      <c r="AM3591">
        <v>1980</v>
      </c>
      <c r="AN3591">
        <f t="shared" si="1350"/>
        <v>45</v>
      </c>
      <c r="AO3591" t="str">
        <f t="shared" si="1351"/>
        <v>Old Classic</v>
      </c>
      <c r="AP3591">
        <v>573</v>
      </c>
      <c r="AQ3591" t="str">
        <f t="shared" si="1352"/>
        <v>Very Low</v>
      </c>
      <c r="AR3591">
        <v>7.4</v>
      </c>
      <c r="AS3591" t="str">
        <f t="shared" si="1353"/>
        <v>Good</v>
      </c>
      <c r="AT3591">
        <v>1.85</v>
      </c>
      <c r="AU3591" t="str">
        <f t="shared" si="1354"/>
        <v>HDTV / Widescreen</v>
      </c>
      <c r="AV3591">
        <v>0</v>
      </c>
      <c r="AW3591" t="str">
        <f t="shared" si="1355"/>
        <v>Very Low</v>
      </c>
    </row>
    <row r="3592" spans="1:49" x14ac:dyDescent="0.3">
      <c r="A3592" t="s">
        <v>0</v>
      </c>
      <c r="B3592" t="s">
        <v>16986</v>
      </c>
      <c r="C3592">
        <v>52</v>
      </c>
      <c r="D3592" t="str">
        <f t="shared" si="1335"/>
        <v>Low</v>
      </c>
      <c r="E3592">
        <v>106</v>
      </c>
      <c r="F3592" t="str">
        <f t="shared" si="1336"/>
        <v>1h 46m</v>
      </c>
      <c r="G3592" t="str">
        <f t="shared" si="1337"/>
        <v>Standard Movie</v>
      </c>
      <c r="H3592">
        <v>10</v>
      </c>
      <c r="I3592" t="str">
        <f t="shared" si="1338"/>
        <v>Very Low</v>
      </c>
      <c r="J3592">
        <v>578</v>
      </c>
      <c r="K3592" t="str">
        <f t="shared" si="1339"/>
        <v>Very Low</v>
      </c>
      <c r="L3592" t="s">
        <v>9066</v>
      </c>
      <c r="M3592">
        <v>3000</v>
      </c>
      <c r="N3592" t="str">
        <f t="shared" si="1340"/>
        <v>Low</v>
      </c>
      <c r="O3592">
        <v>27457409</v>
      </c>
      <c r="P3592" t="str">
        <f t="shared" si="1341"/>
        <v>Average</v>
      </c>
      <c r="Q3592" t="s">
        <v>2498</v>
      </c>
      <c r="R3592" t="str">
        <f t="shared" si="1342"/>
        <v>Comedy</v>
      </c>
      <c r="S3592">
        <f t="shared" si="1343"/>
        <v>2</v>
      </c>
      <c r="T3592" t="s">
        <v>5416</v>
      </c>
      <c r="U3592" t="s">
        <v>16987</v>
      </c>
      <c r="V3592">
        <v>3198</v>
      </c>
      <c r="W3592" t="str">
        <f t="shared" si="1344"/>
        <v>Very Low</v>
      </c>
      <c r="X3592">
        <v>6419</v>
      </c>
      <c r="Y3592" t="str">
        <f t="shared" si="1345"/>
        <v>Low</v>
      </c>
      <c r="Z3592" t="s">
        <v>1630</v>
      </c>
      <c r="AA3592">
        <v>4</v>
      </c>
      <c r="AB3592" t="str">
        <f t="shared" si="1346"/>
        <v>Ensemble Poster</v>
      </c>
      <c r="AC3592" t="s">
        <v>16988</v>
      </c>
      <c r="AD3592" t="s">
        <v>16989</v>
      </c>
      <c r="AE3592">
        <v>43</v>
      </c>
      <c r="AF3592" t="str">
        <f t="shared" si="1347"/>
        <v>Very Low</v>
      </c>
      <c r="AG3592" t="s">
        <v>9</v>
      </c>
      <c r="AH3592" t="s">
        <v>10</v>
      </c>
      <c r="AI3592" t="s">
        <v>556</v>
      </c>
      <c r="AJ3592" t="str">
        <f t="shared" si="1348"/>
        <v>Adult</v>
      </c>
      <c r="AK3592">
        <v>6000000</v>
      </c>
      <c r="AL3592" t="str">
        <f t="shared" si="1349"/>
        <v>Low Budget</v>
      </c>
      <c r="AM3592">
        <v>2001</v>
      </c>
      <c r="AN3592">
        <f t="shared" si="1350"/>
        <v>24</v>
      </c>
      <c r="AO3592" t="str">
        <f t="shared" si="1351"/>
        <v>Old Classic</v>
      </c>
      <c r="AP3592">
        <v>685</v>
      </c>
      <c r="AQ3592" t="str">
        <f t="shared" si="1352"/>
        <v>Very Low</v>
      </c>
      <c r="AR3592">
        <v>6.3</v>
      </c>
      <c r="AS3592" t="str">
        <f t="shared" si="1353"/>
        <v>Average</v>
      </c>
      <c r="AT3592">
        <v>1.85</v>
      </c>
      <c r="AU3592" t="str">
        <f t="shared" si="1354"/>
        <v>HDTV / Widescreen</v>
      </c>
      <c r="AV3592">
        <v>478</v>
      </c>
      <c r="AW3592" t="str">
        <f t="shared" si="1355"/>
        <v>Very Low</v>
      </c>
    </row>
    <row r="3593" spans="1:49" x14ac:dyDescent="0.3">
      <c r="A3593" t="s">
        <v>0</v>
      </c>
      <c r="B3593" t="s">
        <v>13425</v>
      </c>
      <c r="C3593">
        <v>18</v>
      </c>
      <c r="D3593" t="str">
        <f t="shared" si="1335"/>
        <v>Very Low</v>
      </c>
      <c r="E3593">
        <v>106</v>
      </c>
      <c r="F3593" t="str">
        <f t="shared" si="1336"/>
        <v>1h 46m</v>
      </c>
      <c r="G3593" t="str">
        <f t="shared" si="1337"/>
        <v>Standard Movie</v>
      </c>
      <c r="H3593">
        <v>44</v>
      </c>
      <c r="I3593" t="str">
        <f t="shared" si="1338"/>
        <v>Very Low</v>
      </c>
      <c r="J3593">
        <v>328</v>
      </c>
      <c r="K3593" t="str">
        <f t="shared" si="1339"/>
        <v>Very Low</v>
      </c>
      <c r="L3593" t="s">
        <v>7127</v>
      </c>
      <c r="M3593">
        <v>865</v>
      </c>
      <c r="N3593" t="str">
        <f t="shared" si="1340"/>
        <v>Low</v>
      </c>
      <c r="O3593">
        <v>25047631</v>
      </c>
      <c r="P3593" t="str">
        <f t="shared" si="1341"/>
        <v>Average</v>
      </c>
      <c r="Q3593" t="s">
        <v>1386</v>
      </c>
      <c r="R3593" t="str">
        <f t="shared" si="1342"/>
        <v>Comedy</v>
      </c>
      <c r="S3593">
        <f t="shared" si="1343"/>
        <v>3</v>
      </c>
      <c r="T3593" t="s">
        <v>5940</v>
      </c>
      <c r="U3593" t="s">
        <v>16990</v>
      </c>
      <c r="V3593">
        <v>6585</v>
      </c>
      <c r="W3593" t="str">
        <f t="shared" si="1344"/>
        <v>Very Low</v>
      </c>
      <c r="X3593">
        <v>2724</v>
      </c>
      <c r="Y3593" t="str">
        <f t="shared" si="1345"/>
        <v>Low</v>
      </c>
      <c r="Z3593" t="s">
        <v>7558</v>
      </c>
      <c r="AA3593">
        <v>0</v>
      </c>
      <c r="AB3593" t="str">
        <f t="shared" si="1346"/>
        <v>Symbolic Poster</v>
      </c>
      <c r="AC3593" t="s">
        <v>16991</v>
      </c>
      <c r="AD3593" t="s">
        <v>16992</v>
      </c>
      <c r="AE3593">
        <v>50</v>
      </c>
      <c r="AF3593" t="str">
        <f t="shared" si="1347"/>
        <v>Very Low</v>
      </c>
      <c r="AG3593" t="s">
        <v>9</v>
      </c>
      <c r="AH3593" t="s">
        <v>10</v>
      </c>
      <c r="AI3593" t="s">
        <v>556</v>
      </c>
      <c r="AJ3593" t="str">
        <f t="shared" si="1348"/>
        <v>Adult</v>
      </c>
      <c r="AK3593">
        <v>6000000</v>
      </c>
      <c r="AL3593" t="str">
        <f t="shared" si="1349"/>
        <v>Low Budget</v>
      </c>
      <c r="AM3593">
        <v>1999</v>
      </c>
      <c r="AN3593">
        <f t="shared" si="1350"/>
        <v>26</v>
      </c>
      <c r="AO3593" t="str">
        <f t="shared" si="1351"/>
        <v>Old Classic</v>
      </c>
      <c r="AP3593">
        <v>405</v>
      </c>
      <c r="AQ3593" t="str">
        <f t="shared" si="1352"/>
        <v>Very Low</v>
      </c>
      <c r="AR3593">
        <v>6.9</v>
      </c>
      <c r="AS3593" t="str">
        <f t="shared" si="1353"/>
        <v>Average</v>
      </c>
      <c r="AT3593">
        <v>1.85</v>
      </c>
      <c r="AU3593" t="str">
        <f t="shared" si="1354"/>
        <v>HDTV / Widescreen</v>
      </c>
      <c r="AV3593">
        <v>990</v>
      </c>
      <c r="AW3593" t="str">
        <f t="shared" si="1355"/>
        <v>Very Low</v>
      </c>
    </row>
    <row r="3594" spans="1:49" x14ac:dyDescent="0.3">
      <c r="A3594" t="s">
        <v>0</v>
      </c>
      <c r="B3594" t="s">
        <v>89</v>
      </c>
      <c r="C3594">
        <v>162</v>
      </c>
      <c r="D3594" t="str">
        <f t="shared" si="1335"/>
        <v>Low</v>
      </c>
      <c r="E3594">
        <v>106</v>
      </c>
      <c r="F3594" t="str">
        <f t="shared" si="1336"/>
        <v>1h 46m</v>
      </c>
      <c r="G3594" t="str">
        <f t="shared" si="1337"/>
        <v>Standard Movie</v>
      </c>
      <c r="H3594">
        <v>0</v>
      </c>
      <c r="I3594" t="str">
        <f t="shared" si="1338"/>
        <v>Very Low</v>
      </c>
      <c r="J3594">
        <v>574</v>
      </c>
      <c r="K3594" t="str">
        <f t="shared" si="1339"/>
        <v>Very Low</v>
      </c>
      <c r="L3594" t="s">
        <v>1624</v>
      </c>
      <c r="M3594">
        <v>18000</v>
      </c>
      <c r="N3594" t="str">
        <f t="shared" si="1340"/>
        <v>Medium</v>
      </c>
      <c r="O3594">
        <v>23272306</v>
      </c>
      <c r="P3594" t="str">
        <f t="shared" si="1341"/>
        <v>Average</v>
      </c>
      <c r="Q3594" t="s">
        <v>2113</v>
      </c>
      <c r="R3594" t="str">
        <f t="shared" si="1342"/>
        <v>Crime</v>
      </c>
      <c r="S3594">
        <f t="shared" si="1343"/>
        <v>4</v>
      </c>
      <c r="T3594" t="s">
        <v>91</v>
      </c>
      <c r="U3594" t="s">
        <v>16993</v>
      </c>
      <c r="V3594">
        <v>740918</v>
      </c>
      <c r="W3594" t="str">
        <f t="shared" si="1344"/>
        <v>Very High</v>
      </c>
      <c r="X3594">
        <v>20821</v>
      </c>
      <c r="Y3594" t="str">
        <f t="shared" si="1345"/>
        <v>Medium</v>
      </c>
      <c r="Z3594" t="s">
        <v>3207</v>
      </c>
      <c r="AA3594">
        <v>4</v>
      </c>
      <c r="AB3594" t="str">
        <f t="shared" si="1346"/>
        <v>Ensemble Poster</v>
      </c>
      <c r="AC3594" t="s">
        <v>16994</v>
      </c>
      <c r="AD3594" t="s">
        <v>16995</v>
      </c>
      <c r="AE3594">
        <v>1182</v>
      </c>
      <c r="AF3594" t="str">
        <f t="shared" si="1347"/>
        <v>Low</v>
      </c>
      <c r="AG3594" t="s">
        <v>9</v>
      </c>
      <c r="AH3594" t="s">
        <v>10</v>
      </c>
      <c r="AI3594" t="s">
        <v>556</v>
      </c>
      <c r="AJ3594" t="str">
        <f t="shared" si="1348"/>
        <v>Adult</v>
      </c>
      <c r="AK3594">
        <v>6000000</v>
      </c>
      <c r="AL3594" t="str">
        <f t="shared" si="1349"/>
        <v>Low Budget</v>
      </c>
      <c r="AM3594">
        <v>1995</v>
      </c>
      <c r="AN3594">
        <f t="shared" si="1350"/>
        <v>30</v>
      </c>
      <c r="AO3594" t="str">
        <f t="shared" si="1351"/>
        <v>Old Classic</v>
      </c>
      <c r="AP3594">
        <v>979</v>
      </c>
      <c r="AQ3594" t="str">
        <f t="shared" si="1352"/>
        <v>Very Low</v>
      </c>
      <c r="AR3594">
        <v>8.6</v>
      </c>
      <c r="AS3594" t="str">
        <f t="shared" si="1353"/>
        <v>Excellent</v>
      </c>
      <c r="AT3594">
        <v>2.35</v>
      </c>
      <c r="AU3594" t="str">
        <f t="shared" si="1354"/>
        <v>Cinematic Widescreen</v>
      </c>
      <c r="AV3594">
        <v>28000</v>
      </c>
      <c r="AW3594" t="str">
        <f t="shared" si="1355"/>
        <v>Medium</v>
      </c>
    </row>
    <row r="3595" spans="1:49" x14ac:dyDescent="0.3">
      <c r="A3595" t="s">
        <v>718</v>
      </c>
      <c r="B3595" t="s">
        <v>2693</v>
      </c>
      <c r="C3595">
        <v>88</v>
      </c>
      <c r="D3595" t="str">
        <f t="shared" si="1335"/>
        <v>Low</v>
      </c>
      <c r="E3595">
        <v>89</v>
      </c>
      <c r="F3595" t="str">
        <f t="shared" si="1336"/>
        <v>1h 29m</v>
      </c>
      <c r="G3595" t="str">
        <f t="shared" si="1337"/>
        <v>Featurette</v>
      </c>
      <c r="H3595">
        <v>81</v>
      </c>
      <c r="I3595" t="str">
        <f t="shared" si="1338"/>
        <v>Very Low</v>
      </c>
      <c r="J3595">
        <v>92</v>
      </c>
      <c r="K3595" t="str">
        <f t="shared" si="1339"/>
        <v>Very Low</v>
      </c>
      <c r="L3595" t="s">
        <v>16996</v>
      </c>
      <c r="M3595">
        <v>321</v>
      </c>
      <c r="N3595" t="str">
        <f t="shared" si="1340"/>
        <v>Low</v>
      </c>
      <c r="O3595">
        <v>22168359</v>
      </c>
      <c r="P3595" t="str">
        <f t="shared" si="1341"/>
        <v>Average</v>
      </c>
      <c r="Q3595" t="s">
        <v>16997</v>
      </c>
      <c r="R3595" t="str">
        <f t="shared" si="1342"/>
        <v>Fantasy</v>
      </c>
      <c r="S3595">
        <f t="shared" si="1343"/>
        <v>4</v>
      </c>
      <c r="T3595" t="s">
        <v>16998</v>
      </c>
      <c r="U3595" t="s">
        <v>16999</v>
      </c>
      <c r="V3595">
        <v>29659</v>
      </c>
      <c r="W3595" t="str">
        <f t="shared" si="1344"/>
        <v>Low</v>
      </c>
      <c r="X3595">
        <v>584</v>
      </c>
      <c r="Y3595" t="str">
        <f t="shared" si="1345"/>
        <v>Very Low</v>
      </c>
      <c r="Z3595" t="s">
        <v>17000</v>
      </c>
      <c r="AA3595">
        <v>0</v>
      </c>
      <c r="AB3595" t="str">
        <f t="shared" si="1346"/>
        <v>Symbolic Poster</v>
      </c>
      <c r="AC3595" t="s">
        <v>17001</v>
      </c>
      <c r="AD3595" t="s">
        <v>17002</v>
      </c>
      <c r="AE3595">
        <v>227</v>
      </c>
      <c r="AF3595" t="str">
        <f t="shared" si="1347"/>
        <v>Very Low</v>
      </c>
      <c r="AG3595" t="s">
        <v>9</v>
      </c>
      <c r="AH3595" t="s">
        <v>10</v>
      </c>
      <c r="AI3595" t="s">
        <v>7305</v>
      </c>
      <c r="AJ3595" t="str">
        <f t="shared" si="1348"/>
        <v>Other/Unknown</v>
      </c>
      <c r="AK3595">
        <v>8000000</v>
      </c>
      <c r="AL3595" t="str">
        <f t="shared" si="1349"/>
        <v>Low Budget</v>
      </c>
      <c r="AM3595">
        <v>1989</v>
      </c>
      <c r="AN3595">
        <f t="shared" si="1350"/>
        <v>36</v>
      </c>
      <c r="AO3595" t="str">
        <f t="shared" si="1351"/>
        <v>Old Classic</v>
      </c>
      <c r="AP3595">
        <v>101</v>
      </c>
      <c r="AQ3595" t="str">
        <f t="shared" si="1352"/>
        <v>Very Low</v>
      </c>
      <c r="AR3595">
        <v>5.0999999999999996</v>
      </c>
      <c r="AS3595" t="str">
        <f t="shared" si="1353"/>
        <v>Below Average</v>
      </c>
      <c r="AT3595">
        <v>1.85</v>
      </c>
      <c r="AU3595" t="str">
        <f t="shared" si="1354"/>
        <v>HDTV / Widescreen</v>
      </c>
      <c r="AV3595">
        <v>1000</v>
      </c>
      <c r="AW3595" t="str">
        <f t="shared" si="1355"/>
        <v>Very Low</v>
      </c>
    </row>
    <row r="3596" spans="1:49" x14ac:dyDescent="0.3">
      <c r="A3596" t="s">
        <v>0</v>
      </c>
      <c r="B3596" t="s">
        <v>2137</v>
      </c>
      <c r="C3596">
        <v>96</v>
      </c>
      <c r="D3596" t="str">
        <f t="shared" si="1335"/>
        <v>Low</v>
      </c>
      <c r="E3596">
        <v>94</v>
      </c>
      <c r="F3596" t="str">
        <f t="shared" si="1336"/>
        <v>1h 34m</v>
      </c>
      <c r="G3596" t="str">
        <f t="shared" si="1337"/>
        <v>Standard Movie</v>
      </c>
      <c r="H3596">
        <v>12</v>
      </c>
      <c r="I3596" t="str">
        <f t="shared" si="1338"/>
        <v>Very Low</v>
      </c>
      <c r="J3596">
        <v>583</v>
      </c>
      <c r="K3596" t="str">
        <f t="shared" si="1339"/>
        <v>Very Low</v>
      </c>
      <c r="L3596" t="s">
        <v>6327</v>
      </c>
      <c r="M3596">
        <v>16000</v>
      </c>
      <c r="N3596" t="str">
        <f t="shared" si="1340"/>
        <v>Medium</v>
      </c>
      <c r="O3596">
        <v>21005329</v>
      </c>
      <c r="P3596" t="str">
        <f t="shared" si="1341"/>
        <v>Average</v>
      </c>
      <c r="Q3596" t="s">
        <v>1652</v>
      </c>
      <c r="R3596" t="str">
        <f t="shared" si="1342"/>
        <v>Comedy</v>
      </c>
      <c r="S3596">
        <f t="shared" si="1343"/>
        <v>2</v>
      </c>
      <c r="T3596" t="s">
        <v>286</v>
      </c>
      <c r="U3596" t="s">
        <v>17003</v>
      </c>
      <c r="V3596">
        <v>89128</v>
      </c>
      <c r="W3596" t="str">
        <f t="shared" si="1344"/>
        <v>Medium</v>
      </c>
      <c r="X3596">
        <v>19341</v>
      </c>
      <c r="Y3596" t="str">
        <f t="shared" si="1345"/>
        <v>Medium</v>
      </c>
      <c r="Z3596" t="s">
        <v>17004</v>
      </c>
      <c r="AA3596">
        <v>0</v>
      </c>
      <c r="AB3596" t="str">
        <f t="shared" si="1346"/>
        <v>Symbolic Poster</v>
      </c>
      <c r="AC3596" t="s">
        <v>17005</v>
      </c>
      <c r="AD3596" t="s">
        <v>17006</v>
      </c>
      <c r="AE3596">
        <v>258</v>
      </c>
      <c r="AF3596" t="str">
        <f t="shared" si="1347"/>
        <v>Very Low</v>
      </c>
      <c r="AG3596" t="s">
        <v>9</v>
      </c>
      <c r="AH3596" t="s">
        <v>738</v>
      </c>
      <c r="AI3596" t="s">
        <v>556</v>
      </c>
      <c r="AJ3596" t="str">
        <f t="shared" si="1348"/>
        <v>Adult</v>
      </c>
      <c r="AK3596">
        <v>6000000</v>
      </c>
      <c r="AL3596" t="str">
        <f t="shared" si="1349"/>
        <v>Low Budget</v>
      </c>
      <c r="AM3596">
        <v>2002</v>
      </c>
      <c r="AN3596">
        <f t="shared" si="1350"/>
        <v>23</v>
      </c>
      <c r="AO3596" t="str">
        <f t="shared" si="1351"/>
        <v>Old Classic</v>
      </c>
      <c r="AP3596">
        <v>876</v>
      </c>
      <c r="AQ3596" t="str">
        <f t="shared" si="1352"/>
        <v>Very Low</v>
      </c>
      <c r="AR3596">
        <v>6.4</v>
      </c>
      <c r="AS3596" t="str">
        <f t="shared" si="1353"/>
        <v>Average</v>
      </c>
      <c r="AT3596">
        <v>1.85</v>
      </c>
      <c r="AU3596" t="str">
        <f t="shared" si="1354"/>
        <v>HDTV / Widescreen</v>
      </c>
      <c r="AV3596">
        <v>0</v>
      </c>
      <c r="AW3596" t="str">
        <f t="shared" si="1355"/>
        <v>Very Low</v>
      </c>
    </row>
    <row r="3597" spans="1:49" x14ac:dyDescent="0.3">
      <c r="A3597" t="s">
        <v>0</v>
      </c>
      <c r="B3597" t="s">
        <v>1175</v>
      </c>
      <c r="C3597">
        <v>391</v>
      </c>
      <c r="D3597" t="str">
        <f t="shared" si="1335"/>
        <v>Medium</v>
      </c>
      <c r="E3597">
        <v>109</v>
      </c>
      <c r="F3597" t="str">
        <f t="shared" si="1336"/>
        <v>1h 49m</v>
      </c>
      <c r="G3597" t="str">
        <f t="shared" si="1337"/>
        <v>Standard Movie</v>
      </c>
      <c r="H3597">
        <v>0</v>
      </c>
      <c r="I3597" t="str">
        <f t="shared" si="1338"/>
        <v>Very Low</v>
      </c>
      <c r="J3597">
        <v>120</v>
      </c>
      <c r="K3597" t="str">
        <f t="shared" si="1339"/>
        <v>Very Low</v>
      </c>
      <c r="L3597" t="s">
        <v>17007</v>
      </c>
      <c r="M3597">
        <v>1000</v>
      </c>
      <c r="N3597" t="str">
        <f t="shared" si="1340"/>
        <v>Low</v>
      </c>
      <c r="O3597">
        <v>26236603</v>
      </c>
      <c r="P3597" t="str">
        <f t="shared" si="1341"/>
        <v>Average</v>
      </c>
      <c r="Q3597" t="s">
        <v>3765</v>
      </c>
      <c r="R3597" t="str">
        <f t="shared" si="1342"/>
        <v>Drama</v>
      </c>
      <c r="S3597">
        <f t="shared" si="1343"/>
        <v>2</v>
      </c>
      <c r="T3597" t="s">
        <v>1791</v>
      </c>
      <c r="U3597" t="s">
        <v>17008</v>
      </c>
      <c r="V3597">
        <v>251349</v>
      </c>
      <c r="W3597" t="str">
        <f t="shared" si="1344"/>
        <v>High</v>
      </c>
      <c r="X3597">
        <v>1582</v>
      </c>
      <c r="Y3597" t="str">
        <f t="shared" si="1345"/>
        <v>Low</v>
      </c>
      <c r="Z3597" t="s">
        <v>17009</v>
      </c>
      <c r="AA3597">
        <v>0</v>
      </c>
      <c r="AB3597" t="str">
        <f t="shared" si="1346"/>
        <v>Symbolic Poster</v>
      </c>
      <c r="AC3597" t="s">
        <v>17010</v>
      </c>
      <c r="AD3597" t="s">
        <v>17011</v>
      </c>
      <c r="AE3597">
        <v>547</v>
      </c>
      <c r="AF3597" t="str">
        <f t="shared" si="1347"/>
        <v>Low</v>
      </c>
      <c r="AG3597" t="s">
        <v>9</v>
      </c>
      <c r="AH3597" t="s">
        <v>10</v>
      </c>
      <c r="AI3597" t="s">
        <v>556</v>
      </c>
      <c r="AJ3597" t="str">
        <f t="shared" si="1348"/>
        <v>Adult</v>
      </c>
      <c r="AK3597">
        <v>6000000</v>
      </c>
      <c r="AL3597" t="str">
        <f t="shared" si="1349"/>
        <v>Low Budget</v>
      </c>
      <c r="AM3597">
        <v>2008</v>
      </c>
      <c r="AN3597">
        <f t="shared" si="1350"/>
        <v>17</v>
      </c>
      <c r="AO3597" t="str">
        <f t="shared" si="1351"/>
        <v>Old Classic</v>
      </c>
      <c r="AP3597">
        <v>245</v>
      </c>
      <c r="AQ3597" t="str">
        <f t="shared" si="1352"/>
        <v>Very Low</v>
      </c>
      <c r="AR3597">
        <v>7.9</v>
      </c>
      <c r="AS3597" t="str">
        <f t="shared" si="1353"/>
        <v>Good</v>
      </c>
      <c r="AT3597">
        <v>2.35</v>
      </c>
      <c r="AU3597" t="str">
        <f t="shared" si="1354"/>
        <v>Cinematic Widescreen</v>
      </c>
      <c r="AV3597">
        <v>10000</v>
      </c>
      <c r="AW3597" t="str">
        <f t="shared" si="1355"/>
        <v>Low</v>
      </c>
    </row>
    <row r="3598" spans="1:49" x14ac:dyDescent="0.3">
      <c r="A3598" t="s">
        <v>0</v>
      </c>
      <c r="B3598" t="s">
        <v>17012</v>
      </c>
      <c r="C3598">
        <v>32</v>
      </c>
      <c r="D3598" t="str">
        <f t="shared" si="1335"/>
        <v>Very Low</v>
      </c>
      <c r="E3598">
        <v>144</v>
      </c>
      <c r="F3598" t="str">
        <f t="shared" si="1336"/>
        <v>2h 24m</v>
      </c>
      <c r="G3598" t="str">
        <f t="shared" si="1337"/>
        <v>Long Movie</v>
      </c>
      <c r="H3598">
        <v>54</v>
      </c>
      <c r="I3598" t="str">
        <f t="shared" si="1338"/>
        <v>Very Low</v>
      </c>
      <c r="J3598">
        <v>332</v>
      </c>
      <c r="K3598" t="str">
        <f t="shared" si="1339"/>
        <v>Very Low</v>
      </c>
      <c r="L3598" t="s">
        <v>17013</v>
      </c>
      <c r="M3598">
        <v>469</v>
      </c>
      <c r="N3598" t="str">
        <f t="shared" si="1340"/>
        <v>Low</v>
      </c>
      <c r="O3598">
        <v>20400000</v>
      </c>
      <c r="P3598" t="str">
        <f t="shared" si="1341"/>
        <v>Average</v>
      </c>
      <c r="Q3598" t="s">
        <v>4013</v>
      </c>
      <c r="R3598" t="str">
        <f t="shared" si="1342"/>
        <v>Drama</v>
      </c>
      <c r="S3598">
        <f t="shared" si="1343"/>
        <v>3</v>
      </c>
      <c r="T3598" t="s">
        <v>9640</v>
      </c>
      <c r="U3598" t="s">
        <v>17014</v>
      </c>
      <c r="V3598">
        <v>6304</v>
      </c>
      <c r="W3598" t="str">
        <f t="shared" si="1344"/>
        <v>Very Low</v>
      </c>
      <c r="X3598">
        <v>2037</v>
      </c>
      <c r="Y3598" t="str">
        <f t="shared" si="1345"/>
        <v>Low</v>
      </c>
      <c r="Z3598" t="s">
        <v>17015</v>
      </c>
      <c r="AA3598">
        <v>0</v>
      </c>
      <c r="AB3598" t="str">
        <f t="shared" si="1346"/>
        <v>Symbolic Poster</v>
      </c>
      <c r="AC3598" t="s">
        <v>17016</v>
      </c>
      <c r="AD3598" t="s">
        <v>17017</v>
      </c>
      <c r="AE3598">
        <v>87</v>
      </c>
      <c r="AF3598" t="str">
        <f t="shared" si="1347"/>
        <v>Very Low</v>
      </c>
      <c r="AG3598" t="s">
        <v>9</v>
      </c>
      <c r="AH3598" t="s">
        <v>10</v>
      </c>
      <c r="AI3598" t="s">
        <v>5584</v>
      </c>
      <c r="AJ3598" t="str">
        <f t="shared" si="1348"/>
        <v>Other/Unknown</v>
      </c>
      <c r="AK3598">
        <v>8000000</v>
      </c>
      <c r="AL3598" t="str">
        <f t="shared" si="1349"/>
        <v>Low Budget</v>
      </c>
      <c r="AM3598">
        <v>1946</v>
      </c>
      <c r="AN3598">
        <f t="shared" si="1350"/>
        <v>79</v>
      </c>
      <c r="AO3598" t="str">
        <f t="shared" si="1351"/>
        <v>Old Classic</v>
      </c>
      <c r="AP3598">
        <v>436</v>
      </c>
      <c r="AQ3598" t="str">
        <f t="shared" si="1352"/>
        <v>Very Low</v>
      </c>
      <c r="AR3598">
        <v>6.9</v>
      </c>
      <c r="AS3598" t="str">
        <f t="shared" si="1353"/>
        <v>Average</v>
      </c>
      <c r="AT3598">
        <v>1.37</v>
      </c>
      <c r="AU3598" t="str">
        <f t="shared" si="1354"/>
        <v>Classic</v>
      </c>
      <c r="AV3598">
        <v>403</v>
      </c>
      <c r="AW3598" t="str">
        <f t="shared" si="1355"/>
        <v>Very Low</v>
      </c>
    </row>
    <row r="3599" spans="1:49" x14ac:dyDescent="0.3">
      <c r="A3599" t="s">
        <v>0</v>
      </c>
      <c r="B3599" t="s">
        <v>11195</v>
      </c>
      <c r="C3599">
        <v>119</v>
      </c>
      <c r="D3599" t="str">
        <f t="shared" si="1335"/>
        <v>Low</v>
      </c>
      <c r="E3599">
        <v>90</v>
      </c>
      <c r="F3599" t="str">
        <f t="shared" si="1336"/>
        <v>1h 30m</v>
      </c>
      <c r="G3599" t="str">
        <f t="shared" si="1337"/>
        <v>Standard Movie</v>
      </c>
      <c r="H3599">
        <v>378</v>
      </c>
      <c r="I3599" t="str">
        <f t="shared" si="1338"/>
        <v>Very Low</v>
      </c>
      <c r="J3599">
        <v>658</v>
      </c>
      <c r="K3599" t="str">
        <f t="shared" si="1339"/>
        <v>Very Low</v>
      </c>
      <c r="L3599" t="s">
        <v>1773</v>
      </c>
      <c r="M3599">
        <v>957</v>
      </c>
      <c r="N3599" t="str">
        <f t="shared" si="1340"/>
        <v>Low</v>
      </c>
      <c r="O3599">
        <v>18621249</v>
      </c>
      <c r="P3599" t="str">
        <f t="shared" si="1341"/>
        <v>Average</v>
      </c>
      <c r="Q3599" t="s">
        <v>1642</v>
      </c>
      <c r="R3599" t="str">
        <f t="shared" si="1342"/>
        <v>Comedy</v>
      </c>
      <c r="S3599">
        <f t="shared" si="1343"/>
        <v>1</v>
      </c>
      <c r="T3599" t="s">
        <v>981</v>
      </c>
      <c r="U3599" t="s">
        <v>17018</v>
      </c>
      <c r="V3599">
        <v>45859</v>
      </c>
      <c r="W3599" t="str">
        <f t="shared" si="1344"/>
        <v>Low</v>
      </c>
      <c r="X3599">
        <v>4611</v>
      </c>
      <c r="Y3599" t="str">
        <f t="shared" si="1345"/>
        <v>Low</v>
      </c>
      <c r="Z3599" t="s">
        <v>2759</v>
      </c>
      <c r="AA3599">
        <v>9</v>
      </c>
      <c r="AB3599" t="str">
        <f t="shared" si="1346"/>
        <v>Ensemble Poster</v>
      </c>
      <c r="AC3599" t="s">
        <v>17019</v>
      </c>
      <c r="AD3599" t="s">
        <v>17020</v>
      </c>
      <c r="AE3599">
        <v>340</v>
      </c>
      <c r="AF3599" t="str">
        <f t="shared" si="1347"/>
        <v>Very Low</v>
      </c>
      <c r="AG3599" t="s">
        <v>9</v>
      </c>
      <c r="AH3599" t="s">
        <v>10</v>
      </c>
      <c r="AI3599" t="s">
        <v>11</v>
      </c>
      <c r="AJ3599" t="str">
        <f t="shared" si="1348"/>
        <v>Teen</v>
      </c>
      <c r="AK3599">
        <v>6000000</v>
      </c>
      <c r="AL3599" t="str">
        <f t="shared" si="1349"/>
        <v>Low Budget</v>
      </c>
      <c r="AM3599">
        <v>2000</v>
      </c>
      <c r="AN3599">
        <f t="shared" si="1350"/>
        <v>25</v>
      </c>
      <c r="AO3599" t="str">
        <f t="shared" si="1351"/>
        <v>Old Classic</v>
      </c>
      <c r="AP3599">
        <v>925</v>
      </c>
      <c r="AQ3599" t="str">
        <f t="shared" si="1352"/>
        <v>Very Low</v>
      </c>
      <c r="AR3599">
        <v>7.5</v>
      </c>
      <c r="AS3599" t="str">
        <f t="shared" si="1353"/>
        <v>Good</v>
      </c>
      <c r="AT3599">
        <v>1.85</v>
      </c>
      <c r="AU3599" t="str">
        <f t="shared" si="1354"/>
        <v>HDTV / Widescreen</v>
      </c>
      <c r="AV3599">
        <v>0</v>
      </c>
      <c r="AW3599" t="str">
        <f t="shared" si="1355"/>
        <v>Very Low</v>
      </c>
    </row>
    <row r="3600" spans="1:49" x14ac:dyDescent="0.3">
      <c r="A3600" t="s">
        <v>0</v>
      </c>
      <c r="B3600" t="s">
        <v>5338</v>
      </c>
      <c r="C3600">
        <v>201</v>
      </c>
      <c r="D3600" t="str">
        <f t="shared" si="1335"/>
        <v>Medium</v>
      </c>
      <c r="E3600">
        <v>106</v>
      </c>
      <c r="F3600" t="str">
        <f t="shared" si="1336"/>
        <v>1h 46m</v>
      </c>
      <c r="G3600" t="str">
        <f t="shared" si="1337"/>
        <v>Standard Movie</v>
      </c>
      <c r="H3600">
        <v>0</v>
      </c>
      <c r="I3600" t="str">
        <f t="shared" si="1338"/>
        <v>Very Low</v>
      </c>
      <c r="J3600">
        <v>381</v>
      </c>
      <c r="K3600" t="str">
        <f t="shared" si="1339"/>
        <v>Very Low</v>
      </c>
      <c r="L3600" t="s">
        <v>2470</v>
      </c>
      <c r="M3600">
        <v>742</v>
      </c>
      <c r="N3600" t="str">
        <f t="shared" si="1340"/>
        <v>Low</v>
      </c>
      <c r="O3600">
        <v>25244700</v>
      </c>
      <c r="P3600" t="str">
        <f t="shared" si="1341"/>
        <v>Average</v>
      </c>
      <c r="Q3600" t="s">
        <v>618</v>
      </c>
      <c r="R3600" t="str">
        <f t="shared" si="1342"/>
        <v>Action</v>
      </c>
      <c r="S3600">
        <f t="shared" si="1343"/>
        <v>2</v>
      </c>
      <c r="T3600" t="s">
        <v>10150</v>
      </c>
      <c r="U3600" t="s">
        <v>17021</v>
      </c>
      <c r="V3600">
        <v>91017</v>
      </c>
      <c r="W3600" t="str">
        <f t="shared" si="1344"/>
        <v>Medium</v>
      </c>
      <c r="X3600">
        <v>2270</v>
      </c>
      <c r="Y3600" t="str">
        <f t="shared" si="1345"/>
        <v>Low</v>
      </c>
      <c r="Z3600" t="s">
        <v>17022</v>
      </c>
      <c r="AA3600">
        <v>1</v>
      </c>
      <c r="AB3600" t="str">
        <f t="shared" si="1346"/>
        <v>Solo Star Poster</v>
      </c>
      <c r="AC3600" t="s">
        <v>17023</v>
      </c>
      <c r="AD3600" t="s">
        <v>17024</v>
      </c>
      <c r="AE3600">
        <v>284</v>
      </c>
      <c r="AF3600" t="str">
        <f t="shared" si="1347"/>
        <v>Very Low</v>
      </c>
      <c r="AG3600" t="s">
        <v>9</v>
      </c>
      <c r="AH3600" t="s">
        <v>28</v>
      </c>
      <c r="AI3600" t="s">
        <v>556</v>
      </c>
      <c r="AJ3600" t="str">
        <f t="shared" si="1348"/>
        <v>Adult</v>
      </c>
      <c r="AK3600">
        <v>6000000</v>
      </c>
      <c r="AL3600" t="str">
        <f t="shared" si="1349"/>
        <v>Low Budget</v>
      </c>
      <c r="AM3600">
        <v>1981</v>
      </c>
      <c r="AN3600">
        <f t="shared" si="1350"/>
        <v>44</v>
      </c>
      <c r="AO3600" t="str">
        <f t="shared" si="1351"/>
        <v>Old Classic</v>
      </c>
      <c r="AP3600">
        <v>602</v>
      </c>
      <c r="AQ3600" t="str">
        <f t="shared" si="1352"/>
        <v>Very Low</v>
      </c>
      <c r="AR3600">
        <v>7.2</v>
      </c>
      <c r="AS3600" t="str">
        <f t="shared" si="1353"/>
        <v>Good</v>
      </c>
      <c r="AT3600">
        <v>2.35</v>
      </c>
      <c r="AU3600" t="str">
        <f t="shared" si="1354"/>
        <v>Cinematic Widescreen</v>
      </c>
      <c r="AV3600">
        <v>0</v>
      </c>
      <c r="AW3600" t="str">
        <f t="shared" si="1355"/>
        <v>Very Low</v>
      </c>
    </row>
    <row r="3601" spans="1:49" x14ac:dyDescent="0.3">
      <c r="A3601" t="s">
        <v>0</v>
      </c>
      <c r="B3601" t="s">
        <v>5047</v>
      </c>
      <c r="C3601">
        <v>22</v>
      </c>
      <c r="D3601" t="str">
        <f t="shared" si="1335"/>
        <v>Very Low</v>
      </c>
      <c r="E3601">
        <v>121</v>
      </c>
      <c r="F3601" t="str">
        <f t="shared" si="1336"/>
        <v>2h 1m</v>
      </c>
      <c r="G3601" t="str">
        <f t="shared" si="1337"/>
        <v>Long Movie</v>
      </c>
      <c r="H3601">
        <v>0</v>
      </c>
      <c r="I3601" t="str">
        <f t="shared" si="1338"/>
        <v>Very Low</v>
      </c>
      <c r="J3601">
        <v>182</v>
      </c>
      <c r="K3601" t="str">
        <f t="shared" si="1339"/>
        <v>Very Low</v>
      </c>
      <c r="L3601" t="s">
        <v>17025</v>
      </c>
      <c r="M3601">
        <v>413</v>
      </c>
      <c r="N3601" t="str">
        <f t="shared" si="1340"/>
        <v>Low</v>
      </c>
      <c r="O3601">
        <v>14545844</v>
      </c>
      <c r="P3601" t="str">
        <f t="shared" si="1341"/>
        <v>Average</v>
      </c>
      <c r="Q3601" t="s">
        <v>16820</v>
      </c>
      <c r="R3601" t="str">
        <f t="shared" si="1342"/>
        <v>Comedy</v>
      </c>
      <c r="S3601">
        <f t="shared" si="1343"/>
        <v>3</v>
      </c>
      <c r="T3601" t="s">
        <v>8369</v>
      </c>
      <c r="U3601" t="s">
        <v>17026</v>
      </c>
      <c r="V3601">
        <v>4756</v>
      </c>
      <c r="W3601" t="str">
        <f t="shared" si="1344"/>
        <v>Very Low</v>
      </c>
      <c r="X3601">
        <v>1284</v>
      </c>
      <c r="Y3601" t="str">
        <f t="shared" si="1345"/>
        <v>Low</v>
      </c>
      <c r="Z3601" t="s">
        <v>6999</v>
      </c>
      <c r="AA3601">
        <v>4</v>
      </c>
      <c r="AB3601" t="str">
        <f t="shared" si="1346"/>
        <v>Ensemble Poster</v>
      </c>
      <c r="AC3601" t="s">
        <v>17027</v>
      </c>
      <c r="AD3601" t="s">
        <v>17028</v>
      </c>
      <c r="AE3601">
        <v>38</v>
      </c>
      <c r="AF3601" t="str">
        <f t="shared" si="1347"/>
        <v>Very Low</v>
      </c>
      <c r="AG3601" t="s">
        <v>9</v>
      </c>
      <c r="AH3601" t="s">
        <v>10</v>
      </c>
      <c r="AI3601" t="s">
        <v>556</v>
      </c>
      <c r="AJ3601" t="str">
        <f t="shared" si="1348"/>
        <v>Adult</v>
      </c>
      <c r="AK3601">
        <v>6500000</v>
      </c>
      <c r="AL3601" t="str">
        <f t="shared" si="1349"/>
        <v>Low Budget</v>
      </c>
      <c r="AM3601">
        <v>1988</v>
      </c>
      <c r="AN3601">
        <f t="shared" si="1350"/>
        <v>37</v>
      </c>
      <c r="AO3601" t="str">
        <f t="shared" si="1351"/>
        <v>Old Classic</v>
      </c>
      <c r="AP3601">
        <v>282</v>
      </c>
      <c r="AQ3601" t="str">
        <f t="shared" si="1352"/>
        <v>Very Low</v>
      </c>
      <c r="AR3601">
        <v>5.8</v>
      </c>
      <c r="AS3601" t="str">
        <f t="shared" si="1353"/>
        <v>Below Average</v>
      </c>
      <c r="AT3601">
        <v>1.85</v>
      </c>
      <c r="AU3601" t="str">
        <f t="shared" si="1354"/>
        <v>HDTV / Widescreen</v>
      </c>
      <c r="AV3601">
        <v>624</v>
      </c>
      <c r="AW3601" t="str">
        <f t="shared" si="1355"/>
        <v>Very Low</v>
      </c>
    </row>
    <row r="3602" spans="1:49" x14ac:dyDescent="0.3">
      <c r="A3602" t="s">
        <v>0</v>
      </c>
      <c r="B3602" t="s">
        <v>17029</v>
      </c>
      <c r="C3602">
        <v>52</v>
      </c>
      <c r="D3602" t="str">
        <f t="shared" si="1335"/>
        <v>Low</v>
      </c>
      <c r="E3602">
        <v>89</v>
      </c>
      <c r="F3602" t="str">
        <f t="shared" si="1336"/>
        <v>1h 29m</v>
      </c>
      <c r="G3602" t="str">
        <f t="shared" si="1337"/>
        <v>Featurette</v>
      </c>
      <c r="H3602">
        <v>0</v>
      </c>
      <c r="I3602" t="str">
        <f t="shared" si="1338"/>
        <v>Very Low</v>
      </c>
      <c r="J3602">
        <v>405</v>
      </c>
      <c r="K3602" t="str">
        <f t="shared" si="1339"/>
        <v>Very Low</v>
      </c>
      <c r="L3602" t="s">
        <v>5547</v>
      </c>
      <c r="M3602">
        <v>555</v>
      </c>
      <c r="N3602" t="str">
        <f t="shared" si="1340"/>
        <v>Low</v>
      </c>
      <c r="O3602">
        <v>13235267</v>
      </c>
      <c r="P3602" t="str">
        <f t="shared" si="1341"/>
        <v>Average</v>
      </c>
      <c r="Q3602" t="s">
        <v>3028</v>
      </c>
      <c r="R3602" t="str">
        <f t="shared" si="1342"/>
        <v>Comedy</v>
      </c>
      <c r="S3602">
        <f t="shared" si="1343"/>
        <v>2</v>
      </c>
      <c r="T3602" t="s">
        <v>5514</v>
      </c>
      <c r="U3602" t="s">
        <v>17030</v>
      </c>
      <c r="V3602">
        <v>12339</v>
      </c>
      <c r="W3602" t="str">
        <f t="shared" si="1344"/>
        <v>Low</v>
      </c>
      <c r="X3602">
        <v>1752</v>
      </c>
      <c r="Y3602" t="str">
        <f t="shared" si="1345"/>
        <v>Low</v>
      </c>
      <c r="Z3602" t="s">
        <v>7127</v>
      </c>
      <c r="AA3602">
        <v>2</v>
      </c>
      <c r="AB3602" t="str">
        <f t="shared" si="1346"/>
        <v>Duo/Trio Poster</v>
      </c>
      <c r="AC3602" t="s">
        <v>17031</v>
      </c>
      <c r="AD3602" t="s">
        <v>17032</v>
      </c>
      <c r="AE3602">
        <v>32</v>
      </c>
      <c r="AF3602" t="str">
        <f t="shared" si="1347"/>
        <v>Very Low</v>
      </c>
      <c r="AG3602" t="s">
        <v>9</v>
      </c>
      <c r="AH3602" t="s">
        <v>10</v>
      </c>
      <c r="AI3602" t="s">
        <v>66</v>
      </c>
      <c r="AJ3602" t="str">
        <f t="shared" si="1348"/>
        <v>Family</v>
      </c>
      <c r="AK3602">
        <v>6000000</v>
      </c>
      <c r="AL3602" t="str">
        <f t="shared" si="1349"/>
        <v>Low Budget</v>
      </c>
      <c r="AM3602">
        <v>2007</v>
      </c>
      <c r="AN3602">
        <f t="shared" si="1350"/>
        <v>18</v>
      </c>
      <c r="AO3602" t="str">
        <f t="shared" si="1351"/>
        <v>Old Classic</v>
      </c>
      <c r="AP3602">
        <v>484</v>
      </c>
      <c r="AQ3602" t="str">
        <f t="shared" si="1352"/>
        <v>Very Low</v>
      </c>
      <c r="AR3602">
        <v>2.9</v>
      </c>
      <c r="AS3602" t="str">
        <f t="shared" si="1353"/>
        <v>Terrible</v>
      </c>
      <c r="AT3602">
        <v>1.85</v>
      </c>
      <c r="AU3602" t="str">
        <f t="shared" si="1354"/>
        <v>HDTV / Widescreen</v>
      </c>
      <c r="AV3602">
        <v>256</v>
      </c>
      <c r="AW3602" t="str">
        <f t="shared" si="1355"/>
        <v>Very Low</v>
      </c>
    </row>
    <row r="3603" spans="1:49" x14ac:dyDescent="0.3">
      <c r="A3603" t="s">
        <v>0</v>
      </c>
      <c r="B3603" t="s">
        <v>11475</v>
      </c>
      <c r="C3603">
        <v>63</v>
      </c>
      <c r="D3603" t="str">
        <f t="shared" si="1335"/>
        <v>Low</v>
      </c>
      <c r="E3603">
        <v>86</v>
      </c>
      <c r="F3603" t="str">
        <f t="shared" si="1336"/>
        <v>1h 26m</v>
      </c>
      <c r="G3603" t="str">
        <f t="shared" si="1337"/>
        <v>Featurette</v>
      </c>
      <c r="H3603">
        <v>472</v>
      </c>
      <c r="I3603" t="str">
        <f t="shared" si="1338"/>
        <v>Very Low</v>
      </c>
      <c r="J3603">
        <v>64</v>
      </c>
      <c r="K3603" t="str">
        <f t="shared" si="1339"/>
        <v>Very Low</v>
      </c>
      <c r="L3603" t="s">
        <v>17033</v>
      </c>
      <c r="M3603">
        <v>472</v>
      </c>
      <c r="N3603" t="str">
        <f t="shared" si="1340"/>
        <v>Low</v>
      </c>
      <c r="O3603">
        <v>12674183</v>
      </c>
      <c r="P3603" t="str">
        <f t="shared" si="1341"/>
        <v>Average</v>
      </c>
      <c r="Q3603" t="s">
        <v>1723</v>
      </c>
      <c r="R3603" t="str">
        <f t="shared" si="1342"/>
        <v>Action</v>
      </c>
      <c r="S3603">
        <f t="shared" si="1343"/>
        <v>3</v>
      </c>
      <c r="T3603" t="s">
        <v>11475</v>
      </c>
      <c r="U3603" t="s">
        <v>17034</v>
      </c>
      <c r="V3603">
        <v>19774</v>
      </c>
      <c r="W3603" t="str">
        <f t="shared" si="1344"/>
        <v>Low</v>
      </c>
      <c r="X3603">
        <v>773</v>
      </c>
      <c r="Y3603" t="str">
        <f t="shared" si="1345"/>
        <v>Very Low</v>
      </c>
      <c r="Z3603" t="s">
        <v>17035</v>
      </c>
      <c r="AA3603">
        <v>1</v>
      </c>
      <c r="AB3603" t="str">
        <f t="shared" si="1346"/>
        <v>Solo Star Poster</v>
      </c>
      <c r="AC3603" t="s">
        <v>17036</v>
      </c>
      <c r="AD3603" t="s">
        <v>17037</v>
      </c>
      <c r="AE3603">
        <v>70</v>
      </c>
      <c r="AF3603" t="str">
        <f t="shared" si="1347"/>
        <v>Very Low</v>
      </c>
      <c r="AG3603" t="s">
        <v>9</v>
      </c>
      <c r="AH3603" t="s">
        <v>3830</v>
      </c>
      <c r="AI3603" t="s">
        <v>11</v>
      </c>
      <c r="AJ3603" t="str">
        <f t="shared" si="1348"/>
        <v>Teen</v>
      </c>
      <c r="AK3603">
        <f t="shared" ref="AK3603:AK3604" si="1356">AK3602</f>
        <v>6000000</v>
      </c>
      <c r="AL3603" t="str">
        <f t="shared" si="1349"/>
        <v>Low Budget</v>
      </c>
      <c r="AM3603">
        <v>1997</v>
      </c>
      <c r="AN3603">
        <f t="shared" si="1350"/>
        <v>28</v>
      </c>
      <c r="AO3603" t="str">
        <f t="shared" si="1351"/>
        <v>Old Classic</v>
      </c>
      <c r="AP3603">
        <v>155</v>
      </c>
      <c r="AQ3603" t="str">
        <f t="shared" si="1352"/>
        <v>Very Low</v>
      </c>
      <c r="AR3603">
        <v>6.2</v>
      </c>
      <c r="AS3603" t="str">
        <f t="shared" si="1353"/>
        <v>Average</v>
      </c>
      <c r="AT3603">
        <v>2.35</v>
      </c>
      <c r="AU3603" t="str">
        <f t="shared" si="1354"/>
        <v>Cinematic Widescreen</v>
      </c>
      <c r="AV3603">
        <v>355</v>
      </c>
      <c r="AW3603" t="str">
        <f t="shared" si="1355"/>
        <v>Very Low</v>
      </c>
    </row>
    <row r="3604" spans="1:49" x14ac:dyDescent="0.3">
      <c r="A3604" t="s">
        <v>0</v>
      </c>
      <c r="B3604" t="s">
        <v>11195</v>
      </c>
      <c r="C3604">
        <v>97</v>
      </c>
      <c r="D3604" t="str">
        <f t="shared" si="1335"/>
        <v>Low</v>
      </c>
      <c r="E3604">
        <v>91</v>
      </c>
      <c r="F3604" t="str">
        <f t="shared" si="1336"/>
        <v>1h 31m</v>
      </c>
      <c r="G3604" t="str">
        <f t="shared" si="1337"/>
        <v>Standard Movie</v>
      </c>
      <c r="H3604">
        <v>378</v>
      </c>
      <c r="I3604" t="str">
        <f t="shared" si="1338"/>
        <v>Very Low</v>
      </c>
      <c r="J3604">
        <v>345</v>
      </c>
      <c r="K3604" t="str">
        <f t="shared" si="1339"/>
        <v>Very Low</v>
      </c>
      <c r="L3604" t="s">
        <v>11195</v>
      </c>
      <c r="M3604">
        <v>658</v>
      </c>
      <c r="N3604" t="str">
        <f t="shared" si="1340"/>
        <v>Low</v>
      </c>
      <c r="O3604">
        <v>17508936</v>
      </c>
      <c r="P3604" t="str">
        <f t="shared" si="1341"/>
        <v>Average</v>
      </c>
      <c r="Q3604" t="s">
        <v>6390</v>
      </c>
      <c r="R3604" t="str">
        <f t="shared" si="1342"/>
        <v>Comedy</v>
      </c>
      <c r="S3604">
        <f t="shared" si="1343"/>
        <v>2</v>
      </c>
      <c r="T3604" t="s">
        <v>2759</v>
      </c>
      <c r="U3604" t="s">
        <v>17038</v>
      </c>
      <c r="V3604">
        <v>22408</v>
      </c>
      <c r="W3604" t="str">
        <f t="shared" si="1344"/>
        <v>Low</v>
      </c>
      <c r="X3604">
        <v>1660</v>
      </c>
      <c r="Y3604" t="str">
        <f t="shared" si="1345"/>
        <v>Low</v>
      </c>
      <c r="Z3604" t="s">
        <v>15322</v>
      </c>
      <c r="AA3604">
        <v>0</v>
      </c>
      <c r="AB3604" t="str">
        <f t="shared" si="1346"/>
        <v>Symbolic Poster</v>
      </c>
      <c r="AC3604" t="s">
        <v>17039</v>
      </c>
      <c r="AD3604" t="s">
        <v>17040</v>
      </c>
      <c r="AE3604">
        <v>272</v>
      </c>
      <c r="AF3604" t="str">
        <f t="shared" si="1347"/>
        <v>Very Low</v>
      </c>
      <c r="AG3604" t="s">
        <v>9</v>
      </c>
      <c r="AH3604" t="s">
        <v>10</v>
      </c>
      <c r="AI3604" t="s">
        <v>11</v>
      </c>
      <c r="AJ3604" t="str">
        <f t="shared" si="1348"/>
        <v>Teen</v>
      </c>
      <c r="AK3604">
        <f t="shared" si="1356"/>
        <v>6000000</v>
      </c>
      <c r="AL3604" t="str">
        <f t="shared" si="1349"/>
        <v>Low Budget</v>
      </c>
      <c r="AM3604">
        <v>2003</v>
      </c>
      <c r="AN3604">
        <f t="shared" si="1350"/>
        <v>22</v>
      </c>
      <c r="AO3604" t="str">
        <f t="shared" si="1351"/>
        <v>Old Classic</v>
      </c>
      <c r="AP3604">
        <v>378</v>
      </c>
      <c r="AQ3604" t="str">
        <f t="shared" si="1352"/>
        <v>Very Low</v>
      </c>
      <c r="AR3604">
        <v>7.3</v>
      </c>
      <c r="AS3604" t="str">
        <f t="shared" si="1353"/>
        <v>Good</v>
      </c>
      <c r="AT3604">
        <v>1.85</v>
      </c>
      <c r="AU3604" t="str">
        <f t="shared" si="1354"/>
        <v>HDTV / Widescreen</v>
      </c>
      <c r="AV3604">
        <v>0</v>
      </c>
      <c r="AW3604" t="str">
        <f t="shared" si="1355"/>
        <v>Very Low</v>
      </c>
    </row>
    <row r="3605" spans="1:49" x14ac:dyDescent="0.3">
      <c r="A3605" t="s">
        <v>0</v>
      </c>
      <c r="B3605" t="s">
        <v>4210</v>
      </c>
      <c r="C3605">
        <v>34</v>
      </c>
      <c r="D3605" t="str">
        <f t="shared" si="1335"/>
        <v>Very Low</v>
      </c>
      <c r="E3605">
        <v>104</v>
      </c>
      <c r="F3605" t="str">
        <f t="shared" si="1336"/>
        <v>1h 44m</v>
      </c>
      <c r="G3605" t="str">
        <f t="shared" si="1337"/>
        <v>Standard Movie</v>
      </c>
      <c r="H3605">
        <v>80</v>
      </c>
      <c r="I3605" t="str">
        <f t="shared" si="1338"/>
        <v>Very Low</v>
      </c>
      <c r="J3605">
        <v>658</v>
      </c>
      <c r="K3605" t="str">
        <f t="shared" si="1339"/>
        <v>Very Low</v>
      </c>
      <c r="L3605" t="s">
        <v>2634</v>
      </c>
      <c r="M3605">
        <v>8000</v>
      </c>
      <c r="N3605" t="str">
        <f t="shared" si="1340"/>
        <v>Low</v>
      </c>
      <c r="O3605">
        <v>12793213</v>
      </c>
      <c r="P3605" t="str">
        <f t="shared" si="1341"/>
        <v>Average</v>
      </c>
      <c r="Q3605" t="s">
        <v>1386</v>
      </c>
      <c r="R3605" t="str">
        <f t="shared" si="1342"/>
        <v>Comedy</v>
      </c>
      <c r="S3605">
        <f t="shared" si="1343"/>
        <v>3</v>
      </c>
      <c r="T3605" t="s">
        <v>1498</v>
      </c>
      <c r="U3605" t="s">
        <v>17041</v>
      </c>
      <c r="V3605">
        <v>18286</v>
      </c>
      <c r="W3605" t="str">
        <f t="shared" si="1344"/>
        <v>Low</v>
      </c>
      <c r="X3605">
        <v>10430</v>
      </c>
      <c r="Y3605" t="str">
        <f t="shared" si="1345"/>
        <v>Medium</v>
      </c>
      <c r="Z3605" t="s">
        <v>5010</v>
      </c>
      <c r="AA3605">
        <v>4</v>
      </c>
      <c r="AB3605" t="str">
        <f t="shared" si="1346"/>
        <v>Ensemble Poster</v>
      </c>
      <c r="AC3605" t="s">
        <v>17042</v>
      </c>
      <c r="AD3605" t="s">
        <v>17043</v>
      </c>
      <c r="AE3605">
        <v>73</v>
      </c>
      <c r="AF3605" t="str">
        <f t="shared" si="1347"/>
        <v>Very Low</v>
      </c>
      <c r="AG3605" t="s">
        <v>9</v>
      </c>
      <c r="AH3605" t="s">
        <v>10</v>
      </c>
      <c r="AI3605" t="s">
        <v>556</v>
      </c>
      <c r="AJ3605" t="str">
        <f t="shared" si="1348"/>
        <v>Adult</v>
      </c>
      <c r="AK3605">
        <v>6000000</v>
      </c>
      <c r="AL3605" t="str">
        <f t="shared" si="1349"/>
        <v>Low Budget</v>
      </c>
      <c r="AM3605">
        <v>1988</v>
      </c>
      <c r="AN3605">
        <f t="shared" si="1350"/>
        <v>37</v>
      </c>
      <c r="AO3605" t="str">
        <f t="shared" si="1351"/>
        <v>Old Classic</v>
      </c>
      <c r="AP3605">
        <v>960</v>
      </c>
      <c r="AQ3605" t="str">
        <f t="shared" si="1352"/>
        <v>Very Low</v>
      </c>
      <c r="AR3605">
        <v>6.2</v>
      </c>
      <c r="AS3605" t="str">
        <f t="shared" si="1353"/>
        <v>Average</v>
      </c>
      <c r="AT3605">
        <v>1.85</v>
      </c>
      <c r="AU3605" t="str">
        <f t="shared" si="1354"/>
        <v>HDTV / Widescreen</v>
      </c>
      <c r="AV3605">
        <v>0</v>
      </c>
      <c r="AW3605" t="str">
        <f t="shared" si="1355"/>
        <v>Very Low</v>
      </c>
    </row>
    <row r="3606" spans="1:49" x14ac:dyDescent="0.3">
      <c r="A3606" t="s">
        <v>0</v>
      </c>
      <c r="B3606" t="str">
        <f>B3605</f>
        <v>Donald Petrie</v>
      </c>
      <c r="C3606">
        <v>10</v>
      </c>
      <c r="D3606" t="str">
        <f t="shared" si="1335"/>
        <v>Very Low</v>
      </c>
      <c r="E3606">
        <f t="shared" ref="E3606:H3606" si="1357">E3605</f>
        <v>104</v>
      </c>
      <c r="F3606" t="str">
        <f t="shared" si="1336"/>
        <v>1h 44m</v>
      </c>
      <c r="G3606" t="str">
        <f t="shared" si="1337"/>
        <v>Standard Movie</v>
      </c>
      <c r="H3606">
        <f t="shared" si="1357"/>
        <v>80</v>
      </c>
      <c r="I3606" t="str">
        <f t="shared" si="1338"/>
        <v>Very Low</v>
      </c>
      <c r="J3606">
        <v>502</v>
      </c>
      <c r="K3606" t="str">
        <f t="shared" si="1339"/>
        <v>Very Low</v>
      </c>
      <c r="L3606" t="s">
        <v>12537</v>
      </c>
      <c r="M3606">
        <v>1000</v>
      </c>
      <c r="N3606" t="str">
        <f t="shared" si="1340"/>
        <v>Low</v>
      </c>
      <c r="O3606">
        <f>O3605</f>
        <v>12793213</v>
      </c>
      <c r="P3606" t="str">
        <f t="shared" si="1341"/>
        <v>Average</v>
      </c>
      <c r="Q3606" t="s">
        <v>1912</v>
      </c>
      <c r="R3606" t="str">
        <f t="shared" si="1342"/>
        <v>Drama</v>
      </c>
      <c r="S3606">
        <f t="shared" si="1343"/>
        <v>4</v>
      </c>
      <c r="T3606" t="s">
        <v>364</v>
      </c>
      <c r="U3606" t="s">
        <v>17044</v>
      </c>
      <c r="V3606">
        <v>9277</v>
      </c>
      <c r="W3606" t="str">
        <f t="shared" si="1344"/>
        <v>Very Low</v>
      </c>
      <c r="X3606">
        <v>4528</v>
      </c>
      <c r="Y3606" t="str">
        <f t="shared" si="1345"/>
        <v>Low</v>
      </c>
      <c r="Z3606" t="s">
        <v>850</v>
      </c>
      <c r="AA3606">
        <v>1</v>
      </c>
      <c r="AB3606" t="str">
        <f t="shared" si="1346"/>
        <v>Solo Star Poster</v>
      </c>
      <c r="AC3606" t="s">
        <v>17045</v>
      </c>
      <c r="AD3606" t="s">
        <v>17046</v>
      </c>
      <c r="AE3606">
        <v>44</v>
      </c>
      <c r="AF3606" t="str">
        <f t="shared" si="1347"/>
        <v>Very Low</v>
      </c>
      <c r="AG3606" t="s">
        <v>9</v>
      </c>
      <c r="AH3606" t="s">
        <v>28</v>
      </c>
      <c r="AI3606" t="s">
        <v>1097</v>
      </c>
      <c r="AJ3606" t="str">
        <f t="shared" si="1348"/>
        <v>Teen</v>
      </c>
      <c r="AK3606">
        <f t="shared" ref="AK3606:AM3606" si="1358">AK3605</f>
        <v>6000000</v>
      </c>
      <c r="AL3606" t="str">
        <f t="shared" si="1349"/>
        <v>Low Budget</v>
      </c>
      <c r="AM3606">
        <f t="shared" si="1358"/>
        <v>1988</v>
      </c>
      <c r="AN3606">
        <f t="shared" si="1350"/>
        <v>37</v>
      </c>
      <c r="AO3606" t="str">
        <f t="shared" si="1351"/>
        <v>Old Classic</v>
      </c>
      <c r="AP3606">
        <v>888</v>
      </c>
      <c r="AQ3606" t="str">
        <f t="shared" si="1352"/>
        <v>Very Low</v>
      </c>
      <c r="AR3606">
        <v>8.1999999999999993</v>
      </c>
      <c r="AS3606" t="str">
        <f t="shared" si="1353"/>
        <v>Excellent</v>
      </c>
      <c r="AT3606">
        <v>16</v>
      </c>
      <c r="AU3606" t="str">
        <f t="shared" si="1354"/>
        <v>Ultra Widescreen</v>
      </c>
      <c r="AV3606">
        <v>11000</v>
      </c>
      <c r="AW3606" t="str">
        <f t="shared" si="1355"/>
        <v>Medium</v>
      </c>
    </row>
    <row r="3607" spans="1:49" x14ac:dyDescent="0.3">
      <c r="A3607" t="s">
        <v>0</v>
      </c>
      <c r="B3607" t="s">
        <v>5838</v>
      </c>
      <c r="C3607">
        <v>88</v>
      </c>
      <c r="D3607" t="str">
        <f t="shared" si="1335"/>
        <v>Low</v>
      </c>
      <c r="E3607">
        <v>99</v>
      </c>
      <c r="F3607" t="str">
        <f t="shared" si="1336"/>
        <v>1h 39m</v>
      </c>
      <c r="G3607" t="str">
        <f t="shared" si="1337"/>
        <v>Standard Movie</v>
      </c>
      <c r="H3607">
        <v>29</v>
      </c>
      <c r="I3607" t="str">
        <f t="shared" si="1338"/>
        <v>Very Low</v>
      </c>
      <c r="J3607">
        <v>161</v>
      </c>
      <c r="K3607" t="str">
        <f t="shared" si="1339"/>
        <v>Very Low</v>
      </c>
      <c r="L3607" t="s">
        <v>3574</v>
      </c>
      <c r="M3607">
        <v>711</v>
      </c>
      <c r="N3607" t="str">
        <f t="shared" si="1340"/>
        <v>Low</v>
      </c>
      <c r="O3607">
        <v>11883495</v>
      </c>
      <c r="P3607" t="str">
        <f t="shared" si="1341"/>
        <v>Average</v>
      </c>
      <c r="Q3607" t="s">
        <v>2461</v>
      </c>
      <c r="R3607" t="str">
        <f t="shared" si="1342"/>
        <v>Comedy</v>
      </c>
      <c r="S3607">
        <f t="shared" si="1343"/>
        <v>4</v>
      </c>
      <c r="T3607" t="s">
        <v>501</v>
      </c>
      <c r="U3607" t="s">
        <v>17047</v>
      </c>
      <c r="V3607">
        <v>52805</v>
      </c>
      <c r="W3607" t="str">
        <f t="shared" si="1344"/>
        <v>Medium</v>
      </c>
      <c r="X3607">
        <v>1462</v>
      </c>
      <c r="Y3607" t="str">
        <f t="shared" si="1345"/>
        <v>Low</v>
      </c>
      <c r="Z3607" t="s">
        <v>17048</v>
      </c>
      <c r="AA3607">
        <v>1</v>
      </c>
      <c r="AB3607" t="str">
        <f t="shared" si="1346"/>
        <v>Solo Star Poster</v>
      </c>
      <c r="AC3607" t="s">
        <v>17049</v>
      </c>
      <c r="AD3607" t="s">
        <v>17050</v>
      </c>
      <c r="AE3607">
        <v>278</v>
      </c>
      <c r="AF3607" t="str">
        <f t="shared" si="1347"/>
        <v>Very Low</v>
      </c>
      <c r="AG3607" t="s">
        <v>9</v>
      </c>
      <c r="AH3607" t="s">
        <v>28</v>
      </c>
      <c r="AI3607" t="s">
        <v>556</v>
      </c>
      <c r="AJ3607" t="str">
        <f t="shared" si="1348"/>
        <v>Adult</v>
      </c>
      <c r="AK3607">
        <v>9000000</v>
      </c>
      <c r="AL3607" t="str">
        <f t="shared" si="1349"/>
        <v>Low Budget</v>
      </c>
      <c r="AM3607">
        <v>1998</v>
      </c>
      <c r="AN3607">
        <f t="shared" si="1350"/>
        <v>27</v>
      </c>
      <c r="AO3607" t="str">
        <f t="shared" si="1351"/>
        <v>Old Classic</v>
      </c>
      <c r="AP3607">
        <v>427</v>
      </c>
      <c r="AQ3607" t="str">
        <f t="shared" si="1352"/>
        <v>Very Low</v>
      </c>
      <c r="AR3607">
        <v>6.8</v>
      </c>
      <c r="AS3607" t="str">
        <f t="shared" si="1353"/>
        <v>Average</v>
      </c>
      <c r="AT3607">
        <v>1.85</v>
      </c>
      <c r="AU3607" t="str">
        <f t="shared" si="1354"/>
        <v>HDTV / Widescreen</v>
      </c>
      <c r="AV3607">
        <v>0</v>
      </c>
      <c r="AW3607" t="str">
        <f t="shared" si="1355"/>
        <v>Very Low</v>
      </c>
    </row>
    <row r="3608" spans="1:49" x14ac:dyDescent="0.3">
      <c r="A3608" t="s">
        <v>0</v>
      </c>
      <c r="B3608" t="s">
        <v>17051</v>
      </c>
      <c r="C3608">
        <v>25</v>
      </c>
      <c r="D3608" t="str">
        <f t="shared" si="1335"/>
        <v>Very Low</v>
      </c>
      <c r="E3608">
        <v>98</v>
      </c>
      <c r="F3608" t="str">
        <f t="shared" si="1336"/>
        <v>1h 38m</v>
      </c>
      <c r="G3608" t="str">
        <f t="shared" si="1337"/>
        <v>Standard Movie</v>
      </c>
      <c r="H3608">
        <v>38</v>
      </c>
      <c r="I3608" t="str">
        <f t="shared" si="1338"/>
        <v>Very Low</v>
      </c>
      <c r="J3608">
        <v>360</v>
      </c>
      <c r="K3608" t="str">
        <f t="shared" si="1339"/>
        <v>Very Low</v>
      </c>
      <c r="L3608" t="s">
        <v>3937</v>
      </c>
      <c r="M3608">
        <v>1000</v>
      </c>
      <c r="N3608" t="str">
        <f t="shared" si="1340"/>
        <v>Low</v>
      </c>
      <c r="O3608">
        <v>11797927</v>
      </c>
      <c r="P3608" t="str">
        <f t="shared" si="1341"/>
        <v>Average</v>
      </c>
      <c r="Q3608" t="s">
        <v>12809</v>
      </c>
      <c r="R3608" t="str">
        <f t="shared" si="1342"/>
        <v>Comedy</v>
      </c>
      <c r="S3608">
        <f t="shared" si="1343"/>
        <v>3</v>
      </c>
      <c r="T3608" t="s">
        <v>13124</v>
      </c>
      <c r="U3608" t="s">
        <v>17052</v>
      </c>
      <c r="V3608">
        <v>4582</v>
      </c>
      <c r="W3608" t="str">
        <f t="shared" si="1344"/>
        <v>Very Low</v>
      </c>
      <c r="X3608">
        <v>3221</v>
      </c>
      <c r="Y3608" t="str">
        <f t="shared" si="1345"/>
        <v>Low</v>
      </c>
      <c r="Z3608" t="s">
        <v>17053</v>
      </c>
      <c r="AA3608">
        <v>0</v>
      </c>
      <c r="AB3608" t="str">
        <f t="shared" si="1346"/>
        <v>Symbolic Poster</v>
      </c>
      <c r="AC3608" t="s">
        <v>17054</v>
      </c>
      <c r="AD3608" t="s">
        <v>17055</v>
      </c>
      <c r="AE3608">
        <v>52</v>
      </c>
      <c r="AF3608" t="str">
        <f t="shared" si="1347"/>
        <v>Very Low</v>
      </c>
      <c r="AG3608" t="s">
        <v>9</v>
      </c>
      <c r="AH3608" t="s">
        <v>10</v>
      </c>
      <c r="AI3608" t="s">
        <v>556</v>
      </c>
      <c r="AJ3608" t="str">
        <f t="shared" si="1348"/>
        <v>Adult</v>
      </c>
      <c r="AK3608">
        <v>6000000</v>
      </c>
      <c r="AL3608" t="str">
        <f t="shared" si="1349"/>
        <v>Low Budget</v>
      </c>
      <c r="AM3608">
        <v>1995</v>
      </c>
      <c r="AN3608">
        <f t="shared" si="1350"/>
        <v>30</v>
      </c>
      <c r="AO3608" t="str">
        <f t="shared" si="1351"/>
        <v>Old Classic</v>
      </c>
      <c r="AP3608">
        <v>475</v>
      </c>
      <c r="AQ3608" t="str">
        <f t="shared" si="1352"/>
        <v>Very Low</v>
      </c>
      <c r="AR3608">
        <v>6.1</v>
      </c>
      <c r="AS3608" t="str">
        <f t="shared" si="1353"/>
        <v>Average</v>
      </c>
      <c r="AT3608">
        <v>1.85</v>
      </c>
      <c r="AU3608" t="str">
        <f t="shared" si="1354"/>
        <v>HDTV / Widescreen</v>
      </c>
      <c r="AV3608">
        <v>985</v>
      </c>
      <c r="AW3608" t="str">
        <f t="shared" si="1355"/>
        <v>Very Low</v>
      </c>
    </row>
    <row r="3609" spans="1:49" x14ac:dyDescent="0.3">
      <c r="A3609" t="s">
        <v>0</v>
      </c>
      <c r="B3609" t="s">
        <v>4200</v>
      </c>
      <c r="C3609">
        <v>252</v>
      </c>
      <c r="D3609" t="str">
        <f t="shared" si="1335"/>
        <v>Medium</v>
      </c>
      <c r="E3609">
        <v>121</v>
      </c>
      <c r="F3609" t="str">
        <f t="shared" si="1336"/>
        <v>2h 1m</v>
      </c>
      <c r="G3609" t="str">
        <f t="shared" si="1337"/>
        <v>Long Movie</v>
      </c>
      <c r="H3609">
        <v>162</v>
      </c>
      <c r="I3609" t="str">
        <f t="shared" si="1338"/>
        <v>Very Low</v>
      </c>
      <c r="J3609">
        <v>25</v>
      </c>
      <c r="K3609" t="str">
        <f t="shared" si="1339"/>
        <v>Very Low</v>
      </c>
      <c r="L3609" t="s">
        <v>3563</v>
      </c>
      <c r="M3609">
        <v>1000</v>
      </c>
      <c r="N3609" t="str">
        <f t="shared" si="1340"/>
        <v>Low</v>
      </c>
      <c r="O3609">
        <v>17605861</v>
      </c>
      <c r="P3609" t="str">
        <f t="shared" si="1341"/>
        <v>Average</v>
      </c>
      <c r="Q3609" t="s">
        <v>5974</v>
      </c>
      <c r="R3609" t="str">
        <f t="shared" si="1342"/>
        <v>Biography</v>
      </c>
      <c r="S3609">
        <f t="shared" si="1343"/>
        <v>4</v>
      </c>
      <c r="T3609" t="s">
        <v>2009</v>
      </c>
      <c r="U3609" t="s">
        <v>17056</v>
      </c>
      <c r="V3609">
        <v>145580</v>
      </c>
      <c r="W3609" t="str">
        <f t="shared" si="1344"/>
        <v>Medium</v>
      </c>
      <c r="X3609">
        <v>1184</v>
      </c>
      <c r="Y3609" t="str">
        <f t="shared" si="1345"/>
        <v>Low</v>
      </c>
      <c r="Z3609" t="s">
        <v>17057</v>
      </c>
      <c r="AA3609">
        <v>1</v>
      </c>
      <c r="AB3609" t="str">
        <f t="shared" si="1346"/>
        <v>Solo Star Poster</v>
      </c>
      <c r="AC3609" t="s">
        <v>17058</v>
      </c>
      <c r="AD3609" t="s">
        <v>17059</v>
      </c>
      <c r="AE3609">
        <v>351</v>
      </c>
      <c r="AF3609" t="str">
        <f t="shared" si="1347"/>
        <v>Very Low</v>
      </c>
      <c r="AG3609" t="s">
        <v>9</v>
      </c>
      <c r="AH3609" t="s">
        <v>28</v>
      </c>
      <c r="AI3609" t="s">
        <v>556</v>
      </c>
      <c r="AJ3609" t="str">
        <f t="shared" si="1348"/>
        <v>Adult</v>
      </c>
      <c r="AK3609">
        <v>6000000</v>
      </c>
      <c r="AL3609" t="str">
        <f t="shared" si="1349"/>
        <v>Low Budget</v>
      </c>
      <c r="AM3609">
        <v>2006</v>
      </c>
      <c r="AN3609">
        <f t="shared" si="1350"/>
        <v>19</v>
      </c>
      <c r="AO3609" t="str">
        <f t="shared" si="1351"/>
        <v>Old Classic</v>
      </c>
      <c r="AP3609">
        <v>149</v>
      </c>
      <c r="AQ3609" t="str">
        <f t="shared" si="1352"/>
        <v>Very Low</v>
      </c>
      <c r="AR3609">
        <v>7.7</v>
      </c>
      <c r="AS3609" t="str">
        <f t="shared" si="1353"/>
        <v>Good</v>
      </c>
      <c r="AT3609">
        <v>2.35</v>
      </c>
      <c r="AU3609" t="str">
        <f t="shared" si="1354"/>
        <v>Cinematic Widescreen</v>
      </c>
      <c r="AV3609">
        <v>0</v>
      </c>
      <c r="AW3609" t="str">
        <f t="shared" si="1355"/>
        <v>Very Low</v>
      </c>
    </row>
    <row r="3610" spans="1:49" x14ac:dyDescent="0.3">
      <c r="A3610" t="s">
        <v>0</v>
      </c>
      <c r="B3610" t="s">
        <v>17060</v>
      </c>
      <c r="C3610">
        <v>137</v>
      </c>
      <c r="D3610" t="str">
        <f t="shared" si="1335"/>
        <v>Low</v>
      </c>
      <c r="E3610">
        <v>96</v>
      </c>
      <c r="F3610" t="str">
        <f t="shared" si="1336"/>
        <v>1h 36m</v>
      </c>
      <c r="G3610" t="str">
        <f t="shared" si="1337"/>
        <v>Standard Movie</v>
      </c>
      <c r="H3610">
        <v>2</v>
      </c>
      <c r="I3610" t="str">
        <f t="shared" si="1338"/>
        <v>Very Low</v>
      </c>
      <c r="J3610">
        <v>120</v>
      </c>
      <c r="K3610" t="str">
        <f t="shared" si="1339"/>
        <v>Very Low</v>
      </c>
      <c r="L3610" t="s">
        <v>17061</v>
      </c>
      <c r="M3610">
        <v>742</v>
      </c>
      <c r="N3610" t="str">
        <f t="shared" si="1340"/>
        <v>Low</v>
      </c>
      <c r="O3610">
        <v>11642254</v>
      </c>
      <c r="P3610" t="str">
        <f t="shared" si="1341"/>
        <v>Average</v>
      </c>
      <c r="Q3610" t="s">
        <v>5515</v>
      </c>
      <c r="R3610" t="str">
        <f t="shared" si="1342"/>
        <v>Horror</v>
      </c>
      <c r="S3610">
        <f t="shared" si="1343"/>
        <v>2</v>
      </c>
      <c r="T3610" t="s">
        <v>10150</v>
      </c>
      <c r="U3610" t="s">
        <v>17062</v>
      </c>
      <c r="V3610">
        <v>22929</v>
      </c>
      <c r="W3610" t="str">
        <f t="shared" si="1344"/>
        <v>Low</v>
      </c>
      <c r="X3610">
        <v>1308</v>
      </c>
      <c r="Y3610" t="str">
        <f t="shared" si="1345"/>
        <v>Low</v>
      </c>
      <c r="Z3610" t="s">
        <v>1781</v>
      </c>
      <c r="AA3610">
        <v>1</v>
      </c>
      <c r="AB3610" t="str">
        <f t="shared" si="1346"/>
        <v>Solo Star Poster</v>
      </c>
      <c r="AC3610" t="s">
        <v>17063</v>
      </c>
      <c r="AD3610" t="s">
        <v>17064</v>
      </c>
      <c r="AE3610">
        <v>287</v>
      </c>
      <c r="AF3610" t="str">
        <f t="shared" si="1347"/>
        <v>Very Low</v>
      </c>
      <c r="AG3610" t="s">
        <v>9</v>
      </c>
      <c r="AH3610" t="s">
        <v>10</v>
      </c>
      <c r="AI3610" t="s">
        <v>7305</v>
      </c>
      <c r="AJ3610" t="str">
        <f t="shared" si="1348"/>
        <v>Other/Unknown</v>
      </c>
      <c r="AK3610">
        <v>3000000</v>
      </c>
      <c r="AL3610" t="str">
        <f t="shared" si="1349"/>
        <v>Low Budget</v>
      </c>
      <c r="AM3610">
        <v>1989</v>
      </c>
      <c r="AN3610">
        <f t="shared" si="1350"/>
        <v>36</v>
      </c>
      <c r="AO3610" t="str">
        <f t="shared" si="1351"/>
        <v>Old Classic</v>
      </c>
      <c r="AP3610">
        <v>256</v>
      </c>
      <c r="AQ3610" t="str">
        <f t="shared" si="1352"/>
        <v>Very Low</v>
      </c>
      <c r="AR3610">
        <v>5.2</v>
      </c>
      <c r="AS3610" t="str">
        <f t="shared" si="1353"/>
        <v>Below Average</v>
      </c>
      <c r="AT3610">
        <v>1.85</v>
      </c>
      <c r="AU3610" t="str">
        <f t="shared" si="1354"/>
        <v>HDTV / Widescreen</v>
      </c>
      <c r="AV3610">
        <v>926</v>
      </c>
      <c r="AW3610" t="str">
        <f t="shared" si="1355"/>
        <v>Very Low</v>
      </c>
    </row>
    <row r="3611" spans="1:49" x14ac:dyDescent="0.3">
      <c r="A3611" t="s">
        <v>0</v>
      </c>
      <c r="B3611" t="s">
        <v>9133</v>
      </c>
      <c r="C3611">
        <v>231</v>
      </c>
      <c r="D3611" t="str">
        <f t="shared" si="1335"/>
        <v>Medium</v>
      </c>
      <c r="E3611">
        <v>99</v>
      </c>
      <c r="F3611" t="str">
        <f t="shared" si="1336"/>
        <v>1h 39m</v>
      </c>
      <c r="G3611" t="str">
        <f t="shared" si="1337"/>
        <v>Standard Movie</v>
      </c>
      <c r="H3611">
        <v>0</v>
      </c>
      <c r="I3611" t="str">
        <f t="shared" si="1338"/>
        <v>Very Low</v>
      </c>
      <c r="J3611">
        <v>84</v>
      </c>
      <c r="K3611" t="str">
        <f t="shared" si="1339"/>
        <v>Very Low</v>
      </c>
      <c r="L3611" t="s">
        <v>17065</v>
      </c>
      <c r="M3611">
        <v>11000</v>
      </c>
      <c r="N3611" t="str">
        <f t="shared" si="1340"/>
        <v>Medium</v>
      </c>
      <c r="O3611">
        <v>9203192</v>
      </c>
      <c r="P3611" t="str">
        <f t="shared" si="1341"/>
        <v>Flop</v>
      </c>
      <c r="Q3611" t="s">
        <v>9164</v>
      </c>
      <c r="R3611" t="str">
        <f t="shared" si="1342"/>
        <v>Comedy</v>
      </c>
      <c r="S3611">
        <f t="shared" si="1343"/>
        <v>3</v>
      </c>
      <c r="T3611" t="s">
        <v>631</v>
      </c>
      <c r="U3611" t="s">
        <v>17066</v>
      </c>
      <c r="V3611">
        <v>45396</v>
      </c>
      <c r="W3611" t="str">
        <f t="shared" si="1344"/>
        <v>Low</v>
      </c>
      <c r="X3611">
        <v>11328</v>
      </c>
      <c r="Y3611" t="str">
        <f t="shared" si="1345"/>
        <v>Medium</v>
      </c>
      <c r="Z3611" t="s">
        <v>17067</v>
      </c>
      <c r="AA3611">
        <v>1</v>
      </c>
      <c r="AB3611" t="str">
        <f t="shared" si="1346"/>
        <v>Solo Star Poster</v>
      </c>
      <c r="AC3611" t="s">
        <v>17068</v>
      </c>
      <c r="AD3611" t="s">
        <v>17069</v>
      </c>
      <c r="AE3611">
        <v>136</v>
      </c>
      <c r="AF3611" t="str">
        <f t="shared" si="1347"/>
        <v>Very Low</v>
      </c>
      <c r="AG3611" t="s">
        <v>9</v>
      </c>
      <c r="AH3611" t="s">
        <v>10</v>
      </c>
      <c r="AI3611" t="s">
        <v>11</v>
      </c>
      <c r="AJ3611" t="str">
        <f t="shared" si="1348"/>
        <v>Teen</v>
      </c>
      <c r="AK3611">
        <v>5000000</v>
      </c>
      <c r="AL3611" t="str">
        <f t="shared" si="1349"/>
        <v>Low Budget</v>
      </c>
      <c r="AM3611">
        <v>2011</v>
      </c>
      <c r="AN3611">
        <f t="shared" si="1350"/>
        <v>14</v>
      </c>
      <c r="AO3611" t="str">
        <f t="shared" si="1351"/>
        <v>Modern Classic</v>
      </c>
      <c r="AP3611">
        <v>106</v>
      </c>
      <c r="AQ3611" t="str">
        <f t="shared" si="1352"/>
        <v>Very Low</v>
      </c>
      <c r="AR3611">
        <v>6.8</v>
      </c>
      <c r="AS3611" t="str">
        <f t="shared" si="1353"/>
        <v>Average</v>
      </c>
      <c r="AT3611">
        <v>1.85</v>
      </c>
      <c r="AU3611" t="str">
        <f t="shared" si="1354"/>
        <v>HDTV / Widescreen</v>
      </c>
      <c r="AV3611">
        <v>15000</v>
      </c>
      <c r="AW3611" t="str">
        <f t="shared" si="1355"/>
        <v>Medium</v>
      </c>
    </row>
    <row r="3612" spans="1:49" x14ac:dyDescent="0.3">
      <c r="A3612" t="s">
        <v>0</v>
      </c>
      <c r="B3612" t="s">
        <v>17070</v>
      </c>
      <c r="C3612">
        <v>9</v>
      </c>
      <c r="D3612" t="str">
        <f t="shared" si="1335"/>
        <v>Very Low</v>
      </c>
      <c r="E3612">
        <v>42</v>
      </c>
      <c r="F3612" t="str">
        <f t="shared" si="1336"/>
        <v>0h 42m</v>
      </c>
      <c r="G3612" t="str">
        <f t="shared" si="1337"/>
        <v>Short Film</v>
      </c>
      <c r="H3612">
        <v>0</v>
      </c>
      <c r="I3612" t="str">
        <f t="shared" si="1338"/>
        <v>Very Low</v>
      </c>
      <c r="J3612">
        <f>J3611</f>
        <v>84</v>
      </c>
      <c r="K3612" t="str">
        <f t="shared" si="1339"/>
        <v>Very Low</v>
      </c>
      <c r="L3612" t="s">
        <v>17071</v>
      </c>
      <c r="M3612">
        <v>844</v>
      </c>
      <c r="N3612" t="str">
        <f t="shared" si="1340"/>
        <v>Low</v>
      </c>
      <c r="O3612">
        <v>7518876</v>
      </c>
      <c r="P3612" t="str">
        <f t="shared" si="1341"/>
        <v>Flop</v>
      </c>
      <c r="Q3612" t="s">
        <v>17072</v>
      </c>
      <c r="R3612" t="str">
        <f t="shared" si="1342"/>
        <v>Adventure</v>
      </c>
      <c r="S3612">
        <f t="shared" si="1343"/>
        <v>3</v>
      </c>
      <c r="T3612" t="s">
        <v>3489</v>
      </c>
      <c r="U3612" t="s">
        <v>17073</v>
      </c>
      <c r="V3612">
        <v>172</v>
      </c>
      <c r="W3612" t="str">
        <f t="shared" si="1344"/>
        <v>Very Low</v>
      </c>
      <c r="X3612">
        <v>844</v>
      </c>
      <c r="Y3612" t="str">
        <f t="shared" si="1345"/>
        <v>Very Low</v>
      </c>
      <c r="Z3612" t="str">
        <f>Z3611</f>
        <v>Rick Dial</v>
      </c>
      <c r="AA3612">
        <v>0</v>
      </c>
      <c r="AB3612" t="str">
        <f t="shared" si="1346"/>
        <v>Symbolic Poster</v>
      </c>
      <c r="AC3612" t="s">
        <v>17074</v>
      </c>
      <c r="AD3612" t="s">
        <v>17075</v>
      </c>
      <c r="AE3612">
        <v>5</v>
      </c>
      <c r="AF3612" t="str">
        <f t="shared" si="1347"/>
        <v>Very Low</v>
      </c>
      <c r="AG3612" t="s">
        <v>9</v>
      </c>
      <c r="AH3612" t="s">
        <v>28</v>
      </c>
      <c r="AI3612" t="str">
        <f>AI3611</f>
        <v>PG-13</v>
      </c>
      <c r="AJ3612" t="str">
        <f t="shared" si="1348"/>
        <v>Teen</v>
      </c>
      <c r="AK3612">
        <v>6000000</v>
      </c>
      <c r="AL3612" t="str">
        <f t="shared" si="1349"/>
        <v>Low Budget</v>
      </c>
      <c r="AM3612">
        <v>2008</v>
      </c>
      <c r="AN3612">
        <f t="shared" si="1350"/>
        <v>17</v>
      </c>
      <c r="AO3612" t="str">
        <f t="shared" si="1351"/>
        <v>Old Classic</v>
      </c>
      <c r="AP3612">
        <v>0</v>
      </c>
      <c r="AQ3612" t="str">
        <f t="shared" si="1352"/>
        <v>Very Low</v>
      </c>
      <c r="AR3612">
        <v>6.5</v>
      </c>
      <c r="AS3612" t="str">
        <f t="shared" si="1353"/>
        <v>Average</v>
      </c>
      <c r="AT3612">
        <v>1.78</v>
      </c>
      <c r="AU3612" t="str">
        <f t="shared" si="1354"/>
        <v>HDTV / Widescreen</v>
      </c>
      <c r="AV3612">
        <v>28</v>
      </c>
      <c r="AW3612" t="str">
        <f t="shared" si="1355"/>
        <v>Very Low</v>
      </c>
    </row>
    <row r="3613" spans="1:49" x14ac:dyDescent="0.3">
      <c r="A3613" t="s">
        <v>0</v>
      </c>
      <c r="B3613" t="s">
        <v>10989</v>
      </c>
      <c r="C3613">
        <v>115</v>
      </c>
      <c r="D3613" t="str">
        <f t="shared" si="1335"/>
        <v>Low</v>
      </c>
      <c r="E3613">
        <v>122</v>
      </c>
      <c r="F3613" t="str">
        <f t="shared" si="1336"/>
        <v>2h 2m</v>
      </c>
      <c r="G3613" t="str">
        <f t="shared" si="1337"/>
        <v>Long Movie</v>
      </c>
      <c r="H3613">
        <v>0</v>
      </c>
      <c r="I3613" t="str">
        <f t="shared" si="1338"/>
        <v>Very Low</v>
      </c>
      <c r="J3613">
        <v>221</v>
      </c>
      <c r="K3613" t="str">
        <f t="shared" si="1339"/>
        <v>Very Low</v>
      </c>
      <c r="L3613" t="s">
        <v>14546</v>
      </c>
      <c r="M3613">
        <v>697</v>
      </c>
      <c r="N3613" t="str">
        <f t="shared" si="1340"/>
        <v>Low</v>
      </c>
      <c r="O3613">
        <v>8596914</v>
      </c>
      <c r="P3613" t="str">
        <f t="shared" si="1341"/>
        <v>Flop</v>
      </c>
      <c r="Q3613" t="s">
        <v>1515</v>
      </c>
      <c r="R3613" t="str">
        <f t="shared" si="1342"/>
        <v>Biography</v>
      </c>
      <c r="S3613">
        <f t="shared" si="1343"/>
        <v>2</v>
      </c>
      <c r="T3613" t="s">
        <v>3169</v>
      </c>
      <c r="U3613" t="s">
        <v>17076</v>
      </c>
      <c r="V3613">
        <v>23023</v>
      </c>
      <c r="W3613" t="str">
        <f t="shared" si="1344"/>
        <v>Low</v>
      </c>
      <c r="X3613">
        <v>1517</v>
      </c>
      <c r="Y3613" t="str">
        <f t="shared" si="1345"/>
        <v>Low</v>
      </c>
      <c r="Z3613" t="s">
        <v>17077</v>
      </c>
      <c r="AA3613">
        <v>0</v>
      </c>
      <c r="AB3613" t="str">
        <f t="shared" si="1346"/>
        <v>Symbolic Poster</v>
      </c>
      <c r="AC3613" t="s">
        <v>17078</v>
      </c>
      <c r="AD3613" t="s">
        <v>17079</v>
      </c>
      <c r="AE3613">
        <v>148</v>
      </c>
      <c r="AF3613" t="str">
        <f t="shared" si="1347"/>
        <v>Very Low</v>
      </c>
      <c r="AG3613" t="s">
        <v>9</v>
      </c>
      <c r="AH3613" t="s">
        <v>10</v>
      </c>
      <c r="AI3613" t="s">
        <v>556</v>
      </c>
      <c r="AJ3613" t="str">
        <f t="shared" si="1348"/>
        <v>Adult</v>
      </c>
      <c r="AK3613">
        <v>6000000</v>
      </c>
      <c r="AL3613" t="str">
        <f t="shared" si="1349"/>
        <v>Low Budget</v>
      </c>
      <c r="AM3613">
        <v>2000</v>
      </c>
      <c r="AN3613">
        <f t="shared" si="1350"/>
        <v>25</v>
      </c>
      <c r="AO3613" t="str">
        <f t="shared" si="1351"/>
        <v>Old Classic</v>
      </c>
      <c r="AP3613">
        <v>394</v>
      </c>
      <c r="AQ3613" t="str">
        <f t="shared" si="1352"/>
        <v>Very Low</v>
      </c>
      <c r="AR3613">
        <v>7</v>
      </c>
      <c r="AS3613" t="str">
        <f t="shared" si="1353"/>
        <v>Good</v>
      </c>
      <c r="AT3613">
        <v>1.85</v>
      </c>
      <c r="AU3613" t="str">
        <f t="shared" si="1354"/>
        <v>HDTV / Widescreen</v>
      </c>
      <c r="AV3613">
        <v>0</v>
      </c>
      <c r="AW3613" t="str">
        <f t="shared" si="1355"/>
        <v>Very Low</v>
      </c>
    </row>
    <row r="3614" spans="1:49" x14ac:dyDescent="0.3">
      <c r="A3614" t="s">
        <v>0</v>
      </c>
      <c r="B3614" t="s">
        <v>17080</v>
      </c>
      <c r="C3614">
        <v>67</v>
      </c>
      <c r="D3614" t="str">
        <f t="shared" si="1335"/>
        <v>Low</v>
      </c>
      <c r="E3614">
        <v>101</v>
      </c>
      <c r="F3614" t="str">
        <f t="shared" si="1336"/>
        <v>1h 41m</v>
      </c>
      <c r="G3614" t="str">
        <f t="shared" si="1337"/>
        <v>Standard Movie</v>
      </c>
      <c r="H3614">
        <v>112</v>
      </c>
      <c r="I3614" t="str">
        <f t="shared" si="1338"/>
        <v>Very Low</v>
      </c>
      <c r="J3614">
        <v>612</v>
      </c>
      <c r="K3614" t="str">
        <f t="shared" si="1339"/>
        <v>Very Low</v>
      </c>
      <c r="L3614" t="s">
        <v>2609</v>
      </c>
      <c r="M3614">
        <v>1000</v>
      </c>
      <c r="N3614" t="str">
        <f t="shared" si="1340"/>
        <v>Low</v>
      </c>
      <c r="O3614">
        <v>6851636</v>
      </c>
      <c r="P3614" t="str">
        <f t="shared" si="1341"/>
        <v>Flop</v>
      </c>
      <c r="Q3614" t="s">
        <v>1386</v>
      </c>
      <c r="R3614" t="str">
        <f t="shared" si="1342"/>
        <v>Comedy</v>
      </c>
      <c r="S3614">
        <f t="shared" si="1343"/>
        <v>3</v>
      </c>
      <c r="T3614" t="s">
        <v>764</v>
      </c>
      <c r="U3614" t="s">
        <v>17081</v>
      </c>
      <c r="V3614">
        <v>13010</v>
      </c>
      <c r="W3614" t="str">
        <f t="shared" si="1344"/>
        <v>Low</v>
      </c>
      <c r="X3614">
        <v>2697</v>
      </c>
      <c r="Y3614" t="str">
        <f t="shared" si="1345"/>
        <v>Low</v>
      </c>
      <c r="Z3614" t="s">
        <v>2234</v>
      </c>
      <c r="AA3614">
        <v>5</v>
      </c>
      <c r="AB3614" t="str">
        <f t="shared" si="1346"/>
        <v>Ensemble Poster</v>
      </c>
      <c r="AC3614" t="s">
        <v>17082</v>
      </c>
      <c r="AD3614" t="s">
        <v>17083</v>
      </c>
      <c r="AE3614">
        <v>182</v>
      </c>
      <c r="AF3614" t="str">
        <f t="shared" si="1347"/>
        <v>Very Low</v>
      </c>
      <c r="AG3614" t="s">
        <v>9</v>
      </c>
      <c r="AH3614" t="s">
        <v>10</v>
      </c>
      <c r="AI3614" t="s">
        <v>556</v>
      </c>
      <c r="AJ3614" t="str">
        <f t="shared" si="1348"/>
        <v>Adult</v>
      </c>
      <c r="AK3614">
        <v>6000000</v>
      </c>
      <c r="AL3614" t="str">
        <f t="shared" si="1349"/>
        <v>Low Budget</v>
      </c>
      <c r="AM3614">
        <v>1999</v>
      </c>
      <c r="AN3614">
        <f t="shared" si="1350"/>
        <v>26</v>
      </c>
      <c r="AO3614" t="str">
        <f t="shared" si="1351"/>
        <v>Old Classic</v>
      </c>
      <c r="AP3614">
        <v>744</v>
      </c>
      <c r="AQ3614" t="str">
        <f t="shared" si="1352"/>
        <v>Very Low</v>
      </c>
      <c r="AR3614">
        <v>5.9</v>
      </c>
      <c r="AS3614" t="str">
        <f t="shared" si="1353"/>
        <v>Below Average</v>
      </c>
      <c r="AT3614">
        <v>1.85</v>
      </c>
      <c r="AU3614" t="str">
        <f t="shared" si="1354"/>
        <v>HDTV / Widescreen</v>
      </c>
      <c r="AV3614">
        <v>0</v>
      </c>
      <c r="AW3614" t="str">
        <f t="shared" si="1355"/>
        <v>Very Low</v>
      </c>
    </row>
    <row r="3615" spans="1:49" x14ac:dyDescent="0.3">
      <c r="A3615" t="s">
        <v>0</v>
      </c>
      <c r="B3615" t="s">
        <v>17084</v>
      </c>
      <c r="C3615">
        <v>216</v>
      </c>
      <c r="D3615" t="str">
        <f t="shared" si="1335"/>
        <v>Medium</v>
      </c>
      <c r="E3615">
        <v>102</v>
      </c>
      <c r="F3615" t="str">
        <f t="shared" si="1336"/>
        <v>1h 42m</v>
      </c>
      <c r="G3615" t="str">
        <f t="shared" si="1337"/>
        <v>Standard Movie</v>
      </c>
      <c r="H3615">
        <v>49</v>
      </c>
      <c r="I3615" t="str">
        <f t="shared" si="1338"/>
        <v>Very Low</v>
      </c>
      <c r="J3615">
        <v>10000</v>
      </c>
      <c r="K3615" t="str">
        <f t="shared" si="1339"/>
        <v>Low</v>
      </c>
      <c r="L3615" t="s">
        <v>625</v>
      </c>
      <c r="M3615">
        <v>24000</v>
      </c>
      <c r="N3615" t="str">
        <f t="shared" si="1340"/>
        <v>Medium</v>
      </c>
      <c r="O3615">
        <v>11434867</v>
      </c>
      <c r="P3615" t="str">
        <f t="shared" si="1341"/>
        <v>Average</v>
      </c>
      <c r="Q3615" t="s">
        <v>3248</v>
      </c>
      <c r="R3615" t="str">
        <f t="shared" si="1342"/>
        <v>Drama</v>
      </c>
      <c r="S3615">
        <f t="shared" si="1343"/>
        <v>4</v>
      </c>
      <c r="T3615" t="s">
        <v>53</v>
      </c>
      <c r="U3615" t="s">
        <v>17085</v>
      </c>
      <c r="V3615">
        <v>59637</v>
      </c>
      <c r="W3615" t="str">
        <f t="shared" si="1344"/>
        <v>Medium</v>
      </c>
      <c r="X3615">
        <v>51355</v>
      </c>
      <c r="Y3615" t="str">
        <f t="shared" si="1345"/>
        <v>High</v>
      </c>
      <c r="Z3615" t="s">
        <v>271</v>
      </c>
      <c r="AA3615">
        <v>1</v>
      </c>
      <c r="AB3615" t="str">
        <f t="shared" si="1346"/>
        <v>Solo Star Poster</v>
      </c>
      <c r="AC3615" t="s">
        <v>17086</v>
      </c>
      <c r="AD3615" t="s">
        <v>17087</v>
      </c>
      <c r="AE3615">
        <v>130</v>
      </c>
      <c r="AF3615" t="str">
        <f t="shared" si="1347"/>
        <v>Very Low</v>
      </c>
      <c r="AG3615" t="s">
        <v>9</v>
      </c>
      <c r="AH3615" t="s">
        <v>10</v>
      </c>
      <c r="AI3615" t="s">
        <v>11</v>
      </c>
      <c r="AJ3615" t="str">
        <f t="shared" si="1348"/>
        <v>Teen</v>
      </c>
      <c r="AK3615">
        <v>6000000</v>
      </c>
      <c r="AL3615" t="str">
        <f t="shared" si="1349"/>
        <v>Low Budget</v>
      </c>
      <c r="AM3615">
        <v>2012</v>
      </c>
      <c r="AN3615">
        <f t="shared" si="1350"/>
        <v>13</v>
      </c>
      <c r="AO3615" t="str">
        <f t="shared" si="1351"/>
        <v>Modern Classic</v>
      </c>
      <c r="AP3615">
        <v>14000</v>
      </c>
      <c r="AQ3615" t="str">
        <f t="shared" si="1352"/>
        <v>Medium</v>
      </c>
      <c r="AR3615">
        <v>7.1</v>
      </c>
      <c r="AS3615" t="str">
        <f t="shared" si="1353"/>
        <v>Good</v>
      </c>
      <c r="AT3615">
        <v>1.85</v>
      </c>
      <c r="AU3615" t="str">
        <f t="shared" si="1354"/>
        <v>HDTV / Widescreen</v>
      </c>
      <c r="AV3615">
        <v>21000</v>
      </c>
      <c r="AW3615" t="str">
        <f t="shared" si="1355"/>
        <v>Medium</v>
      </c>
    </row>
    <row r="3616" spans="1:49" x14ac:dyDescent="0.3">
      <c r="A3616" t="s">
        <v>0</v>
      </c>
      <c r="B3616" t="s">
        <v>17088</v>
      </c>
      <c r="C3616">
        <v>133</v>
      </c>
      <c r="D3616" t="str">
        <f t="shared" si="1335"/>
        <v>Low</v>
      </c>
      <c r="E3616">
        <v>84</v>
      </c>
      <c r="F3616" t="str">
        <f t="shared" si="1336"/>
        <v>1h 24m</v>
      </c>
      <c r="G3616" t="str">
        <f t="shared" si="1337"/>
        <v>Featurette</v>
      </c>
      <c r="H3616">
        <v>4</v>
      </c>
      <c r="I3616" t="str">
        <f t="shared" si="1338"/>
        <v>Very Low</v>
      </c>
      <c r="J3616">
        <v>546</v>
      </c>
      <c r="K3616" t="str">
        <f t="shared" si="1339"/>
        <v>Very Low</v>
      </c>
      <c r="L3616" t="s">
        <v>2084</v>
      </c>
      <c r="M3616">
        <v>8000</v>
      </c>
      <c r="N3616" t="str">
        <f t="shared" si="1340"/>
        <v>Low</v>
      </c>
      <c r="O3616">
        <v>5895238</v>
      </c>
      <c r="P3616" t="str">
        <f t="shared" si="1341"/>
        <v>Flop</v>
      </c>
      <c r="Q3616" t="s">
        <v>4456</v>
      </c>
      <c r="R3616" t="str">
        <f t="shared" si="1342"/>
        <v>Comedy</v>
      </c>
      <c r="S3616">
        <f t="shared" si="1343"/>
        <v>2</v>
      </c>
      <c r="T3616" t="s">
        <v>1220</v>
      </c>
      <c r="U3616" t="s">
        <v>17089</v>
      </c>
      <c r="V3616">
        <v>17169</v>
      </c>
      <c r="W3616" t="str">
        <f t="shared" si="1344"/>
        <v>Low</v>
      </c>
      <c r="X3616">
        <v>10123</v>
      </c>
      <c r="Y3616" t="str">
        <f t="shared" si="1345"/>
        <v>Medium</v>
      </c>
      <c r="Z3616" t="s">
        <v>17090</v>
      </c>
      <c r="AA3616">
        <v>1</v>
      </c>
      <c r="AB3616" t="str">
        <f t="shared" si="1346"/>
        <v>Solo Star Poster</v>
      </c>
      <c r="AC3616" t="s">
        <v>17091</v>
      </c>
      <c r="AD3616" t="s">
        <v>17092</v>
      </c>
      <c r="AE3616">
        <v>70</v>
      </c>
      <c r="AF3616" t="str">
        <f t="shared" si="1347"/>
        <v>Very Low</v>
      </c>
      <c r="AG3616" t="s">
        <v>2749</v>
      </c>
      <c r="AH3616" t="s">
        <v>10</v>
      </c>
      <c r="AI3616" t="s">
        <v>556</v>
      </c>
      <c r="AJ3616" t="str">
        <f t="shared" si="1348"/>
        <v>Adult</v>
      </c>
      <c r="AK3616">
        <v>6000000</v>
      </c>
      <c r="AL3616" t="str">
        <f t="shared" si="1349"/>
        <v>Low Budget</v>
      </c>
      <c r="AM3616">
        <v>2012</v>
      </c>
      <c r="AN3616">
        <f t="shared" si="1350"/>
        <v>13</v>
      </c>
      <c r="AO3616" t="str">
        <f t="shared" si="1351"/>
        <v>Modern Classic</v>
      </c>
      <c r="AP3616">
        <v>806</v>
      </c>
      <c r="AQ3616" t="str">
        <f t="shared" si="1352"/>
        <v>Very Low</v>
      </c>
      <c r="AR3616">
        <v>5.5</v>
      </c>
      <c r="AS3616" t="str">
        <f t="shared" si="1353"/>
        <v>Below Average</v>
      </c>
      <c r="AT3616">
        <v>2.35</v>
      </c>
      <c r="AU3616" t="str">
        <f t="shared" si="1354"/>
        <v>Cinematic Widescreen</v>
      </c>
      <c r="AV3616">
        <v>9000</v>
      </c>
      <c r="AW3616" t="str">
        <f t="shared" si="1355"/>
        <v>Low</v>
      </c>
    </row>
    <row r="3617" spans="1:49" x14ac:dyDescent="0.3">
      <c r="A3617" t="s">
        <v>0</v>
      </c>
      <c r="B3617" t="s">
        <v>17093</v>
      </c>
      <c r="C3617">
        <v>149</v>
      </c>
      <c r="D3617" t="str">
        <f t="shared" si="1335"/>
        <v>Low</v>
      </c>
      <c r="E3617">
        <v>104</v>
      </c>
      <c r="F3617" t="str">
        <f t="shared" si="1336"/>
        <v>1h 44m</v>
      </c>
      <c r="G3617" t="str">
        <f t="shared" si="1337"/>
        <v>Standard Movie</v>
      </c>
      <c r="H3617">
        <v>20</v>
      </c>
      <c r="I3617" t="str">
        <f t="shared" si="1338"/>
        <v>Very Low</v>
      </c>
      <c r="J3617">
        <v>130</v>
      </c>
      <c r="K3617" t="str">
        <f t="shared" si="1339"/>
        <v>Very Low</v>
      </c>
      <c r="L3617" t="s">
        <v>2187</v>
      </c>
      <c r="M3617">
        <v>3000</v>
      </c>
      <c r="N3617" t="str">
        <f t="shared" si="1340"/>
        <v>Low</v>
      </c>
      <c r="O3617">
        <v>6670712</v>
      </c>
      <c r="P3617" t="str">
        <f t="shared" si="1341"/>
        <v>Flop</v>
      </c>
      <c r="Q3617" t="s">
        <v>2498</v>
      </c>
      <c r="R3617" t="str">
        <f t="shared" si="1342"/>
        <v>Comedy</v>
      </c>
      <c r="S3617">
        <f t="shared" si="1343"/>
        <v>2</v>
      </c>
      <c r="T3617" t="s">
        <v>13829</v>
      </c>
      <c r="U3617" t="s">
        <v>17094</v>
      </c>
      <c r="V3617">
        <v>27301</v>
      </c>
      <c r="W3617" t="str">
        <f t="shared" si="1344"/>
        <v>Low</v>
      </c>
      <c r="X3617">
        <v>3825</v>
      </c>
      <c r="Y3617" t="str">
        <f t="shared" si="1345"/>
        <v>Low</v>
      </c>
      <c r="Z3617" t="s">
        <v>17095</v>
      </c>
      <c r="AA3617">
        <v>6</v>
      </c>
      <c r="AB3617" t="str">
        <f t="shared" si="1346"/>
        <v>Ensemble Poster</v>
      </c>
      <c r="AC3617" t="s">
        <v>17096</v>
      </c>
      <c r="AD3617" t="s">
        <v>17097</v>
      </c>
      <c r="AE3617">
        <v>101</v>
      </c>
      <c r="AF3617" t="str">
        <f t="shared" si="1347"/>
        <v>Very Low</v>
      </c>
      <c r="AG3617" t="s">
        <v>9</v>
      </c>
      <c r="AH3617" t="s">
        <v>10</v>
      </c>
      <c r="AI3617" t="s">
        <v>11</v>
      </c>
      <c r="AJ3617" t="str">
        <f t="shared" si="1348"/>
        <v>Teen</v>
      </c>
      <c r="AK3617">
        <v>6000000</v>
      </c>
      <c r="AL3617" t="str">
        <f t="shared" si="1349"/>
        <v>Low Budget</v>
      </c>
      <c r="AM3617">
        <v>2009</v>
      </c>
      <c r="AN3617">
        <f t="shared" si="1350"/>
        <v>16</v>
      </c>
      <c r="AO3617" t="str">
        <f t="shared" si="1351"/>
        <v>Old Classic</v>
      </c>
      <c r="AP3617">
        <v>591</v>
      </c>
      <c r="AQ3617" t="str">
        <f t="shared" si="1352"/>
        <v>Very Low</v>
      </c>
      <c r="AR3617">
        <v>7.4</v>
      </c>
      <c r="AS3617" t="str">
        <f t="shared" si="1353"/>
        <v>Good</v>
      </c>
      <c r="AT3617">
        <v>1.85</v>
      </c>
      <c r="AU3617" t="str">
        <f t="shared" si="1354"/>
        <v>HDTV / Widescreen</v>
      </c>
      <c r="AV3617">
        <v>0</v>
      </c>
      <c r="AW3617" t="str">
        <f t="shared" si="1355"/>
        <v>Very Low</v>
      </c>
    </row>
    <row r="3618" spans="1:49" x14ac:dyDescent="0.3">
      <c r="A3618" t="s">
        <v>0</v>
      </c>
      <c r="B3618" t="s">
        <v>17098</v>
      </c>
      <c r="C3618">
        <v>261</v>
      </c>
      <c r="D3618" t="str">
        <f t="shared" si="1335"/>
        <v>Medium</v>
      </c>
      <c r="E3618">
        <v>96</v>
      </c>
      <c r="F3618" t="str">
        <f t="shared" si="1336"/>
        <v>1h 36m</v>
      </c>
      <c r="G3618" t="str">
        <f t="shared" si="1337"/>
        <v>Standard Movie</v>
      </c>
      <c r="H3618">
        <v>51</v>
      </c>
      <c r="I3618" t="str">
        <f t="shared" si="1338"/>
        <v>Very Low</v>
      </c>
      <c r="J3618">
        <v>28</v>
      </c>
      <c r="K3618" t="str">
        <f t="shared" si="1339"/>
        <v>Very Low</v>
      </c>
      <c r="L3618" t="s">
        <v>8203</v>
      </c>
      <c r="M3618">
        <v>3000</v>
      </c>
      <c r="N3618" t="str">
        <f t="shared" si="1340"/>
        <v>Low</v>
      </c>
      <c r="O3618">
        <v>5359774</v>
      </c>
      <c r="P3618" t="str">
        <f t="shared" si="1341"/>
        <v>Flop</v>
      </c>
      <c r="Q3618" t="s">
        <v>5938</v>
      </c>
      <c r="R3618" t="str">
        <f t="shared" si="1342"/>
        <v>Comedy</v>
      </c>
      <c r="S3618">
        <f t="shared" si="1343"/>
        <v>3</v>
      </c>
      <c r="T3618" t="s">
        <v>223</v>
      </c>
      <c r="U3618" t="s">
        <v>17099</v>
      </c>
      <c r="V3618">
        <v>64794</v>
      </c>
      <c r="W3618" t="str">
        <f t="shared" si="1344"/>
        <v>Medium</v>
      </c>
      <c r="X3618">
        <v>3569</v>
      </c>
      <c r="Y3618" t="str">
        <f t="shared" si="1345"/>
        <v>Low</v>
      </c>
      <c r="Z3618" t="s">
        <v>17100</v>
      </c>
      <c r="AA3618">
        <v>0</v>
      </c>
      <c r="AB3618" t="str">
        <f t="shared" si="1346"/>
        <v>Symbolic Poster</v>
      </c>
      <c r="AC3618" t="s">
        <v>17101</v>
      </c>
      <c r="AD3618" t="s">
        <v>17102</v>
      </c>
      <c r="AE3618">
        <v>131</v>
      </c>
      <c r="AF3618" t="str">
        <f t="shared" si="1347"/>
        <v>Very Low</v>
      </c>
      <c r="AG3618" t="s">
        <v>9</v>
      </c>
      <c r="AH3618" t="s">
        <v>7958</v>
      </c>
      <c r="AI3618" t="s">
        <v>556</v>
      </c>
      <c r="AJ3618" t="str">
        <f t="shared" si="1348"/>
        <v>Adult</v>
      </c>
      <c r="AK3618">
        <v>6000000</v>
      </c>
      <c r="AL3618" t="str">
        <f t="shared" si="1349"/>
        <v>Low Budget</v>
      </c>
      <c r="AM3618">
        <v>2011</v>
      </c>
      <c r="AN3618">
        <f t="shared" si="1350"/>
        <v>14</v>
      </c>
      <c r="AO3618" t="str">
        <f t="shared" si="1351"/>
        <v>Modern Classic</v>
      </c>
      <c r="AP3618">
        <v>482</v>
      </c>
      <c r="AQ3618" t="str">
        <f t="shared" si="1352"/>
        <v>Very Low</v>
      </c>
      <c r="AR3618">
        <v>7.3</v>
      </c>
      <c r="AS3618" t="str">
        <f t="shared" si="1353"/>
        <v>Good</v>
      </c>
      <c r="AT3618">
        <v>2.35</v>
      </c>
      <c r="AU3618" t="str">
        <f t="shared" si="1354"/>
        <v>Cinematic Widescreen</v>
      </c>
      <c r="AV3618">
        <v>17000</v>
      </c>
      <c r="AW3618" t="str">
        <f t="shared" si="1355"/>
        <v>Medium</v>
      </c>
    </row>
    <row r="3619" spans="1:49" x14ac:dyDescent="0.3">
      <c r="A3619" t="s">
        <v>0</v>
      </c>
      <c r="B3619" t="s">
        <v>17103</v>
      </c>
      <c r="C3619">
        <v>42</v>
      </c>
      <c r="D3619" t="str">
        <f t="shared" si="1335"/>
        <v>Very Low</v>
      </c>
      <c r="E3619">
        <v>94</v>
      </c>
      <c r="F3619" t="str">
        <f t="shared" si="1336"/>
        <v>1h 34m</v>
      </c>
      <c r="G3619" t="str">
        <f t="shared" si="1337"/>
        <v>Standard Movie</v>
      </c>
      <c r="H3619">
        <v>0</v>
      </c>
      <c r="I3619" t="str">
        <f t="shared" si="1338"/>
        <v>Very Low</v>
      </c>
      <c r="J3619">
        <v>664</v>
      </c>
      <c r="K3619" t="str">
        <f t="shared" si="1339"/>
        <v>Very Low</v>
      </c>
      <c r="L3619" t="s">
        <v>7544</v>
      </c>
      <c r="M3619">
        <v>1000</v>
      </c>
      <c r="N3619" t="str">
        <f t="shared" si="1340"/>
        <v>Low</v>
      </c>
      <c r="O3619">
        <v>4693919</v>
      </c>
      <c r="P3619" t="str">
        <f t="shared" si="1341"/>
        <v>Flop</v>
      </c>
      <c r="Q3619" t="s">
        <v>1642</v>
      </c>
      <c r="R3619" t="str">
        <f t="shared" si="1342"/>
        <v>Comedy</v>
      </c>
      <c r="S3619">
        <f t="shared" si="1343"/>
        <v>1</v>
      </c>
      <c r="T3619" t="s">
        <v>7538</v>
      </c>
      <c r="U3619" t="s">
        <v>17104</v>
      </c>
      <c r="V3619">
        <v>11011</v>
      </c>
      <c r="W3619" t="str">
        <f t="shared" si="1344"/>
        <v>Low</v>
      </c>
      <c r="X3619">
        <v>4484</v>
      </c>
      <c r="Y3619" t="str">
        <f t="shared" si="1345"/>
        <v>Low</v>
      </c>
      <c r="Z3619" t="s">
        <v>3906</v>
      </c>
      <c r="AA3619">
        <v>0</v>
      </c>
      <c r="AB3619" t="str">
        <f t="shared" si="1346"/>
        <v>Symbolic Poster</v>
      </c>
      <c r="AC3619" t="s">
        <v>17105</v>
      </c>
      <c r="AD3619" t="s">
        <v>17106</v>
      </c>
      <c r="AE3619">
        <v>78</v>
      </c>
      <c r="AF3619" t="str">
        <f t="shared" si="1347"/>
        <v>Very Low</v>
      </c>
      <c r="AG3619" t="s">
        <v>9</v>
      </c>
      <c r="AH3619" t="s">
        <v>10</v>
      </c>
      <c r="AI3619" t="s">
        <v>556</v>
      </c>
      <c r="AJ3619" t="str">
        <f t="shared" si="1348"/>
        <v>Adult</v>
      </c>
      <c r="AK3619">
        <v>6500000</v>
      </c>
      <c r="AL3619" t="str">
        <f t="shared" si="1349"/>
        <v>Low Budget</v>
      </c>
      <c r="AM3619">
        <v>2008</v>
      </c>
      <c r="AN3619">
        <f t="shared" si="1350"/>
        <v>17</v>
      </c>
      <c r="AO3619" t="str">
        <f t="shared" si="1351"/>
        <v>Old Classic</v>
      </c>
      <c r="AP3619">
        <v>1000</v>
      </c>
      <c r="AQ3619" t="str">
        <f t="shared" si="1352"/>
        <v>Very Low</v>
      </c>
      <c r="AR3619">
        <v>4.5999999999999996</v>
      </c>
      <c r="AS3619" t="str">
        <f t="shared" si="1353"/>
        <v>Poor</v>
      </c>
      <c r="AT3619">
        <v>1.85</v>
      </c>
      <c r="AU3619" t="str">
        <f t="shared" si="1354"/>
        <v>HDTV / Widescreen</v>
      </c>
      <c r="AV3619">
        <v>422</v>
      </c>
      <c r="AW3619" t="str">
        <f t="shared" si="1355"/>
        <v>Very Low</v>
      </c>
    </row>
    <row r="3620" spans="1:49" x14ac:dyDescent="0.3">
      <c r="A3620" t="s">
        <v>0</v>
      </c>
      <c r="B3620" t="s">
        <v>6695</v>
      </c>
      <c r="C3620">
        <v>152</v>
      </c>
      <c r="D3620" t="str">
        <f t="shared" si="1335"/>
        <v>Low</v>
      </c>
      <c r="E3620">
        <v>90</v>
      </c>
      <c r="F3620" t="str">
        <f t="shared" si="1336"/>
        <v>1h 30m</v>
      </c>
      <c r="G3620" t="str">
        <f t="shared" si="1337"/>
        <v>Standard Movie</v>
      </c>
      <c r="H3620">
        <v>0</v>
      </c>
      <c r="I3620" t="str">
        <f t="shared" si="1338"/>
        <v>Very Low</v>
      </c>
      <c r="J3620">
        <v>826</v>
      </c>
      <c r="K3620" t="str">
        <f t="shared" si="1339"/>
        <v>Very Low</v>
      </c>
      <c r="L3620" t="s">
        <v>3902</v>
      </c>
      <c r="M3620">
        <v>4000</v>
      </c>
      <c r="N3620" t="str">
        <f t="shared" si="1340"/>
        <v>Low</v>
      </c>
      <c r="O3620">
        <v>4859475</v>
      </c>
      <c r="P3620" t="str">
        <f t="shared" si="1341"/>
        <v>Flop</v>
      </c>
      <c r="Q3620" t="s">
        <v>185</v>
      </c>
      <c r="R3620" t="str">
        <f t="shared" si="1342"/>
        <v>Drama</v>
      </c>
      <c r="S3620">
        <f t="shared" si="1343"/>
        <v>2</v>
      </c>
      <c r="T3620" t="s">
        <v>55</v>
      </c>
      <c r="U3620" t="s">
        <v>17107</v>
      </c>
      <c r="V3620">
        <v>116910</v>
      </c>
      <c r="W3620" t="str">
        <f t="shared" si="1344"/>
        <v>Medium</v>
      </c>
      <c r="X3620">
        <v>7103</v>
      </c>
      <c r="Y3620" t="str">
        <f t="shared" si="1345"/>
        <v>Low</v>
      </c>
      <c r="Z3620" t="s">
        <v>1290</v>
      </c>
      <c r="AA3620">
        <v>0</v>
      </c>
      <c r="AB3620" t="str">
        <f t="shared" si="1346"/>
        <v>Symbolic Poster</v>
      </c>
      <c r="AC3620" t="s">
        <v>17108</v>
      </c>
      <c r="AD3620" t="s">
        <v>17109</v>
      </c>
      <c r="AE3620">
        <v>520</v>
      </c>
      <c r="AF3620" t="str">
        <f t="shared" si="1347"/>
        <v>Low</v>
      </c>
      <c r="AG3620" t="s">
        <v>9</v>
      </c>
      <c r="AH3620" t="s">
        <v>10</v>
      </c>
      <c r="AI3620" t="s">
        <v>556</v>
      </c>
      <c r="AJ3620" t="str">
        <f t="shared" si="1348"/>
        <v>Adult</v>
      </c>
      <c r="AK3620">
        <v>6000000</v>
      </c>
      <c r="AL3620" t="str">
        <f t="shared" si="1349"/>
        <v>Low Budget</v>
      </c>
      <c r="AM3620">
        <v>1999</v>
      </c>
      <c r="AN3620">
        <f t="shared" si="1350"/>
        <v>26</v>
      </c>
      <c r="AO3620" t="str">
        <f t="shared" si="1351"/>
        <v>Old Classic</v>
      </c>
      <c r="AP3620">
        <v>899</v>
      </c>
      <c r="AQ3620" t="str">
        <f t="shared" si="1352"/>
        <v>Very Low</v>
      </c>
      <c r="AR3620">
        <v>7.2</v>
      </c>
      <c r="AS3620" t="str">
        <f t="shared" si="1353"/>
        <v>Good</v>
      </c>
      <c r="AT3620">
        <v>1.85</v>
      </c>
      <c r="AU3620" t="str">
        <f t="shared" si="1354"/>
        <v>HDTV / Widescreen</v>
      </c>
      <c r="AV3620">
        <v>0</v>
      </c>
      <c r="AW3620" t="str">
        <f t="shared" si="1355"/>
        <v>Very Low</v>
      </c>
    </row>
    <row r="3621" spans="1:49" x14ac:dyDescent="0.3">
      <c r="A3621" t="s">
        <v>0</v>
      </c>
      <c r="B3621" t="s">
        <v>13930</v>
      </c>
      <c r="C3621">
        <v>64</v>
      </c>
      <c r="D3621" t="str">
        <f t="shared" si="1335"/>
        <v>Low</v>
      </c>
      <c r="E3621">
        <v>97</v>
      </c>
      <c r="F3621" t="str">
        <f t="shared" si="1336"/>
        <v>1h 37m</v>
      </c>
      <c r="G3621" t="str">
        <f t="shared" si="1337"/>
        <v>Standard Movie</v>
      </c>
      <c r="H3621">
        <v>39</v>
      </c>
      <c r="I3621" t="str">
        <f t="shared" si="1338"/>
        <v>Very Low</v>
      </c>
      <c r="J3621">
        <v>286</v>
      </c>
      <c r="K3621" t="str">
        <f t="shared" si="1339"/>
        <v>Very Low</v>
      </c>
      <c r="L3621" t="s">
        <v>17110</v>
      </c>
      <c r="M3621">
        <v>1000</v>
      </c>
      <c r="N3621" t="str">
        <f t="shared" si="1340"/>
        <v>Low</v>
      </c>
      <c r="O3621">
        <v>4595000</v>
      </c>
      <c r="P3621" t="str">
        <f t="shared" si="1341"/>
        <v>Flop</v>
      </c>
      <c r="Q3621" t="s">
        <v>5759</v>
      </c>
      <c r="R3621" t="str">
        <f t="shared" si="1342"/>
        <v>Comedy</v>
      </c>
      <c r="S3621">
        <f t="shared" si="1343"/>
        <v>4</v>
      </c>
      <c r="T3621" t="s">
        <v>364</v>
      </c>
      <c r="U3621" t="s">
        <v>17111</v>
      </c>
      <c r="V3621">
        <v>13892</v>
      </c>
      <c r="W3621" t="str">
        <f t="shared" si="1344"/>
        <v>Low</v>
      </c>
      <c r="X3621">
        <v>2103</v>
      </c>
      <c r="Y3621" t="str">
        <f t="shared" si="1345"/>
        <v>Low</v>
      </c>
      <c r="Z3621" t="s">
        <v>8283</v>
      </c>
      <c r="AA3621">
        <v>4</v>
      </c>
      <c r="AB3621" t="str">
        <f t="shared" si="1346"/>
        <v>Ensemble Poster</v>
      </c>
      <c r="AC3621" t="s">
        <v>17112</v>
      </c>
      <c r="AD3621" t="s">
        <v>17113</v>
      </c>
      <c r="AE3621">
        <v>160</v>
      </c>
      <c r="AF3621" t="str">
        <f t="shared" si="1347"/>
        <v>Very Low</v>
      </c>
      <c r="AG3621" t="s">
        <v>9</v>
      </c>
      <c r="AH3621" t="s">
        <v>28</v>
      </c>
      <c r="AI3621" t="s">
        <v>556</v>
      </c>
      <c r="AJ3621" t="str">
        <f t="shared" si="1348"/>
        <v>Adult</v>
      </c>
      <c r="AK3621">
        <f>AK3620</f>
        <v>6000000</v>
      </c>
      <c r="AL3621" t="str">
        <f t="shared" si="1349"/>
        <v>Low Budget</v>
      </c>
      <c r="AM3621">
        <v>1998</v>
      </c>
      <c r="AN3621">
        <f t="shared" si="1350"/>
        <v>27</v>
      </c>
      <c r="AO3621" t="str">
        <f t="shared" si="1351"/>
        <v>Old Classic</v>
      </c>
      <c r="AP3621">
        <v>497</v>
      </c>
      <c r="AQ3621" t="str">
        <f t="shared" si="1352"/>
        <v>Very Low</v>
      </c>
      <c r="AR3621">
        <v>7</v>
      </c>
      <c r="AS3621" t="str">
        <f t="shared" si="1353"/>
        <v>Good</v>
      </c>
      <c r="AT3621">
        <v>1.85</v>
      </c>
      <c r="AU3621" t="str">
        <f t="shared" si="1354"/>
        <v>HDTV / Widescreen</v>
      </c>
      <c r="AV3621">
        <v>915</v>
      </c>
      <c r="AW3621" t="str">
        <f t="shared" si="1355"/>
        <v>Very Low</v>
      </c>
    </row>
    <row r="3622" spans="1:49" x14ac:dyDescent="0.3">
      <c r="A3622" t="s">
        <v>0</v>
      </c>
      <c r="B3622" t="s">
        <v>17114</v>
      </c>
      <c r="C3622">
        <v>76</v>
      </c>
      <c r="D3622" t="str">
        <f t="shared" si="1335"/>
        <v>Low</v>
      </c>
      <c r="E3622">
        <v>90</v>
      </c>
      <c r="F3622" t="str">
        <f t="shared" si="1336"/>
        <v>1h 30m</v>
      </c>
      <c r="G3622" t="str">
        <f t="shared" si="1337"/>
        <v>Standard Movie</v>
      </c>
      <c r="H3622">
        <v>138</v>
      </c>
      <c r="I3622" t="str">
        <f t="shared" si="1338"/>
        <v>Very Low</v>
      </c>
      <c r="J3622">
        <v>263</v>
      </c>
      <c r="K3622" t="str">
        <f t="shared" si="1339"/>
        <v>Very Low</v>
      </c>
      <c r="L3622" t="s">
        <v>17115</v>
      </c>
      <c r="M3622">
        <v>373</v>
      </c>
      <c r="N3622" t="str">
        <f t="shared" si="1340"/>
        <v>Low</v>
      </c>
      <c r="O3622">
        <v>4542775</v>
      </c>
      <c r="P3622" t="str">
        <f t="shared" si="1341"/>
        <v>Flop</v>
      </c>
      <c r="Q3622" t="s">
        <v>1652</v>
      </c>
      <c r="R3622" t="str">
        <f t="shared" si="1342"/>
        <v>Comedy</v>
      </c>
      <c r="S3622">
        <f t="shared" si="1343"/>
        <v>2</v>
      </c>
      <c r="T3622" t="s">
        <v>17116</v>
      </c>
      <c r="U3622" t="s">
        <v>17117</v>
      </c>
      <c r="V3622">
        <v>18313</v>
      </c>
      <c r="W3622" t="str">
        <f t="shared" si="1344"/>
        <v>Low</v>
      </c>
      <c r="X3622">
        <v>1831</v>
      </c>
      <c r="Y3622" t="str">
        <f t="shared" si="1345"/>
        <v>Low</v>
      </c>
      <c r="Z3622" t="s">
        <v>17118</v>
      </c>
      <c r="AA3622">
        <v>2</v>
      </c>
      <c r="AB3622" t="str">
        <f t="shared" si="1346"/>
        <v>Duo/Trio Poster</v>
      </c>
      <c r="AC3622" t="s">
        <v>17119</v>
      </c>
      <c r="AD3622" t="s">
        <v>17120</v>
      </c>
      <c r="AE3622">
        <v>73</v>
      </c>
      <c r="AF3622" t="str">
        <f t="shared" si="1347"/>
        <v>Very Low</v>
      </c>
      <c r="AG3622" t="s">
        <v>9</v>
      </c>
      <c r="AH3622" t="s">
        <v>10</v>
      </c>
      <c r="AI3622" t="s">
        <v>556</v>
      </c>
      <c r="AJ3622" t="str">
        <f t="shared" si="1348"/>
        <v>Adult</v>
      </c>
      <c r="AK3622">
        <v>6000000</v>
      </c>
      <c r="AL3622" t="str">
        <f t="shared" si="1349"/>
        <v>Low Budget</v>
      </c>
      <c r="AM3622">
        <v>2009</v>
      </c>
      <c r="AN3622">
        <f t="shared" si="1350"/>
        <v>16</v>
      </c>
      <c r="AO3622" t="str">
        <f t="shared" si="1351"/>
        <v>Old Classic</v>
      </c>
      <c r="AP3622">
        <v>308</v>
      </c>
      <c r="AQ3622" t="str">
        <f t="shared" si="1352"/>
        <v>Very Low</v>
      </c>
      <c r="AR3622">
        <v>5.0999999999999996</v>
      </c>
      <c r="AS3622" t="str">
        <f t="shared" si="1353"/>
        <v>Below Average</v>
      </c>
      <c r="AT3622">
        <v>1.85</v>
      </c>
      <c r="AU3622" t="str">
        <f t="shared" si="1354"/>
        <v>HDTV / Widescreen</v>
      </c>
      <c r="AV3622">
        <v>985</v>
      </c>
      <c r="AW3622" t="str">
        <f t="shared" si="1355"/>
        <v>Very Low</v>
      </c>
    </row>
    <row r="3623" spans="1:49" x14ac:dyDescent="0.3">
      <c r="A3623" t="s">
        <v>0</v>
      </c>
      <c r="B3623" t="s">
        <v>17121</v>
      </c>
      <c r="C3623">
        <v>149</v>
      </c>
      <c r="D3623" t="str">
        <f t="shared" si="1335"/>
        <v>Low</v>
      </c>
      <c r="E3623">
        <v>106</v>
      </c>
      <c r="F3623" t="str">
        <f t="shared" si="1336"/>
        <v>1h 46m</v>
      </c>
      <c r="G3623" t="str">
        <f t="shared" si="1337"/>
        <v>Standard Movie</v>
      </c>
      <c r="H3623">
        <v>0</v>
      </c>
      <c r="I3623" t="str">
        <f t="shared" si="1338"/>
        <v>Very Low</v>
      </c>
      <c r="J3623">
        <v>379</v>
      </c>
      <c r="K3623" t="str">
        <f t="shared" si="1339"/>
        <v>Very Low</v>
      </c>
      <c r="L3623" t="s">
        <v>801</v>
      </c>
      <c r="M3623">
        <v>17000</v>
      </c>
      <c r="N3623" t="str">
        <f t="shared" si="1340"/>
        <v>Medium</v>
      </c>
      <c r="O3623">
        <v>3588432</v>
      </c>
      <c r="P3623" t="str">
        <f t="shared" si="1341"/>
        <v>Flop</v>
      </c>
      <c r="Q3623" t="s">
        <v>2498</v>
      </c>
      <c r="R3623" t="str">
        <f t="shared" si="1342"/>
        <v>Comedy</v>
      </c>
      <c r="S3623">
        <f t="shared" si="1343"/>
        <v>2</v>
      </c>
      <c r="T3623" t="s">
        <v>1149</v>
      </c>
      <c r="U3623" t="s">
        <v>17122</v>
      </c>
      <c r="V3623">
        <v>29341</v>
      </c>
      <c r="W3623" t="str">
        <f t="shared" si="1344"/>
        <v>Low</v>
      </c>
      <c r="X3623">
        <v>18947</v>
      </c>
      <c r="Y3623" t="str">
        <f t="shared" si="1345"/>
        <v>Medium</v>
      </c>
      <c r="Z3623" t="s">
        <v>4202</v>
      </c>
      <c r="AA3623">
        <v>4</v>
      </c>
      <c r="AB3623" t="str">
        <f t="shared" si="1346"/>
        <v>Ensemble Poster</v>
      </c>
      <c r="AC3623" t="s">
        <v>17123</v>
      </c>
      <c r="AD3623" t="s">
        <v>17124</v>
      </c>
      <c r="AE3623">
        <v>93</v>
      </c>
      <c r="AF3623" t="str">
        <f t="shared" si="1347"/>
        <v>Very Low</v>
      </c>
      <c r="AG3623" t="s">
        <v>9</v>
      </c>
      <c r="AH3623" t="s">
        <v>10</v>
      </c>
      <c r="AI3623" t="s">
        <v>556</v>
      </c>
      <c r="AJ3623" t="str">
        <f t="shared" si="1348"/>
        <v>Adult</v>
      </c>
      <c r="AK3623">
        <v>6000000</v>
      </c>
      <c r="AL3623" t="str">
        <f t="shared" si="1349"/>
        <v>Low Budget</v>
      </c>
      <c r="AM3623">
        <v>2014</v>
      </c>
      <c r="AN3623">
        <f t="shared" si="1350"/>
        <v>11</v>
      </c>
      <c r="AO3623" t="str">
        <f t="shared" si="1351"/>
        <v>Modern Classic</v>
      </c>
      <c r="AP3623">
        <v>1000</v>
      </c>
      <c r="AQ3623" t="str">
        <f t="shared" si="1352"/>
        <v>Very Low</v>
      </c>
      <c r="AR3623">
        <v>6.7</v>
      </c>
      <c r="AS3623" t="str">
        <f t="shared" si="1353"/>
        <v>Average</v>
      </c>
      <c r="AT3623">
        <v>2.35</v>
      </c>
      <c r="AU3623" t="str">
        <f t="shared" si="1354"/>
        <v>Cinematic Widescreen</v>
      </c>
      <c r="AV3623">
        <v>0</v>
      </c>
      <c r="AW3623" t="str">
        <f t="shared" si="1355"/>
        <v>Very Low</v>
      </c>
    </row>
    <row r="3624" spans="1:49" x14ac:dyDescent="0.3">
      <c r="A3624" t="s">
        <v>0</v>
      </c>
      <c r="B3624" t="s">
        <v>17125</v>
      </c>
      <c r="C3624">
        <v>35</v>
      </c>
      <c r="D3624" t="str">
        <f t="shared" si="1335"/>
        <v>Very Low</v>
      </c>
      <c r="E3624">
        <v>96</v>
      </c>
      <c r="F3624" t="str">
        <f t="shared" si="1336"/>
        <v>1h 36m</v>
      </c>
      <c r="G3624" t="str">
        <f t="shared" si="1337"/>
        <v>Standard Movie</v>
      </c>
      <c r="H3624">
        <v>3</v>
      </c>
      <c r="I3624" t="str">
        <f t="shared" si="1338"/>
        <v>Very Low</v>
      </c>
      <c r="J3624">
        <v>353</v>
      </c>
      <c r="K3624" t="str">
        <f t="shared" si="1339"/>
        <v>Very Low</v>
      </c>
      <c r="L3624" t="s">
        <v>4610</v>
      </c>
      <c r="M3624">
        <v>4000</v>
      </c>
      <c r="N3624" t="str">
        <f t="shared" si="1340"/>
        <v>Low</v>
      </c>
      <c r="O3624">
        <v>4394936</v>
      </c>
      <c r="P3624" t="str">
        <f t="shared" si="1341"/>
        <v>Flop</v>
      </c>
      <c r="Q3624" t="s">
        <v>2461</v>
      </c>
      <c r="R3624" t="str">
        <f t="shared" si="1342"/>
        <v>Comedy</v>
      </c>
      <c r="S3624">
        <f t="shared" si="1343"/>
        <v>4</v>
      </c>
      <c r="T3624" t="s">
        <v>2448</v>
      </c>
      <c r="U3624" t="s">
        <v>17126</v>
      </c>
      <c r="V3624">
        <v>11439</v>
      </c>
      <c r="W3624" t="str">
        <f t="shared" si="1344"/>
        <v>Low</v>
      </c>
      <c r="X3624">
        <v>5668</v>
      </c>
      <c r="Y3624" t="str">
        <f t="shared" si="1345"/>
        <v>Low</v>
      </c>
      <c r="Z3624" t="s">
        <v>17127</v>
      </c>
      <c r="AA3624">
        <v>1</v>
      </c>
      <c r="AB3624" t="str">
        <f t="shared" si="1346"/>
        <v>Solo Star Poster</v>
      </c>
      <c r="AC3624" t="s">
        <v>17128</v>
      </c>
      <c r="AD3624" t="s">
        <v>17129</v>
      </c>
      <c r="AE3624">
        <v>190</v>
      </c>
      <c r="AF3624" t="str">
        <f t="shared" si="1347"/>
        <v>Very Low</v>
      </c>
      <c r="AG3624" t="s">
        <v>9</v>
      </c>
      <c r="AH3624" t="s">
        <v>738</v>
      </c>
      <c r="AI3624" t="s">
        <v>11</v>
      </c>
      <c r="AJ3624" t="str">
        <f t="shared" si="1348"/>
        <v>Teen</v>
      </c>
      <c r="AK3624">
        <v>6000000</v>
      </c>
      <c r="AL3624" t="str">
        <f t="shared" si="1349"/>
        <v>Low Budget</v>
      </c>
      <c r="AM3624">
        <v>1999</v>
      </c>
      <c r="AN3624">
        <f t="shared" si="1350"/>
        <v>26</v>
      </c>
      <c r="AO3624" t="str">
        <f t="shared" si="1351"/>
        <v>Old Classic</v>
      </c>
      <c r="AP3624">
        <v>812</v>
      </c>
      <c r="AQ3624" t="str">
        <f t="shared" si="1352"/>
        <v>Very Low</v>
      </c>
      <c r="AR3624">
        <v>5.3</v>
      </c>
      <c r="AS3624" t="str">
        <f t="shared" si="1353"/>
        <v>Below Average</v>
      </c>
      <c r="AT3624">
        <v>2.35</v>
      </c>
      <c r="AU3624" t="str">
        <f t="shared" si="1354"/>
        <v>Cinematic Widescreen</v>
      </c>
      <c r="AV3624">
        <v>901</v>
      </c>
      <c r="AW3624" t="str">
        <f t="shared" si="1355"/>
        <v>Very Low</v>
      </c>
    </row>
    <row r="3625" spans="1:49" x14ac:dyDescent="0.3">
      <c r="A3625" t="s">
        <v>0</v>
      </c>
      <c r="B3625" t="str">
        <f>B3624</f>
        <v>Mark Tarlov</v>
      </c>
      <c r="C3625">
        <v>47</v>
      </c>
      <c r="D3625" t="str">
        <f t="shared" si="1335"/>
        <v>Very Low</v>
      </c>
      <c r="E3625">
        <v>44</v>
      </c>
      <c r="F3625" t="str">
        <f t="shared" si="1336"/>
        <v>0h 44m</v>
      </c>
      <c r="G3625" t="str">
        <f t="shared" si="1337"/>
        <v>Short Film</v>
      </c>
      <c r="H3625">
        <f>H3624</f>
        <v>3</v>
      </c>
      <c r="I3625" t="str">
        <f t="shared" si="1338"/>
        <v>Very Low</v>
      </c>
      <c r="J3625">
        <v>724</v>
      </c>
      <c r="K3625" t="str">
        <f t="shared" si="1339"/>
        <v>Very Low</v>
      </c>
      <c r="L3625" t="s">
        <v>17130</v>
      </c>
      <c r="M3625">
        <v>937</v>
      </c>
      <c r="N3625" t="str">
        <f t="shared" si="1340"/>
        <v>Low</v>
      </c>
      <c r="O3625">
        <f>O3624</f>
        <v>4394936</v>
      </c>
      <c r="P3625" t="str">
        <f t="shared" si="1341"/>
        <v>Flop</v>
      </c>
      <c r="Q3625" t="s">
        <v>3053</v>
      </c>
      <c r="R3625" t="str">
        <f t="shared" si="1342"/>
        <v>Crime</v>
      </c>
      <c r="S3625">
        <f t="shared" si="1343"/>
        <v>3</v>
      </c>
      <c r="T3625" t="s">
        <v>8973</v>
      </c>
      <c r="U3625" t="s">
        <v>17131</v>
      </c>
      <c r="V3625">
        <v>55524</v>
      </c>
      <c r="W3625" t="str">
        <f t="shared" si="1344"/>
        <v>Medium</v>
      </c>
      <c r="X3625">
        <v>3318</v>
      </c>
      <c r="Y3625" t="str">
        <f t="shared" si="1345"/>
        <v>Low</v>
      </c>
      <c r="Z3625" t="s">
        <v>5721</v>
      </c>
      <c r="AA3625">
        <v>1</v>
      </c>
      <c r="AB3625" t="str">
        <f t="shared" si="1346"/>
        <v>Solo Star Poster</v>
      </c>
      <c r="AC3625" t="s">
        <v>17132</v>
      </c>
      <c r="AD3625" t="s">
        <v>17133</v>
      </c>
      <c r="AE3625">
        <v>315</v>
      </c>
      <c r="AF3625" t="str">
        <f t="shared" si="1347"/>
        <v>Very Low</v>
      </c>
      <c r="AG3625" t="s">
        <v>9</v>
      </c>
      <c r="AH3625" t="s">
        <v>10</v>
      </c>
      <c r="AI3625" t="s">
        <v>1097</v>
      </c>
      <c r="AJ3625" t="str">
        <f t="shared" si="1348"/>
        <v>Teen</v>
      </c>
      <c r="AK3625">
        <f t="shared" ref="AK3625:AM3625" si="1359">AK3624</f>
        <v>6000000</v>
      </c>
      <c r="AL3625" t="str">
        <f t="shared" si="1349"/>
        <v>Low Budget</v>
      </c>
      <c r="AM3625">
        <f t="shared" si="1359"/>
        <v>1999</v>
      </c>
      <c r="AN3625">
        <f t="shared" si="1350"/>
        <v>26</v>
      </c>
      <c r="AO3625" t="str">
        <f t="shared" si="1351"/>
        <v>Old Classic</v>
      </c>
      <c r="AP3625">
        <v>828</v>
      </c>
      <c r="AQ3625" t="str">
        <f t="shared" si="1352"/>
        <v>Very Low</v>
      </c>
      <c r="AR3625">
        <v>8.4</v>
      </c>
      <c r="AS3625" t="str">
        <f t="shared" si="1353"/>
        <v>Excellent</v>
      </c>
      <c r="AT3625">
        <v>1.78</v>
      </c>
      <c r="AU3625" t="str">
        <f t="shared" si="1354"/>
        <v>HDTV / Widescreen</v>
      </c>
      <c r="AV3625">
        <v>0</v>
      </c>
      <c r="AW3625" t="str">
        <f t="shared" si="1355"/>
        <v>Very Low</v>
      </c>
    </row>
    <row r="3626" spans="1:49" x14ac:dyDescent="0.3">
      <c r="A3626" t="s">
        <v>0</v>
      </c>
      <c r="B3626" t="s">
        <v>17134</v>
      </c>
      <c r="C3626">
        <v>108</v>
      </c>
      <c r="D3626" t="str">
        <f t="shared" si="1335"/>
        <v>Low</v>
      </c>
      <c r="E3626">
        <v>95</v>
      </c>
      <c r="F3626" t="str">
        <f t="shared" si="1336"/>
        <v>1h 35m</v>
      </c>
      <c r="G3626" t="str">
        <f t="shared" si="1337"/>
        <v>Standard Movie</v>
      </c>
      <c r="H3626">
        <v>263</v>
      </c>
      <c r="I3626" t="str">
        <f t="shared" si="1338"/>
        <v>Very Low</v>
      </c>
      <c r="J3626">
        <v>179</v>
      </c>
      <c r="K3626" t="str">
        <f t="shared" si="1339"/>
        <v>Very Low</v>
      </c>
      <c r="L3626" t="s">
        <v>17135</v>
      </c>
      <c r="M3626">
        <v>263</v>
      </c>
      <c r="N3626" t="str">
        <f t="shared" si="1340"/>
        <v>Low</v>
      </c>
      <c r="O3626">
        <v>3029081</v>
      </c>
      <c r="P3626" t="str">
        <f t="shared" si="1341"/>
        <v>Flop</v>
      </c>
      <c r="Q3626" t="s">
        <v>2413</v>
      </c>
      <c r="R3626" t="str">
        <f t="shared" si="1342"/>
        <v>Comedy</v>
      </c>
      <c r="S3626">
        <f t="shared" si="1343"/>
        <v>4</v>
      </c>
      <c r="T3626" t="s">
        <v>17134</v>
      </c>
      <c r="U3626" t="s">
        <v>17136</v>
      </c>
      <c r="V3626">
        <v>26300</v>
      </c>
      <c r="W3626" t="str">
        <f t="shared" si="1344"/>
        <v>Low</v>
      </c>
      <c r="X3626">
        <v>993</v>
      </c>
      <c r="Y3626" t="str">
        <f t="shared" si="1345"/>
        <v>Very Low</v>
      </c>
      <c r="Z3626" t="s">
        <v>7974</v>
      </c>
      <c r="AA3626">
        <v>0</v>
      </c>
      <c r="AB3626" t="str">
        <f t="shared" si="1346"/>
        <v>Symbolic Poster</v>
      </c>
      <c r="AC3626" t="s">
        <v>17137</v>
      </c>
      <c r="AD3626" t="s">
        <v>17138</v>
      </c>
      <c r="AE3626">
        <v>231</v>
      </c>
      <c r="AF3626" t="str">
        <f t="shared" si="1347"/>
        <v>Very Low</v>
      </c>
      <c r="AG3626" t="s">
        <v>9</v>
      </c>
      <c r="AH3626" t="s">
        <v>10</v>
      </c>
      <c r="AI3626" t="s">
        <v>556</v>
      </c>
      <c r="AJ3626" t="str">
        <f t="shared" si="1348"/>
        <v>Adult</v>
      </c>
      <c r="AK3626">
        <v>6000000</v>
      </c>
      <c r="AL3626" t="str">
        <f t="shared" si="1349"/>
        <v>Low Budget</v>
      </c>
      <c r="AM3626">
        <v>2001</v>
      </c>
      <c r="AN3626">
        <f t="shared" si="1350"/>
        <v>24</v>
      </c>
      <c r="AO3626" t="str">
        <f t="shared" si="1351"/>
        <v>Old Classic</v>
      </c>
      <c r="AP3626">
        <v>261</v>
      </c>
      <c r="AQ3626" t="str">
        <f t="shared" si="1352"/>
        <v>Very Low</v>
      </c>
      <c r="AR3626">
        <v>7.8</v>
      </c>
      <c r="AS3626" t="str">
        <f t="shared" si="1353"/>
        <v>Good</v>
      </c>
      <c r="AT3626">
        <v>1.85</v>
      </c>
      <c r="AU3626" t="str">
        <f t="shared" si="1354"/>
        <v>HDTV / Widescreen</v>
      </c>
      <c r="AV3626">
        <v>0</v>
      </c>
      <c r="AW3626" t="str">
        <f t="shared" si="1355"/>
        <v>Very Low</v>
      </c>
    </row>
    <row r="3627" spans="1:49" x14ac:dyDescent="0.3">
      <c r="A3627" t="s">
        <v>0</v>
      </c>
      <c r="B3627" t="s">
        <v>12419</v>
      </c>
      <c r="C3627">
        <v>17</v>
      </c>
      <c r="D3627" t="str">
        <f t="shared" si="1335"/>
        <v>Very Low</v>
      </c>
      <c r="E3627">
        <v>99</v>
      </c>
      <c r="F3627" t="str">
        <f t="shared" si="1336"/>
        <v>1h 39m</v>
      </c>
      <c r="G3627" t="str">
        <f t="shared" si="1337"/>
        <v>Standard Movie</v>
      </c>
      <c r="H3627">
        <v>23</v>
      </c>
      <c r="I3627" t="str">
        <f t="shared" si="1338"/>
        <v>Very Low</v>
      </c>
      <c r="J3627">
        <v>82</v>
      </c>
      <c r="K3627" t="str">
        <f t="shared" si="1339"/>
        <v>Very Low</v>
      </c>
      <c r="L3627" t="s">
        <v>17139</v>
      </c>
      <c r="M3627">
        <v>97</v>
      </c>
      <c r="N3627" t="str">
        <f t="shared" si="1340"/>
        <v>Low</v>
      </c>
      <c r="O3627">
        <v>3273588</v>
      </c>
      <c r="P3627" t="str">
        <f t="shared" si="1341"/>
        <v>Flop</v>
      </c>
      <c r="Q3627" t="s">
        <v>748</v>
      </c>
      <c r="R3627" t="str">
        <f t="shared" si="1342"/>
        <v>Action</v>
      </c>
      <c r="S3627">
        <f t="shared" si="1343"/>
        <v>2</v>
      </c>
      <c r="T3627" t="s">
        <v>8946</v>
      </c>
      <c r="U3627" t="s">
        <v>17140</v>
      </c>
      <c r="V3627">
        <v>4195</v>
      </c>
      <c r="W3627" t="str">
        <f t="shared" si="1344"/>
        <v>Very Low</v>
      </c>
      <c r="X3627">
        <v>382</v>
      </c>
      <c r="Y3627" t="str">
        <f t="shared" si="1345"/>
        <v>Very Low</v>
      </c>
      <c r="Z3627" t="s">
        <v>17141</v>
      </c>
      <c r="AA3627">
        <v>1</v>
      </c>
      <c r="AB3627" t="str">
        <f t="shared" si="1346"/>
        <v>Solo Star Poster</v>
      </c>
      <c r="AC3627" t="s">
        <v>17142</v>
      </c>
      <c r="AD3627" t="s">
        <v>17143</v>
      </c>
      <c r="AE3627">
        <v>50</v>
      </c>
      <c r="AF3627" t="str">
        <f t="shared" si="1347"/>
        <v>Very Low</v>
      </c>
      <c r="AG3627" t="s">
        <v>9</v>
      </c>
      <c r="AH3627" t="s">
        <v>10</v>
      </c>
      <c r="AI3627" t="s">
        <v>11</v>
      </c>
      <c r="AJ3627" t="str">
        <f t="shared" si="1348"/>
        <v>Teen</v>
      </c>
      <c r="AK3627">
        <v>6000000</v>
      </c>
      <c r="AL3627" t="str">
        <f t="shared" si="1349"/>
        <v>Low Budget</v>
      </c>
      <c r="AM3627">
        <v>1993</v>
      </c>
      <c r="AN3627">
        <f t="shared" si="1350"/>
        <v>32</v>
      </c>
      <c r="AO3627" t="str">
        <f t="shared" si="1351"/>
        <v>Old Classic</v>
      </c>
      <c r="AP3627">
        <v>91</v>
      </c>
      <c r="AQ3627" t="str">
        <f t="shared" si="1352"/>
        <v>Very Low</v>
      </c>
      <c r="AR3627">
        <v>6.7</v>
      </c>
      <c r="AS3627" t="str">
        <f t="shared" si="1353"/>
        <v>Average</v>
      </c>
      <c r="AT3627">
        <v>1.85</v>
      </c>
      <c r="AU3627" t="str">
        <f t="shared" si="1354"/>
        <v>HDTV / Widescreen</v>
      </c>
      <c r="AV3627">
        <v>0</v>
      </c>
      <c r="AW3627" t="str">
        <f t="shared" si="1355"/>
        <v>Very Low</v>
      </c>
    </row>
    <row r="3628" spans="1:49" x14ac:dyDescent="0.3">
      <c r="A3628" t="s">
        <v>0</v>
      </c>
      <c r="B3628" t="s">
        <v>17144</v>
      </c>
      <c r="C3628">
        <v>12</v>
      </c>
      <c r="D3628" t="str">
        <f t="shared" si="1335"/>
        <v>Very Low</v>
      </c>
      <c r="E3628">
        <v>93</v>
      </c>
      <c r="F3628" t="str">
        <f t="shared" si="1336"/>
        <v>1h 33m</v>
      </c>
      <c r="G3628" t="str">
        <f t="shared" si="1337"/>
        <v>Standard Movie</v>
      </c>
      <c r="H3628">
        <v>10</v>
      </c>
      <c r="I3628" t="str">
        <f t="shared" si="1338"/>
        <v>Very Low</v>
      </c>
      <c r="J3628">
        <v>34</v>
      </c>
      <c r="K3628" t="str">
        <f t="shared" si="1339"/>
        <v>Very Low</v>
      </c>
      <c r="L3628" t="s">
        <v>17145</v>
      </c>
      <c r="M3628">
        <v>397</v>
      </c>
      <c r="N3628" t="str">
        <f t="shared" si="1340"/>
        <v>Low</v>
      </c>
      <c r="O3628">
        <f>O3627</f>
        <v>3273588</v>
      </c>
      <c r="P3628" t="str">
        <f t="shared" si="1341"/>
        <v>Flop</v>
      </c>
      <c r="Q3628" t="s">
        <v>6103</v>
      </c>
      <c r="R3628" t="str">
        <f t="shared" si="1342"/>
        <v>Drama</v>
      </c>
      <c r="S3628">
        <f t="shared" si="1343"/>
        <v>4</v>
      </c>
      <c r="T3628" t="s">
        <v>17146</v>
      </c>
      <c r="U3628" t="s">
        <v>17147</v>
      </c>
      <c r="V3628">
        <v>522</v>
      </c>
      <c r="W3628" t="str">
        <f t="shared" si="1344"/>
        <v>Very Low</v>
      </c>
      <c r="X3628">
        <v>546</v>
      </c>
      <c r="Y3628" t="str">
        <f t="shared" si="1345"/>
        <v>Very Low</v>
      </c>
      <c r="Z3628" t="s">
        <v>17148</v>
      </c>
      <c r="AA3628">
        <v>0</v>
      </c>
      <c r="AB3628" t="str">
        <f t="shared" si="1346"/>
        <v>Symbolic Poster</v>
      </c>
      <c r="AC3628" t="s">
        <v>17149</v>
      </c>
      <c r="AD3628" t="s">
        <v>17150</v>
      </c>
      <c r="AE3628">
        <v>5</v>
      </c>
      <c r="AF3628" t="str">
        <f t="shared" si="1347"/>
        <v>Very Low</v>
      </c>
      <c r="AG3628" t="s">
        <v>9</v>
      </c>
      <c r="AH3628" t="s">
        <v>10</v>
      </c>
      <c r="AI3628" t="str">
        <f t="shared" ref="AI3628:AK3628" si="1360">AI3627</f>
        <v>PG-13</v>
      </c>
      <c r="AJ3628" t="str">
        <f t="shared" si="1348"/>
        <v>Teen</v>
      </c>
      <c r="AK3628">
        <f t="shared" si="1360"/>
        <v>6000000</v>
      </c>
      <c r="AL3628" t="str">
        <f t="shared" si="1349"/>
        <v>Low Budget</v>
      </c>
      <c r="AM3628">
        <v>2015</v>
      </c>
      <c r="AN3628">
        <f t="shared" si="1350"/>
        <v>10</v>
      </c>
      <c r="AO3628" t="str">
        <f t="shared" si="1351"/>
        <v>Modern Classic</v>
      </c>
      <c r="AP3628">
        <v>77</v>
      </c>
      <c r="AQ3628" t="str">
        <f t="shared" si="1352"/>
        <v>Very Low</v>
      </c>
      <c r="AR3628">
        <v>5.4</v>
      </c>
      <c r="AS3628" t="str">
        <f t="shared" si="1353"/>
        <v>Below Average</v>
      </c>
      <c r="AT3628">
        <v>2.35</v>
      </c>
      <c r="AU3628" t="str">
        <f t="shared" si="1354"/>
        <v>Cinematic Widescreen</v>
      </c>
      <c r="AV3628">
        <v>84</v>
      </c>
      <c r="AW3628" t="str">
        <f t="shared" si="1355"/>
        <v>Very Low</v>
      </c>
    </row>
    <row r="3629" spans="1:49" x14ac:dyDescent="0.3">
      <c r="A3629" t="s">
        <v>0</v>
      </c>
      <c r="B3629" t="s">
        <v>11119</v>
      </c>
      <c r="C3629">
        <v>129</v>
      </c>
      <c r="D3629" t="str">
        <f t="shared" si="1335"/>
        <v>Low</v>
      </c>
      <c r="E3629">
        <v>99</v>
      </c>
      <c r="F3629" t="str">
        <f t="shared" si="1336"/>
        <v>1h 39m</v>
      </c>
      <c r="G3629" t="str">
        <f t="shared" si="1337"/>
        <v>Standard Movie</v>
      </c>
      <c r="H3629">
        <v>53</v>
      </c>
      <c r="I3629" t="str">
        <f t="shared" si="1338"/>
        <v>Very Low</v>
      </c>
      <c r="J3629">
        <v>491</v>
      </c>
      <c r="K3629" t="str">
        <f t="shared" si="1339"/>
        <v>Very Low</v>
      </c>
      <c r="L3629" t="s">
        <v>953</v>
      </c>
      <c r="M3629">
        <v>4000</v>
      </c>
      <c r="N3629" t="str">
        <f t="shared" si="1340"/>
        <v>Low</v>
      </c>
      <c r="O3629">
        <v>2207975</v>
      </c>
      <c r="P3629" t="str">
        <f t="shared" si="1341"/>
        <v>Flop</v>
      </c>
      <c r="Q3629" t="s">
        <v>6490</v>
      </c>
      <c r="R3629" t="str">
        <f t="shared" si="1342"/>
        <v>Drama</v>
      </c>
      <c r="S3629">
        <f t="shared" si="1343"/>
        <v>2</v>
      </c>
      <c r="T3629" t="s">
        <v>1405</v>
      </c>
      <c r="U3629" t="s">
        <v>17151</v>
      </c>
      <c r="V3629">
        <v>28855</v>
      </c>
      <c r="W3629" t="str">
        <f t="shared" si="1344"/>
        <v>Low</v>
      </c>
      <c r="X3629">
        <v>8297</v>
      </c>
      <c r="Y3629" t="str">
        <f t="shared" si="1345"/>
        <v>Low</v>
      </c>
      <c r="Z3629" t="s">
        <v>7909</v>
      </c>
      <c r="AA3629">
        <v>0</v>
      </c>
      <c r="AB3629" t="str">
        <f t="shared" si="1346"/>
        <v>Symbolic Poster</v>
      </c>
      <c r="AC3629" t="s">
        <v>17152</v>
      </c>
      <c r="AD3629" t="s">
        <v>17153</v>
      </c>
      <c r="AE3629">
        <v>190</v>
      </c>
      <c r="AF3629" t="str">
        <f t="shared" si="1347"/>
        <v>Very Low</v>
      </c>
      <c r="AG3629" t="s">
        <v>9</v>
      </c>
      <c r="AH3629" t="s">
        <v>10</v>
      </c>
      <c r="AI3629" t="s">
        <v>11</v>
      </c>
      <c r="AJ3629" t="str">
        <f t="shared" si="1348"/>
        <v>Teen</v>
      </c>
      <c r="AK3629">
        <v>6000000</v>
      </c>
      <c r="AL3629" t="str">
        <f t="shared" si="1349"/>
        <v>Low Budget</v>
      </c>
      <c r="AM3629">
        <v>2003</v>
      </c>
      <c r="AN3629">
        <f t="shared" si="1350"/>
        <v>22</v>
      </c>
      <c r="AO3629" t="str">
        <f t="shared" si="1351"/>
        <v>Old Classic</v>
      </c>
      <c r="AP3629">
        <v>3000</v>
      </c>
      <c r="AQ3629" t="str">
        <f t="shared" si="1352"/>
        <v>Low</v>
      </c>
      <c r="AR3629">
        <v>7.2</v>
      </c>
      <c r="AS3629" t="str">
        <f t="shared" si="1353"/>
        <v>Good</v>
      </c>
      <c r="AT3629">
        <v>2.35</v>
      </c>
      <c r="AU3629" t="str">
        <f t="shared" si="1354"/>
        <v>Cinematic Widescreen</v>
      </c>
      <c r="AV3629">
        <v>0</v>
      </c>
      <c r="AW3629" t="str">
        <f t="shared" si="1355"/>
        <v>Very Low</v>
      </c>
    </row>
    <row r="3630" spans="1:49" x14ac:dyDescent="0.3">
      <c r="A3630" t="s">
        <v>0</v>
      </c>
      <c r="B3630" t="s">
        <v>17154</v>
      </c>
      <c r="C3630">
        <v>84</v>
      </c>
      <c r="D3630" t="str">
        <f t="shared" si="1335"/>
        <v>Low</v>
      </c>
      <c r="E3630">
        <v>95</v>
      </c>
      <c r="F3630" t="str">
        <f t="shared" si="1336"/>
        <v>1h 35m</v>
      </c>
      <c r="G3630" t="str">
        <f t="shared" si="1337"/>
        <v>Standard Movie</v>
      </c>
      <c r="H3630">
        <v>8</v>
      </c>
      <c r="I3630" t="str">
        <f t="shared" si="1338"/>
        <v>Very Low</v>
      </c>
      <c r="J3630">
        <v>15</v>
      </c>
      <c r="K3630" t="str">
        <f t="shared" si="1339"/>
        <v>Very Low</v>
      </c>
      <c r="L3630" t="s">
        <v>17155</v>
      </c>
      <c r="M3630">
        <v>244</v>
      </c>
      <c r="N3630" t="str">
        <f t="shared" si="1340"/>
        <v>Low</v>
      </c>
      <c r="O3630">
        <v>2025238</v>
      </c>
      <c r="P3630" t="str">
        <f t="shared" si="1341"/>
        <v>Flop</v>
      </c>
      <c r="Q3630" t="s">
        <v>5287</v>
      </c>
      <c r="R3630" t="str">
        <f t="shared" si="1342"/>
        <v>Comedy</v>
      </c>
      <c r="S3630">
        <f t="shared" si="1343"/>
        <v>4</v>
      </c>
      <c r="T3630" t="s">
        <v>3407</v>
      </c>
      <c r="U3630" t="s">
        <v>17156</v>
      </c>
      <c r="V3630">
        <v>9589</v>
      </c>
      <c r="W3630" t="str">
        <f t="shared" si="1344"/>
        <v>Very Low</v>
      </c>
      <c r="X3630">
        <v>489</v>
      </c>
      <c r="Y3630" t="str">
        <f t="shared" si="1345"/>
        <v>Very Low</v>
      </c>
      <c r="Z3630" t="s">
        <v>17157</v>
      </c>
      <c r="AA3630">
        <v>3</v>
      </c>
      <c r="AB3630" t="str">
        <f t="shared" si="1346"/>
        <v>Duo/Trio Poster</v>
      </c>
      <c r="AC3630" t="s">
        <v>17158</v>
      </c>
      <c r="AD3630" t="s">
        <v>17159</v>
      </c>
      <c r="AE3630">
        <v>105</v>
      </c>
      <c r="AF3630" t="str">
        <f t="shared" si="1347"/>
        <v>Very Low</v>
      </c>
      <c r="AG3630" t="s">
        <v>9</v>
      </c>
      <c r="AH3630" t="s">
        <v>10</v>
      </c>
      <c r="AI3630" t="s">
        <v>556</v>
      </c>
      <c r="AJ3630" t="str">
        <f t="shared" si="1348"/>
        <v>Adult</v>
      </c>
      <c r="AK3630">
        <v>6000000</v>
      </c>
      <c r="AL3630" t="str">
        <f t="shared" si="1349"/>
        <v>Low Budget</v>
      </c>
      <c r="AM3630">
        <v>2001</v>
      </c>
      <c r="AN3630">
        <f t="shared" si="1350"/>
        <v>24</v>
      </c>
      <c r="AO3630" t="str">
        <f t="shared" si="1351"/>
        <v>Old Classic</v>
      </c>
      <c r="AP3630">
        <v>230</v>
      </c>
      <c r="AQ3630" t="str">
        <f t="shared" si="1352"/>
        <v>Very Low</v>
      </c>
      <c r="AR3630">
        <v>5.8</v>
      </c>
      <c r="AS3630" t="str">
        <f t="shared" si="1353"/>
        <v>Below Average</v>
      </c>
      <c r="AT3630">
        <v>1.85</v>
      </c>
      <c r="AU3630" t="str">
        <f t="shared" si="1354"/>
        <v>HDTV / Widescreen</v>
      </c>
      <c r="AV3630">
        <v>289</v>
      </c>
      <c r="AW3630" t="str">
        <f t="shared" si="1355"/>
        <v>Very Low</v>
      </c>
    </row>
    <row r="3631" spans="1:49" x14ac:dyDescent="0.3">
      <c r="A3631" t="s">
        <v>0</v>
      </c>
      <c r="B3631" t="s">
        <v>17160</v>
      </c>
      <c r="C3631">
        <v>61</v>
      </c>
      <c r="D3631" t="str">
        <f t="shared" si="1335"/>
        <v>Low</v>
      </c>
      <c r="E3631">
        <v>84</v>
      </c>
      <c r="F3631" t="str">
        <f t="shared" si="1336"/>
        <v>1h 24m</v>
      </c>
      <c r="G3631" t="str">
        <f t="shared" si="1337"/>
        <v>Featurette</v>
      </c>
      <c r="H3631">
        <v>5</v>
      </c>
      <c r="I3631" t="str">
        <f t="shared" si="1338"/>
        <v>Very Low</v>
      </c>
      <c r="J3631">
        <v>152</v>
      </c>
      <c r="K3631" t="str">
        <f t="shared" si="1339"/>
        <v>Very Low</v>
      </c>
      <c r="L3631" t="s">
        <v>16174</v>
      </c>
      <c r="M3631">
        <v>944</v>
      </c>
      <c r="N3631" t="str">
        <f t="shared" si="1340"/>
        <v>Low</v>
      </c>
      <c r="O3631">
        <v>1028337</v>
      </c>
      <c r="P3631" t="str">
        <f t="shared" si="1341"/>
        <v>Flop</v>
      </c>
      <c r="Q3631" t="s">
        <v>4046</v>
      </c>
      <c r="R3631" t="str">
        <f t="shared" si="1342"/>
        <v>Drama</v>
      </c>
      <c r="S3631">
        <f t="shared" si="1343"/>
        <v>2</v>
      </c>
      <c r="T3631" t="s">
        <v>4106</v>
      </c>
      <c r="U3631" t="s">
        <v>17161</v>
      </c>
      <c r="V3631">
        <v>3413</v>
      </c>
      <c r="W3631" t="str">
        <f t="shared" si="1344"/>
        <v>Very Low</v>
      </c>
      <c r="X3631">
        <v>1407</v>
      </c>
      <c r="Y3631" t="str">
        <f t="shared" si="1345"/>
        <v>Low</v>
      </c>
      <c r="Z3631" t="s">
        <v>17162</v>
      </c>
      <c r="AA3631">
        <v>2</v>
      </c>
      <c r="AB3631" t="str">
        <f t="shared" si="1346"/>
        <v>Duo/Trio Poster</v>
      </c>
      <c r="AC3631" t="s">
        <v>17163</v>
      </c>
      <c r="AD3631" t="s">
        <v>17164</v>
      </c>
      <c r="AE3631">
        <v>78</v>
      </c>
      <c r="AF3631" t="str">
        <f t="shared" si="1347"/>
        <v>Very Low</v>
      </c>
      <c r="AG3631" t="s">
        <v>9</v>
      </c>
      <c r="AH3631" t="s">
        <v>10</v>
      </c>
      <c r="AI3631" t="s">
        <v>556</v>
      </c>
      <c r="AJ3631" t="str">
        <f t="shared" si="1348"/>
        <v>Adult</v>
      </c>
      <c r="AK3631">
        <f>AK3630</f>
        <v>6000000</v>
      </c>
      <c r="AL3631" t="str">
        <f t="shared" si="1349"/>
        <v>Low Budget</v>
      </c>
      <c r="AM3631">
        <v>2001</v>
      </c>
      <c r="AN3631">
        <f t="shared" si="1350"/>
        <v>24</v>
      </c>
      <c r="AO3631" t="str">
        <f t="shared" si="1351"/>
        <v>Old Classic</v>
      </c>
      <c r="AP3631">
        <v>257</v>
      </c>
      <c r="AQ3631" t="str">
        <f t="shared" si="1352"/>
        <v>Very Low</v>
      </c>
      <c r="AR3631">
        <v>6.4</v>
      </c>
      <c r="AS3631" t="str">
        <f t="shared" si="1353"/>
        <v>Average</v>
      </c>
      <c r="AT3631">
        <v>1.85</v>
      </c>
      <c r="AU3631" t="str">
        <f t="shared" si="1354"/>
        <v>HDTV / Widescreen</v>
      </c>
      <c r="AV3631">
        <v>29</v>
      </c>
      <c r="AW3631" t="str">
        <f t="shared" si="1355"/>
        <v>Very Low</v>
      </c>
    </row>
    <row r="3632" spans="1:49" x14ac:dyDescent="0.3">
      <c r="A3632" t="s">
        <v>0</v>
      </c>
      <c r="B3632" t="s">
        <v>17165</v>
      </c>
      <c r="C3632">
        <v>147</v>
      </c>
      <c r="D3632" t="str">
        <f t="shared" si="1335"/>
        <v>Low</v>
      </c>
      <c r="E3632">
        <v>144</v>
      </c>
      <c r="F3632" t="str">
        <f t="shared" si="1336"/>
        <v>2h 24m</v>
      </c>
      <c r="G3632" t="str">
        <f t="shared" si="1337"/>
        <v>Long Movie</v>
      </c>
      <c r="H3632">
        <v>541</v>
      </c>
      <c r="I3632" t="str">
        <f t="shared" si="1338"/>
        <v>Very Low</v>
      </c>
      <c r="J3632">
        <v>242</v>
      </c>
      <c r="K3632" t="str">
        <f t="shared" si="1339"/>
        <v>Very Low</v>
      </c>
      <c r="L3632" t="s">
        <v>17166</v>
      </c>
      <c r="M3632">
        <v>682</v>
      </c>
      <c r="N3632" t="str">
        <f t="shared" si="1340"/>
        <v>Low</v>
      </c>
      <c r="O3632">
        <f>O3631</f>
        <v>1028337</v>
      </c>
      <c r="P3632" t="str">
        <f t="shared" si="1341"/>
        <v>Flop</v>
      </c>
      <c r="Q3632" t="s">
        <v>107</v>
      </c>
      <c r="R3632" t="str">
        <f t="shared" si="1342"/>
        <v>Action</v>
      </c>
      <c r="S3632">
        <f t="shared" si="1343"/>
        <v>3</v>
      </c>
      <c r="T3632" t="s">
        <v>17167</v>
      </c>
      <c r="U3632" t="s">
        <v>17168</v>
      </c>
      <c r="V3632">
        <v>63192</v>
      </c>
      <c r="W3632" t="str">
        <f t="shared" si="1344"/>
        <v>Medium</v>
      </c>
      <c r="X3632">
        <v>2379</v>
      </c>
      <c r="Y3632" t="str">
        <f t="shared" si="1345"/>
        <v>Low</v>
      </c>
      <c r="Z3632" t="s">
        <v>17169</v>
      </c>
      <c r="AA3632">
        <v>1</v>
      </c>
      <c r="AB3632" t="str">
        <f t="shared" si="1346"/>
        <v>Solo Star Poster</v>
      </c>
      <c r="AC3632" t="s">
        <v>17170</v>
      </c>
      <c r="AD3632" t="s">
        <v>17171</v>
      </c>
      <c r="AE3632">
        <v>287</v>
      </c>
      <c r="AF3632" t="str">
        <f t="shared" si="1347"/>
        <v>Very Low</v>
      </c>
      <c r="AG3632" t="s">
        <v>9</v>
      </c>
      <c r="AH3632" t="s">
        <v>10</v>
      </c>
      <c r="AI3632" t="s">
        <v>556</v>
      </c>
      <c r="AJ3632" t="str">
        <f t="shared" si="1348"/>
        <v>Adult</v>
      </c>
      <c r="AK3632">
        <v>6244087</v>
      </c>
      <c r="AL3632" t="str">
        <f t="shared" si="1349"/>
        <v>Low Budget</v>
      </c>
      <c r="AM3632">
        <v>1969</v>
      </c>
      <c r="AN3632">
        <f t="shared" si="1350"/>
        <v>56</v>
      </c>
      <c r="AO3632" t="str">
        <f t="shared" si="1351"/>
        <v>Old Classic</v>
      </c>
      <c r="AP3632">
        <v>288</v>
      </c>
      <c r="AQ3632" t="str">
        <f t="shared" si="1352"/>
        <v>Very Low</v>
      </c>
      <c r="AR3632">
        <v>8</v>
      </c>
      <c r="AS3632" t="str">
        <f t="shared" si="1353"/>
        <v>Excellent</v>
      </c>
      <c r="AT3632">
        <v>2.35</v>
      </c>
      <c r="AU3632" t="str">
        <f t="shared" si="1354"/>
        <v>Cinematic Widescreen</v>
      </c>
      <c r="AV3632">
        <v>0</v>
      </c>
      <c r="AW3632" t="str">
        <f t="shared" si="1355"/>
        <v>Very Low</v>
      </c>
    </row>
    <row r="3633" spans="1:49" x14ac:dyDescent="0.3">
      <c r="A3633" t="s">
        <v>0</v>
      </c>
      <c r="B3633" t="s">
        <v>8168</v>
      </c>
      <c r="C3633">
        <v>147</v>
      </c>
      <c r="D3633" t="str">
        <f t="shared" si="1335"/>
        <v>Low</v>
      </c>
      <c r="E3633">
        <v>99</v>
      </c>
      <c r="F3633" t="str">
        <f t="shared" si="1336"/>
        <v>1h 39m</v>
      </c>
      <c r="G3633" t="str">
        <f t="shared" si="1337"/>
        <v>Standard Movie</v>
      </c>
      <c r="H3633">
        <v>129</v>
      </c>
      <c r="I3633" t="str">
        <f t="shared" si="1338"/>
        <v>Very Low</v>
      </c>
      <c r="J3633">
        <v>362</v>
      </c>
      <c r="K3633" t="str">
        <f t="shared" si="1339"/>
        <v>Very Low</v>
      </c>
      <c r="L3633" t="s">
        <v>6831</v>
      </c>
      <c r="M3633">
        <v>976</v>
      </c>
      <c r="N3633" t="str">
        <f t="shared" si="1340"/>
        <v>Low</v>
      </c>
      <c r="O3633">
        <v>2077046</v>
      </c>
      <c r="P3633" t="str">
        <f t="shared" si="1341"/>
        <v>Flop</v>
      </c>
      <c r="Q3633" t="s">
        <v>1386</v>
      </c>
      <c r="R3633" t="str">
        <f t="shared" si="1342"/>
        <v>Comedy</v>
      </c>
      <c r="S3633">
        <f t="shared" si="1343"/>
        <v>3</v>
      </c>
      <c r="T3633" t="s">
        <v>6741</v>
      </c>
      <c r="U3633" t="s">
        <v>17172</v>
      </c>
      <c r="V3633">
        <v>27266</v>
      </c>
      <c r="W3633" t="str">
        <f t="shared" si="1344"/>
        <v>Low</v>
      </c>
      <c r="X3633">
        <v>2748</v>
      </c>
      <c r="Y3633" t="str">
        <f t="shared" si="1345"/>
        <v>Low</v>
      </c>
      <c r="Z3633" t="s">
        <v>8355</v>
      </c>
      <c r="AA3633">
        <v>2</v>
      </c>
      <c r="AB3633" t="str">
        <f t="shared" si="1346"/>
        <v>Duo/Trio Poster</v>
      </c>
      <c r="AC3633" t="s">
        <v>17173</v>
      </c>
      <c r="AD3633" t="s">
        <v>17174</v>
      </c>
      <c r="AE3633">
        <v>75</v>
      </c>
      <c r="AF3633" t="str">
        <f t="shared" si="1347"/>
        <v>Very Low</v>
      </c>
      <c r="AG3633" t="s">
        <v>9</v>
      </c>
      <c r="AH3633" t="s">
        <v>10</v>
      </c>
      <c r="AI3633" t="s">
        <v>556</v>
      </c>
      <c r="AJ3633" t="str">
        <f t="shared" si="1348"/>
        <v>Adult</v>
      </c>
      <c r="AK3633">
        <v>6000000</v>
      </c>
      <c r="AL3633" t="str">
        <f t="shared" si="1349"/>
        <v>Low Budget</v>
      </c>
      <c r="AM3633">
        <v>2008</v>
      </c>
      <c r="AN3633">
        <f t="shared" si="1350"/>
        <v>17</v>
      </c>
      <c r="AO3633" t="str">
        <f t="shared" si="1351"/>
        <v>Old Classic</v>
      </c>
      <c r="AP3633">
        <v>617</v>
      </c>
      <c r="AQ3633" t="str">
        <f t="shared" si="1352"/>
        <v>Very Low</v>
      </c>
      <c r="AR3633">
        <v>7</v>
      </c>
      <c r="AS3633" t="str">
        <f t="shared" si="1353"/>
        <v>Good</v>
      </c>
      <c r="AT3633">
        <v>2.35</v>
      </c>
      <c r="AU3633" t="str">
        <f t="shared" si="1354"/>
        <v>Cinematic Widescreen</v>
      </c>
      <c r="AV3633">
        <v>0</v>
      </c>
      <c r="AW3633" t="str">
        <f t="shared" si="1355"/>
        <v>Very Low</v>
      </c>
    </row>
    <row r="3634" spans="1:49" x14ac:dyDescent="0.3">
      <c r="A3634" t="s">
        <v>718</v>
      </c>
      <c r="B3634" t="s">
        <v>17175</v>
      </c>
      <c r="C3634">
        <v>23</v>
      </c>
      <c r="D3634" t="str">
        <f t="shared" si="1335"/>
        <v>Very Low</v>
      </c>
      <c r="E3634">
        <v>110</v>
      </c>
      <c r="F3634" t="str">
        <f t="shared" si="1336"/>
        <v>1h 50m</v>
      </c>
      <c r="G3634" t="str">
        <f t="shared" si="1337"/>
        <v>Standard Movie</v>
      </c>
      <c r="H3634">
        <v>735</v>
      </c>
      <c r="I3634" t="str">
        <f t="shared" si="1338"/>
        <v>Very Low</v>
      </c>
      <c r="J3634">
        <v>20</v>
      </c>
      <c r="K3634" t="str">
        <f t="shared" si="1339"/>
        <v>Very Low</v>
      </c>
      <c r="L3634" t="s">
        <v>17176</v>
      </c>
      <c r="M3634">
        <v>187</v>
      </c>
      <c r="N3634" t="str">
        <f t="shared" si="1340"/>
        <v>Low</v>
      </c>
      <c r="O3634">
        <f>O3633</f>
        <v>2077046</v>
      </c>
      <c r="P3634" t="str">
        <f t="shared" si="1341"/>
        <v>Flop</v>
      </c>
      <c r="Q3634" t="s">
        <v>17177</v>
      </c>
      <c r="R3634" t="str">
        <f t="shared" si="1342"/>
        <v>Adventure</v>
      </c>
      <c r="S3634">
        <f t="shared" si="1343"/>
        <v>4</v>
      </c>
      <c r="T3634" t="s">
        <v>17178</v>
      </c>
      <c r="U3634" t="s">
        <v>17179</v>
      </c>
      <c r="V3634">
        <v>11623</v>
      </c>
      <c r="W3634" t="str">
        <f t="shared" si="1344"/>
        <v>Low</v>
      </c>
      <c r="X3634">
        <v>297</v>
      </c>
      <c r="Y3634" t="str">
        <f t="shared" si="1345"/>
        <v>Very Low</v>
      </c>
      <c r="Z3634" t="s">
        <v>17180</v>
      </c>
      <c r="AA3634">
        <v>2</v>
      </c>
      <c r="AB3634" t="str">
        <f t="shared" si="1346"/>
        <v>Duo/Trio Poster</v>
      </c>
      <c r="AC3634" t="s">
        <v>17181</v>
      </c>
      <c r="AD3634" t="s">
        <v>17182</v>
      </c>
      <c r="AE3634">
        <v>50</v>
      </c>
      <c r="AF3634" t="str">
        <f t="shared" si="1347"/>
        <v>Very Low</v>
      </c>
      <c r="AG3634" t="s">
        <v>9</v>
      </c>
      <c r="AH3634" t="s">
        <v>28</v>
      </c>
      <c r="AI3634" t="s">
        <v>66</v>
      </c>
      <c r="AJ3634" t="str">
        <f t="shared" si="1348"/>
        <v>Family</v>
      </c>
      <c r="AK3634">
        <v>6000000</v>
      </c>
      <c r="AL3634" t="str">
        <f t="shared" si="1349"/>
        <v>Low Budget</v>
      </c>
      <c r="AM3634">
        <v>1979</v>
      </c>
      <c r="AN3634">
        <f t="shared" si="1350"/>
        <v>46</v>
      </c>
      <c r="AO3634" t="str">
        <f t="shared" si="1351"/>
        <v>Old Classic</v>
      </c>
      <c r="AP3634">
        <v>34</v>
      </c>
      <c r="AQ3634" t="str">
        <f t="shared" si="1352"/>
        <v>Very Low</v>
      </c>
      <c r="AR3634">
        <v>7</v>
      </c>
      <c r="AS3634" t="str">
        <f t="shared" si="1353"/>
        <v>Good</v>
      </c>
      <c r="AT3634">
        <v>1.85</v>
      </c>
      <c r="AU3634" t="str">
        <f t="shared" si="1354"/>
        <v>HDTV / Widescreen</v>
      </c>
      <c r="AV3634">
        <v>643</v>
      </c>
      <c r="AW3634" t="str">
        <f t="shared" si="1355"/>
        <v>Very Low</v>
      </c>
    </row>
    <row r="3635" spans="1:49" x14ac:dyDescent="0.3">
      <c r="A3635" t="s">
        <v>0</v>
      </c>
      <c r="B3635" t="s">
        <v>16626</v>
      </c>
      <c r="C3635">
        <v>75</v>
      </c>
      <c r="D3635" t="str">
        <f t="shared" si="1335"/>
        <v>Low</v>
      </c>
      <c r="E3635">
        <v>97</v>
      </c>
      <c r="F3635" t="str">
        <f t="shared" si="1336"/>
        <v>1h 37m</v>
      </c>
      <c r="G3635" t="str">
        <f t="shared" si="1337"/>
        <v>Standard Movie</v>
      </c>
      <c r="H3635">
        <v>159</v>
      </c>
      <c r="I3635" t="str">
        <f t="shared" si="1338"/>
        <v>Very Low</v>
      </c>
      <c r="J3635">
        <v>53</v>
      </c>
      <c r="K3635" t="str">
        <f t="shared" si="1339"/>
        <v>Very Low</v>
      </c>
      <c r="L3635" t="s">
        <v>17183</v>
      </c>
      <c r="M3635">
        <v>631</v>
      </c>
      <c r="N3635" t="str">
        <f t="shared" si="1340"/>
        <v>Low</v>
      </c>
      <c r="O3635">
        <v>267194</v>
      </c>
      <c r="P3635" t="str">
        <f t="shared" si="1341"/>
        <v>Flop</v>
      </c>
      <c r="Q3635" t="s">
        <v>3380</v>
      </c>
      <c r="R3635" t="str">
        <f t="shared" si="1342"/>
        <v>Drama</v>
      </c>
      <c r="S3635">
        <f t="shared" si="1343"/>
        <v>1</v>
      </c>
      <c r="T3635" t="s">
        <v>43</v>
      </c>
      <c r="U3635" t="s">
        <v>17184</v>
      </c>
      <c r="V3635">
        <v>6906</v>
      </c>
      <c r="W3635" t="str">
        <f t="shared" si="1344"/>
        <v>Very Low</v>
      </c>
      <c r="X3635">
        <v>841</v>
      </c>
      <c r="Y3635" t="str">
        <f t="shared" si="1345"/>
        <v>Very Low</v>
      </c>
      <c r="Z3635" t="s">
        <v>17185</v>
      </c>
      <c r="AA3635">
        <v>0</v>
      </c>
      <c r="AB3635" t="str">
        <f t="shared" si="1346"/>
        <v>Symbolic Poster</v>
      </c>
      <c r="AC3635" t="s">
        <v>17186</v>
      </c>
      <c r="AD3635" t="s">
        <v>17187</v>
      </c>
      <c r="AE3635">
        <v>111</v>
      </c>
      <c r="AF3635" t="str">
        <f t="shared" si="1347"/>
        <v>Very Low</v>
      </c>
      <c r="AG3635" t="s">
        <v>9</v>
      </c>
      <c r="AH3635" t="s">
        <v>28</v>
      </c>
      <c r="AI3635" t="s">
        <v>556</v>
      </c>
      <c r="AJ3635" t="str">
        <f t="shared" si="1348"/>
        <v>Adult</v>
      </c>
      <c r="AK3635">
        <f>AK3634</f>
        <v>6000000</v>
      </c>
      <c r="AL3635" t="str">
        <f t="shared" si="1349"/>
        <v>Low Budget</v>
      </c>
      <c r="AM3635">
        <v>2002</v>
      </c>
      <c r="AN3635">
        <f t="shared" si="1350"/>
        <v>23</v>
      </c>
      <c r="AO3635" t="str">
        <f t="shared" si="1351"/>
        <v>Old Classic</v>
      </c>
      <c r="AP3635">
        <v>104</v>
      </c>
      <c r="AQ3635" t="str">
        <f t="shared" si="1352"/>
        <v>Very Low</v>
      </c>
      <c r="AR3635">
        <v>6.7</v>
      </c>
      <c r="AS3635" t="str">
        <f t="shared" si="1353"/>
        <v>Average</v>
      </c>
      <c r="AT3635">
        <v>1.85</v>
      </c>
      <c r="AU3635" t="str">
        <f t="shared" si="1354"/>
        <v>HDTV / Widescreen</v>
      </c>
      <c r="AV3635">
        <v>605</v>
      </c>
      <c r="AW3635" t="str">
        <f t="shared" si="1355"/>
        <v>Very Low</v>
      </c>
    </row>
    <row r="3636" spans="1:49" x14ac:dyDescent="0.3">
      <c r="A3636" t="s">
        <v>0</v>
      </c>
      <c r="B3636" t="s">
        <v>17188</v>
      </c>
      <c r="C3636">
        <v>17</v>
      </c>
      <c r="D3636" t="str">
        <f t="shared" si="1335"/>
        <v>Very Low</v>
      </c>
      <c r="E3636">
        <v>107</v>
      </c>
      <c r="F3636" t="str">
        <f t="shared" si="1336"/>
        <v>1h 47m</v>
      </c>
      <c r="G3636" t="str">
        <f t="shared" si="1337"/>
        <v>Standard Movie</v>
      </c>
      <c r="H3636">
        <v>0</v>
      </c>
      <c r="I3636" t="str">
        <f t="shared" si="1338"/>
        <v>Very Low</v>
      </c>
      <c r="J3636">
        <v>284</v>
      </c>
      <c r="K3636" t="str">
        <f t="shared" si="1339"/>
        <v>Very Low</v>
      </c>
      <c r="L3636" t="s">
        <v>5755</v>
      </c>
      <c r="M3636">
        <v>721</v>
      </c>
      <c r="N3636" t="str">
        <f t="shared" si="1340"/>
        <v>Low</v>
      </c>
      <c r="O3636">
        <v>869325</v>
      </c>
      <c r="P3636" t="str">
        <f t="shared" si="1341"/>
        <v>Flop</v>
      </c>
      <c r="Q3636" t="s">
        <v>3</v>
      </c>
      <c r="R3636" t="str">
        <f t="shared" si="1342"/>
        <v>Action</v>
      </c>
      <c r="S3636">
        <f t="shared" si="1343"/>
        <v>4</v>
      </c>
      <c r="T3636" t="s">
        <v>17189</v>
      </c>
      <c r="U3636" t="s">
        <v>17190</v>
      </c>
      <c r="V3636">
        <v>2281</v>
      </c>
      <c r="W3636" t="str">
        <f t="shared" si="1344"/>
        <v>Very Low</v>
      </c>
      <c r="X3636">
        <v>2000</v>
      </c>
      <c r="Y3636" t="str">
        <f t="shared" si="1345"/>
        <v>Low</v>
      </c>
      <c r="Z3636" t="s">
        <v>17191</v>
      </c>
      <c r="AA3636">
        <v>2</v>
      </c>
      <c r="AB3636" t="str">
        <f t="shared" si="1346"/>
        <v>Duo/Trio Poster</v>
      </c>
      <c r="AC3636" t="s">
        <v>17192</v>
      </c>
      <c r="AD3636" t="s">
        <v>17193</v>
      </c>
      <c r="AE3636">
        <v>16</v>
      </c>
      <c r="AF3636" t="str">
        <f t="shared" si="1347"/>
        <v>Very Low</v>
      </c>
      <c r="AG3636" t="s">
        <v>9</v>
      </c>
      <c r="AH3636" t="s">
        <v>10</v>
      </c>
      <c r="AI3636" t="s">
        <v>11</v>
      </c>
      <c r="AJ3636" t="str">
        <f t="shared" si="1348"/>
        <v>Teen</v>
      </c>
      <c r="AK3636">
        <v>6000000</v>
      </c>
      <c r="AL3636" t="str">
        <f t="shared" si="1349"/>
        <v>Low Budget</v>
      </c>
      <c r="AM3636">
        <v>1991</v>
      </c>
      <c r="AN3636">
        <f t="shared" si="1350"/>
        <v>34</v>
      </c>
      <c r="AO3636" t="str">
        <f t="shared" si="1351"/>
        <v>Old Classic</v>
      </c>
      <c r="AP3636">
        <v>514</v>
      </c>
      <c r="AQ3636" t="str">
        <f t="shared" si="1352"/>
        <v>Very Low</v>
      </c>
      <c r="AR3636">
        <v>3.8</v>
      </c>
      <c r="AS3636" t="str">
        <f t="shared" si="1353"/>
        <v>Very Poor</v>
      </c>
      <c r="AT3636">
        <v>1.85</v>
      </c>
      <c r="AU3636" t="str">
        <f t="shared" si="1354"/>
        <v>HDTV / Widescreen</v>
      </c>
      <c r="AV3636">
        <v>125</v>
      </c>
      <c r="AW3636" t="str">
        <f t="shared" si="1355"/>
        <v>Very Low</v>
      </c>
    </row>
    <row r="3637" spans="1:49" x14ac:dyDescent="0.3">
      <c r="A3637" t="s">
        <v>0</v>
      </c>
      <c r="B3637" t="s">
        <v>17194</v>
      </c>
      <c r="C3637">
        <v>16</v>
      </c>
      <c r="D3637" t="str">
        <f t="shared" si="1335"/>
        <v>Very Low</v>
      </c>
      <c r="E3637">
        <v>90</v>
      </c>
      <c r="F3637" t="str">
        <f t="shared" si="1336"/>
        <v>1h 30m</v>
      </c>
      <c r="G3637" t="str">
        <f t="shared" si="1337"/>
        <v>Standard Movie</v>
      </c>
      <c r="H3637">
        <v>11</v>
      </c>
      <c r="I3637" t="str">
        <f t="shared" si="1338"/>
        <v>Very Low</v>
      </c>
      <c r="J3637">
        <v>316</v>
      </c>
      <c r="K3637" t="str">
        <f t="shared" si="1339"/>
        <v>Very Low</v>
      </c>
      <c r="L3637" t="s">
        <v>17195</v>
      </c>
      <c r="M3637">
        <v>767</v>
      </c>
      <c r="N3637" t="str">
        <f t="shared" si="1340"/>
        <v>Low</v>
      </c>
      <c r="O3637">
        <v>399611</v>
      </c>
      <c r="P3637" t="str">
        <f t="shared" si="1341"/>
        <v>Flop</v>
      </c>
      <c r="Q3637" t="s">
        <v>1605</v>
      </c>
      <c r="R3637" t="str">
        <f t="shared" si="1342"/>
        <v>Biography</v>
      </c>
      <c r="S3637">
        <f t="shared" si="1343"/>
        <v>3</v>
      </c>
      <c r="T3637" t="s">
        <v>6417</v>
      </c>
      <c r="U3637" t="s">
        <v>17196</v>
      </c>
      <c r="V3637">
        <v>1245</v>
      </c>
      <c r="W3637" t="str">
        <f t="shared" si="1344"/>
        <v>Very Low</v>
      </c>
      <c r="X3637">
        <v>2370</v>
      </c>
      <c r="Y3637" t="str">
        <f t="shared" si="1345"/>
        <v>Low</v>
      </c>
      <c r="Z3637" t="s">
        <v>17197</v>
      </c>
      <c r="AA3637">
        <v>2</v>
      </c>
      <c r="AB3637" t="str">
        <f t="shared" si="1346"/>
        <v>Duo/Trio Poster</v>
      </c>
      <c r="AC3637" t="s">
        <v>17198</v>
      </c>
      <c r="AD3637" t="s">
        <v>17199</v>
      </c>
      <c r="AE3637">
        <v>29</v>
      </c>
      <c r="AF3637" t="str">
        <f t="shared" si="1347"/>
        <v>Very Low</v>
      </c>
      <c r="AG3637" t="s">
        <v>9</v>
      </c>
      <c r="AH3637" t="s">
        <v>10</v>
      </c>
      <c r="AI3637" t="s">
        <v>66</v>
      </c>
      <c r="AJ3637" t="str">
        <f t="shared" si="1348"/>
        <v>Family</v>
      </c>
      <c r="AK3637">
        <v>6000000</v>
      </c>
      <c r="AL3637" t="str">
        <f t="shared" si="1349"/>
        <v>Low Budget</v>
      </c>
      <c r="AM3637">
        <v>2010</v>
      </c>
      <c r="AN3637">
        <f t="shared" si="1350"/>
        <v>15</v>
      </c>
      <c r="AO3637" t="str">
        <f t="shared" si="1351"/>
        <v>Modern Classic</v>
      </c>
      <c r="AP3637">
        <v>529</v>
      </c>
      <c r="AQ3637" t="str">
        <f t="shared" si="1352"/>
        <v>Very Low</v>
      </c>
      <c r="AR3637">
        <v>5.7</v>
      </c>
      <c r="AS3637" t="str">
        <f t="shared" si="1353"/>
        <v>Below Average</v>
      </c>
      <c r="AT3637">
        <v>1.85</v>
      </c>
      <c r="AU3637" t="str">
        <f t="shared" si="1354"/>
        <v>HDTV / Widescreen</v>
      </c>
      <c r="AV3637">
        <v>0</v>
      </c>
      <c r="AW3637" t="str">
        <f t="shared" si="1355"/>
        <v>Very Low</v>
      </c>
    </row>
    <row r="3638" spans="1:49" x14ac:dyDescent="0.3">
      <c r="A3638" t="s">
        <v>0</v>
      </c>
      <c r="B3638" t="s">
        <v>15283</v>
      </c>
      <c r="C3638">
        <v>60</v>
      </c>
      <c r="D3638" t="str">
        <f t="shared" si="1335"/>
        <v>Low</v>
      </c>
      <c r="E3638">
        <v>104</v>
      </c>
      <c r="F3638" t="str">
        <f t="shared" si="1336"/>
        <v>1h 44m</v>
      </c>
      <c r="G3638" t="str">
        <f t="shared" si="1337"/>
        <v>Standard Movie</v>
      </c>
      <c r="H3638">
        <v>324</v>
      </c>
      <c r="I3638" t="str">
        <f t="shared" si="1338"/>
        <v>Very Low</v>
      </c>
      <c r="J3638">
        <v>27</v>
      </c>
      <c r="K3638" t="str">
        <f t="shared" si="1339"/>
        <v>Very Low</v>
      </c>
      <c r="L3638" t="s">
        <v>17200</v>
      </c>
      <c r="M3638">
        <v>173</v>
      </c>
      <c r="N3638" t="str">
        <f t="shared" si="1340"/>
        <v>Low</v>
      </c>
      <c r="O3638">
        <v>181798</v>
      </c>
      <c r="P3638" t="str">
        <f t="shared" si="1341"/>
        <v>Flop</v>
      </c>
      <c r="Q3638" t="s">
        <v>3380</v>
      </c>
      <c r="R3638" t="str">
        <f t="shared" si="1342"/>
        <v>Drama</v>
      </c>
      <c r="S3638">
        <f t="shared" si="1343"/>
        <v>1</v>
      </c>
      <c r="T3638" t="s">
        <v>9998</v>
      </c>
      <c r="U3638" t="s">
        <v>17201</v>
      </c>
      <c r="V3638">
        <v>2591</v>
      </c>
      <c r="W3638" t="str">
        <f t="shared" si="1344"/>
        <v>Very Low</v>
      </c>
      <c r="X3638">
        <v>282</v>
      </c>
      <c r="Y3638" t="str">
        <f t="shared" si="1345"/>
        <v>Very Low</v>
      </c>
      <c r="Z3638" t="s">
        <v>17202</v>
      </c>
      <c r="AA3638">
        <v>5</v>
      </c>
      <c r="AB3638" t="str">
        <f t="shared" si="1346"/>
        <v>Ensemble Poster</v>
      </c>
      <c r="AC3638" t="s">
        <v>17203</v>
      </c>
      <c r="AD3638" t="s">
        <v>17204</v>
      </c>
      <c r="AE3638">
        <v>36</v>
      </c>
      <c r="AF3638" t="str">
        <f t="shared" si="1347"/>
        <v>Very Low</v>
      </c>
      <c r="AG3638" t="s">
        <v>1435</v>
      </c>
      <c r="AH3638" t="s">
        <v>1436</v>
      </c>
      <c r="AI3638" t="s">
        <v>556</v>
      </c>
      <c r="AJ3638" t="str">
        <f t="shared" si="1348"/>
        <v>Adult</v>
      </c>
      <c r="AK3638">
        <f>AK3637</f>
        <v>6000000</v>
      </c>
      <c r="AL3638" t="str">
        <f t="shared" si="1349"/>
        <v>Low Budget</v>
      </c>
      <c r="AM3638">
        <v>2003</v>
      </c>
      <c r="AN3638">
        <f t="shared" si="1350"/>
        <v>22</v>
      </c>
      <c r="AO3638" t="str">
        <f t="shared" si="1351"/>
        <v>Old Classic</v>
      </c>
      <c r="AP3638">
        <v>67</v>
      </c>
      <c r="AQ3638" t="str">
        <f t="shared" si="1352"/>
        <v>Very Low</v>
      </c>
      <c r="AR3638">
        <v>6.6</v>
      </c>
      <c r="AS3638" t="str">
        <f t="shared" si="1353"/>
        <v>Average</v>
      </c>
      <c r="AT3638">
        <v>1.66</v>
      </c>
      <c r="AU3638" t="str">
        <f t="shared" si="1354"/>
        <v/>
      </c>
      <c r="AV3638">
        <v>52</v>
      </c>
      <c r="AW3638" t="str">
        <f t="shared" si="1355"/>
        <v>Very Low</v>
      </c>
    </row>
    <row r="3639" spans="1:49" x14ac:dyDescent="0.3">
      <c r="A3639" t="s">
        <v>0</v>
      </c>
      <c r="B3639" t="s">
        <v>11014</v>
      </c>
      <c r="C3639">
        <v>63</v>
      </c>
      <c r="D3639" t="str">
        <f t="shared" si="1335"/>
        <v>Low</v>
      </c>
      <c r="E3639">
        <v>96</v>
      </c>
      <c r="F3639" t="str">
        <f t="shared" si="1336"/>
        <v>1h 36m</v>
      </c>
      <c r="G3639" t="str">
        <f t="shared" si="1337"/>
        <v>Standard Movie</v>
      </c>
      <c r="H3639">
        <v>19</v>
      </c>
      <c r="I3639" t="str">
        <f t="shared" si="1338"/>
        <v>Very Low</v>
      </c>
      <c r="J3639">
        <v>71</v>
      </c>
      <c r="K3639" t="str">
        <f t="shared" si="1339"/>
        <v>Very Low</v>
      </c>
      <c r="L3639" t="s">
        <v>818</v>
      </c>
      <c r="M3639">
        <v>1000</v>
      </c>
      <c r="N3639" t="str">
        <f t="shared" si="1340"/>
        <v>Low</v>
      </c>
      <c r="O3639">
        <v>115862</v>
      </c>
      <c r="P3639" t="str">
        <f t="shared" si="1341"/>
        <v>Flop</v>
      </c>
      <c r="Q3639" t="s">
        <v>185</v>
      </c>
      <c r="R3639" t="str">
        <f t="shared" si="1342"/>
        <v>Drama</v>
      </c>
      <c r="S3639">
        <f t="shared" si="1343"/>
        <v>2</v>
      </c>
      <c r="T3639" t="s">
        <v>1374</v>
      </c>
      <c r="U3639" t="s">
        <v>17205</v>
      </c>
      <c r="V3639">
        <v>7394</v>
      </c>
      <c r="W3639" t="str">
        <f t="shared" si="1344"/>
        <v>Very Low</v>
      </c>
      <c r="X3639">
        <v>2163</v>
      </c>
      <c r="Y3639" t="str">
        <f t="shared" si="1345"/>
        <v>Low</v>
      </c>
      <c r="Z3639" t="s">
        <v>17206</v>
      </c>
      <c r="AA3639">
        <v>2</v>
      </c>
      <c r="AB3639" t="str">
        <f t="shared" si="1346"/>
        <v>Duo/Trio Poster</v>
      </c>
      <c r="AC3639" t="s">
        <v>17207</v>
      </c>
      <c r="AD3639" t="s">
        <v>17208</v>
      </c>
      <c r="AE3639">
        <v>50</v>
      </c>
      <c r="AF3639" t="str">
        <f t="shared" si="1347"/>
        <v>Very Low</v>
      </c>
      <c r="AG3639" t="s">
        <v>9</v>
      </c>
      <c r="AH3639" t="s">
        <v>10</v>
      </c>
      <c r="AI3639" t="s">
        <v>556</v>
      </c>
      <c r="AJ3639" t="str">
        <f t="shared" si="1348"/>
        <v>Adult</v>
      </c>
      <c r="AK3639">
        <v>6000000</v>
      </c>
      <c r="AL3639" t="str">
        <f t="shared" si="1349"/>
        <v>Low Budget</v>
      </c>
      <c r="AM3639">
        <v>2009</v>
      </c>
      <c r="AN3639">
        <f t="shared" si="1350"/>
        <v>16</v>
      </c>
      <c r="AO3639" t="str">
        <f t="shared" si="1351"/>
        <v>Old Classic</v>
      </c>
      <c r="AP3639">
        <v>943</v>
      </c>
      <c r="AQ3639" t="str">
        <f t="shared" si="1352"/>
        <v>Very Low</v>
      </c>
      <c r="AR3639">
        <v>6.7</v>
      </c>
      <c r="AS3639" t="str">
        <f t="shared" si="1353"/>
        <v>Average</v>
      </c>
      <c r="AT3639">
        <v>2.35</v>
      </c>
      <c r="AU3639" t="str">
        <f t="shared" si="1354"/>
        <v>Cinematic Widescreen</v>
      </c>
      <c r="AV3639">
        <v>0</v>
      </c>
      <c r="AW3639" t="str">
        <f t="shared" si="1355"/>
        <v>Very Low</v>
      </c>
    </row>
    <row r="3640" spans="1:49" x14ac:dyDescent="0.3">
      <c r="A3640" t="str">
        <f>A3639</f>
        <v>Color</v>
      </c>
      <c r="B3640" t="s">
        <v>4590</v>
      </c>
      <c r="C3640">
        <v>56</v>
      </c>
      <c r="D3640" t="str">
        <f t="shared" si="1335"/>
        <v>Low</v>
      </c>
      <c r="E3640">
        <v>104</v>
      </c>
      <c r="F3640" t="str">
        <f t="shared" si="1336"/>
        <v>1h 44m</v>
      </c>
      <c r="G3640" t="str">
        <f t="shared" si="1337"/>
        <v>Standard Movie</v>
      </c>
      <c r="H3640">
        <v>61</v>
      </c>
      <c r="I3640" t="str">
        <f t="shared" si="1338"/>
        <v>Very Low</v>
      </c>
      <c r="J3640">
        <v>451</v>
      </c>
      <c r="K3640" t="str">
        <f t="shared" si="1339"/>
        <v>Very Low</v>
      </c>
      <c r="L3640" t="s">
        <v>475</v>
      </c>
      <c r="M3640">
        <v>974</v>
      </c>
      <c r="N3640" t="str">
        <f t="shared" si="1340"/>
        <v>Low</v>
      </c>
      <c r="O3640">
        <v>1346503</v>
      </c>
      <c r="P3640" t="str">
        <f t="shared" si="1341"/>
        <v>Flop</v>
      </c>
      <c r="Q3640" t="s">
        <v>6490</v>
      </c>
      <c r="R3640" t="str">
        <f t="shared" si="1342"/>
        <v>Drama</v>
      </c>
      <c r="S3640">
        <f t="shared" si="1343"/>
        <v>2</v>
      </c>
      <c r="T3640" t="s">
        <v>257</v>
      </c>
      <c r="U3640" t="s">
        <v>17209</v>
      </c>
      <c r="V3640">
        <v>3024</v>
      </c>
      <c r="W3640" t="str">
        <f t="shared" si="1344"/>
        <v>Very Low</v>
      </c>
      <c r="X3640">
        <v>2430</v>
      </c>
      <c r="Y3640" t="str">
        <f t="shared" si="1345"/>
        <v>Low</v>
      </c>
      <c r="Z3640" t="s">
        <v>17210</v>
      </c>
      <c r="AA3640">
        <v>0</v>
      </c>
      <c r="AB3640" t="str">
        <f t="shared" si="1346"/>
        <v>Symbolic Poster</v>
      </c>
      <c r="AC3640" t="s">
        <v>17211</v>
      </c>
      <c r="AD3640" t="s">
        <v>17212</v>
      </c>
      <c r="AE3640">
        <v>22</v>
      </c>
      <c r="AF3640" t="str">
        <f t="shared" si="1347"/>
        <v>Very Low</v>
      </c>
      <c r="AG3640" t="s">
        <v>9</v>
      </c>
      <c r="AH3640" t="s">
        <v>863</v>
      </c>
      <c r="AI3640" t="s">
        <v>11</v>
      </c>
      <c r="AJ3640" t="str">
        <f t="shared" si="1348"/>
        <v>Teen</v>
      </c>
      <c r="AK3640">
        <v>6000000</v>
      </c>
      <c r="AL3640" t="str">
        <f t="shared" si="1349"/>
        <v>Low Budget</v>
      </c>
      <c r="AM3640">
        <v>2011</v>
      </c>
      <c r="AN3640">
        <f t="shared" si="1350"/>
        <v>14</v>
      </c>
      <c r="AO3640" t="str">
        <f t="shared" si="1351"/>
        <v>Modern Classic</v>
      </c>
      <c r="AP3640">
        <v>595</v>
      </c>
      <c r="AQ3640" t="str">
        <f t="shared" si="1352"/>
        <v>Very Low</v>
      </c>
      <c r="AR3640">
        <v>6.1</v>
      </c>
      <c r="AS3640" t="str">
        <f t="shared" si="1353"/>
        <v>Average</v>
      </c>
      <c r="AT3640">
        <v>2.35</v>
      </c>
      <c r="AU3640" t="str">
        <f t="shared" si="1354"/>
        <v>Cinematic Widescreen</v>
      </c>
      <c r="AV3640">
        <v>0</v>
      </c>
      <c r="AW3640" t="str">
        <f t="shared" si="1355"/>
        <v>Very Low</v>
      </c>
    </row>
    <row r="3641" spans="1:49" x14ac:dyDescent="0.3">
      <c r="A3641" t="s">
        <v>0</v>
      </c>
      <c r="B3641" t="s">
        <v>8060</v>
      </c>
      <c r="C3641">
        <v>36</v>
      </c>
      <c r="D3641" t="str">
        <f t="shared" si="1335"/>
        <v>Very Low</v>
      </c>
      <c r="E3641">
        <v>97</v>
      </c>
      <c r="F3641" t="str">
        <f t="shared" si="1336"/>
        <v>1h 37m</v>
      </c>
      <c r="G3641" t="str">
        <f t="shared" si="1337"/>
        <v>Standard Movie</v>
      </c>
      <c r="H3641">
        <v>781</v>
      </c>
      <c r="I3641" t="str">
        <f t="shared" si="1338"/>
        <v>Very Low</v>
      </c>
      <c r="J3641">
        <v>90</v>
      </c>
      <c r="K3641" t="str">
        <f t="shared" si="1339"/>
        <v>Very Low</v>
      </c>
      <c r="L3641" t="s">
        <v>17213</v>
      </c>
      <c r="M3641">
        <v>596</v>
      </c>
      <c r="N3641" t="str">
        <f t="shared" si="1340"/>
        <v>Low</v>
      </c>
      <c r="O3641">
        <v>117560</v>
      </c>
      <c r="P3641" t="str">
        <f t="shared" si="1341"/>
        <v>Flop</v>
      </c>
      <c r="Q3641" t="s">
        <v>185</v>
      </c>
      <c r="R3641" t="str">
        <f t="shared" si="1342"/>
        <v>Drama</v>
      </c>
      <c r="S3641">
        <f t="shared" si="1343"/>
        <v>2</v>
      </c>
      <c r="T3641" t="s">
        <v>1473</v>
      </c>
      <c r="U3641" t="s">
        <v>17214</v>
      </c>
      <c r="V3641">
        <v>2330</v>
      </c>
      <c r="W3641" t="str">
        <f t="shared" si="1344"/>
        <v>Very Low</v>
      </c>
      <c r="X3641">
        <v>1081</v>
      </c>
      <c r="Y3641" t="str">
        <f t="shared" si="1345"/>
        <v>Low</v>
      </c>
      <c r="Z3641" t="s">
        <v>17215</v>
      </c>
      <c r="AA3641">
        <v>0</v>
      </c>
      <c r="AB3641" t="str">
        <f t="shared" si="1346"/>
        <v>Symbolic Poster</v>
      </c>
      <c r="AC3641" t="s">
        <v>17216</v>
      </c>
      <c r="AD3641" t="s">
        <v>17217</v>
      </c>
      <c r="AE3641">
        <v>29</v>
      </c>
      <c r="AF3641" t="str">
        <f t="shared" si="1347"/>
        <v>Very Low</v>
      </c>
      <c r="AG3641" t="s">
        <v>9</v>
      </c>
      <c r="AH3641" t="s">
        <v>10</v>
      </c>
      <c r="AI3641" t="s">
        <v>556</v>
      </c>
      <c r="AJ3641" t="str">
        <f t="shared" si="1348"/>
        <v>Adult</v>
      </c>
      <c r="AK3641">
        <v>6000000</v>
      </c>
      <c r="AL3641" t="str">
        <f t="shared" si="1349"/>
        <v>Low Budget</v>
      </c>
      <c r="AM3641">
        <v>2006</v>
      </c>
      <c r="AN3641">
        <f t="shared" si="1350"/>
        <v>19</v>
      </c>
      <c r="AO3641" t="str">
        <f t="shared" si="1351"/>
        <v>Old Classic</v>
      </c>
      <c r="AP3641">
        <v>206</v>
      </c>
      <c r="AQ3641" t="str">
        <f t="shared" si="1352"/>
        <v>Very Low</v>
      </c>
      <c r="AR3641">
        <v>6.2</v>
      </c>
      <c r="AS3641" t="str">
        <f t="shared" si="1353"/>
        <v>Average</v>
      </c>
      <c r="AT3641">
        <v>1.85</v>
      </c>
      <c r="AU3641" t="str">
        <f t="shared" si="1354"/>
        <v>HDTV / Widescreen</v>
      </c>
      <c r="AV3641">
        <v>224</v>
      </c>
      <c r="AW3641" t="str">
        <f t="shared" si="1355"/>
        <v>Very Low</v>
      </c>
    </row>
    <row r="3642" spans="1:49" x14ac:dyDescent="0.3">
      <c r="A3642" t="s">
        <v>0</v>
      </c>
      <c r="B3642" t="s">
        <v>13096</v>
      </c>
      <c r="C3642">
        <v>47</v>
      </c>
      <c r="D3642" t="str">
        <f t="shared" si="1335"/>
        <v>Very Low</v>
      </c>
      <c r="E3642">
        <v>107</v>
      </c>
      <c r="F3642" t="str">
        <f t="shared" si="1336"/>
        <v>1h 47m</v>
      </c>
      <c r="G3642" t="str">
        <f t="shared" si="1337"/>
        <v>Standard Movie</v>
      </c>
      <c r="H3642">
        <v>11</v>
      </c>
      <c r="I3642" t="str">
        <f t="shared" si="1338"/>
        <v>Very Low</v>
      </c>
      <c r="J3642">
        <v>419</v>
      </c>
      <c r="K3642" t="str">
        <f t="shared" si="1339"/>
        <v>Very Low</v>
      </c>
      <c r="L3642" t="s">
        <v>1990</v>
      </c>
      <c r="M3642">
        <v>773</v>
      </c>
      <c r="N3642" t="str">
        <f t="shared" si="1340"/>
        <v>Low</v>
      </c>
      <c r="O3642">
        <v>54606</v>
      </c>
      <c r="P3642" t="str">
        <f t="shared" si="1341"/>
        <v>Flop</v>
      </c>
      <c r="Q3642" t="s">
        <v>4233</v>
      </c>
      <c r="R3642" t="str">
        <f t="shared" si="1342"/>
        <v>Comedy</v>
      </c>
      <c r="S3642">
        <f t="shared" si="1343"/>
        <v>3</v>
      </c>
      <c r="T3642" t="s">
        <v>147</v>
      </c>
      <c r="U3642" t="s">
        <v>17218</v>
      </c>
      <c r="V3642">
        <v>1940</v>
      </c>
      <c r="W3642" t="str">
        <f t="shared" si="1344"/>
        <v>Very Low</v>
      </c>
      <c r="X3642">
        <v>2440</v>
      </c>
      <c r="Y3642" t="str">
        <f t="shared" si="1345"/>
        <v>Low</v>
      </c>
      <c r="Z3642" t="s">
        <v>17219</v>
      </c>
      <c r="AA3642">
        <v>0</v>
      </c>
      <c r="AB3642" t="str">
        <f t="shared" si="1346"/>
        <v>Symbolic Poster</v>
      </c>
      <c r="AC3642" t="s">
        <v>17220</v>
      </c>
      <c r="AD3642" t="s">
        <v>17221</v>
      </c>
      <c r="AE3642">
        <v>34</v>
      </c>
      <c r="AF3642" t="str">
        <f t="shared" si="1347"/>
        <v>Very Low</v>
      </c>
      <c r="AG3642" t="s">
        <v>9</v>
      </c>
      <c r="AH3642" t="s">
        <v>28</v>
      </c>
      <c r="AI3642" t="s">
        <v>11</v>
      </c>
      <c r="AJ3642" t="str">
        <f t="shared" si="1348"/>
        <v>Teen</v>
      </c>
      <c r="AK3642">
        <v>6000000</v>
      </c>
      <c r="AL3642" t="str">
        <f t="shared" si="1349"/>
        <v>Low Budget</v>
      </c>
      <c r="AM3642">
        <v>2001</v>
      </c>
      <c r="AN3642">
        <f t="shared" si="1350"/>
        <v>24</v>
      </c>
      <c r="AO3642" t="str">
        <f t="shared" si="1351"/>
        <v>Old Classic</v>
      </c>
      <c r="AP3642">
        <v>766</v>
      </c>
      <c r="AQ3642" t="str">
        <f t="shared" si="1352"/>
        <v>Very Low</v>
      </c>
      <c r="AR3642">
        <v>6.2</v>
      </c>
      <c r="AS3642" t="str">
        <f t="shared" si="1353"/>
        <v>Average</v>
      </c>
      <c r="AT3642">
        <v>2.35</v>
      </c>
      <c r="AU3642" t="str">
        <f t="shared" si="1354"/>
        <v>Cinematic Widescreen</v>
      </c>
      <c r="AV3642">
        <v>30</v>
      </c>
      <c r="AW3642" t="str">
        <f t="shared" si="1355"/>
        <v>Very Low</v>
      </c>
    </row>
    <row r="3643" spans="1:49" x14ac:dyDescent="0.3">
      <c r="A3643" t="s">
        <v>0</v>
      </c>
      <c r="B3643" t="s">
        <v>17222</v>
      </c>
      <c r="C3643">
        <v>38</v>
      </c>
      <c r="D3643" t="str">
        <f t="shared" si="1335"/>
        <v>Very Low</v>
      </c>
      <c r="E3643">
        <v>117</v>
      </c>
      <c r="F3643" t="str">
        <f t="shared" si="1336"/>
        <v>1h 57m</v>
      </c>
      <c r="G3643" t="str">
        <f t="shared" si="1337"/>
        <v>Standard Movie</v>
      </c>
      <c r="H3643">
        <v>160</v>
      </c>
      <c r="I3643" t="str">
        <f t="shared" si="1338"/>
        <v>Very Low</v>
      </c>
      <c r="J3643">
        <v>898</v>
      </c>
      <c r="K3643" t="str">
        <f t="shared" si="1339"/>
        <v>Very Low</v>
      </c>
      <c r="L3643" t="s">
        <v>5710</v>
      </c>
      <c r="M3643">
        <v>11000</v>
      </c>
      <c r="N3643" t="str">
        <f t="shared" si="1340"/>
        <v>Medium</v>
      </c>
      <c r="O3643">
        <f>O3642</f>
        <v>54606</v>
      </c>
      <c r="P3643" t="str">
        <f t="shared" si="1341"/>
        <v>Flop</v>
      </c>
      <c r="Q3643" t="s">
        <v>3380</v>
      </c>
      <c r="R3643" t="str">
        <f t="shared" si="1342"/>
        <v>Drama</v>
      </c>
      <c r="S3643">
        <f t="shared" si="1343"/>
        <v>1</v>
      </c>
      <c r="T3643" t="s">
        <v>2348</v>
      </c>
      <c r="U3643" t="s">
        <v>17223</v>
      </c>
      <c r="V3643">
        <v>6454</v>
      </c>
      <c r="W3643" t="str">
        <f t="shared" si="1344"/>
        <v>Very Low</v>
      </c>
      <c r="X3643">
        <v>15604</v>
      </c>
      <c r="Y3643" t="str">
        <f t="shared" si="1345"/>
        <v>Medium</v>
      </c>
      <c r="Z3643" t="s">
        <v>2506</v>
      </c>
      <c r="AA3643">
        <v>2</v>
      </c>
      <c r="AB3643" t="str">
        <f t="shared" si="1346"/>
        <v>Duo/Trio Poster</v>
      </c>
      <c r="AC3643" t="s">
        <v>17224</v>
      </c>
      <c r="AD3643" t="s">
        <v>17225</v>
      </c>
      <c r="AE3643">
        <v>44</v>
      </c>
      <c r="AF3643" t="str">
        <f t="shared" si="1347"/>
        <v>Very Low</v>
      </c>
      <c r="AG3643" t="s">
        <v>9</v>
      </c>
      <c r="AH3643" t="s">
        <v>10</v>
      </c>
      <c r="AI3643" t="s">
        <v>66</v>
      </c>
      <c r="AJ3643" t="str">
        <f t="shared" si="1348"/>
        <v>Family</v>
      </c>
      <c r="AK3643">
        <v>7840000</v>
      </c>
      <c r="AL3643" t="str">
        <f t="shared" si="1349"/>
        <v>Low Budget</v>
      </c>
      <c r="AM3643">
        <v>1977</v>
      </c>
      <c r="AN3643">
        <f t="shared" si="1350"/>
        <v>48</v>
      </c>
      <c r="AO3643" t="str">
        <f t="shared" si="1351"/>
        <v>Old Classic</v>
      </c>
      <c r="AP3643">
        <v>949</v>
      </c>
      <c r="AQ3643" t="str">
        <f t="shared" si="1352"/>
        <v>Very Low</v>
      </c>
      <c r="AR3643">
        <v>7.4</v>
      </c>
      <c r="AS3643" t="str">
        <f t="shared" si="1353"/>
        <v>Good</v>
      </c>
      <c r="AT3643">
        <v>1.85</v>
      </c>
      <c r="AU3643" t="str">
        <f t="shared" si="1354"/>
        <v>HDTV / Widescreen</v>
      </c>
      <c r="AV3643">
        <v>733</v>
      </c>
      <c r="AW3643" t="str">
        <f t="shared" si="1355"/>
        <v>Very Low</v>
      </c>
    </row>
    <row r="3644" spans="1:49" x14ac:dyDescent="0.3">
      <c r="A3644" t="s">
        <v>0</v>
      </c>
      <c r="B3644" t="s">
        <v>17226</v>
      </c>
      <c r="C3644">
        <v>26</v>
      </c>
      <c r="D3644" t="str">
        <f t="shared" si="1335"/>
        <v>Very Low</v>
      </c>
      <c r="E3644">
        <v>85</v>
      </c>
      <c r="F3644" t="str">
        <f t="shared" si="1336"/>
        <v>1h 25m</v>
      </c>
      <c r="G3644" t="str">
        <f t="shared" si="1337"/>
        <v>Featurette</v>
      </c>
      <c r="H3644">
        <v>0</v>
      </c>
      <c r="I3644" t="str">
        <f t="shared" si="1338"/>
        <v>Very Low</v>
      </c>
      <c r="J3644">
        <v>499</v>
      </c>
      <c r="K3644" t="str">
        <f t="shared" si="1339"/>
        <v>Very Low</v>
      </c>
      <c r="L3644" t="s">
        <v>1290</v>
      </c>
      <c r="M3644">
        <v>11000</v>
      </c>
      <c r="N3644" t="str">
        <f t="shared" si="1340"/>
        <v>Medium</v>
      </c>
      <c r="O3644">
        <v>36497</v>
      </c>
      <c r="P3644" t="str">
        <f t="shared" si="1341"/>
        <v>Flop</v>
      </c>
      <c r="Q3644" t="s">
        <v>1642</v>
      </c>
      <c r="R3644" t="str">
        <f t="shared" si="1342"/>
        <v>Comedy</v>
      </c>
      <c r="S3644">
        <f t="shared" si="1343"/>
        <v>1</v>
      </c>
      <c r="T3644" t="s">
        <v>631</v>
      </c>
      <c r="U3644" t="s">
        <v>17227</v>
      </c>
      <c r="V3644">
        <v>7367</v>
      </c>
      <c r="W3644" t="str">
        <f t="shared" si="1344"/>
        <v>Very Low</v>
      </c>
      <c r="X3644">
        <v>14599</v>
      </c>
      <c r="Y3644" t="str">
        <f t="shared" si="1345"/>
        <v>Medium</v>
      </c>
      <c r="Z3644" t="s">
        <v>13794</v>
      </c>
      <c r="AA3644">
        <v>0</v>
      </c>
      <c r="AB3644" t="str">
        <f t="shared" si="1346"/>
        <v>Symbolic Poster</v>
      </c>
      <c r="AC3644" t="s">
        <v>17228</v>
      </c>
      <c r="AD3644" t="s">
        <v>17229</v>
      </c>
      <c r="AE3644">
        <v>37</v>
      </c>
      <c r="AF3644" t="str">
        <f t="shared" si="1347"/>
        <v>Very Low</v>
      </c>
      <c r="AG3644" t="s">
        <v>9</v>
      </c>
      <c r="AH3644" t="s">
        <v>10</v>
      </c>
      <c r="AI3644" t="s">
        <v>556</v>
      </c>
      <c r="AJ3644" t="str">
        <f t="shared" si="1348"/>
        <v>Adult</v>
      </c>
      <c r="AK3644">
        <v>6000000</v>
      </c>
      <c r="AL3644" t="str">
        <f t="shared" si="1349"/>
        <v>Low Budget</v>
      </c>
      <c r="AM3644">
        <v>2008</v>
      </c>
      <c r="AN3644">
        <f t="shared" si="1350"/>
        <v>17</v>
      </c>
      <c r="AO3644" t="str">
        <f t="shared" si="1351"/>
        <v>Old Classic</v>
      </c>
      <c r="AP3644">
        <v>826</v>
      </c>
      <c r="AQ3644" t="str">
        <f t="shared" si="1352"/>
        <v>Very Low</v>
      </c>
      <c r="AR3644">
        <v>4.7</v>
      </c>
      <c r="AS3644" t="str">
        <f t="shared" si="1353"/>
        <v>Poor</v>
      </c>
      <c r="AT3644">
        <v>1.85</v>
      </c>
      <c r="AU3644" t="str">
        <f t="shared" si="1354"/>
        <v>HDTV / Widescreen</v>
      </c>
      <c r="AV3644">
        <v>850</v>
      </c>
      <c r="AW3644" t="str">
        <f t="shared" si="1355"/>
        <v>Very Low</v>
      </c>
    </row>
    <row r="3645" spans="1:49" x14ac:dyDescent="0.3">
      <c r="A3645" t="s">
        <v>718</v>
      </c>
      <c r="B3645" t="s">
        <v>7715</v>
      </c>
      <c r="C3645">
        <v>47</v>
      </c>
      <c r="D3645" t="str">
        <f t="shared" si="1335"/>
        <v>Very Low</v>
      </c>
      <c r="E3645">
        <v>152</v>
      </c>
      <c r="F3645" t="str">
        <f t="shared" si="1336"/>
        <v>2h 32m</v>
      </c>
      <c r="G3645" t="str">
        <f t="shared" si="1337"/>
        <v>Long Movie</v>
      </c>
      <c r="H3645">
        <v>194</v>
      </c>
      <c r="I3645" t="str">
        <f t="shared" si="1338"/>
        <v>Very Low</v>
      </c>
      <c r="J3645">
        <v>0</v>
      </c>
      <c r="K3645" t="str">
        <f t="shared" si="1339"/>
        <v>Very Low</v>
      </c>
      <c r="L3645" t="s">
        <v>17230</v>
      </c>
      <c r="M3645">
        <v>103</v>
      </c>
      <c r="N3645" t="str">
        <f t="shared" si="1340"/>
        <v>Low</v>
      </c>
      <c r="O3645">
        <v>23807</v>
      </c>
      <c r="P3645" t="str">
        <f t="shared" si="1341"/>
        <v>Flop</v>
      </c>
      <c r="Q3645" t="s">
        <v>39</v>
      </c>
      <c r="R3645" t="str">
        <f t="shared" si="1342"/>
        <v>Documentary</v>
      </c>
      <c r="S3645">
        <f t="shared" si="1343"/>
        <v>1</v>
      </c>
      <c r="T3645" t="s">
        <v>17231</v>
      </c>
      <c r="U3645" t="s">
        <v>17232</v>
      </c>
      <c r="V3645">
        <v>2143</v>
      </c>
      <c r="W3645" t="str">
        <f t="shared" si="1344"/>
        <v>Very Low</v>
      </c>
      <c r="X3645">
        <v>105</v>
      </c>
      <c r="Y3645" t="str">
        <f t="shared" si="1345"/>
        <v>Very Low</v>
      </c>
      <c r="Z3645" t="s">
        <v>17233</v>
      </c>
      <c r="AA3645">
        <v>0</v>
      </c>
      <c r="AB3645" t="str">
        <f t="shared" si="1346"/>
        <v>Symbolic Poster</v>
      </c>
      <c r="AC3645" t="s">
        <v>17234</v>
      </c>
      <c r="AD3645" t="s">
        <v>17235</v>
      </c>
      <c r="AE3645">
        <v>29</v>
      </c>
      <c r="AF3645" t="str">
        <f t="shared" si="1347"/>
        <v>Very Low</v>
      </c>
      <c r="AG3645" t="s">
        <v>9</v>
      </c>
      <c r="AH3645" t="s">
        <v>10</v>
      </c>
      <c r="AI3645" t="s">
        <v>5584</v>
      </c>
      <c r="AJ3645" t="str">
        <f t="shared" si="1348"/>
        <v>Other/Unknown</v>
      </c>
      <c r="AK3645">
        <f>AK3644</f>
        <v>6000000</v>
      </c>
      <c r="AL3645" t="str">
        <f t="shared" si="1349"/>
        <v>Low Budget</v>
      </c>
      <c r="AM3645">
        <v>2006</v>
      </c>
      <c r="AN3645">
        <f t="shared" si="1350"/>
        <v>19</v>
      </c>
      <c r="AO3645" t="str">
        <f t="shared" si="1351"/>
        <v>Old Classic</v>
      </c>
      <c r="AP3645">
        <v>2</v>
      </c>
      <c r="AQ3645" t="str">
        <f t="shared" si="1352"/>
        <v>Very Low</v>
      </c>
      <c r="AR3645">
        <v>8.3000000000000007</v>
      </c>
      <c r="AS3645" t="str">
        <f t="shared" si="1353"/>
        <v>Excellent</v>
      </c>
      <c r="AT3645">
        <f>AT3644</f>
        <v>1.85</v>
      </c>
      <c r="AU3645" t="str">
        <f t="shared" si="1354"/>
        <v>HDTV / Widescreen</v>
      </c>
      <c r="AV3645">
        <v>570</v>
      </c>
      <c r="AW3645" t="str">
        <f t="shared" si="1355"/>
        <v>Very Low</v>
      </c>
    </row>
    <row r="3646" spans="1:49" x14ac:dyDescent="0.3">
      <c r="A3646" t="s">
        <v>0</v>
      </c>
      <c r="B3646" t="s">
        <v>17236</v>
      </c>
      <c r="C3646">
        <v>68</v>
      </c>
      <c r="D3646" t="str">
        <f t="shared" si="1335"/>
        <v>Low</v>
      </c>
      <c r="E3646">
        <v>85</v>
      </c>
      <c r="F3646" t="str">
        <f t="shared" si="1336"/>
        <v>1h 25m</v>
      </c>
      <c r="G3646" t="str">
        <f t="shared" si="1337"/>
        <v>Featurette</v>
      </c>
      <c r="H3646">
        <v>9</v>
      </c>
      <c r="I3646" t="str">
        <f t="shared" si="1338"/>
        <v>Very Low</v>
      </c>
      <c r="J3646">
        <v>407</v>
      </c>
      <c r="K3646" t="str">
        <f t="shared" si="1339"/>
        <v>Very Low</v>
      </c>
      <c r="L3646" t="s">
        <v>16562</v>
      </c>
      <c r="M3646">
        <v>861</v>
      </c>
      <c r="N3646" t="str">
        <f t="shared" si="1340"/>
        <v>Low</v>
      </c>
      <c r="O3646">
        <f t="shared" ref="O3646:O3648" si="1361">O3645</f>
        <v>23807</v>
      </c>
      <c r="P3646" t="str">
        <f t="shared" si="1341"/>
        <v>Flop</v>
      </c>
      <c r="Q3646" t="s">
        <v>9164</v>
      </c>
      <c r="R3646" t="str">
        <f t="shared" si="1342"/>
        <v>Comedy</v>
      </c>
      <c r="S3646">
        <f t="shared" si="1343"/>
        <v>3</v>
      </c>
      <c r="T3646" t="s">
        <v>5907</v>
      </c>
      <c r="U3646" t="s">
        <v>17237</v>
      </c>
      <c r="V3646">
        <v>38273</v>
      </c>
      <c r="W3646" t="str">
        <f t="shared" si="1344"/>
        <v>Low</v>
      </c>
      <c r="X3646">
        <v>2200</v>
      </c>
      <c r="Y3646" t="str">
        <f t="shared" si="1345"/>
        <v>Low</v>
      </c>
      <c r="Z3646" t="s">
        <v>9991</v>
      </c>
      <c r="AA3646">
        <v>1</v>
      </c>
      <c r="AB3646" t="str">
        <f t="shared" si="1346"/>
        <v>Solo Star Poster</v>
      </c>
      <c r="AC3646" t="s">
        <v>17238</v>
      </c>
      <c r="AD3646" t="s">
        <v>17239</v>
      </c>
      <c r="AE3646">
        <v>133</v>
      </c>
      <c r="AF3646" t="str">
        <f t="shared" si="1347"/>
        <v>Very Low</v>
      </c>
      <c r="AG3646" t="s">
        <v>9</v>
      </c>
      <c r="AH3646" t="s">
        <v>10</v>
      </c>
      <c r="AI3646" t="s">
        <v>556</v>
      </c>
      <c r="AJ3646" t="str">
        <f t="shared" si="1348"/>
        <v>Adult</v>
      </c>
      <c r="AK3646">
        <v>6000000</v>
      </c>
      <c r="AL3646" t="str">
        <f t="shared" si="1349"/>
        <v>Low Budget</v>
      </c>
      <c r="AM3646">
        <v>2003</v>
      </c>
      <c r="AN3646">
        <f t="shared" si="1350"/>
        <v>22</v>
      </c>
      <c r="AO3646" t="str">
        <f t="shared" si="1351"/>
        <v>Old Classic</v>
      </c>
      <c r="AP3646">
        <v>618</v>
      </c>
      <c r="AQ3646" t="str">
        <f t="shared" si="1352"/>
        <v>Very Low</v>
      </c>
      <c r="AR3646">
        <v>7.2</v>
      </c>
      <c r="AS3646" t="str">
        <f t="shared" si="1353"/>
        <v>Good</v>
      </c>
      <c r="AT3646">
        <v>1.85</v>
      </c>
      <c r="AU3646" t="str">
        <f t="shared" si="1354"/>
        <v>HDTV / Widescreen</v>
      </c>
      <c r="AV3646">
        <v>0</v>
      </c>
      <c r="AW3646" t="str">
        <f t="shared" si="1355"/>
        <v>Very Low</v>
      </c>
    </row>
    <row r="3647" spans="1:49" x14ac:dyDescent="0.3">
      <c r="A3647" t="s">
        <v>0</v>
      </c>
      <c r="B3647" t="s">
        <v>17240</v>
      </c>
      <c r="C3647">
        <v>19</v>
      </c>
      <c r="D3647" t="str">
        <f t="shared" si="1335"/>
        <v>Very Low</v>
      </c>
      <c r="E3647">
        <v>76</v>
      </c>
      <c r="F3647" t="str">
        <f t="shared" si="1336"/>
        <v>1h 16m</v>
      </c>
      <c r="G3647" t="str">
        <f t="shared" si="1337"/>
        <v>Featurette</v>
      </c>
      <c r="H3647">
        <v>17</v>
      </c>
      <c r="I3647" t="str">
        <f t="shared" si="1338"/>
        <v>Very Low</v>
      </c>
      <c r="J3647">
        <v>259</v>
      </c>
      <c r="K3647" t="str">
        <f t="shared" si="1339"/>
        <v>Very Low</v>
      </c>
      <c r="L3647" t="s">
        <v>14599</v>
      </c>
      <c r="M3647">
        <v>636</v>
      </c>
      <c r="N3647" t="str">
        <f t="shared" si="1340"/>
        <v>Low</v>
      </c>
      <c r="O3647">
        <f t="shared" si="1361"/>
        <v>23807</v>
      </c>
      <c r="P3647" t="str">
        <f t="shared" si="1341"/>
        <v>Flop</v>
      </c>
      <c r="Q3647" t="s">
        <v>894</v>
      </c>
      <c r="R3647" t="str">
        <f t="shared" si="1342"/>
        <v>Action</v>
      </c>
      <c r="S3647">
        <f t="shared" si="1343"/>
        <v>3</v>
      </c>
      <c r="T3647" t="s">
        <v>17241</v>
      </c>
      <c r="U3647" t="s">
        <v>17242</v>
      </c>
      <c r="V3647">
        <v>2989</v>
      </c>
      <c r="W3647" t="str">
        <f t="shared" si="1344"/>
        <v>Very Low</v>
      </c>
      <c r="X3647">
        <v>2152</v>
      </c>
      <c r="Y3647" t="str">
        <f t="shared" si="1345"/>
        <v>Low</v>
      </c>
      <c r="Z3647" t="s">
        <v>6791</v>
      </c>
      <c r="AA3647">
        <v>1</v>
      </c>
      <c r="AB3647" t="str">
        <f t="shared" si="1346"/>
        <v>Solo Star Poster</v>
      </c>
      <c r="AC3647" t="s">
        <v>17243</v>
      </c>
      <c r="AD3647" t="s">
        <v>17244</v>
      </c>
      <c r="AE3647">
        <v>38</v>
      </c>
      <c r="AF3647" t="str">
        <f t="shared" si="1347"/>
        <v>Very Low</v>
      </c>
      <c r="AG3647" t="s">
        <v>9</v>
      </c>
      <c r="AH3647" t="s">
        <v>10</v>
      </c>
      <c r="AI3647" t="s">
        <v>556</v>
      </c>
      <c r="AJ3647" t="str">
        <f t="shared" si="1348"/>
        <v>Adult</v>
      </c>
      <c r="AK3647">
        <v>8600000</v>
      </c>
      <c r="AL3647" t="str">
        <f t="shared" si="1349"/>
        <v>Low Budget</v>
      </c>
      <c r="AM3647">
        <v>1994</v>
      </c>
      <c r="AN3647">
        <f t="shared" si="1350"/>
        <v>31</v>
      </c>
      <c r="AO3647" t="str">
        <f t="shared" si="1351"/>
        <v>Old Classic</v>
      </c>
      <c r="AP3647">
        <v>472</v>
      </c>
      <c r="AQ3647" t="str">
        <f t="shared" si="1352"/>
        <v>Very Low</v>
      </c>
      <c r="AR3647">
        <v>5.8</v>
      </c>
      <c r="AS3647" t="str">
        <f t="shared" si="1353"/>
        <v>Below Average</v>
      </c>
      <c r="AT3647">
        <v>2.35</v>
      </c>
      <c r="AU3647" t="str">
        <f t="shared" si="1354"/>
        <v>Cinematic Widescreen</v>
      </c>
      <c r="AV3647">
        <v>176</v>
      </c>
      <c r="AW3647" t="str">
        <f t="shared" si="1355"/>
        <v>Very Low</v>
      </c>
    </row>
    <row r="3648" spans="1:49" x14ac:dyDescent="0.3">
      <c r="A3648" t="s">
        <v>0</v>
      </c>
      <c r="B3648" t="s">
        <v>17245</v>
      </c>
      <c r="C3648">
        <v>39</v>
      </c>
      <c r="D3648" t="str">
        <f t="shared" si="1335"/>
        <v>Very Low</v>
      </c>
      <c r="E3648">
        <v>87</v>
      </c>
      <c r="F3648" t="str">
        <f t="shared" si="1336"/>
        <v>1h 27m</v>
      </c>
      <c r="G3648" t="str">
        <f t="shared" si="1337"/>
        <v>Featurette</v>
      </c>
      <c r="H3648">
        <v>2</v>
      </c>
      <c r="I3648" t="str">
        <f t="shared" si="1338"/>
        <v>Very Low</v>
      </c>
      <c r="J3648">
        <v>99</v>
      </c>
      <c r="K3648" t="str">
        <f t="shared" si="1339"/>
        <v>Very Low</v>
      </c>
      <c r="L3648" t="s">
        <v>5350</v>
      </c>
      <c r="M3648">
        <v>592</v>
      </c>
      <c r="N3648" t="str">
        <f t="shared" si="1340"/>
        <v>Low</v>
      </c>
      <c r="O3648">
        <f t="shared" si="1361"/>
        <v>23807</v>
      </c>
      <c r="P3648" t="str">
        <f t="shared" si="1341"/>
        <v>Flop</v>
      </c>
      <c r="Q3648" t="s">
        <v>1895</v>
      </c>
      <c r="R3648" t="str">
        <f t="shared" si="1342"/>
        <v>Drama</v>
      </c>
      <c r="S3648">
        <f t="shared" si="1343"/>
        <v>3</v>
      </c>
      <c r="T3648" t="s">
        <v>5437</v>
      </c>
      <c r="U3648" t="s">
        <v>17246</v>
      </c>
      <c r="V3648">
        <v>2050</v>
      </c>
      <c r="W3648" t="str">
        <f t="shared" si="1344"/>
        <v>Very Low</v>
      </c>
      <c r="X3648">
        <v>1227</v>
      </c>
      <c r="Y3648" t="str">
        <f t="shared" si="1345"/>
        <v>Low</v>
      </c>
      <c r="Z3648" t="s">
        <v>17247</v>
      </c>
      <c r="AA3648">
        <v>1</v>
      </c>
      <c r="AB3648" t="str">
        <f t="shared" si="1346"/>
        <v>Solo Star Poster</v>
      </c>
      <c r="AC3648" t="s">
        <v>17248</v>
      </c>
      <c r="AD3648" t="s">
        <v>17249</v>
      </c>
      <c r="AE3648">
        <v>17</v>
      </c>
      <c r="AF3648" t="str">
        <f t="shared" si="1347"/>
        <v>Very Low</v>
      </c>
      <c r="AG3648" t="s">
        <v>9</v>
      </c>
      <c r="AH3648" t="s">
        <v>10</v>
      </c>
      <c r="AI3648" t="s">
        <v>556</v>
      </c>
      <c r="AJ3648" t="str">
        <f t="shared" si="1348"/>
        <v>Adult</v>
      </c>
      <c r="AK3648">
        <f>AK3647</f>
        <v>8600000</v>
      </c>
      <c r="AL3648" t="str">
        <f t="shared" si="1349"/>
        <v>Low Budget</v>
      </c>
      <c r="AM3648">
        <v>2009</v>
      </c>
      <c r="AN3648">
        <f t="shared" si="1350"/>
        <v>16</v>
      </c>
      <c r="AO3648" t="str">
        <f t="shared" si="1351"/>
        <v>Old Classic</v>
      </c>
      <c r="AP3648">
        <v>521</v>
      </c>
      <c r="AQ3648" t="str">
        <f t="shared" si="1352"/>
        <v>Very Low</v>
      </c>
      <c r="AR3648">
        <v>5.9</v>
      </c>
      <c r="AS3648" t="str">
        <f t="shared" si="1353"/>
        <v>Below Average</v>
      </c>
      <c r="AT3648">
        <v>1.85</v>
      </c>
      <c r="AU3648" t="str">
        <f t="shared" si="1354"/>
        <v>HDTV / Widescreen</v>
      </c>
      <c r="AV3648">
        <v>275</v>
      </c>
      <c r="AW3648" t="str">
        <f t="shared" si="1355"/>
        <v>Very Low</v>
      </c>
    </row>
    <row r="3649" spans="1:49" x14ac:dyDescent="0.3">
      <c r="A3649" t="s">
        <v>0</v>
      </c>
      <c r="B3649" t="s">
        <v>13242</v>
      </c>
      <c r="C3649">
        <v>162</v>
      </c>
      <c r="D3649" t="str">
        <f t="shared" si="1335"/>
        <v>Low</v>
      </c>
      <c r="E3649">
        <v>95</v>
      </c>
      <c r="F3649" t="str">
        <f t="shared" si="1336"/>
        <v>1h 35m</v>
      </c>
      <c r="G3649" t="str">
        <f t="shared" si="1337"/>
        <v>Standard Movie</v>
      </c>
      <c r="H3649">
        <v>24</v>
      </c>
      <c r="I3649" t="str">
        <f t="shared" si="1338"/>
        <v>Very Low</v>
      </c>
      <c r="J3649">
        <v>874</v>
      </c>
      <c r="K3649" t="str">
        <f t="shared" si="1339"/>
        <v>Very Low</v>
      </c>
      <c r="L3649" t="s">
        <v>271</v>
      </c>
      <c r="M3649">
        <v>16000</v>
      </c>
      <c r="N3649" t="str">
        <f t="shared" si="1340"/>
        <v>Medium</v>
      </c>
      <c r="O3649">
        <v>65804</v>
      </c>
      <c r="P3649" t="str">
        <f t="shared" si="1341"/>
        <v>Flop</v>
      </c>
      <c r="Q3649" t="s">
        <v>2096</v>
      </c>
      <c r="R3649" t="str">
        <f t="shared" si="1342"/>
        <v>Crime</v>
      </c>
      <c r="S3649">
        <f t="shared" si="1343"/>
        <v>3</v>
      </c>
      <c r="T3649" t="s">
        <v>351</v>
      </c>
      <c r="U3649" t="s">
        <v>17250</v>
      </c>
      <c r="V3649">
        <v>32512</v>
      </c>
      <c r="W3649" t="str">
        <f t="shared" si="1344"/>
        <v>Low</v>
      </c>
      <c r="X3649">
        <v>27575</v>
      </c>
      <c r="Y3649" t="str">
        <f t="shared" si="1345"/>
        <v>Medium</v>
      </c>
      <c r="Z3649" t="s">
        <v>5076</v>
      </c>
      <c r="AA3649">
        <v>1</v>
      </c>
      <c r="AB3649" t="str">
        <f t="shared" si="1346"/>
        <v>Solo Star Poster</v>
      </c>
      <c r="AC3649" t="s">
        <v>17251</v>
      </c>
      <c r="AD3649" t="s">
        <v>17252</v>
      </c>
      <c r="AE3649">
        <v>86</v>
      </c>
      <c r="AF3649" t="str">
        <f t="shared" si="1347"/>
        <v>Very Low</v>
      </c>
      <c r="AG3649" t="s">
        <v>9</v>
      </c>
      <c r="AH3649" t="s">
        <v>10</v>
      </c>
      <c r="AI3649" t="s">
        <v>556</v>
      </c>
      <c r="AJ3649" t="str">
        <f t="shared" si="1348"/>
        <v>Adult</v>
      </c>
      <c r="AK3649">
        <v>12000000</v>
      </c>
      <c r="AL3649" t="str">
        <f t="shared" si="1349"/>
        <v>Low Budget</v>
      </c>
      <c r="AM3649">
        <v>2012</v>
      </c>
      <c r="AN3649">
        <f t="shared" si="1350"/>
        <v>13</v>
      </c>
      <c r="AO3649" t="str">
        <f t="shared" si="1351"/>
        <v>Modern Classic</v>
      </c>
      <c r="AP3649">
        <v>10000</v>
      </c>
      <c r="AQ3649" t="str">
        <f t="shared" si="1352"/>
        <v>Low</v>
      </c>
      <c r="AR3649">
        <v>6.3</v>
      </c>
      <c r="AS3649" t="str">
        <f t="shared" si="1353"/>
        <v>Average</v>
      </c>
      <c r="AT3649">
        <v>2.35</v>
      </c>
      <c r="AU3649" t="str">
        <f t="shared" si="1354"/>
        <v>Cinematic Widescreen</v>
      </c>
      <c r="AV3649">
        <v>0</v>
      </c>
      <c r="AW3649" t="str">
        <f t="shared" si="1355"/>
        <v>Very Low</v>
      </c>
    </row>
    <row r="3650" spans="1:49" x14ac:dyDescent="0.3">
      <c r="A3650" t="s">
        <v>0</v>
      </c>
      <c r="B3650" t="s">
        <v>15448</v>
      </c>
      <c r="C3650">
        <v>37</v>
      </c>
      <c r="D3650" t="str">
        <f t="shared" si="1335"/>
        <v>Very Low</v>
      </c>
      <c r="E3650">
        <v>101</v>
      </c>
      <c r="F3650" t="str">
        <f t="shared" si="1336"/>
        <v>1h 41m</v>
      </c>
      <c r="G3650" t="str">
        <f t="shared" si="1337"/>
        <v>Standard Movie</v>
      </c>
      <c r="H3650">
        <v>24</v>
      </c>
      <c r="I3650" t="str">
        <f t="shared" si="1338"/>
        <v>Very Low</v>
      </c>
      <c r="J3650">
        <v>130</v>
      </c>
      <c r="K3650" t="str">
        <f t="shared" si="1339"/>
        <v>Very Low</v>
      </c>
      <c r="L3650" t="s">
        <v>6417</v>
      </c>
      <c r="M3650">
        <v>933</v>
      </c>
      <c r="N3650" t="str">
        <f t="shared" si="1340"/>
        <v>Low</v>
      </c>
      <c r="O3650">
        <f t="shared" ref="O3650:O3653" si="1362">O3649</f>
        <v>65804</v>
      </c>
      <c r="P3650" t="str">
        <f t="shared" si="1341"/>
        <v>Flop</v>
      </c>
      <c r="Q3650" t="s">
        <v>7115</v>
      </c>
      <c r="R3650" t="str">
        <f t="shared" si="1342"/>
        <v>Drama</v>
      </c>
      <c r="S3650">
        <f t="shared" si="1343"/>
        <v>2</v>
      </c>
      <c r="T3650" t="s">
        <v>1663</v>
      </c>
      <c r="U3650" t="s">
        <v>17253</v>
      </c>
      <c r="V3650">
        <v>1696</v>
      </c>
      <c r="W3650" t="str">
        <f t="shared" si="1344"/>
        <v>Very Low</v>
      </c>
      <c r="X3650">
        <v>1940</v>
      </c>
      <c r="Y3650" t="str">
        <f t="shared" si="1345"/>
        <v>Low</v>
      </c>
      <c r="Z3650" t="s">
        <v>17254</v>
      </c>
      <c r="AA3650">
        <v>2</v>
      </c>
      <c r="AB3650" t="str">
        <f t="shared" si="1346"/>
        <v>Duo/Trio Poster</v>
      </c>
      <c r="AC3650" t="s">
        <v>17255</v>
      </c>
      <c r="AD3650" t="s">
        <v>17256</v>
      </c>
      <c r="AE3650">
        <v>19</v>
      </c>
      <c r="AF3650" t="str">
        <f t="shared" si="1347"/>
        <v>Very Low</v>
      </c>
      <c r="AG3650" t="s">
        <v>9</v>
      </c>
      <c r="AH3650" t="s">
        <v>239</v>
      </c>
      <c r="AI3650" t="s">
        <v>66</v>
      </c>
      <c r="AJ3650" t="str">
        <f t="shared" si="1348"/>
        <v>Family</v>
      </c>
      <c r="AK3650">
        <v>6000000</v>
      </c>
      <c r="AL3650" t="str">
        <f t="shared" si="1349"/>
        <v>Low Budget</v>
      </c>
      <c r="AM3650">
        <v>2009</v>
      </c>
      <c r="AN3650">
        <f t="shared" si="1350"/>
        <v>16</v>
      </c>
      <c r="AO3650" t="str">
        <f t="shared" si="1351"/>
        <v>Old Classic</v>
      </c>
      <c r="AP3650">
        <v>767</v>
      </c>
      <c r="AQ3650" t="str">
        <f t="shared" si="1352"/>
        <v>Very Low</v>
      </c>
      <c r="AR3650">
        <v>7.2</v>
      </c>
      <c r="AS3650" t="str">
        <f t="shared" si="1353"/>
        <v>Good</v>
      </c>
      <c r="AT3650">
        <v>2.35</v>
      </c>
      <c r="AU3650" t="str">
        <f t="shared" si="1354"/>
        <v>Cinematic Widescreen</v>
      </c>
      <c r="AV3650">
        <v>1000</v>
      </c>
      <c r="AW3650" t="str">
        <f t="shared" si="1355"/>
        <v>Very Low</v>
      </c>
    </row>
    <row r="3651" spans="1:49" x14ac:dyDescent="0.3">
      <c r="A3651" t="s">
        <v>0</v>
      </c>
      <c r="B3651" t="s">
        <v>17257</v>
      </c>
      <c r="C3651">
        <v>26</v>
      </c>
      <c r="D3651" t="str">
        <f t="shared" ref="D3651:D3714" si="1363">IF(C3651&lt;=50,"Very Low",
IF(C3651&lt;=200,"Low",
IF(C3651&lt;=500,"Medium",
IF(C3651&lt;=1000,"High","Very High"))))</f>
        <v>Very Low</v>
      </c>
      <c r="E3651">
        <v>90</v>
      </c>
      <c r="F3651" t="str">
        <f t="shared" ref="F3651:F3714" si="1364">INT(E3651/60) &amp; "h " &amp; MOD(E3651,60) &amp; "m"</f>
        <v>1h 30m</v>
      </c>
      <c r="G3651" t="str">
        <f t="shared" ref="G3651:G3714" si="1365">IF(E3651&lt;60,"Short Film",IF(E3651&lt;90,"Featurette",IF(E3651&lt;=120,"Standard Movie",IF(E3651&lt;=180,"Long Movie","Epic"))))</f>
        <v>Standard Movie</v>
      </c>
      <c r="H3651">
        <v>58</v>
      </c>
      <c r="I3651" t="str">
        <f t="shared" ref="I3651:I3714" si="1366">IF(H3651&lt;=1000,"Very Low",IF(H3651&lt;=10000,"Low",IF(H3651&lt;=50000,"Medium",IF(H3651&lt;=200000,"High","Very High"))))</f>
        <v>Very Low</v>
      </c>
      <c r="J3651">
        <v>787</v>
      </c>
      <c r="K3651" t="str">
        <f t="shared" ref="K3651:K3714" si="1367">IF(J3651&lt;=1000,"Very Low",IF(J3651&lt;=10000,"Low",IF(J3651&lt;=50000,"Medium",IF(J3651&lt;=200000,"High","Very High"))))</f>
        <v>Very Low</v>
      </c>
      <c r="L3651" t="s">
        <v>17258</v>
      </c>
      <c r="M3651">
        <v>848</v>
      </c>
      <c r="N3651" t="str">
        <f t="shared" ref="N3651:N3714" si="1368">IF(A3651&lt;=1000,"Very Low",
IF(M3651&lt;=10000,"Low",IF(M3651&lt;=50000,"Medium",IF(M3651&lt;=200000,"High","Very High"))))</f>
        <v>Low</v>
      </c>
      <c r="O3651">
        <f t="shared" si="1362"/>
        <v>65804</v>
      </c>
      <c r="P3651" t="str">
        <f t="shared" ref="P3651:P3714" si="1369">IF(AND(O3651&gt;=500000000),"Blockbuster",
IF(AND(O3651&gt;=200000000,O3651&lt;=499999999),"Superhit",
IF(AND(O3651&gt;=50000000,O3651&lt;=199999999),"Hit",
IF(AND(O3651&gt;=10000000,O3651&lt;=49999999),"Average",
IF(AND(O3651&lt;=10000000),"Flop","")))))</f>
        <v>Flop</v>
      </c>
      <c r="Q3651" t="s">
        <v>31</v>
      </c>
      <c r="R3651" t="str">
        <f t="shared" ref="R3651:R3714" si="1370">LEFT(Q3651, FIND("|",Q3651&amp;"|")-1)</f>
        <v>Action</v>
      </c>
      <c r="S3651">
        <f t="shared" ref="S3651:S3714" si="1371">LEN(Q3651)-LEN(SUBSTITUTE(Q3651,"|",""))+1</f>
        <v>2</v>
      </c>
      <c r="T3651" t="s">
        <v>15384</v>
      </c>
      <c r="U3651" t="s">
        <v>17259</v>
      </c>
      <c r="V3651">
        <v>10196</v>
      </c>
      <c r="W3651" t="str">
        <f t="shared" ref="W3651:W3714" si="1372">IF(V3651&lt;=10000,"Very Low",IF(V3651&lt;=50000,"Low",IF(V3651&lt;=200000,"Medium",IF(V3651&lt;=500000,"High","Very High"))))</f>
        <v>Low</v>
      </c>
      <c r="X3651">
        <v>3469</v>
      </c>
      <c r="Y3651" t="str">
        <f t="shared" ref="Y3651:Y3714" si="1373">IF(X3651&lt;=1000,"Very Low",IF(X3651&lt;=10000,"Low",IF(X3651&lt;=50000,"Medium",IF(X3651&lt;=200000,"High","Very High"))))</f>
        <v>Low</v>
      </c>
      <c r="Z3651" t="s">
        <v>2020</v>
      </c>
      <c r="AA3651">
        <v>1</v>
      </c>
      <c r="AB3651" t="str">
        <f t="shared" ref="AB3651:AB3714" si="1374">IF(AA3651=0,"Symbolic Poster",IF(AA3651=1,"Solo Star Poster",IF(AA3651&lt;=3,"Duo/Trio Poster","Ensemble Poster")))</f>
        <v>Solo Star Poster</v>
      </c>
      <c r="AC3651" t="s">
        <v>17260</v>
      </c>
      <c r="AD3651" t="s">
        <v>17261</v>
      </c>
      <c r="AE3651">
        <v>39</v>
      </c>
      <c r="AF3651" t="str">
        <f t="shared" ref="AF3651:AF3714" si="1375">IF(AE3651&lt;=500,"Very Low",IF(AE3651&lt;=2000,"Low",IF(AE3651&lt;=5000,"Medium",IF(AE3651&lt;=15000,"High","Very High"))))</f>
        <v>Very Low</v>
      </c>
      <c r="AG3651" t="s">
        <v>9</v>
      </c>
      <c r="AH3651" t="s">
        <v>10</v>
      </c>
      <c r="AI3651" t="s">
        <v>556</v>
      </c>
      <c r="AJ3651" t="str">
        <f t="shared" ref="AJ3651:AJ3714" si="1376">IF(OR(AI3651="G",AI3651="PG",AI3651="U",AI3651="TV-Y",AI3651="TV-G"),"Family",IF(OR(AI3651="PG-13",AI3651="UA",AI3651="TV-14"),"Teen",IF(OR(AI3651="R",AI3651="NC-17",AI3651="A",AI3651="TV-MA"),"Adult",IF(AI3651="Not Rated","No Rating","Other/Unknown"))))</f>
        <v>Adult</v>
      </c>
      <c r="AK3651">
        <v>6000000</v>
      </c>
      <c r="AL3651" t="str">
        <f t="shared" ref="AL3651:AL3714" si="1377">IF(AK3651&gt;=200000000,"Very High Budget",
IF(AND(AK3651&gt;=100000000,AK3651&lt;=199999999),"High Budget",
IF(AND(AK3651&gt;=30000000,AK3651&lt;=99999999),"Medium Budget",
IF(AK3651&lt;30000000,"Low Budget",""))))</f>
        <v>Low Budget</v>
      </c>
      <c r="AM3651">
        <v>2011</v>
      </c>
      <c r="AN3651">
        <f t="shared" ref="AN3651:AN3714" si="1378">$AY$20-AM3651</f>
        <v>14</v>
      </c>
      <c r="AO3651" t="str">
        <f t="shared" ref="AO3651:AO3714" si="1379">IF(AN3651&lt;=5,"Recent",IF(AND(AN3651&gt;=6,AN3651&lt;=15),"Modern Classic",IF(AN3651&gt;15,"Old Classic","")))</f>
        <v>Modern Classic</v>
      </c>
      <c r="AP3651">
        <v>816</v>
      </c>
      <c r="AQ3651" t="str">
        <f t="shared" ref="AQ3651:AQ3714" si="1380">IF(AP3651&lt;=1000,"Very Low",IF(AP3651&lt;=10000,"Low",IF(AP3651&lt;=50000,"Medium",IF(AP3651&lt;=200000,"High","Very High"))))</f>
        <v>Very Low</v>
      </c>
      <c r="AR3651">
        <v>5.4</v>
      </c>
      <c r="AS3651" t="str">
        <f t="shared" ref="AS3651:AS3714" si="1381">IF(AND(AR3651&gt;=9,AR3651&lt;=10),"Master Piece",
IF(AND(AR3651&gt;=8,AR3651&lt;9),"Excellent",
IF(AND(AR3651&gt;=7,AR3651&lt;8),"Good",
IF(AND(AR3651&gt;=6,AR3651&lt;7),"Average",
IF(AND(AR3651&gt;=5,AR3651&lt;6),"Below Average",
IF(AND(AR3651&gt;=4,AR3651&lt;5),"Poor",
IF(AND(AR3651&gt;=3,AR3651&lt;4),"Very Poor",
IF(AND(AR3651&gt;=0,AR3651&lt;3),"Terrible",""))))))))</f>
        <v>Below Average</v>
      </c>
      <c r="AT3651">
        <v>1.85</v>
      </c>
      <c r="AU3651" t="str">
        <f t="shared" ref="AU3651:AU3714" si="1382">IF(AND(AT3651&gt;=1.3,AT3651&lt;=1.4),"Classic",IF(AND(AT3651&gt;=1.7,AT3651&lt;=1.9),"HDTV / Widescreen",IF(AND(AT3651&gt;=2.2,AT3651&lt;=2.4),"Cinematic Widescreen",IF(AND(AT3651&gt;=1.4,AT3651&lt;=1.6),"Standard Academy",IF(AT3651&gt;=2.4,"Ultra Widescreen","")))))</f>
        <v>HDTV / Widescreen</v>
      </c>
      <c r="AV3651">
        <v>0</v>
      </c>
      <c r="AW3651" t="str">
        <f t="shared" ref="AW3651:AW3714" si="1383">IF(AV3651&lt;=1000,"Very Low",IF(AV3651&lt;=10000,"Low",IF(AV3651&lt;=50000,"Medium",IF(AV3651&lt;=200000,"High","Very High"))))</f>
        <v>Very Low</v>
      </c>
    </row>
    <row r="3652" spans="1:49" x14ac:dyDescent="0.3">
      <c r="A3652" t="s">
        <v>0</v>
      </c>
      <c r="B3652" t="str">
        <f>B3651</f>
        <v>William Kaufman</v>
      </c>
      <c r="C3652">
        <v>10</v>
      </c>
      <c r="D3652" t="str">
        <f t="shared" si="1363"/>
        <v>Very Low</v>
      </c>
      <c r="E3652">
        <v>240</v>
      </c>
      <c r="F3652" t="str">
        <f t="shared" si="1364"/>
        <v>4h 0m</v>
      </c>
      <c r="G3652" t="str">
        <f t="shared" si="1365"/>
        <v>Epic</v>
      </c>
      <c r="H3652">
        <f>H3651</f>
        <v>58</v>
      </c>
      <c r="I3652" t="str">
        <f t="shared" si="1366"/>
        <v>Very Low</v>
      </c>
      <c r="J3652">
        <v>334</v>
      </c>
      <c r="K3652" t="str">
        <f t="shared" si="1367"/>
        <v>Very Low</v>
      </c>
      <c r="L3652" t="s">
        <v>17262</v>
      </c>
      <c r="M3652">
        <v>805</v>
      </c>
      <c r="N3652" t="str">
        <f t="shared" si="1368"/>
        <v>Low</v>
      </c>
      <c r="O3652">
        <f t="shared" si="1362"/>
        <v>65804</v>
      </c>
      <c r="P3652" t="str">
        <f t="shared" si="1369"/>
        <v>Flop</v>
      </c>
      <c r="Q3652" t="s">
        <v>1386</v>
      </c>
      <c r="R3652" t="str">
        <f t="shared" si="1370"/>
        <v>Comedy</v>
      </c>
      <c r="S3652">
        <f t="shared" si="1371"/>
        <v>3</v>
      </c>
      <c r="T3652" t="s">
        <v>10279</v>
      </c>
      <c r="U3652" t="s">
        <v>17263</v>
      </c>
      <c r="V3652">
        <v>10388</v>
      </c>
      <c r="W3652" t="str">
        <f t="shared" si="1372"/>
        <v>Low</v>
      </c>
      <c r="X3652">
        <v>2563</v>
      </c>
      <c r="Y3652" t="str">
        <f t="shared" si="1373"/>
        <v>Low</v>
      </c>
      <c r="Z3652" t="s">
        <v>3539</v>
      </c>
      <c r="AA3652">
        <v>1</v>
      </c>
      <c r="AB3652" t="str">
        <f t="shared" si="1374"/>
        <v>Solo Star Poster</v>
      </c>
      <c r="AC3652" t="s">
        <v>17264</v>
      </c>
      <c r="AD3652" t="s">
        <v>17265</v>
      </c>
      <c r="AE3652">
        <v>50</v>
      </c>
      <c r="AF3652" t="str">
        <f t="shared" si="1375"/>
        <v>Very Low</v>
      </c>
      <c r="AG3652" t="s">
        <v>9</v>
      </c>
      <c r="AH3652" t="s">
        <v>28</v>
      </c>
      <c r="AI3652" t="str">
        <f t="shared" ref="AI3652:AM3652" si="1384">AI3651</f>
        <v>R</v>
      </c>
      <c r="AJ3652" t="str">
        <f t="shared" si="1376"/>
        <v>Adult</v>
      </c>
      <c r="AK3652">
        <f t="shared" si="1384"/>
        <v>6000000</v>
      </c>
      <c r="AL3652" t="str">
        <f t="shared" si="1377"/>
        <v>Low Budget</v>
      </c>
      <c r="AM3652">
        <f t="shared" si="1384"/>
        <v>2011</v>
      </c>
      <c r="AN3652">
        <f t="shared" si="1378"/>
        <v>14</v>
      </c>
      <c r="AO3652" t="str">
        <f t="shared" si="1379"/>
        <v>Modern Classic</v>
      </c>
      <c r="AP3652">
        <v>432</v>
      </c>
      <c r="AQ3652" t="str">
        <f t="shared" si="1380"/>
        <v>Very Low</v>
      </c>
      <c r="AR3652">
        <v>8.1999999999999993</v>
      </c>
      <c r="AS3652" t="str">
        <f t="shared" si="1381"/>
        <v>Excellent</v>
      </c>
      <c r="AT3652">
        <v>1.78</v>
      </c>
      <c r="AU3652" t="str">
        <f t="shared" si="1382"/>
        <v>HDTV / Widescreen</v>
      </c>
      <c r="AV3652">
        <v>0</v>
      </c>
      <c r="AW3652" t="str">
        <f t="shared" si="1383"/>
        <v>Very Low</v>
      </c>
    </row>
    <row r="3653" spans="1:49" x14ac:dyDescent="0.3">
      <c r="A3653" t="s">
        <v>0</v>
      </c>
      <c r="B3653" t="s">
        <v>5374</v>
      </c>
      <c r="C3653">
        <v>179</v>
      </c>
      <c r="D3653" t="str">
        <f t="shared" si="1363"/>
        <v>Low</v>
      </c>
      <c r="E3653">
        <v>89</v>
      </c>
      <c r="F3653" t="str">
        <f t="shared" si="1364"/>
        <v>1h 29m</v>
      </c>
      <c r="G3653" t="str">
        <f t="shared" si="1365"/>
        <v>Featurette</v>
      </c>
      <c r="H3653">
        <v>0</v>
      </c>
      <c r="I3653" t="str">
        <f t="shared" si="1366"/>
        <v>Very Low</v>
      </c>
      <c r="J3653">
        <v>15</v>
      </c>
      <c r="K3653" t="str">
        <f t="shared" si="1367"/>
        <v>Very Low</v>
      </c>
      <c r="L3653" t="s">
        <v>17266</v>
      </c>
      <c r="M3653">
        <v>391</v>
      </c>
      <c r="N3653" t="str">
        <f t="shared" si="1368"/>
        <v>Low</v>
      </c>
      <c r="O3653">
        <f t="shared" si="1362"/>
        <v>65804</v>
      </c>
      <c r="P3653" t="str">
        <f t="shared" si="1369"/>
        <v>Flop</v>
      </c>
      <c r="Q3653" t="s">
        <v>4248</v>
      </c>
      <c r="R3653" t="str">
        <f t="shared" si="1370"/>
        <v>Horror</v>
      </c>
      <c r="S3653">
        <f t="shared" si="1371"/>
        <v>4</v>
      </c>
      <c r="T3653" t="s">
        <v>17267</v>
      </c>
      <c r="U3653" t="s">
        <v>17268</v>
      </c>
      <c r="V3653">
        <v>60522</v>
      </c>
      <c r="W3653" t="str">
        <f t="shared" si="1372"/>
        <v>Medium</v>
      </c>
      <c r="X3653">
        <v>477</v>
      </c>
      <c r="Y3653" t="str">
        <f t="shared" si="1373"/>
        <v>Very Low</v>
      </c>
      <c r="Z3653" t="s">
        <v>17269</v>
      </c>
      <c r="AA3653">
        <v>0</v>
      </c>
      <c r="AB3653" t="str">
        <f t="shared" si="1374"/>
        <v>Symbolic Poster</v>
      </c>
      <c r="AC3653" t="s">
        <v>17270</v>
      </c>
      <c r="AD3653" t="s">
        <v>17271</v>
      </c>
      <c r="AE3653">
        <v>228</v>
      </c>
      <c r="AF3653" t="str">
        <f t="shared" si="1375"/>
        <v>Very Low</v>
      </c>
      <c r="AG3653" t="s">
        <v>9</v>
      </c>
      <c r="AH3653" t="s">
        <v>239</v>
      </c>
      <c r="AI3653" t="s">
        <v>556</v>
      </c>
      <c r="AJ3653" t="str">
        <f t="shared" si="1376"/>
        <v>Adult</v>
      </c>
      <c r="AK3653">
        <v>5952000</v>
      </c>
      <c r="AL3653" t="str">
        <f t="shared" si="1377"/>
        <v>Low Budget</v>
      </c>
      <c r="AM3653">
        <v>1983</v>
      </c>
      <c r="AN3653">
        <f t="shared" si="1378"/>
        <v>42</v>
      </c>
      <c r="AO3653" t="str">
        <f t="shared" si="1379"/>
        <v>Old Classic</v>
      </c>
      <c r="AP3653">
        <v>20</v>
      </c>
      <c r="AQ3653" t="str">
        <f t="shared" si="1380"/>
        <v>Very Low</v>
      </c>
      <c r="AR3653">
        <v>7.3</v>
      </c>
      <c r="AS3653" t="str">
        <f t="shared" si="1381"/>
        <v>Good</v>
      </c>
      <c r="AT3653">
        <v>1.85</v>
      </c>
      <c r="AU3653" t="str">
        <f t="shared" si="1382"/>
        <v>HDTV / Widescreen</v>
      </c>
      <c r="AV3653">
        <v>0</v>
      </c>
      <c r="AW3653" t="str">
        <f t="shared" si="1383"/>
        <v>Very Low</v>
      </c>
    </row>
    <row r="3654" spans="1:49" x14ac:dyDescent="0.3">
      <c r="A3654" t="s">
        <v>0</v>
      </c>
      <c r="B3654" t="s">
        <v>17272</v>
      </c>
      <c r="C3654">
        <v>88</v>
      </c>
      <c r="D3654" t="str">
        <f t="shared" si="1363"/>
        <v>Low</v>
      </c>
      <c r="E3654">
        <v>111</v>
      </c>
      <c r="F3654" t="str">
        <f t="shared" si="1364"/>
        <v>1h 51m</v>
      </c>
      <c r="G3654" t="str">
        <f t="shared" si="1365"/>
        <v>Standard Movie</v>
      </c>
      <c r="H3654">
        <v>82</v>
      </c>
      <c r="I3654" t="str">
        <f t="shared" si="1366"/>
        <v>Very Low</v>
      </c>
      <c r="J3654">
        <v>269</v>
      </c>
      <c r="K3654" t="str">
        <f t="shared" si="1367"/>
        <v>Very Low</v>
      </c>
      <c r="L3654" t="s">
        <v>1601</v>
      </c>
      <c r="M3654">
        <v>809</v>
      </c>
      <c r="N3654" t="str">
        <f t="shared" si="1368"/>
        <v>Low</v>
      </c>
      <c r="O3654">
        <v>3895664</v>
      </c>
      <c r="P3654" t="str">
        <f t="shared" si="1369"/>
        <v>Flop</v>
      </c>
      <c r="Q3654" t="s">
        <v>2498</v>
      </c>
      <c r="R3654" t="str">
        <f t="shared" si="1370"/>
        <v>Comedy</v>
      </c>
      <c r="S3654">
        <f t="shared" si="1371"/>
        <v>2</v>
      </c>
      <c r="T3654" t="s">
        <v>10493</v>
      </c>
      <c r="U3654" t="s">
        <v>17273</v>
      </c>
      <c r="V3654">
        <v>34383</v>
      </c>
      <c r="W3654" t="str">
        <f t="shared" si="1372"/>
        <v>Low</v>
      </c>
      <c r="X3654">
        <v>1858</v>
      </c>
      <c r="Y3654" t="str">
        <f t="shared" si="1373"/>
        <v>Low</v>
      </c>
      <c r="Z3654" t="s">
        <v>15120</v>
      </c>
      <c r="AA3654">
        <v>0</v>
      </c>
      <c r="AB3654" t="str">
        <f t="shared" si="1374"/>
        <v>Symbolic Poster</v>
      </c>
      <c r="AC3654" t="s">
        <v>17274</v>
      </c>
      <c r="AD3654" t="s">
        <v>17275</v>
      </c>
      <c r="AE3654">
        <v>149</v>
      </c>
      <c r="AF3654" t="str">
        <f t="shared" si="1375"/>
        <v>Very Low</v>
      </c>
      <c r="AG3654" t="s">
        <v>1435</v>
      </c>
      <c r="AH3654" t="s">
        <v>1436</v>
      </c>
      <c r="AI3654" t="s">
        <v>556</v>
      </c>
      <c r="AJ3654" t="str">
        <f t="shared" si="1376"/>
        <v>Adult</v>
      </c>
      <c r="AK3654">
        <v>5300000</v>
      </c>
      <c r="AL3654" t="str">
        <f t="shared" si="1377"/>
        <v>Low Budget</v>
      </c>
      <c r="AM3654">
        <v>2002</v>
      </c>
      <c r="AN3654">
        <f t="shared" si="1378"/>
        <v>23</v>
      </c>
      <c r="AO3654" t="str">
        <f t="shared" si="1379"/>
        <v>Old Classic</v>
      </c>
      <c r="AP3654">
        <v>447</v>
      </c>
      <c r="AQ3654" t="str">
        <f t="shared" si="1380"/>
        <v>Very Low</v>
      </c>
      <c r="AR3654">
        <v>7.3</v>
      </c>
      <c r="AS3654" t="str">
        <f t="shared" si="1381"/>
        <v>Good</v>
      </c>
      <c r="AT3654">
        <v>1.85</v>
      </c>
      <c r="AU3654" t="str">
        <f t="shared" si="1382"/>
        <v>HDTV / Widescreen</v>
      </c>
      <c r="AV3654">
        <v>0</v>
      </c>
      <c r="AW3654" t="str">
        <f t="shared" si="1383"/>
        <v>Very Low</v>
      </c>
    </row>
    <row r="3655" spans="1:49" x14ac:dyDescent="0.3">
      <c r="A3655" t="s">
        <v>0</v>
      </c>
      <c r="B3655" t="s">
        <v>17276</v>
      </c>
      <c r="C3655">
        <v>43</v>
      </c>
      <c r="D3655" t="str">
        <f t="shared" si="1363"/>
        <v>Very Low</v>
      </c>
      <c r="E3655">
        <v>86</v>
      </c>
      <c r="F3655" t="str">
        <f t="shared" si="1364"/>
        <v>1h 26m</v>
      </c>
      <c r="G3655" t="str">
        <f t="shared" si="1365"/>
        <v>Featurette</v>
      </c>
      <c r="H3655">
        <v>4</v>
      </c>
      <c r="I3655" t="str">
        <f t="shared" si="1366"/>
        <v>Very Low</v>
      </c>
      <c r="J3655">
        <v>444</v>
      </c>
      <c r="K3655" t="str">
        <f t="shared" si="1367"/>
        <v>Very Low</v>
      </c>
      <c r="L3655" t="s">
        <v>17277</v>
      </c>
      <c r="M3655">
        <v>11000</v>
      </c>
      <c r="N3655" t="str">
        <f t="shared" si="1368"/>
        <v>Medium</v>
      </c>
      <c r="O3655">
        <v>20200</v>
      </c>
      <c r="P3655" t="str">
        <f t="shared" si="1369"/>
        <v>Flop</v>
      </c>
      <c r="Q3655" t="s">
        <v>6170</v>
      </c>
      <c r="R3655" t="str">
        <f t="shared" si="1370"/>
        <v>Drama</v>
      </c>
      <c r="S3655">
        <f t="shared" si="1371"/>
        <v>2</v>
      </c>
      <c r="T3655" t="s">
        <v>228</v>
      </c>
      <c r="U3655" t="s">
        <v>17278</v>
      </c>
      <c r="V3655">
        <v>6797</v>
      </c>
      <c r="W3655" t="str">
        <f t="shared" si="1372"/>
        <v>Very Low</v>
      </c>
      <c r="X3655">
        <v>12772</v>
      </c>
      <c r="Y3655" t="str">
        <f t="shared" si="1373"/>
        <v>Medium</v>
      </c>
      <c r="Z3655" t="s">
        <v>17279</v>
      </c>
      <c r="AA3655">
        <v>1</v>
      </c>
      <c r="AB3655" t="str">
        <f t="shared" si="1374"/>
        <v>Solo Star Poster</v>
      </c>
      <c r="AC3655" t="s">
        <v>17280</v>
      </c>
      <c r="AD3655" t="s">
        <v>17281</v>
      </c>
      <c r="AE3655">
        <v>21</v>
      </c>
      <c r="AF3655" t="str">
        <f t="shared" si="1375"/>
        <v>Very Low</v>
      </c>
      <c r="AG3655" t="s">
        <v>9</v>
      </c>
      <c r="AH3655" t="s">
        <v>10</v>
      </c>
      <c r="AI3655" t="s">
        <v>11</v>
      </c>
      <c r="AJ3655" t="str">
        <f t="shared" si="1376"/>
        <v>Teen</v>
      </c>
      <c r="AK3655">
        <v>6000000</v>
      </c>
      <c r="AL3655" t="str">
        <f t="shared" si="1377"/>
        <v>Low Budget</v>
      </c>
      <c r="AM3655">
        <v>2014</v>
      </c>
      <c r="AN3655">
        <f t="shared" si="1378"/>
        <v>11</v>
      </c>
      <c r="AO3655" t="str">
        <f t="shared" si="1379"/>
        <v>Modern Classic</v>
      </c>
      <c r="AP3655">
        <v>485</v>
      </c>
      <c r="AQ3655" t="str">
        <f t="shared" si="1380"/>
        <v>Very Low</v>
      </c>
      <c r="AR3655">
        <v>5.8</v>
      </c>
      <c r="AS3655" t="str">
        <f t="shared" si="1381"/>
        <v>Below Average</v>
      </c>
      <c r="AT3655">
        <f>AT3654</f>
        <v>1.85</v>
      </c>
      <c r="AU3655" t="str">
        <f t="shared" si="1382"/>
        <v>HDTV / Widescreen</v>
      </c>
      <c r="AV3655">
        <v>0</v>
      </c>
      <c r="AW3655" t="str">
        <f t="shared" si="1383"/>
        <v>Very Low</v>
      </c>
    </row>
    <row r="3656" spans="1:49" x14ac:dyDescent="0.3">
      <c r="A3656" t="s">
        <v>0</v>
      </c>
      <c r="B3656" t="s">
        <v>5299</v>
      </c>
      <c r="C3656">
        <v>136</v>
      </c>
      <c r="D3656" t="str">
        <f t="shared" si="1363"/>
        <v>Low</v>
      </c>
      <c r="E3656">
        <v>115</v>
      </c>
      <c r="F3656" t="str">
        <f t="shared" si="1364"/>
        <v>1h 55m</v>
      </c>
      <c r="G3656" t="str">
        <f t="shared" si="1365"/>
        <v>Standard Movie</v>
      </c>
      <c r="H3656">
        <v>58</v>
      </c>
      <c r="I3656" t="str">
        <f t="shared" si="1366"/>
        <v>Very Low</v>
      </c>
      <c r="J3656">
        <v>400</v>
      </c>
      <c r="K3656" t="str">
        <f t="shared" si="1367"/>
        <v>Very Low</v>
      </c>
      <c r="L3656" t="s">
        <v>4499</v>
      </c>
      <c r="M3656">
        <v>33000</v>
      </c>
      <c r="N3656" t="str">
        <f t="shared" si="1368"/>
        <v>Medium</v>
      </c>
      <c r="O3656">
        <v>31874869</v>
      </c>
      <c r="P3656" t="str">
        <f t="shared" si="1369"/>
        <v>Average</v>
      </c>
      <c r="Q3656" t="s">
        <v>2186</v>
      </c>
      <c r="R3656" t="str">
        <f t="shared" si="1370"/>
        <v>Crime</v>
      </c>
      <c r="S3656">
        <f t="shared" si="1371"/>
        <v>3</v>
      </c>
      <c r="T3656" t="s">
        <v>4184</v>
      </c>
      <c r="U3656" t="s">
        <v>5300</v>
      </c>
      <c r="V3656">
        <v>43575</v>
      </c>
      <c r="W3656" t="str">
        <f t="shared" si="1372"/>
        <v>Low</v>
      </c>
      <c r="X3656">
        <v>34605</v>
      </c>
      <c r="Y3656" t="str">
        <f t="shared" si="1373"/>
        <v>Medium</v>
      </c>
      <c r="Z3656" t="s">
        <v>5301</v>
      </c>
      <c r="AA3656">
        <v>0</v>
      </c>
      <c r="AB3656" t="str">
        <f t="shared" si="1374"/>
        <v>Symbolic Poster</v>
      </c>
      <c r="AC3656" t="s">
        <v>5302</v>
      </c>
      <c r="AD3656" t="s">
        <v>5303</v>
      </c>
      <c r="AE3656">
        <v>302</v>
      </c>
      <c r="AF3656" t="str">
        <f t="shared" si="1375"/>
        <v>Very Low</v>
      </c>
      <c r="AG3656" t="s">
        <v>9</v>
      </c>
      <c r="AH3656" t="s">
        <v>10</v>
      </c>
      <c r="AI3656" t="s">
        <v>556</v>
      </c>
      <c r="AJ3656" t="str">
        <f t="shared" si="1376"/>
        <v>Adult</v>
      </c>
      <c r="AK3656">
        <v>50000000</v>
      </c>
      <c r="AL3656" t="str">
        <f t="shared" si="1377"/>
        <v>Medium Budget</v>
      </c>
      <c r="AM3656">
        <v>2002</v>
      </c>
      <c r="AN3656">
        <f t="shared" si="1378"/>
        <v>23</v>
      </c>
      <c r="AO3656" t="str">
        <f t="shared" si="1379"/>
        <v>Old Classic</v>
      </c>
      <c r="AP3656">
        <v>455</v>
      </c>
      <c r="AQ3656" t="str">
        <f t="shared" si="1380"/>
        <v>Very Low</v>
      </c>
      <c r="AR3656">
        <v>6.1</v>
      </c>
      <c r="AS3656" t="str">
        <f t="shared" si="1381"/>
        <v>Average</v>
      </c>
      <c r="AT3656">
        <v>1.85</v>
      </c>
      <c r="AU3656" t="str">
        <f t="shared" si="1382"/>
        <v>HDTV / Widescreen</v>
      </c>
      <c r="AV3656">
        <v>0</v>
      </c>
      <c r="AW3656" t="str">
        <f t="shared" si="1383"/>
        <v>Very Low</v>
      </c>
    </row>
    <row r="3657" spans="1:49" x14ac:dyDescent="0.3">
      <c r="A3657" t="s">
        <v>0</v>
      </c>
      <c r="B3657" t="s">
        <v>17282</v>
      </c>
      <c r="C3657">
        <v>111</v>
      </c>
      <c r="D3657" t="str">
        <f t="shared" si="1363"/>
        <v>Low</v>
      </c>
      <c r="E3657">
        <v>103</v>
      </c>
      <c r="F3657" t="str">
        <f t="shared" si="1364"/>
        <v>1h 43m</v>
      </c>
      <c r="G3657" t="str">
        <f t="shared" si="1365"/>
        <v>Standard Movie</v>
      </c>
      <c r="H3657">
        <v>12</v>
      </c>
      <c r="I3657" t="str">
        <f t="shared" si="1366"/>
        <v>Very Low</v>
      </c>
      <c r="J3657">
        <v>19</v>
      </c>
      <c r="K3657" t="str">
        <f t="shared" si="1367"/>
        <v>Very Low</v>
      </c>
      <c r="L3657" t="s">
        <v>17283</v>
      </c>
      <c r="M3657">
        <v>163</v>
      </c>
      <c r="N3657" t="str">
        <f t="shared" si="1368"/>
        <v>Low</v>
      </c>
      <c r="O3657">
        <v>542860</v>
      </c>
      <c r="P3657" t="str">
        <f t="shared" si="1369"/>
        <v>Flop</v>
      </c>
      <c r="Q3657" t="s">
        <v>1932</v>
      </c>
      <c r="R3657" t="str">
        <f t="shared" si="1370"/>
        <v>Drama</v>
      </c>
      <c r="S3657">
        <f t="shared" si="1371"/>
        <v>3</v>
      </c>
      <c r="T3657" t="s">
        <v>17284</v>
      </c>
      <c r="U3657" t="s">
        <v>17285</v>
      </c>
      <c r="V3657">
        <v>9230</v>
      </c>
      <c r="W3657" t="str">
        <f t="shared" si="1372"/>
        <v>Very Low</v>
      </c>
      <c r="X3657">
        <v>219</v>
      </c>
      <c r="Y3657" t="str">
        <f t="shared" si="1373"/>
        <v>Very Low</v>
      </c>
      <c r="Z3657" t="s">
        <v>17286</v>
      </c>
      <c r="AA3657">
        <v>1</v>
      </c>
      <c r="AB3657" t="str">
        <f t="shared" si="1374"/>
        <v>Solo Star Poster</v>
      </c>
      <c r="AC3657" t="s">
        <v>17287</v>
      </c>
      <c r="AD3657" t="s">
        <v>17288</v>
      </c>
      <c r="AE3657">
        <v>37</v>
      </c>
      <c r="AF3657" t="str">
        <f t="shared" si="1375"/>
        <v>Very Low</v>
      </c>
      <c r="AG3657" t="s">
        <v>10461</v>
      </c>
      <c r="AH3657" t="s">
        <v>10462</v>
      </c>
      <c r="AI3657" t="s">
        <v>556</v>
      </c>
      <c r="AJ3657" t="str">
        <f t="shared" si="1376"/>
        <v>Adult</v>
      </c>
      <c r="AK3657">
        <v>4000000</v>
      </c>
      <c r="AL3657" t="str">
        <f t="shared" si="1377"/>
        <v>Low Budget</v>
      </c>
      <c r="AM3657">
        <v>2008</v>
      </c>
      <c r="AN3657">
        <f t="shared" si="1378"/>
        <v>17</v>
      </c>
      <c r="AO3657" t="str">
        <f t="shared" si="1379"/>
        <v>Old Classic</v>
      </c>
      <c r="AP3657">
        <v>20</v>
      </c>
      <c r="AQ3657" t="str">
        <f t="shared" si="1380"/>
        <v>Very Low</v>
      </c>
      <c r="AR3657">
        <v>7.1</v>
      </c>
      <c r="AS3657" t="str">
        <f t="shared" si="1381"/>
        <v>Good</v>
      </c>
      <c r="AT3657">
        <v>2.35</v>
      </c>
      <c r="AU3657" t="str">
        <f t="shared" si="1382"/>
        <v>Cinematic Widescreen</v>
      </c>
      <c r="AV3657">
        <v>0</v>
      </c>
      <c r="AW3657" t="str">
        <f t="shared" si="1383"/>
        <v>Very Low</v>
      </c>
    </row>
    <row r="3658" spans="1:49" x14ac:dyDescent="0.3">
      <c r="A3658" t="str">
        <f>A3657</f>
        <v>Color</v>
      </c>
      <c r="B3658" t="s">
        <v>17289</v>
      </c>
      <c r="C3658">
        <v>13</v>
      </c>
      <c r="D3658" t="str">
        <f t="shared" si="1363"/>
        <v>Very Low</v>
      </c>
      <c r="E3658">
        <v>90</v>
      </c>
      <c r="F3658" t="str">
        <f t="shared" si="1364"/>
        <v>1h 30m</v>
      </c>
      <c r="G3658" t="str">
        <f t="shared" si="1365"/>
        <v>Standard Movie</v>
      </c>
      <c r="H3658">
        <v>139</v>
      </c>
      <c r="I3658" t="str">
        <f t="shared" si="1366"/>
        <v>Very Low</v>
      </c>
      <c r="J3658">
        <v>1000</v>
      </c>
      <c r="K3658" t="str">
        <f t="shared" si="1367"/>
        <v>Very Low</v>
      </c>
      <c r="L3658" t="s">
        <v>6404</v>
      </c>
      <c r="M3658">
        <v>2000</v>
      </c>
      <c r="N3658" t="str">
        <f t="shared" si="1368"/>
        <v>Low</v>
      </c>
      <c r="O3658">
        <f t="shared" ref="O3658:O3659" si="1385">O3657</f>
        <v>542860</v>
      </c>
      <c r="P3658" t="str">
        <f t="shared" si="1369"/>
        <v>Flop</v>
      </c>
      <c r="Q3658" t="s">
        <v>5938</v>
      </c>
      <c r="R3658" t="str">
        <f t="shared" si="1370"/>
        <v>Comedy</v>
      </c>
      <c r="S3658">
        <f t="shared" si="1371"/>
        <v>3</v>
      </c>
      <c r="T3658" t="s">
        <v>4025</v>
      </c>
      <c r="U3658" t="s">
        <v>17290</v>
      </c>
      <c r="V3658">
        <v>6741</v>
      </c>
      <c r="W3658" t="str">
        <f t="shared" si="1372"/>
        <v>Very Low</v>
      </c>
      <c r="X3658">
        <v>6569</v>
      </c>
      <c r="Y3658" t="str">
        <f t="shared" si="1373"/>
        <v>Low</v>
      </c>
      <c r="Z3658" t="s">
        <v>5054</v>
      </c>
      <c r="AA3658">
        <v>0</v>
      </c>
      <c r="AB3658" t="str">
        <f t="shared" si="1374"/>
        <v>Symbolic Poster</v>
      </c>
      <c r="AC3658" t="s">
        <v>17291</v>
      </c>
      <c r="AD3658" t="s">
        <v>17292</v>
      </c>
      <c r="AE3658">
        <v>11</v>
      </c>
      <c r="AF3658" t="str">
        <f t="shared" si="1375"/>
        <v>Very Low</v>
      </c>
      <c r="AG3658" t="s">
        <v>9</v>
      </c>
      <c r="AH3658" t="s">
        <v>10</v>
      </c>
      <c r="AI3658" t="s">
        <v>556</v>
      </c>
      <c r="AJ3658" t="str">
        <f t="shared" si="1376"/>
        <v>Adult</v>
      </c>
      <c r="AK3658">
        <v>6000000</v>
      </c>
      <c r="AL3658" t="str">
        <f t="shared" si="1377"/>
        <v>Low Budget</v>
      </c>
      <c r="AM3658">
        <v>2012</v>
      </c>
      <c r="AN3658">
        <f t="shared" si="1378"/>
        <v>13</v>
      </c>
      <c r="AO3658" t="str">
        <f t="shared" si="1379"/>
        <v>Modern Classic</v>
      </c>
      <c r="AP3658">
        <v>2000</v>
      </c>
      <c r="AQ3658" t="str">
        <f t="shared" si="1380"/>
        <v>Low</v>
      </c>
      <c r="AR3658">
        <v>6.5</v>
      </c>
      <c r="AS3658" t="str">
        <f t="shared" si="1381"/>
        <v>Average</v>
      </c>
      <c r="AT3658">
        <f>AT3657</f>
        <v>2.35</v>
      </c>
      <c r="AU3658" t="str">
        <f t="shared" si="1382"/>
        <v>Cinematic Widescreen</v>
      </c>
      <c r="AV3658">
        <v>0</v>
      </c>
      <c r="AW3658" t="str">
        <f t="shared" si="1383"/>
        <v>Very Low</v>
      </c>
    </row>
    <row r="3659" spans="1:49" x14ac:dyDescent="0.3">
      <c r="A3659" t="s">
        <v>718</v>
      </c>
      <c r="B3659" t="s">
        <v>4683</v>
      </c>
      <c r="C3659">
        <v>64</v>
      </c>
      <c r="D3659" t="str">
        <f t="shared" si="1363"/>
        <v>Low</v>
      </c>
      <c r="E3659">
        <v>133</v>
      </c>
      <c r="F3659" t="str">
        <f t="shared" si="1364"/>
        <v>2h 13m</v>
      </c>
      <c r="G3659" t="str">
        <f t="shared" si="1365"/>
        <v>Long Movie</v>
      </c>
      <c r="H3659">
        <v>287</v>
      </c>
      <c r="I3659" t="str">
        <f t="shared" si="1366"/>
        <v>Very Low</v>
      </c>
      <c r="J3659">
        <v>28</v>
      </c>
      <c r="K3659" t="str">
        <f t="shared" si="1367"/>
        <v>Very Low</v>
      </c>
      <c r="L3659" t="s">
        <v>17293</v>
      </c>
      <c r="M3659">
        <v>343</v>
      </c>
      <c r="N3659" t="str">
        <f t="shared" si="1368"/>
        <v>Low</v>
      </c>
      <c r="O3659">
        <f t="shared" si="1385"/>
        <v>542860</v>
      </c>
      <c r="P3659" t="str">
        <f t="shared" si="1369"/>
        <v>Flop</v>
      </c>
      <c r="Q3659" t="s">
        <v>17294</v>
      </c>
      <c r="R3659" t="str">
        <f t="shared" si="1370"/>
        <v>Thriller</v>
      </c>
      <c r="S3659">
        <f t="shared" si="1371"/>
        <v>2</v>
      </c>
      <c r="T3659" t="s">
        <v>9214</v>
      </c>
      <c r="U3659" t="s">
        <v>17295</v>
      </c>
      <c r="V3659">
        <v>10119</v>
      </c>
      <c r="W3659" t="str">
        <f t="shared" si="1372"/>
        <v>Low</v>
      </c>
      <c r="X3659">
        <v>502</v>
      </c>
      <c r="Y3659" t="str">
        <f t="shared" si="1373"/>
        <v>Very Low</v>
      </c>
      <c r="Z3659" t="s">
        <v>17296</v>
      </c>
      <c r="AA3659">
        <v>0</v>
      </c>
      <c r="AB3659" t="str">
        <f t="shared" si="1374"/>
        <v>Symbolic Poster</v>
      </c>
      <c r="AC3659" t="s">
        <v>17297</v>
      </c>
      <c r="AD3659" t="s">
        <v>17298</v>
      </c>
      <c r="AE3659">
        <v>124</v>
      </c>
      <c r="AF3659" t="str">
        <f t="shared" si="1375"/>
        <v>Very Low</v>
      </c>
      <c r="AG3659" t="s">
        <v>9</v>
      </c>
      <c r="AH3659" t="s">
        <v>1436</v>
      </c>
      <c r="AI3659" t="s">
        <v>5584</v>
      </c>
      <c r="AJ3659" t="str">
        <f t="shared" si="1376"/>
        <v>Other/Unknown</v>
      </c>
      <c r="AK3659">
        <v>6700000</v>
      </c>
      <c r="AL3659" t="str">
        <f t="shared" si="1377"/>
        <v>Low Budget</v>
      </c>
      <c r="AM3659">
        <v>1964</v>
      </c>
      <c r="AN3659">
        <f t="shared" si="1378"/>
        <v>61</v>
      </c>
      <c r="AO3659" t="str">
        <f t="shared" si="1379"/>
        <v>Old Classic</v>
      </c>
      <c r="AP3659">
        <v>94</v>
      </c>
      <c r="AQ3659" t="str">
        <f t="shared" si="1380"/>
        <v>Very Low</v>
      </c>
      <c r="AR3659">
        <v>7.9</v>
      </c>
      <c r="AS3659" t="str">
        <f t="shared" si="1381"/>
        <v>Good</v>
      </c>
      <c r="AT3659">
        <v>1.66</v>
      </c>
      <c r="AU3659" t="str">
        <f t="shared" si="1382"/>
        <v/>
      </c>
      <c r="AV3659">
        <v>0</v>
      </c>
      <c r="AW3659" t="str">
        <f t="shared" si="1383"/>
        <v>Very Low</v>
      </c>
    </row>
    <row r="3660" spans="1:49" x14ac:dyDescent="0.3">
      <c r="A3660" t="s">
        <v>0</v>
      </c>
      <c r="B3660" t="s">
        <v>17299</v>
      </c>
      <c r="C3660">
        <v>6</v>
      </c>
      <c r="D3660" t="str">
        <f t="shared" si="1363"/>
        <v>Very Low</v>
      </c>
      <c r="E3660">
        <v>88</v>
      </c>
      <c r="F3660" t="str">
        <f t="shared" si="1364"/>
        <v>1h 28m</v>
      </c>
      <c r="G3660" t="str">
        <f t="shared" si="1365"/>
        <v>Featurette</v>
      </c>
      <c r="H3660">
        <v>0</v>
      </c>
      <c r="I3660" t="str">
        <f t="shared" si="1366"/>
        <v>Very Low</v>
      </c>
      <c r="J3660">
        <v>57</v>
      </c>
      <c r="K3660" t="str">
        <f t="shared" si="1367"/>
        <v>Very Low</v>
      </c>
      <c r="L3660" t="s">
        <v>5247</v>
      </c>
      <c r="M3660">
        <v>978</v>
      </c>
      <c r="N3660" t="str">
        <f t="shared" si="1368"/>
        <v>Low</v>
      </c>
      <c r="O3660">
        <v>15059</v>
      </c>
      <c r="P3660" t="str">
        <f t="shared" si="1369"/>
        <v>Flop</v>
      </c>
      <c r="Q3660" t="s">
        <v>4046</v>
      </c>
      <c r="R3660" t="str">
        <f t="shared" si="1370"/>
        <v>Drama</v>
      </c>
      <c r="S3660">
        <f t="shared" si="1371"/>
        <v>2</v>
      </c>
      <c r="T3660" t="s">
        <v>6676</v>
      </c>
      <c r="U3660" t="s">
        <v>17300</v>
      </c>
      <c r="V3660">
        <v>748</v>
      </c>
      <c r="W3660" t="str">
        <f t="shared" si="1372"/>
        <v>Very Low</v>
      </c>
      <c r="X3660">
        <v>1443</v>
      </c>
      <c r="Y3660" t="str">
        <f t="shared" si="1373"/>
        <v>Low</v>
      </c>
      <c r="Z3660" t="s">
        <v>17301</v>
      </c>
      <c r="AA3660">
        <v>2</v>
      </c>
      <c r="AB3660" t="str">
        <f t="shared" si="1374"/>
        <v>Duo/Trio Poster</v>
      </c>
      <c r="AC3660" t="s">
        <v>17302</v>
      </c>
      <c r="AD3660" t="s">
        <v>17303</v>
      </c>
      <c r="AE3660">
        <v>8</v>
      </c>
      <c r="AF3660" t="str">
        <f t="shared" si="1375"/>
        <v>Very Low</v>
      </c>
      <c r="AG3660" t="s">
        <v>9</v>
      </c>
      <c r="AH3660" t="s">
        <v>10</v>
      </c>
      <c r="AI3660" t="s">
        <v>11</v>
      </c>
      <c r="AJ3660" t="str">
        <f t="shared" si="1376"/>
        <v>Teen</v>
      </c>
      <c r="AK3660">
        <f>AK3659</f>
        <v>6700000</v>
      </c>
      <c r="AL3660" t="str">
        <f t="shared" si="1377"/>
        <v>Low Budget</v>
      </c>
      <c r="AM3660">
        <v>2012</v>
      </c>
      <c r="AN3660">
        <f t="shared" si="1378"/>
        <v>13</v>
      </c>
      <c r="AO3660" t="str">
        <f t="shared" si="1379"/>
        <v>Modern Classic</v>
      </c>
      <c r="AP3660">
        <v>323</v>
      </c>
      <c r="AQ3660" t="str">
        <f t="shared" si="1380"/>
        <v>Very Low</v>
      </c>
      <c r="AR3660">
        <v>5.4</v>
      </c>
      <c r="AS3660" t="str">
        <f t="shared" si="1381"/>
        <v>Below Average</v>
      </c>
      <c r="AT3660">
        <v>2.35</v>
      </c>
      <c r="AU3660" t="str">
        <f t="shared" si="1382"/>
        <v>Cinematic Widescreen</v>
      </c>
      <c r="AV3660">
        <v>543</v>
      </c>
      <c r="AW3660" t="str">
        <f t="shared" si="1383"/>
        <v>Very Low</v>
      </c>
    </row>
    <row r="3661" spans="1:49" x14ac:dyDescent="0.3">
      <c r="A3661" t="s">
        <v>0</v>
      </c>
      <c r="B3661" t="s">
        <v>17304</v>
      </c>
      <c r="C3661">
        <v>112</v>
      </c>
      <c r="D3661" t="str">
        <f t="shared" si="1363"/>
        <v>Low</v>
      </c>
      <c r="E3661">
        <v>111</v>
      </c>
      <c r="F3661" t="str">
        <f t="shared" si="1364"/>
        <v>1h 51m</v>
      </c>
      <c r="G3661" t="str">
        <f t="shared" si="1365"/>
        <v>Standard Movie</v>
      </c>
      <c r="H3661">
        <v>64</v>
      </c>
      <c r="I3661" t="str">
        <f t="shared" si="1366"/>
        <v>Very Low</v>
      </c>
      <c r="J3661">
        <v>380</v>
      </c>
      <c r="K3661" t="str">
        <f t="shared" si="1367"/>
        <v>Very Low</v>
      </c>
      <c r="L3661" t="s">
        <v>17305</v>
      </c>
      <c r="M3661">
        <v>778</v>
      </c>
      <c r="N3661" t="str">
        <f t="shared" si="1368"/>
        <v>Low</v>
      </c>
      <c r="O3661">
        <v>11905519</v>
      </c>
      <c r="P3661" t="str">
        <f t="shared" si="1369"/>
        <v>Average</v>
      </c>
      <c r="Q3661" t="s">
        <v>435</v>
      </c>
      <c r="R3661" t="str">
        <f t="shared" si="1370"/>
        <v>Action</v>
      </c>
      <c r="S3661">
        <f t="shared" si="1371"/>
        <v>4</v>
      </c>
      <c r="T3661" t="s">
        <v>7234</v>
      </c>
      <c r="U3661" t="s">
        <v>17306</v>
      </c>
      <c r="V3661">
        <v>30210</v>
      </c>
      <c r="W3661" t="str">
        <f t="shared" si="1372"/>
        <v>Low</v>
      </c>
      <c r="X3661">
        <v>2205</v>
      </c>
      <c r="Y3661" t="str">
        <f t="shared" si="1373"/>
        <v>Low</v>
      </c>
      <c r="Z3661" t="s">
        <v>17307</v>
      </c>
      <c r="AA3661">
        <v>0</v>
      </c>
      <c r="AB3661" t="str">
        <f t="shared" si="1374"/>
        <v>Symbolic Poster</v>
      </c>
      <c r="AC3661" t="s">
        <v>17308</v>
      </c>
      <c r="AD3661" t="s">
        <v>17309</v>
      </c>
      <c r="AE3661">
        <v>214</v>
      </c>
      <c r="AF3661" t="str">
        <f t="shared" si="1375"/>
        <v>Very Low</v>
      </c>
      <c r="AG3661" t="s">
        <v>13217</v>
      </c>
      <c r="AH3661" t="s">
        <v>13218</v>
      </c>
      <c r="AI3661" t="s">
        <v>556</v>
      </c>
      <c r="AJ3661" t="str">
        <f t="shared" si="1376"/>
        <v>Adult</v>
      </c>
      <c r="AK3661">
        <v>200000000</v>
      </c>
      <c r="AL3661" t="str">
        <f t="shared" si="1377"/>
        <v>Very High Budget</v>
      </c>
      <c r="AM3661">
        <v>2005</v>
      </c>
      <c r="AN3661">
        <f t="shared" si="1378"/>
        <v>20</v>
      </c>
      <c r="AO3661" t="str">
        <f t="shared" si="1379"/>
        <v>Old Classic</v>
      </c>
      <c r="AP3661">
        <v>635</v>
      </c>
      <c r="AQ3661" t="str">
        <f t="shared" si="1380"/>
        <v>Very Low</v>
      </c>
      <c r="AR3661">
        <v>7.1</v>
      </c>
      <c r="AS3661" t="str">
        <f t="shared" si="1381"/>
        <v>Good</v>
      </c>
      <c r="AT3661">
        <v>1.85</v>
      </c>
      <c r="AU3661" t="str">
        <f t="shared" si="1382"/>
        <v>HDTV / Widescreen</v>
      </c>
      <c r="AV3661">
        <v>0</v>
      </c>
      <c r="AW3661" t="str">
        <f t="shared" si="1383"/>
        <v>Very Low</v>
      </c>
    </row>
    <row r="3662" spans="1:49" x14ac:dyDescent="0.3">
      <c r="A3662" t="s">
        <v>0</v>
      </c>
      <c r="B3662" t="s">
        <v>17310</v>
      </c>
      <c r="C3662">
        <v>12</v>
      </c>
      <c r="D3662" t="str">
        <f t="shared" si="1363"/>
        <v>Very Low</v>
      </c>
      <c r="E3662">
        <v>94</v>
      </c>
      <c r="F3662" t="str">
        <f t="shared" si="1364"/>
        <v>1h 34m</v>
      </c>
      <c r="G3662" t="str">
        <f t="shared" si="1365"/>
        <v>Standard Movie</v>
      </c>
      <c r="H3662">
        <v>0</v>
      </c>
      <c r="I3662" t="str">
        <f t="shared" si="1366"/>
        <v>Very Low</v>
      </c>
      <c r="J3662">
        <v>136</v>
      </c>
      <c r="K3662" t="str">
        <f t="shared" si="1367"/>
        <v>Very Low</v>
      </c>
      <c r="L3662" t="s">
        <v>7427</v>
      </c>
      <c r="M3662">
        <v>722</v>
      </c>
      <c r="N3662" t="str">
        <f t="shared" si="1368"/>
        <v>Low</v>
      </c>
      <c r="O3662">
        <v>69582</v>
      </c>
      <c r="P3662" t="str">
        <f t="shared" si="1369"/>
        <v>Flop</v>
      </c>
      <c r="Q3662" t="s">
        <v>1642</v>
      </c>
      <c r="R3662" t="str">
        <f t="shared" si="1370"/>
        <v>Comedy</v>
      </c>
      <c r="S3662">
        <f t="shared" si="1371"/>
        <v>1</v>
      </c>
      <c r="T3662" t="s">
        <v>3135</v>
      </c>
      <c r="U3662" t="s">
        <v>17311</v>
      </c>
      <c r="V3662">
        <v>867</v>
      </c>
      <c r="W3662" t="str">
        <f t="shared" si="1372"/>
        <v>Very Low</v>
      </c>
      <c r="X3662">
        <v>1477</v>
      </c>
      <c r="Y3662" t="str">
        <f t="shared" si="1373"/>
        <v>Low</v>
      </c>
      <c r="Z3662" t="s">
        <v>16103</v>
      </c>
      <c r="AA3662">
        <v>2</v>
      </c>
      <c r="AB3662" t="str">
        <f t="shared" si="1374"/>
        <v>Duo/Trio Poster</v>
      </c>
      <c r="AC3662" t="s">
        <v>17312</v>
      </c>
      <c r="AD3662" t="s">
        <v>17313</v>
      </c>
      <c r="AE3662">
        <v>21</v>
      </c>
      <c r="AF3662" t="str">
        <f t="shared" si="1375"/>
        <v>Very Low</v>
      </c>
      <c r="AG3662" t="s">
        <v>9</v>
      </c>
      <c r="AH3662" t="s">
        <v>28</v>
      </c>
      <c r="AI3662" t="s">
        <v>556</v>
      </c>
      <c r="AJ3662" t="str">
        <f t="shared" si="1376"/>
        <v>Adult</v>
      </c>
      <c r="AK3662">
        <f>AK3661</f>
        <v>200000000</v>
      </c>
      <c r="AL3662" t="str">
        <f t="shared" si="1377"/>
        <v>Very High Budget</v>
      </c>
      <c r="AM3662">
        <v>1998</v>
      </c>
      <c r="AN3662">
        <f t="shared" si="1378"/>
        <v>27</v>
      </c>
      <c r="AO3662" t="str">
        <f t="shared" si="1379"/>
        <v>Old Classic</v>
      </c>
      <c r="AP3662">
        <v>338</v>
      </c>
      <c r="AQ3662" t="str">
        <f t="shared" si="1380"/>
        <v>Very Low</v>
      </c>
      <c r="AR3662">
        <v>6.4</v>
      </c>
      <c r="AS3662" t="str">
        <f t="shared" si="1381"/>
        <v>Average</v>
      </c>
      <c r="AT3662">
        <v>1.85</v>
      </c>
      <c r="AU3662" t="str">
        <f t="shared" si="1382"/>
        <v>HDTV / Widescreen</v>
      </c>
      <c r="AV3662">
        <v>109</v>
      </c>
      <c r="AW3662" t="str">
        <f t="shared" si="1383"/>
        <v>Very Low</v>
      </c>
    </row>
    <row r="3663" spans="1:49" x14ac:dyDescent="0.3">
      <c r="A3663" t="s">
        <v>0</v>
      </c>
      <c r="B3663" t="str">
        <f>B3662</f>
        <v>Gary Sinyor</v>
      </c>
      <c r="C3663">
        <v>15</v>
      </c>
      <c r="D3663" t="str">
        <f t="shared" si="1363"/>
        <v>Very Low</v>
      </c>
      <c r="E3663">
        <v>25</v>
      </c>
      <c r="F3663" t="str">
        <f t="shared" si="1364"/>
        <v>0h 25m</v>
      </c>
      <c r="G3663" t="str">
        <f t="shared" si="1365"/>
        <v>Short Film</v>
      </c>
      <c r="H3663">
        <f>H3662</f>
        <v>0</v>
      </c>
      <c r="I3663" t="str">
        <f t="shared" si="1366"/>
        <v>Very Low</v>
      </c>
      <c r="J3663">
        <v>220</v>
      </c>
      <c r="K3663" t="str">
        <f t="shared" si="1367"/>
        <v>Very Low</v>
      </c>
      <c r="L3663" t="s">
        <v>17314</v>
      </c>
      <c r="M3663">
        <v>229</v>
      </c>
      <c r="N3663" t="str">
        <f t="shared" si="1368"/>
        <v>Low</v>
      </c>
      <c r="O3663">
        <f>O3662</f>
        <v>69582</v>
      </c>
      <c r="P3663" t="str">
        <f t="shared" si="1369"/>
        <v>Flop</v>
      </c>
      <c r="Q3663" t="s">
        <v>1652</v>
      </c>
      <c r="R3663" t="str">
        <f t="shared" si="1370"/>
        <v>Comedy</v>
      </c>
      <c r="S3663">
        <f t="shared" si="1371"/>
        <v>2</v>
      </c>
      <c r="T3663" t="s">
        <v>17315</v>
      </c>
      <c r="U3663" t="s">
        <v>17316</v>
      </c>
      <c r="V3663">
        <v>55987</v>
      </c>
      <c r="W3663" t="str">
        <f t="shared" si="1372"/>
        <v>Medium</v>
      </c>
      <c r="X3663">
        <v>1239</v>
      </c>
      <c r="Y3663" t="str">
        <f t="shared" si="1373"/>
        <v>Low</v>
      </c>
      <c r="Z3663" t="s">
        <v>17317</v>
      </c>
      <c r="AA3663">
        <v>0</v>
      </c>
      <c r="AB3663" t="str">
        <f t="shared" si="1374"/>
        <v>Symbolic Poster</v>
      </c>
      <c r="AC3663" t="s">
        <v>17318</v>
      </c>
      <c r="AD3663" t="s">
        <v>17319</v>
      </c>
      <c r="AE3663">
        <v>42</v>
      </c>
      <c r="AF3663" t="str">
        <f t="shared" si="1375"/>
        <v>Very Low</v>
      </c>
      <c r="AG3663" t="s">
        <v>9</v>
      </c>
      <c r="AH3663" t="s">
        <v>28</v>
      </c>
      <c r="AI3663" t="s">
        <v>1097</v>
      </c>
      <c r="AJ3663" t="str">
        <f t="shared" si="1376"/>
        <v>Teen</v>
      </c>
      <c r="AK3663">
        <f t="shared" ref="AK3663:AM3663" si="1386">AK3662</f>
        <v>200000000</v>
      </c>
      <c r="AL3663" t="str">
        <f t="shared" si="1377"/>
        <v>Very High Budget</v>
      </c>
      <c r="AM3663">
        <f t="shared" si="1386"/>
        <v>1998</v>
      </c>
      <c r="AN3663">
        <f t="shared" si="1378"/>
        <v>27</v>
      </c>
      <c r="AO3663" t="str">
        <f t="shared" si="1379"/>
        <v>Old Classic</v>
      </c>
      <c r="AP3663">
        <v>223</v>
      </c>
      <c r="AQ3663" t="str">
        <f t="shared" si="1380"/>
        <v>Very Low</v>
      </c>
      <c r="AR3663">
        <v>8.4</v>
      </c>
      <c r="AS3663" t="str">
        <f t="shared" si="1381"/>
        <v>Excellent</v>
      </c>
      <c r="AT3663">
        <v>16</v>
      </c>
      <c r="AU3663" t="str">
        <f t="shared" si="1382"/>
        <v>Ultra Widescreen</v>
      </c>
      <c r="AV3663">
        <v>0</v>
      </c>
      <c r="AW3663" t="str">
        <f t="shared" si="1383"/>
        <v>Very Low</v>
      </c>
    </row>
    <row r="3664" spans="1:49" x14ac:dyDescent="0.3">
      <c r="A3664" t="s">
        <v>0</v>
      </c>
      <c r="B3664" t="s">
        <v>15438</v>
      </c>
      <c r="C3664">
        <v>161</v>
      </c>
      <c r="D3664" t="str">
        <f t="shared" si="1363"/>
        <v>Low</v>
      </c>
      <c r="E3664">
        <v>112</v>
      </c>
      <c r="F3664" t="str">
        <f t="shared" si="1364"/>
        <v>1h 52m</v>
      </c>
      <c r="G3664" t="str">
        <f t="shared" si="1365"/>
        <v>Standard Movie</v>
      </c>
      <c r="H3664">
        <v>98</v>
      </c>
      <c r="I3664" t="str">
        <f t="shared" si="1366"/>
        <v>Very Low</v>
      </c>
      <c r="J3664">
        <v>397</v>
      </c>
      <c r="K3664" t="str">
        <f t="shared" si="1367"/>
        <v>Very Low</v>
      </c>
      <c r="L3664" t="s">
        <v>17320</v>
      </c>
      <c r="M3664">
        <v>883</v>
      </c>
      <c r="N3664" t="str">
        <f t="shared" si="1368"/>
        <v>Low</v>
      </c>
      <c r="O3664">
        <v>32541719</v>
      </c>
      <c r="P3664" t="str">
        <f t="shared" si="1369"/>
        <v>Average</v>
      </c>
      <c r="Q3664" t="s">
        <v>4450</v>
      </c>
      <c r="R3664" t="str">
        <f t="shared" si="1370"/>
        <v>Comedy</v>
      </c>
      <c r="S3664">
        <f t="shared" si="1371"/>
        <v>4</v>
      </c>
      <c r="T3664" t="s">
        <v>1484</v>
      </c>
      <c r="U3664" t="s">
        <v>17321</v>
      </c>
      <c r="V3664">
        <v>89806</v>
      </c>
      <c r="W3664" t="str">
        <f t="shared" si="1372"/>
        <v>Medium</v>
      </c>
      <c r="X3664">
        <v>2201</v>
      </c>
      <c r="Y3664" t="str">
        <f t="shared" si="1373"/>
        <v>Low</v>
      </c>
      <c r="Z3664" t="s">
        <v>16572</v>
      </c>
      <c r="AA3664">
        <v>0</v>
      </c>
      <c r="AB3664" t="str">
        <f t="shared" si="1374"/>
        <v>Symbolic Poster</v>
      </c>
      <c r="AC3664" t="s">
        <v>17322</v>
      </c>
      <c r="AD3664" t="s">
        <v>17323</v>
      </c>
      <c r="AE3664">
        <v>438</v>
      </c>
      <c r="AF3664" t="str">
        <f t="shared" si="1375"/>
        <v>Very Low</v>
      </c>
      <c r="AG3664" t="s">
        <v>9</v>
      </c>
      <c r="AH3664" t="s">
        <v>28</v>
      </c>
      <c r="AI3664" t="s">
        <v>11</v>
      </c>
      <c r="AJ3664" t="str">
        <f t="shared" si="1376"/>
        <v>Teen</v>
      </c>
      <c r="AK3664">
        <v>3500159</v>
      </c>
      <c r="AL3664" t="str">
        <f t="shared" si="1377"/>
        <v>Low Budget</v>
      </c>
      <c r="AM3664">
        <v>2002</v>
      </c>
      <c r="AN3664">
        <f t="shared" si="1378"/>
        <v>23</v>
      </c>
      <c r="AO3664" t="str">
        <f t="shared" si="1379"/>
        <v>Old Classic</v>
      </c>
      <c r="AP3664">
        <v>528</v>
      </c>
      <c r="AQ3664" t="str">
        <f t="shared" si="1380"/>
        <v>Very Low</v>
      </c>
      <c r="AR3664">
        <v>6.7</v>
      </c>
      <c r="AS3664" t="str">
        <f t="shared" si="1381"/>
        <v>Average</v>
      </c>
      <c r="AT3664">
        <v>1.85</v>
      </c>
      <c r="AU3664" t="str">
        <f t="shared" si="1382"/>
        <v>HDTV / Widescreen</v>
      </c>
      <c r="AV3664">
        <v>0</v>
      </c>
      <c r="AW3664" t="str">
        <f t="shared" si="1383"/>
        <v>Very Low</v>
      </c>
    </row>
    <row r="3665" spans="1:49" x14ac:dyDescent="0.3">
      <c r="A3665" t="s">
        <v>0</v>
      </c>
      <c r="B3665" t="s">
        <v>15877</v>
      </c>
      <c r="C3665">
        <v>68</v>
      </c>
      <c r="D3665" t="str">
        <f t="shared" si="1363"/>
        <v>Low</v>
      </c>
      <c r="E3665">
        <v>141</v>
      </c>
      <c r="F3665" t="str">
        <f t="shared" si="1364"/>
        <v>2h 21m</v>
      </c>
      <c r="G3665" t="str">
        <f t="shared" si="1365"/>
        <v>Long Movie</v>
      </c>
      <c r="H3665">
        <v>407</v>
      </c>
      <c r="I3665" t="str">
        <f t="shared" si="1366"/>
        <v>Very Low</v>
      </c>
      <c r="J3665">
        <v>501</v>
      </c>
      <c r="K3665" t="str">
        <f t="shared" si="1367"/>
        <v>Very Low</v>
      </c>
      <c r="L3665" t="s">
        <v>17324</v>
      </c>
      <c r="M3665">
        <v>688</v>
      </c>
      <c r="N3665" t="str">
        <f t="shared" si="1368"/>
        <v>Low</v>
      </c>
      <c r="O3665">
        <v>3064356</v>
      </c>
      <c r="P3665" t="str">
        <f t="shared" si="1369"/>
        <v>Flop</v>
      </c>
      <c r="Q3665" t="s">
        <v>185</v>
      </c>
      <c r="R3665" t="str">
        <f t="shared" si="1370"/>
        <v>Drama</v>
      </c>
      <c r="S3665">
        <f t="shared" si="1371"/>
        <v>2</v>
      </c>
      <c r="T3665" t="s">
        <v>1252</v>
      </c>
      <c r="U3665" t="s">
        <v>17325</v>
      </c>
      <c r="V3665">
        <v>3433</v>
      </c>
      <c r="W3665" t="str">
        <f t="shared" si="1372"/>
        <v>Very Low</v>
      </c>
      <c r="X3665">
        <v>2584</v>
      </c>
      <c r="Y3665" t="str">
        <f t="shared" si="1373"/>
        <v>Low</v>
      </c>
      <c r="Z3665" t="s">
        <v>3935</v>
      </c>
      <c r="AA3665">
        <v>6</v>
      </c>
      <c r="AB3665" t="str">
        <f t="shared" si="1374"/>
        <v>Ensemble Poster</v>
      </c>
      <c r="AC3665" t="s">
        <v>17326</v>
      </c>
      <c r="AD3665" t="s">
        <v>17327</v>
      </c>
      <c r="AE3665">
        <v>81</v>
      </c>
      <c r="AF3665" t="str">
        <f t="shared" si="1375"/>
        <v>Very Low</v>
      </c>
      <c r="AG3665" t="s">
        <v>9</v>
      </c>
      <c r="AH3665" t="s">
        <v>10</v>
      </c>
      <c r="AI3665" t="s">
        <v>11</v>
      </c>
      <c r="AJ3665" t="str">
        <f t="shared" si="1376"/>
        <v>Teen</v>
      </c>
      <c r="AK3665">
        <v>5600000</v>
      </c>
      <c r="AL3665" t="str">
        <f t="shared" si="1377"/>
        <v>Low Budget</v>
      </c>
      <c r="AM3665">
        <v>2002</v>
      </c>
      <c r="AN3665">
        <f t="shared" si="1378"/>
        <v>23</v>
      </c>
      <c r="AO3665" t="str">
        <f t="shared" si="1379"/>
        <v>Old Classic</v>
      </c>
      <c r="AP3665">
        <v>659</v>
      </c>
      <c r="AQ3665" t="str">
        <f t="shared" si="1380"/>
        <v>Very Low</v>
      </c>
      <c r="AR3665">
        <v>6.9</v>
      </c>
      <c r="AS3665" t="str">
        <f t="shared" si="1381"/>
        <v>Average</v>
      </c>
      <c r="AT3665">
        <v>1.85</v>
      </c>
      <c r="AU3665" t="str">
        <f t="shared" si="1382"/>
        <v>HDTV / Widescreen</v>
      </c>
      <c r="AV3665">
        <v>160</v>
      </c>
      <c r="AW3665" t="str">
        <f t="shared" si="1383"/>
        <v>Very Low</v>
      </c>
    </row>
    <row r="3666" spans="1:49" x14ac:dyDescent="0.3">
      <c r="A3666" t="s">
        <v>0</v>
      </c>
      <c r="B3666" t="s">
        <v>13683</v>
      </c>
      <c r="C3666">
        <v>25</v>
      </c>
      <c r="D3666" t="str">
        <f t="shared" si="1363"/>
        <v>Very Low</v>
      </c>
      <c r="E3666">
        <v>95</v>
      </c>
      <c r="F3666" t="str">
        <f t="shared" si="1364"/>
        <v>1h 35m</v>
      </c>
      <c r="G3666" t="str">
        <f t="shared" si="1365"/>
        <v>Standard Movie</v>
      </c>
      <c r="H3666">
        <v>17</v>
      </c>
      <c r="I3666" t="str">
        <f t="shared" si="1366"/>
        <v>Very Low</v>
      </c>
      <c r="J3666">
        <v>255</v>
      </c>
      <c r="K3666" t="str">
        <f t="shared" si="1367"/>
        <v>Very Low</v>
      </c>
      <c r="L3666" t="s">
        <v>17328</v>
      </c>
      <c r="M3666">
        <v>592</v>
      </c>
      <c r="N3666" t="str">
        <f t="shared" si="1368"/>
        <v>Low</v>
      </c>
      <c r="O3666">
        <v>7009668</v>
      </c>
      <c r="P3666" t="str">
        <f t="shared" si="1369"/>
        <v>Flop</v>
      </c>
      <c r="Q3666" t="s">
        <v>17329</v>
      </c>
      <c r="R3666" t="str">
        <f t="shared" si="1370"/>
        <v>Action</v>
      </c>
      <c r="S3666">
        <f t="shared" si="1371"/>
        <v>2</v>
      </c>
      <c r="T3666" t="s">
        <v>17330</v>
      </c>
      <c r="U3666" t="s">
        <v>17331</v>
      </c>
      <c r="V3666">
        <v>8707</v>
      </c>
      <c r="W3666" t="str">
        <f t="shared" si="1372"/>
        <v>Very Low</v>
      </c>
      <c r="X3666">
        <v>2000</v>
      </c>
      <c r="Y3666" t="str">
        <f t="shared" si="1373"/>
        <v>Low</v>
      </c>
      <c r="Z3666" t="s">
        <v>17332</v>
      </c>
      <c r="AA3666">
        <v>6</v>
      </c>
      <c r="AB3666" t="str">
        <f t="shared" si="1374"/>
        <v>Ensemble Poster</v>
      </c>
      <c r="AC3666" t="s">
        <v>17333</v>
      </c>
      <c r="AD3666" t="s">
        <v>17334</v>
      </c>
      <c r="AE3666">
        <v>36</v>
      </c>
      <c r="AF3666" t="str">
        <f t="shared" si="1375"/>
        <v>Very Low</v>
      </c>
      <c r="AG3666" t="s">
        <v>9</v>
      </c>
      <c r="AH3666" t="s">
        <v>10</v>
      </c>
      <c r="AI3666" t="s">
        <v>11</v>
      </c>
      <c r="AJ3666" t="str">
        <f t="shared" si="1376"/>
        <v>Teen</v>
      </c>
      <c r="AK3666">
        <v>5600000</v>
      </c>
      <c r="AL3666" t="str">
        <f t="shared" si="1377"/>
        <v>Low Budget</v>
      </c>
      <c r="AM3666">
        <v>2006</v>
      </c>
      <c r="AN3666">
        <f t="shared" si="1378"/>
        <v>19</v>
      </c>
      <c r="AO3666" t="str">
        <f t="shared" si="1379"/>
        <v>Old Classic</v>
      </c>
      <c r="AP3666">
        <v>378</v>
      </c>
      <c r="AQ3666" t="str">
        <f t="shared" si="1380"/>
        <v>Very Low</v>
      </c>
      <c r="AR3666">
        <v>2.1</v>
      </c>
      <c r="AS3666" t="str">
        <f t="shared" si="1381"/>
        <v>Terrible</v>
      </c>
      <c r="AT3666">
        <v>1.85</v>
      </c>
      <c r="AU3666" t="str">
        <f t="shared" si="1382"/>
        <v>HDTV / Widescreen</v>
      </c>
      <c r="AV3666">
        <v>244</v>
      </c>
      <c r="AW3666" t="str">
        <f t="shared" si="1383"/>
        <v>Very Low</v>
      </c>
    </row>
    <row r="3667" spans="1:49" x14ac:dyDescent="0.3">
      <c r="A3667" t="s">
        <v>0</v>
      </c>
      <c r="B3667" t="s">
        <v>17335</v>
      </c>
      <c r="C3667">
        <v>23</v>
      </c>
      <c r="D3667" t="str">
        <f t="shared" si="1363"/>
        <v>Very Low</v>
      </c>
      <c r="E3667">
        <v>141</v>
      </c>
      <c r="F3667" t="str">
        <f t="shared" si="1364"/>
        <v>2h 21m</v>
      </c>
      <c r="G3667" t="str">
        <f t="shared" si="1365"/>
        <v>Long Movie</v>
      </c>
      <c r="H3667">
        <v>2</v>
      </c>
      <c r="I3667" t="str">
        <f t="shared" si="1366"/>
        <v>Very Low</v>
      </c>
      <c r="J3667">
        <v>61</v>
      </c>
      <c r="K3667" t="str">
        <f t="shared" si="1367"/>
        <v>Very Low</v>
      </c>
      <c r="L3667" t="s">
        <v>17336</v>
      </c>
      <c r="M3667">
        <v>634</v>
      </c>
      <c r="N3667" t="str">
        <f t="shared" si="1368"/>
        <v>Low</v>
      </c>
      <c r="O3667">
        <v>352684</v>
      </c>
      <c r="P3667" t="str">
        <f t="shared" si="1369"/>
        <v>Flop</v>
      </c>
      <c r="Q3667" t="s">
        <v>2107</v>
      </c>
      <c r="R3667" t="str">
        <f t="shared" si="1370"/>
        <v>Action</v>
      </c>
      <c r="S3667">
        <f t="shared" si="1371"/>
        <v>2</v>
      </c>
      <c r="T3667" t="s">
        <v>17337</v>
      </c>
      <c r="U3667" t="s">
        <v>17338</v>
      </c>
      <c r="V3667">
        <v>4633</v>
      </c>
      <c r="W3667" t="str">
        <f t="shared" si="1372"/>
        <v>Very Low</v>
      </c>
      <c r="X3667">
        <v>1065</v>
      </c>
      <c r="Y3667" t="str">
        <f t="shared" si="1373"/>
        <v>Low</v>
      </c>
      <c r="Z3667" t="s">
        <v>17339</v>
      </c>
      <c r="AA3667">
        <v>1</v>
      </c>
      <c r="AB3667" t="str">
        <f t="shared" si="1374"/>
        <v>Solo Star Poster</v>
      </c>
      <c r="AC3667" t="s">
        <v>17340</v>
      </c>
      <c r="AD3667" t="s">
        <v>17341</v>
      </c>
      <c r="AE3667">
        <v>31</v>
      </c>
      <c r="AF3667" t="str">
        <f t="shared" si="1375"/>
        <v>Very Low</v>
      </c>
      <c r="AG3667" t="s">
        <v>5582</v>
      </c>
      <c r="AH3667" t="s">
        <v>5583</v>
      </c>
      <c r="AI3667" t="s">
        <v>4801</v>
      </c>
      <c r="AJ3667" t="str">
        <f t="shared" si="1376"/>
        <v>No Rating</v>
      </c>
      <c r="AK3667">
        <f>AK3666</f>
        <v>5600000</v>
      </c>
      <c r="AL3667" t="str">
        <f t="shared" si="1377"/>
        <v>Low Budget</v>
      </c>
      <c r="AM3667">
        <v>2012</v>
      </c>
      <c r="AN3667">
        <f t="shared" si="1378"/>
        <v>13</v>
      </c>
      <c r="AO3667" t="str">
        <f t="shared" si="1379"/>
        <v>Modern Classic</v>
      </c>
      <c r="AP3667">
        <v>284</v>
      </c>
      <c r="AQ3667" t="str">
        <f t="shared" si="1380"/>
        <v>Very Low</v>
      </c>
      <c r="AR3667">
        <v>4.3</v>
      </c>
      <c r="AS3667" t="str">
        <f t="shared" si="1381"/>
        <v>Poor</v>
      </c>
      <c r="AT3667">
        <f>AT3666</f>
        <v>1.85</v>
      </c>
      <c r="AU3667" t="str">
        <f t="shared" si="1382"/>
        <v>HDTV / Widescreen</v>
      </c>
      <c r="AV3667">
        <v>365</v>
      </c>
      <c r="AW3667" t="str">
        <f t="shared" si="1383"/>
        <v>Very Low</v>
      </c>
    </row>
    <row r="3668" spans="1:49" x14ac:dyDescent="0.3">
      <c r="A3668" t="s">
        <v>0</v>
      </c>
      <c r="B3668" t="s">
        <v>14690</v>
      </c>
      <c r="C3668">
        <v>222</v>
      </c>
      <c r="D3668" t="str">
        <f t="shared" si="1363"/>
        <v>Medium</v>
      </c>
      <c r="E3668">
        <v>85</v>
      </c>
      <c r="F3668" t="str">
        <f t="shared" si="1364"/>
        <v>1h 25m</v>
      </c>
      <c r="G3668" t="str">
        <f t="shared" si="1365"/>
        <v>Featurette</v>
      </c>
      <c r="H3668">
        <v>57</v>
      </c>
      <c r="I3668" t="str">
        <f t="shared" si="1366"/>
        <v>Very Low</v>
      </c>
      <c r="J3668">
        <v>6</v>
      </c>
      <c r="K3668" t="str">
        <f t="shared" si="1367"/>
        <v>Very Low</v>
      </c>
      <c r="L3668" t="s">
        <v>17342</v>
      </c>
      <c r="M3668">
        <v>37</v>
      </c>
      <c r="N3668" t="str">
        <f t="shared" si="1368"/>
        <v>Low</v>
      </c>
      <c r="O3668">
        <v>27024</v>
      </c>
      <c r="P3668" t="str">
        <f t="shared" si="1369"/>
        <v>Flop</v>
      </c>
      <c r="Q3668" t="s">
        <v>6374</v>
      </c>
      <c r="R3668" t="str">
        <f t="shared" si="1370"/>
        <v>Horror</v>
      </c>
      <c r="S3668">
        <f t="shared" si="1371"/>
        <v>1</v>
      </c>
      <c r="T3668" t="s">
        <v>17343</v>
      </c>
      <c r="U3668" t="s">
        <v>17344</v>
      </c>
      <c r="V3668">
        <v>55597</v>
      </c>
      <c r="W3668" t="str">
        <f t="shared" si="1372"/>
        <v>Medium</v>
      </c>
      <c r="X3668">
        <v>73</v>
      </c>
      <c r="Y3668" t="str">
        <f t="shared" si="1373"/>
        <v>Very Low</v>
      </c>
      <c r="Z3668" t="s">
        <v>17345</v>
      </c>
      <c r="AA3668">
        <v>0</v>
      </c>
      <c r="AB3668" t="str">
        <f t="shared" si="1374"/>
        <v>Symbolic Poster</v>
      </c>
      <c r="AC3668" t="s">
        <v>17346</v>
      </c>
      <c r="AD3668" t="s">
        <v>17347</v>
      </c>
      <c r="AE3668">
        <v>148</v>
      </c>
      <c r="AF3668" t="str">
        <f t="shared" si="1375"/>
        <v>Very Low</v>
      </c>
      <c r="AG3668" t="s">
        <v>2749</v>
      </c>
      <c r="AH3668" t="s">
        <v>3542</v>
      </c>
      <c r="AI3668" t="s">
        <v>556</v>
      </c>
      <c r="AJ3668" t="str">
        <f t="shared" si="1376"/>
        <v>Adult</v>
      </c>
      <c r="AK3668">
        <v>5600000</v>
      </c>
      <c r="AL3668" t="str">
        <f t="shared" si="1377"/>
        <v>Low Budget</v>
      </c>
      <c r="AM3668">
        <v>2009</v>
      </c>
      <c r="AN3668">
        <f t="shared" si="1378"/>
        <v>16</v>
      </c>
      <c r="AO3668" t="str">
        <f t="shared" si="1379"/>
        <v>Old Classic</v>
      </c>
      <c r="AP3668">
        <v>9</v>
      </c>
      <c r="AQ3668" t="str">
        <f t="shared" si="1380"/>
        <v>Very Low</v>
      </c>
      <c r="AR3668">
        <v>6.6</v>
      </c>
      <c r="AS3668" t="str">
        <f t="shared" si="1381"/>
        <v>Average</v>
      </c>
      <c r="AT3668">
        <v>1.85</v>
      </c>
      <c r="AU3668" t="str">
        <f t="shared" si="1382"/>
        <v>HDTV / Widescreen</v>
      </c>
      <c r="AV3668">
        <v>4000</v>
      </c>
      <c r="AW3668" t="str">
        <f t="shared" si="1383"/>
        <v>Low</v>
      </c>
    </row>
    <row r="3669" spans="1:49" x14ac:dyDescent="0.3">
      <c r="A3669" t="s">
        <v>0</v>
      </c>
      <c r="B3669" t="s">
        <v>15681</v>
      </c>
      <c r="C3669">
        <v>9</v>
      </c>
      <c r="D3669" t="str">
        <f t="shared" si="1363"/>
        <v>Very Low</v>
      </c>
      <c r="E3669">
        <v>105</v>
      </c>
      <c r="F3669" t="str">
        <f t="shared" si="1364"/>
        <v>1h 45m</v>
      </c>
      <c r="G3669" t="str">
        <f t="shared" si="1365"/>
        <v>Standard Movie</v>
      </c>
      <c r="H3669">
        <v>12</v>
      </c>
      <c r="I3669" t="str">
        <f t="shared" si="1366"/>
        <v>Very Low</v>
      </c>
      <c r="J3669">
        <v>10</v>
      </c>
      <c r="K3669" t="str">
        <f t="shared" si="1367"/>
        <v>Very Low</v>
      </c>
      <c r="L3669" t="s">
        <v>17348</v>
      </c>
      <c r="M3669">
        <v>25</v>
      </c>
      <c r="N3669" t="str">
        <f t="shared" si="1368"/>
        <v>Low</v>
      </c>
      <c r="O3669">
        <v>531806</v>
      </c>
      <c r="P3669" t="str">
        <f t="shared" si="1369"/>
        <v>Flop</v>
      </c>
      <c r="Q3669" t="s">
        <v>17349</v>
      </c>
      <c r="R3669" t="str">
        <f t="shared" si="1370"/>
        <v>Musical</v>
      </c>
      <c r="S3669">
        <f t="shared" si="1371"/>
        <v>1</v>
      </c>
      <c r="T3669" t="s">
        <v>17350</v>
      </c>
      <c r="U3669" t="s">
        <v>17351</v>
      </c>
      <c r="V3669">
        <v>548</v>
      </c>
      <c r="W3669" t="str">
        <f t="shared" si="1372"/>
        <v>Very Low</v>
      </c>
      <c r="X3669">
        <v>72</v>
      </c>
      <c r="Y3669" t="str">
        <f t="shared" si="1373"/>
        <v>Very Low</v>
      </c>
      <c r="Z3669" t="s">
        <v>17352</v>
      </c>
      <c r="AA3669">
        <v>9</v>
      </c>
      <c r="AB3669" t="str">
        <f t="shared" si="1374"/>
        <v>Ensemble Poster</v>
      </c>
      <c r="AC3669" t="s">
        <v>17353</v>
      </c>
      <c r="AD3669" t="s">
        <v>17354</v>
      </c>
      <c r="AE3669">
        <v>6</v>
      </c>
      <c r="AF3669" t="str">
        <f t="shared" si="1375"/>
        <v>Very Low</v>
      </c>
      <c r="AG3669" t="s">
        <v>9</v>
      </c>
      <c r="AH3669" t="s">
        <v>10</v>
      </c>
      <c r="AI3669" t="s">
        <v>66</v>
      </c>
      <c r="AJ3669" t="str">
        <f t="shared" si="1376"/>
        <v>Family</v>
      </c>
      <c r="AK3669">
        <f>AK3668</f>
        <v>5600000</v>
      </c>
      <c r="AL3669" t="str">
        <f t="shared" si="1377"/>
        <v>Low Budget</v>
      </c>
      <c r="AM3669">
        <v>2010</v>
      </c>
      <c r="AN3669">
        <f t="shared" si="1378"/>
        <v>15</v>
      </c>
      <c r="AO3669" t="str">
        <f t="shared" si="1379"/>
        <v>Modern Classic</v>
      </c>
      <c r="AP3669">
        <v>11</v>
      </c>
      <c r="AQ3669" t="str">
        <f t="shared" si="1380"/>
        <v>Very Low</v>
      </c>
      <c r="AR3669">
        <v>3.4</v>
      </c>
      <c r="AS3669" t="str">
        <f t="shared" si="1381"/>
        <v>Very Poor</v>
      </c>
      <c r="AT3669">
        <f>AT3668</f>
        <v>1.85</v>
      </c>
      <c r="AU3669" t="str">
        <f t="shared" si="1382"/>
        <v>HDTV / Widescreen</v>
      </c>
      <c r="AV3669">
        <v>277</v>
      </c>
      <c r="AW3669" t="str">
        <f t="shared" si="1383"/>
        <v>Very Low</v>
      </c>
    </row>
    <row r="3670" spans="1:49" x14ac:dyDescent="0.3">
      <c r="A3670" t="s">
        <v>0</v>
      </c>
      <c r="B3670" t="s">
        <v>16957</v>
      </c>
      <c r="C3670">
        <v>119</v>
      </c>
      <c r="D3670" t="str">
        <f t="shared" si="1363"/>
        <v>Low</v>
      </c>
      <c r="E3670">
        <v>129</v>
      </c>
      <c r="F3670" t="str">
        <f t="shared" si="1364"/>
        <v>2h 9m</v>
      </c>
      <c r="G3670" t="str">
        <f t="shared" si="1365"/>
        <v>Long Movie</v>
      </c>
      <c r="H3670">
        <v>131</v>
      </c>
      <c r="I3670" t="str">
        <f t="shared" si="1366"/>
        <v>Very Low</v>
      </c>
      <c r="J3670">
        <v>417</v>
      </c>
      <c r="K3670" t="str">
        <f t="shared" si="1367"/>
        <v>Very Low</v>
      </c>
      <c r="L3670" t="s">
        <v>13981</v>
      </c>
      <c r="M3670">
        <v>1000</v>
      </c>
      <c r="N3670" t="str">
        <f t="shared" si="1368"/>
        <v>Low</v>
      </c>
      <c r="O3670">
        <v>159600000</v>
      </c>
      <c r="P3670" t="str">
        <f t="shared" si="1369"/>
        <v>Hit</v>
      </c>
      <c r="Q3670" t="s">
        <v>9164</v>
      </c>
      <c r="R3670" t="str">
        <f t="shared" si="1370"/>
        <v>Comedy</v>
      </c>
      <c r="S3670">
        <f t="shared" si="1371"/>
        <v>3</v>
      </c>
      <c r="T3670" t="s">
        <v>4175</v>
      </c>
      <c r="U3670" t="s">
        <v>17355</v>
      </c>
      <c r="V3670">
        <v>175607</v>
      </c>
      <c r="W3670" t="str">
        <f t="shared" si="1372"/>
        <v>Medium</v>
      </c>
      <c r="X3670">
        <v>2387</v>
      </c>
      <c r="Y3670" t="str">
        <f t="shared" si="1373"/>
        <v>Low</v>
      </c>
      <c r="Z3670" t="s">
        <v>4211</v>
      </c>
      <c r="AA3670">
        <v>0</v>
      </c>
      <c r="AB3670" t="str">
        <f t="shared" si="1374"/>
        <v>Symbolic Poster</v>
      </c>
      <c r="AC3670" t="s">
        <v>17356</v>
      </c>
      <c r="AD3670" t="s">
        <v>17357</v>
      </c>
      <c r="AE3670">
        <v>252</v>
      </c>
      <c r="AF3670" t="str">
        <f t="shared" si="1375"/>
        <v>Very Low</v>
      </c>
      <c r="AG3670" t="s">
        <v>9</v>
      </c>
      <c r="AH3670" t="s">
        <v>10</v>
      </c>
      <c r="AI3670" t="s">
        <v>66</v>
      </c>
      <c r="AJ3670" t="str">
        <f t="shared" si="1376"/>
        <v>Family</v>
      </c>
      <c r="AK3670">
        <v>5500000</v>
      </c>
      <c r="AL3670" t="str">
        <f t="shared" si="1377"/>
        <v>Low Budget</v>
      </c>
      <c r="AM3670">
        <v>1973</v>
      </c>
      <c r="AN3670">
        <f t="shared" si="1378"/>
        <v>52</v>
      </c>
      <c r="AO3670" t="str">
        <f t="shared" si="1379"/>
        <v>Old Classic</v>
      </c>
      <c r="AP3670">
        <v>559</v>
      </c>
      <c r="AQ3670" t="str">
        <f t="shared" si="1380"/>
        <v>Very Low</v>
      </c>
      <c r="AR3670">
        <v>8.3000000000000007</v>
      </c>
      <c r="AS3670" t="str">
        <f t="shared" si="1381"/>
        <v>Excellent</v>
      </c>
      <c r="AT3670">
        <v>1.85</v>
      </c>
      <c r="AU3670" t="str">
        <f t="shared" si="1382"/>
        <v>HDTV / Widescreen</v>
      </c>
      <c r="AV3670">
        <v>0</v>
      </c>
      <c r="AW3670" t="str">
        <f t="shared" si="1383"/>
        <v>Very Low</v>
      </c>
    </row>
    <row r="3671" spans="1:49" x14ac:dyDescent="0.3">
      <c r="A3671" t="s">
        <v>0</v>
      </c>
      <c r="B3671" t="s">
        <v>7767</v>
      </c>
      <c r="C3671">
        <v>90</v>
      </c>
      <c r="D3671" t="str">
        <f t="shared" si="1363"/>
        <v>Low</v>
      </c>
      <c r="E3671">
        <v>125</v>
      </c>
      <c r="F3671" t="str">
        <f t="shared" si="1364"/>
        <v>2h 5m</v>
      </c>
      <c r="G3671" t="str">
        <f t="shared" si="1365"/>
        <v>Long Movie</v>
      </c>
      <c r="H3671">
        <v>46</v>
      </c>
      <c r="I3671" t="str">
        <f t="shared" si="1366"/>
        <v>Very Low</v>
      </c>
      <c r="J3671">
        <v>249</v>
      </c>
      <c r="K3671" t="str">
        <f t="shared" si="1367"/>
        <v>Very Low</v>
      </c>
      <c r="L3671" t="s">
        <v>3101</v>
      </c>
      <c r="M3671">
        <v>368</v>
      </c>
      <c r="N3671" t="str">
        <f t="shared" si="1368"/>
        <v>Low</v>
      </c>
      <c r="O3671">
        <v>58800000</v>
      </c>
      <c r="P3671" t="str">
        <f t="shared" si="1369"/>
        <v>Hit</v>
      </c>
      <c r="Q3671" t="s">
        <v>1605</v>
      </c>
      <c r="R3671" t="str">
        <f t="shared" si="1370"/>
        <v>Biography</v>
      </c>
      <c r="S3671">
        <f t="shared" si="1371"/>
        <v>3</v>
      </c>
      <c r="T3671" t="s">
        <v>5193</v>
      </c>
      <c r="U3671" t="s">
        <v>17358</v>
      </c>
      <c r="V3671">
        <v>40511</v>
      </c>
      <c r="W3671" t="str">
        <f t="shared" si="1372"/>
        <v>Low</v>
      </c>
      <c r="X3671">
        <v>1651</v>
      </c>
      <c r="Y3671" t="str">
        <f t="shared" si="1373"/>
        <v>Low</v>
      </c>
      <c r="Z3671" t="s">
        <v>3104</v>
      </c>
      <c r="AA3671">
        <v>0</v>
      </c>
      <c r="AB3671" t="str">
        <f t="shared" si="1374"/>
        <v>Symbolic Poster</v>
      </c>
      <c r="AC3671" t="s">
        <v>17359</v>
      </c>
      <c r="AD3671" t="s">
        <v>17360</v>
      </c>
      <c r="AE3671">
        <v>213</v>
      </c>
      <c r="AF3671" t="str">
        <f t="shared" si="1375"/>
        <v>Very Low</v>
      </c>
      <c r="AG3671" t="s">
        <v>9</v>
      </c>
      <c r="AH3671" t="s">
        <v>28</v>
      </c>
      <c r="AI3671" t="s">
        <v>66</v>
      </c>
      <c r="AJ3671" t="str">
        <f t="shared" si="1376"/>
        <v>Family</v>
      </c>
      <c r="AK3671">
        <v>5500000</v>
      </c>
      <c r="AL3671" t="str">
        <f t="shared" si="1377"/>
        <v>Low Budget</v>
      </c>
      <c r="AM3671">
        <v>1981</v>
      </c>
      <c r="AN3671">
        <f t="shared" si="1378"/>
        <v>44</v>
      </c>
      <c r="AO3671" t="str">
        <f t="shared" si="1379"/>
        <v>Old Classic</v>
      </c>
      <c r="AP3671">
        <v>303</v>
      </c>
      <c r="AQ3671" t="str">
        <f t="shared" si="1380"/>
        <v>Very Low</v>
      </c>
      <c r="AR3671">
        <v>7.2</v>
      </c>
      <c r="AS3671" t="str">
        <f t="shared" si="1381"/>
        <v>Good</v>
      </c>
      <c r="AT3671">
        <v>1.85</v>
      </c>
      <c r="AU3671" t="str">
        <f t="shared" si="1382"/>
        <v>HDTV / Widescreen</v>
      </c>
      <c r="AV3671">
        <v>0</v>
      </c>
      <c r="AW3671" t="str">
        <f t="shared" si="1383"/>
        <v>Very Low</v>
      </c>
    </row>
    <row r="3672" spans="1:49" x14ac:dyDescent="0.3">
      <c r="A3672" t="s">
        <v>0</v>
      </c>
      <c r="B3672" t="s">
        <v>17361</v>
      </c>
      <c r="C3672">
        <v>62</v>
      </c>
      <c r="D3672" t="str">
        <f t="shared" si="1363"/>
        <v>Low</v>
      </c>
      <c r="E3672">
        <v>116</v>
      </c>
      <c r="F3672" t="str">
        <f t="shared" si="1364"/>
        <v>1h 56m</v>
      </c>
      <c r="G3672" t="str">
        <f t="shared" si="1365"/>
        <v>Standard Movie</v>
      </c>
      <c r="H3672">
        <v>0</v>
      </c>
      <c r="I3672" t="str">
        <f t="shared" si="1366"/>
        <v>Very Low</v>
      </c>
      <c r="J3672">
        <v>476</v>
      </c>
      <c r="K3672" t="str">
        <f t="shared" si="1367"/>
        <v>Very Low</v>
      </c>
      <c r="L3672" t="s">
        <v>4879</v>
      </c>
      <c r="M3672">
        <v>907</v>
      </c>
      <c r="N3672" t="str">
        <f t="shared" si="1368"/>
        <v>Low</v>
      </c>
      <c r="O3672">
        <v>50382128</v>
      </c>
      <c r="P3672" t="str">
        <f t="shared" si="1369"/>
        <v>Hit</v>
      </c>
      <c r="Q3672" t="s">
        <v>1386</v>
      </c>
      <c r="R3672" t="str">
        <f t="shared" si="1370"/>
        <v>Comedy</v>
      </c>
      <c r="S3672">
        <f t="shared" si="1371"/>
        <v>3</v>
      </c>
      <c r="T3672" t="s">
        <v>7483</v>
      </c>
      <c r="U3672" t="s">
        <v>17362</v>
      </c>
      <c r="V3672">
        <v>10472</v>
      </c>
      <c r="W3672" t="str">
        <f t="shared" si="1372"/>
        <v>Low</v>
      </c>
      <c r="X3672">
        <v>2723</v>
      </c>
      <c r="Y3672" t="str">
        <f t="shared" si="1373"/>
        <v>Low</v>
      </c>
      <c r="Z3672" t="s">
        <v>15083</v>
      </c>
      <c r="AA3672">
        <v>0</v>
      </c>
      <c r="AB3672" t="str">
        <f t="shared" si="1374"/>
        <v>Symbolic Poster</v>
      </c>
      <c r="AC3672" t="s">
        <v>17363</v>
      </c>
      <c r="AD3672" t="s">
        <v>17364</v>
      </c>
      <c r="AE3672">
        <v>202</v>
      </c>
      <c r="AF3672" t="str">
        <f t="shared" si="1375"/>
        <v>Very Low</v>
      </c>
      <c r="AG3672" t="s">
        <v>9</v>
      </c>
      <c r="AH3672" t="s">
        <v>10</v>
      </c>
      <c r="AI3672" t="s">
        <v>11</v>
      </c>
      <c r="AJ3672" t="str">
        <f t="shared" si="1376"/>
        <v>Teen</v>
      </c>
      <c r="AK3672">
        <v>5500000</v>
      </c>
      <c r="AL3672" t="str">
        <f t="shared" si="1377"/>
        <v>Low Budget</v>
      </c>
      <c r="AM3672">
        <v>2005</v>
      </c>
      <c r="AN3672">
        <f t="shared" si="1378"/>
        <v>20</v>
      </c>
      <c r="AO3672" t="str">
        <f t="shared" si="1379"/>
        <v>Old Classic</v>
      </c>
      <c r="AP3672">
        <v>637</v>
      </c>
      <c r="AQ3672" t="str">
        <f t="shared" si="1380"/>
        <v>Very Low</v>
      </c>
      <c r="AR3672">
        <v>5.6</v>
      </c>
      <c r="AS3672" t="str">
        <f t="shared" si="1381"/>
        <v>Below Average</v>
      </c>
      <c r="AT3672">
        <v>1.85</v>
      </c>
      <c r="AU3672" t="str">
        <f t="shared" si="1382"/>
        <v>HDTV / Widescreen</v>
      </c>
      <c r="AV3672">
        <v>0</v>
      </c>
      <c r="AW3672" t="str">
        <f t="shared" si="1383"/>
        <v>Very Low</v>
      </c>
    </row>
    <row r="3673" spans="1:49" x14ac:dyDescent="0.3">
      <c r="A3673" t="s">
        <v>0</v>
      </c>
      <c r="B3673" t="s">
        <v>7175</v>
      </c>
      <c r="C3673">
        <v>71</v>
      </c>
      <c r="D3673" t="str">
        <f t="shared" si="1363"/>
        <v>Low</v>
      </c>
      <c r="E3673">
        <v>105</v>
      </c>
      <c r="F3673" t="str">
        <f t="shared" si="1364"/>
        <v>1h 45m</v>
      </c>
      <c r="G3673" t="str">
        <f t="shared" si="1365"/>
        <v>Standard Movie</v>
      </c>
      <c r="H3673">
        <v>96</v>
      </c>
      <c r="I3673" t="str">
        <f t="shared" si="1366"/>
        <v>Very Low</v>
      </c>
      <c r="J3673">
        <v>35</v>
      </c>
      <c r="K3673" t="str">
        <f t="shared" si="1367"/>
        <v>Very Low</v>
      </c>
      <c r="L3673" t="s">
        <v>825</v>
      </c>
      <c r="M3673">
        <v>509</v>
      </c>
      <c r="N3673" t="str">
        <f t="shared" si="1368"/>
        <v>Low</v>
      </c>
      <c r="O3673">
        <v>35811509</v>
      </c>
      <c r="P3673" t="str">
        <f t="shared" si="1369"/>
        <v>Average</v>
      </c>
      <c r="Q3673" t="s">
        <v>8742</v>
      </c>
      <c r="R3673" t="str">
        <f t="shared" si="1370"/>
        <v>Biography</v>
      </c>
      <c r="S3673">
        <f t="shared" si="1371"/>
        <v>4</v>
      </c>
      <c r="T3673" t="s">
        <v>496</v>
      </c>
      <c r="U3673" t="s">
        <v>17365</v>
      </c>
      <c r="V3673">
        <v>43013</v>
      </c>
      <c r="W3673" t="str">
        <f t="shared" si="1372"/>
        <v>Low</v>
      </c>
      <c r="X3673">
        <v>888</v>
      </c>
      <c r="Y3673" t="str">
        <f t="shared" si="1373"/>
        <v>Very Low</v>
      </c>
      <c r="Z3673" t="s">
        <v>17366</v>
      </c>
      <c r="AA3673">
        <v>0</v>
      </c>
      <c r="AB3673" t="str">
        <f t="shared" si="1374"/>
        <v>Symbolic Poster</v>
      </c>
      <c r="AC3673" t="s">
        <v>17367</v>
      </c>
      <c r="AD3673" t="s">
        <v>17368</v>
      </c>
      <c r="AE3673">
        <v>104</v>
      </c>
      <c r="AF3673" t="str">
        <f t="shared" si="1375"/>
        <v>Very Low</v>
      </c>
      <c r="AG3673" t="s">
        <v>9</v>
      </c>
      <c r="AH3673" t="s">
        <v>341</v>
      </c>
      <c r="AI3673" t="s">
        <v>11</v>
      </c>
      <c r="AJ3673" t="str">
        <f t="shared" si="1376"/>
        <v>Teen</v>
      </c>
      <c r="AK3673">
        <v>5500000</v>
      </c>
      <c r="AL3673" t="str">
        <f t="shared" si="1377"/>
        <v>Low Budget</v>
      </c>
      <c r="AM3673">
        <v>1996</v>
      </c>
      <c r="AN3673">
        <f t="shared" si="1378"/>
        <v>29</v>
      </c>
      <c r="AO3673" t="str">
        <f t="shared" si="1379"/>
        <v>Old Classic</v>
      </c>
      <c r="AP3673">
        <v>294</v>
      </c>
      <c r="AQ3673" t="str">
        <f t="shared" si="1380"/>
        <v>Very Low</v>
      </c>
      <c r="AR3673">
        <v>7.7</v>
      </c>
      <c r="AS3673" t="str">
        <f t="shared" si="1381"/>
        <v>Good</v>
      </c>
      <c r="AT3673">
        <v>1.85</v>
      </c>
      <c r="AU3673" t="str">
        <f t="shared" si="1382"/>
        <v>HDTV / Widescreen</v>
      </c>
      <c r="AV3673">
        <v>0</v>
      </c>
      <c r="AW3673" t="str">
        <f t="shared" si="1383"/>
        <v>Very Low</v>
      </c>
    </row>
    <row r="3674" spans="1:49" x14ac:dyDescent="0.3">
      <c r="A3674" t="s">
        <v>0</v>
      </c>
      <c r="B3674" t="s">
        <v>34</v>
      </c>
      <c r="C3674">
        <v>364</v>
      </c>
      <c r="D3674" t="str">
        <f t="shared" si="1363"/>
        <v>Medium</v>
      </c>
      <c r="E3674">
        <v>90</v>
      </c>
      <c r="F3674" t="str">
        <f t="shared" si="1364"/>
        <v>1h 30m</v>
      </c>
      <c r="G3674" t="str">
        <f t="shared" si="1365"/>
        <v>Standard Movie</v>
      </c>
      <c r="H3674">
        <v>23000</v>
      </c>
      <c r="I3674" t="str">
        <f t="shared" si="1366"/>
        <v>Medium</v>
      </c>
      <c r="J3674">
        <v>694</v>
      </c>
      <c r="K3674" t="str">
        <f t="shared" si="1367"/>
        <v>Very Low</v>
      </c>
      <c r="L3674" t="s">
        <v>71</v>
      </c>
      <c r="M3674">
        <v>23000</v>
      </c>
      <c r="N3674" t="str">
        <f t="shared" si="1368"/>
        <v>Medium</v>
      </c>
      <c r="O3674">
        <v>24475193</v>
      </c>
      <c r="P3674" t="str">
        <f t="shared" si="1369"/>
        <v>Average</v>
      </c>
      <c r="Q3674" t="s">
        <v>1386</v>
      </c>
      <c r="R3674" t="str">
        <f t="shared" si="1370"/>
        <v>Comedy</v>
      </c>
      <c r="S3674">
        <f t="shared" si="1371"/>
        <v>3</v>
      </c>
      <c r="T3674" t="s">
        <v>34</v>
      </c>
      <c r="U3674" t="s">
        <v>17369</v>
      </c>
      <c r="V3674">
        <v>190494</v>
      </c>
      <c r="W3674" t="str">
        <f t="shared" si="1372"/>
        <v>Medium</v>
      </c>
      <c r="X3674">
        <v>44265</v>
      </c>
      <c r="Y3674" t="str">
        <f t="shared" si="1373"/>
        <v>Medium</v>
      </c>
      <c r="Z3674" t="s">
        <v>17370</v>
      </c>
      <c r="AA3674">
        <v>1</v>
      </c>
      <c r="AB3674" t="str">
        <f t="shared" si="1374"/>
        <v>Solo Star Poster</v>
      </c>
      <c r="AC3674" t="s">
        <v>17371</v>
      </c>
      <c r="AD3674" t="s">
        <v>17372</v>
      </c>
      <c r="AE3674">
        <v>314</v>
      </c>
      <c r="AF3674" t="str">
        <f t="shared" si="1375"/>
        <v>Very Low</v>
      </c>
      <c r="AG3674" t="s">
        <v>9</v>
      </c>
      <c r="AH3674" t="s">
        <v>10</v>
      </c>
      <c r="AI3674" t="s">
        <v>556</v>
      </c>
      <c r="AJ3674" t="str">
        <f t="shared" si="1376"/>
        <v>Adult</v>
      </c>
      <c r="AK3674">
        <v>3000000</v>
      </c>
      <c r="AL3674" t="str">
        <f t="shared" si="1377"/>
        <v>Low Budget</v>
      </c>
      <c r="AM3674">
        <v>2013</v>
      </c>
      <c r="AN3674">
        <f t="shared" si="1378"/>
        <v>12</v>
      </c>
      <c r="AO3674" t="str">
        <f t="shared" si="1379"/>
        <v>Modern Classic</v>
      </c>
      <c r="AP3674">
        <v>19000</v>
      </c>
      <c r="AQ3674" t="str">
        <f t="shared" si="1380"/>
        <v>Medium</v>
      </c>
      <c r="AR3674">
        <v>6.6</v>
      </c>
      <c r="AS3674" t="str">
        <f t="shared" si="1381"/>
        <v>Average</v>
      </c>
      <c r="AT3674">
        <v>2.35</v>
      </c>
      <c r="AU3674" t="str">
        <f t="shared" si="1382"/>
        <v>Cinematic Widescreen</v>
      </c>
      <c r="AV3674">
        <v>33000</v>
      </c>
      <c r="AW3674" t="str">
        <f t="shared" si="1383"/>
        <v>Medium</v>
      </c>
    </row>
    <row r="3675" spans="1:49" x14ac:dyDescent="0.3">
      <c r="A3675" t="s">
        <v>0</v>
      </c>
      <c r="B3675" t="s">
        <v>3665</v>
      </c>
      <c r="C3675">
        <v>72</v>
      </c>
      <c r="D3675" t="str">
        <f t="shared" si="1363"/>
        <v>Low</v>
      </c>
      <c r="E3675">
        <v>105</v>
      </c>
      <c r="F3675" t="str">
        <f t="shared" si="1364"/>
        <v>1h 45m</v>
      </c>
      <c r="G3675" t="str">
        <f t="shared" si="1365"/>
        <v>Standard Movie</v>
      </c>
      <c r="H3675">
        <v>16000</v>
      </c>
      <c r="I3675" t="str">
        <f t="shared" si="1366"/>
        <v>Medium</v>
      </c>
      <c r="J3675">
        <v>258</v>
      </c>
      <c r="K3675" t="str">
        <f t="shared" si="1367"/>
        <v>Very Low</v>
      </c>
      <c r="L3675" t="s">
        <v>16336</v>
      </c>
      <c r="M3675">
        <v>16000</v>
      </c>
      <c r="N3675" t="str">
        <f t="shared" si="1368"/>
        <v>Medium</v>
      </c>
      <c r="O3675">
        <f>O3674</f>
        <v>24475193</v>
      </c>
      <c r="P3675" t="str">
        <f t="shared" si="1369"/>
        <v>Average</v>
      </c>
      <c r="Q3675" t="s">
        <v>17373</v>
      </c>
      <c r="R3675" t="str">
        <f t="shared" si="1370"/>
        <v>Mystery</v>
      </c>
      <c r="S3675">
        <f t="shared" si="1371"/>
        <v>2</v>
      </c>
      <c r="T3675" t="s">
        <v>3665</v>
      </c>
      <c r="U3675" t="s">
        <v>17374</v>
      </c>
      <c r="V3675">
        <v>36381</v>
      </c>
      <c r="W3675" t="str">
        <f t="shared" si="1372"/>
        <v>Low</v>
      </c>
      <c r="X3675">
        <v>17599</v>
      </c>
      <c r="Y3675" t="str">
        <f t="shared" si="1373"/>
        <v>Medium</v>
      </c>
      <c r="Z3675" t="s">
        <v>17375</v>
      </c>
      <c r="AA3675">
        <v>0</v>
      </c>
      <c r="AB3675" t="str">
        <f t="shared" si="1374"/>
        <v>Symbolic Poster</v>
      </c>
      <c r="AC3675" t="s">
        <v>17376</v>
      </c>
      <c r="AD3675" t="s">
        <v>17377</v>
      </c>
      <c r="AE3675">
        <v>169</v>
      </c>
      <c r="AF3675" t="str">
        <f t="shared" si="1375"/>
        <v>Very Low</v>
      </c>
      <c r="AG3675" t="s">
        <v>9</v>
      </c>
      <c r="AH3675" t="s">
        <v>10</v>
      </c>
      <c r="AI3675" t="s">
        <v>556</v>
      </c>
      <c r="AJ3675" t="str">
        <f t="shared" si="1376"/>
        <v>Adult</v>
      </c>
      <c r="AK3675">
        <v>5500000</v>
      </c>
      <c r="AL3675" t="str">
        <f t="shared" si="1377"/>
        <v>Low Budget</v>
      </c>
      <c r="AM3675">
        <v>1973</v>
      </c>
      <c r="AN3675">
        <f t="shared" si="1378"/>
        <v>52</v>
      </c>
      <c r="AO3675" t="str">
        <f t="shared" si="1379"/>
        <v>Old Classic</v>
      </c>
      <c r="AP3675">
        <v>742</v>
      </c>
      <c r="AQ3675" t="str">
        <f t="shared" si="1380"/>
        <v>Very Low</v>
      </c>
      <c r="AR3675">
        <v>7.6</v>
      </c>
      <c r="AS3675" t="str">
        <f t="shared" si="1381"/>
        <v>Good</v>
      </c>
      <c r="AT3675">
        <v>2.35</v>
      </c>
      <c r="AU3675" t="str">
        <f t="shared" si="1382"/>
        <v>Cinematic Widescreen</v>
      </c>
      <c r="AV3675">
        <v>0</v>
      </c>
      <c r="AW3675" t="str">
        <f t="shared" si="1383"/>
        <v>Very Low</v>
      </c>
    </row>
    <row r="3676" spans="1:49" x14ac:dyDescent="0.3">
      <c r="A3676" t="s">
        <v>0</v>
      </c>
      <c r="B3676" t="s">
        <v>11732</v>
      </c>
      <c r="C3676">
        <v>122</v>
      </c>
      <c r="D3676" t="str">
        <f t="shared" si="1363"/>
        <v>Low</v>
      </c>
      <c r="E3676">
        <v>111</v>
      </c>
      <c r="F3676" t="str">
        <f t="shared" si="1364"/>
        <v>1h 51m</v>
      </c>
      <c r="G3676" t="str">
        <f t="shared" si="1365"/>
        <v>Standard Movie</v>
      </c>
      <c r="H3676">
        <v>72</v>
      </c>
      <c r="I3676" t="str">
        <f t="shared" si="1366"/>
        <v>Very Low</v>
      </c>
      <c r="J3676">
        <v>722</v>
      </c>
      <c r="K3676" t="str">
        <f t="shared" si="1367"/>
        <v>Very Low</v>
      </c>
      <c r="L3676" t="s">
        <v>243</v>
      </c>
      <c r="M3676">
        <v>19000</v>
      </c>
      <c r="N3676" t="str">
        <f t="shared" si="1368"/>
        <v>Medium</v>
      </c>
      <c r="O3676">
        <v>6200756</v>
      </c>
      <c r="P3676" t="str">
        <f t="shared" si="1369"/>
        <v>Flop</v>
      </c>
      <c r="Q3676" t="s">
        <v>2498</v>
      </c>
      <c r="R3676" t="str">
        <f t="shared" si="1370"/>
        <v>Comedy</v>
      </c>
      <c r="S3676">
        <f t="shared" si="1371"/>
        <v>2</v>
      </c>
      <c r="T3676" t="s">
        <v>71</v>
      </c>
      <c r="U3676" t="s">
        <v>17378</v>
      </c>
      <c r="V3676">
        <v>96129</v>
      </c>
      <c r="W3676" t="str">
        <f t="shared" si="1372"/>
        <v>Medium</v>
      </c>
      <c r="X3676">
        <v>34106</v>
      </c>
      <c r="Y3676" t="str">
        <f t="shared" si="1373"/>
        <v>Medium</v>
      </c>
      <c r="Z3676" t="s">
        <v>1302</v>
      </c>
      <c r="AA3676">
        <v>0</v>
      </c>
      <c r="AB3676" t="str">
        <f t="shared" si="1374"/>
        <v>Symbolic Poster</v>
      </c>
      <c r="AC3676" t="s">
        <v>17379</v>
      </c>
      <c r="AD3676" t="s">
        <v>17380</v>
      </c>
      <c r="AE3676">
        <v>488</v>
      </c>
      <c r="AF3676" t="str">
        <f t="shared" si="1375"/>
        <v>Very Low</v>
      </c>
      <c r="AG3676" t="s">
        <v>9</v>
      </c>
      <c r="AH3676" t="s">
        <v>10</v>
      </c>
      <c r="AI3676" t="s">
        <v>556</v>
      </c>
      <c r="AJ3676" t="str">
        <f t="shared" si="1376"/>
        <v>Adult</v>
      </c>
      <c r="AK3676">
        <v>7000000</v>
      </c>
      <c r="AL3676" t="str">
        <f t="shared" si="1377"/>
        <v>Low Budget</v>
      </c>
      <c r="AM3676">
        <v>2001</v>
      </c>
      <c r="AN3676">
        <f t="shared" si="1378"/>
        <v>24</v>
      </c>
      <c r="AO3676" t="str">
        <f t="shared" si="1379"/>
        <v>Old Classic</v>
      </c>
      <c r="AP3676">
        <v>12000</v>
      </c>
      <c r="AQ3676" t="str">
        <f t="shared" si="1380"/>
        <v>Medium</v>
      </c>
      <c r="AR3676">
        <v>7.4</v>
      </c>
      <c r="AS3676" t="str">
        <f t="shared" si="1381"/>
        <v>Good</v>
      </c>
      <c r="AT3676">
        <v>1.85</v>
      </c>
      <c r="AU3676" t="str">
        <f t="shared" si="1382"/>
        <v>HDTV / Widescreen</v>
      </c>
      <c r="AV3676">
        <v>5000</v>
      </c>
      <c r="AW3676" t="str">
        <f t="shared" si="1383"/>
        <v>Low</v>
      </c>
    </row>
    <row r="3677" spans="1:49" x14ac:dyDescent="0.3">
      <c r="A3677" t="s">
        <v>0</v>
      </c>
      <c r="B3677" t="s">
        <v>9041</v>
      </c>
      <c r="C3677">
        <v>100</v>
      </c>
      <c r="D3677" t="str">
        <f t="shared" si="1363"/>
        <v>Low</v>
      </c>
      <c r="E3677">
        <v>91</v>
      </c>
      <c r="F3677" t="str">
        <f t="shared" si="1364"/>
        <v>1h 31m</v>
      </c>
      <c r="G3677" t="str">
        <f t="shared" si="1365"/>
        <v>Standard Movie</v>
      </c>
      <c r="H3677">
        <v>14</v>
      </c>
      <c r="I3677" t="str">
        <f t="shared" si="1366"/>
        <v>Very Low</v>
      </c>
      <c r="J3677">
        <v>548</v>
      </c>
      <c r="K3677" t="str">
        <f t="shared" si="1367"/>
        <v>Very Low</v>
      </c>
      <c r="L3677" t="s">
        <v>364</v>
      </c>
      <c r="M3677">
        <v>14000</v>
      </c>
      <c r="N3677" t="str">
        <f t="shared" si="1368"/>
        <v>Medium</v>
      </c>
      <c r="O3677">
        <v>1292119</v>
      </c>
      <c r="P3677" t="str">
        <f t="shared" si="1369"/>
        <v>Flop</v>
      </c>
      <c r="Q3677" t="s">
        <v>6297</v>
      </c>
      <c r="R3677" t="str">
        <f t="shared" si="1370"/>
        <v>Biography</v>
      </c>
      <c r="S3677">
        <f t="shared" si="1371"/>
        <v>3</v>
      </c>
      <c r="T3677" t="s">
        <v>184</v>
      </c>
      <c r="U3677" t="s">
        <v>17381</v>
      </c>
      <c r="V3677">
        <v>14786</v>
      </c>
      <c r="W3677" t="str">
        <f t="shared" si="1372"/>
        <v>Low</v>
      </c>
      <c r="X3677">
        <v>16768</v>
      </c>
      <c r="Y3677" t="str">
        <f t="shared" si="1373"/>
        <v>Medium</v>
      </c>
      <c r="Z3677" t="s">
        <v>5765</v>
      </c>
      <c r="AA3677">
        <v>1</v>
      </c>
      <c r="AB3677" t="str">
        <f t="shared" si="1374"/>
        <v>Solo Star Poster</v>
      </c>
      <c r="AC3677" t="s">
        <v>17382</v>
      </c>
      <c r="AD3677" t="s">
        <v>17383</v>
      </c>
      <c r="AE3677">
        <v>144</v>
      </c>
      <c r="AF3677" t="str">
        <f t="shared" si="1375"/>
        <v>Very Low</v>
      </c>
      <c r="AG3677" t="s">
        <v>9</v>
      </c>
      <c r="AH3677" t="s">
        <v>28</v>
      </c>
      <c r="AI3677" t="s">
        <v>556</v>
      </c>
      <c r="AJ3677" t="str">
        <f t="shared" si="1376"/>
        <v>Adult</v>
      </c>
      <c r="AK3677">
        <v>5500000</v>
      </c>
      <c r="AL3677" t="str">
        <f t="shared" si="1377"/>
        <v>Low Budget</v>
      </c>
      <c r="AM3677">
        <v>2001</v>
      </c>
      <c r="AN3677">
        <f t="shared" si="1378"/>
        <v>24</v>
      </c>
      <c r="AO3677" t="str">
        <f t="shared" si="1379"/>
        <v>Old Classic</v>
      </c>
      <c r="AP3677">
        <v>1000</v>
      </c>
      <c r="AQ3677" t="str">
        <f t="shared" si="1380"/>
        <v>Very Low</v>
      </c>
      <c r="AR3677">
        <v>7.1</v>
      </c>
      <c r="AS3677" t="str">
        <f t="shared" si="1381"/>
        <v>Good</v>
      </c>
      <c r="AT3677">
        <v>1.85</v>
      </c>
      <c r="AU3677" t="str">
        <f t="shared" si="1382"/>
        <v>HDTV / Widescreen</v>
      </c>
      <c r="AV3677">
        <v>0</v>
      </c>
      <c r="AW3677" t="str">
        <f t="shared" si="1383"/>
        <v>Very Low</v>
      </c>
    </row>
    <row r="3678" spans="1:49" x14ac:dyDescent="0.3">
      <c r="A3678" t="s">
        <v>0</v>
      </c>
      <c r="B3678" t="s">
        <v>17384</v>
      </c>
      <c r="C3678">
        <v>24</v>
      </c>
      <c r="D3678" t="str">
        <f t="shared" si="1363"/>
        <v>Very Low</v>
      </c>
      <c r="E3678">
        <v>95</v>
      </c>
      <c r="F3678" t="str">
        <f t="shared" si="1364"/>
        <v>1h 35m</v>
      </c>
      <c r="G3678" t="str">
        <f t="shared" si="1365"/>
        <v>Standard Movie</v>
      </c>
      <c r="H3678">
        <v>14</v>
      </c>
      <c r="I3678" t="str">
        <f t="shared" si="1366"/>
        <v>Very Low</v>
      </c>
      <c r="J3678">
        <v>60</v>
      </c>
      <c r="K3678" t="str">
        <f t="shared" si="1367"/>
        <v>Very Low</v>
      </c>
      <c r="L3678" t="s">
        <v>17385</v>
      </c>
      <c r="M3678">
        <v>113</v>
      </c>
      <c r="N3678" t="str">
        <f t="shared" si="1368"/>
        <v>Low</v>
      </c>
      <c r="O3678">
        <f>O3677</f>
        <v>1292119</v>
      </c>
      <c r="P3678" t="str">
        <f t="shared" si="1369"/>
        <v>Flop</v>
      </c>
      <c r="Q3678" t="s">
        <v>5453</v>
      </c>
      <c r="R3678" t="str">
        <f t="shared" si="1370"/>
        <v>Comedy</v>
      </c>
      <c r="S3678">
        <f t="shared" si="1371"/>
        <v>2</v>
      </c>
      <c r="T3678" t="s">
        <v>17386</v>
      </c>
      <c r="U3678" t="s">
        <v>17387</v>
      </c>
      <c r="V3678">
        <v>1955</v>
      </c>
      <c r="W3678" t="str">
        <f t="shared" si="1372"/>
        <v>Very Low</v>
      </c>
      <c r="X3678">
        <v>396</v>
      </c>
      <c r="Y3678" t="str">
        <f t="shared" si="1373"/>
        <v>Very Low</v>
      </c>
      <c r="Z3678" t="s">
        <v>14833</v>
      </c>
      <c r="AA3678">
        <v>0</v>
      </c>
      <c r="AB3678" t="str">
        <f t="shared" si="1374"/>
        <v>Symbolic Poster</v>
      </c>
      <c r="AC3678" t="s">
        <v>17388</v>
      </c>
      <c r="AD3678" t="s">
        <v>17389</v>
      </c>
      <c r="AE3678">
        <v>44</v>
      </c>
      <c r="AF3678" t="str">
        <f t="shared" si="1375"/>
        <v>Very Low</v>
      </c>
      <c r="AG3678" t="s">
        <v>9</v>
      </c>
      <c r="AH3678" t="s">
        <v>10</v>
      </c>
      <c r="AI3678" t="s">
        <v>556</v>
      </c>
      <c r="AJ3678" t="str">
        <f t="shared" si="1376"/>
        <v>Adult</v>
      </c>
      <c r="AK3678">
        <f>AK3677</f>
        <v>5500000</v>
      </c>
      <c r="AL3678" t="str">
        <f t="shared" si="1377"/>
        <v>Low Budget</v>
      </c>
      <c r="AM3678">
        <v>1980</v>
      </c>
      <c r="AN3678">
        <f t="shared" si="1378"/>
        <v>45</v>
      </c>
      <c r="AO3678" t="str">
        <f t="shared" si="1379"/>
        <v>Old Classic</v>
      </c>
      <c r="AP3678">
        <v>110</v>
      </c>
      <c r="AQ3678" t="str">
        <f t="shared" si="1380"/>
        <v>Very Low</v>
      </c>
      <c r="AR3678">
        <v>3.4</v>
      </c>
      <c r="AS3678" t="str">
        <f t="shared" si="1381"/>
        <v>Very Poor</v>
      </c>
      <c r="AT3678">
        <v>2.35</v>
      </c>
      <c r="AU3678" t="str">
        <f t="shared" si="1382"/>
        <v>Cinematic Widescreen</v>
      </c>
      <c r="AV3678">
        <v>438</v>
      </c>
      <c r="AW3678" t="str">
        <f t="shared" si="1383"/>
        <v>Very Low</v>
      </c>
    </row>
    <row r="3679" spans="1:49" x14ac:dyDescent="0.3">
      <c r="A3679" t="s">
        <v>0</v>
      </c>
      <c r="B3679" t="s">
        <v>17390</v>
      </c>
      <c r="C3679">
        <v>112</v>
      </c>
      <c r="D3679" t="str">
        <f t="shared" si="1363"/>
        <v>Low</v>
      </c>
      <c r="E3679">
        <v>97</v>
      </c>
      <c r="F3679" t="str">
        <f t="shared" si="1364"/>
        <v>1h 37m</v>
      </c>
      <c r="G3679" t="str">
        <f t="shared" si="1365"/>
        <v>Standard Movie</v>
      </c>
      <c r="H3679">
        <v>25</v>
      </c>
      <c r="I3679" t="str">
        <f t="shared" si="1366"/>
        <v>Very Low</v>
      </c>
      <c r="J3679">
        <v>57</v>
      </c>
      <c r="K3679" t="str">
        <f t="shared" si="1367"/>
        <v>Very Low</v>
      </c>
      <c r="L3679" t="s">
        <v>17391</v>
      </c>
      <c r="M3679">
        <v>517</v>
      </c>
      <c r="N3679" t="str">
        <f t="shared" si="1368"/>
        <v>Low</v>
      </c>
      <c r="O3679">
        <v>3629758</v>
      </c>
      <c r="P3679" t="str">
        <f t="shared" si="1369"/>
        <v>Flop</v>
      </c>
      <c r="Q3679" t="s">
        <v>6170</v>
      </c>
      <c r="R3679" t="str">
        <f t="shared" si="1370"/>
        <v>Drama</v>
      </c>
      <c r="S3679">
        <f t="shared" si="1371"/>
        <v>2</v>
      </c>
      <c r="T3679" t="s">
        <v>17392</v>
      </c>
      <c r="U3679" t="s">
        <v>17393</v>
      </c>
      <c r="V3679">
        <v>44151</v>
      </c>
      <c r="W3679" t="str">
        <f t="shared" si="1372"/>
        <v>Low</v>
      </c>
      <c r="X3679">
        <v>745</v>
      </c>
      <c r="Y3679" t="str">
        <f t="shared" si="1373"/>
        <v>Very Low</v>
      </c>
      <c r="Z3679" t="s">
        <v>17394</v>
      </c>
      <c r="AA3679">
        <v>0</v>
      </c>
      <c r="AB3679" t="str">
        <f t="shared" si="1374"/>
        <v>Symbolic Poster</v>
      </c>
      <c r="AC3679" t="s">
        <v>17395</v>
      </c>
      <c r="AD3679" t="s">
        <v>17396</v>
      </c>
      <c r="AE3679">
        <v>110</v>
      </c>
      <c r="AF3679" t="str">
        <f t="shared" si="1375"/>
        <v>Very Low</v>
      </c>
      <c r="AG3679" t="s">
        <v>1435</v>
      </c>
      <c r="AH3679" t="s">
        <v>1436</v>
      </c>
      <c r="AI3679" t="s">
        <v>11</v>
      </c>
      <c r="AJ3679" t="str">
        <f t="shared" si="1376"/>
        <v>Teen</v>
      </c>
      <c r="AK3679">
        <v>5500000</v>
      </c>
      <c r="AL3679" t="str">
        <f t="shared" si="1377"/>
        <v>Low Budget</v>
      </c>
      <c r="AM3679">
        <v>2004</v>
      </c>
      <c r="AN3679">
        <f t="shared" si="1378"/>
        <v>21</v>
      </c>
      <c r="AO3679" t="str">
        <f t="shared" si="1379"/>
        <v>Old Classic</v>
      </c>
      <c r="AP3679">
        <v>86</v>
      </c>
      <c r="AQ3679" t="str">
        <f t="shared" si="1380"/>
        <v>Very Low</v>
      </c>
      <c r="AR3679">
        <v>7.9</v>
      </c>
      <c r="AS3679" t="str">
        <f t="shared" si="1381"/>
        <v>Good</v>
      </c>
      <c r="AT3679">
        <v>2.35</v>
      </c>
      <c r="AU3679" t="str">
        <f t="shared" si="1382"/>
        <v>Cinematic Widescreen</v>
      </c>
      <c r="AV3679">
        <v>0</v>
      </c>
      <c r="AW3679" t="str">
        <f t="shared" si="1383"/>
        <v>Very Low</v>
      </c>
    </row>
    <row r="3680" spans="1:49" x14ac:dyDescent="0.3">
      <c r="A3680" t="s">
        <v>0</v>
      </c>
      <c r="B3680" t="s">
        <v>17397</v>
      </c>
      <c r="C3680">
        <v>67</v>
      </c>
      <c r="D3680" t="str">
        <f t="shared" si="1363"/>
        <v>Low</v>
      </c>
      <c r="E3680">
        <v>92</v>
      </c>
      <c r="F3680" t="str">
        <f t="shared" si="1364"/>
        <v>1h 32m</v>
      </c>
      <c r="G3680" t="str">
        <f t="shared" si="1365"/>
        <v>Standard Movie</v>
      </c>
      <c r="H3680">
        <v>9</v>
      </c>
      <c r="I3680" t="str">
        <f t="shared" si="1366"/>
        <v>Very Low</v>
      </c>
      <c r="J3680">
        <v>71</v>
      </c>
      <c r="K3680" t="str">
        <f t="shared" si="1367"/>
        <v>Very Low</v>
      </c>
      <c r="L3680" t="s">
        <v>17398</v>
      </c>
      <c r="M3680">
        <v>636</v>
      </c>
      <c r="N3680" t="str">
        <f t="shared" si="1368"/>
        <v>Low</v>
      </c>
      <c r="O3680">
        <v>6239558</v>
      </c>
      <c r="P3680" t="str">
        <f t="shared" si="1369"/>
        <v>Flop</v>
      </c>
      <c r="Q3680" t="s">
        <v>2498</v>
      </c>
      <c r="R3680" t="str">
        <f t="shared" si="1370"/>
        <v>Comedy</v>
      </c>
      <c r="S3680">
        <f t="shared" si="1371"/>
        <v>2</v>
      </c>
      <c r="T3680" t="s">
        <v>7630</v>
      </c>
      <c r="U3680" t="s">
        <v>17399</v>
      </c>
      <c r="V3680">
        <v>5548</v>
      </c>
      <c r="W3680" t="str">
        <f t="shared" si="1372"/>
        <v>Very Low</v>
      </c>
      <c r="X3680">
        <v>1033</v>
      </c>
      <c r="Y3680" t="str">
        <f t="shared" si="1373"/>
        <v>Low</v>
      </c>
      <c r="Z3680" t="s">
        <v>17400</v>
      </c>
      <c r="AA3680">
        <v>0</v>
      </c>
      <c r="AB3680" t="str">
        <f t="shared" si="1374"/>
        <v>Symbolic Poster</v>
      </c>
      <c r="AC3680" t="s">
        <v>17401</v>
      </c>
      <c r="AD3680" t="s">
        <v>17402</v>
      </c>
      <c r="AE3680">
        <v>67</v>
      </c>
      <c r="AF3680" t="str">
        <f t="shared" si="1375"/>
        <v>Very Low</v>
      </c>
      <c r="AG3680" t="s">
        <v>9</v>
      </c>
      <c r="AH3680" t="s">
        <v>239</v>
      </c>
      <c r="AI3680" t="s">
        <v>556</v>
      </c>
      <c r="AJ3680" t="str">
        <f t="shared" si="1376"/>
        <v>Adult</v>
      </c>
      <c r="AK3680">
        <v>5000000</v>
      </c>
      <c r="AL3680" t="str">
        <f t="shared" si="1377"/>
        <v>Low Budget</v>
      </c>
      <c r="AM3680">
        <v>2003</v>
      </c>
      <c r="AN3680">
        <f t="shared" si="1378"/>
        <v>22</v>
      </c>
      <c r="AO3680" t="str">
        <f t="shared" si="1379"/>
        <v>Old Classic</v>
      </c>
      <c r="AP3680">
        <v>210</v>
      </c>
      <c r="AQ3680" t="str">
        <f t="shared" si="1380"/>
        <v>Very Low</v>
      </c>
      <c r="AR3680">
        <v>6.7</v>
      </c>
      <c r="AS3680" t="str">
        <f t="shared" si="1381"/>
        <v>Average</v>
      </c>
      <c r="AT3680">
        <v>1.85</v>
      </c>
      <c r="AU3680" t="str">
        <f t="shared" si="1382"/>
        <v>HDTV / Widescreen</v>
      </c>
      <c r="AV3680">
        <v>352</v>
      </c>
      <c r="AW3680" t="str">
        <f t="shared" si="1383"/>
        <v>Very Low</v>
      </c>
    </row>
    <row r="3681" spans="1:49" x14ac:dyDescent="0.3">
      <c r="A3681" t="s">
        <v>0</v>
      </c>
      <c r="B3681" t="s">
        <v>17403</v>
      </c>
      <c r="C3681">
        <v>91</v>
      </c>
      <c r="D3681" t="str">
        <f t="shared" si="1363"/>
        <v>Low</v>
      </c>
      <c r="E3681">
        <v>104</v>
      </c>
      <c r="F3681" t="str">
        <f t="shared" si="1364"/>
        <v>1h 44m</v>
      </c>
      <c r="G3681" t="str">
        <f t="shared" si="1365"/>
        <v>Standard Movie</v>
      </c>
      <c r="H3681">
        <v>10</v>
      </c>
      <c r="I3681" t="str">
        <f t="shared" si="1366"/>
        <v>Very Low</v>
      </c>
      <c r="J3681">
        <v>93</v>
      </c>
      <c r="K3681" t="str">
        <f t="shared" si="1367"/>
        <v>Very Low</v>
      </c>
      <c r="L3681" t="s">
        <v>4369</v>
      </c>
      <c r="M3681">
        <v>715</v>
      </c>
      <c r="N3681" t="str">
        <f t="shared" si="1368"/>
        <v>Low</v>
      </c>
      <c r="O3681">
        <v>1056102</v>
      </c>
      <c r="P3681" t="str">
        <f t="shared" si="1369"/>
        <v>Flop</v>
      </c>
      <c r="Q3681" t="s">
        <v>2113</v>
      </c>
      <c r="R3681" t="str">
        <f t="shared" si="1370"/>
        <v>Crime</v>
      </c>
      <c r="S3681">
        <f t="shared" si="1371"/>
        <v>4</v>
      </c>
      <c r="T3681" t="s">
        <v>3186</v>
      </c>
      <c r="U3681" t="s">
        <v>17404</v>
      </c>
      <c r="V3681">
        <v>18792</v>
      </c>
      <c r="W3681" t="str">
        <f t="shared" si="1372"/>
        <v>Low</v>
      </c>
      <c r="X3681">
        <v>1315</v>
      </c>
      <c r="Y3681" t="str">
        <f t="shared" si="1373"/>
        <v>Low</v>
      </c>
      <c r="Z3681" t="s">
        <v>17405</v>
      </c>
      <c r="AA3681">
        <v>0</v>
      </c>
      <c r="AB3681" t="str">
        <f t="shared" si="1374"/>
        <v>Symbolic Poster</v>
      </c>
      <c r="AC3681" t="s">
        <v>17406</v>
      </c>
      <c r="AD3681" t="s">
        <v>17407</v>
      </c>
      <c r="AE3681">
        <v>153</v>
      </c>
      <c r="AF3681" t="str">
        <f t="shared" si="1375"/>
        <v>Very Low</v>
      </c>
      <c r="AG3681" t="s">
        <v>9</v>
      </c>
      <c r="AH3681" t="s">
        <v>10</v>
      </c>
      <c r="AI3681" t="s">
        <v>556</v>
      </c>
      <c r="AJ3681" t="str">
        <f t="shared" si="1376"/>
        <v>Adult</v>
      </c>
      <c r="AK3681">
        <v>5000000</v>
      </c>
      <c r="AL3681" t="str">
        <f t="shared" si="1377"/>
        <v>Low Budget</v>
      </c>
      <c r="AM3681">
        <v>2003</v>
      </c>
      <c r="AN3681">
        <f t="shared" si="1378"/>
        <v>22</v>
      </c>
      <c r="AO3681" t="str">
        <f t="shared" si="1379"/>
        <v>Old Classic</v>
      </c>
      <c r="AP3681">
        <v>436</v>
      </c>
      <c r="AQ3681" t="str">
        <f t="shared" si="1380"/>
        <v>Very Low</v>
      </c>
      <c r="AR3681">
        <v>6.6</v>
      </c>
      <c r="AS3681" t="str">
        <f t="shared" si="1381"/>
        <v>Average</v>
      </c>
      <c r="AT3681">
        <v>1.85</v>
      </c>
      <c r="AU3681" t="str">
        <f t="shared" si="1382"/>
        <v>HDTV / Widescreen</v>
      </c>
      <c r="AV3681">
        <v>1000</v>
      </c>
      <c r="AW3681" t="str">
        <f t="shared" si="1383"/>
        <v>Very Low</v>
      </c>
    </row>
    <row r="3682" spans="1:49" x14ac:dyDescent="0.3">
      <c r="A3682" t="s">
        <v>0</v>
      </c>
      <c r="B3682" t="s">
        <v>5047</v>
      </c>
      <c r="C3682">
        <v>103</v>
      </c>
      <c r="D3682" t="str">
        <f t="shared" si="1363"/>
        <v>Low</v>
      </c>
      <c r="E3682">
        <v>120</v>
      </c>
      <c r="F3682" t="str">
        <f t="shared" si="1364"/>
        <v>2h 0m</v>
      </c>
      <c r="G3682" t="str">
        <f t="shared" si="1365"/>
        <v>Standard Movie</v>
      </c>
      <c r="H3682">
        <v>0</v>
      </c>
      <c r="I3682" t="str">
        <f t="shared" si="1366"/>
        <v>Very Low</v>
      </c>
      <c r="J3682">
        <v>388</v>
      </c>
      <c r="K3682" t="str">
        <f t="shared" si="1367"/>
        <v>Very Low</v>
      </c>
      <c r="L3682" t="s">
        <v>8240</v>
      </c>
      <c r="M3682">
        <v>782</v>
      </c>
      <c r="N3682" t="str">
        <f t="shared" si="1368"/>
        <v>Low</v>
      </c>
      <c r="O3682">
        <v>27545445</v>
      </c>
      <c r="P3682" t="str">
        <f t="shared" si="1369"/>
        <v>Average</v>
      </c>
      <c r="Q3682" t="s">
        <v>3380</v>
      </c>
      <c r="R3682" t="str">
        <f t="shared" si="1370"/>
        <v>Drama</v>
      </c>
      <c r="S3682">
        <f t="shared" si="1371"/>
        <v>1</v>
      </c>
      <c r="T3682" t="s">
        <v>1696</v>
      </c>
      <c r="U3682" t="s">
        <v>17408</v>
      </c>
      <c r="V3682">
        <v>59524</v>
      </c>
      <c r="W3682" t="str">
        <f t="shared" si="1372"/>
        <v>Medium</v>
      </c>
      <c r="X3682">
        <v>2892</v>
      </c>
      <c r="Y3682" t="str">
        <f t="shared" si="1373"/>
        <v>Low</v>
      </c>
      <c r="Z3682" t="s">
        <v>17409</v>
      </c>
      <c r="AA3682">
        <v>2</v>
      </c>
      <c r="AB3682" t="str">
        <f t="shared" si="1374"/>
        <v>Duo/Trio Poster</v>
      </c>
      <c r="AC3682" t="s">
        <v>17410</v>
      </c>
      <c r="AD3682" t="s">
        <v>17411</v>
      </c>
      <c r="AE3682">
        <v>418</v>
      </c>
      <c r="AF3682" t="str">
        <f t="shared" si="1375"/>
        <v>Very Low</v>
      </c>
      <c r="AG3682" t="s">
        <v>9</v>
      </c>
      <c r="AH3682" t="s">
        <v>10</v>
      </c>
      <c r="AI3682" t="s">
        <v>556</v>
      </c>
      <c r="AJ3682" t="str">
        <f t="shared" si="1376"/>
        <v>Adult</v>
      </c>
      <c r="AK3682">
        <v>6500000</v>
      </c>
      <c r="AL3682" t="str">
        <f t="shared" si="1377"/>
        <v>Low Budget</v>
      </c>
      <c r="AM3682">
        <v>1989</v>
      </c>
      <c r="AN3682">
        <f t="shared" si="1378"/>
        <v>36</v>
      </c>
      <c r="AO3682" t="str">
        <f t="shared" si="1379"/>
        <v>Old Classic</v>
      </c>
      <c r="AP3682">
        <v>652</v>
      </c>
      <c r="AQ3682" t="str">
        <f t="shared" si="1380"/>
        <v>Very Low</v>
      </c>
      <c r="AR3682">
        <v>7.9</v>
      </c>
      <c r="AS3682" t="str">
        <f t="shared" si="1381"/>
        <v>Good</v>
      </c>
      <c r="AT3682">
        <v>1.85</v>
      </c>
      <c r="AU3682" t="str">
        <f t="shared" si="1382"/>
        <v>HDTV / Widescreen</v>
      </c>
      <c r="AV3682">
        <v>0</v>
      </c>
      <c r="AW3682" t="str">
        <f t="shared" si="1383"/>
        <v>Very Low</v>
      </c>
    </row>
    <row r="3683" spans="1:49" x14ac:dyDescent="0.3">
      <c r="A3683" t="s">
        <v>0</v>
      </c>
      <c r="B3683" t="s">
        <v>17412</v>
      </c>
      <c r="C3683">
        <v>27</v>
      </c>
      <c r="D3683" t="str">
        <f t="shared" si="1363"/>
        <v>Very Low</v>
      </c>
      <c r="E3683">
        <v>99</v>
      </c>
      <c r="F3683" t="str">
        <f t="shared" si="1364"/>
        <v>1h 39m</v>
      </c>
      <c r="G3683" t="str">
        <f t="shared" si="1365"/>
        <v>Standard Movie</v>
      </c>
      <c r="H3683">
        <v>56</v>
      </c>
      <c r="I3683" t="str">
        <f t="shared" si="1366"/>
        <v>Very Low</v>
      </c>
      <c r="J3683">
        <v>781</v>
      </c>
      <c r="K3683" t="str">
        <f t="shared" si="1367"/>
        <v>Very Low</v>
      </c>
      <c r="L3683" t="s">
        <v>5752</v>
      </c>
      <c r="M3683">
        <v>4000</v>
      </c>
      <c r="N3683" t="str">
        <f t="shared" si="1368"/>
        <v>Low</v>
      </c>
      <c r="O3683">
        <v>56007</v>
      </c>
      <c r="P3683" t="str">
        <f t="shared" si="1369"/>
        <v>Flop</v>
      </c>
      <c r="Q3683" t="s">
        <v>15983</v>
      </c>
      <c r="R3683" t="str">
        <f t="shared" si="1370"/>
        <v>Comedy</v>
      </c>
      <c r="S3683">
        <f t="shared" si="1371"/>
        <v>5</v>
      </c>
      <c r="T3683" t="s">
        <v>2448</v>
      </c>
      <c r="U3683" t="s">
        <v>17413</v>
      </c>
      <c r="V3683">
        <v>3754</v>
      </c>
      <c r="W3683" t="str">
        <f t="shared" si="1372"/>
        <v>Very Low</v>
      </c>
      <c r="X3683">
        <v>6776</v>
      </c>
      <c r="Y3683" t="str">
        <f t="shared" si="1373"/>
        <v>Low</v>
      </c>
      <c r="Z3683" t="s">
        <v>8060</v>
      </c>
      <c r="AA3683">
        <v>3</v>
      </c>
      <c r="AB3683" t="str">
        <f t="shared" si="1374"/>
        <v>Duo/Trio Poster</v>
      </c>
      <c r="AC3683" t="s">
        <v>17414</v>
      </c>
      <c r="AD3683" t="s">
        <v>17415</v>
      </c>
      <c r="AE3683">
        <v>69</v>
      </c>
      <c r="AF3683" t="str">
        <f t="shared" si="1375"/>
        <v>Very Low</v>
      </c>
      <c r="AG3683" t="s">
        <v>9</v>
      </c>
      <c r="AH3683" t="s">
        <v>10</v>
      </c>
      <c r="AI3683" t="s">
        <v>556</v>
      </c>
      <c r="AJ3683" t="str">
        <f t="shared" si="1376"/>
        <v>Adult</v>
      </c>
      <c r="AK3683">
        <v>5500000</v>
      </c>
      <c r="AL3683" t="str">
        <f t="shared" si="1377"/>
        <v>Low Budget</v>
      </c>
      <c r="AM3683">
        <v>2001</v>
      </c>
      <c r="AN3683">
        <f t="shared" si="1378"/>
        <v>24</v>
      </c>
      <c r="AO3683" t="str">
        <f t="shared" si="1379"/>
        <v>Old Classic</v>
      </c>
      <c r="AP3683">
        <v>902</v>
      </c>
      <c r="AQ3683" t="str">
        <f t="shared" si="1380"/>
        <v>Very Low</v>
      </c>
      <c r="AR3683">
        <v>4.9000000000000004</v>
      </c>
      <c r="AS3683" t="str">
        <f t="shared" si="1381"/>
        <v>Poor</v>
      </c>
      <c r="AT3683">
        <v>2.35</v>
      </c>
      <c r="AU3683" t="str">
        <f t="shared" si="1382"/>
        <v>Cinematic Widescreen</v>
      </c>
      <c r="AV3683">
        <v>113</v>
      </c>
      <c r="AW3683" t="str">
        <f t="shared" si="1383"/>
        <v>Very Low</v>
      </c>
    </row>
    <row r="3684" spans="1:49" x14ac:dyDescent="0.3">
      <c r="A3684" t="s">
        <v>0</v>
      </c>
      <c r="B3684" t="s">
        <v>17416</v>
      </c>
      <c r="C3684">
        <v>205</v>
      </c>
      <c r="D3684" t="str">
        <f t="shared" si="1363"/>
        <v>Medium</v>
      </c>
      <c r="E3684">
        <v>93</v>
      </c>
      <c r="F3684" t="str">
        <f t="shared" si="1364"/>
        <v>1h 33m</v>
      </c>
      <c r="G3684" t="str">
        <f t="shared" si="1365"/>
        <v>Standard Movie</v>
      </c>
      <c r="H3684">
        <v>592</v>
      </c>
      <c r="I3684" t="str">
        <f t="shared" si="1366"/>
        <v>Very Low</v>
      </c>
      <c r="J3684">
        <v>36</v>
      </c>
      <c r="K3684" t="str">
        <f t="shared" si="1367"/>
        <v>Very Low</v>
      </c>
      <c r="L3684" t="s">
        <v>17417</v>
      </c>
      <c r="M3684">
        <v>232</v>
      </c>
      <c r="N3684" t="str">
        <f t="shared" si="1368"/>
        <v>Low</v>
      </c>
      <c r="O3684">
        <v>611709</v>
      </c>
      <c r="P3684" t="str">
        <f t="shared" si="1369"/>
        <v>Flop</v>
      </c>
      <c r="Q3684" t="s">
        <v>2498</v>
      </c>
      <c r="R3684" t="str">
        <f t="shared" si="1370"/>
        <v>Comedy</v>
      </c>
      <c r="S3684">
        <f t="shared" si="1371"/>
        <v>2</v>
      </c>
      <c r="T3684" t="s">
        <v>17418</v>
      </c>
      <c r="U3684" t="s">
        <v>17419</v>
      </c>
      <c r="V3684">
        <v>15267</v>
      </c>
      <c r="W3684" t="str">
        <f t="shared" si="1372"/>
        <v>Low</v>
      </c>
      <c r="X3684">
        <v>391</v>
      </c>
      <c r="Y3684" t="str">
        <f t="shared" si="1373"/>
        <v>Very Low</v>
      </c>
      <c r="Z3684" t="s">
        <v>17420</v>
      </c>
      <c r="AA3684">
        <v>1</v>
      </c>
      <c r="AB3684" t="str">
        <f t="shared" si="1374"/>
        <v>Solo Star Poster</v>
      </c>
      <c r="AC3684" t="s">
        <v>17421</v>
      </c>
      <c r="AD3684" t="s">
        <v>17422</v>
      </c>
      <c r="AE3684">
        <v>41</v>
      </c>
      <c r="AF3684" t="str">
        <f t="shared" si="1375"/>
        <v>Very Low</v>
      </c>
      <c r="AG3684" t="s">
        <v>1435</v>
      </c>
      <c r="AH3684" t="s">
        <v>17423</v>
      </c>
      <c r="AI3684" t="s">
        <v>4801</v>
      </c>
      <c r="AJ3684" t="str">
        <f t="shared" si="1376"/>
        <v>No Rating</v>
      </c>
      <c r="AK3684">
        <v>3850000</v>
      </c>
      <c r="AL3684" t="str">
        <f t="shared" si="1377"/>
        <v>Low Budget</v>
      </c>
      <c r="AM3684">
        <v>2011</v>
      </c>
      <c r="AN3684">
        <f t="shared" si="1378"/>
        <v>14</v>
      </c>
      <c r="AO3684" t="str">
        <f t="shared" si="1379"/>
        <v>Modern Classic</v>
      </c>
      <c r="AP3684">
        <v>67</v>
      </c>
      <c r="AQ3684" t="str">
        <f t="shared" si="1380"/>
        <v>Very Low</v>
      </c>
      <c r="AR3684">
        <v>7.2</v>
      </c>
      <c r="AS3684" t="str">
        <f t="shared" si="1381"/>
        <v>Good</v>
      </c>
      <c r="AT3684">
        <v>1.85</v>
      </c>
      <c r="AU3684" t="str">
        <f t="shared" si="1382"/>
        <v>HDTV / Widescreen</v>
      </c>
      <c r="AV3684">
        <v>0</v>
      </c>
      <c r="AW3684" t="str">
        <f t="shared" si="1383"/>
        <v>Very Low</v>
      </c>
    </row>
    <row r="3685" spans="1:49" x14ac:dyDescent="0.3">
      <c r="A3685" t="s">
        <v>0</v>
      </c>
      <c r="B3685" t="s">
        <v>12553</v>
      </c>
      <c r="C3685">
        <v>192</v>
      </c>
      <c r="D3685" t="str">
        <f t="shared" si="1363"/>
        <v>Low</v>
      </c>
      <c r="E3685">
        <v>99</v>
      </c>
      <c r="F3685" t="str">
        <f t="shared" si="1364"/>
        <v>1h 39m</v>
      </c>
      <c r="G3685" t="str">
        <f t="shared" si="1365"/>
        <v>Standard Movie</v>
      </c>
      <c r="H3685">
        <v>929</v>
      </c>
      <c r="I3685" t="str">
        <f t="shared" si="1366"/>
        <v>Very Low</v>
      </c>
      <c r="J3685">
        <v>9</v>
      </c>
      <c r="K3685" t="str">
        <f t="shared" si="1367"/>
        <v>Very Low</v>
      </c>
      <c r="L3685" t="s">
        <v>4791</v>
      </c>
      <c r="M3685">
        <v>56</v>
      </c>
      <c r="N3685" t="str">
        <f t="shared" si="1368"/>
        <v>Low</v>
      </c>
      <c r="O3685">
        <v>753501</v>
      </c>
      <c r="P3685" t="str">
        <f t="shared" si="1369"/>
        <v>Flop</v>
      </c>
      <c r="Q3685" t="s">
        <v>2113</v>
      </c>
      <c r="R3685" t="str">
        <f t="shared" si="1370"/>
        <v>Crime</v>
      </c>
      <c r="S3685">
        <f t="shared" si="1371"/>
        <v>4</v>
      </c>
      <c r="T3685" t="s">
        <v>11437</v>
      </c>
      <c r="U3685" t="s">
        <v>17424</v>
      </c>
      <c r="V3685">
        <v>87244</v>
      </c>
      <c r="W3685" t="str">
        <f t="shared" si="1372"/>
        <v>Medium</v>
      </c>
      <c r="X3685">
        <v>118</v>
      </c>
      <c r="Y3685" t="str">
        <f t="shared" si="1373"/>
        <v>Very Low</v>
      </c>
      <c r="Z3685" t="s">
        <v>17425</v>
      </c>
      <c r="AA3685">
        <v>0</v>
      </c>
      <c r="AB3685" t="str">
        <f t="shared" si="1374"/>
        <v>Symbolic Poster</v>
      </c>
      <c r="AC3685" t="s">
        <v>17426</v>
      </c>
      <c r="AD3685" t="s">
        <v>17427</v>
      </c>
      <c r="AE3685">
        <v>664</v>
      </c>
      <c r="AF3685" t="str">
        <f t="shared" si="1375"/>
        <v>Low</v>
      </c>
      <c r="AG3685" t="s">
        <v>1435</v>
      </c>
      <c r="AH3685" t="s">
        <v>1436</v>
      </c>
      <c r="AI3685" t="s">
        <v>4801</v>
      </c>
      <c r="AJ3685" t="str">
        <f t="shared" si="1376"/>
        <v>No Rating</v>
      </c>
      <c r="AK3685">
        <f>AK3684</f>
        <v>3850000</v>
      </c>
      <c r="AL3685" t="str">
        <f t="shared" si="1377"/>
        <v>Low Budget</v>
      </c>
      <c r="AM3685">
        <v>2002</v>
      </c>
      <c r="AN3685">
        <f t="shared" si="1378"/>
        <v>23</v>
      </c>
      <c r="AO3685" t="str">
        <f t="shared" si="1379"/>
        <v>Old Classic</v>
      </c>
      <c r="AP3685">
        <v>46</v>
      </c>
      <c r="AQ3685" t="str">
        <f t="shared" si="1380"/>
        <v>Very Low</v>
      </c>
      <c r="AR3685">
        <v>7.4</v>
      </c>
      <c r="AS3685" t="str">
        <f t="shared" si="1381"/>
        <v>Good</v>
      </c>
      <c r="AT3685">
        <v>2.35</v>
      </c>
      <c r="AU3685" t="str">
        <f t="shared" si="1382"/>
        <v>Cinematic Widescreen</v>
      </c>
      <c r="AV3685">
        <v>13000</v>
      </c>
      <c r="AW3685" t="str">
        <f t="shared" si="1383"/>
        <v>Medium</v>
      </c>
    </row>
    <row r="3686" spans="1:49" x14ac:dyDescent="0.3">
      <c r="A3686" t="s">
        <v>0</v>
      </c>
      <c r="B3686" t="s">
        <v>17428</v>
      </c>
      <c r="C3686">
        <v>72</v>
      </c>
      <c r="D3686" t="str">
        <f t="shared" si="1363"/>
        <v>Low</v>
      </c>
      <c r="E3686">
        <v>99</v>
      </c>
      <c r="F3686" t="str">
        <f t="shared" si="1364"/>
        <v>1h 39m</v>
      </c>
      <c r="G3686" t="str">
        <f t="shared" si="1365"/>
        <v>Standard Movie</v>
      </c>
      <c r="H3686">
        <v>17</v>
      </c>
      <c r="I3686" t="str">
        <f t="shared" si="1366"/>
        <v>Very Low</v>
      </c>
      <c r="J3686">
        <v>16</v>
      </c>
      <c r="K3686" t="str">
        <f t="shared" si="1367"/>
        <v>Very Low</v>
      </c>
      <c r="L3686" t="s">
        <v>17428</v>
      </c>
      <c r="M3686">
        <v>31</v>
      </c>
      <c r="N3686" t="str">
        <f t="shared" si="1368"/>
        <v>Low</v>
      </c>
      <c r="O3686">
        <v>22770</v>
      </c>
      <c r="P3686" t="str">
        <f t="shared" si="1369"/>
        <v>Flop</v>
      </c>
      <c r="Q3686" t="s">
        <v>2498</v>
      </c>
      <c r="R3686" t="str">
        <f t="shared" si="1370"/>
        <v>Comedy</v>
      </c>
      <c r="S3686">
        <f t="shared" si="1371"/>
        <v>2</v>
      </c>
      <c r="T3686" t="s">
        <v>17429</v>
      </c>
      <c r="U3686" t="s">
        <v>17430</v>
      </c>
      <c r="V3686">
        <v>1658</v>
      </c>
      <c r="W3686" t="str">
        <f t="shared" si="1372"/>
        <v>Very Low</v>
      </c>
      <c r="X3686">
        <v>81</v>
      </c>
      <c r="Y3686" t="str">
        <f t="shared" si="1373"/>
        <v>Very Low</v>
      </c>
      <c r="Z3686" t="s">
        <v>17431</v>
      </c>
      <c r="AA3686">
        <v>0</v>
      </c>
      <c r="AB3686" t="str">
        <f t="shared" si="1374"/>
        <v>Symbolic Poster</v>
      </c>
      <c r="AC3686" t="s">
        <v>17432</v>
      </c>
      <c r="AD3686" t="s">
        <v>17433</v>
      </c>
      <c r="AE3686">
        <v>12</v>
      </c>
      <c r="AF3686" t="str">
        <f t="shared" si="1375"/>
        <v>Very Low</v>
      </c>
      <c r="AG3686" t="s">
        <v>647</v>
      </c>
      <c r="AH3686" t="s">
        <v>648</v>
      </c>
      <c r="AI3686" t="s">
        <v>5584</v>
      </c>
      <c r="AJ3686" t="str">
        <f t="shared" si="1376"/>
        <v>Other/Unknown</v>
      </c>
      <c r="AK3686">
        <v>5500000</v>
      </c>
      <c r="AL3686" t="str">
        <f t="shared" si="1377"/>
        <v>Low Budget</v>
      </c>
      <c r="AM3686">
        <v>2013</v>
      </c>
      <c r="AN3686">
        <f t="shared" si="1378"/>
        <v>12</v>
      </c>
      <c r="AO3686" t="str">
        <f t="shared" si="1379"/>
        <v>Modern Classic</v>
      </c>
      <c r="AP3686">
        <v>17</v>
      </c>
      <c r="AQ3686" t="str">
        <f t="shared" si="1380"/>
        <v>Very Low</v>
      </c>
      <c r="AR3686">
        <v>6.1</v>
      </c>
      <c r="AS3686" t="str">
        <f t="shared" si="1381"/>
        <v>Average</v>
      </c>
      <c r="AT3686">
        <v>1.85</v>
      </c>
      <c r="AU3686" t="str">
        <f t="shared" si="1382"/>
        <v>HDTV / Widescreen</v>
      </c>
      <c r="AV3686">
        <v>543</v>
      </c>
      <c r="AW3686" t="str">
        <f t="shared" si="1383"/>
        <v>Very Low</v>
      </c>
    </row>
    <row r="3687" spans="1:49" x14ac:dyDescent="0.3">
      <c r="A3687" t="s">
        <v>0</v>
      </c>
      <c r="B3687" t="s">
        <v>17434</v>
      </c>
      <c r="C3687">
        <v>33</v>
      </c>
      <c r="D3687" t="str">
        <f t="shared" si="1363"/>
        <v>Very Low</v>
      </c>
      <c r="E3687">
        <v>157</v>
      </c>
      <c r="F3687" t="str">
        <f t="shared" si="1364"/>
        <v>2h 37m</v>
      </c>
      <c r="G3687" t="str">
        <f t="shared" si="1365"/>
        <v>Long Movie</v>
      </c>
      <c r="H3687">
        <v>85</v>
      </c>
      <c r="I3687" t="str">
        <f t="shared" si="1366"/>
        <v>Very Low</v>
      </c>
      <c r="J3687">
        <v>199</v>
      </c>
      <c r="K3687" t="str">
        <f t="shared" si="1367"/>
        <v>Very Low</v>
      </c>
      <c r="L3687" t="s">
        <v>7353</v>
      </c>
      <c r="M3687">
        <v>397</v>
      </c>
      <c r="N3687" t="str">
        <f t="shared" si="1368"/>
        <v>Low</v>
      </c>
      <c r="O3687">
        <v>2197331</v>
      </c>
      <c r="P3687" t="str">
        <f t="shared" si="1369"/>
        <v>Flop</v>
      </c>
      <c r="Q3687" t="s">
        <v>17435</v>
      </c>
      <c r="R3687" t="str">
        <f t="shared" si="1370"/>
        <v>Comedy</v>
      </c>
      <c r="S3687">
        <f t="shared" si="1371"/>
        <v>4</v>
      </c>
      <c r="T3687" t="s">
        <v>16572</v>
      </c>
      <c r="U3687" t="s">
        <v>17436</v>
      </c>
      <c r="V3687">
        <v>70233</v>
      </c>
      <c r="W3687" t="str">
        <f t="shared" si="1372"/>
        <v>Medium</v>
      </c>
      <c r="X3687">
        <v>1519</v>
      </c>
      <c r="Y3687" t="str">
        <f t="shared" si="1373"/>
        <v>Low</v>
      </c>
      <c r="Z3687" t="s">
        <v>17437</v>
      </c>
      <c r="AA3687">
        <v>0</v>
      </c>
      <c r="AB3687" t="str">
        <f t="shared" si="1374"/>
        <v>Symbolic Poster</v>
      </c>
      <c r="AC3687" t="s">
        <v>17438</v>
      </c>
      <c r="AD3687" t="s">
        <v>17439</v>
      </c>
      <c r="AE3687">
        <v>321</v>
      </c>
      <c r="AF3687" t="str">
        <f t="shared" si="1375"/>
        <v>Very Low</v>
      </c>
      <c r="AG3687" t="s">
        <v>5582</v>
      </c>
      <c r="AH3687" t="s">
        <v>5583</v>
      </c>
      <c r="AI3687" t="s">
        <v>4801</v>
      </c>
      <c r="AJ3687" t="str">
        <f t="shared" si="1376"/>
        <v>No Rating</v>
      </c>
      <c r="AK3687">
        <f>AK3686</f>
        <v>5500000</v>
      </c>
      <c r="AL3687" t="str">
        <f t="shared" si="1377"/>
        <v>Low Budget</v>
      </c>
      <c r="AM3687">
        <v>2006</v>
      </c>
      <c r="AN3687">
        <f t="shared" si="1378"/>
        <v>19</v>
      </c>
      <c r="AO3687" t="str">
        <f t="shared" si="1379"/>
        <v>Old Classic</v>
      </c>
      <c r="AP3687">
        <v>227</v>
      </c>
      <c r="AQ3687" t="str">
        <f t="shared" si="1380"/>
        <v>Very Low</v>
      </c>
      <c r="AR3687">
        <v>8.4</v>
      </c>
      <c r="AS3687" t="str">
        <f t="shared" si="1381"/>
        <v>Excellent</v>
      </c>
      <c r="AT3687">
        <v>2.35</v>
      </c>
      <c r="AU3687" t="str">
        <f t="shared" si="1382"/>
        <v>Cinematic Widescreen</v>
      </c>
      <c r="AV3687">
        <v>0</v>
      </c>
      <c r="AW3687" t="str">
        <f t="shared" si="1383"/>
        <v>Very Low</v>
      </c>
    </row>
    <row r="3688" spans="1:49" x14ac:dyDescent="0.3">
      <c r="A3688" t="s">
        <v>0</v>
      </c>
      <c r="B3688" t="s">
        <v>17440</v>
      </c>
      <c r="C3688">
        <v>22</v>
      </c>
      <c r="D3688" t="str">
        <f t="shared" si="1363"/>
        <v>Very Low</v>
      </c>
      <c r="E3688">
        <v>90</v>
      </c>
      <c r="F3688" t="str">
        <f t="shared" si="1364"/>
        <v>1h 30m</v>
      </c>
      <c r="G3688" t="str">
        <f t="shared" si="1365"/>
        <v>Standard Movie</v>
      </c>
      <c r="H3688">
        <v>4</v>
      </c>
      <c r="I3688" t="str">
        <f t="shared" si="1366"/>
        <v>Very Low</v>
      </c>
      <c r="J3688">
        <v>290</v>
      </c>
      <c r="K3688" t="str">
        <f t="shared" si="1367"/>
        <v>Very Low</v>
      </c>
      <c r="L3688" t="s">
        <v>3169</v>
      </c>
      <c r="M3688">
        <v>934</v>
      </c>
      <c r="N3688" t="str">
        <f t="shared" si="1368"/>
        <v>Low</v>
      </c>
      <c r="O3688">
        <f>O3687</f>
        <v>2197331</v>
      </c>
      <c r="P3688" t="str">
        <f t="shared" si="1369"/>
        <v>Flop</v>
      </c>
      <c r="Q3688" t="s">
        <v>3380</v>
      </c>
      <c r="R3688" t="str">
        <f t="shared" si="1370"/>
        <v>Drama</v>
      </c>
      <c r="S3688">
        <f t="shared" si="1371"/>
        <v>1</v>
      </c>
      <c r="T3688" t="s">
        <v>4460</v>
      </c>
      <c r="U3688" t="s">
        <v>17441</v>
      </c>
      <c r="V3688">
        <v>605</v>
      </c>
      <c r="W3688" t="str">
        <f t="shared" si="1372"/>
        <v>Very Low</v>
      </c>
      <c r="X3688">
        <v>2030</v>
      </c>
      <c r="Y3688" t="str">
        <f t="shared" si="1373"/>
        <v>Low</v>
      </c>
      <c r="Z3688" t="s">
        <v>17442</v>
      </c>
      <c r="AA3688">
        <v>0</v>
      </c>
      <c r="AB3688" t="str">
        <f t="shared" si="1374"/>
        <v>Symbolic Poster</v>
      </c>
      <c r="AC3688" t="s">
        <v>17443</v>
      </c>
      <c r="AD3688" t="s">
        <v>17444</v>
      </c>
      <c r="AE3688">
        <v>8</v>
      </c>
      <c r="AF3688" t="str">
        <f t="shared" si="1375"/>
        <v>Very Low</v>
      </c>
      <c r="AG3688" t="s">
        <v>9</v>
      </c>
      <c r="AH3688" t="s">
        <v>10</v>
      </c>
      <c r="AI3688" t="str">
        <f t="shared" ref="AI3688:AK3688" si="1387">AI3687</f>
        <v>Not Rated</v>
      </c>
      <c r="AJ3688" t="str">
        <f t="shared" si="1376"/>
        <v>No Rating</v>
      </c>
      <c r="AK3688">
        <f t="shared" si="1387"/>
        <v>5500000</v>
      </c>
      <c r="AL3688" t="str">
        <f t="shared" si="1377"/>
        <v>Low Budget</v>
      </c>
      <c r="AM3688">
        <v>2014</v>
      </c>
      <c r="AN3688">
        <f t="shared" si="1378"/>
        <v>11</v>
      </c>
      <c r="AO3688" t="str">
        <f t="shared" si="1379"/>
        <v>Modern Classic</v>
      </c>
      <c r="AP3688">
        <v>697</v>
      </c>
      <c r="AQ3688" t="str">
        <f t="shared" si="1380"/>
        <v>Very Low</v>
      </c>
      <c r="AR3688">
        <v>6.2</v>
      </c>
      <c r="AS3688" t="str">
        <f t="shared" si="1381"/>
        <v>Average</v>
      </c>
      <c r="AT3688">
        <v>2.35</v>
      </c>
      <c r="AU3688" t="str">
        <f t="shared" si="1382"/>
        <v>Cinematic Widescreen</v>
      </c>
      <c r="AV3688">
        <v>679</v>
      </c>
      <c r="AW3688" t="str">
        <f t="shared" si="1383"/>
        <v>Very Low</v>
      </c>
    </row>
    <row r="3689" spans="1:49" x14ac:dyDescent="0.3">
      <c r="A3689" t="s">
        <v>0</v>
      </c>
      <c r="B3689" t="s">
        <v>17445</v>
      </c>
      <c r="C3689">
        <v>48</v>
      </c>
      <c r="D3689" t="str">
        <f t="shared" si="1363"/>
        <v>Very Low</v>
      </c>
      <c r="E3689">
        <v>96</v>
      </c>
      <c r="F3689" t="str">
        <f t="shared" si="1364"/>
        <v>1h 36m</v>
      </c>
      <c r="G3689" t="str">
        <f t="shared" si="1365"/>
        <v>Standard Movie</v>
      </c>
      <c r="H3689">
        <v>3</v>
      </c>
      <c r="I3689" t="str">
        <f t="shared" si="1366"/>
        <v>Very Low</v>
      </c>
      <c r="J3689">
        <v>38</v>
      </c>
      <c r="K3689" t="str">
        <f t="shared" si="1367"/>
        <v>Very Low</v>
      </c>
      <c r="L3689" t="s">
        <v>17446</v>
      </c>
      <c r="M3689">
        <v>472</v>
      </c>
      <c r="N3689" t="str">
        <f t="shared" si="1368"/>
        <v>Low</v>
      </c>
      <c r="O3689">
        <v>27445</v>
      </c>
      <c r="P3689" t="str">
        <f t="shared" si="1369"/>
        <v>Flop</v>
      </c>
      <c r="Q3689" t="s">
        <v>12665</v>
      </c>
      <c r="R3689" t="str">
        <f t="shared" si="1370"/>
        <v>Action</v>
      </c>
      <c r="S3689">
        <f t="shared" si="1371"/>
        <v>4</v>
      </c>
      <c r="T3689" t="s">
        <v>7559</v>
      </c>
      <c r="U3689" t="s">
        <v>17447</v>
      </c>
      <c r="V3689">
        <v>3788</v>
      </c>
      <c r="W3689" t="str">
        <f t="shared" si="1372"/>
        <v>Very Low</v>
      </c>
      <c r="X3689">
        <v>561</v>
      </c>
      <c r="Y3689" t="str">
        <f t="shared" si="1373"/>
        <v>Very Low</v>
      </c>
      <c r="Z3689" t="s">
        <v>17448</v>
      </c>
      <c r="AA3689">
        <v>5</v>
      </c>
      <c r="AB3689" t="str">
        <f t="shared" si="1374"/>
        <v>Ensemble Poster</v>
      </c>
      <c r="AC3689" t="s">
        <v>17449</v>
      </c>
      <c r="AD3689" t="s">
        <v>17450</v>
      </c>
      <c r="AE3689">
        <v>31</v>
      </c>
      <c r="AF3689" t="str">
        <f t="shared" si="1375"/>
        <v>Very Low</v>
      </c>
      <c r="AG3689" t="s">
        <v>9</v>
      </c>
      <c r="AH3689" t="s">
        <v>10</v>
      </c>
      <c r="AI3689" t="s">
        <v>556</v>
      </c>
      <c r="AJ3689" t="str">
        <f t="shared" si="1376"/>
        <v>Adult</v>
      </c>
      <c r="AK3689">
        <v>9000000</v>
      </c>
      <c r="AL3689" t="str">
        <f t="shared" si="1377"/>
        <v>Low Budget</v>
      </c>
      <c r="AM3689">
        <v>2011</v>
      </c>
      <c r="AN3689">
        <f t="shared" si="1378"/>
        <v>14</v>
      </c>
      <c r="AO3689" t="str">
        <f t="shared" si="1379"/>
        <v>Modern Classic</v>
      </c>
      <c r="AP3689">
        <v>39</v>
      </c>
      <c r="AQ3689" t="str">
        <f t="shared" si="1380"/>
        <v>Very Low</v>
      </c>
      <c r="AR3689">
        <v>5.3</v>
      </c>
      <c r="AS3689" t="str">
        <f t="shared" si="1381"/>
        <v>Below Average</v>
      </c>
      <c r="AT3689">
        <v>1.85</v>
      </c>
      <c r="AU3689" t="str">
        <f t="shared" si="1382"/>
        <v>HDTV / Widescreen</v>
      </c>
      <c r="AV3689">
        <v>1000</v>
      </c>
      <c r="AW3689" t="str">
        <f t="shared" si="1383"/>
        <v>Very Low</v>
      </c>
    </row>
    <row r="3690" spans="1:49" x14ac:dyDescent="0.3">
      <c r="A3690" t="s">
        <v>0</v>
      </c>
      <c r="B3690" t="s">
        <v>7856</v>
      </c>
      <c r="C3690">
        <v>65</v>
      </c>
      <c r="D3690" t="str">
        <f t="shared" si="1363"/>
        <v>Low</v>
      </c>
      <c r="E3690">
        <v>96</v>
      </c>
      <c r="F3690" t="str">
        <f t="shared" si="1364"/>
        <v>1h 36m</v>
      </c>
      <c r="G3690" t="str">
        <f t="shared" si="1365"/>
        <v>Standard Movie</v>
      </c>
      <c r="H3690">
        <v>136</v>
      </c>
      <c r="I3690" t="str">
        <f t="shared" si="1366"/>
        <v>Very Low</v>
      </c>
      <c r="J3690">
        <v>139</v>
      </c>
      <c r="K3690" t="str">
        <f t="shared" si="1367"/>
        <v>Very Low</v>
      </c>
      <c r="L3690" t="s">
        <v>4424</v>
      </c>
      <c r="M3690">
        <v>4000</v>
      </c>
      <c r="N3690" t="str">
        <f t="shared" si="1368"/>
        <v>Low</v>
      </c>
      <c r="O3690">
        <v>766487</v>
      </c>
      <c r="P3690" t="str">
        <f t="shared" si="1369"/>
        <v>Flop</v>
      </c>
      <c r="Q3690" t="s">
        <v>1652</v>
      </c>
      <c r="R3690" t="str">
        <f t="shared" si="1370"/>
        <v>Comedy</v>
      </c>
      <c r="S3690">
        <f t="shared" si="1371"/>
        <v>2</v>
      </c>
      <c r="T3690" t="s">
        <v>570</v>
      </c>
      <c r="U3690" t="s">
        <v>17451</v>
      </c>
      <c r="V3690">
        <v>15315</v>
      </c>
      <c r="W3690" t="str">
        <f t="shared" si="1372"/>
        <v>Low</v>
      </c>
      <c r="X3690">
        <v>4883</v>
      </c>
      <c r="Y3690" t="str">
        <f t="shared" si="1373"/>
        <v>Low</v>
      </c>
      <c r="Z3690" t="s">
        <v>17452</v>
      </c>
      <c r="AA3690">
        <v>4</v>
      </c>
      <c r="AB3690" t="str">
        <f t="shared" si="1374"/>
        <v>Ensemble Poster</v>
      </c>
      <c r="AC3690" t="s">
        <v>17453</v>
      </c>
      <c r="AD3690" t="s">
        <v>17454</v>
      </c>
      <c r="AE3690">
        <v>117</v>
      </c>
      <c r="AF3690" t="str">
        <f t="shared" si="1375"/>
        <v>Very Low</v>
      </c>
      <c r="AG3690" t="s">
        <v>9</v>
      </c>
      <c r="AH3690" t="s">
        <v>10</v>
      </c>
      <c r="AI3690" t="s">
        <v>556</v>
      </c>
      <c r="AJ3690" t="str">
        <f t="shared" si="1376"/>
        <v>Adult</v>
      </c>
      <c r="AK3690">
        <v>5250000</v>
      </c>
      <c r="AL3690" t="str">
        <f t="shared" si="1377"/>
        <v>Low Budget</v>
      </c>
      <c r="AM3690">
        <v>2007</v>
      </c>
      <c r="AN3690">
        <f t="shared" si="1378"/>
        <v>18</v>
      </c>
      <c r="AO3690" t="str">
        <f t="shared" si="1379"/>
        <v>Old Classic</v>
      </c>
      <c r="AP3690">
        <v>543</v>
      </c>
      <c r="AQ3690" t="str">
        <f t="shared" si="1380"/>
        <v>Very Low</v>
      </c>
      <c r="AR3690">
        <v>5</v>
      </c>
      <c r="AS3690" t="str">
        <f t="shared" si="1381"/>
        <v>Below Average</v>
      </c>
      <c r="AT3690">
        <v>1.85</v>
      </c>
      <c r="AU3690" t="str">
        <f t="shared" si="1382"/>
        <v>HDTV / Widescreen</v>
      </c>
      <c r="AV3690">
        <v>915</v>
      </c>
      <c r="AW3690" t="str">
        <f t="shared" si="1383"/>
        <v>Very Low</v>
      </c>
    </row>
    <row r="3691" spans="1:49" x14ac:dyDescent="0.3">
      <c r="A3691" t="s">
        <v>0</v>
      </c>
      <c r="B3691" t="s">
        <v>17455</v>
      </c>
      <c r="C3691">
        <v>29</v>
      </c>
      <c r="D3691" t="str">
        <f t="shared" si="1363"/>
        <v>Very Low</v>
      </c>
      <c r="E3691">
        <v>90</v>
      </c>
      <c r="F3691" t="str">
        <f t="shared" si="1364"/>
        <v>1h 30m</v>
      </c>
      <c r="G3691" t="str">
        <f t="shared" si="1365"/>
        <v>Standard Movie</v>
      </c>
      <c r="H3691">
        <v>222</v>
      </c>
      <c r="I3691" t="str">
        <f t="shared" si="1366"/>
        <v>Very Low</v>
      </c>
      <c r="J3691">
        <v>222</v>
      </c>
      <c r="K3691" t="str">
        <f t="shared" si="1367"/>
        <v>Very Low</v>
      </c>
      <c r="L3691" t="s">
        <v>2255</v>
      </c>
      <c r="M3691">
        <v>5000</v>
      </c>
      <c r="N3691" t="str">
        <f t="shared" si="1368"/>
        <v>Low</v>
      </c>
      <c r="O3691">
        <v>18434</v>
      </c>
      <c r="P3691" t="str">
        <f t="shared" si="1369"/>
        <v>Flop</v>
      </c>
      <c r="Q3691" t="s">
        <v>2498</v>
      </c>
      <c r="R3691" t="str">
        <f t="shared" si="1370"/>
        <v>Comedy</v>
      </c>
      <c r="S3691">
        <f t="shared" si="1371"/>
        <v>2</v>
      </c>
      <c r="T3691" t="s">
        <v>2369</v>
      </c>
      <c r="U3691" t="s">
        <v>17456</v>
      </c>
      <c r="V3691">
        <v>4471</v>
      </c>
      <c r="W3691" t="str">
        <f t="shared" si="1372"/>
        <v>Very Low</v>
      </c>
      <c r="X3691">
        <v>6111</v>
      </c>
      <c r="Y3691" t="str">
        <f t="shared" si="1373"/>
        <v>Low</v>
      </c>
      <c r="Z3691" t="s">
        <v>17455</v>
      </c>
      <c r="AA3691">
        <v>2</v>
      </c>
      <c r="AB3691" t="str">
        <f t="shared" si="1374"/>
        <v>Duo/Trio Poster</v>
      </c>
      <c r="AC3691" t="s">
        <v>17457</v>
      </c>
      <c r="AD3691" t="s">
        <v>17458</v>
      </c>
      <c r="AE3691">
        <v>47</v>
      </c>
      <c r="AF3691" t="str">
        <f t="shared" si="1375"/>
        <v>Very Low</v>
      </c>
      <c r="AG3691" t="s">
        <v>9</v>
      </c>
      <c r="AH3691" t="s">
        <v>28</v>
      </c>
      <c r="AI3691" t="s">
        <v>556</v>
      </c>
      <c r="AJ3691" t="str">
        <f t="shared" si="1376"/>
        <v>Adult</v>
      </c>
      <c r="AK3691">
        <f>AK3690</f>
        <v>5250000</v>
      </c>
      <c r="AL3691" t="str">
        <f t="shared" si="1377"/>
        <v>Low Budget</v>
      </c>
      <c r="AM3691">
        <v>1999</v>
      </c>
      <c r="AN3691">
        <f t="shared" si="1378"/>
        <v>26</v>
      </c>
      <c r="AO3691" t="str">
        <f t="shared" si="1379"/>
        <v>Old Classic</v>
      </c>
      <c r="AP3691">
        <v>680</v>
      </c>
      <c r="AQ3691" t="str">
        <f t="shared" si="1380"/>
        <v>Very Low</v>
      </c>
      <c r="AR3691">
        <v>7.7</v>
      </c>
      <c r="AS3691" t="str">
        <f t="shared" si="1381"/>
        <v>Good</v>
      </c>
      <c r="AT3691">
        <v>1.85</v>
      </c>
      <c r="AU3691" t="str">
        <f t="shared" si="1382"/>
        <v>HDTV / Widescreen</v>
      </c>
      <c r="AV3691">
        <v>484</v>
      </c>
      <c r="AW3691" t="str">
        <f t="shared" si="1383"/>
        <v>Very Low</v>
      </c>
    </row>
    <row r="3692" spans="1:49" x14ac:dyDescent="0.3">
      <c r="A3692" t="s">
        <v>0</v>
      </c>
      <c r="B3692" t="s">
        <v>12673</v>
      </c>
      <c r="C3692">
        <v>284</v>
      </c>
      <c r="D3692" t="str">
        <f t="shared" si="1363"/>
        <v>Medium</v>
      </c>
      <c r="E3692">
        <v>100</v>
      </c>
      <c r="F3692" t="str">
        <f t="shared" si="1364"/>
        <v>1h 40m</v>
      </c>
      <c r="G3692" t="str">
        <f t="shared" si="1365"/>
        <v>Standard Movie</v>
      </c>
      <c r="H3692">
        <v>77</v>
      </c>
      <c r="I3692" t="str">
        <f t="shared" si="1366"/>
        <v>Very Low</v>
      </c>
      <c r="J3692">
        <v>27</v>
      </c>
      <c r="K3692" t="str">
        <f t="shared" si="1367"/>
        <v>Very Low</v>
      </c>
      <c r="L3692" t="s">
        <v>17459</v>
      </c>
      <c r="M3692">
        <v>286</v>
      </c>
      <c r="N3692" t="str">
        <f t="shared" si="1368"/>
        <v>Low</v>
      </c>
      <c r="O3692">
        <v>1196752</v>
      </c>
      <c r="P3692" t="str">
        <f t="shared" si="1369"/>
        <v>Flop</v>
      </c>
      <c r="Q3692" t="s">
        <v>2096</v>
      </c>
      <c r="R3692" t="str">
        <f t="shared" si="1370"/>
        <v>Crime</v>
      </c>
      <c r="S3692">
        <f t="shared" si="1371"/>
        <v>3</v>
      </c>
      <c r="T3692" t="s">
        <v>17460</v>
      </c>
      <c r="U3692" t="s">
        <v>17461</v>
      </c>
      <c r="V3692">
        <v>79353</v>
      </c>
      <c r="W3692" t="str">
        <f t="shared" si="1372"/>
        <v>Medium</v>
      </c>
      <c r="X3692">
        <v>385</v>
      </c>
      <c r="Y3692" t="str">
        <f t="shared" si="1373"/>
        <v>Very Low</v>
      </c>
      <c r="Z3692" t="s">
        <v>17462</v>
      </c>
      <c r="AA3692">
        <v>3</v>
      </c>
      <c r="AB3692" t="str">
        <f t="shared" si="1374"/>
        <v>Duo/Trio Poster</v>
      </c>
      <c r="AC3692" t="s">
        <v>17463</v>
      </c>
      <c r="AD3692" t="s">
        <v>17464</v>
      </c>
      <c r="AE3692">
        <v>121</v>
      </c>
      <c r="AF3692" t="str">
        <f t="shared" si="1375"/>
        <v>Very Low</v>
      </c>
      <c r="AG3692" t="s">
        <v>17465</v>
      </c>
      <c r="AH3692" t="s">
        <v>12587</v>
      </c>
      <c r="AI3692" t="s">
        <v>556</v>
      </c>
      <c r="AJ3692" t="str">
        <f t="shared" si="1376"/>
        <v>Adult</v>
      </c>
      <c r="AK3692">
        <v>30300000</v>
      </c>
      <c r="AL3692" t="str">
        <f t="shared" si="1377"/>
        <v>Medium Budget</v>
      </c>
      <c r="AM3692">
        <v>2011</v>
      </c>
      <c r="AN3692">
        <f t="shared" si="1378"/>
        <v>14</v>
      </c>
      <c r="AO3692" t="str">
        <f t="shared" si="1379"/>
        <v>Modern Classic</v>
      </c>
      <c r="AP3692">
        <v>52</v>
      </c>
      <c r="AQ3692" t="str">
        <f t="shared" si="1380"/>
        <v>Very Low</v>
      </c>
      <c r="AR3692">
        <v>7.6</v>
      </c>
      <c r="AS3692" t="str">
        <f t="shared" si="1381"/>
        <v>Good</v>
      </c>
      <c r="AT3692">
        <v>2.39</v>
      </c>
      <c r="AU3692" t="str">
        <f t="shared" si="1382"/>
        <v>Cinematic Widescreen</v>
      </c>
      <c r="AV3692">
        <v>23000</v>
      </c>
      <c r="AW3692" t="str">
        <f t="shared" si="1383"/>
        <v>Medium</v>
      </c>
    </row>
    <row r="3693" spans="1:49" x14ac:dyDescent="0.3">
      <c r="A3693" t="s">
        <v>0</v>
      </c>
      <c r="B3693" t="s">
        <v>17466</v>
      </c>
      <c r="C3693">
        <v>187</v>
      </c>
      <c r="D3693" t="str">
        <f t="shared" si="1363"/>
        <v>Low</v>
      </c>
      <c r="E3693">
        <v>94</v>
      </c>
      <c r="F3693" t="str">
        <f t="shared" si="1364"/>
        <v>1h 34m</v>
      </c>
      <c r="G3693" t="str">
        <f t="shared" si="1365"/>
        <v>Standard Movie</v>
      </c>
      <c r="H3693">
        <v>4</v>
      </c>
      <c r="I3693" t="str">
        <f t="shared" si="1366"/>
        <v>Very Low</v>
      </c>
      <c r="J3693">
        <v>114</v>
      </c>
      <c r="K3693" t="str">
        <f t="shared" si="1367"/>
        <v>Very Low</v>
      </c>
      <c r="L3693" t="s">
        <v>343</v>
      </c>
      <c r="M3693">
        <v>796</v>
      </c>
      <c r="N3693" t="str">
        <f t="shared" si="1368"/>
        <v>Low</v>
      </c>
      <c r="O3693">
        <f>O3692</f>
        <v>1196752</v>
      </c>
      <c r="P3693" t="str">
        <f t="shared" si="1369"/>
        <v>Flop</v>
      </c>
      <c r="Q3693" t="s">
        <v>17467</v>
      </c>
      <c r="R3693" t="str">
        <f t="shared" si="1370"/>
        <v>Comedy</v>
      </c>
      <c r="S3693">
        <f t="shared" si="1371"/>
        <v>4</v>
      </c>
      <c r="T3693" t="s">
        <v>4724</v>
      </c>
      <c r="U3693" t="s">
        <v>17468</v>
      </c>
      <c r="V3693">
        <v>13227</v>
      </c>
      <c r="W3693" t="str">
        <f t="shared" si="1372"/>
        <v>Low</v>
      </c>
      <c r="X3693">
        <v>1832</v>
      </c>
      <c r="Y3693" t="str">
        <f t="shared" si="1373"/>
        <v>Low</v>
      </c>
      <c r="Z3693" t="s">
        <v>5619</v>
      </c>
      <c r="AA3693">
        <v>0</v>
      </c>
      <c r="AB3693" t="str">
        <f t="shared" si="1374"/>
        <v>Symbolic Poster</v>
      </c>
      <c r="AC3693" t="s">
        <v>17469</v>
      </c>
      <c r="AD3693" t="s">
        <v>17470</v>
      </c>
      <c r="AE3693">
        <v>70</v>
      </c>
      <c r="AF3693" t="str">
        <f t="shared" si="1375"/>
        <v>Very Low</v>
      </c>
      <c r="AG3693" t="s">
        <v>9</v>
      </c>
      <c r="AH3693" t="s">
        <v>28</v>
      </c>
      <c r="AI3693" t="s">
        <v>4801</v>
      </c>
      <c r="AJ3693" t="str">
        <f t="shared" si="1376"/>
        <v>No Rating</v>
      </c>
      <c r="AK3693">
        <v>4000000</v>
      </c>
      <c r="AL3693" t="str">
        <f t="shared" si="1377"/>
        <v>Low Budget</v>
      </c>
      <c r="AM3693">
        <v>2012</v>
      </c>
      <c r="AN3693">
        <f t="shared" si="1378"/>
        <v>13</v>
      </c>
      <c r="AO3693" t="str">
        <f t="shared" si="1379"/>
        <v>Modern Classic</v>
      </c>
      <c r="AP3693">
        <v>567</v>
      </c>
      <c r="AQ3693" t="str">
        <f t="shared" si="1380"/>
        <v>Very Low</v>
      </c>
      <c r="AR3693">
        <v>6.3</v>
      </c>
      <c r="AS3693" t="str">
        <f t="shared" si="1381"/>
        <v>Average</v>
      </c>
      <c r="AT3693">
        <v>2.35</v>
      </c>
      <c r="AU3693" t="str">
        <f t="shared" si="1382"/>
        <v>Cinematic Widescreen</v>
      </c>
      <c r="AV3693">
        <v>11000</v>
      </c>
      <c r="AW3693" t="str">
        <f t="shared" si="1383"/>
        <v>Medium</v>
      </c>
    </row>
    <row r="3694" spans="1:49" x14ac:dyDescent="0.3">
      <c r="A3694" t="s">
        <v>0</v>
      </c>
      <c r="B3694" t="s">
        <v>17471</v>
      </c>
      <c r="C3694">
        <v>47</v>
      </c>
      <c r="D3694" t="str">
        <f t="shared" si="1363"/>
        <v>Very Low</v>
      </c>
      <c r="E3694">
        <v>98</v>
      </c>
      <c r="F3694" t="str">
        <f t="shared" si="1364"/>
        <v>1h 38m</v>
      </c>
      <c r="G3694" t="str">
        <f t="shared" si="1365"/>
        <v>Standard Movie</v>
      </c>
      <c r="H3694">
        <v>12</v>
      </c>
      <c r="I3694" t="str">
        <f t="shared" si="1366"/>
        <v>Very Low</v>
      </c>
      <c r="J3694">
        <v>149</v>
      </c>
      <c r="K3694" t="str">
        <f t="shared" si="1367"/>
        <v>Very Low</v>
      </c>
      <c r="L3694" t="s">
        <v>17472</v>
      </c>
      <c r="M3694">
        <v>393</v>
      </c>
      <c r="N3694" t="str">
        <f t="shared" si="1368"/>
        <v>Low</v>
      </c>
      <c r="O3694">
        <v>795126</v>
      </c>
      <c r="P3694" t="str">
        <f t="shared" si="1369"/>
        <v>Flop</v>
      </c>
      <c r="Q3694" t="s">
        <v>6254</v>
      </c>
      <c r="R3694" t="str">
        <f t="shared" si="1370"/>
        <v>Comedy</v>
      </c>
      <c r="S3694">
        <f t="shared" si="1371"/>
        <v>3</v>
      </c>
      <c r="T3694" t="s">
        <v>1898</v>
      </c>
      <c r="U3694" t="s">
        <v>17473</v>
      </c>
      <c r="V3694">
        <v>4976</v>
      </c>
      <c r="W3694" t="str">
        <f t="shared" si="1372"/>
        <v>Very Low</v>
      </c>
      <c r="X3694">
        <v>955</v>
      </c>
      <c r="Y3694" t="str">
        <f t="shared" si="1373"/>
        <v>Very Low</v>
      </c>
      <c r="Z3694" t="s">
        <v>16758</v>
      </c>
      <c r="AA3694">
        <v>1</v>
      </c>
      <c r="AB3694" t="str">
        <f t="shared" si="1374"/>
        <v>Solo Star Poster</v>
      </c>
      <c r="AC3694" t="s">
        <v>17474</v>
      </c>
      <c r="AD3694" t="s">
        <v>17475</v>
      </c>
      <c r="AE3694">
        <v>52</v>
      </c>
      <c r="AF3694" t="str">
        <f t="shared" si="1375"/>
        <v>Very Low</v>
      </c>
      <c r="AG3694" t="s">
        <v>9</v>
      </c>
      <c r="AH3694" t="s">
        <v>239</v>
      </c>
      <c r="AI3694" t="s">
        <v>11</v>
      </c>
      <c r="AJ3694" t="str">
        <f t="shared" si="1376"/>
        <v>Teen</v>
      </c>
      <c r="AK3694">
        <v>6000000</v>
      </c>
      <c r="AL3694" t="str">
        <f t="shared" si="1377"/>
        <v>Low Budget</v>
      </c>
      <c r="AM3694">
        <v>2004</v>
      </c>
      <c r="AN3694">
        <f t="shared" si="1378"/>
        <v>21</v>
      </c>
      <c r="AO3694" t="str">
        <f t="shared" si="1379"/>
        <v>Old Classic</v>
      </c>
      <c r="AP3694">
        <v>259</v>
      </c>
      <c r="AQ3694" t="str">
        <f t="shared" si="1380"/>
        <v>Very Low</v>
      </c>
      <c r="AR3694">
        <v>7.6</v>
      </c>
      <c r="AS3694" t="str">
        <f t="shared" si="1381"/>
        <v>Good</v>
      </c>
      <c r="AT3694">
        <v>1.85</v>
      </c>
      <c r="AU3694" t="str">
        <f t="shared" si="1382"/>
        <v>HDTV / Widescreen</v>
      </c>
      <c r="AV3694">
        <v>989</v>
      </c>
      <c r="AW3694" t="str">
        <f t="shared" si="1383"/>
        <v>Very Low</v>
      </c>
    </row>
    <row r="3695" spans="1:49" x14ac:dyDescent="0.3">
      <c r="A3695" t="s">
        <v>0</v>
      </c>
      <c r="B3695" t="s">
        <v>17476</v>
      </c>
      <c r="C3695">
        <v>88</v>
      </c>
      <c r="D3695" t="str">
        <f t="shared" si="1363"/>
        <v>Low</v>
      </c>
      <c r="E3695">
        <v>129</v>
      </c>
      <c r="F3695" t="str">
        <f t="shared" si="1364"/>
        <v>2h 9m</v>
      </c>
      <c r="G3695" t="str">
        <f t="shared" si="1365"/>
        <v>Long Movie</v>
      </c>
      <c r="H3695">
        <v>440</v>
      </c>
      <c r="I3695" t="str">
        <f t="shared" si="1366"/>
        <v>Very Low</v>
      </c>
      <c r="J3695">
        <v>0</v>
      </c>
      <c r="K3695" t="str">
        <f t="shared" si="1367"/>
        <v>Very Low</v>
      </c>
      <c r="L3695" t="s">
        <v>17477</v>
      </c>
      <c r="M3695">
        <v>631</v>
      </c>
      <c r="N3695" t="str">
        <f t="shared" si="1368"/>
        <v>Low</v>
      </c>
      <c r="O3695">
        <f t="shared" ref="O3695:O3696" si="1388">O3694</f>
        <v>795126</v>
      </c>
      <c r="P3695" t="str">
        <f t="shared" si="1369"/>
        <v>Flop</v>
      </c>
      <c r="Q3695" t="s">
        <v>185</v>
      </c>
      <c r="R3695" t="str">
        <f t="shared" si="1370"/>
        <v>Drama</v>
      </c>
      <c r="S3695">
        <f t="shared" si="1371"/>
        <v>2</v>
      </c>
      <c r="T3695" t="s">
        <v>43</v>
      </c>
      <c r="U3695" t="s">
        <v>17478</v>
      </c>
      <c r="V3695">
        <v>2894</v>
      </c>
      <c r="W3695" t="str">
        <f t="shared" si="1372"/>
        <v>Very Low</v>
      </c>
      <c r="X3695">
        <v>631</v>
      </c>
      <c r="Y3695" t="str">
        <f t="shared" si="1373"/>
        <v>Very Low</v>
      </c>
      <c r="Z3695" t="s">
        <v>17479</v>
      </c>
      <c r="AA3695">
        <v>2</v>
      </c>
      <c r="AB3695" t="str">
        <f t="shared" si="1374"/>
        <v>Duo/Trio Poster</v>
      </c>
      <c r="AC3695" t="s">
        <v>17480</v>
      </c>
      <c r="AD3695" t="s">
        <v>17481</v>
      </c>
      <c r="AE3695">
        <v>14</v>
      </c>
      <c r="AF3695" t="str">
        <f t="shared" si="1375"/>
        <v>Very Low</v>
      </c>
      <c r="AG3695" t="s">
        <v>9</v>
      </c>
      <c r="AH3695" t="s">
        <v>12587</v>
      </c>
      <c r="AI3695" t="s">
        <v>11</v>
      </c>
      <c r="AJ3695" t="str">
        <f t="shared" si="1376"/>
        <v>Teen</v>
      </c>
      <c r="AK3695">
        <v>5500000</v>
      </c>
      <c r="AL3695" t="str">
        <f t="shared" si="1377"/>
        <v>Low Budget</v>
      </c>
      <c r="AM3695">
        <v>2014</v>
      </c>
      <c r="AN3695">
        <f t="shared" si="1378"/>
        <v>11</v>
      </c>
      <c r="AO3695" t="str">
        <f t="shared" si="1379"/>
        <v>Modern Classic</v>
      </c>
      <c r="AP3695">
        <v>0</v>
      </c>
      <c r="AQ3695" t="str">
        <f t="shared" si="1380"/>
        <v>Very Low</v>
      </c>
      <c r="AR3695">
        <v>5.6</v>
      </c>
      <c r="AS3695" t="str">
        <f t="shared" si="1381"/>
        <v>Below Average</v>
      </c>
      <c r="AT3695">
        <f>AT3694</f>
        <v>1.85</v>
      </c>
      <c r="AU3695" t="str">
        <f t="shared" si="1382"/>
        <v>HDTV / Widescreen</v>
      </c>
      <c r="AV3695">
        <v>0</v>
      </c>
      <c r="AW3695" t="str">
        <f t="shared" si="1383"/>
        <v>Very Low</v>
      </c>
    </row>
    <row r="3696" spans="1:49" x14ac:dyDescent="0.3">
      <c r="A3696" t="s">
        <v>0</v>
      </c>
      <c r="B3696" t="s">
        <v>10644</v>
      </c>
      <c r="C3696">
        <v>41</v>
      </c>
      <c r="D3696" t="str">
        <f t="shared" si="1363"/>
        <v>Very Low</v>
      </c>
      <c r="E3696">
        <v>103</v>
      </c>
      <c r="F3696" t="str">
        <f t="shared" si="1364"/>
        <v>1h 43m</v>
      </c>
      <c r="G3696" t="str">
        <f t="shared" si="1365"/>
        <v>Standard Movie</v>
      </c>
      <c r="H3696">
        <v>82</v>
      </c>
      <c r="I3696" t="str">
        <f t="shared" si="1366"/>
        <v>Very Low</v>
      </c>
      <c r="J3696">
        <v>32</v>
      </c>
      <c r="K3696" t="str">
        <f t="shared" si="1367"/>
        <v>Very Low</v>
      </c>
      <c r="L3696" t="s">
        <v>13964</v>
      </c>
      <c r="M3696">
        <v>208</v>
      </c>
      <c r="N3696" t="str">
        <f t="shared" si="1368"/>
        <v>Low</v>
      </c>
      <c r="O3696">
        <f t="shared" si="1388"/>
        <v>795126</v>
      </c>
      <c r="P3696" t="str">
        <f t="shared" si="1369"/>
        <v>Flop</v>
      </c>
      <c r="Q3696" t="s">
        <v>658</v>
      </c>
      <c r="R3696" t="str">
        <f t="shared" si="1370"/>
        <v>Drama</v>
      </c>
      <c r="S3696">
        <f t="shared" si="1371"/>
        <v>3</v>
      </c>
      <c r="T3696" t="s">
        <v>17482</v>
      </c>
      <c r="U3696" t="s">
        <v>17483</v>
      </c>
      <c r="V3696">
        <v>21049</v>
      </c>
      <c r="W3696" t="str">
        <f t="shared" si="1372"/>
        <v>Low</v>
      </c>
      <c r="X3696">
        <v>454</v>
      </c>
      <c r="Y3696" t="str">
        <f t="shared" si="1373"/>
        <v>Very Low</v>
      </c>
      <c r="Z3696" t="s">
        <v>17484</v>
      </c>
      <c r="AA3696">
        <v>2</v>
      </c>
      <c r="AB3696" t="str">
        <f t="shared" si="1374"/>
        <v>Duo/Trio Poster</v>
      </c>
      <c r="AC3696" t="s">
        <v>17485</v>
      </c>
      <c r="AD3696" t="s">
        <v>17486</v>
      </c>
      <c r="AE3696">
        <v>249</v>
      </c>
      <c r="AF3696" t="str">
        <f t="shared" si="1375"/>
        <v>Very Low</v>
      </c>
      <c r="AG3696" t="s">
        <v>9</v>
      </c>
      <c r="AH3696" t="s">
        <v>10</v>
      </c>
      <c r="AI3696" t="s">
        <v>66</v>
      </c>
      <c r="AJ3696" t="str">
        <f t="shared" si="1376"/>
        <v>Family</v>
      </c>
      <c r="AK3696">
        <v>5100000</v>
      </c>
      <c r="AL3696" t="str">
        <f t="shared" si="1377"/>
        <v>Low Budget</v>
      </c>
      <c r="AM3696">
        <v>1980</v>
      </c>
      <c r="AN3696">
        <f t="shared" si="1378"/>
        <v>45</v>
      </c>
      <c r="AO3696" t="str">
        <f t="shared" si="1379"/>
        <v>Old Classic</v>
      </c>
      <c r="AP3696">
        <v>191</v>
      </c>
      <c r="AQ3696" t="str">
        <f t="shared" si="1380"/>
        <v>Very Low</v>
      </c>
      <c r="AR3696">
        <v>7.3</v>
      </c>
      <c r="AS3696" t="str">
        <f t="shared" si="1381"/>
        <v>Good</v>
      </c>
      <c r="AT3696">
        <v>1.85</v>
      </c>
      <c r="AU3696" t="str">
        <f t="shared" si="1382"/>
        <v>HDTV / Widescreen</v>
      </c>
      <c r="AV3696">
        <v>0</v>
      </c>
      <c r="AW3696" t="str">
        <f t="shared" si="1383"/>
        <v>Very Low</v>
      </c>
    </row>
    <row r="3697" spans="1:49" x14ac:dyDescent="0.3">
      <c r="A3697" t="s">
        <v>0</v>
      </c>
      <c r="B3697" t="s">
        <v>17487</v>
      </c>
      <c r="C3697">
        <v>24</v>
      </c>
      <c r="D3697" t="str">
        <f t="shared" si="1363"/>
        <v>Very Low</v>
      </c>
      <c r="E3697">
        <v>128</v>
      </c>
      <c r="F3697" t="str">
        <f t="shared" si="1364"/>
        <v>2h 8m</v>
      </c>
      <c r="G3697" t="str">
        <f t="shared" si="1365"/>
        <v>Long Movie</v>
      </c>
      <c r="H3697">
        <v>4</v>
      </c>
      <c r="I3697" t="str">
        <f t="shared" si="1366"/>
        <v>Very Low</v>
      </c>
      <c r="J3697">
        <v>47</v>
      </c>
      <c r="K3697" t="str">
        <f t="shared" si="1367"/>
        <v>Very Low</v>
      </c>
      <c r="L3697" t="s">
        <v>552</v>
      </c>
      <c r="M3697">
        <v>374</v>
      </c>
      <c r="N3697" t="str">
        <f t="shared" si="1368"/>
        <v>Low</v>
      </c>
      <c r="O3697">
        <v>563699</v>
      </c>
      <c r="P3697" t="str">
        <f t="shared" si="1369"/>
        <v>Flop</v>
      </c>
      <c r="Q3697" t="s">
        <v>435</v>
      </c>
      <c r="R3697" t="str">
        <f t="shared" si="1370"/>
        <v>Action</v>
      </c>
      <c r="S3697">
        <f t="shared" si="1371"/>
        <v>4</v>
      </c>
      <c r="T3697" t="s">
        <v>17488</v>
      </c>
      <c r="U3697" t="s">
        <v>17489</v>
      </c>
      <c r="V3697">
        <v>3266</v>
      </c>
      <c r="W3697" t="str">
        <f t="shared" si="1372"/>
        <v>Very Low</v>
      </c>
      <c r="X3697">
        <v>787</v>
      </c>
      <c r="Y3697" t="str">
        <f t="shared" si="1373"/>
        <v>Very Low</v>
      </c>
      <c r="Z3697" t="s">
        <v>17490</v>
      </c>
      <c r="AA3697">
        <v>0</v>
      </c>
      <c r="AB3697" t="str">
        <f t="shared" si="1374"/>
        <v>Symbolic Poster</v>
      </c>
      <c r="AC3697" t="s">
        <v>17491</v>
      </c>
      <c r="AD3697" t="s">
        <v>17492</v>
      </c>
      <c r="AE3697">
        <v>27</v>
      </c>
      <c r="AF3697" t="str">
        <f t="shared" si="1375"/>
        <v>Very Low</v>
      </c>
      <c r="AG3697" t="s">
        <v>5582</v>
      </c>
      <c r="AH3697" t="s">
        <v>5583</v>
      </c>
      <c r="AI3697" t="s">
        <v>556</v>
      </c>
      <c r="AJ3697" t="str">
        <f t="shared" si="1376"/>
        <v>Adult</v>
      </c>
      <c r="AK3697">
        <f>AK3696</f>
        <v>5100000</v>
      </c>
      <c r="AL3697" t="str">
        <f t="shared" si="1377"/>
        <v>Low Budget</v>
      </c>
      <c r="AM3697">
        <v>2011</v>
      </c>
      <c r="AN3697">
        <f t="shared" si="1378"/>
        <v>14</v>
      </c>
      <c r="AO3697" t="str">
        <f t="shared" si="1379"/>
        <v>Modern Classic</v>
      </c>
      <c r="AP3697">
        <v>282</v>
      </c>
      <c r="AQ3697" t="str">
        <f t="shared" si="1380"/>
        <v>Very Low</v>
      </c>
      <c r="AR3697">
        <v>6.2</v>
      </c>
      <c r="AS3697" t="str">
        <f t="shared" si="1381"/>
        <v>Average</v>
      </c>
      <c r="AT3697">
        <f>AT3696</f>
        <v>1.85</v>
      </c>
      <c r="AU3697" t="str">
        <f t="shared" si="1382"/>
        <v>HDTV / Widescreen</v>
      </c>
      <c r="AV3697">
        <v>421</v>
      </c>
      <c r="AW3697" t="str">
        <f t="shared" si="1383"/>
        <v>Very Low</v>
      </c>
    </row>
    <row r="3698" spans="1:49" x14ac:dyDescent="0.3">
      <c r="A3698" t="s">
        <v>0</v>
      </c>
      <c r="B3698" t="s">
        <v>303</v>
      </c>
      <c r="C3698">
        <v>318</v>
      </c>
      <c r="D3698" t="str">
        <f t="shared" si="1363"/>
        <v>Medium</v>
      </c>
      <c r="E3698">
        <v>106</v>
      </c>
      <c r="F3698" t="str">
        <f t="shared" si="1364"/>
        <v>1h 46m</v>
      </c>
      <c r="G3698" t="str">
        <f t="shared" si="1365"/>
        <v>Standard Movie</v>
      </c>
      <c r="H3698">
        <v>0</v>
      </c>
      <c r="I3698" t="str">
        <f t="shared" si="1366"/>
        <v>Very Low</v>
      </c>
      <c r="J3698">
        <v>482</v>
      </c>
      <c r="K3698" t="str">
        <f t="shared" si="1367"/>
        <v>Very Low</v>
      </c>
      <c r="L3698" t="s">
        <v>16562</v>
      </c>
      <c r="M3698">
        <v>852</v>
      </c>
      <c r="N3698" t="str">
        <f t="shared" si="1368"/>
        <v>Low</v>
      </c>
      <c r="O3698">
        <v>83574831</v>
      </c>
      <c r="P3698" t="str">
        <f t="shared" si="1369"/>
        <v>Hit</v>
      </c>
      <c r="Q3698" t="s">
        <v>9725</v>
      </c>
      <c r="R3698" t="str">
        <f t="shared" si="1370"/>
        <v>Fantasy</v>
      </c>
      <c r="S3698">
        <f t="shared" si="1371"/>
        <v>3</v>
      </c>
      <c r="T3698" t="s">
        <v>7300</v>
      </c>
      <c r="U3698" t="s">
        <v>17493</v>
      </c>
      <c r="V3698">
        <v>109214</v>
      </c>
      <c r="W3698" t="str">
        <f t="shared" si="1372"/>
        <v>Medium</v>
      </c>
      <c r="X3698">
        <v>2975</v>
      </c>
      <c r="Y3698" t="str">
        <f t="shared" si="1373"/>
        <v>Low</v>
      </c>
      <c r="Z3698" t="s">
        <v>14760</v>
      </c>
      <c r="AA3698">
        <v>0</v>
      </c>
      <c r="AB3698" t="str">
        <f t="shared" si="1374"/>
        <v>Symbolic Poster</v>
      </c>
      <c r="AC3698" t="s">
        <v>17494</v>
      </c>
      <c r="AD3698" t="s">
        <v>17495</v>
      </c>
      <c r="AE3698">
        <v>269</v>
      </c>
      <c r="AF3698" t="str">
        <f t="shared" si="1375"/>
        <v>Very Low</v>
      </c>
      <c r="AG3698" t="s">
        <v>9</v>
      </c>
      <c r="AH3698" t="s">
        <v>10</v>
      </c>
      <c r="AI3698" t="s">
        <v>11</v>
      </c>
      <c r="AJ3698" t="str">
        <f t="shared" si="1376"/>
        <v>Teen</v>
      </c>
      <c r="AK3698">
        <v>5000000</v>
      </c>
      <c r="AL3698" t="str">
        <f t="shared" si="1377"/>
        <v>Low Budget</v>
      </c>
      <c r="AM3698">
        <v>2013</v>
      </c>
      <c r="AN3698">
        <f t="shared" si="1378"/>
        <v>12</v>
      </c>
      <c r="AO3698" t="str">
        <f t="shared" si="1379"/>
        <v>Modern Classic</v>
      </c>
      <c r="AP3698">
        <v>618</v>
      </c>
      <c r="AQ3698" t="str">
        <f t="shared" si="1380"/>
        <v>Very Low</v>
      </c>
      <c r="AR3698">
        <v>6.6</v>
      </c>
      <c r="AS3698" t="str">
        <f t="shared" si="1381"/>
        <v>Average</v>
      </c>
      <c r="AT3698">
        <v>2.35</v>
      </c>
      <c r="AU3698" t="str">
        <f t="shared" si="1382"/>
        <v>Cinematic Widescreen</v>
      </c>
      <c r="AV3698">
        <v>35000</v>
      </c>
      <c r="AW3698" t="str">
        <f t="shared" si="1383"/>
        <v>Medium</v>
      </c>
    </row>
    <row r="3699" spans="1:49" x14ac:dyDescent="0.3">
      <c r="A3699" t="s">
        <v>0</v>
      </c>
      <c r="B3699" t="s">
        <v>14758</v>
      </c>
      <c r="C3699">
        <v>250</v>
      </c>
      <c r="D3699" t="str">
        <f t="shared" si="1363"/>
        <v>Medium</v>
      </c>
      <c r="E3699">
        <v>95</v>
      </c>
      <c r="F3699" t="str">
        <f t="shared" si="1364"/>
        <v>1h 35m</v>
      </c>
      <c r="G3699" t="str">
        <f t="shared" si="1365"/>
        <v>Standard Movie</v>
      </c>
      <c r="H3699">
        <v>163</v>
      </c>
      <c r="I3699" t="str">
        <f t="shared" si="1366"/>
        <v>Very Low</v>
      </c>
      <c r="J3699">
        <v>651</v>
      </c>
      <c r="K3699" t="str">
        <f t="shared" si="1367"/>
        <v>Very Low</v>
      </c>
      <c r="L3699" t="s">
        <v>8201</v>
      </c>
      <c r="M3699">
        <v>1000</v>
      </c>
      <c r="N3699" t="str">
        <f t="shared" si="1368"/>
        <v>Low</v>
      </c>
      <c r="O3699">
        <v>87025093</v>
      </c>
      <c r="P3699" t="str">
        <f t="shared" si="1369"/>
        <v>Hit</v>
      </c>
      <c r="Q3699" t="s">
        <v>5074</v>
      </c>
      <c r="R3699" t="str">
        <f t="shared" si="1370"/>
        <v>Horror</v>
      </c>
      <c r="S3699">
        <f t="shared" si="1371"/>
        <v>2</v>
      </c>
      <c r="T3699" t="s">
        <v>8328</v>
      </c>
      <c r="U3699" t="s">
        <v>17496</v>
      </c>
      <c r="V3699">
        <v>188679</v>
      </c>
      <c r="W3699" t="str">
        <f t="shared" si="1372"/>
        <v>Medium</v>
      </c>
      <c r="X3699">
        <v>4134</v>
      </c>
      <c r="Y3699" t="str">
        <f t="shared" si="1373"/>
        <v>Low</v>
      </c>
      <c r="Z3699" t="s">
        <v>14521</v>
      </c>
      <c r="AA3699">
        <v>0</v>
      </c>
      <c r="AB3699" t="str">
        <f t="shared" si="1374"/>
        <v>Symbolic Poster</v>
      </c>
      <c r="AC3699" t="s">
        <v>17497</v>
      </c>
      <c r="AD3699" t="s">
        <v>17498</v>
      </c>
      <c r="AE3699">
        <v>864</v>
      </c>
      <c r="AF3699" t="str">
        <f t="shared" si="1375"/>
        <v>Low</v>
      </c>
      <c r="AG3699" t="s">
        <v>9</v>
      </c>
      <c r="AH3699" t="s">
        <v>10</v>
      </c>
      <c r="AI3699" t="s">
        <v>556</v>
      </c>
      <c r="AJ3699" t="str">
        <f t="shared" si="1376"/>
        <v>Adult</v>
      </c>
      <c r="AK3699">
        <v>4000000</v>
      </c>
      <c r="AL3699" t="str">
        <f t="shared" si="1377"/>
        <v>Low Budget</v>
      </c>
      <c r="AM3699">
        <v>2005</v>
      </c>
      <c r="AN3699">
        <f t="shared" si="1378"/>
        <v>20</v>
      </c>
      <c r="AO3699" t="str">
        <f t="shared" si="1379"/>
        <v>Old Classic</v>
      </c>
      <c r="AP3699">
        <v>654</v>
      </c>
      <c r="AQ3699" t="str">
        <f t="shared" si="1380"/>
        <v>Very Low</v>
      </c>
      <c r="AR3699">
        <v>6.6</v>
      </c>
      <c r="AS3699" t="str">
        <f t="shared" si="1381"/>
        <v>Average</v>
      </c>
      <c r="AT3699">
        <v>1.85</v>
      </c>
      <c r="AU3699" t="str">
        <f t="shared" si="1382"/>
        <v>HDTV / Widescreen</v>
      </c>
      <c r="AV3699">
        <v>0</v>
      </c>
      <c r="AW3699" t="str">
        <f t="shared" si="1383"/>
        <v>Very Low</v>
      </c>
    </row>
    <row r="3700" spans="1:49" x14ac:dyDescent="0.3">
      <c r="A3700" t="s">
        <v>0</v>
      </c>
      <c r="B3700" t="s">
        <v>17499</v>
      </c>
      <c r="C3700">
        <v>411</v>
      </c>
      <c r="D3700" t="str">
        <f t="shared" si="1363"/>
        <v>Medium</v>
      </c>
      <c r="E3700">
        <v>104</v>
      </c>
      <c r="F3700" t="str">
        <f t="shared" si="1364"/>
        <v>1h 44m</v>
      </c>
      <c r="G3700" t="str">
        <f t="shared" si="1365"/>
        <v>Standard Movie</v>
      </c>
      <c r="H3700">
        <v>16</v>
      </c>
      <c r="I3700" t="str">
        <f t="shared" si="1366"/>
        <v>Very Low</v>
      </c>
      <c r="J3700">
        <v>82</v>
      </c>
      <c r="K3700" t="str">
        <f t="shared" si="1367"/>
        <v>Very Low</v>
      </c>
      <c r="L3700" t="s">
        <v>13546</v>
      </c>
      <c r="M3700">
        <v>14000</v>
      </c>
      <c r="N3700" t="str">
        <f t="shared" si="1368"/>
        <v>Medium</v>
      </c>
      <c r="O3700">
        <v>71897215</v>
      </c>
      <c r="P3700" t="str">
        <f t="shared" si="1369"/>
        <v>Hit</v>
      </c>
      <c r="Q3700" t="s">
        <v>17500</v>
      </c>
      <c r="R3700" t="str">
        <f t="shared" si="1370"/>
        <v>Drama</v>
      </c>
      <c r="S3700">
        <f t="shared" si="1371"/>
        <v>5</v>
      </c>
      <c r="T3700" t="s">
        <v>625</v>
      </c>
      <c r="U3700" t="s">
        <v>17501</v>
      </c>
      <c r="V3700">
        <v>126893</v>
      </c>
      <c r="W3700" t="str">
        <f t="shared" si="1372"/>
        <v>Medium</v>
      </c>
      <c r="X3700">
        <v>14504</v>
      </c>
      <c r="Y3700" t="str">
        <f t="shared" si="1373"/>
        <v>Medium</v>
      </c>
      <c r="Z3700" t="s">
        <v>17502</v>
      </c>
      <c r="AA3700">
        <v>0</v>
      </c>
      <c r="AB3700" t="str">
        <f t="shared" si="1374"/>
        <v>Symbolic Poster</v>
      </c>
      <c r="AC3700" t="s">
        <v>17503</v>
      </c>
      <c r="AD3700" t="s">
        <v>17504</v>
      </c>
      <c r="AE3700">
        <v>440</v>
      </c>
      <c r="AF3700" t="str">
        <f t="shared" si="1375"/>
        <v>Very Low</v>
      </c>
      <c r="AG3700" t="s">
        <v>9</v>
      </c>
      <c r="AH3700" t="s">
        <v>10</v>
      </c>
      <c r="AI3700" t="s">
        <v>11</v>
      </c>
      <c r="AJ3700" t="str">
        <f t="shared" si="1376"/>
        <v>Teen</v>
      </c>
      <c r="AK3700">
        <v>15000000</v>
      </c>
      <c r="AL3700" t="str">
        <f t="shared" si="1377"/>
        <v>Low Budget</v>
      </c>
      <c r="AM3700">
        <v>2016</v>
      </c>
      <c r="AN3700">
        <f t="shared" si="1378"/>
        <v>9</v>
      </c>
      <c r="AO3700" t="str">
        <f t="shared" si="1379"/>
        <v>Modern Classic</v>
      </c>
      <c r="AP3700">
        <v>338</v>
      </c>
      <c r="AQ3700" t="str">
        <f t="shared" si="1380"/>
        <v>Very Low</v>
      </c>
      <c r="AR3700">
        <v>7.3</v>
      </c>
      <c r="AS3700" t="str">
        <f t="shared" si="1381"/>
        <v>Good</v>
      </c>
      <c r="AT3700">
        <v>2.35</v>
      </c>
      <c r="AU3700" t="str">
        <f t="shared" si="1382"/>
        <v>Cinematic Widescreen</v>
      </c>
      <c r="AV3700">
        <v>33000</v>
      </c>
      <c r="AW3700" t="str">
        <f t="shared" si="1383"/>
        <v>Medium</v>
      </c>
    </row>
    <row r="3701" spans="1:49" x14ac:dyDescent="0.3">
      <c r="A3701" t="s">
        <v>0</v>
      </c>
      <c r="B3701" t="s">
        <v>10636</v>
      </c>
      <c r="C3701">
        <v>106</v>
      </c>
      <c r="D3701" t="str">
        <f t="shared" si="1363"/>
        <v>Low</v>
      </c>
      <c r="E3701">
        <v>87</v>
      </c>
      <c r="F3701" t="str">
        <f t="shared" si="1364"/>
        <v>1h 27m</v>
      </c>
      <c r="G3701" t="str">
        <f t="shared" si="1365"/>
        <v>Featurette</v>
      </c>
      <c r="H3701">
        <v>79</v>
      </c>
      <c r="I3701" t="str">
        <f t="shared" si="1366"/>
        <v>Very Low</v>
      </c>
      <c r="J3701">
        <v>218</v>
      </c>
      <c r="K3701" t="str">
        <f t="shared" si="1367"/>
        <v>Very Low</v>
      </c>
      <c r="L3701" t="s">
        <v>10637</v>
      </c>
      <c r="M3701">
        <v>608</v>
      </c>
      <c r="N3701" t="str">
        <f t="shared" si="1368"/>
        <v>Low</v>
      </c>
      <c r="O3701">
        <v>64267897</v>
      </c>
      <c r="P3701" t="str">
        <f t="shared" si="1369"/>
        <v>Hit</v>
      </c>
      <c r="Q3701" t="s">
        <v>17505</v>
      </c>
      <c r="R3701" t="str">
        <f t="shared" si="1370"/>
        <v>Comedy</v>
      </c>
      <c r="S3701">
        <f t="shared" si="1371"/>
        <v>2</v>
      </c>
      <c r="T3701" t="s">
        <v>10639</v>
      </c>
      <c r="U3701" t="s">
        <v>17506</v>
      </c>
      <c r="V3701">
        <v>67992</v>
      </c>
      <c r="W3701" t="str">
        <f t="shared" si="1372"/>
        <v>Medium</v>
      </c>
      <c r="X3701">
        <v>1770</v>
      </c>
      <c r="Y3701" t="str">
        <f t="shared" si="1373"/>
        <v>Low</v>
      </c>
      <c r="Z3701" t="s">
        <v>10641</v>
      </c>
      <c r="AA3701">
        <v>0</v>
      </c>
      <c r="AB3701" t="str">
        <f t="shared" si="1374"/>
        <v>Symbolic Poster</v>
      </c>
      <c r="AC3701" t="s">
        <v>17507</v>
      </c>
      <c r="AD3701" t="s">
        <v>17508</v>
      </c>
      <c r="AE3701">
        <v>327</v>
      </c>
      <c r="AF3701" t="str">
        <f t="shared" si="1375"/>
        <v>Very Low</v>
      </c>
      <c r="AG3701" t="s">
        <v>9</v>
      </c>
      <c r="AH3701" t="s">
        <v>10</v>
      </c>
      <c r="AI3701" t="s">
        <v>556</v>
      </c>
      <c r="AJ3701" t="str">
        <f t="shared" si="1376"/>
        <v>Adult</v>
      </c>
      <c r="AK3701">
        <v>5000000</v>
      </c>
      <c r="AL3701" t="str">
        <f t="shared" si="1377"/>
        <v>Low Budget</v>
      </c>
      <c r="AM3701">
        <v>2002</v>
      </c>
      <c r="AN3701">
        <f t="shared" si="1378"/>
        <v>23</v>
      </c>
      <c r="AO3701" t="str">
        <f t="shared" si="1379"/>
        <v>Old Classic</v>
      </c>
      <c r="AP3701">
        <v>362</v>
      </c>
      <c r="AQ3701" t="str">
        <f t="shared" si="1380"/>
        <v>Very Low</v>
      </c>
      <c r="AR3701">
        <v>6.6</v>
      </c>
      <c r="AS3701" t="str">
        <f t="shared" si="1381"/>
        <v>Average</v>
      </c>
      <c r="AT3701">
        <v>1.85</v>
      </c>
      <c r="AU3701" t="str">
        <f t="shared" si="1382"/>
        <v>HDTV / Widescreen</v>
      </c>
      <c r="AV3701">
        <v>0</v>
      </c>
      <c r="AW3701" t="str">
        <f t="shared" si="1383"/>
        <v>Very Low</v>
      </c>
    </row>
    <row r="3702" spans="1:49" x14ac:dyDescent="0.3">
      <c r="A3702" t="s">
        <v>0</v>
      </c>
      <c r="B3702" t="s">
        <v>17509</v>
      </c>
      <c r="C3702">
        <v>159</v>
      </c>
      <c r="D3702" t="str">
        <f t="shared" si="1363"/>
        <v>Low</v>
      </c>
      <c r="E3702">
        <v>81</v>
      </c>
      <c r="F3702" t="str">
        <f t="shared" si="1364"/>
        <v>1h 21m</v>
      </c>
      <c r="G3702" t="str">
        <f t="shared" si="1365"/>
        <v>Featurette</v>
      </c>
      <c r="H3702">
        <v>26</v>
      </c>
      <c r="I3702" t="str">
        <f t="shared" si="1366"/>
        <v>Very Low</v>
      </c>
      <c r="J3702">
        <v>300</v>
      </c>
      <c r="K3702" t="str">
        <f t="shared" si="1367"/>
        <v>Very Low</v>
      </c>
      <c r="L3702" t="s">
        <v>17510</v>
      </c>
      <c r="M3702">
        <v>2000</v>
      </c>
      <c r="N3702" t="str">
        <f t="shared" si="1368"/>
        <v>Low</v>
      </c>
      <c r="O3702">
        <v>56536016</v>
      </c>
      <c r="P3702" t="str">
        <f t="shared" si="1369"/>
        <v>Hit</v>
      </c>
      <c r="Q3702" t="s">
        <v>6374</v>
      </c>
      <c r="R3702" t="str">
        <f t="shared" si="1370"/>
        <v>Horror</v>
      </c>
      <c r="S3702">
        <f t="shared" si="1371"/>
        <v>1</v>
      </c>
      <c r="T3702" t="s">
        <v>4025</v>
      </c>
      <c r="U3702" t="s">
        <v>17511</v>
      </c>
      <c r="V3702">
        <v>13523</v>
      </c>
      <c r="W3702" t="str">
        <f t="shared" si="1372"/>
        <v>Low</v>
      </c>
      <c r="X3702">
        <v>3344</v>
      </c>
      <c r="Y3702" t="str">
        <f t="shared" si="1373"/>
        <v>Low</v>
      </c>
      <c r="Z3702" t="s">
        <v>16815</v>
      </c>
      <c r="AA3702">
        <v>0</v>
      </c>
      <c r="AB3702" t="str">
        <f t="shared" si="1374"/>
        <v>Symbolic Poster</v>
      </c>
      <c r="AC3702" t="s">
        <v>17512</v>
      </c>
      <c r="AD3702" t="s">
        <v>17513</v>
      </c>
      <c r="AE3702">
        <v>95</v>
      </c>
      <c r="AF3702" t="str">
        <f t="shared" si="1375"/>
        <v>Very Low</v>
      </c>
      <c r="AG3702" t="s">
        <v>9</v>
      </c>
      <c r="AH3702" t="s">
        <v>10</v>
      </c>
      <c r="AI3702" t="s">
        <v>11</v>
      </c>
      <c r="AJ3702" t="str">
        <f t="shared" si="1376"/>
        <v>Teen</v>
      </c>
      <c r="AK3702">
        <v>4900000</v>
      </c>
      <c r="AL3702" t="str">
        <f t="shared" si="1377"/>
        <v>Low Budget</v>
      </c>
      <c r="AM3702">
        <v>2016</v>
      </c>
      <c r="AN3702">
        <f t="shared" si="1378"/>
        <v>9</v>
      </c>
      <c r="AO3702" t="str">
        <f t="shared" si="1379"/>
        <v>Modern Classic</v>
      </c>
      <c r="AP3702">
        <v>509</v>
      </c>
      <c r="AQ3702" t="str">
        <f t="shared" si="1380"/>
        <v>Very Low</v>
      </c>
      <c r="AR3702">
        <v>6.9</v>
      </c>
      <c r="AS3702" t="str">
        <f t="shared" si="1381"/>
        <v>Average</v>
      </c>
      <c r="AT3702">
        <v>2.35</v>
      </c>
      <c r="AU3702" t="str">
        <f t="shared" si="1382"/>
        <v>Cinematic Widescreen</v>
      </c>
      <c r="AV3702">
        <v>0</v>
      </c>
      <c r="AW3702" t="str">
        <f t="shared" si="1383"/>
        <v>Very Low</v>
      </c>
    </row>
    <row r="3703" spans="1:49" x14ac:dyDescent="0.3">
      <c r="A3703" t="s">
        <v>0</v>
      </c>
      <c r="B3703" t="s">
        <v>10983</v>
      </c>
      <c r="C3703">
        <v>251</v>
      </c>
      <c r="D3703" t="str">
        <f t="shared" si="1363"/>
        <v>Medium</v>
      </c>
      <c r="E3703">
        <v>94</v>
      </c>
      <c r="F3703" t="str">
        <f t="shared" si="1364"/>
        <v>1h 34m</v>
      </c>
      <c r="G3703" t="str">
        <f t="shared" si="1365"/>
        <v>Standard Movie</v>
      </c>
      <c r="H3703">
        <v>24</v>
      </c>
      <c r="I3703" t="str">
        <f t="shared" si="1366"/>
        <v>Very Low</v>
      </c>
      <c r="J3703">
        <v>434</v>
      </c>
      <c r="K3703" t="str">
        <f t="shared" si="1367"/>
        <v>Very Low</v>
      </c>
      <c r="L3703" t="s">
        <v>17514</v>
      </c>
      <c r="M3703">
        <v>581</v>
      </c>
      <c r="N3703" t="str">
        <f t="shared" si="1368"/>
        <v>Low</v>
      </c>
      <c r="O3703">
        <v>104007828</v>
      </c>
      <c r="P3703" t="str">
        <f t="shared" si="1369"/>
        <v>Hit</v>
      </c>
      <c r="Q3703" t="s">
        <v>6374</v>
      </c>
      <c r="R3703" t="str">
        <f t="shared" si="1370"/>
        <v>Horror</v>
      </c>
      <c r="S3703">
        <f t="shared" si="1371"/>
        <v>1</v>
      </c>
      <c r="T3703" t="s">
        <v>15090</v>
      </c>
      <c r="U3703" t="s">
        <v>17515</v>
      </c>
      <c r="V3703">
        <v>76828</v>
      </c>
      <c r="W3703" t="str">
        <f t="shared" si="1372"/>
        <v>Medium</v>
      </c>
      <c r="X3703">
        <v>2371</v>
      </c>
      <c r="Y3703" t="str">
        <f t="shared" si="1373"/>
        <v>Low</v>
      </c>
      <c r="Z3703" t="s">
        <v>16073</v>
      </c>
      <c r="AA3703">
        <v>0</v>
      </c>
      <c r="AB3703" t="str">
        <f t="shared" si="1374"/>
        <v>Symbolic Poster</v>
      </c>
      <c r="AC3703" t="s">
        <v>17516</v>
      </c>
      <c r="AD3703" t="s">
        <v>17517</v>
      </c>
      <c r="AE3703">
        <v>314</v>
      </c>
      <c r="AF3703" t="str">
        <f t="shared" si="1375"/>
        <v>Very Low</v>
      </c>
      <c r="AG3703" t="s">
        <v>9</v>
      </c>
      <c r="AH3703" t="s">
        <v>10</v>
      </c>
      <c r="AI3703" t="s">
        <v>556</v>
      </c>
      <c r="AJ3703" t="str">
        <f t="shared" si="1376"/>
        <v>Adult</v>
      </c>
      <c r="AK3703">
        <v>5000000</v>
      </c>
      <c r="AL3703" t="str">
        <f t="shared" si="1377"/>
        <v>Low Budget</v>
      </c>
      <c r="AM3703">
        <v>2011</v>
      </c>
      <c r="AN3703">
        <f t="shared" si="1378"/>
        <v>14</v>
      </c>
      <c r="AO3703" t="str">
        <f t="shared" si="1379"/>
        <v>Modern Classic</v>
      </c>
      <c r="AP3703">
        <v>438</v>
      </c>
      <c r="AQ3703" t="str">
        <f t="shared" si="1380"/>
        <v>Very Low</v>
      </c>
      <c r="AR3703">
        <v>5.8</v>
      </c>
      <c r="AS3703" t="str">
        <f t="shared" si="1381"/>
        <v>Below Average</v>
      </c>
      <c r="AT3703">
        <v>1.85</v>
      </c>
      <c r="AU3703" t="str">
        <f t="shared" si="1382"/>
        <v>HDTV / Widescreen</v>
      </c>
      <c r="AV3703">
        <v>24000</v>
      </c>
      <c r="AW3703" t="str">
        <f t="shared" si="1383"/>
        <v>Medium</v>
      </c>
    </row>
    <row r="3704" spans="1:49" x14ac:dyDescent="0.3">
      <c r="A3704" t="s">
        <v>0</v>
      </c>
      <c r="B3704" t="s">
        <v>17518</v>
      </c>
      <c r="C3704">
        <v>183</v>
      </c>
      <c r="D3704" t="str">
        <f t="shared" si="1363"/>
        <v>Low</v>
      </c>
      <c r="E3704">
        <v>89</v>
      </c>
      <c r="F3704" t="str">
        <f t="shared" si="1364"/>
        <v>1h 29m</v>
      </c>
      <c r="G3704" t="str">
        <f t="shared" si="1365"/>
        <v>Featurette</v>
      </c>
      <c r="H3704">
        <v>10</v>
      </c>
      <c r="I3704" t="str">
        <f t="shared" si="1366"/>
        <v>Very Low</v>
      </c>
      <c r="J3704">
        <v>704</v>
      </c>
      <c r="K3704" t="str">
        <f t="shared" si="1367"/>
        <v>Very Low</v>
      </c>
      <c r="L3704" t="s">
        <v>17519</v>
      </c>
      <c r="M3704">
        <v>852</v>
      </c>
      <c r="N3704" t="str">
        <f t="shared" si="1368"/>
        <v>Low</v>
      </c>
      <c r="O3704">
        <v>50820940</v>
      </c>
      <c r="P3704" t="str">
        <f t="shared" si="1369"/>
        <v>Hit</v>
      </c>
      <c r="Q3704" t="s">
        <v>7377</v>
      </c>
      <c r="R3704" t="str">
        <f t="shared" si="1370"/>
        <v>Fantasy</v>
      </c>
      <c r="S3704">
        <f t="shared" si="1371"/>
        <v>2</v>
      </c>
      <c r="T3704" t="s">
        <v>7300</v>
      </c>
      <c r="U3704" t="s">
        <v>17520</v>
      </c>
      <c r="V3704">
        <v>31915</v>
      </c>
      <c r="W3704" t="str">
        <f t="shared" si="1372"/>
        <v>Low</v>
      </c>
      <c r="X3704">
        <v>5056</v>
      </c>
      <c r="Y3704" t="str">
        <f t="shared" si="1373"/>
        <v>Low</v>
      </c>
      <c r="Z3704" t="s">
        <v>17521</v>
      </c>
      <c r="AA3704">
        <v>0</v>
      </c>
      <c r="AB3704" t="str">
        <f t="shared" si="1374"/>
        <v>Symbolic Poster</v>
      </c>
      <c r="AC3704" t="s">
        <v>17522</v>
      </c>
      <c r="AD3704" t="s">
        <v>17523</v>
      </c>
      <c r="AE3704">
        <v>159</v>
      </c>
      <c r="AF3704" t="str">
        <f t="shared" si="1375"/>
        <v>Very Low</v>
      </c>
      <c r="AG3704" t="s">
        <v>9</v>
      </c>
      <c r="AH3704" t="s">
        <v>10</v>
      </c>
      <c r="AI3704" t="s">
        <v>11</v>
      </c>
      <c r="AJ3704" t="str">
        <f t="shared" si="1376"/>
        <v>Teen</v>
      </c>
      <c r="AK3704">
        <v>5000000</v>
      </c>
      <c r="AL3704" t="str">
        <f t="shared" si="1377"/>
        <v>Low Budget</v>
      </c>
      <c r="AM3704">
        <v>2014</v>
      </c>
      <c r="AN3704">
        <f t="shared" si="1378"/>
        <v>11</v>
      </c>
      <c r="AO3704" t="str">
        <f t="shared" si="1379"/>
        <v>Modern Classic</v>
      </c>
      <c r="AP3704">
        <v>707</v>
      </c>
      <c r="AQ3704" t="str">
        <f t="shared" si="1380"/>
        <v>Very Low</v>
      </c>
      <c r="AR3704">
        <v>4.4000000000000004</v>
      </c>
      <c r="AS3704" t="str">
        <f t="shared" si="1381"/>
        <v>Poor</v>
      </c>
      <c r="AT3704">
        <v>2.35</v>
      </c>
      <c r="AU3704" t="str">
        <f t="shared" si="1382"/>
        <v>Cinematic Widescreen</v>
      </c>
      <c r="AV3704">
        <v>18000</v>
      </c>
      <c r="AW3704" t="str">
        <f t="shared" si="1383"/>
        <v>Medium</v>
      </c>
    </row>
    <row r="3705" spans="1:49" x14ac:dyDescent="0.3">
      <c r="A3705" t="s">
        <v>0</v>
      </c>
      <c r="B3705" t="s">
        <v>1728</v>
      </c>
      <c r="C3705">
        <v>131</v>
      </c>
      <c r="D3705" t="str">
        <f t="shared" si="1363"/>
        <v>Low</v>
      </c>
      <c r="E3705">
        <v>88</v>
      </c>
      <c r="F3705" t="str">
        <f t="shared" si="1364"/>
        <v>1h 28m</v>
      </c>
      <c r="G3705" t="str">
        <f t="shared" si="1365"/>
        <v>Featurette</v>
      </c>
      <c r="H3705">
        <v>55</v>
      </c>
      <c r="I3705" t="str">
        <f t="shared" si="1366"/>
        <v>Very Low</v>
      </c>
      <c r="J3705">
        <v>150</v>
      </c>
      <c r="K3705" t="str">
        <f t="shared" si="1367"/>
        <v>Very Low</v>
      </c>
      <c r="L3705" t="s">
        <v>16029</v>
      </c>
      <c r="M3705">
        <v>506</v>
      </c>
      <c r="N3705" t="str">
        <f t="shared" si="1368"/>
        <v>Low</v>
      </c>
      <c r="O3705">
        <v>44793200</v>
      </c>
      <c r="P3705" t="str">
        <f t="shared" si="1369"/>
        <v>Average</v>
      </c>
      <c r="Q3705" t="s">
        <v>8916</v>
      </c>
      <c r="R3705" t="str">
        <f t="shared" si="1370"/>
        <v>Action</v>
      </c>
      <c r="S3705">
        <f t="shared" si="1371"/>
        <v>4</v>
      </c>
      <c r="T3705" t="s">
        <v>17524</v>
      </c>
      <c r="U3705" t="s">
        <v>17525</v>
      </c>
      <c r="V3705">
        <v>49820</v>
      </c>
      <c r="W3705" t="str">
        <f t="shared" si="1372"/>
        <v>Low</v>
      </c>
      <c r="X3705">
        <v>1584</v>
      </c>
      <c r="Y3705" t="str">
        <f t="shared" si="1373"/>
        <v>Low</v>
      </c>
      <c r="Z3705" t="s">
        <v>17526</v>
      </c>
      <c r="AA3705">
        <v>0</v>
      </c>
      <c r="AB3705" t="str">
        <f t="shared" si="1374"/>
        <v>Symbolic Poster</v>
      </c>
      <c r="AC3705" t="s">
        <v>17527</v>
      </c>
      <c r="AD3705" t="s">
        <v>17528</v>
      </c>
      <c r="AE3705">
        <v>311</v>
      </c>
      <c r="AF3705" t="str">
        <f t="shared" si="1375"/>
        <v>Very Low</v>
      </c>
      <c r="AG3705" t="s">
        <v>9</v>
      </c>
      <c r="AH3705" t="s">
        <v>10</v>
      </c>
      <c r="AI3705" t="s">
        <v>7305</v>
      </c>
      <c r="AJ3705" t="str">
        <f t="shared" si="1376"/>
        <v>Other/Unknown</v>
      </c>
      <c r="AK3705">
        <v>4500000</v>
      </c>
      <c r="AL3705" t="str">
        <f t="shared" si="1377"/>
        <v>Low Budget</v>
      </c>
      <c r="AM3705">
        <v>1987</v>
      </c>
      <c r="AN3705">
        <f t="shared" si="1378"/>
        <v>38</v>
      </c>
      <c r="AO3705" t="str">
        <f t="shared" si="1379"/>
        <v>Old Classic</v>
      </c>
      <c r="AP3705">
        <v>449</v>
      </c>
      <c r="AQ3705" t="str">
        <f t="shared" si="1380"/>
        <v>Very Low</v>
      </c>
      <c r="AR3705">
        <v>6.6</v>
      </c>
      <c r="AS3705" t="str">
        <f t="shared" si="1381"/>
        <v>Average</v>
      </c>
      <c r="AT3705">
        <v>1.85</v>
      </c>
      <c r="AU3705" t="str">
        <f t="shared" si="1382"/>
        <v>HDTV / Widescreen</v>
      </c>
      <c r="AV3705">
        <v>0</v>
      </c>
      <c r="AW3705" t="str">
        <f t="shared" si="1383"/>
        <v>Very Low</v>
      </c>
    </row>
    <row r="3706" spans="1:49" x14ac:dyDescent="0.3">
      <c r="A3706" t="s">
        <v>0</v>
      </c>
      <c r="B3706" t="s">
        <v>15023</v>
      </c>
      <c r="C3706">
        <v>297</v>
      </c>
      <c r="D3706" t="str">
        <f t="shared" si="1363"/>
        <v>Medium</v>
      </c>
      <c r="E3706">
        <v>108</v>
      </c>
      <c r="F3706" t="str">
        <f t="shared" si="1364"/>
        <v>1h 48m</v>
      </c>
      <c r="G3706" t="str">
        <f t="shared" si="1365"/>
        <v>Standard Movie</v>
      </c>
      <c r="H3706">
        <v>0</v>
      </c>
      <c r="I3706" t="str">
        <f t="shared" si="1366"/>
        <v>Very Low</v>
      </c>
      <c r="J3706">
        <v>458</v>
      </c>
      <c r="K3706" t="str">
        <f t="shared" si="1367"/>
        <v>Very Low</v>
      </c>
      <c r="L3706" t="s">
        <v>12751</v>
      </c>
      <c r="M3706">
        <v>1000</v>
      </c>
      <c r="N3706" t="str">
        <f t="shared" si="1368"/>
        <v>Low</v>
      </c>
      <c r="O3706">
        <v>43771291</v>
      </c>
      <c r="P3706" t="str">
        <f t="shared" si="1369"/>
        <v>Average</v>
      </c>
      <c r="Q3706" t="s">
        <v>823</v>
      </c>
      <c r="R3706" t="str">
        <f t="shared" si="1370"/>
        <v>Mystery</v>
      </c>
      <c r="S3706">
        <f t="shared" si="1371"/>
        <v>2</v>
      </c>
      <c r="T3706" t="s">
        <v>6473</v>
      </c>
      <c r="U3706" t="s">
        <v>15024</v>
      </c>
      <c r="V3706">
        <v>79916</v>
      </c>
      <c r="W3706" t="str">
        <f t="shared" si="1372"/>
        <v>Medium</v>
      </c>
      <c r="X3706">
        <v>3215</v>
      </c>
      <c r="Y3706" t="str">
        <f t="shared" si="1373"/>
        <v>Low</v>
      </c>
      <c r="Z3706" t="s">
        <v>7570</v>
      </c>
      <c r="AA3706">
        <v>1</v>
      </c>
      <c r="AB3706" t="str">
        <f t="shared" si="1374"/>
        <v>Solo Star Poster</v>
      </c>
      <c r="AC3706" t="s">
        <v>15025</v>
      </c>
      <c r="AD3706" t="s">
        <v>15026</v>
      </c>
      <c r="AE3706">
        <v>279</v>
      </c>
      <c r="AF3706" t="str">
        <f t="shared" si="1375"/>
        <v>Very Low</v>
      </c>
      <c r="AG3706" t="s">
        <v>9</v>
      </c>
      <c r="AH3706" t="s">
        <v>10</v>
      </c>
      <c r="AI3706" t="s">
        <v>556</v>
      </c>
      <c r="AJ3706" t="str">
        <f t="shared" si="1376"/>
        <v>Adult</v>
      </c>
      <c r="AK3706">
        <v>5000000</v>
      </c>
      <c r="AL3706" t="str">
        <f t="shared" si="1377"/>
        <v>Low Budget</v>
      </c>
      <c r="AM3706">
        <v>2015</v>
      </c>
      <c r="AN3706">
        <f t="shared" si="1378"/>
        <v>10</v>
      </c>
      <c r="AO3706" t="str">
        <f t="shared" si="1379"/>
        <v>Modern Classic</v>
      </c>
      <c r="AP3706">
        <v>562</v>
      </c>
      <c r="AQ3706" t="str">
        <f t="shared" si="1380"/>
        <v>Very Low</v>
      </c>
      <c r="AR3706">
        <v>7.1</v>
      </c>
      <c r="AS3706" t="str">
        <f t="shared" si="1381"/>
        <v>Good</v>
      </c>
      <c r="AT3706">
        <v>2.35</v>
      </c>
      <c r="AU3706" t="str">
        <f t="shared" si="1382"/>
        <v>Cinematic Widescreen</v>
      </c>
      <c r="AV3706">
        <v>15000</v>
      </c>
      <c r="AW3706" t="str">
        <f t="shared" si="1383"/>
        <v>Medium</v>
      </c>
    </row>
    <row r="3707" spans="1:49" x14ac:dyDescent="0.3">
      <c r="A3707" t="s">
        <v>0</v>
      </c>
      <c r="B3707" t="s">
        <v>17529</v>
      </c>
      <c r="C3707">
        <v>41</v>
      </c>
      <c r="D3707" t="str">
        <f t="shared" si="1363"/>
        <v>Very Low</v>
      </c>
      <c r="E3707">
        <v>115</v>
      </c>
      <c r="F3707" t="str">
        <f t="shared" si="1364"/>
        <v>1h 55m</v>
      </c>
      <c r="G3707" t="str">
        <f t="shared" si="1365"/>
        <v>Standard Movie</v>
      </c>
      <c r="H3707">
        <v>399</v>
      </c>
      <c r="I3707" t="str">
        <f t="shared" si="1366"/>
        <v>Very Low</v>
      </c>
      <c r="J3707">
        <v>83</v>
      </c>
      <c r="K3707" t="str">
        <f t="shared" si="1367"/>
        <v>Very Low</v>
      </c>
      <c r="L3707" t="s">
        <v>17530</v>
      </c>
      <c r="M3707">
        <v>399</v>
      </c>
      <c r="N3707" t="str">
        <f t="shared" si="1368"/>
        <v>Low</v>
      </c>
      <c r="O3707">
        <v>44456509</v>
      </c>
      <c r="P3707" t="str">
        <f t="shared" si="1369"/>
        <v>Average</v>
      </c>
      <c r="Q3707" t="s">
        <v>2498</v>
      </c>
      <c r="R3707" t="str">
        <f t="shared" si="1370"/>
        <v>Comedy</v>
      </c>
      <c r="S3707">
        <f t="shared" si="1371"/>
        <v>2</v>
      </c>
      <c r="T3707" t="s">
        <v>17529</v>
      </c>
      <c r="U3707" t="s">
        <v>17531</v>
      </c>
      <c r="V3707">
        <v>22105</v>
      </c>
      <c r="W3707" t="str">
        <f t="shared" si="1372"/>
        <v>Low</v>
      </c>
      <c r="X3707">
        <v>688</v>
      </c>
      <c r="Y3707" t="str">
        <f t="shared" si="1373"/>
        <v>Very Low</v>
      </c>
      <c r="Z3707" t="s">
        <v>17532</v>
      </c>
      <c r="AA3707">
        <v>1</v>
      </c>
      <c r="AB3707" t="str">
        <f t="shared" si="1374"/>
        <v>Solo Star Poster</v>
      </c>
      <c r="AC3707" t="s">
        <v>17533</v>
      </c>
      <c r="AD3707" t="s">
        <v>17534</v>
      </c>
      <c r="AE3707">
        <v>81</v>
      </c>
      <c r="AF3707" t="str">
        <f t="shared" si="1375"/>
        <v>Very Low</v>
      </c>
      <c r="AG3707" t="s">
        <v>2749</v>
      </c>
      <c r="AH3707" t="s">
        <v>2884</v>
      </c>
      <c r="AI3707" t="s">
        <v>11</v>
      </c>
      <c r="AJ3707" t="str">
        <f t="shared" si="1376"/>
        <v>Teen</v>
      </c>
      <c r="AK3707">
        <v>5000000</v>
      </c>
      <c r="AL3707" t="str">
        <f t="shared" si="1377"/>
        <v>Low Budget</v>
      </c>
      <c r="AM3707">
        <v>2013</v>
      </c>
      <c r="AN3707">
        <f t="shared" si="1378"/>
        <v>12</v>
      </c>
      <c r="AO3707" t="str">
        <f t="shared" si="1379"/>
        <v>Modern Classic</v>
      </c>
      <c r="AP3707">
        <v>89</v>
      </c>
      <c r="AQ3707" t="str">
        <f t="shared" si="1380"/>
        <v>Very Low</v>
      </c>
      <c r="AR3707">
        <v>7.6</v>
      </c>
      <c r="AS3707" t="str">
        <f t="shared" si="1381"/>
        <v>Good</v>
      </c>
      <c r="AT3707">
        <v>1.85</v>
      </c>
      <c r="AU3707" t="str">
        <f t="shared" si="1382"/>
        <v>HDTV / Widescreen</v>
      </c>
      <c r="AV3707">
        <v>14000</v>
      </c>
      <c r="AW3707" t="str">
        <f t="shared" si="1383"/>
        <v>Medium</v>
      </c>
    </row>
    <row r="3708" spans="1:49" x14ac:dyDescent="0.3">
      <c r="A3708" t="s">
        <v>0</v>
      </c>
      <c r="B3708" t="s">
        <v>10983</v>
      </c>
      <c r="C3708">
        <v>248</v>
      </c>
      <c r="D3708" t="str">
        <f t="shared" si="1363"/>
        <v>Medium</v>
      </c>
      <c r="E3708">
        <v>96</v>
      </c>
      <c r="F3708" t="str">
        <f t="shared" si="1364"/>
        <v>1h 36m</v>
      </c>
      <c r="G3708" t="str">
        <f t="shared" si="1365"/>
        <v>Standard Movie</v>
      </c>
      <c r="H3708">
        <v>24</v>
      </c>
      <c r="I3708" t="str">
        <f t="shared" si="1366"/>
        <v>Very Low</v>
      </c>
      <c r="J3708">
        <v>113</v>
      </c>
      <c r="K3708" t="str">
        <f t="shared" si="1367"/>
        <v>Very Low</v>
      </c>
      <c r="L3708" t="s">
        <v>17535</v>
      </c>
      <c r="M3708">
        <v>235</v>
      </c>
      <c r="N3708" t="str">
        <f t="shared" si="1368"/>
        <v>Low</v>
      </c>
      <c r="O3708">
        <v>53884821</v>
      </c>
      <c r="P3708" t="str">
        <f t="shared" si="1369"/>
        <v>Hit</v>
      </c>
      <c r="Q3708" t="s">
        <v>6374</v>
      </c>
      <c r="R3708" t="str">
        <f t="shared" si="1370"/>
        <v>Horror</v>
      </c>
      <c r="S3708">
        <f t="shared" si="1371"/>
        <v>1</v>
      </c>
      <c r="T3708" t="s">
        <v>17536</v>
      </c>
      <c r="U3708" t="s">
        <v>17537</v>
      </c>
      <c r="V3708">
        <v>51204</v>
      </c>
      <c r="W3708" t="str">
        <f t="shared" si="1372"/>
        <v>Medium</v>
      </c>
      <c r="X3708">
        <v>799</v>
      </c>
      <c r="Y3708" t="str">
        <f t="shared" si="1373"/>
        <v>Very Low</v>
      </c>
      <c r="Z3708" t="s">
        <v>17538</v>
      </c>
      <c r="AA3708">
        <v>0</v>
      </c>
      <c r="AB3708" t="str">
        <f t="shared" si="1374"/>
        <v>Symbolic Poster</v>
      </c>
      <c r="AC3708" t="s">
        <v>17539</v>
      </c>
      <c r="AD3708" t="s">
        <v>17540</v>
      </c>
      <c r="AE3708">
        <v>247</v>
      </c>
      <c r="AF3708" t="str">
        <f t="shared" si="1375"/>
        <v>Very Low</v>
      </c>
      <c r="AG3708" t="s">
        <v>9</v>
      </c>
      <c r="AH3708" t="s">
        <v>10</v>
      </c>
      <c r="AI3708" t="s">
        <v>556</v>
      </c>
      <c r="AJ3708" t="str">
        <f t="shared" si="1376"/>
        <v>Adult</v>
      </c>
      <c r="AK3708">
        <v>5000000</v>
      </c>
      <c r="AL3708" t="str">
        <f t="shared" si="1377"/>
        <v>Low Budget</v>
      </c>
      <c r="AM3708">
        <v>2012</v>
      </c>
      <c r="AN3708">
        <f t="shared" si="1378"/>
        <v>13</v>
      </c>
      <c r="AO3708" t="str">
        <f t="shared" si="1379"/>
        <v>Modern Classic</v>
      </c>
      <c r="AP3708">
        <v>119</v>
      </c>
      <c r="AQ3708" t="str">
        <f t="shared" si="1380"/>
        <v>Very Low</v>
      </c>
      <c r="AR3708">
        <v>4.5999999999999996</v>
      </c>
      <c r="AS3708" t="str">
        <f t="shared" si="1381"/>
        <v>Poor</v>
      </c>
      <c r="AT3708">
        <v>1.85</v>
      </c>
      <c r="AU3708" t="str">
        <f t="shared" si="1382"/>
        <v>HDTV / Widescreen</v>
      </c>
      <c r="AV3708">
        <v>26000</v>
      </c>
      <c r="AW3708" t="str">
        <f t="shared" si="1383"/>
        <v>Medium</v>
      </c>
    </row>
    <row r="3709" spans="1:49" x14ac:dyDescent="0.3">
      <c r="A3709" t="s">
        <v>0</v>
      </c>
      <c r="B3709" t="s">
        <v>17541</v>
      </c>
      <c r="C3709">
        <v>42</v>
      </c>
      <c r="D3709" t="str">
        <f t="shared" si="1363"/>
        <v>Very Low</v>
      </c>
      <c r="E3709">
        <v>135</v>
      </c>
      <c r="F3709" t="str">
        <f t="shared" si="1364"/>
        <v>2h 15m</v>
      </c>
      <c r="G3709" t="str">
        <f t="shared" si="1365"/>
        <v>Long Movie</v>
      </c>
      <c r="H3709">
        <v>28</v>
      </c>
      <c r="I3709" t="str">
        <f t="shared" si="1366"/>
        <v>Very Low</v>
      </c>
      <c r="J3709">
        <v>275</v>
      </c>
      <c r="K3709" t="str">
        <f t="shared" si="1367"/>
        <v>Very Low</v>
      </c>
      <c r="L3709" t="s">
        <v>1056</v>
      </c>
      <c r="M3709">
        <v>726</v>
      </c>
      <c r="N3709" t="str">
        <f t="shared" si="1368"/>
        <v>Low</v>
      </c>
      <c r="O3709">
        <v>36000000</v>
      </c>
      <c r="P3709" t="str">
        <f t="shared" si="1369"/>
        <v>Average</v>
      </c>
      <c r="Q3709" t="s">
        <v>6490</v>
      </c>
      <c r="R3709" t="str">
        <f t="shared" si="1370"/>
        <v>Drama</v>
      </c>
      <c r="S3709">
        <f t="shared" si="1371"/>
        <v>2</v>
      </c>
      <c r="T3709" t="s">
        <v>6083</v>
      </c>
      <c r="U3709" t="s">
        <v>17542</v>
      </c>
      <c r="V3709">
        <v>6359</v>
      </c>
      <c r="W3709" t="str">
        <f t="shared" si="1372"/>
        <v>Very Low</v>
      </c>
      <c r="X3709">
        <v>1920</v>
      </c>
      <c r="Y3709" t="str">
        <f t="shared" si="1373"/>
        <v>Low</v>
      </c>
      <c r="Z3709" t="s">
        <v>17543</v>
      </c>
      <c r="AA3709">
        <v>1</v>
      </c>
      <c r="AB3709" t="str">
        <f t="shared" si="1374"/>
        <v>Solo Star Poster</v>
      </c>
      <c r="AC3709" t="s">
        <v>17544</v>
      </c>
      <c r="AD3709" t="s">
        <v>17545</v>
      </c>
      <c r="AE3709">
        <v>69</v>
      </c>
      <c r="AF3709" t="str">
        <f t="shared" si="1375"/>
        <v>Very Low</v>
      </c>
      <c r="AG3709" t="s">
        <v>9</v>
      </c>
      <c r="AH3709" t="s">
        <v>10</v>
      </c>
      <c r="AI3709" t="s">
        <v>5584</v>
      </c>
      <c r="AJ3709" t="str">
        <f t="shared" si="1376"/>
        <v>Other/Unknown</v>
      </c>
      <c r="AK3709">
        <v>5000000</v>
      </c>
      <c r="AL3709" t="str">
        <f t="shared" si="1377"/>
        <v>Low Budget</v>
      </c>
      <c r="AM3709">
        <v>1953</v>
      </c>
      <c r="AN3709">
        <f t="shared" si="1378"/>
        <v>72</v>
      </c>
      <c r="AO3709" t="str">
        <f t="shared" si="1379"/>
        <v>Old Classic</v>
      </c>
      <c r="AP3709">
        <v>422</v>
      </c>
      <c r="AQ3709" t="str">
        <f t="shared" si="1380"/>
        <v>Very Low</v>
      </c>
      <c r="AR3709">
        <v>6.8</v>
      </c>
      <c r="AS3709" t="str">
        <f t="shared" si="1381"/>
        <v>Average</v>
      </c>
      <c r="AT3709">
        <v>2.2000000000000002</v>
      </c>
      <c r="AU3709" t="str">
        <f t="shared" si="1382"/>
        <v>Cinematic Widescreen</v>
      </c>
      <c r="AV3709">
        <v>0</v>
      </c>
      <c r="AW3709" t="str">
        <f t="shared" si="1383"/>
        <v>Very Low</v>
      </c>
    </row>
    <row r="3710" spans="1:49" x14ac:dyDescent="0.3">
      <c r="A3710" t="s">
        <v>0</v>
      </c>
      <c r="B3710" t="s">
        <v>10439</v>
      </c>
      <c r="C3710">
        <v>33</v>
      </c>
      <c r="D3710" t="str">
        <f t="shared" si="1363"/>
        <v>Very Low</v>
      </c>
      <c r="E3710">
        <v>113</v>
      </c>
      <c r="F3710" t="str">
        <f t="shared" si="1364"/>
        <v>1h 53m</v>
      </c>
      <c r="G3710" t="str">
        <f t="shared" si="1365"/>
        <v>Standard Movie</v>
      </c>
      <c r="H3710">
        <v>688</v>
      </c>
      <c r="I3710" t="str">
        <f t="shared" si="1366"/>
        <v>Very Low</v>
      </c>
      <c r="J3710">
        <v>80</v>
      </c>
      <c r="K3710" t="str">
        <f t="shared" si="1367"/>
        <v>Very Low</v>
      </c>
      <c r="L3710" t="s">
        <v>14907</v>
      </c>
      <c r="M3710">
        <v>462</v>
      </c>
      <c r="N3710" t="str">
        <f t="shared" si="1368"/>
        <v>Low</v>
      </c>
      <c r="O3710">
        <f>O3709</f>
        <v>36000000</v>
      </c>
      <c r="P3710" t="str">
        <f t="shared" si="1369"/>
        <v>Average</v>
      </c>
      <c r="Q3710" t="s">
        <v>12459</v>
      </c>
      <c r="R3710" t="str">
        <f t="shared" si="1370"/>
        <v>Comedy</v>
      </c>
      <c r="S3710">
        <f t="shared" si="1371"/>
        <v>3</v>
      </c>
      <c r="T3710" t="s">
        <v>15487</v>
      </c>
      <c r="U3710" t="s">
        <v>17546</v>
      </c>
      <c r="V3710">
        <v>19596</v>
      </c>
      <c r="W3710" t="str">
        <f t="shared" si="1372"/>
        <v>Low</v>
      </c>
      <c r="X3710">
        <v>971</v>
      </c>
      <c r="Y3710" t="str">
        <f t="shared" si="1373"/>
        <v>Very Low</v>
      </c>
      <c r="Z3710" t="s">
        <v>17547</v>
      </c>
      <c r="AA3710">
        <v>0</v>
      </c>
      <c r="AB3710" t="str">
        <f t="shared" si="1374"/>
        <v>Symbolic Poster</v>
      </c>
      <c r="AC3710" t="s">
        <v>17548</v>
      </c>
      <c r="AD3710" t="s">
        <v>17549</v>
      </c>
      <c r="AE3710">
        <v>73</v>
      </c>
      <c r="AF3710" t="str">
        <f t="shared" si="1375"/>
        <v>Very Low</v>
      </c>
      <c r="AG3710" t="s">
        <v>9</v>
      </c>
      <c r="AH3710" t="s">
        <v>28</v>
      </c>
      <c r="AI3710" t="s">
        <v>248</v>
      </c>
      <c r="AJ3710" t="str">
        <f t="shared" si="1376"/>
        <v>Family</v>
      </c>
      <c r="AK3710">
        <v>5000000</v>
      </c>
      <c r="AL3710" t="str">
        <f t="shared" si="1377"/>
        <v>Low Budget</v>
      </c>
      <c r="AM3710">
        <v>1975</v>
      </c>
      <c r="AN3710">
        <f t="shared" si="1378"/>
        <v>50</v>
      </c>
      <c r="AO3710" t="str">
        <f t="shared" si="1379"/>
        <v>Old Classic</v>
      </c>
      <c r="AP3710">
        <v>278</v>
      </c>
      <c r="AQ3710" t="str">
        <f t="shared" si="1380"/>
        <v>Very Low</v>
      </c>
      <c r="AR3710">
        <v>7.1</v>
      </c>
      <c r="AS3710" t="str">
        <f t="shared" si="1381"/>
        <v>Good</v>
      </c>
      <c r="AT3710">
        <v>2.35</v>
      </c>
      <c r="AU3710" t="str">
        <f t="shared" si="1382"/>
        <v>Cinematic Widescreen</v>
      </c>
      <c r="AV3710">
        <v>620</v>
      </c>
      <c r="AW3710" t="str">
        <f t="shared" si="1383"/>
        <v>Very Low</v>
      </c>
    </row>
    <row r="3711" spans="1:49" x14ac:dyDescent="0.3">
      <c r="A3711" t="s">
        <v>0</v>
      </c>
      <c r="B3711" t="s">
        <v>9941</v>
      </c>
      <c r="C3711">
        <v>91</v>
      </c>
      <c r="D3711" t="str">
        <f t="shared" si="1363"/>
        <v>Low</v>
      </c>
      <c r="E3711">
        <v>93</v>
      </c>
      <c r="F3711" t="str">
        <f t="shared" si="1364"/>
        <v>1h 33m</v>
      </c>
      <c r="G3711" t="str">
        <f t="shared" si="1365"/>
        <v>Standard Movie</v>
      </c>
      <c r="H3711">
        <v>54</v>
      </c>
      <c r="I3711" t="str">
        <f t="shared" si="1366"/>
        <v>Very Low</v>
      </c>
      <c r="J3711">
        <v>581</v>
      </c>
      <c r="K3711" t="str">
        <f t="shared" si="1367"/>
        <v>Very Low</v>
      </c>
      <c r="L3711" t="s">
        <v>1707</v>
      </c>
      <c r="M3711">
        <v>40000</v>
      </c>
      <c r="N3711" t="str">
        <f t="shared" si="1368"/>
        <v>Medium</v>
      </c>
      <c r="O3711">
        <v>34872293</v>
      </c>
      <c r="P3711" t="str">
        <f t="shared" si="1369"/>
        <v>Average</v>
      </c>
      <c r="Q3711" t="s">
        <v>8037</v>
      </c>
      <c r="R3711" t="str">
        <f t="shared" si="1370"/>
        <v>Comedy</v>
      </c>
      <c r="S3711">
        <f t="shared" si="1371"/>
        <v>4</v>
      </c>
      <c r="T3711" t="s">
        <v>15</v>
      </c>
      <c r="U3711" t="s">
        <v>17550</v>
      </c>
      <c r="V3711">
        <v>30765</v>
      </c>
      <c r="W3711" t="str">
        <f t="shared" si="1372"/>
        <v>Low</v>
      </c>
      <c r="X3711">
        <v>42002</v>
      </c>
      <c r="Y3711" t="str">
        <f t="shared" si="1373"/>
        <v>Medium</v>
      </c>
      <c r="Z3711" t="s">
        <v>8358</v>
      </c>
      <c r="AA3711">
        <v>0</v>
      </c>
      <c r="AB3711" t="str">
        <f t="shared" si="1374"/>
        <v>Symbolic Poster</v>
      </c>
      <c r="AC3711" t="s">
        <v>17551</v>
      </c>
      <c r="AD3711" t="s">
        <v>17552</v>
      </c>
      <c r="AE3711">
        <v>252</v>
      </c>
      <c r="AF3711" t="str">
        <f t="shared" si="1375"/>
        <v>Very Low</v>
      </c>
      <c r="AG3711" t="s">
        <v>9</v>
      </c>
      <c r="AH3711" t="s">
        <v>10</v>
      </c>
      <c r="AI3711" t="s">
        <v>556</v>
      </c>
      <c r="AJ3711" t="str">
        <f t="shared" si="1376"/>
        <v>Adult</v>
      </c>
      <c r="AK3711">
        <v>8500000</v>
      </c>
      <c r="AL3711" t="str">
        <f t="shared" si="1377"/>
        <v>Low Budget</v>
      </c>
      <c r="AM3711">
        <v>1991</v>
      </c>
      <c r="AN3711">
        <f t="shared" si="1378"/>
        <v>34</v>
      </c>
      <c r="AO3711" t="str">
        <f t="shared" si="1379"/>
        <v>Old Classic</v>
      </c>
      <c r="AP3711">
        <v>618</v>
      </c>
      <c r="AQ3711" t="str">
        <f t="shared" si="1380"/>
        <v>Very Low</v>
      </c>
      <c r="AR3711">
        <v>4.9000000000000004</v>
      </c>
      <c r="AS3711" t="str">
        <f t="shared" si="1381"/>
        <v>Poor</v>
      </c>
      <c r="AT3711">
        <v>1.85</v>
      </c>
      <c r="AU3711" t="str">
        <f t="shared" si="1382"/>
        <v>HDTV / Widescreen</v>
      </c>
      <c r="AV3711">
        <v>963</v>
      </c>
      <c r="AW3711" t="str">
        <f t="shared" si="1383"/>
        <v>Very Low</v>
      </c>
    </row>
    <row r="3712" spans="1:49" x14ac:dyDescent="0.3">
      <c r="A3712" t="s">
        <v>0</v>
      </c>
      <c r="B3712" t="s">
        <v>17553</v>
      </c>
      <c r="C3712">
        <v>185</v>
      </c>
      <c r="D3712" t="str">
        <f t="shared" si="1363"/>
        <v>Low</v>
      </c>
      <c r="E3712">
        <v>109</v>
      </c>
      <c r="F3712" t="str">
        <f t="shared" si="1364"/>
        <v>1h 49m</v>
      </c>
      <c r="G3712" t="str">
        <f t="shared" si="1365"/>
        <v>Standard Movie</v>
      </c>
      <c r="H3712">
        <v>260</v>
      </c>
      <c r="I3712" t="str">
        <f t="shared" si="1366"/>
        <v>Very Low</v>
      </c>
      <c r="J3712">
        <v>592</v>
      </c>
      <c r="K3712" t="str">
        <f t="shared" si="1367"/>
        <v>Very Low</v>
      </c>
      <c r="L3712" t="s">
        <v>10407</v>
      </c>
      <c r="M3712">
        <v>9000</v>
      </c>
      <c r="N3712" t="str">
        <f t="shared" si="1368"/>
        <v>Low</v>
      </c>
      <c r="O3712">
        <v>34468224</v>
      </c>
      <c r="P3712" t="str">
        <f t="shared" si="1369"/>
        <v>Average</v>
      </c>
      <c r="Q3712" t="s">
        <v>5656</v>
      </c>
      <c r="R3712" t="str">
        <f t="shared" si="1370"/>
        <v>Biography</v>
      </c>
      <c r="S3712">
        <f t="shared" si="1371"/>
        <v>4</v>
      </c>
      <c r="T3712" t="s">
        <v>747</v>
      </c>
      <c r="U3712" t="s">
        <v>17554</v>
      </c>
      <c r="V3712">
        <v>105568</v>
      </c>
      <c r="W3712" t="str">
        <f t="shared" si="1372"/>
        <v>Medium</v>
      </c>
      <c r="X3712">
        <v>11736</v>
      </c>
      <c r="Y3712" t="str">
        <f t="shared" si="1373"/>
        <v>Medium</v>
      </c>
      <c r="Z3712" t="s">
        <v>5437</v>
      </c>
      <c r="AA3712">
        <v>2</v>
      </c>
      <c r="AB3712" t="str">
        <f t="shared" si="1374"/>
        <v>Duo/Trio Poster</v>
      </c>
      <c r="AC3712" t="s">
        <v>17555</v>
      </c>
      <c r="AD3712" t="s">
        <v>17556</v>
      </c>
      <c r="AE3712">
        <v>533</v>
      </c>
      <c r="AF3712" t="str">
        <f t="shared" si="1375"/>
        <v>Low</v>
      </c>
      <c r="AG3712" t="s">
        <v>9</v>
      </c>
      <c r="AH3712" t="s">
        <v>10</v>
      </c>
      <c r="AI3712" t="s">
        <v>556</v>
      </c>
      <c r="AJ3712" t="str">
        <f t="shared" si="1376"/>
        <v>Adult</v>
      </c>
      <c r="AK3712">
        <v>4500000</v>
      </c>
      <c r="AL3712" t="str">
        <f t="shared" si="1377"/>
        <v>Low Budget</v>
      </c>
      <c r="AM3712">
        <v>2003</v>
      </c>
      <c r="AN3712">
        <f t="shared" si="1378"/>
        <v>22</v>
      </c>
      <c r="AO3712" t="str">
        <f t="shared" si="1379"/>
        <v>Old Classic</v>
      </c>
      <c r="AP3712">
        <v>844</v>
      </c>
      <c r="AQ3712" t="str">
        <f t="shared" si="1380"/>
        <v>Very Low</v>
      </c>
      <c r="AR3712">
        <v>7.3</v>
      </c>
      <c r="AS3712" t="str">
        <f t="shared" si="1381"/>
        <v>Good</v>
      </c>
      <c r="AT3712">
        <v>1.85</v>
      </c>
      <c r="AU3712" t="str">
        <f t="shared" si="1382"/>
        <v>HDTV / Widescreen</v>
      </c>
      <c r="AV3712">
        <v>0</v>
      </c>
      <c r="AW3712" t="str">
        <f t="shared" si="1383"/>
        <v>Very Low</v>
      </c>
    </row>
    <row r="3713" spans="1:49" x14ac:dyDescent="0.3">
      <c r="A3713" t="s">
        <v>0</v>
      </c>
      <c r="B3713" t="s">
        <v>9638</v>
      </c>
      <c r="C3713">
        <v>69</v>
      </c>
      <c r="D3713" t="str">
        <f t="shared" si="1363"/>
        <v>Low</v>
      </c>
      <c r="E3713">
        <v>127</v>
      </c>
      <c r="F3713" t="str">
        <f t="shared" si="1364"/>
        <v>2h 7m</v>
      </c>
      <c r="G3713" t="str">
        <f t="shared" si="1365"/>
        <v>Long Movie</v>
      </c>
      <c r="H3713">
        <v>130</v>
      </c>
      <c r="I3713" t="str">
        <f t="shared" si="1366"/>
        <v>Very Low</v>
      </c>
      <c r="J3713">
        <v>51</v>
      </c>
      <c r="K3713" t="str">
        <f t="shared" si="1367"/>
        <v>Very Low</v>
      </c>
      <c r="L3713" t="s">
        <v>17557</v>
      </c>
      <c r="M3713">
        <v>617</v>
      </c>
      <c r="N3713" t="str">
        <f t="shared" si="1368"/>
        <v>Low</v>
      </c>
      <c r="O3713">
        <f>O3712</f>
        <v>34468224</v>
      </c>
      <c r="P3713" t="str">
        <f t="shared" si="1369"/>
        <v>Average</v>
      </c>
      <c r="Q3713" t="s">
        <v>17558</v>
      </c>
      <c r="R3713" t="str">
        <f t="shared" si="1370"/>
        <v>Adventure</v>
      </c>
      <c r="S3713">
        <f t="shared" si="1371"/>
        <v>5</v>
      </c>
      <c r="T3713" t="s">
        <v>4796</v>
      </c>
      <c r="U3713" t="s">
        <v>17559</v>
      </c>
      <c r="V3713">
        <v>22123</v>
      </c>
      <c r="W3713" t="str">
        <f t="shared" si="1372"/>
        <v>Low</v>
      </c>
      <c r="X3713">
        <v>799</v>
      </c>
      <c r="Y3713" t="str">
        <f t="shared" si="1373"/>
        <v>Very Low</v>
      </c>
      <c r="Z3713" t="s">
        <v>17560</v>
      </c>
      <c r="AA3713">
        <v>0</v>
      </c>
      <c r="AB3713" t="str">
        <f t="shared" si="1374"/>
        <v>Symbolic Poster</v>
      </c>
      <c r="AC3713" t="s">
        <v>17561</v>
      </c>
      <c r="AD3713" t="s">
        <v>17562</v>
      </c>
      <c r="AE3713">
        <v>108</v>
      </c>
      <c r="AF3713" t="str">
        <f t="shared" si="1375"/>
        <v>Very Low</v>
      </c>
      <c r="AG3713" t="s">
        <v>9</v>
      </c>
      <c r="AH3713" t="s">
        <v>10</v>
      </c>
      <c r="AI3713" t="s">
        <v>6007</v>
      </c>
      <c r="AJ3713" t="str">
        <f t="shared" si="1376"/>
        <v>Other/Unknown</v>
      </c>
      <c r="AK3713">
        <v>5000000</v>
      </c>
      <c r="AL3713" t="str">
        <f t="shared" si="1377"/>
        <v>Low Budget</v>
      </c>
      <c r="AM3713">
        <v>1954</v>
      </c>
      <c r="AN3713">
        <f t="shared" si="1378"/>
        <v>71</v>
      </c>
      <c r="AO3713" t="str">
        <f t="shared" si="1379"/>
        <v>Old Classic</v>
      </c>
      <c r="AP3713">
        <v>53</v>
      </c>
      <c r="AQ3713" t="str">
        <f t="shared" si="1380"/>
        <v>Very Low</v>
      </c>
      <c r="AR3713">
        <v>7.2</v>
      </c>
      <c r="AS3713" t="str">
        <f t="shared" si="1381"/>
        <v>Good</v>
      </c>
      <c r="AT3713">
        <v>1.37</v>
      </c>
      <c r="AU3713" t="str">
        <f t="shared" si="1382"/>
        <v>Classic</v>
      </c>
      <c r="AV3713">
        <v>0</v>
      </c>
      <c r="AW3713" t="str">
        <f t="shared" si="1383"/>
        <v>Very Low</v>
      </c>
    </row>
    <row r="3714" spans="1:49" x14ac:dyDescent="0.3">
      <c r="A3714" t="s">
        <v>0</v>
      </c>
      <c r="B3714" t="s">
        <v>17563</v>
      </c>
      <c r="C3714">
        <v>220</v>
      </c>
      <c r="D3714" t="str">
        <f t="shared" si="1363"/>
        <v>Medium</v>
      </c>
      <c r="E3714">
        <v>101</v>
      </c>
      <c r="F3714" t="str">
        <f t="shared" si="1364"/>
        <v>1h 41m</v>
      </c>
      <c r="G3714" t="str">
        <f t="shared" si="1365"/>
        <v>Standard Movie</v>
      </c>
      <c r="H3714">
        <v>52</v>
      </c>
      <c r="I3714" t="str">
        <f t="shared" si="1366"/>
        <v>Very Low</v>
      </c>
      <c r="J3714">
        <v>332</v>
      </c>
      <c r="K3714" t="str">
        <f t="shared" si="1367"/>
        <v>Very Low</v>
      </c>
      <c r="L3714" t="s">
        <v>17564</v>
      </c>
      <c r="M3714">
        <v>510</v>
      </c>
      <c r="N3714" t="str">
        <f t="shared" si="1368"/>
        <v>Low</v>
      </c>
      <c r="O3714">
        <v>32453345</v>
      </c>
      <c r="P3714" t="str">
        <f t="shared" si="1369"/>
        <v>Average</v>
      </c>
      <c r="Q3714" t="s">
        <v>9725</v>
      </c>
      <c r="R3714" t="str">
        <f t="shared" si="1370"/>
        <v>Fantasy</v>
      </c>
      <c r="S3714">
        <f t="shared" si="1371"/>
        <v>3</v>
      </c>
      <c r="T3714" t="s">
        <v>17565</v>
      </c>
      <c r="U3714" t="s">
        <v>17566</v>
      </c>
      <c r="V3714">
        <v>31791</v>
      </c>
      <c r="W3714" t="str">
        <f t="shared" si="1372"/>
        <v>Low</v>
      </c>
      <c r="X3714">
        <v>2161</v>
      </c>
      <c r="Y3714" t="str">
        <f t="shared" si="1373"/>
        <v>Low</v>
      </c>
      <c r="Z3714" t="s">
        <v>17567</v>
      </c>
      <c r="AA3714">
        <v>0</v>
      </c>
      <c r="AB3714" t="str">
        <f t="shared" si="1374"/>
        <v>Symbolic Poster</v>
      </c>
      <c r="AC3714" t="s">
        <v>17568</v>
      </c>
      <c r="AD3714" t="s">
        <v>17569</v>
      </c>
      <c r="AE3714">
        <v>155</v>
      </c>
      <c r="AF3714" t="str">
        <f t="shared" si="1375"/>
        <v>Very Low</v>
      </c>
      <c r="AG3714" t="s">
        <v>9</v>
      </c>
      <c r="AH3714" t="s">
        <v>10</v>
      </c>
      <c r="AI3714" t="s">
        <v>556</v>
      </c>
      <c r="AJ3714" t="str">
        <f t="shared" si="1376"/>
        <v>Adult</v>
      </c>
      <c r="AK3714">
        <v>5000000</v>
      </c>
      <c r="AL3714" t="str">
        <f t="shared" si="1377"/>
        <v>Low Budget</v>
      </c>
      <c r="AM3714">
        <v>2014</v>
      </c>
      <c r="AN3714">
        <f t="shared" si="1378"/>
        <v>11</v>
      </c>
      <c r="AO3714" t="str">
        <f t="shared" si="1379"/>
        <v>Modern Classic</v>
      </c>
      <c r="AP3714">
        <v>358</v>
      </c>
      <c r="AQ3714" t="str">
        <f t="shared" si="1380"/>
        <v>Very Low</v>
      </c>
      <c r="AR3714">
        <v>5</v>
      </c>
      <c r="AS3714" t="str">
        <f t="shared" si="1381"/>
        <v>Below Average</v>
      </c>
      <c r="AT3714">
        <v>1.78</v>
      </c>
      <c r="AU3714" t="str">
        <f t="shared" si="1382"/>
        <v>HDTV / Widescreen</v>
      </c>
      <c r="AV3714">
        <v>10000</v>
      </c>
      <c r="AW3714" t="str">
        <f t="shared" si="1383"/>
        <v>Low</v>
      </c>
    </row>
    <row r="3715" spans="1:49" x14ac:dyDescent="0.3">
      <c r="A3715" t="s">
        <v>718</v>
      </c>
      <c r="B3715" t="s">
        <v>5848</v>
      </c>
      <c r="C3715">
        <v>117</v>
      </c>
      <c r="D3715" t="str">
        <f t="shared" ref="D3715:D3778" si="1389">IF(C3715&lt;=50,"Very Low",
IF(C3715&lt;=200,"Low",
IF(C3715&lt;=500,"Medium",
IF(C3715&lt;=1000,"High","Very High"))))</f>
        <v>Low</v>
      </c>
      <c r="E3715">
        <v>124</v>
      </c>
      <c r="F3715" t="str">
        <f t="shared" ref="F3715:F3778" si="1390">INT(E3715/60) &amp; "h " &amp; MOD(E3715,60) &amp; "m"</f>
        <v>2h 4m</v>
      </c>
      <c r="G3715" t="str">
        <f t="shared" ref="G3715:G3778" si="1391">IF(E3715&lt;60,"Short Film",IF(E3715&lt;90,"Featurette",IF(E3715&lt;=120,"Standard Movie",IF(E3715&lt;=180,"Long Movie","Epic"))))</f>
        <v>Long Movie</v>
      </c>
      <c r="H3715">
        <v>0</v>
      </c>
      <c r="I3715" t="str">
        <f t="shared" ref="I3715:I3778" si="1392">IF(H3715&lt;=1000,"Very Low",IF(H3715&lt;=10000,"Low",IF(H3715&lt;=50000,"Medium",IF(H3715&lt;=200000,"High","Very High"))))</f>
        <v>Very Low</v>
      </c>
      <c r="J3715">
        <v>452</v>
      </c>
      <c r="K3715" t="str">
        <f t="shared" ref="K3715:K3778" si="1393">IF(J3715&lt;=1000,"Very Low",IF(J3715&lt;=10000,"Low",IF(J3715&lt;=50000,"Medium",IF(J3715&lt;=200000,"High","Very High"))))</f>
        <v>Very Low</v>
      </c>
      <c r="L3715" t="s">
        <v>3976</v>
      </c>
      <c r="M3715">
        <v>12000</v>
      </c>
      <c r="N3715" t="str">
        <f t="shared" ref="N3715:N3778" si="1394">IF(A3715&lt;=1000,"Very Low",
IF(M3715&lt;=10000,"Low",IF(M3715&lt;=50000,"Medium",IF(M3715&lt;=200000,"High","Very High"))))</f>
        <v>Medium</v>
      </c>
      <c r="O3715">
        <f>O3714</f>
        <v>32453345</v>
      </c>
      <c r="P3715" t="str">
        <f t="shared" ref="P3715:P3778" si="1395">IF(AND(O3715&gt;=500000000),"Blockbuster",
IF(AND(O3715&gt;=200000000,O3715&lt;=499999999),"Superhit",
IF(AND(O3715&gt;=50000000,O3715&lt;=199999999),"Hit",
IF(AND(O3715&gt;=10000000,O3715&lt;=49999999),"Average",
IF(AND(O3715&lt;=10000000),"Flop","")))))</f>
        <v>Average</v>
      </c>
      <c r="Q3715" t="s">
        <v>1515</v>
      </c>
      <c r="R3715" t="str">
        <f t="shared" ref="R3715:R3778" si="1396">LEFT(Q3715, FIND("|",Q3715&amp;"|")-1)</f>
        <v>Biography</v>
      </c>
      <c r="S3715">
        <f t="shared" ref="S3715:S3778" si="1397">LEN(Q3715)-LEN(SUBSTITUTE(Q3715,"|",""))+1</f>
        <v>2</v>
      </c>
      <c r="T3715" t="s">
        <v>733</v>
      </c>
      <c r="U3715" t="s">
        <v>17570</v>
      </c>
      <c r="V3715">
        <v>161972</v>
      </c>
      <c r="W3715" t="str">
        <f t="shared" ref="W3715:W3778" si="1398">IF(V3715&lt;=10000,"Very Low",IF(V3715&lt;=50000,"Low",IF(V3715&lt;=200000,"Medium",IF(V3715&lt;=500000,"High","Very High"))))</f>
        <v>Medium</v>
      </c>
      <c r="X3715">
        <v>13864</v>
      </c>
      <c r="Y3715" t="str">
        <f t="shared" ref="Y3715:Y3778" si="1399">IF(X3715&lt;=1000,"Very Low",IF(X3715&lt;=10000,"Low",IF(X3715&lt;=50000,"Medium",IF(X3715&lt;=200000,"High","Very High"))))</f>
        <v>Medium</v>
      </c>
      <c r="Z3715" t="s">
        <v>3419</v>
      </c>
      <c r="AA3715">
        <v>1</v>
      </c>
      <c r="AB3715" t="str">
        <f t="shared" ref="AB3715:AB3778" si="1400">IF(AA3715=0,"Symbolic Poster",IF(AA3715=1,"Solo Star Poster",IF(AA3715&lt;=3,"Duo/Trio Poster","Ensemble Poster")))</f>
        <v>Solo Star Poster</v>
      </c>
      <c r="AC3715" t="s">
        <v>17571</v>
      </c>
      <c r="AD3715" t="s">
        <v>17572</v>
      </c>
      <c r="AE3715">
        <v>356</v>
      </c>
      <c r="AF3715" t="str">
        <f t="shared" ref="AF3715:AF3778" si="1401">IF(AE3715&lt;=500,"Very Low",IF(AE3715&lt;=2000,"Low",IF(AE3715&lt;=5000,"Medium",IF(AE3715&lt;=15000,"High","Very High"))))</f>
        <v>Very Low</v>
      </c>
      <c r="AG3715" t="s">
        <v>9</v>
      </c>
      <c r="AH3715" t="s">
        <v>10</v>
      </c>
      <c r="AI3715" t="s">
        <v>66</v>
      </c>
      <c r="AJ3715" t="str">
        <f t="shared" ref="AJ3715:AJ3778" si="1402">IF(OR(AI3715="G",AI3715="PG",AI3715="U",AI3715="TV-Y",AI3715="TV-G"),"Family",IF(OR(AI3715="PG-13",AI3715="UA",AI3715="TV-14"),"Teen",IF(OR(AI3715="R",AI3715="NC-17",AI3715="A",AI3715="TV-MA"),"Adult",IF(AI3715="Not Rated","No Rating","Other/Unknown"))))</f>
        <v>Family</v>
      </c>
      <c r="AK3715">
        <v>5000000</v>
      </c>
      <c r="AL3715" t="str">
        <f t="shared" ref="AL3715:AL3778" si="1403">IF(AK3715&gt;=200000000,"Very High Budget",
IF(AND(AK3715&gt;=100000000,AK3715&lt;=199999999),"High Budget",
IF(AND(AK3715&gt;=30000000,AK3715&lt;=99999999),"Medium Budget",
IF(AK3715&lt;30000000,"Low Budget",""))))</f>
        <v>Low Budget</v>
      </c>
      <c r="AM3715">
        <v>1980</v>
      </c>
      <c r="AN3715">
        <f t="shared" ref="AN3715:AN3778" si="1404">$AY$20-AM3715</f>
        <v>45</v>
      </c>
      <c r="AO3715" t="str">
        <f t="shared" ref="AO3715:AO3778" si="1405">IF(AN3715&lt;=5,"Recent",IF(AND(AN3715&gt;=6,AN3715&lt;=15),"Modern Classic",IF(AN3715&gt;15,"Old Classic","")))</f>
        <v>Old Classic</v>
      </c>
      <c r="AP3715">
        <v>754</v>
      </c>
      <c r="AQ3715" t="str">
        <f t="shared" ref="AQ3715:AQ3778" si="1406">IF(AP3715&lt;=1000,"Very Low",IF(AP3715&lt;=10000,"Low",IF(AP3715&lt;=50000,"Medium",IF(AP3715&lt;=200000,"High","Very High"))))</f>
        <v>Very Low</v>
      </c>
      <c r="AR3715">
        <v>8.1999999999999993</v>
      </c>
      <c r="AS3715" t="str">
        <f t="shared" ref="AS3715:AS3778" si="1407">IF(AND(AR3715&gt;=9,AR3715&lt;=10),"Master Piece",
IF(AND(AR3715&gt;=8,AR3715&lt;9),"Excellent",
IF(AND(AR3715&gt;=7,AR3715&lt;8),"Good",
IF(AND(AR3715&gt;=6,AR3715&lt;7),"Average",
IF(AND(AR3715&gt;=5,AR3715&lt;6),"Below Average",
IF(AND(AR3715&gt;=4,AR3715&lt;5),"Poor",
IF(AND(AR3715&gt;=3,AR3715&lt;4),"Very Poor",
IF(AND(AR3715&gt;=0,AR3715&lt;3),"Terrible",""))))))))</f>
        <v>Excellent</v>
      </c>
      <c r="AT3715">
        <v>2.35</v>
      </c>
      <c r="AU3715" t="str">
        <f t="shared" ref="AU3715:AU3778" si="1408">IF(AND(AT3715&gt;=1.3,AT3715&lt;=1.4),"Classic",IF(AND(AT3715&gt;=1.7,AT3715&lt;=1.9),"HDTV / Widescreen",IF(AND(AT3715&gt;=2.2,AT3715&lt;=2.4),"Cinematic Widescreen",IF(AND(AT3715&gt;=1.4,AT3715&lt;=1.6),"Standard Academy",IF(AT3715&gt;=2.4,"Ultra Widescreen","")))))</f>
        <v>Cinematic Widescreen</v>
      </c>
      <c r="AV3715">
        <v>9000</v>
      </c>
      <c r="AW3715" t="str">
        <f t="shared" ref="AW3715:AW3778" si="1409">IF(AV3715&lt;=1000,"Very Low",IF(AV3715&lt;=10000,"Low",IF(AV3715&lt;=50000,"Medium",IF(AV3715&lt;=200000,"High","Very High"))))</f>
        <v>Low</v>
      </c>
    </row>
    <row r="3716" spans="1:49" x14ac:dyDescent="0.3">
      <c r="A3716" t="s">
        <v>0</v>
      </c>
      <c r="B3716" t="s">
        <v>7615</v>
      </c>
      <c r="C3716">
        <v>471</v>
      </c>
      <c r="D3716" t="str">
        <f t="shared" si="1389"/>
        <v>Medium</v>
      </c>
      <c r="E3716">
        <v>117</v>
      </c>
      <c r="F3716" t="str">
        <f t="shared" si="1390"/>
        <v>1h 57m</v>
      </c>
      <c r="G3716" t="str">
        <f t="shared" si="1391"/>
        <v>Standard Movie</v>
      </c>
      <c r="H3716">
        <v>212</v>
      </c>
      <c r="I3716" t="str">
        <f t="shared" si="1392"/>
        <v>Very Low</v>
      </c>
      <c r="J3716">
        <v>896</v>
      </c>
      <c r="K3716" t="str">
        <f t="shared" si="1393"/>
        <v>Very Low</v>
      </c>
      <c r="L3716" t="s">
        <v>721</v>
      </c>
      <c r="M3716">
        <v>11000</v>
      </c>
      <c r="N3716" t="str">
        <f t="shared" si="1394"/>
        <v>Medium</v>
      </c>
      <c r="O3716">
        <v>27296514</v>
      </c>
      <c r="P3716" t="str">
        <f t="shared" si="1395"/>
        <v>Average</v>
      </c>
      <c r="Q3716" t="s">
        <v>1515</v>
      </c>
      <c r="R3716" t="str">
        <f t="shared" si="1396"/>
        <v>Biography</v>
      </c>
      <c r="S3716">
        <f t="shared" si="1397"/>
        <v>2</v>
      </c>
      <c r="T3716" t="s">
        <v>631</v>
      </c>
      <c r="U3716" t="s">
        <v>17573</v>
      </c>
      <c r="V3716">
        <v>326494</v>
      </c>
      <c r="W3716" t="str">
        <f t="shared" si="1398"/>
        <v>High</v>
      </c>
      <c r="X3716">
        <v>17738</v>
      </c>
      <c r="Y3716" t="str">
        <f t="shared" si="1399"/>
        <v>Medium</v>
      </c>
      <c r="Z3716" t="s">
        <v>4207</v>
      </c>
      <c r="AA3716">
        <v>0</v>
      </c>
      <c r="AB3716" t="str">
        <f t="shared" si="1400"/>
        <v>Symbolic Poster</v>
      </c>
      <c r="AC3716" t="s">
        <v>17574</v>
      </c>
      <c r="AD3716" t="s">
        <v>17575</v>
      </c>
      <c r="AE3716">
        <v>340</v>
      </c>
      <c r="AF3716" t="str">
        <f t="shared" si="1401"/>
        <v>Very Low</v>
      </c>
      <c r="AG3716" t="s">
        <v>9</v>
      </c>
      <c r="AH3716" t="s">
        <v>10</v>
      </c>
      <c r="AI3716" t="s">
        <v>556</v>
      </c>
      <c r="AJ3716" t="str">
        <f t="shared" si="1402"/>
        <v>Adult</v>
      </c>
      <c r="AK3716">
        <v>5000000</v>
      </c>
      <c r="AL3716" t="str">
        <f t="shared" si="1403"/>
        <v>Low Budget</v>
      </c>
      <c r="AM3716">
        <v>2013</v>
      </c>
      <c r="AN3716">
        <f t="shared" si="1404"/>
        <v>12</v>
      </c>
      <c r="AO3716" t="str">
        <f t="shared" si="1405"/>
        <v>Modern Classic</v>
      </c>
      <c r="AP3716">
        <v>3000</v>
      </c>
      <c r="AQ3716" t="str">
        <f t="shared" si="1406"/>
        <v>Low</v>
      </c>
      <c r="AR3716">
        <v>8</v>
      </c>
      <c r="AS3716" t="str">
        <f t="shared" si="1407"/>
        <v>Excellent</v>
      </c>
      <c r="AT3716">
        <v>2.35</v>
      </c>
      <c r="AU3716" t="str">
        <f t="shared" si="1408"/>
        <v>Cinematic Widescreen</v>
      </c>
      <c r="AV3716">
        <v>65000</v>
      </c>
      <c r="AW3716" t="str">
        <f t="shared" si="1409"/>
        <v>High</v>
      </c>
    </row>
    <row r="3717" spans="1:49" x14ac:dyDescent="0.3">
      <c r="A3717" t="s">
        <v>0</v>
      </c>
      <c r="B3717" t="s">
        <v>17576</v>
      </c>
      <c r="C3717">
        <v>152</v>
      </c>
      <c r="D3717" t="str">
        <f t="shared" si="1389"/>
        <v>Low</v>
      </c>
      <c r="E3717">
        <v>83</v>
      </c>
      <c r="F3717" t="str">
        <f t="shared" si="1390"/>
        <v>1h 23m</v>
      </c>
      <c r="G3717" t="str">
        <f t="shared" si="1391"/>
        <v>Featurette</v>
      </c>
      <c r="H3717">
        <v>26</v>
      </c>
      <c r="I3717" t="str">
        <f t="shared" si="1392"/>
        <v>Very Low</v>
      </c>
      <c r="J3717">
        <v>801</v>
      </c>
      <c r="K3717" t="str">
        <f t="shared" si="1393"/>
        <v>Very Low</v>
      </c>
      <c r="L3717" t="s">
        <v>10662</v>
      </c>
      <c r="M3717">
        <v>10000</v>
      </c>
      <c r="N3717" t="str">
        <f t="shared" si="1394"/>
        <v>Low</v>
      </c>
      <c r="O3717">
        <v>25799043</v>
      </c>
      <c r="P3717" t="str">
        <f t="shared" si="1395"/>
        <v>Average</v>
      </c>
      <c r="Q3717" t="s">
        <v>4303</v>
      </c>
      <c r="R3717" t="str">
        <f t="shared" si="1396"/>
        <v>Horror</v>
      </c>
      <c r="S3717">
        <f t="shared" si="1397"/>
        <v>3</v>
      </c>
      <c r="T3717" t="s">
        <v>271</v>
      </c>
      <c r="U3717" t="s">
        <v>17577</v>
      </c>
      <c r="V3717">
        <v>28513</v>
      </c>
      <c r="W3717" t="str">
        <f t="shared" si="1398"/>
        <v>Low</v>
      </c>
      <c r="X3717">
        <v>11771</v>
      </c>
      <c r="Y3717" t="str">
        <f t="shared" si="1399"/>
        <v>Medium</v>
      </c>
      <c r="Z3717" t="s">
        <v>1636</v>
      </c>
      <c r="AA3717">
        <v>0</v>
      </c>
      <c r="AB3717" t="str">
        <f t="shared" si="1400"/>
        <v>Symbolic Poster</v>
      </c>
      <c r="AC3717" t="s">
        <v>17578</v>
      </c>
      <c r="AD3717" t="s">
        <v>17579</v>
      </c>
      <c r="AE3717">
        <v>126</v>
      </c>
      <c r="AF3717" t="str">
        <f t="shared" si="1401"/>
        <v>Very Low</v>
      </c>
      <c r="AG3717" t="s">
        <v>9</v>
      </c>
      <c r="AH3717" t="s">
        <v>10</v>
      </c>
      <c r="AI3717" t="s">
        <v>11</v>
      </c>
      <c r="AJ3717" t="str">
        <f t="shared" si="1402"/>
        <v>Teen</v>
      </c>
      <c r="AK3717">
        <v>3300000</v>
      </c>
      <c r="AL3717" t="str">
        <f t="shared" si="1403"/>
        <v>Low Budget</v>
      </c>
      <c r="AM3717">
        <v>2015</v>
      </c>
      <c r="AN3717">
        <f t="shared" si="1404"/>
        <v>10</v>
      </c>
      <c r="AO3717" t="str">
        <f t="shared" si="1405"/>
        <v>Modern Classic</v>
      </c>
      <c r="AP3717">
        <v>830</v>
      </c>
      <c r="AQ3717" t="str">
        <f t="shared" si="1406"/>
        <v>Very Low</v>
      </c>
      <c r="AR3717">
        <v>5.2</v>
      </c>
      <c r="AS3717" t="str">
        <f t="shared" si="1407"/>
        <v>Below Average</v>
      </c>
      <c r="AT3717">
        <v>2.35</v>
      </c>
      <c r="AU3717" t="str">
        <f t="shared" si="1408"/>
        <v>Cinematic Widescreen</v>
      </c>
      <c r="AV3717">
        <v>0</v>
      </c>
      <c r="AW3717" t="str">
        <f t="shared" si="1409"/>
        <v>Very Low</v>
      </c>
    </row>
    <row r="3718" spans="1:49" x14ac:dyDescent="0.3">
      <c r="A3718" t="s">
        <v>718</v>
      </c>
      <c r="B3718" t="s">
        <v>29</v>
      </c>
      <c r="C3718">
        <v>274</v>
      </c>
      <c r="D3718" t="str">
        <f t="shared" si="1389"/>
        <v>Medium</v>
      </c>
      <c r="E3718">
        <v>113</v>
      </c>
      <c r="F3718" t="str">
        <f t="shared" si="1390"/>
        <v>1h 53m</v>
      </c>
      <c r="G3718" t="str">
        <f t="shared" si="1391"/>
        <v>Standard Movie</v>
      </c>
      <c r="H3718">
        <v>22000</v>
      </c>
      <c r="I3718" t="str">
        <f t="shared" si="1392"/>
        <v>Medium</v>
      </c>
      <c r="J3718">
        <v>379</v>
      </c>
      <c r="K3718" t="str">
        <f t="shared" si="1393"/>
        <v>Very Low</v>
      </c>
      <c r="L3718" t="s">
        <v>5014</v>
      </c>
      <c r="M3718">
        <v>716</v>
      </c>
      <c r="N3718" t="str">
        <f t="shared" si="1394"/>
        <v>Low</v>
      </c>
      <c r="O3718">
        <v>25530884</v>
      </c>
      <c r="P3718" t="str">
        <f t="shared" si="1395"/>
        <v>Average</v>
      </c>
      <c r="Q3718" t="s">
        <v>823</v>
      </c>
      <c r="R3718" t="str">
        <f t="shared" si="1396"/>
        <v>Mystery</v>
      </c>
      <c r="S3718">
        <f t="shared" si="1397"/>
        <v>2</v>
      </c>
      <c r="T3718" t="s">
        <v>700</v>
      </c>
      <c r="U3718" t="s">
        <v>17580</v>
      </c>
      <c r="V3718">
        <v>845580</v>
      </c>
      <c r="W3718" t="str">
        <f t="shared" si="1398"/>
        <v>Very High</v>
      </c>
      <c r="X3718">
        <v>1997</v>
      </c>
      <c r="Y3718" t="str">
        <f t="shared" si="1399"/>
        <v>Low</v>
      </c>
      <c r="Z3718" t="s">
        <v>17581</v>
      </c>
      <c r="AA3718">
        <v>0</v>
      </c>
      <c r="AB3718" t="str">
        <f t="shared" si="1400"/>
        <v>Symbolic Poster</v>
      </c>
      <c r="AC3718" t="s">
        <v>17582</v>
      </c>
      <c r="AD3718" t="s">
        <v>17583</v>
      </c>
      <c r="AE3718">
        <v>2067</v>
      </c>
      <c r="AF3718" t="str">
        <f t="shared" si="1401"/>
        <v>Medium</v>
      </c>
      <c r="AG3718" t="s">
        <v>9</v>
      </c>
      <c r="AH3718" t="s">
        <v>10</v>
      </c>
      <c r="AI3718" t="s">
        <v>556</v>
      </c>
      <c r="AJ3718" t="str">
        <f t="shared" si="1402"/>
        <v>Adult</v>
      </c>
      <c r="AK3718">
        <v>9000000</v>
      </c>
      <c r="AL3718" t="str">
        <f t="shared" si="1403"/>
        <v>Low Budget</v>
      </c>
      <c r="AM3718">
        <v>2000</v>
      </c>
      <c r="AN3718">
        <f t="shared" si="1404"/>
        <v>25</v>
      </c>
      <c r="AO3718" t="str">
        <f t="shared" si="1405"/>
        <v>Old Classic</v>
      </c>
      <c r="AP3718">
        <v>651</v>
      </c>
      <c r="AQ3718" t="str">
        <f t="shared" si="1406"/>
        <v>Very Low</v>
      </c>
      <c r="AR3718">
        <v>8.5</v>
      </c>
      <c r="AS3718" t="str">
        <f t="shared" si="1407"/>
        <v>Excellent</v>
      </c>
      <c r="AT3718">
        <v>2.35</v>
      </c>
      <c r="AU3718" t="str">
        <f t="shared" si="1408"/>
        <v>Cinematic Widescreen</v>
      </c>
      <c r="AV3718">
        <v>40000</v>
      </c>
      <c r="AW3718" t="str">
        <f t="shared" si="1409"/>
        <v>Medium</v>
      </c>
    </row>
    <row r="3719" spans="1:49" x14ac:dyDescent="0.3">
      <c r="A3719" t="s">
        <v>0</v>
      </c>
      <c r="B3719" t="s">
        <v>17584</v>
      </c>
      <c r="C3719">
        <v>336</v>
      </c>
      <c r="D3719" t="str">
        <f t="shared" si="1389"/>
        <v>Medium</v>
      </c>
      <c r="E3719">
        <v>104</v>
      </c>
      <c r="F3719" t="str">
        <f t="shared" si="1390"/>
        <v>1h 44m</v>
      </c>
      <c r="G3719" t="str">
        <f t="shared" si="1391"/>
        <v>Standard Movie</v>
      </c>
      <c r="H3719">
        <v>59</v>
      </c>
      <c r="I3719" t="str">
        <f t="shared" si="1392"/>
        <v>Very Low</v>
      </c>
      <c r="J3719">
        <v>202</v>
      </c>
      <c r="K3719" t="str">
        <f t="shared" si="1393"/>
        <v>Very Low</v>
      </c>
      <c r="L3719" t="s">
        <v>3443</v>
      </c>
      <c r="M3719">
        <v>972</v>
      </c>
      <c r="N3719" t="str">
        <f t="shared" si="1394"/>
        <v>Low</v>
      </c>
      <c r="O3719">
        <v>27689474</v>
      </c>
      <c r="P3719" t="str">
        <f t="shared" si="1395"/>
        <v>Average</v>
      </c>
      <c r="Q3719" t="s">
        <v>5074</v>
      </c>
      <c r="R3719" t="str">
        <f t="shared" si="1396"/>
        <v>Horror</v>
      </c>
      <c r="S3719">
        <f t="shared" si="1397"/>
        <v>2</v>
      </c>
      <c r="T3719" t="s">
        <v>17585</v>
      </c>
      <c r="U3719" t="s">
        <v>17586</v>
      </c>
      <c r="V3719">
        <v>85688</v>
      </c>
      <c r="W3719" t="str">
        <f t="shared" si="1398"/>
        <v>Medium</v>
      </c>
      <c r="X3719">
        <v>2071</v>
      </c>
      <c r="Y3719" t="str">
        <f t="shared" si="1399"/>
        <v>Low</v>
      </c>
      <c r="Z3719" t="s">
        <v>17587</v>
      </c>
      <c r="AA3719">
        <v>0</v>
      </c>
      <c r="AB3719" t="str">
        <f t="shared" si="1400"/>
        <v>Symbolic Poster</v>
      </c>
      <c r="AC3719" t="s">
        <v>17588</v>
      </c>
      <c r="AD3719" t="s">
        <v>17589</v>
      </c>
      <c r="AE3719">
        <v>339</v>
      </c>
      <c r="AF3719" t="str">
        <f t="shared" si="1401"/>
        <v>Very Low</v>
      </c>
      <c r="AG3719" t="s">
        <v>9</v>
      </c>
      <c r="AH3719" t="s">
        <v>10</v>
      </c>
      <c r="AI3719" t="s">
        <v>556</v>
      </c>
      <c r="AJ3719" t="str">
        <f t="shared" si="1402"/>
        <v>Adult</v>
      </c>
      <c r="AK3719">
        <v>5000000</v>
      </c>
      <c r="AL3719" t="str">
        <f t="shared" si="1403"/>
        <v>Low Budget</v>
      </c>
      <c r="AM3719">
        <v>2013</v>
      </c>
      <c r="AN3719">
        <f t="shared" si="1404"/>
        <v>12</v>
      </c>
      <c r="AO3719" t="str">
        <f t="shared" si="1405"/>
        <v>Modern Classic</v>
      </c>
      <c r="AP3719">
        <v>407</v>
      </c>
      <c r="AQ3719" t="str">
        <f t="shared" si="1406"/>
        <v>Very Low</v>
      </c>
      <c r="AR3719">
        <v>6.5</v>
      </c>
      <c r="AS3719" t="str">
        <f t="shared" si="1407"/>
        <v>Average</v>
      </c>
      <c r="AT3719">
        <v>2.35</v>
      </c>
      <c r="AU3719" t="str">
        <f t="shared" si="1408"/>
        <v>Cinematic Widescreen</v>
      </c>
      <c r="AV3719">
        <v>23000</v>
      </c>
      <c r="AW3719" t="str">
        <f t="shared" si="1409"/>
        <v>Medium</v>
      </c>
    </row>
    <row r="3720" spans="1:49" x14ac:dyDescent="0.3">
      <c r="A3720" t="s">
        <v>718</v>
      </c>
      <c r="B3720" t="s">
        <v>7105</v>
      </c>
      <c r="C3720">
        <v>174</v>
      </c>
      <c r="D3720" t="str">
        <f t="shared" si="1389"/>
        <v>Low</v>
      </c>
      <c r="E3720">
        <v>97</v>
      </c>
      <c r="F3720" t="str">
        <f t="shared" si="1390"/>
        <v>1h 37m</v>
      </c>
      <c r="G3720" t="str">
        <f t="shared" si="1391"/>
        <v>Standard Movie</v>
      </c>
      <c r="H3720">
        <v>0</v>
      </c>
      <c r="I3720" t="str">
        <f t="shared" si="1392"/>
        <v>Very Low</v>
      </c>
      <c r="J3720">
        <v>657</v>
      </c>
      <c r="K3720" t="str">
        <f t="shared" si="1393"/>
        <v>Very Low</v>
      </c>
      <c r="L3720" t="s">
        <v>10403</v>
      </c>
      <c r="M3720">
        <v>1000</v>
      </c>
      <c r="N3720" t="str">
        <f t="shared" si="1394"/>
        <v>Low</v>
      </c>
      <c r="O3720">
        <v>24138847</v>
      </c>
      <c r="P3720" t="str">
        <f t="shared" si="1395"/>
        <v>Average</v>
      </c>
      <c r="Q3720" t="s">
        <v>1642</v>
      </c>
      <c r="R3720" t="str">
        <f t="shared" si="1396"/>
        <v>Comedy</v>
      </c>
      <c r="S3720">
        <f t="shared" si="1397"/>
        <v>1</v>
      </c>
      <c r="T3720" t="s">
        <v>2055</v>
      </c>
      <c r="U3720" t="s">
        <v>17590</v>
      </c>
      <c r="V3720">
        <v>114797</v>
      </c>
      <c r="W3720" t="str">
        <f t="shared" si="1398"/>
        <v>Medium</v>
      </c>
      <c r="X3720">
        <v>2990</v>
      </c>
      <c r="Y3720" t="str">
        <f t="shared" si="1399"/>
        <v>Low</v>
      </c>
      <c r="Z3720" t="s">
        <v>17591</v>
      </c>
      <c r="AA3720">
        <v>3</v>
      </c>
      <c r="AB3720" t="str">
        <f t="shared" si="1400"/>
        <v>Duo/Trio Poster</v>
      </c>
      <c r="AC3720" t="s">
        <v>17592</v>
      </c>
      <c r="AD3720" t="s">
        <v>17593</v>
      </c>
      <c r="AE3720">
        <v>472</v>
      </c>
      <c r="AF3720" t="str">
        <f t="shared" si="1401"/>
        <v>Very Low</v>
      </c>
      <c r="AG3720" t="s">
        <v>9</v>
      </c>
      <c r="AH3720" t="s">
        <v>10</v>
      </c>
      <c r="AI3720" t="s">
        <v>556</v>
      </c>
      <c r="AJ3720" t="str">
        <f t="shared" si="1402"/>
        <v>Adult</v>
      </c>
      <c r="AK3720">
        <v>5000000</v>
      </c>
      <c r="AL3720" t="str">
        <f t="shared" si="1403"/>
        <v>Low Budget</v>
      </c>
      <c r="AM3720">
        <v>2006</v>
      </c>
      <c r="AN3720">
        <f t="shared" si="1404"/>
        <v>19</v>
      </c>
      <c r="AO3720" t="str">
        <f t="shared" si="1405"/>
        <v>Old Classic</v>
      </c>
      <c r="AP3720">
        <v>898</v>
      </c>
      <c r="AQ3720" t="str">
        <f t="shared" si="1406"/>
        <v>Very Low</v>
      </c>
      <c r="AR3720">
        <v>7.4</v>
      </c>
      <c r="AS3720" t="str">
        <f t="shared" si="1407"/>
        <v>Good</v>
      </c>
      <c r="AT3720">
        <v>1.85</v>
      </c>
      <c r="AU3720" t="str">
        <f t="shared" si="1408"/>
        <v>HDTV / Widescreen</v>
      </c>
      <c r="AV3720">
        <v>0</v>
      </c>
      <c r="AW3720" t="str">
        <f t="shared" si="1409"/>
        <v>Very Low</v>
      </c>
    </row>
    <row r="3721" spans="1:49" x14ac:dyDescent="0.3">
      <c r="A3721" t="s">
        <v>0</v>
      </c>
      <c r="B3721" t="s">
        <v>6591</v>
      </c>
      <c r="C3721">
        <v>151</v>
      </c>
      <c r="D3721" t="str">
        <f t="shared" si="1389"/>
        <v>Low</v>
      </c>
      <c r="E3721">
        <v>110</v>
      </c>
      <c r="F3721" t="str">
        <f t="shared" si="1390"/>
        <v>1h 50m</v>
      </c>
      <c r="G3721" t="str">
        <f t="shared" si="1391"/>
        <v>Standard Movie</v>
      </c>
      <c r="H3721">
        <v>335</v>
      </c>
      <c r="I3721" t="str">
        <f t="shared" si="1392"/>
        <v>Very Low</v>
      </c>
      <c r="J3721">
        <v>34</v>
      </c>
      <c r="K3721" t="str">
        <f t="shared" si="1393"/>
        <v>Very Low</v>
      </c>
      <c r="L3721" t="s">
        <v>1768</v>
      </c>
      <c r="M3721">
        <v>838</v>
      </c>
      <c r="N3721" t="str">
        <f t="shared" si="1394"/>
        <v>Low</v>
      </c>
      <c r="O3721">
        <v>21994911</v>
      </c>
      <c r="P3721" t="str">
        <f t="shared" si="1395"/>
        <v>Average</v>
      </c>
      <c r="Q3721" t="s">
        <v>6170</v>
      </c>
      <c r="R3721" t="str">
        <f t="shared" si="1396"/>
        <v>Drama</v>
      </c>
      <c r="S3721">
        <f t="shared" si="1397"/>
        <v>2</v>
      </c>
      <c r="T3721" t="s">
        <v>376</v>
      </c>
      <c r="U3721" t="s">
        <v>17594</v>
      </c>
      <c r="V3721">
        <v>98354</v>
      </c>
      <c r="W3721" t="str">
        <f t="shared" si="1398"/>
        <v>Medium</v>
      </c>
      <c r="X3721">
        <v>1122</v>
      </c>
      <c r="Y3721" t="str">
        <f t="shared" si="1399"/>
        <v>Low</v>
      </c>
      <c r="Z3721" t="s">
        <v>17595</v>
      </c>
      <c r="AA3721">
        <v>0</v>
      </c>
      <c r="AB3721" t="str">
        <f t="shared" si="1400"/>
        <v>Symbolic Poster</v>
      </c>
      <c r="AC3721" t="s">
        <v>17596</v>
      </c>
      <c r="AD3721" t="s">
        <v>17597</v>
      </c>
      <c r="AE3721">
        <v>433</v>
      </c>
      <c r="AF3721" t="str">
        <f t="shared" si="1401"/>
        <v>Very Low</v>
      </c>
      <c r="AG3721" t="s">
        <v>9</v>
      </c>
      <c r="AH3721" t="s">
        <v>28</v>
      </c>
      <c r="AI3721" t="s">
        <v>556</v>
      </c>
      <c r="AJ3721" t="str">
        <f t="shared" si="1402"/>
        <v>Adult</v>
      </c>
      <c r="AK3721">
        <v>5000000</v>
      </c>
      <c r="AL3721" t="str">
        <f t="shared" si="1403"/>
        <v>Low Budget</v>
      </c>
      <c r="AM3721">
        <v>2000</v>
      </c>
      <c r="AN3721">
        <f t="shared" si="1404"/>
        <v>25</v>
      </c>
      <c r="AO3721" t="str">
        <f t="shared" si="1405"/>
        <v>Old Classic</v>
      </c>
      <c r="AP3721">
        <v>203</v>
      </c>
      <c r="AQ3721" t="str">
        <f t="shared" si="1406"/>
        <v>Very Low</v>
      </c>
      <c r="AR3721">
        <v>7.7</v>
      </c>
      <c r="AS3721" t="str">
        <f t="shared" si="1407"/>
        <v>Good</v>
      </c>
      <c r="AT3721">
        <v>1.85</v>
      </c>
      <c r="AU3721" t="str">
        <f t="shared" si="1408"/>
        <v>HDTV / Widescreen</v>
      </c>
      <c r="AV3721">
        <v>0</v>
      </c>
      <c r="AW3721" t="str">
        <f t="shared" si="1409"/>
        <v>Very Low</v>
      </c>
    </row>
    <row r="3722" spans="1:49" x14ac:dyDescent="0.3">
      <c r="A3722" t="s">
        <v>0</v>
      </c>
      <c r="B3722" t="s">
        <v>6546</v>
      </c>
      <c r="C3722">
        <v>276</v>
      </c>
      <c r="D3722" t="str">
        <f t="shared" si="1389"/>
        <v>Medium</v>
      </c>
      <c r="E3722">
        <v>103</v>
      </c>
      <c r="F3722" t="str">
        <f t="shared" si="1390"/>
        <v>1h 43m</v>
      </c>
      <c r="G3722" t="str">
        <f t="shared" si="1391"/>
        <v>Standard Movie</v>
      </c>
      <c r="H3722">
        <v>214</v>
      </c>
      <c r="I3722" t="str">
        <f t="shared" si="1392"/>
        <v>Very Low</v>
      </c>
      <c r="J3722">
        <v>424</v>
      </c>
      <c r="K3722" t="str">
        <f t="shared" si="1393"/>
        <v>Very Low</v>
      </c>
      <c r="L3722" t="s">
        <v>400</v>
      </c>
      <c r="M3722">
        <v>7000</v>
      </c>
      <c r="N3722" t="str">
        <f t="shared" si="1394"/>
        <v>Low</v>
      </c>
      <c r="O3722">
        <v>21501098</v>
      </c>
      <c r="P3722" t="str">
        <f t="shared" si="1395"/>
        <v>Average</v>
      </c>
      <c r="Q3722" t="s">
        <v>2498</v>
      </c>
      <c r="R3722" t="str">
        <f t="shared" si="1396"/>
        <v>Comedy</v>
      </c>
      <c r="S3722">
        <f t="shared" si="1397"/>
        <v>2</v>
      </c>
      <c r="T3722" t="s">
        <v>489</v>
      </c>
      <c r="U3722" t="s">
        <v>17598</v>
      </c>
      <c r="V3722">
        <v>115813</v>
      </c>
      <c r="W3722" t="str">
        <f t="shared" si="1398"/>
        <v>Medium</v>
      </c>
      <c r="X3722">
        <v>8375</v>
      </c>
      <c r="Y3722" t="str">
        <f t="shared" si="1399"/>
        <v>Low</v>
      </c>
      <c r="Z3722" t="s">
        <v>14595</v>
      </c>
      <c r="AA3722">
        <v>1</v>
      </c>
      <c r="AB3722" t="str">
        <f t="shared" si="1400"/>
        <v>Solo Star Poster</v>
      </c>
      <c r="AC3722" t="s">
        <v>17599</v>
      </c>
      <c r="AD3722" t="s">
        <v>17600</v>
      </c>
      <c r="AE3722">
        <v>216</v>
      </c>
      <c r="AF3722" t="str">
        <f t="shared" si="1401"/>
        <v>Very Low</v>
      </c>
      <c r="AG3722" t="s">
        <v>9</v>
      </c>
      <c r="AH3722" t="s">
        <v>10</v>
      </c>
      <c r="AI3722" t="s">
        <v>11</v>
      </c>
      <c r="AJ3722" t="str">
        <f t="shared" si="1402"/>
        <v>Teen</v>
      </c>
      <c r="AK3722">
        <v>5000000</v>
      </c>
      <c r="AL3722" t="str">
        <f t="shared" si="1403"/>
        <v>Low Budget</v>
      </c>
      <c r="AM3722">
        <v>2013</v>
      </c>
      <c r="AN3722">
        <f t="shared" si="1404"/>
        <v>12</v>
      </c>
      <c r="AO3722" t="str">
        <f t="shared" si="1405"/>
        <v>Modern Classic</v>
      </c>
      <c r="AP3722">
        <v>468</v>
      </c>
      <c r="AQ3722" t="str">
        <f t="shared" si="1406"/>
        <v>Very Low</v>
      </c>
      <c r="AR3722">
        <v>7.4</v>
      </c>
      <c r="AS3722" t="str">
        <f t="shared" si="1407"/>
        <v>Good</v>
      </c>
      <c r="AT3722">
        <v>1.85</v>
      </c>
      <c r="AU3722" t="str">
        <f t="shared" si="1408"/>
        <v>HDTV / Widescreen</v>
      </c>
      <c r="AV3722">
        <v>22000</v>
      </c>
      <c r="AW3722" t="str">
        <f t="shared" si="1409"/>
        <v>Medium</v>
      </c>
    </row>
    <row r="3723" spans="1:49" x14ac:dyDescent="0.3">
      <c r="A3723" t="s">
        <v>0</v>
      </c>
      <c r="B3723" t="s">
        <v>17601</v>
      </c>
      <c r="C3723">
        <v>12</v>
      </c>
      <c r="D3723" t="str">
        <f t="shared" si="1389"/>
        <v>Very Low</v>
      </c>
      <c r="E3723">
        <v>94</v>
      </c>
      <c r="F3723" t="str">
        <f t="shared" si="1390"/>
        <v>1h 34m</v>
      </c>
      <c r="G3723" t="str">
        <f t="shared" si="1391"/>
        <v>Standard Movie</v>
      </c>
      <c r="H3723">
        <v>0</v>
      </c>
      <c r="I3723" t="str">
        <f t="shared" si="1392"/>
        <v>Very Low</v>
      </c>
      <c r="J3723">
        <v>287</v>
      </c>
      <c r="K3723" t="str">
        <f t="shared" si="1393"/>
        <v>Very Low</v>
      </c>
      <c r="L3723" t="s">
        <v>8369</v>
      </c>
      <c r="M3723">
        <v>901</v>
      </c>
      <c r="N3723" t="str">
        <f t="shared" si="1394"/>
        <v>Low</v>
      </c>
      <c r="O3723">
        <v>19281235</v>
      </c>
      <c r="P3723" t="str">
        <f t="shared" si="1395"/>
        <v>Average</v>
      </c>
      <c r="Q3723" t="s">
        <v>5759</v>
      </c>
      <c r="R3723" t="str">
        <f t="shared" si="1396"/>
        <v>Comedy</v>
      </c>
      <c r="S3723">
        <f t="shared" si="1397"/>
        <v>4</v>
      </c>
      <c r="T3723" t="s">
        <v>17602</v>
      </c>
      <c r="U3723" t="s">
        <v>17603</v>
      </c>
      <c r="V3723">
        <v>3571</v>
      </c>
      <c r="W3723" t="str">
        <f t="shared" si="1398"/>
        <v>Very Low</v>
      </c>
      <c r="X3723">
        <v>2523</v>
      </c>
      <c r="Y3723" t="str">
        <f t="shared" si="1399"/>
        <v>Low</v>
      </c>
      <c r="Z3723" t="s">
        <v>17604</v>
      </c>
      <c r="AA3723">
        <v>0</v>
      </c>
      <c r="AB3723" t="str">
        <f t="shared" si="1400"/>
        <v>Symbolic Poster</v>
      </c>
      <c r="AC3723" t="s">
        <v>17605</v>
      </c>
      <c r="AD3723" t="s">
        <v>17606</v>
      </c>
      <c r="AE3723">
        <v>11</v>
      </c>
      <c r="AF3723" t="str">
        <f t="shared" si="1401"/>
        <v>Very Low</v>
      </c>
      <c r="AG3723" t="s">
        <v>9</v>
      </c>
      <c r="AH3723" t="s">
        <v>10</v>
      </c>
      <c r="AI3723" t="s">
        <v>556</v>
      </c>
      <c r="AJ3723" t="str">
        <f t="shared" si="1402"/>
        <v>Adult</v>
      </c>
      <c r="AK3723">
        <v>5000000</v>
      </c>
      <c r="AL3723" t="str">
        <f t="shared" si="1403"/>
        <v>Low Budget</v>
      </c>
      <c r="AM3723">
        <v>1991</v>
      </c>
      <c r="AN3723">
        <f t="shared" si="1404"/>
        <v>34</v>
      </c>
      <c r="AO3723" t="str">
        <f t="shared" si="1405"/>
        <v>Old Classic</v>
      </c>
      <c r="AP3723">
        <v>413</v>
      </c>
      <c r="AQ3723" t="str">
        <f t="shared" si="1406"/>
        <v>Very Low</v>
      </c>
      <c r="AR3723">
        <v>5.0999999999999996</v>
      </c>
      <c r="AS3723" t="str">
        <f t="shared" si="1407"/>
        <v>Below Average</v>
      </c>
      <c r="AT3723">
        <v>1.85</v>
      </c>
      <c r="AU3723" t="str">
        <f t="shared" si="1408"/>
        <v>HDTV / Widescreen</v>
      </c>
      <c r="AV3723">
        <v>232</v>
      </c>
      <c r="AW3723" t="str">
        <f t="shared" si="1409"/>
        <v>Very Low</v>
      </c>
    </row>
    <row r="3724" spans="1:49" x14ac:dyDescent="0.3">
      <c r="A3724" t="s">
        <v>0</v>
      </c>
      <c r="B3724" t="s">
        <v>816</v>
      </c>
      <c r="C3724">
        <v>18</v>
      </c>
      <c r="D3724" t="str">
        <f t="shared" si="1389"/>
        <v>Very Low</v>
      </c>
      <c r="E3724">
        <v>102</v>
      </c>
      <c r="F3724" t="str">
        <f t="shared" si="1390"/>
        <v>1h 42m</v>
      </c>
      <c r="G3724" t="str">
        <f t="shared" si="1391"/>
        <v>Standard Movie</v>
      </c>
      <c r="H3724">
        <v>18</v>
      </c>
      <c r="I3724" t="str">
        <f t="shared" si="1392"/>
        <v>Very Low</v>
      </c>
      <c r="J3724">
        <v>75</v>
      </c>
      <c r="K3724" t="str">
        <f t="shared" si="1393"/>
        <v>Very Low</v>
      </c>
      <c r="L3724" t="s">
        <v>9288</v>
      </c>
      <c r="M3724">
        <v>492</v>
      </c>
      <c r="N3724" t="str">
        <f t="shared" si="1394"/>
        <v>Low</v>
      </c>
      <c r="O3724">
        <f>O3723</f>
        <v>19281235</v>
      </c>
      <c r="P3724" t="str">
        <f t="shared" si="1395"/>
        <v>Average</v>
      </c>
      <c r="Q3724" t="s">
        <v>17607</v>
      </c>
      <c r="R3724" t="str">
        <f t="shared" si="1396"/>
        <v>Adventure</v>
      </c>
      <c r="S3724">
        <f t="shared" si="1397"/>
        <v>5</v>
      </c>
      <c r="T3724" t="s">
        <v>17608</v>
      </c>
      <c r="U3724" t="s">
        <v>17609</v>
      </c>
      <c r="V3724">
        <v>5894</v>
      </c>
      <c r="W3724" t="str">
        <f t="shared" si="1398"/>
        <v>Very Low</v>
      </c>
      <c r="X3724">
        <v>854</v>
      </c>
      <c r="Y3724" t="str">
        <f t="shared" si="1399"/>
        <v>Very Low</v>
      </c>
      <c r="Z3724" t="s">
        <v>17610</v>
      </c>
      <c r="AA3724">
        <v>0</v>
      </c>
      <c r="AB3724" t="str">
        <f t="shared" si="1400"/>
        <v>Symbolic Poster</v>
      </c>
      <c r="AC3724" t="s">
        <v>17611</v>
      </c>
      <c r="AD3724" t="s">
        <v>17612</v>
      </c>
      <c r="AE3724">
        <v>56</v>
      </c>
      <c r="AF3724" t="str">
        <f t="shared" si="1401"/>
        <v>Very Low</v>
      </c>
      <c r="AG3724" t="s">
        <v>9</v>
      </c>
      <c r="AH3724" t="s">
        <v>341</v>
      </c>
      <c r="AI3724" t="s">
        <v>66</v>
      </c>
      <c r="AJ3724" t="str">
        <f t="shared" si="1402"/>
        <v>Family</v>
      </c>
      <c r="AK3724">
        <v>3500000</v>
      </c>
      <c r="AL3724" t="str">
        <f t="shared" si="1403"/>
        <v>Low Budget</v>
      </c>
      <c r="AM3724">
        <v>1982</v>
      </c>
      <c r="AN3724">
        <f t="shared" si="1404"/>
        <v>43</v>
      </c>
      <c r="AO3724" t="str">
        <f t="shared" si="1405"/>
        <v>Old Classic</v>
      </c>
      <c r="AP3724">
        <v>155</v>
      </c>
      <c r="AQ3724" t="str">
        <f t="shared" si="1406"/>
        <v>Very Low</v>
      </c>
      <c r="AR3724">
        <v>7.3</v>
      </c>
      <c r="AS3724" t="str">
        <f t="shared" si="1407"/>
        <v>Good</v>
      </c>
      <c r="AT3724">
        <v>2.35</v>
      </c>
      <c r="AU3724" t="str">
        <f t="shared" si="1408"/>
        <v>Cinematic Widescreen</v>
      </c>
      <c r="AV3724">
        <v>0</v>
      </c>
      <c r="AW3724" t="str">
        <f t="shared" si="1409"/>
        <v>Very Low</v>
      </c>
    </row>
    <row r="3725" spans="1:49" x14ac:dyDescent="0.3">
      <c r="A3725" t="s">
        <v>0</v>
      </c>
      <c r="B3725" t="s">
        <v>17613</v>
      </c>
      <c r="C3725">
        <v>28</v>
      </c>
      <c r="D3725" t="str">
        <f t="shared" si="1389"/>
        <v>Very Low</v>
      </c>
      <c r="E3725">
        <v>77</v>
      </c>
      <c r="F3725" t="str">
        <f t="shared" si="1390"/>
        <v>1h 17m</v>
      </c>
      <c r="G3725" t="str">
        <f t="shared" si="1391"/>
        <v>Featurette</v>
      </c>
      <c r="H3725">
        <v>0</v>
      </c>
      <c r="I3725" t="str">
        <f t="shared" si="1392"/>
        <v>Very Low</v>
      </c>
      <c r="J3725">
        <v>73</v>
      </c>
      <c r="K3725" t="str">
        <f t="shared" si="1393"/>
        <v>Very Low</v>
      </c>
      <c r="L3725" t="s">
        <v>17614</v>
      </c>
      <c r="M3725">
        <v>2000</v>
      </c>
      <c r="N3725" t="str">
        <f t="shared" si="1394"/>
        <v>Low</v>
      </c>
      <c r="O3725">
        <v>19421271</v>
      </c>
      <c r="P3725" t="str">
        <f t="shared" si="1395"/>
        <v>Average</v>
      </c>
      <c r="Q3725" t="s">
        <v>2937</v>
      </c>
      <c r="R3725" t="str">
        <f t="shared" si="1396"/>
        <v>Animation</v>
      </c>
      <c r="S3725">
        <f t="shared" si="1397"/>
        <v>3</v>
      </c>
      <c r="T3725" t="s">
        <v>1957</v>
      </c>
      <c r="U3725" t="s">
        <v>17615</v>
      </c>
      <c r="V3725">
        <v>2448</v>
      </c>
      <c r="W3725" t="str">
        <f t="shared" si="1398"/>
        <v>Very Low</v>
      </c>
      <c r="X3725">
        <v>2908</v>
      </c>
      <c r="Y3725" t="str">
        <f t="shared" si="1399"/>
        <v>Low</v>
      </c>
      <c r="Z3725" t="s">
        <v>17616</v>
      </c>
      <c r="AA3725">
        <v>1</v>
      </c>
      <c r="AB3725" t="str">
        <f t="shared" si="1400"/>
        <v>Solo Star Poster</v>
      </c>
      <c r="AC3725" t="s">
        <v>17617</v>
      </c>
      <c r="AD3725" t="s">
        <v>17618</v>
      </c>
      <c r="AE3725">
        <v>18</v>
      </c>
      <c r="AF3725" t="str">
        <f t="shared" si="1401"/>
        <v>Very Low</v>
      </c>
      <c r="AG3725" t="s">
        <v>9</v>
      </c>
      <c r="AH3725" t="s">
        <v>10</v>
      </c>
      <c r="AI3725" t="s">
        <v>248</v>
      </c>
      <c r="AJ3725" t="str">
        <f t="shared" si="1402"/>
        <v>Family</v>
      </c>
      <c r="AK3725">
        <v>5000000</v>
      </c>
      <c r="AL3725" t="str">
        <f t="shared" si="1403"/>
        <v>Low Budget</v>
      </c>
      <c r="AM3725">
        <v>1999</v>
      </c>
      <c r="AN3725">
        <f t="shared" si="1404"/>
        <v>26</v>
      </c>
      <c r="AO3725" t="str">
        <f t="shared" si="1405"/>
        <v>Old Classic</v>
      </c>
      <c r="AP3725">
        <v>804</v>
      </c>
      <c r="AQ3725" t="str">
        <f t="shared" si="1406"/>
        <v>Very Low</v>
      </c>
      <c r="AR3725">
        <v>5</v>
      </c>
      <c r="AS3725" t="str">
        <f t="shared" si="1407"/>
        <v>Below Average</v>
      </c>
      <c r="AT3725">
        <v>1.33</v>
      </c>
      <c r="AU3725" t="str">
        <f t="shared" si="1408"/>
        <v>Classic</v>
      </c>
      <c r="AV3725">
        <v>122</v>
      </c>
      <c r="AW3725" t="str">
        <f t="shared" si="1409"/>
        <v>Very Low</v>
      </c>
    </row>
    <row r="3726" spans="1:49" x14ac:dyDescent="0.3">
      <c r="A3726" t="s">
        <v>0</v>
      </c>
      <c r="B3726" t="s">
        <v>1660</v>
      </c>
      <c r="C3726">
        <v>95</v>
      </c>
      <c r="D3726" t="str">
        <f t="shared" si="1389"/>
        <v>Low</v>
      </c>
      <c r="E3726">
        <v>134</v>
      </c>
      <c r="F3726" t="str">
        <f t="shared" si="1390"/>
        <v>2h 14m</v>
      </c>
      <c r="G3726" t="str">
        <f t="shared" si="1391"/>
        <v>Long Movie</v>
      </c>
      <c r="H3726">
        <v>3000</v>
      </c>
      <c r="I3726" t="str">
        <f t="shared" si="1392"/>
        <v>Low</v>
      </c>
      <c r="J3726">
        <v>77</v>
      </c>
      <c r="K3726" t="str">
        <f t="shared" si="1393"/>
        <v>Very Low</v>
      </c>
      <c r="L3726" t="s">
        <v>9267</v>
      </c>
      <c r="M3726">
        <v>205</v>
      </c>
      <c r="N3726" t="str">
        <f t="shared" si="1394"/>
        <v>Low</v>
      </c>
      <c r="O3726">
        <v>20733485</v>
      </c>
      <c r="P3726" t="str">
        <f t="shared" si="1395"/>
        <v>Average</v>
      </c>
      <c r="Q3726" t="s">
        <v>3380</v>
      </c>
      <c r="R3726" t="str">
        <f t="shared" si="1396"/>
        <v>Drama</v>
      </c>
      <c r="S3726">
        <f t="shared" si="1397"/>
        <v>1</v>
      </c>
      <c r="T3726" t="s">
        <v>17619</v>
      </c>
      <c r="U3726" t="s">
        <v>17620</v>
      </c>
      <c r="V3726">
        <v>11622</v>
      </c>
      <c r="W3726" t="str">
        <f t="shared" si="1398"/>
        <v>Low</v>
      </c>
      <c r="X3726">
        <v>428</v>
      </c>
      <c r="Y3726" t="str">
        <f t="shared" si="1399"/>
        <v>Very Low</v>
      </c>
      <c r="Z3726" t="s">
        <v>17621</v>
      </c>
      <c r="AA3726">
        <v>1</v>
      </c>
      <c r="AB3726" t="str">
        <f t="shared" si="1400"/>
        <v>Solo Star Poster</v>
      </c>
      <c r="AC3726" t="s">
        <v>17622</v>
      </c>
      <c r="AD3726" t="s">
        <v>17623</v>
      </c>
      <c r="AE3726">
        <v>157</v>
      </c>
      <c r="AF3726" t="str">
        <f t="shared" si="1401"/>
        <v>Very Low</v>
      </c>
      <c r="AG3726" t="s">
        <v>9</v>
      </c>
      <c r="AH3726" t="s">
        <v>10</v>
      </c>
      <c r="AI3726" t="s">
        <v>11</v>
      </c>
      <c r="AJ3726" t="str">
        <f t="shared" si="1402"/>
        <v>Teen</v>
      </c>
      <c r="AK3726">
        <v>5000000</v>
      </c>
      <c r="AL3726" t="str">
        <f t="shared" si="1403"/>
        <v>Low Budget</v>
      </c>
      <c r="AM3726">
        <v>1997</v>
      </c>
      <c r="AN3726">
        <f t="shared" si="1404"/>
        <v>28</v>
      </c>
      <c r="AO3726" t="str">
        <f t="shared" si="1405"/>
        <v>Old Classic</v>
      </c>
      <c r="AP3726">
        <v>130</v>
      </c>
      <c r="AQ3726" t="str">
        <f t="shared" si="1406"/>
        <v>Very Low</v>
      </c>
      <c r="AR3726">
        <v>7.2</v>
      </c>
      <c r="AS3726" t="str">
        <f t="shared" si="1407"/>
        <v>Good</v>
      </c>
      <c r="AT3726">
        <v>1.85</v>
      </c>
      <c r="AU3726" t="str">
        <f t="shared" si="1408"/>
        <v>HDTV / Widescreen</v>
      </c>
      <c r="AV3726">
        <v>1000</v>
      </c>
      <c r="AW3726" t="str">
        <f t="shared" si="1409"/>
        <v>Very Low</v>
      </c>
    </row>
    <row r="3727" spans="1:49" x14ac:dyDescent="0.3">
      <c r="A3727" t="s">
        <v>0</v>
      </c>
      <c r="B3727" t="s">
        <v>17624</v>
      </c>
      <c r="C3727">
        <v>74</v>
      </c>
      <c r="D3727" t="str">
        <f t="shared" si="1389"/>
        <v>Low</v>
      </c>
      <c r="E3727">
        <v>129</v>
      </c>
      <c r="F3727" t="str">
        <f t="shared" si="1390"/>
        <v>2h 9m</v>
      </c>
      <c r="G3727" t="str">
        <f t="shared" si="1391"/>
        <v>Long Movie</v>
      </c>
      <c r="H3727">
        <v>24</v>
      </c>
      <c r="I3727" t="str">
        <f t="shared" si="1392"/>
        <v>Very Low</v>
      </c>
      <c r="J3727">
        <v>157</v>
      </c>
      <c r="K3727" t="str">
        <f t="shared" si="1393"/>
        <v>Very Low</v>
      </c>
      <c r="L3727" t="s">
        <v>4192</v>
      </c>
      <c r="M3727">
        <v>977</v>
      </c>
      <c r="N3727" t="str">
        <f t="shared" si="1394"/>
        <v>Low</v>
      </c>
      <c r="O3727">
        <f>O3726</f>
        <v>20733485</v>
      </c>
      <c r="P3727" t="str">
        <f t="shared" si="1395"/>
        <v>Average</v>
      </c>
      <c r="Q3727" t="s">
        <v>1515</v>
      </c>
      <c r="R3727" t="str">
        <f t="shared" si="1396"/>
        <v>Biography</v>
      </c>
      <c r="S3727">
        <f t="shared" si="1397"/>
        <v>2</v>
      </c>
      <c r="T3727" t="s">
        <v>5590</v>
      </c>
      <c r="U3727" t="s">
        <v>17625</v>
      </c>
      <c r="V3727">
        <v>10564</v>
      </c>
      <c r="W3727" t="str">
        <f t="shared" si="1398"/>
        <v>Low</v>
      </c>
      <c r="X3727">
        <v>2014</v>
      </c>
      <c r="Y3727" t="str">
        <f t="shared" si="1399"/>
        <v>Low</v>
      </c>
      <c r="Z3727" t="s">
        <v>17626</v>
      </c>
      <c r="AA3727">
        <v>1</v>
      </c>
      <c r="AB3727" t="str">
        <f t="shared" si="1400"/>
        <v>Solo Star Poster</v>
      </c>
      <c r="AC3727" t="s">
        <v>17627</v>
      </c>
      <c r="AD3727" t="s">
        <v>17628</v>
      </c>
      <c r="AE3727">
        <v>161</v>
      </c>
      <c r="AF3727" t="str">
        <f t="shared" si="1401"/>
        <v>Very Low</v>
      </c>
      <c r="AG3727" t="s">
        <v>9</v>
      </c>
      <c r="AH3727" t="s">
        <v>10</v>
      </c>
      <c r="AI3727" t="s">
        <v>556</v>
      </c>
      <c r="AJ3727" t="str">
        <f t="shared" si="1402"/>
        <v>Adult</v>
      </c>
      <c r="AK3727">
        <v>5000000</v>
      </c>
      <c r="AL3727" t="str">
        <f t="shared" si="1403"/>
        <v>Low Budget</v>
      </c>
      <c r="AM3727">
        <v>1981</v>
      </c>
      <c r="AN3727">
        <f t="shared" si="1404"/>
        <v>44</v>
      </c>
      <c r="AO3727" t="str">
        <f t="shared" si="1405"/>
        <v>Old Classic</v>
      </c>
      <c r="AP3727">
        <v>485</v>
      </c>
      <c r="AQ3727" t="str">
        <f t="shared" si="1406"/>
        <v>Very Low</v>
      </c>
      <c r="AR3727">
        <v>6.7</v>
      </c>
      <c r="AS3727" t="str">
        <f t="shared" si="1407"/>
        <v>Average</v>
      </c>
      <c r="AT3727">
        <v>1.85</v>
      </c>
      <c r="AU3727" t="str">
        <f t="shared" si="1408"/>
        <v>HDTV / Widescreen</v>
      </c>
      <c r="AV3727">
        <v>0</v>
      </c>
      <c r="AW3727" t="str">
        <f t="shared" si="1409"/>
        <v>Very Low</v>
      </c>
    </row>
    <row r="3728" spans="1:49" x14ac:dyDescent="0.3">
      <c r="A3728" t="s">
        <v>0</v>
      </c>
      <c r="B3728" t="s">
        <v>17629</v>
      </c>
      <c r="C3728">
        <v>179</v>
      </c>
      <c r="D3728" t="str">
        <f t="shared" si="1389"/>
        <v>Low</v>
      </c>
      <c r="E3728">
        <v>90</v>
      </c>
      <c r="F3728" t="str">
        <f t="shared" si="1390"/>
        <v>1h 30m</v>
      </c>
      <c r="G3728" t="str">
        <f t="shared" si="1391"/>
        <v>Standard Movie</v>
      </c>
      <c r="H3728">
        <v>37</v>
      </c>
      <c r="I3728" t="str">
        <f t="shared" si="1392"/>
        <v>Very Low</v>
      </c>
      <c r="J3728">
        <v>1000</v>
      </c>
      <c r="K3728" t="str">
        <f t="shared" si="1393"/>
        <v>Very Low</v>
      </c>
      <c r="L3728" t="s">
        <v>1514</v>
      </c>
      <c r="M3728">
        <v>11000</v>
      </c>
      <c r="N3728" t="str">
        <f t="shared" si="1394"/>
        <v>Medium</v>
      </c>
      <c r="O3728">
        <v>24809547</v>
      </c>
      <c r="P3728" t="str">
        <f t="shared" si="1395"/>
        <v>Average</v>
      </c>
      <c r="Q3728" t="s">
        <v>2498</v>
      </c>
      <c r="R3728" t="str">
        <f t="shared" si="1396"/>
        <v>Comedy</v>
      </c>
      <c r="S3728">
        <f t="shared" si="1397"/>
        <v>2</v>
      </c>
      <c r="T3728" t="s">
        <v>1919</v>
      </c>
      <c r="U3728" t="s">
        <v>17630</v>
      </c>
      <c r="V3728">
        <v>74875</v>
      </c>
      <c r="W3728" t="str">
        <f t="shared" si="1398"/>
        <v>Medium</v>
      </c>
      <c r="X3728">
        <v>15710</v>
      </c>
      <c r="Y3728" t="str">
        <f t="shared" si="1399"/>
        <v>Medium</v>
      </c>
      <c r="Z3728" t="s">
        <v>784</v>
      </c>
      <c r="AA3728">
        <v>1</v>
      </c>
      <c r="AB3728" t="str">
        <f t="shared" si="1400"/>
        <v>Solo Star Poster</v>
      </c>
      <c r="AC3728" t="s">
        <v>17631</v>
      </c>
      <c r="AD3728" t="s">
        <v>17632</v>
      </c>
      <c r="AE3728">
        <v>115</v>
      </c>
      <c r="AF3728" t="str">
        <f t="shared" si="1401"/>
        <v>Very Low</v>
      </c>
      <c r="AG3728" t="s">
        <v>9</v>
      </c>
      <c r="AH3728" t="s">
        <v>10</v>
      </c>
      <c r="AI3728" t="s">
        <v>556</v>
      </c>
      <c r="AJ3728" t="str">
        <f t="shared" si="1402"/>
        <v>Adult</v>
      </c>
      <c r="AK3728">
        <v>5000000</v>
      </c>
      <c r="AL3728" t="str">
        <f t="shared" si="1403"/>
        <v>Low Budget</v>
      </c>
      <c r="AM3728">
        <v>2011</v>
      </c>
      <c r="AN3728">
        <f t="shared" si="1404"/>
        <v>14</v>
      </c>
      <c r="AO3728" t="str">
        <f t="shared" si="1405"/>
        <v>Modern Classic</v>
      </c>
      <c r="AP3728">
        <v>3000</v>
      </c>
      <c r="AQ3728" t="str">
        <f t="shared" si="1406"/>
        <v>Low</v>
      </c>
      <c r="AR3728">
        <v>6.4</v>
      </c>
      <c r="AS3728" t="str">
        <f t="shared" si="1407"/>
        <v>Average</v>
      </c>
      <c r="AT3728">
        <v>1.85</v>
      </c>
      <c r="AU3728" t="str">
        <f t="shared" si="1408"/>
        <v>HDTV / Widescreen</v>
      </c>
      <c r="AV3728">
        <v>11000</v>
      </c>
      <c r="AW3728" t="str">
        <f t="shared" si="1409"/>
        <v>Medium</v>
      </c>
    </row>
    <row r="3729" spans="1:49" x14ac:dyDescent="0.3">
      <c r="A3729" t="s">
        <v>0</v>
      </c>
      <c r="B3729" t="s">
        <v>2693</v>
      </c>
      <c r="C3729">
        <v>125</v>
      </c>
      <c r="D3729" t="str">
        <f t="shared" si="1389"/>
        <v>Low</v>
      </c>
      <c r="E3729">
        <v>134</v>
      </c>
      <c r="F3729" t="str">
        <f t="shared" si="1390"/>
        <v>2h 14m</v>
      </c>
      <c r="G3729" t="str">
        <f t="shared" si="1391"/>
        <v>Long Movie</v>
      </c>
      <c r="H3729">
        <v>81</v>
      </c>
      <c r="I3729" t="str">
        <f t="shared" si="1392"/>
        <v>Very Low</v>
      </c>
      <c r="J3729">
        <v>388</v>
      </c>
      <c r="K3729" t="str">
        <f t="shared" si="1393"/>
        <v>Very Low</v>
      </c>
      <c r="L3729" t="s">
        <v>1185</v>
      </c>
      <c r="M3729">
        <v>882</v>
      </c>
      <c r="N3729" t="str">
        <f t="shared" si="1394"/>
        <v>Low</v>
      </c>
      <c r="O3729">
        <v>19097994</v>
      </c>
      <c r="P3729" t="str">
        <f t="shared" si="1395"/>
        <v>Average</v>
      </c>
      <c r="Q3729" t="s">
        <v>1605</v>
      </c>
      <c r="R3729" t="str">
        <f t="shared" si="1396"/>
        <v>Biography</v>
      </c>
      <c r="S3729">
        <f t="shared" si="1397"/>
        <v>3</v>
      </c>
      <c r="T3729" t="s">
        <v>159</v>
      </c>
      <c r="U3729" t="s">
        <v>17633</v>
      </c>
      <c r="V3729">
        <v>11744</v>
      </c>
      <c r="W3729" t="str">
        <f t="shared" si="1398"/>
        <v>Low</v>
      </c>
      <c r="X3729">
        <v>2410</v>
      </c>
      <c r="Y3729" t="str">
        <f t="shared" si="1399"/>
        <v>Low</v>
      </c>
      <c r="Z3729" t="s">
        <v>7851</v>
      </c>
      <c r="AA3729">
        <v>0</v>
      </c>
      <c r="AB3729" t="str">
        <f t="shared" si="1400"/>
        <v>Symbolic Poster</v>
      </c>
      <c r="AC3729" t="s">
        <v>17634</v>
      </c>
      <c r="AD3729" t="s">
        <v>17635</v>
      </c>
      <c r="AE3729">
        <v>49</v>
      </c>
      <c r="AF3729" t="str">
        <f t="shared" si="1401"/>
        <v>Very Low</v>
      </c>
      <c r="AG3729" t="s">
        <v>9</v>
      </c>
      <c r="AH3729" t="s">
        <v>239</v>
      </c>
      <c r="AI3729" t="s">
        <v>11</v>
      </c>
      <c r="AJ3729" t="str">
        <f t="shared" si="1402"/>
        <v>Teen</v>
      </c>
      <c r="AK3729">
        <f>AK3728</f>
        <v>5000000</v>
      </c>
      <c r="AL3729" t="str">
        <f t="shared" si="1403"/>
        <v>Low Budget</v>
      </c>
      <c r="AM3729">
        <v>2016</v>
      </c>
      <c r="AN3729">
        <f t="shared" si="1404"/>
        <v>9</v>
      </c>
      <c r="AO3729" t="str">
        <f t="shared" si="1405"/>
        <v>Modern Classic</v>
      </c>
      <c r="AP3729">
        <v>845</v>
      </c>
      <c r="AQ3729" t="str">
        <f t="shared" si="1406"/>
        <v>Very Low</v>
      </c>
      <c r="AR3729">
        <v>7.1</v>
      </c>
      <c r="AS3729" t="str">
        <f t="shared" si="1407"/>
        <v>Good</v>
      </c>
      <c r="AT3729">
        <v>2.35</v>
      </c>
      <c r="AU3729" t="str">
        <f t="shared" si="1408"/>
        <v>Cinematic Widescreen</v>
      </c>
      <c r="AV3729">
        <v>0</v>
      </c>
      <c r="AW3729" t="str">
        <f t="shared" si="1409"/>
        <v>Very Low</v>
      </c>
    </row>
    <row r="3730" spans="1:49" x14ac:dyDescent="0.3">
      <c r="A3730" t="s">
        <v>0</v>
      </c>
      <c r="B3730" t="s">
        <v>17636</v>
      </c>
      <c r="C3730">
        <v>22</v>
      </c>
      <c r="D3730" t="str">
        <f t="shared" si="1389"/>
        <v>Very Low</v>
      </c>
      <c r="E3730">
        <v>104</v>
      </c>
      <c r="F3730" t="str">
        <f t="shared" si="1390"/>
        <v>1h 44m</v>
      </c>
      <c r="G3730" t="str">
        <f t="shared" si="1391"/>
        <v>Standard Movie</v>
      </c>
      <c r="H3730">
        <v>0</v>
      </c>
      <c r="I3730" t="str">
        <f t="shared" si="1392"/>
        <v>Very Low</v>
      </c>
      <c r="J3730">
        <v>498</v>
      </c>
      <c r="K3730" t="str">
        <f t="shared" si="1393"/>
        <v>Very Low</v>
      </c>
      <c r="L3730" t="s">
        <v>17637</v>
      </c>
      <c r="M3730">
        <v>1000</v>
      </c>
      <c r="N3730" t="str">
        <f t="shared" si="1394"/>
        <v>Low</v>
      </c>
      <c r="O3730">
        <v>23031390</v>
      </c>
      <c r="P3730" t="str">
        <f t="shared" si="1395"/>
        <v>Average</v>
      </c>
      <c r="Q3730" t="s">
        <v>2498</v>
      </c>
      <c r="R3730" t="str">
        <f t="shared" si="1396"/>
        <v>Comedy</v>
      </c>
      <c r="S3730">
        <f t="shared" si="1397"/>
        <v>2</v>
      </c>
      <c r="T3730" t="s">
        <v>775</v>
      </c>
      <c r="U3730" t="s">
        <v>17638</v>
      </c>
      <c r="V3730">
        <v>4345</v>
      </c>
      <c r="W3730" t="str">
        <f t="shared" si="1398"/>
        <v>Very Low</v>
      </c>
      <c r="X3730">
        <v>2868</v>
      </c>
      <c r="Y3730" t="str">
        <f t="shared" si="1399"/>
        <v>Low</v>
      </c>
      <c r="Z3730" t="s">
        <v>17639</v>
      </c>
      <c r="AA3730">
        <v>9</v>
      </c>
      <c r="AB3730" t="str">
        <f t="shared" si="1400"/>
        <v>Ensemble Poster</v>
      </c>
      <c r="AC3730" t="s">
        <v>17640</v>
      </c>
      <c r="AD3730" t="s">
        <v>17641</v>
      </c>
      <c r="AE3730">
        <v>26</v>
      </c>
      <c r="AF3730" t="str">
        <f t="shared" si="1401"/>
        <v>Very Low</v>
      </c>
      <c r="AG3730" t="s">
        <v>9</v>
      </c>
      <c r="AH3730" t="s">
        <v>10</v>
      </c>
      <c r="AI3730" t="s">
        <v>556</v>
      </c>
      <c r="AJ3730" t="str">
        <f t="shared" si="1402"/>
        <v>Adult</v>
      </c>
      <c r="AK3730">
        <v>4500000</v>
      </c>
      <c r="AL3730" t="str">
        <f t="shared" si="1403"/>
        <v>Low Budget</v>
      </c>
      <c r="AM3730">
        <v>1998</v>
      </c>
      <c r="AN3730">
        <f t="shared" si="1404"/>
        <v>27</v>
      </c>
      <c r="AO3730" t="str">
        <f t="shared" si="1405"/>
        <v>Old Classic</v>
      </c>
      <c r="AP3730">
        <v>597</v>
      </c>
      <c r="AQ3730" t="str">
        <f t="shared" si="1406"/>
        <v>Very Low</v>
      </c>
      <c r="AR3730">
        <v>5.6</v>
      </c>
      <c r="AS3730" t="str">
        <f t="shared" si="1407"/>
        <v>Below Average</v>
      </c>
      <c r="AT3730">
        <v>1.85</v>
      </c>
      <c r="AU3730" t="str">
        <f t="shared" si="1408"/>
        <v>HDTV / Widescreen</v>
      </c>
      <c r="AV3730">
        <v>575</v>
      </c>
      <c r="AW3730" t="str">
        <f t="shared" si="1409"/>
        <v>Very Low</v>
      </c>
    </row>
    <row r="3731" spans="1:49" x14ac:dyDescent="0.3">
      <c r="A3731" t="s">
        <v>0</v>
      </c>
      <c r="B3731" t="s">
        <v>1473</v>
      </c>
      <c r="C3731">
        <v>92</v>
      </c>
      <c r="D3731" t="str">
        <f t="shared" si="1389"/>
        <v>Low</v>
      </c>
      <c r="E3731">
        <v>95</v>
      </c>
      <c r="F3731" t="str">
        <f t="shared" si="1390"/>
        <v>1h 35m</v>
      </c>
      <c r="G3731" t="str">
        <f t="shared" si="1391"/>
        <v>Standard Movie</v>
      </c>
      <c r="H3731">
        <v>596</v>
      </c>
      <c r="I3731" t="str">
        <f t="shared" si="1392"/>
        <v>Very Low</v>
      </c>
      <c r="J3731">
        <v>697</v>
      </c>
      <c r="K3731" t="str">
        <f t="shared" si="1393"/>
        <v>Very Low</v>
      </c>
      <c r="L3731" t="s">
        <v>13660</v>
      </c>
      <c r="M3731">
        <v>1000</v>
      </c>
      <c r="N3731" t="str">
        <f t="shared" si="1394"/>
        <v>Low</v>
      </c>
      <c r="O3731">
        <v>16017403</v>
      </c>
      <c r="P3731" t="str">
        <f t="shared" si="1395"/>
        <v>Average</v>
      </c>
      <c r="Q3731" t="s">
        <v>8892</v>
      </c>
      <c r="R3731" t="str">
        <f t="shared" si="1396"/>
        <v>Drama</v>
      </c>
      <c r="S3731">
        <f t="shared" si="1397"/>
        <v>3</v>
      </c>
      <c r="T3731" t="s">
        <v>1511</v>
      </c>
      <c r="U3731" t="s">
        <v>14622</v>
      </c>
      <c r="V3731">
        <v>17333</v>
      </c>
      <c r="W3731" t="str">
        <f t="shared" si="1398"/>
        <v>Low</v>
      </c>
      <c r="X3731">
        <v>3300</v>
      </c>
      <c r="Y3731" t="str">
        <f t="shared" si="1399"/>
        <v>Low</v>
      </c>
      <c r="Z3731" t="s">
        <v>3169</v>
      </c>
      <c r="AA3731">
        <v>2</v>
      </c>
      <c r="AB3731" t="str">
        <f t="shared" si="1400"/>
        <v>Duo/Trio Poster</v>
      </c>
      <c r="AC3731" t="s">
        <v>14623</v>
      </c>
      <c r="AD3731" t="s">
        <v>14624</v>
      </c>
      <c r="AE3731">
        <v>153</v>
      </c>
      <c r="AF3731" t="str">
        <f t="shared" si="1401"/>
        <v>Very Low</v>
      </c>
      <c r="AG3731" t="s">
        <v>9</v>
      </c>
      <c r="AH3731" t="s">
        <v>10</v>
      </c>
      <c r="AI3731" t="s">
        <v>556</v>
      </c>
      <c r="AJ3731" t="str">
        <f t="shared" si="1402"/>
        <v>Adult</v>
      </c>
      <c r="AK3731">
        <v>5000000</v>
      </c>
      <c r="AL3731" t="str">
        <f t="shared" si="1403"/>
        <v>Low Budget</v>
      </c>
      <c r="AM3731">
        <v>2001</v>
      </c>
      <c r="AN3731">
        <f t="shared" si="1404"/>
        <v>24</v>
      </c>
      <c r="AO3731" t="str">
        <f t="shared" si="1405"/>
        <v>Old Classic</v>
      </c>
      <c r="AP3731">
        <v>835</v>
      </c>
      <c r="AQ3731" t="str">
        <f t="shared" si="1406"/>
        <v>Very Low</v>
      </c>
      <c r="AR3731">
        <v>6.2</v>
      </c>
      <c r="AS3731" t="str">
        <f t="shared" si="1407"/>
        <v>Average</v>
      </c>
      <c r="AT3731">
        <v>1.85</v>
      </c>
      <c r="AU3731" t="str">
        <f t="shared" si="1408"/>
        <v>HDTV / Widescreen</v>
      </c>
      <c r="AV3731">
        <v>0</v>
      </c>
      <c r="AW3731" t="str">
        <f t="shared" si="1409"/>
        <v>Very Low</v>
      </c>
    </row>
    <row r="3732" spans="1:49" x14ac:dyDescent="0.3">
      <c r="A3732" t="s">
        <v>0</v>
      </c>
      <c r="B3732" t="s">
        <v>14079</v>
      </c>
      <c r="C3732">
        <v>196</v>
      </c>
      <c r="D3732" t="str">
        <f t="shared" si="1389"/>
        <v>Low</v>
      </c>
      <c r="E3732">
        <v>93</v>
      </c>
      <c r="F3732" t="str">
        <f t="shared" si="1390"/>
        <v>1h 33m</v>
      </c>
      <c r="G3732" t="str">
        <f t="shared" si="1391"/>
        <v>Standard Movie</v>
      </c>
      <c r="H3732">
        <v>66</v>
      </c>
      <c r="I3732" t="str">
        <f t="shared" si="1392"/>
        <v>Very Low</v>
      </c>
      <c r="J3732">
        <v>161</v>
      </c>
      <c r="K3732" t="str">
        <f t="shared" si="1393"/>
        <v>Very Low</v>
      </c>
      <c r="L3732" t="s">
        <v>17642</v>
      </c>
      <c r="M3732">
        <v>1000</v>
      </c>
      <c r="N3732" t="str">
        <f t="shared" si="1394"/>
        <v>Low</v>
      </c>
      <c r="O3732">
        <v>21197315</v>
      </c>
      <c r="P3732" t="str">
        <f t="shared" si="1395"/>
        <v>Average</v>
      </c>
      <c r="Q3732" t="s">
        <v>3001</v>
      </c>
      <c r="R3732" t="str">
        <f t="shared" si="1396"/>
        <v>Horror</v>
      </c>
      <c r="S3732">
        <f t="shared" si="1397"/>
        <v>3</v>
      </c>
      <c r="T3732" t="s">
        <v>9409</v>
      </c>
      <c r="U3732" t="s">
        <v>17643</v>
      </c>
      <c r="V3732">
        <v>49948</v>
      </c>
      <c r="W3732" t="str">
        <f t="shared" si="1398"/>
        <v>Low</v>
      </c>
      <c r="X3732">
        <v>1410</v>
      </c>
      <c r="Y3732" t="str">
        <f t="shared" si="1399"/>
        <v>Low</v>
      </c>
      <c r="Z3732" t="s">
        <v>17644</v>
      </c>
      <c r="AA3732">
        <v>0</v>
      </c>
      <c r="AB3732" t="str">
        <f t="shared" si="1400"/>
        <v>Symbolic Poster</v>
      </c>
      <c r="AC3732" t="s">
        <v>17645</v>
      </c>
      <c r="AD3732" t="s">
        <v>17646</v>
      </c>
      <c r="AE3732">
        <v>211</v>
      </c>
      <c r="AF3732" t="str">
        <f t="shared" si="1401"/>
        <v>Very Low</v>
      </c>
      <c r="AG3732" t="s">
        <v>9</v>
      </c>
      <c r="AH3732" t="s">
        <v>10</v>
      </c>
      <c r="AI3732" t="s">
        <v>556</v>
      </c>
      <c r="AJ3732" t="str">
        <f t="shared" si="1402"/>
        <v>Adult</v>
      </c>
      <c r="AK3732">
        <v>5000000</v>
      </c>
      <c r="AL3732" t="str">
        <f t="shared" si="1403"/>
        <v>Low Budget</v>
      </c>
      <c r="AM3732">
        <v>2014</v>
      </c>
      <c r="AN3732">
        <f t="shared" si="1404"/>
        <v>11</v>
      </c>
      <c r="AO3732" t="str">
        <f t="shared" si="1405"/>
        <v>Modern Classic</v>
      </c>
      <c r="AP3732">
        <v>200</v>
      </c>
      <c r="AQ3732" t="str">
        <f t="shared" si="1406"/>
        <v>Very Low</v>
      </c>
      <c r="AR3732">
        <v>6.1</v>
      </c>
      <c r="AS3732" t="str">
        <f t="shared" si="1407"/>
        <v>Average</v>
      </c>
      <c r="AT3732">
        <v>1.85</v>
      </c>
      <c r="AU3732" t="str">
        <f t="shared" si="1408"/>
        <v>HDTV / Widescreen</v>
      </c>
      <c r="AV3732">
        <v>14000</v>
      </c>
      <c r="AW3732" t="str">
        <f t="shared" si="1409"/>
        <v>Medium</v>
      </c>
    </row>
    <row r="3733" spans="1:49" x14ac:dyDescent="0.3">
      <c r="A3733" t="s">
        <v>0</v>
      </c>
      <c r="B3733" t="s">
        <v>9564</v>
      </c>
      <c r="C3733">
        <v>9</v>
      </c>
      <c r="D3733" t="str">
        <f t="shared" si="1389"/>
        <v>Very Low</v>
      </c>
      <c r="E3733">
        <v>106</v>
      </c>
      <c r="F3733" t="str">
        <f t="shared" si="1390"/>
        <v>1h 46m</v>
      </c>
      <c r="G3733" t="str">
        <f t="shared" si="1391"/>
        <v>Standard Movie</v>
      </c>
      <c r="H3733">
        <v>23</v>
      </c>
      <c r="I3733" t="str">
        <f t="shared" si="1392"/>
        <v>Very Low</v>
      </c>
      <c r="J3733">
        <v>467</v>
      </c>
      <c r="K3733" t="str">
        <f t="shared" si="1393"/>
        <v>Very Low</v>
      </c>
      <c r="L3733" t="s">
        <v>17647</v>
      </c>
      <c r="M3733">
        <v>1000</v>
      </c>
      <c r="N3733" t="str">
        <f t="shared" si="1394"/>
        <v>Low</v>
      </c>
      <c r="O3733">
        <v>17382982</v>
      </c>
      <c r="P3733" t="str">
        <f t="shared" si="1395"/>
        <v>Average</v>
      </c>
      <c r="Q3733" t="s">
        <v>4046</v>
      </c>
      <c r="R3733" t="str">
        <f t="shared" si="1396"/>
        <v>Drama</v>
      </c>
      <c r="S3733">
        <f t="shared" si="1397"/>
        <v>2</v>
      </c>
      <c r="T3733" t="s">
        <v>2786</v>
      </c>
      <c r="U3733" t="s">
        <v>17648</v>
      </c>
      <c r="V3733">
        <v>5975</v>
      </c>
      <c r="W3733" t="str">
        <f t="shared" si="1398"/>
        <v>Very Low</v>
      </c>
      <c r="X3733">
        <v>2840</v>
      </c>
      <c r="Y3733" t="str">
        <f t="shared" si="1399"/>
        <v>Low</v>
      </c>
      <c r="Z3733" t="s">
        <v>13310</v>
      </c>
      <c r="AA3733">
        <v>0</v>
      </c>
      <c r="AB3733" t="str">
        <f t="shared" si="1400"/>
        <v>Symbolic Poster</v>
      </c>
      <c r="AC3733" t="s">
        <v>17649</v>
      </c>
      <c r="AD3733" t="s">
        <v>17650</v>
      </c>
      <c r="AE3733">
        <v>33</v>
      </c>
      <c r="AF3733" t="str">
        <f t="shared" si="1401"/>
        <v>Very Low</v>
      </c>
      <c r="AG3733" t="s">
        <v>2749</v>
      </c>
      <c r="AH3733" t="s">
        <v>10</v>
      </c>
      <c r="AI3733" t="s">
        <v>556</v>
      </c>
      <c r="AJ3733" t="str">
        <f t="shared" si="1402"/>
        <v>Adult</v>
      </c>
      <c r="AK3733">
        <v>5000000</v>
      </c>
      <c r="AL3733" t="str">
        <f t="shared" si="1403"/>
        <v>Low Budget</v>
      </c>
      <c r="AM3733">
        <v>2014</v>
      </c>
      <c r="AN3733">
        <f t="shared" si="1404"/>
        <v>11</v>
      </c>
      <c r="AO3733" t="str">
        <f t="shared" si="1405"/>
        <v>Modern Classic</v>
      </c>
      <c r="AP3733">
        <v>694</v>
      </c>
      <c r="AQ3733" t="str">
        <f t="shared" si="1406"/>
        <v>Very Low</v>
      </c>
      <c r="AR3733">
        <v>5.2</v>
      </c>
      <c r="AS3733" t="str">
        <f t="shared" si="1407"/>
        <v>Below Average</v>
      </c>
      <c r="AT3733">
        <v>1.85</v>
      </c>
      <c r="AU3733" t="str">
        <f t="shared" si="1408"/>
        <v>HDTV / Widescreen</v>
      </c>
      <c r="AV3733">
        <v>0</v>
      </c>
      <c r="AW3733" t="str">
        <f t="shared" si="1409"/>
        <v>Very Low</v>
      </c>
    </row>
    <row r="3734" spans="1:49" x14ac:dyDescent="0.3">
      <c r="A3734" t="s">
        <v>0</v>
      </c>
      <c r="B3734" t="s">
        <v>12091</v>
      </c>
      <c r="C3734">
        <v>31</v>
      </c>
      <c r="D3734" t="str">
        <f t="shared" si="1389"/>
        <v>Very Low</v>
      </c>
      <c r="E3734">
        <v>109</v>
      </c>
      <c r="F3734" t="str">
        <f t="shared" si="1390"/>
        <v>1h 49m</v>
      </c>
      <c r="G3734" t="str">
        <f t="shared" si="1391"/>
        <v>Standard Movie</v>
      </c>
      <c r="H3734">
        <v>148</v>
      </c>
      <c r="I3734" t="str">
        <f t="shared" si="1392"/>
        <v>Very Low</v>
      </c>
      <c r="J3734">
        <v>426</v>
      </c>
      <c r="K3734" t="str">
        <f t="shared" si="1393"/>
        <v>Very Low</v>
      </c>
      <c r="L3734" t="s">
        <v>10233</v>
      </c>
      <c r="M3734">
        <v>2000</v>
      </c>
      <c r="N3734" t="str">
        <f t="shared" si="1394"/>
        <v>Low</v>
      </c>
      <c r="O3734">
        <v>14821531</v>
      </c>
      <c r="P3734" t="str">
        <f t="shared" si="1395"/>
        <v>Average</v>
      </c>
      <c r="Q3734" t="s">
        <v>3380</v>
      </c>
      <c r="R3734" t="str">
        <f t="shared" si="1396"/>
        <v>Drama</v>
      </c>
      <c r="S3734">
        <f t="shared" si="1397"/>
        <v>1</v>
      </c>
      <c r="T3734" t="s">
        <v>8402</v>
      </c>
      <c r="U3734" t="s">
        <v>17651</v>
      </c>
      <c r="V3734">
        <v>6915</v>
      </c>
      <c r="W3734" t="str">
        <f t="shared" si="1398"/>
        <v>Very Low</v>
      </c>
      <c r="X3734">
        <v>3843</v>
      </c>
      <c r="Y3734" t="str">
        <f t="shared" si="1399"/>
        <v>Low</v>
      </c>
      <c r="Z3734" t="s">
        <v>13093</v>
      </c>
      <c r="AA3734">
        <v>2</v>
      </c>
      <c r="AB3734" t="str">
        <f t="shared" si="1400"/>
        <v>Duo/Trio Poster</v>
      </c>
      <c r="AC3734" t="s">
        <v>17652</v>
      </c>
      <c r="AD3734" t="s">
        <v>17653</v>
      </c>
      <c r="AE3734">
        <v>209</v>
      </c>
      <c r="AF3734" t="str">
        <f t="shared" si="1401"/>
        <v>Very Low</v>
      </c>
      <c r="AG3734" t="s">
        <v>9</v>
      </c>
      <c r="AH3734" t="s">
        <v>10</v>
      </c>
      <c r="AI3734" t="s">
        <v>556</v>
      </c>
      <c r="AJ3734" t="str">
        <f t="shared" si="1402"/>
        <v>Adult</v>
      </c>
      <c r="AK3734">
        <v>6000000</v>
      </c>
      <c r="AL3734" t="str">
        <f t="shared" si="1403"/>
        <v>Low Budget</v>
      </c>
      <c r="AM3734">
        <v>1997</v>
      </c>
      <c r="AN3734">
        <f t="shared" si="1404"/>
        <v>28</v>
      </c>
      <c r="AO3734" t="str">
        <f t="shared" si="1405"/>
        <v>Old Classic</v>
      </c>
      <c r="AP3734">
        <v>434</v>
      </c>
      <c r="AQ3734" t="str">
        <f t="shared" si="1406"/>
        <v>Very Low</v>
      </c>
      <c r="AR3734">
        <v>7.3</v>
      </c>
      <c r="AS3734" t="str">
        <f t="shared" si="1407"/>
        <v>Good</v>
      </c>
      <c r="AT3734">
        <v>1.85</v>
      </c>
      <c r="AU3734" t="str">
        <f t="shared" si="1408"/>
        <v>HDTV / Widescreen</v>
      </c>
      <c r="AV3734">
        <v>599</v>
      </c>
      <c r="AW3734" t="str">
        <f t="shared" si="1409"/>
        <v>Very Low</v>
      </c>
    </row>
    <row r="3735" spans="1:49" x14ac:dyDescent="0.3">
      <c r="A3735" t="s">
        <v>0</v>
      </c>
      <c r="B3735" t="s">
        <v>17654</v>
      </c>
      <c r="C3735">
        <v>309</v>
      </c>
      <c r="D3735" t="str">
        <f t="shared" si="1389"/>
        <v>Medium</v>
      </c>
      <c r="E3735">
        <v>101</v>
      </c>
      <c r="F3735" t="str">
        <f t="shared" si="1390"/>
        <v>1h 41m</v>
      </c>
      <c r="G3735" t="str">
        <f t="shared" si="1391"/>
        <v>Standard Movie</v>
      </c>
      <c r="H3735">
        <v>25</v>
      </c>
      <c r="I3735" t="str">
        <f t="shared" si="1392"/>
        <v>Very Low</v>
      </c>
      <c r="J3735">
        <v>423</v>
      </c>
      <c r="K3735" t="str">
        <f t="shared" si="1393"/>
        <v>Very Low</v>
      </c>
      <c r="L3735" t="s">
        <v>2347</v>
      </c>
      <c r="M3735">
        <v>17000</v>
      </c>
      <c r="N3735" t="str">
        <f t="shared" si="1394"/>
        <v>Medium</v>
      </c>
      <c r="O3735">
        <v>18656400</v>
      </c>
      <c r="P3735" t="str">
        <f t="shared" si="1395"/>
        <v>Average</v>
      </c>
      <c r="Q3735" t="s">
        <v>3380</v>
      </c>
      <c r="R3735" t="str">
        <f t="shared" si="1396"/>
        <v>Drama</v>
      </c>
      <c r="S3735">
        <f t="shared" si="1397"/>
        <v>1</v>
      </c>
      <c r="T3735" t="s">
        <v>528</v>
      </c>
      <c r="U3735" t="s">
        <v>17655</v>
      </c>
      <c r="V3735">
        <v>86077</v>
      </c>
      <c r="W3735" t="str">
        <f t="shared" si="1398"/>
        <v>Medium</v>
      </c>
      <c r="X3735">
        <v>19673</v>
      </c>
      <c r="Y3735" t="str">
        <f t="shared" si="1399"/>
        <v>Medium</v>
      </c>
      <c r="Z3735" t="s">
        <v>1815</v>
      </c>
      <c r="AA3735">
        <v>1</v>
      </c>
      <c r="AB3735" t="str">
        <f t="shared" si="1400"/>
        <v>Solo Star Poster</v>
      </c>
      <c r="AC3735" t="s">
        <v>17656</v>
      </c>
      <c r="AD3735" t="s">
        <v>17657</v>
      </c>
      <c r="AE3735">
        <v>195</v>
      </c>
      <c r="AF3735" t="str">
        <f t="shared" si="1401"/>
        <v>Very Low</v>
      </c>
      <c r="AG3735" t="s">
        <v>9</v>
      </c>
      <c r="AH3735" t="s">
        <v>10</v>
      </c>
      <c r="AI3735" t="s">
        <v>11</v>
      </c>
      <c r="AJ3735" t="str">
        <f t="shared" si="1402"/>
        <v>Teen</v>
      </c>
      <c r="AK3735">
        <v>5000000</v>
      </c>
      <c r="AL3735" t="str">
        <f t="shared" si="1403"/>
        <v>Low Budget</v>
      </c>
      <c r="AM3735">
        <v>2014</v>
      </c>
      <c r="AN3735">
        <f t="shared" si="1404"/>
        <v>11</v>
      </c>
      <c r="AO3735" t="str">
        <f t="shared" si="1405"/>
        <v>Modern Classic</v>
      </c>
      <c r="AP3735">
        <v>2000</v>
      </c>
      <c r="AQ3735" t="str">
        <f t="shared" si="1406"/>
        <v>Low</v>
      </c>
      <c r="AR3735">
        <v>7.5</v>
      </c>
      <c r="AS3735" t="str">
        <f t="shared" si="1407"/>
        <v>Good</v>
      </c>
      <c r="AT3735">
        <v>1.85</v>
      </c>
      <c r="AU3735" t="str">
        <f t="shared" si="1408"/>
        <v>HDTV / Widescreen</v>
      </c>
      <c r="AV3735">
        <v>45000</v>
      </c>
      <c r="AW3735" t="str">
        <f t="shared" si="1409"/>
        <v>Medium</v>
      </c>
    </row>
    <row r="3736" spans="1:49" x14ac:dyDescent="0.3">
      <c r="A3736" t="s">
        <v>0</v>
      </c>
      <c r="B3736" t="s">
        <v>17658</v>
      </c>
      <c r="C3736">
        <v>15</v>
      </c>
      <c r="D3736" t="str">
        <f t="shared" si="1389"/>
        <v>Very Low</v>
      </c>
      <c r="E3736">
        <v>139</v>
      </c>
      <c r="F3736" t="str">
        <f t="shared" si="1390"/>
        <v>2h 19m</v>
      </c>
      <c r="G3736" t="str">
        <f t="shared" si="1391"/>
        <v>Long Movie</v>
      </c>
      <c r="H3736">
        <v>345</v>
      </c>
      <c r="I3736" t="str">
        <f t="shared" si="1392"/>
        <v>Very Low</v>
      </c>
      <c r="J3736">
        <v>422</v>
      </c>
      <c r="K3736" t="str">
        <f t="shared" si="1393"/>
        <v>Very Low</v>
      </c>
      <c r="L3736" t="s">
        <v>15904</v>
      </c>
      <c r="M3736">
        <v>535</v>
      </c>
      <c r="N3736" t="str">
        <f t="shared" si="1394"/>
        <v>Low</v>
      </c>
      <c r="O3736">
        <f t="shared" ref="O3736:O3737" si="1410">O3735</f>
        <v>18656400</v>
      </c>
      <c r="P3736" t="str">
        <f t="shared" si="1395"/>
        <v>Average</v>
      </c>
      <c r="Q3736" t="s">
        <v>6490</v>
      </c>
      <c r="R3736" t="str">
        <f t="shared" si="1396"/>
        <v>Drama</v>
      </c>
      <c r="S3736">
        <f t="shared" si="1397"/>
        <v>2</v>
      </c>
      <c r="T3736" t="s">
        <v>17659</v>
      </c>
      <c r="U3736" t="s">
        <v>17660</v>
      </c>
      <c r="V3736">
        <v>2498</v>
      </c>
      <c r="W3736" t="str">
        <f t="shared" si="1398"/>
        <v>Very Low</v>
      </c>
      <c r="X3736">
        <v>2112</v>
      </c>
      <c r="Y3736" t="str">
        <f t="shared" si="1399"/>
        <v>Low</v>
      </c>
      <c r="Z3736" t="s">
        <v>1056</v>
      </c>
      <c r="AA3736">
        <v>0</v>
      </c>
      <c r="AB3736" t="str">
        <f t="shared" si="1400"/>
        <v>Symbolic Poster</v>
      </c>
      <c r="AC3736" t="s">
        <v>17661</v>
      </c>
      <c r="AD3736" t="s">
        <v>17662</v>
      </c>
      <c r="AE3736">
        <v>67</v>
      </c>
      <c r="AF3736" t="str">
        <f t="shared" si="1401"/>
        <v>Very Low</v>
      </c>
      <c r="AG3736" t="s">
        <v>9</v>
      </c>
      <c r="AH3736" t="s">
        <v>10</v>
      </c>
      <c r="AI3736" t="s">
        <v>6007</v>
      </c>
      <c r="AJ3736" t="str">
        <f t="shared" si="1402"/>
        <v>Other/Unknown</v>
      </c>
      <c r="AK3736">
        <v>5000000</v>
      </c>
      <c r="AL3736" t="str">
        <f t="shared" si="1403"/>
        <v>Low Budget</v>
      </c>
      <c r="AM3736">
        <v>1954</v>
      </c>
      <c r="AN3736">
        <f t="shared" si="1404"/>
        <v>71</v>
      </c>
      <c r="AO3736" t="str">
        <f t="shared" si="1405"/>
        <v>Old Classic</v>
      </c>
      <c r="AP3736">
        <v>440</v>
      </c>
      <c r="AQ3736" t="str">
        <f t="shared" si="1406"/>
        <v>Very Low</v>
      </c>
      <c r="AR3736">
        <v>6.6</v>
      </c>
      <c r="AS3736" t="str">
        <f t="shared" si="1407"/>
        <v>Average</v>
      </c>
      <c r="AT3736">
        <v>2.5499999999999998</v>
      </c>
      <c r="AU3736" t="str">
        <f t="shared" si="1408"/>
        <v>Ultra Widescreen</v>
      </c>
      <c r="AV3736">
        <v>376</v>
      </c>
      <c r="AW3736" t="str">
        <f t="shared" si="1409"/>
        <v>Very Low</v>
      </c>
    </row>
    <row r="3737" spans="1:49" x14ac:dyDescent="0.3">
      <c r="A3737" t="s">
        <v>0</v>
      </c>
      <c r="B3737" t="s">
        <v>17663</v>
      </c>
      <c r="C3737">
        <v>36</v>
      </c>
      <c r="D3737" t="str">
        <f t="shared" si="1389"/>
        <v>Very Low</v>
      </c>
      <c r="E3737">
        <v>99</v>
      </c>
      <c r="F3737" t="str">
        <f t="shared" si="1390"/>
        <v>1h 39m</v>
      </c>
      <c r="G3737" t="str">
        <f t="shared" si="1391"/>
        <v>Standard Movie</v>
      </c>
      <c r="H3737">
        <v>6</v>
      </c>
      <c r="I3737" t="str">
        <f t="shared" si="1392"/>
        <v>Very Low</v>
      </c>
      <c r="J3737">
        <v>142</v>
      </c>
      <c r="K3737" t="str">
        <f t="shared" si="1393"/>
        <v>Very Low</v>
      </c>
      <c r="L3737" t="s">
        <v>17664</v>
      </c>
      <c r="M3737">
        <v>13000</v>
      </c>
      <c r="N3737" t="str">
        <f t="shared" si="1394"/>
        <v>Medium</v>
      </c>
      <c r="O3737">
        <f t="shared" si="1410"/>
        <v>18656400</v>
      </c>
      <c r="P3737" t="str">
        <f t="shared" si="1395"/>
        <v>Average</v>
      </c>
      <c r="Q3737" t="s">
        <v>305</v>
      </c>
      <c r="R3737" t="str">
        <f t="shared" si="1396"/>
        <v>Action</v>
      </c>
      <c r="S3737">
        <f t="shared" si="1397"/>
        <v>3</v>
      </c>
      <c r="T3737" t="s">
        <v>1755</v>
      </c>
      <c r="U3737" t="s">
        <v>17665</v>
      </c>
      <c r="V3737">
        <v>12519</v>
      </c>
      <c r="W3737" t="str">
        <f t="shared" si="1398"/>
        <v>Low</v>
      </c>
      <c r="X3737">
        <v>14306</v>
      </c>
      <c r="Y3737" t="str">
        <f t="shared" si="1399"/>
        <v>Medium</v>
      </c>
      <c r="Z3737" t="s">
        <v>17666</v>
      </c>
      <c r="AA3737">
        <v>2</v>
      </c>
      <c r="AB3737" t="str">
        <f t="shared" si="1400"/>
        <v>Duo/Trio Poster</v>
      </c>
      <c r="AC3737" t="s">
        <v>17667</v>
      </c>
      <c r="AD3737" t="s">
        <v>17668</v>
      </c>
      <c r="AE3737">
        <v>107</v>
      </c>
      <c r="AF3737" t="str">
        <f t="shared" si="1401"/>
        <v>Very Low</v>
      </c>
      <c r="AG3737" t="s">
        <v>9</v>
      </c>
      <c r="AH3737" t="s">
        <v>10</v>
      </c>
      <c r="AI3737" t="s">
        <v>556</v>
      </c>
      <c r="AJ3737" t="str">
        <f t="shared" si="1402"/>
        <v>Adult</v>
      </c>
      <c r="AK3737">
        <v>5000000</v>
      </c>
      <c r="AL3737" t="str">
        <f t="shared" si="1403"/>
        <v>Low Budget</v>
      </c>
      <c r="AM3737">
        <v>1981</v>
      </c>
      <c r="AN3737">
        <f t="shared" si="1404"/>
        <v>44</v>
      </c>
      <c r="AO3737" t="str">
        <f t="shared" si="1405"/>
        <v>Old Classic</v>
      </c>
      <c r="AP3737">
        <v>970</v>
      </c>
      <c r="AQ3737" t="str">
        <f t="shared" si="1406"/>
        <v>Very Low</v>
      </c>
      <c r="AR3737">
        <v>6.4</v>
      </c>
      <c r="AS3737" t="str">
        <f t="shared" si="1407"/>
        <v>Average</v>
      </c>
      <c r="AT3737">
        <v>1.85</v>
      </c>
      <c r="AU3737" t="str">
        <f t="shared" si="1408"/>
        <v>HDTV / Widescreen</v>
      </c>
      <c r="AV3737">
        <v>0</v>
      </c>
      <c r="AW3737" t="str">
        <f t="shared" si="1409"/>
        <v>Very Low</v>
      </c>
    </row>
    <row r="3738" spans="1:49" x14ac:dyDescent="0.3">
      <c r="A3738" t="s">
        <v>0</v>
      </c>
      <c r="B3738" t="s">
        <v>17669</v>
      </c>
      <c r="C3738">
        <v>129</v>
      </c>
      <c r="D3738" t="str">
        <f t="shared" si="1389"/>
        <v>Low</v>
      </c>
      <c r="E3738">
        <v>100</v>
      </c>
      <c r="F3738" t="str">
        <f t="shared" si="1390"/>
        <v>1h 40m</v>
      </c>
      <c r="G3738" t="str">
        <f t="shared" si="1391"/>
        <v>Standard Movie</v>
      </c>
      <c r="H3738">
        <v>6</v>
      </c>
      <c r="I3738" t="str">
        <f t="shared" si="1392"/>
        <v>Very Low</v>
      </c>
      <c r="J3738">
        <v>65</v>
      </c>
      <c r="K3738" t="str">
        <f t="shared" si="1393"/>
        <v>Very Low</v>
      </c>
      <c r="L3738" t="s">
        <v>17670</v>
      </c>
      <c r="M3738">
        <v>935</v>
      </c>
      <c r="N3738" t="str">
        <f t="shared" si="1394"/>
        <v>Low</v>
      </c>
      <c r="O3738">
        <v>14343976</v>
      </c>
      <c r="P3738" t="str">
        <f t="shared" si="1395"/>
        <v>Average</v>
      </c>
      <c r="Q3738" t="s">
        <v>17671</v>
      </c>
      <c r="R3738" t="str">
        <f t="shared" si="1396"/>
        <v>Adventure</v>
      </c>
      <c r="S3738">
        <f t="shared" si="1397"/>
        <v>2</v>
      </c>
      <c r="T3738" t="s">
        <v>13455</v>
      </c>
      <c r="U3738" t="s">
        <v>17672</v>
      </c>
      <c r="V3738">
        <v>22961</v>
      </c>
      <c r="W3738" t="str">
        <f t="shared" si="1398"/>
        <v>Low</v>
      </c>
      <c r="X3738">
        <v>1327</v>
      </c>
      <c r="Y3738" t="str">
        <f t="shared" si="1399"/>
        <v>Low</v>
      </c>
      <c r="Z3738" t="s">
        <v>17673</v>
      </c>
      <c r="AA3738">
        <v>0</v>
      </c>
      <c r="AB3738" t="str">
        <f t="shared" si="1400"/>
        <v>Symbolic Poster</v>
      </c>
      <c r="AC3738" t="s">
        <v>17674</v>
      </c>
      <c r="AD3738" t="s">
        <v>17675</v>
      </c>
      <c r="AE3738">
        <v>291</v>
      </c>
      <c r="AF3738" t="str">
        <f t="shared" si="1401"/>
        <v>Very Low</v>
      </c>
      <c r="AG3738" t="s">
        <v>9</v>
      </c>
      <c r="AH3738" t="s">
        <v>10</v>
      </c>
      <c r="AI3738" t="s">
        <v>556</v>
      </c>
      <c r="AJ3738" t="str">
        <f t="shared" si="1402"/>
        <v>Adult</v>
      </c>
      <c r="AK3738">
        <v>5000000</v>
      </c>
      <c r="AL3738" t="str">
        <f t="shared" si="1403"/>
        <v>Low Budget</v>
      </c>
      <c r="AM3738">
        <v>1989</v>
      </c>
      <c r="AN3738">
        <f t="shared" si="1404"/>
        <v>36</v>
      </c>
      <c r="AO3738" t="str">
        <f t="shared" si="1405"/>
        <v>Old Classic</v>
      </c>
      <c r="AP3738">
        <v>120</v>
      </c>
      <c r="AQ3738" t="str">
        <f t="shared" si="1406"/>
        <v>Very Low</v>
      </c>
      <c r="AR3738">
        <v>4.5</v>
      </c>
      <c r="AS3738" t="str">
        <f t="shared" si="1407"/>
        <v>Poor</v>
      </c>
      <c r="AT3738">
        <v>1.85</v>
      </c>
      <c r="AU3738" t="str">
        <f t="shared" si="1408"/>
        <v>HDTV / Widescreen</v>
      </c>
      <c r="AV3738">
        <v>1000</v>
      </c>
      <c r="AW3738" t="str">
        <f t="shared" si="1409"/>
        <v>Very Low</v>
      </c>
    </row>
    <row r="3739" spans="1:49" x14ac:dyDescent="0.3">
      <c r="A3739" t="s">
        <v>0</v>
      </c>
      <c r="B3739" t="s">
        <v>5800</v>
      </c>
      <c r="C3739">
        <v>168</v>
      </c>
      <c r="D3739" t="str">
        <f t="shared" si="1389"/>
        <v>Low</v>
      </c>
      <c r="E3739">
        <v>95</v>
      </c>
      <c r="F3739" t="str">
        <f t="shared" si="1390"/>
        <v>1h 35m</v>
      </c>
      <c r="G3739" t="str">
        <f t="shared" si="1391"/>
        <v>Standard Movie</v>
      </c>
      <c r="H3739">
        <v>38</v>
      </c>
      <c r="I3739" t="str">
        <f t="shared" si="1392"/>
        <v>Very Low</v>
      </c>
      <c r="J3739">
        <v>249</v>
      </c>
      <c r="K3739" t="str">
        <f t="shared" si="1393"/>
        <v>Very Low</v>
      </c>
      <c r="L3739" t="s">
        <v>11739</v>
      </c>
      <c r="M3739">
        <v>567</v>
      </c>
      <c r="N3739" t="str">
        <f t="shared" si="1394"/>
        <v>Low</v>
      </c>
      <c r="O3739">
        <v>241437427</v>
      </c>
      <c r="P3739" t="str">
        <f t="shared" si="1395"/>
        <v>Superhit</v>
      </c>
      <c r="Q3739" t="s">
        <v>2688</v>
      </c>
      <c r="R3739" t="str">
        <f t="shared" si="1396"/>
        <v>Comedy</v>
      </c>
      <c r="S3739">
        <f t="shared" si="1397"/>
        <v>3</v>
      </c>
      <c r="T3739" t="s">
        <v>11249</v>
      </c>
      <c r="U3739" t="s">
        <v>17676</v>
      </c>
      <c r="V3739">
        <v>102071</v>
      </c>
      <c r="W3739" t="str">
        <f t="shared" si="1398"/>
        <v>Medium</v>
      </c>
      <c r="X3739">
        <v>1495</v>
      </c>
      <c r="Y3739" t="str">
        <f t="shared" si="1399"/>
        <v>Low</v>
      </c>
      <c r="Z3739" t="s">
        <v>10224</v>
      </c>
      <c r="AA3739">
        <v>3</v>
      </c>
      <c r="AB3739" t="str">
        <f t="shared" si="1400"/>
        <v>Duo/Trio Poster</v>
      </c>
      <c r="AC3739" t="s">
        <v>17677</v>
      </c>
      <c r="AD3739" t="s">
        <v>17678</v>
      </c>
      <c r="AE3739">
        <v>756</v>
      </c>
      <c r="AF3739" t="str">
        <f t="shared" si="1401"/>
        <v>Low</v>
      </c>
      <c r="AG3739" t="s">
        <v>9</v>
      </c>
      <c r="AH3739" t="s">
        <v>10</v>
      </c>
      <c r="AI3739" t="s">
        <v>66</v>
      </c>
      <c r="AJ3739" t="str">
        <f t="shared" si="1402"/>
        <v>Family</v>
      </c>
      <c r="AK3739">
        <v>5000000</v>
      </c>
      <c r="AL3739" t="str">
        <f t="shared" si="1403"/>
        <v>Low Budget</v>
      </c>
      <c r="AM3739">
        <v>2002</v>
      </c>
      <c r="AN3739">
        <f t="shared" si="1404"/>
        <v>23</v>
      </c>
      <c r="AO3739" t="str">
        <f t="shared" si="1405"/>
        <v>Old Classic</v>
      </c>
      <c r="AP3739">
        <v>312</v>
      </c>
      <c r="AQ3739" t="str">
        <f t="shared" si="1406"/>
        <v>Very Low</v>
      </c>
      <c r="AR3739">
        <v>6.6</v>
      </c>
      <c r="AS3739" t="str">
        <f t="shared" si="1407"/>
        <v>Average</v>
      </c>
      <c r="AT3739">
        <v>1.85</v>
      </c>
      <c r="AU3739" t="str">
        <f t="shared" si="1408"/>
        <v>HDTV / Widescreen</v>
      </c>
      <c r="AV3739">
        <v>5000</v>
      </c>
      <c r="AW3739" t="str">
        <f t="shared" si="1409"/>
        <v>Low</v>
      </c>
    </row>
    <row r="3740" spans="1:49" x14ac:dyDescent="0.3">
      <c r="A3740" t="s">
        <v>0</v>
      </c>
      <c r="B3740" t="s">
        <v>14314</v>
      </c>
      <c r="C3740">
        <v>444</v>
      </c>
      <c r="D3740" t="str">
        <f t="shared" si="1389"/>
        <v>Medium</v>
      </c>
      <c r="E3740">
        <v>94</v>
      </c>
      <c r="F3740" t="str">
        <f t="shared" si="1390"/>
        <v>1h 34m</v>
      </c>
      <c r="G3740" t="str">
        <f t="shared" si="1391"/>
        <v>Standard Movie</v>
      </c>
      <c r="H3740">
        <v>520</v>
      </c>
      <c r="I3740" t="str">
        <f t="shared" si="1392"/>
        <v>Very Low</v>
      </c>
      <c r="J3740">
        <v>192</v>
      </c>
      <c r="K3740" t="str">
        <f t="shared" si="1393"/>
        <v>Very Low</v>
      </c>
      <c r="L3740" t="s">
        <v>15708</v>
      </c>
      <c r="M3740">
        <v>11000</v>
      </c>
      <c r="N3740" t="str">
        <f t="shared" si="1394"/>
        <v>Medium</v>
      </c>
      <c r="O3740">
        <v>14123773</v>
      </c>
      <c r="P3740" t="str">
        <f t="shared" si="1395"/>
        <v>Average</v>
      </c>
      <c r="Q3740" t="s">
        <v>1906</v>
      </c>
      <c r="R3740" t="str">
        <f t="shared" si="1396"/>
        <v>Crime</v>
      </c>
      <c r="S3740">
        <f t="shared" si="1397"/>
        <v>2</v>
      </c>
      <c r="T3740" t="s">
        <v>51</v>
      </c>
      <c r="U3740" t="s">
        <v>17679</v>
      </c>
      <c r="V3740">
        <v>108683</v>
      </c>
      <c r="W3740" t="str">
        <f t="shared" si="1398"/>
        <v>Medium</v>
      </c>
      <c r="X3740">
        <v>12306</v>
      </c>
      <c r="Y3740" t="str">
        <f t="shared" si="1399"/>
        <v>Medium</v>
      </c>
      <c r="Z3740" t="s">
        <v>17680</v>
      </c>
      <c r="AA3740">
        <v>4</v>
      </c>
      <c r="AB3740" t="str">
        <f t="shared" si="1400"/>
        <v>Ensemble Poster</v>
      </c>
      <c r="AC3740" t="s">
        <v>17681</v>
      </c>
      <c r="AD3740" t="s">
        <v>17682</v>
      </c>
      <c r="AE3740">
        <v>561</v>
      </c>
      <c r="AF3740" t="str">
        <f t="shared" si="1401"/>
        <v>Low</v>
      </c>
      <c r="AG3740" t="s">
        <v>9</v>
      </c>
      <c r="AH3740" t="s">
        <v>10</v>
      </c>
      <c r="AI3740" t="s">
        <v>556</v>
      </c>
      <c r="AJ3740" t="str">
        <f t="shared" si="1402"/>
        <v>Adult</v>
      </c>
      <c r="AK3740">
        <v>5000000</v>
      </c>
      <c r="AL3740" t="str">
        <f t="shared" si="1403"/>
        <v>Low Budget</v>
      </c>
      <c r="AM3740">
        <v>2012</v>
      </c>
      <c r="AN3740">
        <f t="shared" si="1404"/>
        <v>13</v>
      </c>
      <c r="AO3740" t="str">
        <f t="shared" si="1405"/>
        <v>Modern Classic</v>
      </c>
      <c r="AP3740">
        <v>892</v>
      </c>
      <c r="AQ3740" t="str">
        <f t="shared" si="1406"/>
        <v>Very Low</v>
      </c>
      <c r="AR3740">
        <v>5.3</v>
      </c>
      <c r="AS3740" t="str">
        <f t="shared" si="1407"/>
        <v>Below Average</v>
      </c>
      <c r="AT3740">
        <v>2.35</v>
      </c>
      <c r="AU3740" t="str">
        <f t="shared" si="1408"/>
        <v>Cinematic Widescreen</v>
      </c>
      <c r="AV3740">
        <v>25000</v>
      </c>
      <c r="AW3740" t="str">
        <f t="shared" si="1409"/>
        <v>Medium</v>
      </c>
    </row>
    <row r="3741" spans="1:49" x14ac:dyDescent="0.3">
      <c r="A3741" t="s">
        <v>0</v>
      </c>
      <c r="B3741" t="s">
        <v>17683</v>
      </c>
      <c r="C3741">
        <v>123</v>
      </c>
      <c r="D3741" t="str">
        <f t="shared" si="1389"/>
        <v>Low</v>
      </c>
      <c r="E3741">
        <v>93</v>
      </c>
      <c r="F3741" t="str">
        <f t="shared" si="1390"/>
        <v>1h 33m</v>
      </c>
      <c r="G3741" t="str">
        <f t="shared" si="1391"/>
        <v>Standard Movie</v>
      </c>
      <c r="H3741">
        <v>13</v>
      </c>
      <c r="I3741" t="str">
        <f t="shared" si="1392"/>
        <v>Very Low</v>
      </c>
      <c r="J3741">
        <v>141</v>
      </c>
      <c r="K3741" t="str">
        <f t="shared" si="1393"/>
        <v>Very Low</v>
      </c>
      <c r="L3741" t="s">
        <v>17684</v>
      </c>
      <c r="M3741">
        <v>742</v>
      </c>
      <c r="N3741" t="str">
        <f t="shared" si="1394"/>
        <v>Low</v>
      </c>
      <c r="O3741">
        <v>15126948</v>
      </c>
      <c r="P3741" t="str">
        <f t="shared" si="1395"/>
        <v>Average</v>
      </c>
      <c r="Q3741" t="s">
        <v>5515</v>
      </c>
      <c r="R3741" t="str">
        <f t="shared" si="1396"/>
        <v>Horror</v>
      </c>
      <c r="S3741">
        <f t="shared" si="1397"/>
        <v>2</v>
      </c>
      <c r="T3741" t="s">
        <v>10150</v>
      </c>
      <c r="U3741" t="s">
        <v>17685</v>
      </c>
      <c r="V3741">
        <v>20815</v>
      </c>
      <c r="W3741" t="str">
        <f t="shared" si="1398"/>
        <v>Low</v>
      </c>
      <c r="X3741">
        <v>1227</v>
      </c>
      <c r="Y3741" t="str">
        <f t="shared" si="1399"/>
        <v>Low</v>
      </c>
      <c r="Z3741" t="s">
        <v>12852</v>
      </c>
      <c r="AA3741">
        <v>0</v>
      </c>
      <c r="AB3741" t="str">
        <f t="shared" si="1400"/>
        <v>Symbolic Poster</v>
      </c>
      <c r="AC3741" t="s">
        <v>17686</v>
      </c>
      <c r="AD3741" t="s">
        <v>17687</v>
      </c>
      <c r="AE3741">
        <v>335</v>
      </c>
      <c r="AF3741" t="str">
        <f t="shared" si="1401"/>
        <v>Very Low</v>
      </c>
      <c r="AG3741" t="s">
        <v>9</v>
      </c>
      <c r="AH3741" t="s">
        <v>10</v>
      </c>
      <c r="AI3741" t="s">
        <v>556</v>
      </c>
      <c r="AJ3741" t="str">
        <f t="shared" si="1402"/>
        <v>Adult</v>
      </c>
      <c r="AK3741">
        <v>5000000</v>
      </c>
      <c r="AL3741" t="str">
        <f t="shared" si="1403"/>
        <v>Low Budget</v>
      </c>
      <c r="AM3741">
        <v>1995</v>
      </c>
      <c r="AN3741">
        <f t="shared" si="1404"/>
        <v>30</v>
      </c>
      <c r="AO3741" t="str">
        <f t="shared" si="1405"/>
        <v>Old Classic</v>
      </c>
      <c r="AP3741">
        <v>152</v>
      </c>
      <c r="AQ3741" t="str">
        <f t="shared" si="1406"/>
        <v>Very Low</v>
      </c>
      <c r="AR3741">
        <v>4.9000000000000004</v>
      </c>
      <c r="AS3741" t="str">
        <f t="shared" si="1407"/>
        <v>Poor</v>
      </c>
      <c r="AT3741">
        <v>1.85</v>
      </c>
      <c r="AU3741" t="str">
        <f t="shared" si="1408"/>
        <v>HDTV / Widescreen</v>
      </c>
      <c r="AV3741">
        <v>0</v>
      </c>
      <c r="AW3741" t="str">
        <f t="shared" si="1409"/>
        <v>Very Low</v>
      </c>
    </row>
    <row r="3742" spans="1:49" x14ac:dyDescent="0.3">
      <c r="A3742" t="s">
        <v>0</v>
      </c>
      <c r="B3742" t="s">
        <v>1188</v>
      </c>
      <c r="C3742">
        <v>173</v>
      </c>
      <c r="D3742" t="str">
        <f t="shared" si="1389"/>
        <v>Low</v>
      </c>
      <c r="E3742">
        <v>106</v>
      </c>
      <c r="F3742" t="str">
        <f t="shared" si="1390"/>
        <v>1h 46m</v>
      </c>
      <c r="G3742" t="str">
        <f t="shared" si="1391"/>
        <v>Standard Movie</v>
      </c>
      <c r="H3742">
        <v>0</v>
      </c>
      <c r="I3742" t="str">
        <f t="shared" si="1392"/>
        <v>Very Low</v>
      </c>
      <c r="J3742">
        <v>19</v>
      </c>
      <c r="K3742" t="str">
        <f t="shared" si="1393"/>
        <v>Very Low</v>
      </c>
      <c r="L3742" t="s">
        <v>17688</v>
      </c>
      <c r="M3742">
        <v>269</v>
      </c>
      <c r="N3742" t="str">
        <f t="shared" si="1394"/>
        <v>Low</v>
      </c>
      <c r="O3742">
        <v>13622333</v>
      </c>
      <c r="P3742" t="str">
        <f t="shared" si="1395"/>
        <v>Average</v>
      </c>
      <c r="Q3742" t="s">
        <v>11355</v>
      </c>
      <c r="R3742" t="str">
        <f t="shared" si="1396"/>
        <v>Adventure</v>
      </c>
      <c r="S3742">
        <f t="shared" si="1397"/>
        <v>4</v>
      </c>
      <c r="T3742" t="s">
        <v>12394</v>
      </c>
      <c r="U3742" t="s">
        <v>17689</v>
      </c>
      <c r="V3742">
        <v>91377</v>
      </c>
      <c r="W3742" t="str">
        <f t="shared" si="1398"/>
        <v>Medium</v>
      </c>
      <c r="X3742">
        <v>361</v>
      </c>
      <c r="Y3742" t="str">
        <f t="shared" si="1399"/>
        <v>Very Low</v>
      </c>
      <c r="Z3742" t="s">
        <v>17690</v>
      </c>
      <c r="AA3742">
        <v>1</v>
      </c>
      <c r="AB3742" t="str">
        <f t="shared" si="1400"/>
        <v>Solo Star Poster</v>
      </c>
      <c r="AC3742" t="s">
        <v>17691</v>
      </c>
      <c r="AD3742" t="s">
        <v>17692</v>
      </c>
      <c r="AE3742">
        <v>385</v>
      </c>
      <c r="AF3742" t="str">
        <f t="shared" si="1401"/>
        <v>Very Low</v>
      </c>
      <c r="AG3742" t="s">
        <v>2749</v>
      </c>
      <c r="AH3742" t="s">
        <v>2884</v>
      </c>
      <c r="AI3742" t="s">
        <v>556</v>
      </c>
      <c r="AJ3742" t="str">
        <f t="shared" si="1402"/>
        <v>Adult</v>
      </c>
      <c r="AK3742">
        <v>2000000</v>
      </c>
      <c r="AL3742" t="str">
        <f t="shared" si="1403"/>
        <v>Low Budget</v>
      </c>
      <c r="AM3742">
        <v>2001</v>
      </c>
      <c r="AN3742">
        <f t="shared" si="1404"/>
        <v>24</v>
      </c>
      <c r="AO3742" t="str">
        <f t="shared" si="1405"/>
        <v>Old Classic</v>
      </c>
      <c r="AP3742">
        <v>43</v>
      </c>
      <c r="AQ3742" t="str">
        <f t="shared" si="1406"/>
        <v>Very Low</v>
      </c>
      <c r="AR3742">
        <v>7.7</v>
      </c>
      <c r="AS3742" t="str">
        <f t="shared" si="1407"/>
        <v>Good</v>
      </c>
      <c r="AT3742">
        <v>1.85</v>
      </c>
      <c r="AU3742" t="str">
        <f t="shared" si="1408"/>
        <v>HDTV / Widescreen</v>
      </c>
      <c r="AV3742">
        <v>0</v>
      </c>
      <c r="AW3742" t="str">
        <f t="shared" si="1409"/>
        <v>Very Low</v>
      </c>
    </row>
    <row r="3743" spans="1:49" x14ac:dyDescent="0.3">
      <c r="A3743" t="s">
        <v>0</v>
      </c>
      <c r="B3743" t="s">
        <v>2424</v>
      </c>
      <c r="C3743">
        <v>246</v>
      </c>
      <c r="D3743" t="str">
        <f t="shared" si="1389"/>
        <v>Medium</v>
      </c>
      <c r="E3743">
        <v>99</v>
      </c>
      <c r="F3743" t="str">
        <f t="shared" si="1390"/>
        <v>1h 39m</v>
      </c>
      <c r="G3743" t="str">
        <f t="shared" si="1391"/>
        <v>Standard Movie</v>
      </c>
      <c r="H3743">
        <v>1000</v>
      </c>
      <c r="I3743" t="str">
        <f t="shared" si="1392"/>
        <v>Very Low</v>
      </c>
      <c r="J3743">
        <v>358</v>
      </c>
      <c r="K3743" t="str">
        <f t="shared" si="1393"/>
        <v>Very Low</v>
      </c>
      <c r="L3743" t="s">
        <v>6061</v>
      </c>
      <c r="M3743">
        <v>605</v>
      </c>
      <c r="N3743" t="str">
        <f t="shared" si="1394"/>
        <v>Low</v>
      </c>
      <c r="O3743">
        <v>13464388</v>
      </c>
      <c r="P3743" t="str">
        <f t="shared" si="1395"/>
        <v>Average</v>
      </c>
      <c r="Q3743" t="s">
        <v>7550</v>
      </c>
      <c r="R3743" t="str">
        <f t="shared" si="1396"/>
        <v>Comedy</v>
      </c>
      <c r="S3743">
        <f t="shared" si="1397"/>
        <v>2</v>
      </c>
      <c r="T3743" t="s">
        <v>17693</v>
      </c>
      <c r="U3743" t="s">
        <v>17694</v>
      </c>
      <c r="V3743">
        <v>395921</v>
      </c>
      <c r="W3743" t="str">
        <f t="shared" si="1398"/>
        <v>High</v>
      </c>
      <c r="X3743">
        <v>1686</v>
      </c>
      <c r="Y3743" t="str">
        <f t="shared" si="1399"/>
        <v>Low</v>
      </c>
      <c r="Z3743" t="s">
        <v>1101</v>
      </c>
      <c r="AA3743">
        <v>6</v>
      </c>
      <c r="AB3743" t="str">
        <f t="shared" si="1400"/>
        <v>Ensemble Poster</v>
      </c>
      <c r="AC3743" t="s">
        <v>17695</v>
      </c>
      <c r="AD3743" t="s">
        <v>17696</v>
      </c>
      <c r="AE3743">
        <v>859</v>
      </c>
      <c r="AF3743" t="str">
        <f t="shared" si="1401"/>
        <v>Low</v>
      </c>
      <c r="AG3743" t="s">
        <v>9</v>
      </c>
      <c r="AH3743" t="s">
        <v>28</v>
      </c>
      <c r="AI3743" t="s">
        <v>556</v>
      </c>
      <c r="AJ3743" t="str">
        <f t="shared" si="1402"/>
        <v>Adult</v>
      </c>
      <c r="AK3743">
        <v>4000000</v>
      </c>
      <c r="AL3743" t="str">
        <f t="shared" si="1403"/>
        <v>Low Budget</v>
      </c>
      <c r="AM3743">
        <v>2004</v>
      </c>
      <c r="AN3743">
        <f t="shared" si="1404"/>
        <v>21</v>
      </c>
      <c r="AO3743" t="str">
        <f t="shared" si="1405"/>
        <v>Old Classic</v>
      </c>
      <c r="AP3743">
        <v>427</v>
      </c>
      <c r="AQ3743" t="str">
        <f t="shared" si="1406"/>
        <v>Very Low</v>
      </c>
      <c r="AR3743">
        <v>8</v>
      </c>
      <c r="AS3743" t="str">
        <f t="shared" si="1407"/>
        <v>Excellent</v>
      </c>
      <c r="AT3743">
        <v>2.35</v>
      </c>
      <c r="AU3743" t="str">
        <f t="shared" si="1408"/>
        <v>Cinematic Widescreen</v>
      </c>
      <c r="AV3743">
        <v>19000</v>
      </c>
      <c r="AW3743" t="str">
        <f t="shared" si="1409"/>
        <v>Medium</v>
      </c>
    </row>
    <row r="3744" spans="1:49" x14ac:dyDescent="0.3">
      <c r="A3744" t="s">
        <v>0</v>
      </c>
      <c r="B3744" t="s">
        <v>17697</v>
      </c>
      <c r="C3744">
        <v>74</v>
      </c>
      <c r="D3744" t="str">
        <f t="shared" si="1389"/>
        <v>Low</v>
      </c>
      <c r="E3744">
        <v>82</v>
      </c>
      <c r="F3744" t="str">
        <f t="shared" si="1390"/>
        <v>1h 22m</v>
      </c>
      <c r="G3744" t="str">
        <f t="shared" si="1391"/>
        <v>Featurette</v>
      </c>
      <c r="H3744">
        <v>7</v>
      </c>
      <c r="I3744" t="str">
        <f t="shared" si="1392"/>
        <v>Very Low</v>
      </c>
      <c r="J3744">
        <v>664</v>
      </c>
      <c r="K3744" t="str">
        <f t="shared" si="1393"/>
        <v>Very Low</v>
      </c>
      <c r="L3744" t="s">
        <v>17698</v>
      </c>
      <c r="M3744">
        <v>1000</v>
      </c>
      <c r="N3744" t="str">
        <f t="shared" si="1394"/>
        <v>Low</v>
      </c>
      <c r="O3744">
        <v>13350177</v>
      </c>
      <c r="P3744" t="str">
        <f t="shared" si="1395"/>
        <v>Average</v>
      </c>
      <c r="Q3744" t="s">
        <v>4355</v>
      </c>
      <c r="R3744" t="str">
        <f t="shared" si="1396"/>
        <v>Drama</v>
      </c>
      <c r="S3744">
        <f t="shared" si="1397"/>
        <v>3</v>
      </c>
      <c r="T3744" t="s">
        <v>12099</v>
      </c>
      <c r="U3744" t="s">
        <v>17699</v>
      </c>
      <c r="V3744">
        <v>7904</v>
      </c>
      <c r="W3744" t="str">
        <f t="shared" si="1398"/>
        <v>Very Low</v>
      </c>
      <c r="X3744">
        <v>4856</v>
      </c>
      <c r="Y3744" t="str">
        <f t="shared" si="1399"/>
        <v>Low</v>
      </c>
      <c r="Z3744" t="s">
        <v>3906</v>
      </c>
      <c r="AA3744">
        <v>5</v>
      </c>
      <c r="AB3744" t="str">
        <f t="shared" si="1400"/>
        <v>Ensemble Poster</v>
      </c>
      <c r="AC3744" t="s">
        <v>17700</v>
      </c>
      <c r="AD3744" t="s">
        <v>17701</v>
      </c>
      <c r="AE3744">
        <v>113</v>
      </c>
      <c r="AF3744" t="str">
        <f t="shared" si="1401"/>
        <v>Very Low</v>
      </c>
      <c r="AG3744" t="s">
        <v>9</v>
      </c>
      <c r="AH3744" t="s">
        <v>10</v>
      </c>
      <c r="AI3744" t="s">
        <v>11</v>
      </c>
      <c r="AJ3744" t="str">
        <f t="shared" si="1402"/>
        <v>Teen</v>
      </c>
      <c r="AK3744">
        <v>5000000</v>
      </c>
      <c r="AL3744" t="str">
        <f t="shared" si="1403"/>
        <v>Low Budget</v>
      </c>
      <c r="AM3744">
        <v>2008</v>
      </c>
      <c r="AN3744">
        <f t="shared" si="1404"/>
        <v>17</v>
      </c>
      <c r="AO3744" t="str">
        <f t="shared" si="1405"/>
        <v>Old Classic</v>
      </c>
      <c r="AP3744">
        <v>984</v>
      </c>
      <c r="AQ3744" t="str">
        <f t="shared" si="1406"/>
        <v>Very Low</v>
      </c>
      <c r="AR3744">
        <v>3.8</v>
      </c>
      <c r="AS3744" t="str">
        <f t="shared" si="1407"/>
        <v>Very Poor</v>
      </c>
      <c r="AT3744">
        <v>1.85</v>
      </c>
      <c r="AU3744" t="str">
        <f t="shared" si="1408"/>
        <v>HDTV / Widescreen</v>
      </c>
      <c r="AV3744">
        <v>562</v>
      </c>
      <c r="AW3744" t="str">
        <f t="shared" si="1409"/>
        <v>Very Low</v>
      </c>
    </row>
    <row r="3745" spans="1:49" x14ac:dyDescent="0.3">
      <c r="A3745" t="s">
        <v>0</v>
      </c>
      <c r="B3745" t="s">
        <v>15877</v>
      </c>
      <c r="C3745">
        <v>68</v>
      </c>
      <c r="D3745" t="str">
        <f t="shared" si="1389"/>
        <v>Low</v>
      </c>
      <c r="E3745">
        <v>135</v>
      </c>
      <c r="F3745" t="str">
        <f t="shared" si="1390"/>
        <v>2h 15m</v>
      </c>
      <c r="G3745" t="str">
        <f t="shared" si="1391"/>
        <v>Long Movie</v>
      </c>
      <c r="H3745">
        <v>407</v>
      </c>
      <c r="I3745" t="str">
        <f t="shared" si="1392"/>
        <v>Very Low</v>
      </c>
      <c r="J3745">
        <v>111</v>
      </c>
      <c r="K3745" t="str">
        <f t="shared" si="1393"/>
        <v>Very Low</v>
      </c>
      <c r="L3745" t="s">
        <v>16451</v>
      </c>
      <c r="M3745">
        <v>11000</v>
      </c>
      <c r="N3745" t="str">
        <f t="shared" si="1394"/>
        <v>Medium</v>
      </c>
      <c r="O3745">
        <v>13269963</v>
      </c>
      <c r="P3745" t="str">
        <f t="shared" si="1395"/>
        <v>Average</v>
      </c>
      <c r="Q3745" t="s">
        <v>8031</v>
      </c>
      <c r="R3745" t="str">
        <f t="shared" si="1396"/>
        <v>Drama</v>
      </c>
      <c r="S3745">
        <f t="shared" si="1397"/>
        <v>2</v>
      </c>
      <c r="T3745" t="s">
        <v>631</v>
      </c>
      <c r="U3745" t="s">
        <v>17702</v>
      </c>
      <c r="V3745">
        <v>23202</v>
      </c>
      <c r="W3745" t="str">
        <f t="shared" si="1398"/>
        <v>Low</v>
      </c>
      <c r="X3745">
        <v>11400</v>
      </c>
      <c r="Y3745" t="str">
        <f t="shared" si="1399"/>
        <v>Medium</v>
      </c>
      <c r="Z3745" t="s">
        <v>17703</v>
      </c>
      <c r="AA3745">
        <v>2</v>
      </c>
      <c r="AB3745" t="str">
        <f t="shared" si="1400"/>
        <v>Duo/Trio Poster</v>
      </c>
      <c r="AC3745" t="s">
        <v>17704</v>
      </c>
      <c r="AD3745" t="s">
        <v>17705</v>
      </c>
      <c r="AE3745">
        <v>173</v>
      </c>
      <c r="AF3745" t="str">
        <f t="shared" si="1401"/>
        <v>Very Low</v>
      </c>
      <c r="AG3745" t="s">
        <v>9</v>
      </c>
      <c r="AH3745" t="s">
        <v>10</v>
      </c>
      <c r="AI3745" t="s">
        <v>556</v>
      </c>
      <c r="AJ3745" t="str">
        <f t="shared" si="1402"/>
        <v>Adult</v>
      </c>
      <c r="AK3745">
        <v>5000000</v>
      </c>
      <c r="AL3745" t="str">
        <f t="shared" si="1403"/>
        <v>Low Budget</v>
      </c>
      <c r="AM3745">
        <v>1996</v>
      </c>
      <c r="AN3745">
        <f t="shared" si="1404"/>
        <v>29</v>
      </c>
      <c r="AO3745" t="str">
        <f t="shared" si="1405"/>
        <v>Old Classic</v>
      </c>
      <c r="AP3745">
        <v>189</v>
      </c>
      <c r="AQ3745" t="str">
        <f t="shared" si="1406"/>
        <v>Very Low</v>
      </c>
      <c r="AR3745">
        <v>7.6</v>
      </c>
      <c r="AS3745" t="str">
        <f t="shared" si="1407"/>
        <v>Good</v>
      </c>
      <c r="AT3745">
        <v>2.35</v>
      </c>
      <c r="AU3745" t="str">
        <f t="shared" si="1408"/>
        <v>Cinematic Widescreen</v>
      </c>
      <c r="AV3745">
        <v>0</v>
      </c>
      <c r="AW3745" t="str">
        <f t="shared" si="1409"/>
        <v>Very Low</v>
      </c>
    </row>
    <row r="3746" spans="1:49" x14ac:dyDescent="0.3">
      <c r="A3746" t="s">
        <v>0</v>
      </c>
      <c r="B3746" t="s">
        <v>9610</v>
      </c>
      <c r="C3746">
        <v>144</v>
      </c>
      <c r="D3746" t="str">
        <f t="shared" si="1389"/>
        <v>Low</v>
      </c>
      <c r="E3746">
        <v>88</v>
      </c>
      <c r="F3746" t="str">
        <f t="shared" si="1390"/>
        <v>1h 28m</v>
      </c>
      <c r="G3746" t="str">
        <f t="shared" si="1391"/>
        <v>Featurette</v>
      </c>
      <c r="H3746">
        <v>27</v>
      </c>
      <c r="I3746" t="str">
        <f t="shared" si="1392"/>
        <v>Very Low</v>
      </c>
      <c r="J3746">
        <v>101</v>
      </c>
      <c r="K3746" t="str">
        <f t="shared" si="1393"/>
        <v>Very Low</v>
      </c>
      <c r="L3746" t="s">
        <v>17706</v>
      </c>
      <c r="M3746">
        <v>742</v>
      </c>
      <c r="N3746" t="str">
        <f t="shared" si="1394"/>
        <v>Low</v>
      </c>
      <c r="O3746">
        <v>17768000</v>
      </c>
      <c r="P3746" t="str">
        <f t="shared" si="1395"/>
        <v>Average</v>
      </c>
      <c r="Q3746" t="s">
        <v>5515</v>
      </c>
      <c r="R3746" t="str">
        <f t="shared" si="1396"/>
        <v>Horror</v>
      </c>
      <c r="S3746">
        <f t="shared" si="1397"/>
        <v>2</v>
      </c>
      <c r="T3746" t="s">
        <v>10150</v>
      </c>
      <c r="U3746" t="s">
        <v>17707</v>
      </c>
      <c r="V3746">
        <v>29629</v>
      </c>
      <c r="W3746" t="str">
        <f t="shared" si="1398"/>
        <v>Low</v>
      </c>
      <c r="X3746">
        <v>1136</v>
      </c>
      <c r="Y3746" t="str">
        <f t="shared" si="1399"/>
        <v>Low</v>
      </c>
      <c r="Z3746" t="s">
        <v>17708</v>
      </c>
      <c r="AA3746">
        <v>0</v>
      </c>
      <c r="AB3746" t="str">
        <f t="shared" si="1400"/>
        <v>Symbolic Poster</v>
      </c>
      <c r="AC3746" t="s">
        <v>17709</v>
      </c>
      <c r="AD3746" t="s">
        <v>17710</v>
      </c>
      <c r="AE3746">
        <v>374</v>
      </c>
      <c r="AF3746" t="str">
        <f t="shared" si="1401"/>
        <v>Very Low</v>
      </c>
      <c r="AG3746" t="s">
        <v>9</v>
      </c>
      <c r="AH3746" t="s">
        <v>10</v>
      </c>
      <c r="AI3746" t="s">
        <v>556</v>
      </c>
      <c r="AJ3746" t="str">
        <f t="shared" si="1402"/>
        <v>Adult</v>
      </c>
      <c r="AK3746">
        <v>5000000</v>
      </c>
      <c r="AL3746" t="str">
        <f t="shared" si="1403"/>
        <v>Low Budget</v>
      </c>
      <c r="AM3746">
        <v>1988</v>
      </c>
      <c r="AN3746">
        <f t="shared" si="1404"/>
        <v>37</v>
      </c>
      <c r="AO3746" t="str">
        <f t="shared" si="1405"/>
        <v>Old Classic</v>
      </c>
      <c r="AP3746">
        <v>120</v>
      </c>
      <c r="AQ3746" t="str">
        <f t="shared" si="1406"/>
        <v>Very Low</v>
      </c>
      <c r="AR3746">
        <v>5.9</v>
      </c>
      <c r="AS3746" t="str">
        <f t="shared" si="1407"/>
        <v>Below Average</v>
      </c>
      <c r="AT3746">
        <v>1.85</v>
      </c>
      <c r="AU3746" t="str">
        <f t="shared" si="1408"/>
        <v>HDTV / Widescreen</v>
      </c>
      <c r="AV3746">
        <v>0</v>
      </c>
      <c r="AW3746" t="str">
        <f t="shared" si="1409"/>
        <v>Very Low</v>
      </c>
    </row>
    <row r="3747" spans="1:49" x14ac:dyDescent="0.3">
      <c r="A3747" t="s">
        <v>0</v>
      </c>
      <c r="B3747" t="s">
        <v>17711</v>
      </c>
      <c r="C3747">
        <v>96</v>
      </c>
      <c r="D3747" t="str">
        <f t="shared" si="1389"/>
        <v>Low</v>
      </c>
      <c r="E3747">
        <v>89</v>
      </c>
      <c r="F3747" t="str">
        <f t="shared" si="1390"/>
        <v>1h 29m</v>
      </c>
      <c r="G3747" t="str">
        <f t="shared" si="1391"/>
        <v>Featurette</v>
      </c>
      <c r="H3747">
        <v>17</v>
      </c>
      <c r="I3747" t="str">
        <f t="shared" si="1392"/>
        <v>Very Low</v>
      </c>
      <c r="J3747">
        <v>85</v>
      </c>
      <c r="K3747" t="str">
        <f t="shared" si="1393"/>
        <v>Very Low</v>
      </c>
      <c r="L3747" t="s">
        <v>17712</v>
      </c>
      <c r="M3747">
        <v>690</v>
      </c>
      <c r="N3747" t="str">
        <f t="shared" si="1394"/>
        <v>Low</v>
      </c>
      <c r="O3747">
        <v>12947763</v>
      </c>
      <c r="P3747" t="str">
        <f t="shared" si="1395"/>
        <v>Average</v>
      </c>
      <c r="Q3747" t="s">
        <v>5074</v>
      </c>
      <c r="R3747" t="str">
        <f t="shared" si="1396"/>
        <v>Horror</v>
      </c>
      <c r="S3747">
        <f t="shared" si="1397"/>
        <v>2</v>
      </c>
      <c r="T3747" t="s">
        <v>6227</v>
      </c>
      <c r="U3747" t="s">
        <v>17713</v>
      </c>
      <c r="V3747">
        <v>10624</v>
      </c>
      <c r="W3747" t="str">
        <f t="shared" si="1398"/>
        <v>Low</v>
      </c>
      <c r="X3747">
        <v>1160</v>
      </c>
      <c r="Y3747" t="str">
        <f t="shared" si="1399"/>
        <v>Low</v>
      </c>
      <c r="Z3747" t="s">
        <v>17714</v>
      </c>
      <c r="AA3747">
        <v>0</v>
      </c>
      <c r="AB3747" t="str">
        <f t="shared" si="1400"/>
        <v>Symbolic Poster</v>
      </c>
      <c r="AC3747" t="s">
        <v>17715</v>
      </c>
      <c r="AD3747" t="s">
        <v>17716</v>
      </c>
      <c r="AE3747">
        <v>125</v>
      </c>
      <c r="AF3747" t="str">
        <f t="shared" si="1401"/>
        <v>Very Low</v>
      </c>
      <c r="AG3747" t="s">
        <v>9</v>
      </c>
      <c r="AH3747" t="s">
        <v>10</v>
      </c>
      <c r="AI3747" t="s">
        <v>556</v>
      </c>
      <c r="AJ3747" t="str">
        <f t="shared" si="1402"/>
        <v>Adult</v>
      </c>
      <c r="AK3747">
        <v>5000000</v>
      </c>
      <c r="AL3747" t="str">
        <f t="shared" si="1403"/>
        <v>Low Budget</v>
      </c>
      <c r="AM3747">
        <v>1986</v>
      </c>
      <c r="AN3747">
        <f t="shared" si="1404"/>
        <v>39</v>
      </c>
      <c r="AO3747" t="str">
        <f t="shared" si="1405"/>
        <v>Old Classic</v>
      </c>
      <c r="AP3747">
        <v>190</v>
      </c>
      <c r="AQ3747" t="str">
        <f t="shared" si="1406"/>
        <v>Very Low</v>
      </c>
      <c r="AR3747">
        <v>6.2</v>
      </c>
      <c r="AS3747" t="str">
        <f t="shared" si="1407"/>
        <v>Average</v>
      </c>
      <c r="AT3747">
        <v>2.35</v>
      </c>
      <c r="AU3747" t="str">
        <f t="shared" si="1408"/>
        <v>Cinematic Widescreen</v>
      </c>
      <c r="AV3747">
        <v>0</v>
      </c>
      <c r="AW3747" t="str">
        <f t="shared" si="1409"/>
        <v>Very Low</v>
      </c>
    </row>
    <row r="3748" spans="1:49" x14ac:dyDescent="0.3">
      <c r="A3748" t="s">
        <v>0</v>
      </c>
      <c r="B3748" t="s">
        <v>3093</v>
      </c>
      <c r="C3748">
        <v>42</v>
      </c>
      <c r="D3748" t="str">
        <f t="shared" si="1389"/>
        <v>Very Low</v>
      </c>
      <c r="E3748">
        <v>110</v>
      </c>
      <c r="F3748" t="str">
        <f t="shared" si="1390"/>
        <v>1h 50m</v>
      </c>
      <c r="G3748" t="str">
        <f t="shared" si="1391"/>
        <v>Standard Movie</v>
      </c>
      <c r="H3748">
        <v>272</v>
      </c>
      <c r="I3748" t="str">
        <f t="shared" si="1392"/>
        <v>Very Low</v>
      </c>
      <c r="J3748">
        <v>551</v>
      </c>
      <c r="K3748" t="str">
        <f t="shared" si="1393"/>
        <v>Very Low</v>
      </c>
      <c r="L3748" t="s">
        <v>8480</v>
      </c>
      <c r="M3748">
        <v>801</v>
      </c>
      <c r="N3748" t="str">
        <f t="shared" si="1394"/>
        <v>Low</v>
      </c>
      <c r="O3748">
        <v>14100000</v>
      </c>
      <c r="P3748" t="str">
        <f t="shared" si="1395"/>
        <v>Average</v>
      </c>
      <c r="Q3748" t="s">
        <v>2498</v>
      </c>
      <c r="R3748" t="str">
        <f t="shared" si="1396"/>
        <v>Comedy</v>
      </c>
      <c r="S3748">
        <f t="shared" si="1397"/>
        <v>2</v>
      </c>
      <c r="T3748" t="s">
        <v>11062</v>
      </c>
      <c r="U3748" t="s">
        <v>17717</v>
      </c>
      <c r="V3748">
        <v>14995</v>
      </c>
      <c r="W3748" t="str">
        <f t="shared" si="1398"/>
        <v>Low</v>
      </c>
      <c r="X3748">
        <v>2943</v>
      </c>
      <c r="Y3748" t="str">
        <f t="shared" si="1399"/>
        <v>Low</v>
      </c>
      <c r="Z3748" t="s">
        <v>4736</v>
      </c>
      <c r="AA3748">
        <v>6</v>
      </c>
      <c r="AB3748" t="str">
        <f t="shared" si="1400"/>
        <v>Ensemble Poster</v>
      </c>
      <c r="AC3748" t="s">
        <v>17718</v>
      </c>
      <c r="AD3748" t="s">
        <v>17719</v>
      </c>
      <c r="AE3748">
        <v>87</v>
      </c>
      <c r="AF3748" t="str">
        <f t="shared" si="1401"/>
        <v>Very Low</v>
      </c>
      <c r="AG3748" t="s">
        <v>9</v>
      </c>
      <c r="AH3748" t="s">
        <v>10</v>
      </c>
      <c r="AI3748" t="s">
        <v>556</v>
      </c>
      <c r="AJ3748" t="str">
        <f t="shared" si="1402"/>
        <v>Adult</v>
      </c>
      <c r="AK3748">
        <v>5000000</v>
      </c>
      <c r="AL3748" t="str">
        <f t="shared" si="1403"/>
        <v>Low Budget</v>
      </c>
      <c r="AM3748">
        <v>1982</v>
      </c>
      <c r="AN3748">
        <f t="shared" si="1404"/>
        <v>43</v>
      </c>
      <c r="AO3748" t="str">
        <f t="shared" si="1405"/>
        <v>Old Classic</v>
      </c>
      <c r="AP3748">
        <v>796</v>
      </c>
      <c r="AQ3748" t="str">
        <f t="shared" si="1406"/>
        <v>Very Low</v>
      </c>
      <c r="AR3748">
        <v>7.2</v>
      </c>
      <c r="AS3748" t="str">
        <f t="shared" si="1407"/>
        <v>Good</v>
      </c>
      <c r="AT3748">
        <v>1.85</v>
      </c>
      <c r="AU3748" t="str">
        <f t="shared" si="1408"/>
        <v>HDTV / Widescreen</v>
      </c>
      <c r="AV3748">
        <v>0</v>
      </c>
      <c r="AW3748" t="str">
        <f t="shared" si="1409"/>
        <v>Very Low</v>
      </c>
    </row>
    <row r="3749" spans="1:49" x14ac:dyDescent="0.3">
      <c r="A3749" t="s">
        <v>0</v>
      </c>
      <c r="B3749" t="s">
        <v>17720</v>
      </c>
      <c r="C3749">
        <v>29</v>
      </c>
      <c r="D3749" t="str">
        <f t="shared" si="1389"/>
        <v>Very Low</v>
      </c>
      <c r="E3749">
        <v>107</v>
      </c>
      <c r="F3749" t="str">
        <f t="shared" si="1390"/>
        <v>1h 47m</v>
      </c>
      <c r="G3749" t="str">
        <f t="shared" si="1391"/>
        <v>Standard Movie</v>
      </c>
      <c r="H3749">
        <v>8</v>
      </c>
      <c r="I3749" t="str">
        <f t="shared" si="1392"/>
        <v>Very Low</v>
      </c>
      <c r="J3749">
        <v>268</v>
      </c>
      <c r="K3749" t="str">
        <f t="shared" si="1393"/>
        <v>Very Low</v>
      </c>
      <c r="L3749" t="s">
        <v>17721</v>
      </c>
      <c r="M3749">
        <v>926</v>
      </c>
      <c r="N3749" t="str">
        <f t="shared" si="1394"/>
        <v>Low</v>
      </c>
      <c r="O3749">
        <v>12200000</v>
      </c>
      <c r="P3749" t="str">
        <f t="shared" si="1395"/>
        <v>Average</v>
      </c>
      <c r="Q3749" t="s">
        <v>10251</v>
      </c>
      <c r="R3749" t="str">
        <f t="shared" si="1396"/>
        <v>Action</v>
      </c>
      <c r="S3749">
        <f t="shared" si="1397"/>
        <v>5</v>
      </c>
      <c r="T3749" t="s">
        <v>4617</v>
      </c>
      <c r="U3749" t="s">
        <v>17722</v>
      </c>
      <c r="V3749">
        <v>7973</v>
      </c>
      <c r="W3749" t="str">
        <f t="shared" si="1398"/>
        <v>Very Low</v>
      </c>
      <c r="X3749">
        <v>2383</v>
      </c>
      <c r="Y3749" t="str">
        <f t="shared" si="1399"/>
        <v>Low</v>
      </c>
      <c r="Z3749" t="s">
        <v>17723</v>
      </c>
      <c r="AA3749">
        <v>0</v>
      </c>
      <c r="AB3749" t="str">
        <f t="shared" si="1400"/>
        <v>Symbolic Poster</v>
      </c>
      <c r="AC3749" t="s">
        <v>17724</v>
      </c>
      <c r="AD3749" t="s">
        <v>17725</v>
      </c>
      <c r="AE3749">
        <v>65</v>
      </c>
      <c r="AF3749" t="str">
        <f t="shared" si="1401"/>
        <v>Very Low</v>
      </c>
      <c r="AG3749" t="s">
        <v>9</v>
      </c>
      <c r="AH3749" t="s">
        <v>10</v>
      </c>
      <c r="AI3749" t="s">
        <v>66</v>
      </c>
      <c r="AJ3749" t="str">
        <f t="shared" si="1402"/>
        <v>Family</v>
      </c>
      <c r="AK3749">
        <v>5000000</v>
      </c>
      <c r="AL3749" t="str">
        <f t="shared" si="1403"/>
        <v>Low Budget</v>
      </c>
      <c r="AM3749">
        <v>1983</v>
      </c>
      <c r="AN3749">
        <f t="shared" si="1404"/>
        <v>42</v>
      </c>
      <c r="AO3749" t="str">
        <f t="shared" si="1405"/>
        <v>Old Classic</v>
      </c>
      <c r="AP3749">
        <v>400</v>
      </c>
      <c r="AQ3749" t="str">
        <f t="shared" si="1406"/>
        <v>Very Low</v>
      </c>
      <c r="AR3749">
        <v>6.3</v>
      </c>
      <c r="AS3749" t="str">
        <f t="shared" si="1407"/>
        <v>Average</v>
      </c>
      <c r="AT3749">
        <v>1.85</v>
      </c>
      <c r="AU3749" t="str">
        <f t="shared" si="1408"/>
        <v>HDTV / Widescreen</v>
      </c>
      <c r="AV3749">
        <v>0</v>
      </c>
      <c r="AW3749" t="str">
        <f t="shared" si="1409"/>
        <v>Very Low</v>
      </c>
    </row>
    <row r="3750" spans="1:49" x14ac:dyDescent="0.3">
      <c r="A3750" t="s">
        <v>0</v>
      </c>
      <c r="B3750" t="s">
        <v>17726</v>
      </c>
      <c r="C3750">
        <v>228</v>
      </c>
      <c r="D3750" t="str">
        <f t="shared" si="1389"/>
        <v>Medium</v>
      </c>
      <c r="E3750">
        <v>86</v>
      </c>
      <c r="F3750" t="str">
        <f t="shared" si="1390"/>
        <v>1h 26m</v>
      </c>
      <c r="G3750" t="str">
        <f t="shared" si="1391"/>
        <v>Featurette</v>
      </c>
      <c r="H3750">
        <v>17</v>
      </c>
      <c r="I3750" t="str">
        <f t="shared" si="1392"/>
        <v>Very Low</v>
      </c>
      <c r="J3750">
        <v>205</v>
      </c>
      <c r="K3750" t="str">
        <f t="shared" si="1393"/>
        <v>Very Low</v>
      </c>
      <c r="L3750" t="s">
        <v>17727</v>
      </c>
      <c r="M3750">
        <v>520</v>
      </c>
      <c r="N3750" t="str">
        <f t="shared" si="1394"/>
        <v>Low</v>
      </c>
      <c r="O3750">
        <v>17683670</v>
      </c>
      <c r="P3750" t="str">
        <f t="shared" si="1395"/>
        <v>Average</v>
      </c>
      <c r="Q3750" t="s">
        <v>4248</v>
      </c>
      <c r="R3750" t="str">
        <f t="shared" si="1396"/>
        <v>Horror</v>
      </c>
      <c r="S3750">
        <f t="shared" si="1397"/>
        <v>4</v>
      </c>
      <c r="T3750" t="s">
        <v>3717</v>
      </c>
      <c r="U3750" t="s">
        <v>17728</v>
      </c>
      <c r="V3750">
        <v>47227</v>
      </c>
      <c r="W3750" t="str">
        <f t="shared" si="1398"/>
        <v>Low</v>
      </c>
      <c r="X3750">
        <v>1520</v>
      </c>
      <c r="Y3750" t="str">
        <f t="shared" si="1399"/>
        <v>Low</v>
      </c>
      <c r="Z3750" t="s">
        <v>17729</v>
      </c>
      <c r="AA3750">
        <v>0</v>
      </c>
      <c r="AB3750" t="str">
        <f t="shared" si="1400"/>
        <v>Symbolic Poster</v>
      </c>
      <c r="AC3750" t="s">
        <v>17730</v>
      </c>
      <c r="AD3750" t="s">
        <v>17731</v>
      </c>
      <c r="AE3750">
        <v>323</v>
      </c>
      <c r="AF3750" t="str">
        <f t="shared" si="1401"/>
        <v>Very Low</v>
      </c>
      <c r="AG3750" t="s">
        <v>9</v>
      </c>
      <c r="AH3750" t="s">
        <v>10</v>
      </c>
      <c r="AI3750" t="s">
        <v>11</v>
      </c>
      <c r="AJ3750" t="str">
        <f t="shared" si="1402"/>
        <v>Teen</v>
      </c>
      <c r="AK3750">
        <v>5000000</v>
      </c>
      <c r="AL3750" t="str">
        <f t="shared" si="1403"/>
        <v>Low Budget</v>
      </c>
      <c r="AM3750">
        <v>2011</v>
      </c>
      <c r="AN3750">
        <f t="shared" si="1404"/>
        <v>14</v>
      </c>
      <c r="AO3750" t="str">
        <f t="shared" si="1405"/>
        <v>Modern Classic</v>
      </c>
      <c r="AP3750">
        <v>270</v>
      </c>
      <c r="AQ3750" t="str">
        <f t="shared" si="1406"/>
        <v>Very Low</v>
      </c>
      <c r="AR3750">
        <v>5.2</v>
      </c>
      <c r="AS3750" t="str">
        <f t="shared" si="1407"/>
        <v>Below Average</v>
      </c>
      <c r="AT3750">
        <v>1.33</v>
      </c>
      <c r="AU3750" t="str">
        <f t="shared" si="1408"/>
        <v>Classic</v>
      </c>
      <c r="AV3750">
        <v>0</v>
      </c>
      <c r="AW3750" t="str">
        <f t="shared" si="1409"/>
        <v>Very Low</v>
      </c>
    </row>
    <row r="3751" spans="1:49" x14ac:dyDescent="0.3">
      <c r="A3751" t="s">
        <v>0</v>
      </c>
      <c r="B3751" t="s">
        <v>17732</v>
      </c>
      <c r="C3751">
        <v>195</v>
      </c>
      <c r="D3751" t="str">
        <f t="shared" si="1389"/>
        <v>Low</v>
      </c>
      <c r="E3751">
        <v>91</v>
      </c>
      <c r="F3751" t="str">
        <f t="shared" si="1390"/>
        <v>1h 31m</v>
      </c>
      <c r="G3751" t="str">
        <f t="shared" si="1391"/>
        <v>Standard Movie</v>
      </c>
      <c r="H3751">
        <v>19</v>
      </c>
      <c r="I3751" t="str">
        <f t="shared" si="1392"/>
        <v>Very Low</v>
      </c>
      <c r="J3751">
        <v>260</v>
      </c>
      <c r="K3751" t="str">
        <f t="shared" si="1393"/>
        <v>Very Low</v>
      </c>
      <c r="L3751" t="s">
        <v>5177</v>
      </c>
      <c r="M3751">
        <v>968</v>
      </c>
      <c r="N3751" t="str">
        <f t="shared" si="1394"/>
        <v>Low</v>
      </c>
      <c r="O3751">
        <v>12055108</v>
      </c>
      <c r="P3751" t="str">
        <f t="shared" si="1395"/>
        <v>Average</v>
      </c>
      <c r="Q3751" t="s">
        <v>2498</v>
      </c>
      <c r="R3751" t="str">
        <f t="shared" si="1396"/>
        <v>Comedy</v>
      </c>
      <c r="S3751">
        <f t="shared" si="1397"/>
        <v>2</v>
      </c>
      <c r="T3751" t="s">
        <v>350</v>
      </c>
      <c r="U3751" t="s">
        <v>17733</v>
      </c>
      <c r="V3751">
        <v>61151</v>
      </c>
      <c r="W3751" t="str">
        <f t="shared" si="1398"/>
        <v>Medium</v>
      </c>
      <c r="X3751">
        <v>2528</v>
      </c>
      <c r="Y3751" t="str">
        <f t="shared" si="1399"/>
        <v>Low</v>
      </c>
      <c r="Z3751" t="s">
        <v>2997</v>
      </c>
      <c r="AA3751">
        <v>0</v>
      </c>
      <c r="AB3751" t="str">
        <f t="shared" si="1400"/>
        <v>Symbolic Poster</v>
      </c>
      <c r="AC3751" t="s">
        <v>17734</v>
      </c>
      <c r="AD3751" t="s">
        <v>17735</v>
      </c>
      <c r="AE3751">
        <v>134</v>
      </c>
      <c r="AF3751" t="str">
        <f t="shared" si="1401"/>
        <v>Very Low</v>
      </c>
      <c r="AG3751" t="s">
        <v>9</v>
      </c>
      <c r="AH3751" t="s">
        <v>10</v>
      </c>
      <c r="AI3751" t="s">
        <v>556</v>
      </c>
      <c r="AJ3751" t="str">
        <f t="shared" si="1402"/>
        <v>Adult</v>
      </c>
      <c r="AK3751">
        <v>8000000</v>
      </c>
      <c r="AL3751" t="str">
        <f t="shared" si="1403"/>
        <v>Low Budget</v>
      </c>
      <c r="AM3751">
        <v>2008</v>
      </c>
      <c r="AN3751">
        <f t="shared" si="1404"/>
        <v>17</v>
      </c>
      <c r="AO3751" t="str">
        <f t="shared" si="1405"/>
        <v>Old Classic</v>
      </c>
      <c r="AP3751">
        <v>934</v>
      </c>
      <c r="AQ3751" t="str">
        <f t="shared" si="1406"/>
        <v>Very Low</v>
      </c>
      <c r="AR3751">
        <v>6.9</v>
      </c>
      <c r="AS3751" t="str">
        <f t="shared" si="1407"/>
        <v>Average</v>
      </c>
      <c r="AT3751">
        <v>2.35</v>
      </c>
      <c r="AU3751" t="str">
        <f t="shared" si="1408"/>
        <v>Cinematic Widescreen</v>
      </c>
      <c r="AV3751">
        <v>0</v>
      </c>
      <c r="AW3751" t="str">
        <f t="shared" si="1409"/>
        <v>Very Low</v>
      </c>
    </row>
    <row r="3752" spans="1:49" x14ac:dyDescent="0.3">
      <c r="A3752" t="s">
        <v>0</v>
      </c>
      <c r="B3752" t="s">
        <v>14079</v>
      </c>
      <c r="C3752">
        <v>203</v>
      </c>
      <c r="D3752" t="str">
        <f t="shared" si="1389"/>
        <v>Medium</v>
      </c>
      <c r="E3752">
        <v>103</v>
      </c>
      <c r="F3752" t="str">
        <f t="shared" si="1390"/>
        <v>1h 43m</v>
      </c>
      <c r="G3752" t="str">
        <f t="shared" si="1391"/>
        <v>Standard Movie</v>
      </c>
      <c r="H3752">
        <v>66</v>
      </c>
      <c r="I3752" t="str">
        <f t="shared" si="1392"/>
        <v>Very Low</v>
      </c>
      <c r="J3752">
        <v>13</v>
      </c>
      <c r="K3752" t="str">
        <f t="shared" si="1393"/>
        <v>Very Low</v>
      </c>
      <c r="L3752" t="s">
        <v>17736</v>
      </c>
      <c r="M3752">
        <v>155</v>
      </c>
      <c r="N3752" t="str">
        <f t="shared" si="1394"/>
        <v>Low</v>
      </c>
      <c r="O3752">
        <v>27285953</v>
      </c>
      <c r="P3752" t="str">
        <f t="shared" si="1395"/>
        <v>Average</v>
      </c>
      <c r="Q3752" t="s">
        <v>31</v>
      </c>
      <c r="R3752" t="str">
        <f t="shared" si="1396"/>
        <v>Action</v>
      </c>
      <c r="S3752">
        <f t="shared" si="1397"/>
        <v>2</v>
      </c>
      <c r="T3752" t="s">
        <v>17737</v>
      </c>
      <c r="U3752" t="s">
        <v>17738</v>
      </c>
      <c r="V3752">
        <v>48675</v>
      </c>
      <c r="W3752" t="str">
        <f t="shared" si="1398"/>
        <v>Low</v>
      </c>
      <c r="X3752">
        <v>259</v>
      </c>
      <c r="Y3752" t="str">
        <f t="shared" si="1399"/>
        <v>Very Low</v>
      </c>
      <c r="Z3752" t="s">
        <v>17739</v>
      </c>
      <c r="AA3752">
        <v>0</v>
      </c>
      <c r="AB3752" t="str">
        <f t="shared" si="1400"/>
        <v>Symbolic Poster</v>
      </c>
      <c r="AC3752" t="s">
        <v>17740</v>
      </c>
      <c r="AD3752" t="s">
        <v>17741</v>
      </c>
      <c r="AE3752">
        <v>214</v>
      </c>
      <c r="AF3752" t="str">
        <f t="shared" si="1401"/>
        <v>Very Low</v>
      </c>
      <c r="AG3752" t="s">
        <v>9</v>
      </c>
      <c r="AH3752" t="s">
        <v>10</v>
      </c>
      <c r="AI3752" t="s">
        <v>556</v>
      </c>
      <c r="AJ3752" t="str">
        <f t="shared" si="1402"/>
        <v>Adult</v>
      </c>
      <c r="AK3752">
        <v>5000000</v>
      </c>
      <c r="AL3752" t="str">
        <f t="shared" si="1403"/>
        <v>Low Budget</v>
      </c>
      <c r="AM3752">
        <v>2015</v>
      </c>
      <c r="AN3752">
        <f t="shared" si="1404"/>
        <v>10</v>
      </c>
      <c r="AO3752" t="str">
        <f t="shared" si="1405"/>
        <v>Modern Classic</v>
      </c>
      <c r="AP3752">
        <v>78</v>
      </c>
      <c r="AQ3752" t="str">
        <f t="shared" si="1406"/>
        <v>Very Low</v>
      </c>
      <c r="AR3752">
        <v>6.8</v>
      </c>
      <c r="AS3752" t="str">
        <f t="shared" si="1407"/>
        <v>Average</v>
      </c>
      <c r="AT3752">
        <v>1.85</v>
      </c>
      <c r="AU3752" t="str">
        <f t="shared" si="1408"/>
        <v>HDTV / Widescreen</v>
      </c>
      <c r="AV3752">
        <v>16000</v>
      </c>
      <c r="AW3752" t="str">
        <f t="shared" si="1409"/>
        <v>Medium</v>
      </c>
    </row>
    <row r="3753" spans="1:49" x14ac:dyDescent="0.3">
      <c r="A3753" t="s">
        <v>0</v>
      </c>
      <c r="B3753" t="s">
        <v>17742</v>
      </c>
      <c r="C3753">
        <v>44</v>
      </c>
      <c r="D3753" t="str">
        <f t="shared" si="1389"/>
        <v>Very Low</v>
      </c>
      <c r="E3753">
        <v>90</v>
      </c>
      <c r="F3753" t="str">
        <f t="shared" si="1390"/>
        <v>1h 30m</v>
      </c>
      <c r="G3753" t="str">
        <f t="shared" si="1391"/>
        <v>Standard Movie</v>
      </c>
      <c r="H3753">
        <v>152</v>
      </c>
      <c r="I3753" t="str">
        <f t="shared" si="1392"/>
        <v>Very Low</v>
      </c>
      <c r="J3753">
        <v>826</v>
      </c>
      <c r="K3753" t="str">
        <f t="shared" si="1393"/>
        <v>Very Low</v>
      </c>
      <c r="L3753" t="s">
        <v>3300</v>
      </c>
      <c r="M3753">
        <v>21000</v>
      </c>
      <c r="N3753" t="str">
        <f t="shared" si="1394"/>
        <v>Medium</v>
      </c>
      <c r="O3753">
        <f t="shared" ref="O3753:O3754" si="1411">O3752</f>
        <v>27285953</v>
      </c>
      <c r="P3753" t="str">
        <f t="shared" si="1395"/>
        <v>Average</v>
      </c>
      <c r="Q3753" t="s">
        <v>14</v>
      </c>
      <c r="R3753" t="str">
        <f t="shared" si="1396"/>
        <v>Action</v>
      </c>
      <c r="S3753">
        <f t="shared" si="1397"/>
        <v>3</v>
      </c>
      <c r="T3753" t="s">
        <v>17743</v>
      </c>
      <c r="U3753" t="s">
        <v>17744</v>
      </c>
      <c r="V3753">
        <v>15345</v>
      </c>
      <c r="W3753" t="str">
        <f t="shared" si="1398"/>
        <v>Low</v>
      </c>
      <c r="X3753">
        <v>23714</v>
      </c>
      <c r="Y3753" t="str">
        <f t="shared" si="1399"/>
        <v>Medium</v>
      </c>
      <c r="Z3753" t="s">
        <v>875</v>
      </c>
      <c r="AA3753">
        <v>0</v>
      </c>
      <c r="AB3753" t="str">
        <f t="shared" si="1400"/>
        <v>Symbolic Poster</v>
      </c>
      <c r="AC3753" t="s">
        <v>17745</v>
      </c>
      <c r="AD3753" t="s">
        <v>17746</v>
      </c>
      <c r="AE3753">
        <v>87</v>
      </c>
      <c r="AF3753" t="str">
        <f t="shared" si="1401"/>
        <v>Very Low</v>
      </c>
      <c r="AG3753" t="s">
        <v>9</v>
      </c>
      <c r="AH3753" t="s">
        <v>10</v>
      </c>
      <c r="AI3753" t="s">
        <v>66</v>
      </c>
      <c r="AJ3753" t="str">
        <f t="shared" si="1402"/>
        <v>Family</v>
      </c>
      <c r="AK3753">
        <v>8000000</v>
      </c>
      <c r="AL3753" t="str">
        <f t="shared" si="1403"/>
        <v>Low Budget</v>
      </c>
      <c r="AM3753">
        <v>1982</v>
      </c>
      <c r="AN3753">
        <f t="shared" si="1404"/>
        <v>43</v>
      </c>
      <c r="AO3753" t="str">
        <f t="shared" si="1405"/>
        <v>Old Classic</v>
      </c>
      <c r="AP3753">
        <v>982</v>
      </c>
      <c r="AQ3753" t="str">
        <f t="shared" si="1406"/>
        <v>Very Low</v>
      </c>
      <c r="AR3753">
        <v>6.2</v>
      </c>
      <c r="AS3753" t="str">
        <f t="shared" si="1407"/>
        <v>Average</v>
      </c>
      <c r="AT3753">
        <v>1.85</v>
      </c>
      <c r="AU3753" t="str">
        <f t="shared" si="1408"/>
        <v>HDTV / Widescreen</v>
      </c>
      <c r="AV3753">
        <v>0</v>
      </c>
      <c r="AW3753" t="str">
        <f t="shared" si="1409"/>
        <v>Very Low</v>
      </c>
    </row>
    <row r="3754" spans="1:49" x14ac:dyDescent="0.3">
      <c r="A3754" t="s">
        <v>0</v>
      </c>
      <c r="B3754" t="s">
        <v>17012</v>
      </c>
      <c r="C3754">
        <v>14</v>
      </c>
      <c r="D3754" t="str">
        <f t="shared" si="1389"/>
        <v>Very Low</v>
      </c>
      <c r="E3754">
        <v>141</v>
      </c>
      <c r="F3754" t="str">
        <f t="shared" si="1390"/>
        <v>2h 21m</v>
      </c>
      <c r="G3754" t="str">
        <f t="shared" si="1391"/>
        <v>Long Movie</v>
      </c>
      <c r="H3754">
        <v>54</v>
      </c>
      <c r="I3754" t="str">
        <f t="shared" si="1392"/>
        <v>Very Low</v>
      </c>
      <c r="J3754">
        <v>70</v>
      </c>
      <c r="K3754" t="str">
        <f t="shared" si="1393"/>
        <v>Very Low</v>
      </c>
      <c r="L3754" t="s">
        <v>17747</v>
      </c>
      <c r="M3754">
        <v>746</v>
      </c>
      <c r="N3754" t="str">
        <f t="shared" si="1394"/>
        <v>Low</v>
      </c>
      <c r="O3754">
        <f t="shared" si="1411"/>
        <v>27285953</v>
      </c>
      <c r="P3754" t="str">
        <f t="shared" si="1395"/>
        <v>Average</v>
      </c>
      <c r="Q3754" t="s">
        <v>1912</v>
      </c>
      <c r="R3754" t="str">
        <f t="shared" si="1396"/>
        <v>Drama</v>
      </c>
      <c r="S3754">
        <f t="shared" si="1397"/>
        <v>4</v>
      </c>
      <c r="T3754" t="s">
        <v>17748</v>
      </c>
      <c r="U3754" t="s">
        <v>17749</v>
      </c>
      <c r="V3754">
        <v>2017</v>
      </c>
      <c r="W3754" t="str">
        <f t="shared" si="1398"/>
        <v>Very Low</v>
      </c>
      <c r="X3754">
        <v>1332</v>
      </c>
      <c r="Y3754" t="str">
        <f t="shared" si="1399"/>
        <v>Low</v>
      </c>
      <c r="Z3754" t="s">
        <v>17750</v>
      </c>
      <c r="AA3754">
        <v>2</v>
      </c>
      <c r="AB3754" t="str">
        <f t="shared" si="1400"/>
        <v>Duo/Trio Poster</v>
      </c>
      <c r="AC3754" t="s">
        <v>17751</v>
      </c>
      <c r="AD3754" t="s">
        <v>17752</v>
      </c>
      <c r="AE3754">
        <v>33</v>
      </c>
      <c r="AF3754" t="str">
        <f t="shared" si="1401"/>
        <v>Very Low</v>
      </c>
      <c r="AG3754" t="s">
        <v>9</v>
      </c>
      <c r="AH3754" t="s">
        <v>10</v>
      </c>
      <c r="AI3754" t="str">
        <f>AI3753</f>
        <v>PG</v>
      </c>
      <c r="AJ3754" t="str">
        <f t="shared" si="1402"/>
        <v>Family</v>
      </c>
      <c r="AK3754">
        <v>5000000</v>
      </c>
      <c r="AL3754" t="str">
        <f t="shared" si="1403"/>
        <v>Low Budget</v>
      </c>
      <c r="AM3754">
        <v>1959</v>
      </c>
      <c r="AN3754">
        <f t="shared" si="1404"/>
        <v>66</v>
      </c>
      <c r="AO3754" t="str">
        <f t="shared" si="1405"/>
        <v>Old Classic</v>
      </c>
      <c r="AP3754">
        <v>333</v>
      </c>
      <c r="AQ3754" t="str">
        <f t="shared" si="1406"/>
        <v>Very Low</v>
      </c>
      <c r="AR3754">
        <v>6.2</v>
      </c>
      <c r="AS3754" t="str">
        <f t="shared" si="1407"/>
        <v>Average</v>
      </c>
      <c r="AT3754">
        <v>2.2000000000000002</v>
      </c>
      <c r="AU3754" t="str">
        <f t="shared" si="1408"/>
        <v>Cinematic Widescreen</v>
      </c>
      <c r="AV3754">
        <v>270</v>
      </c>
      <c r="AW3754" t="str">
        <f t="shared" si="1409"/>
        <v>Very Low</v>
      </c>
    </row>
    <row r="3755" spans="1:49" x14ac:dyDescent="0.3">
      <c r="A3755" t="s">
        <v>0</v>
      </c>
      <c r="B3755" t="s">
        <v>17753</v>
      </c>
      <c r="C3755">
        <v>59</v>
      </c>
      <c r="D3755" t="str">
        <f t="shared" si="1389"/>
        <v>Low</v>
      </c>
      <c r="E3755">
        <v>92</v>
      </c>
      <c r="F3755" t="str">
        <f t="shared" si="1390"/>
        <v>1h 32m</v>
      </c>
      <c r="G3755" t="str">
        <f t="shared" si="1391"/>
        <v>Standard Movie</v>
      </c>
      <c r="H3755">
        <v>89</v>
      </c>
      <c r="I3755" t="str">
        <f t="shared" si="1392"/>
        <v>Very Low</v>
      </c>
      <c r="J3755">
        <v>355</v>
      </c>
      <c r="K3755" t="str">
        <f t="shared" si="1393"/>
        <v>Very Low</v>
      </c>
      <c r="L3755" t="s">
        <v>5236</v>
      </c>
      <c r="M3755">
        <v>729</v>
      </c>
      <c r="N3755" t="str">
        <f t="shared" si="1394"/>
        <v>Low</v>
      </c>
      <c r="O3755">
        <v>11675178</v>
      </c>
      <c r="P3755" t="str">
        <f t="shared" si="1395"/>
        <v>Average</v>
      </c>
      <c r="Q3755" t="s">
        <v>1642</v>
      </c>
      <c r="R3755" t="str">
        <f t="shared" si="1396"/>
        <v>Comedy</v>
      </c>
      <c r="S3755">
        <f t="shared" si="1397"/>
        <v>1</v>
      </c>
      <c r="T3755" t="s">
        <v>386</v>
      </c>
      <c r="U3755" t="s">
        <v>17754</v>
      </c>
      <c r="V3755">
        <v>9509</v>
      </c>
      <c r="W3755" t="str">
        <f t="shared" si="1398"/>
        <v>Very Low</v>
      </c>
      <c r="X3755">
        <v>2848</v>
      </c>
      <c r="Y3755" t="str">
        <f t="shared" si="1399"/>
        <v>Low</v>
      </c>
      <c r="Z3755" t="s">
        <v>7911</v>
      </c>
      <c r="AA3755">
        <v>4</v>
      </c>
      <c r="AB3755" t="str">
        <f t="shared" si="1400"/>
        <v>Ensemble Poster</v>
      </c>
      <c r="AC3755" t="s">
        <v>17755</v>
      </c>
      <c r="AD3755" t="s">
        <v>17756</v>
      </c>
      <c r="AE3755">
        <v>53</v>
      </c>
      <c r="AF3755" t="str">
        <f t="shared" si="1401"/>
        <v>Very Low</v>
      </c>
      <c r="AG3755" t="s">
        <v>9</v>
      </c>
      <c r="AH3755" t="s">
        <v>10</v>
      </c>
      <c r="AI3755" t="s">
        <v>556</v>
      </c>
      <c r="AJ3755" t="str">
        <f t="shared" si="1402"/>
        <v>Adult</v>
      </c>
      <c r="AK3755">
        <v>5000000</v>
      </c>
      <c r="AL3755" t="str">
        <f t="shared" si="1403"/>
        <v>Low Budget</v>
      </c>
      <c r="AM3755">
        <v>2016</v>
      </c>
      <c r="AN3755">
        <f t="shared" si="1404"/>
        <v>9</v>
      </c>
      <c r="AO3755" t="str">
        <f t="shared" si="1405"/>
        <v>Modern Classic</v>
      </c>
      <c r="AP3755">
        <v>706</v>
      </c>
      <c r="AQ3755" t="str">
        <f t="shared" si="1406"/>
        <v>Very Low</v>
      </c>
      <c r="AR3755">
        <v>3.5</v>
      </c>
      <c r="AS3755" t="str">
        <f t="shared" si="1407"/>
        <v>Very Poor</v>
      </c>
      <c r="AT3755">
        <f>AT3754</f>
        <v>2.2000000000000002</v>
      </c>
      <c r="AU3755" t="str">
        <f t="shared" si="1408"/>
        <v>Cinematic Widescreen</v>
      </c>
      <c r="AV3755">
        <v>11000</v>
      </c>
      <c r="AW3755" t="str">
        <f t="shared" si="1409"/>
        <v>Medium</v>
      </c>
    </row>
    <row r="3756" spans="1:49" x14ac:dyDescent="0.3">
      <c r="A3756" t="s">
        <v>0</v>
      </c>
      <c r="B3756" t="s">
        <v>5054</v>
      </c>
      <c r="C3756">
        <v>45</v>
      </c>
      <c r="D3756" t="str">
        <f t="shared" si="1389"/>
        <v>Very Low</v>
      </c>
      <c r="E3756">
        <v>99</v>
      </c>
      <c r="F3756" t="str">
        <f t="shared" si="1390"/>
        <v>1h 39m</v>
      </c>
      <c r="G3756" t="str">
        <f t="shared" si="1391"/>
        <v>Standard Movie</v>
      </c>
      <c r="H3756">
        <v>1000</v>
      </c>
      <c r="I3756" t="str">
        <f t="shared" si="1392"/>
        <v>Very Low</v>
      </c>
      <c r="J3756">
        <v>409</v>
      </c>
      <c r="K3756" t="str">
        <f t="shared" si="1393"/>
        <v>Very Low</v>
      </c>
      <c r="L3756" t="s">
        <v>1630</v>
      </c>
      <c r="M3756">
        <v>849</v>
      </c>
      <c r="N3756" t="str">
        <f t="shared" si="1394"/>
        <v>Low</v>
      </c>
      <c r="O3756">
        <v>10572742</v>
      </c>
      <c r="P3756" t="str">
        <f t="shared" si="1395"/>
        <v>Average</v>
      </c>
      <c r="Q3756" t="s">
        <v>185</v>
      </c>
      <c r="R3756" t="str">
        <f t="shared" si="1396"/>
        <v>Drama</v>
      </c>
      <c r="S3756">
        <f t="shared" si="1397"/>
        <v>2</v>
      </c>
      <c r="T3756" t="s">
        <v>8542</v>
      </c>
      <c r="U3756" t="s">
        <v>17757</v>
      </c>
      <c r="V3756">
        <v>2326</v>
      </c>
      <c r="W3756" t="str">
        <f t="shared" si="1398"/>
        <v>Very Low</v>
      </c>
      <c r="X3756">
        <v>2269</v>
      </c>
      <c r="Y3756" t="str">
        <f t="shared" si="1399"/>
        <v>Low</v>
      </c>
      <c r="Z3756" t="s">
        <v>2455</v>
      </c>
      <c r="AA3756">
        <v>1</v>
      </c>
      <c r="AB3756" t="str">
        <f t="shared" si="1400"/>
        <v>Solo Star Poster</v>
      </c>
      <c r="AC3756" t="s">
        <v>17758</v>
      </c>
      <c r="AD3756" t="s">
        <v>17759</v>
      </c>
      <c r="AE3756">
        <v>21</v>
      </c>
      <c r="AF3756" t="str">
        <f t="shared" si="1401"/>
        <v>Very Low</v>
      </c>
      <c r="AG3756" t="s">
        <v>9</v>
      </c>
      <c r="AH3756" t="s">
        <v>10</v>
      </c>
      <c r="AI3756" t="s">
        <v>11</v>
      </c>
      <c r="AJ3756" t="str">
        <f t="shared" si="1402"/>
        <v>Teen</v>
      </c>
      <c r="AK3756">
        <v>8000000</v>
      </c>
      <c r="AL3756" t="str">
        <f t="shared" si="1403"/>
        <v>Low Budget</v>
      </c>
      <c r="AM3756">
        <v>2009</v>
      </c>
      <c r="AN3756">
        <f t="shared" si="1404"/>
        <v>16</v>
      </c>
      <c r="AO3756" t="str">
        <f t="shared" si="1405"/>
        <v>Old Classic</v>
      </c>
      <c r="AP3756">
        <v>578</v>
      </c>
      <c r="AQ3756" t="str">
        <f t="shared" si="1406"/>
        <v>Very Low</v>
      </c>
      <c r="AR3756">
        <v>6.1</v>
      </c>
      <c r="AS3756" t="str">
        <f t="shared" si="1407"/>
        <v>Average</v>
      </c>
      <c r="AT3756">
        <v>1.85</v>
      </c>
      <c r="AU3756" t="str">
        <f t="shared" si="1408"/>
        <v>HDTV / Widescreen</v>
      </c>
      <c r="AV3756">
        <v>738</v>
      </c>
      <c r="AW3756" t="str">
        <f t="shared" si="1409"/>
        <v>Very Low</v>
      </c>
    </row>
    <row r="3757" spans="1:49" x14ac:dyDescent="0.3">
      <c r="A3757" t="s">
        <v>718</v>
      </c>
      <c r="B3757" t="s">
        <v>17760</v>
      </c>
      <c r="C3757">
        <v>42</v>
      </c>
      <c r="D3757" t="str">
        <f t="shared" si="1389"/>
        <v>Very Low</v>
      </c>
      <c r="E3757">
        <v>79</v>
      </c>
      <c r="F3757" t="str">
        <f t="shared" si="1390"/>
        <v>1h 19m</v>
      </c>
      <c r="G3757" t="str">
        <f t="shared" si="1391"/>
        <v>Featurette</v>
      </c>
      <c r="H3757">
        <v>57</v>
      </c>
      <c r="I3757" t="str">
        <f t="shared" si="1392"/>
        <v>Very Low</v>
      </c>
      <c r="J3757">
        <v>99</v>
      </c>
      <c r="K3757" t="str">
        <f t="shared" si="1393"/>
        <v>Very Low</v>
      </c>
      <c r="L3757" t="s">
        <v>17761</v>
      </c>
      <c r="M3757">
        <v>998</v>
      </c>
      <c r="N3757" t="str">
        <f t="shared" si="1394"/>
        <v>Low</v>
      </c>
      <c r="O3757">
        <f>O3756</f>
        <v>10572742</v>
      </c>
      <c r="P3757" t="str">
        <f t="shared" si="1395"/>
        <v>Average</v>
      </c>
      <c r="Q3757" t="s">
        <v>5576</v>
      </c>
      <c r="R3757" t="str">
        <f t="shared" si="1396"/>
        <v>Drama</v>
      </c>
      <c r="S3757">
        <f t="shared" si="1397"/>
        <v>3</v>
      </c>
      <c r="T3757" t="s">
        <v>17762</v>
      </c>
      <c r="U3757" t="s">
        <v>17763</v>
      </c>
      <c r="V3757">
        <v>3519</v>
      </c>
      <c r="W3757" t="str">
        <f t="shared" si="1398"/>
        <v>Very Low</v>
      </c>
      <c r="X3757">
        <v>1284</v>
      </c>
      <c r="Y3757" t="str">
        <f t="shared" si="1399"/>
        <v>Low</v>
      </c>
      <c r="Z3757" t="s">
        <v>17764</v>
      </c>
      <c r="AA3757">
        <v>1</v>
      </c>
      <c r="AB3757" t="str">
        <f t="shared" si="1400"/>
        <v>Solo Star Poster</v>
      </c>
      <c r="AC3757" t="s">
        <v>17765</v>
      </c>
      <c r="AD3757" t="s">
        <v>17766</v>
      </c>
      <c r="AE3757">
        <v>46</v>
      </c>
      <c r="AF3757" t="str">
        <f t="shared" si="1401"/>
        <v>Very Low</v>
      </c>
      <c r="AG3757" t="s">
        <v>9</v>
      </c>
      <c r="AH3757" t="s">
        <v>10</v>
      </c>
      <c r="AI3757" t="s">
        <v>5584</v>
      </c>
      <c r="AJ3757" t="str">
        <f t="shared" si="1402"/>
        <v>Other/Unknown</v>
      </c>
      <c r="AK3757">
        <v>800000</v>
      </c>
      <c r="AL3757" t="str">
        <f t="shared" si="1403"/>
        <v>Low Budget</v>
      </c>
      <c r="AM3757">
        <v>1932</v>
      </c>
      <c r="AN3757">
        <f t="shared" si="1404"/>
        <v>93</v>
      </c>
      <c r="AO3757" t="str">
        <f t="shared" si="1405"/>
        <v>Old Classic</v>
      </c>
      <c r="AP3757">
        <v>164</v>
      </c>
      <c r="AQ3757" t="str">
        <f t="shared" si="1406"/>
        <v>Very Low</v>
      </c>
      <c r="AR3757">
        <v>6.6</v>
      </c>
      <c r="AS3757" t="str">
        <f t="shared" si="1407"/>
        <v>Average</v>
      </c>
      <c r="AT3757">
        <v>1.37</v>
      </c>
      <c r="AU3757" t="str">
        <f t="shared" si="1408"/>
        <v>Classic</v>
      </c>
      <c r="AV3757">
        <v>213</v>
      </c>
      <c r="AW3757" t="str">
        <f t="shared" si="1409"/>
        <v>Very Low</v>
      </c>
    </row>
    <row r="3758" spans="1:49" x14ac:dyDescent="0.3">
      <c r="A3758" t="s">
        <v>0</v>
      </c>
      <c r="B3758" t="s">
        <v>9564</v>
      </c>
      <c r="C3758">
        <v>12</v>
      </c>
      <c r="D3758" t="str">
        <f t="shared" si="1389"/>
        <v>Very Low</v>
      </c>
      <c r="E3758">
        <v>96</v>
      </c>
      <c r="F3758" t="str">
        <f t="shared" si="1390"/>
        <v>1h 36m</v>
      </c>
      <c r="G3758" t="str">
        <f t="shared" si="1391"/>
        <v>Standard Movie</v>
      </c>
      <c r="H3758">
        <v>23</v>
      </c>
      <c r="I3758" t="str">
        <f t="shared" si="1392"/>
        <v>Very Low</v>
      </c>
      <c r="J3758">
        <v>503</v>
      </c>
      <c r="K3758" t="str">
        <f t="shared" si="1393"/>
        <v>Very Low</v>
      </c>
      <c r="L3758" t="s">
        <v>3466</v>
      </c>
      <c r="M3758">
        <v>927</v>
      </c>
      <c r="N3758" t="str">
        <f t="shared" si="1394"/>
        <v>Low</v>
      </c>
      <c r="O3758">
        <v>9658370</v>
      </c>
      <c r="P3758" t="str">
        <f t="shared" si="1395"/>
        <v>Flop</v>
      </c>
      <c r="Q3758" t="s">
        <v>1652</v>
      </c>
      <c r="R3758" t="str">
        <f t="shared" si="1396"/>
        <v>Comedy</v>
      </c>
      <c r="S3758">
        <f t="shared" si="1397"/>
        <v>2</v>
      </c>
      <c r="T3758" t="s">
        <v>9003</v>
      </c>
      <c r="U3758" t="s">
        <v>17767</v>
      </c>
      <c r="V3758">
        <v>1180</v>
      </c>
      <c r="W3758" t="str">
        <f t="shared" si="1398"/>
        <v>Very Low</v>
      </c>
      <c r="X3758">
        <v>3552</v>
      </c>
      <c r="Y3758" t="str">
        <f t="shared" si="1399"/>
        <v>Low</v>
      </c>
      <c r="Z3758" t="s">
        <v>17768</v>
      </c>
      <c r="AA3758">
        <v>6</v>
      </c>
      <c r="AB3758" t="str">
        <f t="shared" si="1400"/>
        <v>Ensemble Poster</v>
      </c>
      <c r="AC3758" t="str">
        <f>AC3757</f>
        <v>1910s|ambulance driver|italy|lake|nurse</v>
      </c>
      <c r="AD3758" t="s">
        <v>17769</v>
      </c>
      <c r="AE3758">
        <v>9</v>
      </c>
      <c r="AF3758" t="str">
        <f t="shared" si="1401"/>
        <v>Very Low</v>
      </c>
      <c r="AG3758" t="s">
        <v>9</v>
      </c>
      <c r="AH3758" t="s">
        <v>10</v>
      </c>
      <c r="AI3758" t="s">
        <v>556</v>
      </c>
      <c r="AJ3758" t="str">
        <f t="shared" si="1402"/>
        <v>Adult</v>
      </c>
      <c r="AK3758">
        <v>5000000</v>
      </c>
      <c r="AL3758" t="str">
        <f t="shared" si="1403"/>
        <v>Low Budget</v>
      </c>
      <c r="AM3758">
        <v>2016</v>
      </c>
      <c r="AN3758">
        <f t="shared" si="1404"/>
        <v>9</v>
      </c>
      <c r="AO3758" t="str">
        <f t="shared" si="1405"/>
        <v>Modern Classic</v>
      </c>
      <c r="AP3758">
        <v>509</v>
      </c>
      <c r="AQ3758" t="str">
        <f t="shared" si="1406"/>
        <v>Very Low</v>
      </c>
      <c r="AR3758">
        <v>4.5</v>
      </c>
      <c r="AS3758" t="str">
        <f t="shared" si="1407"/>
        <v>Poor</v>
      </c>
      <c r="AT3758">
        <f>AT3757</f>
        <v>1.37</v>
      </c>
      <c r="AU3758" t="str">
        <f t="shared" si="1408"/>
        <v>Classic</v>
      </c>
      <c r="AV3758">
        <v>740</v>
      </c>
      <c r="AW3758" t="str">
        <f t="shared" si="1409"/>
        <v>Very Low</v>
      </c>
    </row>
    <row r="3759" spans="1:49" x14ac:dyDescent="0.3">
      <c r="A3759" t="s">
        <v>0</v>
      </c>
      <c r="B3759" t="s">
        <v>17770</v>
      </c>
      <c r="C3759">
        <v>29</v>
      </c>
      <c r="D3759" t="str">
        <f t="shared" si="1389"/>
        <v>Very Low</v>
      </c>
      <c r="E3759">
        <v>82</v>
      </c>
      <c r="F3759" t="str">
        <f t="shared" si="1390"/>
        <v>1h 22m</v>
      </c>
      <c r="G3759" t="str">
        <f t="shared" si="1391"/>
        <v>Featurette</v>
      </c>
      <c r="H3759">
        <v>99</v>
      </c>
      <c r="I3759" t="str">
        <f t="shared" si="1392"/>
        <v>Very Low</v>
      </c>
      <c r="J3759">
        <v>44</v>
      </c>
      <c r="K3759" t="str">
        <f t="shared" si="1393"/>
        <v>Very Low</v>
      </c>
      <c r="L3759" t="s">
        <v>17771</v>
      </c>
      <c r="M3759">
        <v>93</v>
      </c>
      <c r="N3759" t="str">
        <f t="shared" si="1394"/>
        <v>Low</v>
      </c>
      <c r="O3759">
        <v>9628751</v>
      </c>
      <c r="P3759" t="str">
        <f t="shared" si="1395"/>
        <v>Flop</v>
      </c>
      <c r="Q3759" t="s">
        <v>3126</v>
      </c>
      <c r="R3759" t="str">
        <f t="shared" si="1396"/>
        <v>Action</v>
      </c>
      <c r="S3759">
        <f t="shared" si="1397"/>
        <v>5</v>
      </c>
      <c r="T3759" t="s">
        <v>17772</v>
      </c>
      <c r="U3759" t="s">
        <v>17773</v>
      </c>
      <c r="V3759">
        <v>5164</v>
      </c>
      <c r="W3759" t="str">
        <f t="shared" si="1398"/>
        <v>Very Low</v>
      </c>
      <c r="X3759">
        <v>315</v>
      </c>
      <c r="Y3759" t="str">
        <f t="shared" si="1399"/>
        <v>Very Low</v>
      </c>
      <c r="Z3759" t="s">
        <v>17774</v>
      </c>
      <c r="AA3759">
        <v>0</v>
      </c>
      <c r="AB3759" t="str">
        <f t="shared" si="1400"/>
        <v>Symbolic Poster</v>
      </c>
      <c r="AC3759" t="s">
        <v>17775</v>
      </c>
      <c r="AD3759" t="s">
        <v>17776</v>
      </c>
      <c r="AE3759">
        <v>65</v>
      </c>
      <c r="AF3759" t="str">
        <f t="shared" si="1401"/>
        <v>Very Low</v>
      </c>
      <c r="AG3759" t="s">
        <v>9</v>
      </c>
      <c r="AH3759" t="s">
        <v>10</v>
      </c>
      <c r="AI3759" t="s">
        <v>66</v>
      </c>
      <c r="AJ3759" t="str">
        <f t="shared" si="1402"/>
        <v>Family</v>
      </c>
      <c r="AK3759">
        <v>5000000</v>
      </c>
      <c r="AL3759" t="str">
        <f t="shared" si="1403"/>
        <v>Low Budget</v>
      </c>
      <c r="AM3759">
        <v>2000</v>
      </c>
      <c r="AN3759">
        <f t="shared" si="1404"/>
        <v>25</v>
      </c>
      <c r="AO3759" t="str">
        <f t="shared" si="1405"/>
        <v>Old Classic</v>
      </c>
      <c r="AP3759">
        <v>45</v>
      </c>
      <c r="AQ3759" t="str">
        <f t="shared" si="1406"/>
        <v>Very Low</v>
      </c>
      <c r="AR3759">
        <v>5.9</v>
      </c>
      <c r="AS3759" t="str">
        <f t="shared" si="1407"/>
        <v>Below Average</v>
      </c>
      <c r="AT3759">
        <v>1.85</v>
      </c>
      <c r="AU3759" t="str">
        <f t="shared" si="1408"/>
        <v>HDTV / Widescreen</v>
      </c>
      <c r="AV3759">
        <v>207</v>
      </c>
      <c r="AW3759" t="str">
        <f t="shared" si="1409"/>
        <v>Very Low</v>
      </c>
    </row>
    <row r="3760" spans="1:49" x14ac:dyDescent="0.3">
      <c r="A3760" t="s">
        <v>0</v>
      </c>
      <c r="B3760" t="s">
        <v>17777</v>
      </c>
      <c r="C3760">
        <v>121</v>
      </c>
      <c r="D3760" t="str">
        <f t="shared" si="1389"/>
        <v>Low</v>
      </c>
      <c r="E3760">
        <v>92</v>
      </c>
      <c r="F3760" t="str">
        <f t="shared" si="1390"/>
        <v>1h 32m</v>
      </c>
      <c r="G3760" t="str">
        <f t="shared" si="1391"/>
        <v>Standard Movie</v>
      </c>
      <c r="H3760">
        <v>12</v>
      </c>
      <c r="I3760" t="str">
        <f t="shared" si="1392"/>
        <v>Very Low</v>
      </c>
      <c r="J3760">
        <v>797</v>
      </c>
      <c r="K3760" t="str">
        <f t="shared" si="1393"/>
        <v>Very Low</v>
      </c>
      <c r="L3760" t="s">
        <v>3922</v>
      </c>
      <c r="M3760">
        <v>3000</v>
      </c>
      <c r="N3760" t="str">
        <f t="shared" si="1394"/>
        <v>Low</v>
      </c>
      <c r="O3760">
        <v>8786715</v>
      </c>
      <c r="P3760" t="str">
        <f t="shared" si="1395"/>
        <v>Flop</v>
      </c>
      <c r="Q3760" t="s">
        <v>2498</v>
      </c>
      <c r="R3760" t="str">
        <f t="shared" si="1396"/>
        <v>Comedy</v>
      </c>
      <c r="S3760">
        <f t="shared" si="1397"/>
        <v>2</v>
      </c>
      <c r="T3760" t="s">
        <v>6508</v>
      </c>
      <c r="U3760" t="s">
        <v>17778</v>
      </c>
      <c r="V3760">
        <v>40274</v>
      </c>
      <c r="W3760" t="str">
        <f t="shared" si="1398"/>
        <v>Low</v>
      </c>
      <c r="X3760">
        <v>5668</v>
      </c>
      <c r="Y3760" t="str">
        <f t="shared" si="1399"/>
        <v>Low</v>
      </c>
      <c r="Z3760" t="s">
        <v>10217</v>
      </c>
      <c r="AA3760">
        <v>5</v>
      </c>
      <c r="AB3760" t="str">
        <f t="shared" si="1400"/>
        <v>Ensemble Poster</v>
      </c>
      <c r="AC3760" t="s">
        <v>17779</v>
      </c>
      <c r="AD3760" t="s">
        <v>17780</v>
      </c>
      <c r="AE3760">
        <v>324</v>
      </c>
      <c r="AF3760" t="str">
        <f t="shared" si="1401"/>
        <v>Very Low</v>
      </c>
      <c r="AG3760" t="s">
        <v>9</v>
      </c>
      <c r="AH3760" t="s">
        <v>10</v>
      </c>
      <c r="AI3760" t="s">
        <v>11</v>
      </c>
      <c r="AJ3760" t="str">
        <f t="shared" si="1402"/>
        <v>Teen</v>
      </c>
      <c r="AK3760">
        <v>5000000</v>
      </c>
      <c r="AL3760" t="str">
        <f t="shared" si="1403"/>
        <v>Low Budget</v>
      </c>
      <c r="AM3760">
        <v>2004</v>
      </c>
      <c r="AN3760">
        <f t="shared" si="1404"/>
        <v>21</v>
      </c>
      <c r="AO3760" t="str">
        <f t="shared" si="1405"/>
        <v>Old Classic</v>
      </c>
      <c r="AP3760">
        <v>835</v>
      </c>
      <c r="AQ3760" t="str">
        <f t="shared" si="1406"/>
        <v>Very Low</v>
      </c>
      <c r="AR3760">
        <v>6.9</v>
      </c>
      <c r="AS3760" t="str">
        <f t="shared" si="1407"/>
        <v>Average</v>
      </c>
      <c r="AT3760">
        <v>1.85</v>
      </c>
      <c r="AU3760" t="str">
        <f t="shared" si="1408"/>
        <v>HDTV / Widescreen</v>
      </c>
      <c r="AV3760">
        <v>0</v>
      </c>
      <c r="AW3760" t="str">
        <f t="shared" si="1409"/>
        <v>Very Low</v>
      </c>
    </row>
    <row r="3761" spans="1:49" x14ac:dyDescent="0.3">
      <c r="A3761" t="s">
        <v>0</v>
      </c>
      <c r="B3761" t="s">
        <v>17781</v>
      </c>
      <c r="C3761">
        <v>135</v>
      </c>
      <c r="D3761" t="str">
        <f t="shared" si="1389"/>
        <v>Low</v>
      </c>
      <c r="E3761">
        <v>112</v>
      </c>
      <c r="F3761" t="str">
        <f t="shared" si="1390"/>
        <v>1h 52m</v>
      </c>
      <c r="G3761" t="str">
        <f t="shared" si="1391"/>
        <v>Standard Movie</v>
      </c>
      <c r="H3761">
        <v>66</v>
      </c>
      <c r="I3761" t="str">
        <f t="shared" si="1392"/>
        <v>Very Low</v>
      </c>
      <c r="J3761">
        <v>21</v>
      </c>
      <c r="K3761" t="str">
        <f t="shared" si="1393"/>
        <v>Very Low</v>
      </c>
      <c r="L3761" t="s">
        <v>17782</v>
      </c>
      <c r="M3761">
        <v>150</v>
      </c>
      <c r="N3761" t="str">
        <f t="shared" si="1394"/>
        <v>Low</v>
      </c>
      <c r="O3761">
        <v>3432342</v>
      </c>
      <c r="P3761" t="str">
        <f t="shared" si="1395"/>
        <v>Flop</v>
      </c>
      <c r="Q3761" t="s">
        <v>11260</v>
      </c>
      <c r="R3761" t="str">
        <f t="shared" si="1396"/>
        <v>Comedy</v>
      </c>
      <c r="S3761">
        <f t="shared" si="1397"/>
        <v>5</v>
      </c>
      <c r="T3761" t="s">
        <v>12588</v>
      </c>
      <c r="U3761" t="s">
        <v>17783</v>
      </c>
      <c r="V3761">
        <v>24921</v>
      </c>
      <c r="W3761" t="str">
        <f t="shared" si="1398"/>
        <v>Low</v>
      </c>
      <c r="X3761">
        <v>253</v>
      </c>
      <c r="Y3761" t="str">
        <f t="shared" si="1399"/>
        <v>Very Low</v>
      </c>
      <c r="Z3761" t="s">
        <v>17784</v>
      </c>
      <c r="AA3761">
        <v>2</v>
      </c>
      <c r="AB3761" t="str">
        <f t="shared" si="1400"/>
        <v>Duo/Trio Poster</v>
      </c>
      <c r="AC3761" t="s">
        <v>17785</v>
      </c>
      <c r="AD3761" t="s">
        <v>17786</v>
      </c>
      <c r="AE3761">
        <v>166</v>
      </c>
      <c r="AF3761" t="str">
        <f t="shared" si="1401"/>
        <v>Very Low</v>
      </c>
      <c r="AG3761" t="s">
        <v>1435</v>
      </c>
      <c r="AH3761" t="s">
        <v>239</v>
      </c>
      <c r="AI3761" t="s">
        <v>556</v>
      </c>
      <c r="AJ3761" t="str">
        <f t="shared" si="1402"/>
        <v>Adult</v>
      </c>
      <c r="AK3761">
        <v>6000000</v>
      </c>
      <c r="AL3761" t="str">
        <f t="shared" si="1403"/>
        <v>Low Budget</v>
      </c>
      <c r="AM3761">
        <v>2003</v>
      </c>
      <c r="AN3761">
        <f t="shared" si="1404"/>
        <v>22</v>
      </c>
      <c r="AO3761" t="str">
        <f t="shared" si="1405"/>
        <v>Old Classic</v>
      </c>
      <c r="AP3761">
        <v>28</v>
      </c>
      <c r="AQ3761" t="str">
        <f t="shared" si="1406"/>
        <v>Very Low</v>
      </c>
      <c r="AR3761">
        <v>7.7</v>
      </c>
      <c r="AS3761" t="str">
        <f t="shared" si="1407"/>
        <v>Good</v>
      </c>
      <c r="AT3761">
        <v>2.35</v>
      </c>
      <c r="AU3761" t="str">
        <f t="shared" si="1408"/>
        <v>Cinematic Widescreen</v>
      </c>
      <c r="AV3761">
        <v>0</v>
      </c>
      <c r="AW3761" t="str">
        <f t="shared" si="1409"/>
        <v>Very Low</v>
      </c>
    </row>
    <row r="3762" spans="1:49" x14ac:dyDescent="0.3">
      <c r="A3762" t="s">
        <v>0</v>
      </c>
      <c r="B3762" t="s">
        <v>4834</v>
      </c>
      <c r="C3762">
        <v>27</v>
      </c>
      <c r="D3762" t="str">
        <f t="shared" si="1389"/>
        <v>Very Low</v>
      </c>
      <c r="E3762">
        <v>106</v>
      </c>
      <c r="F3762" t="str">
        <f t="shared" si="1390"/>
        <v>1h 46m</v>
      </c>
      <c r="G3762" t="str">
        <f t="shared" si="1391"/>
        <v>Standard Movie</v>
      </c>
      <c r="H3762">
        <v>44</v>
      </c>
      <c r="I3762" t="str">
        <f t="shared" si="1392"/>
        <v>Very Low</v>
      </c>
      <c r="J3762">
        <v>136</v>
      </c>
      <c r="K3762" t="str">
        <f t="shared" si="1393"/>
        <v>Very Low</v>
      </c>
      <c r="L3762" t="s">
        <v>15630</v>
      </c>
      <c r="M3762">
        <v>559</v>
      </c>
      <c r="N3762" t="str">
        <f t="shared" si="1394"/>
        <v>Low</v>
      </c>
      <c r="O3762">
        <f>O3761</f>
        <v>3432342</v>
      </c>
      <c r="P3762" t="str">
        <f t="shared" si="1395"/>
        <v>Flop</v>
      </c>
      <c r="Q3762" t="s">
        <v>2279</v>
      </c>
      <c r="R3762" t="str">
        <f t="shared" si="1396"/>
        <v>Adventure</v>
      </c>
      <c r="S3762">
        <f t="shared" si="1397"/>
        <v>3</v>
      </c>
      <c r="T3762" t="s">
        <v>13981</v>
      </c>
      <c r="U3762" t="s">
        <v>17787</v>
      </c>
      <c r="V3762">
        <v>8930</v>
      </c>
      <c r="W3762" t="str">
        <f t="shared" si="1398"/>
        <v>Very Low</v>
      </c>
      <c r="X3762">
        <v>1199</v>
      </c>
      <c r="Y3762" t="str">
        <f t="shared" si="1399"/>
        <v>Low</v>
      </c>
      <c r="Z3762" t="s">
        <v>17788</v>
      </c>
      <c r="AA3762">
        <v>10</v>
      </c>
      <c r="AB3762" t="str">
        <f t="shared" si="1400"/>
        <v>Ensemble Poster</v>
      </c>
      <c r="AC3762" t="s">
        <v>17789</v>
      </c>
      <c r="AD3762" t="s">
        <v>17790</v>
      </c>
      <c r="AE3762">
        <v>90</v>
      </c>
      <c r="AF3762" t="str">
        <f t="shared" si="1401"/>
        <v>Very Low</v>
      </c>
      <c r="AG3762" t="s">
        <v>9</v>
      </c>
      <c r="AH3762" t="s">
        <v>10</v>
      </c>
      <c r="AI3762" t="s">
        <v>66</v>
      </c>
      <c r="AJ3762" t="str">
        <f t="shared" si="1402"/>
        <v>Family</v>
      </c>
      <c r="AK3762">
        <v>5000000</v>
      </c>
      <c r="AL3762" t="str">
        <f t="shared" si="1403"/>
        <v>Low Budget</v>
      </c>
      <c r="AM3762">
        <v>1976</v>
      </c>
      <c r="AN3762">
        <f t="shared" si="1404"/>
        <v>49</v>
      </c>
      <c r="AO3762" t="str">
        <f t="shared" si="1405"/>
        <v>Old Classic</v>
      </c>
      <c r="AP3762">
        <v>249</v>
      </c>
      <c r="AQ3762" t="str">
        <f t="shared" si="1406"/>
        <v>Very Low</v>
      </c>
      <c r="AR3762">
        <v>6.6</v>
      </c>
      <c r="AS3762" t="str">
        <f t="shared" si="1407"/>
        <v>Average</v>
      </c>
      <c r="AT3762">
        <v>1.85</v>
      </c>
      <c r="AU3762" t="str">
        <f t="shared" si="1408"/>
        <v>HDTV / Widescreen</v>
      </c>
      <c r="AV3762">
        <v>672</v>
      </c>
      <c r="AW3762" t="str">
        <f t="shared" si="1409"/>
        <v>Very Low</v>
      </c>
    </row>
    <row r="3763" spans="1:49" x14ac:dyDescent="0.3">
      <c r="A3763" t="s">
        <v>0</v>
      </c>
      <c r="B3763" t="s">
        <v>17791</v>
      </c>
      <c r="C3763">
        <v>56</v>
      </c>
      <c r="D3763" t="str">
        <f t="shared" si="1389"/>
        <v>Low</v>
      </c>
      <c r="E3763">
        <v>90</v>
      </c>
      <c r="F3763" t="str">
        <f t="shared" si="1390"/>
        <v>1h 30m</v>
      </c>
      <c r="G3763" t="str">
        <f t="shared" si="1391"/>
        <v>Standard Movie</v>
      </c>
      <c r="H3763">
        <v>23</v>
      </c>
      <c r="I3763" t="str">
        <f t="shared" si="1392"/>
        <v>Very Low</v>
      </c>
      <c r="J3763">
        <v>560</v>
      </c>
      <c r="K3763" t="str">
        <f t="shared" si="1393"/>
        <v>Very Low</v>
      </c>
      <c r="L3763" t="s">
        <v>10187</v>
      </c>
      <c r="M3763">
        <v>847</v>
      </c>
      <c r="N3763" t="str">
        <f t="shared" si="1394"/>
        <v>Low</v>
      </c>
      <c r="O3763">
        <v>6755271</v>
      </c>
      <c r="P3763" t="str">
        <f t="shared" si="1395"/>
        <v>Flop</v>
      </c>
      <c r="Q3763" t="s">
        <v>5515</v>
      </c>
      <c r="R3763" t="str">
        <f t="shared" si="1396"/>
        <v>Horror</v>
      </c>
      <c r="S3763">
        <f t="shared" si="1397"/>
        <v>2</v>
      </c>
      <c r="T3763" t="s">
        <v>10185</v>
      </c>
      <c r="U3763" t="s">
        <v>17792</v>
      </c>
      <c r="V3763">
        <v>7319</v>
      </c>
      <c r="W3763" t="str">
        <f t="shared" si="1398"/>
        <v>Very Low</v>
      </c>
      <c r="X3763">
        <v>3004</v>
      </c>
      <c r="Y3763" t="str">
        <f t="shared" si="1399"/>
        <v>Low</v>
      </c>
      <c r="Z3763" t="s">
        <v>5761</v>
      </c>
      <c r="AA3763">
        <v>4</v>
      </c>
      <c r="AB3763" t="str">
        <f t="shared" si="1400"/>
        <v>Ensemble Poster</v>
      </c>
      <c r="AC3763" t="s">
        <v>17793</v>
      </c>
      <c r="AD3763" t="s">
        <v>17794</v>
      </c>
      <c r="AE3763">
        <v>131</v>
      </c>
      <c r="AF3763" t="str">
        <f t="shared" si="1401"/>
        <v>Very Low</v>
      </c>
      <c r="AG3763" t="s">
        <v>9</v>
      </c>
      <c r="AH3763" t="s">
        <v>10</v>
      </c>
      <c r="AI3763" t="s">
        <v>556</v>
      </c>
      <c r="AJ3763" t="str">
        <f t="shared" si="1402"/>
        <v>Adult</v>
      </c>
      <c r="AK3763">
        <v>5000000</v>
      </c>
      <c r="AL3763" t="str">
        <f t="shared" si="1403"/>
        <v>Low Budget</v>
      </c>
      <c r="AM3763">
        <v>2001</v>
      </c>
      <c r="AN3763">
        <f t="shared" si="1404"/>
        <v>24</v>
      </c>
      <c r="AO3763" t="str">
        <f t="shared" si="1405"/>
        <v>Old Classic</v>
      </c>
      <c r="AP3763">
        <v>591</v>
      </c>
      <c r="AQ3763" t="str">
        <f t="shared" si="1406"/>
        <v>Very Low</v>
      </c>
      <c r="AR3763">
        <v>5.3</v>
      </c>
      <c r="AS3763" t="str">
        <f t="shared" si="1407"/>
        <v>Below Average</v>
      </c>
      <c r="AT3763">
        <v>1.85</v>
      </c>
      <c r="AU3763" t="str">
        <f t="shared" si="1408"/>
        <v>HDTV / Widescreen</v>
      </c>
      <c r="AV3763">
        <v>327</v>
      </c>
      <c r="AW3763" t="str">
        <f t="shared" si="1409"/>
        <v>Very Low</v>
      </c>
    </row>
    <row r="3764" spans="1:49" x14ac:dyDescent="0.3">
      <c r="A3764" t="s">
        <v>718</v>
      </c>
      <c r="B3764" t="s">
        <v>16421</v>
      </c>
      <c r="C3764">
        <v>22</v>
      </c>
      <c r="D3764" t="str">
        <f t="shared" si="1389"/>
        <v>Very Low</v>
      </c>
      <c r="E3764">
        <v>126</v>
      </c>
      <c r="F3764" t="str">
        <f t="shared" si="1390"/>
        <v>2h 6m</v>
      </c>
      <c r="G3764" t="str">
        <f t="shared" si="1391"/>
        <v>Long Movie</v>
      </c>
      <c r="H3764">
        <v>82</v>
      </c>
      <c r="I3764" t="str">
        <f t="shared" si="1392"/>
        <v>Very Low</v>
      </c>
      <c r="J3764">
        <v>576</v>
      </c>
      <c r="K3764" t="str">
        <f t="shared" si="1393"/>
        <v>Very Low</v>
      </c>
      <c r="L3764" t="s">
        <v>11749</v>
      </c>
      <c r="M3764">
        <v>11000</v>
      </c>
      <c r="N3764" t="str">
        <f t="shared" si="1394"/>
        <v>Medium</v>
      </c>
      <c r="O3764">
        <f>O3763</f>
        <v>6755271</v>
      </c>
      <c r="P3764" t="str">
        <f t="shared" si="1395"/>
        <v>Flop</v>
      </c>
      <c r="Q3764" t="s">
        <v>1438</v>
      </c>
      <c r="R3764" t="str">
        <f t="shared" si="1396"/>
        <v>Action</v>
      </c>
      <c r="S3764">
        <f t="shared" si="1397"/>
        <v>3</v>
      </c>
      <c r="T3764" t="s">
        <v>362</v>
      </c>
      <c r="U3764" t="s">
        <v>17795</v>
      </c>
      <c r="V3764">
        <v>13587</v>
      </c>
      <c r="W3764" t="str">
        <f t="shared" si="1398"/>
        <v>Low</v>
      </c>
      <c r="X3764">
        <v>13591</v>
      </c>
      <c r="Y3764" t="str">
        <f t="shared" si="1399"/>
        <v>Medium</v>
      </c>
      <c r="Z3764" t="s">
        <v>3302</v>
      </c>
      <c r="AA3764">
        <v>2</v>
      </c>
      <c r="AB3764" t="str">
        <f t="shared" si="1400"/>
        <v>Duo/Trio Poster</v>
      </c>
      <c r="AC3764" t="s">
        <v>17796</v>
      </c>
      <c r="AD3764" t="s">
        <v>17797</v>
      </c>
      <c r="AE3764">
        <v>80</v>
      </c>
      <c r="AF3764" t="str">
        <f t="shared" si="1401"/>
        <v>Very Low</v>
      </c>
      <c r="AG3764" t="s">
        <v>9</v>
      </c>
      <c r="AH3764" t="s">
        <v>28</v>
      </c>
      <c r="AI3764" t="s">
        <v>66</v>
      </c>
      <c r="AJ3764" t="str">
        <f t="shared" si="1402"/>
        <v>Family</v>
      </c>
      <c r="AK3764">
        <v>5000000</v>
      </c>
      <c r="AL3764" t="str">
        <f t="shared" si="1403"/>
        <v>Low Budget</v>
      </c>
      <c r="AM3764">
        <v>1978</v>
      </c>
      <c r="AN3764">
        <f t="shared" si="1404"/>
        <v>47</v>
      </c>
      <c r="AO3764" t="str">
        <f t="shared" si="1405"/>
        <v>Old Classic</v>
      </c>
      <c r="AP3764">
        <v>794</v>
      </c>
      <c r="AQ3764" t="str">
        <f t="shared" si="1406"/>
        <v>Very Low</v>
      </c>
      <c r="AR3764">
        <v>6.3</v>
      </c>
      <c r="AS3764" t="str">
        <f t="shared" si="1407"/>
        <v>Average</v>
      </c>
      <c r="AT3764">
        <v>2.35</v>
      </c>
      <c r="AU3764" t="str">
        <f t="shared" si="1408"/>
        <v>Cinematic Widescreen</v>
      </c>
      <c r="AV3764">
        <v>729</v>
      </c>
      <c r="AW3764" t="str">
        <f t="shared" si="1409"/>
        <v>Very Low</v>
      </c>
    </row>
    <row r="3765" spans="1:49" x14ac:dyDescent="0.3">
      <c r="A3765" t="s">
        <v>0</v>
      </c>
      <c r="B3765" t="s">
        <v>17798</v>
      </c>
      <c r="C3765">
        <v>59</v>
      </c>
      <c r="D3765" t="str">
        <f t="shared" si="1389"/>
        <v>Low</v>
      </c>
      <c r="E3765">
        <v>150</v>
      </c>
      <c r="F3765" t="str">
        <f t="shared" si="1390"/>
        <v>2h 30m</v>
      </c>
      <c r="G3765" t="str">
        <f t="shared" si="1391"/>
        <v>Long Movie</v>
      </c>
      <c r="H3765">
        <v>3</v>
      </c>
      <c r="I3765" t="str">
        <f t="shared" si="1392"/>
        <v>Very Low</v>
      </c>
      <c r="J3765">
        <v>448</v>
      </c>
      <c r="K3765" t="str">
        <f t="shared" si="1393"/>
        <v>Very Low</v>
      </c>
      <c r="L3765" t="s">
        <v>9446</v>
      </c>
      <c r="M3765">
        <v>859</v>
      </c>
      <c r="N3765" t="str">
        <f t="shared" si="1394"/>
        <v>Low</v>
      </c>
      <c r="O3765">
        <v>6157157</v>
      </c>
      <c r="P3765" t="str">
        <f t="shared" si="1395"/>
        <v>Flop</v>
      </c>
      <c r="Q3765" t="s">
        <v>2498</v>
      </c>
      <c r="R3765" t="str">
        <f t="shared" si="1396"/>
        <v>Comedy</v>
      </c>
      <c r="S3765">
        <f t="shared" si="1397"/>
        <v>2</v>
      </c>
      <c r="T3765" t="s">
        <v>2711</v>
      </c>
      <c r="U3765" t="s">
        <v>17799</v>
      </c>
      <c r="V3765">
        <v>21416</v>
      </c>
      <c r="W3765" t="str">
        <f t="shared" si="1398"/>
        <v>Low</v>
      </c>
      <c r="X3765">
        <v>3942</v>
      </c>
      <c r="Y3765" t="str">
        <f t="shared" si="1399"/>
        <v>Low</v>
      </c>
      <c r="Z3765" t="s">
        <v>17800</v>
      </c>
      <c r="AA3765">
        <v>1</v>
      </c>
      <c r="AB3765" t="str">
        <f t="shared" si="1400"/>
        <v>Solo Star Poster</v>
      </c>
      <c r="AC3765" t="s">
        <v>17801</v>
      </c>
      <c r="AD3765" t="s">
        <v>17802</v>
      </c>
      <c r="AE3765">
        <v>198</v>
      </c>
      <c r="AF3765" t="str">
        <f t="shared" si="1401"/>
        <v>Very Low</v>
      </c>
      <c r="AG3765" t="s">
        <v>9</v>
      </c>
      <c r="AH3765" t="s">
        <v>10</v>
      </c>
      <c r="AI3765" t="s">
        <v>11</v>
      </c>
      <c r="AJ3765" t="str">
        <f t="shared" si="1402"/>
        <v>Teen</v>
      </c>
      <c r="AK3765">
        <v>5000000</v>
      </c>
      <c r="AL3765" t="str">
        <f t="shared" si="1403"/>
        <v>Low Budget</v>
      </c>
      <c r="AM3765">
        <v>1989</v>
      </c>
      <c r="AN3765">
        <f t="shared" si="1404"/>
        <v>36</v>
      </c>
      <c r="AO3765" t="str">
        <f t="shared" si="1405"/>
        <v>Old Classic</v>
      </c>
      <c r="AP3765">
        <v>448</v>
      </c>
      <c r="AQ3765" t="str">
        <f t="shared" si="1406"/>
        <v>Very Low</v>
      </c>
      <c r="AR3765">
        <v>7</v>
      </c>
      <c r="AS3765" t="str">
        <f t="shared" si="1407"/>
        <v>Good</v>
      </c>
      <c r="AT3765">
        <v>1.85</v>
      </c>
      <c r="AU3765" t="str">
        <f t="shared" si="1408"/>
        <v>HDTV / Widescreen</v>
      </c>
      <c r="AV3765">
        <v>0</v>
      </c>
      <c r="AW3765" t="str">
        <f t="shared" si="1409"/>
        <v>Very Low</v>
      </c>
    </row>
    <row r="3766" spans="1:49" x14ac:dyDescent="0.3">
      <c r="A3766" t="s">
        <v>0</v>
      </c>
      <c r="B3766" t="s">
        <v>17803</v>
      </c>
      <c r="C3766">
        <v>61</v>
      </c>
      <c r="D3766" t="str">
        <f t="shared" si="1389"/>
        <v>Low</v>
      </c>
      <c r="E3766">
        <v>90</v>
      </c>
      <c r="F3766" t="str">
        <f t="shared" si="1390"/>
        <v>1h 30m</v>
      </c>
      <c r="G3766" t="str">
        <f t="shared" si="1391"/>
        <v>Standard Movie</v>
      </c>
      <c r="H3766">
        <v>4</v>
      </c>
      <c r="I3766" t="str">
        <f t="shared" si="1392"/>
        <v>Very Low</v>
      </c>
      <c r="J3766">
        <v>556</v>
      </c>
      <c r="K3766" t="str">
        <f t="shared" si="1393"/>
        <v>Very Low</v>
      </c>
      <c r="L3766" t="s">
        <v>2</v>
      </c>
      <c r="M3766">
        <v>2000</v>
      </c>
      <c r="N3766" t="str">
        <f t="shared" si="1394"/>
        <v>Low</v>
      </c>
      <c r="O3766">
        <v>6088249</v>
      </c>
      <c r="P3766" t="str">
        <f t="shared" si="1395"/>
        <v>Flop</v>
      </c>
      <c r="Q3766" t="s">
        <v>1642</v>
      </c>
      <c r="R3766" t="str">
        <f t="shared" si="1396"/>
        <v>Comedy</v>
      </c>
      <c r="S3766">
        <f t="shared" si="1397"/>
        <v>1</v>
      </c>
      <c r="T3766" t="s">
        <v>2446</v>
      </c>
      <c r="U3766" t="s">
        <v>17804</v>
      </c>
      <c r="V3766">
        <v>67853</v>
      </c>
      <c r="W3766" t="str">
        <f t="shared" si="1398"/>
        <v>Medium</v>
      </c>
      <c r="X3766">
        <v>5202</v>
      </c>
      <c r="Y3766" t="str">
        <f t="shared" si="1399"/>
        <v>Low</v>
      </c>
      <c r="Z3766" t="s">
        <v>17805</v>
      </c>
      <c r="AA3766">
        <v>0</v>
      </c>
      <c r="AB3766" t="str">
        <f t="shared" si="1400"/>
        <v>Symbolic Poster</v>
      </c>
      <c r="AC3766" t="s">
        <v>17806</v>
      </c>
      <c r="AD3766" t="s">
        <v>17807</v>
      </c>
      <c r="AE3766">
        <v>202</v>
      </c>
      <c r="AF3766" t="str">
        <f t="shared" si="1401"/>
        <v>Very Low</v>
      </c>
      <c r="AG3766" t="s">
        <v>9</v>
      </c>
      <c r="AH3766" t="s">
        <v>10</v>
      </c>
      <c r="AI3766" t="s">
        <v>556</v>
      </c>
      <c r="AJ3766" t="str">
        <f t="shared" si="1402"/>
        <v>Adult</v>
      </c>
      <c r="AK3766">
        <f>AK3765</f>
        <v>5000000</v>
      </c>
      <c r="AL3766" t="str">
        <f t="shared" si="1403"/>
        <v>Low Budget</v>
      </c>
      <c r="AM3766">
        <v>2006</v>
      </c>
      <c r="AN3766">
        <f t="shared" si="1404"/>
        <v>19</v>
      </c>
      <c r="AO3766" t="str">
        <f t="shared" si="1405"/>
        <v>Old Classic</v>
      </c>
      <c r="AP3766">
        <v>936</v>
      </c>
      <c r="AQ3766" t="str">
        <f t="shared" si="1406"/>
        <v>Very Low</v>
      </c>
      <c r="AR3766">
        <v>7</v>
      </c>
      <c r="AS3766" t="str">
        <f t="shared" si="1407"/>
        <v>Good</v>
      </c>
      <c r="AT3766">
        <v>2.35</v>
      </c>
      <c r="AU3766" t="str">
        <f t="shared" si="1408"/>
        <v>Cinematic Widescreen</v>
      </c>
      <c r="AV3766">
        <v>0</v>
      </c>
      <c r="AW3766" t="str">
        <f t="shared" si="1409"/>
        <v>Very Low</v>
      </c>
    </row>
    <row r="3767" spans="1:49" x14ac:dyDescent="0.3">
      <c r="A3767" t="s">
        <v>0</v>
      </c>
      <c r="B3767" t="s">
        <v>15649</v>
      </c>
      <c r="C3767">
        <v>60</v>
      </c>
      <c r="D3767" t="str">
        <f t="shared" si="1389"/>
        <v>Low</v>
      </c>
      <c r="E3767">
        <v>91</v>
      </c>
      <c r="F3767" t="str">
        <f t="shared" si="1390"/>
        <v>1h 31m</v>
      </c>
      <c r="G3767" t="str">
        <f t="shared" si="1391"/>
        <v>Standard Movie</v>
      </c>
      <c r="H3767">
        <v>84</v>
      </c>
      <c r="I3767" t="str">
        <f t="shared" si="1392"/>
        <v>Very Low</v>
      </c>
      <c r="J3767">
        <v>572</v>
      </c>
      <c r="K3767" t="str">
        <f t="shared" si="1393"/>
        <v>Very Low</v>
      </c>
      <c r="L3767" t="s">
        <v>4338</v>
      </c>
      <c r="M3767">
        <v>1000</v>
      </c>
      <c r="N3767" t="str">
        <f t="shared" si="1394"/>
        <v>Low</v>
      </c>
      <c r="O3767">
        <v>5480318</v>
      </c>
      <c r="P3767" t="str">
        <f t="shared" si="1395"/>
        <v>Flop</v>
      </c>
      <c r="Q3767" t="s">
        <v>2498</v>
      </c>
      <c r="R3767" t="str">
        <f t="shared" si="1396"/>
        <v>Comedy</v>
      </c>
      <c r="S3767">
        <f t="shared" si="1397"/>
        <v>2</v>
      </c>
      <c r="T3767" t="s">
        <v>3721</v>
      </c>
      <c r="U3767" t="s">
        <v>17808</v>
      </c>
      <c r="V3767">
        <v>9427</v>
      </c>
      <c r="W3767" t="str">
        <f t="shared" si="1398"/>
        <v>Very Low</v>
      </c>
      <c r="X3767">
        <v>2691</v>
      </c>
      <c r="Y3767" t="str">
        <f t="shared" si="1399"/>
        <v>Low</v>
      </c>
      <c r="Z3767" t="s">
        <v>17809</v>
      </c>
      <c r="AA3767">
        <v>0</v>
      </c>
      <c r="AB3767" t="str">
        <f t="shared" si="1400"/>
        <v>Symbolic Poster</v>
      </c>
      <c r="AC3767" t="s">
        <v>17810</v>
      </c>
      <c r="AD3767" t="s">
        <v>17811</v>
      </c>
      <c r="AE3767">
        <v>79</v>
      </c>
      <c r="AF3767" t="str">
        <f t="shared" si="1401"/>
        <v>Very Low</v>
      </c>
      <c r="AG3767" t="s">
        <v>9</v>
      </c>
      <c r="AH3767" t="s">
        <v>10</v>
      </c>
      <c r="AI3767" t="s">
        <v>556</v>
      </c>
      <c r="AJ3767" t="str">
        <f t="shared" si="1402"/>
        <v>Adult</v>
      </c>
      <c r="AK3767">
        <v>5000000</v>
      </c>
      <c r="AL3767" t="str">
        <f t="shared" si="1403"/>
        <v>Low Budget</v>
      </c>
      <c r="AM3767">
        <v>1998</v>
      </c>
      <c r="AN3767">
        <f t="shared" si="1404"/>
        <v>27</v>
      </c>
      <c r="AO3767" t="str">
        <f t="shared" si="1405"/>
        <v>Old Classic</v>
      </c>
      <c r="AP3767">
        <v>778</v>
      </c>
      <c r="AQ3767" t="str">
        <f t="shared" si="1406"/>
        <v>Very Low</v>
      </c>
      <c r="AR3767">
        <v>6.6</v>
      </c>
      <c r="AS3767" t="str">
        <f t="shared" si="1407"/>
        <v>Average</v>
      </c>
      <c r="AT3767">
        <v>1.85</v>
      </c>
      <c r="AU3767" t="str">
        <f t="shared" si="1408"/>
        <v>HDTV / Widescreen</v>
      </c>
      <c r="AV3767">
        <v>462</v>
      </c>
      <c r="AW3767" t="str">
        <f t="shared" si="1409"/>
        <v>Very Low</v>
      </c>
    </row>
    <row r="3768" spans="1:49" x14ac:dyDescent="0.3">
      <c r="A3768" t="s">
        <v>0</v>
      </c>
      <c r="B3768" t="s">
        <v>8633</v>
      </c>
      <c r="C3768">
        <v>164</v>
      </c>
      <c r="D3768" t="str">
        <f t="shared" si="1389"/>
        <v>Low</v>
      </c>
      <c r="E3768">
        <v>145</v>
      </c>
      <c r="F3768" t="str">
        <f t="shared" si="1390"/>
        <v>2h 25m</v>
      </c>
      <c r="G3768" t="str">
        <f t="shared" si="1391"/>
        <v>Long Movie</v>
      </c>
      <c r="H3768">
        <v>0</v>
      </c>
      <c r="I3768" t="str">
        <f t="shared" si="1392"/>
        <v>Very Low</v>
      </c>
      <c r="J3768">
        <v>392</v>
      </c>
      <c r="K3768" t="str">
        <f t="shared" si="1393"/>
        <v>Very Low</v>
      </c>
      <c r="L3768" t="s">
        <v>17812</v>
      </c>
      <c r="M3768">
        <v>973</v>
      </c>
      <c r="N3768" t="str">
        <f t="shared" si="1394"/>
        <v>Low</v>
      </c>
      <c r="O3768">
        <f>O3767</f>
        <v>5480318</v>
      </c>
      <c r="P3768" t="str">
        <f t="shared" si="1395"/>
        <v>Flop</v>
      </c>
      <c r="Q3768" t="s">
        <v>14982</v>
      </c>
      <c r="R3768" t="str">
        <f t="shared" si="1396"/>
        <v>Western</v>
      </c>
      <c r="S3768">
        <f t="shared" si="1397"/>
        <v>1</v>
      </c>
      <c r="T3768" t="s">
        <v>17813</v>
      </c>
      <c r="U3768" t="s">
        <v>17814</v>
      </c>
      <c r="V3768">
        <v>216005</v>
      </c>
      <c r="W3768" t="str">
        <f t="shared" si="1398"/>
        <v>High</v>
      </c>
      <c r="X3768">
        <v>2589</v>
      </c>
      <c r="Y3768" t="str">
        <f t="shared" si="1399"/>
        <v>Low</v>
      </c>
      <c r="Z3768" t="s">
        <v>17815</v>
      </c>
      <c r="AA3768">
        <v>1</v>
      </c>
      <c r="AB3768" t="str">
        <f t="shared" si="1400"/>
        <v>Solo Star Poster</v>
      </c>
      <c r="AC3768" t="s">
        <v>17816</v>
      </c>
      <c r="AD3768" t="s">
        <v>17817</v>
      </c>
      <c r="AE3768">
        <v>565</v>
      </c>
      <c r="AF3768" t="str">
        <f t="shared" si="1401"/>
        <v>Low</v>
      </c>
      <c r="AG3768" t="s">
        <v>9</v>
      </c>
      <c r="AH3768" t="s">
        <v>7061</v>
      </c>
      <c r="AI3768" t="s">
        <v>11</v>
      </c>
      <c r="AJ3768" t="str">
        <f t="shared" si="1402"/>
        <v>Teen</v>
      </c>
      <c r="AK3768">
        <v>5000000</v>
      </c>
      <c r="AL3768" t="str">
        <f t="shared" si="1403"/>
        <v>Low Budget</v>
      </c>
      <c r="AM3768">
        <v>1968</v>
      </c>
      <c r="AN3768">
        <f t="shared" si="1404"/>
        <v>57</v>
      </c>
      <c r="AO3768" t="str">
        <f t="shared" si="1405"/>
        <v>Old Classic</v>
      </c>
      <c r="AP3768">
        <v>423</v>
      </c>
      <c r="AQ3768" t="str">
        <f t="shared" si="1406"/>
        <v>Very Low</v>
      </c>
      <c r="AR3768">
        <v>8.6</v>
      </c>
      <c r="AS3768" t="str">
        <f t="shared" si="1407"/>
        <v>Excellent</v>
      </c>
      <c r="AT3768">
        <v>2.35</v>
      </c>
      <c r="AU3768" t="str">
        <f t="shared" si="1408"/>
        <v>Cinematic Widescreen</v>
      </c>
      <c r="AV3768">
        <v>10000</v>
      </c>
      <c r="AW3768" t="str">
        <f t="shared" si="1409"/>
        <v>Low</v>
      </c>
    </row>
    <row r="3769" spans="1:49" x14ac:dyDescent="0.3">
      <c r="A3769" t="s">
        <v>0</v>
      </c>
      <c r="B3769" t="s">
        <v>221</v>
      </c>
      <c r="C3769">
        <v>81</v>
      </c>
      <c r="D3769" t="str">
        <f t="shared" si="1389"/>
        <v>Low</v>
      </c>
      <c r="E3769">
        <v>95</v>
      </c>
      <c r="F3769" t="str">
        <f t="shared" si="1390"/>
        <v>1h 35m</v>
      </c>
      <c r="G3769" t="str">
        <f t="shared" si="1391"/>
        <v>Standard Movie</v>
      </c>
      <c r="H3769">
        <v>4000</v>
      </c>
      <c r="I3769" t="str">
        <f t="shared" si="1392"/>
        <v>Low</v>
      </c>
      <c r="J3769">
        <v>334</v>
      </c>
      <c r="K3769" t="str">
        <f t="shared" si="1393"/>
        <v>Very Low</v>
      </c>
      <c r="L3769" t="s">
        <v>5198</v>
      </c>
      <c r="M3769">
        <v>4000</v>
      </c>
      <c r="N3769" t="str">
        <f t="shared" si="1394"/>
        <v>Low</v>
      </c>
      <c r="O3769">
        <v>5308707</v>
      </c>
      <c r="P3769" t="str">
        <f t="shared" si="1395"/>
        <v>Flop</v>
      </c>
      <c r="Q3769" t="s">
        <v>5287</v>
      </c>
      <c r="R3769" t="str">
        <f t="shared" si="1396"/>
        <v>Comedy</v>
      </c>
      <c r="S3769">
        <f t="shared" si="1397"/>
        <v>4</v>
      </c>
      <c r="T3769" t="s">
        <v>221</v>
      </c>
      <c r="U3769" t="s">
        <v>17818</v>
      </c>
      <c r="V3769">
        <v>15053</v>
      </c>
      <c r="W3769" t="str">
        <f t="shared" si="1398"/>
        <v>Low</v>
      </c>
      <c r="X3769">
        <v>5245</v>
      </c>
      <c r="Y3769" t="str">
        <f t="shared" si="1399"/>
        <v>Low</v>
      </c>
      <c r="Z3769" t="s">
        <v>17819</v>
      </c>
      <c r="AA3769">
        <v>2</v>
      </c>
      <c r="AB3769" t="str">
        <f t="shared" si="1400"/>
        <v>Duo/Trio Poster</v>
      </c>
      <c r="AC3769" t="s">
        <v>17820</v>
      </c>
      <c r="AD3769" t="s">
        <v>17821</v>
      </c>
      <c r="AE3769">
        <v>165</v>
      </c>
      <c r="AF3769" t="str">
        <f t="shared" si="1401"/>
        <v>Very Low</v>
      </c>
      <c r="AG3769" t="s">
        <v>9</v>
      </c>
      <c r="AH3769" t="s">
        <v>10</v>
      </c>
      <c r="AI3769" t="s">
        <v>556</v>
      </c>
      <c r="AJ3769" t="str">
        <f t="shared" si="1402"/>
        <v>Adult</v>
      </c>
      <c r="AK3769">
        <v>5000000</v>
      </c>
      <c r="AL3769" t="str">
        <f t="shared" si="1403"/>
        <v>Low Budget</v>
      </c>
      <c r="AM3769">
        <v>2001</v>
      </c>
      <c r="AN3769">
        <f t="shared" si="1404"/>
        <v>24</v>
      </c>
      <c r="AO3769" t="str">
        <f t="shared" si="1405"/>
        <v>Old Classic</v>
      </c>
      <c r="AP3769">
        <v>585</v>
      </c>
      <c r="AQ3769" t="str">
        <f t="shared" si="1406"/>
        <v>Very Low</v>
      </c>
      <c r="AR3769">
        <v>6.4</v>
      </c>
      <c r="AS3769" t="str">
        <f t="shared" si="1407"/>
        <v>Average</v>
      </c>
      <c r="AT3769">
        <v>1.85</v>
      </c>
      <c r="AU3769" t="str">
        <f t="shared" si="1408"/>
        <v>HDTV / Widescreen</v>
      </c>
      <c r="AV3769">
        <v>393</v>
      </c>
      <c r="AW3769" t="str">
        <f t="shared" si="1409"/>
        <v>Very Low</v>
      </c>
    </row>
    <row r="3770" spans="1:49" x14ac:dyDescent="0.3">
      <c r="A3770" t="s">
        <v>0</v>
      </c>
      <c r="B3770" t="s">
        <v>699</v>
      </c>
      <c r="C3770">
        <v>415</v>
      </c>
      <c r="D3770" t="str">
        <f t="shared" si="1389"/>
        <v>Medium</v>
      </c>
      <c r="E3770">
        <v>97</v>
      </c>
      <c r="F3770" t="str">
        <f t="shared" si="1390"/>
        <v>1h 37m</v>
      </c>
      <c r="G3770" t="str">
        <f t="shared" si="1391"/>
        <v>Standard Movie</v>
      </c>
      <c r="H3770">
        <v>0</v>
      </c>
      <c r="I3770" t="str">
        <f t="shared" si="1392"/>
        <v>Very Low</v>
      </c>
      <c r="J3770">
        <v>372</v>
      </c>
      <c r="K3770" t="str">
        <f t="shared" si="1393"/>
        <v>Very Low</v>
      </c>
      <c r="L3770" t="s">
        <v>17822</v>
      </c>
      <c r="M3770">
        <v>18000</v>
      </c>
      <c r="N3770" t="str">
        <f t="shared" si="1394"/>
        <v>Medium</v>
      </c>
      <c r="O3770">
        <v>5009677</v>
      </c>
      <c r="P3770" t="str">
        <f t="shared" si="1395"/>
        <v>Flop</v>
      </c>
      <c r="Q3770" t="s">
        <v>5538</v>
      </c>
      <c r="R3770" t="str">
        <f t="shared" si="1396"/>
        <v>Drama</v>
      </c>
      <c r="S3770">
        <f t="shared" si="1397"/>
        <v>3</v>
      </c>
      <c r="T3770" t="s">
        <v>91</v>
      </c>
      <c r="U3770" t="s">
        <v>17823</v>
      </c>
      <c r="V3770">
        <v>260607</v>
      </c>
      <c r="W3770" t="str">
        <f t="shared" si="1398"/>
        <v>High</v>
      </c>
      <c r="X3770">
        <v>19404</v>
      </c>
      <c r="Y3770" t="str">
        <f t="shared" si="1399"/>
        <v>Medium</v>
      </c>
      <c r="Z3770" t="s">
        <v>1638</v>
      </c>
      <c r="AA3770">
        <v>0</v>
      </c>
      <c r="AB3770" t="str">
        <f t="shared" si="1400"/>
        <v>Symbolic Poster</v>
      </c>
      <c r="AC3770" t="s">
        <v>17824</v>
      </c>
      <c r="AD3770" t="s">
        <v>17825</v>
      </c>
      <c r="AE3770">
        <v>485</v>
      </c>
      <c r="AF3770" t="str">
        <f t="shared" si="1401"/>
        <v>Very Low</v>
      </c>
      <c r="AG3770" t="s">
        <v>9</v>
      </c>
      <c r="AH3770" t="s">
        <v>28</v>
      </c>
      <c r="AI3770" t="s">
        <v>556</v>
      </c>
      <c r="AJ3770" t="str">
        <f t="shared" si="1402"/>
        <v>Adult</v>
      </c>
      <c r="AK3770">
        <v>5000000</v>
      </c>
      <c r="AL3770" t="str">
        <f t="shared" si="1403"/>
        <v>Low Budget</v>
      </c>
      <c r="AM3770">
        <v>2009</v>
      </c>
      <c r="AN3770">
        <f t="shared" si="1404"/>
        <v>16</v>
      </c>
      <c r="AO3770" t="str">
        <f t="shared" si="1405"/>
        <v>Old Classic</v>
      </c>
      <c r="AP3770">
        <v>572</v>
      </c>
      <c r="AQ3770" t="str">
        <f t="shared" si="1406"/>
        <v>Very Low</v>
      </c>
      <c r="AR3770">
        <v>7.9</v>
      </c>
      <c r="AS3770" t="str">
        <f t="shared" si="1407"/>
        <v>Good</v>
      </c>
      <c r="AT3770">
        <v>2.35</v>
      </c>
      <c r="AU3770" t="str">
        <f t="shared" si="1408"/>
        <v>Cinematic Widescreen</v>
      </c>
      <c r="AV3770">
        <v>47000</v>
      </c>
      <c r="AW3770" t="str">
        <f t="shared" si="1409"/>
        <v>Medium</v>
      </c>
    </row>
    <row r="3771" spans="1:49" x14ac:dyDescent="0.3">
      <c r="A3771" t="s">
        <v>0</v>
      </c>
      <c r="B3771" t="s">
        <v>15383</v>
      </c>
      <c r="C3771">
        <v>43</v>
      </c>
      <c r="D3771" t="str">
        <f t="shared" si="1389"/>
        <v>Very Low</v>
      </c>
      <c r="E3771">
        <v>90</v>
      </c>
      <c r="F3771" t="str">
        <f t="shared" si="1390"/>
        <v>1h 30m</v>
      </c>
      <c r="G3771" t="str">
        <f t="shared" si="1391"/>
        <v>Standard Movie</v>
      </c>
      <c r="H3771">
        <v>7</v>
      </c>
      <c r="I3771" t="str">
        <f t="shared" si="1392"/>
        <v>Very Low</v>
      </c>
      <c r="J3771">
        <v>701</v>
      </c>
      <c r="K3771" t="str">
        <f t="shared" si="1393"/>
        <v>Very Low</v>
      </c>
      <c r="L3771" t="s">
        <v>2275</v>
      </c>
      <c r="M3771">
        <v>2000</v>
      </c>
      <c r="N3771" t="str">
        <f t="shared" si="1394"/>
        <v>Low</v>
      </c>
      <c r="O3771">
        <v>4328294</v>
      </c>
      <c r="P3771" t="str">
        <f t="shared" si="1395"/>
        <v>Flop</v>
      </c>
      <c r="Q3771" t="s">
        <v>1642</v>
      </c>
      <c r="R3771" t="str">
        <f t="shared" si="1396"/>
        <v>Comedy</v>
      </c>
      <c r="S3771">
        <f t="shared" si="1397"/>
        <v>1</v>
      </c>
      <c r="T3771" t="s">
        <v>2948</v>
      </c>
      <c r="U3771" t="s">
        <v>17826</v>
      </c>
      <c r="V3771">
        <v>2719</v>
      </c>
      <c r="W3771" t="str">
        <f t="shared" si="1398"/>
        <v>Very Low</v>
      </c>
      <c r="X3771">
        <v>5900</v>
      </c>
      <c r="Y3771" t="str">
        <f t="shared" si="1399"/>
        <v>Low</v>
      </c>
      <c r="Z3771" t="s">
        <v>5883</v>
      </c>
      <c r="AA3771">
        <v>0</v>
      </c>
      <c r="AB3771" t="str">
        <f t="shared" si="1400"/>
        <v>Symbolic Poster</v>
      </c>
      <c r="AC3771" t="s">
        <v>17827</v>
      </c>
      <c r="AD3771" t="s">
        <v>17828</v>
      </c>
      <c r="AE3771">
        <v>41</v>
      </c>
      <c r="AF3771" t="str">
        <f t="shared" si="1401"/>
        <v>Very Low</v>
      </c>
      <c r="AG3771" t="s">
        <v>9</v>
      </c>
      <c r="AH3771" t="s">
        <v>10</v>
      </c>
      <c r="AI3771" t="s">
        <v>11</v>
      </c>
      <c r="AJ3771" t="str">
        <f t="shared" si="1402"/>
        <v>Teen</v>
      </c>
      <c r="AK3771">
        <f>AK3770</f>
        <v>5000000</v>
      </c>
      <c r="AL3771" t="str">
        <f t="shared" si="1403"/>
        <v>Low Budget</v>
      </c>
      <c r="AM3771">
        <v>2006</v>
      </c>
      <c r="AN3771">
        <f t="shared" si="1404"/>
        <v>19</v>
      </c>
      <c r="AO3771" t="str">
        <f t="shared" si="1405"/>
        <v>Old Classic</v>
      </c>
      <c r="AP3771">
        <v>847</v>
      </c>
      <c r="AQ3771" t="str">
        <f t="shared" si="1406"/>
        <v>Very Low</v>
      </c>
      <c r="AR3771">
        <v>5.4</v>
      </c>
      <c r="AS3771" t="str">
        <f t="shared" si="1407"/>
        <v>Below Average</v>
      </c>
      <c r="AT3771">
        <v>1.85</v>
      </c>
      <c r="AU3771" t="str">
        <f t="shared" si="1408"/>
        <v>HDTV / Widescreen</v>
      </c>
      <c r="AV3771">
        <v>249</v>
      </c>
      <c r="AW3771" t="str">
        <f t="shared" si="1409"/>
        <v>Very Low</v>
      </c>
    </row>
    <row r="3772" spans="1:49" x14ac:dyDescent="0.3">
      <c r="A3772" t="s">
        <v>0</v>
      </c>
      <c r="B3772" t="s">
        <v>17829</v>
      </c>
      <c r="C3772">
        <v>7</v>
      </c>
      <c r="D3772" t="str">
        <f t="shared" si="1389"/>
        <v>Very Low</v>
      </c>
      <c r="E3772">
        <v>41</v>
      </c>
      <c r="F3772" t="str">
        <f t="shared" si="1390"/>
        <v>0h 41m</v>
      </c>
      <c r="G3772" t="str">
        <f t="shared" si="1391"/>
        <v>Short Film</v>
      </c>
      <c r="H3772">
        <v>0</v>
      </c>
      <c r="I3772" t="str">
        <f t="shared" si="1392"/>
        <v>Very Low</v>
      </c>
      <c r="J3772">
        <v>0</v>
      </c>
      <c r="K3772" t="str">
        <f t="shared" si="1393"/>
        <v>Very Low</v>
      </c>
      <c r="L3772" t="s">
        <v>17830</v>
      </c>
      <c r="M3772">
        <v>55</v>
      </c>
      <c r="N3772" t="str">
        <f t="shared" si="1394"/>
        <v>Low</v>
      </c>
      <c r="O3772">
        <v>4074023</v>
      </c>
      <c r="P3772" t="str">
        <f t="shared" si="1395"/>
        <v>Flop</v>
      </c>
      <c r="Q3772" t="s">
        <v>39</v>
      </c>
      <c r="R3772" t="str">
        <f t="shared" si="1396"/>
        <v>Documentary</v>
      </c>
      <c r="S3772">
        <f t="shared" si="1397"/>
        <v>1</v>
      </c>
      <c r="T3772" t="s">
        <v>17831</v>
      </c>
      <c r="U3772" t="s">
        <v>17832</v>
      </c>
      <c r="V3772">
        <v>296</v>
      </c>
      <c r="W3772" t="str">
        <f t="shared" si="1398"/>
        <v>Very Low</v>
      </c>
      <c r="X3772">
        <v>55</v>
      </c>
      <c r="Y3772" t="str">
        <f t="shared" si="1399"/>
        <v>Very Low</v>
      </c>
      <c r="Z3772" t="s">
        <v>17833</v>
      </c>
      <c r="AA3772">
        <v>0</v>
      </c>
      <c r="AB3772" t="str">
        <f t="shared" si="1400"/>
        <v>Symbolic Poster</v>
      </c>
      <c r="AC3772" t="s">
        <v>17834</v>
      </c>
      <c r="AD3772" t="s">
        <v>17835</v>
      </c>
      <c r="AE3772">
        <v>4</v>
      </c>
      <c r="AF3772" t="str">
        <f t="shared" si="1401"/>
        <v>Very Low</v>
      </c>
      <c r="AG3772" t="s">
        <v>9</v>
      </c>
      <c r="AH3772" t="s">
        <v>28</v>
      </c>
      <c r="AI3772" t="str">
        <f>AI3771</f>
        <v>PG-13</v>
      </c>
      <c r="AJ3772" t="str">
        <f t="shared" si="1402"/>
        <v>Teen</v>
      </c>
      <c r="AK3772">
        <v>5000000</v>
      </c>
      <c r="AL3772" t="str">
        <f t="shared" si="1403"/>
        <v>Low Budget</v>
      </c>
      <c r="AM3772">
        <v>2010</v>
      </c>
      <c r="AN3772">
        <f t="shared" si="1404"/>
        <v>15</v>
      </c>
      <c r="AO3772" t="str">
        <f t="shared" si="1405"/>
        <v>Modern Classic</v>
      </c>
      <c r="AP3772">
        <v>0</v>
      </c>
      <c r="AQ3772" t="str">
        <f t="shared" si="1406"/>
        <v>Very Low</v>
      </c>
      <c r="AR3772">
        <v>6.9</v>
      </c>
      <c r="AS3772" t="str">
        <f t="shared" si="1407"/>
        <v>Average</v>
      </c>
      <c r="AT3772">
        <v>1.78</v>
      </c>
      <c r="AU3772" t="str">
        <f t="shared" si="1408"/>
        <v>HDTV / Widescreen</v>
      </c>
      <c r="AV3772">
        <v>89</v>
      </c>
      <c r="AW3772" t="str">
        <f t="shared" si="1409"/>
        <v>Very Low</v>
      </c>
    </row>
    <row r="3773" spans="1:49" x14ac:dyDescent="0.3">
      <c r="A3773" t="s">
        <v>0</v>
      </c>
      <c r="B3773" t="s">
        <v>8609</v>
      </c>
      <c r="C3773">
        <v>120</v>
      </c>
      <c r="D3773" t="str">
        <f t="shared" si="1389"/>
        <v>Low</v>
      </c>
      <c r="E3773">
        <v>112</v>
      </c>
      <c r="F3773" t="str">
        <f t="shared" si="1390"/>
        <v>1h 52m</v>
      </c>
      <c r="G3773" t="str">
        <f t="shared" si="1391"/>
        <v>Standard Movie</v>
      </c>
      <c r="H3773">
        <v>460</v>
      </c>
      <c r="I3773" t="str">
        <f t="shared" si="1392"/>
        <v>Very Low</v>
      </c>
      <c r="J3773">
        <v>395</v>
      </c>
      <c r="K3773" t="str">
        <f t="shared" si="1393"/>
        <v>Very Low</v>
      </c>
      <c r="L3773" t="s">
        <v>8526</v>
      </c>
      <c r="M3773">
        <v>990</v>
      </c>
      <c r="N3773" t="str">
        <f t="shared" si="1394"/>
        <v>Low</v>
      </c>
      <c r="O3773">
        <v>4306697</v>
      </c>
      <c r="P3773" t="str">
        <f t="shared" si="1395"/>
        <v>Flop</v>
      </c>
      <c r="Q3773" t="s">
        <v>3380</v>
      </c>
      <c r="R3773" t="str">
        <f t="shared" si="1396"/>
        <v>Drama</v>
      </c>
      <c r="S3773">
        <f t="shared" si="1397"/>
        <v>1</v>
      </c>
      <c r="T3773" t="s">
        <v>323</v>
      </c>
      <c r="U3773" t="s">
        <v>17836</v>
      </c>
      <c r="V3773">
        <v>26720</v>
      </c>
      <c r="W3773" t="str">
        <f t="shared" si="1398"/>
        <v>Low</v>
      </c>
      <c r="X3773">
        <v>2820</v>
      </c>
      <c r="Y3773" t="str">
        <f t="shared" si="1399"/>
        <v>Low</v>
      </c>
      <c r="Z3773" t="s">
        <v>17837</v>
      </c>
      <c r="AA3773">
        <v>0</v>
      </c>
      <c r="AB3773" t="str">
        <f t="shared" si="1400"/>
        <v>Symbolic Poster</v>
      </c>
      <c r="AC3773" t="s">
        <v>17838</v>
      </c>
      <c r="AD3773" t="s">
        <v>17839</v>
      </c>
      <c r="AE3773">
        <v>196</v>
      </c>
      <c r="AF3773" t="str">
        <f t="shared" si="1401"/>
        <v>Very Low</v>
      </c>
      <c r="AG3773" t="s">
        <v>9</v>
      </c>
      <c r="AH3773" t="s">
        <v>239</v>
      </c>
      <c r="AI3773" t="s">
        <v>556</v>
      </c>
      <c r="AJ3773" t="str">
        <f t="shared" si="1402"/>
        <v>Adult</v>
      </c>
      <c r="AK3773">
        <v>5000000</v>
      </c>
      <c r="AL3773" t="str">
        <f t="shared" si="1403"/>
        <v>Low Budget</v>
      </c>
      <c r="AM3773">
        <v>1997</v>
      </c>
      <c r="AN3773">
        <f t="shared" si="1404"/>
        <v>28</v>
      </c>
      <c r="AO3773" t="str">
        <f t="shared" si="1405"/>
        <v>Old Classic</v>
      </c>
      <c r="AP3773">
        <v>900</v>
      </c>
      <c r="AQ3773" t="str">
        <f t="shared" si="1406"/>
        <v>Very Low</v>
      </c>
      <c r="AR3773">
        <v>7.7</v>
      </c>
      <c r="AS3773" t="str">
        <f t="shared" si="1407"/>
        <v>Good</v>
      </c>
      <c r="AT3773">
        <v>2.35</v>
      </c>
      <c r="AU3773" t="str">
        <f t="shared" si="1408"/>
        <v>Cinematic Widescreen</v>
      </c>
      <c r="AV3773">
        <v>920</v>
      </c>
      <c r="AW3773" t="str">
        <f t="shared" si="1409"/>
        <v>Very Low</v>
      </c>
    </row>
    <row r="3774" spans="1:49" x14ac:dyDescent="0.3">
      <c r="A3774" t="s">
        <v>0</v>
      </c>
      <c r="B3774" t="s">
        <v>17840</v>
      </c>
      <c r="C3774">
        <v>195</v>
      </c>
      <c r="D3774" t="str">
        <f t="shared" si="1389"/>
        <v>Low</v>
      </c>
      <c r="E3774">
        <v>122</v>
      </c>
      <c r="F3774" t="str">
        <f t="shared" si="1390"/>
        <v>2h 2m</v>
      </c>
      <c r="G3774" t="str">
        <f t="shared" si="1391"/>
        <v>Long Movie</v>
      </c>
      <c r="H3774">
        <v>22</v>
      </c>
      <c r="I3774" t="str">
        <f t="shared" si="1392"/>
        <v>Very Low</v>
      </c>
      <c r="J3774">
        <v>32</v>
      </c>
      <c r="K3774" t="str">
        <f t="shared" si="1393"/>
        <v>Very Low</v>
      </c>
      <c r="L3774" t="s">
        <v>4685</v>
      </c>
      <c r="M3774">
        <v>186</v>
      </c>
      <c r="N3774" t="str">
        <f t="shared" si="1394"/>
        <v>Low</v>
      </c>
      <c r="O3774">
        <v>3950029</v>
      </c>
      <c r="P3774" t="str">
        <f t="shared" si="1395"/>
        <v>Flop</v>
      </c>
      <c r="Q3774" t="s">
        <v>3380</v>
      </c>
      <c r="R3774" t="str">
        <f t="shared" si="1396"/>
        <v>Drama</v>
      </c>
      <c r="S3774">
        <f t="shared" si="1397"/>
        <v>1</v>
      </c>
      <c r="T3774" t="s">
        <v>13991</v>
      </c>
      <c r="U3774" t="s">
        <v>17841</v>
      </c>
      <c r="V3774">
        <v>12411</v>
      </c>
      <c r="W3774" t="str">
        <f t="shared" si="1398"/>
        <v>Low</v>
      </c>
      <c r="X3774">
        <v>416</v>
      </c>
      <c r="Y3774" t="str">
        <f t="shared" si="1399"/>
        <v>Very Low</v>
      </c>
      <c r="Z3774" t="s">
        <v>17842</v>
      </c>
      <c r="AA3774">
        <v>0</v>
      </c>
      <c r="AB3774" t="str">
        <f t="shared" si="1400"/>
        <v>Symbolic Poster</v>
      </c>
      <c r="AC3774" t="s">
        <v>17843</v>
      </c>
      <c r="AD3774" t="s">
        <v>17844</v>
      </c>
      <c r="AE3774">
        <v>89</v>
      </c>
      <c r="AF3774" t="str">
        <f t="shared" si="1401"/>
        <v>Very Low</v>
      </c>
      <c r="AG3774" t="s">
        <v>1435</v>
      </c>
      <c r="AH3774" t="s">
        <v>1436</v>
      </c>
      <c r="AI3774" t="s">
        <v>11</v>
      </c>
      <c r="AJ3774" t="str">
        <f t="shared" si="1402"/>
        <v>Teen</v>
      </c>
      <c r="AK3774">
        <v>4000000</v>
      </c>
      <c r="AL3774" t="str">
        <f t="shared" si="1403"/>
        <v>Low Budget</v>
      </c>
      <c r="AM3774">
        <v>2010</v>
      </c>
      <c r="AN3774">
        <f t="shared" si="1404"/>
        <v>15</v>
      </c>
      <c r="AO3774" t="str">
        <f t="shared" si="1405"/>
        <v>Modern Classic</v>
      </c>
      <c r="AP3774">
        <v>135</v>
      </c>
      <c r="AQ3774" t="str">
        <f t="shared" si="1406"/>
        <v>Very Low</v>
      </c>
      <c r="AR3774">
        <v>7.2</v>
      </c>
      <c r="AS3774" t="str">
        <f t="shared" si="1407"/>
        <v>Good</v>
      </c>
      <c r="AT3774">
        <v>2.35</v>
      </c>
      <c r="AU3774" t="str">
        <f t="shared" si="1408"/>
        <v>Cinematic Widescreen</v>
      </c>
      <c r="AV3774">
        <v>0</v>
      </c>
      <c r="AW3774" t="str">
        <f t="shared" si="1409"/>
        <v>Very Low</v>
      </c>
    </row>
    <row r="3775" spans="1:49" x14ac:dyDescent="0.3">
      <c r="A3775" t="s">
        <v>0</v>
      </c>
      <c r="B3775" t="s">
        <v>17845</v>
      </c>
      <c r="C3775">
        <v>109</v>
      </c>
      <c r="D3775" t="str">
        <f t="shared" si="1389"/>
        <v>Low</v>
      </c>
      <c r="E3775">
        <v>110</v>
      </c>
      <c r="F3775" t="str">
        <f t="shared" si="1390"/>
        <v>1h 50m</v>
      </c>
      <c r="G3775" t="str">
        <f t="shared" si="1391"/>
        <v>Standard Movie</v>
      </c>
      <c r="H3775">
        <v>19</v>
      </c>
      <c r="I3775" t="str">
        <f t="shared" si="1392"/>
        <v>Very Low</v>
      </c>
      <c r="J3775">
        <v>39</v>
      </c>
      <c r="K3775" t="str">
        <f t="shared" si="1393"/>
        <v>Very Low</v>
      </c>
      <c r="L3775" t="s">
        <v>3323</v>
      </c>
      <c r="M3775">
        <v>25000</v>
      </c>
      <c r="N3775" t="str">
        <f t="shared" si="1394"/>
        <v>Medium</v>
      </c>
      <c r="O3775">
        <v>4040588</v>
      </c>
      <c r="P3775" t="str">
        <f t="shared" si="1395"/>
        <v>Flop</v>
      </c>
      <c r="Q3775" t="s">
        <v>2498</v>
      </c>
      <c r="R3775" t="str">
        <f t="shared" si="1396"/>
        <v>Comedy</v>
      </c>
      <c r="S3775">
        <f t="shared" si="1397"/>
        <v>2</v>
      </c>
      <c r="T3775" t="s">
        <v>77</v>
      </c>
      <c r="U3775" t="s">
        <v>17846</v>
      </c>
      <c r="V3775">
        <v>12233</v>
      </c>
      <c r="W3775" t="str">
        <f t="shared" si="1398"/>
        <v>Low</v>
      </c>
      <c r="X3775">
        <v>25676</v>
      </c>
      <c r="Y3775" t="str">
        <f t="shared" si="1399"/>
        <v>Medium</v>
      </c>
      <c r="Z3775" t="s">
        <v>6812</v>
      </c>
      <c r="AA3775">
        <v>0</v>
      </c>
      <c r="AB3775" t="str">
        <f t="shared" si="1400"/>
        <v>Symbolic Poster</v>
      </c>
      <c r="AC3775" t="s">
        <v>17847</v>
      </c>
      <c r="AD3775" t="s">
        <v>17848</v>
      </c>
      <c r="AE3775">
        <v>89</v>
      </c>
      <c r="AF3775" t="str">
        <f t="shared" si="1401"/>
        <v>Very Low</v>
      </c>
      <c r="AG3775" t="s">
        <v>9</v>
      </c>
      <c r="AH3775" t="s">
        <v>10</v>
      </c>
      <c r="AI3775" t="s">
        <v>11</v>
      </c>
      <c r="AJ3775" t="str">
        <f t="shared" si="1402"/>
        <v>Teen</v>
      </c>
      <c r="AK3775">
        <v>5000000</v>
      </c>
      <c r="AL3775" t="str">
        <f t="shared" si="1403"/>
        <v>Low Budget</v>
      </c>
      <c r="AM3775">
        <v>2008</v>
      </c>
      <c r="AN3775">
        <f t="shared" si="1404"/>
        <v>17</v>
      </c>
      <c r="AO3775" t="str">
        <f t="shared" si="1405"/>
        <v>Old Classic</v>
      </c>
      <c r="AP3775">
        <v>579</v>
      </c>
      <c r="AQ3775" t="str">
        <f t="shared" si="1406"/>
        <v>Very Low</v>
      </c>
      <c r="AR3775">
        <v>6.8</v>
      </c>
      <c r="AS3775" t="str">
        <f t="shared" si="1407"/>
        <v>Average</v>
      </c>
      <c r="AT3775">
        <v>2.35</v>
      </c>
      <c r="AU3775" t="str">
        <f t="shared" si="1408"/>
        <v>Cinematic Widescreen</v>
      </c>
      <c r="AV3775">
        <v>0</v>
      </c>
      <c r="AW3775" t="str">
        <f t="shared" si="1409"/>
        <v>Very Low</v>
      </c>
    </row>
    <row r="3776" spans="1:49" x14ac:dyDescent="0.3">
      <c r="A3776" t="s">
        <v>0</v>
      </c>
      <c r="B3776" t="s">
        <v>17849</v>
      </c>
      <c r="C3776">
        <v>21</v>
      </c>
      <c r="D3776" t="str">
        <f t="shared" si="1389"/>
        <v>Very Low</v>
      </c>
      <c r="E3776">
        <v>87</v>
      </c>
      <c r="F3776" t="str">
        <f t="shared" si="1390"/>
        <v>1h 27m</v>
      </c>
      <c r="G3776" t="str">
        <f t="shared" si="1391"/>
        <v>Featurette</v>
      </c>
      <c r="H3776">
        <v>3</v>
      </c>
      <c r="I3776" t="str">
        <f t="shared" si="1392"/>
        <v>Very Low</v>
      </c>
      <c r="J3776">
        <v>83</v>
      </c>
      <c r="K3776" t="str">
        <f t="shared" si="1393"/>
        <v>Very Low</v>
      </c>
      <c r="L3776" t="s">
        <v>17850</v>
      </c>
      <c r="M3776">
        <v>922</v>
      </c>
      <c r="N3776" t="str">
        <f t="shared" si="1394"/>
        <v>Low</v>
      </c>
      <c r="O3776">
        <f>O3775</f>
        <v>4040588</v>
      </c>
      <c r="P3776" t="str">
        <f t="shared" si="1395"/>
        <v>Flop</v>
      </c>
      <c r="Q3776" t="s">
        <v>17851</v>
      </c>
      <c r="R3776" t="str">
        <f t="shared" si="1396"/>
        <v>Comedy</v>
      </c>
      <c r="S3776">
        <f t="shared" si="1397"/>
        <v>3</v>
      </c>
      <c r="T3776" t="s">
        <v>17852</v>
      </c>
      <c r="U3776" t="s">
        <v>17853</v>
      </c>
      <c r="V3776">
        <v>881</v>
      </c>
      <c r="W3776" t="str">
        <f t="shared" si="1398"/>
        <v>Very Low</v>
      </c>
      <c r="X3776">
        <v>1324</v>
      </c>
      <c r="Y3776" t="str">
        <f t="shared" si="1399"/>
        <v>Low</v>
      </c>
      <c r="Z3776" t="s">
        <v>17854</v>
      </c>
      <c r="AA3776">
        <v>0</v>
      </c>
      <c r="AB3776" t="str">
        <f t="shared" si="1400"/>
        <v>Symbolic Poster</v>
      </c>
      <c r="AC3776" t="s">
        <v>17855</v>
      </c>
      <c r="AD3776" t="s">
        <v>17856</v>
      </c>
      <c r="AE3776">
        <v>32</v>
      </c>
      <c r="AF3776" t="str">
        <f t="shared" si="1401"/>
        <v>Very Low</v>
      </c>
      <c r="AG3776" t="s">
        <v>9</v>
      </c>
      <c r="AH3776" t="s">
        <v>10</v>
      </c>
      <c r="AI3776" t="s">
        <v>556</v>
      </c>
      <c r="AJ3776" t="str">
        <f t="shared" si="1402"/>
        <v>Adult</v>
      </c>
      <c r="AK3776">
        <v>5000000</v>
      </c>
      <c r="AL3776" t="str">
        <f t="shared" si="1403"/>
        <v>Low Budget</v>
      </c>
      <c r="AM3776">
        <v>1982</v>
      </c>
      <c r="AN3776">
        <f t="shared" si="1404"/>
        <v>43</v>
      </c>
      <c r="AO3776" t="str">
        <f t="shared" si="1405"/>
        <v>Old Classic</v>
      </c>
      <c r="AP3776">
        <v>162</v>
      </c>
      <c r="AQ3776" t="str">
        <f t="shared" si="1406"/>
        <v>Very Low</v>
      </c>
      <c r="AR3776">
        <v>6.2</v>
      </c>
      <c r="AS3776" t="str">
        <f t="shared" si="1407"/>
        <v>Average</v>
      </c>
      <c r="AT3776">
        <f>AT3775</f>
        <v>2.35</v>
      </c>
      <c r="AU3776" t="str">
        <f t="shared" si="1408"/>
        <v>Cinematic Widescreen</v>
      </c>
      <c r="AV3776">
        <v>323</v>
      </c>
      <c r="AW3776" t="str">
        <f t="shared" si="1409"/>
        <v>Very Low</v>
      </c>
    </row>
    <row r="3777" spans="1:49" x14ac:dyDescent="0.3">
      <c r="A3777" t="s">
        <v>0</v>
      </c>
      <c r="B3777" t="s">
        <v>142</v>
      </c>
      <c r="C3777">
        <v>93</v>
      </c>
      <c r="D3777" t="str">
        <f t="shared" si="1389"/>
        <v>Low</v>
      </c>
      <c r="E3777">
        <v>108</v>
      </c>
      <c r="F3777" t="str">
        <f t="shared" si="1390"/>
        <v>1h 48m</v>
      </c>
      <c r="G3777" t="str">
        <f t="shared" si="1391"/>
        <v>Standard Movie</v>
      </c>
      <c r="H3777">
        <v>0</v>
      </c>
      <c r="I3777" t="str">
        <f t="shared" si="1392"/>
        <v>Very Low</v>
      </c>
      <c r="J3777">
        <v>88</v>
      </c>
      <c r="K3777" t="str">
        <f t="shared" si="1393"/>
        <v>Very Low</v>
      </c>
      <c r="L3777" t="s">
        <v>6157</v>
      </c>
      <c r="M3777">
        <v>14000</v>
      </c>
      <c r="N3777" t="str">
        <f t="shared" si="1394"/>
        <v>Medium</v>
      </c>
      <c r="O3777">
        <v>3049135</v>
      </c>
      <c r="P3777" t="str">
        <f t="shared" si="1395"/>
        <v>Flop</v>
      </c>
      <c r="Q3777" t="s">
        <v>17857</v>
      </c>
      <c r="R3777" t="str">
        <f t="shared" si="1396"/>
        <v>Biography</v>
      </c>
      <c r="S3777">
        <f t="shared" si="1397"/>
        <v>5</v>
      </c>
      <c r="T3777" t="s">
        <v>184</v>
      </c>
      <c r="U3777" t="s">
        <v>17858</v>
      </c>
      <c r="V3777">
        <v>50197</v>
      </c>
      <c r="W3777" t="str">
        <f t="shared" si="1398"/>
        <v>Medium</v>
      </c>
      <c r="X3777">
        <v>14574</v>
      </c>
      <c r="Y3777" t="str">
        <f t="shared" si="1399"/>
        <v>Medium</v>
      </c>
      <c r="Z3777" t="s">
        <v>17859</v>
      </c>
      <c r="AA3777">
        <v>2</v>
      </c>
      <c r="AB3777" t="str">
        <f t="shared" si="1400"/>
        <v>Duo/Trio Poster</v>
      </c>
      <c r="AC3777" t="s">
        <v>17860</v>
      </c>
      <c r="AD3777" t="s">
        <v>17861</v>
      </c>
      <c r="AE3777">
        <v>265</v>
      </c>
      <c r="AF3777" t="str">
        <f t="shared" si="1401"/>
        <v>Very Low</v>
      </c>
      <c r="AG3777" t="s">
        <v>9</v>
      </c>
      <c r="AH3777" t="s">
        <v>150</v>
      </c>
      <c r="AI3777" t="s">
        <v>556</v>
      </c>
      <c r="AJ3777" t="str">
        <f t="shared" si="1402"/>
        <v>Adult</v>
      </c>
      <c r="AK3777">
        <v>5000000</v>
      </c>
      <c r="AL3777" t="str">
        <f t="shared" si="1403"/>
        <v>Low Budget</v>
      </c>
      <c r="AM3777">
        <v>1994</v>
      </c>
      <c r="AN3777">
        <f t="shared" si="1404"/>
        <v>31</v>
      </c>
      <c r="AO3777" t="str">
        <f t="shared" si="1405"/>
        <v>Old Classic</v>
      </c>
      <c r="AP3777">
        <v>433</v>
      </c>
      <c r="AQ3777" t="str">
        <f t="shared" si="1406"/>
        <v>Very Low</v>
      </c>
      <c r="AR3777">
        <v>7.4</v>
      </c>
      <c r="AS3777" t="str">
        <f t="shared" si="1407"/>
        <v>Good</v>
      </c>
      <c r="AT3777">
        <v>2.35</v>
      </c>
      <c r="AU3777" t="str">
        <f t="shared" si="1408"/>
        <v>Cinematic Widescreen</v>
      </c>
      <c r="AV3777">
        <v>0</v>
      </c>
      <c r="AW3777" t="str">
        <f t="shared" si="1409"/>
        <v>Very Low</v>
      </c>
    </row>
    <row r="3778" spans="1:49" x14ac:dyDescent="0.3">
      <c r="A3778" t="s">
        <v>0</v>
      </c>
      <c r="B3778" t="s">
        <v>13748</v>
      </c>
      <c r="C3778">
        <v>12</v>
      </c>
      <c r="D3778" t="str">
        <f t="shared" si="1389"/>
        <v>Very Low</v>
      </c>
      <c r="E3778">
        <v>121</v>
      </c>
      <c r="F3778" t="str">
        <f t="shared" si="1390"/>
        <v>2h 1m</v>
      </c>
      <c r="G3778" t="str">
        <f t="shared" si="1391"/>
        <v>Long Movie</v>
      </c>
      <c r="H3778">
        <v>35</v>
      </c>
      <c r="I3778" t="str">
        <f t="shared" si="1392"/>
        <v>Very Low</v>
      </c>
      <c r="J3778">
        <v>473</v>
      </c>
      <c r="K3778" t="str">
        <f t="shared" si="1393"/>
        <v>Very Low</v>
      </c>
      <c r="L3778" t="s">
        <v>17862</v>
      </c>
      <c r="M3778">
        <v>4000</v>
      </c>
      <c r="N3778" t="str">
        <f t="shared" si="1394"/>
        <v>Low</v>
      </c>
      <c r="O3778">
        <v>4700361</v>
      </c>
      <c r="P3778" t="str">
        <f t="shared" si="1395"/>
        <v>Flop</v>
      </c>
      <c r="Q3778" t="s">
        <v>3380</v>
      </c>
      <c r="R3778" t="str">
        <f t="shared" si="1396"/>
        <v>Drama</v>
      </c>
      <c r="S3778">
        <f t="shared" si="1397"/>
        <v>1</v>
      </c>
      <c r="T3778" t="s">
        <v>1405</v>
      </c>
      <c r="U3778" t="s">
        <v>17863</v>
      </c>
      <c r="V3778">
        <v>2047</v>
      </c>
      <c r="W3778" t="str">
        <f t="shared" si="1398"/>
        <v>Very Low</v>
      </c>
      <c r="X3778">
        <v>6617</v>
      </c>
      <c r="Y3778" t="str">
        <f t="shared" si="1399"/>
        <v>Low</v>
      </c>
      <c r="Z3778" t="s">
        <v>17864</v>
      </c>
      <c r="AA3778">
        <v>0</v>
      </c>
      <c r="AB3778" t="str">
        <f t="shared" si="1400"/>
        <v>Symbolic Poster</v>
      </c>
      <c r="AC3778" t="s">
        <v>17865</v>
      </c>
      <c r="AD3778" t="s">
        <v>17866</v>
      </c>
      <c r="AE3778">
        <v>29</v>
      </c>
      <c r="AF3778" t="str">
        <f t="shared" si="1401"/>
        <v>Very Low</v>
      </c>
      <c r="AG3778" t="s">
        <v>9</v>
      </c>
      <c r="AH3778" t="s">
        <v>10</v>
      </c>
      <c r="AI3778" t="s">
        <v>11</v>
      </c>
      <c r="AJ3778" t="str">
        <f t="shared" si="1402"/>
        <v>Teen</v>
      </c>
      <c r="AK3778">
        <v>5000000</v>
      </c>
      <c r="AL3778" t="str">
        <f t="shared" si="1403"/>
        <v>Low Budget</v>
      </c>
      <c r="AM3778">
        <v>2015</v>
      </c>
      <c r="AN3778">
        <f t="shared" si="1404"/>
        <v>10</v>
      </c>
      <c r="AO3778" t="str">
        <f t="shared" si="1405"/>
        <v>Modern Classic</v>
      </c>
      <c r="AP3778">
        <v>849</v>
      </c>
      <c r="AQ3778" t="str">
        <f t="shared" si="1406"/>
        <v>Very Low</v>
      </c>
      <c r="AR3778">
        <v>4.5999999999999996</v>
      </c>
      <c r="AS3778" t="str">
        <f t="shared" si="1407"/>
        <v>Poor</v>
      </c>
      <c r="AT3778">
        <v>2.35</v>
      </c>
      <c r="AU3778" t="str">
        <f t="shared" si="1408"/>
        <v>Cinematic Widescreen</v>
      </c>
      <c r="AV3778">
        <v>0</v>
      </c>
      <c r="AW3778" t="str">
        <f t="shared" si="1409"/>
        <v>Very Low</v>
      </c>
    </row>
    <row r="3779" spans="1:49" x14ac:dyDescent="0.3">
      <c r="A3779" t="s">
        <v>0</v>
      </c>
      <c r="B3779" t="s">
        <v>17867</v>
      </c>
      <c r="C3779">
        <v>155</v>
      </c>
      <c r="D3779" t="str">
        <f t="shared" ref="D3779:D3842" si="1412">IF(C3779&lt;=50,"Very Low",
IF(C3779&lt;=200,"Low",
IF(C3779&lt;=500,"Medium",
IF(C3779&lt;=1000,"High","Very High"))))</f>
        <v>Low</v>
      </c>
      <c r="E3779">
        <v>97</v>
      </c>
      <c r="F3779" t="str">
        <f t="shared" ref="F3779:F3842" si="1413">INT(E3779/60) &amp; "h " &amp; MOD(E3779,60) &amp; "m"</f>
        <v>1h 37m</v>
      </c>
      <c r="G3779" t="str">
        <f t="shared" ref="G3779:G3842" si="1414">IF(E3779&lt;60,"Short Film",IF(E3779&lt;90,"Featurette",IF(E3779&lt;=120,"Standard Movie",IF(E3779&lt;=180,"Long Movie","Epic"))))</f>
        <v>Standard Movie</v>
      </c>
      <c r="H3779">
        <v>7</v>
      </c>
      <c r="I3779" t="str">
        <f t="shared" ref="I3779:I3842" si="1415">IF(H3779&lt;=1000,"Very Low",IF(H3779&lt;=10000,"Low",IF(H3779&lt;=50000,"Medium",IF(H3779&lt;=200000,"High","Very High"))))</f>
        <v>Very Low</v>
      </c>
      <c r="J3779">
        <v>939</v>
      </c>
      <c r="K3779" t="str">
        <f t="shared" ref="K3779:K3842" si="1416">IF(J3779&lt;=1000,"Very Low",IF(J3779&lt;=10000,"Low",IF(J3779&lt;=50000,"Medium",IF(J3779&lt;=200000,"High","Very High"))))</f>
        <v>Very Low</v>
      </c>
      <c r="L3779" t="s">
        <v>16279</v>
      </c>
      <c r="M3779">
        <v>8000</v>
      </c>
      <c r="N3779" t="str">
        <f t="shared" ref="N3779:N3842" si="1417">IF(A3779&lt;=1000,"Very Low",
IF(M3779&lt;=10000,"Low",IF(M3779&lt;=50000,"Medium",IF(M3779&lt;=200000,"High","Very High"))))</f>
        <v>Low</v>
      </c>
      <c r="O3779">
        <v>2711210</v>
      </c>
      <c r="P3779" t="str">
        <f t="shared" ref="P3779:P3842" si="1418">IF(AND(O3779&gt;=500000000),"Blockbuster",
IF(AND(O3779&gt;=200000000,O3779&lt;=499999999),"Superhit",
IF(AND(O3779&gt;=50000000,O3779&lt;=199999999),"Hit",
IF(AND(O3779&gt;=10000000,O3779&lt;=49999999),"Average",
IF(AND(O3779&lt;=10000000),"Flop","")))))</f>
        <v>Flop</v>
      </c>
      <c r="Q3779" t="s">
        <v>2498</v>
      </c>
      <c r="R3779" t="str">
        <f t="shared" ref="R3779:R3842" si="1419">LEFT(Q3779, FIND("|",Q3779&amp;"|")-1)</f>
        <v>Comedy</v>
      </c>
      <c r="S3779">
        <f t="shared" ref="S3779:S3842" si="1420">LEN(Q3779)-LEN(SUBSTITUTE(Q3779,"|",""))+1</f>
        <v>2</v>
      </c>
      <c r="T3779" t="s">
        <v>1220</v>
      </c>
      <c r="U3779" t="s">
        <v>17868</v>
      </c>
      <c r="V3779">
        <v>40305</v>
      </c>
      <c r="W3779" t="str">
        <f t="shared" ref="W3779:W3842" si="1421">IF(V3779&lt;=10000,"Very Low",IF(V3779&lt;=50000,"Low",IF(V3779&lt;=200000,"Medium",IF(V3779&lt;=500000,"High","Very High"))))</f>
        <v>Low</v>
      </c>
      <c r="X3779">
        <v>10517</v>
      </c>
      <c r="Y3779" t="str">
        <f t="shared" ref="Y3779:Y3842" si="1422">IF(X3779&lt;=1000,"Very Low",IF(X3779&lt;=10000,"Low",IF(X3779&lt;=50000,"Medium",IF(X3779&lt;=200000,"High","Very High"))))</f>
        <v>Medium</v>
      </c>
      <c r="Z3779" t="s">
        <v>1118</v>
      </c>
      <c r="AA3779">
        <v>1</v>
      </c>
      <c r="AB3779" t="str">
        <f t="shared" ref="AB3779:AB3842" si="1423">IF(AA3779=0,"Symbolic Poster",IF(AA3779=1,"Solo Star Poster",IF(AA3779&lt;=3,"Duo/Trio Poster","Ensemble Poster")))</f>
        <v>Solo Star Poster</v>
      </c>
      <c r="AC3779" t="s">
        <v>17869</v>
      </c>
      <c r="AD3779" t="s">
        <v>17870</v>
      </c>
      <c r="AE3779">
        <v>86</v>
      </c>
      <c r="AF3779" t="str">
        <f t="shared" ref="AF3779:AF3842" si="1424">IF(AE3779&lt;=500,"Very Low",IF(AE3779&lt;=2000,"Low",IF(AE3779&lt;=5000,"Medium",IF(AE3779&lt;=15000,"High","Very High"))))</f>
        <v>Very Low</v>
      </c>
      <c r="AG3779" t="s">
        <v>9</v>
      </c>
      <c r="AH3779" t="s">
        <v>10</v>
      </c>
      <c r="AI3779" t="s">
        <v>556</v>
      </c>
      <c r="AJ3779" t="str">
        <f t="shared" ref="AJ3779:AJ3842" si="1425">IF(OR(AI3779="G",AI3779="PG",AI3779="U",AI3779="TV-Y",AI3779="TV-G"),"Family",IF(OR(AI3779="PG-13",AI3779="UA",AI3779="TV-14"),"Teen",IF(OR(AI3779="R",AI3779="NC-17",AI3779="A",AI3779="TV-MA"),"Adult",IF(AI3779="Not Rated","No Rating","Other/Unknown"))))</f>
        <v>Adult</v>
      </c>
      <c r="AK3779">
        <v>5000000</v>
      </c>
      <c r="AL3779" t="str">
        <f t="shared" ref="AL3779:AL3842" si="1426">IF(AK3779&gt;=200000000,"Very High Budget",
IF(AND(AK3779&gt;=100000000,AK3779&lt;=199999999),"High Budget",
IF(AND(AK3779&gt;=30000000,AK3779&lt;=99999999),"Medium Budget",
IF(AK3779&lt;30000000,"Low Budget",""))))</f>
        <v>Low Budget</v>
      </c>
      <c r="AM3779">
        <v>2010</v>
      </c>
      <c r="AN3779">
        <f t="shared" ref="AN3779:AN3842" si="1427">$AY$20-AM3779</f>
        <v>15</v>
      </c>
      <c r="AO3779" t="str">
        <f t="shared" ref="AO3779:AO3842" si="1428">IF(AN3779&lt;=5,"Recent",IF(AND(AN3779&gt;=6,AN3779&lt;=15),"Modern Classic",IF(AN3779&gt;15,"Old Classic","")))</f>
        <v>Modern Classic</v>
      </c>
      <c r="AP3779">
        <v>981</v>
      </c>
      <c r="AQ3779" t="str">
        <f t="shared" ref="AQ3779:AQ3842" si="1429">IF(AP3779&lt;=1000,"Very Low",IF(AP3779&lt;=10000,"Low",IF(AP3779&lt;=50000,"Medium",IF(AP3779&lt;=200000,"High","Very High"))))</f>
        <v>Very Low</v>
      </c>
      <c r="AR3779">
        <v>6.4</v>
      </c>
      <c r="AS3779" t="str">
        <f t="shared" ref="AS3779:AS3842" si="1430">IF(AND(AR3779&gt;=9,AR3779&lt;=10),"Master Piece",
IF(AND(AR3779&gt;=8,AR3779&lt;9),"Excellent",
IF(AND(AR3779&gt;=7,AR3779&lt;8),"Good",
IF(AND(AR3779&gt;=6,AR3779&lt;7),"Average",
IF(AND(AR3779&gt;=5,AR3779&lt;6),"Below Average",
IF(AND(AR3779&gt;=4,AR3779&lt;5),"Poor",
IF(AND(AR3779&gt;=3,AR3779&lt;4),"Very Poor",
IF(AND(AR3779&gt;=0,AR3779&lt;3),"Terrible",""))))))))</f>
        <v>Average</v>
      </c>
      <c r="AT3779">
        <v>2.35</v>
      </c>
      <c r="AU3779" t="str">
        <f t="shared" ref="AU3779:AU3842" si="1431">IF(AND(AT3779&gt;=1.3,AT3779&lt;=1.4),"Classic",IF(AND(AT3779&gt;=1.7,AT3779&lt;=1.9),"HDTV / Widescreen",IF(AND(AT3779&gt;=2.2,AT3779&lt;=2.4),"Cinematic Widescreen",IF(AND(AT3779&gt;=1.4,AT3779&lt;=1.6),"Standard Academy",IF(AT3779&gt;=2.4,"Ultra Widescreen","")))))</f>
        <v>Cinematic Widescreen</v>
      </c>
      <c r="AV3779">
        <v>0</v>
      </c>
      <c r="AW3779" t="str">
        <f t="shared" ref="AW3779:AW3842" si="1432">IF(AV3779&lt;=1000,"Very Low",IF(AV3779&lt;=10000,"Low",IF(AV3779&lt;=50000,"Medium",IF(AV3779&lt;=200000,"High","Very High"))))</f>
        <v>Very Low</v>
      </c>
    </row>
    <row r="3780" spans="1:49" x14ac:dyDescent="0.3">
      <c r="A3780" t="s">
        <v>0</v>
      </c>
      <c r="B3780" t="s">
        <v>6544</v>
      </c>
      <c r="C3780">
        <v>81</v>
      </c>
      <c r="D3780" t="str">
        <f t="shared" si="1412"/>
        <v>Low</v>
      </c>
      <c r="E3780">
        <v>116</v>
      </c>
      <c r="F3780" t="str">
        <f t="shared" si="1413"/>
        <v>1h 56m</v>
      </c>
      <c r="G3780" t="str">
        <f t="shared" si="1414"/>
        <v>Standard Movie</v>
      </c>
      <c r="H3780">
        <v>52</v>
      </c>
      <c r="I3780" t="str">
        <f t="shared" si="1415"/>
        <v>Very Low</v>
      </c>
      <c r="J3780">
        <v>102</v>
      </c>
      <c r="K3780" t="str">
        <f t="shared" si="1416"/>
        <v>Very Low</v>
      </c>
      <c r="L3780" t="s">
        <v>9230</v>
      </c>
      <c r="M3780">
        <v>624</v>
      </c>
      <c r="N3780" t="str">
        <f t="shared" si="1417"/>
        <v>Low</v>
      </c>
      <c r="O3780">
        <v>1980338</v>
      </c>
      <c r="P3780" t="str">
        <f t="shared" si="1418"/>
        <v>Flop</v>
      </c>
      <c r="Q3780" t="s">
        <v>17871</v>
      </c>
      <c r="R3780" t="str">
        <f t="shared" si="1419"/>
        <v>Comedy</v>
      </c>
      <c r="S3780">
        <f t="shared" si="1420"/>
        <v>5</v>
      </c>
      <c r="T3780" t="s">
        <v>2178</v>
      </c>
      <c r="U3780" t="s">
        <v>17872</v>
      </c>
      <c r="V3780">
        <v>12366</v>
      </c>
      <c r="W3780" t="str">
        <f t="shared" si="1421"/>
        <v>Low</v>
      </c>
      <c r="X3780">
        <v>1209</v>
      </c>
      <c r="Y3780" t="str">
        <f t="shared" si="1422"/>
        <v>Low</v>
      </c>
      <c r="Z3780" t="s">
        <v>13499</v>
      </c>
      <c r="AA3780">
        <v>2</v>
      </c>
      <c r="AB3780" t="str">
        <f t="shared" si="1423"/>
        <v>Duo/Trio Poster</v>
      </c>
      <c r="AC3780" t="s">
        <v>17873</v>
      </c>
      <c r="AD3780" t="s">
        <v>17874</v>
      </c>
      <c r="AE3780">
        <v>151</v>
      </c>
      <c r="AF3780" t="str">
        <f t="shared" si="1424"/>
        <v>Very Low</v>
      </c>
      <c r="AG3780" t="s">
        <v>9</v>
      </c>
      <c r="AH3780" t="s">
        <v>10</v>
      </c>
      <c r="AI3780" t="s">
        <v>556</v>
      </c>
      <c r="AJ3780" t="str">
        <f t="shared" si="1425"/>
        <v>Adult</v>
      </c>
      <c r="AK3780">
        <v>5000000</v>
      </c>
      <c r="AL3780" t="str">
        <f t="shared" si="1426"/>
        <v>Low Budget</v>
      </c>
      <c r="AM3780">
        <v>1998</v>
      </c>
      <c r="AN3780">
        <f t="shared" si="1427"/>
        <v>27</v>
      </c>
      <c r="AO3780" t="str">
        <f t="shared" si="1428"/>
        <v>Old Classic</v>
      </c>
      <c r="AP3780">
        <v>385</v>
      </c>
      <c r="AQ3780" t="str">
        <f t="shared" si="1429"/>
        <v>Very Low</v>
      </c>
      <c r="AR3780">
        <v>7</v>
      </c>
      <c r="AS3780" t="str">
        <f t="shared" si="1430"/>
        <v>Good</v>
      </c>
      <c r="AT3780">
        <v>1.85</v>
      </c>
      <c r="AU3780" t="str">
        <f t="shared" si="1431"/>
        <v>HDTV / Widescreen</v>
      </c>
      <c r="AV3780">
        <v>507</v>
      </c>
      <c r="AW3780" t="str">
        <f t="shared" si="1432"/>
        <v>Very Low</v>
      </c>
    </row>
    <row r="3781" spans="1:49" x14ac:dyDescent="0.3">
      <c r="A3781" t="s">
        <v>0</v>
      </c>
      <c r="B3781" t="s">
        <v>13152</v>
      </c>
      <c r="C3781">
        <v>204</v>
      </c>
      <c r="D3781" t="str">
        <f t="shared" si="1412"/>
        <v>Medium</v>
      </c>
      <c r="E3781">
        <v>94</v>
      </c>
      <c r="F3781" t="str">
        <f t="shared" si="1413"/>
        <v>1h 34m</v>
      </c>
      <c r="G3781" t="str">
        <f t="shared" si="1414"/>
        <v>Standard Movie</v>
      </c>
      <c r="H3781">
        <v>122</v>
      </c>
      <c r="I3781" t="str">
        <f t="shared" si="1415"/>
        <v>Very Low</v>
      </c>
      <c r="J3781">
        <v>360</v>
      </c>
      <c r="K3781" t="str">
        <f t="shared" si="1416"/>
        <v>Very Low</v>
      </c>
      <c r="L3781" t="s">
        <v>2590</v>
      </c>
      <c r="M3781">
        <v>23000</v>
      </c>
      <c r="N3781" t="str">
        <f t="shared" si="1417"/>
        <v>Medium</v>
      </c>
      <c r="O3781">
        <v>1082044</v>
      </c>
      <c r="P3781" t="str">
        <f t="shared" si="1418"/>
        <v>Flop</v>
      </c>
      <c r="Q3781" t="s">
        <v>4046</v>
      </c>
      <c r="R3781" t="str">
        <f t="shared" si="1419"/>
        <v>Drama</v>
      </c>
      <c r="S3781">
        <f t="shared" si="1420"/>
        <v>2</v>
      </c>
      <c r="T3781" t="s">
        <v>30</v>
      </c>
      <c r="U3781" t="s">
        <v>17875</v>
      </c>
      <c r="V3781">
        <v>281649</v>
      </c>
      <c r="W3781" t="str">
        <f t="shared" si="1421"/>
        <v>High</v>
      </c>
      <c r="X3781">
        <v>24994</v>
      </c>
      <c r="Y3781" t="str">
        <f t="shared" si="1422"/>
        <v>Medium</v>
      </c>
      <c r="Z3781" t="s">
        <v>1472</v>
      </c>
      <c r="AA3781">
        <v>0</v>
      </c>
      <c r="AB3781" t="str">
        <f t="shared" si="1423"/>
        <v>Symbolic Poster</v>
      </c>
      <c r="AC3781" t="s">
        <v>17876</v>
      </c>
      <c r="AD3781" t="s">
        <v>17877</v>
      </c>
      <c r="AE3781">
        <v>458</v>
      </c>
      <c r="AF3781" t="str">
        <f t="shared" si="1424"/>
        <v>Very Low</v>
      </c>
      <c r="AG3781" t="s">
        <v>9</v>
      </c>
      <c r="AH3781" t="s">
        <v>3542</v>
      </c>
      <c r="AI3781" t="s">
        <v>556</v>
      </c>
      <c r="AJ3781" t="str">
        <f t="shared" si="1425"/>
        <v>Adult</v>
      </c>
      <c r="AK3781">
        <v>5000000</v>
      </c>
      <c r="AL3781" t="str">
        <f t="shared" si="1426"/>
        <v>Low Budget</v>
      </c>
      <c r="AM3781">
        <v>2004</v>
      </c>
      <c r="AN3781">
        <f t="shared" si="1427"/>
        <v>21</v>
      </c>
      <c r="AO3781" t="str">
        <f t="shared" si="1428"/>
        <v>Old Classic</v>
      </c>
      <c r="AP3781">
        <v>1000</v>
      </c>
      <c r="AQ3781" t="str">
        <f t="shared" si="1429"/>
        <v>Very Low</v>
      </c>
      <c r="AR3781">
        <v>7.7</v>
      </c>
      <c r="AS3781" t="str">
        <f t="shared" si="1430"/>
        <v>Good</v>
      </c>
      <c r="AT3781">
        <v>2.35</v>
      </c>
      <c r="AU3781" t="str">
        <f t="shared" si="1431"/>
        <v>Cinematic Widescreen</v>
      </c>
      <c r="AV3781">
        <v>21000</v>
      </c>
      <c r="AW3781" t="str">
        <f t="shared" si="1432"/>
        <v>Medium</v>
      </c>
    </row>
    <row r="3782" spans="1:49" x14ac:dyDescent="0.3">
      <c r="A3782" t="s">
        <v>0</v>
      </c>
      <c r="B3782" t="s">
        <v>13911</v>
      </c>
      <c r="C3782">
        <v>19</v>
      </c>
      <c r="D3782" t="str">
        <f t="shared" si="1412"/>
        <v>Very Low</v>
      </c>
      <c r="E3782">
        <v>103</v>
      </c>
      <c r="F3782" t="str">
        <f t="shared" si="1413"/>
        <v>1h 43m</v>
      </c>
      <c r="G3782" t="str">
        <f t="shared" si="1414"/>
        <v>Standard Movie</v>
      </c>
      <c r="H3782">
        <v>261</v>
      </c>
      <c r="I3782" t="str">
        <f t="shared" si="1415"/>
        <v>Very Low</v>
      </c>
      <c r="J3782">
        <v>145</v>
      </c>
      <c r="K3782" t="str">
        <f t="shared" si="1416"/>
        <v>Very Low</v>
      </c>
      <c r="L3782" t="s">
        <v>13482</v>
      </c>
      <c r="M3782">
        <v>722</v>
      </c>
      <c r="N3782" t="str">
        <f t="shared" si="1417"/>
        <v>Low</v>
      </c>
      <c r="O3782">
        <v>1100000</v>
      </c>
      <c r="P3782" t="str">
        <f t="shared" si="1418"/>
        <v>Flop</v>
      </c>
      <c r="Q3782" t="s">
        <v>1906</v>
      </c>
      <c r="R3782" t="str">
        <f t="shared" si="1419"/>
        <v>Crime</v>
      </c>
      <c r="S3782">
        <f t="shared" si="1420"/>
        <v>2</v>
      </c>
      <c r="T3782" t="s">
        <v>9454</v>
      </c>
      <c r="U3782" t="s">
        <v>17878</v>
      </c>
      <c r="V3782">
        <v>3665</v>
      </c>
      <c r="W3782" t="str">
        <f t="shared" si="1421"/>
        <v>Very Low</v>
      </c>
      <c r="X3782">
        <v>1201</v>
      </c>
      <c r="Y3782" t="str">
        <f t="shared" si="1422"/>
        <v>Low</v>
      </c>
      <c r="Z3782" t="s">
        <v>7021</v>
      </c>
      <c r="AA3782">
        <v>0</v>
      </c>
      <c r="AB3782" t="str">
        <f t="shared" si="1423"/>
        <v>Symbolic Poster</v>
      </c>
      <c r="AC3782" t="s">
        <v>17879</v>
      </c>
      <c r="AD3782" t="s">
        <v>17880</v>
      </c>
      <c r="AE3782">
        <v>39</v>
      </c>
      <c r="AF3782" t="str">
        <f t="shared" si="1424"/>
        <v>Very Low</v>
      </c>
      <c r="AG3782" t="s">
        <v>9</v>
      </c>
      <c r="AH3782" t="s">
        <v>10</v>
      </c>
      <c r="AI3782" t="s">
        <v>556</v>
      </c>
      <c r="AJ3782" t="str">
        <f t="shared" si="1425"/>
        <v>Adult</v>
      </c>
      <c r="AK3782">
        <v>5000000</v>
      </c>
      <c r="AL3782" t="str">
        <f t="shared" si="1426"/>
        <v>Low Budget</v>
      </c>
      <c r="AM3782">
        <v>1992</v>
      </c>
      <c r="AN3782">
        <f t="shared" si="1427"/>
        <v>33</v>
      </c>
      <c r="AO3782" t="str">
        <f t="shared" si="1428"/>
        <v>Old Classic</v>
      </c>
      <c r="AP3782">
        <v>280</v>
      </c>
      <c r="AQ3782" t="str">
        <f t="shared" si="1429"/>
        <v>Very Low</v>
      </c>
      <c r="AR3782">
        <v>6.8</v>
      </c>
      <c r="AS3782" t="str">
        <f t="shared" si="1430"/>
        <v>Average</v>
      </c>
      <c r="AT3782">
        <v>1.85</v>
      </c>
      <c r="AU3782" t="str">
        <f t="shared" si="1431"/>
        <v>HDTV / Widescreen</v>
      </c>
      <c r="AV3782">
        <v>247</v>
      </c>
      <c r="AW3782" t="str">
        <f t="shared" si="1432"/>
        <v>Very Low</v>
      </c>
    </row>
    <row r="3783" spans="1:49" x14ac:dyDescent="0.3">
      <c r="A3783" t="s">
        <v>0</v>
      </c>
      <c r="B3783" t="s">
        <v>17881</v>
      </c>
      <c r="C3783">
        <v>163</v>
      </c>
      <c r="D3783" t="str">
        <f t="shared" si="1412"/>
        <v>Low</v>
      </c>
      <c r="E3783">
        <v>112</v>
      </c>
      <c r="F3783" t="str">
        <f t="shared" si="1413"/>
        <v>1h 52m</v>
      </c>
      <c r="G3783" t="str">
        <f t="shared" si="1414"/>
        <v>Standard Movie</v>
      </c>
      <c r="H3783">
        <v>52</v>
      </c>
      <c r="I3783" t="str">
        <f t="shared" si="1415"/>
        <v>Very Low</v>
      </c>
      <c r="J3783">
        <v>688</v>
      </c>
      <c r="K3783" t="str">
        <f t="shared" si="1416"/>
        <v>Very Low</v>
      </c>
      <c r="L3783" t="s">
        <v>3083</v>
      </c>
      <c r="M3783">
        <v>10000</v>
      </c>
      <c r="N3783" t="str">
        <f t="shared" si="1417"/>
        <v>Low</v>
      </c>
      <c r="O3783">
        <v>2445646</v>
      </c>
      <c r="P3783" t="str">
        <f t="shared" si="1418"/>
        <v>Flop</v>
      </c>
      <c r="Q3783" t="s">
        <v>17882</v>
      </c>
      <c r="R3783" t="str">
        <f t="shared" si="1419"/>
        <v>Biography</v>
      </c>
      <c r="S3783">
        <f t="shared" si="1420"/>
        <v>5</v>
      </c>
      <c r="T3783" t="s">
        <v>858</v>
      </c>
      <c r="U3783" t="s">
        <v>17883</v>
      </c>
      <c r="V3783">
        <v>32382</v>
      </c>
      <c r="W3783" t="str">
        <f t="shared" si="1421"/>
        <v>Low</v>
      </c>
      <c r="X3783">
        <v>12897</v>
      </c>
      <c r="Y3783" t="str">
        <f t="shared" si="1422"/>
        <v>Medium</v>
      </c>
      <c r="Z3783" t="s">
        <v>15246</v>
      </c>
      <c r="AA3783">
        <v>1</v>
      </c>
      <c r="AB3783" t="str">
        <f t="shared" si="1423"/>
        <v>Solo Star Poster</v>
      </c>
      <c r="AC3783" t="s">
        <v>17884</v>
      </c>
      <c r="AD3783" t="s">
        <v>17885</v>
      </c>
      <c r="AE3783">
        <v>99</v>
      </c>
      <c r="AF3783" t="str">
        <f t="shared" si="1424"/>
        <v>Very Low</v>
      </c>
      <c r="AG3783" t="s">
        <v>9</v>
      </c>
      <c r="AH3783" t="s">
        <v>10</v>
      </c>
      <c r="AI3783" t="s">
        <v>556</v>
      </c>
      <c r="AJ3783" t="str">
        <f t="shared" si="1425"/>
        <v>Adult</v>
      </c>
      <c r="AK3783">
        <v>5000000</v>
      </c>
      <c r="AL3783" t="str">
        <f t="shared" si="1426"/>
        <v>Low Budget</v>
      </c>
      <c r="AM3783">
        <v>2014</v>
      </c>
      <c r="AN3783">
        <f t="shared" si="1427"/>
        <v>11</v>
      </c>
      <c r="AO3783" t="str">
        <f t="shared" si="1428"/>
        <v>Modern Classic</v>
      </c>
      <c r="AP3783">
        <v>963</v>
      </c>
      <c r="AQ3783" t="str">
        <f t="shared" si="1429"/>
        <v>Very Low</v>
      </c>
      <c r="AR3783">
        <v>7</v>
      </c>
      <c r="AS3783" t="str">
        <f t="shared" si="1430"/>
        <v>Good</v>
      </c>
      <c r="AT3783">
        <v>2.35</v>
      </c>
      <c r="AU3783" t="str">
        <f t="shared" si="1431"/>
        <v>Cinematic Widescreen</v>
      </c>
      <c r="AV3783">
        <v>13000</v>
      </c>
      <c r="AW3783" t="str">
        <f t="shared" si="1432"/>
        <v>Medium</v>
      </c>
    </row>
    <row r="3784" spans="1:49" x14ac:dyDescent="0.3">
      <c r="A3784" t="s">
        <v>0</v>
      </c>
      <c r="B3784" t="s">
        <v>17134</v>
      </c>
      <c r="C3784">
        <v>248</v>
      </c>
      <c r="D3784" t="str">
        <f t="shared" si="1412"/>
        <v>Medium</v>
      </c>
      <c r="E3784">
        <v>91</v>
      </c>
      <c r="F3784" t="str">
        <f t="shared" si="1413"/>
        <v>1h 31m</v>
      </c>
      <c r="G3784" t="str">
        <f t="shared" si="1414"/>
        <v>Standard Movie</v>
      </c>
      <c r="H3784">
        <v>263</v>
      </c>
      <c r="I3784" t="str">
        <f t="shared" si="1415"/>
        <v>Very Low</v>
      </c>
      <c r="J3784">
        <v>192</v>
      </c>
      <c r="K3784" t="str">
        <f t="shared" si="1416"/>
        <v>Very Low</v>
      </c>
      <c r="L3784" t="s">
        <v>5217</v>
      </c>
      <c r="M3784">
        <v>967</v>
      </c>
      <c r="N3784" t="str">
        <f t="shared" si="1417"/>
        <v>Low</v>
      </c>
      <c r="O3784">
        <v>2221809</v>
      </c>
      <c r="P3784" t="str">
        <f t="shared" si="1418"/>
        <v>Flop</v>
      </c>
      <c r="Q3784" t="s">
        <v>3380</v>
      </c>
      <c r="R3784" t="str">
        <f t="shared" si="1419"/>
        <v>Drama</v>
      </c>
      <c r="S3784">
        <f t="shared" si="1420"/>
        <v>1</v>
      </c>
      <c r="T3784" t="s">
        <v>4166</v>
      </c>
      <c r="U3784" t="s">
        <v>17886</v>
      </c>
      <c r="V3784">
        <v>40618</v>
      </c>
      <c r="W3784" t="str">
        <f t="shared" si="1421"/>
        <v>Low</v>
      </c>
      <c r="X3784">
        <v>1582</v>
      </c>
      <c r="Y3784" t="str">
        <f t="shared" si="1422"/>
        <v>Low</v>
      </c>
      <c r="Z3784" t="s">
        <v>14235</v>
      </c>
      <c r="AA3784">
        <v>0</v>
      </c>
      <c r="AB3784" t="str">
        <f t="shared" si="1423"/>
        <v>Symbolic Poster</v>
      </c>
      <c r="AC3784" t="s">
        <v>17887</v>
      </c>
      <c r="AD3784" t="s">
        <v>17888</v>
      </c>
      <c r="AE3784">
        <v>144</v>
      </c>
      <c r="AF3784" t="str">
        <f t="shared" si="1424"/>
        <v>Very Low</v>
      </c>
      <c r="AG3784" t="s">
        <v>9</v>
      </c>
      <c r="AH3784" t="s">
        <v>10</v>
      </c>
      <c r="AI3784" t="s">
        <v>11</v>
      </c>
      <c r="AJ3784" t="str">
        <f t="shared" si="1425"/>
        <v>Teen</v>
      </c>
      <c r="AK3784">
        <v>5000000</v>
      </c>
      <c r="AL3784" t="str">
        <f t="shared" si="1426"/>
        <v>Low Budget</v>
      </c>
      <c r="AM3784">
        <v>2010</v>
      </c>
      <c r="AN3784">
        <f t="shared" si="1427"/>
        <v>15</v>
      </c>
      <c r="AO3784" t="str">
        <f t="shared" si="1428"/>
        <v>Modern Classic</v>
      </c>
      <c r="AP3784">
        <v>289</v>
      </c>
      <c r="AQ3784" t="str">
        <f t="shared" si="1429"/>
        <v>Very Low</v>
      </c>
      <c r="AR3784">
        <v>7</v>
      </c>
      <c r="AS3784" t="str">
        <f t="shared" si="1430"/>
        <v>Good</v>
      </c>
      <c r="AT3784">
        <v>1.85</v>
      </c>
      <c r="AU3784" t="str">
        <f t="shared" si="1431"/>
        <v>HDTV / Widescreen</v>
      </c>
      <c r="AV3784">
        <v>0</v>
      </c>
      <c r="AW3784" t="str">
        <f t="shared" si="1432"/>
        <v>Very Low</v>
      </c>
    </row>
    <row r="3785" spans="1:49" x14ac:dyDescent="0.3">
      <c r="A3785" t="s">
        <v>0</v>
      </c>
      <c r="B3785" t="s">
        <v>17889</v>
      </c>
      <c r="C3785">
        <v>39</v>
      </c>
      <c r="D3785" t="str">
        <f t="shared" si="1412"/>
        <v>Very Low</v>
      </c>
      <c r="E3785">
        <v>98</v>
      </c>
      <c r="F3785" t="str">
        <f t="shared" si="1413"/>
        <v>1h 38m</v>
      </c>
      <c r="G3785" t="str">
        <f t="shared" si="1414"/>
        <v>Standard Movie</v>
      </c>
      <c r="H3785">
        <v>13</v>
      </c>
      <c r="I3785" t="str">
        <f t="shared" si="1415"/>
        <v>Very Low</v>
      </c>
      <c r="J3785">
        <v>600</v>
      </c>
      <c r="K3785" t="str">
        <f t="shared" si="1416"/>
        <v>Very Low</v>
      </c>
      <c r="L3785" t="s">
        <v>4312</v>
      </c>
      <c r="M3785">
        <v>3000</v>
      </c>
      <c r="N3785" t="str">
        <f t="shared" si="1417"/>
        <v>Low</v>
      </c>
      <c r="O3785">
        <v>296665</v>
      </c>
      <c r="P3785" t="str">
        <f t="shared" si="1418"/>
        <v>Flop</v>
      </c>
      <c r="Q3785" t="s">
        <v>5656</v>
      </c>
      <c r="R3785" t="str">
        <f t="shared" si="1419"/>
        <v>Biography</v>
      </c>
      <c r="S3785">
        <f t="shared" si="1420"/>
        <v>4</v>
      </c>
      <c r="T3785" t="s">
        <v>6508</v>
      </c>
      <c r="U3785" t="s">
        <v>17890</v>
      </c>
      <c r="V3785">
        <v>12675</v>
      </c>
      <c r="W3785" t="str">
        <f t="shared" si="1421"/>
        <v>Low</v>
      </c>
      <c r="X3785">
        <v>5185</v>
      </c>
      <c r="Y3785" t="str">
        <f t="shared" si="1422"/>
        <v>Low</v>
      </c>
      <c r="Z3785" t="s">
        <v>17891</v>
      </c>
      <c r="AA3785">
        <v>1</v>
      </c>
      <c r="AB3785" t="str">
        <f t="shared" si="1423"/>
        <v>Solo Star Poster</v>
      </c>
      <c r="AC3785" t="s">
        <v>17892</v>
      </c>
      <c r="AD3785" t="s">
        <v>17893</v>
      </c>
      <c r="AE3785">
        <v>158</v>
      </c>
      <c r="AF3785" t="str">
        <f t="shared" si="1424"/>
        <v>Very Low</v>
      </c>
      <c r="AG3785" t="s">
        <v>9</v>
      </c>
      <c r="AH3785" t="s">
        <v>10</v>
      </c>
      <c r="AI3785" t="s">
        <v>556</v>
      </c>
      <c r="AJ3785" t="str">
        <f t="shared" si="1425"/>
        <v>Adult</v>
      </c>
      <c r="AK3785">
        <v>5000000</v>
      </c>
      <c r="AL3785" t="str">
        <f t="shared" si="1426"/>
        <v>Low Budget</v>
      </c>
      <c r="AM3785">
        <v>2003</v>
      </c>
      <c r="AN3785">
        <f t="shared" si="1427"/>
        <v>22</v>
      </c>
      <c r="AO3785" t="str">
        <f t="shared" si="1428"/>
        <v>Old Classic</v>
      </c>
      <c r="AP3785">
        <v>971</v>
      </c>
      <c r="AQ3785" t="str">
        <f t="shared" si="1429"/>
        <v>Very Low</v>
      </c>
      <c r="AR3785">
        <v>6.3</v>
      </c>
      <c r="AS3785" t="str">
        <f t="shared" si="1430"/>
        <v>Average</v>
      </c>
      <c r="AT3785">
        <v>1.85</v>
      </c>
      <c r="AU3785" t="str">
        <f t="shared" si="1431"/>
        <v>HDTV / Widescreen</v>
      </c>
      <c r="AV3785">
        <v>0</v>
      </c>
      <c r="AW3785" t="str">
        <f t="shared" si="1432"/>
        <v>Very Low</v>
      </c>
    </row>
    <row r="3786" spans="1:49" x14ac:dyDescent="0.3">
      <c r="A3786" t="s">
        <v>0</v>
      </c>
      <c r="B3786" t="s">
        <v>17894</v>
      </c>
      <c r="C3786">
        <v>322</v>
      </c>
      <c r="D3786" t="str">
        <f t="shared" si="1412"/>
        <v>Medium</v>
      </c>
      <c r="E3786">
        <v>95</v>
      </c>
      <c r="F3786" t="str">
        <f t="shared" si="1413"/>
        <v>1h 35m</v>
      </c>
      <c r="G3786" t="str">
        <f t="shared" si="1414"/>
        <v>Standard Movie</v>
      </c>
      <c r="H3786">
        <v>57</v>
      </c>
      <c r="I3786" t="str">
        <f t="shared" si="1415"/>
        <v>Very Low</v>
      </c>
      <c r="J3786">
        <v>233</v>
      </c>
      <c r="K3786" t="str">
        <f t="shared" si="1416"/>
        <v>Very Low</v>
      </c>
      <c r="L3786" t="s">
        <v>11451</v>
      </c>
      <c r="M3786">
        <v>727</v>
      </c>
      <c r="N3786" t="str">
        <f t="shared" si="1417"/>
        <v>Low</v>
      </c>
      <c r="O3786">
        <v>3219029</v>
      </c>
      <c r="P3786" t="str">
        <f t="shared" si="1418"/>
        <v>Flop</v>
      </c>
      <c r="Q3786" t="s">
        <v>17895</v>
      </c>
      <c r="R3786" t="str">
        <f t="shared" si="1419"/>
        <v>Crime</v>
      </c>
      <c r="S3786">
        <f t="shared" si="1420"/>
        <v>4</v>
      </c>
      <c r="T3786" t="s">
        <v>4961</v>
      </c>
      <c r="U3786" t="s">
        <v>17896</v>
      </c>
      <c r="V3786">
        <v>28845</v>
      </c>
      <c r="W3786" t="str">
        <f t="shared" si="1421"/>
        <v>Low</v>
      </c>
      <c r="X3786">
        <v>1836</v>
      </c>
      <c r="Y3786" t="str">
        <f t="shared" si="1422"/>
        <v>Low</v>
      </c>
      <c r="Z3786" t="s">
        <v>11121</v>
      </c>
      <c r="AA3786">
        <v>0</v>
      </c>
      <c r="AB3786" t="str">
        <f t="shared" si="1423"/>
        <v>Symbolic Poster</v>
      </c>
      <c r="AC3786" t="s">
        <v>17897</v>
      </c>
      <c r="AD3786" t="s">
        <v>17898</v>
      </c>
      <c r="AE3786">
        <v>125</v>
      </c>
      <c r="AF3786" t="str">
        <f t="shared" si="1424"/>
        <v>Very Low</v>
      </c>
      <c r="AG3786" t="s">
        <v>9</v>
      </c>
      <c r="AH3786" t="s">
        <v>10</v>
      </c>
      <c r="AI3786" t="s">
        <v>556</v>
      </c>
      <c r="AJ3786" t="str">
        <f t="shared" si="1425"/>
        <v>Adult</v>
      </c>
      <c r="AK3786">
        <v>5000000</v>
      </c>
      <c r="AL3786" t="str">
        <f t="shared" si="1426"/>
        <v>Low Budget</v>
      </c>
      <c r="AM3786">
        <v>2015</v>
      </c>
      <c r="AN3786">
        <f t="shared" si="1427"/>
        <v>10</v>
      </c>
      <c r="AO3786" t="str">
        <f t="shared" si="1428"/>
        <v>Modern Classic</v>
      </c>
      <c r="AP3786">
        <v>442</v>
      </c>
      <c r="AQ3786" t="str">
        <f t="shared" si="1429"/>
        <v>Very Low</v>
      </c>
      <c r="AR3786">
        <v>7.1</v>
      </c>
      <c r="AS3786" t="str">
        <f t="shared" si="1430"/>
        <v>Good</v>
      </c>
      <c r="AT3786">
        <v>2.35</v>
      </c>
      <c r="AU3786" t="str">
        <f t="shared" si="1431"/>
        <v>Cinematic Widescreen</v>
      </c>
      <c r="AV3786">
        <v>10000</v>
      </c>
      <c r="AW3786" t="str">
        <f t="shared" si="1432"/>
        <v>Low</v>
      </c>
    </row>
    <row r="3787" spans="1:49" x14ac:dyDescent="0.3">
      <c r="A3787" t="s">
        <v>0</v>
      </c>
      <c r="B3787" t="s">
        <v>17899</v>
      </c>
      <c r="C3787">
        <v>50</v>
      </c>
      <c r="D3787" t="str">
        <f t="shared" si="1412"/>
        <v>Very Low</v>
      </c>
      <c r="E3787">
        <v>88</v>
      </c>
      <c r="F3787" t="str">
        <f t="shared" si="1413"/>
        <v>1h 28m</v>
      </c>
      <c r="G3787" t="str">
        <f t="shared" si="1414"/>
        <v>Featurette</v>
      </c>
      <c r="H3787">
        <v>0</v>
      </c>
      <c r="I3787" t="str">
        <f t="shared" si="1415"/>
        <v>Very Low</v>
      </c>
      <c r="J3787">
        <v>276</v>
      </c>
      <c r="K3787" t="str">
        <f t="shared" si="1416"/>
        <v>Very Low</v>
      </c>
      <c r="L3787" t="s">
        <v>17900</v>
      </c>
      <c r="M3787">
        <v>740</v>
      </c>
      <c r="N3787" t="str">
        <f t="shared" si="1417"/>
        <v>Low</v>
      </c>
      <c r="O3787">
        <f>O3786</f>
        <v>3219029</v>
      </c>
      <c r="P3787" t="str">
        <f t="shared" si="1418"/>
        <v>Flop</v>
      </c>
      <c r="Q3787" t="s">
        <v>1386</v>
      </c>
      <c r="R3787" t="str">
        <f t="shared" si="1419"/>
        <v>Comedy</v>
      </c>
      <c r="S3787">
        <f t="shared" si="1420"/>
        <v>3</v>
      </c>
      <c r="T3787" t="s">
        <v>1948</v>
      </c>
      <c r="U3787" t="s">
        <v>17901</v>
      </c>
      <c r="V3787">
        <v>5494</v>
      </c>
      <c r="W3787" t="str">
        <f t="shared" si="1421"/>
        <v>Very Low</v>
      </c>
      <c r="X3787">
        <v>1665</v>
      </c>
      <c r="Y3787" t="str">
        <f t="shared" si="1422"/>
        <v>Low</v>
      </c>
      <c r="Z3787" t="s">
        <v>17902</v>
      </c>
      <c r="AA3787">
        <v>0</v>
      </c>
      <c r="AB3787" t="str">
        <f t="shared" si="1423"/>
        <v>Symbolic Poster</v>
      </c>
      <c r="AC3787" t="s">
        <v>17903</v>
      </c>
      <c r="AD3787" t="s">
        <v>17904</v>
      </c>
      <c r="AE3787">
        <v>56</v>
      </c>
      <c r="AF3787" t="str">
        <f t="shared" si="1424"/>
        <v>Very Low</v>
      </c>
      <c r="AG3787" t="s">
        <v>9</v>
      </c>
      <c r="AH3787" t="s">
        <v>10</v>
      </c>
      <c r="AI3787" t="s">
        <v>556</v>
      </c>
      <c r="AJ3787" t="str">
        <f t="shared" si="1425"/>
        <v>Adult</v>
      </c>
      <c r="AK3787">
        <v>5000000</v>
      </c>
      <c r="AL3787" t="str">
        <f t="shared" si="1426"/>
        <v>Low Budget</v>
      </c>
      <c r="AM3787">
        <v>2006</v>
      </c>
      <c r="AN3787">
        <f t="shared" si="1427"/>
        <v>19</v>
      </c>
      <c r="AO3787" t="str">
        <f t="shared" si="1428"/>
        <v>Old Classic</v>
      </c>
      <c r="AP3787">
        <v>625</v>
      </c>
      <c r="AQ3787" t="str">
        <f t="shared" si="1429"/>
        <v>Very Low</v>
      </c>
      <c r="AR3787">
        <v>5.6</v>
      </c>
      <c r="AS3787" t="str">
        <f t="shared" si="1430"/>
        <v>Below Average</v>
      </c>
      <c r="AT3787">
        <v>2.35</v>
      </c>
      <c r="AU3787" t="str">
        <f t="shared" si="1431"/>
        <v>Cinematic Widescreen</v>
      </c>
      <c r="AV3787">
        <v>255</v>
      </c>
      <c r="AW3787" t="str">
        <f t="shared" si="1432"/>
        <v>Very Low</v>
      </c>
    </row>
    <row r="3788" spans="1:49" x14ac:dyDescent="0.3">
      <c r="A3788" t="s">
        <v>0</v>
      </c>
      <c r="B3788" t="s">
        <v>17905</v>
      </c>
      <c r="C3788">
        <v>12</v>
      </c>
      <c r="D3788" t="str">
        <f t="shared" si="1412"/>
        <v>Very Low</v>
      </c>
      <c r="E3788">
        <v>99</v>
      </c>
      <c r="F3788" t="str">
        <f t="shared" si="1413"/>
        <v>1h 39m</v>
      </c>
      <c r="G3788" t="str">
        <f t="shared" si="1414"/>
        <v>Standard Movie</v>
      </c>
      <c r="H3788">
        <v>0</v>
      </c>
      <c r="I3788" t="str">
        <f t="shared" si="1415"/>
        <v>Very Low</v>
      </c>
      <c r="J3788">
        <v>361</v>
      </c>
      <c r="K3788" t="str">
        <f t="shared" si="1416"/>
        <v>Very Low</v>
      </c>
      <c r="L3788" t="s">
        <v>13704</v>
      </c>
      <c r="M3788">
        <v>578</v>
      </c>
      <c r="N3788" t="str">
        <f t="shared" si="1417"/>
        <v>Low</v>
      </c>
      <c r="O3788">
        <v>830210</v>
      </c>
      <c r="P3788" t="str">
        <f t="shared" si="1418"/>
        <v>Flop</v>
      </c>
      <c r="Q3788" t="s">
        <v>5538</v>
      </c>
      <c r="R3788" t="str">
        <f t="shared" si="1419"/>
        <v>Drama</v>
      </c>
      <c r="S3788">
        <f t="shared" si="1420"/>
        <v>3</v>
      </c>
      <c r="T3788" t="s">
        <v>6383</v>
      </c>
      <c r="U3788" t="s">
        <v>17906</v>
      </c>
      <c r="V3788">
        <v>1900</v>
      </c>
      <c r="W3788" t="str">
        <f t="shared" si="1421"/>
        <v>Very Low</v>
      </c>
      <c r="X3788">
        <v>3382</v>
      </c>
      <c r="Y3788" t="str">
        <f t="shared" si="1422"/>
        <v>Low</v>
      </c>
      <c r="Z3788" t="s">
        <v>17907</v>
      </c>
      <c r="AA3788">
        <v>0</v>
      </c>
      <c r="AB3788" t="str">
        <f t="shared" si="1423"/>
        <v>Symbolic Poster</v>
      </c>
      <c r="AC3788" t="s">
        <v>17908</v>
      </c>
      <c r="AD3788" t="s">
        <v>17909</v>
      </c>
      <c r="AE3788">
        <v>56</v>
      </c>
      <c r="AF3788" t="str">
        <f t="shared" si="1424"/>
        <v>Very Low</v>
      </c>
      <c r="AG3788" t="s">
        <v>9</v>
      </c>
      <c r="AH3788" t="s">
        <v>10</v>
      </c>
      <c r="AI3788" t="s">
        <v>11</v>
      </c>
      <c r="AJ3788" t="str">
        <f t="shared" si="1425"/>
        <v>Teen</v>
      </c>
      <c r="AK3788">
        <v>5000000</v>
      </c>
      <c r="AL3788" t="str">
        <f t="shared" si="1426"/>
        <v>Low Budget</v>
      </c>
      <c r="AM3788">
        <v>2014</v>
      </c>
      <c r="AN3788">
        <f t="shared" si="1427"/>
        <v>11</v>
      </c>
      <c r="AO3788" t="str">
        <f t="shared" si="1428"/>
        <v>Modern Classic</v>
      </c>
      <c r="AP3788">
        <v>435</v>
      </c>
      <c r="AQ3788" t="str">
        <f t="shared" si="1429"/>
        <v>Very Low</v>
      </c>
      <c r="AR3788">
        <v>4.4000000000000004</v>
      </c>
      <c r="AS3788" t="str">
        <f t="shared" si="1430"/>
        <v>Poor</v>
      </c>
      <c r="AT3788">
        <f>AT3787</f>
        <v>2.35</v>
      </c>
      <c r="AU3788" t="str">
        <f t="shared" si="1431"/>
        <v>Cinematic Widescreen</v>
      </c>
      <c r="AV3788">
        <v>0</v>
      </c>
      <c r="AW3788" t="str">
        <f t="shared" si="1432"/>
        <v>Very Low</v>
      </c>
    </row>
    <row r="3789" spans="1:49" x14ac:dyDescent="0.3">
      <c r="A3789" t="s">
        <v>0</v>
      </c>
      <c r="B3789" t="s">
        <v>5353</v>
      </c>
      <c r="C3789">
        <v>83</v>
      </c>
      <c r="D3789" t="str">
        <f t="shared" si="1412"/>
        <v>Low</v>
      </c>
      <c r="E3789">
        <v>91</v>
      </c>
      <c r="F3789" t="str">
        <f t="shared" si="1413"/>
        <v>1h 31m</v>
      </c>
      <c r="G3789" t="str">
        <f t="shared" si="1414"/>
        <v>Standard Movie</v>
      </c>
      <c r="H3789">
        <v>0</v>
      </c>
      <c r="I3789" t="str">
        <f t="shared" si="1415"/>
        <v>Very Low</v>
      </c>
      <c r="J3789">
        <v>65</v>
      </c>
      <c r="K3789" t="str">
        <f t="shared" si="1416"/>
        <v>Very Low</v>
      </c>
      <c r="L3789" t="s">
        <v>17910</v>
      </c>
      <c r="M3789">
        <v>387</v>
      </c>
      <c r="N3789" t="str">
        <f t="shared" si="1417"/>
        <v>Low</v>
      </c>
      <c r="O3789">
        <v>1040879</v>
      </c>
      <c r="P3789" t="str">
        <f t="shared" si="1418"/>
        <v>Flop</v>
      </c>
      <c r="Q3789" t="s">
        <v>9164</v>
      </c>
      <c r="R3789" t="str">
        <f t="shared" si="1419"/>
        <v>Comedy</v>
      </c>
      <c r="S3789">
        <f t="shared" si="1420"/>
        <v>3</v>
      </c>
      <c r="T3789" t="s">
        <v>5448</v>
      </c>
      <c r="U3789" t="s">
        <v>17911</v>
      </c>
      <c r="V3789">
        <v>54478</v>
      </c>
      <c r="W3789" t="str">
        <f t="shared" si="1421"/>
        <v>Medium</v>
      </c>
      <c r="X3789">
        <v>648</v>
      </c>
      <c r="Y3789" t="str">
        <f t="shared" si="1422"/>
        <v>Very Low</v>
      </c>
      <c r="Z3789" t="s">
        <v>17912</v>
      </c>
      <c r="AA3789">
        <v>0</v>
      </c>
      <c r="AB3789" t="str">
        <f t="shared" si="1423"/>
        <v>Symbolic Poster</v>
      </c>
      <c r="AC3789" t="s">
        <v>17913</v>
      </c>
      <c r="AD3789" t="s">
        <v>17914</v>
      </c>
      <c r="AE3789">
        <v>184</v>
      </c>
      <c r="AF3789" t="str">
        <f t="shared" si="1424"/>
        <v>Very Low</v>
      </c>
      <c r="AG3789" t="s">
        <v>9</v>
      </c>
      <c r="AH3789" t="s">
        <v>10</v>
      </c>
      <c r="AI3789" t="s">
        <v>556</v>
      </c>
      <c r="AJ3789" t="str">
        <f t="shared" si="1425"/>
        <v>Adult</v>
      </c>
      <c r="AK3789">
        <v>7000000</v>
      </c>
      <c r="AL3789" t="str">
        <f t="shared" si="1426"/>
        <v>Low Budget</v>
      </c>
      <c r="AM3789">
        <v>1996</v>
      </c>
      <c r="AN3789">
        <f t="shared" si="1427"/>
        <v>29</v>
      </c>
      <c r="AO3789" t="str">
        <f t="shared" si="1428"/>
        <v>Old Classic</v>
      </c>
      <c r="AP3789">
        <v>96</v>
      </c>
      <c r="AQ3789" t="str">
        <f t="shared" si="1429"/>
        <v>Very Low</v>
      </c>
      <c r="AR3789">
        <v>7.1</v>
      </c>
      <c r="AS3789" t="str">
        <f t="shared" si="1430"/>
        <v>Good</v>
      </c>
      <c r="AT3789">
        <v>1.85</v>
      </c>
      <c r="AU3789" t="str">
        <f t="shared" si="1431"/>
        <v>HDTV / Widescreen</v>
      </c>
      <c r="AV3789">
        <v>0</v>
      </c>
      <c r="AW3789" t="str">
        <f t="shared" si="1432"/>
        <v>Very Low</v>
      </c>
    </row>
    <row r="3790" spans="1:49" x14ac:dyDescent="0.3">
      <c r="A3790" t="s">
        <v>0</v>
      </c>
      <c r="B3790" t="s">
        <v>91</v>
      </c>
      <c r="C3790">
        <v>37</v>
      </c>
      <c r="D3790" t="str">
        <f t="shared" si="1412"/>
        <v>Very Low</v>
      </c>
      <c r="E3790">
        <v>97</v>
      </c>
      <c r="F3790" t="str">
        <f t="shared" si="1413"/>
        <v>1h 37m</v>
      </c>
      <c r="G3790" t="str">
        <f t="shared" si="1414"/>
        <v>Standard Movie</v>
      </c>
      <c r="H3790">
        <v>18000</v>
      </c>
      <c r="I3790" t="str">
        <f t="shared" si="1415"/>
        <v>Medium</v>
      </c>
      <c r="J3790">
        <v>977</v>
      </c>
      <c r="K3790" t="str">
        <f t="shared" si="1416"/>
        <v>Very Low</v>
      </c>
      <c r="L3790" t="s">
        <v>279</v>
      </c>
      <c r="M3790">
        <v>10000</v>
      </c>
      <c r="N3790" t="str">
        <f t="shared" si="1417"/>
        <v>Low</v>
      </c>
      <c r="O3790">
        <v>326308</v>
      </c>
      <c r="P3790" t="str">
        <f t="shared" si="1418"/>
        <v>Flop</v>
      </c>
      <c r="Q3790" t="s">
        <v>2096</v>
      </c>
      <c r="R3790" t="str">
        <f t="shared" si="1419"/>
        <v>Crime</v>
      </c>
      <c r="S3790">
        <f t="shared" si="1420"/>
        <v>3</v>
      </c>
      <c r="T3790" t="s">
        <v>2795</v>
      </c>
      <c r="U3790" t="s">
        <v>17915</v>
      </c>
      <c r="V3790">
        <v>6632</v>
      </c>
      <c r="W3790" t="str">
        <f t="shared" si="1421"/>
        <v>Very Low</v>
      </c>
      <c r="X3790">
        <v>13718</v>
      </c>
      <c r="Y3790" t="str">
        <f t="shared" si="1422"/>
        <v>Medium</v>
      </c>
      <c r="Z3790" t="s">
        <v>5590</v>
      </c>
      <c r="AA3790">
        <v>3</v>
      </c>
      <c r="AB3790" t="str">
        <f t="shared" si="1423"/>
        <v>Duo/Trio Poster</v>
      </c>
      <c r="AC3790" t="s">
        <v>17916</v>
      </c>
      <c r="AD3790" t="s">
        <v>17917</v>
      </c>
      <c r="AE3790">
        <v>69</v>
      </c>
      <c r="AF3790" t="str">
        <f t="shared" si="1424"/>
        <v>Very Low</v>
      </c>
      <c r="AG3790" t="s">
        <v>9</v>
      </c>
      <c r="AH3790" t="s">
        <v>10</v>
      </c>
      <c r="AI3790" t="s">
        <v>556</v>
      </c>
      <c r="AJ3790" t="str">
        <f t="shared" si="1425"/>
        <v>Adult</v>
      </c>
      <c r="AK3790">
        <v>5000000</v>
      </c>
      <c r="AL3790" t="str">
        <f t="shared" si="1426"/>
        <v>Low Budget</v>
      </c>
      <c r="AM3790">
        <v>1996</v>
      </c>
      <c r="AN3790">
        <f t="shared" si="1427"/>
        <v>29</v>
      </c>
      <c r="AO3790" t="str">
        <f t="shared" si="1428"/>
        <v>Old Classic</v>
      </c>
      <c r="AP3790">
        <v>1000</v>
      </c>
      <c r="AQ3790" t="str">
        <f t="shared" si="1429"/>
        <v>Very Low</v>
      </c>
      <c r="AR3790">
        <v>6.1</v>
      </c>
      <c r="AS3790" t="str">
        <f t="shared" si="1430"/>
        <v>Average</v>
      </c>
      <c r="AT3790">
        <v>2.35</v>
      </c>
      <c r="AU3790" t="str">
        <f t="shared" si="1431"/>
        <v>Cinematic Widescreen</v>
      </c>
      <c r="AV3790">
        <v>225</v>
      </c>
      <c r="AW3790" t="str">
        <f t="shared" si="1432"/>
        <v>Very Low</v>
      </c>
    </row>
    <row r="3791" spans="1:49" x14ac:dyDescent="0.3">
      <c r="A3791" t="s">
        <v>0</v>
      </c>
      <c r="B3791" t="s">
        <v>17918</v>
      </c>
      <c r="C3791">
        <v>16</v>
      </c>
      <c r="D3791" t="str">
        <f t="shared" si="1412"/>
        <v>Very Low</v>
      </c>
      <c r="E3791">
        <v>136</v>
      </c>
      <c r="F3791" t="str">
        <f t="shared" si="1413"/>
        <v>2h 16m</v>
      </c>
      <c r="G3791" t="str">
        <f t="shared" si="1414"/>
        <v>Long Movie</v>
      </c>
      <c r="H3791">
        <v>0</v>
      </c>
      <c r="I3791" t="str">
        <f t="shared" si="1415"/>
        <v>Very Low</v>
      </c>
      <c r="J3791">
        <v>14</v>
      </c>
      <c r="K3791" t="str">
        <f t="shared" si="1416"/>
        <v>Very Low</v>
      </c>
      <c r="L3791" t="s">
        <v>17919</v>
      </c>
      <c r="M3791">
        <v>75</v>
      </c>
      <c r="N3791" t="str">
        <f t="shared" si="1417"/>
        <v>Low</v>
      </c>
      <c r="O3791">
        <v>240425</v>
      </c>
      <c r="P3791" t="str">
        <f t="shared" si="1418"/>
        <v>Flop</v>
      </c>
      <c r="Q3791" t="s">
        <v>5911</v>
      </c>
      <c r="R3791" t="str">
        <f t="shared" si="1419"/>
        <v>Biography</v>
      </c>
      <c r="S3791">
        <f t="shared" si="1420"/>
        <v>3</v>
      </c>
      <c r="T3791" t="s">
        <v>17920</v>
      </c>
      <c r="U3791" t="s">
        <v>17921</v>
      </c>
      <c r="V3791">
        <v>1311</v>
      </c>
      <c r="W3791" t="str">
        <f t="shared" si="1421"/>
        <v>Very Low</v>
      </c>
      <c r="X3791">
        <v>172</v>
      </c>
      <c r="Y3791" t="str">
        <f t="shared" si="1422"/>
        <v>Very Low</v>
      </c>
      <c r="Z3791" t="s">
        <v>17922</v>
      </c>
      <c r="AA3791">
        <v>0</v>
      </c>
      <c r="AB3791" t="str">
        <f t="shared" si="1423"/>
        <v>Symbolic Poster</v>
      </c>
      <c r="AC3791" t="s">
        <v>17923</v>
      </c>
      <c r="AD3791" t="s">
        <v>17924</v>
      </c>
      <c r="AE3791">
        <v>25</v>
      </c>
      <c r="AF3791" t="str">
        <f t="shared" si="1424"/>
        <v>Very Low</v>
      </c>
      <c r="AG3791" t="s">
        <v>5582</v>
      </c>
      <c r="AH3791" t="s">
        <v>5583</v>
      </c>
      <c r="AI3791" t="str">
        <f>AI3790</f>
        <v>R</v>
      </c>
      <c r="AJ3791" t="str">
        <f t="shared" si="1425"/>
        <v>Adult</v>
      </c>
      <c r="AK3791">
        <f t="shared" ref="AK3791:AK3792" si="1433">AK3790</f>
        <v>5000000</v>
      </c>
      <c r="AL3791" t="str">
        <f t="shared" si="1426"/>
        <v>Low Budget</v>
      </c>
      <c r="AM3791">
        <v>2007</v>
      </c>
      <c r="AN3791">
        <f t="shared" si="1427"/>
        <v>18</v>
      </c>
      <c r="AO3791" t="str">
        <f t="shared" si="1428"/>
        <v>Old Classic</v>
      </c>
      <c r="AP3791">
        <v>45</v>
      </c>
      <c r="AQ3791" t="str">
        <f t="shared" si="1429"/>
        <v>Very Low</v>
      </c>
      <c r="AR3791">
        <v>7.4</v>
      </c>
      <c r="AS3791" t="str">
        <f t="shared" si="1430"/>
        <v>Good</v>
      </c>
      <c r="AT3791">
        <v>2.35</v>
      </c>
      <c r="AU3791" t="str">
        <f t="shared" si="1431"/>
        <v>Cinematic Widescreen</v>
      </c>
      <c r="AV3791">
        <v>133</v>
      </c>
      <c r="AW3791" t="str">
        <f t="shared" si="1432"/>
        <v>Very Low</v>
      </c>
    </row>
    <row r="3792" spans="1:49" x14ac:dyDescent="0.3">
      <c r="A3792" t="s">
        <v>0</v>
      </c>
      <c r="B3792" t="s">
        <v>17925</v>
      </c>
      <c r="C3792">
        <v>121</v>
      </c>
      <c r="D3792" t="str">
        <f t="shared" si="1412"/>
        <v>Low</v>
      </c>
      <c r="E3792">
        <v>118</v>
      </c>
      <c r="F3792" t="str">
        <f t="shared" si="1413"/>
        <v>1h 58m</v>
      </c>
      <c r="G3792" t="str">
        <f t="shared" si="1414"/>
        <v>Standard Movie</v>
      </c>
      <c r="H3792">
        <v>239</v>
      </c>
      <c r="I3792" t="str">
        <f t="shared" si="1415"/>
        <v>Very Low</v>
      </c>
      <c r="J3792">
        <v>0</v>
      </c>
      <c r="K3792" t="str">
        <f t="shared" si="1416"/>
        <v>Very Low</v>
      </c>
      <c r="L3792" t="s">
        <v>17926</v>
      </c>
      <c r="M3792">
        <v>6</v>
      </c>
      <c r="N3792" t="str">
        <f t="shared" si="1417"/>
        <v>Low</v>
      </c>
      <c r="O3792">
        <v>228830</v>
      </c>
      <c r="P3792" t="str">
        <f t="shared" si="1418"/>
        <v>Flop</v>
      </c>
      <c r="Q3792" t="s">
        <v>17927</v>
      </c>
      <c r="R3792" t="str">
        <f t="shared" si="1419"/>
        <v>Crime</v>
      </c>
      <c r="S3792">
        <f t="shared" si="1420"/>
        <v>3</v>
      </c>
      <c r="T3792" t="s">
        <v>17928</v>
      </c>
      <c r="U3792" t="s">
        <v>17929</v>
      </c>
      <c r="V3792">
        <v>3329</v>
      </c>
      <c r="W3792" t="str">
        <f t="shared" si="1421"/>
        <v>Very Low</v>
      </c>
      <c r="X3792">
        <v>6</v>
      </c>
      <c r="Y3792" t="str">
        <f t="shared" si="1422"/>
        <v>Very Low</v>
      </c>
      <c r="Z3792" t="s">
        <v>17930</v>
      </c>
      <c r="AA3792">
        <v>0</v>
      </c>
      <c r="AB3792" t="str">
        <f t="shared" si="1423"/>
        <v>Symbolic Poster</v>
      </c>
      <c r="AC3792" t="s">
        <v>17931</v>
      </c>
      <c r="AD3792" t="s">
        <v>17932</v>
      </c>
      <c r="AE3792">
        <v>22</v>
      </c>
      <c r="AF3792" t="str">
        <f t="shared" si="1424"/>
        <v>Very Low</v>
      </c>
      <c r="AG3792" t="s">
        <v>9</v>
      </c>
      <c r="AH3792" t="s">
        <v>10</v>
      </c>
      <c r="AI3792" t="s">
        <v>556</v>
      </c>
      <c r="AJ3792" t="str">
        <f t="shared" si="1425"/>
        <v>Adult</v>
      </c>
      <c r="AK3792">
        <f t="shared" si="1433"/>
        <v>5000000</v>
      </c>
      <c r="AL3792" t="str">
        <f t="shared" si="1426"/>
        <v>Low Budget</v>
      </c>
      <c r="AM3792">
        <v>2008</v>
      </c>
      <c r="AN3792">
        <f t="shared" si="1427"/>
        <v>17</v>
      </c>
      <c r="AO3792" t="str">
        <f t="shared" si="1428"/>
        <v>Old Classic</v>
      </c>
      <c r="AP3792">
        <v>0</v>
      </c>
      <c r="AQ3792" t="str">
        <f t="shared" si="1429"/>
        <v>Very Low</v>
      </c>
      <c r="AR3792">
        <v>7.5</v>
      </c>
      <c r="AS3792" t="str">
        <f t="shared" si="1430"/>
        <v>Good</v>
      </c>
      <c r="AT3792">
        <v>2.35</v>
      </c>
      <c r="AU3792" t="str">
        <f t="shared" si="1431"/>
        <v>Cinematic Widescreen</v>
      </c>
      <c r="AV3792">
        <v>489</v>
      </c>
      <c r="AW3792" t="str">
        <f t="shared" si="1432"/>
        <v>Very Low</v>
      </c>
    </row>
    <row r="3793" spans="1:49" x14ac:dyDescent="0.3">
      <c r="A3793" t="s">
        <v>0</v>
      </c>
      <c r="B3793" t="s">
        <v>17933</v>
      </c>
      <c r="C3793">
        <v>24</v>
      </c>
      <c r="D3793" t="str">
        <f t="shared" si="1412"/>
        <v>Very Low</v>
      </c>
      <c r="E3793">
        <v>94</v>
      </c>
      <c r="F3793" t="str">
        <f t="shared" si="1413"/>
        <v>1h 34m</v>
      </c>
      <c r="G3793" t="str">
        <f t="shared" si="1414"/>
        <v>Standard Movie</v>
      </c>
      <c r="H3793">
        <v>0</v>
      </c>
      <c r="I3793" t="str">
        <f t="shared" si="1415"/>
        <v>Very Low</v>
      </c>
      <c r="J3793">
        <v>51</v>
      </c>
      <c r="K3793" t="str">
        <f t="shared" si="1416"/>
        <v>Very Low</v>
      </c>
      <c r="L3793" t="s">
        <v>17934</v>
      </c>
      <c r="M3793">
        <v>311</v>
      </c>
      <c r="N3793" t="str">
        <f t="shared" si="1417"/>
        <v>Low</v>
      </c>
      <c r="O3793">
        <f>O3792</f>
        <v>228830</v>
      </c>
      <c r="P3793" t="str">
        <f t="shared" si="1418"/>
        <v>Flop</v>
      </c>
      <c r="Q3793" t="s">
        <v>3380</v>
      </c>
      <c r="R3793" t="str">
        <f t="shared" si="1419"/>
        <v>Drama</v>
      </c>
      <c r="S3793">
        <f t="shared" si="1420"/>
        <v>1</v>
      </c>
      <c r="T3793" t="s">
        <v>17935</v>
      </c>
      <c r="U3793" t="s">
        <v>17936</v>
      </c>
      <c r="V3793">
        <v>1599</v>
      </c>
      <c r="W3793" t="str">
        <f t="shared" si="1421"/>
        <v>Very Low</v>
      </c>
      <c r="X3793">
        <v>498</v>
      </c>
      <c r="Y3793" t="str">
        <f t="shared" si="1422"/>
        <v>Very Low</v>
      </c>
      <c r="Z3793" t="s">
        <v>17937</v>
      </c>
      <c r="AA3793">
        <v>1</v>
      </c>
      <c r="AB3793" t="str">
        <f t="shared" si="1423"/>
        <v>Solo Star Poster</v>
      </c>
      <c r="AC3793" t="s">
        <v>17938</v>
      </c>
      <c r="AD3793" t="s">
        <v>17939</v>
      </c>
      <c r="AE3793">
        <v>27</v>
      </c>
      <c r="AF3793" t="str">
        <f t="shared" si="1424"/>
        <v>Very Low</v>
      </c>
      <c r="AG3793" t="s">
        <v>9</v>
      </c>
      <c r="AH3793" t="s">
        <v>239</v>
      </c>
      <c r="AI3793" t="s">
        <v>556</v>
      </c>
      <c r="AJ3793" t="str">
        <f t="shared" si="1425"/>
        <v>Adult</v>
      </c>
      <c r="AK3793">
        <v>2200000</v>
      </c>
      <c r="AL3793" t="str">
        <f t="shared" si="1426"/>
        <v>Low Budget</v>
      </c>
      <c r="AM3793">
        <v>1980</v>
      </c>
      <c r="AN3793">
        <f t="shared" si="1427"/>
        <v>45</v>
      </c>
      <c r="AO3793" t="str">
        <f t="shared" si="1428"/>
        <v>Old Classic</v>
      </c>
      <c r="AP3793">
        <v>59</v>
      </c>
      <c r="AQ3793" t="str">
        <f t="shared" si="1429"/>
        <v>Very Low</v>
      </c>
      <c r="AR3793">
        <v>7.2</v>
      </c>
      <c r="AS3793" t="str">
        <f t="shared" si="1430"/>
        <v>Good</v>
      </c>
      <c r="AT3793">
        <v>1.85</v>
      </c>
      <c r="AU3793" t="str">
        <f t="shared" si="1431"/>
        <v>HDTV / Widescreen</v>
      </c>
      <c r="AV3793">
        <v>274</v>
      </c>
      <c r="AW3793" t="str">
        <f t="shared" si="1432"/>
        <v>Very Low</v>
      </c>
    </row>
    <row r="3794" spans="1:49" x14ac:dyDescent="0.3">
      <c r="A3794" t="s">
        <v>0</v>
      </c>
      <c r="B3794" t="s">
        <v>17940</v>
      </c>
      <c r="C3794">
        <v>324</v>
      </c>
      <c r="D3794" t="str">
        <f t="shared" si="1412"/>
        <v>Medium</v>
      </c>
      <c r="E3794">
        <v>89</v>
      </c>
      <c r="F3794" t="str">
        <f t="shared" si="1413"/>
        <v>1h 29m</v>
      </c>
      <c r="G3794" t="str">
        <f t="shared" si="1414"/>
        <v>Featurette</v>
      </c>
      <c r="H3794">
        <v>27</v>
      </c>
      <c r="I3794" t="str">
        <f t="shared" si="1415"/>
        <v>Very Low</v>
      </c>
      <c r="J3794">
        <v>440</v>
      </c>
      <c r="K3794" t="str">
        <f t="shared" si="1416"/>
        <v>Very Low</v>
      </c>
      <c r="L3794" t="s">
        <v>241</v>
      </c>
      <c r="M3794">
        <v>948</v>
      </c>
      <c r="N3794" t="str">
        <f t="shared" si="1417"/>
        <v>Low</v>
      </c>
      <c r="O3794">
        <v>223615</v>
      </c>
      <c r="P3794" t="str">
        <f t="shared" si="1418"/>
        <v>Flop</v>
      </c>
      <c r="Q3794" t="s">
        <v>7550</v>
      </c>
      <c r="R3794" t="str">
        <f t="shared" si="1419"/>
        <v>Comedy</v>
      </c>
      <c r="S3794">
        <f t="shared" si="1420"/>
        <v>2</v>
      </c>
      <c r="T3794" t="s">
        <v>11620</v>
      </c>
      <c r="U3794" t="s">
        <v>17941</v>
      </c>
      <c r="V3794">
        <v>127842</v>
      </c>
      <c r="W3794" t="str">
        <f t="shared" si="1421"/>
        <v>Medium</v>
      </c>
      <c r="X3794">
        <v>2958</v>
      </c>
      <c r="Y3794" t="str">
        <f t="shared" si="1422"/>
        <v>Low</v>
      </c>
      <c r="Z3794" t="s">
        <v>9470</v>
      </c>
      <c r="AA3794">
        <v>1</v>
      </c>
      <c r="AB3794" t="str">
        <f t="shared" si="1423"/>
        <v>Solo Star Poster</v>
      </c>
      <c r="AC3794" t="s">
        <v>17942</v>
      </c>
      <c r="AD3794" t="s">
        <v>17943</v>
      </c>
      <c r="AE3794">
        <v>200</v>
      </c>
      <c r="AF3794" t="str">
        <f t="shared" si="1424"/>
        <v>Very Low</v>
      </c>
      <c r="AG3794" t="s">
        <v>9</v>
      </c>
      <c r="AH3794" t="s">
        <v>239</v>
      </c>
      <c r="AI3794" t="s">
        <v>556</v>
      </c>
      <c r="AJ3794" t="str">
        <f t="shared" si="1425"/>
        <v>Adult</v>
      </c>
      <c r="AK3794">
        <f>AK3793</f>
        <v>2200000</v>
      </c>
      <c r="AL3794" t="str">
        <f t="shared" si="1426"/>
        <v>Low Budget</v>
      </c>
      <c r="AM3794">
        <v>2010</v>
      </c>
      <c r="AN3794">
        <f t="shared" si="1427"/>
        <v>15</v>
      </c>
      <c r="AO3794" t="str">
        <f t="shared" si="1428"/>
        <v>Modern Classic</v>
      </c>
      <c r="AP3794">
        <v>779</v>
      </c>
      <c r="AQ3794" t="str">
        <f t="shared" si="1429"/>
        <v>Very Low</v>
      </c>
      <c r="AR3794">
        <v>7.6</v>
      </c>
      <c r="AS3794" t="str">
        <f t="shared" si="1430"/>
        <v>Good</v>
      </c>
      <c r="AT3794">
        <v>2.35</v>
      </c>
      <c r="AU3794" t="str">
        <f t="shared" si="1431"/>
        <v>Cinematic Widescreen</v>
      </c>
      <c r="AV3794">
        <v>49000</v>
      </c>
      <c r="AW3794" t="str">
        <f t="shared" si="1432"/>
        <v>Medium</v>
      </c>
    </row>
    <row r="3795" spans="1:49" x14ac:dyDescent="0.3">
      <c r="A3795" t="s">
        <v>0</v>
      </c>
      <c r="B3795" t="s">
        <v>17944</v>
      </c>
      <c r="C3795">
        <v>27</v>
      </c>
      <c r="D3795" t="str">
        <f t="shared" si="1412"/>
        <v>Very Low</v>
      </c>
      <c r="E3795">
        <v>90</v>
      </c>
      <c r="F3795" t="str">
        <f t="shared" si="1413"/>
        <v>1h 30m</v>
      </c>
      <c r="G3795" t="str">
        <f t="shared" si="1414"/>
        <v>Standard Movie</v>
      </c>
      <c r="H3795">
        <v>6</v>
      </c>
      <c r="I3795" t="str">
        <f t="shared" si="1415"/>
        <v>Very Low</v>
      </c>
      <c r="J3795">
        <v>940</v>
      </c>
      <c r="K3795" t="str">
        <f t="shared" si="1416"/>
        <v>Very Low</v>
      </c>
      <c r="L3795" t="s">
        <v>7734</v>
      </c>
      <c r="M3795">
        <v>3000</v>
      </c>
      <c r="N3795" t="str">
        <f t="shared" si="1417"/>
        <v>Low</v>
      </c>
      <c r="O3795">
        <v>124720</v>
      </c>
      <c r="P3795" t="str">
        <f t="shared" si="1418"/>
        <v>Flop</v>
      </c>
      <c r="Q3795" t="s">
        <v>185</v>
      </c>
      <c r="R3795" t="str">
        <f t="shared" si="1419"/>
        <v>Drama</v>
      </c>
      <c r="S3795">
        <f t="shared" si="1420"/>
        <v>2</v>
      </c>
      <c r="T3795" t="s">
        <v>1514</v>
      </c>
      <c r="U3795" t="s">
        <v>17945</v>
      </c>
      <c r="V3795">
        <v>1560</v>
      </c>
      <c r="W3795" t="str">
        <f t="shared" si="1421"/>
        <v>Very Low</v>
      </c>
      <c r="X3795">
        <v>4987</v>
      </c>
      <c r="Y3795" t="str">
        <f t="shared" si="1422"/>
        <v>Low</v>
      </c>
      <c r="Z3795" t="s">
        <v>3231</v>
      </c>
      <c r="AA3795">
        <v>0</v>
      </c>
      <c r="AB3795" t="str">
        <f t="shared" si="1423"/>
        <v>Symbolic Poster</v>
      </c>
      <c r="AC3795" t="s">
        <v>17946</v>
      </c>
      <c r="AD3795" t="s">
        <v>17947</v>
      </c>
      <c r="AE3795">
        <v>15</v>
      </c>
      <c r="AF3795" t="str">
        <f t="shared" si="1424"/>
        <v>Very Low</v>
      </c>
      <c r="AG3795" t="s">
        <v>9</v>
      </c>
      <c r="AH3795" t="s">
        <v>10</v>
      </c>
      <c r="AI3795" t="s">
        <v>66</v>
      </c>
      <c r="AJ3795" t="str">
        <f t="shared" si="1425"/>
        <v>Family</v>
      </c>
      <c r="AK3795">
        <v>5000000</v>
      </c>
      <c r="AL3795" t="str">
        <f t="shared" si="1426"/>
        <v>Low Budget</v>
      </c>
      <c r="AM3795">
        <v>2008</v>
      </c>
      <c r="AN3795">
        <f t="shared" si="1427"/>
        <v>17</v>
      </c>
      <c r="AO3795" t="str">
        <f t="shared" si="1428"/>
        <v>Old Classic</v>
      </c>
      <c r="AP3795">
        <v>1000</v>
      </c>
      <c r="AQ3795" t="str">
        <f t="shared" si="1429"/>
        <v>Very Low</v>
      </c>
      <c r="AR3795">
        <v>7.3</v>
      </c>
      <c r="AS3795" t="str">
        <f t="shared" si="1430"/>
        <v>Good</v>
      </c>
      <c r="AT3795">
        <v>1.85</v>
      </c>
      <c r="AU3795" t="str">
        <f t="shared" si="1431"/>
        <v>HDTV / Widescreen</v>
      </c>
      <c r="AV3795">
        <v>777</v>
      </c>
      <c r="AW3795" t="str">
        <f t="shared" si="1432"/>
        <v>Very Low</v>
      </c>
    </row>
    <row r="3796" spans="1:49" x14ac:dyDescent="0.3">
      <c r="A3796" t="s">
        <v>0</v>
      </c>
      <c r="B3796" t="s">
        <v>17948</v>
      </c>
      <c r="C3796">
        <v>9</v>
      </c>
      <c r="D3796" t="str">
        <f t="shared" si="1412"/>
        <v>Very Low</v>
      </c>
      <c r="E3796">
        <v>95</v>
      </c>
      <c r="F3796" t="str">
        <f t="shared" si="1413"/>
        <v>1h 35m</v>
      </c>
      <c r="G3796" t="str">
        <f t="shared" si="1414"/>
        <v>Standard Movie</v>
      </c>
      <c r="H3796">
        <v>5</v>
      </c>
      <c r="I3796" t="str">
        <f t="shared" si="1415"/>
        <v>Very Low</v>
      </c>
      <c r="J3796">
        <v>100</v>
      </c>
      <c r="K3796" t="str">
        <f t="shared" si="1416"/>
        <v>Very Low</v>
      </c>
      <c r="L3796" t="s">
        <v>17949</v>
      </c>
      <c r="M3796">
        <v>197</v>
      </c>
      <c r="N3796" t="str">
        <f t="shared" si="1417"/>
        <v>Low</v>
      </c>
      <c r="O3796">
        <f>O3795</f>
        <v>124720</v>
      </c>
      <c r="P3796" t="str">
        <f t="shared" si="1418"/>
        <v>Flop</v>
      </c>
      <c r="Q3796" t="s">
        <v>2279</v>
      </c>
      <c r="R3796" t="str">
        <f t="shared" si="1419"/>
        <v>Adventure</v>
      </c>
      <c r="S3796">
        <f t="shared" si="1420"/>
        <v>3</v>
      </c>
      <c r="T3796" t="s">
        <v>17950</v>
      </c>
      <c r="U3796" t="s">
        <v>17951</v>
      </c>
      <c r="V3796">
        <v>989</v>
      </c>
      <c r="W3796" t="str">
        <f t="shared" si="1421"/>
        <v>Very Low</v>
      </c>
      <c r="X3796">
        <v>538</v>
      </c>
      <c r="Y3796" t="str">
        <f t="shared" si="1422"/>
        <v>Very Low</v>
      </c>
      <c r="Z3796" t="s">
        <v>17952</v>
      </c>
      <c r="AA3796">
        <v>1</v>
      </c>
      <c r="AB3796" t="str">
        <f t="shared" si="1423"/>
        <v>Solo Star Poster</v>
      </c>
      <c r="AC3796" t="s">
        <v>17953</v>
      </c>
      <c r="AD3796" t="s">
        <v>17954</v>
      </c>
      <c r="AE3796">
        <v>23</v>
      </c>
      <c r="AF3796" t="str">
        <f t="shared" si="1424"/>
        <v>Very Low</v>
      </c>
      <c r="AG3796" t="s">
        <v>9</v>
      </c>
      <c r="AH3796" t="s">
        <v>10</v>
      </c>
      <c r="AI3796" t="s">
        <v>6007</v>
      </c>
      <c r="AJ3796" t="str">
        <f t="shared" si="1425"/>
        <v>Other/Unknown</v>
      </c>
      <c r="AK3796">
        <v>3209000</v>
      </c>
      <c r="AL3796" t="str">
        <f t="shared" si="1426"/>
        <v>Low Budget</v>
      </c>
      <c r="AM3796">
        <v>1947</v>
      </c>
      <c r="AN3796">
        <f t="shared" si="1427"/>
        <v>78</v>
      </c>
      <c r="AO3796" t="str">
        <f t="shared" si="1428"/>
        <v>Old Classic</v>
      </c>
      <c r="AP3796">
        <v>116</v>
      </c>
      <c r="AQ3796" t="str">
        <f t="shared" si="1429"/>
        <v>Very Low</v>
      </c>
      <c r="AR3796">
        <v>6.2</v>
      </c>
      <c r="AS3796" t="str">
        <f t="shared" si="1430"/>
        <v>Average</v>
      </c>
      <c r="AT3796">
        <v>1.37</v>
      </c>
      <c r="AU3796" t="str">
        <f t="shared" si="1431"/>
        <v>Classic</v>
      </c>
      <c r="AV3796">
        <v>44</v>
      </c>
      <c r="AW3796" t="str">
        <f t="shared" si="1432"/>
        <v>Very Low</v>
      </c>
    </row>
    <row r="3797" spans="1:49" x14ac:dyDescent="0.3">
      <c r="A3797" t="s">
        <v>0</v>
      </c>
      <c r="B3797" t="s">
        <v>17955</v>
      </c>
      <c r="C3797">
        <v>31</v>
      </c>
      <c r="D3797" t="str">
        <f t="shared" si="1412"/>
        <v>Very Low</v>
      </c>
      <c r="E3797">
        <v>90</v>
      </c>
      <c r="F3797" t="str">
        <f t="shared" si="1413"/>
        <v>1h 30m</v>
      </c>
      <c r="G3797" t="str">
        <f t="shared" si="1414"/>
        <v>Standard Movie</v>
      </c>
      <c r="H3797">
        <v>204</v>
      </c>
      <c r="I3797" t="str">
        <f t="shared" si="1415"/>
        <v>Very Low</v>
      </c>
      <c r="J3797">
        <v>697</v>
      </c>
      <c r="K3797" t="str">
        <f t="shared" si="1416"/>
        <v>Very Low</v>
      </c>
      <c r="L3797" t="s">
        <v>3169</v>
      </c>
      <c r="M3797">
        <v>1000</v>
      </c>
      <c r="N3797" t="str">
        <f t="shared" si="1417"/>
        <v>Low</v>
      </c>
      <c r="O3797">
        <v>99147</v>
      </c>
      <c r="P3797" t="str">
        <f t="shared" si="1418"/>
        <v>Flop</v>
      </c>
      <c r="Q3797" t="s">
        <v>3380</v>
      </c>
      <c r="R3797" t="str">
        <f t="shared" si="1419"/>
        <v>Drama</v>
      </c>
      <c r="S3797">
        <f t="shared" si="1420"/>
        <v>1</v>
      </c>
      <c r="T3797" t="s">
        <v>2055</v>
      </c>
      <c r="U3797" t="s">
        <v>17956</v>
      </c>
      <c r="V3797">
        <v>1884</v>
      </c>
      <c r="W3797" t="str">
        <f t="shared" si="1421"/>
        <v>Very Low</v>
      </c>
      <c r="X3797">
        <v>3207</v>
      </c>
      <c r="Y3797" t="str">
        <f t="shared" si="1422"/>
        <v>Low</v>
      </c>
      <c r="Z3797" t="s">
        <v>17957</v>
      </c>
      <c r="AA3797">
        <v>3</v>
      </c>
      <c r="AB3797" t="str">
        <f t="shared" si="1423"/>
        <v>Duo/Trio Poster</v>
      </c>
      <c r="AC3797" t="s">
        <v>17958</v>
      </c>
      <c r="AD3797" t="s">
        <v>17959</v>
      </c>
      <c r="AE3797">
        <v>28</v>
      </c>
      <c r="AF3797" t="str">
        <f t="shared" si="1424"/>
        <v>Very Low</v>
      </c>
      <c r="AG3797" t="s">
        <v>9</v>
      </c>
      <c r="AH3797" t="s">
        <v>10</v>
      </c>
      <c r="AI3797" t="s">
        <v>556</v>
      </c>
      <c r="AJ3797" t="str">
        <f t="shared" si="1425"/>
        <v>Adult</v>
      </c>
      <c r="AK3797">
        <v>2000000</v>
      </c>
      <c r="AL3797" t="str">
        <f t="shared" si="1426"/>
        <v>Low Budget</v>
      </c>
      <c r="AM3797">
        <v>1998</v>
      </c>
      <c r="AN3797">
        <f t="shared" si="1427"/>
        <v>27</v>
      </c>
      <c r="AO3797" t="str">
        <f t="shared" si="1428"/>
        <v>Old Classic</v>
      </c>
      <c r="AP3797">
        <v>697</v>
      </c>
      <c r="AQ3797" t="str">
        <f t="shared" si="1429"/>
        <v>Very Low</v>
      </c>
      <c r="AR3797">
        <v>6.2</v>
      </c>
      <c r="AS3797" t="str">
        <f t="shared" si="1430"/>
        <v>Average</v>
      </c>
      <c r="AT3797">
        <v>1.85</v>
      </c>
      <c r="AU3797" t="str">
        <f t="shared" si="1431"/>
        <v>HDTV / Widescreen</v>
      </c>
      <c r="AV3797">
        <v>69</v>
      </c>
      <c r="AW3797" t="str">
        <f t="shared" si="1432"/>
        <v>Very Low</v>
      </c>
    </row>
    <row r="3798" spans="1:49" x14ac:dyDescent="0.3">
      <c r="A3798" t="s">
        <v>0</v>
      </c>
      <c r="B3798" t="s">
        <v>17960</v>
      </c>
      <c r="C3798">
        <v>35</v>
      </c>
      <c r="D3798" t="str">
        <f t="shared" si="1412"/>
        <v>Very Low</v>
      </c>
      <c r="E3798">
        <v>95</v>
      </c>
      <c r="F3798" t="str">
        <f t="shared" si="1413"/>
        <v>1h 35m</v>
      </c>
      <c r="G3798" t="str">
        <f t="shared" si="1414"/>
        <v>Standard Movie</v>
      </c>
      <c r="H3798">
        <v>3</v>
      </c>
      <c r="I3798" t="str">
        <f t="shared" si="1415"/>
        <v>Very Low</v>
      </c>
      <c r="J3798">
        <v>383</v>
      </c>
      <c r="K3798" t="str">
        <f t="shared" si="1416"/>
        <v>Very Low</v>
      </c>
      <c r="L3798" t="s">
        <v>17961</v>
      </c>
      <c r="M3798">
        <v>889</v>
      </c>
      <c r="N3798" t="str">
        <f t="shared" si="1417"/>
        <v>Low</v>
      </c>
      <c r="O3798">
        <f>O3797</f>
        <v>99147</v>
      </c>
      <c r="P3798" t="str">
        <f t="shared" si="1418"/>
        <v>Flop</v>
      </c>
      <c r="Q3798" t="s">
        <v>12610</v>
      </c>
      <c r="R3798" t="str">
        <f t="shared" si="1419"/>
        <v>Comedy</v>
      </c>
      <c r="S3798">
        <f t="shared" si="1420"/>
        <v>3</v>
      </c>
      <c r="T3798" t="s">
        <v>17962</v>
      </c>
      <c r="U3798" t="s">
        <v>17963</v>
      </c>
      <c r="V3798">
        <v>4041</v>
      </c>
      <c r="W3798" t="str">
        <f t="shared" si="1421"/>
        <v>Very Low</v>
      </c>
      <c r="X3798">
        <v>2984</v>
      </c>
      <c r="Y3798" t="str">
        <f t="shared" si="1422"/>
        <v>Low</v>
      </c>
      <c r="Z3798" t="s">
        <v>17964</v>
      </c>
      <c r="AA3798">
        <v>0</v>
      </c>
      <c r="AB3798" t="str">
        <f t="shared" si="1423"/>
        <v>Symbolic Poster</v>
      </c>
      <c r="AC3798" t="s">
        <v>17965</v>
      </c>
      <c r="AD3798" t="s">
        <v>17966</v>
      </c>
      <c r="AE3798">
        <v>66</v>
      </c>
      <c r="AF3798" t="str">
        <f t="shared" si="1424"/>
        <v>Very Low</v>
      </c>
      <c r="AG3798" t="s">
        <v>9</v>
      </c>
      <c r="AH3798" t="s">
        <v>239</v>
      </c>
      <c r="AI3798" t="s">
        <v>556</v>
      </c>
      <c r="AJ3798" t="str">
        <f t="shared" si="1425"/>
        <v>Adult</v>
      </c>
      <c r="AK3798">
        <v>5000000</v>
      </c>
      <c r="AL3798" t="str">
        <f t="shared" si="1426"/>
        <v>Low Budget</v>
      </c>
      <c r="AM3798">
        <v>2004</v>
      </c>
      <c r="AN3798">
        <f t="shared" si="1427"/>
        <v>21</v>
      </c>
      <c r="AO3798" t="str">
        <f t="shared" si="1428"/>
        <v>Old Classic</v>
      </c>
      <c r="AP3798">
        <v>680</v>
      </c>
      <c r="AQ3798" t="str">
        <f t="shared" si="1429"/>
        <v>Very Low</v>
      </c>
      <c r="AR3798">
        <v>4.5999999999999996</v>
      </c>
      <c r="AS3798" t="str">
        <f t="shared" si="1430"/>
        <v>Poor</v>
      </c>
      <c r="AT3798">
        <v>1.85</v>
      </c>
      <c r="AU3798" t="str">
        <f t="shared" si="1431"/>
        <v>HDTV / Widescreen</v>
      </c>
      <c r="AV3798">
        <v>174</v>
      </c>
      <c r="AW3798" t="str">
        <f t="shared" si="1432"/>
        <v>Very Low</v>
      </c>
    </row>
    <row r="3799" spans="1:49" x14ac:dyDescent="0.3">
      <c r="A3799" t="s">
        <v>0</v>
      </c>
      <c r="B3799" t="s">
        <v>883</v>
      </c>
      <c r="C3799">
        <v>371</v>
      </c>
      <c r="D3799" t="str">
        <f t="shared" si="1412"/>
        <v>Medium</v>
      </c>
      <c r="E3799">
        <v>94</v>
      </c>
      <c r="F3799" t="str">
        <f t="shared" si="1413"/>
        <v>1h 34m</v>
      </c>
      <c r="G3799" t="str">
        <f t="shared" si="1414"/>
        <v>Standard Movie</v>
      </c>
      <c r="H3799">
        <v>0</v>
      </c>
      <c r="I3799" t="str">
        <f t="shared" si="1415"/>
        <v>Very Low</v>
      </c>
      <c r="J3799">
        <v>99</v>
      </c>
      <c r="K3799" t="str">
        <f t="shared" si="1416"/>
        <v>Very Low</v>
      </c>
      <c r="L3799" t="s">
        <v>17967</v>
      </c>
      <c r="M3799">
        <v>432</v>
      </c>
      <c r="N3799" t="str">
        <f t="shared" si="1417"/>
        <v>Low</v>
      </c>
      <c r="O3799">
        <v>65069140</v>
      </c>
      <c r="P3799" t="str">
        <f t="shared" si="1418"/>
        <v>Hit</v>
      </c>
      <c r="Q3799" t="s">
        <v>5515</v>
      </c>
      <c r="R3799" t="str">
        <f t="shared" si="1419"/>
        <v>Horror</v>
      </c>
      <c r="S3799">
        <f t="shared" si="1420"/>
        <v>2</v>
      </c>
      <c r="T3799" t="s">
        <v>17968</v>
      </c>
      <c r="U3799" t="s">
        <v>17969</v>
      </c>
      <c r="V3799">
        <v>65299</v>
      </c>
      <c r="W3799" t="str">
        <f t="shared" si="1421"/>
        <v>Medium</v>
      </c>
      <c r="X3799">
        <v>1010</v>
      </c>
      <c r="Y3799" t="str">
        <f t="shared" si="1422"/>
        <v>Low</v>
      </c>
      <c r="Z3799" t="s">
        <v>17970</v>
      </c>
      <c r="AA3799">
        <f>AA3798</f>
        <v>0</v>
      </c>
      <c r="AB3799" t="str">
        <f t="shared" si="1423"/>
        <v>Symbolic Poster</v>
      </c>
      <c r="AC3799" t="s">
        <v>17971</v>
      </c>
      <c r="AD3799" t="s">
        <v>17972</v>
      </c>
      <c r="AE3799">
        <v>455</v>
      </c>
      <c r="AF3799" t="str">
        <f t="shared" si="1424"/>
        <v>Very Low</v>
      </c>
      <c r="AG3799" t="s">
        <v>9</v>
      </c>
      <c r="AH3799" t="s">
        <v>10</v>
      </c>
      <c r="AI3799" t="s">
        <v>11</v>
      </c>
      <c r="AJ3799" t="str">
        <f t="shared" si="1425"/>
        <v>Teen</v>
      </c>
      <c r="AK3799">
        <v>5000000</v>
      </c>
      <c r="AL3799" t="str">
        <f t="shared" si="1426"/>
        <v>Low Budget</v>
      </c>
      <c r="AM3799">
        <v>2015</v>
      </c>
      <c r="AN3799">
        <f t="shared" si="1427"/>
        <v>10</v>
      </c>
      <c r="AO3799" t="str">
        <f t="shared" si="1428"/>
        <v>Modern Classic</v>
      </c>
      <c r="AP3799">
        <v>309</v>
      </c>
      <c r="AQ3799" t="str">
        <f t="shared" si="1429"/>
        <v>Very Low</v>
      </c>
      <c r="AR3799">
        <v>6.2</v>
      </c>
      <c r="AS3799" t="str">
        <f t="shared" si="1430"/>
        <v>Average</v>
      </c>
      <c r="AT3799">
        <v>1.85</v>
      </c>
      <c r="AU3799" t="str">
        <f t="shared" si="1431"/>
        <v>HDTV / Widescreen</v>
      </c>
      <c r="AV3799">
        <v>27000</v>
      </c>
      <c r="AW3799" t="str">
        <f t="shared" si="1432"/>
        <v>Medium</v>
      </c>
    </row>
    <row r="3800" spans="1:49" x14ac:dyDescent="0.3">
      <c r="A3800" t="s">
        <v>0</v>
      </c>
      <c r="B3800" t="s">
        <v>2217</v>
      </c>
      <c r="C3800">
        <v>133</v>
      </c>
      <c r="D3800" t="str">
        <f t="shared" si="1412"/>
        <v>Low</v>
      </c>
      <c r="E3800">
        <v>90</v>
      </c>
      <c r="F3800" t="str">
        <f t="shared" si="1413"/>
        <v>1h 30m</v>
      </c>
      <c r="G3800" t="str">
        <f t="shared" si="1414"/>
        <v>Standard Movie</v>
      </c>
      <c r="H3800">
        <v>0</v>
      </c>
      <c r="I3800" t="str">
        <f t="shared" si="1415"/>
        <v>Very Low</v>
      </c>
      <c r="J3800">
        <v>15</v>
      </c>
      <c r="K3800" t="str">
        <f t="shared" si="1416"/>
        <v>Very Low</v>
      </c>
      <c r="L3800" t="s">
        <v>17973</v>
      </c>
      <c r="M3800">
        <v>343</v>
      </c>
      <c r="N3800" t="str">
        <f t="shared" si="1417"/>
        <v>Low</v>
      </c>
      <c r="O3800">
        <v>65087</v>
      </c>
      <c r="P3800" t="str">
        <f t="shared" si="1418"/>
        <v>Flop</v>
      </c>
      <c r="Q3800" t="s">
        <v>17974</v>
      </c>
      <c r="R3800" t="str">
        <f t="shared" si="1419"/>
        <v>Crime</v>
      </c>
      <c r="S3800">
        <f t="shared" si="1420"/>
        <v>3</v>
      </c>
      <c r="T3800" t="s">
        <v>17975</v>
      </c>
      <c r="U3800" t="s">
        <v>17976</v>
      </c>
      <c r="V3800">
        <v>8824</v>
      </c>
      <c r="W3800" t="str">
        <f t="shared" si="1421"/>
        <v>Very Low</v>
      </c>
      <c r="X3800">
        <v>408</v>
      </c>
      <c r="Y3800" t="str">
        <f t="shared" si="1422"/>
        <v>Very Low</v>
      </c>
      <c r="Z3800" t="s">
        <v>17977</v>
      </c>
      <c r="AA3800">
        <v>0</v>
      </c>
      <c r="AB3800" t="str">
        <f t="shared" si="1423"/>
        <v>Symbolic Poster</v>
      </c>
      <c r="AC3800" t="s">
        <v>17978</v>
      </c>
      <c r="AD3800" t="s">
        <v>17979</v>
      </c>
      <c r="AE3800">
        <v>108</v>
      </c>
      <c r="AF3800" t="str">
        <f t="shared" si="1424"/>
        <v>Very Low</v>
      </c>
      <c r="AG3800" t="s">
        <v>9</v>
      </c>
      <c r="AH3800" t="s">
        <v>10</v>
      </c>
      <c r="AI3800" t="s">
        <v>556</v>
      </c>
      <c r="AJ3800" t="str">
        <f t="shared" si="1425"/>
        <v>Adult</v>
      </c>
      <c r="AK3800">
        <v>5000000</v>
      </c>
      <c r="AL3800" t="str">
        <f t="shared" si="1426"/>
        <v>Low Budget</v>
      </c>
      <c r="AM3800">
        <v>2007</v>
      </c>
      <c r="AN3800">
        <f t="shared" si="1427"/>
        <v>18</v>
      </c>
      <c r="AO3800" t="str">
        <f t="shared" si="1428"/>
        <v>Old Classic</v>
      </c>
      <c r="AP3800">
        <v>29</v>
      </c>
      <c r="AQ3800" t="str">
        <f t="shared" si="1429"/>
        <v>Very Low</v>
      </c>
      <c r="AR3800">
        <v>6.2</v>
      </c>
      <c r="AS3800" t="str">
        <f t="shared" si="1430"/>
        <v>Average</v>
      </c>
      <c r="AT3800">
        <v>1.85</v>
      </c>
      <c r="AU3800" t="str">
        <f t="shared" si="1431"/>
        <v>HDTV / Widescreen</v>
      </c>
      <c r="AV3800">
        <v>559</v>
      </c>
      <c r="AW3800" t="str">
        <f t="shared" si="1432"/>
        <v>Very Low</v>
      </c>
    </row>
    <row r="3801" spans="1:49" x14ac:dyDescent="0.3">
      <c r="A3801" t="s">
        <v>0</v>
      </c>
      <c r="B3801" t="s">
        <v>17980</v>
      </c>
      <c r="C3801">
        <v>13</v>
      </c>
      <c r="D3801" t="str">
        <f t="shared" si="1412"/>
        <v>Very Low</v>
      </c>
      <c r="E3801">
        <v>103</v>
      </c>
      <c r="F3801" t="str">
        <f t="shared" si="1413"/>
        <v>1h 43m</v>
      </c>
      <c r="G3801" t="str">
        <f t="shared" si="1414"/>
        <v>Standard Movie</v>
      </c>
      <c r="H3801">
        <v>34</v>
      </c>
      <c r="I3801" t="str">
        <f t="shared" si="1415"/>
        <v>Very Low</v>
      </c>
      <c r="J3801">
        <v>227</v>
      </c>
      <c r="K3801" t="str">
        <f t="shared" si="1416"/>
        <v>Very Low</v>
      </c>
      <c r="L3801" t="s">
        <v>5662</v>
      </c>
      <c r="M3801">
        <v>811</v>
      </c>
      <c r="N3801" t="str">
        <f t="shared" si="1417"/>
        <v>Low</v>
      </c>
      <c r="O3801">
        <v>16066</v>
      </c>
      <c r="P3801" t="str">
        <f t="shared" si="1418"/>
        <v>Flop</v>
      </c>
      <c r="Q3801" t="s">
        <v>16844</v>
      </c>
      <c r="R3801" t="str">
        <f t="shared" si="1419"/>
        <v>Mystery</v>
      </c>
      <c r="S3801">
        <f t="shared" si="1420"/>
        <v>3</v>
      </c>
      <c r="T3801" t="s">
        <v>5596</v>
      </c>
      <c r="U3801" t="s">
        <v>17981</v>
      </c>
      <c r="V3801">
        <v>1207</v>
      </c>
      <c r="W3801" t="str">
        <f t="shared" si="1421"/>
        <v>Very Low</v>
      </c>
      <c r="X3801">
        <v>1789</v>
      </c>
      <c r="Y3801" t="str">
        <f t="shared" si="1422"/>
        <v>Low</v>
      </c>
      <c r="Z3801" t="s">
        <v>17982</v>
      </c>
      <c r="AA3801">
        <v>0</v>
      </c>
      <c r="AB3801" t="str">
        <f t="shared" si="1423"/>
        <v>Symbolic Poster</v>
      </c>
      <c r="AC3801" t="s">
        <v>17983</v>
      </c>
      <c r="AD3801" t="s">
        <v>17984</v>
      </c>
      <c r="AE3801">
        <v>44</v>
      </c>
      <c r="AF3801" t="str">
        <f t="shared" si="1424"/>
        <v>Very Low</v>
      </c>
      <c r="AG3801" t="s">
        <v>9</v>
      </c>
      <c r="AH3801" t="s">
        <v>738</v>
      </c>
      <c r="AI3801" t="s">
        <v>556</v>
      </c>
      <c r="AJ3801" t="str">
        <f t="shared" si="1425"/>
        <v>Adult</v>
      </c>
      <c r="AK3801">
        <v>5000000</v>
      </c>
      <c r="AL3801" t="str">
        <f t="shared" si="1426"/>
        <v>Low Budget</v>
      </c>
      <c r="AM3801">
        <v>2004</v>
      </c>
      <c r="AN3801">
        <f t="shared" si="1427"/>
        <v>21</v>
      </c>
      <c r="AO3801" t="str">
        <f t="shared" si="1428"/>
        <v>Old Classic</v>
      </c>
      <c r="AP3801">
        <v>522</v>
      </c>
      <c r="AQ3801" t="str">
        <f t="shared" si="1429"/>
        <v>Very Low</v>
      </c>
      <c r="AR3801">
        <v>3.3</v>
      </c>
      <c r="AS3801" t="str">
        <f t="shared" si="1430"/>
        <v>Very Poor</v>
      </c>
      <c r="AT3801">
        <v>2.35</v>
      </c>
      <c r="AU3801" t="str">
        <f t="shared" si="1431"/>
        <v>Cinematic Widescreen</v>
      </c>
      <c r="AV3801">
        <v>40</v>
      </c>
      <c r="AW3801" t="str">
        <f t="shared" si="1432"/>
        <v>Very Low</v>
      </c>
    </row>
    <row r="3802" spans="1:49" x14ac:dyDescent="0.3">
      <c r="A3802" t="s">
        <v>0</v>
      </c>
      <c r="B3802" t="str">
        <f>B3801</f>
        <v>Klaus Menzel</v>
      </c>
      <c r="C3802">
        <v>9</v>
      </c>
      <c r="D3802" t="str">
        <f t="shared" si="1412"/>
        <v>Very Low</v>
      </c>
      <c r="E3802">
        <v>60</v>
      </c>
      <c r="F3802" t="str">
        <f t="shared" si="1413"/>
        <v>1h 0m</v>
      </c>
      <c r="G3802" t="str">
        <f t="shared" si="1414"/>
        <v>Featurette</v>
      </c>
      <c r="H3802">
        <f>H3801</f>
        <v>34</v>
      </c>
      <c r="I3802" t="str">
        <f t="shared" si="1415"/>
        <v>Very Low</v>
      </c>
      <c r="J3802">
        <v>904</v>
      </c>
      <c r="K3802" t="str">
        <f t="shared" si="1416"/>
        <v>Very Low</v>
      </c>
      <c r="L3802" t="s">
        <v>4420</v>
      </c>
      <c r="M3802">
        <v>1000</v>
      </c>
      <c r="N3802" t="str">
        <f t="shared" si="1417"/>
        <v>Low</v>
      </c>
      <c r="O3802">
        <f t="shared" ref="O3802:O3809" si="1434">O3801</f>
        <v>16066</v>
      </c>
      <c r="P3802" t="str">
        <f t="shared" si="1418"/>
        <v>Flop</v>
      </c>
      <c r="Q3802" t="s">
        <v>5295</v>
      </c>
      <c r="R3802" t="str">
        <f t="shared" si="1419"/>
        <v>Drama</v>
      </c>
      <c r="S3802">
        <f t="shared" si="1420"/>
        <v>2</v>
      </c>
      <c r="T3802" t="s">
        <v>2032</v>
      </c>
      <c r="U3802" t="s">
        <v>17985</v>
      </c>
      <c r="V3802">
        <v>3852</v>
      </c>
      <c r="W3802" t="str">
        <f t="shared" si="1421"/>
        <v>Very Low</v>
      </c>
      <c r="X3802">
        <v>5203</v>
      </c>
      <c r="Y3802" t="str">
        <f t="shared" si="1422"/>
        <v>Low</v>
      </c>
      <c r="Z3802" t="s">
        <v>2980</v>
      </c>
      <c r="AA3802">
        <v>1</v>
      </c>
      <c r="AB3802" t="str">
        <f t="shared" si="1423"/>
        <v>Solo Star Poster</v>
      </c>
      <c r="AC3802" t="s">
        <v>17986</v>
      </c>
      <c r="AD3802" t="s">
        <v>17987</v>
      </c>
      <c r="AE3802">
        <v>47</v>
      </c>
      <c r="AF3802" t="str">
        <f t="shared" si="1424"/>
        <v>Very Low</v>
      </c>
      <c r="AG3802" t="s">
        <v>9</v>
      </c>
      <c r="AH3802" t="s">
        <v>10</v>
      </c>
      <c r="AI3802" t="s">
        <v>2606</v>
      </c>
      <c r="AJ3802" t="str">
        <f t="shared" si="1425"/>
        <v>Adult</v>
      </c>
      <c r="AK3802">
        <f t="shared" ref="AK3802:AM3802" si="1435">AK3801</f>
        <v>5000000</v>
      </c>
      <c r="AL3802" t="str">
        <f t="shared" si="1426"/>
        <v>Low Budget</v>
      </c>
      <c r="AM3802">
        <f t="shared" si="1435"/>
        <v>2004</v>
      </c>
      <c r="AN3802">
        <f t="shared" si="1427"/>
        <v>21</v>
      </c>
      <c r="AO3802" t="str">
        <f t="shared" si="1428"/>
        <v>Old Classic</v>
      </c>
      <c r="AP3802">
        <v>1000</v>
      </c>
      <c r="AQ3802" t="str">
        <f t="shared" si="1429"/>
        <v>Very Low</v>
      </c>
      <c r="AR3802">
        <v>7.5</v>
      </c>
      <c r="AS3802" t="str">
        <f t="shared" si="1430"/>
        <v>Good</v>
      </c>
      <c r="AT3802">
        <v>1.78</v>
      </c>
      <c r="AU3802" t="str">
        <f t="shared" si="1431"/>
        <v>HDTV / Widescreen</v>
      </c>
      <c r="AV3802">
        <v>634</v>
      </c>
      <c r="AW3802" t="str">
        <f t="shared" si="1432"/>
        <v>Very Low</v>
      </c>
    </row>
    <row r="3803" spans="1:49" x14ac:dyDescent="0.3">
      <c r="A3803" t="s">
        <v>0</v>
      </c>
      <c r="B3803" t="s">
        <v>17988</v>
      </c>
      <c r="C3803">
        <v>56</v>
      </c>
      <c r="D3803" t="str">
        <f t="shared" si="1412"/>
        <v>Low</v>
      </c>
      <c r="E3803">
        <v>91</v>
      </c>
      <c r="F3803" t="str">
        <f t="shared" si="1413"/>
        <v>1h 31m</v>
      </c>
      <c r="G3803" t="str">
        <f t="shared" si="1414"/>
        <v>Standard Movie</v>
      </c>
      <c r="H3803">
        <v>110</v>
      </c>
      <c r="I3803" t="str">
        <f t="shared" si="1415"/>
        <v>Very Low</v>
      </c>
      <c r="J3803">
        <v>14</v>
      </c>
      <c r="K3803" t="str">
        <f t="shared" si="1416"/>
        <v>Very Low</v>
      </c>
      <c r="L3803" t="s">
        <v>17989</v>
      </c>
      <c r="M3803">
        <v>46</v>
      </c>
      <c r="N3803" t="str">
        <f t="shared" si="1417"/>
        <v>Low</v>
      </c>
      <c r="O3803">
        <f t="shared" si="1434"/>
        <v>16066</v>
      </c>
      <c r="P3803" t="str">
        <f t="shared" si="1418"/>
        <v>Flop</v>
      </c>
      <c r="Q3803" t="s">
        <v>4303</v>
      </c>
      <c r="R3803" t="str">
        <f t="shared" si="1419"/>
        <v>Horror</v>
      </c>
      <c r="S3803">
        <f t="shared" si="1420"/>
        <v>3</v>
      </c>
      <c r="T3803" t="s">
        <v>17990</v>
      </c>
      <c r="U3803" t="s">
        <v>17991</v>
      </c>
      <c r="V3803">
        <v>7888</v>
      </c>
      <c r="W3803" t="str">
        <f t="shared" si="1421"/>
        <v>Very Low</v>
      </c>
      <c r="X3803">
        <v>117</v>
      </c>
      <c r="Y3803" t="str">
        <f t="shared" si="1422"/>
        <v>Very Low</v>
      </c>
      <c r="Z3803" t="s">
        <v>17992</v>
      </c>
      <c r="AA3803">
        <v>0</v>
      </c>
      <c r="AB3803" t="str">
        <f t="shared" si="1423"/>
        <v>Symbolic Poster</v>
      </c>
      <c r="AC3803" t="s">
        <v>17993</v>
      </c>
      <c r="AD3803" t="s">
        <v>17994</v>
      </c>
      <c r="AE3803">
        <v>55</v>
      </c>
      <c r="AF3803" t="str">
        <f t="shared" si="1424"/>
        <v>Very Low</v>
      </c>
      <c r="AG3803" t="s">
        <v>9</v>
      </c>
      <c r="AH3803" t="s">
        <v>10</v>
      </c>
      <c r="AI3803" t="s">
        <v>556</v>
      </c>
      <c r="AJ3803" t="str">
        <f t="shared" si="1425"/>
        <v>Adult</v>
      </c>
      <c r="AK3803">
        <v>5000000</v>
      </c>
      <c r="AL3803" t="str">
        <f t="shared" si="1426"/>
        <v>Low Budget</v>
      </c>
      <c r="AM3803">
        <v>2015</v>
      </c>
      <c r="AN3803">
        <f t="shared" si="1427"/>
        <v>10</v>
      </c>
      <c r="AO3803" t="str">
        <f t="shared" si="1428"/>
        <v>Modern Classic</v>
      </c>
      <c r="AP3803">
        <v>21</v>
      </c>
      <c r="AQ3803" t="str">
        <f t="shared" si="1429"/>
        <v>Very Low</v>
      </c>
      <c r="AR3803">
        <v>4.2</v>
      </c>
      <c r="AS3803" t="str">
        <f t="shared" si="1430"/>
        <v>Poor</v>
      </c>
      <c r="AT3803">
        <f>AT3802</f>
        <v>1.78</v>
      </c>
      <c r="AU3803" t="str">
        <f t="shared" si="1431"/>
        <v>HDTV / Widescreen</v>
      </c>
      <c r="AV3803">
        <v>0</v>
      </c>
      <c r="AW3803" t="str">
        <f t="shared" si="1432"/>
        <v>Very Low</v>
      </c>
    </row>
    <row r="3804" spans="1:49" x14ac:dyDescent="0.3">
      <c r="A3804" t="s">
        <v>0</v>
      </c>
      <c r="B3804" t="s">
        <v>14690</v>
      </c>
      <c r="C3804">
        <v>191</v>
      </c>
      <c r="D3804" t="str">
        <f t="shared" si="1412"/>
        <v>Low</v>
      </c>
      <c r="E3804">
        <v>102</v>
      </c>
      <c r="F3804" t="str">
        <f t="shared" si="1413"/>
        <v>1h 42m</v>
      </c>
      <c r="G3804" t="str">
        <f t="shared" si="1414"/>
        <v>Standard Movie</v>
      </c>
      <c r="H3804">
        <v>57</v>
      </c>
      <c r="I3804" t="str">
        <f t="shared" si="1415"/>
        <v>Very Low</v>
      </c>
      <c r="J3804">
        <v>78</v>
      </c>
      <c r="K3804" t="str">
        <f t="shared" si="1416"/>
        <v>Very Low</v>
      </c>
      <c r="L3804" t="s">
        <v>17995</v>
      </c>
      <c r="M3804">
        <v>331</v>
      </c>
      <c r="N3804" t="str">
        <f t="shared" si="1417"/>
        <v>Low</v>
      </c>
      <c r="O3804">
        <f t="shared" si="1434"/>
        <v>16066</v>
      </c>
      <c r="P3804" t="str">
        <f t="shared" si="1418"/>
        <v>Flop</v>
      </c>
      <c r="Q3804" t="s">
        <v>4355</v>
      </c>
      <c r="R3804" t="str">
        <f t="shared" si="1419"/>
        <v>Drama</v>
      </c>
      <c r="S3804">
        <f t="shared" si="1420"/>
        <v>3</v>
      </c>
      <c r="T3804" t="s">
        <v>17996</v>
      </c>
      <c r="U3804" t="s">
        <v>17997</v>
      </c>
      <c r="V3804">
        <v>23756</v>
      </c>
      <c r="W3804" t="str">
        <f t="shared" si="1421"/>
        <v>Low</v>
      </c>
      <c r="X3804">
        <v>526</v>
      </c>
      <c r="Y3804" t="str">
        <f t="shared" si="1422"/>
        <v>Very Low</v>
      </c>
      <c r="Z3804" t="s">
        <v>17998</v>
      </c>
      <c r="AA3804">
        <v>0</v>
      </c>
      <c r="AB3804" t="str">
        <f t="shared" si="1423"/>
        <v>Symbolic Poster</v>
      </c>
      <c r="AC3804" t="s">
        <v>17999</v>
      </c>
      <c r="AD3804" t="s">
        <v>18000</v>
      </c>
      <c r="AE3804">
        <v>48</v>
      </c>
      <c r="AF3804" t="str">
        <f t="shared" si="1424"/>
        <v>Very Low</v>
      </c>
      <c r="AG3804" t="s">
        <v>2749</v>
      </c>
      <c r="AH3804" t="s">
        <v>3542</v>
      </c>
      <c r="AI3804" t="s">
        <v>4801</v>
      </c>
      <c r="AJ3804" t="str">
        <f t="shared" si="1425"/>
        <v>No Rating</v>
      </c>
      <c r="AK3804">
        <v>5000000</v>
      </c>
      <c r="AL3804" t="str">
        <f t="shared" si="1426"/>
        <v>Low Budget</v>
      </c>
      <c r="AM3804">
        <v>2011</v>
      </c>
      <c r="AN3804">
        <f t="shared" si="1427"/>
        <v>14</v>
      </c>
      <c r="AO3804" t="str">
        <f t="shared" si="1428"/>
        <v>Modern Classic</v>
      </c>
      <c r="AP3804">
        <v>93</v>
      </c>
      <c r="AQ3804" t="str">
        <f t="shared" si="1429"/>
        <v>Very Low</v>
      </c>
      <c r="AR3804">
        <v>7.2</v>
      </c>
      <c r="AS3804" t="str">
        <f t="shared" si="1430"/>
        <v>Good</v>
      </c>
      <c r="AT3804">
        <v>2.35</v>
      </c>
      <c r="AU3804" t="str">
        <f t="shared" si="1431"/>
        <v>Cinematic Widescreen</v>
      </c>
      <c r="AV3804">
        <v>0</v>
      </c>
      <c r="AW3804" t="str">
        <f t="shared" si="1432"/>
        <v>Very Low</v>
      </c>
    </row>
    <row r="3805" spans="1:49" x14ac:dyDescent="0.3">
      <c r="A3805" t="s">
        <v>0</v>
      </c>
      <c r="B3805" t="s">
        <v>18001</v>
      </c>
      <c r="C3805">
        <v>80</v>
      </c>
      <c r="D3805" t="str">
        <f t="shared" si="1412"/>
        <v>Low</v>
      </c>
      <c r="E3805">
        <v>92</v>
      </c>
      <c r="F3805" t="str">
        <f t="shared" si="1413"/>
        <v>1h 32m</v>
      </c>
      <c r="G3805" t="str">
        <f t="shared" si="1414"/>
        <v>Standard Movie</v>
      </c>
      <c r="H3805">
        <v>46</v>
      </c>
      <c r="I3805" t="str">
        <f t="shared" si="1415"/>
        <v>Very Low</v>
      </c>
      <c r="J3805">
        <v>141</v>
      </c>
      <c r="K3805" t="str">
        <f t="shared" si="1416"/>
        <v>Very Low</v>
      </c>
      <c r="L3805" t="s">
        <v>18002</v>
      </c>
      <c r="M3805">
        <v>570</v>
      </c>
      <c r="N3805" t="str">
        <f t="shared" si="1417"/>
        <v>Low</v>
      </c>
      <c r="O3805">
        <f t="shared" si="1434"/>
        <v>16066</v>
      </c>
      <c r="P3805" t="str">
        <f t="shared" si="1418"/>
        <v>Flop</v>
      </c>
      <c r="Q3805" t="s">
        <v>18003</v>
      </c>
      <c r="R3805" t="str">
        <f t="shared" si="1419"/>
        <v>Comedy</v>
      </c>
      <c r="S3805">
        <f t="shared" si="1420"/>
        <v>4</v>
      </c>
      <c r="T3805" t="s">
        <v>1209</v>
      </c>
      <c r="U3805" t="s">
        <v>18004</v>
      </c>
      <c r="V3805">
        <v>10056</v>
      </c>
      <c r="W3805" t="str">
        <f t="shared" si="1421"/>
        <v>Low</v>
      </c>
      <c r="X3805">
        <v>1258</v>
      </c>
      <c r="Y3805" t="str">
        <f t="shared" si="1422"/>
        <v>Low</v>
      </c>
      <c r="Z3805" t="s">
        <v>18005</v>
      </c>
      <c r="AA3805">
        <v>0</v>
      </c>
      <c r="AB3805" t="str">
        <f t="shared" si="1423"/>
        <v>Symbolic Poster</v>
      </c>
      <c r="AC3805" t="s">
        <v>18006</v>
      </c>
      <c r="AD3805" t="s">
        <v>18007</v>
      </c>
      <c r="AE3805">
        <v>82</v>
      </c>
      <c r="AF3805" t="str">
        <f t="shared" si="1424"/>
        <v>Very Low</v>
      </c>
      <c r="AG3805" t="s">
        <v>9</v>
      </c>
      <c r="AH3805" t="s">
        <v>28</v>
      </c>
      <c r="AI3805" t="s">
        <v>5584</v>
      </c>
      <c r="AJ3805" t="str">
        <f t="shared" si="1425"/>
        <v>Other/Unknown</v>
      </c>
      <c r="AK3805">
        <v>2500000</v>
      </c>
      <c r="AL3805" t="str">
        <f t="shared" si="1426"/>
        <v>Low Budget</v>
      </c>
      <c r="AM3805">
        <v>2008</v>
      </c>
      <c r="AN3805">
        <f t="shared" si="1427"/>
        <v>17</v>
      </c>
      <c r="AO3805" t="str">
        <f t="shared" si="1428"/>
        <v>Old Classic</v>
      </c>
      <c r="AP3805">
        <v>337</v>
      </c>
      <c r="AQ3805" t="str">
        <f t="shared" si="1429"/>
        <v>Very Low</v>
      </c>
      <c r="AR3805">
        <v>6.2</v>
      </c>
      <c r="AS3805" t="str">
        <f t="shared" si="1430"/>
        <v>Average</v>
      </c>
      <c r="AT3805">
        <v>2.35</v>
      </c>
      <c r="AU3805" t="str">
        <f t="shared" si="1431"/>
        <v>Cinematic Widescreen</v>
      </c>
      <c r="AV3805">
        <v>639</v>
      </c>
      <c r="AW3805" t="str">
        <f t="shared" si="1432"/>
        <v>Very Low</v>
      </c>
    </row>
    <row r="3806" spans="1:49" x14ac:dyDescent="0.3">
      <c r="A3806" t="s">
        <v>0</v>
      </c>
      <c r="B3806" t="s">
        <v>4408</v>
      </c>
      <c r="C3806">
        <v>19</v>
      </c>
      <c r="D3806" t="str">
        <f t="shared" si="1412"/>
        <v>Very Low</v>
      </c>
      <c r="E3806">
        <v>87</v>
      </c>
      <c r="F3806" t="str">
        <f t="shared" si="1413"/>
        <v>1h 27m</v>
      </c>
      <c r="G3806" t="str">
        <f t="shared" si="1414"/>
        <v>Featurette</v>
      </c>
      <c r="H3806">
        <v>65</v>
      </c>
      <c r="I3806" t="str">
        <f t="shared" si="1415"/>
        <v>Very Low</v>
      </c>
      <c r="J3806">
        <v>686</v>
      </c>
      <c r="K3806" t="str">
        <f t="shared" si="1416"/>
        <v>Very Low</v>
      </c>
      <c r="L3806" t="s">
        <v>6660</v>
      </c>
      <c r="M3806">
        <v>866</v>
      </c>
      <c r="N3806" t="str">
        <f t="shared" si="1417"/>
        <v>Low</v>
      </c>
      <c r="O3806">
        <f t="shared" si="1434"/>
        <v>16066</v>
      </c>
      <c r="P3806" t="str">
        <f t="shared" si="1418"/>
        <v>Flop</v>
      </c>
      <c r="Q3806" t="s">
        <v>7872</v>
      </c>
      <c r="R3806" t="str">
        <f t="shared" si="1419"/>
        <v>Comedy</v>
      </c>
      <c r="S3806">
        <f t="shared" si="1420"/>
        <v>3</v>
      </c>
      <c r="T3806" t="s">
        <v>12087</v>
      </c>
      <c r="U3806" t="s">
        <v>18008</v>
      </c>
      <c r="V3806">
        <v>10734</v>
      </c>
      <c r="W3806" t="str">
        <f t="shared" si="1421"/>
        <v>Low</v>
      </c>
      <c r="X3806">
        <v>3724</v>
      </c>
      <c r="Y3806" t="str">
        <f t="shared" si="1422"/>
        <v>Low</v>
      </c>
      <c r="Z3806" t="s">
        <v>6534</v>
      </c>
      <c r="AA3806">
        <v>1</v>
      </c>
      <c r="AB3806" t="str">
        <f t="shared" si="1423"/>
        <v>Solo Star Poster</v>
      </c>
      <c r="AC3806" t="s">
        <v>18009</v>
      </c>
      <c r="AD3806" t="s">
        <v>18010</v>
      </c>
      <c r="AE3806">
        <v>80</v>
      </c>
      <c r="AF3806" t="str">
        <f t="shared" si="1424"/>
        <v>Very Low</v>
      </c>
      <c r="AG3806" t="s">
        <v>9</v>
      </c>
      <c r="AH3806" t="s">
        <v>10</v>
      </c>
      <c r="AI3806" t="s">
        <v>556</v>
      </c>
      <c r="AJ3806" t="str">
        <f t="shared" si="1425"/>
        <v>Adult</v>
      </c>
      <c r="AK3806">
        <v>5000000</v>
      </c>
      <c r="AL3806" t="str">
        <f t="shared" si="1426"/>
        <v>Low Budget</v>
      </c>
      <c r="AM3806">
        <v>2009</v>
      </c>
      <c r="AN3806">
        <f t="shared" si="1427"/>
        <v>16</v>
      </c>
      <c r="AO3806" t="str">
        <f t="shared" si="1428"/>
        <v>Old Classic</v>
      </c>
      <c r="AP3806">
        <v>738</v>
      </c>
      <c r="AQ3806" t="str">
        <f t="shared" si="1429"/>
        <v>Very Low</v>
      </c>
      <c r="AR3806">
        <v>6.1</v>
      </c>
      <c r="AS3806" t="str">
        <f t="shared" si="1430"/>
        <v>Average</v>
      </c>
      <c r="AT3806">
        <v>1.78</v>
      </c>
      <c r="AU3806" t="str">
        <f t="shared" si="1431"/>
        <v>HDTV / Widescreen</v>
      </c>
      <c r="AV3806">
        <v>887</v>
      </c>
      <c r="AW3806" t="str">
        <f t="shared" si="1432"/>
        <v>Very Low</v>
      </c>
    </row>
    <row r="3807" spans="1:49" x14ac:dyDescent="0.3">
      <c r="A3807" t="s">
        <v>0</v>
      </c>
      <c r="B3807" t="s">
        <v>6739</v>
      </c>
      <c r="C3807">
        <v>19</v>
      </c>
      <c r="D3807" t="str">
        <f t="shared" si="1412"/>
        <v>Very Low</v>
      </c>
      <c r="E3807">
        <v>80</v>
      </c>
      <c r="F3807" t="str">
        <f t="shared" si="1413"/>
        <v>1h 20m</v>
      </c>
      <c r="G3807" t="str">
        <f t="shared" si="1414"/>
        <v>Featurette</v>
      </c>
      <c r="H3807">
        <v>799</v>
      </c>
      <c r="I3807" t="str">
        <f t="shared" si="1415"/>
        <v>Very Low</v>
      </c>
      <c r="J3807">
        <v>854</v>
      </c>
      <c r="K3807" t="str">
        <f t="shared" si="1416"/>
        <v>Very Low</v>
      </c>
      <c r="L3807" t="s">
        <v>18011</v>
      </c>
      <c r="M3807">
        <v>3000</v>
      </c>
      <c r="N3807" t="str">
        <f t="shared" si="1417"/>
        <v>Low</v>
      </c>
      <c r="O3807">
        <f t="shared" si="1434"/>
        <v>16066</v>
      </c>
      <c r="P3807" t="str">
        <f t="shared" si="1418"/>
        <v>Flop</v>
      </c>
      <c r="Q3807" t="s">
        <v>18012</v>
      </c>
      <c r="R3807" t="str">
        <f t="shared" si="1419"/>
        <v>Animation</v>
      </c>
      <c r="S3807">
        <f t="shared" si="1420"/>
        <v>2</v>
      </c>
      <c r="T3807" t="s">
        <v>4570</v>
      </c>
      <c r="U3807" t="s">
        <v>18013</v>
      </c>
      <c r="V3807">
        <v>4322</v>
      </c>
      <c r="W3807" t="str">
        <f t="shared" si="1421"/>
        <v>Very Low</v>
      </c>
      <c r="X3807">
        <v>10727</v>
      </c>
      <c r="Y3807" t="str">
        <f t="shared" si="1422"/>
        <v>Medium</v>
      </c>
      <c r="Z3807" t="s">
        <v>3474</v>
      </c>
      <c r="AA3807">
        <v>0</v>
      </c>
      <c r="AB3807" t="str">
        <f t="shared" si="1423"/>
        <v>Symbolic Poster</v>
      </c>
      <c r="AC3807" t="s">
        <v>18014</v>
      </c>
      <c r="AD3807" t="s">
        <v>18015</v>
      </c>
      <c r="AE3807">
        <v>47</v>
      </c>
      <c r="AF3807" t="str">
        <f t="shared" si="1424"/>
        <v>Very Low</v>
      </c>
      <c r="AG3807" t="s">
        <v>9</v>
      </c>
      <c r="AH3807" t="s">
        <v>10</v>
      </c>
      <c r="AI3807" t="s">
        <v>556</v>
      </c>
      <c r="AJ3807" t="str">
        <f t="shared" si="1425"/>
        <v>Adult</v>
      </c>
      <c r="AK3807">
        <f t="shared" ref="AK3807:AK3808" si="1436">AK3806</f>
        <v>5000000</v>
      </c>
      <c r="AL3807" t="str">
        <f t="shared" si="1426"/>
        <v>Low Budget</v>
      </c>
      <c r="AM3807">
        <v>2006</v>
      </c>
      <c r="AN3807">
        <f t="shared" si="1427"/>
        <v>19</v>
      </c>
      <c r="AO3807" t="str">
        <f t="shared" si="1428"/>
        <v>Old Classic</v>
      </c>
      <c r="AP3807">
        <v>2000</v>
      </c>
      <c r="AQ3807" t="str">
        <f t="shared" si="1429"/>
        <v>Low</v>
      </c>
      <c r="AR3807">
        <v>4.2</v>
      </c>
      <c r="AS3807" t="str">
        <f t="shared" si="1430"/>
        <v>Poor</v>
      </c>
      <c r="AT3807">
        <v>1.85</v>
      </c>
      <c r="AU3807" t="str">
        <f t="shared" si="1431"/>
        <v>HDTV / Widescreen</v>
      </c>
      <c r="AV3807">
        <v>419</v>
      </c>
      <c r="AW3807" t="str">
        <f t="shared" si="1432"/>
        <v>Very Low</v>
      </c>
    </row>
    <row r="3808" spans="1:49" x14ac:dyDescent="0.3">
      <c r="A3808" t="s">
        <v>0</v>
      </c>
      <c r="B3808" t="s">
        <v>18016</v>
      </c>
      <c r="C3808">
        <f>C3807</f>
        <v>19</v>
      </c>
      <c r="D3808" t="str">
        <f t="shared" si="1412"/>
        <v>Very Low</v>
      </c>
      <c r="E3808">
        <v>90</v>
      </c>
      <c r="F3808" t="str">
        <f t="shared" si="1413"/>
        <v>1h 30m</v>
      </c>
      <c r="G3808" t="str">
        <f t="shared" si="1414"/>
        <v>Standard Movie</v>
      </c>
      <c r="H3808">
        <v>0</v>
      </c>
      <c r="I3808" t="str">
        <f t="shared" si="1415"/>
        <v>Very Low</v>
      </c>
      <c r="J3808">
        <v>483</v>
      </c>
      <c r="K3808" t="str">
        <f t="shared" si="1416"/>
        <v>Very Low</v>
      </c>
      <c r="L3808" t="s">
        <v>18017</v>
      </c>
      <c r="M3808">
        <v>695</v>
      </c>
      <c r="N3808" t="str">
        <f t="shared" si="1417"/>
        <v>Low</v>
      </c>
      <c r="O3808">
        <f t="shared" si="1434"/>
        <v>16066</v>
      </c>
      <c r="P3808" t="str">
        <f t="shared" si="1418"/>
        <v>Flop</v>
      </c>
      <c r="Q3808" t="s">
        <v>13309</v>
      </c>
      <c r="R3808" t="str">
        <f t="shared" si="1419"/>
        <v>Drama</v>
      </c>
      <c r="S3808">
        <f t="shared" si="1420"/>
        <v>3</v>
      </c>
      <c r="T3808" t="s">
        <v>2817</v>
      </c>
      <c r="U3808" t="s">
        <v>18018</v>
      </c>
      <c r="V3808">
        <v>215</v>
      </c>
      <c r="W3808" t="str">
        <f t="shared" si="1421"/>
        <v>Very Low</v>
      </c>
      <c r="X3808">
        <v>3217</v>
      </c>
      <c r="Y3808" t="str">
        <f t="shared" si="1422"/>
        <v>Low</v>
      </c>
      <c r="Z3808" t="s">
        <v>18019</v>
      </c>
      <c r="AA3808">
        <v>6</v>
      </c>
      <c r="AB3808" t="str">
        <f t="shared" si="1423"/>
        <v>Ensemble Poster</v>
      </c>
      <c r="AC3808" t="str">
        <f>AC3807</f>
        <v>flatulence|march|penguin|south pole|spoof</v>
      </c>
      <c r="AD3808" t="s">
        <v>18020</v>
      </c>
      <c r="AE3808">
        <v>2</v>
      </c>
      <c r="AF3808" t="str">
        <f t="shared" si="1424"/>
        <v>Very Low</v>
      </c>
      <c r="AG3808" t="s">
        <v>9</v>
      </c>
      <c r="AH3808" t="s">
        <v>10</v>
      </c>
      <c r="AI3808" t="s">
        <v>11</v>
      </c>
      <c r="AJ3808" t="str">
        <f t="shared" si="1425"/>
        <v>Teen</v>
      </c>
      <c r="AK3808">
        <f t="shared" si="1436"/>
        <v>5000000</v>
      </c>
      <c r="AL3808" t="str">
        <f t="shared" si="1426"/>
        <v>Low Budget</v>
      </c>
      <c r="AM3808">
        <v>2009</v>
      </c>
      <c r="AN3808">
        <f t="shared" si="1427"/>
        <v>16</v>
      </c>
      <c r="AO3808" t="str">
        <f t="shared" si="1428"/>
        <v>Old Classic</v>
      </c>
      <c r="AP3808">
        <v>617</v>
      </c>
      <c r="AQ3808" t="str">
        <f t="shared" si="1429"/>
        <v>Very Low</v>
      </c>
      <c r="AR3808">
        <v>4.5</v>
      </c>
      <c r="AS3808" t="str">
        <f t="shared" si="1430"/>
        <v>Poor</v>
      </c>
      <c r="AT3808">
        <f>AT3807</f>
        <v>1.85</v>
      </c>
      <c r="AU3808" t="str">
        <f t="shared" si="1431"/>
        <v>HDTV / Widescreen</v>
      </c>
      <c r="AV3808">
        <v>38</v>
      </c>
      <c r="AW3808" t="str">
        <f t="shared" si="1432"/>
        <v>Very Low</v>
      </c>
    </row>
    <row r="3809" spans="1:49" x14ac:dyDescent="0.3">
      <c r="A3809" t="s">
        <v>0</v>
      </c>
      <c r="B3809" t="str">
        <f>B3808</f>
        <v>Jim Amatulli</v>
      </c>
      <c r="C3809">
        <v>38</v>
      </c>
      <c r="D3809" t="str">
        <f t="shared" si="1412"/>
        <v>Very Low</v>
      </c>
      <c r="E3809">
        <v>44</v>
      </c>
      <c r="F3809" t="str">
        <f t="shared" si="1413"/>
        <v>0h 44m</v>
      </c>
      <c r="G3809" t="str">
        <f t="shared" si="1414"/>
        <v>Short Film</v>
      </c>
      <c r="H3809">
        <f>H3808</f>
        <v>0</v>
      </c>
      <c r="I3809" t="str">
        <f t="shared" si="1415"/>
        <v>Very Low</v>
      </c>
      <c r="J3809">
        <v>816</v>
      </c>
      <c r="K3809" t="str">
        <f t="shared" si="1416"/>
        <v>Very Low</v>
      </c>
      <c r="L3809" t="s">
        <v>15325</v>
      </c>
      <c r="M3809">
        <v>1000</v>
      </c>
      <c r="N3809" t="str">
        <f t="shared" si="1417"/>
        <v>Low</v>
      </c>
      <c r="O3809">
        <f t="shared" si="1434"/>
        <v>16066</v>
      </c>
      <c r="P3809" t="str">
        <f t="shared" si="1418"/>
        <v>Flop</v>
      </c>
      <c r="Q3809" t="s">
        <v>12459</v>
      </c>
      <c r="R3809" t="str">
        <f t="shared" si="1419"/>
        <v>Comedy</v>
      </c>
      <c r="S3809">
        <f t="shared" si="1420"/>
        <v>3</v>
      </c>
      <c r="T3809" t="s">
        <v>13124</v>
      </c>
      <c r="U3809" t="s">
        <v>18021</v>
      </c>
      <c r="V3809">
        <v>67315</v>
      </c>
      <c r="W3809" t="str">
        <f t="shared" si="1421"/>
        <v>Medium</v>
      </c>
      <c r="X3809">
        <v>4092</v>
      </c>
      <c r="Y3809" t="str">
        <f t="shared" si="1422"/>
        <v>Low</v>
      </c>
      <c r="Z3809" t="s">
        <v>18022</v>
      </c>
      <c r="AA3809">
        <v>2</v>
      </c>
      <c r="AB3809" t="str">
        <f t="shared" si="1423"/>
        <v>Duo/Trio Poster</v>
      </c>
      <c r="AC3809" t="s">
        <v>18023</v>
      </c>
      <c r="AD3809" t="s">
        <v>18024</v>
      </c>
      <c r="AE3809">
        <v>127</v>
      </c>
      <c r="AF3809" t="str">
        <f t="shared" si="1424"/>
        <v>Very Low</v>
      </c>
      <c r="AG3809" t="s">
        <v>9</v>
      </c>
      <c r="AH3809" t="s">
        <v>10</v>
      </c>
      <c r="AI3809" t="s">
        <v>1539</v>
      </c>
      <c r="AJ3809" t="str">
        <f t="shared" si="1425"/>
        <v>Other/Unknown</v>
      </c>
      <c r="AK3809">
        <f t="shared" ref="AK3809:AM3809" si="1437">AK3808</f>
        <v>5000000</v>
      </c>
      <c r="AL3809" t="str">
        <f t="shared" si="1426"/>
        <v>Low Budget</v>
      </c>
      <c r="AM3809">
        <f t="shared" si="1437"/>
        <v>2009</v>
      </c>
      <c r="AN3809">
        <f t="shared" si="1427"/>
        <v>16</v>
      </c>
      <c r="AO3809" t="str">
        <f t="shared" si="1428"/>
        <v>Old Classic</v>
      </c>
      <c r="AP3809">
        <v>922</v>
      </c>
      <c r="AQ3809" t="str">
        <f t="shared" si="1429"/>
        <v>Very Low</v>
      </c>
      <c r="AR3809">
        <v>8.4</v>
      </c>
      <c r="AS3809" t="str">
        <f t="shared" si="1430"/>
        <v>Excellent</v>
      </c>
      <c r="AT3809">
        <v>1.78</v>
      </c>
      <c r="AU3809" t="str">
        <f t="shared" si="1431"/>
        <v>HDTV / Widescreen</v>
      </c>
      <c r="AV3809">
        <v>0</v>
      </c>
      <c r="AW3809" t="str">
        <f t="shared" si="1432"/>
        <v>Very Low</v>
      </c>
    </row>
    <row r="3810" spans="1:49" x14ac:dyDescent="0.3">
      <c r="A3810" t="s">
        <v>0</v>
      </c>
      <c r="B3810" t="s">
        <v>18025</v>
      </c>
      <c r="C3810">
        <v>44</v>
      </c>
      <c r="D3810" t="str">
        <f t="shared" si="1412"/>
        <v>Very Low</v>
      </c>
      <c r="E3810">
        <v>105</v>
      </c>
      <c r="F3810" t="str">
        <f t="shared" si="1413"/>
        <v>1h 45m</v>
      </c>
      <c r="G3810" t="str">
        <f t="shared" si="1414"/>
        <v>Standard Movie</v>
      </c>
      <c r="H3810">
        <v>0</v>
      </c>
      <c r="I3810" t="str">
        <f t="shared" si="1415"/>
        <v>Very Low</v>
      </c>
      <c r="J3810">
        <v>394</v>
      </c>
      <c r="K3810" t="str">
        <f t="shared" si="1416"/>
        <v>Very Low</v>
      </c>
      <c r="L3810" t="s">
        <v>1894</v>
      </c>
      <c r="M3810">
        <v>745</v>
      </c>
      <c r="N3810" t="str">
        <f t="shared" si="1417"/>
        <v>Low</v>
      </c>
      <c r="O3810">
        <v>37440</v>
      </c>
      <c r="P3810" t="str">
        <f t="shared" si="1418"/>
        <v>Flop</v>
      </c>
      <c r="Q3810" t="s">
        <v>5481</v>
      </c>
      <c r="R3810" t="str">
        <f t="shared" si="1419"/>
        <v>Comedy</v>
      </c>
      <c r="S3810">
        <f t="shared" si="1420"/>
        <v>3</v>
      </c>
      <c r="T3810" t="s">
        <v>1022</v>
      </c>
      <c r="U3810" t="s">
        <v>18026</v>
      </c>
      <c r="V3810">
        <v>12672</v>
      </c>
      <c r="W3810" t="str">
        <f t="shared" si="1421"/>
        <v>Low</v>
      </c>
      <c r="X3810">
        <v>1986</v>
      </c>
      <c r="Y3810" t="str">
        <f t="shared" si="1422"/>
        <v>Low</v>
      </c>
      <c r="Z3810" t="s">
        <v>18027</v>
      </c>
      <c r="AA3810">
        <v>1</v>
      </c>
      <c r="AB3810" t="str">
        <f t="shared" si="1423"/>
        <v>Solo Star Poster</v>
      </c>
      <c r="AC3810" t="s">
        <v>18028</v>
      </c>
      <c r="AD3810" t="s">
        <v>18029</v>
      </c>
      <c r="AE3810">
        <v>60</v>
      </c>
      <c r="AF3810" t="str">
        <f t="shared" si="1424"/>
        <v>Very Low</v>
      </c>
      <c r="AG3810" t="s">
        <v>9</v>
      </c>
      <c r="AH3810" t="s">
        <v>10</v>
      </c>
      <c r="AI3810" t="s">
        <v>556</v>
      </c>
      <c r="AJ3810" t="str">
        <f t="shared" si="1425"/>
        <v>Adult</v>
      </c>
      <c r="AK3810">
        <v>5000000</v>
      </c>
      <c r="AL3810" t="str">
        <f t="shared" si="1426"/>
        <v>Low Budget</v>
      </c>
      <c r="AM3810">
        <v>2014</v>
      </c>
      <c r="AN3810">
        <f t="shared" si="1427"/>
        <v>11</v>
      </c>
      <c r="AO3810" t="str">
        <f t="shared" si="1428"/>
        <v>Modern Classic</v>
      </c>
      <c r="AP3810">
        <v>508</v>
      </c>
      <c r="AQ3810" t="str">
        <f t="shared" si="1429"/>
        <v>Very Low</v>
      </c>
      <c r="AR3810">
        <v>7.5</v>
      </c>
      <c r="AS3810" t="str">
        <f t="shared" si="1430"/>
        <v>Good</v>
      </c>
      <c r="AT3810">
        <f t="shared" ref="AT3810:AT3812" si="1438">AT3809</f>
        <v>1.78</v>
      </c>
      <c r="AU3810" t="str">
        <f t="shared" si="1431"/>
        <v>HDTV / Widescreen</v>
      </c>
      <c r="AV3810">
        <v>0</v>
      </c>
      <c r="AW3810" t="str">
        <f t="shared" si="1432"/>
        <v>Very Low</v>
      </c>
    </row>
    <row r="3811" spans="1:49" x14ac:dyDescent="0.3">
      <c r="A3811" t="s">
        <v>0</v>
      </c>
      <c r="B3811" t="s">
        <v>18030</v>
      </c>
      <c r="C3811">
        <v>3</v>
      </c>
      <c r="D3811" t="str">
        <f t="shared" si="1412"/>
        <v>Very Low</v>
      </c>
      <c r="E3811">
        <v>67</v>
      </c>
      <c r="F3811" t="str">
        <f t="shared" si="1413"/>
        <v>1h 7m</v>
      </c>
      <c r="G3811" t="str">
        <f t="shared" si="1414"/>
        <v>Featurette</v>
      </c>
      <c r="H3811">
        <v>0</v>
      </c>
      <c r="I3811" t="str">
        <f t="shared" si="1415"/>
        <v>Very Low</v>
      </c>
      <c r="J3811">
        <v>388</v>
      </c>
      <c r="K3811" t="str">
        <f t="shared" si="1416"/>
        <v>Very Low</v>
      </c>
      <c r="L3811" t="s">
        <v>18031</v>
      </c>
      <c r="M3811">
        <v>979</v>
      </c>
      <c r="N3811" t="str">
        <f t="shared" si="1417"/>
        <v>Low</v>
      </c>
      <c r="O3811">
        <f t="shared" ref="O3811:O3820" si="1439">O3810</f>
        <v>37440</v>
      </c>
      <c r="P3811" t="str">
        <f t="shared" si="1418"/>
        <v>Flop</v>
      </c>
      <c r="Q3811" t="s">
        <v>2879</v>
      </c>
      <c r="R3811" t="str">
        <f t="shared" si="1419"/>
        <v>Animation</v>
      </c>
      <c r="S3811">
        <f t="shared" si="1420"/>
        <v>2</v>
      </c>
      <c r="T3811" t="s">
        <v>1624</v>
      </c>
      <c r="U3811" t="s">
        <v>18032</v>
      </c>
      <c r="V3811">
        <v>83</v>
      </c>
      <c r="W3811" t="str">
        <f t="shared" si="1421"/>
        <v>Very Low</v>
      </c>
      <c r="X3811">
        <v>2509</v>
      </c>
      <c r="Y3811" t="str">
        <f t="shared" si="1422"/>
        <v>Low</v>
      </c>
      <c r="Z3811" t="s">
        <v>17409</v>
      </c>
      <c r="AA3811">
        <v>2</v>
      </c>
      <c r="AB3811" t="str">
        <f t="shared" si="1423"/>
        <v>Duo/Trio Poster</v>
      </c>
      <c r="AC3811" t="s">
        <v>18033</v>
      </c>
      <c r="AD3811" t="s">
        <v>18034</v>
      </c>
      <c r="AE3811">
        <v>1</v>
      </c>
      <c r="AF3811" t="str">
        <f t="shared" si="1424"/>
        <v>Very Low</v>
      </c>
      <c r="AG3811" t="s">
        <v>9</v>
      </c>
      <c r="AH3811" t="s">
        <v>10</v>
      </c>
      <c r="AI3811" t="s">
        <v>66</v>
      </c>
      <c r="AJ3811" t="str">
        <f t="shared" si="1425"/>
        <v>Family</v>
      </c>
      <c r="AK3811">
        <v>10000000</v>
      </c>
      <c r="AL3811" t="str">
        <f t="shared" si="1426"/>
        <v>Low Budget</v>
      </c>
      <c r="AM3811">
        <v>2014</v>
      </c>
      <c r="AN3811">
        <f t="shared" si="1427"/>
        <v>11</v>
      </c>
      <c r="AO3811" t="str">
        <f t="shared" si="1428"/>
        <v>Modern Classic</v>
      </c>
      <c r="AP3811">
        <v>732</v>
      </c>
      <c r="AQ3811" t="str">
        <f t="shared" si="1429"/>
        <v>Very Low</v>
      </c>
      <c r="AR3811">
        <v>6.7</v>
      </c>
      <c r="AS3811" t="str">
        <f t="shared" si="1430"/>
        <v>Average</v>
      </c>
      <c r="AT3811">
        <f t="shared" si="1438"/>
        <v>1.78</v>
      </c>
      <c r="AU3811" t="str">
        <f t="shared" si="1431"/>
        <v>HDTV / Widescreen</v>
      </c>
      <c r="AV3811">
        <v>165</v>
      </c>
      <c r="AW3811" t="str">
        <f t="shared" si="1432"/>
        <v>Very Low</v>
      </c>
    </row>
    <row r="3812" spans="1:49" x14ac:dyDescent="0.3">
      <c r="A3812" t="s">
        <v>0</v>
      </c>
      <c r="B3812" t="s">
        <v>16595</v>
      </c>
      <c r="C3812">
        <v>6</v>
      </c>
      <c r="D3812" t="str">
        <f t="shared" si="1412"/>
        <v>Very Low</v>
      </c>
      <c r="E3812">
        <v>95</v>
      </c>
      <c r="F3812" t="str">
        <f t="shared" si="1413"/>
        <v>1h 35m</v>
      </c>
      <c r="G3812" t="str">
        <f t="shared" si="1414"/>
        <v>Standard Movie</v>
      </c>
      <c r="H3812">
        <v>7</v>
      </c>
      <c r="I3812" t="str">
        <f t="shared" si="1415"/>
        <v>Very Low</v>
      </c>
      <c r="J3812">
        <v>541</v>
      </c>
      <c r="K3812" t="str">
        <f t="shared" si="1416"/>
        <v>Very Low</v>
      </c>
      <c r="L3812" t="s">
        <v>1922</v>
      </c>
      <c r="M3812">
        <v>989</v>
      </c>
      <c r="N3812" t="str">
        <f t="shared" si="1417"/>
        <v>Low</v>
      </c>
      <c r="O3812">
        <f t="shared" si="1439"/>
        <v>37440</v>
      </c>
      <c r="P3812" t="str">
        <f t="shared" si="1418"/>
        <v>Flop</v>
      </c>
      <c r="Q3812" t="s">
        <v>1642</v>
      </c>
      <c r="R3812" t="str">
        <f t="shared" si="1419"/>
        <v>Comedy</v>
      </c>
      <c r="S3812">
        <f t="shared" si="1420"/>
        <v>1</v>
      </c>
      <c r="T3812" t="s">
        <v>3201</v>
      </c>
      <c r="U3812" t="s">
        <v>18035</v>
      </c>
      <c r="V3812">
        <v>1091</v>
      </c>
      <c r="W3812" t="str">
        <f t="shared" si="1421"/>
        <v>Very Low</v>
      </c>
      <c r="X3812">
        <v>3514</v>
      </c>
      <c r="Y3812" t="str">
        <f t="shared" si="1422"/>
        <v>Low</v>
      </c>
      <c r="Z3812" t="s">
        <v>5132</v>
      </c>
      <c r="AA3812">
        <v>7</v>
      </c>
      <c r="AB3812" t="str">
        <f t="shared" si="1423"/>
        <v>Ensemble Poster</v>
      </c>
      <c r="AC3812" t="str">
        <f>AC3811</f>
        <v>bare butt|baseball|children|new york yankees|surrealism</v>
      </c>
      <c r="AD3812" t="s">
        <v>18036</v>
      </c>
      <c r="AE3812">
        <v>15</v>
      </c>
      <c r="AF3812" t="str">
        <f t="shared" si="1424"/>
        <v>Very Low</v>
      </c>
      <c r="AG3812" t="s">
        <v>9</v>
      </c>
      <c r="AH3812" t="s">
        <v>10</v>
      </c>
      <c r="AI3812" t="s">
        <v>66</v>
      </c>
      <c r="AJ3812" t="str">
        <f t="shared" si="1425"/>
        <v>Family</v>
      </c>
      <c r="AK3812">
        <f>AK3811</f>
        <v>10000000</v>
      </c>
      <c r="AL3812" t="str">
        <f t="shared" si="1426"/>
        <v>Low Budget</v>
      </c>
      <c r="AM3812">
        <v>2015</v>
      </c>
      <c r="AN3812">
        <f t="shared" si="1427"/>
        <v>10</v>
      </c>
      <c r="AO3812" t="str">
        <f t="shared" si="1428"/>
        <v>Modern Classic</v>
      </c>
      <c r="AP3812">
        <v>970</v>
      </c>
      <c r="AQ3812" t="str">
        <f t="shared" si="1429"/>
        <v>Very Low</v>
      </c>
      <c r="AR3812">
        <v>5.0999999999999996</v>
      </c>
      <c r="AS3812" t="str">
        <f t="shared" si="1430"/>
        <v>Below Average</v>
      </c>
      <c r="AT3812">
        <f t="shared" si="1438"/>
        <v>1.78</v>
      </c>
      <c r="AU3812" t="str">
        <f t="shared" si="1431"/>
        <v>HDTV / Widescreen</v>
      </c>
      <c r="AV3812">
        <v>0</v>
      </c>
      <c r="AW3812" t="str">
        <f t="shared" si="1432"/>
        <v>Very Low</v>
      </c>
    </row>
    <row r="3813" spans="1:49" x14ac:dyDescent="0.3">
      <c r="A3813" t="s">
        <v>0</v>
      </c>
      <c r="B3813" t="s">
        <v>15133</v>
      </c>
      <c r="C3813">
        <f>C3812</f>
        <v>6</v>
      </c>
      <c r="D3813" t="str">
        <f t="shared" si="1412"/>
        <v>Very Low</v>
      </c>
      <c r="E3813">
        <v>87</v>
      </c>
      <c r="F3813" t="str">
        <f t="shared" si="1413"/>
        <v>1h 27m</v>
      </c>
      <c r="G3813" t="str">
        <f t="shared" si="1414"/>
        <v>Featurette</v>
      </c>
      <c r="H3813">
        <v>49</v>
      </c>
      <c r="I3813" t="str">
        <f t="shared" si="1415"/>
        <v>Very Low</v>
      </c>
      <c r="J3813">
        <v>601</v>
      </c>
      <c r="K3813" t="str">
        <f t="shared" si="1416"/>
        <v>Very Low</v>
      </c>
      <c r="L3813" t="s">
        <v>11428</v>
      </c>
      <c r="M3813">
        <v>708</v>
      </c>
      <c r="N3813" t="str">
        <f t="shared" si="1417"/>
        <v>Low</v>
      </c>
      <c r="O3813">
        <f t="shared" si="1439"/>
        <v>37440</v>
      </c>
      <c r="P3813" t="str">
        <f t="shared" si="1418"/>
        <v>Flop</v>
      </c>
      <c r="Q3813" t="s">
        <v>2096</v>
      </c>
      <c r="R3813" t="str">
        <f t="shared" si="1419"/>
        <v>Crime</v>
      </c>
      <c r="S3813">
        <f t="shared" si="1420"/>
        <v>3</v>
      </c>
      <c r="T3813" t="s">
        <v>1719</v>
      </c>
      <c r="U3813" t="s">
        <v>18037</v>
      </c>
      <c r="V3813">
        <v>216</v>
      </c>
      <c r="W3813" t="str">
        <f t="shared" si="1421"/>
        <v>Very Low</v>
      </c>
      <c r="X3813">
        <v>3059</v>
      </c>
      <c r="Y3813" t="str">
        <f t="shared" si="1422"/>
        <v>Low</v>
      </c>
      <c r="Z3813" t="s">
        <v>9612</v>
      </c>
      <c r="AA3813">
        <v>1</v>
      </c>
      <c r="AB3813" t="str">
        <f t="shared" si="1423"/>
        <v>Solo Star Poster</v>
      </c>
      <c r="AC3813" t="s">
        <v>18038</v>
      </c>
      <c r="AD3813" t="s">
        <v>18039</v>
      </c>
      <c r="AE3813">
        <v>3</v>
      </c>
      <c r="AF3813" t="str">
        <f t="shared" si="1424"/>
        <v>Very Low</v>
      </c>
      <c r="AG3813" t="s">
        <v>9</v>
      </c>
      <c r="AH3813" t="s">
        <v>10</v>
      </c>
      <c r="AI3813" t="s">
        <v>1539</v>
      </c>
      <c r="AJ3813" t="str">
        <f t="shared" si="1425"/>
        <v>Other/Unknown</v>
      </c>
      <c r="AK3813">
        <v>5000000</v>
      </c>
      <c r="AL3813" t="str">
        <f t="shared" si="1426"/>
        <v>Low Budget</v>
      </c>
      <c r="AM3813">
        <v>2011</v>
      </c>
      <c r="AN3813">
        <f t="shared" si="1427"/>
        <v>14</v>
      </c>
      <c r="AO3813" t="str">
        <f t="shared" si="1428"/>
        <v>Modern Classic</v>
      </c>
      <c r="AP3813">
        <v>699</v>
      </c>
      <c r="AQ3813" t="str">
        <f t="shared" si="1429"/>
        <v>Very Low</v>
      </c>
      <c r="AR3813">
        <v>5.5</v>
      </c>
      <c r="AS3813" t="str">
        <f t="shared" si="1430"/>
        <v>Below Average</v>
      </c>
      <c r="AT3813">
        <v>1.78</v>
      </c>
      <c r="AU3813" t="str">
        <f t="shared" si="1431"/>
        <v>HDTV / Widescreen</v>
      </c>
      <c r="AV3813">
        <v>58</v>
      </c>
      <c r="AW3813" t="str">
        <f t="shared" si="1432"/>
        <v>Very Low</v>
      </c>
    </row>
    <row r="3814" spans="1:49" x14ac:dyDescent="0.3">
      <c r="A3814" t="s">
        <v>0</v>
      </c>
      <c r="B3814" t="s">
        <v>13911</v>
      </c>
      <c r="C3814">
        <v>64</v>
      </c>
      <c r="D3814" t="str">
        <f t="shared" si="1412"/>
        <v>Low</v>
      </c>
      <c r="E3814">
        <v>94</v>
      </c>
      <c r="F3814" t="str">
        <f t="shared" si="1413"/>
        <v>1h 34m</v>
      </c>
      <c r="G3814" t="str">
        <f t="shared" si="1414"/>
        <v>Standard Movie</v>
      </c>
      <c r="H3814">
        <v>261</v>
      </c>
      <c r="I3814" t="str">
        <f t="shared" si="1415"/>
        <v>Very Low</v>
      </c>
      <c r="J3814">
        <v>179</v>
      </c>
      <c r="K3814" t="str">
        <f t="shared" si="1416"/>
        <v>Very Low</v>
      </c>
      <c r="L3814" t="s">
        <v>18040</v>
      </c>
      <c r="M3814">
        <v>12000</v>
      </c>
      <c r="N3814" t="str">
        <f t="shared" si="1417"/>
        <v>Medium</v>
      </c>
      <c r="O3814">
        <f t="shared" si="1439"/>
        <v>37440</v>
      </c>
      <c r="P3814" t="str">
        <f t="shared" si="1418"/>
        <v>Flop</v>
      </c>
      <c r="Q3814" t="s">
        <v>4046</v>
      </c>
      <c r="R3814" t="str">
        <f t="shared" si="1419"/>
        <v>Drama</v>
      </c>
      <c r="S3814">
        <f t="shared" si="1420"/>
        <v>2</v>
      </c>
      <c r="T3814" t="s">
        <v>676</v>
      </c>
      <c r="U3814" t="s">
        <v>18041</v>
      </c>
      <c r="V3814">
        <v>6964</v>
      </c>
      <c r="W3814" t="str">
        <f t="shared" si="1421"/>
        <v>Very Low</v>
      </c>
      <c r="X3814">
        <v>12676</v>
      </c>
      <c r="Y3814" t="str">
        <f t="shared" si="1422"/>
        <v>Medium</v>
      </c>
      <c r="Z3814" t="s">
        <v>18042</v>
      </c>
      <c r="AA3814">
        <v>1</v>
      </c>
      <c r="AB3814" t="str">
        <f t="shared" si="1423"/>
        <v>Solo Star Poster</v>
      </c>
      <c r="AC3814" t="s">
        <v>18043</v>
      </c>
      <c r="AD3814" t="s">
        <v>18044</v>
      </c>
      <c r="AE3814">
        <v>47</v>
      </c>
      <c r="AF3814" t="str">
        <f t="shared" si="1424"/>
        <v>Very Low</v>
      </c>
      <c r="AG3814" t="s">
        <v>9</v>
      </c>
      <c r="AH3814" t="s">
        <v>18045</v>
      </c>
      <c r="AI3814" t="s">
        <v>556</v>
      </c>
      <c r="AJ3814" t="str">
        <f t="shared" si="1425"/>
        <v>Adult</v>
      </c>
      <c r="AK3814">
        <v>5000000</v>
      </c>
      <c r="AL3814" t="str">
        <f t="shared" si="1426"/>
        <v>Low Budget</v>
      </c>
      <c r="AM3814">
        <v>2014</v>
      </c>
      <c r="AN3814">
        <f t="shared" si="1427"/>
        <v>11</v>
      </c>
      <c r="AO3814" t="str">
        <f t="shared" si="1428"/>
        <v>Modern Classic</v>
      </c>
      <c r="AP3814">
        <v>316</v>
      </c>
      <c r="AQ3814" t="str">
        <f t="shared" si="1429"/>
        <v>Very Low</v>
      </c>
      <c r="AR3814">
        <v>4.4000000000000004</v>
      </c>
      <c r="AS3814" t="str">
        <f t="shared" si="1430"/>
        <v>Poor</v>
      </c>
      <c r="AT3814">
        <v>2.35</v>
      </c>
      <c r="AU3814" t="str">
        <f t="shared" si="1431"/>
        <v>Cinematic Widescreen</v>
      </c>
      <c r="AV3814">
        <v>0</v>
      </c>
      <c r="AW3814" t="str">
        <f t="shared" si="1432"/>
        <v>Very Low</v>
      </c>
    </row>
    <row r="3815" spans="1:49" x14ac:dyDescent="0.3">
      <c r="A3815" t="s">
        <v>0</v>
      </c>
      <c r="B3815" t="s">
        <v>18046</v>
      </c>
      <c r="C3815">
        <v>8</v>
      </c>
      <c r="D3815" t="str">
        <f t="shared" si="1412"/>
        <v>Very Low</v>
      </c>
      <c r="E3815">
        <v>109</v>
      </c>
      <c r="F3815" t="str">
        <f t="shared" si="1413"/>
        <v>1h 49m</v>
      </c>
      <c r="G3815" t="str">
        <f t="shared" si="1414"/>
        <v>Standard Movie</v>
      </c>
      <c r="H3815">
        <v>3</v>
      </c>
      <c r="I3815" t="str">
        <f t="shared" si="1415"/>
        <v>Very Low</v>
      </c>
      <c r="J3815">
        <v>126</v>
      </c>
      <c r="K3815" t="str">
        <f t="shared" si="1416"/>
        <v>Very Low</v>
      </c>
      <c r="L3815" t="s">
        <v>14229</v>
      </c>
      <c r="M3815">
        <v>1000</v>
      </c>
      <c r="N3815" t="str">
        <f t="shared" si="1417"/>
        <v>Low</v>
      </c>
      <c r="O3815">
        <f t="shared" si="1439"/>
        <v>37440</v>
      </c>
      <c r="P3815" t="str">
        <f t="shared" si="1418"/>
        <v>Flop</v>
      </c>
      <c r="Q3815" t="s">
        <v>1881</v>
      </c>
      <c r="R3815" t="str">
        <f t="shared" si="1419"/>
        <v>Action</v>
      </c>
      <c r="S3815">
        <f t="shared" si="1420"/>
        <v>4</v>
      </c>
      <c r="T3815" t="s">
        <v>274</v>
      </c>
      <c r="U3815" t="s">
        <v>18047</v>
      </c>
      <c r="V3815">
        <v>237</v>
      </c>
      <c r="W3815" t="str">
        <f t="shared" si="1421"/>
        <v>Very Low</v>
      </c>
      <c r="X3815">
        <v>1681</v>
      </c>
      <c r="Y3815" t="str">
        <f t="shared" si="1422"/>
        <v>Low</v>
      </c>
      <c r="Z3815" t="s">
        <v>18048</v>
      </c>
      <c r="AA3815">
        <v>3</v>
      </c>
      <c r="AB3815" t="str">
        <f t="shared" si="1423"/>
        <v>Duo/Trio Poster</v>
      </c>
      <c r="AC3815" t="s">
        <v>18049</v>
      </c>
      <c r="AD3815" t="s">
        <v>18050</v>
      </c>
      <c r="AE3815">
        <v>3</v>
      </c>
      <c r="AF3815" t="str">
        <f t="shared" si="1424"/>
        <v>Very Low</v>
      </c>
      <c r="AG3815" t="s">
        <v>9</v>
      </c>
      <c r="AH3815" t="s">
        <v>28</v>
      </c>
      <c r="AI3815" t="s">
        <v>556</v>
      </c>
      <c r="AJ3815" t="str">
        <f t="shared" si="1425"/>
        <v>Adult</v>
      </c>
      <c r="AK3815">
        <v>5000000</v>
      </c>
      <c r="AL3815" t="str">
        <f t="shared" si="1426"/>
        <v>Low Budget</v>
      </c>
      <c r="AM3815">
        <v>2014</v>
      </c>
      <c r="AN3815">
        <f t="shared" si="1427"/>
        <v>11</v>
      </c>
      <c r="AO3815" t="str">
        <f t="shared" si="1428"/>
        <v>Modern Classic</v>
      </c>
      <c r="AP3815">
        <v>266</v>
      </c>
      <c r="AQ3815" t="str">
        <f t="shared" si="1429"/>
        <v>Very Low</v>
      </c>
      <c r="AR3815">
        <v>4.4000000000000004</v>
      </c>
      <c r="AS3815" t="str">
        <f t="shared" si="1430"/>
        <v>Poor</v>
      </c>
      <c r="AT3815">
        <f>AT3814</f>
        <v>2.35</v>
      </c>
      <c r="AU3815" t="str">
        <f t="shared" si="1431"/>
        <v>Cinematic Widescreen</v>
      </c>
      <c r="AV3815">
        <v>190</v>
      </c>
      <c r="AW3815" t="str">
        <f t="shared" si="1432"/>
        <v>Very Low</v>
      </c>
    </row>
    <row r="3816" spans="1:49" x14ac:dyDescent="0.3">
      <c r="A3816" t="s">
        <v>0</v>
      </c>
      <c r="B3816" t="s">
        <v>1790</v>
      </c>
      <c r="C3816">
        <v>64</v>
      </c>
      <c r="D3816" t="str">
        <f t="shared" si="1412"/>
        <v>Low</v>
      </c>
      <c r="E3816">
        <v>130</v>
      </c>
      <c r="F3816" t="str">
        <f t="shared" si="1413"/>
        <v>2h 10m</v>
      </c>
      <c r="G3816" t="str">
        <f t="shared" si="1414"/>
        <v>Long Movie</v>
      </c>
      <c r="H3816">
        <v>0</v>
      </c>
      <c r="I3816" t="str">
        <f t="shared" si="1415"/>
        <v>Very Low</v>
      </c>
      <c r="J3816">
        <v>826</v>
      </c>
      <c r="K3816" t="str">
        <f t="shared" si="1416"/>
        <v>Very Low</v>
      </c>
      <c r="L3816" t="s">
        <v>5957</v>
      </c>
      <c r="M3816">
        <v>1000</v>
      </c>
      <c r="N3816" t="str">
        <f t="shared" si="1417"/>
        <v>Low</v>
      </c>
      <c r="O3816">
        <f t="shared" si="1439"/>
        <v>37440</v>
      </c>
      <c r="P3816" t="str">
        <f t="shared" si="1418"/>
        <v>Flop</v>
      </c>
      <c r="Q3816" t="s">
        <v>2784</v>
      </c>
      <c r="R3816" t="str">
        <f t="shared" si="1419"/>
        <v>Action</v>
      </c>
      <c r="S3816">
        <f t="shared" si="1420"/>
        <v>3</v>
      </c>
      <c r="T3816" t="s">
        <v>18051</v>
      </c>
      <c r="U3816" t="s">
        <v>18052</v>
      </c>
      <c r="V3816">
        <v>15988</v>
      </c>
      <c r="W3816" t="str">
        <f t="shared" si="1421"/>
        <v>Low</v>
      </c>
      <c r="X3816">
        <v>5191</v>
      </c>
      <c r="Y3816" t="str">
        <f t="shared" si="1422"/>
        <v>Low</v>
      </c>
      <c r="Z3816" t="s">
        <v>2467</v>
      </c>
      <c r="AA3816">
        <v>0</v>
      </c>
      <c r="AB3816" t="str">
        <f t="shared" si="1423"/>
        <v>Symbolic Poster</v>
      </c>
      <c r="AC3816" t="s">
        <v>18053</v>
      </c>
      <c r="AD3816" t="s">
        <v>18054</v>
      </c>
      <c r="AE3816">
        <v>153</v>
      </c>
      <c r="AF3816" t="str">
        <f t="shared" si="1424"/>
        <v>Very Low</v>
      </c>
      <c r="AG3816" t="s">
        <v>9</v>
      </c>
      <c r="AH3816" t="s">
        <v>10</v>
      </c>
      <c r="AI3816" t="s">
        <v>66</v>
      </c>
      <c r="AJ3816" t="str">
        <f t="shared" si="1425"/>
        <v>Family</v>
      </c>
      <c r="AK3816">
        <v>5000000</v>
      </c>
      <c r="AL3816" t="str">
        <f t="shared" si="1426"/>
        <v>Low Budget</v>
      </c>
      <c r="AM3816">
        <v>1977</v>
      </c>
      <c r="AN3816">
        <f t="shared" si="1427"/>
        <v>48</v>
      </c>
      <c r="AO3816" t="str">
        <f t="shared" si="1428"/>
        <v>Old Classic</v>
      </c>
      <c r="AP3816">
        <v>849</v>
      </c>
      <c r="AQ3816" t="str">
        <f t="shared" si="1429"/>
        <v>Very Low</v>
      </c>
      <c r="AR3816">
        <v>6.8</v>
      </c>
      <c r="AS3816" t="str">
        <f t="shared" si="1430"/>
        <v>Average</v>
      </c>
      <c r="AT3816">
        <v>2.35</v>
      </c>
      <c r="AU3816" t="str">
        <f t="shared" si="1431"/>
        <v>Cinematic Widescreen</v>
      </c>
      <c r="AV3816">
        <v>2000</v>
      </c>
      <c r="AW3816" t="str">
        <f t="shared" si="1432"/>
        <v>Low</v>
      </c>
    </row>
    <row r="3817" spans="1:49" x14ac:dyDescent="0.3">
      <c r="A3817" t="s">
        <v>0</v>
      </c>
      <c r="B3817" t="s">
        <v>18055</v>
      </c>
      <c r="C3817">
        <v>2</v>
      </c>
      <c r="D3817" t="str">
        <f t="shared" si="1412"/>
        <v>Very Low</v>
      </c>
      <c r="E3817">
        <f>E3816</f>
        <v>130</v>
      </c>
      <c r="F3817" t="str">
        <f t="shared" si="1413"/>
        <v>2h 10m</v>
      </c>
      <c r="G3817" t="str">
        <f t="shared" si="1414"/>
        <v>Long Movie</v>
      </c>
      <c r="H3817">
        <v>3</v>
      </c>
      <c r="I3817" t="str">
        <f t="shared" si="1415"/>
        <v>Very Low</v>
      </c>
      <c r="J3817">
        <v>723</v>
      </c>
      <c r="K3817" t="str">
        <f t="shared" si="1416"/>
        <v>Very Low</v>
      </c>
      <c r="L3817" t="s">
        <v>7295</v>
      </c>
      <c r="M3817">
        <v>975</v>
      </c>
      <c r="N3817" t="str">
        <f t="shared" si="1417"/>
        <v>Low</v>
      </c>
      <c r="O3817">
        <f t="shared" si="1439"/>
        <v>37440</v>
      </c>
      <c r="P3817" t="str">
        <f t="shared" si="1418"/>
        <v>Flop</v>
      </c>
      <c r="Q3817" t="s">
        <v>2498</v>
      </c>
      <c r="R3817" t="str">
        <f t="shared" si="1419"/>
        <v>Comedy</v>
      </c>
      <c r="S3817">
        <f t="shared" si="1420"/>
        <v>2</v>
      </c>
      <c r="T3817" t="s">
        <v>2494</v>
      </c>
      <c r="U3817" t="s">
        <v>18056</v>
      </c>
      <c r="V3817">
        <v>38</v>
      </c>
      <c r="W3817" t="str">
        <f t="shared" si="1421"/>
        <v>Very Low</v>
      </c>
      <c r="X3817">
        <v>4991</v>
      </c>
      <c r="Y3817" t="str">
        <f t="shared" si="1422"/>
        <v>Low</v>
      </c>
      <c r="Z3817" t="s">
        <v>5891</v>
      </c>
      <c r="AA3817">
        <v>15</v>
      </c>
      <c r="AB3817" t="str">
        <f t="shared" si="1423"/>
        <v>Ensemble Poster</v>
      </c>
      <c r="AC3817" t="str">
        <f t="shared" ref="AC3817:AC3818" si="1440">AC3816</f>
        <v>astronaut|hoax|journalist|mission|nasa</v>
      </c>
      <c r="AD3817" t="s">
        <v>18057</v>
      </c>
      <c r="AE3817">
        <v>2</v>
      </c>
      <c r="AF3817" t="str">
        <f t="shared" si="1424"/>
        <v>Very Low</v>
      </c>
      <c r="AG3817" t="s">
        <v>9</v>
      </c>
      <c r="AH3817" t="s">
        <v>10</v>
      </c>
      <c r="AI3817" t="str">
        <f t="shared" ref="AI3817:AI3818" si="1441">AI3816</f>
        <v>PG</v>
      </c>
      <c r="AJ3817" t="str">
        <f t="shared" si="1425"/>
        <v>Family</v>
      </c>
      <c r="AK3817">
        <v>5000000</v>
      </c>
      <c r="AL3817" t="str">
        <f t="shared" si="1426"/>
        <v>Low Budget</v>
      </c>
      <c r="AM3817">
        <v>2012</v>
      </c>
      <c r="AN3817">
        <f t="shared" si="1427"/>
        <v>13</v>
      </c>
      <c r="AO3817" t="str">
        <f t="shared" si="1428"/>
        <v>Modern Classic</v>
      </c>
      <c r="AP3817">
        <v>900</v>
      </c>
      <c r="AQ3817" t="str">
        <f t="shared" si="1429"/>
        <v>Very Low</v>
      </c>
      <c r="AR3817">
        <v>6.7</v>
      </c>
      <c r="AS3817" t="str">
        <f t="shared" si="1430"/>
        <v>Average</v>
      </c>
      <c r="AT3817">
        <f t="shared" ref="AT3817:AT3820" si="1442">AT3816</f>
        <v>2.35</v>
      </c>
      <c r="AU3817" t="str">
        <f t="shared" si="1431"/>
        <v>Cinematic Widescreen</v>
      </c>
      <c r="AV3817">
        <v>35</v>
      </c>
      <c r="AW3817" t="str">
        <f t="shared" si="1432"/>
        <v>Very Low</v>
      </c>
    </row>
    <row r="3818" spans="1:49" x14ac:dyDescent="0.3">
      <c r="A3818" t="s">
        <v>0</v>
      </c>
      <c r="B3818" t="s">
        <v>18058</v>
      </c>
      <c r="C3818">
        <f>C3817</f>
        <v>2</v>
      </c>
      <c r="D3818" t="str">
        <f t="shared" si="1412"/>
        <v>Very Low</v>
      </c>
      <c r="E3818">
        <v>88</v>
      </c>
      <c r="F3818" t="str">
        <f t="shared" si="1413"/>
        <v>1h 28m</v>
      </c>
      <c r="G3818" t="str">
        <f t="shared" si="1414"/>
        <v>Featurette</v>
      </c>
      <c r="H3818">
        <v>14</v>
      </c>
      <c r="I3818" t="str">
        <f t="shared" si="1415"/>
        <v>Very Low</v>
      </c>
      <c r="J3818">
        <v>668</v>
      </c>
      <c r="K3818" t="str">
        <f t="shared" si="1416"/>
        <v>Very Low</v>
      </c>
      <c r="L3818" t="s">
        <v>18059</v>
      </c>
      <c r="M3818">
        <v>784</v>
      </c>
      <c r="N3818" t="str">
        <f t="shared" si="1417"/>
        <v>Low</v>
      </c>
      <c r="O3818">
        <f t="shared" si="1439"/>
        <v>37440</v>
      </c>
      <c r="P3818" t="str">
        <f t="shared" si="1418"/>
        <v>Flop</v>
      </c>
      <c r="Q3818" t="s">
        <v>18060</v>
      </c>
      <c r="R3818" t="str">
        <f t="shared" si="1419"/>
        <v>Family</v>
      </c>
      <c r="S3818">
        <f t="shared" si="1420"/>
        <v>1</v>
      </c>
      <c r="T3818" t="s">
        <v>18061</v>
      </c>
      <c r="U3818" t="s">
        <v>18062</v>
      </c>
      <c r="V3818">
        <v>8</v>
      </c>
      <c r="W3818" t="str">
        <f t="shared" si="1421"/>
        <v>Very Low</v>
      </c>
      <c r="X3818">
        <v>3021</v>
      </c>
      <c r="Y3818" t="str">
        <f t="shared" si="1422"/>
        <v>Low</v>
      </c>
      <c r="Z3818" t="s">
        <v>5992</v>
      </c>
      <c r="AA3818">
        <v>2</v>
      </c>
      <c r="AB3818" t="str">
        <f t="shared" si="1423"/>
        <v>Duo/Trio Poster</v>
      </c>
      <c r="AC3818" t="str">
        <f t="shared" si="1440"/>
        <v>astronaut|hoax|journalist|mission|nasa</v>
      </c>
      <c r="AD3818" t="s">
        <v>18063</v>
      </c>
      <c r="AE3818">
        <f>AE3817</f>
        <v>2</v>
      </c>
      <c r="AF3818" t="str">
        <f t="shared" si="1424"/>
        <v>Very Low</v>
      </c>
      <c r="AG3818" t="s">
        <v>9</v>
      </c>
      <c r="AH3818" t="s">
        <v>10</v>
      </c>
      <c r="AI3818" t="str">
        <f t="shared" si="1441"/>
        <v>PG</v>
      </c>
      <c r="AJ3818" t="str">
        <f t="shared" si="1425"/>
        <v>Family</v>
      </c>
      <c r="AK3818">
        <v>5000000</v>
      </c>
      <c r="AL3818" t="str">
        <f t="shared" si="1426"/>
        <v>Low Budget</v>
      </c>
      <c r="AM3818">
        <v>2015</v>
      </c>
      <c r="AN3818">
        <f t="shared" si="1427"/>
        <v>10</v>
      </c>
      <c r="AO3818" t="str">
        <f t="shared" si="1428"/>
        <v>Modern Classic</v>
      </c>
      <c r="AP3818">
        <v>763</v>
      </c>
      <c r="AQ3818" t="str">
        <f t="shared" si="1429"/>
        <v>Very Low</v>
      </c>
      <c r="AR3818">
        <v>8.6</v>
      </c>
      <c r="AS3818" t="str">
        <f t="shared" si="1430"/>
        <v>Excellent</v>
      </c>
      <c r="AT3818">
        <f t="shared" si="1442"/>
        <v>2.35</v>
      </c>
      <c r="AU3818" t="str">
        <f t="shared" si="1431"/>
        <v>Cinematic Widescreen</v>
      </c>
      <c r="AV3818">
        <v>49</v>
      </c>
      <c r="AW3818" t="str">
        <f t="shared" si="1432"/>
        <v>Very Low</v>
      </c>
    </row>
    <row r="3819" spans="1:49" x14ac:dyDescent="0.3">
      <c r="A3819" t="s">
        <v>0</v>
      </c>
      <c r="B3819" t="s">
        <v>7105</v>
      </c>
      <c r="C3819">
        <v>35</v>
      </c>
      <c r="D3819" t="str">
        <f t="shared" si="1412"/>
        <v>Very Low</v>
      </c>
      <c r="E3819">
        <v>88</v>
      </c>
      <c r="F3819" t="str">
        <f t="shared" si="1413"/>
        <v>1h 28m</v>
      </c>
      <c r="G3819" t="str">
        <f t="shared" si="1414"/>
        <v>Featurette</v>
      </c>
      <c r="H3819">
        <v>0</v>
      </c>
      <c r="I3819" t="str">
        <f t="shared" si="1415"/>
        <v>Very Low</v>
      </c>
      <c r="J3819">
        <v>1000</v>
      </c>
      <c r="K3819" t="str">
        <f t="shared" si="1416"/>
        <v>Very Low</v>
      </c>
      <c r="L3819" t="s">
        <v>2160</v>
      </c>
      <c r="M3819">
        <v>40000</v>
      </c>
      <c r="N3819" t="str">
        <f t="shared" si="1417"/>
        <v>Medium</v>
      </c>
      <c r="O3819">
        <f t="shared" si="1439"/>
        <v>37440</v>
      </c>
      <c r="P3819" t="str">
        <f t="shared" si="1418"/>
        <v>Flop</v>
      </c>
      <c r="Q3819" t="s">
        <v>8037</v>
      </c>
      <c r="R3819" t="str">
        <f t="shared" si="1419"/>
        <v>Comedy</v>
      </c>
      <c r="S3819">
        <f t="shared" si="1420"/>
        <v>4</v>
      </c>
      <c r="T3819" t="s">
        <v>15</v>
      </c>
      <c r="U3819" t="s">
        <v>18064</v>
      </c>
      <c r="V3819">
        <v>849</v>
      </c>
      <c r="W3819" t="str">
        <f t="shared" si="1421"/>
        <v>Very Low</v>
      </c>
      <c r="X3819">
        <v>46115</v>
      </c>
      <c r="Y3819" t="str">
        <f t="shared" si="1422"/>
        <v>Medium</v>
      </c>
      <c r="Z3819" t="s">
        <v>3721</v>
      </c>
      <c r="AA3819">
        <v>7</v>
      </c>
      <c r="AB3819" t="str">
        <f t="shared" si="1423"/>
        <v>Ensemble Poster</v>
      </c>
      <c r="AC3819" t="s">
        <v>18065</v>
      </c>
      <c r="AD3819" t="s">
        <v>18066</v>
      </c>
      <c r="AE3819">
        <v>4</v>
      </c>
      <c r="AF3819" t="str">
        <f t="shared" si="1424"/>
        <v>Very Low</v>
      </c>
      <c r="AG3819" t="s">
        <v>9</v>
      </c>
      <c r="AH3819" t="s">
        <v>10</v>
      </c>
      <c r="AI3819" t="s">
        <v>11</v>
      </c>
      <c r="AJ3819" t="str">
        <f t="shared" si="1425"/>
        <v>Teen</v>
      </c>
      <c r="AK3819">
        <v>5000000</v>
      </c>
      <c r="AL3819" t="str">
        <f t="shared" si="1426"/>
        <v>Low Budget</v>
      </c>
      <c r="AM3819">
        <v>2016</v>
      </c>
      <c r="AN3819">
        <f t="shared" si="1427"/>
        <v>9</v>
      </c>
      <c r="AO3819" t="str">
        <f t="shared" si="1428"/>
        <v>Modern Classic</v>
      </c>
      <c r="AP3819">
        <v>3000</v>
      </c>
      <c r="AQ3819" t="str">
        <f t="shared" si="1429"/>
        <v>Low</v>
      </c>
      <c r="AR3819">
        <v>4.8</v>
      </c>
      <c r="AS3819" t="str">
        <f t="shared" si="1430"/>
        <v>Poor</v>
      </c>
      <c r="AT3819">
        <f t="shared" si="1442"/>
        <v>2.35</v>
      </c>
      <c r="AU3819" t="str">
        <f t="shared" si="1431"/>
        <v>Cinematic Widescreen</v>
      </c>
      <c r="AV3819">
        <v>0</v>
      </c>
      <c r="AW3819" t="str">
        <f t="shared" si="1432"/>
        <v>Very Low</v>
      </c>
    </row>
    <row r="3820" spans="1:49" x14ac:dyDescent="0.3">
      <c r="A3820" t="s">
        <v>0</v>
      </c>
      <c r="B3820" t="s">
        <v>18067</v>
      </c>
      <c r="C3820">
        <v>21</v>
      </c>
      <c r="D3820" t="str">
        <f t="shared" si="1412"/>
        <v>Very Low</v>
      </c>
      <c r="E3820">
        <v>97</v>
      </c>
      <c r="F3820" t="str">
        <f t="shared" si="1413"/>
        <v>1h 37m</v>
      </c>
      <c r="G3820" t="str">
        <f t="shared" si="1414"/>
        <v>Standard Movie</v>
      </c>
      <c r="H3820">
        <v>20</v>
      </c>
      <c r="I3820" t="str">
        <f t="shared" si="1415"/>
        <v>Very Low</v>
      </c>
      <c r="J3820">
        <v>538</v>
      </c>
      <c r="K3820" t="str">
        <f t="shared" si="1416"/>
        <v>Very Low</v>
      </c>
      <c r="L3820" t="s">
        <v>18068</v>
      </c>
      <c r="M3820">
        <v>741</v>
      </c>
      <c r="N3820" t="str">
        <f t="shared" si="1417"/>
        <v>Low</v>
      </c>
      <c r="O3820">
        <f t="shared" si="1439"/>
        <v>37440</v>
      </c>
      <c r="P3820" t="str">
        <f t="shared" si="1418"/>
        <v>Flop</v>
      </c>
      <c r="Q3820" t="s">
        <v>5736</v>
      </c>
      <c r="R3820" t="str">
        <f t="shared" si="1419"/>
        <v>Action</v>
      </c>
      <c r="S3820">
        <f t="shared" si="1420"/>
        <v>2</v>
      </c>
      <c r="T3820" t="s">
        <v>18069</v>
      </c>
      <c r="U3820" t="s">
        <v>18070</v>
      </c>
      <c r="V3820">
        <v>928</v>
      </c>
      <c r="W3820" t="str">
        <f t="shared" si="1421"/>
        <v>Very Low</v>
      </c>
      <c r="X3820">
        <v>2849</v>
      </c>
      <c r="Y3820" t="str">
        <f t="shared" si="1422"/>
        <v>Low</v>
      </c>
      <c r="Z3820" t="s">
        <v>18071</v>
      </c>
      <c r="AA3820">
        <v>1</v>
      </c>
      <c r="AB3820" t="str">
        <f t="shared" si="1423"/>
        <v>Solo Star Poster</v>
      </c>
      <c r="AC3820" t="s">
        <v>18072</v>
      </c>
      <c r="AD3820" t="s">
        <v>18073</v>
      </c>
      <c r="AE3820">
        <v>14</v>
      </c>
      <c r="AF3820" t="str">
        <f t="shared" si="1424"/>
        <v>Very Low</v>
      </c>
      <c r="AG3820" t="s">
        <v>9</v>
      </c>
      <c r="AH3820" t="s">
        <v>10</v>
      </c>
      <c r="AI3820" t="str">
        <f t="shared" ref="AI3820:AK3820" si="1443">AI3819</f>
        <v>PG-13</v>
      </c>
      <c r="AJ3820" t="str">
        <f t="shared" si="1425"/>
        <v>Teen</v>
      </c>
      <c r="AK3820">
        <f t="shared" si="1443"/>
        <v>5000000</v>
      </c>
      <c r="AL3820" t="str">
        <f t="shared" si="1426"/>
        <v>Low Budget</v>
      </c>
      <c r="AM3820">
        <v>2015</v>
      </c>
      <c r="AN3820">
        <f t="shared" si="1427"/>
        <v>10</v>
      </c>
      <c r="AO3820" t="str">
        <f t="shared" si="1428"/>
        <v>Modern Classic</v>
      </c>
      <c r="AP3820">
        <v>615</v>
      </c>
      <c r="AQ3820" t="str">
        <f t="shared" si="1429"/>
        <v>Very Low</v>
      </c>
      <c r="AR3820">
        <v>3.4</v>
      </c>
      <c r="AS3820" t="str">
        <f t="shared" si="1430"/>
        <v>Very Poor</v>
      </c>
      <c r="AT3820">
        <f t="shared" si="1442"/>
        <v>2.35</v>
      </c>
      <c r="AU3820" t="str">
        <f t="shared" si="1431"/>
        <v>Cinematic Widescreen</v>
      </c>
      <c r="AV3820">
        <v>0</v>
      </c>
      <c r="AW3820" t="str">
        <f t="shared" si="1432"/>
        <v>Very Low</v>
      </c>
    </row>
    <row r="3821" spans="1:49" x14ac:dyDescent="0.3">
      <c r="A3821" t="s">
        <v>0</v>
      </c>
      <c r="B3821" t="s">
        <v>18074</v>
      </c>
      <c r="C3821">
        <v>99</v>
      </c>
      <c r="D3821" t="str">
        <f t="shared" si="1412"/>
        <v>Low</v>
      </c>
      <c r="E3821">
        <v>113</v>
      </c>
      <c r="F3821" t="str">
        <f t="shared" si="1413"/>
        <v>1h 53m</v>
      </c>
      <c r="G3821" t="str">
        <f t="shared" si="1414"/>
        <v>Standard Movie</v>
      </c>
      <c r="H3821">
        <v>44</v>
      </c>
      <c r="I3821" t="str">
        <f t="shared" si="1415"/>
        <v>Very Low</v>
      </c>
      <c r="J3821">
        <v>4</v>
      </c>
      <c r="K3821" t="str">
        <f t="shared" si="1416"/>
        <v>Very Low</v>
      </c>
      <c r="L3821" t="s">
        <v>18075</v>
      </c>
      <c r="M3821">
        <v>61</v>
      </c>
      <c r="N3821" t="str">
        <f t="shared" si="1417"/>
        <v>Low</v>
      </c>
      <c r="O3821">
        <v>617228</v>
      </c>
      <c r="P3821" t="str">
        <f t="shared" si="1418"/>
        <v>Flop</v>
      </c>
      <c r="Q3821" t="s">
        <v>18076</v>
      </c>
      <c r="R3821" t="str">
        <f t="shared" si="1419"/>
        <v>Comedy</v>
      </c>
      <c r="S3821">
        <f t="shared" si="1420"/>
        <v>4</v>
      </c>
      <c r="T3821" t="s">
        <v>18077</v>
      </c>
      <c r="U3821" t="s">
        <v>18078</v>
      </c>
      <c r="V3821">
        <v>6183</v>
      </c>
      <c r="W3821" t="str">
        <f t="shared" si="1421"/>
        <v>Very Low</v>
      </c>
      <c r="X3821">
        <v>92</v>
      </c>
      <c r="Y3821" t="str">
        <f t="shared" si="1422"/>
        <v>Very Low</v>
      </c>
      <c r="Z3821" t="s">
        <v>18079</v>
      </c>
      <c r="AA3821">
        <v>1</v>
      </c>
      <c r="AB3821" t="str">
        <f t="shared" si="1423"/>
        <v>Solo Star Poster</v>
      </c>
      <c r="AC3821" t="s">
        <v>18080</v>
      </c>
      <c r="AD3821" t="s">
        <v>18081</v>
      </c>
      <c r="AE3821">
        <v>27</v>
      </c>
      <c r="AF3821" t="str">
        <f t="shared" si="1424"/>
        <v>Very Low</v>
      </c>
      <c r="AG3821" t="s">
        <v>18082</v>
      </c>
      <c r="AH3821" t="s">
        <v>5531</v>
      </c>
      <c r="AI3821" t="s">
        <v>556</v>
      </c>
      <c r="AJ3821" t="str">
        <f t="shared" si="1425"/>
        <v>Adult</v>
      </c>
      <c r="AK3821">
        <v>84450000</v>
      </c>
      <c r="AL3821" t="str">
        <f t="shared" si="1426"/>
        <v>Medium Budget</v>
      </c>
      <c r="AM3821">
        <v>2006</v>
      </c>
      <c r="AN3821">
        <f t="shared" si="1427"/>
        <v>19</v>
      </c>
      <c r="AO3821" t="str">
        <f t="shared" si="1428"/>
        <v>Old Classic</v>
      </c>
      <c r="AP3821">
        <v>12</v>
      </c>
      <c r="AQ3821" t="str">
        <f t="shared" si="1429"/>
        <v>Very Low</v>
      </c>
      <c r="AR3821">
        <v>7.4</v>
      </c>
      <c r="AS3821" t="str">
        <f t="shared" si="1430"/>
        <v>Good</v>
      </c>
      <c r="AT3821">
        <v>1.85</v>
      </c>
      <c r="AU3821" t="str">
        <f t="shared" si="1431"/>
        <v>HDTV / Widescreen</v>
      </c>
      <c r="AV3821">
        <v>1000</v>
      </c>
      <c r="AW3821" t="str">
        <f t="shared" si="1432"/>
        <v>Very Low</v>
      </c>
    </row>
    <row r="3822" spans="1:49" x14ac:dyDescent="0.3">
      <c r="A3822" t="s">
        <v>0</v>
      </c>
      <c r="B3822" t="s">
        <v>18083</v>
      </c>
      <c r="C3822">
        <v>115</v>
      </c>
      <c r="D3822" t="str">
        <f t="shared" si="1412"/>
        <v>Low</v>
      </c>
      <c r="E3822">
        <v>99</v>
      </c>
      <c r="F3822" t="str">
        <f t="shared" si="1413"/>
        <v>1h 39m</v>
      </c>
      <c r="G3822" t="str">
        <f t="shared" si="1414"/>
        <v>Standard Movie</v>
      </c>
      <c r="H3822">
        <v>766</v>
      </c>
      <c r="I3822" t="str">
        <f t="shared" si="1415"/>
        <v>Very Low</v>
      </c>
      <c r="J3822">
        <v>269</v>
      </c>
      <c r="K3822" t="str">
        <f t="shared" si="1416"/>
        <v>Very Low</v>
      </c>
      <c r="L3822" t="s">
        <v>3065</v>
      </c>
      <c r="M3822">
        <v>595</v>
      </c>
      <c r="N3822" t="str">
        <f t="shared" si="1417"/>
        <v>Low</v>
      </c>
      <c r="O3822">
        <v>274385</v>
      </c>
      <c r="P3822" t="str">
        <f t="shared" si="1418"/>
        <v>Flop</v>
      </c>
      <c r="Q3822" t="s">
        <v>2498</v>
      </c>
      <c r="R3822" t="str">
        <f t="shared" si="1419"/>
        <v>Comedy</v>
      </c>
      <c r="S3822">
        <f t="shared" si="1420"/>
        <v>2</v>
      </c>
      <c r="T3822" t="s">
        <v>1794</v>
      </c>
      <c r="U3822" t="s">
        <v>18084</v>
      </c>
      <c r="V3822">
        <v>29203</v>
      </c>
      <c r="W3822" t="str">
        <f t="shared" si="1421"/>
        <v>Low</v>
      </c>
      <c r="X3822">
        <v>1519</v>
      </c>
      <c r="Y3822" t="str">
        <f t="shared" si="1422"/>
        <v>Low</v>
      </c>
      <c r="Z3822" t="s">
        <v>18085</v>
      </c>
      <c r="AA3822">
        <v>3</v>
      </c>
      <c r="AB3822" t="str">
        <f t="shared" si="1423"/>
        <v>Duo/Trio Poster</v>
      </c>
      <c r="AC3822" t="s">
        <v>18086</v>
      </c>
      <c r="AD3822" t="s">
        <v>18087</v>
      </c>
      <c r="AE3822">
        <v>26</v>
      </c>
      <c r="AF3822" t="str">
        <f t="shared" si="1424"/>
        <v>Very Low</v>
      </c>
      <c r="AG3822" t="s">
        <v>8702</v>
      </c>
      <c r="AH3822" t="s">
        <v>738</v>
      </c>
      <c r="AI3822" t="str">
        <f>AI3821</f>
        <v>R</v>
      </c>
      <c r="AJ3822" t="str">
        <f t="shared" si="1425"/>
        <v>Adult</v>
      </c>
      <c r="AK3822">
        <v>4000000</v>
      </c>
      <c r="AL3822" t="str">
        <f t="shared" si="1426"/>
        <v>Low Budget</v>
      </c>
      <c r="AM3822">
        <v>2009</v>
      </c>
      <c r="AN3822">
        <f t="shared" si="1427"/>
        <v>16</v>
      </c>
      <c r="AO3822" t="str">
        <f t="shared" si="1428"/>
        <v>Old Classic</v>
      </c>
      <c r="AP3822">
        <v>486</v>
      </c>
      <c r="AQ3822" t="str">
        <f t="shared" si="1429"/>
        <v>Very Low</v>
      </c>
      <c r="AR3822">
        <v>7.3</v>
      </c>
      <c r="AS3822" t="str">
        <f t="shared" si="1430"/>
        <v>Good</v>
      </c>
      <c r="AT3822">
        <v>1.85</v>
      </c>
      <c r="AU3822" t="str">
        <f t="shared" si="1431"/>
        <v>HDTV / Widescreen</v>
      </c>
      <c r="AV3822">
        <v>0</v>
      </c>
      <c r="AW3822" t="str">
        <f t="shared" si="1432"/>
        <v>Very Low</v>
      </c>
    </row>
    <row r="3823" spans="1:49" x14ac:dyDescent="0.3">
      <c r="A3823" t="s">
        <v>0</v>
      </c>
      <c r="B3823" t="s">
        <v>5906</v>
      </c>
      <c r="C3823">
        <v>104</v>
      </c>
      <c r="D3823" t="str">
        <f t="shared" si="1412"/>
        <v>Low</v>
      </c>
      <c r="E3823">
        <v>148</v>
      </c>
      <c r="F3823" t="str">
        <f t="shared" si="1413"/>
        <v>2h 28m</v>
      </c>
      <c r="G3823" t="str">
        <f t="shared" si="1414"/>
        <v>Long Movie</v>
      </c>
      <c r="H3823">
        <v>0</v>
      </c>
      <c r="I3823" t="str">
        <f t="shared" si="1415"/>
        <v>Very Low</v>
      </c>
      <c r="J3823">
        <v>263</v>
      </c>
      <c r="K3823" t="str">
        <f t="shared" si="1416"/>
        <v>Very Low</v>
      </c>
      <c r="L3823" t="s">
        <v>5508</v>
      </c>
      <c r="M3823">
        <v>3000</v>
      </c>
      <c r="N3823" t="str">
        <f t="shared" si="1417"/>
        <v>Low</v>
      </c>
      <c r="O3823">
        <v>24475416</v>
      </c>
      <c r="P3823" t="str">
        <f t="shared" si="1418"/>
        <v>Average</v>
      </c>
      <c r="Q3823" t="s">
        <v>3380</v>
      </c>
      <c r="R3823" t="str">
        <f t="shared" si="1419"/>
        <v>Drama</v>
      </c>
      <c r="S3823">
        <f t="shared" si="1420"/>
        <v>1</v>
      </c>
      <c r="T3823" t="s">
        <v>1660</v>
      </c>
      <c r="U3823" t="s">
        <v>18088</v>
      </c>
      <c r="V3823">
        <v>72443</v>
      </c>
      <c r="W3823" t="str">
        <f t="shared" si="1421"/>
        <v>Medium</v>
      </c>
      <c r="X3823">
        <v>3967</v>
      </c>
      <c r="Y3823" t="str">
        <f t="shared" si="1422"/>
        <v>Low</v>
      </c>
      <c r="Z3823" t="s">
        <v>4652</v>
      </c>
      <c r="AA3823">
        <v>0</v>
      </c>
      <c r="AB3823" t="str">
        <f t="shared" si="1423"/>
        <v>Symbolic Poster</v>
      </c>
      <c r="AC3823" t="s">
        <v>18089</v>
      </c>
      <c r="AD3823" t="s">
        <v>18090</v>
      </c>
      <c r="AE3823">
        <v>309</v>
      </c>
      <c r="AF3823" t="str">
        <f t="shared" si="1424"/>
        <v>Very Low</v>
      </c>
      <c r="AG3823" t="s">
        <v>9</v>
      </c>
      <c r="AH3823" t="s">
        <v>10</v>
      </c>
      <c r="AI3823" t="s">
        <v>556</v>
      </c>
      <c r="AJ3823" t="str">
        <f t="shared" si="1425"/>
        <v>Adult</v>
      </c>
      <c r="AK3823">
        <v>890000</v>
      </c>
      <c r="AL3823" t="str">
        <f t="shared" si="1426"/>
        <v>Low Budget</v>
      </c>
      <c r="AM3823">
        <v>1996</v>
      </c>
      <c r="AN3823">
        <f t="shared" si="1427"/>
        <v>29</v>
      </c>
      <c r="AO3823" t="str">
        <f t="shared" si="1428"/>
        <v>Old Classic</v>
      </c>
      <c r="AP3823">
        <v>324</v>
      </c>
      <c r="AQ3823" t="str">
        <f t="shared" si="1429"/>
        <v>Very Low</v>
      </c>
      <c r="AR3823">
        <v>8</v>
      </c>
      <c r="AS3823" t="str">
        <f t="shared" si="1430"/>
        <v>Excellent</v>
      </c>
      <c r="AT3823">
        <v>1.85</v>
      </c>
      <c r="AU3823" t="str">
        <f t="shared" si="1431"/>
        <v>HDTV / Widescreen</v>
      </c>
      <c r="AV3823">
        <v>0</v>
      </c>
      <c r="AW3823" t="str">
        <f t="shared" si="1432"/>
        <v>Very Low</v>
      </c>
    </row>
    <row r="3824" spans="1:49" x14ac:dyDescent="0.3">
      <c r="A3824" t="s">
        <v>0</v>
      </c>
      <c r="B3824" t="s">
        <v>18091</v>
      </c>
      <c r="C3824">
        <v>195</v>
      </c>
      <c r="D3824" t="str">
        <f t="shared" si="1412"/>
        <v>Low</v>
      </c>
      <c r="E3824">
        <v>107</v>
      </c>
      <c r="F3824" t="str">
        <f t="shared" si="1413"/>
        <v>1h 47m</v>
      </c>
      <c r="G3824" t="str">
        <f t="shared" si="1414"/>
        <v>Standard Movie</v>
      </c>
      <c r="H3824">
        <v>58</v>
      </c>
      <c r="I3824" t="str">
        <f t="shared" si="1415"/>
        <v>Very Low</v>
      </c>
      <c r="J3824">
        <v>537</v>
      </c>
      <c r="K3824" t="str">
        <f t="shared" si="1416"/>
        <v>Very Low</v>
      </c>
      <c r="L3824" t="s">
        <v>2395</v>
      </c>
      <c r="M3824">
        <v>874</v>
      </c>
      <c r="N3824" t="str">
        <f t="shared" si="1417"/>
        <v>Low</v>
      </c>
      <c r="O3824">
        <f>O3823</f>
        <v>24475416</v>
      </c>
      <c r="P3824" t="str">
        <f t="shared" si="1418"/>
        <v>Average</v>
      </c>
      <c r="Q3824" t="s">
        <v>5515</v>
      </c>
      <c r="R3824" t="str">
        <f t="shared" si="1419"/>
        <v>Horror</v>
      </c>
      <c r="S3824">
        <f t="shared" si="1420"/>
        <v>2</v>
      </c>
      <c r="T3824" t="s">
        <v>4160</v>
      </c>
      <c r="U3824" t="s">
        <v>18092</v>
      </c>
      <c r="V3824">
        <v>46347</v>
      </c>
      <c r="W3824" t="str">
        <f t="shared" si="1421"/>
        <v>Low</v>
      </c>
      <c r="X3824">
        <v>2363</v>
      </c>
      <c r="Y3824" t="str">
        <f t="shared" si="1422"/>
        <v>Low</v>
      </c>
      <c r="Z3824" t="s">
        <v>18093</v>
      </c>
      <c r="AA3824">
        <v>1</v>
      </c>
      <c r="AB3824" t="str">
        <f t="shared" si="1423"/>
        <v>Solo Star Poster</v>
      </c>
      <c r="AC3824" t="s">
        <v>18094</v>
      </c>
      <c r="AD3824" t="s">
        <v>18095</v>
      </c>
      <c r="AE3824">
        <v>112</v>
      </c>
      <c r="AF3824" t="str">
        <f t="shared" si="1424"/>
        <v>Very Low</v>
      </c>
      <c r="AG3824" t="s">
        <v>9</v>
      </c>
      <c r="AH3824" t="s">
        <v>28</v>
      </c>
      <c r="AI3824" t="s">
        <v>556</v>
      </c>
      <c r="AJ3824" t="str">
        <f t="shared" si="1425"/>
        <v>Adult</v>
      </c>
      <c r="AK3824">
        <v>3000000</v>
      </c>
      <c r="AL3824" t="str">
        <f t="shared" si="1426"/>
        <v>Low Budget</v>
      </c>
      <c r="AM3824">
        <v>2011</v>
      </c>
      <c r="AN3824">
        <f t="shared" si="1427"/>
        <v>14</v>
      </c>
      <c r="AO3824" t="str">
        <f t="shared" si="1428"/>
        <v>Modern Classic</v>
      </c>
      <c r="AP3824">
        <v>579</v>
      </c>
      <c r="AQ3824" t="str">
        <f t="shared" si="1429"/>
        <v>Very Low</v>
      </c>
      <c r="AR3824">
        <v>6.5</v>
      </c>
      <c r="AS3824" t="str">
        <f t="shared" si="1430"/>
        <v>Average</v>
      </c>
      <c r="AT3824">
        <v>2.35</v>
      </c>
      <c r="AU3824" t="str">
        <f t="shared" si="1431"/>
        <v>Cinematic Widescreen</v>
      </c>
      <c r="AV3824">
        <v>10000</v>
      </c>
      <c r="AW3824" t="str">
        <f t="shared" si="1432"/>
        <v>Low</v>
      </c>
    </row>
    <row r="3825" spans="1:49" x14ac:dyDescent="0.3">
      <c r="A3825" t="s">
        <v>0</v>
      </c>
      <c r="B3825" t="s">
        <v>16310</v>
      </c>
      <c r="C3825">
        <v>303</v>
      </c>
      <c r="D3825" t="str">
        <f t="shared" si="1412"/>
        <v>Medium</v>
      </c>
      <c r="E3825">
        <v>93</v>
      </c>
      <c r="F3825" t="str">
        <f t="shared" si="1413"/>
        <v>1h 33m</v>
      </c>
      <c r="G3825" t="str">
        <f t="shared" si="1414"/>
        <v>Standard Movie</v>
      </c>
      <c r="H3825">
        <v>0</v>
      </c>
      <c r="I3825" t="str">
        <f t="shared" si="1415"/>
        <v>Very Low</v>
      </c>
      <c r="J3825">
        <v>581</v>
      </c>
      <c r="K3825" t="str">
        <f t="shared" si="1416"/>
        <v>Very Low</v>
      </c>
      <c r="L3825" t="s">
        <v>18096</v>
      </c>
      <c r="M3825">
        <v>1000</v>
      </c>
      <c r="N3825" t="str">
        <f t="shared" si="1417"/>
        <v>Low</v>
      </c>
      <c r="O3825">
        <v>47277326</v>
      </c>
      <c r="P3825" t="str">
        <f t="shared" si="1418"/>
        <v>Average</v>
      </c>
      <c r="Q3825" t="s">
        <v>6374</v>
      </c>
      <c r="R3825" t="str">
        <f t="shared" si="1419"/>
        <v>Horror</v>
      </c>
      <c r="S3825">
        <f t="shared" si="1420"/>
        <v>1</v>
      </c>
      <c r="T3825" t="s">
        <v>3685</v>
      </c>
      <c r="U3825" t="s">
        <v>18097</v>
      </c>
      <c r="V3825">
        <v>138814</v>
      </c>
      <c r="W3825" t="str">
        <f t="shared" si="1421"/>
        <v>Medium</v>
      </c>
      <c r="X3825">
        <v>2990</v>
      </c>
      <c r="Y3825" t="str">
        <f t="shared" si="1422"/>
        <v>Low</v>
      </c>
      <c r="Z3825" t="s">
        <v>5332</v>
      </c>
      <c r="AA3825">
        <v>0</v>
      </c>
      <c r="AB3825" t="str">
        <f t="shared" si="1423"/>
        <v>Symbolic Poster</v>
      </c>
      <c r="AC3825" t="s">
        <v>18098</v>
      </c>
      <c r="AD3825" t="s">
        <v>18099</v>
      </c>
      <c r="AE3825">
        <v>1516</v>
      </c>
      <c r="AF3825" t="str">
        <f t="shared" si="1424"/>
        <v>Low</v>
      </c>
      <c r="AG3825" t="s">
        <v>9</v>
      </c>
      <c r="AH3825" t="s">
        <v>10</v>
      </c>
      <c r="AI3825" t="s">
        <v>556</v>
      </c>
      <c r="AJ3825" t="str">
        <f t="shared" si="1425"/>
        <v>Adult</v>
      </c>
      <c r="AK3825">
        <v>4800000</v>
      </c>
      <c r="AL3825" t="str">
        <f t="shared" si="1426"/>
        <v>Low Budget</v>
      </c>
      <c r="AM3825">
        <v>2005</v>
      </c>
      <c r="AN3825">
        <f t="shared" si="1427"/>
        <v>20</v>
      </c>
      <c r="AO3825" t="str">
        <f t="shared" si="1428"/>
        <v>Old Classic</v>
      </c>
      <c r="AP3825">
        <v>1000</v>
      </c>
      <c r="AQ3825" t="str">
        <f t="shared" si="1429"/>
        <v>Very Low</v>
      </c>
      <c r="AR3825">
        <v>5.9</v>
      </c>
      <c r="AS3825" t="str">
        <f t="shared" si="1430"/>
        <v>Below Average</v>
      </c>
      <c r="AT3825">
        <v>2.35</v>
      </c>
      <c r="AU3825" t="str">
        <f t="shared" si="1431"/>
        <v>Cinematic Widescreen</v>
      </c>
      <c r="AV3825">
        <v>0</v>
      </c>
      <c r="AW3825" t="str">
        <f t="shared" si="1432"/>
        <v>Very Low</v>
      </c>
    </row>
    <row r="3826" spans="1:49" x14ac:dyDescent="0.3">
      <c r="A3826" t="s">
        <v>0</v>
      </c>
      <c r="B3826" t="s">
        <v>9401</v>
      </c>
      <c r="C3826">
        <v>122</v>
      </c>
      <c r="D3826" t="str">
        <f t="shared" si="1412"/>
        <v>Low</v>
      </c>
      <c r="E3826">
        <v>94</v>
      </c>
      <c r="F3826" t="str">
        <f t="shared" si="1413"/>
        <v>1h 34m</v>
      </c>
      <c r="G3826" t="str">
        <f t="shared" si="1414"/>
        <v>Standard Movie</v>
      </c>
      <c r="H3826">
        <v>187</v>
      </c>
      <c r="I3826" t="str">
        <f t="shared" si="1415"/>
        <v>Very Low</v>
      </c>
      <c r="J3826">
        <v>427</v>
      </c>
      <c r="K3826" t="str">
        <f t="shared" si="1416"/>
        <v>Very Low</v>
      </c>
      <c r="L3826" t="s">
        <v>2262</v>
      </c>
      <c r="M3826">
        <v>1000</v>
      </c>
      <c r="N3826" t="str">
        <f t="shared" si="1417"/>
        <v>Low</v>
      </c>
      <c r="O3826">
        <v>1247453</v>
      </c>
      <c r="P3826" t="str">
        <f t="shared" si="1418"/>
        <v>Flop</v>
      </c>
      <c r="Q3826" t="s">
        <v>2498</v>
      </c>
      <c r="R3826" t="str">
        <f t="shared" si="1419"/>
        <v>Comedy</v>
      </c>
      <c r="S3826">
        <f t="shared" si="1420"/>
        <v>2</v>
      </c>
      <c r="T3826" t="s">
        <v>784</v>
      </c>
      <c r="U3826" t="s">
        <v>18100</v>
      </c>
      <c r="V3826">
        <v>11202</v>
      </c>
      <c r="W3826" t="str">
        <f t="shared" si="1421"/>
        <v>Low</v>
      </c>
      <c r="X3826">
        <v>3690</v>
      </c>
      <c r="Y3826" t="str">
        <f t="shared" si="1422"/>
        <v>Low</v>
      </c>
      <c r="Z3826" t="s">
        <v>6061</v>
      </c>
      <c r="AA3826">
        <v>0</v>
      </c>
      <c r="AB3826" t="str">
        <f t="shared" si="1423"/>
        <v>Symbolic Poster</v>
      </c>
      <c r="AC3826" t="s">
        <v>18101</v>
      </c>
      <c r="AD3826" t="s">
        <v>18102</v>
      </c>
      <c r="AE3826">
        <v>123</v>
      </c>
      <c r="AF3826" t="str">
        <f t="shared" si="1424"/>
        <v>Very Low</v>
      </c>
      <c r="AG3826" t="s">
        <v>9</v>
      </c>
      <c r="AH3826" t="s">
        <v>28</v>
      </c>
      <c r="AI3826" t="s">
        <v>556</v>
      </c>
      <c r="AJ3826" t="str">
        <f t="shared" si="1425"/>
        <v>Adult</v>
      </c>
      <c r="AK3826">
        <v>2800000</v>
      </c>
      <c r="AL3826" t="str">
        <f t="shared" si="1426"/>
        <v>Low Budget</v>
      </c>
      <c r="AM3826">
        <v>2005</v>
      </c>
      <c r="AN3826">
        <f t="shared" si="1427"/>
        <v>20</v>
      </c>
      <c r="AO3826" t="str">
        <f t="shared" si="1428"/>
        <v>Old Classic</v>
      </c>
      <c r="AP3826">
        <v>887</v>
      </c>
      <c r="AQ3826" t="str">
        <f t="shared" si="1429"/>
        <v>Very Low</v>
      </c>
      <c r="AR3826">
        <v>6.8</v>
      </c>
      <c r="AS3826" t="str">
        <f t="shared" si="1430"/>
        <v>Average</v>
      </c>
      <c r="AT3826">
        <v>2.35</v>
      </c>
      <c r="AU3826" t="str">
        <f t="shared" si="1431"/>
        <v>Cinematic Widescreen</v>
      </c>
      <c r="AV3826">
        <v>750</v>
      </c>
      <c r="AW3826" t="str">
        <f t="shared" si="1432"/>
        <v>Very Low</v>
      </c>
    </row>
    <row r="3827" spans="1:49" x14ac:dyDescent="0.3">
      <c r="A3827" t="s">
        <v>0</v>
      </c>
      <c r="B3827" t="s">
        <v>11970</v>
      </c>
      <c r="C3827">
        <v>359</v>
      </c>
      <c r="D3827" t="str">
        <f t="shared" si="1412"/>
        <v>Medium</v>
      </c>
      <c r="E3827">
        <v>121</v>
      </c>
      <c r="F3827" t="str">
        <f t="shared" si="1413"/>
        <v>2h 1m</v>
      </c>
      <c r="G3827" t="str">
        <f t="shared" si="1414"/>
        <v>Long Movie</v>
      </c>
      <c r="H3827">
        <v>337</v>
      </c>
      <c r="I3827" t="str">
        <f t="shared" si="1415"/>
        <v>Very Low</v>
      </c>
      <c r="J3827">
        <v>41</v>
      </c>
      <c r="K3827" t="str">
        <f t="shared" si="1416"/>
        <v>Very Low</v>
      </c>
      <c r="L3827" t="s">
        <v>5826</v>
      </c>
      <c r="M3827">
        <v>982</v>
      </c>
      <c r="N3827" t="str">
        <f t="shared" si="1417"/>
        <v>Low</v>
      </c>
      <c r="O3827">
        <v>1729969</v>
      </c>
      <c r="P3827" t="str">
        <f t="shared" si="1418"/>
        <v>Flop</v>
      </c>
      <c r="Q3827" t="s">
        <v>4046</v>
      </c>
      <c r="R3827" t="str">
        <f t="shared" si="1419"/>
        <v>Drama</v>
      </c>
      <c r="S3827">
        <f t="shared" si="1420"/>
        <v>2</v>
      </c>
      <c r="T3827" t="s">
        <v>2572</v>
      </c>
      <c r="U3827" t="s">
        <v>18103</v>
      </c>
      <c r="V3827">
        <v>68211</v>
      </c>
      <c r="W3827" t="str">
        <f t="shared" si="1421"/>
        <v>Medium</v>
      </c>
      <c r="X3827">
        <v>1520</v>
      </c>
      <c r="Y3827" t="str">
        <f t="shared" si="1422"/>
        <v>Low</v>
      </c>
      <c r="Z3827" t="s">
        <v>18104</v>
      </c>
      <c r="AA3827">
        <v>0</v>
      </c>
      <c r="AB3827" t="str">
        <f t="shared" si="1423"/>
        <v>Symbolic Poster</v>
      </c>
      <c r="AC3827" t="s">
        <v>18105</v>
      </c>
      <c r="AD3827" t="s">
        <v>18106</v>
      </c>
      <c r="AE3827">
        <v>219</v>
      </c>
      <c r="AF3827" t="str">
        <f t="shared" si="1424"/>
        <v>Very Low</v>
      </c>
      <c r="AG3827" t="s">
        <v>9</v>
      </c>
      <c r="AH3827" t="s">
        <v>10</v>
      </c>
      <c r="AI3827" t="s">
        <v>556</v>
      </c>
      <c r="AJ3827" t="str">
        <f t="shared" si="1425"/>
        <v>Adult</v>
      </c>
      <c r="AK3827">
        <v>5000000</v>
      </c>
      <c r="AL3827" t="str">
        <f t="shared" si="1426"/>
        <v>Low Budget</v>
      </c>
      <c r="AM3827">
        <v>2011</v>
      </c>
      <c r="AN3827">
        <f t="shared" si="1427"/>
        <v>14</v>
      </c>
      <c r="AO3827" t="str">
        <f t="shared" si="1428"/>
        <v>Modern Classic</v>
      </c>
      <c r="AP3827">
        <v>463</v>
      </c>
      <c r="AQ3827" t="str">
        <f t="shared" si="1429"/>
        <v>Very Low</v>
      </c>
      <c r="AR3827">
        <v>7.4</v>
      </c>
      <c r="AS3827" t="str">
        <f t="shared" si="1430"/>
        <v>Good</v>
      </c>
      <c r="AT3827">
        <v>2.35</v>
      </c>
      <c r="AU3827" t="str">
        <f t="shared" si="1431"/>
        <v>Cinematic Widescreen</v>
      </c>
      <c r="AV3827">
        <v>14000</v>
      </c>
      <c r="AW3827" t="str">
        <f t="shared" si="1432"/>
        <v>Medium</v>
      </c>
    </row>
    <row r="3828" spans="1:49" x14ac:dyDescent="0.3">
      <c r="A3828" t="s">
        <v>0</v>
      </c>
      <c r="B3828" t="s">
        <v>18107</v>
      </c>
      <c r="C3828">
        <v>130</v>
      </c>
      <c r="D3828" t="str">
        <f t="shared" si="1412"/>
        <v>Low</v>
      </c>
      <c r="E3828">
        <v>118</v>
      </c>
      <c r="F3828" t="str">
        <f t="shared" si="1413"/>
        <v>1h 58m</v>
      </c>
      <c r="G3828" t="str">
        <f t="shared" si="1414"/>
        <v>Standard Movie</v>
      </c>
      <c r="H3828">
        <v>7</v>
      </c>
      <c r="I3828" t="str">
        <f t="shared" si="1415"/>
        <v>Very Low</v>
      </c>
      <c r="J3828">
        <v>339</v>
      </c>
      <c r="K3828" t="str">
        <f t="shared" si="1416"/>
        <v>Very Low</v>
      </c>
      <c r="L3828" t="s">
        <v>1107</v>
      </c>
      <c r="M3828">
        <v>968</v>
      </c>
      <c r="N3828" t="str">
        <f t="shared" si="1417"/>
        <v>Low</v>
      </c>
      <c r="O3828">
        <v>1705139</v>
      </c>
      <c r="P3828" t="str">
        <f t="shared" si="1418"/>
        <v>Flop</v>
      </c>
      <c r="Q3828" t="s">
        <v>2635</v>
      </c>
      <c r="R3828" t="str">
        <f t="shared" si="1419"/>
        <v>Fantasy</v>
      </c>
      <c r="S3828">
        <f t="shared" si="1420"/>
        <v>4</v>
      </c>
      <c r="T3828" t="s">
        <v>8852</v>
      </c>
      <c r="U3828" t="s">
        <v>18108</v>
      </c>
      <c r="V3828">
        <v>4695</v>
      </c>
      <c r="W3828" t="str">
        <f t="shared" si="1421"/>
        <v>Very Low</v>
      </c>
      <c r="X3828">
        <v>2545</v>
      </c>
      <c r="Y3828" t="str">
        <f t="shared" si="1422"/>
        <v>Low</v>
      </c>
      <c r="Z3828" t="s">
        <v>18109</v>
      </c>
      <c r="AA3828">
        <v>0</v>
      </c>
      <c r="AB3828" t="str">
        <f t="shared" si="1423"/>
        <v>Symbolic Poster</v>
      </c>
      <c r="AC3828" t="s">
        <v>18110</v>
      </c>
      <c r="AD3828" t="s">
        <v>18111</v>
      </c>
      <c r="AE3828">
        <v>69</v>
      </c>
      <c r="AF3828" t="str">
        <f t="shared" si="1424"/>
        <v>Very Low</v>
      </c>
      <c r="AG3828" t="s">
        <v>9</v>
      </c>
      <c r="AH3828" t="s">
        <v>10</v>
      </c>
      <c r="AI3828" t="s">
        <v>556</v>
      </c>
      <c r="AJ3828" t="str">
        <f t="shared" si="1425"/>
        <v>Adult</v>
      </c>
      <c r="AK3828">
        <v>4700000</v>
      </c>
      <c r="AL3828" t="str">
        <f t="shared" si="1426"/>
        <v>Low Budget</v>
      </c>
      <c r="AM3828">
        <v>1988</v>
      </c>
      <c r="AN3828">
        <f t="shared" si="1427"/>
        <v>37</v>
      </c>
      <c r="AO3828" t="str">
        <f t="shared" si="1428"/>
        <v>Old Classic</v>
      </c>
      <c r="AP3828">
        <v>733</v>
      </c>
      <c r="AQ3828" t="str">
        <f t="shared" si="1429"/>
        <v>Very Low</v>
      </c>
      <c r="AR3828">
        <v>6.7</v>
      </c>
      <c r="AS3828" t="str">
        <f t="shared" si="1430"/>
        <v>Average</v>
      </c>
      <c r="AT3828">
        <v>1.85</v>
      </c>
      <c r="AU3828" t="str">
        <f t="shared" si="1431"/>
        <v>HDTV / Widescreen</v>
      </c>
      <c r="AV3828">
        <v>0</v>
      </c>
      <c r="AW3828" t="str">
        <f t="shared" si="1432"/>
        <v>Very Low</v>
      </c>
    </row>
    <row r="3829" spans="1:49" x14ac:dyDescent="0.3">
      <c r="A3829" t="s">
        <v>0</v>
      </c>
      <c r="B3829" t="s">
        <v>18112</v>
      </c>
      <c r="C3829">
        <v>64</v>
      </c>
      <c r="D3829" t="str">
        <f t="shared" si="1412"/>
        <v>Low</v>
      </c>
      <c r="E3829">
        <v>98</v>
      </c>
      <c r="F3829" t="str">
        <f t="shared" si="1413"/>
        <v>1h 38m</v>
      </c>
      <c r="G3829" t="str">
        <f t="shared" si="1414"/>
        <v>Standard Movie</v>
      </c>
      <c r="H3829">
        <v>16</v>
      </c>
      <c r="I3829" t="str">
        <f t="shared" si="1415"/>
        <v>Very Low</v>
      </c>
      <c r="J3829">
        <v>621</v>
      </c>
      <c r="K3829" t="str">
        <f t="shared" si="1416"/>
        <v>Very Low</v>
      </c>
      <c r="L3829" t="s">
        <v>376</v>
      </c>
      <c r="M3829">
        <v>10000</v>
      </c>
      <c r="N3829" t="str">
        <f t="shared" si="1417"/>
        <v>Low</v>
      </c>
      <c r="O3829">
        <v>238774</v>
      </c>
      <c r="P3829" t="str">
        <f t="shared" si="1418"/>
        <v>Flop</v>
      </c>
      <c r="Q3829" t="s">
        <v>2498</v>
      </c>
      <c r="R3829" t="str">
        <f t="shared" si="1419"/>
        <v>Comedy</v>
      </c>
      <c r="S3829">
        <f t="shared" si="1420"/>
        <v>2</v>
      </c>
      <c r="T3829" t="s">
        <v>79</v>
      </c>
      <c r="U3829" t="s">
        <v>18113</v>
      </c>
      <c r="V3829">
        <v>9611</v>
      </c>
      <c r="W3829" t="str">
        <f t="shared" si="1421"/>
        <v>Very Low</v>
      </c>
      <c r="X3829">
        <v>11703</v>
      </c>
      <c r="Y3829" t="str">
        <f t="shared" si="1422"/>
        <v>Medium</v>
      </c>
      <c r="Z3829" t="s">
        <v>550</v>
      </c>
      <c r="AA3829">
        <v>0</v>
      </c>
      <c r="AB3829" t="str">
        <f t="shared" si="1423"/>
        <v>Symbolic Poster</v>
      </c>
      <c r="AC3829" t="s">
        <v>18114</v>
      </c>
      <c r="AD3829" t="s">
        <v>18115</v>
      </c>
      <c r="AE3829">
        <v>70</v>
      </c>
      <c r="AF3829" t="str">
        <f t="shared" si="1424"/>
        <v>Very Low</v>
      </c>
      <c r="AG3829" t="s">
        <v>9</v>
      </c>
      <c r="AH3829" t="s">
        <v>28</v>
      </c>
      <c r="AI3829" t="s">
        <v>11</v>
      </c>
      <c r="AJ3829" t="str">
        <f t="shared" si="1425"/>
        <v>Teen</v>
      </c>
      <c r="AK3829">
        <f>AK3828</f>
        <v>4700000</v>
      </c>
      <c r="AL3829" t="str">
        <f t="shared" si="1426"/>
        <v>Low Budget</v>
      </c>
      <c r="AM3829">
        <v>2006</v>
      </c>
      <c r="AN3829">
        <f t="shared" si="1427"/>
        <v>19</v>
      </c>
      <c r="AO3829" t="str">
        <f t="shared" si="1428"/>
        <v>Old Classic</v>
      </c>
      <c r="AP3829">
        <v>838</v>
      </c>
      <c r="AQ3829" t="str">
        <f t="shared" si="1429"/>
        <v>Very Low</v>
      </c>
      <c r="AR3829">
        <v>6.8</v>
      </c>
      <c r="AS3829" t="str">
        <f t="shared" si="1430"/>
        <v>Average</v>
      </c>
      <c r="AT3829">
        <v>1.85</v>
      </c>
      <c r="AU3829" t="str">
        <f t="shared" si="1431"/>
        <v>HDTV / Widescreen</v>
      </c>
      <c r="AV3829">
        <v>864</v>
      </c>
      <c r="AW3829" t="str">
        <f t="shared" si="1432"/>
        <v>Very Low</v>
      </c>
    </row>
    <row r="3830" spans="1:49" x14ac:dyDescent="0.3">
      <c r="A3830" t="s">
        <v>0</v>
      </c>
      <c r="B3830" t="s">
        <v>18116</v>
      </c>
      <c r="C3830">
        <v>13</v>
      </c>
      <c r="D3830" t="str">
        <f t="shared" si="1412"/>
        <v>Very Low</v>
      </c>
      <c r="E3830">
        <v>82</v>
      </c>
      <c r="F3830" t="str">
        <f t="shared" si="1413"/>
        <v>1h 22m</v>
      </c>
      <c r="G3830" t="str">
        <f t="shared" si="1414"/>
        <v>Featurette</v>
      </c>
      <c r="H3830">
        <v>0</v>
      </c>
      <c r="I3830" t="str">
        <f t="shared" si="1415"/>
        <v>Very Low</v>
      </c>
      <c r="J3830">
        <v>316</v>
      </c>
      <c r="K3830" t="str">
        <f t="shared" si="1416"/>
        <v>Very Low</v>
      </c>
      <c r="L3830" t="s">
        <v>2180</v>
      </c>
      <c r="M3830">
        <v>927</v>
      </c>
      <c r="N3830" t="str">
        <f t="shared" si="1417"/>
        <v>Low</v>
      </c>
      <c r="O3830">
        <f>O3829</f>
        <v>238774</v>
      </c>
      <c r="P3830" t="str">
        <f t="shared" si="1418"/>
        <v>Flop</v>
      </c>
      <c r="Q3830" t="s">
        <v>980</v>
      </c>
      <c r="R3830" t="str">
        <f t="shared" si="1419"/>
        <v>Comedy</v>
      </c>
      <c r="S3830">
        <f t="shared" si="1420"/>
        <v>2</v>
      </c>
      <c r="T3830" t="s">
        <v>9003</v>
      </c>
      <c r="U3830" t="s">
        <v>18117</v>
      </c>
      <c r="V3830">
        <v>4247</v>
      </c>
      <c r="W3830" t="str">
        <f t="shared" si="1421"/>
        <v>Very Low</v>
      </c>
      <c r="X3830">
        <v>2469</v>
      </c>
      <c r="Y3830" t="str">
        <f t="shared" si="1422"/>
        <v>Low</v>
      </c>
      <c r="Z3830" t="s">
        <v>7002</v>
      </c>
      <c r="AA3830">
        <v>2</v>
      </c>
      <c r="AB3830" t="str">
        <f t="shared" si="1423"/>
        <v>Duo/Trio Poster</v>
      </c>
      <c r="AC3830" t="s">
        <v>18118</v>
      </c>
      <c r="AD3830" t="s">
        <v>18119</v>
      </c>
      <c r="AE3830">
        <v>11</v>
      </c>
      <c r="AF3830" t="str">
        <f t="shared" si="1424"/>
        <v>Very Low</v>
      </c>
      <c r="AG3830" t="s">
        <v>9</v>
      </c>
      <c r="AH3830" t="s">
        <v>10</v>
      </c>
      <c r="AI3830" t="s">
        <v>5584</v>
      </c>
      <c r="AJ3830" t="str">
        <f t="shared" si="1425"/>
        <v>Other/Unknown</v>
      </c>
      <c r="AK3830">
        <v>5000000</v>
      </c>
      <c r="AL3830" t="str">
        <f t="shared" si="1426"/>
        <v>Low Budget</v>
      </c>
      <c r="AM3830">
        <v>2014</v>
      </c>
      <c r="AN3830">
        <f t="shared" si="1427"/>
        <v>11</v>
      </c>
      <c r="AO3830" t="str">
        <f t="shared" si="1428"/>
        <v>Modern Classic</v>
      </c>
      <c r="AP3830">
        <v>833</v>
      </c>
      <c r="AQ3830" t="str">
        <f t="shared" si="1429"/>
        <v>Very Low</v>
      </c>
      <c r="AR3830">
        <v>5.4</v>
      </c>
      <c r="AS3830" t="str">
        <f t="shared" si="1430"/>
        <v>Below Average</v>
      </c>
      <c r="AT3830">
        <f>AT3829</f>
        <v>1.85</v>
      </c>
      <c r="AU3830" t="str">
        <f t="shared" si="1431"/>
        <v>HDTV / Widescreen</v>
      </c>
      <c r="AV3830">
        <v>0</v>
      </c>
      <c r="AW3830" t="str">
        <f t="shared" si="1432"/>
        <v>Very Low</v>
      </c>
    </row>
    <row r="3831" spans="1:49" x14ac:dyDescent="0.3">
      <c r="A3831" t="s">
        <v>0</v>
      </c>
      <c r="B3831" t="s">
        <v>7375</v>
      </c>
      <c r="C3831">
        <v>159</v>
      </c>
      <c r="D3831" t="str">
        <f t="shared" si="1412"/>
        <v>Low</v>
      </c>
      <c r="E3831">
        <v>101</v>
      </c>
      <c r="F3831" t="str">
        <f t="shared" si="1413"/>
        <v>1h 41m</v>
      </c>
      <c r="G3831" t="str">
        <f t="shared" si="1414"/>
        <v>Standard Movie</v>
      </c>
      <c r="H3831">
        <v>365</v>
      </c>
      <c r="I3831" t="str">
        <f t="shared" si="1415"/>
        <v>Very Low</v>
      </c>
      <c r="J3831">
        <v>14</v>
      </c>
      <c r="K3831" t="str">
        <f t="shared" si="1416"/>
        <v>Very Low</v>
      </c>
      <c r="L3831" t="s">
        <v>18120</v>
      </c>
      <c r="M3831">
        <v>237</v>
      </c>
      <c r="N3831" t="str">
        <f t="shared" si="1417"/>
        <v>Low</v>
      </c>
      <c r="O3831">
        <v>8025872</v>
      </c>
      <c r="P3831" t="str">
        <f t="shared" si="1418"/>
        <v>Flop</v>
      </c>
      <c r="Q3831" t="s">
        <v>7550</v>
      </c>
      <c r="R3831" t="str">
        <f t="shared" si="1419"/>
        <v>Comedy</v>
      </c>
      <c r="S3831">
        <f t="shared" si="1420"/>
        <v>2</v>
      </c>
      <c r="T3831" t="s">
        <v>18121</v>
      </c>
      <c r="U3831" t="s">
        <v>18122</v>
      </c>
      <c r="V3831">
        <v>19234</v>
      </c>
      <c r="W3831" t="str">
        <f t="shared" si="1421"/>
        <v>Low</v>
      </c>
      <c r="X3831">
        <v>302</v>
      </c>
      <c r="Y3831" t="str">
        <f t="shared" si="1422"/>
        <v>Very Low</v>
      </c>
      <c r="Z3831" t="s">
        <v>18123</v>
      </c>
      <c r="AA3831">
        <v>3</v>
      </c>
      <c r="AB3831" t="str">
        <f t="shared" si="1423"/>
        <v>Duo/Trio Poster</v>
      </c>
      <c r="AC3831" t="s">
        <v>18124</v>
      </c>
      <c r="AD3831" t="s">
        <v>18125</v>
      </c>
      <c r="AE3831">
        <v>258</v>
      </c>
      <c r="AF3831" t="str">
        <f t="shared" si="1424"/>
        <v>Very Low</v>
      </c>
      <c r="AG3831" t="s">
        <v>9</v>
      </c>
      <c r="AH3831" t="s">
        <v>10</v>
      </c>
      <c r="AI3831" t="s">
        <v>7305</v>
      </c>
      <c r="AJ3831" t="str">
        <f t="shared" si="1425"/>
        <v>Other/Unknown</v>
      </c>
      <c r="AK3831">
        <v>4700000</v>
      </c>
      <c r="AL3831" t="str">
        <f t="shared" si="1426"/>
        <v>Low Budget</v>
      </c>
      <c r="AM3831">
        <v>1986</v>
      </c>
      <c r="AN3831">
        <f t="shared" si="1427"/>
        <v>39</v>
      </c>
      <c r="AO3831" t="str">
        <f t="shared" si="1428"/>
        <v>Old Classic</v>
      </c>
      <c r="AP3831">
        <v>28</v>
      </c>
      <c r="AQ3831" t="str">
        <f t="shared" si="1429"/>
        <v>Very Low</v>
      </c>
      <c r="AR3831">
        <v>5.5</v>
      </c>
      <c r="AS3831" t="str">
        <f t="shared" si="1430"/>
        <v>Below Average</v>
      </c>
      <c r="AT3831">
        <v>1.85</v>
      </c>
      <c r="AU3831" t="str">
        <f t="shared" si="1431"/>
        <v>HDTV / Widescreen</v>
      </c>
      <c r="AV3831">
        <v>0</v>
      </c>
      <c r="AW3831" t="str">
        <f t="shared" si="1432"/>
        <v>Very Low</v>
      </c>
    </row>
    <row r="3832" spans="1:49" x14ac:dyDescent="0.3">
      <c r="A3832" t="s">
        <v>0</v>
      </c>
      <c r="B3832" t="s">
        <v>17165</v>
      </c>
      <c r="C3832">
        <v>54</v>
      </c>
      <c r="D3832" t="str">
        <f t="shared" si="1412"/>
        <v>Low</v>
      </c>
      <c r="E3832">
        <v>106</v>
      </c>
      <c r="F3832" t="str">
        <f t="shared" si="1413"/>
        <v>1h 46m</v>
      </c>
      <c r="G3832" t="str">
        <f t="shared" si="1414"/>
        <v>Standard Movie</v>
      </c>
      <c r="H3832">
        <v>541</v>
      </c>
      <c r="I3832" t="str">
        <f t="shared" si="1415"/>
        <v>Very Low</v>
      </c>
      <c r="J3832">
        <v>372</v>
      </c>
      <c r="K3832" t="str">
        <f t="shared" si="1416"/>
        <v>Very Low</v>
      </c>
      <c r="L3832" t="s">
        <v>18126</v>
      </c>
      <c r="M3832">
        <v>773</v>
      </c>
      <c r="N3832" t="str">
        <f t="shared" si="1417"/>
        <v>Low</v>
      </c>
      <c r="O3832">
        <f>O3831</f>
        <v>8025872</v>
      </c>
      <c r="P3832" t="str">
        <f t="shared" si="1418"/>
        <v>Flop</v>
      </c>
      <c r="Q3832" t="s">
        <v>18127</v>
      </c>
      <c r="R3832" t="str">
        <f t="shared" si="1419"/>
        <v>Biography</v>
      </c>
      <c r="S3832">
        <f t="shared" si="1420"/>
        <v>4</v>
      </c>
      <c r="T3832" t="s">
        <v>1412</v>
      </c>
      <c r="U3832" t="s">
        <v>18128</v>
      </c>
      <c r="V3832">
        <v>13467</v>
      </c>
      <c r="W3832" t="str">
        <f t="shared" si="1421"/>
        <v>Low</v>
      </c>
      <c r="X3832">
        <v>2409</v>
      </c>
      <c r="Y3832" t="str">
        <f t="shared" si="1422"/>
        <v>Low</v>
      </c>
      <c r="Z3832" t="s">
        <v>6776</v>
      </c>
      <c r="AA3832">
        <v>0</v>
      </c>
      <c r="AB3832" t="str">
        <f t="shared" si="1423"/>
        <v>Symbolic Poster</v>
      </c>
      <c r="AC3832" t="s">
        <v>18129</v>
      </c>
      <c r="AD3832" t="s">
        <v>18130</v>
      </c>
      <c r="AE3832">
        <v>106</v>
      </c>
      <c r="AF3832" t="str">
        <f t="shared" si="1424"/>
        <v>Very Low</v>
      </c>
      <c r="AG3832" t="s">
        <v>9</v>
      </c>
      <c r="AH3832" t="s">
        <v>10</v>
      </c>
      <c r="AI3832" t="s">
        <v>556</v>
      </c>
      <c r="AJ3832" t="str">
        <f t="shared" si="1425"/>
        <v>Adult</v>
      </c>
      <c r="AK3832">
        <v>4638783</v>
      </c>
      <c r="AL3832" t="str">
        <f t="shared" si="1426"/>
        <v>Low Budget</v>
      </c>
      <c r="AM3832">
        <v>1973</v>
      </c>
      <c r="AN3832">
        <f t="shared" si="1427"/>
        <v>52</v>
      </c>
      <c r="AO3832" t="str">
        <f t="shared" si="1428"/>
        <v>Old Classic</v>
      </c>
      <c r="AP3832">
        <v>476</v>
      </c>
      <c r="AQ3832" t="str">
        <f t="shared" si="1429"/>
        <v>Very Low</v>
      </c>
      <c r="AR3832">
        <v>7.4</v>
      </c>
      <c r="AS3832" t="str">
        <f t="shared" si="1430"/>
        <v>Good</v>
      </c>
      <c r="AT3832">
        <v>2.35</v>
      </c>
      <c r="AU3832" t="str">
        <f t="shared" si="1431"/>
        <v>Cinematic Widescreen</v>
      </c>
      <c r="AV3832">
        <v>0</v>
      </c>
      <c r="AW3832" t="str">
        <f t="shared" si="1432"/>
        <v>Very Low</v>
      </c>
    </row>
    <row r="3833" spans="1:49" x14ac:dyDescent="0.3">
      <c r="A3833" t="s">
        <v>0</v>
      </c>
      <c r="B3833" t="s">
        <v>12820</v>
      </c>
      <c r="C3833">
        <v>440</v>
      </c>
      <c r="D3833" t="str">
        <f t="shared" si="1412"/>
        <v>Medium</v>
      </c>
      <c r="E3833">
        <v>90</v>
      </c>
      <c r="F3833" t="str">
        <f t="shared" si="1413"/>
        <v>1h 30m</v>
      </c>
      <c r="G3833" t="str">
        <f t="shared" si="1414"/>
        <v>Standard Movie</v>
      </c>
      <c r="H3833">
        <v>0</v>
      </c>
      <c r="I3833" t="str">
        <f t="shared" si="1415"/>
        <v>Very Low</v>
      </c>
      <c r="J3833">
        <v>428</v>
      </c>
      <c r="K3833" t="str">
        <f t="shared" si="1416"/>
        <v>Very Low</v>
      </c>
      <c r="L3833" t="s">
        <v>174</v>
      </c>
      <c r="M3833">
        <v>33000</v>
      </c>
      <c r="N3833" t="str">
        <f t="shared" si="1417"/>
        <v>Medium</v>
      </c>
      <c r="O3833">
        <v>778565</v>
      </c>
      <c r="P3833" t="str">
        <f t="shared" si="1418"/>
        <v>Flop</v>
      </c>
      <c r="Q3833" t="s">
        <v>1906</v>
      </c>
      <c r="R3833" t="str">
        <f t="shared" si="1419"/>
        <v>Crime</v>
      </c>
      <c r="S3833">
        <f t="shared" si="1420"/>
        <v>2</v>
      </c>
      <c r="T3833" t="s">
        <v>4184</v>
      </c>
      <c r="U3833" t="s">
        <v>18131</v>
      </c>
      <c r="V3833">
        <v>83234</v>
      </c>
      <c r="W3833" t="str">
        <f t="shared" si="1421"/>
        <v>Medium</v>
      </c>
      <c r="X3833">
        <v>34779</v>
      </c>
      <c r="Y3833" t="str">
        <f t="shared" si="1422"/>
        <v>Medium</v>
      </c>
      <c r="Z3833" t="s">
        <v>18132</v>
      </c>
      <c r="AA3833">
        <v>1</v>
      </c>
      <c r="AB3833" t="str">
        <f t="shared" si="1423"/>
        <v>Solo Star Poster</v>
      </c>
      <c r="AC3833" t="s">
        <v>18133</v>
      </c>
      <c r="AD3833" t="s">
        <v>18134</v>
      </c>
      <c r="AE3833">
        <v>475</v>
      </c>
      <c r="AF3833" t="str">
        <f t="shared" si="1424"/>
        <v>Very Low</v>
      </c>
      <c r="AG3833" t="s">
        <v>9</v>
      </c>
      <c r="AH3833" t="s">
        <v>7682</v>
      </c>
      <c r="AI3833" t="s">
        <v>556</v>
      </c>
      <c r="AJ3833" t="str">
        <f t="shared" si="1425"/>
        <v>Adult</v>
      </c>
      <c r="AK3833">
        <v>4800000</v>
      </c>
      <c r="AL3833" t="str">
        <f t="shared" si="1426"/>
        <v>Low Budget</v>
      </c>
      <c r="AM3833">
        <v>2013</v>
      </c>
      <c r="AN3833">
        <f t="shared" si="1427"/>
        <v>12</v>
      </c>
      <c r="AO3833" t="str">
        <f t="shared" si="1428"/>
        <v>Modern Classic</v>
      </c>
      <c r="AP3833">
        <v>1000</v>
      </c>
      <c r="AQ3833" t="str">
        <f t="shared" si="1429"/>
        <v>Very Low</v>
      </c>
      <c r="AR3833">
        <v>5.7</v>
      </c>
      <c r="AS3833" t="str">
        <f t="shared" si="1430"/>
        <v>Below Average</v>
      </c>
      <c r="AT3833">
        <v>1.85</v>
      </c>
      <c r="AU3833" t="str">
        <f t="shared" si="1431"/>
        <v>HDTV / Widescreen</v>
      </c>
      <c r="AV3833">
        <v>30000</v>
      </c>
      <c r="AW3833" t="str">
        <f t="shared" si="1432"/>
        <v>Medium</v>
      </c>
    </row>
    <row r="3834" spans="1:49" x14ac:dyDescent="0.3">
      <c r="A3834" t="s">
        <v>0</v>
      </c>
      <c r="B3834" t="s">
        <v>18135</v>
      </c>
      <c r="C3834">
        <v>7</v>
      </c>
      <c r="D3834" t="str">
        <f t="shared" si="1412"/>
        <v>Very Low</v>
      </c>
      <c r="E3834">
        <v>79</v>
      </c>
      <c r="F3834" t="str">
        <f t="shared" si="1413"/>
        <v>1h 19m</v>
      </c>
      <c r="G3834" t="str">
        <f t="shared" si="1414"/>
        <v>Featurette</v>
      </c>
      <c r="H3834">
        <v>0</v>
      </c>
      <c r="I3834" t="str">
        <f t="shared" si="1415"/>
        <v>Very Low</v>
      </c>
      <c r="J3834">
        <v>20</v>
      </c>
      <c r="K3834" t="str">
        <f t="shared" si="1416"/>
        <v>Very Low</v>
      </c>
      <c r="L3834" t="s">
        <v>18136</v>
      </c>
      <c r="M3834">
        <v>226</v>
      </c>
      <c r="N3834" t="str">
        <f t="shared" si="1417"/>
        <v>Low</v>
      </c>
      <c r="O3834">
        <f t="shared" ref="O3834:O3836" si="1444">O3833</f>
        <v>778565</v>
      </c>
      <c r="P3834" t="str">
        <f t="shared" si="1418"/>
        <v>Flop</v>
      </c>
      <c r="Q3834" t="s">
        <v>3380</v>
      </c>
      <c r="R3834" t="str">
        <f t="shared" si="1419"/>
        <v>Drama</v>
      </c>
      <c r="S3834">
        <f t="shared" si="1420"/>
        <v>1</v>
      </c>
      <c r="T3834" t="s">
        <v>4789</v>
      </c>
      <c r="U3834" t="s">
        <v>18137</v>
      </c>
      <c r="V3834">
        <v>262</v>
      </c>
      <c r="W3834" t="str">
        <f t="shared" si="1421"/>
        <v>Very Low</v>
      </c>
      <c r="X3834">
        <v>286</v>
      </c>
      <c r="Y3834" t="str">
        <f t="shared" si="1422"/>
        <v>Very Low</v>
      </c>
      <c r="Z3834" t="s">
        <v>18138</v>
      </c>
      <c r="AA3834">
        <v>0</v>
      </c>
      <c r="AB3834" t="str">
        <f t="shared" si="1423"/>
        <v>Symbolic Poster</v>
      </c>
      <c r="AC3834" t="s">
        <v>18139</v>
      </c>
      <c r="AD3834" t="s">
        <v>18140</v>
      </c>
      <c r="AE3834">
        <v>6</v>
      </c>
      <c r="AF3834" t="str">
        <f t="shared" si="1424"/>
        <v>Very Low</v>
      </c>
      <c r="AG3834" t="s">
        <v>1435</v>
      </c>
      <c r="AH3834" t="s">
        <v>1436</v>
      </c>
      <c r="AI3834" t="str">
        <f t="shared" ref="AI3834:AK3834" si="1445">AI3833</f>
        <v>R</v>
      </c>
      <c r="AJ3834" t="str">
        <f t="shared" si="1425"/>
        <v>Adult</v>
      </c>
      <c r="AK3834">
        <f t="shared" si="1445"/>
        <v>4800000</v>
      </c>
      <c r="AL3834" t="str">
        <f t="shared" si="1426"/>
        <v>Low Budget</v>
      </c>
      <c r="AM3834">
        <v>2005</v>
      </c>
      <c r="AN3834">
        <f t="shared" si="1427"/>
        <v>20</v>
      </c>
      <c r="AO3834" t="str">
        <f t="shared" si="1428"/>
        <v>Old Classic</v>
      </c>
      <c r="AP3834">
        <v>40</v>
      </c>
      <c r="AQ3834" t="str">
        <f t="shared" si="1429"/>
        <v>Very Low</v>
      </c>
      <c r="AR3834">
        <v>5.4</v>
      </c>
      <c r="AS3834" t="str">
        <f t="shared" si="1430"/>
        <v>Below Average</v>
      </c>
      <c r="AT3834">
        <f t="shared" ref="AT3834:AT3836" si="1446">AT3833</f>
        <v>1.85</v>
      </c>
      <c r="AU3834" t="str">
        <f t="shared" si="1431"/>
        <v>HDTV / Widescreen</v>
      </c>
      <c r="AV3834">
        <v>11</v>
      </c>
      <c r="AW3834" t="str">
        <f t="shared" si="1432"/>
        <v>Very Low</v>
      </c>
    </row>
    <row r="3835" spans="1:49" x14ac:dyDescent="0.3">
      <c r="A3835" t="s">
        <v>0</v>
      </c>
      <c r="B3835" t="s">
        <v>18141</v>
      </c>
      <c r="C3835">
        <v>4</v>
      </c>
      <c r="D3835" t="str">
        <f t="shared" si="1412"/>
        <v>Very Low</v>
      </c>
      <c r="E3835">
        <v>87</v>
      </c>
      <c r="F3835" t="str">
        <f t="shared" si="1413"/>
        <v>1h 27m</v>
      </c>
      <c r="G3835" t="str">
        <f t="shared" si="1414"/>
        <v>Featurette</v>
      </c>
      <c r="H3835">
        <v>20</v>
      </c>
      <c r="I3835" t="str">
        <f t="shared" si="1415"/>
        <v>Very Low</v>
      </c>
      <c r="J3835">
        <v>329</v>
      </c>
      <c r="K3835" t="str">
        <f t="shared" si="1416"/>
        <v>Very Low</v>
      </c>
      <c r="L3835" t="s">
        <v>13708</v>
      </c>
      <c r="M3835">
        <v>571</v>
      </c>
      <c r="N3835" t="str">
        <f t="shared" si="1417"/>
        <v>Low</v>
      </c>
      <c r="O3835">
        <f t="shared" si="1444"/>
        <v>778565</v>
      </c>
      <c r="P3835" t="str">
        <f t="shared" si="1418"/>
        <v>Flop</v>
      </c>
      <c r="Q3835" t="s">
        <v>1642</v>
      </c>
      <c r="R3835" t="str">
        <f t="shared" si="1419"/>
        <v>Comedy</v>
      </c>
      <c r="S3835">
        <f t="shared" si="1420"/>
        <v>1</v>
      </c>
      <c r="T3835" t="s">
        <v>8362</v>
      </c>
      <c r="U3835" t="s">
        <v>18142</v>
      </c>
      <c r="V3835">
        <v>1427</v>
      </c>
      <c r="W3835" t="str">
        <f t="shared" si="1421"/>
        <v>Very Low</v>
      </c>
      <c r="X3835">
        <v>2006</v>
      </c>
      <c r="Y3835" t="str">
        <f t="shared" si="1422"/>
        <v>Low</v>
      </c>
      <c r="Z3835" t="s">
        <v>4354</v>
      </c>
      <c r="AA3835">
        <v>6</v>
      </c>
      <c r="AB3835" t="str">
        <f t="shared" si="1423"/>
        <v>Ensemble Poster</v>
      </c>
      <c r="AC3835" t="s">
        <v>18143</v>
      </c>
      <c r="AD3835" t="s">
        <v>18144</v>
      </c>
      <c r="AE3835">
        <v>12</v>
      </c>
      <c r="AF3835" t="str">
        <f t="shared" si="1424"/>
        <v>Very Low</v>
      </c>
      <c r="AG3835" t="s">
        <v>9</v>
      </c>
      <c r="AH3835" t="s">
        <v>10</v>
      </c>
      <c r="AI3835" t="s">
        <v>556</v>
      </c>
      <c r="AJ3835" t="str">
        <f t="shared" si="1425"/>
        <v>Adult</v>
      </c>
      <c r="AK3835">
        <v>4700000</v>
      </c>
      <c r="AL3835" t="str">
        <f t="shared" si="1426"/>
        <v>Low Budget</v>
      </c>
      <c r="AM3835">
        <v>2011</v>
      </c>
      <c r="AN3835">
        <f t="shared" si="1427"/>
        <v>14</v>
      </c>
      <c r="AO3835" t="str">
        <f t="shared" si="1428"/>
        <v>Modern Classic</v>
      </c>
      <c r="AP3835">
        <v>345</v>
      </c>
      <c r="AQ3835" t="str">
        <f t="shared" si="1429"/>
        <v>Very Low</v>
      </c>
      <c r="AR3835">
        <v>3.2</v>
      </c>
      <c r="AS3835" t="str">
        <f t="shared" si="1430"/>
        <v>Very Poor</v>
      </c>
      <c r="AT3835">
        <f t="shared" si="1446"/>
        <v>1.85</v>
      </c>
      <c r="AU3835" t="str">
        <f t="shared" si="1431"/>
        <v>HDTV / Widescreen</v>
      </c>
      <c r="AV3835">
        <v>491</v>
      </c>
      <c r="AW3835" t="str">
        <f t="shared" si="1432"/>
        <v>Very Low</v>
      </c>
    </row>
    <row r="3836" spans="1:49" x14ac:dyDescent="0.3">
      <c r="A3836" t="s">
        <v>0</v>
      </c>
      <c r="B3836" t="s">
        <v>18145</v>
      </c>
      <c r="C3836">
        <v>1</v>
      </c>
      <c r="D3836" t="str">
        <f t="shared" si="1412"/>
        <v>Very Low</v>
      </c>
      <c r="E3836">
        <f>E3835</f>
        <v>87</v>
      </c>
      <c r="F3836" t="str">
        <f t="shared" si="1413"/>
        <v>1h 27m</v>
      </c>
      <c r="G3836" t="str">
        <f t="shared" si="1414"/>
        <v>Featurette</v>
      </c>
      <c r="H3836">
        <v>0</v>
      </c>
      <c r="I3836" t="str">
        <f t="shared" si="1415"/>
        <v>Very Low</v>
      </c>
      <c r="J3836">
        <v>0</v>
      </c>
      <c r="K3836" t="str">
        <f t="shared" si="1416"/>
        <v>Very Low</v>
      </c>
      <c r="L3836" t="s">
        <v>18146</v>
      </c>
      <c r="M3836">
        <v>5</v>
      </c>
      <c r="N3836" t="str">
        <f t="shared" si="1417"/>
        <v>Low</v>
      </c>
      <c r="O3836">
        <f t="shared" si="1444"/>
        <v>778565</v>
      </c>
      <c r="P3836" t="str">
        <f t="shared" si="1418"/>
        <v>Flop</v>
      </c>
      <c r="Q3836" t="s">
        <v>1652</v>
      </c>
      <c r="R3836" t="str">
        <f t="shared" si="1419"/>
        <v>Comedy</v>
      </c>
      <c r="S3836">
        <f t="shared" si="1420"/>
        <v>2</v>
      </c>
      <c r="T3836" t="s">
        <v>18147</v>
      </c>
      <c r="U3836" t="s">
        <v>18148</v>
      </c>
      <c r="V3836">
        <v>57</v>
      </c>
      <c r="W3836" t="str">
        <f t="shared" si="1421"/>
        <v>Very Low</v>
      </c>
      <c r="X3836">
        <v>5</v>
      </c>
      <c r="Y3836" t="str">
        <f t="shared" si="1422"/>
        <v>Very Low</v>
      </c>
      <c r="Z3836" t="s">
        <v>18149</v>
      </c>
      <c r="AA3836">
        <v>2</v>
      </c>
      <c r="AB3836" t="str">
        <f t="shared" si="1423"/>
        <v>Duo/Trio Poster</v>
      </c>
      <c r="AC3836" t="str">
        <f>AC3835</f>
        <v>bare chested male|journalist|passion|pregnancy|woman in underwear</v>
      </c>
      <c r="AD3836" t="s">
        <v>18150</v>
      </c>
      <c r="AE3836">
        <v>1</v>
      </c>
      <c r="AF3836" t="str">
        <f t="shared" si="1424"/>
        <v>Very Low</v>
      </c>
      <c r="AG3836" t="s">
        <v>18151</v>
      </c>
      <c r="AH3836" t="s">
        <v>5583</v>
      </c>
      <c r="AI3836" t="str">
        <f>AI3835</f>
        <v>R</v>
      </c>
      <c r="AJ3836" t="str">
        <f t="shared" si="1425"/>
        <v>Adult</v>
      </c>
      <c r="AK3836">
        <f t="shared" ref="AK3836:AK3837" si="1447">AK3835</f>
        <v>4700000</v>
      </c>
      <c r="AL3836" t="str">
        <f t="shared" si="1426"/>
        <v>Low Budget</v>
      </c>
      <c r="AM3836">
        <v>2013</v>
      </c>
      <c r="AN3836">
        <f t="shared" si="1427"/>
        <v>12</v>
      </c>
      <c r="AO3836" t="str">
        <f t="shared" si="1428"/>
        <v>Modern Classic</v>
      </c>
      <c r="AP3836">
        <v>0</v>
      </c>
      <c r="AQ3836" t="str">
        <f t="shared" si="1429"/>
        <v>Very Low</v>
      </c>
      <c r="AR3836">
        <v>7.1</v>
      </c>
      <c r="AS3836" t="str">
        <f t="shared" si="1430"/>
        <v>Good</v>
      </c>
      <c r="AT3836">
        <f t="shared" si="1446"/>
        <v>1.85</v>
      </c>
      <c r="AU3836" t="str">
        <f t="shared" si="1431"/>
        <v>HDTV / Widescreen</v>
      </c>
      <c r="AV3836">
        <v>2</v>
      </c>
      <c r="AW3836" t="str">
        <f t="shared" si="1432"/>
        <v>Very Low</v>
      </c>
    </row>
    <row r="3837" spans="1:49" x14ac:dyDescent="0.3">
      <c r="A3837" t="s">
        <v>0</v>
      </c>
      <c r="B3837" t="s">
        <v>18152</v>
      </c>
      <c r="C3837">
        <v>96</v>
      </c>
      <c r="D3837" t="str">
        <f t="shared" si="1412"/>
        <v>Low</v>
      </c>
      <c r="E3837">
        <v>105</v>
      </c>
      <c r="F3837" t="str">
        <f t="shared" si="1413"/>
        <v>1h 45m</v>
      </c>
      <c r="G3837" t="str">
        <f t="shared" si="1414"/>
        <v>Standard Movie</v>
      </c>
      <c r="H3837">
        <v>11</v>
      </c>
      <c r="I3837" t="str">
        <f t="shared" si="1415"/>
        <v>Very Low</v>
      </c>
      <c r="J3837">
        <v>16</v>
      </c>
      <c r="K3837" t="str">
        <f t="shared" si="1416"/>
        <v>Very Low</v>
      </c>
      <c r="L3837" t="s">
        <v>9087</v>
      </c>
      <c r="M3837">
        <v>18000</v>
      </c>
      <c r="N3837" t="str">
        <f t="shared" si="1417"/>
        <v>Medium</v>
      </c>
      <c r="O3837">
        <v>1340891</v>
      </c>
      <c r="P3837" t="str">
        <f t="shared" si="1418"/>
        <v>Flop</v>
      </c>
      <c r="Q3837" t="s">
        <v>185</v>
      </c>
      <c r="R3837" t="str">
        <f t="shared" si="1419"/>
        <v>Drama</v>
      </c>
      <c r="S3837">
        <f t="shared" si="1420"/>
        <v>2</v>
      </c>
      <c r="T3837" t="s">
        <v>612</v>
      </c>
      <c r="U3837" t="s">
        <v>18153</v>
      </c>
      <c r="V3837">
        <v>18940</v>
      </c>
      <c r="W3837" t="str">
        <f t="shared" si="1421"/>
        <v>Low</v>
      </c>
      <c r="X3837">
        <v>18105</v>
      </c>
      <c r="Y3837" t="str">
        <f t="shared" si="1422"/>
        <v>Medium</v>
      </c>
      <c r="Z3837" t="s">
        <v>18154</v>
      </c>
      <c r="AA3837">
        <v>0</v>
      </c>
      <c r="AB3837" t="str">
        <f t="shared" si="1423"/>
        <v>Symbolic Poster</v>
      </c>
      <c r="AC3837" t="s">
        <v>18155</v>
      </c>
      <c r="AD3837" t="s">
        <v>18156</v>
      </c>
      <c r="AE3837">
        <v>182</v>
      </c>
      <c r="AF3837" t="str">
        <f t="shared" si="1424"/>
        <v>Very Low</v>
      </c>
      <c r="AG3837" t="s">
        <v>9</v>
      </c>
      <c r="AH3837" t="s">
        <v>28</v>
      </c>
      <c r="AI3837" t="s">
        <v>11</v>
      </c>
      <c r="AJ3837" t="str">
        <f t="shared" si="1425"/>
        <v>Teen</v>
      </c>
      <c r="AK3837">
        <f t="shared" si="1447"/>
        <v>4700000</v>
      </c>
      <c r="AL3837" t="str">
        <f t="shared" si="1426"/>
        <v>Low Budget</v>
      </c>
      <c r="AM3837">
        <v>2004</v>
      </c>
      <c r="AN3837">
        <f t="shared" si="1427"/>
        <v>21</v>
      </c>
      <c r="AO3837" t="str">
        <f t="shared" si="1428"/>
        <v>Old Classic</v>
      </c>
      <c r="AP3837">
        <v>66</v>
      </c>
      <c r="AQ3837" t="str">
        <f t="shared" si="1429"/>
        <v>Very Low</v>
      </c>
      <c r="AR3837">
        <v>7.8</v>
      </c>
      <c r="AS3837" t="str">
        <f t="shared" si="1430"/>
        <v>Good</v>
      </c>
      <c r="AT3837">
        <v>1.85</v>
      </c>
      <c r="AU3837" t="str">
        <f t="shared" si="1431"/>
        <v>HDTV / Widescreen</v>
      </c>
      <c r="AV3837">
        <v>2000</v>
      </c>
      <c r="AW3837" t="str">
        <f t="shared" si="1432"/>
        <v>Low</v>
      </c>
    </row>
    <row r="3838" spans="1:49" x14ac:dyDescent="0.3">
      <c r="A3838" t="s">
        <v>0</v>
      </c>
      <c r="B3838" t="s">
        <v>18157</v>
      </c>
      <c r="C3838">
        <v>8</v>
      </c>
      <c r="D3838" t="str">
        <f t="shared" si="1412"/>
        <v>Very Low</v>
      </c>
      <c r="E3838">
        <v>89</v>
      </c>
      <c r="F3838" t="str">
        <f t="shared" si="1413"/>
        <v>1h 29m</v>
      </c>
      <c r="G3838" t="str">
        <f t="shared" si="1414"/>
        <v>Featurette</v>
      </c>
      <c r="H3838">
        <v>0</v>
      </c>
      <c r="I3838" t="str">
        <f t="shared" si="1415"/>
        <v>Very Low</v>
      </c>
      <c r="J3838">
        <v>413</v>
      </c>
      <c r="K3838" t="str">
        <f t="shared" si="1416"/>
        <v>Very Low</v>
      </c>
      <c r="L3838" t="s">
        <v>3517</v>
      </c>
      <c r="M3838">
        <v>584</v>
      </c>
      <c r="N3838" t="str">
        <f t="shared" si="1417"/>
        <v>Low</v>
      </c>
      <c r="O3838">
        <f>O3837</f>
        <v>1340891</v>
      </c>
      <c r="P3838" t="str">
        <f t="shared" si="1418"/>
        <v>Flop</v>
      </c>
      <c r="Q3838" t="s">
        <v>14982</v>
      </c>
      <c r="R3838" t="str">
        <f t="shared" si="1419"/>
        <v>Western</v>
      </c>
      <c r="S3838">
        <f t="shared" si="1420"/>
        <v>1</v>
      </c>
      <c r="T3838" t="s">
        <v>18158</v>
      </c>
      <c r="U3838" t="s">
        <v>18159</v>
      </c>
      <c r="V3838">
        <v>436</v>
      </c>
      <c r="W3838" t="str">
        <f t="shared" si="1421"/>
        <v>Very Low</v>
      </c>
      <c r="X3838">
        <v>2668</v>
      </c>
      <c r="Y3838" t="str">
        <f t="shared" si="1422"/>
        <v>Low</v>
      </c>
      <c r="Z3838" t="s">
        <v>1026</v>
      </c>
      <c r="AA3838">
        <v>2</v>
      </c>
      <c r="AB3838" t="str">
        <f t="shared" si="1423"/>
        <v>Duo/Trio Poster</v>
      </c>
      <c r="AC3838" t="s">
        <v>18160</v>
      </c>
      <c r="AD3838" t="s">
        <v>18161</v>
      </c>
      <c r="AE3838">
        <v>8</v>
      </c>
      <c r="AF3838" t="str">
        <f t="shared" si="1424"/>
        <v>Very Low</v>
      </c>
      <c r="AG3838" t="s">
        <v>9</v>
      </c>
      <c r="AH3838" t="s">
        <v>239</v>
      </c>
      <c r="AI3838" t="s">
        <v>556</v>
      </c>
      <c r="AJ3838" t="str">
        <f t="shared" si="1425"/>
        <v>Adult</v>
      </c>
      <c r="AK3838">
        <v>5000000</v>
      </c>
      <c r="AL3838" t="str">
        <f t="shared" si="1426"/>
        <v>Low Budget</v>
      </c>
      <c r="AM3838">
        <v>2007</v>
      </c>
      <c r="AN3838">
        <f t="shared" si="1427"/>
        <v>18</v>
      </c>
      <c r="AO3838" t="str">
        <f t="shared" si="1428"/>
        <v>Old Classic</v>
      </c>
      <c r="AP3838">
        <v>580</v>
      </c>
      <c r="AQ3838" t="str">
        <f t="shared" si="1429"/>
        <v>Very Low</v>
      </c>
      <c r="AR3838">
        <v>5.3</v>
      </c>
      <c r="AS3838" t="str">
        <f t="shared" si="1430"/>
        <v>Below Average</v>
      </c>
      <c r="AT3838">
        <v>2.35</v>
      </c>
      <c r="AU3838" t="str">
        <f t="shared" si="1431"/>
        <v>Cinematic Widescreen</v>
      </c>
      <c r="AV3838">
        <v>31</v>
      </c>
      <c r="AW3838" t="str">
        <f t="shared" si="1432"/>
        <v>Very Low</v>
      </c>
    </row>
    <row r="3839" spans="1:49" x14ac:dyDescent="0.3">
      <c r="A3839" t="s">
        <v>0</v>
      </c>
      <c r="B3839" t="s">
        <v>18162</v>
      </c>
      <c r="C3839">
        <v>87</v>
      </c>
      <c r="D3839" t="str">
        <f t="shared" si="1412"/>
        <v>Low</v>
      </c>
      <c r="E3839">
        <v>100</v>
      </c>
      <c r="F3839" t="str">
        <f t="shared" si="1413"/>
        <v>1h 40m</v>
      </c>
      <c r="G3839" t="str">
        <f t="shared" si="1414"/>
        <v>Standard Movie</v>
      </c>
      <c r="H3839">
        <v>3</v>
      </c>
      <c r="I3839" t="str">
        <f t="shared" si="1415"/>
        <v>Very Low</v>
      </c>
      <c r="J3839">
        <v>9</v>
      </c>
      <c r="K3839" t="str">
        <f t="shared" si="1416"/>
        <v>Very Low</v>
      </c>
      <c r="L3839" t="s">
        <v>18163</v>
      </c>
      <c r="M3839">
        <v>74</v>
      </c>
      <c r="N3839" t="str">
        <f t="shared" si="1417"/>
        <v>Low</v>
      </c>
      <c r="O3839">
        <v>513836</v>
      </c>
      <c r="P3839" t="str">
        <f t="shared" si="1418"/>
        <v>Flop</v>
      </c>
      <c r="Q3839" t="s">
        <v>1386</v>
      </c>
      <c r="R3839" t="str">
        <f t="shared" si="1419"/>
        <v>Comedy</v>
      </c>
      <c r="S3839">
        <f t="shared" si="1420"/>
        <v>3</v>
      </c>
      <c r="T3839" t="s">
        <v>13525</v>
      </c>
      <c r="U3839" t="s">
        <v>18164</v>
      </c>
      <c r="V3839">
        <v>6304</v>
      </c>
      <c r="W3839" t="str">
        <f t="shared" si="1421"/>
        <v>Very Low</v>
      </c>
      <c r="X3839">
        <v>143</v>
      </c>
      <c r="Y3839" t="str">
        <f t="shared" si="1422"/>
        <v>Very Low</v>
      </c>
      <c r="Z3839" t="s">
        <v>18165</v>
      </c>
      <c r="AA3839">
        <v>1</v>
      </c>
      <c r="AB3839" t="str">
        <f t="shared" si="1423"/>
        <v>Solo Star Poster</v>
      </c>
      <c r="AC3839" t="s">
        <v>18166</v>
      </c>
      <c r="AD3839" t="s">
        <v>18167</v>
      </c>
      <c r="AE3839">
        <v>21</v>
      </c>
      <c r="AF3839" t="str">
        <f t="shared" si="1424"/>
        <v>Very Low</v>
      </c>
      <c r="AG3839" t="s">
        <v>1435</v>
      </c>
      <c r="AH3839" t="s">
        <v>1436</v>
      </c>
      <c r="AI3839" t="s">
        <v>556</v>
      </c>
      <c r="AJ3839" t="str">
        <f t="shared" si="1425"/>
        <v>Adult</v>
      </c>
      <c r="AK3839">
        <v>4600000</v>
      </c>
      <c r="AL3839" t="str">
        <f t="shared" si="1426"/>
        <v>Low Budget</v>
      </c>
      <c r="AM3839">
        <v>2010</v>
      </c>
      <c r="AN3839">
        <f t="shared" si="1427"/>
        <v>15</v>
      </c>
      <c r="AO3839" t="str">
        <f t="shared" si="1428"/>
        <v>Modern Classic</v>
      </c>
      <c r="AP3839">
        <v>52</v>
      </c>
      <c r="AQ3839" t="str">
        <f t="shared" si="1429"/>
        <v>Very Low</v>
      </c>
      <c r="AR3839">
        <v>7.2</v>
      </c>
      <c r="AS3839" t="str">
        <f t="shared" si="1430"/>
        <v>Good</v>
      </c>
      <c r="AT3839">
        <v>1.85</v>
      </c>
      <c r="AU3839" t="str">
        <f t="shared" si="1431"/>
        <v>HDTV / Widescreen</v>
      </c>
      <c r="AV3839">
        <v>0</v>
      </c>
      <c r="AW3839" t="str">
        <f t="shared" si="1432"/>
        <v>Very Low</v>
      </c>
    </row>
    <row r="3840" spans="1:49" x14ac:dyDescent="0.3">
      <c r="A3840" t="s">
        <v>0</v>
      </c>
      <c r="B3840" t="s">
        <v>18168</v>
      </c>
      <c r="C3840">
        <v>10</v>
      </c>
      <c r="D3840" t="str">
        <f t="shared" si="1412"/>
        <v>Very Low</v>
      </c>
      <c r="E3840">
        <v>92</v>
      </c>
      <c r="F3840" t="str">
        <f t="shared" si="1413"/>
        <v>1h 32m</v>
      </c>
      <c r="G3840" t="str">
        <f t="shared" si="1414"/>
        <v>Standard Movie</v>
      </c>
      <c r="H3840">
        <v>4</v>
      </c>
      <c r="I3840" t="str">
        <f t="shared" si="1415"/>
        <v>Very Low</v>
      </c>
      <c r="J3840">
        <v>140</v>
      </c>
      <c r="K3840" t="str">
        <f t="shared" si="1416"/>
        <v>Very Low</v>
      </c>
      <c r="L3840" t="s">
        <v>7472</v>
      </c>
      <c r="M3840">
        <v>943</v>
      </c>
      <c r="N3840" t="str">
        <f t="shared" si="1417"/>
        <v>Low</v>
      </c>
      <c r="O3840">
        <f>O3839</f>
        <v>513836</v>
      </c>
      <c r="P3840" t="str">
        <f t="shared" si="1418"/>
        <v>Flop</v>
      </c>
      <c r="Q3840" t="s">
        <v>2498</v>
      </c>
      <c r="R3840" t="str">
        <f t="shared" si="1419"/>
        <v>Comedy</v>
      </c>
      <c r="S3840">
        <f t="shared" si="1420"/>
        <v>2</v>
      </c>
      <c r="T3840" t="s">
        <v>818</v>
      </c>
      <c r="U3840" t="s">
        <v>18169</v>
      </c>
      <c r="V3840">
        <v>421</v>
      </c>
      <c r="W3840" t="str">
        <f t="shared" si="1421"/>
        <v>Very Low</v>
      </c>
      <c r="X3840">
        <v>1795</v>
      </c>
      <c r="Y3840" t="str">
        <f t="shared" si="1422"/>
        <v>Low</v>
      </c>
      <c r="Z3840" t="s">
        <v>18170</v>
      </c>
      <c r="AA3840">
        <v>1</v>
      </c>
      <c r="AB3840" t="str">
        <f t="shared" si="1423"/>
        <v>Solo Star Poster</v>
      </c>
      <c r="AC3840" t="str">
        <f>AC3839</f>
        <v>activist|promiscuous daughter|promiscuous woman|sex in a bed|voyeurism</v>
      </c>
      <c r="AD3840" t="s">
        <v>18171</v>
      </c>
      <c r="AE3840">
        <v>3</v>
      </c>
      <c r="AF3840" t="str">
        <f t="shared" si="1424"/>
        <v>Very Low</v>
      </c>
      <c r="AG3840" t="s">
        <v>9</v>
      </c>
      <c r="AH3840" t="s">
        <v>2884</v>
      </c>
      <c r="AI3840" t="str">
        <f>AI3839</f>
        <v>R</v>
      </c>
      <c r="AJ3840" t="str">
        <f t="shared" si="1425"/>
        <v>Adult</v>
      </c>
      <c r="AK3840">
        <v>4700000</v>
      </c>
      <c r="AL3840" t="str">
        <f t="shared" si="1426"/>
        <v>Low Budget</v>
      </c>
      <c r="AM3840">
        <v>2013</v>
      </c>
      <c r="AN3840">
        <f t="shared" si="1427"/>
        <v>12</v>
      </c>
      <c r="AO3840" t="str">
        <f t="shared" si="1428"/>
        <v>Modern Classic</v>
      </c>
      <c r="AP3840">
        <v>480</v>
      </c>
      <c r="AQ3840" t="str">
        <f t="shared" si="1429"/>
        <v>Very Low</v>
      </c>
      <c r="AR3840">
        <v>6.2</v>
      </c>
      <c r="AS3840" t="str">
        <f t="shared" si="1430"/>
        <v>Average</v>
      </c>
      <c r="AT3840">
        <f>AT3839</f>
        <v>1.85</v>
      </c>
      <c r="AU3840" t="str">
        <f t="shared" si="1431"/>
        <v>HDTV / Widescreen</v>
      </c>
      <c r="AV3840">
        <v>199</v>
      </c>
      <c r="AW3840" t="str">
        <f t="shared" si="1432"/>
        <v>Very Low</v>
      </c>
    </row>
    <row r="3841" spans="1:49" x14ac:dyDescent="0.3">
      <c r="A3841" t="s">
        <v>0</v>
      </c>
      <c r="B3841" t="s">
        <v>18172</v>
      </c>
      <c r="C3841">
        <v>121</v>
      </c>
      <c r="D3841" t="str">
        <f t="shared" si="1412"/>
        <v>Low</v>
      </c>
      <c r="E3841">
        <v>97</v>
      </c>
      <c r="F3841" t="str">
        <f t="shared" si="1413"/>
        <v>1h 37m</v>
      </c>
      <c r="G3841" t="str">
        <f t="shared" si="1414"/>
        <v>Standard Movie</v>
      </c>
      <c r="H3841">
        <v>4</v>
      </c>
      <c r="I3841" t="str">
        <f t="shared" si="1415"/>
        <v>Very Low</v>
      </c>
      <c r="J3841">
        <v>577</v>
      </c>
      <c r="K3841" t="str">
        <f t="shared" si="1416"/>
        <v>Very Low</v>
      </c>
      <c r="L3841" t="s">
        <v>9008</v>
      </c>
      <c r="M3841">
        <v>13000</v>
      </c>
      <c r="N3841" t="str">
        <f t="shared" si="1417"/>
        <v>Medium</v>
      </c>
      <c r="O3841">
        <v>434417</v>
      </c>
      <c r="P3841" t="str">
        <f t="shared" si="1418"/>
        <v>Flop</v>
      </c>
      <c r="Q3841" t="s">
        <v>3380</v>
      </c>
      <c r="R3841" t="str">
        <f t="shared" si="1419"/>
        <v>Drama</v>
      </c>
      <c r="S3841">
        <f t="shared" si="1420"/>
        <v>1</v>
      </c>
      <c r="T3841" t="s">
        <v>417</v>
      </c>
      <c r="U3841" t="s">
        <v>18173</v>
      </c>
      <c r="V3841">
        <v>8867</v>
      </c>
      <c r="W3841" t="str">
        <f t="shared" si="1421"/>
        <v>Very Low</v>
      </c>
      <c r="X3841">
        <v>15093</v>
      </c>
      <c r="Y3841" t="str">
        <f t="shared" si="1422"/>
        <v>Medium</v>
      </c>
      <c r="Z3841" t="s">
        <v>2212</v>
      </c>
      <c r="AA3841">
        <v>1</v>
      </c>
      <c r="AB3841" t="str">
        <f t="shared" si="1423"/>
        <v>Solo Star Poster</v>
      </c>
      <c r="AC3841" t="s">
        <v>18174</v>
      </c>
      <c r="AD3841" t="s">
        <v>18175</v>
      </c>
      <c r="AE3841">
        <v>65</v>
      </c>
      <c r="AF3841" t="str">
        <f t="shared" si="1424"/>
        <v>Very Low</v>
      </c>
      <c r="AG3841" t="s">
        <v>9</v>
      </c>
      <c r="AH3841" t="s">
        <v>3542</v>
      </c>
      <c r="AI3841" t="s">
        <v>4801</v>
      </c>
      <c r="AJ3841" t="str">
        <f t="shared" si="1425"/>
        <v>No Rating</v>
      </c>
      <c r="AK3841">
        <v>4600000</v>
      </c>
      <c r="AL3841" t="str">
        <f t="shared" si="1426"/>
        <v>Low Budget</v>
      </c>
      <c r="AM3841">
        <v>2007</v>
      </c>
      <c r="AN3841">
        <f t="shared" si="1427"/>
        <v>18</v>
      </c>
      <c r="AO3841" t="str">
        <f t="shared" si="1428"/>
        <v>Old Classic</v>
      </c>
      <c r="AP3841">
        <v>1000</v>
      </c>
      <c r="AQ3841" t="str">
        <f t="shared" si="1429"/>
        <v>Very Low</v>
      </c>
      <c r="AR3841">
        <v>5.9</v>
      </c>
      <c r="AS3841" t="str">
        <f t="shared" si="1430"/>
        <v>Below Average</v>
      </c>
      <c r="AT3841">
        <v>1.85</v>
      </c>
      <c r="AU3841" t="str">
        <f t="shared" si="1431"/>
        <v>HDTV / Widescreen</v>
      </c>
      <c r="AV3841">
        <v>0</v>
      </c>
      <c r="AW3841" t="str">
        <f t="shared" si="1432"/>
        <v>Very Low</v>
      </c>
    </row>
    <row r="3842" spans="1:49" x14ac:dyDescent="0.3">
      <c r="A3842" t="s">
        <v>0</v>
      </c>
      <c r="B3842" t="s">
        <v>18176</v>
      </c>
      <c r="C3842">
        <v>43</v>
      </c>
      <c r="D3842" t="str">
        <f t="shared" si="1412"/>
        <v>Very Low</v>
      </c>
      <c r="E3842">
        <v>100</v>
      </c>
      <c r="F3842" t="str">
        <f t="shared" si="1413"/>
        <v>1h 40m</v>
      </c>
      <c r="G3842" t="str">
        <f t="shared" si="1414"/>
        <v>Standard Movie</v>
      </c>
      <c r="H3842">
        <v>0</v>
      </c>
      <c r="I3842" t="str">
        <f t="shared" si="1415"/>
        <v>Very Low</v>
      </c>
      <c r="J3842">
        <v>3</v>
      </c>
      <c r="K3842" t="str">
        <f t="shared" si="1416"/>
        <v>Very Low</v>
      </c>
      <c r="L3842" t="s">
        <v>18177</v>
      </c>
      <c r="M3842">
        <v>109</v>
      </c>
      <c r="N3842" t="str">
        <f t="shared" si="1417"/>
        <v>Low</v>
      </c>
      <c r="O3842">
        <v>728</v>
      </c>
      <c r="P3842" t="str">
        <f t="shared" si="1418"/>
        <v>Flop</v>
      </c>
      <c r="Q3842" t="s">
        <v>1906</v>
      </c>
      <c r="R3842" t="str">
        <f t="shared" si="1419"/>
        <v>Crime</v>
      </c>
      <c r="S3842">
        <f t="shared" si="1420"/>
        <v>2</v>
      </c>
      <c r="T3842" t="s">
        <v>18178</v>
      </c>
      <c r="U3842" t="s">
        <v>17936</v>
      </c>
      <c r="V3842">
        <v>2776</v>
      </c>
      <c r="W3842" t="str">
        <f t="shared" si="1421"/>
        <v>Very Low</v>
      </c>
      <c r="X3842">
        <v>122</v>
      </c>
      <c r="Y3842" t="str">
        <f t="shared" si="1422"/>
        <v>Very Low</v>
      </c>
      <c r="Z3842" t="s">
        <v>18179</v>
      </c>
      <c r="AA3842">
        <v>0</v>
      </c>
      <c r="AB3842" t="str">
        <f t="shared" si="1423"/>
        <v>Symbolic Poster</v>
      </c>
      <c r="AC3842" t="s">
        <v>18180</v>
      </c>
      <c r="AD3842" t="s">
        <v>18181</v>
      </c>
      <c r="AE3842">
        <v>22</v>
      </c>
      <c r="AF3842" t="str">
        <f t="shared" si="1424"/>
        <v>Very Low</v>
      </c>
      <c r="AG3842" t="s">
        <v>9</v>
      </c>
      <c r="AH3842" t="s">
        <v>150</v>
      </c>
      <c r="AI3842" t="str">
        <f t="shared" ref="AI3842:AK3842" si="1448">AI3841</f>
        <v>Not Rated</v>
      </c>
      <c r="AJ3842" t="str">
        <f t="shared" si="1425"/>
        <v>No Rating</v>
      </c>
      <c r="AK3842">
        <f t="shared" si="1448"/>
        <v>4600000</v>
      </c>
      <c r="AL3842" t="str">
        <f t="shared" si="1426"/>
        <v>Low Budget</v>
      </c>
      <c r="AM3842">
        <v>2006</v>
      </c>
      <c r="AN3842">
        <f t="shared" si="1427"/>
        <v>19</v>
      </c>
      <c r="AO3842" t="str">
        <f t="shared" si="1428"/>
        <v>Old Classic</v>
      </c>
      <c r="AP3842">
        <v>10</v>
      </c>
      <c r="AQ3842" t="str">
        <f t="shared" si="1429"/>
        <v>Very Low</v>
      </c>
      <c r="AR3842">
        <v>7.3</v>
      </c>
      <c r="AS3842" t="str">
        <f t="shared" si="1430"/>
        <v>Good</v>
      </c>
      <c r="AT3842">
        <v>1.85</v>
      </c>
      <c r="AU3842" t="str">
        <f t="shared" si="1431"/>
        <v>HDTV / Widescreen</v>
      </c>
      <c r="AV3842">
        <v>285</v>
      </c>
      <c r="AW3842" t="str">
        <f t="shared" si="1432"/>
        <v>Very Low</v>
      </c>
    </row>
    <row r="3843" spans="1:49" x14ac:dyDescent="0.3">
      <c r="A3843" t="s">
        <v>0</v>
      </c>
      <c r="B3843" t="s">
        <v>7469</v>
      </c>
      <c r="C3843">
        <v>45</v>
      </c>
      <c r="D3843" t="str">
        <f t="shared" ref="D3843:D3906" si="1449">IF(C3843&lt;=50,"Very Low",
IF(C3843&lt;=200,"Low",
IF(C3843&lt;=500,"Medium",
IF(C3843&lt;=1000,"High","Very High"))))</f>
        <v>Very Low</v>
      </c>
      <c r="E3843">
        <v>96</v>
      </c>
      <c r="F3843" t="str">
        <f t="shared" ref="F3843:F3906" si="1450">INT(E3843/60) &amp; "h " &amp; MOD(E3843,60) &amp; "m"</f>
        <v>1h 36m</v>
      </c>
      <c r="G3843" t="str">
        <f t="shared" ref="G3843:G3906" si="1451">IF(E3843&lt;60,"Short Film",IF(E3843&lt;90,"Featurette",IF(E3843&lt;=120,"Standard Movie",IF(E3843&lt;=180,"Long Movie","Epic"))))</f>
        <v>Standard Movie</v>
      </c>
      <c r="H3843">
        <v>37</v>
      </c>
      <c r="I3843" t="str">
        <f t="shared" ref="I3843:I3906" si="1452">IF(H3843&lt;=1000,"Very Low",IF(H3843&lt;=10000,"Low",IF(H3843&lt;=50000,"Medium",IF(H3843&lt;=200000,"High","Very High"))))</f>
        <v>Very Low</v>
      </c>
      <c r="J3843">
        <v>542</v>
      </c>
      <c r="K3843" t="str">
        <f t="shared" ref="K3843:K3906" si="1453">IF(J3843&lt;=1000,"Very Low",IF(J3843&lt;=10000,"Low",IF(J3843&lt;=50000,"Medium",IF(J3843&lt;=200000,"High","Very High"))))</f>
        <v>Very Low</v>
      </c>
      <c r="L3843" t="s">
        <v>18182</v>
      </c>
      <c r="M3843">
        <v>801</v>
      </c>
      <c r="N3843" t="str">
        <f t="shared" ref="N3843:N3906" si="1454">IF(A3843&lt;=1000,"Very Low",
IF(M3843&lt;=10000,"Low",IF(M3843&lt;=50000,"Medium",IF(M3843&lt;=200000,"High","Very High"))))</f>
        <v>Low</v>
      </c>
      <c r="O3843">
        <v>81200000</v>
      </c>
      <c r="P3843" t="str">
        <f t="shared" ref="P3843:P3906" si="1455">IF(AND(O3843&gt;=500000000),"Blockbuster",
IF(AND(O3843&gt;=200000000,O3843&lt;=499999999),"Superhit",
IF(AND(O3843&gt;=50000000,O3843&lt;=199999999),"Hit",
IF(AND(O3843&gt;=10000000,O3843&lt;=49999999),"Average",
IF(AND(O3843&lt;=10000000),"Flop","")))))</f>
        <v>Hit</v>
      </c>
      <c r="Q3843" t="s">
        <v>1642</v>
      </c>
      <c r="R3843" t="str">
        <f t="shared" ref="R3843:R3906" si="1456">LEFT(Q3843, FIND("|",Q3843&amp;"|")-1)</f>
        <v>Comedy</v>
      </c>
      <c r="S3843">
        <f t="shared" ref="S3843:S3906" si="1457">LEN(Q3843)-LEN(SUBSTITUTE(Q3843,"|",""))+1</f>
        <v>1</v>
      </c>
      <c r="T3843" t="s">
        <v>11062</v>
      </c>
      <c r="U3843" t="s">
        <v>18183</v>
      </c>
      <c r="V3843">
        <v>87739</v>
      </c>
      <c r="W3843" t="str">
        <f t="shared" ref="W3843:W3906" si="1458">IF(V3843&lt;=10000,"Very Low",IF(V3843&lt;=50000,"Low",IF(V3843&lt;=200000,"Medium",IF(V3843&lt;=500000,"High","Very High"))))</f>
        <v>Medium</v>
      </c>
      <c r="X3843">
        <v>3113</v>
      </c>
      <c r="Y3843" t="str">
        <f t="shared" ref="Y3843:Y3906" si="1459">IF(X3843&lt;=1000,"Very Low",IF(X3843&lt;=10000,"Low",IF(X3843&lt;=50000,"Medium",IF(X3843&lt;=200000,"High","Very High"))))</f>
        <v>Low</v>
      </c>
      <c r="Z3843" t="s">
        <v>10300</v>
      </c>
      <c r="AA3843">
        <v>0</v>
      </c>
      <c r="AB3843" t="str">
        <f t="shared" ref="AB3843:AB3906" si="1460">IF(AA3843=0,"Symbolic Poster",IF(AA3843=1,"Solo Star Poster",IF(AA3843&lt;=3,"Duo/Trio Poster","Ensemble Poster")))</f>
        <v>Symbolic Poster</v>
      </c>
      <c r="AC3843" t="s">
        <v>18184</v>
      </c>
      <c r="AD3843" t="s">
        <v>18185</v>
      </c>
      <c r="AE3843">
        <v>133</v>
      </c>
      <c r="AF3843" t="str">
        <f t="shared" ref="AF3843:AF3906" si="1461">IF(AE3843&lt;=500,"Very Low",IF(AE3843&lt;=2000,"Low",IF(AE3843&lt;=5000,"Medium",IF(AE3843&lt;=15000,"High","Very High"))))</f>
        <v>Very Low</v>
      </c>
      <c r="AG3843" t="s">
        <v>9</v>
      </c>
      <c r="AH3843" t="s">
        <v>10</v>
      </c>
      <c r="AI3843" t="s">
        <v>556</v>
      </c>
      <c r="AJ3843" t="str">
        <f t="shared" ref="AJ3843:AJ3906" si="1462">IF(OR(AI3843="G",AI3843="PG",AI3843="U",AI3843="TV-Y",AI3843="TV-G"),"Family",IF(OR(AI3843="PG-13",AI3843="UA",AI3843="TV-14"),"Teen",IF(OR(AI3843="R",AI3843="NC-17",AI3843="A",AI3843="TV-MA"),"Adult",IF(AI3843="Not Rated","No Rating","Other/Unknown"))))</f>
        <v>Adult</v>
      </c>
      <c r="AK3843">
        <v>4500000</v>
      </c>
      <c r="AL3843" t="str">
        <f t="shared" ref="AL3843:AL3906" si="1463">IF(AK3843&gt;=200000000,"Very High Budget",
IF(AND(AK3843&gt;=100000000,AK3843&lt;=199999999),"High Budget",
IF(AND(AK3843&gt;=30000000,AK3843&lt;=99999999),"Medium Budget",
IF(AK3843&lt;30000000,"Low Budget",""))))</f>
        <v>Low Budget</v>
      </c>
      <c r="AM3843">
        <v>1984</v>
      </c>
      <c r="AN3843">
        <f t="shared" ref="AN3843:AN3906" si="1464">$AY$20-AM3843</f>
        <v>41</v>
      </c>
      <c r="AO3843" t="str">
        <f t="shared" ref="AO3843:AO3906" si="1465">IF(AN3843&lt;=5,"Recent",IF(AND(AN3843&gt;=6,AN3843&lt;=15),"Modern Classic",IF(AN3843&gt;15,"Old Classic","")))</f>
        <v>Old Classic</v>
      </c>
      <c r="AP3843">
        <v>760</v>
      </c>
      <c r="AQ3843" t="str">
        <f t="shared" ref="AQ3843:AQ3906" si="1466">IF(AP3843&lt;=1000,"Very Low",IF(AP3843&lt;=10000,"Low",IF(AP3843&lt;=50000,"Medium",IF(AP3843&lt;=200000,"High","Very High"))))</f>
        <v>Very Low</v>
      </c>
      <c r="AR3843">
        <v>6.7</v>
      </c>
      <c r="AS3843" t="str">
        <f t="shared" ref="AS3843:AS3906" si="1467">IF(AND(AR3843&gt;=9,AR3843&lt;=10),"Master Piece",
IF(AND(AR3843&gt;=8,AR3843&lt;9),"Excellent",
IF(AND(AR3843&gt;=7,AR3843&lt;8),"Good",
IF(AND(AR3843&gt;=6,AR3843&lt;7),"Average",
IF(AND(AR3843&gt;=5,AR3843&lt;6),"Below Average",
IF(AND(AR3843&gt;=4,AR3843&lt;5),"Poor",
IF(AND(AR3843&gt;=3,AR3843&lt;4),"Very Poor",
IF(AND(AR3843&gt;=0,AR3843&lt;3),"Terrible",""))))))))</f>
        <v>Average</v>
      </c>
      <c r="AT3843">
        <v>1.85</v>
      </c>
      <c r="AU3843" t="str">
        <f t="shared" ref="AU3843:AU3906" si="1468">IF(AND(AT3843&gt;=1.3,AT3843&lt;=1.4),"Classic",IF(AND(AT3843&gt;=1.7,AT3843&lt;=1.9),"HDTV / Widescreen",IF(AND(AT3843&gt;=2.2,AT3843&lt;=2.4),"Cinematic Widescreen",IF(AND(AT3843&gt;=1.4,AT3843&lt;=1.6),"Standard Academy",IF(AT3843&gt;=2.4,"Ultra Widescreen","")))))</f>
        <v>HDTV / Widescreen</v>
      </c>
      <c r="AV3843">
        <v>0</v>
      </c>
      <c r="AW3843" t="str">
        <f t="shared" ref="AW3843:AW3906" si="1469">IF(AV3843&lt;=1000,"Very Low",IF(AV3843&lt;=10000,"Low",IF(AV3843&lt;=50000,"Medium",IF(AV3843&lt;=200000,"High","Very High"))))</f>
        <v>Very Low</v>
      </c>
    </row>
    <row r="3844" spans="1:49" x14ac:dyDescent="0.3">
      <c r="A3844" t="s">
        <v>0</v>
      </c>
      <c r="B3844" t="s">
        <v>13382</v>
      </c>
      <c r="C3844">
        <v>36</v>
      </c>
      <c r="D3844" t="str">
        <f t="shared" si="1449"/>
        <v>Very Low</v>
      </c>
      <c r="E3844">
        <v>104</v>
      </c>
      <c r="F3844" t="str">
        <f t="shared" si="1450"/>
        <v>1h 44m</v>
      </c>
      <c r="G3844" t="str">
        <f t="shared" si="1451"/>
        <v>Standard Movie</v>
      </c>
      <c r="H3844">
        <v>116</v>
      </c>
      <c r="I3844" t="str">
        <f t="shared" si="1452"/>
        <v>Very Low</v>
      </c>
      <c r="J3844">
        <v>83</v>
      </c>
      <c r="K3844" t="str">
        <f t="shared" si="1453"/>
        <v>Very Low</v>
      </c>
      <c r="L3844" t="s">
        <v>18186</v>
      </c>
      <c r="M3844">
        <v>1000</v>
      </c>
      <c r="N3844" t="str">
        <f t="shared" si="1454"/>
        <v>Low</v>
      </c>
      <c r="O3844">
        <f>O3843</f>
        <v>81200000</v>
      </c>
      <c r="P3844" t="str">
        <f t="shared" si="1455"/>
        <v>Hit</v>
      </c>
      <c r="Q3844" t="s">
        <v>2279</v>
      </c>
      <c r="R3844" t="str">
        <f t="shared" si="1456"/>
        <v>Adventure</v>
      </c>
      <c r="S3844">
        <f t="shared" si="1457"/>
        <v>3</v>
      </c>
      <c r="T3844" t="s">
        <v>7577</v>
      </c>
      <c r="U3844" t="s">
        <v>18187</v>
      </c>
      <c r="V3844">
        <v>50125</v>
      </c>
      <c r="W3844" t="str">
        <f t="shared" si="1458"/>
        <v>Medium</v>
      </c>
      <c r="X3844">
        <v>1662</v>
      </c>
      <c r="Y3844" t="str">
        <f t="shared" si="1459"/>
        <v>Low</v>
      </c>
      <c r="Z3844" t="s">
        <v>11029</v>
      </c>
      <c r="AA3844">
        <v>0</v>
      </c>
      <c r="AB3844" t="str">
        <f t="shared" si="1460"/>
        <v>Symbolic Poster</v>
      </c>
      <c r="AC3844" t="s">
        <v>18188</v>
      </c>
      <c r="AD3844" t="s">
        <v>18189</v>
      </c>
      <c r="AE3844">
        <v>140</v>
      </c>
      <c r="AF3844" t="str">
        <f t="shared" si="1461"/>
        <v>Very Low</v>
      </c>
      <c r="AG3844" t="s">
        <v>9</v>
      </c>
      <c r="AH3844" t="s">
        <v>10</v>
      </c>
      <c r="AI3844" t="s">
        <v>556</v>
      </c>
      <c r="AJ3844" t="str">
        <f t="shared" si="1462"/>
        <v>Adult</v>
      </c>
      <c r="AK3844">
        <v>4500000</v>
      </c>
      <c r="AL3844" t="str">
        <f t="shared" si="1463"/>
        <v>Low Budget</v>
      </c>
      <c r="AM3844">
        <v>1980</v>
      </c>
      <c r="AN3844">
        <f t="shared" si="1464"/>
        <v>45</v>
      </c>
      <c r="AO3844" t="str">
        <f t="shared" si="1465"/>
        <v>Old Classic</v>
      </c>
      <c r="AP3844">
        <v>511</v>
      </c>
      <c r="AQ3844" t="str">
        <f t="shared" si="1466"/>
        <v>Very Low</v>
      </c>
      <c r="AR3844">
        <v>5.7</v>
      </c>
      <c r="AS3844" t="str">
        <f t="shared" si="1467"/>
        <v>Below Average</v>
      </c>
      <c r="AT3844">
        <v>1.85</v>
      </c>
      <c r="AU3844" t="str">
        <f t="shared" si="1468"/>
        <v>HDTV / Widescreen</v>
      </c>
      <c r="AV3844">
        <v>0</v>
      </c>
      <c r="AW3844" t="str">
        <f t="shared" si="1469"/>
        <v>Very Low</v>
      </c>
    </row>
    <row r="3845" spans="1:49" x14ac:dyDescent="0.3">
      <c r="A3845" t="s">
        <v>0</v>
      </c>
      <c r="B3845" t="s">
        <v>342</v>
      </c>
      <c r="C3845">
        <v>84</v>
      </c>
      <c r="D3845" t="str">
        <f t="shared" si="1449"/>
        <v>Low</v>
      </c>
      <c r="E3845">
        <v>117</v>
      </c>
      <c r="F3845" t="str">
        <f t="shared" si="1450"/>
        <v>1h 57m</v>
      </c>
      <c r="G3845" t="str">
        <f t="shared" si="1451"/>
        <v>Standard Movie</v>
      </c>
      <c r="H3845">
        <v>179</v>
      </c>
      <c r="I3845" t="str">
        <f t="shared" si="1452"/>
        <v>Very Low</v>
      </c>
      <c r="J3845">
        <v>239</v>
      </c>
      <c r="K3845" t="str">
        <f t="shared" si="1453"/>
        <v>Very Low</v>
      </c>
      <c r="L3845" t="s">
        <v>18190</v>
      </c>
      <c r="M3845">
        <v>1000</v>
      </c>
      <c r="N3845" t="str">
        <f t="shared" si="1454"/>
        <v>Low</v>
      </c>
      <c r="O3845">
        <v>52700832</v>
      </c>
      <c r="P3845" t="str">
        <f t="shared" si="1455"/>
        <v>Hit</v>
      </c>
      <c r="Q3845" t="s">
        <v>1386</v>
      </c>
      <c r="R3845" t="str">
        <f t="shared" si="1456"/>
        <v>Comedy</v>
      </c>
      <c r="S3845">
        <f t="shared" si="1457"/>
        <v>3</v>
      </c>
      <c r="T3845" t="s">
        <v>174</v>
      </c>
      <c r="U3845" t="s">
        <v>18191</v>
      </c>
      <c r="V3845">
        <v>107923</v>
      </c>
      <c r="W3845" t="str">
        <f t="shared" si="1458"/>
        <v>Medium</v>
      </c>
      <c r="X3845">
        <v>1862</v>
      </c>
      <c r="Y3845" t="str">
        <f t="shared" si="1459"/>
        <v>Low</v>
      </c>
      <c r="Z3845" t="s">
        <v>7997</v>
      </c>
      <c r="AA3845">
        <v>4</v>
      </c>
      <c r="AB3845" t="str">
        <f t="shared" si="1460"/>
        <v>Ensemble Poster</v>
      </c>
      <c r="AC3845" t="s">
        <v>18192</v>
      </c>
      <c r="AD3845" t="s">
        <v>18193</v>
      </c>
      <c r="AE3845">
        <v>197</v>
      </c>
      <c r="AF3845" t="str">
        <f t="shared" si="1461"/>
        <v>Very Low</v>
      </c>
      <c r="AG3845" t="s">
        <v>9</v>
      </c>
      <c r="AH3845" t="s">
        <v>28</v>
      </c>
      <c r="AI3845" t="s">
        <v>556</v>
      </c>
      <c r="AJ3845" t="str">
        <f t="shared" si="1462"/>
        <v>Adult</v>
      </c>
      <c r="AK3845">
        <v>4500000</v>
      </c>
      <c r="AL3845" t="str">
        <f t="shared" si="1463"/>
        <v>Low Budget</v>
      </c>
      <c r="AM3845">
        <v>1994</v>
      </c>
      <c r="AN3845">
        <f t="shared" si="1464"/>
        <v>31</v>
      </c>
      <c r="AO3845" t="str">
        <f t="shared" si="1465"/>
        <v>Old Classic</v>
      </c>
      <c r="AP3845">
        <v>398</v>
      </c>
      <c r="AQ3845" t="str">
        <f t="shared" si="1466"/>
        <v>Very Low</v>
      </c>
      <c r="AR3845">
        <v>7.1</v>
      </c>
      <c r="AS3845" t="str">
        <f t="shared" si="1467"/>
        <v>Good</v>
      </c>
      <c r="AT3845">
        <v>1.66</v>
      </c>
      <c r="AU3845" t="str">
        <f t="shared" si="1468"/>
        <v/>
      </c>
      <c r="AV3845">
        <v>0</v>
      </c>
      <c r="AW3845" t="str">
        <f t="shared" si="1469"/>
        <v>Very Low</v>
      </c>
    </row>
    <row r="3846" spans="1:49" x14ac:dyDescent="0.3">
      <c r="A3846" t="s">
        <v>0</v>
      </c>
      <c r="B3846" t="s">
        <v>11102</v>
      </c>
      <c r="C3846">
        <v>118</v>
      </c>
      <c r="D3846" t="str">
        <f t="shared" si="1449"/>
        <v>Low</v>
      </c>
      <c r="E3846">
        <v>90</v>
      </c>
      <c r="F3846" t="str">
        <f t="shared" si="1450"/>
        <v>1h 30m</v>
      </c>
      <c r="G3846" t="str">
        <f t="shared" si="1451"/>
        <v>Standard Movie</v>
      </c>
      <c r="H3846">
        <v>143</v>
      </c>
      <c r="I3846" t="str">
        <f t="shared" si="1452"/>
        <v>Very Low</v>
      </c>
      <c r="J3846">
        <v>811</v>
      </c>
      <c r="K3846" t="str">
        <f t="shared" si="1453"/>
        <v>Very Low</v>
      </c>
      <c r="L3846" t="s">
        <v>3630</v>
      </c>
      <c r="M3846">
        <v>1000</v>
      </c>
      <c r="N3846" t="str">
        <f t="shared" si="1454"/>
        <v>Low</v>
      </c>
      <c r="O3846">
        <f t="shared" ref="O3846:O3847" si="1470">O3845</f>
        <v>52700832</v>
      </c>
      <c r="P3846" t="str">
        <f t="shared" si="1455"/>
        <v>Hit</v>
      </c>
      <c r="Q3846" t="s">
        <v>2498</v>
      </c>
      <c r="R3846" t="str">
        <f t="shared" si="1456"/>
        <v>Comedy</v>
      </c>
      <c r="S3846">
        <f t="shared" si="1457"/>
        <v>2</v>
      </c>
      <c r="T3846" t="s">
        <v>2590</v>
      </c>
      <c r="U3846" t="s">
        <v>18194</v>
      </c>
      <c r="V3846">
        <v>71217</v>
      </c>
      <c r="W3846" t="str">
        <f t="shared" si="1458"/>
        <v>Medium</v>
      </c>
      <c r="X3846">
        <v>5002</v>
      </c>
      <c r="Y3846" t="str">
        <f t="shared" si="1459"/>
        <v>Low</v>
      </c>
      <c r="Z3846" t="s">
        <v>1488</v>
      </c>
      <c r="AA3846">
        <v>1</v>
      </c>
      <c r="AB3846" t="str">
        <f t="shared" si="1460"/>
        <v>Solo Star Poster</v>
      </c>
      <c r="AC3846" t="s">
        <v>18195</v>
      </c>
      <c r="AD3846" t="s">
        <v>18196</v>
      </c>
      <c r="AE3846">
        <v>228</v>
      </c>
      <c r="AF3846" t="str">
        <f t="shared" si="1461"/>
        <v>Very Low</v>
      </c>
      <c r="AG3846" t="s">
        <v>9</v>
      </c>
      <c r="AH3846" t="s">
        <v>10</v>
      </c>
      <c r="AI3846" t="s">
        <v>7305</v>
      </c>
      <c r="AJ3846" t="str">
        <f t="shared" si="1462"/>
        <v>Other/Unknown</v>
      </c>
      <c r="AK3846">
        <v>4500000</v>
      </c>
      <c r="AL3846" t="str">
        <f t="shared" si="1463"/>
        <v>Low Budget</v>
      </c>
      <c r="AM3846">
        <v>1982</v>
      </c>
      <c r="AN3846">
        <f t="shared" si="1464"/>
        <v>43</v>
      </c>
      <c r="AO3846" t="str">
        <f t="shared" si="1465"/>
        <v>Old Classic</v>
      </c>
      <c r="AP3846">
        <v>901</v>
      </c>
      <c r="AQ3846" t="str">
        <f t="shared" si="1466"/>
        <v>Very Low</v>
      </c>
      <c r="AR3846">
        <v>7.2</v>
      </c>
      <c r="AS3846" t="str">
        <f t="shared" si="1467"/>
        <v>Good</v>
      </c>
      <c r="AT3846">
        <v>1.85</v>
      </c>
      <c r="AU3846" t="str">
        <f t="shared" si="1468"/>
        <v>HDTV / Widescreen</v>
      </c>
      <c r="AV3846">
        <v>0</v>
      </c>
      <c r="AW3846" t="str">
        <f t="shared" si="1469"/>
        <v>Very Low</v>
      </c>
    </row>
    <row r="3847" spans="1:49" x14ac:dyDescent="0.3">
      <c r="A3847" t="s">
        <v>0</v>
      </c>
      <c r="B3847" t="s">
        <v>18197</v>
      </c>
      <c r="C3847">
        <v>42</v>
      </c>
      <c r="D3847" t="str">
        <f t="shared" si="1449"/>
        <v>Very Low</v>
      </c>
      <c r="E3847">
        <v>115</v>
      </c>
      <c r="F3847" t="str">
        <f t="shared" si="1450"/>
        <v>1h 55m</v>
      </c>
      <c r="G3847" t="str">
        <f t="shared" si="1451"/>
        <v>Standard Movie</v>
      </c>
      <c r="H3847">
        <v>1000</v>
      </c>
      <c r="I3847" t="str">
        <f t="shared" si="1452"/>
        <v>Very Low</v>
      </c>
      <c r="J3847">
        <v>68</v>
      </c>
      <c r="K3847" t="str">
        <f t="shared" si="1453"/>
        <v>Very Low</v>
      </c>
      <c r="L3847" t="s">
        <v>18198</v>
      </c>
      <c r="M3847">
        <v>232</v>
      </c>
      <c r="N3847" t="str">
        <f t="shared" si="1454"/>
        <v>Low</v>
      </c>
      <c r="O3847">
        <f t="shared" si="1470"/>
        <v>52700832</v>
      </c>
      <c r="P3847" t="str">
        <f t="shared" si="1455"/>
        <v>Hit</v>
      </c>
      <c r="Q3847" t="s">
        <v>7014</v>
      </c>
      <c r="R3847" t="str">
        <f t="shared" si="1456"/>
        <v>Adventure</v>
      </c>
      <c r="S3847">
        <f t="shared" si="1457"/>
        <v>2</v>
      </c>
      <c r="T3847" t="s">
        <v>18199</v>
      </c>
      <c r="U3847" t="s">
        <v>18200</v>
      </c>
      <c r="V3847">
        <v>13474</v>
      </c>
      <c r="W3847" t="str">
        <f t="shared" si="1458"/>
        <v>Low</v>
      </c>
      <c r="X3847">
        <v>588</v>
      </c>
      <c r="Y3847" t="str">
        <f t="shared" si="1459"/>
        <v>Very Low</v>
      </c>
      <c r="Z3847" t="s">
        <v>18201</v>
      </c>
      <c r="AA3847">
        <v>0</v>
      </c>
      <c r="AB3847" t="str">
        <f t="shared" si="1460"/>
        <v>Symbolic Poster</v>
      </c>
      <c r="AC3847" t="s">
        <v>18202</v>
      </c>
      <c r="AD3847" t="s">
        <v>18203</v>
      </c>
      <c r="AE3847">
        <v>115</v>
      </c>
      <c r="AF3847" t="str">
        <f t="shared" si="1461"/>
        <v>Very Low</v>
      </c>
      <c r="AG3847" t="s">
        <v>9</v>
      </c>
      <c r="AH3847" t="s">
        <v>10</v>
      </c>
      <c r="AI3847" t="s">
        <v>5584</v>
      </c>
      <c r="AJ3847" t="str">
        <f t="shared" si="1462"/>
        <v>Other/Unknown</v>
      </c>
      <c r="AK3847">
        <v>4500000</v>
      </c>
      <c r="AL3847" t="str">
        <f t="shared" si="1463"/>
        <v>Low Budget</v>
      </c>
      <c r="AM3847">
        <v>1956</v>
      </c>
      <c r="AN3847">
        <f t="shared" si="1464"/>
        <v>69</v>
      </c>
      <c r="AO3847" t="str">
        <f t="shared" si="1465"/>
        <v>Old Classic</v>
      </c>
      <c r="AP3847">
        <v>169</v>
      </c>
      <c r="AQ3847" t="str">
        <f t="shared" si="1466"/>
        <v>Very Low</v>
      </c>
      <c r="AR3847">
        <v>7.4</v>
      </c>
      <c r="AS3847" t="str">
        <f t="shared" si="1467"/>
        <v>Good</v>
      </c>
      <c r="AT3847">
        <v>1.66</v>
      </c>
      <c r="AU3847" t="str">
        <f t="shared" si="1468"/>
        <v/>
      </c>
      <c r="AV3847">
        <v>0</v>
      </c>
      <c r="AW3847" t="str">
        <f t="shared" si="1469"/>
        <v>Very Low</v>
      </c>
    </row>
    <row r="3848" spans="1:49" x14ac:dyDescent="0.3">
      <c r="A3848" t="s">
        <v>0</v>
      </c>
      <c r="B3848" t="s">
        <v>5047</v>
      </c>
      <c r="C3848">
        <v>202</v>
      </c>
      <c r="D3848" t="str">
        <f t="shared" si="1449"/>
        <v>Medium</v>
      </c>
      <c r="E3848">
        <v>108</v>
      </c>
      <c r="F3848" t="str">
        <f t="shared" si="1450"/>
        <v>1h 48m</v>
      </c>
      <c r="G3848" t="str">
        <f t="shared" si="1451"/>
        <v>Standard Movie</v>
      </c>
      <c r="H3848">
        <v>0</v>
      </c>
      <c r="I3848" t="str">
        <f t="shared" si="1452"/>
        <v>Very Low</v>
      </c>
      <c r="J3848">
        <v>346</v>
      </c>
      <c r="K3848" t="str">
        <f t="shared" si="1453"/>
        <v>Very Low</v>
      </c>
      <c r="L3848" t="s">
        <v>953</v>
      </c>
      <c r="M3848">
        <v>22000</v>
      </c>
      <c r="N3848" t="str">
        <f t="shared" si="1454"/>
        <v>Medium</v>
      </c>
      <c r="O3848">
        <v>13060843</v>
      </c>
      <c r="P3848" t="str">
        <f t="shared" si="1455"/>
        <v>Average</v>
      </c>
      <c r="Q3848" t="s">
        <v>3380</v>
      </c>
      <c r="R3848" t="str">
        <f t="shared" si="1456"/>
        <v>Drama</v>
      </c>
      <c r="S3848">
        <f t="shared" si="1457"/>
        <v>1</v>
      </c>
      <c r="T3848" t="s">
        <v>668</v>
      </c>
      <c r="U3848" t="s">
        <v>18204</v>
      </c>
      <c r="V3848">
        <v>149528</v>
      </c>
      <c r="W3848" t="str">
        <f t="shared" si="1458"/>
        <v>Medium</v>
      </c>
      <c r="X3848">
        <v>26050</v>
      </c>
      <c r="Y3848" t="str">
        <f t="shared" si="1459"/>
        <v>Medium</v>
      </c>
      <c r="Z3848" t="s">
        <v>1259</v>
      </c>
      <c r="AA3848">
        <v>0</v>
      </c>
      <c r="AB3848" t="str">
        <f t="shared" si="1460"/>
        <v>Symbolic Poster</v>
      </c>
      <c r="AC3848" t="s">
        <v>18205</v>
      </c>
      <c r="AD3848" t="s">
        <v>18206</v>
      </c>
      <c r="AE3848">
        <v>454</v>
      </c>
      <c r="AF3848" t="str">
        <f t="shared" si="1461"/>
        <v>Very Low</v>
      </c>
      <c r="AG3848" t="s">
        <v>9</v>
      </c>
      <c r="AH3848" t="s">
        <v>10</v>
      </c>
      <c r="AI3848" t="s">
        <v>556</v>
      </c>
      <c r="AJ3848" t="str">
        <f t="shared" si="1462"/>
        <v>Adult</v>
      </c>
      <c r="AK3848">
        <v>15000000</v>
      </c>
      <c r="AL3848" t="str">
        <f t="shared" si="1463"/>
        <v>Low Budget</v>
      </c>
      <c r="AM3848">
        <v>2002</v>
      </c>
      <c r="AN3848">
        <f t="shared" si="1464"/>
        <v>23</v>
      </c>
      <c r="AO3848" t="str">
        <f t="shared" si="1465"/>
        <v>Old Classic</v>
      </c>
      <c r="AP3848">
        <v>3000</v>
      </c>
      <c r="AQ3848" t="str">
        <f t="shared" si="1466"/>
        <v>Low</v>
      </c>
      <c r="AR3848">
        <v>7.7</v>
      </c>
      <c r="AS3848" t="str">
        <f t="shared" si="1467"/>
        <v>Good</v>
      </c>
      <c r="AT3848">
        <v>2.35</v>
      </c>
      <c r="AU3848" t="str">
        <f t="shared" si="1468"/>
        <v>Cinematic Widescreen</v>
      </c>
      <c r="AV3848">
        <v>0</v>
      </c>
      <c r="AW3848" t="str">
        <f t="shared" si="1469"/>
        <v>Very Low</v>
      </c>
    </row>
    <row r="3849" spans="1:49" x14ac:dyDescent="0.3">
      <c r="A3849" t="s">
        <v>0</v>
      </c>
      <c r="B3849" t="str">
        <f>B3848</f>
        <v>Spike Lee</v>
      </c>
      <c r="C3849">
        <v>5</v>
      </c>
      <c r="D3849" t="str">
        <f t="shared" si="1449"/>
        <v>Very Low</v>
      </c>
      <c r="E3849">
        <v>43</v>
      </c>
      <c r="F3849" t="str">
        <f t="shared" si="1450"/>
        <v>0h 43m</v>
      </c>
      <c r="G3849" t="str">
        <f t="shared" si="1451"/>
        <v>Short Film</v>
      </c>
      <c r="H3849">
        <f>H3848</f>
        <v>0</v>
      </c>
      <c r="I3849" t="str">
        <f t="shared" si="1452"/>
        <v>Very Low</v>
      </c>
      <c r="J3849">
        <v>298</v>
      </c>
      <c r="K3849" t="str">
        <f t="shared" si="1453"/>
        <v>Very Low</v>
      </c>
      <c r="L3849" t="s">
        <v>18207</v>
      </c>
      <c r="M3849">
        <v>562</v>
      </c>
      <c r="N3849" t="str">
        <f t="shared" si="1454"/>
        <v>Low</v>
      </c>
      <c r="O3849">
        <f>O3848</f>
        <v>13060843</v>
      </c>
      <c r="P3849" t="str">
        <f t="shared" si="1455"/>
        <v>Average</v>
      </c>
      <c r="Q3849" t="s">
        <v>1906</v>
      </c>
      <c r="R3849" t="str">
        <f t="shared" si="1456"/>
        <v>Crime</v>
      </c>
      <c r="S3849">
        <f t="shared" si="1457"/>
        <v>2</v>
      </c>
      <c r="T3849" t="s">
        <v>900</v>
      </c>
      <c r="U3849" t="s">
        <v>18208</v>
      </c>
      <c r="V3849">
        <v>6762</v>
      </c>
      <c r="W3849" t="str">
        <f t="shared" si="1458"/>
        <v>Very Low</v>
      </c>
      <c r="X3849">
        <v>1587</v>
      </c>
      <c r="Y3849" t="str">
        <f t="shared" si="1459"/>
        <v>Low</v>
      </c>
      <c r="Z3849" t="s">
        <v>6567</v>
      </c>
      <c r="AA3849">
        <v>0</v>
      </c>
      <c r="AB3849" t="str">
        <f t="shared" si="1460"/>
        <v>Symbolic Poster</v>
      </c>
      <c r="AC3849" t="str">
        <f>AC3848</f>
        <v>bar|dream|drug dealing|nightclub|widower</v>
      </c>
      <c r="AD3849" t="s">
        <v>18209</v>
      </c>
      <c r="AE3849">
        <v>27</v>
      </c>
      <c r="AF3849" t="str">
        <f t="shared" si="1461"/>
        <v>Very Low</v>
      </c>
      <c r="AG3849" t="s">
        <v>9</v>
      </c>
      <c r="AH3849" t="s">
        <v>10</v>
      </c>
      <c r="AI3849" t="str">
        <f t="shared" ref="AI3849:AM3849" si="1471">AI3848</f>
        <v>R</v>
      </c>
      <c r="AJ3849" t="str">
        <f t="shared" si="1462"/>
        <v>Adult</v>
      </c>
      <c r="AK3849">
        <f t="shared" si="1471"/>
        <v>15000000</v>
      </c>
      <c r="AL3849" t="str">
        <f t="shared" si="1463"/>
        <v>Low Budget</v>
      </c>
      <c r="AM3849">
        <f t="shared" si="1471"/>
        <v>2002</v>
      </c>
      <c r="AN3849">
        <f t="shared" si="1464"/>
        <v>23</v>
      </c>
      <c r="AO3849" t="str">
        <f t="shared" si="1465"/>
        <v>Old Classic</v>
      </c>
      <c r="AP3849">
        <v>560</v>
      </c>
      <c r="AQ3849" t="str">
        <f t="shared" si="1466"/>
        <v>Very Low</v>
      </c>
      <c r="AR3849">
        <v>7.7</v>
      </c>
      <c r="AS3849" t="str">
        <f t="shared" si="1467"/>
        <v>Good</v>
      </c>
      <c r="AT3849">
        <v>16</v>
      </c>
      <c r="AU3849" t="str">
        <f t="shared" si="1468"/>
        <v>Ultra Widescreen</v>
      </c>
      <c r="AV3849">
        <v>2000</v>
      </c>
      <c r="AW3849" t="str">
        <f t="shared" si="1469"/>
        <v>Low</v>
      </c>
    </row>
    <row r="3850" spans="1:49" x14ac:dyDescent="0.3">
      <c r="A3850" t="s">
        <v>0</v>
      </c>
      <c r="B3850" t="s">
        <v>414</v>
      </c>
      <c r="C3850">
        <v>120</v>
      </c>
      <c r="D3850" t="str">
        <f t="shared" si="1449"/>
        <v>Low</v>
      </c>
      <c r="E3850">
        <v>109</v>
      </c>
      <c r="F3850" t="str">
        <f t="shared" si="1450"/>
        <v>1h 49m</v>
      </c>
      <c r="G3850" t="str">
        <f t="shared" si="1451"/>
        <v>Standard Movie</v>
      </c>
      <c r="H3850">
        <v>0</v>
      </c>
      <c r="I3850" t="str">
        <f t="shared" si="1452"/>
        <v>Very Low</v>
      </c>
      <c r="J3850">
        <v>126</v>
      </c>
      <c r="K3850" t="str">
        <f t="shared" si="1453"/>
        <v>Very Low</v>
      </c>
      <c r="L3850" t="s">
        <v>18210</v>
      </c>
      <c r="M3850">
        <v>3000</v>
      </c>
      <c r="N3850" t="str">
        <f t="shared" si="1454"/>
        <v>Low</v>
      </c>
      <c r="O3850">
        <v>3798532</v>
      </c>
      <c r="P3850" t="str">
        <f t="shared" si="1455"/>
        <v>Flop</v>
      </c>
      <c r="Q3850" t="s">
        <v>5245</v>
      </c>
      <c r="R3850" t="str">
        <f t="shared" si="1456"/>
        <v>Crime</v>
      </c>
      <c r="S3850">
        <f t="shared" si="1457"/>
        <v>4</v>
      </c>
      <c r="T3850" t="s">
        <v>112</v>
      </c>
      <c r="U3850" t="s">
        <v>18211</v>
      </c>
      <c r="V3850">
        <v>41138</v>
      </c>
      <c r="W3850" t="str">
        <f t="shared" si="1458"/>
        <v>Low</v>
      </c>
      <c r="X3850">
        <v>3668</v>
      </c>
      <c r="Y3850" t="str">
        <f t="shared" si="1459"/>
        <v>Low</v>
      </c>
      <c r="Z3850" t="s">
        <v>18212</v>
      </c>
      <c r="AA3850">
        <v>0</v>
      </c>
      <c r="AB3850" t="str">
        <f t="shared" si="1460"/>
        <v>Symbolic Poster</v>
      </c>
      <c r="AC3850" t="s">
        <v>18213</v>
      </c>
      <c r="AD3850" t="s">
        <v>18214</v>
      </c>
      <c r="AE3850">
        <v>208</v>
      </c>
      <c r="AF3850" t="str">
        <f t="shared" si="1461"/>
        <v>Very Low</v>
      </c>
      <c r="AG3850" t="s">
        <v>9</v>
      </c>
      <c r="AH3850" t="s">
        <v>10</v>
      </c>
      <c r="AI3850" t="s">
        <v>556</v>
      </c>
      <c r="AJ3850" t="str">
        <f t="shared" si="1462"/>
        <v>Adult</v>
      </c>
      <c r="AK3850">
        <v>4500000</v>
      </c>
      <c r="AL3850" t="str">
        <f t="shared" si="1463"/>
        <v>Low Budget</v>
      </c>
      <c r="AM3850">
        <v>1996</v>
      </c>
      <c r="AN3850">
        <f t="shared" si="1464"/>
        <v>29</v>
      </c>
      <c r="AO3850" t="str">
        <f t="shared" si="1465"/>
        <v>Old Classic</v>
      </c>
      <c r="AP3850">
        <v>441</v>
      </c>
      <c r="AQ3850" t="str">
        <f t="shared" si="1466"/>
        <v>Very Low</v>
      </c>
      <c r="AR3850">
        <v>7.4</v>
      </c>
      <c r="AS3850" t="str">
        <f t="shared" si="1467"/>
        <v>Good</v>
      </c>
      <c r="AT3850">
        <v>1.85</v>
      </c>
      <c r="AU3850" t="str">
        <f t="shared" si="1468"/>
        <v>HDTV / Widescreen</v>
      </c>
      <c r="AV3850">
        <v>2000</v>
      </c>
      <c r="AW3850" t="str">
        <f t="shared" si="1469"/>
        <v>Low</v>
      </c>
    </row>
    <row r="3851" spans="1:49" x14ac:dyDescent="0.3">
      <c r="A3851" t="s">
        <v>0</v>
      </c>
      <c r="B3851" t="s">
        <v>1175</v>
      </c>
      <c r="C3851">
        <v>234</v>
      </c>
      <c r="D3851" t="str">
        <f t="shared" si="1449"/>
        <v>Medium</v>
      </c>
      <c r="E3851">
        <v>102</v>
      </c>
      <c r="F3851" t="str">
        <f t="shared" si="1450"/>
        <v>1h 42m</v>
      </c>
      <c r="G3851" t="str">
        <f t="shared" si="1451"/>
        <v>Standard Movie</v>
      </c>
      <c r="H3851">
        <v>0</v>
      </c>
      <c r="I3851" t="str">
        <f t="shared" si="1452"/>
        <v>Very Low</v>
      </c>
      <c r="J3851">
        <v>167</v>
      </c>
      <c r="K3851" t="str">
        <f t="shared" si="1453"/>
        <v>Very Low</v>
      </c>
      <c r="L3851" t="s">
        <v>1791</v>
      </c>
      <c r="M3851">
        <v>1000</v>
      </c>
      <c r="N3851" t="str">
        <f t="shared" si="1454"/>
        <v>Low</v>
      </c>
      <c r="O3851">
        <v>3609278</v>
      </c>
      <c r="P3851" t="str">
        <f t="shared" si="1455"/>
        <v>Flop</v>
      </c>
      <c r="Q3851" t="s">
        <v>3380</v>
      </c>
      <c r="R3851" t="str">
        <f t="shared" si="1456"/>
        <v>Drama</v>
      </c>
      <c r="S3851">
        <f t="shared" si="1457"/>
        <v>1</v>
      </c>
      <c r="T3851" t="s">
        <v>7734</v>
      </c>
      <c r="U3851" t="s">
        <v>18215</v>
      </c>
      <c r="V3851">
        <v>573541</v>
      </c>
      <c r="W3851" t="str">
        <f t="shared" si="1458"/>
        <v>Very High</v>
      </c>
      <c r="X3851">
        <v>2235</v>
      </c>
      <c r="Y3851" t="str">
        <f t="shared" si="1459"/>
        <v>Low</v>
      </c>
      <c r="Z3851" t="s">
        <v>18216</v>
      </c>
      <c r="AA3851">
        <v>0</v>
      </c>
      <c r="AB3851" t="str">
        <f t="shared" si="1460"/>
        <v>Symbolic Poster</v>
      </c>
      <c r="AC3851" t="s">
        <v>18217</v>
      </c>
      <c r="AD3851" t="s">
        <v>18218</v>
      </c>
      <c r="AE3851">
        <v>1916</v>
      </c>
      <c r="AF3851" t="str">
        <f t="shared" si="1461"/>
        <v>Low</v>
      </c>
      <c r="AG3851" t="s">
        <v>9</v>
      </c>
      <c r="AH3851" t="s">
        <v>10</v>
      </c>
      <c r="AI3851" t="s">
        <v>556</v>
      </c>
      <c r="AJ3851" t="str">
        <f t="shared" si="1462"/>
        <v>Adult</v>
      </c>
      <c r="AK3851">
        <v>4500000</v>
      </c>
      <c r="AL3851" t="str">
        <f t="shared" si="1463"/>
        <v>Low Budget</v>
      </c>
      <c r="AM3851">
        <v>2000</v>
      </c>
      <c r="AN3851">
        <f t="shared" si="1464"/>
        <v>25</v>
      </c>
      <c r="AO3851" t="str">
        <f t="shared" si="1465"/>
        <v>Old Classic</v>
      </c>
      <c r="AP3851">
        <v>1000</v>
      </c>
      <c r="AQ3851" t="str">
        <f t="shared" si="1466"/>
        <v>Very Low</v>
      </c>
      <c r="AR3851">
        <v>8.4</v>
      </c>
      <c r="AS3851" t="str">
        <f t="shared" si="1467"/>
        <v>Excellent</v>
      </c>
      <c r="AT3851">
        <v>1.37</v>
      </c>
      <c r="AU3851" t="str">
        <f t="shared" si="1468"/>
        <v>Classic</v>
      </c>
      <c r="AV3851">
        <v>38000</v>
      </c>
      <c r="AW3851" t="str">
        <f t="shared" si="1469"/>
        <v>Medium</v>
      </c>
    </row>
    <row r="3852" spans="1:49" x14ac:dyDescent="0.3">
      <c r="A3852" t="s">
        <v>0</v>
      </c>
      <c r="B3852" t="s">
        <v>18219</v>
      </c>
      <c r="C3852">
        <v>17</v>
      </c>
      <c r="D3852" t="str">
        <f t="shared" si="1449"/>
        <v>Very Low</v>
      </c>
      <c r="E3852">
        <v>100</v>
      </c>
      <c r="F3852" t="str">
        <f t="shared" si="1450"/>
        <v>1h 40m</v>
      </c>
      <c r="G3852" t="str">
        <f t="shared" si="1451"/>
        <v>Standard Movie</v>
      </c>
      <c r="H3852">
        <v>9</v>
      </c>
      <c r="I3852" t="str">
        <f t="shared" si="1452"/>
        <v>Very Low</v>
      </c>
      <c r="J3852">
        <v>37</v>
      </c>
      <c r="K3852" t="str">
        <f t="shared" si="1453"/>
        <v>Very Low</v>
      </c>
      <c r="L3852" t="s">
        <v>18220</v>
      </c>
      <c r="M3852">
        <v>188</v>
      </c>
      <c r="N3852" t="str">
        <f t="shared" si="1454"/>
        <v>Low</v>
      </c>
      <c r="O3852">
        <f>O3851</f>
        <v>3609278</v>
      </c>
      <c r="P3852" t="str">
        <f t="shared" si="1455"/>
        <v>Flop</v>
      </c>
      <c r="Q3852" t="s">
        <v>16942</v>
      </c>
      <c r="R3852" t="str">
        <f t="shared" si="1456"/>
        <v>Musical</v>
      </c>
      <c r="S3852">
        <f t="shared" si="1457"/>
        <v>2</v>
      </c>
      <c r="T3852" t="s">
        <v>18221</v>
      </c>
      <c r="U3852" t="s">
        <v>18222</v>
      </c>
      <c r="V3852">
        <v>2756</v>
      </c>
      <c r="W3852" t="str">
        <f t="shared" si="1458"/>
        <v>Very Low</v>
      </c>
      <c r="X3852">
        <v>496</v>
      </c>
      <c r="Y3852" t="str">
        <f t="shared" si="1459"/>
        <v>Very Low</v>
      </c>
      <c r="Z3852" t="s">
        <v>18223</v>
      </c>
      <c r="AA3852">
        <v>2</v>
      </c>
      <c r="AB3852" t="str">
        <f t="shared" si="1460"/>
        <v>Duo/Trio Poster</v>
      </c>
      <c r="AC3852" t="s">
        <v>18224</v>
      </c>
      <c r="AD3852" t="s">
        <v>18225</v>
      </c>
      <c r="AE3852">
        <v>55</v>
      </c>
      <c r="AF3852" t="str">
        <f t="shared" si="1461"/>
        <v>Very Low</v>
      </c>
      <c r="AG3852" t="s">
        <v>9</v>
      </c>
      <c r="AH3852" t="s">
        <v>10</v>
      </c>
      <c r="AI3852" t="s">
        <v>6007</v>
      </c>
      <c r="AJ3852" t="str">
        <f t="shared" si="1462"/>
        <v>Other/Unknown</v>
      </c>
      <c r="AK3852">
        <f>AK3851</f>
        <v>4500000</v>
      </c>
      <c r="AL3852" t="str">
        <f t="shared" si="1463"/>
        <v>Low Budget</v>
      </c>
      <c r="AM3852">
        <v>1945</v>
      </c>
      <c r="AN3852">
        <f t="shared" si="1464"/>
        <v>80</v>
      </c>
      <c r="AO3852" t="str">
        <f t="shared" si="1465"/>
        <v>Old Classic</v>
      </c>
      <c r="AP3852">
        <v>135</v>
      </c>
      <c r="AQ3852" t="str">
        <f t="shared" si="1466"/>
        <v>Very Low</v>
      </c>
      <c r="AR3852">
        <v>7.1</v>
      </c>
      <c r="AS3852" t="str">
        <f t="shared" si="1467"/>
        <v>Good</v>
      </c>
      <c r="AT3852">
        <v>1.37</v>
      </c>
      <c r="AU3852" t="str">
        <f t="shared" si="1468"/>
        <v>Classic</v>
      </c>
      <c r="AV3852">
        <v>501</v>
      </c>
      <c r="AW3852" t="str">
        <f t="shared" si="1469"/>
        <v>Very Low</v>
      </c>
    </row>
    <row r="3853" spans="1:49" x14ac:dyDescent="0.3">
      <c r="A3853" t="s">
        <v>0</v>
      </c>
      <c r="B3853" t="s">
        <v>18226</v>
      </c>
      <c r="C3853">
        <v>35</v>
      </c>
      <c r="D3853" t="str">
        <f t="shared" si="1449"/>
        <v>Very Low</v>
      </c>
      <c r="E3853">
        <v>115</v>
      </c>
      <c r="F3853" t="str">
        <f t="shared" si="1450"/>
        <v>1h 55m</v>
      </c>
      <c r="G3853" t="str">
        <f t="shared" si="1451"/>
        <v>Standard Movie</v>
      </c>
      <c r="H3853">
        <v>98</v>
      </c>
      <c r="I3853" t="str">
        <f t="shared" si="1452"/>
        <v>Very Low</v>
      </c>
      <c r="J3853">
        <v>4</v>
      </c>
      <c r="K3853" t="str">
        <f t="shared" si="1453"/>
        <v>Very Low</v>
      </c>
      <c r="L3853" t="s">
        <v>18227</v>
      </c>
      <c r="M3853">
        <v>341</v>
      </c>
      <c r="N3853" t="str">
        <f t="shared" si="1454"/>
        <v>Low</v>
      </c>
      <c r="O3853">
        <v>1687311</v>
      </c>
      <c r="P3853" t="str">
        <f t="shared" si="1455"/>
        <v>Flop</v>
      </c>
      <c r="Q3853" t="s">
        <v>18228</v>
      </c>
      <c r="R3853" t="str">
        <f t="shared" si="1456"/>
        <v>Drama</v>
      </c>
      <c r="S3853">
        <f t="shared" si="1457"/>
        <v>2</v>
      </c>
      <c r="T3853" t="s">
        <v>18229</v>
      </c>
      <c r="U3853" t="s">
        <v>18230</v>
      </c>
      <c r="V3853">
        <v>2412</v>
      </c>
      <c r="W3853" t="str">
        <f t="shared" si="1458"/>
        <v>Very Low</v>
      </c>
      <c r="X3853">
        <v>371</v>
      </c>
      <c r="Y3853" t="str">
        <f t="shared" si="1459"/>
        <v>Very Low</v>
      </c>
      <c r="Z3853" t="s">
        <v>18231</v>
      </c>
      <c r="AA3853">
        <v>3</v>
      </c>
      <c r="AB3853" t="str">
        <f t="shared" si="1460"/>
        <v>Duo/Trio Poster</v>
      </c>
      <c r="AC3853" t="s">
        <v>18232</v>
      </c>
      <c r="AD3853" t="s">
        <v>18233</v>
      </c>
      <c r="AE3853">
        <v>40</v>
      </c>
      <c r="AF3853" t="str">
        <f t="shared" si="1461"/>
        <v>Very Low</v>
      </c>
      <c r="AG3853" t="s">
        <v>2749</v>
      </c>
      <c r="AH3853" t="s">
        <v>3542</v>
      </c>
      <c r="AI3853" t="s">
        <v>11</v>
      </c>
      <c r="AJ3853" t="str">
        <f t="shared" si="1462"/>
        <v>Teen</v>
      </c>
      <c r="AK3853">
        <v>700000000</v>
      </c>
      <c r="AL3853" t="str">
        <f t="shared" si="1463"/>
        <v>Very High Budget</v>
      </c>
      <c r="AM3853">
        <v>1998</v>
      </c>
      <c r="AN3853">
        <f t="shared" si="1464"/>
        <v>27</v>
      </c>
      <c r="AO3853" t="str">
        <f t="shared" si="1465"/>
        <v>Old Classic</v>
      </c>
      <c r="AP3853">
        <v>26</v>
      </c>
      <c r="AQ3853" t="str">
        <f t="shared" si="1466"/>
        <v>Very Low</v>
      </c>
      <c r="AR3853">
        <v>7.2</v>
      </c>
      <c r="AS3853" t="str">
        <f t="shared" si="1467"/>
        <v>Good</v>
      </c>
      <c r="AT3853">
        <v>2</v>
      </c>
      <c r="AU3853" t="str">
        <f t="shared" si="1468"/>
        <v/>
      </c>
      <c r="AV3853">
        <v>539</v>
      </c>
      <c r="AW3853" t="str">
        <f t="shared" si="1469"/>
        <v>Very Low</v>
      </c>
    </row>
    <row r="3854" spans="1:49" x14ac:dyDescent="0.3">
      <c r="A3854" t="s">
        <v>0</v>
      </c>
      <c r="B3854" t="s">
        <v>731</v>
      </c>
      <c r="C3854">
        <v>48</v>
      </c>
      <c r="D3854" t="str">
        <f t="shared" si="1449"/>
        <v>Very Low</v>
      </c>
      <c r="E3854">
        <v>122</v>
      </c>
      <c r="F3854" t="str">
        <f t="shared" si="1450"/>
        <v>2h 2m</v>
      </c>
      <c r="G3854" t="str">
        <f t="shared" si="1451"/>
        <v>Long Movie</v>
      </c>
      <c r="H3854">
        <v>0</v>
      </c>
      <c r="I3854" t="str">
        <f t="shared" si="1452"/>
        <v>Very Low</v>
      </c>
      <c r="J3854">
        <v>491</v>
      </c>
      <c r="K3854" t="str">
        <f t="shared" si="1453"/>
        <v>Very Low</v>
      </c>
      <c r="L3854" t="s">
        <v>8240</v>
      </c>
      <c r="M3854">
        <v>854</v>
      </c>
      <c r="N3854" t="str">
        <f t="shared" si="1454"/>
        <v>Low</v>
      </c>
      <c r="O3854">
        <f>O3853</f>
        <v>1687311</v>
      </c>
      <c r="P3854" t="str">
        <f t="shared" si="1455"/>
        <v>Flop</v>
      </c>
      <c r="Q3854" t="s">
        <v>2145</v>
      </c>
      <c r="R3854" t="str">
        <f t="shared" si="1456"/>
        <v>Drama</v>
      </c>
      <c r="S3854">
        <f t="shared" si="1457"/>
        <v>4</v>
      </c>
      <c r="T3854" t="s">
        <v>3474</v>
      </c>
      <c r="U3854" t="s">
        <v>18234</v>
      </c>
      <c r="V3854">
        <v>15175</v>
      </c>
      <c r="W3854" t="str">
        <f t="shared" si="1458"/>
        <v>Low</v>
      </c>
      <c r="X3854">
        <v>2762</v>
      </c>
      <c r="Y3854" t="str">
        <f t="shared" si="1459"/>
        <v>Low</v>
      </c>
      <c r="Z3854" t="s">
        <v>18235</v>
      </c>
      <c r="AA3854">
        <v>0</v>
      </c>
      <c r="AB3854" t="str">
        <f t="shared" si="1460"/>
        <v>Symbolic Poster</v>
      </c>
      <c r="AC3854" t="s">
        <v>18236</v>
      </c>
      <c r="AD3854" t="s">
        <v>18237</v>
      </c>
      <c r="AE3854">
        <v>89</v>
      </c>
      <c r="AF3854" t="str">
        <f t="shared" si="1461"/>
        <v>Very Low</v>
      </c>
      <c r="AG3854" t="s">
        <v>9</v>
      </c>
      <c r="AH3854" t="s">
        <v>28</v>
      </c>
      <c r="AI3854" t="s">
        <v>556</v>
      </c>
      <c r="AJ3854" t="str">
        <f t="shared" si="1462"/>
        <v>Adult</v>
      </c>
      <c r="AK3854">
        <v>4500000</v>
      </c>
      <c r="AL3854" t="str">
        <f t="shared" si="1463"/>
        <v>Low Budget</v>
      </c>
      <c r="AM3854">
        <v>1986</v>
      </c>
      <c r="AN3854">
        <f t="shared" si="1464"/>
        <v>39</v>
      </c>
      <c r="AO3854" t="str">
        <f t="shared" si="1465"/>
        <v>Old Classic</v>
      </c>
      <c r="AP3854">
        <v>652</v>
      </c>
      <c r="AQ3854" t="str">
        <f t="shared" si="1466"/>
        <v>Very Low</v>
      </c>
      <c r="AR3854">
        <v>7.5</v>
      </c>
      <c r="AS3854" t="str">
        <f t="shared" si="1467"/>
        <v>Good</v>
      </c>
      <c r="AT3854">
        <v>1.85</v>
      </c>
      <c r="AU3854" t="str">
        <f t="shared" si="1468"/>
        <v>HDTV / Widescreen</v>
      </c>
      <c r="AV3854">
        <v>1000</v>
      </c>
      <c r="AW3854" t="str">
        <f t="shared" si="1469"/>
        <v>Very Low</v>
      </c>
    </row>
    <row r="3855" spans="1:49" x14ac:dyDescent="0.3">
      <c r="A3855" t="s">
        <v>0</v>
      </c>
      <c r="B3855" t="s">
        <v>18238</v>
      </c>
      <c r="C3855">
        <v>49</v>
      </c>
      <c r="D3855" t="str">
        <f t="shared" si="1449"/>
        <v>Very Low</v>
      </c>
      <c r="E3855">
        <v>98</v>
      </c>
      <c r="F3855" t="str">
        <f t="shared" si="1450"/>
        <v>1h 38m</v>
      </c>
      <c r="G3855" t="str">
        <f t="shared" si="1451"/>
        <v>Standard Movie</v>
      </c>
      <c r="H3855">
        <v>10</v>
      </c>
      <c r="I3855" t="str">
        <f t="shared" si="1452"/>
        <v>Very Low</v>
      </c>
      <c r="J3855">
        <v>402</v>
      </c>
      <c r="K3855" t="str">
        <f t="shared" si="1453"/>
        <v>Very Low</v>
      </c>
      <c r="L3855" t="s">
        <v>18239</v>
      </c>
      <c r="M3855">
        <v>589</v>
      </c>
      <c r="N3855" t="str">
        <f t="shared" si="1454"/>
        <v>Low</v>
      </c>
      <c r="O3855">
        <v>10429707</v>
      </c>
      <c r="P3855" t="str">
        <f t="shared" si="1455"/>
        <v>Average</v>
      </c>
      <c r="Q3855" t="s">
        <v>1642</v>
      </c>
      <c r="R3855" t="str">
        <f t="shared" si="1456"/>
        <v>Comedy</v>
      </c>
      <c r="S3855">
        <f t="shared" si="1457"/>
        <v>1</v>
      </c>
      <c r="T3855" t="s">
        <v>18240</v>
      </c>
      <c r="U3855" t="s">
        <v>18241</v>
      </c>
      <c r="V3855">
        <v>10483</v>
      </c>
      <c r="W3855" t="str">
        <f t="shared" si="1458"/>
        <v>Low</v>
      </c>
      <c r="X3855">
        <v>2705</v>
      </c>
      <c r="Y3855" t="str">
        <f t="shared" si="1459"/>
        <v>Low</v>
      </c>
      <c r="Z3855" t="s">
        <v>6731</v>
      </c>
      <c r="AA3855">
        <f>AA3854</f>
        <v>0</v>
      </c>
      <c r="AB3855" t="str">
        <f t="shared" si="1460"/>
        <v>Symbolic Poster</v>
      </c>
      <c r="AC3855" t="s">
        <v>18242</v>
      </c>
      <c r="AD3855" t="s">
        <v>18243</v>
      </c>
      <c r="AE3855">
        <v>125</v>
      </c>
      <c r="AF3855" t="str">
        <f t="shared" si="1461"/>
        <v>Very Low</v>
      </c>
      <c r="AG3855" t="s">
        <v>9</v>
      </c>
      <c r="AH3855" t="s">
        <v>10</v>
      </c>
      <c r="AI3855" t="s">
        <v>66</v>
      </c>
      <c r="AJ3855" t="str">
        <f t="shared" si="1462"/>
        <v>Family</v>
      </c>
      <c r="AK3855">
        <v>5000000</v>
      </c>
      <c r="AL3855" t="str">
        <f t="shared" si="1463"/>
        <v>Low Budget</v>
      </c>
      <c r="AM3855">
        <v>2014</v>
      </c>
      <c r="AN3855">
        <f t="shared" si="1464"/>
        <v>11</v>
      </c>
      <c r="AO3855" t="str">
        <f t="shared" si="1465"/>
        <v>Modern Classic</v>
      </c>
      <c r="AP3855">
        <v>416</v>
      </c>
      <c r="AQ3855" t="str">
        <f t="shared" si="1466"/>
        <v>Very Low</v>
      </c>
      <c r="AR3855">
        <v>5.4</v>
      </c>
      <c r="AS3855" t="str">
        <f t="shared" si="1467"/>
        <v>Below Average</v>
      </c>
      <c r="AT3855">
        <v>2.35</v>
      </c>
      <c r="AU3855" t="str">
        <f t="shared" si="1468"/>
        <v>Cinematic Widescreen</v>
      </c>
      <c r="AV3855">
        <v>0</v>
      </c>
      <c r="AW3855" t="str">
        <f t="shared" si="1469"/>
        <v>Very Low</v>
      </c>
    </row>
    <row r="3856" spans="1:49" x14ac:dyDescent="0.3">
      <c r="A3856" t="s">
        <v>0</v>
      </c>
      <c r="B3856" t="s">
        <v>9773</v>
      </c>
      <c r="C3856">
        <v>283</v>
      </c>
      <c r="D3856" t="str">
        <f t="shared" si="1449"/>
        <v>Medium</v>
      </c>
      <c r="E3856">
        <v>133</v>
      </c>
      <c r="F3856" t="str">
        <f t="shared" si="1450"/>
        <v>2h 13m</v>
      </c>
      <c r="G3856" t="str">
        <f t="shared" si="1451"/>
        <v>Long Movie</v>
      </c>
      <c r="H3856">
        <v>219</v>
      </c>
      <c r="I3856" t="str">
        <f t="shared" si="1452"/>
        <v>Very Low</v>
      </c>
      <c r="J3856">
        <v>701</v>
      </c>
      <c r="K3856" t="str">
        <f t="shared" si="1453"/>
        <v>Very Low</v>
      </c>
      <c r="L3856" t="s">
        <v>2953</v>
      </c>
      <c r="M3856">
        <v>15000</v>
      </c>
      <c r="N3856" t="str">
        <f t="shared" si="1454"/>
        <v>Medium</v>
      </c>
      <c r="O3856">
        <v>727883</v>
      </c>
      <c r="P3856" t="str">
        <f t="shared" si="1455"/>
        <v>Flop</v>
      </c>
      <c r="Q3856" t="s">
        <v>2654</v>
      </c>
      <c r="R3856" t="str">
        <f t="shared" si="1456"/>
        <v>Drama</v>
      </c>
      <c r="S3856">
        <f t="shared" si="1457"/>
        <v>3</v>
      </c>
      <c r="T3856" t="s">
        <v>344</v>
      </c>
      <c r="U3856" t="s">
        <v>18244</v>
      </c>
      <c r="V3856">
        <v>580999</v>
      </c>
      <c r="W3856" t="str">
        <f t="shared" si="1458"/>
        <v>Very High</v>
      </c>
      <c r="X3856">
        <v>17040</v>
      </c>
      <c r="Y3856" t="str">
        <f t="shared" si="1459"/>
        <v>Medium</v>
      </c>
      <c r="Z3856" t="s">
        <v>18245</v>
      </c>
      <c r="AA3856">
        <v>1</v>
      </c>
      <c r="AB3856" t="str">
        <f t="shared" si="1460"/>
        <v>Solo Star Poster</v>
      </c>
      <c r="AC3856" t="s">
        <v>18246</v>
      </c>
      <c r="AD3856" t="s">
        <v>18247</v>
      </c>
      <c r="AE3856">
        <v>2110</v>
      </c>
      <c r="AF3856" t="str">
        <f t="shared" si="1461"/>
        <v>Medium</v>
      </c>
      <c r="AG3856" t="s">
        <v>9</v>
      </c>
      <c r="AH3856" t="s">
        <v>10</v>
      </c>
      <c r="AI3856" t="s">
        <v>556</v>
      </c>
      <c r="AJ3856" t="str">
        <f t="shared" si="1462"/>
        <v>Adult</v>
      </c>
      <c r="AK3856">
        <v>4500000</v>
      </c>
      <c r="AL3856" t="str">
        <f t="shared" si="1463"/>
        <v>Low Budget</v>
      </c>
      <c r="AM3856">
        <v>2001</v>
      </c>
      <c r="AN3856">
        <f t="shared" si="1464"/>
        <v>24</v>
      </c>
      <c r="AO3856" t="str">
        <f t="shared" si="1465"/>
        <v>Old Classic</v>
      </c>
      <c r="AP3856">
        <v>933</v>
      </c>
      <c r="AQ3856" t="str">
        <f t="shared" si="1466"/>
        <v>Very Low</v>
      </c>
      <c r="AR3856">
        <v>8.1</v>
      </c>
      <c r="AS3856" t="str">
        <f t="shared" si="1467"/>
        <v>Excellent</v>
      </c>
      <c r="AT3856">
        <v>2.35</v>
      </c>
      <c r="AU3856" t="str">
        <f t="shared" si="1468"/>
        <v>Cinematic Widescreen</v>
      </c>
      <c r="AV3856">
        <v>33000</v>
      </c>
      <c r="AW3856" t="str">
        <f t="shared" si="1469"/>
        <v>Medium</v>
      </c>
    </row>
    <row r="3857" spans="1:49" x14ac:dyDescent="0.3">
      <c r="A3857" t="s">
        <v>0</v>
      </c>
      <c r="B3857" t="s">
        <v>18248</v>
      </c>
      <c r="C3857">
        <v>16</v>
      </c>
      <c r="D3857" t="str">
        <f t="shared" si="1449"/>
        <v>Very Low</v>
      </c>
      <c r="E3857">
        <v>105</v>
      </c>
      <c r="F3857" t="str">
        <f t="shared" si="1450"/>
        <v>1h 45m</v>
      </c>
      <c r="G3857" t="str">
        <f t="shared" si="1451"/>
        <v>Standard Movie</v>
      </c>
      <c r="H3857">
        <v>5</v>
      </c>
      <c r="I3857" t="str">
        <f t="shared" si="1452"/>
        <v>Very Low</v>
      </c>
      <c r="J3857">
        <v>122</v>
      </c>
      <c r="K3857" t="str">
        <f t="shared" si="1453"/>
        <v>Very Low</v>
      </c>
      <c r="L3857" t="s">
        <v>18249</v>
      </c>
      <c r="M3857">
        <v>274</v>
      </c>
      <c r="N3857" t="str">
        <f t="shared" si="1454"/>
        <v>Low</v>
      </c>
      <c r="O3857">
        <v>1391770</v>
      </c>
      <c r="P3857" t="str">
        <f t="shared" si="1455"/>
        <v>Flop</v>
      </c>
      <c r="Q3857" t="s">
        <v>18250</v>
      </c>
      <c r="R3857" t="str">
        <f t="shared" si="1456"/>
        <v>Adventure</v>
      </c>
      <c r="S3857">
        <f t="shared" si="1457"/>
        <v>3</v>
      </c>
      <c r="T3857" t="s">
        <v>18251</v>
      </c>
      <c r="U3857" t="s">
        <v>18252</v>
      </c>
      <c r="V3857">
        <v>1592</v>
      </c>
      <c r="W3857" t="str">
        <f t="shared" si="1458"/>
        <v>Very Low</v>
      </c>
      <c r="X3857">
        <v>793</v>
      </c>
      <c r="Y3857" t="str">
        <f t="shared" si="1459"/>
        <v>Very Low</v>
      </c>
      <c r="Z3857" t="s">
        <v>18253</v>
      </c>
      <c r="AA3857">
        <v>6</v>
      </c>
      <c r="AB3857" t="str">
        <f t="shared" si="1460"/>
        <v>Ensemble Poster</v>
      </c>
      <c r="AC3857" t="s">
        <v>18254</v>
      </c>
      <c r="AD3857" t="s">
        <v>18255</v>
      </c>
      <c r="AE3857">
        <v>14</v>
      </c>
      <c r="AF3857" t="str">
        <f t="shared" si="1461"/>
        <v>Very Low</v>
      </c>
      <c r="AG3857" t="s">
        <v>2749</v>
      </c>
      <c r="AH3857" t="s">
        <v>2884</v>
      </c>
      <c r="AI3857" t="s">
        <v>11</v>
      </c>
      <c r="AJ3857" t="str">
        <f t="shared" si="1462"/>
        <v>Teen</v>
      </c>
      <c r="AK3857">
        <f>AK3856</f>
        <v>4500000</v>
      </c>
      <c r="AL3857" t="str">
        <f t="shared" si="1463"/>
        <v>Low Budget</v>
      </c>
      <c r="AM3857">
        <v>2011</v>
      </c>
      <c r="AN3857">
        <f t="shared" si="1464"/>
        <v>14</v>
      </c>
      <c r="AO3857" t="str">
        <f t="shared" si="1465"/>
        <v>Modern Classic</v>
      </c>
      <c r="AP3857">
        <v>154</v>
      </c>
      <c r="AQ3857" t="str">
        <f t="shared" si="1466"/>
        <v>Very Low</v>
      </c>
      <c r="AR3857">
        <v>6</v>
      </c>
      <c r="AS3857" t="str">
        <f t="shared" si="1467"/>
        <v>Average</v>
      </c>
      <c r="AT3857">
        <v>2.35</v>
      </c>
      <c r="AU3857" t="str">
        <f t="shared" si="1468"/>
        <v>Cinematic Widescreen</v>
      </c>
      <c r="AV3857">
        <v>0</v>
      </c>
      <c r="AW3857" t="str">
        <f t="shared" si="1469"/>
        <v>Very Low</v>
      </c>
    </row>
    <row r="3858" spans="1:49" x14ac:dyDescent="0.3">
      <c r="A3858" t="s">
        <v>0</v>
      </c>
      <c r="B3858" t="s">
        <v>18256</v>
      </c>
      <c r="C3858">
        <v>54</v>
      </c>
      <c r="D3858" t="str">
        <f t="shared" si="1449"/>
        <v>Low</v>
      </c>
      <c r="E3858">
        <v>122</v>
      </c>
      <c r="F3858" t="str">
        <f t="shared" si="1450"/>
        <v>2h 2m</v>
      </c>
      <c r="G3858" t="str">
        <f t="shared" si="1451"/>
        <v>Long Movie</v>
      </c>
      <c r="H3858">
        <v>4</v>
      </c>
      <c r="I3858" t="str">
        <f t="shared" si="1452"/>
        <v>Very Low</v>
      </c>
      <c r="J3858">
        <v>3</v>
      </c>
      <c r="K3858" t="str">
        <f t="shared" si="1453"/>
        <v>Very Low</v>
      </c>
      <c r="L3858" t="s">
        <v>18257</v>
      </c>
      <c r="M3858">
        <v>25</v>
      </c>
      <c r="N3858" t="str">
        <f t="shared" si="1454"/>
        <v>Low</v>
      </c>
      <c r="O3858">
        <v>713413</v>
      </c>
      <c r="P3858" t="str">
        <f t="shared" si="1455"/>
        <v>Flop</v>
      </c>
      <c r="Q3858" t="s">
        <v>3053</v>
      </c>
      <c r="R3858" t="str">
        <f t="shared" si="1456"/>
        <v>Crime</v>
      </c>
      <c r="S3858">
        <f t="shared" si="1457"/>
        <v>3</v>
      </c>
      <c r="T3858" t="s">
        <v>18258</v>
      </c>
      <c r="U3858" t="s">
        <v>18259</v>
      </c>
      <c r="V3858">
        <v>9171</v>
      </c>
      <c r="W3858" t="str">
        <f t="shared" si="1458"/>
        <v>Very Low</v>
      </c>
      <c r="X3858">
        <v>48</v>
      </c>
      <c r="Y3858" t="str">
        <f t="shared" si="1459"/>
        <v>Very Low</v>
      </c>
      <c r="Z3858" t="s">
        <v>18260</v>
      </c>
      <c r="AA3858">
        <v>1</v>
      </c>
      <c r="AB3858" t="str">
        <f t="shared" si="1460"/>
        <v>Solo Star Poster</v>
      </c>
      <c r="AC3858" t="s">
        <v>18261</v>
      </c>
      <c r="AD3858" t="s">
        <v>18262</v>
      </c>
      <c r="AE3858">
        <v>68</v>
      </c>
      <c r="AF3858" t="str">
        <f t="shared" si="1461"/>
        <v>Very Low</v>
      </c>
      <c r="AG3858" t="s">
        <v>10461</v>
      </c>
      <c r="AH3858" t="s">
        <v>10462</v>
      </c>
      <c r="AI3858" t="s">
        <v>556</v>
      </c>
      <c r="AJ3858" t="str">
        <f t="shared" si="1462"/>
        <v>Adult</v>
      </c>
      <c r="AK3858">
        <v>4500000</v>
      </c>
      <c r="AL3858" t="str">
        <f t="shared" si="1463"/>
        <v>Low Budget</v>
      </c>
      <c r="AM3858">
        <v>1997</v>
      </c>
      <c r="AN3858">
        <f t="shared" si="1464"/>
        <v>28</v>
      </c>
      <c r="AO3858" t="str">
        <f t="shared" si="1465"/>
        <v>Old Classic</v>
      </c>
      <c r="AP3858">
        <v>20</v>
      </c>
      <c r="AQ3858" t="str">
        <f t="shared" si="1466"/>
        <v>Very Low</v>
      </c>
      <c r="AR3858">
        <v>7.8</v>
      </c>
      <c r="AS3858" t="str">
        <f t="shared" si="1467"/>
        <v>Good</v>
      </c>
      <c r="AT3858">
        <v>1.85</v>
      </c>
      <c r="AU3858" t="str">
        <f t="shared" si="1468"/>
        <v>HDTV / Widescreen</v>
      </c>
      <c r="AV3858">
        <v>689</v>
      </c>
      <c r="AW3858" t="str">
        <f t="shared" si="1469"/>
        <v>Very Low</v>
      </c>
    </row>
    <row r="3859" spans="1:49" x14ac:dyDescent="0.3">
      <c r="A3859" t="s">
        <v>0</v>
      </c>
      <c r="B3859" t="s">
        <v>18263</v>
      </c>
      <c r="C3859">
        <v>92</v>
      </c>
      <c r="D3859" t="str">
        <f t="shared" si="1449"/>
        <v>Low</v>
      </c>
      <c r="E3859">
        <v>106</v>
      </c>
      <c r="F3859" t="str">
        <f t="shared" si="1450"/>
        <v>1h 46m</v>
      </c>
      <c r="G3859" t="str">
        <f t="shared" si="1451"/>
        <v>Standard Movie</v>
      </c>
      <c r="H3859">
        <v>68</v>
      </c>
      <c r="I3859" t="str">
        <f t="shared" si="1452"/>
        <v>Very Low</v>
      </c>
      <c r="J3859">
        <v>391</v>
      </c>
      <c r="K3859" t="str">
        <f t="shared" si="1453"/>
        <v>Very Low</v>
      </c>
      <c r="L3859" t="s">
        <v>9612</v>
      </c>
      <c r="M3859">
        <v>835</v>
      </c>
      <c r="N3859" t="str">
        <f t="shared" si="1454"/>
        <v>Low</v>
      </c>
      <c r="O3859">
        <v>410241</v>
      </c>
      <c r="P3859" t="str">
        <f t="shared" si="1455"/>
        <v>Flop</v>
      </c>
      <c r="Q3859" t="s">
        <v>9164</v>
      </c>
      <c r="R3859" t="str">
        <f t="shared" si="1456"/>
        <v>Comedy</v>
      </c>
      <c r="S3859">
        <f t="shared" si="1457"/>
        <v>3</v>
      </c>
      <c r="T3859" t="s">
        <v>3922</v>
      </c>
      <c r="U3859" t="s">
        <v>18264</v>
      </c>
      <c r="V3859">
        <v>32357</v>
      </c>
      <c r="W3859" t="str">
        <f t="shared" si="1458"/>
        <v>Low</v>
      </c>
      <c r="X3859">
        <v>2110</v>
      </c>
      <c r="Y3859" t="str">
        <f t="shared" si="1459"/>
        <v>Low</v>
      </c>
      <c r="Z3859" t="s">
        <v>17267</v>
      </c>
      <c r="AA3859">
        <v>0</v>
      </c>
      <c r="AB3859" t="str">
        <f t="shared" si="1460"/>
        <v>Symbolic Poster</v>
      </c>
      <c r="AC3859" t="s">
        <v>18265</v>
      </c>
      <c r="AD3859" t="s">
        <v>18266</v>
      </c>
      <c r="AE3859">
        <v>199</v>
      </c>
      <c r="AF3859" t="str">
        <f t="shared" si="1461"/>
        <v>Very Low</v>
      </c>
      <c r="AG3859" t="s">
        <v>9</v>
      </c>
      <c r="AH3859" t="s">
        <v>10</v>
      </c>
      <c r="AI3859" t="s">
        <v>556</v>
      </c>
      <c r="AJ3859" t="str">
        <f t="shared" si="1462"/>
        <v>Adult</v>
      </c>
      <c r="AK3859">
        <v>2000000</v>
      </c>
      <c r="AL3859" t="str">
        <f t="shared" si="1463"/>
        <v>Low Budget</v>
      </c>
      <c r="AM3859">
        <v>2002</v>
      </c>
      <c r="AN3859">
        <f t="shared" si="1464"/>
        <v>23</v>
      </c>
      <c r="AO3859" t="str">
        <f t="shared" si="1465"/>
        <v>Old Classic</v>
      </c>
      <c r="AP3859">
        <v>601</v>
      </c>
      <c r="AQ3859" t="str">
        <f t="shared" si="1466"/>
        <v>Very Low</v>
      </c>
      <c r="AR3859">
        <v>6.8</v>
      </c>
      <c r="AS3859" t="str">
        <f t="shared" si="1467"/>
        <v>Average</v>
      </c>
      <c r="AT3859">
        <v>1.85</v>
      </c>
      <c r="AU3859" t="str">
        <f t="shared" si="1468"/>
        <v>HDTV / Widescreen</v>
      </c>
      <c r="AV3859">
        <v>3000</v>
      </c>
      <c r="AW3859" t="str">
        <f t="shared" si="1469"/>
        <v>Low</v>
      </c>
    </row>
    <row r="3860" spans="1:49" x14ac:dyDescent="0.3">
      <c r="A3860" t="s">
        <v>0</v>
      </c>
      <c r="B3860" t="s">
        <v>18267</v>
      </c>
      <c r="C3860">
        <v>159</v>
      </c>
      <c r="D3860" t="str">
        <f t="shared" si="1449"/>
        <v>Low</v>
      </c>
      <c r="E3860">
        <v>98</v>
      </c>
      <c r="F3860" t="str">
        <f t="shared" si="1450"/>
        <v>1h 38m</v>
      </c>
      <c r="G3860" t="str">
        <f t="shared" si="1451"/>
        <v>Standard Movie</v>
      </c>
      <c r="H3860">
        <v>377</v>
      </c>
      <c r="I3860" t="str">
        <f t="shared" si="1452"/>
        <v>Very Low</v>
      </c>
      <c r="J3860">
        <v>844</v>
      </c>
      <c r="K3860" t="str">
        <f t="shared" si="1453"/>
        <v>Very Low</v>
      </c>
      <c r="L3860" t="s">
        <v>2262</v>
      </c>
      <c r="M3860">
        <v>1000</v>
      </c>
      <c r="N3860" t="str">
        <f t="shared" si="1454"/>
        <v>Low</v>
      </c>
      <c r="O3860">
        <v>278821</v>
      </c>
      <c r="P3860" t="str">
        <f t="shared" si="1455"/>
        <v>Flop</v>
      </c>
      <c r="Q3860" t="s">
        <v>2498</v>
      </c>
      <c r="R3860" t="str">
        <f t="shared" si="1456"/>
        <v>Comedy</v>
      </c>
      <c r="S3860">
        <f t="shared" si="1457"/>
        <v>2</v>
      </c>
      <c r="T3860" t="s">
        <v>18268</v>
      </c>
      <c r="U3860" t="s">
        <v>18269</v>
      </c>
      <c r="V3860">
        <v>5465</v>
      </c>
      <c r="W3860" t="str">
        <f t="shared" si="1458"/>
        <v>Very Low</v>
      </c>
      <c r="X3860">
        <v>5041</v>
      </c>
      <c r="Y3860" t="str">
        <f t="shared" si="1459"/>
        <v>Low</v>
      </c>
      <c r="Z3860" t="s">
        <v>3489</v>
      </c>
      <c r="AA3860">
        <v>1</v>
      </c>
      <c r="AB3860" t="str">
        <f t="shared" si="1460"/>
        <v>Solo Star Poster</v>
      </c>
      <c r="AC3860" t="s">
        <v>18270</v>
      </c>
      <c r="AD3860" t="s">
        <v>18271</v>
      </c>
      <c r="AE3860">
        <v>37</v>
      </c>
      <c r="AF3860" t="str">
        <f t="shared" si="1461"/>
        <v>Very Low</v>
      </c>
      <c r="AG3860" t="s">
        <v>9</v>
      </c>
      <c r="AH3860" t="s">
        <v>10</v>
      </c>
      <c r="AI3860" t="s">
        <v>556</v>
      </c>
      <c r="AJ3860" t="str">
        <f t="shared" si="1462"/>
        <v>Adult</v>
      </c>
      <c r="AK3860">
        <f>AK3859</f>
        <v>2000000</v>
      </c>
      <c r="AL3860" t="str">
        <f t="shared" si="1463"/>
        <v>Low Budget</v>
      </c>
      <c r="AM3860">
        <v>2009</v>
      </c>
      <c r="AN3860">
        <f t="shared" si="1464"/>
        <v>16</v>
      </c>
      <c r="AO3860" t="str">
        <f t="shared" si="1465"/>
        <v>Old Classic</v>
      </c>
      <c r="AP3860">
        <v>887</v>
      </c>
      <c r="AQ3860" t="str">
        <f t="shared" si="1466"/>
        <v>Very Low</v>
      </c>
      <c r="AR3860">
        <v>6.5</v>
      </c>
      <c r="AS3860" t="str">
        <f t="shared" si="1467"/>
        <v>Average</v>
      </c>
      <c r="AT3860">
        <v>1.85</v>
      </c>
      <c r="AU3860" t="str">
        <f t="shared" si="1468"/>
        <v>HDTV / Widescreen</v>
      </c>
      <c r="AV3860">
        <v>0</v>
      </c>
      <c r="AW3860" t="str">
        <f t="shared" si="1469"/>
        <v>Very Low</v>
      </c>
    </row>
    <row r="3861" spans="1:49" x14ac:dyDescent="0.3">
      <c r="A3861" t="s">
        <v>0</v>
      </c>
      <c r="B3861" t="s">
        <v>14311</v>
      </c>
      <c r="C3861">
        <v>202</v>
      </c>
      <c r="D3861" t="str">
        <f t="shared" si="1449"/>
        <v>Medium</v>
      </c>
      <c r="E3861">
        <v>112</v>
      </c>
      <c r="F3861" t="str">
        <f t="shared" si="1450"/>
        <v>1h 52m</v>
      </c>
      <c r="G3861" t="str">
        <f t="shared" si="1451"/>
        <v>Standard Movie</v>
      </c>
      <c r="H3861">
        <v>0</v>
      </c>
      <c r="I3861" t="str">
        <f t="shared" si="1452"/>
        <v>Very Low</v>
      </c>
      <c r="J3861">
        <v>38</v>
      </c>
      <c r="K3861" t="str">
        <f t="shared" si="1453"/>
        <v>Very Low</v>
      </c>
      <c r="L3861" t="s">
        <v>18272</v>
      </c>
      <c r="M3861">
        <v>717</v>
      </c>
      <c r="N3861" t="str">
        <f t="shared" si="1454"/>
        <v>Low</v>
      </c>
      <c r="O3861">
        <v>211667</v>
      </c>
      <c r="P3861" t="str">
        <f t="shared" si="1455"/>
        <v>Flop</v>
      </c>
      <c r="Q3861" t="s">
        <v>1906</v>
      </c>
      <c r="R3861" t="str">
        <f t="shared" si="1456"/>
        <v>Crime</v>
      </c>
      <c r="S3861">
        <f t="shared" si="1457"/>
        <v>2</v>
      </c>
      <c r="T3861" t="s">
        <v>13969</v>
      </c>
      <c r="U3861" t="s">
        <v>18273</v>
      </c>
      <c r="V3861">
        <v>53508</v>
      </c>
      <c r="W3861" t="str">
        <f t="shared" si="1458"/>
        <v>Medium</v>
      </c>
      <c r="X3861">
        <v>907</v>
      </c>
      <c r="Y3861" t="str">
        <f t="shared" si="1459"/>
        <v>Very Low</v>
      </c>
      <c r="Z3861" t="s">
        <v>18274</v>
      </c>
      <c r="AA3861">
        <v>0</v>
      </c>
      <c r="AB3861" t="str">
        <f t="shared" si="1460"/>
        <v>Symbolic Poster</v>
      </c>
      <c r="AC3861" t="s">
        <v>18275</v>
      </c>
      <c r="AD3861" t="s">
        <v>18276</v>
      </c>
      <c r="AE3861">
        <v>131</v>
      </c>
      <c r="AF3861" t="str">
        <f t="shared" si="1461"/>
        <v>Very Low</v>
      </c>
      <c r="AG3861" t="s">
        <v>12671</v>
      </c>
      <c r="AH3861" t="s">
        <v>5665</v>
      </c>
      <c r="AI3861" t="s">
        <v>556</v>
      </c>
      <c r="AJ3861" t="str">
        <f t="shared" si="1462"/>
        <v>Adult</v>
      </c>
      <c r="AK3861">
        <v>4200000000</v>
      </c>
      <c r="AL3861" t="str">
        <f t="shared" si="1463"/>
        <v>Very High Budget</v>
      </c>
      <c r="AM3861">
        <v>2005</v>
      </c>
      <c r="AN3861">
        <f t="shared" si="1464"/>
        <v>20</v>
      </c>
      <c r="AO3861" t="str">
        <f t="shared" si="1465"/>
        <v>Old Classic</v>
      </c>
      <c r="AP3861">
        <v>126</v>
      </c>
      <c r="AQ3861" t="str">
        <f t="shared" si="1466"/>
        <v>Very Low</v>
      </c>
      <c r="AR3861">
        <v>7.7</v>
      </c>
      <c r="AS3861" t="str">
        <f t="shared" si="1467"/>
        <v>Good</v>
      </c>
      <c r="AT3861">
        <v>2.35</v>
      </c>
      <c r="AU3861" t="str">
        <f t="shared" si="1468"/>
        <v>Cinematic Widescreen</v>
      </c>
      <c r="AV3861">
        <v>4000</v>
      </c>
      <c r="AW3861" t="str">
        <f t="shared" si="1469"/>
        <v>Low</v>
      </c>
    </row>
    <row r="3862" spans="1:49" x14ac:dyDescent="0.3">
      <c r="A3862" t="s">
        <v>0</v>
      </c>
      <c r="B3862" t="s">
        <v>18277</v>
      </c>
      <c r="C3862">
        <v>50</v>
      </c>
      <c r="D3862" t="str">
        <f t="shared" si="1449"/>
        <v>Very Low</v>
      </c>
      <c r="E3862">
        <v>120</v>
      </c>
      <c r="F3862" t="str">
        <f t="shared" si="1450"/>
        <v>2h 0m</v>
      </c>
      <c r="G3862" t="str">
        <f t="shared" si="1451"/>
        <v>Standard Movie</v>
      </c>
      <c r="H3862">
        <v>0</v>
      </c>
      <c r="I3862" t="str">
        <f t="shared" si="1452"/>
        <v>Very Low</v>
      </c>
      <c r="J3862">
        <v>9</v>
      </c>
      <c r="K3862" t="str">
        <f t="shared" si="1453"/>
        <v>Very Low</v>
      </c>
      <c r="L3862" t="s">
        <v>18278</v>
      </c>
      <c r="M3862">
        <v>24</v>
      </c>
      <c r="N3862" t="str">
        <f t="shared" si="1454"/>
        <v>Low</v>
      </c>
      <c r="O3862">
        <v>706622</v>
      </c>
      <c r="P3862" t="str">
        <f t="shared" si="1455"/>
        <v>Flop</v>
      </c>
      <c r="Q3862" t="s">
        <v>8742</v>
      </c>
      <c r="R3862" t="str">
        <f t="shared" si="1456"/>
        <v>Biography</v>
      </c>
      <c r="S3862">
        <f t="shared" si="1457"/>
        <v>4</v>
      </c>
      <c r="T3862" t="s">
        <v>18279</v>
      </c>
      <c r="U3862" t="s">
        <v>18280</v>
      </c>
      <c r="V3862">
        <v>1213</v>
      </c>
      <c r="W3862" t="str">
        <f t="shared" si="1458"/>
        <v>Very Low</v>
      </c>
      <c r="X3862">
        <v>53</v>
      </c>
      <c r="Y3862" t="str">
        <f t="shared" si="1459"/>
        <v>Very Low</v>
      </c>
      <c r="Z3862" t="s">
        <v>18281</v>
      </c>
      <c r="AA3862">
        <v>2</v>
      </c>
      <c r="AB3862" t="str">
        <f t="shared" si="1460"/>
        <v>Duo/Trio Poster</v>
      </c>
      <c r="AC3862" t="s">
        <v>18282</v>
      </c>
      <c r="AD3862" t="s">
        <v>18283</v>
      </c>
      <c r="AE3862">
        <v>17</v>
      </c>
      <c r="AF3862" t="str">
        <f t="shared" si="1461"/>
        <v>Very Low</v>
      </c>
      <c r="AG3862" t="s">
        <v>1435</v>
      </c>
      <c r="AH3862" t="s">
        <v>1436</v>
      </c>
      <c r="AI3862" t="str">
        <f t="shared" ref="AI3862:AK3862" si="1472">AI3861</f>
        <v>R</v>
      </c>
      <c r="AJ3862" t="str">
        <f t="shared" si="1462"/>
        <v>Adult</v>
      </c>
      <c r="AK3862">
        <f t="shared" si="1472"/>
        <v>4200000000</v>
      </c>
      <c r="AL3862" t="str">
        <f t="shared" si="1463"/>
        <v>Very High Budget</v>
      </c>
      <c r="AM3862">
        <v>2010</v>
      </c>
      <c r="AN3862">
        <f t="shared" si="1464"/>
        <v>15</v>
      </c>
      <c r="AO3862" t="str">
        <f t="shared" si="1465"/>
        <v>Modern Classic</v>
      </c>
      <c r="AP3862">
        <v>12</v>
      </c>
      <c r="AQ3862" t="str">
        <f t="shared" si="1466"/>
        <v>Very Low</v>
      </c>
      <c r="AR3862">
        <v>6.4</v>
      </c>
      <c r="AS3862" t="str">
        <f t="shared" si="1467"/>
        <v>Average</v>
      </c>
      <c r="AT3862">
        <v>1.85</v>
      </c>
      <c r="AU3862" t="str">
        <f t="shared" si="1468"/>
        <v>HDTV / Widescreen</v>
      </c>
      <c r="AV3862">
        <v>0</v>
      </c>
      <c r="AW3862" t="str">
        <f t="shared" si="1469"/>
        <v>Very Low</v>
      </c>
    </row>
    <row r="3863" spans="1:49" x14ac:dyDescent="0.3">
      <c r="A3863" t="s">
        <v>0</v>
      </c>
      <c r="B3863" t="s">
        <v>18284</v>
      </c>
      <c r="C3863">
        <v>54</v>
      </c>
      <c r="D3863" t="str">
        <f t="shared" si="1449"/>
        <v>Low</v>
      </c>
      <c r="E3863">
        <v>99</v>
      </c>
      <c r="F3863" t="str">
        <f t="shared" si="1450"/>
        <v>1h 39m</v>
      </c>
      <c r="G3863" t="str">
        <f t="shared" si="1451"/>
        <v>Standard Movie</v>
      </c>
      <c r="H3863">
        <v>0</v>
      </c>
      <c r="I3863" t="str">
        <f t="shared" si="1452"/>
        <v>Very Low</v>
      </c>
      <c r="J3863">
        <v>798</v>
      </c>
      <c r="K3863" t="str">
        <f t="shared" si="1453"/>
        <v>Very Low</v>
      </c>
      <c r="L3863" t="s">
        <v>657</v>
      </c>
      <c r="M3863">
        <v>26000</v>
      </c>
      <c r="N3863" t="str">
        <f t="shared" si="1454"/>
        <v>Medium</v>
      </c>
      <c r="O3863">
        <v>92191</v>
      </c>
      <c r="P3863" t="str">
        <f t="shared" si="1455"/>
        <v>Flop</v>
      </c>
      <c r="Q3863" t="s">
        <v>6254</v>
      </c>
      <c r="R3863" t="str">
        <f t="shared" si="1456"/>
        <v>Comedy</v>
      </c>
      <c r="S3863">
        <f t="shared" si="1457"/>
        <v>3</v>
      </c>
      <c r="T3863" t="s">
        <v>306</v>
      </c>
      <c r="U3863" t="s">
        <v>18285</v>
      </c>
      <c r="V3863">
        <v>29463</v>
      </c>
      <c r="W3863" t="str">
        <f t="shared" si="1458"/>
        <v>Low</v>
      </c>
      <c r="X3863">
        <v>29325</v>
      </c>
      <c r="Y3863" t="str">
        <f t="shared" si="1459"/>
        <v>Medium</v>
      </c>
      <c r="Z3863" t="s">
        <v>15312</v>
      </c>
      <c r="AA3863">
        <v>1</v>
      </c>
      <c r="AB3863" t="str">
        <f t="shared" si="1460"/>
        <v>Solo Star Poster</v>
      </c>
      <c r="AC3863" t="s">
        <v>18286</v>
      </c>
      <c r="AD3863" t="s">
        <v>18287</v>
      </c>
      <c r="AE3863">
        <v>84</v>
      </c>
      <c r="AF3863" t="str">
        <f t="shared" si="1461"/>
        <v>Very Low</v>
      </c>
      <c r="AG3863" t="s">
        <v>9</v>
      </c>
      <c r="AH3863" t="s">
        <v>28</v>
      </c>
      <c r="AI3863" t="s">
        <v>556</v>
      </c>
      <c r="AJ3863" t="str">
        <f t="shared" si="1462"/>
        <v>Adult</v>
      </c>
      <c r="AK3863">
        <v>2500000</v>
      </c>
      <c r="AL3863" t="str">
        <f t="shared" si="1463"/>
        <v>Low Budget</v>
      </c>
      <c r="AM3863">
        <v>2001</v>
      </c>
      <c r="AN3863">
        <f t="shared" si="1464"/>
        <v>24</v>
      </c>
      <c r="AO3863" t="str">
        <f t="shared" si="1465"/>
        <v>Old Classic</v>
      </c>
      <c r="AP3863">
        <v>1000</v>
      </c>
      <c r="AQ3863" t="str">
        <f t="shared" si="1466"/>
        <v>Very Low</v>
      </c>
      <c r="AR3863">
        <v>6.5</v>
      </c>
      <c r="AS3863" t="str">
        <f t="shared" si="1467"/>
        <v>Average</v>
      </c>
      <c r="AT3863">
        <v>1.85</v>
      </c>
      <c r="AU3863" t="str">
        <f t="shared" si="1468"/>
        <v>HDTV / Widescreen</v>
      </c>
      <c r="AV3863">
        <v>0</v>
      </c>
      <c r="AW3863" t="str">
        <f t="shared" si="1469"/>
        <v>Very Low</v>
      </c>
    </row>
    <row r="3864" spans="1:49" x14ac:dyDescent="0.3">
      <c r="A3864" t="s">
        <v>0</v>
      </c>
      <c r="B3864" t="s">
        <v>18288</v>
      </c>
      <c r="C3864">
        <v>98</v>
      </c>
      <c r="D3864" t="str">
        <f t="shared" si="1449"/>
        <v>Low</v>
      </c>
      <c r="E3864">
        <v>110</v>
      </c>
      <c r="F3864" t="str">
        <f t="shared" si="1450"/>
        <v>1h 50m</v>
      </c>
      <c r="G3864" t="str">
        <f t="shared" si="1451"/>
        <v>Standard Movie</v>
      </c>
      <c r="H3864">
        <v>143</v>
      </c>
      <c r="I3864" t="str">
        <f t="shared" si="1452"/>
        <v>Very Low</v>
      </c>
      <c r="J3864">
        <v>76</v>
      </c>
      <c r="K3864" t="str">
        <f t="shared" si="1453"/>
        <v>Very Low</v>
      </c>
      <c r="L3864" t="s">
        <v>6189</v>
      </c>
      <c r="M3864">
        <v>155</v>
      </c>
      <c r="N3864" t="str">
        <f t="shared" si="1454"/>
        <v>Low</v>
      </c>
      <c r="O3864">
        <v>49413</v>
      </c>
      <c r="P3864" t="str">
        <f t="shared" si="1455"/>
        <v>Flop</v>
      </c>
      <c r="Q3864" t="s">
        <v>305</v>
      </c>
      <c r="R3864" t="str">
        <f t="shared" si="1456"/>
        <v>Action</v>
      </c>
      <c r="S3864">
        <f t="shared" si="1457"/>
        <v>3</v>
      </c>
      <c r="T3864" t="s">
        <v>10284</v>
      </c>
      <c r="U3864" t="s">
        <v>18289</v>
      </c>
      <c r="V3864">
        <v>6919</v>
      </c>
      <c r="W3864" t="str">
        <f t="shared" si="1458"/>
        <v>Very Low</v>
      </c>
      <c r="X3864">
        <v>398</v>
      </c>
      <c r="Y3864" t="str">
        <f t="shared" si="1459"/>
        <v>Very Low</v>
      </c>
      <c r="Z3864" t="s">
        <v>5463</v>
      </c>
      <c r="AA3864">
        <v>0</v>
      </c>
      <c r="AB3864" t="str">
        <f t="shared" si="1460"/>
        <v>Symbolic Poster</v>
      </c>
      <c r="AC3864" t="s">
        <v>18290</v>
      </c>
      <c r="AD3864" t="s">
        <v>18291</v>
      </c>
      <c r="AE3864">
        <v>26</v>
      </c>
      <c r="AF3864" t="str">
        <f t="shared" si="1461"/>
        <v>Very Low</v>
      </c>
      <c r="AG3864" t="s">
        <v>7212</v>
      </c>
      <c r="AH3864" t="s">
        <v>3830</v>
      </c>
      <c r="AI3864" t="s">
        <v>556</v>
      </c>
      <c r="AJ3864" t="str">
        <f t="shared" si="1462"/>
        <v>Adult</v>
      </c>
      <c r="AK3864">
        <v>35000000</v>
      </c>
      <c r="AL3864" t="str">
        <f t="shared" si="1463"/>
        <v>Medium Budget</v>
      </c>
      <c r="AM3864">
        <v>2006</v>
      </c>
      <c r="AN3864">
        <f t="shared" si="1464"/>
        <v>19</v>
      </c>
      <c r="AO3864" t="str">
        <f t="shared" si="1465"/>
        <v>Old Classic</v>
      </c>
      <c r="AP3864">
        <v>96</v>
      </c>
      <c r="AQ3864" t="str">
        <f t="shared" si="1466"/>
        <v>Very Low</v>
      </c>
      <c r="AR3864">
        <v>7.3</v>
      </c>
      <c r="AS3864" t="str">
        <f t="shared" si="1467"/>
        <v>Good</v>
      </c>
      <c r="AT3864">
        <v>2.35</v>
      </c>
      <c r="AU3864" t="str">
        <f t="shared" si="1468"/>
        <v>Cinematic Widescreen</v>
      </c>
      <c r="AV3864">
        <v>528</v>
      </c>
      <c r="AW3864" t="str">
        <f t="shared" si="1469"/>
        <v>Very Low</v>
      </c>
    </row>
    <row r="3865" spans="1:49" x14ac:dyDescent="0.3">
      <c r="A3865" t="s">
        <v>0</v>
      </c>
      <c r="B3865" t="s">
        <v>18292</v>
      </c>
      <c r="C3865">
        <v>92</v>
      </c>
      <c r="D3865" t="str">
        <f t="shared" si="1449"/>
        <v>Low</v>
      </c>
      <c r="E3865">
        <v>102</v>
      </c>
      <c r="F3865" t="str">
        <f t="shared" si="1450"/>
        <v>1h 42m</v>
      </c>
      <c r="G3865" t="str">
        <f t="shared" si="1451"/>
        <v>Standard Movie</v>
      </c>
      <c r="H3865">
        <v>3</v>
      </c>
      <c r="I3865" t="str">
        <f t="shared" si="1452"/>
        <v>Very Low</v>
      </c>
      <c r="J3865">
        <v>327</v>
      </c>
      <c r="K3865" t="str">
        <f t="shared" si="1453"/>
        <v>Very Low</v>
      </c>
      <c r="L3865" t="s">
        <v>11626</v>
      </c>
      <c r="M3865">
        <v>820</v>
      </c>
      <c r="N3865" t="str">
        <f t="shared" si="1454"/>
        <v>Low</v>
      </c>
      <c r="O3865">
        <v>199652</v>
      </c>
      <c r="P3865" t="str">
        <f t="shared" si="1455"/>
        <v>Flop</v>
      </c>
      <c r="Q3865" t="s">
        <v>107</v>
      </c>
      <c r="R3865" t="str">
        <f t="shared" si="1456"/>
        <v>Action</v>
      </c>
      <c r="S3865">
        <f t="shared" si="1457"/>
        <v>3</v>
      </c>
      <c r="T3865" t="s">
        <v>1017</v>
      </c>
      <c r="U3865" t="s">
        <v>18293</v>
      </c>
      <c r="V3865">
        <v>7390</v>
      </c>
      <c r="W3865" t="str">
        <f t="shared" si="1458"/>
        <v>Very Low</v>
      </c>
      <c r="X3865">
        <v>1950</v>
      </c>
      <c r="Y3865" t="str">
        <f t="shared" si="1459"/>
        <v>Low</v>
      </c>
      <c r="Z3865" t="s">
        <v>3428</v>
      </c>
      <c r="AA3865">
        <v>0</v>
      </c>
      <c r="AB3865" t="str">
        <f t="shared" si="1460"/>
        <v>Symbolic Poster</v>
      </c>
      <c r="AC3865" t="s">
        <v>18294</v>
      </c>
      <c r="AD3865" t="s">
        <v>18295</v>
      </c>
      <c r="AE3865">
        <v>40</v>
      </c>
      <c r="AF3865" t="str">
        <f t="shared" si="1461"/>
        <v>Very Low</v>
      </c>
      <c r="AG3865" t="s">
        <v>9</v>
      </c>
      <c r="AH3865" t="s">
        <v>3542</v>
      </c>
      <c r="AI3865" t="s">
        <v>556</v>
      </c>
      <c r="AJ3865" t="str">
        <f t="shared" si="1462"/>
        <v>Adult</v>
      </c>
      <c r="AK3865">
        <f t="shared" ref="AK3865:AK3866" si="1473">AK3864</f>
        <v>35000000</v>
      </c>
      <c r="AL3865" t="str">
        <f t="shared" si="1463"/>
        <v>Medium Budget</v>
      </c>
      <c r="AM3865">
        <v>2011</v>
      </c>
      <c r="AN3865">
        <f t="shared" si="1464"/>
        <v>14</v>
      </c>
      <c r="AO3865" t="str">
        <f t="shared" si="1465"/>
        <v>Modern Classic</v>
      </c>
      <c r="AP3865">
        <v>356</v>
      </c>
      <c r="AQ3865" t="str">
        <f t="shared" si="1466"/>
        <v>Very Low</v>
      </c>
      <c r="AR3865">
        <v>6.6</v>
      </c>
      <c r="AS3865" t="str">
        <f t="shared" si="1467"/>
        <v>Average</v>
      </c>
      <c r="AT3865">
        <v>2.35</v>
      </c>
      <c r="AU3865" t="str">
        <f t="shared" si="1468"/>
        <v>Cinematic Widescreen</v>
      </c>
      <c r="AV3865">
        <v>0</v>
      </c>
      <c r="AW3865" t="str">
        <f t="shared" si="1469"/>
        <v>Very Low</v>
      </c>
    </row>
    <row r="3866" spans="1:49" x14ac:dyDescent="0.3">
      <c r="A3866" t="s">
        <v>0</v>
      </c>
      <c r="B3866" t="s">
        <v>18296</v>
      </c>
      <c r="C3866">
        <v>112</v>
      </c>
      <c r="D3866" t="str">
        <f t="shared" si="1449"/>
        <v>Low</v>
      </c>
      <c r="E3866">
        <v>109</v>
      </c>
      <c r="F3866" t="str">
        <f t="shared" si="1450"/>
        <v>1h 49m</v>
      </c>
      <c r="G3866" t="str">
        <f t="shared" si="1451"/>
        <v>Standard Movie</v>
      </c>
      <c r="H3866">
        <v>187</v>
      </c>
      <c r="I3866" t="str">
        <f t="shared" si="1452"/>
        <v>Very Low</v>
      </c>
      <c r="J3866">
        <v>0</v>
      </c>
      <c r="K3866" t="str">
        <f t="shared" si="1453"/>
        <v>Very Low</v>
      </c>
      <c r="L3866" t="s">
        <v>18297</v>
      </c>
      <c r="M3866">
        <v>129</v>
      </c>
      <c r="N3866" t="str">
        <f t="shared" si="1454"/>
        <v>Low</v>
      </c>
      <c r="O3866">
        <v>181655</v>
      </c>
      <c r="P3866" t="str">
        <f t="shared" si="1455"/>
        <v>Flop</v>
      </c>
      <c r="Q3866" t="s">
        <v>1906</v>
      </c>
      <c r="R3866" t="str">
        <f t="shared" si="1456"/>
        <v>Crime</v>
      </c>
      <c r="S3866">
        <f t="shared" si="1457"/>
        <v>2</v>
      </c>
      <c r="T3866" t="s">
        <v>2291</v>
      </c>
      <c r="U3866" t="s">
        <v>18298</v>
      </c>
      <c r="V3866">
        <v>35464</v>
      </c>
      <c r="W3866" t="str">
        <f t="shared" si="1458"/>
        <v>Low</v>
      </c>
      <c r="X3866">
        <v>131</v>
      </c>
      <c r="Y3866" t="str">
        <f t="shared" si="1459"/>
        <v>Very Low</v>
      </c>
      <c r="Z3866" t="s">
        <v>18299</v>
      </c>
      <c r="AA3866">
        <v>1</v>
      </c>
      <c r="AB3866" t="str">
        <f t="shared" si="1460"/>
        <v>Solo Star Poster</v>
      </c>
      <c r="AC3866" t="s">
        <v>18300</v>
      </c>
      <c r="AD3866" t="s">
        <v>18301</v>
      </c>
      <c r="AE3866">
        <v>206</v>
      </c>
      <c r="AF3866" t="str">
        <f t="shared" si="1461"/>
        <v>Very Low</v>
      </c>
      <c r="AG3866" t="s">
        <v>5612</v>
      </c>
      <c r="AH3866" t="s">
        <v>12444</v>
      </c>
      <c r="AI3866" t="s">
        <v>556</v>
      </c>
      <c r="AJ3866" t="str">
        <f t="shared" si="1462"/>
        <v>Adult</v>
      </c>
      <c r="AK3866">
        <f t="shared" si="1473"/>
        <v>35000000</v>
      </c>
      <c r="AL3866" t="str">
        <f t="shared" si="1463"/>
        <v>Medium Budget</v>
      </c>
      <c r="AM3866">
        <v>2002</v>
      </c>
      <c r="AN3866">
        <f t="shared" si="1464"/>
        <v>23</v>
      </c>
      <c r="AO3866" t="str">
        <f t="shared" si="1465"/>
        <v>Old Classic</v>
      </c>
      <c r="AP3866">
        <v>2</v>
      </c>
      <c r="AQ3866" t="str">
        <f t="shared" si="1466"/>
        <v>Very Low</v>
      </c>
      <c r="AR3866">
        <v>7.9</v>
      </c>
      <c r="AS3866" t="str">
        <f t="shared" si="1467"/>
        <v>Good</v>
      </c>
      <c r="AT3866">
        <v>1.85</v>
      </c>
      <c r="AU3866" t="str">
        <f t="shared" si="1468"/>
        <v>HDTV / Widescreen</v>
      </c>
      <c r="AV3866">
        <v>0</v>
      </c>
      <c r="AW3866" t="str">
        <f t="shared" si="1469"/>
        <v>Very Low</v>
      </c>
    </row>
    <row r="3867" spans="1:49" x14ac:dyDescent="0.3">
      <c r="A3867" t="s">
        <v>0</v>
      </c>
      <c r="B3867" t="s">
        <v>18302</v>
      </c>
      <c r="C3867">
        <v>138</v>
      </c>
      <c r="D3867" t="str">
        <f t="shared" si="1449"/>
        <v>Low</v>
      </c>
      <c r="E3867">
        <v>104</v>
      </c>
      <c r="F3867" t="str">
        <f t="shared" si="1450"/>
        <v>1h 44m</v>
      </c>
      <c r="G3867" t="str">
        <f t="shared" si="1451"/>
        <v>Standard Movie</v>
      </c>
      <c r="H3867">
        <v>0</v>
      </c>
      <c r="I3867" t="str">
        <f t="shared" si="1452"/>
        <v>Very Low</v>
      </c>
      <c r="J3867">
        <v>329</v>
      </c>
      <c r="K3867" t="str">
        <f t="shared" si="1453"/>
        <v>Very Low</v>
      </c>
      <c r="L3867" t="s">
        <v>3306</v>
      </c>
      <c r="M3867">
        <v>14000</v>
      </c>
      <c r="N3867" t="str">
        <f t="shared" si="1454"/>
        <v>Medium</v>
      </c>
      <c r="O3867">
        <v>108229</v>
      </c>
      <c r="P3867" t="str">
        <f t="shared" si="1455"/>
        <v>Flop</v>
      </c>
      <c r="Q3867" t="s">
        <v>6103</v>
      </c>
      <c r="R3867" t="str">
        <f t="shared" si="1456"/>
        <v>Drama</v>
      </c>
      <c r="S3867">
        <f t="shared" si="1457"/>
        <v>4</v>
      </c>
      <c r="T3867" t="s">
        <v>199</v>
      </c>
      <c r="U3867" t="s">
        <v>18303</v>
      </c>
      <c r="V3867">
        <v>30836</v>
      </c>
      <c r="W3867" t="str">
        <f t="shared" si="1458"/>
        <v>Low</v>
      </c>
      <c r="X3867">
        <v>15860</v>
      </c>
      <c r="Y3867" t="str">
        <f t="shared" si="1459"/>
        <v>Medium</v>
      </c>
      <c r="Z3867" t="s">
        <v>5067</v>
      </c>
      <c r="AA3867">
        <v>1</v>
      </c>
      <c r="AB3867" t="str">
        <f t="shared" si="1460"/>
        <v>Solo Star Poster</v>
      </c>
      <c r="AC3867" t="s">
        <v>18304</v>
      </c>
      <c r="AD3867" t="s">
        <v>18305</v>
      </c>
      <c r="AE3867">
        <v>137</v>
      </c>
      <c r="AF3867" t="str">
        <f t="shared" si="1461"/>
        <v>Very Low</v>
      </c>
      <c r="AG3867" t="s">
        <v>9</v>
      </c>
      <c r="AH3867" t="s">
        <v>10</v>
      </c>
      <c r="AI3867" t="s">
        <v>556</v>
      </c>
      <c r="AJ3867" t="str">
        <f t="shared" si="1462"/>
        <v>Adult</v>
      </c>
      <c r="AK3867">
        <v>4500000</v>
      </c>
      <c r="AL3867" t="str">
        <f t="shared" si="1463"/>
        <v>Low Budget</v>
      </c>
      <c r="AM3867">
        <v>2009</v>
      </c>
      <c r="AN3867">
        <f t="shared" si="1464"/>
        <v>16</v>
      </c>
      <c r="AO3867" t="str">
        <f t="shared" si="1465"/>
        <v>Old Classic</v>
      </c>
      <c r="AP3867">
        <v>1000</v>
      </c>
      <c r="AQ3867" t="str">
        <f t="shared" si="1466"/>
        <v>Very Low</v>
      </c>
      <c r="AR3867">
        <v>5.9</v>
      </c>
      <c r="AS3867" t="str">
        <f t="shared" si="1467"/>
        <v>Below Average</v>
      </c>
      <c r="AT3867">
        <v>2.35</v>
      </c>
      <c r="AU3867" t="str">
        <f t="shared" si="1468"/>
        <v>Cinematic Widescreen</v>
      </c>
      <c r="AV3867">
        <v>7000</v>
      </c>
      <c r="AW3867" t="str">
        <f t="shared" si="1469"/>
        <v>Low</v>
      </c>
    </row>
    <row r="3868" spans="1:49" x14ac:dyDescent="0.3">
      <c r="A3868" t="s">
        <v>0</v>
      </c>
      <c r="B3868" t="s">
        <v>18306</v>
      </c>
      <c r="C3868">
        <v>9</v>
      </c>
      <c r="D3868" t="str">
        <f t="shared" si="1449"/>
        <v>Very Low</v>
      </c>
      <c r="E3868">
        <v>134</v>
      </c>
      <c r="F3868" t="str">
        <f t="shared" si="1450"/>
        <v>2h 14m</v>
      </c>
      <c r="G3868" t="str">
        <f t="shared" si="1451"/>
        <v>Long Movie</v>
      </c>
      <c r="H3868">
        <v>0</v>
      </c>
      <c r="I3868" t="str">
        <f t="shared" si="1452"/>
        <v>Very Low</v>
      </c>
      <c r="J3868">
        <v>62</v>
      </c>
      <c r="K3868" t="str">
        <f t="shared" si="1453"/>
        <v>Very Low</v>
      </c>
      <c r="L3868" t="s">
        <v>18307</v>
      </c>
      <c r="M3868">
        <v>327</v>
      </c>
      <c r="N3868" t="str">
        <f t="shared" si="1454"/>
        <v>Low</v>
      </c>
      <c r="O3868">
        <f>O3867</f>
        <v>108229</v>
      </c>
      <c r="P3868" t="str">
        <f t="shared" si="1455"/>
        <v>Flop</v>
      </c>
      <c r="Q3868" t="s">
        <v>4046</v>
      </c>
      <c r="R3868" t="str">
        <f t="shared" si="1456"/>
        <v>Drama</v>
      </c>
      <c r="S3868">
        <f t="shared" si="1457"/>
        <v>2</v>
      </c>
      <c r="T3868" t="s">
        <v>15869</v>
      </c>
      <c r="U3868" t="s">
        <v>18308</v>
      </c>
      <c r="V3868">
        <v>781</v>
      </c>
      <c r="W3868" t="str">
        <f t="shared" si="1458"/>
        <v>Very Low</v>
      </c>
      <c r="X3868">
        <v>496</v>
      </c>
      <c r="Y3868" t="str">
        <f t="shared" si="1459"/>
        <v>Very Low</v>
      </c>
      <c r="Z3868" t="s">
        <v>18309</v>
      </c>
      <c r="AA3868">
        <v>4</v>
      </c>
      <c r="AB3868" t="str">
        <f t="shared" si="1460"/>
        <v>Ensemble Poster</v>
      </c>
      <c r="AC3868" t="str">
        <f>AC3867</f>
        <v>breath on mirror|buried alive|engagement ring|looking at one's self in a mirror|serial killer</v>
      </c>
      <c r="AD3868" t="s">
        <v>18310</v>
      </c>
      <c r="AE3868">
        <v>7</v>
      </c>
      <c r="AF3868" t="str">
        <f t="shared" si="1461"/>
        <v>Very Low</v>
      </c>
      <c r="AG3868" t="s">
        <v>5582</v>
      </c>
      <c r="AH3868" t="s">
        <v>5583</v>
      </c>
      <c r="AI3868" t="str">
        <f t="shared" ref="AI3868:AK3868" si="1474">AI3867</f>
        <v>R</v>
      </c>
      <c r="AJ3868" t="str">
        <f t="shared" si="1462"/>
        <v>Adult</v>
      </c>
      <c r="AK3868">
        <f t="shared" si="1474"/>
        <v>4500000</v>
      </c>
      <c r="AL3868" t="str">
        <f t="shared" si="1463"/>
        <v>Low Budget</v>
      </c>
      <c r="AM3868">
        <v>2014</v>
      </c>
      <c r="AN3868">
        <f t="shared" si="1464"/>
        <v>11</v>
      </c>
      <c r="AO3868" t="str">
        <f t="shared" si="1465"/>
        <v>Modern Classic</v>
      </c>
      <c r="AP3868">
        <v>82</v>
      </c>
      <c r="AQ3868" t="str">
        <f t="shared" si="1466"/>
        <v>Very Low</v>
      </c>
      <c r="AR3868">
        <v>4.7</v>
      </c>
      <c r="AS3868" t="str">
        <f t="shared" si="1467"/>
        <v>Poor</v>
      </c>
      <c r="AT3868">
        <f>AT3867</f>
        <v>2.35</v>
      </c>
      <c r="AU3868" t="str">
        <f t="shared" si="1468"/>
        <v>Cinematic Widescreen</v>
      </c>
      <c r="AV3868">
        <v>62</v>
      </c>
      <c r="AW3868" t="str">
        <f t="shared" si="1469"/>
        <v>Very Low</v>
      </c>
    </row>
    <row r="3869" spans="1:49" x14ac:dyDescent="0.3">
      <c r="A3869" t="s">
        <v>0</v>
      </c>
      <c r="B3869" t="s">
        <v>4926</v>
      </c>
      <c r="C3869">
        <v>149</v>
      </c>
      <c r="D3869" t="str">
        <f t="shared" si="1449"/>
        <v>Low</v>
      </c>
      <c r="E3869">
        <v>133</v>
      </c>
      <c r="F3869" t="str">
        <f t="shared" si="1450"/>
        <v>2h 13m</v>
      </c>
      <c r="G3869" t="str">
        <f t="shared" si="1451"/>
        <v>Long Movie</v>
      </c>
      <c r="H3869">
        <v>869</v>
      </c>
      <c r="I3869" t="str">
        <f t="shared" si="1452"/>
        <v>Very Low</v>
      </c>
      <c r="J3869">
        <v>425</v>
      </c>
      <c r="K3869" t="str">
        <f t="shared" si="1453"/>
        <v>Very Low</v>
      </c>
      <c r="L3869" t="s">
        <v>17189</v>
      </c>
      <c r="M3869">
        <v>888</v>
      </c>
      <c r="N3869" t="str">
        <f t="shared" si="1454"/>
        <v>Low</v>
      </c>
      <c r="O3869">
        <v>112000000</v>
      </c>
      <c r="P3869" t="str">
        <f t="shared" si="1455"/>
        <v>Hit</v>
      </c>
      <c r="Q3869" t="s">
        <v>3380</v>
      </c>
      <c r="R3869" t="str">
        <f t="shared" si="1456"/>
        <v>Drama</v>
      </c>
      <c r="S3869">
        <f t="shared" si="1457"/>
        <v>1</v>
      </c>
      <c r="T3869" t="s">
        <v>11547</v>
      </c>
      <c r="U3869" t="s">
        <v>18311</v>
      </c>
      <c r="V3869">
        <v>680041</v>
      </c>
      <c r="W3869" t="str">
        <f t="shared" si="1458"/>
        <v>Very High</v>
      </c>
      <c r="X3869">
        <v>2176</v>
      </c>
      <c r="Y3869" t="str">
        <f t="shared" si="1459"/>
        <v>Low</v>
      </c>
      <c r="Z3869" t="s">
        <v>14547</v>
      </c>
      <c r="AA3869">
        <v>0</v>
      </c>
      <c r="AB3869" t="str">
        <f t="shared" si="1460"/>
        <v>Symbolic Poster</v>
      </c>
      <c r="AC3869" t="s">
        <v>18312</v>
      </c>
      <c r="AD3869" t="s">
        <v>18313</v>
      </c>
      <c r="AE3869">
        <v>760</v>
      </c>
      <c r="AF3869" t="str">
        <f t="shared" si="1461"/>
        <v>Low</v>
      </c>
      <c r="AG3869" t="s">
        <v>9</v>
      </c>
      <c r="AH3869" t="s">
        <v>10</v>
      </c>
      <c r="AI3869" t="s">
        <v>556</v>
      </c>
      <c r="AJ3869" t="str">
        <f t="shared" si="1462"/>
        <v>Adult</v>
      </c>
      <c r="AK3869">
        <v>4400000</v>
      </c>
      <c r="AL3869" t="str">
        <f t="shared" si="1463"/>
        <v>Low Budget</v>
      </c>
      <c r="AM3869">
        <v>1975</v>
      </c>
      <c r="AN3869">
        <f t="shared" si="1464"/>
        <v>50</v>
      </c>
      <c r="AO3869" t="str">
        <f t="shared" si="1465"/>
        <v>Old Classic</v>
      </c>
      <c r="AP3869">
        <v>721</v>
      </c>
      <c r="AQ3869" t="str">
        <f t="shared" si="1466"/>
        <v>Very Low</v>
      </c>
      <c r="AR3869">
        <v>8.6999999999999993</v>
      </c>
      <c r="AS3869" t="str">
        <f t="shared" si="1467"/>
        <v>Excellent</v>
      </c>
      <c r="AT3869">
        <v>1.85</v>
      </c>
      <c r="AU3869" t="str">
        <f t="shared" si="1468"/>
        <v>HDTV / Widescreen</v>
      </c>
      <c r="AV3869">
        <v>32000</v>
      </c>
      <c r="AW3869" t="str">
        <f t="shared" si="1469"/>
        <v>Medium</v>
      </c>
    </row>
    <row r="3870" spans="1:49" x14ac:dyDescent="0.3">
      <c r="A3870" t="s">
        <v>0</v>
      </c>
      <c r="B3870" t="s">
        <v>18314</v>
      </c>
      <c r="C3870">
        <v>5</v>
      </c>
      <c r="D3870" t="str">
        <f t="shared" si="1449"/>
        <v>Very Low</v>
      </c>
      <c r="E3870">
        <v>85</v>
      </c>
      <c r="F3870" t="str">
        <f t="shared" si="1450"/>
        <v>1h 25m</v>
      </c>
      <c r="G3870" t="str">
        <f t="shared" si="1451"/>
        <v>Featurette</v>
      </c>
      <c r="H3870">
        <v>358</v>
      </c>
      <c r="I3870" t="str">
        <f t="shared" si="1452"/>
        <v>Very Low</v>
      </c>
      <c r="J3870">
        <v>212</v>
      </c>
      <c r="K3870" t="str">
        <f t="shared" si="1453"/>
        <v>Very Low</v>
      </c>
      <c r="L3870" t="s">
        <v>18315</v>
      </c>
      <c r="M3870">
        <v>19000</v>
      </c>
      <c r="N3870" t="str">
        <f t="shared" si="1454"/>
        <v>Medium</v>
      </c>
      <c r="O3870">
        <f t="shared" ref="O3870:O3873" si="1475">O3869</f>
        <v>112000000</v>
      </c>
      <c r="P3870" t="str">
        <f t="shared" si="1455"/>
        <v>Hit</v>
      </c>
      <c r="Q3870" t="s">
        <v>1642</v>
      </c>
      <c r="R3870" t="str">
        <f t="shared" si="1456"/>
        <v>Comedy</v>
      </c>
      <c r="S3870">
        <f t="shared" si="1457"/>
        <v>1</v>
      </c>
      <c r="T3870" t="s">
        <v>18316</v>
      </c>
      <c r="U3870" t="s">
        <v>18317</v>
      </c>
      <c r="V3870">
        <v>917</v>
      </c>
      <c r="W3870" t="str">
        <f t="shared" si="1458"/>
        <v>Very Low</v>
      </c>
      <c r="X3870">
        <v>20397</v>
      </c>
      <c r="Y3870" t="str">
        <f t="shared" si="1459"/>
        <v>Medium</v>
      </c>
      <c r="Z3870" t="s">
        <v>18318</v>
      </c>
      <c r="AA3870">
        <v>3</v>
      </c>
      <c r="AB3870" t="str">
        <f t="shared" si="1460"/>
        <v>Duo/Trio Poster</v>
      </c>
      <c r="AC3870" t="s">
        <v>18319</v>
      </c>
      <c r="AD3870" t="s">
        <v>18320</v>
      </c>
      <c r="AE3870">
        <v>4</v>
      </c>
      <c r="AF3870" t="str">
        <f t="shared" si="1461"/>
        <v>Very Low</v>
      </c>
      <c r="AG3870" t="s">
        <v>9</v>
      </c>
      <c r="AH3870" t="s">
        <v>10</v>
      </c>
      <c r="AI3870" t="s">
        <v>66</v>
      </c>
      <c r="AJ3870" t="str">
        <f t="shared" si="1462"/>
        <v>Family</v>
      </c>
      <c r="AK3870">
        <v>4400000</v>
      </c>
      <c r="AL3870" t="str">
        <f t="shared" si="1463"/>
        <v>Low Budget</v>
      </c>
      <c r="AM3870">
        <v>2015</v>
      </c>
      <c r="AN3870">
        <f t="shared" si="1464"/>
        <v>10</v>
      </c>
      <c r="AO3870" t="str">
        <f t="shared" si="1465"/>
        <v>Modern Classic</v>
      </c>
      <c r="AP3870">
        <v>570</v>
      </c>
      <c r="AQ3870" t="str">
        <f t="shared" si="1466"/>
        <v>Very Low</v>
      </c>
      <c r="AR3870">
        <v>5.9</v>
      </c>
      <c r="AS3870" t="str">
        <f t="shared" si="1467"/>
        <v>Below Average</v>
      </c>
      <c r="AT3870">
        <v>1.78</v>
      </c>
      <c r="AU3870" t="str">
        <f t="shared" si="1468"/>
        <v>HDTV / Widescreen</v>
      </c>
      <c r="AV3870">
        <v>224</v>
      </c>
      <c r="AW3870" t="str">
        <f t="shared" si="1469"/>
        <v>Very Low</v>
      </c>
    </row>
    <row r="3871" spans="1:49" x14ac:dyDescent="0.3">
      <c r="A3871" t="s">
        <v>0</v>
      </c>
      <c r="B3871" t="s">
        <v>10296</v>
      </c>
      <c r="C3871">
        <v>39</v>
      </c>
      <c r="D3871" t="str">
        <f t="shared" si="1449"/>
        <v>Very Low</v>
      </c>
      <c r="E3871">
        <v>87</v>
      </c>
      <c r="F3871" t="str">
        <f t="shared" si="1450"/>
        <v>1h 27m</v>
      </c>
      <c r="G3871" t="str">
        <f t="shared" si="1451"/>
        <v>Featurette</v>
      </c>
      <c r="H3871">
        <v>0</v>
      </c>
      <c r="I3871" t="str">
        <f t="shared" si="1452"/>
        <v>Very Low</v>
      </c>
      <c r="J3871">
        <v>753</v>
      </c>
      <c r="K3871" t="str">
        <f t="shared" si="1453"/>
        <v>Very Low</v>
      </c>
      <c r="L3871" t="s">
        <v>10600</v>
      </c>
      <c r="M3871">
        <v>898</v>
      </c>
      <c r="N3871" t="str">
        <f t="shared" si="1454"/>
        <v>Low</v>
      </c>
      <c r="O3871">
        <f t="shared" si="1475"/>
        <v>112000000</v>
      </c>
      <c r="P3871" t="str">
        <f t="shared" si="1455"/>
        <v>Hit</v>
      </c>
      <c r="Q3871" t="s">
        <v>1652</v>
      </c>
      <c r="R3871" t="str">
        <f t="shared" si="1456"/>
        <v>Comedy</v>
      </c>
      <c r="S3871">
        <f t="shared" si="1457"/>
        <v>2</v>
      </c>
      <c r="T3871" t="s">
        <v>14526</v>
      </c>
      <c r="U3871" t="s">
        <v>18321</v>
      </c>
      <c r="V3871">
        <v>12666</v>
      </c>
      <c r="W3871" t="str">
        <f t="shared" si="1458"/>
        <v>Low</v>
      </c>
      <c r="X3871">
        <v>2951</v>
      </c>
      <c r="Y3871" t="str">
        <f t="shared" si="1459"/>
        <v>Low</v>
      </c>
      <c r="Z3871" t="s">
        <v>4853</v>
      </c>
      <c r="AA3871">
        <v>0</v>
      </c>
      <c r="AB3871" t="str">
        <f t="shared" si="1460"/>
        <v>Symbolic Poster</v>
      </c>
      <c r="AC3871" t="s">
        <v>18322</v>
      </c>
      <c r="AD3871" t="s">
        <v>18323</v>
      </c>
      <c r="AE3871">
        <v>61</v>
      </c>
      <c r="AF3871" t="str">
        <f t="shared" si="1461"/>
        <v>Very Low</v>
      </c>
      <c r="AG3871" t="str">
        <f>AG3870</f>
        <v>English</v>
      </c>
      <c r="AH3871" t="s">
        <v>10</v>
      </c>
      <c r="AI3871" t="s">
        <v>66</v>
      </c>
      <c r="AJ3871" t="str">
        <f t="shared" si="1462"/>
        <v>Family</v>
      </c>
      <c r="AK3871">
        <v>4400000</v>
      </c>
      <c r="AL3871" t="str">
        <f t="shared" si="1463"/>
        <v>Low Budget</v>
      </c>
      <c r="AM3871">
        <v>1976</v>
      </c>
      <c r="AN3871">
        <f t="shared" si="1464"/>
        <v>49</v>
      </c>
      <c r="AO3871" t="str">
        <f t="shared" si="1465"/>
        <v>Old Classic</v>
      </c>
      <c r="AP3871">
        <v>842</v>
      </c>
      <c r="AQ3871" t="str">
        <f t="shared" si="1466"/>
        <v>Very Low</v>
      </c>
      <c r="AR3871">
        <v>6.7</v>
      </c>
      <c r="AS3871" t="str">
        <f t="shared" si="1467"/>
        <v>Average</v>
      </c>
      <c r="AT3871">
        <v>1.85</v>
      </c>
      <c r="AU3871" t="str">
        <f t="shared" si="1468"/>
        <v>HDTV / Widescreen</v>
      </c>
      <c r="AV3871">
        <v>629</v>
      </c>
      <c r="AW3871" t="str">
        <f t="shared" si="1469"/>
        <v>Very Low</v>
      </c>
    </row>
    <row r="3872" spans="1:49" x14ac:dyDescent="0.3">
      <c r="A3872" t="s">
        <v>0</v>
      </c>
      <c r="B3872" t="s">
        <v>18324</v>
      </c>
      <c r="C3872">
        <v>39</v>
      </c>
      <c r="D3872" t="str">
        <f t="shared" si="1449"/>
        <v>Very Low</v>
      </c>
      <c r="E3872">
        <v>130</v>
      </c>
      <c r="F3872" t="str">
        <f t="shared" si="1450"/>
        <v>2h 10m</v>
      </c>
      <c r="G3872" t="str">
        <f t="shared" si="1451"/>
        <v>Long Movie</v>
      </c>
      <c r="H3872">
        <v>6</v>
      </c>
      <c r="I3872" t="str">
        <f t="shared" si="1452"/>
        <v>Very Low</v>
      </c>
      <c r="J3872">
        <v>12</v>
      </c>
      <c r="K3872" t="str">
        <f t="shared" si="1453"/>
        <v>Very Low</v>
      </c>
      <c r="L3872" t="s">
        <v>18325</v>
      </c>
      <c r="M3872">
        <v>85</v>
      </c>
      <c r="N3872" t="str">
        <f t="shared" si="1454"/>
        <v>Low</v>
      </c>
      <c r="O3872">
        <f t="shared" si="1475"/>
        <v>112000000</v>
      </c>
      <c r="P3872" t="str">
        <f t="shared" si="1455"/>
        <v>Hit</v>
      </c>
      <c r="Q3872" t="s">
        <v>18326</v>
      </c>
      <c r="R3872" t="str">
        <f t="shared" si="1456"/>
        <v>Action</v>
      </c>
      <c r="S3872">
        <f t="shared" si="1457"/>
        <v>5</v>
      </c>
      <c r="T3872" t="s">
        <v>11158</v>
      </c>
      <c r="U3872" t="s">
        <v>18327</v>
      </c>
      <c r="V3872">
        <v>30977</v>
      </c>
      <c r="W3872" t="str">
        <f t="shared" si="1458"/>
        <v>Low</v>
      </c>
      <c r="X3872">
        <v>151</v>
      </c>
      <c r="Y3872" t="str">
        <f t="shared" si="1459"/>
        <v>Very Low</v>
      </c>
      <c r="Z3872" t="s">
        <v>18328</v>
      </c>
      <c r="AA3872">
        <v>1</v>
      </c>
      <c r="AB3872" t="str">
        <f t="shared" si="1460"/>
        <v>Solo Star Poster</v>
      </c>
      <c r="AC3872" t="s">
        <v>18329</v>
      </c>
      <c r="AD3872" t="s">
        <v>18330</v>
      </c>
      <c r="AE3872">
        <v>178</v>
      </c>
      <c r="AF3872" t="str">
        <f t="shared" si="1461"/>
        <v>Very Low</v>
      </c>
      <c r="AG3872" t="s">
        <v>5582</v>
      </c>
      <c r="AH3872" t="s">
        <v>5583</v>
      </c>
      <c r="AI3872" t="str">
        <f>AI3871</f>
        <v>PG</v>
      </c>
      <c r="AJ3872" t="str">
        <f t="shared" si="1462"/>
        <v>Family</v>
      </c>
      <c r="AK3872">
        <v>4400000</v>
      </c>
      <c r="AL3872" t="str">
        <f t="shared" si="1463"/>
        <v>Low Budget</v>
      </c>
      <c r="AM3872">
        <v>2016</v>
      </c>
      <c r="AN3872">
        <f t="shared" si="1464"/>
        <v>9</v>
      </c>
      <c r="AO3872" t="str">
        <f t="shared" si="1465"/>
        <v>Modern Classic</v>
      </c>
      <c r="AP3872">
        <v>26</v>
      </c>
      <c r="AQ3872" t="str">
        <f t="shared" si="1466"/>
        <v>Very Low</v>
      </c>
      <c r="AR3872">
        <v>8.5</v>
      </c>
      <c r="AS3872" t="str">
        <f t="shared" si="1467"/>
        <v>Excellent</v>
      </c>
      <c r="AT3872">
        <v>2.35</v>
      </c>
      <c r="AU3872" t="str">
        <f t="shared" si="1468"/>
        <v>Cinematic Widescreen</v>
      </c>
      <c r="AV3872">
        <v>10000</v>
      </c>
      <c r="AW3872" t="str">
        <f t="shared" si="1469"/>
        <v>Low</v>
      </c>
    </row>
    <row r="3873" spans="1:49" x14ac:dyDescent="0.3">
      <c r="A3873" t="s">
        <v>0</v>
      </c>
      <c r="B3873" t="str">
        <f>B3872</f>
        <v>Raja Menon</v>
      </c>
      <c r="C3873">
        <v>2</v>
      </c>
      <c r="D3873" t="str">
        <f t="shared" si="1449"/>
        <v>Very Low</v>
      </c>
      <c r="E3873">
        <v>199</v>
      </c>
      <c r="F3873" t="str">
        <f t="shared" si="1450"/>
        <v>3h 19m</v>
      </c>
      <c r="G3873" t="str">
        <f t="shared" si="1451"/>
        <v>Epic</v>
      </c>
      <c r="H3873">
        <f>H3872</f>
        <v>6</v>
      </c>
      <c r="I3873" t="str">
        <f t="shared" si="1452"/>
        <v>Very Low</v>
      </c>
      <c r="J3873">
        <v>505</v>
      </c>
      <c r="K3873" t="str">
        <f t="shared" si="1453"/>
        <v>Very Low</v>
      </c>
      <c r="L3873" t="s">
        <v>18331</v>
      </c>
      <c r="M3873">
        <v>662</v>
      </c>
      <c r="N3873" t="str">
        <f t="shared" si="1454"/>
        <v>Low</v>
      </c>
      <c r="O3873">
        <f t="shared" si="1475"/>
        <v>112000000</v>
      </c>
      <c r="P3873" t="str">
        <f t="shared" si="1455"/>
        <v>Hit</v>
      </c>
      <c r="Q3873" t="s">
        <v>7115</v>
      </c>
      <c r="R3873" t="str">
        <f t="shared" si="1456"/>
        <v>Drama</v>
      </c>
      <c r="S3873">
        <f t="shared" si="1457"/>
        <v>2</v>
      </c>
      <c r="T3873" t="s">
        <v>727</v>
      </c>
      <c r="U3873" t="s">
        <v>18332</v>
      </c>
      <c r="V3873">
        <v>14251</v>
      </c>
      <c r="W3873" t="str">
        <f t="shared" si="1458"/>
        <v>Low</v>
      </c>
      <c r="X3873">
        <v>2667</v>
      </c>
      <c r="Y3873" t="str">
        <f t="shared" si="1459"/>
        <v>Low</v>
      </c>
      <c r="Z3873" t="s">
        <v>18333</v>
      </c>
      <c r="AA3873">
        <v>0</v>
      </c>
      <c r="AB3873" t="str">
        <f t="shared" si="1460"/>
        <v>Symbolic Poster</v>
      </c>
      <c r="AC3873" t="s">
        <v>18334</v>
      </c>
      <c r="AD3873" t="s">
        <v>18335</v>
      </c>
      <c r="AE3873">
        <v>74</v>
      </c>
      <c r="AF3873" t="str">
        <f t="shared" si="1461"/>
        <v>Very Low</v>
      </c>
      <c r="AG3873" t="s">
        <v>9</v>
      </c>
      <c r="AH3873" t="s">
        <v>239</v>
      </c>
      <c r="AI3873" t="s">
        <v>2720</v>
      </c>
      <c r="AJ3873" t="str">
        <f t="shared" si="1462"/>
        <v>Family</v>
      </c>
      <c r="AK3873">
        <f t="shared" ref="AK3873:AM3873" si="1476">AK3872</f>
        <v>4400000</v>
      </c>
      <c r="AL3873" t="str">
        <f t="shared" si="1463"/>
        <v>Low Budget</v>
      </c>
      <c r="AM3873">
        <f t="shared" si="1476"/>
        <v>2016</v>
      </c>
      <c r="AN3873">
        <f t="shared" si="1464"/>
        <v>9</v>
      </c>
      <c r="AO3873" t="str">
        <f t="shared" si="1465"/>
        <v>Modern Classic</v>
      </c>
      <c r="AP3873">
        <v>517</v>
      </c>
      <c r="AQ3873" t="str">
        <f t="shared" si="1466"/>
        <v>Very Low</v>
      </c>
      <c r="AR3873">
        <v>8.4</v>
      </c>
      <c r="AS3873" t="str">
        <f t="shared" si="1467"/>
        <v>Excellent</v>
      </c>
      <c r="AT3873">
        <v>1.33</v>
      </c>
      <c r="AU3873" t="str">
        <f t="shared" si="1468"/>
        <v>Classic</v>
      </c>
      <c r="AV3873">
        <v>0</v>
      </c>
      <c r="AW3873" t="str">
        <f t="shared" si="1469"/>
        <v>Very Low</v>
      </c>
    </row>
    <row r="3874" spans="1:49" x14ac:dyDescent="0.3">
      <c r="A3874" t="s">
        <v>0</v>
      </c>
      <c r="B3874" t="s">
        <v>16415</v>
      </c>
      <c r="C3874">
        <v>29</v>
      </c>
      <c r="D3874" t="str">
        <f t="shared" si="1449"/>
        <v>Very Low</v>
      </c>
      <c r="E3874">
        <v>103</v>
      </c>
      <c r="F3874" t="str">
        <f t="shared" si="1450"/>
        <v>1h 43m</v>
      </c>
      <c r="G3874" t="str">
        <f t="shared" si="1451"/>
        <v>Standard Movie</v>
      </c>
      <c r="H3874">
        <v>249</v>
      </c>
      <c r="I3874" t="str">
        <f t="shared" si="1452"/>
        <v>Very Low</v>
      </c>
      <c r="J3874">
        <v>261</v>
      </c>
      <c r="K3874" t="str">
        <f t="shared" si="1453"/>
        <v>Very Low</v>
      </c>
      <c r="L3874" t="s">
        <v>18336</v>
      </c>
      <c r="M3874">
        <v>2000</v>
      </c>
      <c r="N3874" t="str">
        <f t="shared" si="1454"/>
        <v>Low</v>
      </c>
      <c r="O3874">
        <v>8691</v>
      </c>
      <c r="P3874" t="str">
        <f t="shared" si="1455"/>
        <v>Flop</v>
      </c>
      <c r="Q3874" t="s">
        <v>98</v>
      </c>
      <c r="R3874" t="str">
        <f t="shared" si="1456"/>
        <v>Action</v>
      </c>
      <c r="S3874">
        <f t="shared" si="1457"/>
        <v>2</v>
      </c>
      <c r="T3874" t="s">
        <v>6404</v>
      </c>
      <c r="U3874" t="s">
        <v>18337</v>
      </c>
      <c r="V3874">
        <v>4952</v>
      </c>
      <c r="W3874" t="str">
        <f t="shared" si="1458"/>
        <v>Very Low</v>
      </c>
      <c r="X3874">
        <v>3089</v>
      </c>
      <c r="Y3874" t="str">
        <f t="shared" si="1459"/>
        <v>Low</v>
      </c>
      <c r="Z3874" t="s">
        <v>18338</v>
      </c>
      <c r="AA3874">
        <v>1</v>
      </c>
      <c r="AB3874" t="str">
        <f t="shared" si="1460"/>
        <v>Solo Star Poster</v>
      </c>
      <c r="AC3874" t="str">
        <f>AC3873</f>
        <v>girl|heroine|kindred spirit|orphan|rural setting</v>
      </c>
      <c r="AD3874" t="s">
        <v>18339</v>
      </c>
      <c r="AE3874">
        <v>32</v>
      </c>
      <c r="AF3874" t="str">
        <f t="shared" si="1461"/>
        <v>Very Low</v>
      </c>
      <c r="AG3874" t="s">
        <v>9</v>
      </c>
      <c r="AH3874" t="s">
        <v>10</v>
      </c>
      <c r="AI3874" t="s">
        <v>556</v>
      </c>
      <c r="AJ3874" t="str">
        <f t="shared" si="1462"/>
        <v>Adult</v>
      </c>
      <c r="AK3874">
        <v>4500000</v>
      </c>
      <c r="AL3874" t="str">
        <f t="shared" si="1463"/>
        <v>Low Budget</v>
      </c>
      <c r="AM3874">
        <v>2014</v>
      </c>
      <c r="AN3874">
        <f t="shared" si="1464"/>
        <v>11</v>
      </c>
      <c r="AO3874" t="str">
        <f t="shared" si="1465"/>
        <v>Modern Classic</v>
      </c>
      <c r="AP3874">
        <v>298</v>
      </c>
      <c r="AQ3874" t="str">
        <f t="shared" si="1466"/>
        <v>Very Low</v>
      </c>
      <c r="AR3874">
        <v>5.8</v>
      </c>
      <c r="AS3874" t="str">
        <f t="shared" si="1467"/>
        <v>Below Average</v>
      </c>
      <c r="AT3874">
        <f>AT3873</f>
        <v>1.33</v>
      </c>
      <c r="AU3874" t="str">
        <f t="shared" si="1468"/>
        <v>Classic</v>
      </c>
      <c r="AV3874">
        <v>0</v>
      </c>
      <c r="AW3874" t="str">
        <f t="shared" si="1469"/>
        <v>Very Low</v>
      </c>
    </row>
    <row r="3875" spans="1:49" x14ac:dyDescent="0.3">
      <c r="A3875" t="s">
        <v>0</v>
      </c>
      <c r="B3875" t="s">
        <v>18340</v>
      </c>
      <c r="C3875">
        <v>111</v>
      </c>
      <c r="D3875" t="str">
        <f t="shared" si="1449"/>
        <v>Low</v>
      </c>
      <c r="E3875">
        <v>112</v>
      </c>
      <c r="F3875" t="str">
        <f t="shared" si="1450"/>
        <v>1h 52m</v>
      </c>
      <c r="G3875" t="str">
        <f t="shared" si="1451"/>
        <v>Standard Movie</v>
      </c>
      <c r="H3875">
        <v>63</v>
      </c>
      <c r="I3875" t="str">
        <f t="shared" si="1452"/>
        <v>Very Low</v>
      </c>
      <c r="J3875">
        <v>422</v>
      </c>
      <c r="K3875" t="str">
        <f t="shared" si="1453"/>
        <v>Very Low</v>
      </c>
      <c r="L3875" t="s">
        <v>361</v>
      </c>
      <c r="M3875">
        <v>2000</v>
      </c>
      <c r="N3875" t="str">
        <f t="shared" si="1454"/>
        <v>Low</v>
      </c>
      <c r="O3875">
        <v>26345</v>
      </c>
      <c r="P3875" t="str">
        <f t="shared" si="1455"/>
        <v>Flop</v>
      </c>
      <c r="Q3875" t="s">
        <v>15111</v>
      </c>
      <c r="R3875" t="str">
        <f t="shared" si="1456"/>
        <v>Action</v>
      </c>
      <c r="S3875">
        <f t="shared" si="1457"/>
        <v>3</v>
      </c>
      <c r="T3875" t="s">
        <v>565</v>
      </c>
      <c r="U3875" t="s">
        <v>18341</v>
      </c>
      <c r="V3875">
        <v>16445</v>
      </c>
      <c r="W3875" t="str">
        <f t="shared" si="1458"/>
        <v>Low</v>
      </c>
      <c r="X3875">
        <v>4810</v>
      </c>
      <c r="Y3875" t="str">
        <f t="shared" si="1459"/>
        <v>Low</v>
      </c>
      <c r="Z3875" t="s">
        <v>3000</v>
      </c>
      <c r="AA3875">
        <v>4</v>
      </c>
      <c r="AB3875" t="str">
        <f t="shared" si="1460"/>
        <v>Ensemble Poster</v>
      </c>
      <c r="AC3875" t="s">
        <v>18342</v>
      </c>
      <c r="AD3875" t="s">
        <v>18343</v>
      </c>
      <c r="AE3875">
        <v>99</v>
      </c>
      <c r="AF3875" t="str">
        <f t="shared" si="1461"/>
        <v>Very Low</v>
      </c>
      <c r="AG3875" t="s">
        <v>9</v>
      </c>
      <c r="AH3875" t="s">
        <v>28</v>
      </c>
      <c r="AI3875" t="s">
        <v>556</v>
      </c>
      <c r="AJ3875" t="str">
        <f t="shared" si="1462"/>
        <v>Adult</v>
      </c>
      <c r="AK3875">
        <v>3000000</v>
      </c>
      <c r="AL3875" t="str">
        <f t="shared" si="1463"/>
        <v>Low Budget</v>
      </c>
      <c r="AM3875">
        <v>2012</v>
      </c>
      <c r="AN3875">
        <f t="shared" si="1464"/>
        <v>13</v>
      </c>
      <c r="AO3875" t="str">
        <f t="shared" si="1465"/>
        <v>Modern Classic</v>
      </c>
      <c r="AP3875">
        <v>1000</v>
      </c>
      <c r="AQ3875" t="str">
        <f t="shared" si="1466"/>
        <v>Very Low</v>
      </c>
      <c r="AR3875">
        <v>6.1</v>
      </c>
      <c r="AS3875" t="str">
        <f t="shared" si="1467"/>
        <v>Average</v>
      </c>
      <c r="AT3875">
        <v>2.35</v>
      </c>
      <c r="AU3875" t="str">
        <f t="shared" si="1468"/>
        <v>Cinematic Widescreen</v>
      </c>
      <c r="AV3875">
        <v>0</v>
      </c>
      <c r="AW3875" t="str">
        <f t="shared" si="1469"/>
        <v>Very Low</v>
      </c>
    </row>
    <row r="3876" spans="1:49" x14ac:dyDescent="0.3">
      <c r="A3876" t="s">
        <v>0</v>
      </c>
      <c r="B3876" t="s">
        <v>11328</v>
      </c>
      <c r="C3876">
        <v>149</v>
      </c>
      <c r="D3876" t="str">
        <f t="shared" si="1449"/>
        <v>Low</v>
      </c>
      <c r="E3876">
        <v>89</v>
      </c>
      <c r="F3876" t="str">
        <f t="shared" si="1450"/>
        <v>1h 29m</v>
      </c>
      <c r="G3876" t="str">
        <f t="shared" si="1451"/>
        <v>Featurette</v>
      </c>
      <c r="H3876">
        <v>143</v>
      </c>
      <c r="I3876" t="str">
        <f t="shared" si="1452"/>
        <v>Very Low</v>
      </c>
      <c r="J3876">
        <v>100</v>
      </c>
      <c r="K3876" t="str">
        <f t="shared" si="1453"/>
        <v>Very Low</v>
      </c>
      <c r="L3876" t="s">
        <v>18344</v>
      </c>
      <c r="M3876">
        <v>1000</v>
      </c>
      <c r="N3876" t="str">
        <f t="shared" si="1454"/>
        <v>Low</v>
      </c>
      <c r="O3876">
        <v>6940281</v>
      </c>
      <c r="P3876" t="str">
        <f t="shared" si="1455"/>
        <v>Flop</v>
      </c>
      <c r="Q3876" t="s">
        <v>1499</v>
      </c>
      <c r="R3876" t="str">
        <f t="shared" si="1456"/>
        <v>Crime</v>
      </c>
      <c r="S3876">
        <f t="shared" si="1457"/>
        <v>2</v>
      </c>
      <c r="T3876" t="s">
        <v>361</v>
      </c>
      <c r="U3876" t="s">
        <v>18345</v>
      </c>
      <c r="V3876">
        <v>43135</v>
      </c>
      <c r="W3876" t="str">
        <f t="shared" si="1458"/>
        <v>Low</v>
      </c>
      <c r="X3876">
        <v>1291</v>
      </c>
      <c r="Y3876" t="str">
        <f t="shared" si="1459"/>
        <v>Low</v>
      </c>
      <c r="Z3876" t="s">
        <v>18346</v>
      </c>
      <c r="AA3876">
        <v>6</v>
      </c>
      <c r="AB3876" t="str">
        <f t="shared" si="1460"/>
        <v>Ensemble Poster</v>
      </c>
      <c r="AC3876" t="s">
        <v>18347</v>
      </c>
      <c r="AD3876" t="s">
        <v>18348</v>
      </c>
      <c r="AE3876">
        <v>346</v>
      </c>
      <c r="AF3876" t="str">
        <f t="shared" si="1461"/>
        <v>Very Low</v>
      </c>
      <c r="AG3876" t="s">
        <v>9</v>
      </c>
      <c r="AH3876" t="s">
        <v>28</v>
      </c>
      <c r="AI3876" t="s">
        <v>556</v>
      </c>
      <c r="AJ3876" t="str">
        <f t="shared" si="1462"/>
        <v>Adult</v>
      </c>
      <c r="AK3876">
        <f t="shared" ref="AK3876:AK3877" si="1477">AK3875</f>
        <v>3000000</v>
      </c>
      <c r="AL3876" t="str">
        <f t="shared" si="1463"/>
        <v>Low Budget</v>
      </c>
      <c r="AM3876">
        <v>2000</v>
      </c>
      <c r="AN3876">
        <f t="shared" si="1464"/>
        <v>25</v>
      </c>
      <c r="AO3876" t="str">
        <f t="shared" si="1465"/>
        <v>Old Classic</v>
      </c>
      <c r="AP3876">
        <v>146</v>
      </c>
      <c r="AQ3876" t="str">
        <f t="shared" si="1466"/>
        <v>Very Low</v>
      </c>
      <c r="AR3876">
        <v>7.3</v>
      </c>
      <c r="AS3876" t="str">
        <f t="shared" si="1467"/>
        <v>Good</v>
      </c>
      <c r="AT3876">
        <v>2.35</v>
      </c>
      <c r="AU3876" t="str">
        <f t="shared" si="1468"/>
        <v>Cinematic Widescreen</v>
      </c>
      <c r="AV3876">
        <v>0</v>
      </c>
      <c r="AW3876" t="str">
        <f t="shared" si="1469"/>
        <v>Very Low</v>
      </c>
    </row>
    <row r="3877" spans="1:49" x14ac:dyDescent="0.3">
      <c r="A3877" t="s">
        <v>0</v>
      </c>
      <c r="B3877" t="s">
        <v>2325</v>
      </c>
      <c r="C3877">
        <v>90</v>
      </c>
      <c r="D3877" t="str">
        <f t="shared" si="1449"/>
        <v>Low</v>
      </c>
      <c r="E3877">
        <v>124</v>
      </c>
      <c r="F3877" t="str">
        <f t="shared" si="1450"/>
        <v>2h 4m</v>
      </c>
      <c r="G3877" t="str">
        <f t="shared" si="1451"/>
        <v>Long Movie</v>
      </c>
      <c r="H3877">
        <v>79</v>
      </c>
      <c r="I3877" t="str">
        <f t="shared" si="1452"/>
        <v>Very Low</v>
      </c>
      <c r="J3877">
        <v>93</v>
      </c>
      <c r="K3877" t="str">
        <f t="shared" si="1453"/>
        <v>Very Low</v>
      </c>
      <c r="L3877" t="s">
        <v>5526</v>
      </c>
      <c r="M3877">
        <v>309</v>
      </c>
      <c r="N3877" t="str">
        <f t="shared" si="1454"/>
        <v>Low</v>
      </c>
      <c r="O3877">
        <v>188870</v>
      </c>
      <c r="P3877" t="str">
        <f t="shared" si="1455"/>
        <v>Flop</v>
      </c>
      <c r="Q3877" t="s">
        <v>435</v>
      </c>
      <c r="R3877" t="str">
        <f t="shared" si="1456"/>
        <v>Action</v>
      </c>
      <c r="S3877">
        <f t="shared" si="1457"/>
        <v>4</v>
      </c>
      <c r="T3877" t="s">
        <v>18349</v>
      </c>
      <c r="U3877" t="s">
        <v>18350</v>
      </c>
      <c r="V3877">
        <v>13443</v>
      </c>
      <c r="W3877" t="str">
        <f t="shared" si="1458"/>
        <v>Low</v>
      </c>
      <c r="X3877">
        <v>857</v>
      </c>
      <c r="Y3877" t="str">
        <f t="shared" si="1459"/>
        <v>Very Low</v>
      </c>
      <c r="Z3877" t="s">
        <v>18351</v>
      </c>
      <c r="AA3877">
        <v>1</v>
      </c>
      <c r="AB3877" t="str">
        <f t="shared" si="1460"/>
        <v>Solo Star Poster</v>
      </c>
      <c r="AC3877" t="s">
        <v>18352</v>
      </c>
      <c r="AD3877" t="s">
        <v>18353</v>
      </c>
      <c r="AE3877">
        <v>25</v>
      </c>
      <c r="AF3877" t="str">
        <f t="shared" si="1461"/>
        <v>Very Low</v>
      </c>
      <c r="AG3877" t="s">
        <v>12443</v>
      </c>
      <c r="AH3877" t="s">
        <v>12444</v>
      </c>
      <c r="AI3877" t="s">
        <v>556</v>
      </c>
      <c r="AJ3877" t="str">
        <f t="shared" si="1462"/>
        <v>Adult</v>
      </c>
      <c r="AK3877">
        <f t="shared" si="1477"/>
        <v>3000000</v>
      </c>
      <c r="AL3877" t="str">
        <f t="shared" si="1463"/>
        <v>Low Budget</v>
      </c>
      <c r="AM3877">
        <v>2010</v>
      </c>
      <c r="AN3877">
        <f t="shared" si="1464"/>
        <v>15</v>
      </c>
      <c r="AO3877" t="str">
        <f t="shared" si="1465"/>
        <v>Modern Classic</v>
      </c>
      <c r="AP3877">
        <v>254</v>
      </c>
      <c r="AQ3877" t="str">
        <f t="shared" si="1466"/>
        <v>Very Low</v>
      </c>
      <c r="AR3877">
        <v>6.7</v>
      </c>
      <c r="AS3877" t="str">
        <f t="shared" si="1467"/>
        <v>Average</v>
      </c>
      <c r="AT3877">
        <v>2.35</v>
      </c>
      <c r="AU3877" t="str">
        <f t="shared" si="1468"/>
        <v>Cinematic Widescreen</v>
      </c>
      <c r="AV3877">
        <v>0</v>
      </c>
      <c r="AW3877" t="str">
        <f t="shared" si="1469"/>
        <v>Very Low</v>
      </c>
    </row>
    <row r="3878" spans="1:49" x14ac:dyDescent="0.3">
      <c r="A3878" t="s">
        <v>0</v>
      </c>
      <c r="B3878" t="s">
        <v>8517</v>
      </c>
      <c r="C3878">
        <v>149</v>
      </c>
      <c r="D3878" t="str">
        <f t="shared" si="1449"/>
        <v>Low</v>
      </c>
      <c r="E3878">
        <v>101</v>
      </c>
      <c r="F3878" t="str">
        <f t="shared" si="1450"/>
        <v>1h 41m</v>
      </c>
      <c r="G3878" t="str">
        <f t="shared" si="1451"/>
        <v>Standard Movie</v>
      </c>
      <c r="H3878">
        <v>51</v>
      </c>
      <c r="I3878" t="str">
        <f t="shared" si="1452"/>
        <v>Very Low</v>
      </c>
      <c r="J3878">
        <v>8</v>
      </c>
      <c r="K3878" t="str">
        <f t="shared" si="1453"/>
        <v>Very Low</v>
      </c>
      <c r="L3878" t="s">
        <v>18354</v>
      </c>
      <c r="M3878">
        <v>446</v>
      </c>
      <c r="N3878" t="str">
        <f t="shared" si="1454"/>
        <v>Low</v>
      </c>
      <c r="O3878">
        <v>20772796</v>
      </c>
      <c r="P3878" t="str">
        <f t="shared" si="1455"/>
        <v>Average</v>
      </c>
      <c r="Q3878" t="s">
        <v>7115</v>
      </c>
      <c r="R3878" t="str">
        <f t="shared" si="1456"/>
        <v>Drama</v>
      </c>
      <c r="S3878">
        <f t="shared" si="1457"/>
        <v>2</v>
      </c>
      <c r="T3878" t="s">
        <v>7434</v>
      </c>
      <c r="U3878" t="s">
        <v>18355</v>
      </c>
      <c r="V3878">
        <v>34232</v>
      </c>
      <c r="W3878" t="str">
        <f t="shared" si="1458"/>
        <v>Low</v>
      </c>
      <c r="X3878">
        <v>497</v>
      </c>
      <c r="Y3878" t="str">
        <f t="shared" si="1459"/>
        <v>Very Low</v>
      </c>
      <c r="Z3878" t="s">
        <v>18356</v>
      </c>
      <c r="AA3878">
        <v>1</v>
      </c>
      <c r="AB3878" t="str">
        <f t="shared" si="1460"/>
        <v>Solo Star Poster</v>
      </c>
      <c r="AC3878" t="s">
        <v>18357</v>
      </c>
      <c r="AD3878" t="s">
        <v>18358</v>
      </c>
      <c r="AE3878">
        <v>346</v>
      </c>
      <c r="AF3878" t="str">
        <f t="shared" si="1461"/>
        <v>Very Low</v>
      </c>
      <c r="AG3878" t="s">
        <v>9</v>
      </c>
      <c r="AH3878" t="s">
        <v>150</v>
      </c>
      <c r="AI3878" t="s">
        <v>11</v>
      </c>
      <c r="AJ3878" t="str">
        <f t="shared" si="1462"/>
        <v>Teen</v>
      </c>
      <c r="AK3878">
        <v>6000000</v>
      </c>
      <c r="AL3878" t="str">
        <f t="shared" si="1463"/>
        <v>Low Budget</v>
      </c>
      <c r="AM3878">
        <v>2002</v>
      </c>
      <c r="AN3878">
        <f t="shared" si="1464"/>
        <v>23</v>
      </c>
      <c r="AO3878" t="str">
        <f t="shared" si="1465"/>
        <v>Old Classic</v>
      </c>
      <c r="AP3878">
        <v>20</v>
      </c>
      <c r="AQ3878" t="str">
        <f t="shared" si="1466"/>
        <v>Very Low</v>
      </c>
      <c r="AR3878">
        <v>7.6</v>
      </c>
      <c r="AS3878" t="str">
        <f t="shared" si="1467"/>
        <v>Good</v>
      </c>
      <c r="AT3878">
        <v>2.35</v>
      </c>
      <c r="AU3878" t="str">
        <f t="shared" si="1468"/>
        <v>Cinematic Widescreen</v>
      </c>
      <c r="AV3878">
        <v>0</v>
      </c>
      <c r="AW3878" t="str">
        <f t="shared" si="1469"/>
        <v>Very Low</v>
      </c>
    </row>
    <row r="3879" spans="1:49" x14ac:dyDescent="0.3">
      <c r="A3879" t="s">
        <v>0</v>
      </c>
      <c r="B3879" t="s">
        <v>18359</v>
      </c>
      <c r="C3879">
        <v>12</v>
      </c>
      <c r="D3879" t="str">
        <f t="shared" si="1449"/>
        <v>Very Low</v>
      </c>
      <c r="E3879">
        <v>133</v>
      </c>
      <c r="F3879" t="str">
        <f t="shared" si="1450"/>
        <v>2h 13m</v>
      </c>
      <c r="G3879" t="str">
        <f t="shared" si="1451"/>
        <v>Long Movie</v>
      </c>
      <c r="H3879">
        <v>12</v>
      </c>
      <c r="I3879" t="str">
        <f t="shared" si="1452"/>
        <v>Very Low</v>
      </c>
      <c r="J3879">
        <v>106</v>
      </c>
      <c r="K3879" t="str">
        <f t="shared" si="1453"/>
        <v>Very Low</v>
      </c>
      <c r="L3879" t="s">
        <v>17488</v>
      </c>
      <c r="M3879">
        <v>464</v>
      </c>
      <c r="N3879" t="str">
        <f t="shared" si="1454"/>
        <v>Low</v>
      </c>
      <c r="O3879">
        <v>199228</v>
      </c>
      <c r="P3879" t="str">
        <f t="shared" si="1455"/>
        <v>Flop</v>
      </c>
      <c r="Q3879" t="s">
        <v>2498</v>
      </c>
      <c r="R3879" t="str">
        <f t="shared" si="1456"/>
        <v>Comedy</v>
      </c>
      <c r="S3879">
        <f t="shared" si="1457"/>
        <v>2</v>
      </c>
      <c r="T3879" t="s">
        <v>18360</v>
      </c>
      <c r="U3879" t="s">
        <v>18361</v>
      </c>
      <c r="V3879">
        <v>7295</v>
      </c>
      <c r="W3879" t="str">
        <f t="shared" si="1458"/>
        <v>Very Low</v>
      </c>
      <c r="X3879">
        <v>1045</v>
      </c>
      <c r="Y3879" t="str">
        <f t="shared" si="1459"/>
        <v>Low</v>
      </c>
      <c r="Z3879" t="s">
        <v>18362</v>
      </c>
      <c r="AA3879">
        <v>0</v>
      </c>
      <c r="AB3879" t="str">
        <f t="shared" si="1460"/>
        <v>Symbolic Poster</v>
      </c>
      <c r="AC3879" t="s">
        <v>18363</v>
      </c>
      <c r="AD3879" t="s">
        <v>18364</v>
      </c>
      <c r="AE3879">
        <v>49</v>
      </c>
      <c r="AF3879" t="str">
        <f t="shared" si="1461"/>
        <v>Very Low</v>
      </c>
      <c r="AG3879" t="s">
        <v>5582</v>
      </c>
      <c r="AH3879" t="s">
        <v>5583</v>
      </c>
      <c r="AI3879" t="str">
        <f t="shared" ref="AI3879:AI3880" si="1478">AI3878</f>
        <v>PG-13</v>
      </c>
      <c r="AJ3879" t="str">
        <f t="shared" si="1462"/>
        <v>Teen</v>
      </c>
      <c r="AK3879">
        <v>150000000</v>
      </c>
      <c r="AL3879" t="str">
        <f t="shared" si="1463"/>
        <v>High Budget</v>
      </c>
      <c r="AM3879">
        <v>2009</v>
      </c>
      <c r="AN3879">
        <f t="shared" si="1464"/>
        <v>16</v>
      </c>
      <c r="AO3879" t="str">
        <f t="shared" si="1465"/>
        <v>Old Classic</v>
      </c>
      <c r="AP3879">
        <v>374</v>
      </c>
      <c r="AQ3879" t="str">
        <f t="shared" si="1466"/>
        <v>Very Low</v>
      </c>
      <c r="AR3879">
        <v>7.2</v>
      </c>
      <c r="AS3879" t="str">
        <f t="shared" si="1467"/>
        <v>Good</v>
      </c>
      <c r="AT3879">
        <v>2.35</v>
      </c>
      <c r="AU3879" t="str">
        <f t="shared" si="1468"/>
        <v>Cinematic Widescreen</v>
      </c>
      <c r="AV3879">
        <v>504</v>
      </c>
      <c r="AW3879" t="str">
        <f t="shared" si="1469"/>
        <v>Very Low</v>
      </c>
    </row>
    <row r="3880" spans="1:49" x14ac:dyDescent="0.3">
      <c r="A3880" t="s">
        <v>0</v>
      </c>
      <c r="B3880" t="s">
        <v>18365</v>
      </c>
      <c r="C3880">
        <v>64</v>
      </c>
      <c r="D3880" t="str">
        <f t="shared" si="1449"/>
        <v>Low</v>
      </c>
      <c r="E3880">
        <v>112</v>
      </c>
      <c r="F3880" t="str">
        <f t="shared" si="1450"/>
        <v>1h 52m</v>
      </c>
      <c r="G3880" t="str">
        <f t="shared" si="1451"/>
        <v>Standard Movie</v>
      </c>
      <c r="H3880">
        <v>0</v>
      </c>
      <c r="I3880" t="str">
        <f t="shared" si="1452"/>
        <v>Very Low</v>
      </c>
      <c r="J3880">
        <v>7</v>
      </c>
      <c r="K3880" t="str">
        <f t="shared" si="1453"/>
        <v>Very Low</v>
      </c>
      <c r="L3880" t="s">
        <v>18366</v>
      </c>
      <c r="M3880">
        <v>29</v>
      </c>
      <c r="N3880" t="str">
        <f t="shared" si="1454"/>
        <v>Low</v>
      </c>
      <c r="O3880">
        <f>O3879</f>
        <v>199228</v>
      </c>
      <c r="P3880" t="str">
        <f t="shared" si="1455"/>
        <v>Flop</v>
      </c>
      <c r="Q3880" t="s">
        <v>5003</v>
      </c>
      <c r="R3880" t="str">
        <f t="shared" si="1456"/>
        <v>Mystery</v>
      </c>
      <c r="S3880">
        <f t="shared" si="1457"/>
        <v>3</v>
      </c>
      <c r="T3880" t="s">
        <v>18367</v>
      </c>
      <c r="U3880" t="s">
        <v>18368</v>
      </c>
      <c r="V3880">
        <v>15780</v>
      </c>
      <c r="W3880" t="str">
        <f t="shared" si="1458"/>
        <v>Low</v>
      </c>
      <c r="X3880">
        <v>61</v>
      </c>
      <c r="Y3880" t="str">
        <f t="shared" si="1459"/>
        <v>Very Low</v>
      </c>
      <c r="Z3880" t="s">
        <v>18369</v>
      </c>
      <c r="AA3880">
        <v>0</v>
      </c>
      <c r="AB3880" t="str">
        <f t="shared" si="1460"/>
        <v>Symbolic Poster</v>
      </c>
      <c r="AC3880" t="s">
        <v>18370</v>
      </c>
      <c r="AD3880" t="s">
        <v>18371</v>
      </c>
      <c r="AE3880">
        <v>62</v>
      </c>
      <c r="AF3880" t="str">
        <f t="shared" si="1461"/>
        <v>Very Low</v>
      </c>
      <c r="AG3880" t="s">
        <v>8702</v>
      </c>
      <c r="AH3880" t="s">
        <v>8717</v>
      </c>
      <c r="AI3880" t="str">
        <f t="shared" si="1478"/>
        <v>PG-13</v>
      </c>
      <c r="AJ3880" t="str">
        <f t="shared" si="1462"/>
        <v>Teen</v>
      </c>
      <c r="AK3880">
        <v>4500000</v>
      </c>
      <c r="AL3880" t="str">
        <f t="shared" si="1463"/>
        <v>Low Budget</v>
      </c>
      <c r="AM3880">
        <v>2009</v>
      </c>
      <c r="AN3880">
        <f t="shared" si="1464"/>
        <v>16</v>
      </c>
      <c r="AO3880" t="str">
        <f t="shared" si="1465"/>
        <v>Old Classic</v>
      </c>
      <c r="AP3880">
        <v>9</v>
      </c>
      <c r="AQ3880" t="str">
        <f t="shared" si="1466"/>
        <v>Very Low</v>
      </c>
      <c r="AR3880">
        <v>6.2</v>
      </c>
      <c r="AS3880" t="str">
        <f t="shared" si="1467"/>
        <v>Average</v>
      </c>
      <c r="AT3880">
        <v>2.35</v>
      </c>
      <c r="AU3880" t="str">
        <f t="shared" si="1468"/>
        <v>Cinematic Widescreen</v>
      </c>
      <c r="AV3880">
        <v>2000</v>
      </c>
      <c r="AW3880" t="str">
        <f t="shared" si="1469"/>
        <v>Low</v>
      </c>
    </row>
    <row r="3881" spans="1:49" x14ac:dyDescent="0.3">
      <c r="A3881" t="s">
        <v>0</v>
      </c>
      <c r="B3881" t="s">
        <v>911</v>
      </c>
      <c r="C3881">
        <v>256</v>
      </c>
      <c r="D3881" t="str">
        <f t="shared" si="1449"/>
        <v>Medium</v>
      </c>
      <c r="E3881">
        <v>111</v>
      </c>
      <c r="F3881" t="str">
        <f t="shared" si="1450"/>
        <v>1h 51m</v>
      </c>
      <c r="G3881" t="str">
        <f t="shared" si="1451"/>
        <v>Standard Movie</v>
      </c>
      <c r="H3881">
        <v>456</v>
      </c>
      <c r="I3881" t="str">
        <f t="shared" si="1452"/>
        <v>Very Low</v>
      </c>
      <c r="J3881">
        <v>394</v>
      </c>
      <c r="K3881" t="str">
        <f t="shared" si="1453"/>
        <v>Very Low</v>
      </c>
      <c r="L3881" t="s">
        <v>912</v>
      </c>
      <c r="M3881">
        <v>20000</v>
      </c>
      <c r="N3881" t="str">
        <f t="shared" si="1454"/>
        <v>Medium</v>
      </c>
      <c r="O3881">
        <v>34964818</v>
      </c>
      <c r="P3881" t="str">
        <f t="shared" si="1455"/>
        <v>Average</v>
      </c>
      <c r="Q3881" t="s">
        <v>171</v>
      </c>
      <c r="R3881" t="str">
        <f t="shared" si="1456"/>
        <v>Adventure</v>
      </c>
      <c r="S3881">
        <f t="shared" si="1457"/>
        <v>3</v>
      </c>
      <c r="T3881" t="s">
        <v>234</v>
      </c>
      <c r="U3881" t="s">
        <v>913</v>
      </c>
      <c r="V3881">
        <v>39975</v>
      </c>
      <c r="W3881" t="str">
        <f t="shared" si="1458"/>
        <v>Low</v>
      </c>
      <c r="X3881">
        <v>21404</v>
      </c>
      <c r="Y3881" t="str">
        <f t="shared" si="1459"/>
        <v>Medium</v>
      </c>
      <c r="Z3881" t="s">
        <v>914</v>
      </c>
      <c r="AA3881">
        <v>4</v>
      </c>
      <c r="AB3881" t="str">
        <f t="shared" si="1460"/>
        <v>Ensemble Poster</v>
      </c>
      <c r="AC3881" t="s">
        <v>915</v>
      </c>
      <c r="AD3881" t="s">
        <v>916</v>
      </c>
      <c r="AE3881">
        <v>186</v>
      </c>
      <c r="AF3881" t="str">
        <f t="shared" si="1461"/>
        <v>Very Low</v>
      </c>
      <c r="AG3881" t="s">
        <v>9</v>
      </c>
      <c r="AH3881" t="s">
        <v>10</v>
      </c>
      <c r="AI3881" t="s">
        <v>66</v>
      </c>
      <c r="AJ3881" t="str">
        <f t="shared" si="1462"/>
        <v>Family</v>
      </c>
      <c r="AK3881">
        <v>150000000</v>
      </c>
      <c r="AL3881" t="str">
        <f t="shared" si="1463"/>
        <v>High Budget</v>
      </c>
      <c r="AM3881">
        <v>2015</v>
      </c>
      <c r="AN3881">
        <f t="shared" si="1464"/>
        <v>10</v>
      </c>
      <c r="AO3881" t="str">
        <f t="shared" si="1465"/>
        <v>Modern Classic</v>
      </c>
      <c r="AP3881">
        <v>559</v>
      </c>
      <c r="AQ3881" t="str">
        <f t="shared" si="1466"/>
        <v>Very Low</v>
      </c>
      <c r="AR3881">
        <v>5.8</v>
      </c>
      <c r="AS3881" t="str">
        <f t="shared" si="1467"/>
        <v>Below Average</v>
      </c>
      <c r="AT3881">
        <v>2.35</v>
      </c>
      <c r="AU3881" t="str">
        <f t="shared" si="1468"/>
        <v>Cinematic Widescreen</v>
      </c>
      <c r="AV3881">
        <v>24000</v>
      </c>
      <c r="AW3881" t="str">
        <f t="shared" si="1469"/>
        <v>Medium</v>
      </c>
    </row>
    <row r="3882" spans="1:49" x14ac:dyDescent="0.3">
      <c r="A3882" t="s">
        <v>0</v>
      </c>
      <c r="B3882" t="s">
        <v>4037</v>
      </c>
      <c r="C3882">
        <v>57</v>
      </c>
      <c r="D3882" t="str">
        <f t="shared" si="1449"/>
        <v>Low</v>
      </c>
      <c r="E3882">
        <v>98</v>
      </c>
      <c r="F3882" t="str">
        <f t="shared" si="1450"/>
        <v>1h 38m</v>
      </c>
      <c r="G3882" t="str">
        <f t="shared" si="1451"/>
        <v>Standard Movie</v>
      </c>
      <c r="H3882">
        <v>197</v>
      </c>
      <c r="I3882" t="str">
        <f t="shared" si="1452"/>
        <v>Very Low</v>
      </c>
      <c r="J3882">
        <v>578</v>
      </c>
      <c r="K3882" t="str">
        <f t="shared" si="1453"/>
        <v>Very Low</v>
      </c>
      <c r="L3882" t="s">
        <v>11863</v>
      </c>
      <c r="M3882">
        <v>755</v>
      </c>
      <c r="N3882" t="str">
        <f t="shared" si="1454"/>
        <v>Low</v>
      </c>
      <c r="O3882">
        <f t="shared" ref="O3882:O3883" si="1479">O3881</f>
        <v>34964818</v>
      </c>
      <c r="P3882" t="str">
        <f t="shared" si="1455"/>
        <v>Average</v>
      </c>
      <c r="Q3882" t="s">
        <v>2994</v>
      </c>
      <c r="R3882" t="str">
        <f t="shared" si="1456"/>
        <v>Comedy</v>
      </c>
      <c r="S3882">
        <f t="shared" si="1457"/>
        <v>6</v>
      </c>
      <c r="T3882" t="s">
        <v>10865</v>
      </c>
      <c r="U3882" t="s">
        <v>18372</v>
      </c>
      <c r="V3882">
        <v>59254</v>
      </c>
      <c r="W3882" t="str">
        <f t="shared" si="1458"/>
        <v>Medium</v>
      </c>
      <c r="X3882">
        <v>2553</v>
      </c>
      <c r="Y3882" t="str">
        <f t="shared" si="1459"/>
        <v>Low</v>
      </c>
      <c r="Z3882" t="s">
        <v>16753</v>
      </c>
      <c r="AA3882">
        <v>0</v>
      </c>
      <c r="AB3882" t="str">
        <f t="shared" si="1460"/>
        <v>Symbolic Poster</v>
      </c>
      <c r="AC3882" t="s">
        <v>18373</v>
      </c>
      <c r="AD3882" t="s">
        <v>18374</v>
      </c>
      <c r="AE3882">
        <v>726</v>
      </c>
      <c r="AF3882" t="str">
        <f t="shared" si="1461"/>
        <v>Low</v>
      </c>
      <c r="AG3882" t="s">
        <v>9</v>
      </c>
      <c r="AH3882" t="s">
        <v>10</v>
      </c>
      <c r="AI3882" t="s">
        <v>2720</v>
      </c>
      <c r="AJ3882" t="str">
        <f t="shared" si="1462"/>
        <v>Family</v>
      </c>
      <c r="AK3882">
        <v>4200000</v>
      </c>
      <c r="AL3882" t="str">
        <f t="shared" si="1463"/>
        <v>Low Budget</v>
      </c>
      <c r="AM3882">
        <v>2006</v>
      </c>
      <c r="AN3882">
        <f t="shared" si="1464"/>
        <v>19</v>
      </c>
      <c r="AO3882" t="str">
        <f t="shared" si="1465"/>
        <v>Old Classic</v>
      </c>
      <c r="AP3882">
        <v>632</v>
      </c>
      <c r="AQ3882" t="str">
        <f t="shared" si="1466"/>
        <v>Very Low</v>
      </c>
      <c r="AR3882">
        <v>5.2</v>
      </c>
      <c r="AS3882" t="str">
        <f t="shared" si="1467"/>
        <v>Below Average</v>
      </c>
      <c r="AT3882">
        <v>1.33</v>
      </c>
      <c r="AU3882" t="str">
        <f t="shared" si="1468"/>
        <v>Classic</v>
      </c>
      <c r="AV3882">
        <v>0</v>
      </c>
      <c r="AW3882" t="str">
        <f t="shared" si="1469"/>
        <v>Very Low</v>
      </c>
    </row>
    <row r="3883" spans="1:49" x14ac:dyDescent="0.3">
      <c r="A3883" t="s">
        <v>0</v>
      </c>
      <c r="B3883" t="str">
        <f>B3882</f>
        <v>Kenny Ortega</v>
      </c>
      <c r="C3883">
        <v>8</v>
      </c>
      <c r="D3883" t="str">
        <f t="shared" si="1449"/>
        <v>Very Low</v>
      </c>
      <c r="E3883">
        <v>60</v>
      </c>
      <c r="F3883" t="str">
        <f t="shared" si="1450"/>
        <v>1h 0m</v>
      </c>
      <c r="G3883" t="str">
        <f t="shared" si="1451"/>
        <v>Featurette</v>
      </c>
      <c r="H3883">
        <f>H3882</f>
        <v>197</v>
      </c>
      <c r="I3883" t="str">
        <f t="shared" si="1452"/>
        <v>Very Low</v>
      </c>
      <c r="J3883">
        <v>551</v>
      </c>
      <c r="K3883" t="str">
        <f t="shared" si="1453"/>
        <v>Very Low</v>
      </c>
      <c r="L3883" t="s">
        <v>6980</v>
      </c>
      <c r="M3883">
        <v>1000</v>
      </c>
      <c r="N3883" t="str">
        <f t="shared" si="1454"/>
        <v>Low</v>
      </c>
      <c r="O3883">
        <f t="shared" si="1479"/>
        <v>34964818</v>
      </c>
      <c r="P3883" t="str">
        <f t="shared" si="1455"/>
        <v>Average</v>
      </c>
      <c r="Q3883" t="s">
        <v>1906</v>
      </c>
      <c r="R3883" t="str">
        <f t="shared" si="1456"/>
        <v>Crime</v>
      </c>
      <c r="S3883">
        <f t="shared" si="1457"/>
        <v>2</v>
      </c>
      <c r="T3883" t="s">
        <v>2700</v>
      </c>
      <c r="U3883" t="s">
        <v>18375</v>
      </c>
      <c r="V3883">
        <v>3673</v>
      </c>
      <c r="W3883" t="str">
        <f t="shared" si="1458"/>
        <v>Very Low</v>
      </c>
      <c r="X3883">
        <v>3026</v>
      </c>
      <c r="Y3883" t="str">
        <f t="shared" si="1459"/>
        <v>Low</v>
      </c>
      <c r="Z3883" t="s">
        <v>4736</v>
      </c>
      <c r="AA3883">
        <v>0</v>
      </c>
      <c r="AB3883" t="str">
        <f t="shared" si="1460"/>
        <v>Symbolic Poster</v>
      </c>
      <c r="AC3883" t="s">
        <v>18376</v>
      </c>
      <c r="AD3883" t="s">
        <v>18377</v>
      </c>
      <c r="AE3883">
        <v>23</v>
      </c>
      <c r="AF3883" t="str">
        <f t="shared" si="1461"/>
        <v>Very Low</v>
      </c>
      <c r="AG3883" t="s">
        <v>9</v>
      </c>
      <c r="AH3883" t="s">
        <v>10</v>
      </c>
      <c r="AI3883" t="str">
        <f>AI3882</f>
        <v>TV-G</v>
      </c>
      <c r="AJ3883" t="str">
        <f t="shared" si="1462"/>
        <v>Family</v>
      </c>
      <c r="AK3883">
        <f t="shared" ref="AK3883:AK3884" si="1480">AK3882</f>
        <v>4200000</v>
      </c>
      <c r="AL3883" t="str">
        <f t="shared" si="1463"/>
        <v>Low Budget</v>
      </c>
      <c r="AM3883">
        <f>AM3882</f>
        <v>2006</v>
      </c>
      <c r="AN3883">
        <f t="shared" si="1464"/>
        <v>19</v>
      </c>
      <c r="AO3883" t="str">
        <f t="shared" si="1465"/>
        <v>Old Classic</v>
      </c>
      <c r="AP3883">
        <v>557</v>
      </c>
      <c r="AQ3883" t="str">
        <f t="shared" si="1466"/>
        <v>Very Low</v>
      </c>
      <c r="AR3883">
        <v>8.1</v>
      </c>
      <c r="AS3883" t="str">
        <f t="shared" si="1467"/>
        <v>Excellent</v>
      </c>
      <c r="AT3883">
        <v>16</v>
      </c>
      <c r="AU3883" t="str">
        <f t="shared" si="1468"/>
        <v>Ultra Widescreen</v>
      </c>
      <c r="AV3883">
        <v>0</v>
      </c>
      <c r="AW3883" t="str">
        <f t="shared" si="1469"/>
        <v>Very Low</v>
      </c>
    </row>
    <row r="3884" spans="1:49" x14ac:dyDescent="0.3">
      <c r="A3884" t="s">
        <v>0</v>
      </c>
      <c r="B3884" t="s">
        <v>15249</v>
      </c>
      <c r="C3884">
        <v>50</v>
      </c>
      <c r="D3884" t="str">
        <f t="shared" si="1449"/>
        <v>Very Low</v>
      </c>
      <c r="E3884">
        <v>93</v>
      </c>
      <c r="F3884" t="str">
        <f t="shared" si="1450"/>
        <v>1h 33m</v>
      </c>
      <c r="G3884" t="str">
        <f t="shared" si="1451"/>
        <v>Standard Movie</v>
      </c>
      <c r="H3884">
        <v>23</v>
      </c>
      <c r="I3884" t="str">
        <f t="shared" si="1452"/>
        <v>Very Low</v>
      </c>
      <c r="J3884">
        <v>130</v>
      </c>
      <c r="K3884" t="str">
        <f t="shared" si="1453"/>
        <v>Very Low</v>
      </c>
      <c r="L3884" t="s">
        <v>3576</v>
      </c>
      <c r="M3884">
        <v>471</v>
      </c>
      <c r="N3884" t="str">
        <f t="shared" si="1454"/>
        <v>Low</v>
      </c>
      <c r="O3884">
        <v>2542264</v>
      </c>
      <c r="P3884" t="str">
        <f t="shared" si="1455"/>
        <v>Flop</v>
      </c>
      <c r="Q3884" t="s">
        <v>2498</v>
      </c>
      <c r="R3884" t="str">
        <f t="shared" si="1456"/>
        <v>Comedy</v>
      </c>
      <c r="S3884">
        <f t="shared" si="1457"/>
        <v>2</v>
      </c>
      <c r="T3884" t="s">
        <v>12939</v>
      </c>
      <c r="U3884" t="s">
        <v>18378</v>
      </c>
      <c r="V3884">
        <v>3407</v>
      </c>
      <c r="W3884" t="str">
        <f t="shared" si="1458"/>
        <v>Very Low</v>
      </c>
      <c r="X3884">
        <v>938</v>
      </c>
      <c r="Y3884" t="str">
        <f t="shared" si="1459"/>
        <v>Very Low</v>
      </c>
      <c r="Z3884" t="s">
        <v>15646</v>
      </c>
      <c r="AA3884">
        <v>1</v>
      </c>
      <c r="AB3884" t="str">
        <f t="shared" si="1460"/>
        <v>Solo Star Poster</v>
      </c>
      <c r="AC3884" t="s">
        <v>18379</v>
      </c>
      <c r="AD3884" t="s">
        <v>18380</v>
      </c>
      <c r="AE3884">
        <v>48</v>
      </c>
      <c r="AF3884" t="str">
        <f t="shared" si="1461"/>
        <v>Very Low</v>
      </c>
      <c r="AG3884" t="s">
        <v>9</v>
      </c>
      <c r="AH3884" t="s">
        <v>28</v>
      </c>
      <c r="AI3884" t="s">
        <v>11</v>
      </c>
      <c r="AJ3884" t="str">
        <f t="shared" si="1462"/>
        <v>Teen</v>
      </c>
      <c r="AK3884">
        <f t="shared" si="1480"/>
        <v>4200000</v>
      </c>
      <c r="AL3884" t="str">
        <f t="shared" si="1463"/>
        <v>Low Budget</v>
      </c>
      <c r="AM3884">
        <v>1997</v>
      </c>
      <c r="AN3884">
        <f t="shared" si="1464"/>
        <v>28</v>
      </c>
      <c r="AO3884" t="str">
        <f t="shared" si="1465"/>
        <v>Old Classic</v>
      </c>
      <c r="AP3884">
        <v>232</v>
      </c>
      <c r="AQ3884" t="str">
        <f t="shared" si="1466"/>
        <v>Very Low</v>
      </c>
      <c r="AR3884">
        <v>7.1</v>
      </c>
      <c r="AS3884" t="str">
        <f t="shared" si="1467"/>
        <v>Good</v>
      </c>
      <c r="AT3884">
        <v>1.85</v>
      </c>
      <c r="AU3884" t="str">
        <f t="shared" si="1468"/>
        <v>HDTV / Widescreen</v>
      </c>
      <c r="AV3884">
        <v>61</v>
      </c>
      <c r="AW3884" t="str">
        <f t="shared" si="1469"/>
        <v>Very Low</v>
      </c>
    </row>
    <row r="3885" spans="1:49" x14ac:dyDescent="0.3">
      <c r="A3885" t="s">
        <v>0</v>
      </c>
      <c r="B3885" t="s">
        <v>2127</v>
      </c>
      <c r="C3885">
        <v>232</v>
      </c>
      <c r="D3885" t="str">
        <f t="shared" si="1449"/>
        <v>Medium</v>
      </c>
      <c r="E3885">
        <v>104</v>
      </c>
      <c r="F3885" t="str">
        <f t="shared" si="1450"/>
        <v>1h 44m</v>
      </c>
      <c r="G3885" t="str">
        <f t="shared" si="1451"/>
        <v>Standard Movie</v>
      </c>
      <c r="H3885">
        <v>335</v>
      </c>
      <c r="I3885" t="str">
        <f t="shared" si="1452"/>
        <v>Very Low</v>
      </c>
      <c r="J3885">
        <v>16</v>
      </c>
      <c r="K3885" t="str">
        <f t="shared" si="1453"/>
        <v>Very Low</v>
      </c>
      <c r="L3885" t="s">
        <v>18381</v>
      </c>
      <c r="M3885">
        <v>114</v>
      </c>
      <c r="N3885" t="str">
        <f t="shared" si="1454"/>
        <v>Low</v>
      </c>
      <c r="O3885">
        <v>1487477</v>
      </c>
      <c r="P3885" t="str">
        <f t="shared" si="1455"/>
        <v>Flop</v>
      </c>
      <c r="Q3885" t="s">
        <v>18382</v>
      </c>
      <c r="R3885" t="str">
        <f t="shared" si="1456"/>
        <v>Fantasy</v>
      </c>
      <c r="S3885">
        <f t="shared" si="1457"/>
        <v>2</v>
      </c>
      <c r="T3885" t="s">
        <v>8720</v>
      </c>
      <c r="U3885" t="s">
        <v>18383</v>
      </c>
      <c r="V3885">
        <v>47097</v>
      </c>
      <c r="W3885" t="str">
        <f t="shared" si="1458"/>
        <v>Low</v>
      </c>
      <c r="X3885">
        <v>206</v>
      </c>
      <c r="Y3885" t="str">
        <f t="shared" si="1459"/>
        <v>Very Low</v>
      </c>
      <c r="Z3885" t="s">
        <v>18384</v>
      </c>
      <c r="AA3885">
        <v>0</v>
      </c>
      <c r="AB3885" t="str">
        <f t="shared" si="1460"/>
        <v>Symbolic Poster</v>
      </c>
      <c r="AC3885" t="s">
        <v>18385</v>
      </c>
      <c r="AD3885" t="s">
        <v>18386</v>
      </c>
      <c r="AE3885">
        <v>310</v>
      </c>
      <c r="AF3885" t="str">
        <f t="shared" si="1461"/>
        <v>Very Low</v>
      </c>
      <c r="AG3885" t="s">
        <v>5612</v>
      </c>
      <c r="AH3885" t="s">
        <v>7141</v>
      </c>
      <c r="AI3885" t="s">
        <v>556</v>
      </c>
      <c r="AJ3885" t="str">
        <f t="shared" si="1462"/>
        <v>Adult</v>
      </c>
      <c r="AK3885">
        <v>4200000</v>
      </c>
      <c r="AL3885" t="str">
        <f t="shared" si="1463"/>
        <v>Low Budget</v>
      </c>
      <c r="AM3885">
        <v>2004</v>
      </c>
      <c r="AN3885">
        <f t="shared" si="1464"/>
        <v>21</v>
      </c>
      <c r="AO3885" t="str">
        <f t="shared" si="1465"/>
        <v>Old Classic</v>
      </c>
      <c r="AP3885">
        <v>28</v>
      </c>
      <c r="AQ3885" t="str">
        <f t="shared" si="1466"/>
        <v>Very Low</v>
      </c>
      <c r="AR3885">
        <v>6.5</v>
      </c>
      <c r="AS3885" t="str">
        <f t="shared" si="1467"/>
        <v>Average</v>
      </c>
      <c r="AT3885">
        <v>1.85</v>
      </c>
      <c r="AU3885" t="str">
        <f t="shared" si="1468"/>
        <v>HDTV / Widescreen</v>
      </c>
      <c r="AV3885">
        <v>0</v>
      </c>
      <c r="AW3885" t="str">
        <f t="shared" si="1469"/>
        <v>Very Low</v>
      </c>
    </row>
    <row r="3886" spans="1:49" x14ac:dyDescent="0.3">
      <c r="A3886" t="s">
        <v>0</v>
      </c>
      <c r="B3886" t="s">
        <v>5021</v>
      </c>
      <c r="C3886">
        <v>63</v>
      </c>
      <c r="D3886" t="str">
        <f t="shared" si="1449"/>
        <v>Low</v>
      </c>
      <c r="E3886">
        <v>112</v>
      </c>
      <c r="F3886" t="str">
        <f t="shared" si="1450"/>
        <v>1h 52m</v>
      </c>
      <c r="G3886" t="str">
        <f t="shared" si="1451"/>
        <v>Standard Movie</v>
      </c>
      <c r="H3886">
        <v>277</v>
      </c>
      <c r="I3886" t="str">
        <f t="shared" si="1452"/>
        <v>Very Low</v>
      </c>
      <c r="J3886">
        <v>327</v>
      </c>
      <c r="K3886" t="str">
        <f t="shared" si="1453"/>
        <v>Very Low</v>
      </c>
      <c r="L3886" t="s">
        <v>4741</v>
      </c>
      <c r="M3886">
        <v>1000</v>
      </c>
      <c r="N3886" t="str">
        <f t="shared" si="1454"/>
        <v>Low</v>
      </c>
      <c r="O3886">
        <v>62549000</v>
      </c>
      <c r="P3886" t="str">
        <f t="shared" si="1455"/>
        <v>Hit</v>
      </c>
      <c r="Q3886" t="s">
        <v>5245</v>
      </c>
      <c r="R3886" t="str">
        <f t="shared" si="1456"/>
        <v>Crime</v>
      </c>
      <c r="S3886">
        <f t="shared" si="1457"/>
        <v>4</v>
      </c>
      <c r="T3886" t="s">
        <v>364</v>
      </c>
      <c r="U3886" t="s">
        <v>18387</v>
      </c>
      <c r="V3886">
        <v>41361</v>
      </c>
      <c r="W3886" t="str">
        <f t="shared" si="1458"/>
        <v>Low</v>
      </c>
      <c r="X3886">
        <v>2412</v>
      </c>
      <c r="Y3886" t="str">
        <f t="shared" si="1459"/>
        <v>Low</v>
      </c>
      <c r="Z3886" t="s">
        <v>3428</v>
      </c>
      <c r="AA3886">
        <v>0</v>
      </c>
      <c r="AB3886" t="str">
        <f t="shared" si="1460"/>
        <v>Symbolic Poster</v>
      </c>
      <c r="AC3886" t="s">
        <v>18388</v>
      </c>
      <c r="AD3886" t="s">
        <v>18389</v>
      </c>
      <c r="AE3886">
        <v>148</v>
      </c>
      <c r="AF3886" t="str">
        <f t="shared" si="1461"/>
        <v>Very Low</v>
      </c>
      <c r="AG3886" t="s">
        <v>9</v>
      </c>
      <c r="AH3886" t="s">
        <v>28</v>
      </c>
      <c r="AI3886" t="s">
        <v>556</v>
      </c>
      <c r="AJ3886" t="str">
        <f t="shared" si="1462"/>
        <v>Adult</v>
      </c>
      <c r="AK3886">
        <v>2300000</v>
      </c>
      <c r="AL3886" t="str">
        <f t="shared" si="1463"/>
        <v>Low Budget</v>
      </c>
      <c r="AM3886">
        <v>1992</v>
      </c>
      <c r="AN3886">
        <f t="shared" si="1464"/>
        <v>33</v>
      </c>
      <c r="AO3886" t="str">
        <f t="shared" si="1465"/>
        <v>Old Classic</v>
      </c>
      <c r="AP3886">
        <v>530</v>
      </c>
      <c r="AQ3886" t="str">
        <f t="shared" si="1466"/>
        <v>Very Low</v>
      </c>
      <c r="AR3886">
        <v>7.3</v>
      </c>
      <c r="AS3886" t="str">
        <f t="shared" si="1467"/>
        <v>Good</v>
      </c>
      <c r="AT3886">
        <v>2.35</v>
      </c>
      <c r="AU3886" t="str">
        <f t="shared" si="1468"/>
        <v>Cinematic Widescreen</v>
      </c>
      <c r="AV3886">
        <v>0</v>
      </c>
      <c r="AW3886" t="str">
        <f t="shared" si="1469"/>
        <v>Very Low</v>
      </c>
    </row>
    <row r="3887" spans="1:49" x14ac:dyDescent="0.3">
      <c r="A3887" t="s">
        <v>0</v>
      </c>
      <c r="B3887" t="s">
        <v>11234</v>
      </c>
      <c r="C3887">
        <v>75</v>
      </c>
      <c r="D3887" t="str">
        <f t="shared" si="1449"/>
        <v>Low</v>
      </c>
      <c r="E3887">
        <v>94</v>
      </c>
      <c r="F3887" t="str">
        <f t="shared" si="1450"/>
        <v>1h 34m</v>
      </c>
      <c r="G3887" t="str">
        <f t="shared" si="1451"/>
        <v>Standard Movie</v>
      </c>
      <c r="H3887">
        <v>84</v>
      </c>
      <c r="I3887" t="str">
        <f t="shared" si="1452"/>
        <v>Very Low</v>
      </c>
      <c r="J3887">
        <v>95</v>
      </c>
      <c r="K3887" t="str">
        <f t="shared" si="1453"/>
        <v>Very Low</v>
      </c>
      <c r="L3887" t="s">
        <v>18390</v>
      </c>
      <c r="M3887">
        <v>110</v>
      </c>
      <c r="N3887" t="str">
        <f t="shared" si="1454"/>
        <v>Low</v>
      </c>
      <c r="O3887">
        <v>105500000</v>
      </c>
      <c r="P3887" t="str">
        <f t="shared" si="1455"/>
        <v>Hit</v>
      </c>
      <c r="Q3887" t="s">
        <v>1642</v>
      </c>
      <c r="R3887" t="str">
        <f t="shared" si="1456"/>
        <v>Comedy</v>
      </c>
      <c r="S3887">
        <f t="shared" si="1457"/>
        <v>1</v>
      </c>
      <c r="T3887" t="s">
        <v>18391</v>
      </c>
      <c r="U3887" t="s">
        <v>18392</v>
      </c>
      <c r="V3887">
        <v>31260</v>
      </c>
      <c r="W3887" t="str">
        <f t="shared" si="1458"/>
        <v>Low</v>
      </c>
      <c r="X3887">
        <v>582</v>
      </c>
      <c r="Y3887" t="str">
        <f t="shared" si="1459"/>
        <v>Very Low</v>
      </c>
      <c r="Z3887" t="s">
        <v>18393</v>
      </c>
      <c r="AA3887">
        <v>0</v>
      </c>
      <c r="AB3887" t="str">
        <f t="shared" si="1460"/>
        <v>Symbolic Poster</v>
      </c>
      <c r="AC3887" t="s">
        <v>18394</v>
      </c>
      <c r="AD3887" t="s">
        <v>18395</v>
      </c>
      <c r="AE3887">
        <v>152</v>
      </c>
      <c r="AF3887" t="str">
        <f t="shared" si="1461"/>
        <v>Very Low</v>
      </c>
      <c r="AG3887" t="s">
        <v>9</v>
      </c>
      <c r="AH3887" t="s">
        <v>239</v>
      </c>
      <c r="AI3887" t="s">
        <v>556</v>
      </c>
      <c r="AJ3887" t="str">
        <f t="shared" si="1462"/>
        <v>Adult</v>
      </c>
      <c r="AK3887">
        <v>4000000</v>
      </c>
      <c r="AL3887" t="str">
        <f t="shared" si="1463"/>
        <v>Low Budget</v>
      </c>
      <c r="AM3887">
        <v>1981</v>
      </c>
      <c r="AN3887">
        <f t="shared" si="1464"/>
        <v>44</v>
      </c>
      <c r="AO3887" t="str">
        <f t="shared" si="1465"/>
        <v>Old Classic</v>
      </c>
      <c r="AP3887">
        <v>95</v>
      </c>
      <c r="AQ3887" t="str">
        <f t="shared" si="1466"/>
        <v>Very Low</v>
      </c>
      <c r="AR3887">
        <v>6.2</v>
      </c>
      <c r="AS3887" t="str">
        <f t="shared" si="1467"/>
        <v>Average</v>
      </c>
      <c r="AT3887">
        <v>1.85</v>
      </c>
      <c r="AU3887" t="str">
        <f t="shared" si="1468"/>
        <v>HDTV / Widescreen</v>
      </c>
      <c r="AV3887">
        <v>0</v>
      </c>
      <c r="AW3887" t="str">
        <f t="shared" si="1469"/>
        <v>Very Low</v>
      </c>
    </row>
    <row r="3888" spans="1:49" x14ac:dyDescent="0.3">
      <c r="A3888" t="s">
        <v>0</v>
      </c>
      <c r="B3888" t="s">
        <v>2466</v>
      </c>
      <c r="C3888">
        <v>274</v>
      </c>
      <c r="D3888" t="str">
        <f t="shared" si="1449"/>
        <v>Medium</v>
      </c>
      <c r="E3888">
        <v>90</v>
      </c>
      <c r="F3888" t="str">
        <f t="shared" si="1450"/>
        <v>1h 30m</v>
      </c>
      <c r="G3888" t="str">
        <f t="shared" si="1451"/>
        <v>Standard Movie</v>
      </c>
      <c r="H3888">
        <v>0</v>
      </c>
      <c r="I3888" t="str">
        <f t="shared" si="1452"/>
        <v>Very Low</v>
      </c>
      <c r="J3888">
        <v>231</v>
      </c>
      <c r="K3888" t="str">
        <f t="shared" si="1453"/>
        <v>Very Low</v>
      </c>
      <c r="L3888" t="s">
        <v>4471</v>
      </c>
      <c r="M3888">
        <v>648</v>
      </c>
      <c r="N3888" t="str">
        <f t="shared" si="1454"/>
        <v>Low</v>
      </c>
      <c r="O3888">
        <v>101055</v>
      </c>
      <c r="P3888" t="str">
        <f t="shared" si="1455"/>
        <v>Flop</v>
      </c>
      <c r="Q3888" t="s">
        <v>6374</v>
      </c>
      <c r="R3888" t="str">
        <f t="shared" si="1456"/>
        <v>Horror</v>
      </c>
      <c r="S3888">
        <f t="shared" si="1457"/>
        <v>1</v>
      </c>
      <c r="T3888" t="s">
        <v>7923</v>
      </c>
      <c r="U3888" t="s">
        <v>18396</v>
      </c>
      <c r="V3888">
        <v>17478</v>
      </c>
      <c r="W3888" t="str">
        <f t="shared" si="1458"/>
        <v>Low</v>
      </c>
      <c r="X3888">
        <v>1951</v>
      </c>
      <c r="Y3888" t="str">
        <f t="shared" si="1459"/>
        <v>Low</v>
      </c>
      <c r="Z3888" t="s">
        <v>18397</v>
      </c>
      <c r="AA3888">
        <v>0</v>
      </c>
      <c r="AB3888" t="str">
        <f t="shared" si="1460"/>
        <v>Symbolic Poster</v>
      </c>
      <c r="AC3888" t="s">
        <v>18398</v>
      </c>
      <c r="AD3888" t="s">
        <v>18399</v>
      </c>
      <c r="AE3888">
        <v>159</v>
      </c>
      <c r="AF3888" t="str">
        <f t="shared" si="1461"/>
        <v>Very Low</v>
      </c>
      <c r="AG3888" t="s">
        <v>9</v>
      </c>
      <c r="AH3888" t="s">
        <v>10</v>
      </c>
      <c r="AI3888" t="s">
        <v>556</v>
      </c>
      <c r="AJ3888" t="str">
        <f t="shared" si="1462"/>
        <v>Adult</v>
      </c>
      <c r="AK3888">
        <v>4000000</v>
      </c>
      <c r="AL3888" t="str">
        <f t="shared" si="1463"/>
        <v>Low Budget</v>
      </c>
      <c r="AM3888">
        <v>2009</v>
      </c>
      <c r="AN3888">
        <f t="shared" si="1464"/>
        <v>16</v>
      </c>
      <c r="AO3888" t="str">
        <f t="shared" si="1465"/>
        <v>Old Classic</v>
      </c>
      <c r="AP3888">
        <v>529</v>
      </c>
      <c r="AQ3888" t="str">
        <f t="shared" si="1466"/>
        <v>Very Low</v>
      </c>
      <c r="AR3888">
        <v>5</v>
      </c>
      <c r="AS3888" t="str">
        <f t="shared" si="1467"/>
        <v>Below Average</v>
      </c>
      <c r="AT3888">
        <v>2.35</v>
      </c>
      <c r="AU3888" t="str">
        <f t="shared" si="1468"/>
        <v>Cinematic Widescreen</v>
      </c>
      <c r="AV3888">
        <v>0</v>
      </c>
      <c r="AW3888" t="str">
        <f t="shared" si="1469"/>
        <v>Very Low</v>
      </c>
    </row>
    <row r="3889" spans="1:49" x14ac:dyDescent="0.3">
      <c r="A3889" t="s">
        <v>718</v>
      </c>
      <c r="B3889" t="s">
        <v>2466</v>
      </c>
      <c r="C3889">
        <v>284</v>
      </c>
      <c r="D3889" t="str">
        <f t="shared" si="1449"/>
        <v>Medium</v>
      </c>
      <c r="E3889">
        <v>96</v>
      </c>
      <c r="F3889" t="str">
        <f t="shared" si="1450"/>
        <v>1h 36m</v>
      </c>
      <c r="G3889" t="str">
        <f t="shared" si="1451"/>
        <v>Standard Movie</v>
      </c>
      <c r="H3889">
        <v>0</v>
      </c>
      <c r="I3889" t="str">
        <f t="shared" si="1452"/>
        <v>Very Low</v>
      </c>
      <c r="J3889">
        <v>56</v>
      </c>
      <c r="K3889" t="str">
        <f t="shared" si="1453"/>
        <v>Very Low</v>
      </c>
      <c r="L3889" t="s">
        <v>18400</v>
      </c>
      <c r="M3889">
        <v>125</v>
      </c>
      <c r="N3889" t="str">
        <f t="shared" si="1454"/>
        <v>Low</v>
      </c>
      <c r="O3889">
        <f>O3888</f>
        <v>101055</v>
      </c>
      <c r="P3889" t="str">
        <f t="shared" si="1455"/>
        <v>Flop</v>
      </c>
      <c r="Q3889" t="s">
        <v>18401</v>
      </c>
      <c r="R3889" t="str">
        <f t="shared" si="1456"/>
        <v>Drama</v>
      </c>
      <c r="S3889">
        <f t="shared" si="1457"/>
        <v>3</v>
      </c>
      <c r="T3889" t="s">
        <v>18402</v>
      </c>
      <c r="U3889" t="s">
        <v>18403</v>
      </c>
      <c r="V3889">
        <v>87978</v>
      </c>
      <c r="W3889" t="str">
        <f t="shared" si="1458"/>
        <v>Medium</v>
      </c>
      <c r="X3889">
        <v>403</v>
      </c>
      <c r="Y3889" t="str">
        <f t="shared" si="1459"/>
        <v>Very Low</v>
      </c>
      <c r="Z3889" t="s">
        <v>18404</v>
      </c>
      <c r="AA3889">
        <v>5</v>
      </c>
      <c r="AB3889" t="str">
        <f t="shared" si="1460"/>
        <v>Ensemble Poster</v>
      </c>
      <c r="AC3889" t="s">
        <v>18405</v>
      </c>
      <c r="AD3889" t="s">
        <v>18406</v>
      </c>
      <c r="AE3889">
        <v>580</v>
      </c>
      <c r="AF3889" t="str">
        <f t="shared" si="1461"/>
        <v>Low</v>
      </c>
      <c r="AG3889" t="s">
        <v>9</v>
      </c>
      <c r="AH3889" t="s">
        <v>10</v>
      </c>
      <c r="AI3889" t="s">
        <v>5584</v>
      </c>
      <c r="AJ3889" t="str">
        <f t="shared" si="1462"/>
        <v>Other/Unknown</v>
      </c>
      <c r="AK3889">
        <v>114000</v>
      </c>
      <c r="AL3889" t="str">
        <f t="shared" si="1463"/>
        <v>Low Budget</v>
      </c>
      <c r="AM3889">
        <v>1968</v>
      </c>
      <c r="AN3889">
        <f t="shared" si="1464"/>
        <v>57</v>
      </c>
      <c r="AO3889" t="str">
        <f t="shared" si="1465"/>
        <v>Old Classic</v>
      </c>
      <c r="AP3889">
        <v>108</v>
      </c>
      <c r="AQ3889" t="str">
        <f t="shared" si="1466"/>
        <v>Very Low</v>
      </c>
      <c r="AR3889">
        <v>8</v>
      </c>
      <c r="AS3889" t="str">
        <f t="shared" si="1467"/>
        <v>Excellent</v>
      </c>
      <c r="AT3889">
        <v>1.85</v>
      </c>
      <c r="AU3889" t="str">
        <f t="shared" si="1468"/>
        <v>HDTV / Widescreen</v>
      </c>
      <c r="AV3889">
        <v>0</v>
      </c>
      <c r="AW3889" t="str">
        <f t="shared" si="1469"/>
        <v>Very Low</v>
      </c>
    </row>
    <row r="3890" spans="1:49" x14ac:dyDescent="0.3">
      <c r="A3890" t="s">
        <v>0</v>
      </c>
      <c r="B3890" t="s">
        <v>6695</v>
      </c>
      <c r="C3890">
        <v>265</v>
      </c>
      <c r="D3890" t="str">
        <f t="shared" si="1449"/>
        <v>Medium</v>
      </c>
      <c r="E3890">
        <v>101</v>
      </c>
      <c r="F3890" t="str">
        <f t="shared" si="1450"/>
        <v>1h 41m</v>
      </c>
      <c r="G3890" t="str">
        <f t="shared" si="1451"/>
        <v>Standard Movie</v>
      </c>
      <c r="H3890">
        <v>0</v>
      </c>
      <c r="I3890" t="str">
        <f t="shared" si="1452"/>
        <v>Very Low</v>
      </c>
      <c r="J3890">
        <v>11</v>
      </c>
      <c r="K3890" t="str">
        <f t="shared" si="1453"/>
        <v>Very Low</v>
      </c>
      <c r="L3890" t="s">
        <v>518</v>
      </c>
      <c r="M3890">
        <v>19000</v>
      </c>
      <c r="N3890" t="str">
        <f t="shared" si="1454"/>
        <v>Medium</v>
      </c>
      <c r="O3890">
        <v>44566004</v>
      </c>
      <c r="P3890" t="str">
        <f t="shared" si="1455"/>
        <v>Average</v>
      </c>
      <c r="Q3890" t="s">
        <v>3380</v>
      </c>
      <c r="R3890" t="str">
        <f t="shared" si="1456"/>
        <v>Drama</v>
      </c>
      <c r="S3890">
        <f t="shared" si="1457"/>
        <v>1</v>
      </c>
      <c r="T3890" t="s">
        <v>71</v>
      </c>
      <c r="U3890" t="s">
        <v>18407</v>
      </c>
      <c r="V3890">
        <v>321283</v>
      </c>
      <c r="W3890" t="str">
        <f t="shared" si="1458"/>
        <v>High</v>
      </c>
      <c r="X3890">
        <v>32015</v>
      </c>
      <c r="Y3890" t="str">
        <f t="shared" si="1459"/>
        <v>Medium</v>
      </c>
      <c r="Z3890" t="s">
        <v>18408</v>
      </c>
      <c r="AA3890">
        <v>0</v>
      </c>
      <c r="AB3890" t="str">
        <f t="shared" si="1460"/>
        <v>Symbolic Poster</v>
      </c>
      <c r="AC3890" t="s">
        <v>18409</v>
      </c>
      <c r="AD3890" t="s">
        <v>18410</v>
      </c>
      <c r="AE3890">
        <v>1848</v>
      </c>
      <c r="AF3890" t="str">
        <f t="shared" si="1461"/>
        <v>Low</v>
      </c>
      <c r="AG3890" t="s">
        <v>9</v>
      </c>
      <c r="AH3890" t="s">
        <v>10</v>
      </c>
      <c r="AI3890" t="s">
        <v>556</v>
      </c>
      <c r="AJ3890" t="str">
        <f t="shared" si="1462"/>
        <v>Adult</v>
      </c>
      <c r="AK3890">
        <v>4000000</v>
      </c>
      <c r="AL3890" t="str">
        <f t="shared" si="1463"/>
        <v>Low Budget</v>
      </c>
      <c r="AM3890">
        <v>2003</v>
      </c>
      <c r="AN3890">
        <f t="shared" si="1464"/>
        <v>22</v>
      </c>
      <c r="AO3890" t="str">
        <f t="shared" si="1465"/>
        <v>Old Classic</v>
      </c>
      <c r="AP3890">
        <v>13000</v>
      </c>
      <c r="AQ3890" t="str">
        <f t="shared" si="1466"/>
        <v>Medium</v>
      </c>
      <c r="AR3890">
        <v>7.8</v>
      </c>
      <c r="AS3890" t="str">
        <f t="shared" si="1467"/>
        <v>Good</v>
      </c>
      <c r="AT3890">
        <v>1.85</v>
      </c>
      <c r="AU3890" t="str">
        <f t="shared" si="1468"/>
        <v>HDTV / Widescreen</v>
      </c>
      <c r="AV3890">
        <v>17000</v>
      </c>
      <c r="AW3890" t="str">
        <f t="shared" si="1469"/>
        <v>Medium</v>
      </c>
    </row>
    <row r="3891" spans="1:49" x14ac:dyDescent="0.3">
      <c r="A3891" t="s">
        <v>0</v>
      </c>
      <c r="B3891" t="s">
        <v>3974</v>
      </c>
      <c r="C3891">
        <v>154</v>
      </c>
      <c r="D3891" t="str">
        <f t="shared" si="1449"/>
        <v>Low</v>
      </c>
      <c r="E3891">
        <v>93</v>
      </c>
      <c r="F3891" t="str">
        <f t="shared" si="1450"/>
        <v>1h 33m</v>
      </c>
      <c r="G3891" t="str">
        <f t="shared" si="1451"/>
        <v>Standard Movie</v>
      </c>
      <c r="H3891">
        <v>11000</v>
      </c>
      <c r="I3891" t="str">
        <f t="shared" si="1452"/>
        <v>Medium</v>
      </c>
      <c r="J3891">
        <v>629</v>
      </c>
      <c r="K3891" t="str">
        <f t="shared" si="1453"/>
        <v>Very Low</v>
      </c>
      <c r="L3891" t="s">
        <v>6715</v>
      </c>
      <c r="M3891">
        <v>11000</v>
      </c>
      <c r="N3891" t="str">
        <f t="shared" si="1454"/>
        <v>Medium</v>
      </c>
      <c r="O3891">
        <v>39200000</v>
      </c>
      <c r="P3891" t="str">
        <f t="shared" si="1455"/>
        <v>Average</v>
      </c>
      <c r="Q3891" t="s">
        <v>1652</v>
      </c>
      <c r="R3891" t="str">
        <f t="shared" si="1456"/>
        <v>Comedy</v>
      </c>
      <c r="S3891">
        <f t="shared" si="1457"/>
        <v>2</v>
      </c>
      <c r="T3891" t="s">
        <v>3974</v>
      </c>
      <c r="U3891" t="s">
        <v>18411</v>
      </c>
      <c r="V3891">
        <v>192940</v>
      </c>
      <c r="W3891" t="str">
        <f t="shared" si="1458"/>
        <v>Medium</v>
      </c>
      <c r="X3891">
        <v>12691</v>
      </c>
      <c r="Y3891" t="str">
        <f t="shared" si="1459"/>
        <v>Medium</v>
      </c>
      <c r="Z3891" t="s">
        <v>11545</v>
      </c>
      <c r="AA3891">
        <v>0</v>
      </c>
      <c r="AB3891" t="str">
        <f t="shared" si="1460"/>
        <v>Symbolic Poster</v>
      </c>
      <c r="AC3891" t="s">
        <v>18412</v>
      </c>
      <c r="AD3891" t="s">
        <v>18413</v>
      </c>
      <c r="AE3891">
        <v>491</v>
      </c>
      <c r="AF3891" t="str">
        <f t="shared" si="1461"/>
        <v>Very Low</v>
      </c>
      <c r="AG3891" t="s">
        <v>9</v>
      </c>
      <c r="AH3891" t="s">
        <v>10</v>
      </c>
      <c r="AI3891" t="s">
        <v>66</v>
      </c>
      <c r="AJ3891" t="str">
        <f t="shared" si="1462"/>
        <v>Family</v>
      </c>
      <c r="AK3891">
        <v>4000000</v>
      </c>
      <c r="AL3891" t="str">
        <f t="shared" si="1463"/>
        <v>Low Budget</v>
      </c>
      <c r="AM3891">
        <v>1977</v>
      </c>
      <c r="AN3891">
        <f t="shared" si="1464"/>
        <v>48</v>
      </c>
      <c r="AO3891" t="str">
        <f t="shared" si="1465"/>
        <v>Old Classic</v>
      </c>
      <c r="AP3891">
        <v>636</v>
      </c>
      <c r="AQ3891" t="str">
        <f t="shared" si="1466"/>
        <v>Very Low</v>
      </c>
      <c r="AR3891">
        <v>8.1</v>
      </c>
      <c r="AS3891" t="str">
        <f t="shared" si="1467"/>
        <v>Excellent</v>
      </c>
      <c r="AT3891">
        <v>1.37</v>
      </c>
      <c r="AU3891" t="str">
        <f t="shared" si="1468"/>
        <v>Classic</v>
      </c>
      <c r="AV3891">
        <v>0</v>
      </c>
      <c r="AW3891" t="str">
        <f t="shared" si="1469"/>
        <v>Very Low</v>
      </c>
    </row>
    <row r="3892" spans="1:49" x14ac:dyDescent="0.3">
      <c r="A3892" t="s">
        <v>0</v>
      </c>
      <c r="B3892" t="s">
        <v>18414</v>
      </c>
      <c r="C3892">
        <v>44</v>
      </c>
      <c r="D3892" t="str">
        <f t="shared" si="1449"/>
        <v>Very Low</v>
      </c>
      <c r="E3892">
        <v>152</v>
      </c>
      <c r="F3892" t="str">
        <f t="shared" si="1450"/>
        <v>2h 32m</v>
      </c>
      <c r="G3892" t="str">
        <f t="shared" si="1451"/>
        <v>Long Movie</v>
      </c>
      <c r="H3892">
        <v>309</v>
      </c>
      <c r="I3892" t="str">
        <f t="shared" si="1452"/>
        <v>Very Low</v>
      </c>
      <c r="J3892">
        <v>132</v>
      </c>
      <c r="K3892" t="str">
        <f t="shared" si="1453"/>
        <v>Very Low</v>
      </c>
      <c r="L3892" t="s">
        <v>18415</v>
      </c>
      <c r="M3892">
        <v>232</v>
      </c>
      <c r="N3892" t="str">
        <f t="shared" si="1454"/>
        <v>Low</v>
      </c>
      <c r="O3892">
        <v>36000000</v>
      </c>
      <c r="P3892" t="str">
        <f t="shared" si="1455"/>
        <v>Average</v>
      </c>
      <c r="Q3892" t="s">
        <v>12715</v>
      </c>
      <c r="R3892" t="str">
        <f t="shared" si="1456"/>
        <v>Drama</v>
      </c>
      <c r="S3892">
        <f t="shared" si="1457"/>
        <v>3</v>
      </c>
      <c r="T3892" t="s">
        <v>18416</v>
      </c>
      <c r="U3892" t="s">
        <v>18417</v>
      </c>
      <c r="V3892">
        <v>9456</v>
      </c>
      <c r="W3892" t="str">
        <f t="shared" si="1458"/>
        <v>Very Low</v>
      </c>
      <c r="X3892">
        <v>825</v>
      </c>
      <c r="Y3892" t="str">
        <f t="shared" si="1459"/>
        <v>Very Low</v>
      </c>
      <c r="Z3892" t="s">
        <v>18418</v>
      </c>
      <c r="AA3892">
        <v>0</v>
      </c>
      <c r="AB3892" t="str">
        <f t="shared" si="1460"/>
        <v>Symbolic Poster</v>
      </c>
      <c r="AC3892" t="s">
        <v>18419</v>
      </c>
      <c r="AD3892" t="s">
        <v>18420</v>
      </c>
      <c r="AE3892">
        <v>107</v>
      </c>
      <c r="AF3892" t="str">
        <f t="shared" si="1461"/>
        <v>Very Low</v>
      </c>
      <c r="AG3892" t="s">
        <v>9</v>
      </c>
      <c r="AH3892" t="s">
        <v>10</v>
      </c>
      <c r="AI3892" t="s">
        <v>4801</v>
      </c>
      <c r="AJ3892" t="str">
        <f t="shared" si="1462"/>
        <v>No Rating</v>
      </c>
      <c r="AK3892">
        <v>4000000</v>
      </c>
      <c r="AL3892" t="str">
        <f t="shared" si="1463"/>
        <v>Low Budget</v>
      </c>
      <c r="AM3892">
        <v>1952</v>
      </c>
      <c r="AN3892">
        <f t="shared" si="1464"/>
        <v>73</v>
      </c>
      <c r="AO3892" t="str">
        <f t="shared" si="1465"/>
        <v>Old Classic</v>
      </c>
      <c r="AP3892">
        <v>178</v>
      </c>
      <c r="AQ3892" t="str">
        <f t="shared" si="1466"/>
        <v>Very Low</v>
      </c>
      <c r="AR3892">
        <v>6.7</v>
      </c>
      <c r="AS3892" t="str">
        <f t="shared" si="1467"/>
        <v>Average</v>
      </c>
      <c r="AT3892">
        <v>1.37</v>
      </c>
      <c r="AU3892" t="str">
        <f t="shared" si="1468"/>
        <v>Classic</v>
      </c>
      <c r="AV3892">
        <v>625</v>
      </c>
      <c r="AW3892" t="str">
        <f t="shared" si="1469"/>
        <v>Very Low</v>
      </c>
    </row>
    <row r="3893" spans="1:49" x14ac:dyDescent="0.3">
      <c r="A3893" t="s">
        <v>0</v>
      </c>
      <c r="B3893" t="s">
        <v>158</v>
      </c>
      <c r="C3893">
        <v>314</v>
      </c>
      <c r="D3893" t="str">
        <f t="shared" si="1449"/>
        <v>Medium</v>
      </c>
      <c r="E3893">
        <v>150</v>
      </c>
      <c r="F3893" t="str">
        <f t="shared" si="1450"/>
        <v>2h 30m</v>
      </c>
      <c r="G3893" t="str">
        <f t="shared" si="1451"/>
        <v>Long Movie</v>
      </c>
      <c r="H3893">
        <v>0</v>
      </c>
      <c r="I3893" t="str">
        <f t="shared" si="1452"/>
        <v>Very Low</v>
      </c>
      <c r="J3893">
        <v>748</v>
      </c>
      <c r="K3893" t="str">
        <f t="shared" si="1453"/>
        <v>Very Low</v>
      </c>
      <c r="L3893" t="s">
        <v>993</v>
      </c>
      <c r="M3893">
        <v>23000</v>
      </c>
      <c r="N3893" t="str">
        <f t="shared" si="1454"/>
        <v>Medium</v>
      </c>
      <c r="O3893">
        <v>65007045</v>
      </c>
      <c r="P3893" t="str">
        <f t="shared" si="1455"/>
        <v>Hit</v>
      </c>
      <c r="Q3893" t="s">
        <v>994</v>
      </c>
      <c r="R3893" t="str">
        <f t="shared" si="1456"/>
        <v>Action</v>
      </c>
      <c r="S3893">
        <f t="shared" si="1457"/>
        <v>3</v>
      </c>
      <c r="T3893" t="s">
        <v>30</v>
      </c>
      <c r="U3893" t="s">
        <v>995</v>
      </c>
      <c r="V3893">
        <v>128694</v>
      </c>
      <c r="W3893" t="str">
        <f t="shared" si="1458"/>
        <v>Medium</v>
      </c>
      <c r="X3893">
        <v>26489</v>
      </c>
      <c r="Y3893" t="str">
        <f t="shared" si="1459"/>
        <v>Medium</v>
      </c>
      <c r="Z3893" t="s">
        <v>996</v>
      </c>
      <c r="AA3893">
        <v>0</v>
      </c>
      <c r="AB3893" t="str">
        <f t="shared" si="1460"/>
        <v>Symbolic Poster</v>
      </c>
      <c r="AC3893" t="s">
        <v>997</v>
      </c>
      <c r="AD3893" t="s">
        <v>998</v>
      </c>
      <c r="AE3893">
        <v>657</v>
      </c>
      <c r="AF3893" t="str">
        <f t="shared" si="1461"/>
        <v>Low</v>
      </c>
      <c r="AG3893" t="s">
        <v>9</v>
      </c>
      <c r="AH3893" t="s">
        <v>28</v>
      </c>
      <c r="AI3893" t="s">
        <v>11</v>
      </c>
      <c r="AJ3893" t="str">
        <f t="shared" si="1462"/>
        <v>Teen</v>
      </c>
      <c r="AK3893">
        <v>140000000</v>
      </c>
      <c r="AL3893" t="str">
        <f t="shared" si="1463"/>
        <v>High Budget</v>
      </c>
      <c r="AM3893">
        <v>2014</v>
      </c>
      <c r="AN3893">
        <f t="shared" si="1464"/>
        <v>11</v>
      </c>
      <c r="AO3893" t="str">
        <f t="shared" si="1465"/>
        <v>Modern Classic</v>
      </c>
      <c r="AP3893">
        <v>892</v>
      </c>
      <c r="AQ3893" t="str">
        <f t="shared" si="1466"/>
        <v>Very Low</v>
      </c>
      <c r="AR3893">
        <v>6.1</v>
      </c>
      <c r="AS3893" t="str">
        <f t="shared" si="1467"/>
        <v>Average</v>
      </c>
      <c r="AT3893">
        <v>2.35</v>
      </c>
      <c r="AU3893" t="str">
        <f t="shared" si="1468"/>
        <v>Cinematic Widescreen</v>
      </c>
      <c r="AV3893">
        <v>51000</v>
      </c>
      <c r="AW3893" t="str">
        <f t="shared" si="1469"/>
        <v>High</v>
      </c>
    </row>
    <row r="3894" spans="1:49" x14ac:dyDescent="0.3">
      <c r="A3894" t="s">
        <v>0</v>
      </c>
      <c r="B3894" t="s">
        <v>96</v>
      </c>
      <c r="C3894">
        <v>153</v>
      </c>
      <c r="D3894" t="str">
        <f t="shared" si="1449"/>
        <v>Low</v>
      </c>
      <c r="E3894">
        <v>112</v>
      </c>
      <c r="F3894" t="str">
        <f t="shared" si="1450"/>
        <v>1h 52m</v>
      </c>
      <c r="G3894" t="str">
        <f t="shared" si="1451"/>
        <v>Standard Movie</v>
      </c>
      <c r="H3894">
        <v>395</v>
      </c>
      <c r="I3894" t="str">
        <f t="shared" si="1452"/>
        <v>Very Low</v>
      </c>
      <c r="J3894">
        <v>80</v>
      </c>
      <c r="K3894" t="str">
        <f t="shared" si="1453"/>
        <v>Very Low</v>
      </c>
      <c r="L3894" t="s">
        <v>3254</v>
      </c>
      <c r="M3894">
        <v>13000</v>
      </c>
      <c r="N3894" t="str">
        <f t="shared" si="1454"/>
        <v>Medium</v>
      </c>
      <c r="O3894">
        <v>31252964</v>
      </c>
      <c r="P3894" t="str">
        <f t="shared" si="1455"/>
        <v>Average</v>
      </c>
      <c r="Q3894" t="s">
        <v>185</v>
      </c>
      <c r="R3894" t="str">
        <f t="shared" si="1456"/>
        <v>Drama</v>
      </c>
      <c r="S3894">
        <f t="shared" si="1457"/>
        <v>2</v>
      </c>
      <c r="T3894" t="s">
        <v>434</v>
      </c>
      <c r="U3894" t="s">
        <v>18421</v>
      </c>
      <c r="V3894">
        <v>71495</v>
      </c>
      <c r="W3894" t="str">
        <f t="shared" si="1458"/>
        <v>Medium</v>
      </c>
      <c r="X3894">
        <v>13707</v>
      </c>
      <c r="Y3894" t="str">
        <f t="shared" si="1459"/>
        <v>Medium</v>
      </c>
      <c r="Z3894" t="s">
        <v>18422</v>
      </c>
      <c r="AA3894">
        <v>1</v>
      </c>
      <c r="AB3894" t="str">
        <f t="shared" si="1460"/>
        <v>Solo Star Poster</v>
      </c>
      <c r="AC3894" t="s">
        <v>18423</v>
      </c>
      <c r="AD3894" t="s">
        <v>18424</v>
      </c>
      <c r="AE3894">
        <v>522</v>
      </c>
      <c r="AF3894" t="str">
        <f t="shared" si="1461"/>
        <v>Low</v>
      </c>
      <c r="AG3894" t="s">
        <v>9</v>
      </c>
      <c r="AH3894" t="s">
        <v>10</v>
      </c>
      <c r="AI3894" t="s">
        <v>556</v>
      </c>
      <c r="AJ3894" t="str">
        <f t="shared" si="1462"/>
        <v>Adult</v>
      </c>
      <c r="AK3894">
        <v>4000000</v>
      </c>
      <c r="AL3894" t="str">
        <f t="shared" si="1463"/>
        <v>Low Budget</v>
      </c>
      <c r="AM3894">
        <v>2001</v>
      </c>
      <c r="AN3894">
        <f t="shared" si="1464"/>
        <v>24</v>
      </c>
      <c r="AO3894" t="str">
        <f t="shared" si="1465"/>
        <v>Old Classic</v>
      </c>
      <c r="AP3894">
        <v>595</v>
      </c>
      <c r="AQ3894" t="str">
        <f t="shared" si="1466"/>
        <v>Very Low</v>
      </c>
      <c r="AR3894">
        <v>7.1</v>
      </c>
      <c r="AS3894" t="str">
        <f t="shared" si="1467"/>
        <v>Good</v>
      </c>
      <c r="AT3894">
        <v>2.35</v>
      </c>
      <c r="AU3894" t="str">
        <f t="shared" si="1468"/>
        <v>Cinematic Widescreen</v>
      </c>
      <c r="AV3894">
        <v>0</v>
      </c>
      <c r="AW3894" t="str">
        <f t="shared" si="1469"/>
        <v>Very Low</v>
      </c>
    </row>
    <row r="3895" spans="1:49" x14ac:dyDescent="0.3">
      <c r="A3895" t="s">
        <v>0</v>
      </c>
      <c r="B3895" t="s">
        <v>18425</v>
      </c>
      <c r="C3895">
        <v>256</v>
      </c>
      <c r="D3895" t="str">
        <f t="shared" si="1449"/>
        <v>Medium</v>
      </c>
      <c r="E3895">
        <v>95</v>
      </c>
      <c r="F3895" t="str">
        <f t="shared" si="1450"/>
        <v>1h 35m</v>
      </c>
      <c r="G3895" t="str">
        <f t="shared" si="1451"/>
        <v>Standard Movie</v>
      </c>
      <c r="H3895">
        <v>9</v>
      </c>
      <c r="I3895" t="str">
        <f t="shared" si="1452"/>
        <v>Very Low</v>
      </c>
      <c r="J3895">
        <v>428</v>
      </c>
      <c r="K3895" t="str">
        <f t="shared" si="1453"/>
        <v>Very Low</v>
      </c>
      <c r="L3895" t="s">
        <v>5321</v>
      </c>
      <c r="M3895">
        <v>584</v>
      </c>
      <c r="N3895" t="str">
        <f t="shared" si="1454"/>
        <v>Low</v>
      </c>
      <c r="O3895">
        <v>131175</v>
      </c>
      <c r="P3895" t="str">
        <f t="shared" si="1455"/>
        <v>Flop</v>
      </c>
      <c r="Q3895" t="s">
        <v>11546</v>
      </c>
      <c r="R3895" t="str">
        <f t="shared" si="1456"/>
        <v>Drama</v>
      </c>
      <c r="S3895">
        <f t="shared" si="1457"/>
        <v>2</v>
      </c>
      <c r="T3895" t="s">
        <v>2115</v>
      </c>
      <c r="U3895" t="s">
        <v>18426</v>
      </c>
      <c r="V3895">
        <v>30219</v>
      </c>
      <c r="W3895" t="str">
        <f t="shared" si="1458"/>
        <v>Low</v>
      </c>
      <c r="X3895">
        <v>1885</v>
      </c>
      <c r="Y3895" t="str">
        <f t="shared" si="1459"/>
        <v>Low</v>
      </c>
      <c r="Z3895" t="s">
        <v>18427</v>
      </c>
      <c r="AA3895">
        <v>2</v>
      </c>
      <c r="AB3895" t="str">
        <f t="shared" si="1460"/>
        <v>Duo/Trio Poster</v>
      </c>
      <c r="AC3895" t="s">
        <v>18428</v>
      </c>
      <c r="AD3895" t="s">
        <v>18429</v>
      </c>
      <c r="AE3895">
        <v>200</v>
      </c>
      <c r="AF3895" t="str">
        <f t="shared" si="1461"/>
        <v>Very Low</v>
      </c>
      <c r="AG3895" t="s">
        <v>9</v>
      </c>
      <c r="AH3895" t="s">
        <v>10</v>
      </c>
      <c r="AI3895" t="s">
        <v>11</v>
      </c>
      <c r="AJ3895" t="str">
        <f t="shared" si="1462"/>
        <v>Teen</v>
      </c>
      <c r="AK3895">
        <v>8500000</v>
      </c>
      <c r="AL3895" t="str">
        <f t="shared" si="1463"/>
        <v>Low Budget</v>
      </c>
      <c r="AM3895">
        <v>2015</v>
      </c>
      <c r="AN3895">
        <f t="shared" si="1464"/>
        <v>10</v>
      </c>
      <c r="AO3895" t="str">
        <f t="shared" si="1465"/>
        <v>Modern Classic</v>
      </c>
      <c r="AP3895">
        <v>430</v>
      </c>
      <c r="AQ3895" t="str">
        <f t="shared" si="1466"/>
        <v>Very Low</v>
      </c>
      <c r="AR3895">
        <v>5.6</v>
      </c>
      <c r="AS3895" t="str">
        <f t="shared" si="1467"/>
        <v>Below Average</v>
      </c>
      <c r="AT3895">
        <v>2.35</v>
      </c>
      <c r="AU3895" t="str">
        <f t="shared" si="1468"/>
        <v>Cinematic Widescreen</v>
      </c>
      <c r="AV3895">
        <v>22000</v>
      </c>
      <c r="AW3895" t="str">
        <f t="shared" si="1469"/>
        <v>Medium</v>
      </c>
    </row>
    <row r="3896" spans="1:49" x14ac:dyDescent="0.3">
      <c r="A3896" t="s">
        <v>0</v>
      </c>
      <c r="B3896" t="s">
        <v>18430</v>
      </c>
      <c r="C3896">
        <v>123</v>
      </c>
      <c r="D3896" t="str">
        <f t="shared" si="1449"/>
        <v>Low</v>
      </c>
      <c r="E3896">
        <v>111</v>
      </c>
      <c r="F3896" t="str">
        <f t="shared" si="1450"/>
        <v>1h 51m</v>
      </c>
      <c r="G3896" t="str">
        <f t="shared" si="1451"/>
        <v>Standard Movie</v>
      </c>
      <c r="H3896">
        <v>81</v>
      </c>
      <c r="I3896" t="str">
        <f t="shared" si="1452"/>
        <v>Very Low</v>
      </c>
      <c r="J3896">
        <v>687</v>
      </c>
      <c r="K3896" t="str">
        <f t="shared" si="1453"/>
        <v>Very Low</v>
      </c>
      <c r="L3896" t="s">
        <v>5339</v>
      </c>
      <c r="M3896">
        <v>12000</v>
      </c>
      <c r="N3896" t="str">
        <f t="shared" si="1454"/>
        <v>Medium</v>
      </c>
      <c r="O3896">
        <v>31968347</v>
      </c>
      <c r="P3896" t="str">
        <f t="shared" si="1455"/>
        <v>Average</v>
      </c>
      <c r="Q3896" t="s">
        <v>185</v>
      </c>
      <c r="R3896" t="str">
        <f t="shared" si="1456"/>
        <v>Drama</v>
      </c>
      <c r="S3896">
        <f t="shared" si="1457"/>
        <v>2</v>
      </c>
      <c r="T3896" t="s">
        <v>676</v>
      </c>
      <c r="U3896" t="s">
        <v>18431</v>
      </c>
      <c r="V3896">
        <v>93894</v>
      </c>
      <c r="W3896" t="str">
        <f t="shared" si="1458"/>
        <v>Medium</v>
      </c>
      <c r="X3896">
        <v>14823</v>
      </c>
      <c r="Y3896" t="str">
        <f t="shared" si="1459"/>
        <v>Medium</v>
      </c>
      <c r="Z3896" t="s">
        <v>6187</v>
      </c>
      <c r="AA3896">
        <v>0</v>
      </c>
      <c r="AB3896" t="str">
        <f t="shared" si="1460"/>
        <v>Symbolic Poster</v>
      </c>
      <c r="AC3896" t="s">
        <v>18432</v>
      </c>
      <c r="AD3896" t="s">
        <v>18433</v>
      </c>
      <c r="AE3896">
        <v>286</v>
      </c>
      <c r="AF3896" t="str">
        <f t="shared" si="1461"/>
        <v>Very Low</v>
      </c>
      <c r="AG3896" t="s">
        <v>9</v>
      </c>
      <c r="AH3896" t="s">
        <v>10</v>
      </c>
      <c r="AI3896" t="s">
        <v>556</v>
      </c>
      <c r="AJ3896" t="str">
        <f t="shared" si="1462"/>
        <v>Adult</v>
      </c>
      <c r="AK3896">
        <v>3600000</v>
      </c>
      <c r="AL3896" t="str">
        <f t="shared" si="1463"/>
        <v>Low Budget</v>
      </c>
      <c r="AM3896">
        <v>1995</v>
      </c>
      <c r="AN3896">
        <f t="shared" si="1464"/>
        <v>30</v>
      </c>
      <c r="AO3896" t="str">
        <f t="shared" si="1465"/>
        <v>Old Classic</v>
      </c>
      <c r="AP3896">
        <v>898</v>
      </c>
      <c r="AQ3896" t="str">
        <f t="shared" si="1466"/>
        <v>Very Low</v>
      </c>
      <c r="AR3896">
        <v>7.6</v>
      </c>
      <c r="AS3896" t="str">
        <f t="shared" si="1467"/>
        <v>Good</v>
      </c>
      <c r="AT3896">
        <v>1.66</v>
      </c>
      <c r="AU3896" t="str">
        <f t="shared" si="1468"/>
        <v/>
      </c>
      <c r="AV3896">
        <v>0</v>
      </c>
      <c r="AW3896" t="str">
        <f t="shared" si="1469"/>
        <v>Very Low</v>
      </c>
    </row>
    <row r="3897" spans="1:49" x14ac:dyDescent="0.3">
      <c r="A3897" t="s">
        <v>0</v>
      </c>
      <c r="B3897" t="s">
        <v>18434</v>
      </c>
      <c r="C3897">
        <v>46</v>
      </c>
      <c r="D3897" t="str">
        <f t="shared" si="1449"/>
        <v>Very Low</v>
      </c>
      <c r="E3897">
        <v>86</v>
      </c>
      <c r="F3897" t="str">
        <f t="shared" si="1450"/>
        <v>1h 26m</v>
      </c>
      <c r="G3897" t="str">
        <f t="shared" si="1451"/>
        <v>Featurette</v>
      </c>
      <c r="H3897">
        <v>2</v>
      </c>
      <c r="I3897" t="str">
        <f t="shared" si="1452"/>
        <v>Very Low</v>
      </c>
      <c r="J3897">
        <v>555</v>
      </c>
      <c r="K3897" t="str">
        <f t="shared" si="1453"/>
        <v>Very Low</v>
      </c>
      <c r="L3897" t="s">
        <v>5405</v>
      </c>
      <c r="M3897">
        <v>707</v>
      </c>
      <c r="N3897" t="str">
        <f t="shared" si="1454"/>
        <v>Low</v>
      </c>
      <c r="O3897">
        <f t="shared" ref="O3897:O3899" si="1481">O3896</f>
        <v>31968347</v>
      </c>
      <c r="P3897" t="str">
        <f t="shared" si="1455"/>
        <v>Average</v>
      </c>
      <c r="Q3897" t="s">
        <v>7550</v>
      </c>
      <c r="R3897" t="str">
        <f t="shared" si="1456"/>
        <v>Comedy</v>
      </c>
      <c r="S3897">
        <f t="shared" si="1457"/>
        <v>2</v>
      </c>
      <c r="T3897" t="s">
        <v>7130</v>
      </c>
      <c r="U3897" t="s">
        <v>18435</v>
      </c>
      <c r="V3897">
        <v>2806</v>
      </c>
      <c r="W3897" t="str">
        <f t="shared" si="1458"/>
        <v>Very Low</v>
      </c>
      <c r="X3897">
        <v>2634</v>
      </c>
      <c r="Y3897" t="str">
        <f t="shared" si="1459"/>
        <v>Low</v>
      </c>
      <c r="Z3897" t="s">
        <v>5514</v>
      </c>
      <c r="AA3897">
        <v>0</v>
      </c>
      <c r="AB3897" t="str">
        <f t="shared" si="1460"/>
        <v>Symbolic Poster</v>
      </c>
      <c r="AC3897" t="s">
        <v>18436</v>
      </c>
      <c r="AD3897" t="s">
        <v>18437</v>
      </c>
      <c r="AE3897">
        <v>11</v>
      </c>
      <c r="AF3897" t="str">
        <f t="shared" si="1461"/>
        <v>Very Low</v>
      </c>
      <c r="AG3897" t="s">
        <v>9</v>
      </c>
      <c r="AH3897" t="s">
        <v>10</v>
      </c>
      <c r="AI3897" t="str">
        <f>AI3896</f>
        <v>R</v>
      </c>
      <c r="AJ3897" t="str">
        <f t="shared" si="1462"/>
        <v>Adult</v>
      </c>
      <c r="AK3897">
        <v>4500000</v>
      </c>
      <c r="AL3897" t="str">
        <f t="shared" si="1463"/>
        <v>Low Budget</v>
      </c>
      <c r="AM3897">
        <v>2013</v>
      </c>
      <c r="AN3897">
        <f t="shared" si="1464"/>
        <v>12</v>
      </c>
      <c r="AO3897" t="str">
        <f t="shared" si="1465"/>
        <v>Modern Classic</v>
      </c>
      <c r="AP3897">
        <v>619</v>
      </c>
      <c r="AQ3897" t="str">
        <f t="shared" si="1466"/>
        <v>Very Low</v>
      </c>
      <c r="AR3897">
        <v>4.3</v>
      </c>
      <c r="AS3897" t="str">
        <f t="shared" si="1467"/>
        <v>Poor</v>
      </c>
      <c r="AT3897">
        <v>1.78</v>
      </c>
      <c r="AU3897" t="str">
        <f t="shared" si="1468"/>
        <v>HDTV / Widescreen</v>
      </c>
      <c r="AV3897">
        <v>0</v>
      </c>
      <c r="AW3897" t="str">
        <f t="shared" si="1469"/>
        <v>Very Low</v>
      </c>
    </row>
    <row r="3898" spans="1:49" x14ac:dyDescent="0.3">
      <c r="A3898" t="s">
        <v>0</v>
      </c>
      <c r="B3898" t="s">
        <v>16927</v>
      </c>
      <c r="C3898">
        <v>203</v>
      </c>
      <c r="D3898" t="str">
        <f t="shared" si="1449"/>
        <v>Medium</v>
      </c>
      <c r="E3898">
        <v>108</v>
      </c>
      <c r="F3898" t="str">
        <f t="shared" si="1450"/>
        <v>1h 48m</v>
      </c>
      <c r="G3898" t="str">
        <f t="shared" si="1451"/>
        <v>Standard Movie</v>
      </c>
      <c r="H3898">
        <v>228</v>
      </c>
      <c r="I3898" t="str">
        <f t="shared" si="1452"/>
        <v>Very Low</v>
      </c>
      <c r="J3898">
        <v>358</v>
      </c>
      <c r="K3898" t="str">
        <f t="shared" si="1453"/>
        <v>Very Low</v>
      </c>
      <c r="L3898" t="s">
        <v>16928</v>
      </c>
      <c r="M3898">
        <v>431</v>
      </c>
      <c r="N3898" t="str">
        <f t="shared" si="1454"/>
        <v>Low</v>
      </c>
      <c r="O3898">
        <f t="shared" si="1481"/>
        <v>31968347</v>
      </c>
      <c r="P3898" t="str">
        <f t="shared" si="1455"/>
        <v>Average</v>
      </c>
      <c r="Q3898" t="s">
        <v>12610</v>
      </c>
      <c r="R3898" t="str">
        <f t="shared" si="1456"/>
        <v>Comedy</v>
      </c>
      <c r="S3898">
        <f t="shared" si="1457"/>
        <v>3</v>
      </c>
      <c r="T3898" t="s">
        <v>16929</v>
      </c>
      <c r="U3898" t="s">
        <v>16930</v>
      </c>
      <c r="V3898">
        <v>39857</v>
      </c>
      <c r="W3898" t="str">
        <f t="shared" si="1458"/>
        <v>Low</v>
      </c>
      <c r="X3898">
        <v>2020</v>
      </c>
      <c r="Y3898" t="str">
        <f t="shared" si="1459"/>
        <v>Low</v>
      </c>
      <c r="Z3898" t="s">
        <v>16931</v>
      </c>
      <c r="AA3898">
        <v>0</v>
      </c>
      <c r="AB3898" t="str">
        <f t="shared" si="1460"/>
        <v>Symbolic Poster</v>
      </c>
      <c r="AC3898" t="s">
        <v>16932</v>
      </c>
      <c r="AD3898" t="s">
        <v>16933</v>
      </c>
      <c r="AE3898">
        <v>300</v>
      </c>
      <c r="AF3898" t="str">
        <f t="shared" si="1461"/>
        <v>Very Low</v>
      </c>
      <c r="AG3898" t="s">
        <v>9</v>
      </c>
      <c r="AH3898" t="s">
        <v>10</v>
      </c>
      <c r="AI3898" t="s">
        <v>556</v>
      </c>
      <c r="AJ3898" t="str">
        <f t="shared" si="1462"/>
        <v>Adult</v>
      </c>
      <c r="AK3898">
        <v>4000000</v>
      </c>
      <c r="AL3898" t="str">
        <f t="shared" si="1463"/>
        <v>Low Budget</v>
      </c>
      <c r="AM3898">
        <v>1985</v>
      </c>
      <c r="AN3898">
        <f t="shared" si="1464"/>
        <v>40</v>
      </c>
      <c r="AO3898" t="str">
        <f t="shared" si="1465"/>
        <v>Old Classic</v>
      </c>
      <c r="AP3898">
        <v>426</v>
      </c>
      <c r="AQ3898" t="str">
        <f t="shared" si="1466"/>
        <v>Very Low</v>
      </c>
      <c r="AR3898">
        <v>7.3</v>
      </c>
      <c r="AS3898" t="str">
        <f t="shared" si="1467"/>
        <v>Good</v>
      </c>
      <c r="AT3898">
        <v>1.85</v>
      </c>
      <c r="AU3898" t="str">
        <f t="shared" si="1468"/>
        <v>HDTV / Widescreen</v>
      </c>
      <c r="AV3898">
        <v>0</v>
      </c>
      <c r="AW3898" t="str">
        <f t="shared" si="1469"/>
        <v>Very Low</v>
      </c>
    </row>
    <row r="3899" spans="1:49" x14ac:dyDescent="0.3">
      <c r="A3899" t="s">
        <v>0</v>
      </c>
      <c r="B3899" t="s">
        <v>18438</v>
      </c>
      <c r="C3899">
        <v>34</v>
      </c>
      <c r="D3899" t="str">
        <f t="shared" si="1449"/>
        <v>Very Low</v>
      </c>
      <c r="E3899">
        <v>105</v>
      </c>
      <c r="F3899" t="str">
        <f t="shared" si="1450"/>
        <v>1h 45m</v>
      </c>
      <c r="G3899" t="str">
        <f t="shared" si="1451"/>
        <v>Standard Movie</v>
      </c>
      <c r="H3899">
        <v>0</v>
      </c>
      <c r="I3899" t="str">
        <f t="shared" si="1452"/>
        <v>Very Low</v>
      </c>
      <c r="J3899">
        <v>116</v>
      </c>
      <c r="K3899" t="str">
        <f t="shared" si="1453"/>
        <v>Very Low</v>
      </c>
      <c r="L3899" t="s">
        <v>18439</v>
      </c>
      <c r="M3899">
        <v>597</v>
      </c>
      <c r="N3899" t="str">
        <f t="shared" si="1454"/>
        <v>Low</v>
      </c>
      <c r="O3899">
        <f t="shared" si="1481"/>
        <v>31968347</v>
      </c>
      <c r="P3899" t="str">
        <f t="shared" si="1455"/>
        <v>Average</v>
      </c>
      <c r="Q3899" t="s">
        <v>1386</v>
      </c>
      <c r="R3899" t="str">
        <f t="shared" si="1456"/>
        <v>Comedy</v>
      </c>
      <c r="S3899">
        <f t="shared" si="1457"/>
        <v>3</v>
      </c>
      <c r="T3899" t="s">
        <v>2885</v>
      </c>
      <c r="U3899" t="s">
        <v>18440</v>
      </c>
      <c r="V3899">
        <v>9007</v>
      </c>
      <c r="W3899" t="str">
        <f t="shared" si="1458"/>
        <v>Very Low</v>
      </c>
      <c r="X3899">
        <v>1218</v>
      </c>
      <c r="Y3899" t="str">
        <f t="shared" si="1459"/>
        <v>Low</v>
      </c>
      <c r="Z3899" t="s">
        <v>16861</v>
      </c>
      <c r="AA3899">
        <v>2</v>
      </c>
      <c r="AB3899" t="str">
        <f t="shared" si="1460"/>
        <v>Duo/Trio Poster</v>
      </c>
      <c r="AC3899" t="s">
        <v>18441</v>
      </c>
      <c r="AD3899" t="s">
        <v>18442</v>
      </c>
      <c r="AE3899">
        <v>50</v>
      </c>
      <c r="AF3899" t="str">
        <f t="shared" si="1461"/>
        <v>Very Low</v>
      </c>
      <c r="AG3899" t="s">
        <v>9</v>
      </c>
      <c r="AH3899" t="s">
        <v>10</v>
      </c>
      <c r="AI3899" t="s">
        <v>66</v>
      </c>
      <c r="AJ3899" t="str">
        <f t="shared" si="1462"/>
        <v>Family</v>
      </c>
      <c r="AK3899">
        <v>4000000</v>
      </c>
      <c r="AL3899" t="str">
        <f t="shared" si="1463"/>
        <v>Low Budget</v>
      </c>
      <c r="AM3899">
        <v>1974</v>
      </c>
      <c r="AN3899">
        <f t="shared" si="1464"/>
        <v>51</v>
      </c>
      <c r="AO3899" t="str">
        <f t="shared" si="1465"/>
        <v>Old Classic</v>
      </c>
      <c r="AP3899">
        <v>222</v>
      </c>
      <c r="AQ3899" t="str">
        <f t="shared" si="1466"/>
        <v>Very Low</v>
      </c>
      <c r="AR3899">
        <v>7.3</v>
      </c>
      <c r="AS3899" t="str">
        <f t="shared" si="1467"/>
        <v>Good</v>
      </c>
      <c r="AT3899">
        <v>2.35</v>
      </c>
      <c r="AU3899" t="str">
        <f t="shared" si="1468"/>
        <v>Cinematic Widescreen</v>
      </c>
      <c r="AV3899">
        <v>661</v>
      </c>
      <c r="AW3899" t="str">
        <f t="shared" si="1469"/>
        <v>Very Low</v>
      </c>
    </row>
    <row r="3900" spans="1:49" x14ac:dyDescent="0.3">
      <c r="A3900" t="s">
        <v>0</v>
      </c>
      <c r="B3900" t="s">
        <v>470</v>
      </c>
      <c r="C3900">
        <v>149</v>
      </c>
      <c r="D3900" t="str">
        <f t="shared" si="1449"/>
        <v>Low</v>
      </c>
      <c r="E3900">
        <v>91</v>
      </c>
      <c r="F3900" t="str">
        <f t="shared" si="1450"/>
        <v>1h 31m</v>
      </c>
      <c r="G3900" t="str">
        <f t="shared" si="1451"/>
        <v>Standard Movie</v>
      </c>
      <c r="H3900">
        <v>357</v>
      </c>
      <c r="I3900" t="str">
        <f t="shared" si="1452"/>
        <v>Very Low</v>
      </c>
      <c r="J3900">
        <v>326</v>
      </c>
      <c r="K3900" t="str">
        <f t="shared" si="1453"/>
        <v>Very Low</v>
      </c>
      <c r="L3900" t="s">
        <v>4882</v>
      </c>
      <c r="M3900">
        <v>3000</v>
      </c>
      <c r="N3900" t="str">
        <f t="shared" si="1454"/>
        <v>Low</v>
      </c>
      <c r="O3900">
        <v>35385560</v>
      </c>
      <c r="P3900" t="str">
        <f t="shared" si="1455"/>
        <v>Average</v>
      </c>
      <c r="Q3900" t="s">
        <v>823</v>
      </c>
      <c r="R3900" t="str">
        <f t="shared" si="1456"/>
        <v>Mystery</v>
      </c>
      <c r="S3900">
        <f t="shared" si="1457"/>
        <v>2</v>
      </c>
      <c r="T3900" t="s">
        <v>7809</v>
      </c>
      <c r="U3900" t="s">
        <v>18443</v>
      </c>
      <c r="V3900">
        <v>27198</v>
      </c>
      <c r="W3900" t="str">
        <f t="shared" si="1458"/>
        <v>Low</v>
      </c>
      <c r="X3900">
        <v>4807</v>
      </c>
      <c r="Y3900" t="str">
        <f t="shared" si="1459"/>
        <v>Low</v>
      </c>
      <c r="Z3900" t="s">
        <v>18444</v>
      </c>
      <c r="AA3900">
        <v>1</v>
      </c>
      <c r="AB3900" t="str">
        <f t="shared" si="1460"/>
        <v>Solo Star Poster</v>
      </c>
      <c r="AC3900" t="s">
        <v>18445</v>
      </c>
      <c r="AD3900" t="s">
        <v>18446</v>
      </c>
      <c r="AE3900">
        <v>131</v>
      </c>
      <c r="AF3900" t="str">
        <f t="shared" si="1461"/>
        <v>Very Low</v>
      </c>
      <c r="AG3900" t="s">
        <v>9</v>
      </c>
      <c r="AH3900" t="s">
        <v>10</v>
      </c>
      <c r="AI3900" t="s">
        <v>556</v>
      </c>
      <c r="AJ3900" t="str">
        <f t="shared" si="1462"/>
        <v>Adult</v>
      </c>
      <c r="AK3900">
        <v>4000000</v>
      </c>
      <c r="AL3900" t="str">
        <f t="shared" si="1463"/>
        <v>Low Budget</v>
      </c>
      <c r="AM3900">
        <v>2015</v>
      </c>
      <c r="AN3900">
        <f t="shared" si="1464"/>
        <v>10</v>
      </c>
      <c r="AO3900" t="str">
        <f t="shared" si="1465"/>
        <v>Modern Classic</v>
      </c>
      <c r="AP3900">
        <v>465</v>
      </c>
      <c r="AQ3900" t="str">
        <f t="shared" si="1466"/>
        <v>Very Low</v>
      </c>
      <c r="AR3900">
        <v>4.5999999999999996</v>
      </c>
      <c r="AS3900" t="str">
        <f t="shared" si="1467"/>
        <v>Poor</v>
      </c>
      <c r="AT3900">
        <v>2.35</v>
      </c>
      <c r="AU3900" t="str">
        <f t="shared" si="1468"/>
        <v>Cinematic Widescreen</v>
      </c>
      <c r="AV3900">
        <v>8000</v>
      </c>
      <c r="AW3900" t="str">
        <f t="shared" si="1469"/>
        <v>Low</v>
      </c>
    </row>
    <row r="3901" spans="1:49" x14ac:dyDescent="0.3">
      <c r="A3901" t="s">
        <v>0</v>
      </c>
      <c r="B3901" t="s">
        <v>14815</v>
      </c>
      <c r="C3901">
        <v>20</v>
      </c>
      <c r="D3901" t="str">
        <f t="shared" si="1449"/>
        <v>Very Low</v>
      </c>
      <c r="E3901">
        <v>105</v>
      </c>
      <c r="F3901" t="str">
        <f t="shared" si="1450"/>
        <v>1h 45m</v>
      </c>
      <c r="G3901" t="str">
        <f t="shared" si="1451"/>
        <v>Standard Movie</v>
      </c>
      <c r="H3901">
        <v>82</v>
      </c>
      <c r="I3901" t="str">
        <f t="shared" si="1452"/>
        <v>Very Low</v>
      </c>
      <c r="J3901">
        <v>69</v>
      </c>
      <c r="K3901" t="str">
        <f t="shared" si="1453"/>
        <v>Very Low</v>
      </c>
      <c r="L3901" t="s">
        <v>18447</v>
      </c>
      <c r="M3901">
        <v>746</v>
      </c>
      <c r="N3901" t="str">
        <f t="shared" si="1454"/>
        <v>Low</v>
      </c>
      <c r="O3901">
        <f t="shared" ref="O3901:O3902" si="1482">O3900</f>
        <v>35385560</v>
      </c>
      <c r="P3901" t="str">
        <f t="shared" si="1455"/>
        <v>Average</v>
      </c>
      <c r="Q3901" t="s">
        <v>185</v>
      </c>
      <c r="R3901" t="str">
        <f t="shared" si="1456"/>
        <v>Drama</v>
      </c>
      <c r="S3901">
        <f t="shared" si="1457"/>
        <v>2</v>
      </c>
      <c r="T3901" t="s">
        <v>17748</v>
      </c>
      <c r="U3901" t="s">
        <v>18448</v>
      </c>
      <c r="V3901">
        <v>3102</v>
      </c>
      <c r="W3901" t="str">
        <f t="shared" si="1458"/>
        <v>Very Low</v>
      </c>
      <c r="X3901">
        <v>986</v>
      </c>
      <c r="Y3901" t="str">
        <f t="shared" si="1459"/>
        <v>Very Low</v>
      </c>
      <c r="Z3901" t="s">
        <v>18449</v>
      </c>
      <c r="AA3901">
        <v>0</v>
      </c>
      <c r="AB3901" t="str">
        <f t="shared" si="1460"/>
        <v>Symbolic Poster</v>
      </c>
      <c r="AC3901" t="s">
        <v>18450</v>
      </c>
      <c r="AD3901" t="s">
        <v>18451</v>
      </c>
      <c r="AE3901">
        <v>35</v>
      </c>
      <c r="AF3901" t="str">
        <f t="shared" si="1461"/>
        <v>Very Low</v>
      </c>
      <c r="AG3901" t="s">
        <v>9</v>
      </c>
      <c r="AH3901" t="s">
        <v>10</v>
      </c>
      <c r="AI3901" t="s">
        <v>6007</v>
      </c>
      <c r="AJ3901" t="str">
        <f t="shared" si="1462"/>
        <v>Other/Unknown</v>
      </c>
      <c r="AK3901">
        <v>4000000</v>
      </c>
      <c r="AL3901" t="str">
        <f t="shared" si="1463"/>
        <v>Low Budget</v>
      </c>
      <c r="AM3901">
        <v>1956</v>
      </c>
      <c r="AN3901">
        <f t="shared" si="1464"/>
        <v>69</v>
      </c>
      <c r="AO3901" t="str">
        <f t="shared" si="1465"/>
        <v>Old Classic</v>
      </c>
      <c r="AP3901">
        <v>119</v>
      </c>
      <c r="AQ3901" t="str">
        <f t="shared" si="1466"/>
        <v>Very Low</v>
      </c>
      <c r="AR3901">
        <v>6.8</v>
      </c>
      <c r="AS3901" t="str">
        <f t="shared" si="1467"/>
        <v>Average</v>
      </c>
      <c r="AT3901">
        <v>2.35</v>
      </c>
      <c r="AU3901" t="str">
        <f t="shared" si="1468"/>
        <v>Cinematic Widescreen</v>
      </c>
      <c r="AV3901">
        <v>283</v>
      </c>
      <c r="AW3901" t="str">
        <f t="shared" si="1469"/>
        <v>Very Low</v>
      </c>
    </row>
    <row r="3902" spans="1:49" x14ac:dyDescent="0.3">
      <c r="A3902" t="s">
        <v>0</v>
      </c>
      <c r="B3902" t="str">
        <f>B3901</f>
        <v>Carol Reed</v>
      </c>
      <c r="C3902">
        <v>9</v>
      </c>
      <c r="D3902" t="str">
        <f t="shared" si="1449"/>
        <v>Very Low</v>
      </c>
      <c r="E3902">
        <v>60</v>
      </c>
      <c r="F3902" t="str">
        <f t="shared" si="1450"/>
        <v>1h 0m</v>
      </c>
      <c r="G3902" t="str">
        <f t="shared" si="1451"/>
        <v>Featurette</v>
      </c>
      <c r="H3902">
        <f>H3901</f>
        <v>82</v>
      </c>
      <c r="I3902" t="str">
        <f t="shared" si="1452"/>
        <v>Very Low</v>
      </c>
      <c r="J3902">
        <v>904</v>
      </c>
      <c r="K3902" t="str">
        <f t="shared" si="1453"/>
        <v>Very Low</v>
      </c>
      <c r="L3902" t="s">
        <v>4420</v>
      </c>
      <c r="M3902">
        <v>1000</v>
      </c>
      <c r="N3902" t="str">
        <f t="shared" si="1454"/>
        <v>Low</v>
      </c>
      <c r="O3902">
        <f t="shared" si="1482"/>
        <v>35385560</v>
      </c>
      <c r="P3902" t="str">
        <f t="shared" si="1455"/>
        <v>Average</v>
      </c>
      <c r="Q3902" t="s">
        <v>5295</v>
      </c>
      <c r="R3902" t="str">
        <f t="shared" si="1456"/>
        <v>Drama</v>
      </c>
      <c r="S3902">
        <f t="shared" si="1457"/>
        <v>2</v>
      </c>
      <c r="T3902" t="s">
        <v>2032</v>
      </c>
      <c r="U3902" t="s">
        <v>17985</v>
      </c>
      <c r="V3902">
        <v>3852</v>
      </c>
      <c r="W3902" t="str">
        <f t="shared" si="1458"/>
        <v>Very Low</v>
      </c>
      <c r="X3902">
        <v>5203</v>
      </c>
      <c r="Y3902" t="str">
        <f t="shared" si="1459"/>
        <v>Low</v>
      </c>
      <c r="Z3902" t="s">
        <v>2980</v>
      </c>
      <c r="AA3902">
        <v>1</v>
      </c>
      <c r="AB3902" t="str">
        <f t="shared" si="1460"/>
        <v>Solo Star Poster</v>
      </c>
      <c r="AC3902" t="s">
        <v>17986</v>
      </c>
      <c r="AD3902" t="s">
        <v>17987</v>
      </c>
      <c r="AE3902">
        <v>47</v>
      </c>
      <c r="AF3902" t="str">
        <f t="shared" si="1461"/>
        <v>Very Low</v>
      </c>
      <c r="AG3902" t="s">
        <v>9</v>
      </c>
      <c r="AH3902" t="s">
        <v>10</v>
      </c>
      <c r="AI3902" t="s">
        <v>2606</v>
      </c>
      <c r="AJ3902" t="str">
        <f t="shared" si="1462"/>
        <v>Adult</v>
      </c>
      <c r="AK3902">
        <f t="shared" ref="AK3902:AM3902" si="1483">AK3901</f>
        <v>4000000</v>
      </c>
      <c r="AL3902" t="str">
        <f t="shared" si="1463"/>
        <v>Low Budget</v>
      </c>
      <c r="AM3902">
        <f t="shared" si="1483"/>
        <v>1956</v>
      </c>
      <c r="AN3902">
        <f t="shared" si="1464"/>
        <v>69</v>
      </c>
      <c r="AO3902" t="str">
        <f t="shared" si="1465"/>
        <v>Old Classic</v>
      </c>
      <c r="AP3902">
        <v>1000</v>
      </c>
      <c r="AQ3902" t="str">
        <f t="shared" si="1466"/>
        <v>Very Low</v>
      </c>
      <c r="AR3902">
        <v>7.5</v>
      </c>
      <c r="AS3902" t="str">
        <f t="shared" si="1467"/>
        <v>Good</v>
      </c>
      <c r="AT3902">
        <v>1.78</v>
      </c>
      <c r="AU3902" t="str">
        <f t="shared" si="1468"/>
        <v>HDTV / Widescreen</v>
      </c>
      <c r="AV3902">
        <v>634</v>
      </c>
      <c r="AW3902" t="str">
        <f t="shared" si="1469"/>
        <v>Very Low</v>
      </c>
    </row>
    <row r="3903" spans="1:49" x14ac:dyDescent="0.3">
      <c r="A3903" t="s">
        <v>0</v>
      </c>
      <c r="B3903" t="s">
        <v>18452</v>
      </c>
      <c r="C3903">
        <v>323</v>
      </c>
      <c r="D3903" t="str">
        <f t="shared" si="1449"/>
        <v>Medium</v>
      </c>
      <c r="E3903">
        <v>106</v>
      </c>
      <c r="F3903" t="str">
        <f t="shared" si="1450"/>
        <v>1h 46m</v>
      </c>
      <c r="G3903" t="str">
        <f t="shared" si="1451"/>
        <v>Standard Movie</v>
      </c>
      <c r="H3903">
        <v>450</v>
      </c>
      <c r="I3903" t="str">
        <f t="shared" si="1452"/>
        <v>Very Low</v>
      </c>
      <c r="J3903">
        <v>712</v>
      </c>
      <c r="K3903" t="str">
        <f t="shared" si="1453"/>
        <v>Very Low</v>
      </c>
      <c r="L3903" t="s">
        <v>14312</v>
      </c>
      <c r="M3903">
        <v>14000</v>
      </c>
      <c r="N3903" t="str">
        <f t="shared" si="1454"/>
        <v>Medium</v>
      </c>
      <c r="O3903">
        <v>20803237</v>
      </c>
      <c r="P3903" t="str">
        <f t="shared" si="1455"/>
        <v>Average</v>
      </c>
      <c r="Q3903" t="s">
        <v>2498</v>
      </c>
      <c r="R3903" t="str">
        <f t="shared" si="1456"/>
        <v>Comedy</v>
      </c>
      <c r="S3903">
        <f t="shared" si="1457"/>
        <v>2</v>
      </c>
      <c r="T3903" t="s">
        <v>671</v>
      </c>
      <c r="U3903" t="s">
        <v>18453</v>
      </c>
      <c r="V3903">
        <v>110616</v>
      </c>
      <c r="W3903" t="str">
        <f t="shared" si="1458"/>
        <v>Medium</v>
      </c>
      <c r="X3903">
        <v>18645</v>
      </c>
      <c r="Y3903" t="str">
        <f t="shared" si="1459"/>
        <v>Medium</v>
      </c>
      <c r="Z3903" t="s">
        <v>8393</v>
      </c>
      <c r="AA3903">
        <v>1</v>
      </c>
      <c r="AB3903" t="str">
        <f t="shared" si="1460"/>
        <v>Solo Star Poster</v>
      </c>
      <c r="AC3903" t="s">
        <v>18454</v>
      </c>
      <c r="AD3903" t="s">
        <v>18455</v>
      </c>
      <c r="AE3903">
        <v>291</v>
      </c>
      <c r="AF3903" t="str">
        <f t="shared" si="1461"/>
        <v>Very Low</v>
      </c>
      <c r="AG3903" t="s">
        <v>9</v>
      </c>
      <c r="AH3903" t="s">
        <v>10</v>
      </c>
      <c r="AI3903" t="s">
        <v>556</v>
      </c>
      <c r="AJ3903" t="str">
        <f t="shared" si="1462"/>
        <v>Adult</v>
      </c>
      <c r="AK3903">
        <v>3500000</v>
      </c>
      <c r="AL3903" t="str">
        <f t="shared" si="1463"/>
        <v>Low Budget</v>
      </c>
      <c r="AM3903">
        <v>2010</v>
      </c>
      <c r="AN3903">
        <f t="shared" si="1464"/>
        <v>15</v>
      </c>
      <c r="AO3903" t="str">
        <f t="shared" si="1465"/>
        <v>Modern Classic</v>
      </c>
      <c r="AP3903">
        <v>3000</v>
      </c>
      <c r="AQ3903" t="str">
        <f t="shared" si="1466"/>
        <v>Low</v>
      </c>
      <c r="AR3903">
        <v>7.1</v>
      </c>
      <c r="AS3903" t="str">
        <f t="shared" si="1467"/>
        <v>Good</v>
      </c>
      <c r="AT3903">
        <v>1.85</v>
      </c>
      <c r="AU3903" t="str">
        <f t="shared" si="1468"/>
        <v>HDTV / Widescreen</v>
      </c>
      <c r="AV3903">
        <v>16000</v>
      </c>
      <c r="AW3903" t="str">
        <f t="shared" si="1469"/>
        <v>Medium</v>
      </c>
    </row>
    <row r="3904" spans="1:49" x14ac:dyDescent="0.3">
      <c r="A3904" t="s">
        <v>0</v>
      </c>
      <c r="B3904" t="s">
        <v>5338</v>
      </c>
      <c r="C3904">
        <v>172</v>
      </c>
      <c r="D3904" t="str">
        <f t="shared" si="1449"/>
        <v>Low</v>
      </c>
      <c r="E3904">
        <v>93</v>
      </c>
      <c r="F3904" t="str">
        <f t="shared" si="1450"/>
        <v>1h 33m</v>
      </c>
      <c r="G3904" t="str">
        <f t="shared" si="1451"/>
        <v>Standard Movie</v>
      </c>
      <c r="H3904">
        <v>0</v>
      </c>
      <c r="I3904" t="str">
        <f t="shared" si="1452"/>
        <v>Very Low</v>
      </c>
      <c r="J3904">
        <v>133</v>
      </c>
      <c r="K3904" t="str">
        <f t="shared" si="1453"/>
        <v>Very Low</v>
      </c>
      <c r="L3904" t="s">
        <v>8036</v>
      </c>
      <c r="M3904">
        <v>355</v>
      </c>
      <c r="N3904" t="str">
        <f t="shared" si="1454"/>
        <v>Low</v>
      </c>
      <c r="O3904">
        <v>13008928</v>
      </c>
      <c r="P3904" t="str">
        <f t="shared" si="1455"/>
        <v>Average</v>
      </c>
      <c r="Q3904" t="s">
        <v>4303</v>
      </c>
      <c r="R3904" t="str">
        <f t="shared" si="1456"/>
        <v>Horror</v>
      </c>
      <c r="S3904">
        <f t="shared" si="1457"/>
        <v>3</v>
      </c>
      <c r="T3904" t="s">
        <v>18456</v>
      </c>
      <c r="U3904" t="s">
        <v>18457</v>
      </c>
      <c r="V3904">
        <v>73501</v>
      </c>
      <c r="W3904" t="str">
        <f t="shared" si="1458"/>
        <v>Medium</v>
      </c>
      <c r="X3904">
        <v>837</v>
      </c>
      <c r="Y3904" t="str">
        <f t="shared" si="1459"/>
        <v>Very Low</v>
      </c>
      <c r="Z3904" t="s">
        <v>18458</v>
      </c>
      <c r="AA3904">
        <v>0</v>
      </c>
      <c r="AB3904" t="str">
        <f t="shared" si="1460"/>
        <v>Symbolic Poster</v>
      </c>
      <c r="AC3904" t="s">
        <v>18459</v>
      </c>
      <c r="AD3904" t="s">
        <v>18460</v>
      </c>
      <c r="AE3904">
        <v>333</v>
      </c>
      <c r="AF3904" t="str">
        <f t="shared" si="1461"/>
        <v>Very Low</v>
      </c>
      <c r="AG3904" t="s">
        <v>9</v>
      </c>
      <c r="AH3904" t="s">
        <v>10</v>
      </c>
      <c r="AI3904" t="s">
        <v>556</v>
      </c>
      <c r="AJ3904" t="str">
        <f t="shared" si="1462"/>
        <v>Adult</v>
      </c>
      <c r="AK3904">
        <v>4000000</v>
      </c>
      <c r="AL3904" t="str">
        <f t="shared" si="1463"/>
        <v>Low Budget</v>
      </c>
      <c r="AM3904">
        <v>1988</v>
      </c>
      <c r="AN3904">
        <f t="shared" si="1464"/>
        <v>37</v>
      </c>
      <c r="AO3904" t="str">
        <f t="shared" si="1465"/>
        <v>Old Classic</v>
      </c>
      <c r="AP3904">
        <v>151</v>
      </c>
      <c r="AQ3904" t="str">
        <f t="shared" si="1466"/>
        <v>Very Low</v>
      </c>
      <c r="AR3904">
        <v>7.3</v>
      </c>
      <c r="AS3904" t="str">
        <f t="shared" si="1467"/>
        <v>Good</v>
      </c>
      <c r="AT3904">
        <v>2.35</v>
      </c>
      <c r="AU3904" t="str">
        <f t="shared" si="1468"/>
        <v>Cinematic Widescreen</v>
      </c>
      <c r="AV3904">
        <v>27000</v>
      </c>
      <c r="AW3904" t="str">
        <f t="shared" si="1469"/>
        <v>Medium</v>
      </c>
    </row>
    <row r="3905" spans="1:49" x14ac:dyDescent="0.3">
      <c r="A3905" t="s">
        <v>0</v>
      </c>
      <c r="B3905" t="s">
        <v>18461</v>
      </c>
      <c r="C3905">
        <v>111</v>
      </c>
      <c r="D3905" t="str">
        <f t="shared" si="1449"/>
        <v>Low</v>
      </c>
      <c r="E3905">
        <v>172</v>
      </c>
      <c r="F3905" t="str">
        <f t="shared" si="1450"/>
        <v>2h 52m</v>
      </c>
      <c r="G3905" t="str">
        <f t="shared" si="1451"/>
        <v>Long Movie</v>
      </c>
      <c r="H3905">
        <v>120</v>
      </c>
      <c r="I3905" t="str">
        <f t="shared" si="1452"/>
        <v>Very Low</v>
      </c>
      <c r="J3905">
        <v>145</v>
      </c>
      <c r="K3905" t="str">
        <f t="shared" si="1453"/>
        <v>Very Low</v>
      </c>
      <c r="L3905" t="s">
        <v>10150</v>
      </c>
      <c r="M3905">
        <v>773</v>
      </c>
      <c r="N3905" t="str">
        <f t="shared" si="1454"/>
        <v>Low</v>
      </c>
      <c r="O3905">
        <f>O3904</f>
        <v>13008928</v>
      </c>
      <c r="P3905" t="str">
        <f t="shared" si="1455"/>
        <v>Average</v>
      </c>
      <c r="Q3905" t="s">
        <v>18462</v>
      </c>
      <c r="R3905" t="str">
        <f t="shared" si="1456"/>
        <v>Adventure</v>
      </c>
      <c r="S3905">
        <f t="shared" si="1457"/>
        <v>5</v>
      </c>
      <c r="T3905" t="s">
        <v>1412</v>
      </c>
      <c r="U3905" t="s">
        <v>18463</v>
      </c>
      <c r="V3905">
        <v>165638</v>
      </c>
      <c r="W3905" t="str">
        <f t="shared" si="1458"/>
        <v>Medium</v>
      </c>
      <c r="X3905">
        <v>1785</v>
      </c>
      <c r="Y3905" t="str">
        <f t="shared" si="1459"/>
        <v>Low</v>
      </c>
      <c r="Z3905" t="s">
        <v>18464</v>
      </c>
      <c r="AA3905">
        <v>0</v>
      </c>
      <c r="AB3905" t="str">
        <f t="shared" si="1460"/>
        <v>Symbolic Poster</v>
      </c>
      <c r="AC3905" t="s">
        <v>18465</v>
      </c>
      <c r="AD3905" t="s">
        <v>18466</v>
      </c>
      <c r="AE3905">
        <v>301</v>
      </c>
      <c r="AF3905" t="str">
        <f t="shared" si="1461"/>
        <v>Very Low</v>
      </c>
      <c r="AG3905" t="s">
        <v>9</v>
      </c>
      <c r="AH3905" t="s">
        <v>10</v>
      </c>
      <c r="AI3905" t="s">
        <v>6007</v>
      </c>
      <c r="AJ3905" t="str">
        <f t="shared" si="1462"/>
        <v>Other/Unknown</v>
      </c>
      <c r="AK3905">
        <v>4000000</v>
      </c>
      <c r="AL3905" t="str">
        <f t="shared" si="1463"/>
        <v>Low Budget</v>
      </c>
      <c r="AM3905">
        <v>1963</v>
      </c>
      <c r="AN3905">
        <f t="shared" si="1464"/>
        <v>62</v>
      </c>
      <c r="AO3905" t="str">
        <f t="shared" si="1465"/>
        <v>Old Classic</v>
      </c>
      <c r="AP3905">
        <v>742</v>
      </c>
      <c r="AQ3905" t="str">
        <f t="shared" si="1466"/>
        <v>Very Low</v>
      </c>
      <c r="AR3905">
        <v>8.3000000000000007</v>
      </c>
      <c r="AS3905" t="str">
        <f t="shared" si="1467"/>
        <v>Excellent</v>
      </c>
      <c r="AT3905">
        <v>2.35</v>
      </c>
      <c r="AU3905" t="str">
        <f t="shared" si="1468"/>
        <v>Cinematic Widescreen</v>
      </c>
      <c r="AV3905">
        <v>8000</v>
      </c>
      <c r="AW3905" t="str">
        <f t="shared" si="1469"/>
        <v>Low</v>
      </c>
    </row>
    <row r="3906" spans="1:49" x14ac:dyDescent="0.3">
      <c r="A3906" t="s">
        <v>718</v>
      </c>
      <c r="B3906" t="s">
        <v>18467</v>
      </c>
      <c r="C3906">
        <v>74</v>
      </c>
      <c r="D3906" t="str">
        <f t="shared" si="1449"/>
        <v>Low</v>
      </c>
      <c r="E3906">
        <v>109</v>
      </c>
      <c r="F3906" t="str">
        <f t="shared" si="1450"/>
        <v>1h 49m</v>
      </c>
      <c r="G3906" t="str">
        <f t="shared" si="1451"/>
        <v>Standard Movie</v>
      </c>
      <c r="H3906">
        <v>0</v>
      </c>
      <c r="I3906" t="str">
        <f t="shared" si="1452"/>
        <v>Very Low</v>
      </c>
      <c r="J3906">
        <v>428</v>
      </c>
      <c r="K3906" t="str">
        <f t="shared" si="1453"/>
        <v>Very Low</v>
      </c>
      <c r="L3906" t="s">
        <v>10590</v>
      </c>
      <c r="M3906">
        <v>847</v>
      </c>
      <c r="N3906" t="str">
        <f t="shared" si="1454"/>
        <v>Low</v>
      </c>
      <c r="O3906">
        <v>10941801</v>
      </c>
      <c r="P3906" t="str">
        <f t="shared" si="1455"/>
        <v>Average</v>
      </c>
      <c r="Q3906" t="s">
        <v>18468</v>
      </c>
      <c r="R3906" t="str">
        <f t="shared" si="1456"/>
        <v>Comedy</v>
      </c>
      <c r="S3906">
        <f t="shared" si="1457"/>
        <v>6</v>
      </c>
      <c r="T3906" t="s">
        <v>18469</v>
      </c>
      <c r="U3906" t="s">
        <v>18470</v>
      </c>
      <c r="V3906">
        <v>12059</v>
      </c>
      <c r="W3906" t="str">
        <f t="shared" si="1458"/>
        <v>Low</v>
      </c>
      <c r="X3906">
        <v>2649</v>
      </c>
      <c r="Y3906" t="str">
        <f t="shared" si="1459"/>
        <v>Low</v>
      </c>
      <c r="Z3906" t="s">
        <v>18471</v>
      </c>
      <c r="AA3906">
        <v>0</v>
      </c>
      <c r="AB3906" t="str">
        <f t="shared" si="1460"/>
        <v>Symbolic Poster</v>
      </c>
      <c r="AC3906" t="s">
        <v>18472</v>
      </c>
      <c r="AD3906" t="s">
        <v>18473</v>
      </c>
      <c r="AE3906">
        <v>486</v>
      </c>
      <c r="AF3906" t="str">
        <f t="shared" si="1461"/>
        <v>Very Low</v>
      </c>
      <c r="AG3906" t="s">
        <v>9</v>
      </c>
      <c r="AH3906" t="s">
        <v>10</v>
      </c>
      <c r="AI3906" t="s">
        <v>5584</v>
      </c>
      <c r="AJ3906" t="str">
        <f t="shared" si="1462"/>
        <v>Other/Unknown</v>
      </c>
      <c r="AK3906">
        <f>AK3905</f>
        <v>4000000</v>
      </c>
      <c r="AL3906" t="str">
        <f t="shared" si="1463"/>
        <v>Low Budget</v>
      </c>
      <c r="AM3906">
        <v>2004</v>
      </c>
      <c r="AN3906">
        <f t="shared" si="1464"/>
        <v>21</v>
      </c>
      <c r="AO3906" t="str">
        <f t="shared" si="1465"/>
        <v>Old Classic</v>
      </c>
      <c r="AP3906">
        <v>670</v>
      </c>
      <c r="AQ3906" t="str">
        <f t="shared" si="1466"/>
        <v>Very Low</v>
      </c>
      <c r="AR3906">
        <v>5.4</v>
      </c>
      <c r="AS3906" t="str">
        <f t="shared" si="1467"/>
        <v>Below Average</v>
      </c>
      <c r="AT3906">
        <v>1.85</v>
      </c>
      <c r="AU3906" t="str">
        <f t="shared" si="1468"/>
        <v>HDTV / Widescreen</v>
      </c>
      <c r="AV3906">
        <v>2000</v>
      </c>
      <c r="AW3906" t="str">
        <f t="shared" si="1469"/>
        <v>Low</v>
      </c>
    </row>
    <row r="3907" spans="1:49" x14ac:dyDescent="0.3">
      <c r="A3907" t="s">
        <v>0</v>
      </c>
      <c r="B3907" t="s">
        <v>18474</v>
      </c>
      <c r="C3907">
        <v>161</v>
      </c>
      <c r="D3907" t="str">
        <f t="shared" ref="D3907:D3970" si="1484">IF(C3907&lt;=50,"Very Low",
IF(C3907&lt;=200,"Low",
IF(C3907&lt;=500,"Medium",
IF(C3907&lt;=1000,"High","Very High"))))</f>
        <v>Low</v>
      </c>
      <c r="E3907">
        <v>93</v>
      </c>
      <c r="F3907" t="str">
        <f t="shared" ref="F3907:F3970" si="1485">INT(E3907/60) &amp; "h " &amp; MOD(E3907,60) &amp; "m"</f>
        <v>1h 33m</v>
      </c>
      <c r="G3907" t="str">
        <f t="shared" ref="G3907:G3970" si="1486">IF(E3907&lt;60,"Short Film",IF(E3907&lt;90,"Featurette",IF(E3907&lt;=120,"Standard Movie",IF(E3907&lt;=180,"Long Movie","Epic"))))</f>
        <v>Standard Movie</v>
      </c>
      <c r="H3907">
        <v>8</v>
      </c>
      <c r="I3907" t="str">
        <f t="shared" ref="I3907:I3970" si="1487">IF(H3907&lt;=1000,"Very Low",IF(H3907&lt;=10000,"Low",IF(H3907&lt;=50000,"Medium",IF(H3907&lt;=200000,"High","Very High"))))</f>
        <v>Very Low</v>
      </c>
      <c r="J3907">
        <v>400</v>
      </c>
      <c r="K3907" t="str">
        <f t="shared" ref="K3907:K3970" si="1488">IF(J3907&lt;=1000,"Very Low",IF(J3907&lt;=10000,"Low",IF(J3907&lt;=50000,"Medium",IF(J3907&lt;=200000,"High","Very High"))))</f>
        <v>Very Low</v>
      </c>
      <c r="L3907" t="s">
        <v>8121</v>
      </c>
      <c r="M3907">
        <v>45000</v>
      </c>
      <c r="N3907" t="str">
        <f t="shared" ref="N3907:N3970" si="1489">IF(A3907&lt;=1000,"Very Low",
IF(M3907&lt;=10000,"Low",IF(M3907&lt;=50000,"Medium",IF(M3907&lt;=200000,"High","Very High"))))</f>
        <v>Medium</v>
      </c>
      <c r="O3907">
        <v>15152879</v>
      </c>
      <c r="P3907" t="str">
        <f t="shared" ref="P3907:P3970" si="1490">IF(AND(O3907&gt;=500000000),"Blockbuster",
IF(AND(O3907&gt;=200000000,O3907&lt;=499999999),"Superhit",
IF(AND(O3907&gt;=50000000,O3907&lt;=199999999),"Hit",
IF(AND(O3907&gt;=10000000,O3907&lt;=49999999),"Average",
IF(AND(O3907&lt;=10000000),"Flop","")))))</f>
        <v>Average</v>
      </c>
      <c r="Q3907" t="s">
        <v>4355</v>
      </c>
      <c r="R3907" t="str">
        <f t="shared" ref="R3907:R3970" si="1491">LEFT(Q3907, FIND("|",Q3907&amp;"|")-1)</f>
        <v>Drama</v>
      </c>
      <c r="S3907">
        <f t="shared" ref="S3907:S3970" si="1492">LEN(Q3907)-LEN(SUBSTITUTE(Q3907,"|",""))+1</f>
        <v>3</v>
      </c>
      <c r="T3907" t="s">
        <v>5304</v>
      </c>
      <c r="U3907" t="s">
        <v>18475</v>
      </c>
      <c r="V3907">
        <v>13506</v>
      </c>
      <c r="W3907" t="str">
        <f t="shared" ref="W3907:W3970" si="1493">IF(V3907&lt;=10000,"Very Low",IF(V3907&lt;=50000,"Low",IF(V3907&lt;=200000,"Medium",IF(V3907&lt;=500000,"High","Very High"))))</f>
        <v>Low</v>
      </c>
      <c r="X3907">
        <v>46868</v>
      </c>
      <c r="Y3907" t="str">
        <f t="shared" ref="Y3907:Y3970" si="1494">IF(X3907&lt;=1000,"Very Low",IF(X3907&lt;=10000,"Low",IF(X3907&lt;=50000,"Medium",IF(X3907&lt;=200000,"High","Very High"))))</f>
        <v>Medium</v>
      </c>
      <c r="Z3907" t="s">
        <v>18476</v>
      </c>
      <c r="AA3907">
        <v>0</v>
      </c>
      <c r="AB3907" t="str">
        <f t="shared" ref="AB3907:AB3970" si="1495">IF(AA3907=0,"Symbolic Poster",IF(AA3907=1,"Solo Star Poster",IF(AA3907&lt;=3,"Duo/Trio Poster","Ensemble Poster")))</f>
        <v>Symbolic Poster</v>
      </c>
      <c r="AC3907" t="s">
        <v>18477</v>
      </c>
      <c r="AD3907" t="s">
        <v>18478</v>
      </c>
      <c r="AE3907">
        <v>68</v>
      </c>
      <c r="AF3907" t="str">
        <f t="shared" ref="AF3907:AF3970" si="1496">IF(AE3907&lt;=500,"Very Low",IF(AE3907&lt;=2000,"Low",IF(AE3907&lt;=5000,"Medium",IF(AE3907&lt;=15000,"High","Very High"))))</f>
        <v>Very Low</v>
      </c>
      <c r="AG3907" t="s">
        <v>9</v>
      </c>
      <c r="AH3907" t="s">
        <v>1436</v>
      </c>
      <c r="AI3907" t="s">
        <v>11</v>
      </c>
      <c r="AJ3907" t="str">
        <f t="shared" ref="AJ3907:AJ3970" si="1497">IF(OR(AI3907="G",AI3907="PG",AI3907="U",AI3907="TV-Y",AI3907="TV-G"),"Family",IF(OR(AI3907="PG-13",AI3907="UA",AI3907="TV-14"),"Teen",IF(OR(AI3907="R",AI3907="NC-17",AI3907="A",AI3907="TV-MA"),"Adult",IF(AI3907="Not Rated","No Rating","Other/Unknown"))))</f>
        <v>Teen</v>
      </c>
      <c r="AK3907">
        <v>5000000</v>
      </c>
      <c r="AL3907" t="str">
        <f t="shared" ref="AL3907:AL3970" si="1498">IF(AK3907&gt;=200000000,"Very High Budget",
IF(AND(AK3907&gt;=100000000,AK3907&lt;=199999999),"High Budget",
IF(AND(AK3907&gt;=30000000,AK3907&lt;=99999999),"Medium Budget",
IF(AK3907&lt;30000000,"Low Budget",""))))</f>
        <v>Low Budget</v>
      </c>
      <c r="AM3907">
        <v>2013</v>
      </c>
      <c r="AN3907">
        <f t="shared" ref="AN3907:AN3970" si="1499">$AY$20-AM3907</f>
        <v>12</v>
      </c>
      <c r="AO3907" t="str">
        <f t="shared" ref="AO3907:AO3970" si="1500">IF(AN3907&lt;=5,"Recent",IF(AND(AN3907&gt;=6,AN3907&lt;=15),"Modern Classic",IF(AN3907&gt;15,"Old Classic","")))</f>
        <v>Modern Classic</v>
      </c>
      <c r="AP3907">
        <v>541</v>
      </c>
      <c r="AQ3907" t="str">
        <f t="shared" ref="AQ3907:AQ3970" si="1501">IF(AP3907&lt;=1000,"Very Low",IF(AP3907&lt;=10000,"Low",IF(AP3907&lt;=50000,"Medium",IF(AP3907&lt;=200000,"High","Very High"))))</f>
        <v>Very Low</v>
      </c>
      <c r="AR3907">
        <v>4</v>
      </c>
      <c r="AS3907" t="str">
        <f t="shared" ref="AS3907:AS3970" si="1502">IF(AND(AR3907&gt;=9,AR3907&lt;=10),"Master Piece",
IF(AND(AR3907&gt;=8,AR3907&lt;9),"Excellent",
IF(AND(AR3907&gt;=7,AR3907&lt;8),"Good",
IF(AND(AR3907&gt;=6,AR3907&lt;7),"Average",
IF(AND(AR3907&gt;=5,AR3907&lt;6),"Below Average",
IF(AND(AR3907&gt;=4,AR3907&lt;5),"Poor",
IF(AND(AR3907&gt;=3,AR3907&lt;4),"Very Poor",
IF(AND(AR3907&gt;=0,AR3907&lt;3),"Terrible",""))))))))</f>
        <v>Poor</v>
      </c>
      <c r="AT3907">
        <v>2.35</v>
      </c>
      <c r="AU3907" t="str">
        <f t="shared" ref="AU3907:AU3970" si="1503">IF(AND(AT3907&gt;=1.3,AT3907&lt;=1.4),"Classic",IF(AND(AT3907&gt;=1.7,AT3907&lt;=1.9),"HDTV / Widescreen",IF(AND(AT3907&gt;=2.2,AT3907&lt;=2.4),"Cinematic Widescreen",IF(AND(AT3907&gt;=1.4,AT3907&lt;=1.6),"Standard Academy",IF(AT3907&gt;=2.4,"Ultra Widescreen","")))))</f>
        <v>Cinematic Widescreen</v>
      </c>
      <c r="AV3907">
        <v>0</v>
      </c>
      <c r="AW3907" t="str">
        <f t="shared" ref="AW3907:AW3970" si="1504">IF(AV3907&lt;=1000,"Very Low",IF(AV3907&lt;=10000,"Low",IF(AV3907&lt;=50000,"Medium",IF(AV3907&lt;=200000,"High","Very High"))))</f>
        <v>Very Low</v>
      </c>
    </row>
    <row r="3908" spans="1:49" x14ac:dyDescent="0.3">
      <c r="A3908" t="s">
        <v>0</v>
      </c>
      <c r="B3908" t="s">
        <v>9133</v>
      </c>
      <c r="C3908">
        <v>548</v>
      </c>
      <c r="D3908" t="str">
        <f t="shared" si="1484"/>
        <v>High</v>
      </c>
      <c r="E3908">
        <v>165</v>
      </c>
      <c r="F3908" t="str">
        <f t="shared" si="1485"/>
        <v>2h 45m</v>
      </c>
      <c r="G3908" t="str">
        <f t="shared" si="1486"/>
        <v>Long Movie</v>
      </c>
      <c r="H3908">
        <v>0</v>
      </c>
      <c r="I3908" t="str">
        <f t="shared" si="1487"/>
        <v>Very Low</v>
      </c>
      <c r="J3908">
        <v>127</v>
      </c>
      <c r="K3908" t="str">
        <f t="shared" si="1488"/>
        <v>Very Low</v>
      </c>
      <c r="L3908" t="s">
        <v>18479</v>
      </c>
      <c r="M3908">
        <v>230</v>
      </c>
      <c r="N3908" t="str">
        <f t="shared" si="1489"/>
        <v>Low</v>
      </c>
      <c r="O3908">
        <v>25359200</v>
      </c>
      <c r="P3908" t="str">
        <f t="shared" si="1490"/>
        <v>Average</v>
      </c>
      <c r="Q3908" t="s">
        <v>3380</v>
      </c>
      <c r="R3908" t="str">
        <f t="shared" si="1491"/>
        <v>Drama</v>
      </c>
      <c r="S3908">
        <f t="shared" si="1492"/>
        <v>1</v>
      </c>
      <c r="T3908" t="s">
        <v>18480</v>
      </c>
      <c r="U3908" t="s">
        <v>18481</v>
      </c>
      <c r="V3908">
        <v>266020</v>
      </c>
      <c r="W3908" t="str">
        <f t="shared" si="1493"/>
        <v>High</v>
      </c>
      <c r="X3908">
        <v>673</v>
      </c>
      <c r="Y3908" t="str">
        <f t="shared" si="1494"/>
        <v>Very Low</v>
      </c>
      <c r="Z3908" t="s">
        <v>18482</v>
      </c>
      <c r="AA3908">
        <v>0</v>
      </c>
      <c r="AB3908" t="str">
        <f t="shared" si="1495"/>
        <v>Symbolic Poster</v>
      </c>
      <c r="AC3908" t="s">
        <v>18483</v>
      </c>
      <c r="AD3908" t="s">
        <v>18484</v>
      </c>
      <c r="AE3908">
        <v>836</v>
      </c>
      <c r="AF3908" t="str">
        <f t="shared" si="1496"/>
        <v>Low</v>
      </c>
      <c r="AG3908" t="s">
        <v>9</v>
      </c>
      <c r="AH3908" t="s">
        <v>10</v>
      </c>
      <c r="AI3908" t="s">
        <v>556</v>
      </c>
      <c r="AJ3908" t="str">
        <f t="shared" si="1497"/>
        <v>Adult</v>
      </c>
      <c r="AK3908">
        <v>4000000</v>
      </c>
      <c r="AL3908" t="str">
        <f t="shared" si="1498"/>
        <v>Low Budget</v>
      </c>
      <c r="AM3908">
        <v>2014</v>
      </c>
      <c r="AN3908">
        <f t="shared" si="1499"/>
        <v>11</v>
      </c>
      <c r="AO3908" t="str">
        <f t="shared" si="1500"/>
        <v>Modern Classic</v>
      </c>
      <c r="AP3908">
        <v>193</v>
      </c>
      <c r="AQ3908" t="str">
        <f t="shared" si="1501"/>
        <v>Very Low</v>
      </c>
      <c r="AR3908">
        <v>8</v>
      </c>
      <c r="AS3908" t="str">
        <f t="shared" si="1502"/>
        <v>Excellent</v>
      </c>
      <c r="AT3908">
        <v>1.85</v>
      </c>
      <c r="AU3908" t="str">
        <f t="shared" si="1503"/>
        <v>HDTV / Widescreen</v>
      </c>
      <c r="AV3908">
        <v>92000</v>
      </c>
      <c r="AW3908" t="str">
        <f t="shared" si="1504"/>
        <v>High</v>
      </c>
    </row>
    <row r="3909" spans="1:49" x14ac:dyDescent="0.3">
      <c r="A3909" t="s">
        <v>0</v>
      </c>
      <c r="B3909" t="s">
        <v>3974</v>
      </c>
      <c r="C3909">
        <v>177</v>
      </c>
      <c r="D3909" t="str">
        <f t="shared" si="1484"/>
        <v>Low</v>
      </c>
      <c r="E3909">
        <v>96</v>
      </c>
      <c r="F3909" t="str">
        <f t="shared" si="1485"/>
        <v>1h 36m</v>
      </c>
      <c r="G3909" t="str">
        <f t="shared" si="1486"/>
        <v>Standard Movie</v>
      </c>
      <c r="H3909">
        <v>11000</v>
      </c>
      <c r="I3909" t="str">
        <f t="shared" si="1487"/>
        <v>Medium</v>
      </c>
      <c r="J3909">
        <v>405</v>
      </c>
      <c r="K3909" t="str">
        <f t="shared" si="1488"/>
        <v>Very Low</v>
      </c>
      <c r="L3909" t="s">
        <v>3574</v>
      </c>
      <c r="M3909">
        <v>19000</v>
      </c>
      <c r="N3909" t="str">
        <f t="shared" si="1489"/>
        <v>Medium</v>
      </c>
      <c r="O3909">
        <v>10515579</v>
      </c>
      <c r="P3909" t="str">
        <f t="shared" si="1490"/>
        <v>Average</v>
      </c>
      <c r="Q3909" t="s">
        <v>12459</v>
      </c>
      <c r="R3909" t="str">
        <f t="shared" si="1491"/>
        <v>Comedy</v>
      </c>
      <c r="S3909">
        <f t="shared" si="1492"/>
        <v>3</v>
      </c>
      <c r="T3909" t="s">
        <v>71</v>
      </c>
      <c r="U3909" t="s">
        <v>18485</v>
      </c>
      <c r="V3909">
        <v>66840</v>
      </c>
      <c r="W3909" t="str">
        <f t="shared" si="1493"/>
        <v>Medium</v>
      </c>
      <c r="X3909">
        <v>20132</v>
      </c>
      <c r="Y3909" t="str">
        <f t="shared" si="1494"/>
        <v>Medium</v>
      </c>
      <c r="Z3909" t="s">
        <v>14648</v>
      </c>
      <c r="AA3909">
        <v>0</v>
      </c>
      <c r="AB3909" t="str">
        <f t="shared" si="1495"/>
        <v>Symbolic Poster</v>
      </c>
      <c r="AC3909" t="s">
        <v>18486</v>
      </c>
      <c r="AD3909" t="s">
        <v>18487</v>
      </c>
      <c r="AE3909">
        <v>248</v>
      </c>
      <c r="AF3909" t="str">
        <f t="shared" si="1496"/>
        <v>Very Low</v>
      </c>
      <c r="AG3909" t="s">
        <v>9</v>
      </c>
      <c r="AH3909" t="s">
        <v>28</v>
      </c>
      <c r="AI3909" t="s">
        <v>11</v>
      </c>
      <c r="AJ3909" t="str">
        <f t="shared" si="1497"/>
        <v>Teen</v>
      </c>
      <c r="AK3909">
        <v>4000000</v>
      </c>
      <c r="AL3909" t="str">
        <f t="shared" si="1498"/>
        <v>Low Budget</v>
      </c>
      <c r="AM3909">
        <v>2006</v>
      </c>
      <c r="AN3909">
        <f t="shared" si="1499"/>
        <v>19</v>
      </c>
      <c r="AO3909" t="str">
        <f t="shared" si="1500"/>
        <v>Old Classic</v>
      </c>
      <c r="AP3909">
        <v>427</v>
      </c>
      <c r="AQ3909" t="str">
        <f t="shared" si="1501"/>
        <v>Very Low</v>
      </c>
      <c r="AR3909">
        <v>6.7</v>
      </c>
      <c r="AS3909" t="str">
        <f t="shared" si="1502"/>
        <v>Average</v>
      </c>
      <c r="AT3909">
        <v>1.85</v>
      </c>
      <c r="AU3909" t="str">
        <f t="shared" si="1503"/>
        <v>HDTV / Widescreen</v>
      </c>
      <c r="AV3909">
        <v>0</v>
      </c>
      <c r="AW3909" t="str">
        <f t="shared" si="1504"/>
        <v>Very Low</v>
      </c>
    </row>
    <row r="3910" spans="1:49" x14ac:dyDescent="0.3">
      <c r="A3910" t="s">
        <v>0</v>
      </c>
      <c r="B3910" t="s">
        <v>226</v>
      </c>
      <c r="C3910">
        <v>230</v>
      </c>
      <c r="D3910" t="str">
        <f t="shared" si="1484"/>
        <v>Medium</v>
      </c>
      <c r="E3910">
        <v>119</v>
      </c>
      <c r="F3910" t="str">
        <f t="shared" si="1485"/>
        <v>1h 59m</v>
      </c>
      <c r="G3910" t="str">
        <f t="shared" si="1486"/>
        <v>Standard Movie</v>
      </c>
      <c r="H3910">
        <v>13000</v>
      </c>
      <c r="I3910" t="str">
        <f t="shared" si="1487"/>
        <v>Medium</v>
      </c>
      <c r="J3910">
        <v>567</v>
      </c>
      <c r="K3910" t="str">
        <f t="shared" si="1488"/>
        <v>Very Low</v>
      </c>
      <c r="L3910" t="s">
        <v>1682</v>
      </c>
      <c r="M3910">
        <v>1000</v>
      </c>
      <c r="N3910" t="str">
        <f t="shared" si="1489"/>
        <v>Low</v>
      </c>
      <c r="O3910">
        <v>180011740</v>
      </c>
      <c r="P3910" t="str">
        <f t="shared" si="1490"/>
        <v>Hit</v>
      </c>
      <c r="Q3910" t="s">
        <v>198</v>
      </c>
      <c r="R3910" t="str">
        <f t="shared" si="1491"/>
        <v>Action</v>
      </c>
      <c r="S3910">
        <f t="shared" si="1492"/>
        <v>4</v>
      </c>
      <c r="T3910" t="s">
        <v>558</v>
      </c>
      <c r="U3910" t="s">
        <v>1683</v>
      </c>
      <c r="V3910">
        <v>177729</v>
      </c>
      <c r="W3910" t="str">
        <f t="shared" si="1493"/>
        <v>Medium</v>
      </c>
      <c r="X3910">
        <v>2776</v>
      </c>
      <c r="Y3910" t="str">
        <f t="shared" si="1494"/>
        <v>Low</v>
      </c>
      <c r="Z3910" t="s">
        <v>1684</v>
      </c>
      <c r="AA3910">
        <v>0</v>
      </c>
      <c r="AB3910" t="str">
        <f t="shared" si="1495"/>
        <v>Symbolic Poster</v>
      </c>
      <c r="AC3910" t="s">
        <v>1685</v>
      </c>
      <c r="AD3910" t="s">
        <v>1686</v>
      </c>
      <c r="AE3910">
        <v>1368</v>
      </c>
      <c r="AF3910" t="str">
        <f t="shared" si="1496"/>
        <v>Low</v>
      </c>
      <c r="AG3910" t="s">
        <v>9</v>
      </c>
      <c r="AH3910" t="s">
        <v>10</v>
      </c>
      <c r="AI3910" t="s">
        <v>11</v>
      </c>
      <c r="AJ3910" t="str">
        <f t="shared" si="1497"/>
        <v>Teen</v>
      </c>
      <c r="AK3910">
        <v>100000000</v>
      </c>
      <c r="AL3910" t="str">
        <f t="shared" si="1498"/>
        <v>High Budget</v>
      </c>
      <c r="AM3910">
        <v>2001</v>
      </c>
      <c r="AN3910">
        <f t="shared" si="1499"/>
        <v>24</v>
      </c>
      <c r="AO3910" t="str">
        <f t="shared" si="1500"/>
        <v>Old Classic</v>
      </c>
      <c r="AP3910">
        <v>658</v>
      </c>
      <c r="AQ3910" t="str">
        <f t="shared" si="1501"/>
        <v>Very Low</v>
      </c>
      <c r="AR3910">
        <v>5.7</v>
      </c>
      <c r="AS3910" t="str">
        <f t="shared" si="1502"/>
        <v>Below Average</v>
      </c>
      <c r="AT3910">
        <v>2.35</v>
      </c>
      <c r="AU3910" t="str">
        <f t="shared" si="1503"/>
        <v>Cinematic Widescreen</v>
      </c>
      <c r="AV3910">
        <v>0</v>
      </c>
      <c r="AW3910" t="str">
        <f t="shared" si="1504"/>
        <v>Very Low</v>
      </c>
    </row>
    <row r="3911" spans="1:49" x14ac:dyDescent="0.3">
      <c r="A3911" t="s">
        <v>0</v>
      </c>
      <c r="B3911" t="s">
        <v>18488</v>
      </c>
      <c r="C3911">
        <v>27</v>
      </c>
      <c r="D3911" t="str">
        <f t="shared" si="1484"/>
        <v>Very Low</v>
      </c>
      <c r="E3911">
        <v>93</v>
      </c>
      <c r="F3911" t="str">
        <f t="shared" si="1485"/>
        <v>1h 33m</v>
      </c>
      <c r="G3911" t="str">
        <f t="shared" si="1486"/>
        <v>Standard Movie</v>
      </c>
      <c r="H3911">
        <v>69</v>
      </c>
      <c r="I3911" t="str">
        <f t="shared" si="1487"/>
        <v>Very Low</v>
      </c>
      <c r="J3911">
        <v>69</v>
      </c>
      <c r="K3911" t="str">
        <f t="shared" si="1488"/>
        <v>Very Low</v>
      </c>
      <c r="L3911" t="s">
        <v>18489</v>
      </c>
      <c r="M3911">
        <v>522</v>
      </c>
      <c r="N3911" t="str">
        <f t="shared" si="1489"/>
        <v>Low</v>
      </c>
      <c r="O3911">
        <v>10097096</v>
      </c>
      <c r="P3911" t="str">
        <f t="shared" si="1490"/>
        <v>Average</v>
      </c>
      <c r="Q3911" t="s">
        <v>1642</v>
      </c>
      <c r="R3911" t="str">
        <f t="shared" si="1491"/>
        <v>Comedy</v>
      </c>
      <c r="S3911">
        <f t="shared" si="1492"/>
        <v>1</v>
      </c>
      <c r="T3911" t="s">
        <v>12409</v>
      </c>
      <c r="U3911" t="s">
        <v>18490</v>
      </c>
      <c r="V3911">
        <v>5612</v>
      </c>
      <c r="W3911" t="str">
        <f t="shared" si="1493"/>
        <v>Very Low</v>
      </c>
      <c r="X3911">
        <v>955</v>
      </c>
      <c r="Y3911" t="str">
        <f t="shared" si="1494"/>
        <v>Very Low</v>
      </c>
      <c r="Z3911" t="s">
        <v>18488</v>
      </c>
      <c r="AA3911">
        <v>2</v>
      </c>
      <c r="AB3911" t="str">
        <f t="shared" si="1495"/>
        <v>Duo/Trio Poster</v>
      </c>
      <c r="AC3911" t="s">
        <v>18491</v>
      </c>
      <c r="AD3911" t="s">
        <v>18492</v>
      </c>
      <c r="AE3911">
        <v>38</v>
      </c>
      <c r="AF3911" t="str">
        <f t="shared" si="1496"/>
        <v>Very Low</v>
      </c>
      <c r="AG3911" t="s">
        <v>9</v>
      </c>
      <c r="AH3911" t="s">
        <v>10</v>
      </c>
      <c r="AI3911" t="s">
        <v>556</v>
      </c>
      <c r="AJ3911" t="str">
        <f t="shared" si="1497"/>
        <v>Adult</v>
      </c>
      <c r="AK3911">
        <v>4000000</v>
      </c>
      <c r="AL3911" t="str">
        <f t="shared" si="1498"/>
        <v>Low Budget</v>
      </c>
      <c r="AM3911">
        <v>2001</v>
      </c>
      <c r="AN3911">
        <f t="shared" si="1499"/>
        <v>24</v>
      </c>
      <c r="AO3911" t="str">
        <f t="shared" si="1500"/>
        <v>Old Classic</v>
      </c>
      <c r="AP3911">
        <v>231</v>
      </c>
      <c r="AQ3911" t="str">
        <f t="shared" si="1501"/>
        <v>Very Low</v>
      </c>
      <c r="AR3911">
        <v>4.5999999999999996</v>
      </c>
      <c r="AS3911" t="str">
        <f t="shared" si="1502"/>
        <v>Poor</v>
      </c>
      <c r="AT3911">
        <v>1.85</v>
      </c>
      <c r="AU3911" t="str">
        <f t="shared" si="1503"/>
        <v>HDTV / Widescreen</v>
      </c>
      <c r="AV3911">
        <v>842</v>
      </c>
      <c r="AW3911" t="str">
        <f t="shared" si="1504"/>
        <v>Very Low</v>
      </c>
    </row>
    <row r="3912" spans="1:49" x14ac:dyDescent="0.3">
      <c r="A3912" t="s">
        <v>0</v>
      </c>
      <c r="B3912" t="s">
        <v>18488</v>
      </c>
      <c r="C3912">
        <v>22</v>
      </c>
      <c r="D3912" t="str">
        <f t="shared" si="1484"/>
        <v>Very Low</v>
      </c>
      <c r="E3912">
        <v>82</v>
      </c>
      <c r="F3912" t="str">
        <f t="shared" si="1485"/>
        <v>1h 22m</v>
      </c>
      <c r="G3912" t="str">
        <f t="shared" si="1486"/>
        <v>Featurette</v>
      </c>
      <c r="H3912">
        <v>69</v>
      </c>
      <c r="I3912" t="str">
        <f t="shared" si="1487"/>
        <v>Very Low</v>
      </c>
      <c r="J3912">
        <v>585</v>
      </c>
      <c r="K3912" t="str">
        <f t="shared" si="1488"/>
        <v>Very Low</v>
      </c>
      <c r="L3912" t="s">
        <v>5236</v>
      </c>
      <c r="M3912">
        <v>939</v>
      </c>
      <c r="N3912" t="str">
        <f t="shared" si="1489"/>
        <v>Low</v>
      </c>
      <c r="O3912">
        <v>9821335</v>
      </c>
      <c r="P3912" t="str">
        <f t="shared" si="1490"/>
        <v>Flop</v>
      </c>
      <c r="Q3912" t="s">
        <v>1642</v>
      </c>
      <c r="R3912" t="str">
        <f t="shared" si="1491"/>
        <v>Comedy</v>
      </c>
      <c r="S3912">
        <f t="shared" si="1492"/>
        <v>1</v>
      </c>
      <c r="T3912" t="s">
        <v>5421</v>
      </c>
      <c r="U3912" t="s">
        <v>18493</v>
      </c>
      <c r="V3912">
        <v>1415</v>
      </c>
      <c r="W3912" t="str">
        <f t="shared" si="1493"/>
        <v>Very Low</v>
      </c>
      <c r="X3912">
        <v>3354</v>
      </c>
      <c r="Y3912" t="str">
        <f t="shared" si="1494"/>
        <v>Low</v>
      </c>
      <c r="Z3912" t="s">
        <v>5198</v>
      </c>
      <c r="AA3912">
        <v>1</v>
      </c>
      <c r="AB3912" t="str">
        <f t="shared" si="1495"/>
        <v>Solo Star Poster</v>
      </c>
      <c r="AC3912" t="s">
        <v>18494</v>
      </c>
      <c r="AD3912" t="s">
        <v>18495</v>
      </c>
      <c r="AE3912">
        <v>10</v>
      </c>
      <c r="AF3912" t="str">
        <f t="shared" si="1496"/>
        <v>Very Low</v>
      </c>
      <c r="AG3912" t="s">
        <v>9</v>
      </c>
      <c r="AH3912" t="s">
        <v>10</v>
      </c>
      <c r="AI3912" t="s">
        <v>556</v>
      </c>
      <c r="AJ3912" t="str">
        <f t="shared" si="1497"/>
        <v>Adult</v>
      </c>
      <c r="AK3912">
        <v>6000000</v>
      </c>
      <c r="AL3912" t="str">
        <f t="shared" si="1498"/>
        <v>Low Budget</v>
      </c>
      <c r="AM3912">
        <v>2000</v>
      </c>
      <c r="AN3912">
        <f t="shared" si="1499"/>
        <v>25</v>
      </c>
      <c r="AO3912" t="str">
        <f t="shared" si="1500"/>
        <v>Old Classic</v>
      </c>
      <c r="AP3912">
        <v>706</v>
      </c>
      <c r="AQ3912" t="str">
        <f t="shared" si="1501"/>
        <v>Very Low</v>
      </c>
      <c r="AR3912">
        <v>4</v>
      </c>
      <c r="AS3912" t="str">
        <f t="shared" si="1502"/>
        <v>Poor</v>
      </c>
      <c r="AT3912">
        <v>1.85</v>
      </c>
      <c r="AU3912" t="str">
        <f t="shared" si="1503"/>
        <v>HDTV / Widescreen</v>
      </c>
      <c r="AV3912">
        <v>118</v>
      </c>
      <c r="AW3912" t="str">
        <f t="shared" si="1504"/>
        <v>Very Low</v>
      </c>
    </row>
    <row r="3913" spans="1:49" x14ac:dyDescent="0.3">
      <c r="A3913" t="s">
        <v>0</v>
      </c>
      <c r="B3913" t="s">
        <v>12258</v>
      </c>
      <c r="C3913">
        <v>157</v>
      </c>
      <c r="D3913" t="str">
        <f t="shared" si="1484"/>
        <v>Low</v>
      </c>
      <c r="E3913">
        <v>101</v>
      </c>
      <c r="F3913" t="str">
        <f t="shared" si="1485"/>
        <v>1h 41m</v>
      </c>
      <c r="G3913" t="str">
        <f t="shared" si="1486"/>
        <v>Standard Movie</v>
      </c>
      <c r="H3913">
        <v>47</v>
      </c>
      <c r="I3913" t="str">
        <f t="shared" si="1487"/>
        <v>Very Low</v>
      </c>
      <c r="J3913">
        <v>407</v>
      </c>
      <c r="K3913" t="str">
        <f t="shared" si="1488"/>
        <v>Very Low</v>
      </c>
      <c r="L3913" t="s">
        <v>7630</v>
      </c>
      <c r="M3913">
        <v>658</v>
      </c>
      <c r="N3913" t="str">
        <f t="shared" si="1489"/>
        <v>Low</v>
      </c>
      <c r="O3913">
        <v>8243880</v>
      </c>
      <c r="P3913" t="str">
        <f t="shared" si="1490"/>
        <v>Flop</v>
      </c>
      <c r="Q3913" t="s">
        <v>18496</v>
      </c>
      <c r="R3913" t="str">
        <f t="shared" si="1491"/>
        <v>Crime</v>
      </c>
      <c r="S3913">
        <f t="shared" si="1492"/>
        <v>4</v>
      </c>
      <c r="T3913" t="s">
        <v>1682</v>
      </c>
      <c r="U3913" t="s">
        <v>18497</v>
      </c>
      <c r="V3913">
        <v>28714</v>
      </c>
      <c r="W3913" t="str">
        <f t="shared" si="1493"/>
        <v>Low</v>
      </c>
      <c r="X3913">
        <v>3086</v>
      </c>
      <c r="Y3913" t="str">
        <f t="shared" si="1494"/>
        <v>Low</v>
      </c>
      <c r="Z3913" t="s">
        <v>9991</v>
      </c>
      <c r="AA3913">
        <v>1</v>
      </c>
      <c r="AB3913" t="str">
        <f t="shared" si="1495"/>
        <v>Solo Star Poster</v>
      </c>
      <c r="AC3913" t="s">
        <v>18498</v>
      </c>
      <c r="AD3913" t="s">
        <v>18499</v>
      </c>
      <c r="AE3913">
        <v>215</v>
      </c>
      <c r="AF3913" t="str">
        <f t="shared" si="1496"/>
        <v>Very Low</v>
      </c>
      <c r="AG3913" t="s">
        <v>9</v>
      </c>
      <c r="AH3913" t="s">
        <v>10</v>
      </c>
      <c r="AI3913" t="s">
        <v>556</v>
      </c>
      <c r="AJ3913" t="str">
        <f t="shared" si="1497"/>
        <v>Adult</v>
      </c>
      <c r="AK3913">
        <v>3200000</v>
      </c>
      <c r="AL3913" t="str">
        <f t="shared" si="1498"/>
        <v>Low Budget</v>
      </c>
      <c r="AM3913">
        <v>2003</v>
      </c>
      <c r="AN3913">
        <f t="shared" si="1499"/>
        <v>22</v>
      </c>
      <c r="AO3913" t="str">
        <f t="shared" si="1500"/>
        <v>Old Classic</v>
      </c>
      <c r="AP3913">
        <v>636</v>
      </c>
      <c r="AQ3913" t="str">
        <f t="shared" si="1501"/>
        <v>Very Low</v>
      </c>
      <c r="AR3913">
        <v>7</v>
      </c>
      <c r="AS3913" t="str">
        <f t="shared" si="1502"/>
        <v>Good</v>
      </c>
      <c r="AT3913">
        <v>2.35</v>
      </c>
      <c r="AU3913" t="str">
        <f t="shared" si="1503"/>
        <v>Cinematic Widescreen</v>
      </c>
      <c r="AV3913">
        <v>762</v>
      </c>
      <c r="AW3913" t="str">
        <f t="shared" si="1504"/>
        <v>Very Low</v>
      </c>
    </row>
    <row r="3914" spans="1:49" x14ac:dyDescent="0.3">
      <c r="A3914" t="s">
        <v>718</v>
      </c>
      <c r="B3914" t="s">
        <v>18197</v>
      </c>
      <c r="C3914">
        <v>70</v>
      </c>
      <c r="D3914" t="str">
        <f t="shared" si="1484"/>
        <v>Low</v>
      </c>
      <c r="E3914">
        <v>120</v>
      </c>
      <c r="F3914" t="str">
        <f t="shared" si="1485"/>
        <v>2h 0m</v>
      </c>
      <c r="G3914" t="str">
        <f t="shared" si="1486"/>
        <v>Standard Movie</v>
      </c>
      <c r="H3914">
        <v>1000</v>
      </c>
      <c r="I3914" t="str">
        <f t="shared" si="1487"/>
        <v>Very Low</v>
      </c>
      <c r="J3914">
        <v>268</v>
      </c>
      <c r="K3914" t="str">
        <f t="shared" si="1488"/>
        <v>Very Low</v>
      </c>
      <c r="L3914" t="s">
        <v>18500</v>
      </c>
      <c r="M3914">
        <v>862</v>
      </c>
      <c r="N3914" t="str">
        <f t="shared" si="1489"/>
        <v>Low</v>
      </c>
      <c r="O3914">
        <f>O3913</f>
        <v>8243880</v>
      </c>
      <c r="P3914" t="str">
        <f t="shared" si="1490"/>
        <v>Flop</v>
      </c>
      <c r="Q3914" t="s">
        <v>4013</v>
      </c>
      <c r="R3914" t="str">
        <f t="shared" si="1491"/>
        <v>Drama</v>
      </c>
      <c r="S3914">
        <f t="shared" si="1492"/>
        <v>3</v>
      </c>
      <c r="T3914" t="s">
        <v>18501</v>
      </c>
      <c r="U3914" t="s">
        <v>18502</v>
      </c>
      <c r="V3914">
        <v>12981</v>
      </c>
      <c r="W3914" t="str">
        <f t="shared" si="1493"/>
        <v>Low</v>
      </c>
      <c r="X3914">
        <v>1652</v>
      </c>
      <c r="Y3914" t="str">
        <f t="shared" si="1494"/>
        <v>Low</v>
      </c>
      <c r="Z3914" t="s">
        <v>18503</v>
      </c>
      <c r="AA3914">
        <v>2</v>
      </c>
      <c r="AB3914" t="str">
        <f t="shared" si="1495"/>
        <v>Duo/Trio Poster</v>
      </c>
      <c r="AC3914" t="s">
        <v>18504</v>
      </c>
      <c r="AD3914" t="s">
        <v>18505</v>
      </c>
      <c r="AE3914">
        <v>121</v>
      </c>
      <c r="AF3914" t="str">
        <f t="shared" si="1496"/>
        <v>Very Low</v>
      </c>
      <c r="AG3914" t="s">
        <v>9</v>
      </c>
      <c r="AH3914" t="s">
        <v>10</v>
      </c>
      <c r="AI3914" t="s">
        <v>6007</v>
      </c>
      <c r="AJ3914" t="str">
        <f t="shared" si="1497"/>
        <v>Other/Unknown</v>
      </c>
      <c r="AK3914">
        <v>4000000</v>
      </c>
      <c r="AL3914" t="str">
        <f t="shared" si="1498"/>
        <v>Low Budget</v>
      </c>
      <c r="AM3914">
        <v>1961</v>
      </c>
      <c r="AN3914">
        <f t="shared" si="1499"/>
        <v>64</v>
      </c>
      <c r="AO3914" t="str">
        <f t="shared" si="1500"/>
        <v>Old Classic</v>
      </c>
      <c r="AP3914">
        <v>403</v>
      </c>
      <c r="AQ3914" t="str">
        <f t="shared" si="1501"/>
        <v>Very Low</v>
      </c>
      <c r="AR3914">
        <v>7.4</v>
      </c>
      <c r="AS3914" t="str">
        <f t="shared" si="1502"/>
        <v>Good</v>
      </c>
      <c r="AT3914">
        <v>1.66</v>
      </c>
      <c r="AU3914" t="str">
        <f t="shared" si="1503"/>
        <v/>
      </c>
      <c r="AV3914">
        <v>0</v>
      </c>
      <c r="AW3914" t="str">
        <f t="shared" si="1504"/>
        <v>Very Low</v>
      </c>
    </row>
    <row r="3915" spans="1:49" x14ac:dyDescent="0.3">
      <c r="A3915" t="s">
        <v>0</v>
      </c>
      <c r="B3915" t="s">
        <v>17160</v>
      </c>
      <c r="C3915">
        <v>125</v>
      </c>
      <c r="D3915" t="str">
        <f t="shared" si="1484"/>
        <v>Low</v>
      </c>
      <c r="E3915">
        <v>81</v>
      </c>
      <c r="F3915" t="str">
        <f t="shared" si="1485"/>
        <v>1h 21m</v>
      </c>
      <c r="G3915" t="str">
        <f t="shared" si="1486"/>
        <v>Featurette</v>
      </c>
      <c r="H3915">
        <v>5</v>
      </c>
      <c r="I3915" t="str">
        <f t="shared" si="1487"/>
        <v>Very Low</v>
      </c>
      <c r="J3915">
        <v>710</v>
      </c>
      <c r="K3915" t="str">
        <f t="shared" si="1488"/>
        <v>Very Low</v>
      </c>
      <c r="L3915" t="s">
        <v>1016</v>
      </c>
      <c r="M3915">
        <v>49000</v>
      </c>
      <c r="N3915" t="str">
        <f t="shared" si="1489"/>
        <v>Medium</v>
      </c>
      <c r="O3915">
        <v>7825820</v>
      </c>
      <c r="P3915" t="str">
        <f t="shared" si="1490"/>
        <v>Flop</v>
      </c>
      <c r="Q3915" t="s">
        <v>2186</v>
      </c>
      <c r="R3915" t="str">
        <f t="shared" si="1491"/>
        <v>Crime</v>
      </c>
      <c r="S3915">
        <f t="shared" si="1492"/>
        <v>3</v>
      </c>
      <c r="T3915" t="s">
        <v>782</v>
      </c>
      <c r="U3915" t="s">
        <v>18506</v>
      </c>
      <c r="V3915">
        <v>13086</v>
      </c>
      <c r="W3915" t="str">
        <f t="shared" si="1493"/>
        <v>Low</v>
      </c>
      <c r="X3915">
        <v>50831</v>
      </c>
      <c r="Y3915" t="str">
        <f t="shared" si="1494"/>
        <v>High</v>
      </c>
      <c r="Z3915" t="s">
        <v>3258</v>
      </c>
      <c r="AA3915">
        <v>0</v>
      </c>
      <c r="AB3915" t="str">
        <f t="shared" si="1495"/>
        <v>Symbolic Poster</v>
      </c>
      <c r="AC3915" t="s">
        <v>18507</v>
      </c>
      <c r="AD3915" t="s">
        <v>18508</v>
      </c>
      <c r="AE3915">
        <v>156</v>
      </c>
      <c r="AF3915" t="str">
        <f t="shared" si="1496"/>
        <v>Very Low</v>
      </c>
      <c r="AG3915" t="s">
        <v>9</v>
      </c>
      <c r="AH3915" t="s">
        <v>10</v>
      </c>
      <c r="AI3915" t="s">
        <v>556</v>
      </c>
      <c r="AJ3915" t="str">
        <f t="shared" si="1497"/>
        <v>Adult</v>
      </c>
      <c r="AK3915">
        <v>4000000</v>
      </c>
      <c r="AL3915" t="str">
        <f t="shared" si="1498"/>
        <v>Low Budget</v>
      </c>
      <c r="AM3915">
        <v>2006</v>
      </c>
      <c r="AN3915">
        <f t="shared" si="1499"/>
        <v>19</v>
      </c>
      <c r="AO3915" t="str">
        <f t="shared" si="1500"/>
        <v>Old Classic</v>
      </c>
      <c r="AP3915">
        <v>780</v>
      </c>
      <c r="AQ3915" t="str">
        <f t="shared" si="1501"/>
        <v>Very Low</v>
      </c>
      <c r="AR3915">
        <v>5.9</v>
      </c>
      <c r="AS3915" t="str">
        <f t="shared" si="1502"/>
        <v>Below Average</v>
      </c>
      <c r="AT3915">
        <v>1.85</v>
      </c>
      <c r="AU3915" t="str">
        <f t="shared" si="1503"/>
        <v>HDTV / Widescreen</v>
      </c>
      <c r="AV3915">
        <v>576</v>
      </c>
      <c r="AW3915" t="str">
        <f t="shared" si="1504"/>
        <v>Very Low</v>
      </c>
    </row>
    <row r="3916" spans="1:49" x14ac:dyDescent="0.3">
      <c r="A3916" t="s">
        <v>0</v>
      </c>
      <c r="B3916" t="s">
        <v>18509</v>
      </c>
      <c r="C3916">
        <v>10</v>
      </c>
      <c r="D3916" t="str">
        <f t="shared" si="1484"/>
        <v>Very Low</v>
      </c>
      <c r="E3916">
        <v>82</v>
      </c>
      <c r="F3916" t="str">
        <f t="shared" si="1485"/>
        <v>1h 22m</v>
      </c>
      <c r="G3916" t="str">
        <f t="shared" si="1486"/>
        <v>Featurette</v>
      </c>
      <c r="H3916">
        <v>7</v>
      </c>
      <c r="I3916" t="str">
        <f t="shared" si="1487"/>
        <v>Very Low</v>
      </c>
      <c r="J3916">
        <v>27</v>
      </c>
      <c r="K3916" t="str">
        <f t="shared" si="1488"/>
        <v>Very Low</v>
      </c>
      <c r="L3916" t="s">
        <v>18510</v>
      </c>
      <c r="M3916">
        <v>584</v>
      </c>
      <c r="N3916" t="str">
        <f t="shared" si="1489"/>
        <v>Low</v>
      </c>
      <c r="O3916">
        <v>7557877</v>
      </c>
      <c r="P3916" t="str">
        <f t="shared" si="1490"/>
        <v>Flop</v>
      </c>
      <c r="Q3916" t="s">
        <v>980</v>
      </c>
      <c r="R3916" t="str">
        <f t="shared" si="1491"/>
        <v>Comedy</v>
      </c>
      <c r="S3916">
        <f t="shared" si="1492"/>
        <v>2</v>
      </c>
      <c r="T3916" t="s">
        <v>3526</v>
      </c>
      <c r="U3916" t="s">
        <v>18511</v>
      </c>
      <c r="V3916">
        <v>2129</v>
      </c>
      <c r="W3916" t="str">
        <f t="shared" si="1493"/>
        <v>Very Low</v>
      </c>
      <c r="X3916">
        <v>1002</v>
      </c>
      <c r="Y3916" t="str">
        <f t="shared" si="1494"/>
        <v>Low</v>
      </c>
      <c r="Z3916" t="s">
        <v>18512</v>
      </c>
      <c r="AA3916">
        <v>0</v>
      </c>
      <c r="AB3916" t="str">
        <f t="shared" si="1495"/>
        <v>Symbolic Poster</v>
      </c>
      <c r="AC3916" t="s">
        <v>18513</v>
      </c>
      <c r="AD3916" t="s">
        <v>18514</v>
      </c>
      <c r="AE3916">
        <v>37</v>
      </c>
      <c r="AF3916" t="str">
        <f t="shared" si="1496"/>
        <v>Very Low</v>
      </c>
      <c r="AG3916" t="s">
        <v>9</v>
      </c>
      <c r="AH3916" t="s">
        <v>10</v>
      </c>
      <c r="AI3916" t="s">
        <v>556</v>
      </c>
      <c r="AJ3916" t="str">
        <f t="shared" si="1497"/>
        <v>Adult</v>
      </c>
      <c r="AK3916">
        <f>AK3915</f>
        <v>4000000</v>
      </c>
      <c r="AL3916" t="str">
        <f t="shared" si="1498"/>
        <v>Low Budget</v>
      </c>
      <c r="AM3916">
        <v>1995</v>
      </c>
      <c r="AN3916">
        <f t="shared" si="1499"/>
        <v>30</v>
      </c>
      <c r="AO3916" t="str">
        <f t="shared" si="1500"/>
        <v>Old Classic</v>
      </c>
      <c r="AP3916">
        <v>246</v>
      </c>
      <c r="AQ3916" t="str">
        <f t="shared" si="1501"/>
        <v>Very Low</v>
      </c>
      <c r="AR3916">
        <v>4.5999999999999996</v>
      </c>
      <c r="AS3916" t="str">
        <f t="shared" si="1502"/>
        <v>Poor</v>
      </c>
      <c r="AT3916">
        <v>1.85</v>
      </c>
      <c r="AU3916" t="str">
        <f t="shared" si="1503"/>
        <v>HDTV / Widescreen</v>
      </c>
      <c r="AV3916">
        <v>138</v>
      </c>
      <c r="AW3916" t="str">
        <f t="shared" si="1504"/>
        <v>Very Low</v>
      </c>
    </row>
    <row r="3917" spans="1:49" x14ac:dyDescent="0.3">
      <c r="A3917" t="s">
        <v>0</v>
      </c>
      <c r="B3917" t="s">
        <v>6279</v>
      </c>
      <c r="C3917">
        <v>160</v>
      </c>
      <c r="D3917" t="str">
        <f t="shared" si="1484"/>
        <v>Low</v>
      </c>
      <c r="E3917">
        <v>107</v>
      </c>
      <c r="F3917" t="str">
        <f t="shared" si="1485"/>
        <v>1h 47m</v>
      </c>
      <c r="G3917" t="str">
        <f t="shared" si="1486"/>
        <v>Standard Movie</v>
      </c>
      <c r="H3917">
        <v>0</v>
      </c>
      <c r="I3917" t="str">
        <f t="shared" si="1487"/>
        <v>Very Low</v>
      </c>
      <c r="J3917">
        <v>255</v>
      </c>
      <c r="K3917" t="str">
        <f t="shared" si="1488"/>
        <v>Very Low</v>
      </c>
      <c r="L3917" t="s">
        <v>9788</v>
      </c>
      <c r="M3917">
        <v>798</v>
      </c>
      <c r="N3917" t="str">
        <f t="shared" si="1489"/>
        <v>Low</v>
      </c>
      <c r="O3917">
        <v>14637490</v>
      </c>
      <c r="P3917" t="str">
        <f t="shared" si="1490"/>
        <v>Average</v>
      </c>
      <c r="Q3917" t="s">
        <v>3001</v>
      </c>
      <c r="R3917" t="str">
        <f t="shared" si="1491"/>
        <v>Horror</v>
      </c>
      <c r="S3917">
        <f t="shared" si="1492"/>
        <v>3</v>
      </c>
      <c r="T3917" t="s">
        <v>1669</v>
      </c>
      <c r="U3917" t="s">
        <v>9789</v>
      </c>
      <c r="V3917">
        <v>16411</v>
      </c>
      <c r="W3917" t="str">
        <f t="shared" si="1493"/>
        <v>Low</v>
      </c>
      <c r="X3917">
        <v>2537</v>
      </c>
      <c r="Y3917" t="str">
        <f t="shared" si="1494"/>
        <v>Low</v>
      </c>
      <c r="Z3917" t="s">
        <v>9790</v>
      </c>
      <c r="AA3917">
        <v>2</v>
      </c>
      <c r="AB3917" t="str">
        <f t="shared" si="1495"/>
        <v>Duo/Trio Poster</v>
      </c>
      <c r="AC3917" t="s">
        <v>9791</v>
      </c>
      <c r="AD3917" t="s">
        <v>9792</v>
      </c>
      <c r="AE3917">
        <v>136</v>
      </c>
      <c r="AF3917" t="str">
        <f t="shared" si="1496"/>
        <v>Very Low</v>
      </c>
      <c r="AG3917" t="s">
        <v>9</v>
      </c>
      <c r="AH3917" t="s">
        <v>10</v>
      </c>
      <c r="AI3917" t="s">
        <v>556</v>
      </c>
      <c r="AJ3917" t="str">
        <f t="shared" si="1497"/>
        <v>Adult</v>
      </c>
      <c r="AK3917">
        <v>25000000</v>
      </c>
      <c r="AL3917" t="str">
        <f t="shared" si="1498"/>
        <v>Low Budget</v>
      </c>
      <c r="AM3917">
        <v>2010</v>
      </c>
      <c r="AN3917">
        <f t="shared" si="1499"/>
        <v>15</v>
      </c>
      <c r="AO3917" t="str">
        <f t="shared" si="1500"/>
        <v>Modern Classic</v>
      </c>
      <c r="AP3917">
        <v>374</v>
      </c>
      <c r="AQ3917" t="str">
        <f t="shared" si="1501"/>
        <v>Very Low</v>
      </c>
      <c r="AR3917">
        <v>4.8</v>
      </c>
      <c r="AS3917" t="str">
        <f t="shared" si="1502"/>
        <v>Poor</v>
      </c>
      <c r="AT3917">
        <v>2.35</v>
      </c>
      <c r="AU3917" t="str">
        <f t="shared" si="1503"/>
        <v>Cinematic Widescreen</v>
      </c>
      <c r="AV3917">
        <v>0</v>
      </c>
      <c r="AW3917" t="str">
        <f t="shared" si="1504"/>
        <v>Very Low</v>
      </c>
    </row>
    <row r="3918" spans="1:49" x14ac:dyDescent="0.3">
      <c r="A3918" t="s">
        <v>0</v>
      </c>
      <c r="B3918" t="s">
        <v>6707</v>
      </c>
      <c r="C3918">
        <v>300</v>
      </c>
      <c r="D3918" t="str">
        <f t="shared" si="1484"/>
        <v>Medium</v>
      </c>
      <c r="E3918">
        <v>105</v>
      </c>
      <c r="F3918" t="str">
        <f t="shared" si="1485"/>
        <v>1h 45m</v>
      </c>
      <c r="G3918" t="str">
        <f t="shared" si="1486"/>
        <v>Standard Movie</v>
      </c>
      <c r="H3918">
        <v>171</v>
      </c>
      <c r="I3918" t="str">
        <f t="shared" si="1487"/>
        <v>Very Low</v>
      </c>
      <c r="J3918">
        <v>143</v>
      </c>
      <c r="K3918" t="str">
        <f t="shared" si="1488"/>
        <v>Very Low</v>
      </c>
      <c r="L3918" t="s">
        <v>13600</v>
      </c>
      <c r="M3918">
        <v>382</v>
      </c>
      <c r="N3918" t="str">
        <f t="shared" si="1489"/>
        <v>Low</v>
      </c>
      <c r="O3918">
        <v>7159147</v>
      </c>
      <c r="P3918" t="str">
        <f t="shared" si="1490"/>
        <v>Flop</v>
      </c>
      <c r="Q3918" t="s">
        <v>1895</v>
      </c>
      <c r="R3918" t="str">
        <f t="shared" si="1491"/>
        <v>Drama</v>
      </c>
      <c r="S3918">
        <f t="shared" si="1492"/>
        <v>3</v>
      </c>
      <c r="T3918" t="s">
        <v>6708</v>
      </c>
      <c r="U3918" t="s">
        <v>18515</v>
      </c>
      <c r="V3918">
        <v>120189</v>
      </c>
      <c r="W3918" t="str">
        <f t="shared" si="1493"/>
        <v>Medium</v>
      </c>
      <c r="X3918">
        <v>954</v>
      </c>
      <c r="Y3918" t="str">
        <f t="shared" si="1494"/>
        <v>Very Low</v>
      </c>
      <c r="Z3918" t="s">
        <v>18516</v>
      </c>
      <c r="AA3918">
        <v>0</v>
      </c>
      <c r="AB3918" t="str">
        <f t="shared" si="1495"/>
        <v>Symbolic Poster</v>
      </c>
      <c r="AC3918" t="s">
        <v>18517</v>
      </c>
      <c r="AD3918" t="s">
        <v>18518</v>
      </c>
      <c r="AE3918">
        <v>308</v>
      </c>
      <c r="AF3918" t="str">
        <f t="shared" si="1496"/>
        <v>Very Low</v>
      </c>
      <c r="AG3918" t="s">
        <v>2749</v>
      </c>
      <c r="AH3918" t="s">
        <v>3542</v>
      </c>
      <c r="AI3918" t="s">
        <v>556</v>
      </c>
      <c r="AJ3918" t="str">
        <f t="shared" si="1497"/>
        <v>Adult</v>
      </c>
      <c r="AK3918">
        <v>3400000</v>
      </c>
      <c r="AL3918" t="str">
        <f t="shared" si="1498"/>
        <v>Low Budget</v>
      </c>
      <c r="AM3918">
        <v>2007</v>
      </c>
      <c r="AN3918">
        <f t="shared" si="1499"/>
        <v>18</v>
      </c>
      <c r="AO3918" t="str">
        <f t="shared" si="1500"/>
        <v>Old Classic</v>
      </c>
      <c r="AP3918">
        <v>273</v>
      </c>
      <c r="AQ3918" t="str">
        <f t="shared" si="1501"/>
        <v>Very Low</v>
      </c>
      <c r="AR3918">
        <v>7.5</v>
      </c>
      <c r="AS3918" t="str">
        <f t="shared" si="1502"/>
        <v>Good</v>
      </c>
      <c r="AT3918">
        <v>2.35</v>
      </c>
      <c r="AU3918" t="str">
        <f t="shared" si="1503"/>
        <v>Cinematic Widescreen</v>
      </c>
      <c r="AV3918">
        <v>11000</v>
      </c>
      <c r="AW3918" t="str">
        <f t="shared" si="1504"/>
        <v>Medium</v>
      </c>
    </row>
    <row r="3919" spans="1:49" x14ac:dyDescent="0.3">
      <c r="A3919" t="s">
        <v>0</v>
      </c>
      <c r="B3919" t="s">
        <v>17753</v>
      </c>
      <c r="C3919">
        <v>69</v>
      </c>
      <c r="D3919" t="str">
        <f t="shared" si="1484"/>
        <v>Low</v>
      </c>
      <c r="E3919">
        <v>86</v>
      </c>
      <c r="F3919" t="str">
        <f t="shared" si="1485"/>
        <v>1h 26m</v>
      </c>
      <c r="G3919" t="str">
        <f t="shared" si="1486"/>
        <v>Featurette</v>
      </c>
      <c r="H3919">
        <v>89</v>
      </c>
      <c r="I3919" t="str">
        <f t="shared" si="1487"/>
        <v>Very Low</v>
      </c>
      <c r="J3919">
        <v>511</v>
      </c>
      <c r="K3919" t="str">
        <f t="shared" si="1488"/>
        <v>Very Low</v>
      </c>
      <c r="L3919" t="s">
        <v>9659</v>
      </c>
      <c r="M3919">
        <v>986</v>
      </c>
      <c r="N3919" t="str">
        <f t="shared" si="1489"/>
        <v>Low</v>
      </c>
      <c r="O3919">
        <v>17314483</v>
      </c>
      <c r="P3919" t="str">
        <f t="shared" si="1490"/>
        <v>Average</v>
      </c>
      <c r="Q3919" t="s">
        <v>2757</v>
      </c>
      <c r="R3919" t="str">
        <f t="shared" si="1491"/>
        <v>Comedy</v>
      </c>
      <c r="S3919">
        <f t="shared" si="1492"/>
        <v>2</v>
      </c>
      <c r="T3919" t="s">
        <v>18519</v>
      </c>
      <c r="U3919" t="s">
        <v>18520</v>
      </c>
      <c r="V3919">
        <v>14621</v>
      </c>
      <c r="W3919" t="str">
        <f t="shared" si="1493"/>
        <v>Low</v>
      </c>
      <c r="X3919">
        <v>4073</v>
      </c>
      <c r="Y3919" t="str">
        <f t="shared" si="1494"/>
        <v>Low</v>
      </c>
      <c r="Z3919" t="s">
        <v>18521</v>
      </c>
      <c r="AA3919">
        <v>2</v>
      </c>
      <c r="AB3919" t="str">
        <f t="shared" si="1495"/>
        <v>Duo/Trio Poster</v>
      </c>
      <c r="AC3919" t="s">
        <v>18522</v>
      </c>
      <c r="AD3919" t="s">
        <v>18523</v>
      </c>
      <c r="AE3919">
        <v>48</v>
      </c>
      <c r="AF3919" t="str">
        <f t="shared" si="1496"/>
        <v>Very Low</v>
      </c>
      <c r="AG3919" t="s">
        <v>9</v>
      </c>
      <c r="AH3919" t="s">
        <v>10</v>
      </c>
      <c r="AI3919" t="s">
        <v>556</v>
      </c>
      <c r="AJ3919" t="str">
        <f t="shared" si="1497"/>
        <v>Adult</v>
      </c>
      <c r="AK3919">
        <v>4000000</v>
      </c>
      <c r="AL3919" t="str">
        <f t="shared" si="1498"/>
        <v>Low Budget</v>
      </c>
      <c r="AM3919">
        <v>2014</v>
      </c>
      <c r="AN3919">
        <f t="shared" si="1499"/>
        <v>11</v>
      </c>
      <c r="AO3919" t="str">
        <f t="shared" si="1500"/>
        <v>Modern Classic</v>
      </c>
      <c r="AP3919">
        <v>713</v>
      </c>
      <c r="AQ3919" t="str">
        <f t="shared" si="1501"/>
        <v>Very Low</v>
      </c>
      <c r="AR3919">
        <v>4.7</v>
      </c>
      <c r="AS3919" t="str">
        <f t="shared" si="1502"/>
        <v>Poor</v>
      </c>
      <c r="AT3919">
        <v>1.85</v>
      </c>
      <c r="AU3919" t="str">
        <f t="shared" si="1503"/>
        <v>HDTV / Widescreen</v>
      </c>
      <c r="AV3919">
        <v>0</v>
      </c>
      <c r="AW3919" t="str">
        <f t="shared" si="1504"/>
        <v>Very Low</v>
      </c>
    </row>
    <row r="3920" spans="1:49" x14ac:dyDescent="0.3">
      <c r="A3920" t="s">
        <v>0</v>
      </c>
      <c r="B3920" t="s">
        <v>18524</v>
      </c>
      <c r="C3920">
        <v>143</v>
      </c>
      <c r="D3920" t="str">
        <f t="shared" si="1484"/>
        <v>Low</v>
      </c>
      <c r="E3920">
        <v>110</v>
      </c>
      <c r="F3920" t="str">
        <f t="shared" si="1485"/>
        <v>1h 50m</v>
      </c>
      <c r="G3920" t="str">
        <f t="shared" si="1486"/>
        <v>Standard Movie</v>
      </c>
      <c r="H3920">
        <v>675</v>
      </c>
      <c r="I3920" t="str">
        <f t="shared" si="1487"/>
        <v>Very Low</v>
      </c>
      <c r="J3920">
        <v>968</v>
      </c>
      <c r="K3920" t="str">
        <f t="shared" si="1488"/>
        <v>Very Low</v>
      </c>
      <c r="L3920" t="s">
        <v>5590</v>
      </c>
      <c r="M3920">
        <v>16000</v>
      </c>
      <c r="N3920" t="str">
        <f t="shared" si="1489"/>
        <v>Medium</v>
      </c>
      <c r="O3920">
        <v>6525762</v>
      </c>
      <c r="P3920" t="str">
        <f t="shared" si="1490"/>
        <v>Flop</v>
      </c>
      <c r="Q3920" t="s">
        <v>1386</v>
      </c>
      <c r="R3920" t="str">
        <f t="shared" si="1491"/>
        <v>Comedy</v>
      </c>
      <c r="S3920">
        <f t="shared" si="1492"/>
        <v>3</v>
      </c>
      <c r="T3920" t="s">
        <v>10617</v>
      </c>
      <c r="U3920" t="s">
        <v>18525</v>
      </c>
      <c r="V3920">
        <v>44339</v>
      </c>
      <c r="W3920" t="str">
        <f t="shared" si="1493"/>
        <v>Low</v>
      </c>
      <c r="X3920">
        <v>19928</v>
      </c>
      <c r="Y3920" t="str">
        <f t="shared" si="1494"/>
        <v>Medium</v>
      </c>
      <c r="Z3920" t="s">
        <v>350</v>
      </c>
      <c r="AA3920">
        <v>2</v>
      </c>
      <c r="AB3920" t="str">
        <f t="shared" si="1495"/>
        <v>Duo/Trio Poster</v>
      </c>
      <c r="AC3920" t="s">
        <v>18526</v>
      </c>
      <c r="AD3920" t="s">
        <v>18527</v>
      </c>
      <c r="AE3920">
        <v>425</v>
      </c>
      <c r="AF3920" t="str">
        <f t="shared" si="1496"/>
        <v>Very Low</v>
      </c>
      <c r="AG3920" t="s">
        <v>9</v>
      </c>
      <c r="AH3920" t="s">
        <v>10</v>
      </c>
      <c r="AI3920" t="s">
        <v>556</v>
      </c>
      <c r="AJ3920" t="str">
        <f t="shared" si="1497"/>
        <v>Adult</v>
      </c>
      <c r="AK3920">
        <v>4000000</v>
      </c>
      <c r="AL3920" t="str">
        <f t="shared" si="1498"/>
        <v>Low Budget</v>
      </c>
      <c r="AM3920">
        <v>2002</v>
      </c>
      <c r="AN3920">
        <f t="shared" si="1499"/>
        <v>23</v>
      </c>
      <c r="AO3920" t="str">
        <f t="shared" si="1500"/>
        <v>Old Classic</v>
      </c>
      <c r="AP3920">
        <v>977</v>
      </c>
      <c r="AQ3920" t="str">
        <f t="shared" si="1501"/>
        <v>Very Low</v>
      </c>
      <c r="AR3920">
        <v>6.7</v>
      </c>
      <c r="AS3920" t="str">
        <f t="shared" si="1502"/>
        <v>Average</v>
      </c>
      <c r="AT3920">
        <v>1.85</v>
      </c>
      <c r="AU3920" t="str">
        <f t="shared" si="1503"/>
        <v>HDTV / Widescreen</v>
      </c>
      <c r="AV3920">
        <v>0</v>
      </c>
      <c r="AW3920" t="str">
        <f t="shared" si="1504"/>
        <v>Very Low</v>
      </c>
    </row>
    <row r="3921" spans="1:49" x14ac:dyDescent="0.3">
      <c r="A3921" t="s">
        <v>0</v>
      </c>
      <c r="B3921" t="s">
        <v>11003</v>
      </c>
      <c r="C3921">
        <v>50</v>
      </c>
      <c r="D3921" t="str">
        <f t="shared" si="1484"/>
        <v>Very Low</v>
      </c>
      <c r="E3921">
        <v>127</v>
      </c>
      <c r="F3921" t="str">
        <f t="shared" si="1485"/>
        <v>2h 7m</v>
      </c>
      <c r="G3921" t="str">
        <f t="shared" si="1486"/>
        <v>Long Movie</v>
      </c>
      <c r="H3921">
        <v>13000</v>
      </c>
      <c r="I3921" t="str">
        <f t="shared" si="1487"/>
        <v>Medium</v>
      </c>
      <c r="J3921">
        <v>148</v>
      </c>
      <c r="K3921" t="str">
        <f t="shared" si="1488"/>
        <v>Very Low</v>
      </c>
      <c r="L3921" t="s">
        <v>15523</v>
      </c>
      <c r="M3921">
        <v>204</v>
      </c>
      <c r="N3921" t="str">
        <f t="shared" si="1489"/>
        <v>Low</v>
      </c>
      <c r="O3921">
        <f>O3920</f>
        <v>6525762</v>
      </c>
      <c r="P3921" t="str">
        <f t="shared" si="1490"/>
        <v>Flop</v>
      </c>
      <c r="Q3921" t="s">
        <v>4046</v>
      </c>
      <c r="R3921" t="str">
        <f t="shared" si="1491"/>
        <v>Drama</v>
      </c>
      <c r="S3921">
        <f t="shared" si="1492"/>
        <v>2</v>
      </c>
      <c r="T3921" t="s">
        <v>6450</v>
      </c>
      <c r="U3921" t="s">
        <v>18528</v>
      </c>
      <c r="V3921">
        <v>12677</v>
      </c>
      <c r="W3921" t="str">
        <f t="shared" si="1493"/>
        <v>Low</v>
      </c>
      <c r="X3921">
        <v>753</v>
      </c>
      <c r="Y3921" t="str">
        <f t="shared" si="1494"/>
        <v>Very Low</v>
      </c>
      <c r="Z3921" t="s">
        <v>18529</v>
      </c>
      <c r="AA3921">
        <v>0</v>
      </c>
      <c r="AB3921" t="str">
        <f t="shared" si="1495"/>
        <v>Symbolic Poster</v>
      </c>
      <c r="AC3921" t="s">
        <v>18530</v>
      </c>
      <c r="AD3921" t="s">
        <v>18531</v>
      </c>
      <c r="AE3921">
        <v>89</v>
      </c>
      <c r="AF3921" t="str">
        <f t="shared" si="1496"/>
        <v>Very Low</v>
      </c>
      <c r="AG3921" t="s">
        <v>9</v>
      </c>
      <c r="AH3921" t="s">
        <v>10</v>
      </c>
      <c r="AI3921" t="s">
        <v>16023</v>
      </c>
      <c r="AJ3921" t="str">
        <f t="shared" si="1497"/>
        <v>Other/Unknown</v>
      </c>
      <c r="AK3921">
        <v>4000000</v>
      </c>
      <c r="AL3921" t="str">
        <f t="shared" si="1498"/>
        <v>Low Budget</v>
      </c>
      <c r="AM3921">
        <v>1969</v>
      </c>
      <c r="AN3921">
        <f t="shared" si="1499"/>
        <v>56</v>
      </c>
      <c r="AO3921" t="str">
        <f t="shared" si="1500"/>
        <v>Old Classic</v>
      </c>
      <c r="AP3921">
        <v>187</v>
      </c>
      <c r="AQ3921" t="str">
        <f t="shared" si="1501"/>
        <v>Very Low</v>
      </c>
      <c r="AR3921">
        <v>6.3</v>
      </c>
      <c r="AS3921" t="str">
        <f t="shared" si="1502"/>
        <v>Average</v>
      </c>
      <c r="AT3921">
        <v>1.85</v>
      </c>
      <c r="AU3921" t="str">
        <f t="shared" si="1503"/>
        <v>HDTV / Widescreen</v>
      </c>
      <c r="AV3921">
        <v>414</v>
      </c>
      <c r="AW3921" t="str">
        <f t="shared" si="1504"/>
        <v>Very Low</v>
      </c>
    </row>
    <row r="3922" spans="1:49" x14ac:dyDescent="0.3">
      <c r="A3922" t="s">
        <v>0</v>
      </c>
      <c r="B3922" t="s">
        <v>15253</v>
      </c>
      <c r="C3922">
        <v>46</v>
      </c>
      <c r="D3922" t="str">
        <f t="shared" si="1484"/>
        <v>Very Low</v>
      </c>
      <c r="E3922">
        <v>90</v>
      </c>
      <c r="F3922" t="str">
        <f t="shared" si="1485"/>
        <v>1h 30m</v>
      </c>
      <c r="G3922" t="str">
        <f t="shared" si="1486"/>
        <v>Standard Movie</v>
      </c>
      <c r="H3922">
        <v>0</v>
      </c>
      <c r="I3922" t="str">
        <f t="shared" si="1487"/>
        <v>Very Low</v>
      </c>
      <c r="J3922">
        <v>242</v>
      </c>
      <c r="K3922" t="str">
        <f t="shared" si="1488"/>
        <v>Very Low</v>
      </c>
      <c r="L3922" t="s">
        <v>1617</v>
      </c>
      <c r="M3922">
        <v>812</v>
      </c>
      <c r="N3922" t="str">
        <f t="shared" si="1489"/>
        <v>Low</v>
      </c>
      <c r="O3922">
        <v>4613815</v>
      </c>
      <c r="P3922" t="str">
        <f t="shared" si="1490"/>
        <v>Flop</v>
      </c>
      <c r="Q3922" t="s">
        <v>980</v>
      </c>
      <c r="R3922" t="str">
        <f t="shared" si="1491"/>
        <v>Comedy</v>
      </c>
      <c r="S3922">
        <f t="shared" si="1492"/>
        <v>2</v>
      </c>
      <c r="T3922" t="s">
        <v>4610</v>
      </c>
      <c r="U3922" t="s">
        <v>18532</v>
      </c>
      <c r="V3922">
        <v>19622</v>
      </c>
      <c r="W3922" t="str">
        <f t="shared" si="1493"/>
        <v>Low</v>
      </c>
      <c r="X3922">
        <v>1566</v>
      </c>
      <c r="Y3922" t="str">
        <f t="shared" si="1494"/>
        <v>Low</v>
      </c>
      <c r="Z3922" t="s">
        <v>18533</v>
      </c>
      <c r="AA3922">
        <v>0</v>
      </c>
      <c r="AB3922" t="str">
        <f t="shared" si="1495"/>
        <v>Symbolic Poster</v>
      </c>
      <c r="AC3922" t="s">
        <v>18534</v>
      </c>
      <c r="AD3922" t="s">
        <v>18535</v>
      </c>
      <c r="AE3922">
        <v>58</v>
      </c>
      <c r="AF3922" t="str">
        <f t="shared" si="1496"/>
        <v>Very Low</v>
      </c>
      <c r="AG3922" t="s">
        <v>9</v>
      </c>
      <c r="AH3922" t="s">
        <v>10</v>
      </c>
      <c r="AI3922" t="s">
        <v>556</v>
      </c>
      <c r="AJ3922" t="str">
        <f t="shared" si="1497"/>
        <v>Adult</v>
      </c>
      <c r="AK3922">
        <f>AK3921</f>
        <v>4000000</v>
      </c>
      <c r="AL3922" t="str">
        <f t="shared" si="1498"/>
        <v>Low Budget</v>
      </c>
      <c r="AM3922">
        <v>2006</v>
      </c>
      <c r="AN3922">
        <f t="shared" si="1499"/>
        <v>19</v>
      </c>
      <c r="AO3922" t="str">
        <f t="shared" si="1500"/>
        <v>Old Classic</v>
      </c>
      <c r="AP3922">
        <v>466</v>
      </c>
      <c r="AQ3922" t="str">
        <f t="shared" si="1501"/>
        <v>Very Low</v>
      </c>
      <c r="AR3922">
        <v>6</v>
      </c>
      <c r="AS3922" t="str">
        <f t="shared" si="1502"/>
        <v>Average</v>
      </c>
      <c r="AT3922">
        <v>1.85</v>
      </c>
      <c r="AU3922" t="str">
        <f t="shared" si="1503"/>
        <v>HDTV / Widescreen</v>
      </c>
      <c r="AV3922">
        <v>931</v>
      </c>
      <c r="AW3922" t="str">
        <f t="shared" si="1504"/>
        <v>Very Low</v>
      </c>
    </row>
    <row r="3923" spans="1:49" x14ac:dyDescent="0.3">
      <c r="A3923" t="s">
        <v>0</v>
      </c>
      <c r="B3923" t="s">
        <v>18536</v>
      </c>
      <c r="C3923">
        <v>51</v>
      </c>
      <c r="D3923" t="str">
        <f t="shared" si="1484"/>
        <v>Low</v>
      </c>
      <c r="E3923">
        <v>110</v>
      </c>
      <c r="F3923" t="str">
        <f t="shared" si="1485"/>
        <v>1h 50m</v>
      </c>
      <c r="G3923" t="str">
        <f t="shared" si="1486"/>
        <v>Standard Movie</v>
      </c>
      <c r="H3923">
        <v>99</v>
      </c>
      <c r="I3923" t="str">
        <f t="shared" si="1487"/>
        <v>Very Low</v>
      </c>
      <c r="J3923">
        <v>960</v>
      </c>
      <c r="K3923" t="str">
        <f t="shared" si="1488"/>
        <v>Very Low</v>
      </c>
      <c r="L3923" t="s">
        <v>3970</v>
      </c>
      <c r="M3923">
        <v>4000</v>
      </c>
      <c r="N3923" t="str">
        <f t="shared" si="1489"/>
        <v>Low</v>
      </c>
      <c r="O3923">
        <v>4301331</v>
      </c>
      <c r="P3923" t="str">
        <f t="shared" si="1490"/>
        <v>Flop</v>
      </c>
      <c r="Q3923" t="s">
        <v>2757</v>
      </c>
      <c r="R3923" t="str">
        <f t="shared" si="1491"/>
        <v>Comedy</v>
      </c>
      <c r="S3923">
        <f t="shared" si="1492"/>
        <v>2</v>
      </c>
      <c r="T3923" t="s">
        <v>464</v>
      </c>
      <c r="U3923" t="s">
        <v>18537</v>
      </c>
      <c r="V3923">
        <v>78241</v>
      </c>
      <c r="W3923" t="str">
        <f t="shared" si="1493"/>
        <v>Medium</v>
      </c>
      <c r="X3923">
        <v>7921</v>
      </c>
      <c r="Y3923" t="str">
        <f t="shared" si="1494"/>
        <v>Low</v>
      </c>
      <c r="Z3923" t="s">
        <v>2634</v>
      </c>
      <c r="AA3923">
        <v>6</v>
      </c>
      <c r="AB3923" t="str">
        <f t="shared" si="1495"/>
        <v>Ensemble Poster</v>
      </c>
      <c r="AC3923" t="s">
        <v>18538</v>
      </c>
      <c r="AD3923" t="s">
        <v>18539</v>
      </c>
      <c r="AE3923">
        <v>177</v>
      </c>
      <c r="AF3923" t="str">
        <f t="shared" si="1496"/>
        <v>Very Low</v>
      </c>
      <c r="AG3923" t="s">
        <v>9</v>
      </c>
      <c r="AH3923" t="s">
        <v>10</v>
      </c>
      <c r="AI3923" t="s">
        <v>556</v>
      </c>
      <c r="AJ3923" t="str">
        <f t="shared" si="1497"/>
        <v>Adult</v>
      </c>
      <c r="AK3923">
        <v>4000000</v>
      </c>
      <c r="AL3923" t="str">
        <f t="shared" si="1498"/>
        <v>Low Budget</v>
      </c>
      <c r="AM3923">
        <v>1995</v>
      </c>
      <c r="AN3923">
        <f t="shared" si="1499"/>
        <v>30</v>
      </c>
      <c r="AO3923" t="str">
        <f t="shared" si="1500"/>
        <v>Old Classic</v>
      </c>
      <c r="AP3923">
        <v>975</v>
      </c>
      <c r="AQ3923" t="str">
        <f t="shared" si="1501"/>
        <v>Very Low</v>
      </c>
      <c r="AR3923">
        <v>6.7</v>
      </c>
      <c r="AS3923" t="str">
        <f t="shared" si="1502"/>
        <v>Average</v>
      </c>
      <c r="AT3923">
        <v>1.85</v>
      </c>
      <c r="AU3923" t="str">
        <f t="shared" si="1503"/>
        <v>HDTV / Widescreen</v>
      </c>
      <c r="AV3923">
        <v>0</v>
      </c>
      <c r="AW3923" t="str">
        <f t="shared" si="1504"/>
        <v>Very Low</v>
      </c>
    </row>
    <row r="3924" spans="1:49" x14ac:dyDescent="0.3">
      <c r="A3924" t="s">
        <v>0</v>
      </c>
      <c r="B3924" t="s">
        <v>12319</v>
      </c>
      <c r="C3924">
        <v>163</v>
      </c>
      <c r="D3924" t="str">
        <f t="shared" si="1484"/>
        <v>Low</v>
      </c>
      <c r="E3924">
        <v>104</v>
      </c>
      <c r="F3924" t="str">
        <f t="shared" si="1485"/>
        <v>1h 44m</v>
      </c>
      <c r="G3924" t="str">
        <f t="shared" si="1486"/>
        <v>Standard Movie</v>
      </c>
      <c r="H3924">
        <v>30</v>
      </c>
      <c r="I3924" t="str">
        <f t="shared" si="1487"/>
        <v>Very Low</v>
      </c>
      <c r="J3924">
        <v>296</v>
      </c>
      <c r="K3924" t="str">
        <f t="shared" si="1488"/>
        <v>Very Low</v>
      </c>
      <c r="L3924" t="s">
        <v>1026</v>
      </c>
      <c r="M3924">
        <v>769</v>
      </c>
      <c r="N3924" t="str">
        <f t="shared" si="1489"/>
        <v>Low</v>
      </c>
      <c r="O3924">
        <v>4046737</v>
      </c>
      <c r="P3924" t="str">
        <f t="shared" si="1490"/>
        <v>Flop</v>
      </c>
      <c r="Q3924" t="s">
        <v>1386</v>
      </c>
      <c r="R3924" t="str">
        <f t="shared" si="1491"/>
        <v>Comedy</v>
      </c>
      <c r="S3924">
        <f t="shared" si="1492"/>
        <v>3</v>
      </c>
      <c r="T3924" t="s">
        <v>13319</v>
      </c>
      <c r="U3924" t="s">
        <v>18540</v>
      </c>
      <c r="V3924">
        <v>67949</v>
      </c>
      <c r="W3924" t="str">
        <f t="shared" si="1493"/>
        <v>Medium</v>
      </c>
      <c r="X3924">
        <v>2251</v>
      </c>
      <c r="Y3924" t="str">
        <f t="shared" si="1494"/>
        <v>Low</v>
      </c>
      <c r="Z3924" t="s">
        <v>15167</v>
      </c>
      <c r="AA3924">
        <v>1</v>
      </c>
      <c r="AB3924" t="str">
        <f t="shared" si="1495"/>
        <v>Solo Star Poster</v>
      </c>
      <c r="AC3924" t="s">
        <v>18541</v>
      </c>
      <c r="AD3924" t="s">
        <v>18542</v>
      </c>
      <c r="AE3924">
        <v>390</v>
      </c>
      <c r="AF3924" t="str">
        <f t="shared" si="1496"/>
        <v>Very Low</v>
      </c>
      <c r="AG3924" t="s">
        <v>9</v>
      </c>
      <c r="AH3924" t="s">
        <v>10</v>
      </c>
      <c r="AI3924" t="s">
        <v>556</v>
      </c>
      <c r="AJ3924" t="str">
        <f t="shared" si="1497"/>
        <v>Adult</v>
      </c>
      <c r="AK3924">
        <v>4000000</v>
      </c>
      <c r="AL3924" t="str">
        <f t="shared" si="1498"/>
        <v>Low Budget</v>
      </c>
      <c r="AM3924">
        <v>2002</v>
      </c>
      <c r="AN3924">
        <f t="shared" si="1499"/>
        <v>23</v>
      </c>
      <c r="AO3924" t="str">
        <f t="shared" si="1500"/>
        <v>Old Classic</v>
      </c>
      <c r="AP3924">
        <v>413</v>
      </c>
      <c r="AQ3924" t="str">
        <f t="shared" si="1501"/>
        <v>Very Low</v>
      </c>
      <c r="AR3924">
        <v>7.1</v>
      </c>
      <c r="AS3924" t="str">
        <f t="shared" si="1502"/>
        <v>Good</v>
      </c>
      <c r="AT3924">
        <v>1.85</v>
      </c>
      <c r="AU3924" t="str">
        <f t="shared" si="1503"/>
        <v>HDTV / Widescreen</v>
      </c>
      <c r="AV3924">
        <v>15000</v>
      </c>
      <c r="AW3924" t="str">
        <f t="shared" si="1504"/>
        <v>Medium</v>
      </c>
    </row>
    <row r="3925" spans="1:49" x14ac:dyDescent="0.3">
      <c r="A3925" t="s">
        <v>0</v>
      </c>
      <c r="B3925" t="s">
        <v>18543</v>
      </c>
      <c r="C3925">
        <v>52</v>
      </c>
      <c r="D3925" t="str">
        <f t="shared" si="1484"/>
        <v>Low</v>
      </c>
      <c r="E3925">
        <v>96</v>
      </c>
      <c r="F3925" t="str">
        <f t="shared" si="1485"/>
        <v>1h 36m</v>
      </c>
      <c r="G3925" t="str">
        <f t="shared" si="1486"/>
        <v>Standard Movie</v>
      </c>
      <c r="H3925">
        <v>2</v>
      </c>
      <c r="I3925" t="str">
        <f t="shared" si="1487"/>
        <v>Very Low</v>
      </c>
      <c r="J3925">
        <v>0</v>
      </c>
      <c r="K3925" t="str">
        <f t="shared" si="1488"/>
        <v>Very Low</v>
      </c>
      <c r="L3925" t="s">
        <v>706</v>
      </c>
      <c r="M3925">
        <v>960</v>
      </c>
      <c r="N3925" t="str">
        <f t="shared" si="1489"/>
        <v>Low</v>
      </c>
      <c r="O3925">
        <v>3713002</v>
      </c>
      <c r="P3925" t="str">
        <f t="shared" si="1490"/>
        <v>Flop</v>
      </c>
      <c r="Q3925" t="s">
        <v>39</v>
      </c>
      <c r="R3925" t="str">
        <f t="shared" si="1491"/>
        <v>Documentary</v>
      </c>
      <c r="S3925">
        <f t="shared" si="1492"/>
        <v>1</v>
      </c>
      <c r="T3925" t="s">
        <v>9600</v>
      </c>
      <c r="U3925" t="s">
        <v>18544</v>
      </c>
      <c r="V3925">
        <v>3611</v>
      </c>
      <c r="W3925" t="str">
        <f t="shared" si="1493"/>
        <v>Very Low</v>
      </c>
      <c r="X3925">
        <v>972</v>
      </c>
      <c r="Y3925" t="str">
        <f t="shared" si="1494"/>
        <v>Very Low</v>
      </c>
      <c r="Z3925" t="s">
        <v>18545</v>
      </c>
      <c r="AA3925">
        <v>1</v>
      </c>
      <c r="AB3925" t="str">
        <f t="shared" si="1495"/>
        <v>Solo Star Poster</v>
      </c>
      <c r="AC3925" t="s">
        <v>18546</v>
      </c>
      <c r="AD3925" t="s">
        <v>18547</v>
      </c>
      <c r="AE3925">
        <v>62</v>
      </c>
      <c r="AF3925" t="str">
        <f t="shared" si="1496"/>
        <v>Very Low</v>
      </c>
      <c r="AG3925" t="s">
        <v>9</v>
      </c>
      <c r="AH3925" t="s">
        <v>10</v>
      </c>
      <c r="AI3925" t="s">
        <v>556</v>
      </c>
      <c r="AJ3925" t="str">
        <f t="shared" si="1497"/>
        <v>Adult</v>
      </c>
      <c r="AK3925">
        <v>8000000</v>
      </c>
      <c r="AL3925" t="str">
        <f t="shared" si="1498"/>
        <v>Low Budget</v>
      </c>
      <c r="AM3925">
        <v>2003</v>
      </c>
      <c r="AN3925">
        <f t="shared" si="1499"/>
        <v>22</v>
      </c>
      <c r="AO3925" t="str">
        <f t="shared" si="1500"/>
        <v>Old Classic</v>
      </c>
      <c r="AP3925">
        <v>12</v>
      </c>
      <c r="AQ3925" t="str">
        <f t="shared" si="1501"/>
        <v>Very Low</v>
      </c>
      <c r="AR3925">
        <v>2.7</v>
      </c>
      <c r="AS3925" t="str">
        <f t="shared" si="1502"/>
        <v>Terrible</v>
      </c>
      <c r="AT3925">
        <v>1.85</v>
      </c>
      <c r="AU3925" t="str">
        <f t="shared" si="1503"/>
        <v>HDTV / Widescreen</v>
      </c>
      <c r="AV3925">
        <v>131</v>
      </c>
      <c r="AW3925" t="str">
        <f t="shared" si="1504"/>
        <v>Very Low</v>
      </c>
    </row>
    <row r="3926" spans="1:49" x14ac:dyDescent="0.3">
      <c r="A3926" t="s">
        <v>0</v>
      </c>
      <c r="B3926" t="s">
        <v>731</v>
      </c>
      <c r="C3926">
        <v>40</v>
      </c>
      <c r="D3926" t="str">
        <f t="shared" si="1484"/>
        <v>Very Low</v>
      </c>
      <c r="E3926">
        <v>110</v>
      </c>
      <c r="F3926" t="str">
        <f t="shared" si="1485"/>
        <v>1h 50m</v>
      </c>
      <c r="G3926" t="str">
        <f t="shared" si="1486"/>
        <v>Standard Movie</v>
      </c>
      <c r="H3926">
        <v>0</v>
      </c>
      <c r="I3926" t="str">
        <f t="shared" si="1487"/>
        <v>Very Low</v>
      </c>
      <c r="J3926">
        <v>237</v>
      </c>
      <c r="K3926" t="str">
        <f t="shared" si="1488"/>
        <v>Very Low</v>
      </c>
      <c r="L3926" t="s">
        <v>9800</v>
      </c>
      <c r="M3926">
        <v>721</v>
      </c>
      <c r="N3926" t="str">
        <f t="shared" si="1489"/>
        <v>Low</v>
      </c>
      <c r="O3926">
        <v>3468572</v>
      </c>
      <c r="P3926" t="str">
        <f t="shared" si="1490"/>
        <v>Flop</v>
      </c>
      <c r="Q3926" t="s">
        <v>3380</v>
      </c>
      <c r="R3926" t="str">
        <f t="shared" si="1491"/>
        <v>Drama</v>
      </c>
      <c r="S3926">
        <f t="shared" si="1492"/>
        <v>1</v>
      </c>
      <c r="T3926" t="s">
        <v>1841</v>
      </c>
      <c r="U3926" t="s">
        <v>18548</v>
      </c>
      <c r="V3926">
        <v>10073</v>
      </c>
      <c r="W3926" t="str">
        <f t="shared" si="1493"/>
        <v>Low</v>
      </c>
      <c r="X3926">
        <v>1966</v>
      </c>
      <c r="Y3926" t="str">
        <f t="shared" si="1494"/>
        <v>Low</v>
      </c>
      <c r="Z3926" t="s">
        <v>18121</v>
      </c>
      <c r="AA3926">
        <v>0</v>
      </c>
      <c r="AB3926" t="str">
        <f t="shared" si="1495"/>
        <v>Symbolic Poster</v>
      </c>
      <c r="AC3926" t="s">
        <v>18549</v>
      </c>
      <c r="AD3926" t="s">
        <v>18550</v>
      </c>
      <c r="AE3926">
        <v>78</v>
      </c>
      <c r="AF3926" t="str">
        <f t="shared" si="1496"/>
        <v>Very Low</v>
      </c>
      <c r="AG3926" t="s">
        <v>9</v>
      </c>
      <c r="AH3926" t="s">
        <v>10</v>
      </c>
      <c r="AI3926" t="s">
        <v>556</v>
      </c>
      <c r="AJ3926" t="str">
        <f t="shared" si="1497"/>
        <v>Adult</v>
      </c>
      <c r="AK3926">
        <v>4000000</v>
      </c>
      <c r="AL3926" t="str">
        <f t="shared" si="1498"/>
        <v>Low Budget</v>
      </c>
      <c r="AM3926">
        <v>1988</v>
      </c>
      <c r="AN3926">
        <f t="shared" si="1499"/>
        <v>37</v>
      </c>
      <c r="AO3926" t="str">
        <f t="shared" si="1500"/>
        <v>Old Classic</v>
      </c>
      <c r="AP3926">
        <v>246</v>
      </c>
      <c r="AQ3926" t="str">
        <f t="shared" si="1501"/>
        <v>Very Low</v>
      </c>
      <c r="AR3926">
        <v>7.3</v>
      </c>
      <c r="AS3926" t="str">
        <f t="shared" si="1502"/>
        <v>Good</v>
      </c>
      <c r="AT3926">
        <v>1.85</v>
      </c>
      <c r="AU3926" t="str">
        <f t="shared" si="1503"/>
        <v>HDTV / Widescreen</v>
      </c>
      <c r="AV3926">
        <v>816</v>
      </c>
      <c r="AW3926" t="str">
        <f t="shared" si="1504"/>
        <v>Very Low</v>
      </c>
    </row>
    <row r="3927" spans="1:49" x14ac:dyDescent="0.3">
      <c r="A3927" t="s">
        <v>0</v>
      </c>
      <c r="B3927" t="s">
        <v>11195</v>
      </c>
      <c r="C3927">
        <v>50</v>
      </c>
      <c r="D3927" t="str">
        <f t="shared" si="1484"/>
        <v>Very Low</v>
      </c>
      <c r="E3927">
        <v>84</v>
      </c>
      <c r="F3927" t="str">
        <f t="shared" si="1485"/>
        <v>1h 24m</v>
      </c>
      <c r="G3927" t="str">
        <f t="shared" si="1486"/>
        <v>Featurette</v>
      </c>
      <c r="H3927">
        <v>378</v>
      </c>
      <c r="I3927" t="str">
        <f t="shared" si="1487"/>
        <v>Very Low</v>
      </c>
      <c r="J3927">
        <v>611</v>
      </c>
      <c r="K3927" t="str">
        <f t="shared" si="1488"/>
        <v>Very Low</v>
      </c>
      <c r="L3927" t="s">
        <v>386</v>
      </c>
      <c r="M3927">
        <v>925</v>
      </c>
      <c r="N3927" t="str">
        <f t="shared" si="1489"/>
        <v>Low</v>
      </c>
      <c r="O3927">
        <v>2892582</v>
      </c>
      <c r="P3927" t="str">
        <f t="shared" si="1490"/>
        <v>Flop</v>
      </c>
      <c r="Q3927" t="s">
        <v>1642</v>
      </c>
      <c r="R3927" t="str">
        <f t="shared" si="1491"/>
        <v>Comedy</v>
      </c>
      <c r="S3927">
        <f t="shared" si="1492"/>
        <v>1</v>
      </c>
      <c r="T3927" t="s">
        <v>1773</v>
      </c>
      <c r="U3927" t="s">
        <v>18551</v>
      </c>
      <c r="V3927">
        <v>22697</v>
      </c>
      <c r="W3927" t="str">
        <f t="shared" si="1493"/>
        <v>Low</v>
      </c>
      <c r="X3927">
        <v>3559</v>
      </c>
      <c r="Y3927" t="str">
        <f t="shared" si="1494"/>
        <v>Low</v>
      </c>
      <c r="Z3927" t="s">
        <v>2441</v>
      </c>
      <c r="AA3927">
        <v>0</v>
      </c>
      <c r="AB3927" t="str">
        <f t="shared" si="1495"/>
        <v>Symbolic Poster</v>
      </c>
      <c r="AC3927" t="s">
        <v>18552</v>
      </c>
      <c r="AD3927" t="s">
        <v>18553</v>
      </c>
      <c r="AE3927">
        <v>202</v>
      </c>
      <c r="AF3927" t="str">
        <f t="shared" si="1496"/>
        <v>Very Low</v>
      </c>
      <c r="AG3927" t="s">
        <v>9</v>
      </c>
      <c r="AH3927" t="s">
        <v>10</v>
      </c>
      <c r="AI3927" t="s">
        <v>556</v>
      </c>
      <c r="AJ3927" t="str">
        <f t="shared" si="1497"/>
        <v>Adult</v>
      </c>
      <c r="AK3927">
        <v>4000000</v>
      </c>
      <c r="AL3927" t="str">
        <f t="shared" si="1498"/>
        <v>Low Budget</v>
      </c>
      <c r="AM3927">
        <v>1996</v>
      </c>
      <c r="AN3927">
        <f t="shared" si="1499"/>
        <v>29</v>
      </c>
      <c r="AO3927" t="str">
        <f t="shared" si="1500"/>
        <v>Old Classic</v>
      </c>
      <c r="AP3927">
        <v>729</v>
      </c>
      <c r="AQ3927" t="str">
        <f t="shared" si="1501"/>
        <v>Very Low</v>
      </c>
      <c r="AR3927">
        <v>7.6</v>
      </c>
      <c r="AS3927" t="str">
        <f t="shared" si="1502"/>
        <v>Good</v>
      </c>
      <c r="AT3927">
        <v>1.85</v>
      </c>
      <c r="AU3927" t="str">
        <f t="shared" si="1503"/>
        <v>HDTV / Widescreen</v>
      </c>
      <c r="AV3927">
        <v>0</v>
      </c>
      <c r="AW3927" t="str">
        <f t="shared" si="1504"/>
        <v>Very Low</v>
      </c>
    </row>
    <row r="3928" spans="1:49" x14ac:dyDescent="0.3">
      <c r="A3928" t="s">
        <v>0</v>
      </c>
      <c r="B3928" t="s">
        <v>18554</v>
      </c>
      <c r="C3928">
        <v>45</v>
      </c>
      <c r="D3928" t="str">
        <f t="shared" si="1484"/>
        <v>Very Low</v>
      </c>
      <c r="E3928">
        <v>94</v>
      </c>
      <c r="F3928" t="str">
        <f t="shared" si="1485"/>
        <v>1h 34m</v>
      </c>
      <c r="G3928" t="str">
        <f t="shared" si="1486"/>
        <v>Standard Movie</v>
      </c>
      <c r="H3928">
        <v>24</v>
      </c>
      <c r="I3928" t="str">
        <f t="shared" si="1487"/>
        <v>Very Low</v>
      </c>
      <c r="J3928">
        <v>545</v>
      </c>
      <c r="K3928" t="str">
        <f t="shared" si="1488"/>
        <v>Very Low</v>
      </c>
      <c r="L3928" t="s">
        <v>5758</v>
      </c>
      <c r="M3928">
        <v>834</v>
      </c>
      <c r="N3928" t="str">
        <f t="shared" si="1489"/>
        <v>Low</v>
      </c>
      <c r="O3928">
        <v>2800000</v>
      </c>
      <c r="P3928" t="str">
        <f t="shared" si="1490"/>
        <v>Flop</v>
      </c>
      <c r="Q3928" t="s">
        <v>1642</v>
      </c>
      <c r="R3928" t="str">
        <f t="shared" si="1491"/>
        <v>Comedy</v>
      </c>
      <c r="S3928">
        <f t="shared" si="1492"/>
        <v>1</v>
      </c>
      <c r="T3928" t="s">
        <v>1679</v>
      </c>
      <c r="U3928" t="s">
        <v>18555</v>
      </c>
      <c r="V3928">
        <v>4377</v>
      </c>
      <c r="W3928" t="str">
        <f t="shared" si="1493"/>
        <v>Very Low</v>
      </c>
      <c r="X3928">
        <v>2662</v>
      </c>
      <c r="Y3928" t="str">
        <f t="shared" si="1494"/>
        <v>Low</v>
      </c>
      <c r="Z3928" t="s">
        <v>6794</v>
      </c>
      <c r="AA3928">
        <v>3</v>
      </c>
      <c r="AB3928" t="str">
        <f t="shared" si="1495"/>
        <v>Duo/Trio Poster</v>
      </c>
      <c r="AC3928" t="s">
        <v>18556</v>
      </c>
      <c r="AD3928" t="s">
        <v>18557</v>
      </c>
      <c r="AE3928">
        <v>85</v>
      </c>
      <c r="AF3928" t="str">
        <f t="shared" si="1496"/>
        <v>Very Low</v>
      </c>
      <c r="AG3928" t="s">
        <v>9</v>
      </c>
      <c r="AH3928" t="s">
        <v>10</v>
      </c>
      <c r="AI3928" t="s">
        <v>556</v>
      </c>
      <c r="AJ3928" t="str">
        <f t="shared" si="1497"/>
        <v>Adult</v>
      </c>
      <c r="AK3928">
        <v>4000000</v>
      </c>
      <c r="AL3928" t="str">
        <f t="shared" si="1498"/>
        <v>Low Budget</v>
      </c>
      <c r="AM3928">
        <v>1999</v>
      </c>
      <c r="AN3928">
        <f t="shared" si="1499"/>
        <v>26</v>
      </c>
      <c r="AO3928" t="str">
        <f t="shared" si="1500"/>
        <v>Old Classic</v>
      </c>
      <c r="AP3928">
        <v>625</v>
      </c>
      <c r="AQ3928" t="str">
        <f t="shared" si="1501"/>
        <v>Very Low</v>
      </c>
      <c r="AR3928">
        <v>5.8</v>
      </c>
      <c r="AS3928" t="str">
        <f t="shared" si="1502"/>
        <v>Below Average</v>
      </c>
      <c r="AT3928">
        <v>1.85</v>
      </c>
      <c r="AU3928" t="str">
        <f t="shared" si="1503"/>
        <v>HDTV / Widescreen</v>
      </c>
      <c r="AV3928">
        <v>309</v>
      </c>
      <c r="AW3928" t="str">
        <f t="shared" si="1504"/>
        <v>Very Low</v>
      </c>
    </row>
    <row r="3929" spans="1:49" x14ac:dyDescent="0.3">
      <c r="A3929" t="s">
        <v>0</v>
      </c>
      <c r="B3929" t="s">
        <v>4394</v>
      </c>
      <c r="C3929">
        <v>121</v>
      </c>
      <c r="D3929" t="str">
        <f t="shared" si="1484"/>
        <v>Low</v>
      </c>
      <c r="E3929">
        <v>93</v>
      </c>
      <c r="F3929" t="str">
        <f t="shared" si="1485"/>
        <v>1h 33m</v>
      </c>
      <c r="G3929" t="str">
        <f t="shared" si="1486"/>
        <v>Standard Movie</v>
      </c>
      <c r="H3929">
        <v>131</v>
      </c>
      <c r="I3929" t="str">
        <f t="shared" si="1487"/>
        <v>Very Low</v>
      </c>
      <c r="J3929">
        <v>90</v>
      </c>
      <c r="K3929" t="str">
        <f t="shared" si="1488"/>
        <v>Very Low</v>
      </c>
      <c r="L3929" t="s">
        <v>18558</v>
      </c>
      <c r="M3929">
        <v>497</v>
      </c>
      <c r="N3929" t="str">
        <f t="shared" si="1489"/>
        <v>Low</v>
      </c>
      <c r="O3929">
        <v>2426851</v>
      </c>
      <c r="P3929" t="str">
        <f t="shared" si="1490"/>
        <v>Flop</v>
      </c>
      <c r="Q3929" t="s">
        <v>4205</v>
      </c>
      <c r="R3929" t="str">
        <f t="shared" si="1491"/>
        <v>Comedy</v>
      </c>
      <c r="S3929">
        <f t="shared" si="1492"/>
        <v>4</v>
      </c>
      <c r="T3929" t="s">
        <v>3509</v>
      </c>
      <c r="U3929" t="s">
        <v>18559</v>
      </c>
      <c r="V3929">
        <v>16224</v>
      </c>
      <c r="W3929" t="str">
        <f t="shared" si="1493"/>
        <v>Low</v>
      </c>
      <c r="X3929">
        <v>776</v>
      </c>
      <c r="Y3929" t="str">
        <f t="shared" si="1494"/>
        <v>Very Low</v>
      </c>
      <c r="Z3929" t="s">
        <v>8056</v>
      </c>
      <c r="AA3929">
        <v>1</v>
      </c>
      <c r="AB3929" t="str">
        <f t="shared" si="1495"/>
        <v>Solo Star Poster</v>
      </c>
      <c r="AC3929" t="s">
        <v>18560</v>
      </c>
      <c r="AD3929" t="s">
        <v>18561</v>
      </c>
      <c r="AE3929">
        <v>76</v>
      </c>
      <c r="AF3929" t="str">
        <f t="shared" si="1496"/>
        <v>Very Low</v>
      </c>
      <c r="AG3929" t="s">
        <v>9</v>
      </c>
      <c r="AH3929" t="s">
        <v>10</v>
      </c>
      <c r="AI3929" t="s">
        <v>556</v>
      </c>
      <c r="AJ3929" t="str">
        <f t="shared" si="1497"/>
        <v>Adult</v>
      </c>
      <c r="AK3929">
        <v>4000000</v>
      </c>
      <c r="AL3929" t="str">
        <f t="shared" si="1498"/>
        <v>Low Budget</v>
      </c>
      <c r="AM3929">
        <v>2007</v>
      </c>
      <c r="AN3929">
        <f t="shared" si="1499"/>
        <v>18</v>
      </c>
      <c r="AO3929" t="str">
        <f t="shared" si="1500"/>
        <v>Old Classic</v>
      </c>
      <c r="AP3929">
        <v>113</v>
      </c>
      <c r="AQ3929" t="str">
        <f t="shared" si="1501"/>
        <v>Very Low</v>
      </c>
      <c r="AR3929">
        <v>6.5</v>
      </c>
      <c r="AS3929" t="str">
        <f t="shared" si="1502"/>
        <v>Average</v>
      </c>
      <c r="AT3929">
        <v>2.5499999999999998</v>
      </c>
      <c r="AU3929" t="str">
        <f t="shared" si="1503"/>
        <v>Ultra Widescreen</v>
      </c>
      <c r="AV3929">
        <v>830</v>
      </c>
      <c r="AW3929" t="str">
        <f t="shared" si="1504"/>
        <v>Very Low</v>
      </c>
    </row>
    <row r="3930" spans="1:49" x14ac:dyDescent="0.3">
      <c r="A3930" t="s">
        <v>0</v>
      </c>
      <c r="B3930" t="s">
        <v>18562</v>
      </c>
      <c r="C3930">
        <v>114</v>
      </c>
      <c r="D3930" t="str">
        <f t="shared" si="1484"/>
        <v>Low</v>
      </c>
      <c r="E3930">
        <v>96</v>
      </c>
      <c r="F3930" t="str">
        <f t="shared" si="1485"/>
        <v>1h 36m</v>
      </c>
      <c r="G3930" t="str">
        <f t="shared" si="1486"/>
        <v>Standard Movie</v>
      </c>
      <c r="H3930">
        <v>101</v>
      </c>
      <c r="I3930" t="str">
        <f t="shared" si="1487"/>
        <v>Very Low</v>
      </c>
      <c r="J3930">
        <v>71</v>
      </c>
      <c r="K3930" t="str">
        <f t="shared" si="1488"/>
        <v>Very Low</v>
      </c>
      <c r="L3930" t="s">
        <v>3144</v>
      </c>
      <c r="M3930">
        <v>730</v>
      </c>
      <c r="N3930" t="str">
        <f t="shared" si="1489"/>
        <v>Low</v>
      </c>
      <c r="O3930">
        <v>1325073</v>
      </c>
      <c r="P3930" t="str">
        <f t="shared" si="1490"/>
        <v>Flop</v>
      </c>
      <c r="Q3930" t="s">
        <v>2498</v>
      </c>
      <c r="R3930" t="str">
        <f t="shared" si="1491"/>
        <v>Comedy</v>
      </c>
      <c r="S3930">
        <f t="shared" si="1492"/>
        <v>2</v>
      </c>
      <c r="T3930" t="s">
        <v>842</v>
      </c>
      <c r="U3930" t="s">
        <v>18563</v>
      </c>
      <c r="V3930">
        <v>18762</v>
      </c>
      <c r="W3930" t="str">
        <f t="shared" si="1493"/>
        <v>Low</v>
      </c>
      <c r="X3930">
        <v>1208</v>
      </c>
      <c r="Y3930" t="str">
        <f t="shared" si="1494"/>
        <v>Low</v>
      </c>
      <c r="Z3930" t="s">
        <v>1570</v>
      </c>
      <c r="AA3930">
        <v>0</v>
      </c>
      <c r="AB3930" t="str">
        <f t="shared" si="1495"/>
        <v>Symbolic Poster</v>
      </c>
      <c r="AC3930" t="s">
        <v>18564</v>
      </c>
      <c r="AD3930" t="s">
        <v>18565</v>
      </c>
      <c r="AE3930">
        <v>91</v>
      </c>
      <c r="AF3930" t="str">
        <f t="shared" si="1496"/>
        <v>Very Low</v>
      </c>
      <c r="AG3930" t="s">
        <v>9</v>
      </c>
      <c r="AH3930" t="s">
        <v>10</v>
      </c>
      <c r="AI3930" t="s">
        <v>556</v>
      </c>
      <c r="AJ3930" t="str">
        <f t="shared" si="1497"/>
        <v>Adult</v>
      </c>
      <c r="AK3930">
        <v>4000000</v>
      </c>
      <c r="AL3930" t="str">
        <f t="shared" si="1498"/>
        <v>Low Budget</v>
      </c>
      <c r="AM3930">
        <v>2005</v>
      </c>
      <c r="AN3930">
        <f t="shared" si="1499"/>
        <v>20</v>
      </c>
      <c r="AO3930" t="str">
        <f t="shared" si="1500"/>
        <v>Old Classic</v>
      </c>
      <c r="AP3930">
        <v>394</v>
      </c>
      <c r="AQ3930" t="str">
        <f t="shared" si="1501"/>
        <v>Very Low</v>
      </c>
      <c r="AR3930">
        <v>6.6</v>
      </c>
      <c r="AS3930" t="str">
        <f t="shared" si="1502"/>
        <v>Average</v>
      </c>
      <c r="AT3930">
        <v>2.35</v>
      </c>
      <c r="AU3930" t="str">
        <f t="shared" si="1503"/>
        <v>Cinematic Widescreen</v>
      </c>
      <c r="AV3930">
        <v>708</v>
      </c>
      <c r="AW3930" t="str">
        <f t="shared" si="1504"/>
        <v>Very Low</v>
      </c>
    </row>
    <row r="3931" spans="1:49" x14ac:dyDescent="0.3">
      <c r="A3931" t="s">
        <v>0</v>
      </c>
      <c r="B3931" t="s">
        <v>7105</v>
      </c>
      <c r="C3931">
        <v>270</v>
      </c>
      <c r="D3931" t="str">
        <f t="shared" si="1484"/>
        <v>Medium</v>
      </c>
      <c r="E3931">
        <v>88</v>
      </c>
      <c r="F3931" t="str">
        <f t="shared" si="1485"/>
        <v>1h 28m</v>
      </c>
      <c r="G3931" t="str">
        <f t="shared" si="1486"/>
        <v>Featurette</v>
      </c>
      <c r="H3931">
        <v>0</v>
      </c>
      <c r="I3931" t="str">
        <f t="shared" si="1487"/>
        <v>Very Low</v>
      </c>
      <c r="J3931">
        <v>939</v>
      </c>
      <c r="K3931" t="str">
        <f t="shared" si="1488"/>
        <v>Very Low</v>
      </c>
      <c r="L3931" t="s">
        <v>2268</v>
      </c>
      <c r="M3931">
        <v>1000</v>
      </c>
      <c r="N3931" t="str">
        <f t="shared" si="1489"/>
        <v>Low</v>
      </c>
      <c r="O3931">
        <f>O3930</f>
        <v>1325073</v>
      </c>
      <c r="P3931" t="str">
        <f t="shared" si="1490"/>
        <v>Flop</v>
      </c>
      <c r="Q3931" t="s">
        <v>18566</v>
      </c>
      <c r="R3931" t="str">
        <f t="shared" si="1491"/>
        <v>Action</v>
      </c>
      <c r="S3931">
        <f t="shared" si="1492"/>
        <v>4</v>
      </c>
      <c r="T3931" t="s">
        <v>18567</v>
      </c>
      <c r="U3931" t="s">
        <v>18568</v>
      </c>
      <c r="V3931">
        <v>53342</v>
      </c>
      <c r="W3931" t="str">
        <f t="shared" si="1493"/>
        <v>Medium</v>
      </c>
      <c r="X3931">
        <v>4777</v>
      </c>
      <c r="Y3931" t="str">
        <f t="shared" si="1494"/>
        <v>Low</v>
      </c>
      <c r="Z3931" t="s">
        <v>1118</v>
      </c>
      <c r="AA3931">
        <v>0</v>
      </c>
      <c r="AB3931" t="str">
        <f t="shared" si="1495"/>
        <v>Symbolic Poster</v>
      </c>
      <c r="AC3931" t="s">
        <v>18569</v>
      </c>
      <c r="AD3931" t="s">
        <v>18570</v>
      </c>
      <c r="AE3931">
        <v>287</v>
      </c>
      <c r="AF3931" t="str">
        <f t="shared" si="1496"/>
        <v>Very Low</v>
      </c>
      <c r="AG3931" t="s">
        <v>9</v>
      </c>
      <c r="AH3931" t="s">
        <v>10</v>
      </c>
      <c r="AI3931" t="s">
        <v>556</v>
      </c>
      <c r="AJ3931" t="str">
        <f t="shared" si="1497"/>
        <v>Adult</v>
      </c>
      <c r="AK3931">
        <v>4000000</v>
      </c>
      <c r="AL3931" t="str">
        <f t="shared" si="1498"/>
        <v>Low Budget</v>
      </c>
      <c r="AM3931">
        <v>2011</v>
      </c>
      <c r="AN3931">
        <f t="shared" si="1499"/>
        <v>14</v>
      </c>
      <c r="AO3931" t="str">
        <f t="shared" si="1500"/>
        <v>Modern Classic</v>
      </c>
      <c r="AP3931">
        <v>947</v>
      </c>
      <c r="AQ3931" t="str">
        <f t="shared" si="1501"/>
        <v>Very Low</v>
      </c>
      <c r="AR3931">
        <v>6.2</v>
      </c>
      <c r="AS3931" t="str">
        <f t="shared" si="1502"/>
        <v>Average</v>
      </c>
      <c r="AT3931">
        <v>1.85</v>
      </c>
      <c r="AU3931" t="str">
        <f t="shared" si="1503"/>
        <v>HDTV / Widescreen</v>
      </c>
      <c r="AV3931">
        <v>16000</v>
      </c>
      <c r="AW3931" t="str">
        <f t="shared" si="1504"/>
        <v>Medium</v>
      </c>
    </row>
    <row r="3932" spans="1:49" x14ac:dyDescent="0.3">
      <c r="A3932" t="s">
        <v>0</v>
      </c>
      <c r="B3932" t="s">
        <v>18571</v>
      </c>
      <c r="C3932">
        <v>116</v>
      </c>
      <c r="D3932" t="str">
        <f t="shared" si="1484"/>
        <v>Low</v>
      </c>
      <c r="E3932">
        <v>101</v>
      </c>
      <c r="F3932" t="str">
        <f t="shared" si="1485"/>
        <v>1h 41m</v>
      </c>
      <c r="G3932" t="str">
        <f t="shared" si="1486"/>
        <v>Standard Movie</v>
      </c>
      <c r="H3932">
        <v>21</v>
      </c>
      <c r="I3932" t="str">
        <f t="shared" si="1487"/>
        <v>Very Low</v>
      </c>
      <c r="J3932">
        <v>161</v>
      </c>
      <c r="K3932" t="str">
        <f t="shared" si="1488"/>
        <v>Very Low</v>
      </c>
      <c r="L3932" t="s">
        <v>16142</v>
      </c>
      <c r="M3932">
        <v>420</v>
      </c>
      <c r="N3932" t="str">
        <f t="shared" si="1489"/>
        <v>Low</v>
      </c>
      <c r="O3932">
        <v>864959</v>
      </c>
      <c r="P3932" t="str">
        <f t="shared" si="1490"/>
        <v>Flop</v>
      </c>
      <c r="Q3932" t="s">
        <v>144</v>
      </c>
      <c r="R3932" t="str">
        <f t="shared" si="1491"/>
        <v>Adventure</v>
      </c>
      <c r="S3932">
        <f t="shared" si="1492"/>
        <v>2</v>
      </c>
      <c r="T3932" t="s">
        <v>18572</v>
      </c>
      <c r="U3932" t="s">
        <v>18573</v>
      </c>
      <c r="V3932">
        <v>20275</v>
      </c>
      <c r="W3932" t="str">
        <f t="shared" si="1493"/>
        <v>Low</v>
      </c>
      <c r="X3932">
        <v>1215</v>
      </c>
      <c r="Y3932" t="str">
        <f t="shared" si="1494"/>
        <v>Low</v>
      </c>
      <c r="Z3932" t="s">
        <v>18574</v>
      </c>
      <c r="AA3932">
        <v>0</v>
      </c>
      <c r="AB3932" t="str">
        <f t="shared" si="1495"/>
        <v>Symbolic Poster</v>
      </c>
      <c r="AC3932" t="s">
        <v>18575</v>
      </c>
      <c r="AD3932" t="s">
        <v>18576</v>
      </c>
      <c r="AE3932">
        <v>151</v>
      </c>
      <c r="AF3932" t="str">
        <f t="shared" si="1496"/>
        <v>Very Low</v>
      </c>
      <c r="AG3932" t="s">
        <v>9</v>
      </c>
      <c r="AH3932" t="s">
        <v>28</v>
      </c>
      <c r="AI3932" t="s">
        <v>66</v>
      </c>
      <c r="AJ3932" t="str">
        <f t="shared" si="1497"/>
        <v>Family</v>
      </c>
      <c r="AK3932">
        <v>4000000</v>
      </c>
      <c r="AL3932" t="str">
        <f t="shared" si="1498"/>
        <v>Low Budget</v>
      </c>
      <c r="AM3932">
        <v>2005</v>
      </c>
      <c r="AN3932">
        <f t="shared" si="1499"/>
        <v>20</v>
      </c>
      <c r="AO3932" t="str">
        <f t="shared" si="1500"/>
        <v>Old Classic</v>
      </c>
      <c r="AP3932">
        <v>291</v>
      </c>
      <c r="AQ3932" t="str">
        <f t="shared" si="1501"/>
        <v>Very Low</v>
      </c>
      <c r="AR3932">
        <v>6.9</v>
      </c>
      <c r="AS3932" t="str">
        <f t="shared" si="1502"/>
        <v>Average</v>
      </c>
      <c r="AT3932">
        <v>1.85</v>
      </c>
      <c r="AU3932" t="str">
        <f t="shared" si="1503"/>
        <v>HDTV / Widescreen</v>
      </c>
      <c r="AV3932">
        <v>0</v>
      </c>
      <c r="AW3932" t="str">
        <f t="shared" si="1504"/>
        <v>Very Low</v>
      </c>
    </row>
    <row r="3933" spans="1:49" x14ac:dyDescent="0.3">
      <c r="A3933" t="s">
        <v>0</v>
      </c>
      <c r="B3933" t="s">
        <v>18577</v>
      </c>
      <c r="C3933">
        <v>115</v>
      </c>
      <c r="D3933" t="str">
        <f t="shared" si="1484"/>
        <v>Low</v>
      </c>
      <c r="E3933">
        <v>102</v>
      </c>
      <c r="F3933" t="str">
        <f t="shared" si="1485"/>
        <v>1h 42m</v>
      </c>
      <c r="G3933" t="str">
        <f t="shared" si="1486"/>
        <v>Standard Movie</v>
      </c>
      <c r="H3933">
        <v>330</v>
      </c>
      <c r="I3933" t="str">
        <f t="shared" si="1487"/>
        <v>Very Low</v>
      </c>
      <c r="J3933">
        <v>0</v>
      </c>
      <c r="K3933" t="str">
        <f t="shared" si="1488"/>
        <v>Very Low</v>
      </c>
      <c r="L3933" t="s">
        <v>18578</v>
      </c>
      <c r="M3933">
        <v>48</v>
      </c>
      <c r="N3933" t="str">
        <f t="shared" si="1489"/>
        <v>Low</v>
      </c>
      <c r="O3933">
        <v>2601847</v>
      </c>
      <c r="P3933" t="str">
        <f t="shared" si="1490"/>
        <v>Flop</v>
      </c>
      <c r="Q3933" t="s">
        <v>4039</v>
      </c>
      <c r="R3933" t="str">
        <f t="shared" si="1491"/>
        <v>Documentary</v>
      </c>
      <c r="S3933">
        <f t="shared" si="1492"/>
        <v>2</v>
      </c>
      <c r="T3933" t="s">
        <v>18579</v>
      </c>
      <c r="U3933" t="s">
        <v>18580</v>
      </c>
      <c r="V3933">
        <v>22457</v>
      </c>
      <c r="W3933" t="str">
        <f t="shared" si="1493"/>
        <v>Low</v>
      </c>
      <c r="X3933">
        <v>48</v>
      </c>
      <c r="Y3933" t="str">
        <f t="shared" si="1494"/>
        <v>Very Low</v>
      </c>
      <c r="Z3933" t="s">
        <v>18581</v>
      </c>
      <c r="AA3933">
        <v>0</v>
      </c>
      <c r="AB3933" t="str">
        <f t="shared" si="1495"/>
        <v>Symbolic Poster</v>
      </c>
      <c r="AC3933" t="s">
        <v>18582</v>
      </c>
      <c r="AD3933" t="s">
        <v>18583</v>
      </c>
      <c r="AE3933">
        <v>69</v>
      </c>
      <c r="AF3933" t="str">
        <f t="shared" si="1496"/>
        <v>Very Low</v>
      </c>
      <c r="AG3933" t="s">
        <v>13887</v>
      </c>
      <c r="AH3933" t="s">
        <v>10</v>
      </c>
      <c r="AI3933" t="s">
        <v>11</v>
      </c>
      <c r="AJ3933" t="str">
        <f t="shared" si="1497"/>
        <v>Teen</v>
      </c>
      <c r="AK3933">
        <v>4000000</v>
      </c>
      <c r="AL3933" t="str">
        <f t="shared" si="1498"/>
        <v>Low Budget</v>
      </c>
      <c r="AM3933">
        <v>2011</v>
      </c>
      <c r="AN3933">
        <f t="shared" si="1499"/>
        <v>14</v>
      </c>
      <c r="AO3933" t="str">
        <f t="shared" si="1500"/>
        <v>Modern Classic</v>
      </c>
      <c r="AP3933">
        <v>0</v>
      </c>
      <c r="AQ3933" t="str">
        <f t="shared" si="1501"/>
        <v>Very Low</v>
      </c>
      <c r="AR3933">
        <v>8.5</v>
      </c>
      <c r="AS3933" t="str">
        <f t="shared" si="1502"/>
        <v>Excellent</v>
      </c>
      <c r="AT3933">
        <v>2.35</v>
      </c>
      <c r="AU3933" t="str">
        <f t="shared" si="1503"/>
        <v>Cinematic Widescreen</v>
      </c>
      <c r="AV3933">
        <v>26000</v>
      </c>
      <c r="AW3933" t="str">
        <f t="shared" si="1504"/>
        <v>Medium</v>
      </c>
    </row>
    <row r="3934" spans="1:49" x14ac:dyDescent="0.3">
      <c r="A3934" t="s">
        <v>0</v>
      </c>
      <c r="B3934" t="s">
        <v>18584</v>
      </c>
      <c r="C3934">
        <v>15</v>
      </c>
      <c r="D3934" t="str">
        <f t="shared" si="1484"/>
        <v>Very Low</v>
      </c>
      <c r="E3934">
        <v>87</v>
      </c>
      <c r="F3934" t="str">
        <f t="shared" si="1485"/>
        <v>1h 27m</v>
      </c>
      <c r="G3934" t="str">
        <f t="shared" si="1486"/>
        <v>Featurette</v>
      </c>
      <c r="H3934">
        <v>101</v>
      </c>
      <c r="I3934" t="str">
        <f t="shared" si="1487"/>
        <v>Very Low</v>
      </c>
      <c r="J3934">
        <v>324</v>
      </c>
      <c r="K3934" t="str">
        <f t="shared" si="1488"/>
        <v>Very Low</v>
      </c>
      <c r="L3934" t="s">
        <v>18585</v>
      </c>
      <c r="M3934">
        <v>721</v>
      </c>
      <c r="N3934" t="str">
        <f t="shared" si="1489"/>
        <v>Low</v>
      </c>
      <c r="O3934">
        <v>800000</v>
      </c>
      <c r="P3934" t="str">
        <f t="shared" si="1490"/>
        <v>Flop</v>
      </c>
      <c r="Q3934" t="s">
        <v>144</v>
      </c>
      <c r="R3934" t="str">
        <f t="shared" si="1491"/>
        <v>Adventure</v>
      </c>
      <c r="S3934">
        <f t="shared" si="1492"/>
        <v>2</v>
      </c>
      <c r="T3934" t="s">
        <v>17189</v>
      </c>
      <c r="U3934" t="s">
        <v>18586</v>
      </c>
      <c r="V3934">
        <v>2308</v>
      </c>
      <c r="W3934" t="str">
        <f t="shared" si="1493"/>
        <v>Very Low</v>
      </c>
      <c r="X3934">
        <v>1700</v>
      </c>
      <c r="Y3934" t="str">
        <f t="shared" si="1494"/>
        <v>Low</v>
      </c>
      <c r="Z3934" t="s">
        <v>14937</v>
      </c>
      <c r="AA3934">
        <v>0</v>
      </c>
      <c r="AB3934" t="str">
        <f t="shared" si="1495"/>
        <v>Symbolic Poster</v>
      </c>
      <c r="AC3934" t="s">
        <v>18587</v>
      </c>
      <c r="AD3934" t="s">
        <v>18588</v>
      </c>
      <c r="AE3934">
        <v>35</v>
      </c>
      <c r="AF3934" t="str">
        <f t="shared" si="1496"/>
        <v>Very Low</v>
      </c>
      <c r="AG3934" t="s">
        <v>9</v>
      </c>
      <c r="AH3934" t="s">
        <v>10</v>
      </c>
      <c r="AI3934" t="s">
        <v>556</v>
      </c>
      <c r="AJ3934" t="str">
        <f t="shared" si="1497"/>
        <v>Adult</v>
      </c>
      <c r="AK3934">
        <v>4000000</v>
      </c>
      <c r="AL3934" t="str">
        <f t="shared" si="1498"/>
        <v>Low Budget</v>
      </c>
      <c r="AM3934">
        <v>1987</v>
      </c>
      <c r="AN3934">
        <f t="shared" si="1499"/>
        <v>38</v>
      </c>
      <c r="AO3934" t="str">
        <f t="shared" si="1500"/>
        <v>Old Classic</v>
      </c>
      <c r="AP3934">
        <v>576</v>
      </c>
      <c r="AQ3934" t="str">
        <f t="shared" si="1501"/>
        <v>Very Low</v>
      </c>
      <c r="AR3934">
        <v>4.8</v>
      </c>
      <c r="AS3934" t="str">
        <f t="shared" si="1502"/>
        <v>Poor</v>
      </c>
      <c r="AT3934">
        <v>1.85</v>
      </c>
      <c r="AU3934" t="str">
        <f t="shared" si="1503"/>
        <v>HDTV / Widescreen</v>
      </c>
      <c r="AV3934">
        <v>550</v>
      </c>
      <c r="AW3934" t="str">
        <f t="shared" si="1504"/>
        <v>Very Low</v>
      </c>
    </row>
    <row r="3935" spans="1:49" x14ac:dyDescent="0.3">
      <c r="A3935" t="s">
        <v>0</v>
      </c>
      <c r="B3935" t="s">
        <v>18589</v>
      </c>
      <c r="C3935">
        <v>122</v>
      </c>
      <c r="D3935" t="str">
        <f t="shared" si="1484"/>
        <v>Low</v>
      </c>
      <c r="E3935">
        <v>83</v>
      </c>
      <c r="F3935" t="str">
        <f t="shared" si="1485"/>
        <v>1h 23m</v>
      </c>
      <c r="G3935" t="str">
        <f t="shared" si="1486"/>
        <v>Featurette</v>
      </c>
      <c r="H3935">
        <v>19</v>
      </c>
      <c r="I3935" t="str">
        <f t="shared" si="1487"/>
        <v>Very Low</v>
      </c>
      <c r="J3935">
        <v>322</v>
      </c>
      <c r="K3935" t="str">
        <f t="shared" si="1488"/>
        <v>Very Low</v>
      </c>
      <c r="L3935" t="s">
        <v>7184</v>
      </c>
      <c r="M3935">
        <v>947</v>
      </c>
      <c r="N3935" t="str">
        <f t="shared" si="1489"/>
        <v>Low</v>
      </c>
      <c r="O3935">
        <v>1429260</v>
      </c>
      <c r="P3935" t="str">
        <f t="shared" si="1490"/>
        <v>Flop</v>
      </c>
      <c r="Q3935" t="s">
        <v>185</v>
      </c>
      <c r="R3935" t="str">
        <f t="shared" si="1491"/>
        <v>Drama</v>
      </c>
      <c r="S3935">
        <f t="shared" si="1492"/>
        <v>2</v>
      </c>
      <c r="T3935" t="s">
        <v>2268</v>
      </c>
      <c r="U3935" t="s">
        <v>18590</v>
      </c>
      <c r="V3935">
        <v>45293</v>
      </c>
      <c r="W3935" t="str">
        <f t="shared" si="1493"/>
        <v>Low</v>
      </c>
      <c r="X3935">
        <v>2353</v>
      </c>
      <c r="Y3935" t="str">
        <f t="shared" si="1494"/>
        <v>Low</v>
      </c>
      <c r="Z3935" t="s">
        <v>5317</v>
      </c>
      <c r="AA3935">
        <v>1</v>
      </c>
      <c r="AB3935" t="str">
        <f t="shared" si="1495"/>
        <v>Solo Star Poster</v>
      </c>
      <c r="AC3935" t="s">
        <v>18591</v>
      </c>
      <c r="AD3935" t="s">
        <v>18592</v>
      </c>
      <c r="AE3935">
        <v>71</v>
      </c>
      <c r="AF3935" t="str">
        <f t="shared" si="1496"/>
        <v>Very Low</v>
      </c>
      <c r="AG3935" t="s">
        <v>9</v>
      </c>
      <c r="AH3935" t="s">
        <v>10</v>
      </c>
      <c r="AI3935" t="s">
        <v>11</v>
      </c>
      <c r="AJ3935" t="str">
        <f t="shared" si="1497"/>
        <v>Teen</v>
      </c>
      <c r="AK3935">
        <f>AK3934</f>
        <v>4000000</v>
      </c>
      <c r="AL3935" t="str">
        <f t="shared" si="1498"/>
        <v>Low Budget</v>
      </c>
      <c r="AM3935">
        <v>2011</v>
      </c>
      <c r="AN3935">
        <f t="shared" si="1499"/>
        <v>14</v>
      </c>
      <c r="AO3935" t="str">
        <f t="shared" si="1500"/>
        <v>Modern Classic</v>
      </c>
      <c r="AP3935">
        <v>685</v>
      </c>
      <c r="AQ3935" t="str">
        <f t="shared" si="1501"/>
        <v>Very Low</v>
      </c>
      <c r="AR3935">
        <v>6.6</v>
      </c>
      <c r="AS3935" t="str">
        <f t="shared" si="1502"/>
        <v>Average</v>
      </c>
      <c r="AT3935">
        <v>2.35</v>
      </c>
      <c r="AU3935" t="str">
        <f t="shared" si="1503"/>
        <v>Cinematic Widescreen</v>
      </c>
      <c r="AV3935">
        <v>0</v>
      </c>
      <c r="AW3935" t="str">
        <f t="shared" si="1504"/>
        <v>Very Low</v>
      </c>
    </row>
    <row r="3936" spans="1:49" x14ac:dyDescent="0.3">
      <c r="A3936" t="s">
        <v>0</v>
      </c>
      <c r="B3936" t="s">
        <v>18593</v>
      </c>
      <c r="C3936">
        <v>35</v>
      </c>
      <c r="D3936" t="str">
        <f t="shared" si="1484"/>
        <v>Very Low</v>
      </c>
      <c r="E3936">
        <v>103</v>
      </c>
      <c r="F3936" t="str">
        <f t="shared" si="1485"/>
        <v>1h 43m</v>
      </c>
      <c r="G3936" t="str">
        <f t="shared" si="1486"/>
        <v>Standard Movie</v>
      </c>
      <c r="H3936">
        <v>5</v>
      </c>
      <c r="I3936" t="str">
        <f t="shared" si="1487"/>
        <v>Very Low</v>
      </c>
      <c r="J3936">
        <v>842</v>
      </c>
      <c r="K3936" t="str">
        <f t="shared" si="1488"/>
        <v>Very Low</v>
      </c>
      <c r="L3936" t="s">
        <v>9598</v>
      </c>
      <c r="M3936">
        <v>1000</v>
      </c>
      <c r="N3936" t="str">
        <f t="shared" si="1489"/>
        <v>Low</v>
      </c>
      <c r="O3936">
        <f>O3935</f>
        <v>1429260</v>
      </c>
      <c r="P3936" t="str">
        <f t="shared" si="1490"/>
        <v>Flop</v>
      </c>
      <c r="Q3936" t="s">
        <v>4046</v>
      </c>
      <c r="R3936" t="str">
        <f t="shared" si="1491"/>
        <v>Drama</v>
      </c>
      <c r="S3936">
        <f t="shared" si="1492"/>
        <v>2</v>
      </c>
      <c r="T3936" t="s">
        <v>361</v>
      </c>
      <c r="U3936" t="s">
        <v>18594</v>
      </c>
      <c r="V3936">
        <v>4091</v>
      </c>
      <c r="W3936" t="str">
        <f t="shared" si="1493"/>
        <v>Very Low</v>
      </c>
      <c r="X3936">
        <v>3408</v>
      </c>
      <c r="Y3936" t="str">
        <f t="shared" si="1494"/>
        <v>Low</v>
      </c>
      <c r="Z3936" t="s">
        <v>18595</v>
      </c>
      <c r="AA3936">
        <v>0</v>
      </c>
      <c r="AB3936" t="str">
        <f t="shared" si="1495"/>
        <v>Symbolic Poster</v>
      </c>
      <c r="AC3936" t="s">
        <v>18596</v>
      </c>
      <c r="AD3936" t="s">
        <v>18597</v>
      </c>
      <c r="AE3936">
        <v>20</v>
      </c>
      <c r="AF3936" t="str">
        <f t="shared" si="1496"/>
        <v>Very Low</v>
      </c>
      <c r="AG3936" t="s">
        <v>9</v>
      </c>
      <c r="AH3936" t="s">
        <v>10</v>
      </c>
      <c r="AI3936" t="s">
        <v>556</v>
      </c>
      <c r="AJ3936" t="str">
        <f t="shared" si="1497"/>
        <v>Adult</v>
      </c>
      <c r="AK3936">
        <v>4500000</v>
      </c>
      <c r="AL3936" t="str">
        <f t="shared" si="1498"/>
        <v>Low Budget</v>
      </c>
      <c r="AM3936">
        <v>2015</v>
      </c>
      <c r="AN3936">
        <f t="shared" si="1499"/>
        <v>10</v>
      </c>
      <c r="AO3936" t="str">
        <f t="shared" si="1500"/>
        <v>Modern Classic</v>
      </c>
      <c r="AP3936">
        <v>1000</v>
      </c>
      <c r="AQ3936" t="str">
        <f t="shared" si="1501"/>
        <v>Very Low</v>
      </c>
      <c r="AR3936">
        <v>5.7</v>
      </c>
      <c r="AS3936" t="str">
        <f t="shared" si="1502"/>
        <v>Below Average</v>
      </c>
      <c r="AT3936">
        <v>2.35</v>
      </c>
      <c r="AU3936" t="str">
        <f t="shared" si="1503"/>
        <v>Cinematic Widescreen</v>
      </c>
      <c r="AV3936">
        <v>987</v>
      </c>
      <c r="AW3936" t="str">
        <f t="shared" si="1504"/>
        <v>Very Low</v>
      </c>
    </row>
    <row r="3937" spans="1:49" x14ac:dyDescent="0.3">
      <c r="A3937" t="s">
        <v>0</v>
      </c>
      <c r="B3937" t="s">
        <v>18598</v>
      </c>
      <c r="C3937">
        <v>41</v>
      </c>
      <c r="D3937" t="str">
        <f t="shared" si="1484"/>
        <v>Very Low</v>
      </c>
      <c r="E3937">
        <v>99</v>
      </c>
      <c r="F3937" t="str">
        <f t="shared" si="1485"/>
        <v>1h 39m</v>
      </c>
      <c r="G3937" t="str">
        <f t="shared" si="1486"/>
        <v>Standard Movie</v>
      </c>
      <c r="H3937">
        <v>60</v>
      </c>
      <c r="I3937" t="str">
        <f t="shared" si="1487"/>
        <v>Very Low</v>
      </c>
      <c r="J3937">
        <v>444</v>
      </c>
      <c r="K3937" t="str">
        <f t="shared" si="1488"/>
        <v>Very Low</v>
      </c>
      <c r="L3937" t="s">
        <v>4596</v>
      </c>
      <c r="M3937">
        <v>979</v>
      </c>
      <c r="N3937" t="str">
        <f t="shared" si="1489"/>
        <v>Low</v>
      </c>
      <c r="O3937">
        <v>562059</v>
      </c>
      <c r="P3937" t="str">
        <f t="shared" si="1490"/>
        <v>Flop</v>
      </c>
      <c r="Q3937" t="s">
        <v>4046</v>
      </c>
      <c r="R3937" t="str">
        <f t="shared" si="1491"/>
        <v>Drama</v>
      </c>
      <c r="S3937">
        <f t="shared" si="1492"/>
        <v>2</v>
      </c>
      <c r="T3937" t="s">
        <v>1624</v>
      </c>
      <c r="U3937" t="s">
        <v>18599</v>
      </c>
      <c r="V3937">
        <v>8535</v>
      </c>
      <c r="W3937" t="str">
        <f t="shared" si="1493"/>
        <v>Very Low</v>
      </c>
      <c r="X3937">
        <v>3130</v>
      </c>
      <c r="Y3937" t="str">
        <f t="shared" si="1494"/>
        <v>Low</v>
      </c>
      <c r="Z3937" t="s">
        <v>9418</v>
      </c>
      <c r="AA3937">
        <v>4</v>
      </c>
      <c r="AB3937" t="str">
        <f t="shared" si="1495"/>
        <v>Ensemble Poster</v>
      </c>
      <c r="AC3937" t="s">
        <v>18600</v>
      </c>
      <c r="AD3937" t="s">
        <v>18601</v>
      </c>
      <c r="AE3937">
        <v>113</v>
      </c>
      <c r="AF3937" t="str">
        <f t="shared" si="1496"/>
        <v>Very Low</v>
      </c>
      <c r="AG3937" t="s">
        <v>9</v>
      </c>
      <c r="AH3937" t="s">
        <v>10</v>
      </c>
      <c r="AI3937" t="s">
        <v>556</v>
      </c>
      <c r="AJ3937" t="str">
        <f t="shared" si="1497"/>
        <v>Adult</v>
      </c>
      <c r="AK3937">
        <v>4000000</v>
      </c>
      <c r="AL3937" t="str">
        <f t="shared" si="1498"/>
        <v>Low Budget</v>
      </c>
      <c r="AM3937">
        <v>2002</v>
      </c>
      <c r="AN3937">
        <f t="shared" si="1499"/>
        <v>23</v>
      </c>
      <c r="AO3937" t="str">
        <f t="shared" si="1500"/>
        <v>Old Classic</v>
      </c>
      <c r="AP3937">
        <v>665</v>
      </c>
      <c r="AQ3937" t="str">
        <f t="shared" si="1501"/>
        <v>Very Low</v>
      </c>
      <c r="AR3937">
        <v>7</v>
      </c>
      <c r="AS3937" t="str">
        <f t="shared" si="1502"/>
        <v>Good</v>
      </c>
      <c r="AT3937">
        <v>1.85</v>
      </c>
      <c r="AU3937" t="str">
        <f t="shared" si="1503"/>
        <v>HDTV / Widescreen</v>
      </c>
      <c r="AV3937">
        <v>872</v>
      </c>
      <c r="AW3937" t="str">
        <f t="shared" si="1504"/>
        <v>Very Low</v>
      </c>
    </row>
    <row r="3938" spans="1:49" x14ac:dyDescent="0.3">
      <c r="A3938" t="s">
        <v>0</v>
      </c>
      <c r="B3938" t="s">
        <v>18430</v>
      </c>
      <c r="C3938">
        <v>31</v>
      </c>
      <c r="D3938" t="str">
        <f t="shared" si="1484"/>
        <v>Very Low</v>
      </c>
      <c r="E3938">
        <v>106</v>
      </c>
      <c r="F3938" t="str">
        <f t="shared" si="1485"/>
        <v>1h 46m</v>
      </c>
      <c r="G3938" t="str">
        <f t="shared" si="1486"/>
        <v>Standard Movie</v>
      </c>
      <c r="H3938">
        <v>81</v>
      </c>
      <c r="I3938" t="str">
        <f t="shared" si="1487"/>
        <v>Very Low</v>
      </c>
      <c r="J3938">
        <v>687</v>
      </c>
      <c r="K3938" t="str">
        <f t="shared" si="1488"/>
        <v>Very Low</v>
      </c>
      <c r="L3938" t="s">
        <v>4034</v>
      </c>
      <c r="M3938">
        <v>2000</v>
      </c>
      <c r="N3938" t="str">
        <f t="shared" si="1489"/>
        <v>Low</v>
      </c>
      <c r="O3938">
        <v>399793</v>
      </c>
      <c r="P3938" t="str">
        <f t="shared" si="1490"/>
        <v>Flop</v>
      </c>
      <c r="Q3938" t="s">
        <v>3380</v>
      </c>
      <c r="R3938" t="str">
        <f t="shared" si="1491"/>
        <v>Drama</v>
      </c>
      <c r="S3938">
        <f t="shared" si="1492"/>
        <v>1</v>
      </c>
      <c r="T3938" t="s">
        <v>374</v>
      </c>
      <c r="U3938" t="s">
        <v>18602</v>
      </c>
      <c r="V3938">
        <v>2877</v>
      </c>
      <c r="W3938" t="str">
        <f t="shared" si="1493"/>
        <v>Very Low</v>
      </c>
      <c r="X3938">
        <v>4343</v>
      </c>
      <c r="Y3938" t="str">
        <f t="shared" si="1494"/>
        <v>Low</v>
      </c>
      <c r="Z3938" t="s">
        <v>6187</v>
      </c>
      <c r="AA3938">
        <v>0</v>
      </c>
      <c r="AB3938" t="str">
        <f t="shared" si="1495"/>
        <v>Symbolic Poster</v>
      </c>
      <c r="AC3938" t="s">
        <v>18603</v>
      </c>
      <c r="AD3938" t="s">
        <v>18604</v>
      </c>
      <c r="AE3938">
        <v>70</v>
      </c>
      <c r="AF3938" t="str">
        <f t="shared" si="1496"/>
        <v>Very Low</v>
      </c>
      <c r="AG3938" t="s">
        <v>9</v>
      </c>
      <c r="AH3938" t="s">
        <v>10</v>
      </c>
      <c r="AI3938" t="s">
        <v>556</v>
      </c>
      <c r="AJ3938" t="str">
        <f t="shared" si="1497"/>
        <v>Adult</v>
      </c>
      <c r="AK3938">
        <v>4000000</v>
      </c>
      <c r="AL3938" t="str">
        <f t="shared" si="1498"/>
        <v>Low Budget</v>
      </c>
      <c r="AM3938">
        <v>1999</v>
      </c>
      <c r="AN3938">
        <f t="shared" si="1499"/>
        <v>26</v>
      </c>
      <c r="AO3938" t="str">
        <f t="shared" si="1500"/>
        <v>Old Classic</v>
      </c>
      <c r="AP3938">
        <v>811</v>
      </c>
      <c r="AQ3938" t="str">
        <f t="shared" si="1501"/>
        <v>Very Low</v>
      </c>
      <c r="AR3938">
        <v>5.4</v>
      </c>
      <c r="AS3938" t="str">
        <f t="shared" si="1502"/>
        <v>Below Average</v>
      </c>
      <c r="AT3938">
        <v>1.78</v>
      </c>
      <c r="AU3938" t="str">
        <f t="shared" si="1503"/>
        <v>HDTV / Widescreen</v>
      </c>
      <c r="AV3938">
        <v>111</v>
      </c>
      <c r="AW3938" t="str">
        <f t="shared" si="1504"/>
        <v>Very Low</v>
      </c>
    </row>
    <row r="3939" spans="1:49" x14ac:dyDescent="0.3">
      <c r="A3939" t="s">
        <v>0</v>
      </c>
      <c r="B3939" t="s">
        <v>18605</v>
      </c>
      <c r="C3939">
        <v>332</v>
      </c>
      <c r="D3939" t="str">
        <f t="shared" si="1484"/>
        <v>Medium</v>
      </c>
      <c r="E3939">
        <v>115</v>
      </c>
      <c r="F3939" t="str">
        <f t="shared" si="1485"/>
        <v>1h 55m</v>
      </c>
      <c r="G3939" t="str">
        <f t="shared" si="1486"/>
        <v>Standard Movie</v>
      </c>
      <c r="H3939">
        <v>227</v>
      </c>
      <c r="I3939" t="str">
        <f t="shared" si="1487"/>
        <v>Very Low</v>
      </c>
      <c r="J3939">
        <v>226</v>
      </c>
      <c r="K3939" t="str">
        <f t="shared" si="1488"/>
        <v>Very Low</v>
      </c>
      <c r="L3939" t="s">
        <v>18605</v>
      </c>
      <c r="M3939">
        <v>690</v>
      </c>
      <c r="N3939" t="str">
        <f t="shared" si="1489"/>
        <v>Low</v>
      </c>
      <c r="O3939">
        <f>O3938</f>
        <v>399793</v>
      </c>
      <c r="P3939" t="str">
        <f t="shared" si="1490"/>
        <v>Flop</v>
      </c>
      <c r="Q3939" t="s">
        <v>5295</v>
      </c>
      <c r="R3939" t="str">
        <f t="shared" si="1491"/>
        <v>Drama</v>
      </c>
      <c r="S3939">
        <f t="shared" si="1492"/>
        <v>2</v>
      </c>
      <c r="T3939" t="s">
        <v>4856</v>
      </c>
      <c r="U3939" t="s">
        <v>18606</v>
      </c>
      <c r="V3939">
        <v>29440</v>
      </c>
      <c r="W3939" t="str">
        <f t="shared" si="1493"/>
        <v>Low</v>
      </c>
      <c r="X3939">
        <v>1298</v>
      </c>
      <c r="Y3939" t="str">
        <f t="shared" si="1494"/>
        <v>Low</v>
      </c>
      <c r="Z3939" t="s">
        <v>4789</v>
      </c>
      <c r="AA3939">
        <v>0</v>
      </c>
      <c r="AB3939" t="str">
        <f t="shared" si="1495"/>
        <v>Symbolic Poster</v>
      </c>
      <c r="AC3939" t="s">
        <v>18607</v>
      </c>
      <c r="AD3939" t="s">
        <v>18608</v>
      </c>
      <c r="AE3939">
        <v>110</v>
      </c>
      <c r="AF3939" t="str">
        <f t="shared" si="1496"/>
        <v>Very Low</v>
      </c>
      <c r="AG3939" t="s">
        <v>1435</v>
      </c>
      <c r="AH3939" t="s">
        <v>1436</v>
      </c>
      <c r="AI3939" t="s">
        <v>4801</v>
      </c>
      <c r="AJ3939" t="str">
        <f t="shared" si="1497"/>
        <v>No Rating</v>
      </c>
      <c r="AK3939">
        <f>AK3938</f>
        <v>4000000</v>
      </c>
      <c r="AL3939" t="str">
        <f t="shared" si="1498"/>
        <v>Low Budget</v>
      </c>
      <c r="AM3939">
        <v>2012</v>
      </c>
      <c r="AN3939">
        <f t="shared" si="1499"/>
        <v>13</v>
      </c>
      <c r="AO3939" t="str">
        <f t="shared" si="1500"/>
        <v>Modern Classic</v>
      </c>
      <c r="AP3939">
        <v>227</v>
      </c>
      <c r="AQ3939" t="str">
        <f t="shared" si="1501"/>
        <v>Very Low</v>
      </c>
      <c r="AR3939">
        <v>7.1</v>
      </c>
      <c r="AS3939" t="str">
        <f t="shared" si="1502"/>
        <v>Good</v>
      </c>
      <c r="AT3939">
        <v>1.85</v>
      </c>
      <c r="AU3939" t="str">
        <f t="shared" si="1503"/>
        <v>HDTV / Widescreen</v>
      </c>
      <c r="AV3939">
        <v>12000</v>
      </c>
      <c r="AW3939" t="str">
        <f t="shared" si="1504"/>
        <v>Medium</v>
      </c>
    </row>
    <row r="3940" spans="1:49" x14ac:dyDescent="0.3">
      <c r="A3940" t="s">
        <v>0</v>
      </c>
      <c r="B3940" t="s">
        <v>5389</v>
      </c>
      <c r="C3940">
        <v>232</v>
      </c>
      <c r="D3940" t="str">
        <f t="shared" si="1484"/>
        <v>Medium</v>
      </c>
      <c r="E3940">
        <v>117</v>
      </c>
      <c r="F3940" t="str">
        <f t="shared" si="1485"/>
        <v>1h 57m</v>
      </c>
      <c r="G3940" t="str">
        <f t="shared" si="1486"/>
        <v>Standard Movie</v>
      </c>
      <c r="H3940">
        <v>234</v>
      </c>
      <c r="I3940" t="str">
        <f t="shared" si="1487"/>
        <v>Very Low</v>
      </c>
      <c r="J3940">
        <v>221</v>
      </c>
      <c r="K3940" t="str">
        <f t="shared" si="1488"/>
        <v>Very Low</v>
      </c>
      <c r="L3940" t="s">
        <v>431</v>
      </c>
      <c r="M3940">
        <v>12000</v>
      </c>
      <c r="N3940" t="str">
        <f t="shared" si="1489"/>
        <v>Medium</v>
      </c>
      <c r="O3940">
        <v>371897</v>
      </c>
      <c r="P3940" t="str">
        <f t="shared" si="1490"/>
        <v>Flop</v>
      </c>
      <c r="Q3940" t="s">
        <v>3380</v>
      </c>
      <c r="R3940" t="str">
        <f t="shared" si="1491"/>
        <v>Drama</v>
      </c>
      <c r="S3940">
        <f t="shared" si="1492"/>
        <v>1</v>
      </c>
      <c r="T3940" t="s">
        <v>676</v>
      </c>
      <c r="U3940" t="s">
        <v>18609</v>
      </c>
      <c r="V3940">
        <v>36494</v>
      </c>
      <c r="W3940" t="str">
        <f t="shared" si="1493"/>
        <v>Low</v>
      </c>
      <c r="X3940">
        <v>13607</v>
      </c>
      <c r="Y3940" t="str">
        <f t="shared" si="1494"/>
        <v>Medium</v>
      </c>
      <c r="Z3940" t="s">
        <v>18610</v>
      </c>
      <c r="AA3940">
        <v>2</v>
      </c>
      <c r="AB3940" t="str">
        <f t="shared" si="1495"/>
        <v>Duo/Trio Poster</v>
      </c>
      <c r="AC3940" t="s">
        <v>18611</v>
      </c>
      <c r="AD3940" t="s">
        <v>18612</v>
      </c>
      <c r="AE3940">
        <v>118</v>
      </c>
      <c r="AF3940" t="str">
        <f t="shared" si="1496"/>
        <v>Very Low</v>
      </c>
      <c r="AG3940" t="s">
        <v>9</v>
      </c>
      <c r="AH3940" t="s">
        <v>10</v>
      </c>
      <c r="AI3940" t="s">
        <v>556</v>
      </c>
      <c r="AJ3940" t="str">
        <f t="shared" si="1497"/>
        <v>Adult</v>
      </c>
      <c r="AK3940">
        <v>4000000</v>
      </c>
      <c r="AL3940" t="str">
        <f t="shared" si="1498"/>
        <v>Low Budget</v>
      </c>
      <c r="AM3940">
        <v>2013</v>
      </c>
      <c r="AN3940">
        <f t="shared" si="1499"/>
        <v>12</v>
      </c>
      <c r="AO3940" t="str">
        <f t="shared" si="1500"/>
        <v>Modern Classic</v>
      </c>
      <c r="AP3940">
        <v>1000</v>
      </c>
      <c r="AQ3940" t="str">
        <f t="shared" si="1501"/>
        <v>Very Low</v>
      </c>
      <c r="AR3940">
        <v>6.9</v>
      </c>
      <c r="AS3940" t="str">
        <f t="shared" si="1502"/>
        <v>Average</v>
      </c>
      <c r="AT3940">
        <v>2.35</v>
      </c>
      <c r="AU3940" t="str">
        <f t="shared" si="1503"/>
        <v>Cinematic Widescreen</v>
      </c>
      <c r="AV3940">
        <v>11000</v>
      </c>
      <c r="AW3940" t="str">
        <f t="shared" si="1504"/>
        <v>Medium</v>
      </c>
    </row>
    <row r="3941" spans="1:49" x14ac:dyDescent="0.3">
      <c r="A3941" t="s">
        <v>0</v>
      </c>
      <c r="B3941" t="s">
        <v>18613</v>
      </c>
      <c r="C3941">
        <v>43</v>
      </c>
      <c r="D3941" t="str">
        <f t="shared" si="1484"/>
        <v>Very Low</v>
      </c>
      <c r="E3941">
        <v>99</v>
      </c>
      <c r="F3941" t="str">
        <f t="shared" si="1485"/>
        <v>1h 39m</v>
      </c>
      <c r="G3941" t="str">
        <f t="shared" si="1486"/>
        <v>Standard Movie</v>
      </c>
      <c r="H3941">
        <v>13</v>
      </c>
      <c r="I3941" t="str">
        <f t="shared" si="1487"/>
        <v>Very Low</v>
      </c>
      <c r="J3941">
        <v>159</v>
      </c>
      <c r="K3941" t="str">
        <f t="shared" si="1488"/>
        <v>Very Low</v>
      </c>
      <c r="L3941" t="s">
        <v>13060</v>
      </c>
      <c r="M3941">
        <v>419</v>
      </c>
      <c r="N3941" t="str">
        <f t="shared" si="1489"/>
        <v>Low</v>
      </c>
      <c r="O3941">
        <v>302204</v>
      </c>
      <c r="P3941" t="str">
        <f t="shared" si="1490"/>
        <v>Flop</v>
      </c>
      <c r="Q3941" t="s">
        <v>4233</v>
      </c>
      <c r="R3941" t="str">
        <f t="shared" si="1491"/>
        <v>Comedy</v>
      </c>
      <c r="S3941">
        <f t="shared" si="1492"/>
        <v>3</v>
      </c>
      <c r="T3941" t="s">
        <v>17219</v>
      </c>
      <c r="U3941" t="s">
        <v>18614</v>
      </c>
      <c r="V3941">
        <v>6705</v>
      </c>
      <c r="W3941" t="str">
        <f t="shared" si="1493"/>
        <v>Very Low</v>
      </c>
      <c r="X3941">
        <v>975</v>
      </c>
      <c r="Y3941" t="str">
        <f t="shared" si="1494"/>
        <v>Very Low</v>
      </c>
      <c r="Z3941" t="s">
        <v>1212</v>
      </c>
      <c r="AA3941">
        <v>3</v>
      </c>
      <c r="AB3941" t="str">
        <f t="shared" si="1495"/>
        <v>Duo/Trio Poster</v>
      </c>
      <c r="AC3941" t="s">
        <v>18615</v>
      </c>
      <c r="AD3941" t="s">
        <v>18616</v>
      </c>
      <c r="AE3941">
        <v>53</v>
      </c>
      <c r="AF3941" t="str">
        <f t="shared" si="1496"/>
        <v>Very Low</v>
      </c>
      <c r="AG3941" t="s">
        <v>9</v>
      </c>
      <c r="AH3941" t="s">
        <v>28</v>
      </c>
      <c r="AI3941" t="s">
        <v>66</v>
      </c>
      <c r="AJ3941" t="str">
        <f t="shared" si="1497"/>
        <v>Family</v>
      </c>
      <c r="AK3941">
        <v>3000000</v>
      </c>
      <c r="AL3941" t="str">
        <f t="shared" si="1498"/>
        <v>Low Budget</v>
      </c>
      <c r="AM3941">
        <v>1997</v>
      </c>
      <c r="AN3941">
        <f t="shared" si="1499"/>
        <v>28</v>
      </c>
      <c r="AO3941" t="str">
        <f t="shared" si="1500"/>
        <v>Old Classic</v>
      </c>
      <c r="AP3941">
        <v>254</v>
      </c>
      <c r="AQ3941" t="str">
        <f t="shared" si="1501"/>
        <v>Very Low</v>
      </c>
      <c r="AR3941">
        <v>6.6</v>
      </c>
      <c r="AS3941" t="str">
        <f t="shared" si="1502"/>
        <v>Average</v>
      </c>
      <c r="AT3941">
        <v>2.35</v>
      </c>
      <c r="AU3941" t="str">
        <f t="shared" si="1503"/>
        <v>Cinematic Widescreen</v>
      </c>
      <c r="AV3941">
        <v>167</v>
      </c>
      <c r="AW3941" t="str">
        <f t="shared" si="1504"/>
        <v>Very Low</v>
      </c>
    </row>
    <row r="3942" spans="1:49" x14ac:dyDescent="0.3">
      <c r="A3942" t="s">
        <v>0</v>
      </c>
      <c r="B3942" t="s">
        <v>2037</v>
      </c>
      <c r="C3942">
        <v>68</v>
      </c>
      <c r="D3942" t="str">
        <f t="shared" si="1484"/>
        <v>Low</v>
      </c>
      <c r="E3942">
        <v>102</v>
      </c>
      <c r="F3942" t="str">
        <f t="shared" si="1485"/>
        <v>1h 42m</v>
      </c>
      <c r="G3942" t="str">
        <f t="shared" si="1486"/>
        <v>Standard Movie</v>
      </c>
      <c r="H3942">
        <v>212</v>
      </c>
      <c r="I3942" t="str">
        <f t="shared" si="1487"/>
        <v>Very Low</v>
      </c>
      <c r="J3942">
        <v>195</v>
      </c>
      <c r="K3942" t="str">
        <f t="shared" si="1488"/>
        <v>Very Low</v>
      </c>
      <c r="L3942" t="s">
        <v>14486</v>
      </c>
      <c r="M3942">
        <v>10000</v>
      </c>
      <c r="N3942" t="str">
        <f t="shared" si="1489"/>
        <v>Low</v>
      </c>
      <c r="O3942">
        <v>354704</v>
      </c>
      <c r="P3942" t="str">
        <f t="shared" si="1490"/>
        <v>Flop</v>
      </c>
      <c r="Q3942" t="s">
        <v>6619</v>
      </c>
      <c r="R3942" t="str">
        <f t="shared" si="1491"/>
        <v>Crime</v>
      </c>
      <c r="S3942">
        <f t="shared" si="1492"/>
        <v>4</v>
      </c>
      <c r="T3942" t="s">
        <v>2795</v>
      </c>
      <c r="U3942" t="s">
        <v>18617</v>
      </c>
      <c r="V3942">
        <v>2705</v>
      </c>
      <c r="W3942" t="str">
        <f t="shared" si="1493"/>
        <v>Very Low</v>
      </c>
      <c r="X3942">
        <v>11083</v>
      </c>
      <c r="Y3942" t="str">
        <f t="shared" si="1494"/>
        <v>Medium</v>
      </c>
      <c r="Z3942" t="s">
        <v>18618</v>
      </c>
      <c r="AA3942">
        <v>0</v>
      </c>
      <c r="AB3942" t="str">
        <f t="shared" si="1495"/>
        <v>Symbolic Poster</v>
      </c>
      <c r="AC3942" t="s">
        <v>18619</v>
      </c>
      <c r="AD3942" t="s">
        <v>18620</v>
      </c>
      <c r="AE3942">
        <v>38</v>
      </c>
      <c r="AF3942" t="str">
        <f t="shared" si="1496"/>
        <v>Very Low</v>
      </c>
      <c r="AG3942" t="s">
        <v>9</v>
      </c>
      <c r="AH3942" t="s">
        <v>10</v>
      </c>
      <c r="AI3942" t="s">
        <v>556</v>
      </c>
      <c r="AJ3942" t="str">
        <f t="shared" si="1497"/>
        <v>Adult</v>
      </c>
      <c r="AK3942">
        <v>1300000</v>
      </c>
      <c r="AL3942" t="str">
        <f t="shared" si="1498"/>
        <v>Low Budget</v>
      </c>
      <c r="AM3942">
        <v>1987</v>
      </c>
      <c r="AN3942">
        <f t="shared" si="1499"/>
        <v>38</v>
      </c>
      <c r="AO3942" t="str">
        <f t="shared" si="1500"/>
        <v>Old Classic</v>
      </c>
      <c r="AP3942">
        <v>633</v>
      </c>
      <c r="AQ3942" t="str">
        <f t="shared" si="1501"/>
        <v>Very Low</v>
      </c>
      <c r="AR3942">
        <v>5.9</v>
      </c>
      <c r="AS3942" t="str">
        <f t="shared" si="1502"/>
        <v>Below Average</v>
      </c>
      <c r="AT3942">
        <v>1.85</v>
      </c>
      <c r="AU3942" t="str">
        <f t="shared" si="1503"/>
        <v>HDTV / Widescreen</v>
      </c>
      <c r="AV3942">
        <v>314</v>
      </c>
      <c r="AW3942" t="str">
        <f t="shared" si="1504"/>
        <v>Very Low</v>
      </c>
    </row>
    <row r="3943" spans="1:49" x14ac:dyDescent="0.3">
      <c r="A3943" t="s">
        <v>0</v>
      </c>
      <c r="B3943" t="s">
        <v>18621</v>
      </c>
      <c r="C3943">
        <v>51</v>
      </c>
      <c r="D3943" t="str">
        <f t="shared" si="1484"/>
        <v>Low</v>
      </c>
      <c r="E3943">
        <v>85</v>
      </c>
      <c r="F3943" t="str">
        <f t="shared" si="1485"/>
        <v>1h 25m</v>
      </c>
      <c r="G3943" t="str">
        <f t="shared" si="1486"/>
        <v>Featurette</v>
      </c>
      <c r="H3943">
        <v>0</v>
      </c>
      <c r="I3943" t="str">
        <f t="shared" si="1487"/>
        <v>Very Low</v>
      </c>
      <c r="J3943">
        <v>209</v>
      </c>
      <c r="K3943" t="str">
        <f t="shared" si="1488"/>
        <v>Very Low</v>
      </c>
      <c r="L3943" t="s">
        <v>18622</v>
      </c>
      <c r="M3943">
        <v>945</v>
      </c>
      <c r="N3943" t="str">
        <f t="shared" si="1489"/>
        <v>Low</v>
      </c>
      <c r="O3943">
        <v>265107</v>
      </c>
      <c r="P3943" t="str">
        <f t="shared" si="1490"/>
        <v>Flop</v>
      </c>
      <c r="Q3943" t="s">
        <v>18623</v>
      </c>
      <c r="R3943" t="str">
        <f t="shared" si="1491"/>
        <v>Comedy</v>
      </c>
      <c r="S3943">
        <f t="shared" si="1492"/>
        <v>3</v>
      </c>
      <c r="T3943" t="s">
        <v>7291</v>
      </c>
      <c r="U3943" t="s">
        <v>18624</v>
      </c>
      <c r="V3943">
        <v>4617</v>
      </c>
      <c r="W3943" t="str">
        <f t="shared" si="1493"/>
        <v>Very Low</v>
      </c>
      <c r="X3943">
        <v>2282</v>
      </c>
      <c r="Y3943" t="str">
        <f t="shared" si="1494"/>
        <v>Low</v>
      </c>
      <c r="Z3943" t="s">
        <v>18625</v>
      </c>
      <c r="AA3943">
        <v>1</v>
      </c>
      <c r="AB3943" t="str">
        <f t="shared" si="1495"/>
        <v>Solo Star Poster</v>
      </c>
      <c r="AC3943" t="s">
        <v>18626</v>
      </c>
      <c r="AD3943" t="s">
        <v>18627</v>
      </c>
      <c r="AE3943">
        <v>93</v>
      </c>
      <c r="AF3943" t="str">
        <f t="shared" si="1496"/>
        <v>Very Low</v>
      </c>
      <c r="AG3943" t="s">
        <v>9</v>
      </c>
      <c r="AH3943" t="s">
        <v>341</v>
      </c>
      <c r="AI3943" t="s">
        <v>5584</v>
      </c>
      <c r="AJ3943" t="str">
        <f t="shared" si="1497"/>
        <v>Other/Unknown</v>
      </c>
      <c r="AK3943">
        <v>1500000</v>
      </c>
      <c r="AL3943" t="str">
        <f t="shared" si="1498"/>
        <v>Low Budget</v>
      </c>
      <c r="AM3943">
        <v>2000</v>
      </c>
      <c r="AN3943">
        <f t="shared" si="1499"/>
        <v>25</v>
      </c>
      <c r="AO3943" t="str">
        <f t="shared" si="1500"/>
        <v>Old Classic</v>
      </c>
      <c r="AP3943">
        <v>774</v>
      </c>
      <c r="AQ3943" t="str">
        <f t="shared" si="1501"/>
        <v>Very Low</v>
      </c>
      <c r="AR3943">
        <v>6.3</v>
      </c>
      <c r="AS3943" t="str">
        <f t="shared" si="1502"/>
        <v>Average</v>
      </c>
      <c r="AT3943">
        <v>1.85</v>
      </c>
      <c r="AU3943" t="str">
        <f t="shared" si="1503"/>
        <v>HDTV / Widescreen</v>
      </c>
      <c r="AV3943">
        <v>614</v>
      </c>
      <c r="AW3943" t="str">
        <f t="shared" si="1504"/>
        <v>Very Low</v>
      </c>
    </row>
    <row r="3944" spans="1:49" x14ac:dyDescent="0.3">
      <c r="A3944" t="s">
        <v>0</v>
      </c>
      <c r="B3944" t="s">
        <v>9276</v>
      </c>
      <c r="C3944">
        <v>33</v>
      </c>
      <c r="D3944" t="str">
        <f t="shared" si="1484"/>
        <v>Very Low</v>
      </c>
      <c r="E3944">
        <v>86</v>
      </c>
      <c r="F3944" t="str">
        <f t="shared" si="1485"/>
        <v>1h 26m</v>
      </c>
      <c r="G3944" t="str">
        <f t="shared" si="1486"/>
        <v>Featurette</v>
      </c>
      <c r="H3944">
        <v>8</v>
      </c>
      <c r="I3944" t="str">
        <f t="shared" si="1487"/>
        <v>Very Low</v>
      </c>
      <c r="J3944">
        <v>428</v>
      </c>
      <c r="K3944" t="str">
        <f t="shared" si="1488"/>
        <v>Very Low</v>
      </c>
      <c r="L3944" t="s">
        <v>3194</v>
      </c>
      <c r="M3944">
        <v>759</v>
      </c>
      <c r="N3944" t="str">
        <f t="shared" si="1489"/>
        <v>Low</v>
      </c>
      <c r="O3944">
        <v>185577</v>
      </c>
      <c r="P3944" t="str">
        <f t="shared" si="1490"/>
        <v>Flop</v>
      </c>
      <c r="Q3944" t="s">
        <v>1642</v>
      </c>
      <c r="R3944" t="str">
        <f t="shared" si="1491"/>
        <v>Comedy</v>
      </c>
      <c r="S3944">
        <f t="shared" si="1492"/>
        <v>1</v>
      </c>
      <c r="T3944" t="s">
        <v>614</v>
      </c>
      <c r="U3944" t="s">
        <v>18628</v>
      </c>
      <c r="V3944">
        <v>2133</v>
      </c>
      <c r="W3944" t="str">
        <f t="shared" si="1493"/>
        <v>Very Low</v>
      </c>
      <c r="X3944">
        <v>2805</v>
      </c>
      <c r="Y3944" t="str">
        <f t="shared" si="1494"/>
        <v>Low</v>
      </c>
      <c r="Z3944" t="s">
        <v>8963</v>
      </c>
      <c r="AA3944">
        <v>1</v>
      </c>
      <c r="AB3944" t="str">
        <f t="shared" si="1495"/>
        <v>Solo Star Poster</v>
      </c>
      <c r="AC3944" t="s">
        <v>18629</v>
      </c>
      <c r="AD3944" t="s">
        <v>18630</v>
      </c>
      <c r="AE3944">
        <v>31</v>
      </c>
      <c r="AF3944" t="str">
        <f t="shared" si="1496"/>
        <v>Very Low</v>
      </c>
      <c r="AG3944" t="s">
        <v>9</v>
      </c>
      <c r="AH3944" t="s">
        <v>28</v>
      </c>
      <c r="AI3944" t="s">
        <v>556</v>
      </c>
      <c r="AJ3944" t="str">
        <f t="shared" si="1497"/>
        <v>Adult</v>
      </c>
      <c r="AK3944">
        <v>4000000</v>
      </c>
      <c r="AL3944" t="str">
        <f t="shared" si="1498"/>
        <v>Low Budget</v>
      </c>
      <c r="AM3944">
        <v>1999</v>
      </c>
      <c r="AN3944">
        <f t="shared" si="1499"/>
        <v>26</v>
      </c>
      <c r="AO3944" t="str">
        <f t="shared" si="1500"/>
        <v>Old Classic</v>
      </c>
      <c r="AP3944">
        <v>638</v>
      </c>
      <c r="AQ3944" t="str">
        <f t="shared" si="1501"/>
        <v>Very Low</v>
      </c>
      <c r="AR3944">
        <v>6.3</v>
      </c>
      <c r="AS3944" t="str">
        <f t="shared" si="1502"/>
        <v>Average</v>
      </c>
      <c r="AT3944">
        <v>1.85</v>
      </c>
      <c r="AU3944" t="str">
        <f t="shared" si="1503"/>
        <v>HDTV / Widescreen</v>
      </c>
      <c r="AV3944">
        <v>182</v>
      </c>
      <c r="AW3944" t="str">
        <f t="shared" si="1504"/>
        <v>Very Low</v>
      </c>
    </row>
    <row r="3945" spans="1:49" x14ac:dyDescent="0.3">
      <c r="A3945" t="s">
        <v>0</v>
      </c>
      <c r="B3945" t="s">
        <v>18631</v>
      </c>
      <c r="C3945">
        <v>26</v>
      </c>
      <c r="D3945" t="str">
        <f t="shared" si="1484"/>
        <v>Very Low</v>
      </c>
      <c r="E3945">
        <v>120</v>
      </c>
      <c r="F3945" t="str">
        <f t="shared" si="1485"/>
        <v>2h 0m</v>
      </c>
      <c r="G3945" t="str">
        <f t="shared" si="1486"/>
        <v>Standard Movie</v>
      </c>
      <c r="H3945">
        <v>45</v>
      </c>
      <c r="I3945" t="str">
        <f t="shared" si="1487"/>
        <v>Very Low</v>
      </c>
      <c r="J3945">
        <v>69</v>
      </c>
      <c r="K3945" t="str">
        <f t="shared" si="1488"/>
        <v>Very Low</v>
      </c>
      <c r="L3945" t="s">
        <v>18632</v>
      </c>
      <c r="M3945">
        <v>623</v>
      </c>
      <c r="N3945" t="str">
        <f t="shared" si="1489"/>
        <v>Low</v>
      </c>
      <c r="O3945">
        <v>100412</v>
      </c>
      <c r="P3945" t="str">
        <f t="shared" si="1490"/>
        <v>Flop</v>
      </c>
      <c r="Q3945" t="s">
        <v>3380</v>
      </c>
      <c r="R3945" t="str">
        <f t="shared" si="1491"/>
        <v>Drama</v>
      </c>
      <c r="S3945">
        <f t="shared" si="1492"/>
        <v>1</v>
      </c>
      <c r="T3945" t="s">
        <v>18633</v>
      </c>
      <c r="U3945" t="s">
        <v>18634</v>
      </c>
      <c r="V3945">
        <v>2112</v>
      </c>
      <c r="W3945" t="str">
        <f t="shared" si="1493"/>
        <v>Very Low</v>
      </c>
      <c r="X3945">
        <v>824</v>
      </c>
      <c r="Y3945" t="str">
        <f t="shared" si="1494"/>
        <v>Very Low</v>
      </c>
      <c r="Z3945" t="s">
        <v>18635</v>
      </c>
      <c r="AA3945">
        <v>0</v>
      </c>
      <c r="AB3945" t="str">
        <f t="shared" si="1495"/>
        <v>Symbolic Poster</v>
      </c>
      <c r="AC3945" t="str">
        <f>AC3944</f>
        <v>competition|fake documentary|hairdresser|nudity|reference to liberace</v>
      </c>
      <c r="AD3945" t="s">
        <v>18636</v>
      </c>
      <c r="AE3945">
        <v>7</v>
      </c>
      <c r="AF3945" t="str">
        <f t="shared" si="1496"/>
        <v>Very Low</v>
      </c>
      <c r="AG3945" t="s">
        <v>8702</v>
      </c>
      <c r="AH3945" t="s">
        <v>2884</v>
      </c>
      <c r="AI3945" t="s">
        <v>11</v>
      </c>
      <c r="AJ3945" t="str">
        <f t="shared" si="1497"/>
        <v>Teen</v>
      </c>
      <c r="AK3945">
        <v>4000000</v>
      </c>
      <c r="AL3945" t="str">
        <f t="shared" si="1498"/>
        <v>Low Budget</v>
      </c>
      <c r="AM3945">
        <v>2013</v>
      </c>
      <c r="AN3945">
        <f t="shared" si="1499"/>
        <v>12</v>
      </c>
      <c r="AO3945" t="str">
        <f t="shared" si="1500"/>
        <v>Modern Classic</v>
      </c>
      <c r="AP3945">
        <v>85</v>
      </c>
      <c r="AQ3945" t="str">
        <f t="shared" si="1501"/>
        <v>Very Low</v>
      </c>
      <c r="AR3945">
        <v>7.7</v>
      </c>
      <c r="AS3945" t="str">
        <f t="shared" si="1502"/>
        <v>Good</v>
      </c>
      <c r="AT3945">
        <v>2.35</v>
      </c>
      <c r="AU3945" t="str">
        <f t="shared" si="1503"/>
        <v>Cinematic Widescreen</v>
      </c>
      <c r="AV3945">
        <v>0</v>
      </c>
      <c r="AW3945" t="str">
        <f t="shared" si="1504"/>
        <v>Very Low</v>
      </c>
    </row>
    <row r="3946" spans="1:49" x14ac:dyDescent="0.3">
      <c r="A3946" t="s">
        <v>0</v>
      </c>
      <c r="B3946" t="s">
        <v>15119</v>
      </c>
      <c r="C3946">
        <v>109</v>
      </c>
      <c r="D3946" t="str">
        <f t="shared" si="1484"/>
        <v>Low</v>
      </c>
      <c r="E3946">
        <v>106</v>
      </c>
      <c r="F3946" t="str">
        <f t="shared" si="1485"/>
        <v>1h 46m</v>
      </c>
      <c r="G3946" t="str">
        <f t="shared" si="1486"/>
        <v>Standard Movie</v>
      </c>
      <c r="H3946">
        <v>0</v>
      </c>
      <c r="I3946" t="str">
        <f t="shared" si="1487"/>
        <v>Very Low</v>
      </c>
      <c r="J3946">
        <v>67</v>
      </c>
      <c r="K3946" t="str">
        <f t="shared" si="1488"/>
        <v>Very Low</v>
      </c>
      <c r="L3946" t="s">
        <v>18637</v>
      </c>
      <c r="M3946">
        <v>617</v>
      </c>
      <c r="N3946" t="str">
        <f t="shared" si="1489"/>
        <v>Low</v>
      </c>
      <c r="O3946">
        <v>58214</v>
      </c>
      <c r="P3946" t="str">
        <f t="shared" si="1490"/>
        <v>Flop</v>
      </c>
      <c r="Q3946" t="s">
        <v>2096</v>
      </c>
      <c r="R3946" t="str">
        <f t="shared" si="1491"/>
        <v>Crime</v>
      </c>
      <c r="S3946">
        <f t="shared" si="1492"/>
        <v>3</v>
      </c>
      <c r="T3946" t="s">
        <v>1440</v>
      </c>
      <c r="U3946" t="s">
        <v>18638</v>
      </c>
      <c r="V3946">
        <v>34224</v>
      </c>
      <c r="W3946" t="str">
        <f t="shared" si="1493"/>
        <v>Low</v>
      </c>
      <c r="X3946">
        <v>916</v>
      </c>
      <c r="Y3946" t="str">
        <f t="shared" si="1494"/>
        <v>Very Low</v>
      </c>
      <c r="Z3946" t="s">
        <v>18639</v>
      </c>
      <c r="AA3946">
        <v>0</v>
      </c>
      <c r="AB3946" t="str">
        <f t="shared" si="1495"/>
        <v>Symbolic Poster</v>
      </c>
      <c r="AC3946" t="s">
        <v>18640</v>
      </c>
      <c r="AD3946" t="s">
        <v>18641</v>
      </c>
      <c r="AE3946">
        <v>137</v>
      </c>
      <c r="AF3946" t="str">
        <f t="shared" si="1496"/>
        <v>Very Low</v>
      </c>
      <c r="AG3946" t="s">
        <v>9</v>
      </c>
      <c r="AH3946" t="s">
        <v>10</v>
      </c>
      <c r="AI3946" t="s">
        <v>556</v>
      </c>
      <c r="AJ3946" t="str">
        <f t="shared" si="1497"/>
        <v>Adult</v>
      </c>
      <c r="AK3946">
        <v>9500000</v>
      </c>
      <c r="AL3946" t="str">
        <f t="shared" si="1498"/>
        <v>Low Budget</v>
      </c>
      <c r="AM3946">
        <v>2010</v>
      </c>
      <c r="AN3946">
        <f t="shared" si="1499"/>
        <v>15</v>
      </c>
      <c r="AO3946" t="str">
        <f t="shared" si="1500"/>
        <v>Modern Classic</v>
      </c>
      <c r="AP3946">
        <v>163</v>
      </c>
      <c r="AQ3946" t="str">
        <f t="shared" si="1501"/>
        <v>Very Low</v>
      </c>
      <c r="AR3946">
        <v>7</v>
      </c>
      <c r="AS3946" t="str">
        <f t="shared" si="1502"/>
        <v>Good</v>
      </c>
      <c r="AT3946">
        <v>2.35</v>
      </c>
      <c r="AU3946" t="str">
        <f t="shared" si="1503"/>
        <v>Cinematic Widescreen</v>
      </c>
      <c r="AV3946">
        <v>10000</v>
      </c>
      <c r="AW3946" t="str">
        <f t="shared" si="1504"/>
        <v>Low</v>
      </c>
    </row>
    <row r="3947" spans="1:49" x14ac:dyDescent="0.3">
      <c r="A3947" t="s">
        <v>0</v>
      </c>
      <c r="B3947" t="s">
        <v>3093</v>
      </c>
      <c r="C3947">
        <v>34</v>
      </c>
      <c r="D3947" t="str">
        <f t="shared" si="1484"/>
        <v>Very Low</v>
      </c>
      <c r="E3947">
        <v>103</v>
      </c>
      <c r="F3947" t="str">
        <f t="shared" si="1485"/>
        <v>1h 43m</v>
      </c>
      <c r="G3947" t="str">
        <f t="shared" si="1486"/>
        <v>Standard Movie</v>
      </c>
      <c r="H3947">
        <v>272</v>
      </c>
      <c r="I3947" t="str">
        <f t="shared" si="1487"/>
        <v>Very Low</v>
      </c>
      <c r="J3947">
        <v>70</v>
      </c>
      <c r="K3947" t="str">
        <f t="shared" si="1488"/>
        <v>Very Low</v>
      </c>
      <c r="L3947" t="s">
        <v>3094</v>
      </c>
      <c r="M3947">
        <v>736</v>
      </c>
      <c r="N3947" t="str">
        <f t="shared" si="1489"/>
        <v>Low</v>
      </c>
      <c r="O3947">
        <v>75078</v>
      </c>
      <c r="P3947" t="str">
        <f t="shared" si="1490"/>
        <v>Flop</v>
      </c>
      <c r="Q3947" t="s">
        <v>1642</v>
      </c>
      <c r="R3947" t="str">
        <f t="shared" si="1491"/>
        <v>Comedy</v>
      </c>
      <c r="S3947">
        <f t="shared" si="1492"/>
        <v>1</v>
      </c>
      <c r="T3947" t="s">
        <v>1845</v>
      </c>
      <c r="U3947" t="s">
        <v>18642</v>
      </c>
      <c r="V3947">
        <v>1398</v>
      </c>
      <c r="W3947" t="str">
        <f t="shared" si="1493"/>
        <v>Very Low</v>
      </c>
      <c r="X3947">
        <v>1403</v>
      </c>
      <c r="Y3947" t="str">
        <f t="shared" si="1494"/>
        <v>Low</v>
      </c>
      <c r="Z3947" t="s">
        <v>9824</v>
      </c>
      <c r="AA3947">
        <v>4</v>
      </c>
      <c r="AB3947" t="str">
        <f t="shared" si="1495"/>
        <v>Ensemble Poster</v>
      </c>
      <c r="AC3947" t="s">
        <v>18643</v>
      </c>
      <c r="AD3947" t="s">
        <v>18644</v>
      </c>
      <c r="AE3947">
        <v>26</v>
      </c>
      <c r="AF3947" t="str">
        <f t="shared" si="1496"/>
        <v>Very Low</v>
      </c>
      <c r="AG3947" t="s">
        <v>9</v>
      </c>
      <c r="AH3947" t="s">
        <v>10</v>
      </c>
      <c r="AI3947" t="s">
        <v>556</v>
      </c>
      <c r="AJ3947" t="str">
        <f t="shared" si="1497"/>
        <v>Adult</v>
      </c>
      <c r="AK3947">
        <v>14000000</v>
      </c>
      <c r="AL3947" t="str">
        <f t="shared" si="1498"/>
        <v>Low Budget</v>
      </c>
      <c r="AM3947">
        <v>2000</v>
      </c>
      <c r="AN3947">
        <f t="shared" si="1499"/>
        <v>25</v>
      </c>
      <c r="AO3947" t="str">
        <f t="shared" si="1500"/>
        <v>Old Classic</v>
      </c>
      <c r="AP3947">
        <v>450</v>
      </c>
      <c r="AQ3947" t="str">
        <f t="shared" si="1501"/>
        <v>Very Low</v>
      </c>
      <c r="AR3947">
        <v>6.3</v>
      </c>
      <c r="AS3947" t="str">
        <f t="shared" si="1502"/>
        <v>Average</v>
      </c>
      <c r="AT3947">
        <v>1.85</v>
      </c>
      <c r="AU3947" t="str">
        <f t="shared" si="1503"/>
        <v>HDTV / Widescreen</v>
      </c>
      <c r="AV3947">
        <v>132</v>
      </c>
      <c r="AW3947" t="str">
        <f t="shared" si="1504"/>
        <v>Very Low</v>
      </c>
    </row>
    <row r="3948" spans="1:49" x14ac:dyDescent="0.3">
      <c r="A3948" t="s">
        <v>0</v>
      </c>
      <c r="B3948" t="s">
        <v>13707</v>
      </c>
      <c r="C3948">
        <v>31</v>
      </c>
      <c r="D3948" t="str">
        <f t="shared" si="1484"/>
        <v>Very Low</v>
      </c>
      <c r="E3948">
        <v>93</v>
      </c>
      <c r="F3948" t="str">
        <f t="shared" si="1485"/>
        <v>1h 33m</v>
      </c>
      <c r="G3948" t="str">
        <f t="shared" si="1486"/>
        <v>Standard Movie</v>
      </c>
      <c r="H3948">
        <v>12</v>
      </c>
      <c r="I3948" t="str">
        <f t="shared" si="1487"/>
        <v>Very Low</v>
      </c>
      <c r="J3948">
        <v>15</v>
      </c>
      <c r="K3948" t="str">
        <f t="shared" si="1488"/>
        <v>Very Low</v>
      </c>
      <c r="L3948" t="s">
        <v>18645</v>
      </c>
      <c r="M3948">
        <v>578</v>
      </c>
      <c r="N3948" t="str">
        <f t="shared" si="1489"/>
        <v>Low</v>
      </c>
      <c r="O3948">
        <v>64359</v>
      </c>
      <c r="P3948" t="str">
        <f t="shared" si="1490"/>
        <v>Flop</v>
      </c>
      <c r="Q3948" t="s">
        <v>1652</v>
      </c>
      <c r="R3948" t="str">
        <f t="shared" si="1491"/>
        <v>Comedy</v>
      </c>
      <c r="S3948">
        <f t="shared" si="1492"/>
        <v>2</v>
      </c>
      <c r="T3948" t="s">
        <v>18646</v>
      </c>
      <c r="U3948" t="s">
        <v>18647</v>
      </c>
      <c r="V3948">
        <v>811</v>
      </c>
      <c r="W3948" t="str">
        <f t="shared" si="1493"/>
        <v>Very Low</v>
      </c>
      <c r="X3948">
        <v>643</v>
      </c>
      <c r="Y3948" t="str">
        <f t="shared" si="1494"/>
        <v>Very Low</v>
      </c>
      <c r="Z3948" t="s">
        <v>18648</v>
      </c>
      <c r="AA3948">
        <v>1</v>
      </c>
      <c r="AB3948" t="str">
        <f t="shared" si="1495"/>
        <v>Solo Star Poster</v>
      </c>
      <c r="AC3948" t="s">
        <v>18649</v>
      </c>
      <c r="AD3948" t="s">
        <v>18650</v>
      </c>
      <c r="AE3948">
        <v>26</v>
      </c>
      <c r="AF3948" t="str">
        <f t="shared" si="1496"/>
        <v>Very Low</v>
      </c>
      <c r="AG3948" t="s">
        <v>9</v>
      </c>
      <c r="AH3948" t="s">
        <v>28</v>
      </c>
      <c r="AI3948" t="s">
        <v>556</v>
      </c>
      <c r="AJ3948" t="str">
        <f t="shared" si="1497"/>
        <v>Adult</v>
      </c>
      <c r="AK3948">
        <v>2500000</v>
      </c>
      <c r="AL3948" t="str">
        <f t="shared" si="1498"/>
        <v>Low Budget</v>
      </c>
      <c r="AM3948">
        <v>1998</v>
      </c>
      <c r="AN3948">
        <f t="shared" si="1499"/>
        <v>27</v>
      </c>
      <c r="AO3948" t="str">
        <f t="shared" si="1500"/>
        <v>Old Classic</v>
      </c>
      <c r="AP3948">
        <v>29</v>
      </c>
      <c r="AQ3948" t="str">
        <f t="shared" si="1501"/>
        <v>Very Low</v>
      </c>
      <c r="AR3948">
        <v>5.9</v>
      </c>
      <c r="AS3948" t="str">
        <f t="shared" si="1502"/>
        <v>Below Average</v>
      </c>
      <c r="AT3948">
        <f>AT3947</f>
        <v>1.85</v>
      </c>
      <c r="AU3948" t="str">
        <f t="shared" si="1503"/>
        <v>HDTV / Widescreen</v>
      </c>
      <c r="AV3948">
        <v>108</v>
      </c>
      <c r="AW3948" t="str">
        <f t="shared" si="1504"/>
        <v>Very Low</v>
      </c>
    </row>
    <row r="3949" spans="1:49" x14ac:dyDescent="0.3">
      <c r="A3949" t="s">
        <v>0</v>
      </c>
      <c r="B3949" t="s">
        <v>10258</v>
      </c>
      <c r="C3949">
        <v>141</v>
      </c>
      <c r="D3949" t="str">
        <f t="shared" si="1484"/>
        <v>Low</v>
      </c>
      <c r="E3949">
        <v>112</v>
      </c>
      <c r="F3949" t="str">
        <f t="shared" si="1485"/>
        <v>1h 52m</v>
      </c>
      <c r="G3949" t="str">
        <f t="shared" si="1486"/>
        <v>Standard Movie</v>
      </c>
      <c r="H3949">
        <v>105</v>
      </c>
      <c r="I3949" t="str">
        <f t="shared" si="1487"/>
        <v>Very Low</v>
      </c>
      <c r="J3949">
        <v>748</v>
      </c>
      <c r="K3949" t="str">
        <f t="shared" si="1488"/>
        <v>Very Low</v>
      </c>
      <c r="L3949" t="s">
        <v>179</v>
      </c>
      <c r="M3949">
        <v>18000</v>
      </c>
      <c r="N3949" t="str">
        <f t="shared" si="1489"/>
        <v>Medium</v>
      </c>
      <c r="O3949">
        <v>317125</v>
      </c>
      <c r="P3949" t="str">
        <f t="shared" si="1490"/>
        <v>Flop</v>
      </c>
      <c r="Q3949" t="s">
        <v>185</v>
      </c>
      <c r="R3949" t="str">
        <f t="shared" si="1491"/>
        <v>Drama</v>
      </c>
      <c r="S3949">
        <f t="shared" si="1492"/>
        <v>2</v>
      </c>
      <c r="T3949" t="s">
        <v>409</v>
      </c>
      <c r="U3949" t="s">
        <v>18651</v>
      </c>
      <c r="V3949">
        <v>23334</v>
      </c>
      <c r="W3949" t="str">
        <f t="shared" si="1493"/>
        <v>Low</v>
      </c>
      <c r="X3949">
        <v>25269</v>
      </c>
      <c r="Y3949" t="str">
        <f t="shared" si="1494"/>
        <v>Medium</v>
      </c>
      <c r="Z3949" t="s">
        <v>996</v>
      </c>
      <c r="AA3949">
        <v>0</v>
      </c>
      <c r="AB3949" t="str">
        <f t="shared" si="1495"/>
        <v>Symbolic Poster</v>
      </c>
      <c r="AC3949" t="s">
        <v>18652</v>
      </c>
      <c r="AD3949" t="s">
        <v>18653</v>
      </c>
      <c r="AE3949">
        <v>87</v>
      </c>
      <c r="AF3949" t="str">
        <f t="shared" si="1496"/>
        <v>Very Low</v>
      </c>
      <c r="AG3949" t="s">
        <v>9</v>
      </c>
      <c r="AH3949" t="s">
        <v>341</v>
      </c>
      <c r="AI3949" t="s">
        <v>556</v>
      </c>
      <c r="AJ3949" t="str">
        <f t="shared" si="1497"/>
        <v>Adult</v>
      </c>
      <c r="AK3949">
        <v>16000000</v>
      </c>
      <c r="AL3949" t="str">
        <f t="shared" si="1498"/>
        <v>Low Budget</v>
      </c>
      <c r="AM3949">
        <v>2013</v>
      </c>
      <c r="AN3949">
        <f t="shared" si="1499"/>
        <v>12</v>
      </c>
      <c r="AO3949" t="str">
        <f t="shared" si="1500"/>
        <v>Modern Classic</v>
      </c>
      <c r="AP3949">
        <v>6000</v>
      </c>
      <c r="AQ3949" t="str">
        <f t="shared" si="1501"/>
        <v>Low</v>
      </c>
      <c r="AR3949">
        <v>6.2</v>
      </c>
      <c r="AS3949" t="str">
        <f t="shared" si="1502"/>
        <v>Average</v>
      </c>
      <c r="AT3949">
        <v>2.35</v>
      </c>
      <c r="AU3949" t="str">
        <f t="shared" si="1503"/>
        <v>Cinematic Widescreen</v>
      </c>
      <c r="AV3949">
        <v>0</v>
      </c>
      <c r="AW3949" t="str">
        <f t="shared" si="1504"/>
        <v>Very Low</v>
      </c>
    </row>
    <row r="3950" spans="1:49" x14ac:dyDescent="0.3">
      <c r="A3950" t="s">
        <v>0</v>
      </c>
      <c r="B3950" t="s">
        <v>18654</v>
      </c>
      <c r="C3950">
        <v>19</v>
      </c>
      <c r="D3950" t="str">
        <f t="shared" si="1484"/>
        <v>Very Low</v>
      </c>
      <c r="E3950">
        <v>100</v>
      </c>
      <c r="F3950" t="str">
        <f t="shared" si="1485"/>
        <v>1h 40m</v>
      </c>
      <c r="G3950" t="str">
        <f t="shared" si="1486"/>
        <v>Standard Movie</v>
      </c>
      <c r="H3950">
        <v>137</v>
      </c>
      <c r="I3950" t="str">
        <f t="shared" si="1487"/>
        <v>Very Low</v>
      </c>
      <c r="J3950">
        <v>476</v>
      </c>
      <c r="K3950" t="str">
        <f t="shared" si="1488"/>
        <v>Very Low</v>
      </c>
      <c r="L3950" t="s">
        <v>18655</v>
      </c>
      <c r="M3950">
        <v>4000</v>
      </c>
      <c r="N3950" t="str">
        <f t="shared" si="1489"/>
        <v>Low</v>
      </c>
      <c r="O3950">
        <f>O3949</f>
        <v>317125</v>
      </c>
      <c r="P3950" t="str">
        <f t="shared" si="1490"/>
        <v>Flop</v>
      </c>
      <c r="Q3950" t="s">
        <v>1386</v>
      </c>
      <c r="R3950" t="str">
        <f t="shared" si="1491"/>
        <v>Comedy</v>
      </c>
      <c r="S3950">
        <f t="shared" si="1492"/>
        <v>3</v>
      </c>
      <c r="T3950" t="s">
        <v>464</v>
      </c>
      <c r="U3950" t="s">
        <v>18656</v>
      </c>
      <c r="V3950">
        <v>1555</v>
      </c>
      <c r="W3950" t="str">
        <f t="shared" si="1493"/>
        <v>Very Low</v>
      </c>
      <c r="X3950">
        <v>5796</v>
      </c>
      <c r="Y3950" t="str">
        <f t="shared" si="1494"/>
        <v>Low</v>
      </c>
      <c r="Z3950" t="s">
        <v>11822</v>
      </c>
      <c r="AA3950">
        <v>0</v>
      </c>
      <c r="AB3950" t="str">
        <f t="shared" si="1495"/>
        <v>Symbolic Poster</v>
      </c>
      <c r="AC3950" t="s">
        <v>18657</v>
      </c>
      <c r="AD3950" t="s">
        <v>18658</v>
      </c>
      <c r="AE3950">
        <v>40</v>
      </c>
      <c r="AF3950" t="str">
        <f t="shared" si="1496"/>
        <v>Very Low</v>
      </c>
      <c r="AG3950" t="s">
        <v>9</v>
      </c>
      <c r="AH3950" t="s">
        <v>10</v>
      </c>
      <c r="AI3950" t="s">
        <v>556</v>
      </c>
      <c r="AJ3950" t="str">
        <f t="shared" si="1497"/>
        <v>Adult</v>
      </c>
      <c r="AK3950">
        <v>4000000</v>
      </c>
      <c r="AL3950" t="str">
        <f t="shared" si="1498"/>
        <v>Low Budget</v>
      </c>
      <c r="AM3950">
        <v>1998</v>
      </c>
      <c r="AN3950">
        <f t="shared" si="1499"/>
        <v>27</v>
      </c>
      <c r="AO3950" t="str">
        <f t="shared" si="1500"/>
        <v>Old Classic</v>
      </c>
      <c r="AP3950">
        <v>575</v>
      </c>
      <c r="AQ3950" t="str">
        <f t="shared" si="1501"/>
        <v>Very Low</v>
      </c>
      <c r="AR3950">
        <v>5</v>
      </c>
      <c r="AS3950" t="str">
        <f t="shared" si="1502"/>
        <v>Below Average</v>
      </c>
      <c r="AT3950">
        <v>2.35</v>
      </c>
      <c r="AU3950" t="str">
        <f t="shared" si="1503"/>
        <v>Cinematic Widescreen</v>
      </c>
      <c r="AV3950">
        <v>98</v>
      </c>
      <c r="AW3950" t="str">
        <f t="shared" si="1504"/>
        <v>Very Low</v>
      </c>
    </row>
    <row r="3951" spans="1:49" x14ac:dyDescent="0.3">
      <c r="A3951" t="s">
        <v>0</v>
      </c>
      <c r="B3951" t="s">
        <v>18659</v>
      </c>
      <c r="C3951">
        <v>64</v>
      </c>
      <c r="D3951" t="str">
        <f t="shared" si="1484"/>
        <v>Low</v>
      </c>
      <c r="E3951">
        <v>113</v>
      </c>
      <c r="F3951" t="str">
        <f t="shared" si="1485"/>
        <v>1h 53m</v>
      </c>
      <c r="G3951" t="str">
        <f t="shared" si="1486"/>
        <v>Standard Movie</v>
      </c>
      <c r="H3951">
        <v>58</v>
      </c>
      <c r="I3951" t="str">
        <f t="shared" si="1487"/>
        <v>Very Low</v>
      </c>
      <c r="J3951">
        <v>9</v>
      </c>
      <c r="K3951" t="str">
        <f t="shared" si="1488"/>
        <v>Very Low</v>
      </c>
      <c r="L3951" t="s">
        <v>18660</v>
      </c>
      <c r="M3951">
        <v>331</v>
      </c>
      <c r="N3951" t="str">
        <f t="shared" si="1489"/>
        <v>Low</v>
      </c>
      <c r="O3951">
        <v>146402</v>
      </c>
      <c r="P3951" t="str">
        <f t="shared" si="1490"/>
        <v>Flop</v>
      </c>
      <c r="Q3951" t="s">
        <v>2498</v>
      </c>
      <c r="R3951" t="str">
        <f t="shared" si="1491"/>
        <v>Comedy</v>
      </c>
      <c r="S3951">
        <f t="shared" si="1492"/>
        <v>2</v>
      </c>
      <c r="T3951" t="s">
        <v>17996</v>
      </c>
      <c r="U3951" t="s">
        <v>18661</v>
      </c>
      <c r="V3951">
        <v>9913</v>
      </c>
      <c r="W3951" t="str">
        <f t="shared" si="1493"/>
        <v>Very Low</v>
      </c>
      <c r="X3951">
        <v>387</v>
      </c>
      <c r="Y3951" t="str">
        <f t="shared" si="1494"/>
        <v>Very Low</v>
      </c>
      <c r="Z3951" t="s">
        <v>18662</v>
      </c>
      <c r="AA3951">
        <v>1</v>
      </c>
      <c r="AB3951" t="str">
        <f t="shared" si="1495"/>
        <v>Solo Star Poster</v>
      </c>
      <c r="AC3951" t="s">
        <v>18663</v>
      </c>
      <c r="AD3951" t="s">
        <v>18664</v>
      </c>
      <c r="AE3951">
        <v>38</v>
      </c>
      <c r="AF3951" t="str">
        <f t="shared" si="1496"/>
        <v>Very Low</v>
      </c>
      <c r="AG3951" t="s">
        <v>2749</v>
      </c>
      <c r="AH3951" t="s">
        <v>3542</v>
      </c>
      <c r="AI3951" t="s">
        <v>556</v>
      </c>
      <c r="AJ3951" t="str">
        <f t="shared" si="1497"/>
        <v>Adult</v>
      </c>
      <c r="AK3951">
        <v>4000000</v>
      </c>
      <c r="AL3951" t="str">
        <f t="shared" si="1498"/>
        <v>Low Budget</v>
      </c>
      <c r="AM3951">
        <v>2002</v>
      </c>
      <c r="AN3951">
        <f t="shared" si="1499"/>
        <v>23</v>
      </c>
      <c r="AO3951" t="str">
        <f t="shared" si="1500"/>
        <v>Old Classic</v>
      </c>
      <c r="AP3951">
        <v>27</v>
      </c>
      <c r="AQ3951" t="str">
        <f t="shared" si="1501"/>
        <v>Very Low</v>
      </c>
      <c r="AR3951">
        <v>7.7</v>
      </c>
      <c r="AS3951" t="str">
        <f t="shared" si="1502"/>
        <v>Good</v>
      </c>
      <c r="AT3951">
        <v>1.85</v>
      </c>
      <c r="AU3951" t="str">
        <f t="shared" si="1503"/>
        <v>HDTV / Widescreen</v>
      </c>
      <c r="AV3951">
        <v>0</v>
      </c>
      <c r="AW3951" t="str">
        <f t="shared" si="1504"/>
        <v>Very Low</v>
      </c>
    </row>
    <row r="3952" spans="1:49" x14ac:dyDescent="0.3">
      <c r="A3952" t="s">
        <v>0</v>
      </c>
      <c r="B3952" t="s">
        <v>18665</v>
      </c>
      <c r="C3952">
        <v>215</v>
      </c>
      <c r="D3952" t="str">
        <f t="shared" si="1484"/>
        <v>Medium</v>
      </c>
      <c r="E3952">
        <v>98</v>
      </c>
      <c r="F3952" t="str">
        <f t="shared" si="1485"/>
        <v>1h 38m</v>
      </c>
      <c r="G3952" t="str">
        <f t="shared" si="1486"/>
        <v>Standard Movie</v>
      </c>
      <c r="H3952">
        <v>53</v>
      </c>
      <c r="I3952" t="str">
        <f t="shared" si="1487"/>
        <v>Very Low</v>
      </c>
      <c r="J3952">
        <v>65</v>
      </c>
      <c r="K3952" t="str">
        <f t="shared" si="1488"/>
        <v>Very Low</v>
      </c>
      <c r="L3952" t="s">
        <v>18666</v>
      </c>
      <c r="M3952">
        <v>530</v>
      </c>
      <c r="N3952" t="str">
        <f t="shared" si="1489"/>
        <v>Low</v>
      </c>
      <c r="O3952">
        <v>18469</v>
      </c>
      <c r="P3952" t="str">
        <f t="shared" si="1490"/>
        <v>Flop</v>
      </c>
      <c r="Q3952" t="s">
        <v>753</v>
      </c>
      <c r="R3952" t="str">
        <f t="shared" si="1491"/>
        <v>Drama</v>
      </c>
      <c r="S3952">
        <f t="shared" si="1492"/>
        <v>3</v>
      </c>
      <c r="T3952" t="s">
        <v>18667</v>
      </c>
      <c r="U3952" t="s">
        <v>18668</v>
      </c>
      <c r="V3952">
        <v>34263</v>
      </c>
      <c r="W3952" t="str">
        <f t="shared" si="1493"/>
        <v>Low</v>
      </c>
      <c r="X3952">
        <v>1038</v>
      </c>
      <c r="Y3952" t="str">
        <f t="shared" si="1494"/>
        <v>Low</v>
      </c>
      <c r="Z3952" t="s">
        <v>14267</v>
      </c>
      <c r="AA3952">
        <v>1</v>
      </c>
      <c r="AB3952" t="str">
        <f t="shared" si="1495"/>
        <v>Solo Star Poster</v>
      </c>
      <c r="AC3952" t="s">
        <v>18669</v>
      </c>
      <c r="AD3952" t="s">
        <v>18670</v>
      </c>
      <c r="AE3952">
        <v>141</v>
      </c>
      <c r="AF3952" t="str">
        <f t="shared" si="1496"/>
        <v>Very Low</v>
      </c>
      <c r="AG3952" t="s">
        <v>9</v>
      </c>
      <c r="AH3952" t="s">
        <v>10</v>
      </c>
      <c r="AI3952" t="s">
        <v>556</v>
      </c>
      <c r="AJ3952" t="str">
        <f t="shared" si="1497"/>
        <v>Adult</v>
      </c>
      <c r="AK3952">
        <v>650000</v>
      </c>
      <c r="AL3952" t="str">
        <f t="shared" si="1498"/>
        <v>Low Budget</v>
      </c>
      <c r="AM3952">
        <v>2010</v>
      </c>
      <c r="AN3952">
        <f t="shared" si="1499"/>
        <v>15</v>
      </c>
      <c r="AO3952" t="str">
        <f t="shared" si="1500"/>
        <v>Modern Classic</v>
      </c>
      <c r="AP3952">
        <v>238</v>
      </c>
      <c r="AQ3952" t="str">
        <f t="shared" si="1501"/>
        <v>Very Low</v>
      </c>
      <c r="AR3952">
        <v>6.5</v>
      </c>
      <c r="AS3952" t="str">
        <f t="shared" si="1502"/>
        <v>Average</v>
      </c>
      <c r="AT3952">
        <v>2.35</v>
      </c>
      <c r="AU3952" t="str">
        <f t="shared" si="1503"/>
        <v>Cinematic Widescreen</v>
      </c>
      <c r="AV3952">
        <v>0</v>
      </c>
      <c r="AW3952" t="str">
        <f t="shared" si="1504"/>
        <v>Very Low</v>
      </c>
    </row>
    <row r="3953" spans="1:49" x14ac:dyDescent="0.3">
      <c r="A3953" t="s">
        <v>0</v>
      </c>
      <c r="B3953" t="str">
        <f>B3952</f>
        <v>Jim Mickle</v>
      </c>
      <c r="C3953">
        <v>5</v>
      </c>
      <c r="D3953" t="str">
        <f t="shared" si="1484"/>
        <v>Very Low</v>
      </c>
      <c r="E3953">
        <v>23</v>
      </c>
      <c r="F3953" t="str">
        <f t="shared" si="1485"/>
        <v>0h 23m</v>
      </c>
      <c r="G3953" t="str">
        <f t="shared" si="1486"/>
        <v>Short Film</v>
      </c>
      <c r="H3953">
        <f>H3952</f>
        <v>53</v>
      </c>
      <c r="I3953" t="str">
        <f t="shared" si="1487"/>
        <v>Very Low</v>
      </c>
      <c r="J3953">
        <v>218</v>
      </c>
      <c r="K3953" t="str">
        <f t="shared" si="1488"/>
        <v>Very Low</v>
      </c>
      <c r="L3953" t="s">
        <v>18671</v>
      </c>
      <c r="M3953">
        <v>254</v>
      </c>
      <c r="N3953" t="str">
        <f t="shared" si="1489"/>
        <v>Low</v>
      </c>
      <c r="O3953">
        <f>O3952</f>
        <v>18469</v>
      </c>
      <c r="P3953" t="str">
        <f t="shared" si="1490"/>
        <v>Flop</v>
      </c>
      <c r="Q3953" t="s">
        <v>2688</v>
      </c>
      <c r="R3953" t="str">
        <f t="shared" si="1491"/>
        <v>Comedy</v>
      </c>
      <c r="S3953">
        <f t="shared" si="1492"/>
        <v>3</v>
      </c>
      <c r="T3953" t="s">
        <v>18672</v>
      </c>
      <c r="U3953" t="s">
        <v>18673</v>
      </c>
      <c r="V3953">
        <v>7673</v>
      </c>
      <c r="W3953" t="str">
        <f t="shared" si="1493"/>
        <v>Very Low</v>
      </c>
      <c r="X3953">
        <v>915</v>
      </c>
      <c r="Y3953" t="str">
        <f t="shared" si="1494"/>
        <v>Very Low</v>
      </c>
      <c r="Z3953" t="s">
        <v>18674</v>
      </c>
      <c r="AA3953">
        <v>1</v>
      </c>
      <c r="AB3953" t="str">
        <f t="shared" si="1495"/>
        <v>Solo Star Poster</v>
      </c>
      <c r="AC3953" t="s">
        <v>18675</v>
      </c>
      <c r="AD3953" t="s">
        <v>18676</v>
      </c>
      <c r="AE3953">
        <v>47</v>
      </c>
      <c r="AF3953" t="str">
        <f t="shared" si="1496"/>
        <v>Very Low</v>
      </c>
      <c r="AG3953" t="s">
        <v>9</v>
      </c>
      <c r="AH3953" t="s">
        <v>10</v>
      </c>
      <c r="AI3953" t="s">
        <v>2720</v>
      </c>
      <c r="AJ3953" t="str">
        <f t="shared" si="1497"/>
        <v>Family</v>
      </c>
      <c r="AK3953">
        <f t="shared" ref="AK3953:AM3953" si="1505">AK3952</f>
        <v>650000</v>
      </c>
      <c r="AL3953" t="str">
        <f t="shared" si="1498"/>
        <v>Low Budget</v>
      </c>
      <c r="AM3953">
        <f t="shared" si="1505"/>
        <v>2010</v>
      </c>
      <c r="AN3953">
        <f t="shared" si="1499"/>
        <v>15</v>
      </c>
      <c r="AO3953" t="str">
        <f t="shared" si="1500"/>
        <v>Modern Classic</v>
      </c>
      <c r="AP3953">
        <v>248</v>
      </c>
      <c r="AQ3953" t="str">
        <f t="shared" si="1501"/>
        <v>Very Low</v>
      </c>
      <c r="AR3953">
        <v>6.1</v>
      </c>
      <c r="AS3953" t="str">
        <f t="shared" si="1502"/>
        <v>Average</v>
      </c>
      <c r="AT3953">
        <v>1.33</v>
      </c>
      <c r="AU3953" t="str">
        <f t="shared" si="1503"/>
        <v>Classic</v>
      </c>
      <c r="AV3953">
        <v>325</v>
      </c>
      <c r="AW3953" t="str">
        <f t="shared" si="1504"/>
        <v>Very Low</v>
      </c>
    </row>
    <row r="3954" spans="1:49" x14ac:dyDescent="0.3">
      <c r="A3954" t="s">
        <v>0</v>
      </c>
      <c r="B3954" t="s">
        <v>6702</v>
      </c>
      <c r="C3954">
        <v>12</v>
      </c>
      <c r="D3954" t="str">
        <f t="shared" si="1484"/>
        <v>Very Low</v>
      </c>
      <c r="E3954">
        <v>92</v>
      </c>
      <c r="F3954" t="str">
        <f t="shared" si="1485"/>
        <v>1h 32m</v>
      </c>
      <c r="G3954" t="str">
        <f t="shared" si="1486"/>
        <v>Standard Movie</v>
      </c>
      <c r="H3954">
        <v>19</v>
      </c>
      <c r="I3954" t="str">
        <f t="shared" si="1487"/>
        <v>Very Low</v>
      </c>
      <c r="J3954">
        <v>599</v>
      </c>
      <c r="K3954" t="str">
        <f t="shared" si="1488"/>
        <v>Very Low</v>
      </c>
      <c r="L3954" t="s">
        <v>7294</v>
      </c>
      <c r="M3954">
        <v>18000</v>
      </c>
      <c r="N3954" t="str">
        <f t="shared" si="1489"/>
        <v>Medium</v>
      </c>
      <c r="O3954">
        <v>12836</v>
      </c>
      <c r="P3954" t="str">
        <f t="shared" si="1490"/>
        <v>Flop</v>
      </c>
      <c r="Q3954" t="s">
        <v>1515</v>
      </c>
      <c r="R3954" t="str">
        <f t="shared" si="1491"/>
        <v>Biography</v>
      </c>
      <c r="S3954">
        <f t="shared" si="1492"/>
        <v>2</v>
      </c>
      <c r="T3954" t="s">
        <v>559</v>
      </c>
      <c r="U3954" t="s">
        <v>18677</v>
      </c>
      <c r="V3954">
        <v>1686</v>
      </c>
      <c r="W3954" t="str">
        <f t="shared" si="1493"/>
        <v>Very Low</v>
      </c>
      <c r="X3954">
        <v>20135</v>
      </c>
      <c r="Y3954" t="str">
        <f t="shared" si="1494"/>
        <v>Medium</v>
      </c>
      <c r="Z3954" t="s">
        <v>5557</v>
      </c>
      <c r="AA3954">
        <v>1</v>
      </c>
      <c r="AB3954" t="str">
        <f t="shared" si="1495"/>
        <v>Solo Star Poster</v>
      </c>
      <c r="AC3954" t="s">
        <v>18678</v>
      </c>
      <c r="AD3954" t="s">
        <v>18679</v>
      </c>
      <c r="AE3954">
        <v>28</v>
      </c>
      <c r="AF3954" t="str">
        <f t="shared" si="1496"/>
        <v>Very Low</v>
      </c>
      <c r="AG3954" t="s">
        <v>9</v>
      </c>
      <c r="AH3954" t="s">
        <v>10</v>
      </c>
      <c r="AI3954" t="s">
        <v>556</v>
      </c>
      <c r="AJ3954" t="str">
        <f t="shared" si="1497"/>
        <v>Adult</v>
      </c>
      <c r="AK3954">
        <v>4000000</v>
      </c>
      <c r="AL3954" t="str">
        <f t="shared" si="1498"/>
        <v>Low Budget</v>
      </c>
      <c r="AM3954">
        <v>1997</v>
      </c>
      <c r="AN3954">
        <f t="shared" si="1499"/>
        <v>28</v>
      </c>
      <c r="AO3954" t="str">
        <f t="shared" si="1500"/>
        <v>Old Classic</v>
      </c>
      <c r="AP3954">
        <v>759</v>
      </c>
      <c r="AQ3954" t="str">
        <f t="shared" si="1501"/>
        <v>Very Low</v>
      </c>
      <c r="AR3954">
        <v>5.8</v>
      </c>
      <c r="AS3954" t="str">
        <f t="shared" si="1502"/>
        <v>Below Average</v>
      </c>
      <c r="AT3954">
        <v>1.85</v>
      </c>
      <c r="AU3954" t="str">
        <f t="shared" si="1503"/>
        <v>HDTV / Widescreen</v>
      </c>
      <c r="AV3954">
        <v>161</v>
      </c>
      <c r="AW3954" t="str">
        <f t="shared" si="1504"/>
        <v>Very Low</v>
      </c>
    </row>
    <row r="3955" spans="1:49" x14ac:dyDescent="0.3">
      <c r="A3955" t="s">
        <v>0</v>
      </c>
      <c r="B3955" t="s">
        <v>18680</v>
      </c>
      <c r="C3955">
        <v>70</v>
      </c>
      <c r="D3955" t="str">
        <f t="shared" si="1484"/>
        <v>Low</v>
      </c>
      <c r="E3955">
        <v>106</v>
      </c>
      <c r="F3955" t="str">
        <f t="shared" si="1485"/>
        <v>1h 46m</v>
      </c>
      <c r="G3955" t="str">
        <f t="shared" si="1486"/>
        <v>Standard Movie</v>
      </c>
      <c r="H3955">
        <v>19</v>
      </c>
      <c r="I3955" t="str">
        <f t="shared" si="1487"/>
        <v>Very Low</v>
      </c>
      <c r="J3955">
        <v>9</v>
      </c>
      <c r="K3955" t="str">
        <f t="shared" si="1488"/>
        <v>Very Low</v>
      </c>
      <c r="L3955" t="s">
        <v>2371</v>
      </c>
      <c r="M3955">
        <v>585</v>
      </c>
      <c r="N3955" t="str">
        <f t="shared" si="1489"/>
        <v>Low</v>
      </c>
      <c r="O3955">
        <v>20262</v>
      </c>
      <c r="P3955" t="str">
        <f t="shared" si="1490"/>
        <v>Flop</v>
      </c>
      <c r="Q3955" t="s">
        <v>3380</v>
      </c>
      <c r="R3955" t="str">
        <f t="shared" si="1491"/>
        <v>Drama</v>
      </c>
      <c r="S3955">
        <f t="shared" si="1492"/>
        <v>1</v>
      </c>
      <c r="T3955" t="s">
        <v>14469</v>
      </c>
      <c r="U3955" t="s">
        <v>18681</v>
      </c>
      <c r="V3955">
        <v>1738</v>
      </c>
      <c r="W3955" t="str">
        <f t="shared" si="1493"/>
        <v>Very Low</v>
      </c>
      <c r="X3955">
        <v>629</v>
      </c>
      <c r="Y3955" t="str">
        <f t="shared" si="1494"/>
        <v>Very Low</v>
      </c>
      <c r="Z3955" t="s">
        <v>18682</v>
      </c>
      <c r="AA3955">
        <v>2</v>
      </c>
      <c r="AB3955" t="str">
        <f t="shared" si="1495"/>
        <v>Duo/Trio Poster</v>
      </c>
      <c r="AC3955" t="s">
        <v>18683</v>
      </c>
      <c r="AD3955" t="s">
        <v>18684</v>
      </c>
      <c r="AE3955">
        <v>10</v>
      </c>
      <c r="AF3955" t="str">
        <f t="shared" si="1496"/>
        <v>Very Low</v>
      </c>
      <c r="AG3955" t="s">
        <v>14474</v>
      </c>
      <c r="AH3955" t="s">
        <v>16812</v>
      </c>
      <c r="AI3955" t="s">
        <v>5584</v>
      </c>
      <c r="AJ3955" t="str">
        <f t="shared" si="1497"/>
        <v>Other/Unknown</v>
      </c>
      <c r="AK3955">
        <v>4000000</v>
      </c>
      <c r="AL3955" t="str">
        <f t="shared" si="1498"/>
        <v>Low Budget</v>
      </c>
      <c r="AM3955">
        <v>2014</v>
      </c>
      <c r="AN3955">
        <f t="shared" si="1499"/>
        <v>11</v>
      </c>
      <c r="AO3955" t="str">
        <f t="shared" si="1500"/>
        <v>Modern Classic</v>
      </c>
      <c r="AP3955">
        <v>29</v>
      </c>
      <c r="AQ3955" t="str">
        <f t="shared" si="1501"/>
        <v>Very Low</v>
      </c>
      <c r="AR3955">
        <v>6.1</v>
      </c>
      <c r="AS3955" t="str">
        <f t="shared" si="1502"/>
        <v>Average</v>
      </c>
      <c r="AT3955">
        <v>2.35</v>
      </c>
      <c r="AU3955" t="str">
        <f t="shared" si="1503"/>
        <v>Cinematic Widescreen</v>
      </c>
      <c r="AV3955">
        <v>278</v>
      </c>
      <c r="AW3955" t="str">
        <f t="shared" si="1504"/>
        <v>Very Low</v>
      </c>
    </row>
    <row r="3956" spans="1:49" x14ac:dyDescent="0.3">
      <c r="A3956" t="s">
        <v>0</v>
      </c>
      <c r="B3956" t="s">
        <v>18685</v>
      </c>
      <c r="C3956">
        <v>46</v>
      </c>
      <c r="D3956" t="str">
        <f t="shared" si="1484"/>
        <v>Very Low</v>
      </c>
      <c r="E3956">
        <v>119</v>
      </c>
      <c r="F3956" t="str">
        <f t="shared" si="1485"/>
        <v>1h 59m</v>
      </c>
      <c r="G3956" t="str">
        <f t="shared" si="1486"/>
        <v>Standard Movie</v>
      </c>
      <c r="H3956">
        <v>8</v>
      </c>
      <c r="I3956" t="str">
        <f t="shared" si="1487"/>
        <v>Very Low</v>
      </c>
      <c r="J3956">
        <v>2000</v>
      </c>
      <c r="K3956" t="str">
        <f t="shared" si="1488"/>
        <v>Low</v>
      </c>
      <c r="L3956" t="s">
        <v>13829</v>
      </c>
      <c r="M3956">
        <v>3000</v>
      </c>
      <c r="N3956" t="str">
        <f t="shared" si="1489"/>
        <v>Low</v>
      </c>
      <c r="O3956">
        <f t="shared" ref="O3956:O3960" si="1506">O3955</f>
        <v>20262</v>
      </c>
      <c r="P3956" t="str">
        <f t="shared" si="1490"/>
        <v>Flop</v>
      </c>
      <c r="Q3956" t="s">
        <v>2498</v>
      </c>
      <c r="R3956" t="str">
        <f t="shared" si="1491"/>
        <v>Comedy</v>
      </c>
      <c r="S3956">
        <f t="shared" si="1492"/>
        <v>2</v>
      </c>
      <c r="T3956" t="s">
        <v>7982</v>
      </c>
      <c r="U3956" t="s">
        <v>18686</v>
      </c>
      <c r="V3956">
        <v>3297</v>
      </c>
      <c r="W3956" t="str">
        <f t="shared" si="1493"/>
        <v>Very Low</v>
      </c>
      <c r="X3956">
        <v>10984</v>
      </c>
      <c r="Y3956" t="str">
        <f t="shared" si="1494"/>
        <v>Medium</v>
      </c>
      <c r="Z3956" t="s">
        <v>1346</v>
      </c>
      <c r="AA3956">
        <v>4</v>
      </c>
      <c r="AB3956" t="str">
        <f t="shared" si="1495"/>
        <v>Ensemble Poster</v>
      </c>
      <c r="AC3956" t="s">
        <v>18687</v>
      </c>
      <c r="AD3956" t="s">
        <v>18688</v>
      </c>
      <c r="AE3956">
        <v>42</v>
      </c>
      <c r="AF3956" t="str">
        <f t="shared" si="1496"/>
        <v>Very Low</v>
      </c>
      <c r="AG3956" t="s">
        <v>9</v>
      </c>
      <c r="AH3956" t="s">
        <v>10</v>
      </c>
      <c r="AI3956" t="s">
        <v>556</v>
      </c>
      <c r="AJ3956" t="str">
        <f t="shared" si="1497"/>
        <v>Adult</v>
      </c>
      <c r="AK3956">
        <v>4000000</v>
      </c>
      <c r="AL3956" t="str">
        <f t="shared" si="1498"/>
        <v>Low Budget</v>
      </c>
      <c r="AM3956">
        <v>2011</v>
      </c>
      <c r="AN3956">
        <f t="shared" si="1499"/>
        <v>14</v>
      </c>
      <c r="AO3956" t="str">
        <f t="shared" si="1500"/>
        <v>Modern Classic</v>
      </c>
      <c r="AP3956">
        <v>3000</v>
      </c>
      <c r="AQ3956" t="str">
        <f t="shared" si="1501"/>
        <v>Low</v>
      </c>
      <c r="AR3956">
        <v>6</v>
      </c>
      <c r="AS3956" t="str">
        <f t="shared" si="1502"/>
        <v>Average</v>
      </c>
      <c r="AT3956">
        <v>2.35</v>
      </c>
      <c r="AU3956" t="str">
        <f t="shared" si="1503"/>
        <v>Cinematic Widescreen</v>
      </c>
      <c r="AV3956">
        <v>798</v>
      </c>
      <c r="AW3956" t="str">
        <f t="shared" si="1504"/>
        <v>Very Low</v>
      </c>
    </row>
    <row r="3957" spans="1:49" x14ac:dyDescent="0.3">
      <c r="A3957" t="s">
        <v>0</v>
      </c>
      <c r="B3957" t="s">
        <v>15491</v>
      </c>
      <c r="C3957">
        <v>135</v>
      </c>
      <c r="D3957" t="str">
        <f t="shared" si="1484"/>
        <v>Low</v>
      </c>
      <c r="E3957">
        <v>99</v>
      </c>
      <c r="F3957" t="str">
        <f t="shared" si="1485"/>
        <v>1h 39m</v>
      </c>
      <c r="G3957" t="str">
        <f t="shared" si="1486"/>
        <v>Standard Movie</v>
      </c>
      <c r="H3957">
        <v>7</v>
      </c>
      <c r="I3957" t="str">
        <f t="shared" si="1487"/>
        <v>Very Low</v>
      </c>
      <c r="J3957">
        <v>641</v>
      </c>
      <c r="K3957" t="str">
        <f t="shared" si="1488"/>
        <v>Very Low</v>
      </c>
      <c r="L3957" t="s">
        <v>14328</v>
      </c>
      <c r="M3957">
        <v>762</v>
      </c>
      <c r="N3957" t="str">
        <f t="shared" si="1489"/>
        <v>Low</v>
      </c>
      <c r="O3957">
        <f t="shared" si="1506"/>
        <v>20262</v>
      </c>
      <c r="P3957" t="str">
        <f t="shared" si="1490"/>
        <v>Flop</v>
      </c>
      <c r="Q3957" t="s">
        <v>3307</v>
      </c>
      <c r="R3957" t="str">
        <f t="shared" si="1491"/>
        <v>Action</v>
      </c>
      <c r="S3957">
        <f t="shared" si="1492"/>
        <v>4</v>
      </c>
      <c r="T3957" t="s">
        <v>1766</v>
      </c>
      <c r="U3957" t="s">
        <v>18689</v>
      </c>
      <c r="V3957">
        <v>22220</v>
      </c>
      <c r="W3957" t="str">
        <f t="shared" si="1493"/>
        <v>Low</v>
      </c>
      <c r="X3957">
        <v>2631</v>
      </c>
      <c r="Y3957" t="str">
        <f t="shared" si="1494"/>
        <v>Low</v>
      </c>
      <c r="Z3957" t="s">
        <v>860</v>
      </c>
      <c r="AA3957">
        <v>1</v>
      </c>
      <c r="AB3957" t="str">
        <f t="shared" si="1495"/>
        <v>Solo Star Poster</v>
      </c>
      <c r="AC3957" t="s">
        <v>18690</v>
      </c>
      <c r="AD3957" t="s">
        <v>18691</v>
      </c>
      <c r="AE3957">
        <v>97</v>
      </c>
      <c r="AF3957" t="str">
        <f t="shared" si="1496"/>
        <v>Very Low</v>
      </c>
      <c r="AG3957" t="s">
        <v>9</v>
      </c>
      <c r="AH3957" t="s">
        <v>28</v>
      </c>
      <c r="AI3957" t="s">
        <v>556</v>
      </c>
      <c r="AJ3957" t="str">
        <f t="shared" si="1497"/>
        <v>Adult</v>
      </c>
      <c r="AK3957">
        <v>4000000</v>
      </c>
      <c r="AL3957" t="str">
        <f t="shared" si="1498"/>
        <v>Low Budget</v>
      </c>
      <c r="AM3957">
        <v>2011</v>
      </c>
      <c r="AN3957">
        <f t="shared" si="1499"/>
        <v>14</v>
      </c>
      <c r="AO3957" t="str">
        <f t="shared" si="1500"/>
        <v>Modern Classic</v>
      </c>
      <c r="AP3957">
        <v>706</v>
      </c>
      <c r="AQ3957" t="str">
        <f t="shared" si="1501"/>
        <v>Very Low</v>
      </c>
      <c r="AR3957">
        <v>6.3</v>
      </c>
      <c r="AS3957" t="str">
        <f t="shared" si="1502"/>
        <v>Average</v>
      </c>
      <c r="AT3957">
        <v>2.35</v>
      </c>
      <c r="AU3957" t="str">
        <f t="shared" si="1503"/>
        <v>Cinematic Widescreen</v>
      </c>
      <c r="AV3957">
        <v>0</v>
      </c>
      <c r="AW3957" t="str">
        <f t="shared" si="1504"/>
        <v>Very Low</v>
      </c>
    </row>
    <row r="3958" spans="1:49" x14ac:dyDescent="0.3">
      <c r="A3958" t="s">
        <v>0</v>
      </c>
      <c r="B3958" t="s">
        <v>8524</v>
      </c>
      <c r="C3958">
        <v>38</v>
      </c>
      <c r="D3958" t="str">
        <f t="shared" si="1484"/>
        <v>Very Low</v>
      </c>
      <c r="E3958">
        <v>90</v>
      </c>
      <c r="F3958" t="str">
        <f t="shared" si="1485"/>
        <v>1h 30m</v>
      </c>
      <c r="G3958" t="str">
        <f t="shared" si="1486"/>
        <v>Standard Movie</v>
      </c>
      <c r="H3958">
        <v>165</v>
      </c>
      <c r="I3958" t="str">
        <f t="shared" si="1487"/>
        <v>Very Low</v>
      </c>
      <c r="J3958">
        <v>150</v>
      </c>
      <c r="K3958" t="str">
        <f t="shared" si="1488"/>
        <v>Very Low</v>
      </c>
      <c r="L3958" t="s">
        <v>18692</v>
      </c>
      <c r="M3958">
        <v>686</v>
      </c>
      <c r="N3958" t="str">
        <f t="shared" si="1489"/>
        <v>Low</v>
      </c>
      <c r="O3958">
        <f t="shared" si="1506"/>
        <v>20262</v>
      </c>
      <c r="P3958" t="str">
        <f t="shared" si="1490"/>
        <v>Flop</v>
      </c>
      <c r="Q3958" t="s">
        <v>2757</v>
      </c>
      <c r="R3958" t="str">
        <f t="shared" si="1491"/>
        <v>Comedy</v>
      </c>
      <c r="S3958">
        <f t="shared" si="1492"/>
        <v>2</v>
      </c>
      <c r="T3958" t="s">
        <v>8525</v>
      </c>
      <c r="U3958" t="s">
        <v>18693</v>
      </c>
      <c r="V3958">
        <v>5137</v>
      </c>
      <c r="W3958" t="str">
        <f t="shared" si="1493"/>
        <v>Very Low</v>
      </c>
      <c r="X3958">
        <v>1298</v>
      </c>
      <c r="Y3958" t="str">
        <f t="shared" si="1494"/>
        <v>Low</v>
      </c>
      <c r="Z3958" t="s">
        <v>12588</v>
      </c>
      <c r="AA3958">
        <v>0</v>
      </c>
      <c r="AB3958" t="str">
        <f t="shared" si="1495"/>
        <v>Symbolic Poster</v>
      </c>
      <c r="AC3958" t="s">
        <v>18694</v>
      </c>
      <c r="AD3958" t="s">
        <v>18695</v>
      </c>
      <c r="AE3958">
        <v>50</v>
      </c>
      <c r="AF3958" t="str">
        <f t="shared" si="1496"/>
        <v>Very Low</v>
      </c>
      <c r="AG3958" t="s">
        <v>9</v>
      </c>
      <c r="AH3958" t="s">
        <v>239</v>
      </c>
      <c r="AI3958" t="s">
        <v>556</v>
      </c>
      <c r="AJ3958" t="str">
        <f t="shared" si="1497"/>
        <v>Adult</v>
      </c>
      <c r="AK3958">
        <f>AK3957</f>
        <v>4000000</v>
      </c>
      <c r="AL3958" t="str">
        <f t="shared" si="1498"/>
        <v>Low Budget</v>
      </c>
      <c r="AM3958">
        <v>2003</v>
      </c>
      <c r="AN3958">
        <f t="shared" si="1499"/>
        <v>22</v>
      </c>
      <c r="AO3958" t="str">
        <f t="shared" si="1500"/>
        <v>Old Classic</v>
      </c>
      <c r="AP3958">
        <v>246</v>
      </c>
      <c r="AQ3958" t="str">
        <f t="shared" si="1501"/>
        <v>Very Low</v>
      </c>
      <c r="AR3958">
        <v>6.3</v>
      </c>
      <c r="AS3958" t="str">
        <f t="shared" si="1502"/>
        <v>Average</v>
      </c>
      <c r="AT3958">
        <v>2.35</v>
      </c>
      <c r="AU3958" t="str">
        <f t="shared" si="1503"/>
        <v>Cinematic Widescreen</v>
      </c>
      <c r="AV3958">
        <v>688</v>
      </c>
      <c r="AW3958" t="str">
        <f t="shared" si="1504"/>
        <v>Very Low</v>
      </c>
    </row>
    <row r="3959" spans="1:49" x14ac:dyDescent="0.3">
      <c r="A3959" t="s">
        <v>0</v>
      </c>
      <c r="B3959" t="s">
        <v>18696</v>
      </c>
      <c r="C3959">
        <v>8</v>
      </c>
      <c r="D3959" t="str">
        <f t="shared" si="1484"/>
        <v>Very Low</v>
      </c>
      <c r="E3959">
        <v>120</v>
      </c>
      <c r="F3959" t="str">
        <f t="shared" si="1485"/>
        <v>2h 0m</v>
      </c>
      <c r="G3959" t="str">
        <f t="shared" si="1486"/>
        <v>Standard Movie</v>
      </c>
      <c r="H3959">
        <v>0</v>
      </c>
      <c r="I3959" t="str">
        <f t="shared" si="1487"/>
        <v>Very Low</v>
      </c>
      <c r="J3959">
        <v>22</v>
      </c>
      <c r="K3959" t="str">
        <f t="shared" si="1488"/>
        <v>Very Low</v>
      </c>
      <c r="L3959" t="s">
        <v>18697</v>
      </c>
      <c r="M3959">
        <v>114</v>
      </c>
      <c r="N3959" t="str">
        <f t="shared" si="1489"/>
        <v>Low</v>
      </c>
      <c r="O3959">
        <f t="shared" si="1506"/>
        <v>20262</v>
      </c>
      <c r="P3959" t="str">
        <f t="shared" si="1490"/>
        <v>Flop</v>
      </c>
      <c r="Q3959" t="s">
        <v>7014</v>
      </c>
      <c r="R3959" t="str">
        <f t="shared" si="1491"/>
        <v>Adventure</v>
      </c>
      <c r="S3959">
        <f t="shared" si="1492"/>
        <v>2</v>
      </c>
      <c r="T3959" t="s">
        <v>8720</v>
      </c>
      <c r="U3959" t="s">
        <v>18698</v>
      </c>
      <c r="V3959">
        <v>2488</v>
      </c>
      <c r="W3959" t="str">
        <f t="shared" si="1493"/>
        <v>Very Low</v>
      </c>
      <c r="X3959">
        <v>183</v>
      </c>
      <c r="Y3959" t="str">
        <f t="shared" si="1494"/>
        <v>Very Low</v>
      </c>
      <c r="Z3959" t="s">
        <v>18699</v>
      </c>
      <c r="AA3959">
        <v>0</v>
      </c>
      <c r="AB3959" t="str">
        <f t="shared" si="1495"/>
        <v>Symbolic Poster</v>
      </c>
      <c r="AC3959" t="s">
        <v>18700</v>
      </c>
      <c r="AD3959" t="s">
        <v>18701</v>
      </c>
      <c r="AE3959">
        <v>3</v>
      </c>
      <c r="AF3959" t="str">
        <f t="shared" si="1496"/>
        <v>Very Low</v>
      </c>
      <c r="AG3959" t="s">
        <v>5612</v>
      </c>
      <c r="AH3959" t="s">
        <v>7141</v>
      </c>
      <c r="AI3959" t="str">
        <f>AI3958</f>
        <v>R</v>
      </c>
      <c r="AJ3959" t="str">
        <f t="shared" si="1497"/>
        <v>Adult</v>
      </c>
      <c r="AK3959">
        <v>4000000</v>
      </c>
      <c r="AL3959" t="str">
        <f t="shared" si="1498"/>
        <v>Low Budget</v>
      </c>
      <c r="AM3959">
        <v>2013</v>
      </c>
      <c r="AN3959">
        <f t="shared" si="1499"/>
        <v>12</v>
      </c>
      <c r="AO3959" t="str">
        <f t="shared" si="1500"/>
        <v>Modern Classic</v>
      </c>
      <c r="AP3959">
        <v>45</v>
      </c>
      <c r="AQ3959" t="str">
        <f t="shared" si="1501"/>
        <v>Very Low</v>
      </c>
      <c r="AR3959">
        <v>7.5</v>
      </c>
      <c r="AS3959" t="str">
        <f t="shared" si="1502"/>
        <v>Good</v>
      </c>
      <c r="AT3959">
        <f>AT3958</f>
        <v>2.35</v>
      </c>
      <c r="AU3959" t="str">
        <f t="shared" si="1503"/>
        <v>Cinematic Widescreen</v>
      </c>
      <c r="AV3959">
        <v>282</v>
      </c>
      <c r="AW3959" t="str">
        <f t="shared" si="1504"/>
        <v>Very Low</v>
      </c>
    </row>
    <row r="3960" spans="1:49" x14ac:dyDescent="0.3">
      <c r="A3960" t="s">
        <v>0</v>
      </c>
      <c r="B3960" t="s">
        <v>18702</v>
      </c>
      <c r="C3960">
        <v>34</v>
      </c>
      <c r="D3960" t="str">
        <f t="shared" si="1484"/>
        <v>Very Low</v>
      </c>
      <c r="E3960">
        <v>168</v>
      </c>
      <c r="F3960" t="str">
        <f t="shared" si="1485"/>
        <v>2h 48m</v>
      </c>
      <c r="G3960" t="str">
        <f t="shared" si="1486"/>
        <v>Long Movie</v>
      </c>
      <c r="H3960">
        <v>0</v>
      </c>
      <c r="I3960" t="str">
        <f t="shared" si="1487"/>
        <v>Very Low</v>
      </c>
      <c r="J3960">
        <v>69</v>
      </c>
      <c r="K3960" t="str">
        <f t="shared" si="1488"/>
        <v>Very Low</v>
      </c>
      <c r="L3960" t="s">
        <v>7935</v>
      </c>
      <c r="M3960">
        <v>713</v>
      </c>
      <c r="N3960" t="str">
        <f t="shared" si="1489"/>
        <v>Low</v>
      </c>
      <c r="O3960">
        <f t="shared" si="1506"/>
        <v>20262</v>
      </c>
      <c r="P3960" t="str">
        <f t="shared" si="1490"/>
        <v>Flop</v>
      </c>
      <c r="Q3960" t="s">
        <v>18703</v>
      </c>
      <c r="R3960" t="str">
        <f t="shared" si="1491"/>
        <v>Drama</v>
      </c>
      <c r="S3960">
        <f t="shared" si="1492"/>
        <v>4</v>
      </c>
      <c r="T3960" t="s">
        <v>1716</v>
      </c>
      <c r="U3960" t="s">
        <v>18704</v>
      </c>
      <c r="V3960">
        <v>6303</v>
      </c>
      <c r="W3960" t="str">
        <f t="shared" si="1493"/>
        <v>Very Low</v>
      </c>
      <c r="X3960">
        <v>1541</v>
      </c>
      <c r="Y3960" t="str">
        <f t="shared" si="1494"/>
        <v>Low</v>
      </c>
      <c r="Z3960" t="s">
        <v>18705</v>
      </c>
      <c r="AA3960">
        <v>0</v>
      </c>
      <c r="AB3960" t="str">
        <f t="shared" si="1495"/>
        <v>Symbolic Poster</v>
      </c>
      <c r="AC3960" t="s">
        <v>18706</v>
      </c>
      <c r="AD3960" t="s">
        <v>18707</v>
      </c>
      <c r="AE3960">
        <v>129</v>
      </c>
      <c r="AF3960" t="str">
        <f t="shared" si="1496"/>
        <v>Very Low</v>
      </c>
      <c r="AG3960" t="s">
        <v>9</v>
      </c>
      <c r="AH3960" t="s">
        <v>10</v>
      </c>
      <c r="AI3960" t="s">
        <v>66</v>
      </c>
      <c r="AJ3960" t="str">
        <f t="shared" si="1497"/>
        <v>Family</v>
      </c>
      <c r="AK3960">
        <v>4000000</v>
      </c>
      <c r="AL3960" t="str">
        <f t="shared" si="1498"/>
        <v>Low Budget</v>
      </c>
      <c r="AM3960">
        <v>1972</v>
      </c>
      <c r="AN3960">
        <f t="shared" si="1499"/>
        <v>53</v>
      </c>
      <c r="AO3960" t="str">
        <f t="shared" si="1500"/>
        <v>Old Classic</v>
      </c>
      <c r="AP3960">
        <v>649</v>
      </c>
      <c r="AQ3960" t="str">
        <f t="shared" si="1501"/>
        <v>Very Low</v>
      </c>
      <c r="AR3960">
        <v>7.6</v>
      </c>
      <c r="AS3960" t="str">
        <f t="shared" si="1502"/>
        <v>Good</v>
      </c>
      <c r="AT3960">
        <v>2.35</v>
      </c>
      <c r="AU3960" t="str">
        <f t="shared" si="1503"/>
        <v>Cinematic Widescreen</v>
      </c>
      <c r="AV3960">
        <v>0</v>
      </c>
      <c r="AW3960" t="str">
        <f t="shared" si="1504"/>
        <v>Very Low</v>
      </c>
    </row>
    <row r="3961" spans="1:49" x14ac:dyDescent="0.3">
      <c r="A3961" t="s">
        <v>0</v>
      </c>
      <c r="B3961" t="s">
        <v>18708</v>
      </c>
      <c r="C3961">
        <v>36</v>
      </c>
      <c r="D3961" t="str">
        <f t="shared" si="1484"/>
        <v>Very Low</v>
      </c>
      <c r="E3961">
        <v>93</v>
      </c>
      <c r="F3961" t="str">
        <f t="shared" si="1485"/>
        <v>1h 33m</v>
      </c>
      <c r="G3961" t="str">
        <f t="shared" si="1486"/>
        <v>Standard Movie</v>
      </c>
      <c r="H3961">
        <v>55</v>
      </c>
      <c r="I3961" t="str">
        <f t="shared" si="1487"/>
        <v>Very Low</v>
      </c>
      <c r="J3961">
        <v>5</v>
      </c>
      <c r="K3961" t="str">
        <f t="shared" si="1488"/>
        <v>Very Low</v>
      </c>
      <c r="L3961" t="s">
        <v>18709</v>
      </c>
      <c r="M3961">
        <v>223</v>
      </c>
      <c r="N3961" t="str">
        <f t="shared" si="1489"/>
        <v>Low</v>
      </c>
      <c r="O3961">
        <v>4063</v>
      </c>
      <c r="P3961" t="str">
        <f t="shared" si="1490"/>
        <v>Flop</v>
      </c>
      <c r="Q3961" t="s">
        <v>3248</v>
      </c>
      <c r="R3961" t="str">
        <f t="shared" si="1491"/>
        <v>Drama</v>
      </c>
      <c r="S3961">
        <f t="shared" si="1492"/>
        <v>4</v>
      </c>
      <c r="T3961" t="s">
        <v>18710</v>
      </c>
      <c r="U3961" t="s">
        <v>18711</v>
      </c>
      <c r="V3961">
        <v>2086</v>
      </c>
      <c r="W3961" t="str">
        <f t="shared" si="1493"/>
        <v>Very Low</v>
      </c>
      <c r="X3961">
        <v>242</v>
      </c>
      <c r="Y3961" t="str">
        <f t="shared" si="1494"/>
        <v>Very Low</v>
      </c>
      <c r="Z3961" t="s">
        <v>18712</v>
      </c>
      <c r="AA3961">
        <v>3</v>
      </c>
      <c r="AB3961" t="str">
        <f t="shared" si="1495"/>
        <v>Duo/Trio Poster</v>
      </c>
      <c r="AC3961" t="str">
        <f>AC3960</f>
        <v>continental congress|debate|declaration of independence|massachusetts|pennsylvania</v>
      </c>
      <c r="AD3961" t="s">
        <v>18713</v>
      </c>
      <c r="AE3961">
        <v>20</v>
      </c>
      <c r="AF3961" t="str">
        <f t="shared" si="1496"/>
        <v>Very Low</v>
      </c>
      <c r="AG3961" t="s">
        <v>9</v>
      </c>
      <c r="AH3961" t="s">
        <v>239</v>
      </c>
      <c r="AI3961" t="s">
        <v>556</v>
      </c>
      <c r="AJ3961" t="str">
        <f t="shared" si="1497"/>
        <v>Adult</v>
      </c>
      <c r="AK3961">
        <v>4000000</v>
      </c>
      <c r="AL3961" t="str">
        <f t="shared" si="1498"/>
        <v>Low Budget</v>
      </c>
      <c r="AM3961">
        <v>2012</v>
      </c>
      <c r="AN3961">
        <f t="shared" si="1499"/>
        <v>13</v>
      </c>
      <c r="AO3961" t="str">
        <f t="shared" si="1500"/>
        <v>Modern Classic</v>
      </c>
      <c r="AP3961">
        <v>11</v>
      </c>
      <c r="AQ3961" t="str">
        <f t="shared" si="1501"/>
        <v>Very Low</v>
      </c>
      <c r="AR3961">
        <v>5.2</v>
      </c>
      <c r="AS3961" t="str">
        <f t="shared" si="1502"/>
        <v>Below Average</v>
      </c>
      <c r="AT3961">
        <v>2.35</v>
      </c>
      <c r="AU3961" t="str">
        <f t="shared" si="1503"/>
        <v>Cinematic Widescreen</v>
      </c>
      <c r="AV3961">
        <v>657</v>
      </c>
      <c r="AW3961" t="str">
        <f t="shared" si="1504"/>
        <v>Very Low</v>
      </c>
    </row>
    <row r="3962" spans="1:49" x14ac:dyDescent="0.3">
      <c r="A3962" t="s">
        <v>718</v>
      </c>
      <c r="B3962" t="s">
        <v>18714</v>
      </c>
      <c r="C3962">
        <v>35</v>
      </c>
      <c r="D3962" t="str">
        <f t="shared" si="1484"/>
        <v>Very Low</v>
      </c>
      <c r="E3962">
        <v>96</v>
      </c>
      <c r="F3962" t="str">
        <f t="shared" si="1485"/>
        <v>1h 36m</v>
      </c>
      <c r="G3962" t="str">
        <f t="shared" si="1486"/>
        <v>Standard Movie</v>
      </c>
      <c r="H3962">
        <v>177</v>
      </c>
      <c r="I3962" t="str">
        <f t="shared" si="1487"/>
        <v>Very Low</v>
      </c>
      <c r="J3962">
        <v>4</v>
      </c>
      <c r="K3962" t="str">
        <f t="shared" si="1488"/>
        <v>Very Low</v>
      </c>
      <c r="L3962" t="s">
        <v>18715</v>
      </c>
      <c r="M3962">
        <v>431</v>
      </c>
      <c r="N3962" t="str">
        <f t="shared" si="1489"/>
        <v>Low</v>
      </c>
      <c r="O3962">
        <f t="shared" ref="O3962:O3971" si="1507">O3961</f>
        <v>4063</v>
      </c>
      <c r="P3962" t="str">
        <f t="shared" si="1490"/>
        <v>Flop</v>
      </c>
      <c r="Q3962" t="s">
        <v>3367</v>
      </c>
      <c r="R3962" t="str">
        <f t="shared" si="1491"/>
        <v>Drama</v>
      </c>
      <c r="S3962">
        <f t="shared" si="1492"/>
        <v>2</v>
      </c>
      <c r="T3962" t="s">
        <v>18716</v>
      </c>
      <c r="U3962" t="s">
        <v>18717</v>
      </c>
      <c r="V3962">
        <v>3753</v>
      </c>
      <c r="W3962" t="str">
        <f t="shared" si="1493"/>
        <v>Very Low</v>
      </c>
      <c r="X3962">
        <v>457</v>
      </c>
      <c r="Y3962" t="str">
        <f t="shared" si="1494"/>
        <v>Very Low</v>
      </c>
      <c r="Z3962" t="s">
        <v>18718</v>
      </c>
      <c r="AA3962">
        <v>1</v>
      </c>
      <c r="AB3962" t="str">
        <f t="shared" si="1495"/>
        <v>Solo Star Poster</v>
      </c>
      <c r="AC3962" t="s">
        <v>18719</v>
      </c>
      <c r="AD3962" t="s">
        <v>18720</v>
      </c>
      <c r="AE3962">
        <v>53</v>
      </c>
      <c r="AF3962" t="str">
        <f t="shared" si="1496"/>
        <v>Very Low</v>
      </c>
      <c r="AG3962" t="s">
        <v>9</v>
      </c>
      <c r="AH3962" t="s">
        <v>10</v>
      </c>
      <c r="AI3962" t="s">
        <v>15909</v>
      </c>
      <c r="AJ3962" t="str">
        <f t="shared" si="1497"/>
        <v>Other/Unknown</v>
      </c>
      <c r="AK3962">
        <v>3950000</v>
      </c>
      <c r="AL3962" t="str">
        <f t="shared" si="1498"/>
        <v>Low Budget</v>
      </c>
      <c r="AM3962">
        <v>1930</v>
      </c>
      <c r="AN3962">
        <f t="shared" si="1499"/>
        <v>95</v>
      </c>
      <c r="AO3962" t="str">
        <f t="shared" si="1500"/>
        <v>Old Classic</v>
      </c>
      <c r="AP3962">
        <v>12</v>
      </c>
      <c r="AQ3962" t="str">
        <f t="shared" si="1501"/>
        <v>Very Low</v>
      </c>
      <c r="AR3962">
        <v>7.8</v>
      </c>
      <c r="AS3962" t="str">
        <f t="shared" si="1502"/>
        <v>Good</v>
      </c>
      <c r="AT3962">
        <v>1.2</v>
      </c>
      <c r="AU3962" t="str">
        <f t="shared" si="1503"/>
        <v/>
      </c>
      <c r="AV3962">
        <v>279</v>
      </c>
      <c r="AW3962" t="str">
        <f t="shared" si="1504"/>
        <v>Very Low</v>
      </c>
    </row>
    <row r="3963" spans="1:49" x14ac:dyDescent="0.3">
      <c r="A3963" t="s">
        <v>0</v>
      </c>
      <c r="B3963" t="s">
        <v>18721</v>
      </c>
      <c r="C3963">
        <v>6</v>
      </c>
      <c r="D3963" t="str">
        <f t="shared" si="1484"/>
        <v>Very Low</v>
      </c>
      <c r="E3963">
        <v>103</v>
      </c>
      <c r="F3963" t="str">
        <f t="shared" si="1485"/>
        <v>1h 43m</v>
      </c>
      <c r="G3963" t="str">
        <f t="shared" si="1486"/>
        <v>Standard Movie</v>
      </c>
      <c r="H3963">
        <v>0</v>
      </c>
      <c r="I3963" t="str">
        <f t="shared" si="1487"/>
        <v>Very Low</v>
      </c>
      <c r="J3963">
        <v>183</v>
      </c>
      <c r="K3963" t="str">
        <f t="shared" si="1488"/>
        <v>Very Low</v>
      </c>
      <c r="L3963" t="s">
        <v>2257</v>
      </c>
      <c r="M3963">
        <v>650</v>
      </c>
      <c r="N3963" t="str">
        <f t="shared" si="1489"/>
        <v>Low</v>
      </c>
      <c r="O3963">
        <f t="shared" si="1507"/>
        <v>4063</v>
      </c>
      <c r="P3963" t="str">
        <f t="shared" si="1490"/>
        <v>Flop</v>
      </c>
      <c r="Q3963" t="s">
        <v>1386</v>
      </c>
      <c r="R3963" t="str">
        <f t="shared" si="1491"/>
        <v>Comedy</v>
      </c>
      <c r="S3963">
        <f t="shared" si="1492"/>
        <v>3</v>
      </c>
      <c r="T3963" t="s">
        <v>2358</v>
      </c>
      <c r="U3963" t="s">
        <v>18722</v>
      </c>
      <c r="V3963">
        <v>2727</v>
      </c>
      <c r="W3963" t="str">
        <f t="shared" si="1493"/>
        <v>Very Low</v>
      </c>
      <c r="X3963">
        <v>1585</v>
      </c>
      <c r="Y3963" t="str">
        <f t="shared" si="1494"/>
        <v>Low</v>
      </c>
      <c r="Z3963" t="s">
        <v>18723</v>
      </c>
      <c r="AA3963">
        <v>5</v>
      </c>
      <c r="AB3963" t="str">
        <f t="shared" si="1495"/>
        <v>Ensemble Poster</v>
      </c>
      <c r="AC3963" t="s">
        <v>18724</v>
      </c>
      <c r="AD3963" t="s">
        <v>18725</v>
      </c>
      <c r="AE3963">
        <v>19</v>
      </c>
      <c r="AF3963" t="str">
        <f t="shared" si="1496"/>
        <v>Very Low</v>
      </c>
      <c r="AG3963" t="s">
        <v>9</v>
      </c>
      <c r="AH3963" t="s">
        <v>10</v>
      </c>
      <c r="AI3963" t="str">
        <f>AI3962</f>
        <v>Passed</v>
      </c>
      <c r="AJ3963" t="str">
        <f t="shared" si="1497"/>
        <v>Other/Unknown</v>
      </c>
      <c r="AK3963">
        <v>4000000</v>
      </c>
      <c r="AL3963" t="str">
        <f t="shared" si="1498"/>
        <v>Low Budget</v>
      </c>
      <c r="AM3963">
        <v>2007</v>
      </c>
      <c r="AN3963">
        <f t="shared" si="1499"/>
        <v>18</v>
      </c>
      <c r="AO3963" t="str">
        <f t="shared" si="1500"/>
        <v>Old Classic</v>
      </c>
      <c r="AP3963">
        <v>536</v>
      </c>
      <c r="AQ3963" t="str">
        <f t="shared" si="1501"/>
        <v>Very Low</v>
      </c>
      <c r="AR3963">
        <v>6.6</v>
      </c>
      <c r="AS3963" t="str">
        <f t="shared" si="1502"/>
        <v>Average</v>
      </c>
      <c r="AT3963">
        <v>1.85</v>
      </c>
      <c r="AU3963" t="str">
        <f t="shared" si="1503"/>
        <v>HDTV / Widescreen</v>
      </c>
      <c r="AV3963">
        <v>296</v>
      </c>
      <c r="AW3963" t="str">
        <f t="shared" si="1504"/>
        <v>Very Low</v>
      </c>
    </row>
    <row r="3964" spans="1:49" x14ac:dyDescent="0.3">
      <c r="A3964" t="s">
        <v>0</v>
      </c>
      <c r="B3964" t="s">
        <v>8401</v>
      </c>
      <c r="C3964">
        <v>39</v>
      </c>
      <c r="D3964" t="str">
        <f t="shared" si="1484"/>
        <v>Very Low</v>
      </c>
      <c r="E3964">
        <v>93</v>
      </c>
      <c r="F3964" t="str">
        <f t="shared" si="1485"/>
        <v>1h 33m</v>
      </c>
      <c r="G3964" t="str">
        <f t="shared" si="1486"/>
        <v>Standard Movie</v>
      </c>
      <c r="H3964">
        <v>21</v>
      </c>
      <c r="I3964" t="str">
        <f t="shared" si="1487"/>
        <v>Very Low</v>
      </c>
      <c r="J3964">
        <v>359</v>
      </c>
      <c r="K3964" t="str">
        <f t="shared" si="1488"/>
        <v>Very Low</v>
      </c>
      <c r="L3964" t="s">
        <v>18726</v>
      </c>
      <c r="M3964">
        <v>763</v>
      </c>
      <c r="N3964" t="str">
        <f t="shared" si="1489"/>
        <v>Low</v>
      </c>
      <c r="O3964">
        <f t="shared" si="1507"/>
        <v>4063</v>
      </c>
      <c r="P3964" t="str">
        <f t="shared" si="1490"/>
        <v>Flop</v>
      </c>
      <c r="Q3964" t="s">
        <v>6374</v>
      </c>
      <c r="R3964" t="str">
        <f t="shared" si="1491"/>
        <v>Horror</v>
      </c>
      <c r="S3964">
        <f t="shared" si="1492"/>
        <v>1</v>
      </c>
      <c r="T3964" t="s">
        <v>8903</v>
      </c>
      <c r="U3964" t="s">
        <v>18727</v>
      </c>
      <c r="V3964">
        <v>4146</v>
      </c>
      <c r="W3964" t="str">
        <f t="shared" si="1493"/>
        <v>Very Low</v>
      </c>
      <c r="X3964">
        <v>2651</v>
      </c>
      <c r="Y3964" t="str">
        <f t="shared" si="1494"/>
        <v>Low</v>
      </c>
      <c r="Z3964" t="s">
        <v>18728</v>
      </c>
      <c r="AA3964">
        <v>2</v>
      </c>
      <c r="AB3964" t="str">
        <f t="shared" si="1495"/>
        <v>Duo/Trio Poster</v>
      </c>
      <c r="AC3964" t="s">
        <v>18729</v>
      </c>
      <c r="AD3964" t="s">
        <v>18730</v>
      </c>
      <c r="AE3964">
        <v>29</v>
      </c>
      <c r="AF3964" t="str">
        <f t="shared" si="1496"/>
        <v>Very Low</v>
      </c>
      <c r="AG3964" t="s">
        <v>9</v>
      </c>
      <c r="AH3964" t="s">
        <v>10</v>
      </c>
      <c r="AI3964" t="s">
        <v>556</v>
      </c>
      <c r="AJ3964" t="str">
        <f t="shared" si="1497"/>
        <v>Adult</v>
      </c>
      <c r="AK3964">
        <v>4000000</v>
      </c>
      <c r="AL3964" t="str">
        <f t="shared" si="1498"/>
        <v>Low Budget</v>
      </c>
      <c r="AM3964">
        <v>2016</v>
      </c>
      <c r="AN3964">
        <f t="shared" si="1499"/>
        <v>9</v>
      </c>
      <c r="AO3964" t="str">
        <f t="shared" si="1500"/>
        <v>Modern Classic</v>
      </c>
      <c r="AP3964">
        <v>637</v>
      </c>
      <c r="AQ3964" t="str">
        <f t="shared" si="1501"/>
        <v>Very Low</v>
      </c>
      <c r="AR3964">
        <v>4.7</v>
      </c>
      <c r="AS3964" t="str">
        <f t="shared" si="1502"/>
        <v>Poor</v>
      </c>
      <c r="AT3964">
        <v>2.35</v>
      </c>
      <c r="AU3964" t="str">
        <f t="shared" si="1503"/>
        <v>Cinematic Widescreen</v>
      </c>
      <c r="AV3964">
        <v>0</v>
      </c>
      <c r="AW3964" t="str">
        <f t="shared" si="1504"/>
        <v>Very Low</v>
      </c>
    </row>
    <row r="3965" spans="1:49" x14ac:dyDescent="0.3">
      <c r="A3965" t="s">
        <v>0</v>
      </c>
      <c r="B3965" t="s">
        <v>18731</v>
      </c>
      <c r="C3965">
        <v>182</v>
      </c>
      <c r="D3965" t="str">
        <f t="shared" si="1484"/>
        <v>Low</v>
      </c>
      <c r="E3965">
        <v>84</v>
      </c>
      <c r="F3965" t="str">
        <f t="shared" si="1485"/>
        <v>1h 24m</v>
      </c>
      <c r="G3965" t="str">
        <f t="shared" si="1486"/>
        <v>Featurette</v>
      </c>
      <c r="H3965">
        <v>18</v>
      </c>
      <c r="I3965" t="str">
        <f t="shared" si="1487"/>
        <v>Very Low</v>
      </c>
      <c r="J3965">
        <v>35</v>
      </c>
      <c r="K3965" t="str">
        <f t="shared" si="1488"/>
        <v>Very Low</v>
      </c>
      <c r="L3965" t="s">
        <v>18732</v>
      </c>
      <c r="M3965">
        <v>399</v>
      </c>
      <c r="N3965" t="str">
        <f t="shared" si="1489"/>
        <v>Low</v>
      </c>
      <c r="O3965">
        <f t="shared" si="1507"/>
        <v>4063</v>
      </c>
      <c r="P3965" t="str">
        <f t="shared" si="1490"/>
        <v>Flop</v>
      </c>
      <c r="Q3965" t="s">
        <v>5515</v>
      </c>
      <c r="R3965" t="str">
        <f t="shared" si="1491"/>
        <v>Horror</v>
      </c>
      <c r="S3965">
        <f t="shared" si="1492"/>
        <v>2</v>
      </c>
      <c r="T3965" t="s">
        <v>18733</v>
      </c>
      <c r="U3965" t="s">
        <v>18734</v>
      </c>
      <c r="V3965">
        <v>27781</v>
      </c>
      <c r="W3965" t="str">
        <f t="shared" si="1493"/>
        <v>Low</v>
      </c>
      <c r="X3965">
        <v>644</v>
      </c>
      <c r="Y3965" t="str">
        <f t="shared" si="1494"/>
        <v>Very Low</v>
      </c>
      <c r="Z3965" t="s">
        <v>18735</v>
      </c>
      <c r="AA3965">
        <v>1</v>
      </c>
      <c r="AB3965" t="str">
        <f t="shared" si="1495"/>
        <v>Solo Star Poster</v>
      </c>
      <c r="AC3965" t="s">
        <v>18736</v>
      </c>
      <c r="AD3965" t="s">
        <v>18737</v>
      </c>
      <c r="AE3965">
        <v>104</v>
      </c>
      <c r="AF3965" t="str">
        <f t="shared" si="1496"/>
        <v>Very Low</v>
      </c>
      <c r="AG3965" t="s">
        <v>9</v>
      </c>
      <c r="AH3965" t="s">
        <v>341</v>
      </c>
      <c r="AI3965" t="s">
        <v>556</v>
      </c>
      <c r="AJ3965" t="str">
        <f t="shared" si="1497"/>
        <v>Adult</v>
      </c>
      <c r="AK3965">
        <f>AK3964</f>
        <v>4000000</v>
      </c>
      <c r="AL3965" t="str">
        <f t="shared" si="1498"/>
        <v>Low Budget</v>
      </c>
      <c r="AM3965">
        <v>2009</v>
      </c>
      <c r="AN3965">
        <f t="shared" si="1499"/>
        <v>16</v>
      </c>
      <c r="AO3965" t="str">
        <f t="shared" si="1500"/>
        <v>Old Classic</v>
      </c>
      <c r="AP3965">
        <v>129</v>
      </c>
      <c r="AQ3965" t="str">
        <f t="shared" si="1501"/>
        <v>Very Low</v>
      </c>
      <c r="AR3965">
        <v>6.7</v>
      </c>
      <c r="AS3965" t="str">
        <f t="shared" si="1502"/>
        <v>Average</v>
      </c>
      <c r="AT3965">
        <v>2.35</v>
      </c>
      <c r="AU3965" t="str">
        <f t="shared" si="1503"/>
        <v>Cinematic Widescreen</v>
      </c>
      <c r="AV3965">
        <v>0</v>
      </c>
      <c r="AW3965" t="str">
        <f t="shared" si="1504"/>
        <v>Very Low</v>
      </c>
    </row>
    <row r="3966" spans="1:49" x14ac:dyDescent="0.3">
      <c r="A3966" t="s">
        <v>0</v>
      </c>
      <c r="B3966" t="s">
        <v>15968</v>
      </c>
      <c r="C3966">
        <v>14</v>
      </c>
      <c r="D3966" t="str">
        <f t="shared" si="1484"/>
        <v>Very Low</v>
      </c>
      <c r="E3966">
        <v>81</v>
      </c>
      <c r="F3966" t="str">
        <f t="shared" si="1485"/>
        <v>1h 21m</v>
      </c>
      <c r="G3966" t="str">
        <f t="shared" si="1486"/>
        <v>Featurette</v>
      </c>
      <c r="H3966">
        <v>548</v>
      </c>
      <c r="I3966" t="str">
        <f t="shared" si="1487"/>
        <v>Very Low</v>
      </c>
      <c r="J3966">
        <v>104</v>
      </c>
      <c r="K3966" t="str">
        <f t="shared" si="1488"/>
        <v>Very Low</v>
      </c>
      <c r="L3966" t="s">
        <v>18738</v>
      </c>
      <c r="M3966">
        <v>166</v>
      </c>
      <c r="N3966" t="str">
        <f t="shared" si="1489"/>
        <v>Low</v>
      </c>
      <c r="O3966">
        <f t="shared" si="1507"/>
        <v>4063</v>
      </c>
      <c r="P3966" t="str">
        <f t="shared" si="1490"/>
        <v>Flop</v>
      </c>
      <c r="Q3966" t="s">
        <v>6374</v>
      </c>
      <c r="R3966" t="str">
        <f t="shared" si="1491"/>
        <v>Horror</v>
      </c>
      <c r="S3966">
        <f t="shared" si="1492"/>
        <v>1</v>
      </c>
      <c r="T3966" t="s">
        <v>18739</v>
      </c>
      <c r="U3966" t="s">
        <v>18740</v>
      </c>
      <c r="V3966">
        <v>1561</v>
      </c>
      <c r="W3966" t="str">
        <f t="shared" si="1493"/>
        <v>Very Low</v>
      </c>
      <c r="X3966">
        <v>609</v>
      </c>
      <c r="Y3966" t="str">
        <f t="shared" si="1494"/>
        <v>Very Low</v>
      </c>
      <c r="Z3966" t="s">
        <v>18741</v>
      </c>
      <c r="AA3966">
        <v>0</v>
      </c>
      <c r="AB3966" t="str">
        <f t="shared" si="1495"/>
        <v>Symbolic Poster</v>
      </c>
      <c r="AC3966" t="s">
        <v>18742</v>
      </c>
      <c r="AD3966" t="s">
        <v>18743</v>
      </c>
      <c r="AE3966">
        <v>21</v>
      </c>
      <c r="AF3966" t="str">
        <f t="shared" si="1496"/>
        <v>Very Low</v>
      </c>
      <c r="AG3966" t="s">
        <v>9</v>
      </c>
      <c r="AH3966" t="s">
        <v>10</v>
      </c>
      <c r="AI3966" t="s">
        <v>556</v>
      </c>
      <c r="AJ3966" t="str">
        <f t="shared" si="1497"/>
        <v>Adult</v>
      </c>
      <c r="AK3966">
        <v>4000000</v>
      </c>
      <c r="AL3966" t="str">
        <f t="shared" si="1498"/>
        <v>Low Budget</v>
      </c>
      <c r="AM3966">
        <v>2012</v>
      </c>
      <c r="AN3966">
        <f t="shared" si="1499"/>
        <v>13</v>
      </c>
      <c r="AO3966" t="str">
        <f t="shared" si="1500"/>
        <v>Modern Classic</v>
      </c>
      <c r="AP3966">
        <v>134</v>
      </c>
      <c r="AQ3966" t="str">
        <f t="shared" si="1501"/>
        <v>Very Low</v>
      </c>
      <c r="AR3966">
        <v>4.2</v>
      </c>
      <c r="AS3966" t="str">
        <f t="shared" si="1502"/>
        <v>Poor</v>
      </c>
      <c r="AT3966">
        <f>AT3965</f>
        <v>2.35</v>
      </c>
      <c r="AU3966" t="str">
        <f t="shared" si="1503"/>
        <v>Cinematic Widescreen</v>
      </c>
      <c r="AV3966">
        <v>531</v>
      </c>
      <c r="AW3966" t="str">
        <f t="shared" si="1504"/>
        <v>Very Low</v>
      </c>
    </row>
    <row r="3967" spans="1:49" x14ac:dyDescent="0.3">
      <c r="A3967" t="s">
        <v>0</v>
      </c>
      <c r="B3967" t="s">
        <v>18744</v>
      </c>
      <c r="C3967">
        <v>3</v>
      </c>
      <c r="D3967" t="str">
        <f t="shared" si="1484"/>
        <v>Very Low</v>
      </c>
      <c r="E3967">
        <v>84</v>
      </c>
      <c r="F3967" t="str">
        <f t="shared" si="1485"/>
        <v>1h 24m</v>
      </c>
      <c r="G3967" t="str">
        <f t="shared" si="1486"/>
        <v>Featurette</v>
      </c>
      <c r="H3967">
        <v>4</v>
      </c>
      <c r="I3967" t="str">
        <f t="shared" si="1487"/>
        <v>Very Low</v>
      </c>
      <c r="J3967">
        <v>271</v>
      </c>
      <c r="K3967" t="str">
        <f t="shared" si="1488"/>
        <v>Very Low</v>
      </c>
      <c r="L3967" t="s">
        <v>9469</v>
      </c>
      <c r="M3967">
        <v>637</v>
      </c>
      <c r="N3967" t="str">
        <f t="shared" si="1489"/>
        <v>Low</v>
      </c>
      <c r="O3967">
        <f t="shared" si="1507"/>
        <v>4063</v>
      </c>
      <c r="P3967" t="str">
        <f t="shared" si="1490"/>
        <v>Flop</v>
      </c>
      <c r="Q3967" t="s">
        <v>1652</v>
      </c>
      <c r="R3967" t="str">
        <f t="shared" si="1491"/>
        <v>Comedy</v>
      </c>
      <c r="S3967">
        <f t="shared" si="1492"/>
        <v>2</v>
      </c>
      <c r="T3967" t="s">
        <v>14518</v>
      </c>
      <c r="U3967" t="s">
        <v>18745</v>
      </c>
      <c r="V3967">
        <v>1929</v>
      </c>
      <c r="W3967" t="str">
        <f t="shared" si="1493"/>
        <v>Very Low</v>
      </c>
      <c r="X3967">
        <v>1932</v>
      </c>
      <c r="Y3967" t="str">
        <f t="shared" si="1494"/>
        <v>Low</v>
      </c>
      <c r="Z3967" t="s">
        <v>18746</v>
      </c>
      <c r="AA3967">
        <v>2</v>
      </c>
      <c r="AB3967" t="str">
        <f t="shared" si="1495"/>
        <v>Duo/Trio Poster</v>
      </c>
      <c r="AC3967" t="str">
        <f>AC3966</f>
        <v>motel|psychopath|psychopathic killer|road trip|vomiting</v>
      </c>
      <c r="AD3967" t="s">
        <v>18747</v>
      </c>
      <c r="AE3967">
        <v>4</v>
      </c>
      <c r="AF3967" t="str">
        <f t="shared" si="1496"/>
        <v>Very Low</v>
      </c>
      <c r="AG3967" t="s">
        <v>9</v>
      </c>
      <c r="AH3967" t="s">
        <v>10</v>
      </c>
      <c r="AI3967" t="s">
        <v>2720</v>
      </c>
      <c r="AJ3967" t="str">
        <f t="shared" si="1497"/>
        <v>Family</v>
      </c>
      <c r="AK3967">
        <v>4000000</v>
      </c>
      <c r="AL3967" t="str">
        <f t="shared" si="1498"/>
        <v>Low Budget</v>
      </c>
      <c r="AM3967">
        <v>2012</v>
      </c>
      <c r="AN3967">
        <f t="shared" si="1499"/>
        <v>13</v>
      </c>
      <c r="AO3967" t="str">
        <f t="shared" si="1500"/>
        <v>Modern Classic</v>
      </c>
      <c r="AP3967">
        <v>346</v>
      </c>
      <c r="AQ3967" t="str">
        <f t="shared" si="1501"/>
        <v>Very Low</v>
      </c>
      <c r="AR3967">
        <v>6.3</v>
      </c>
      <c r="AS3967" t="str">
        <f t="shared" si="1502"/>
        <v>Average</v>
      </c>
      <c r="AT3967">
        <v>1.78</v>
      </c>
      <c r="AU3967" t="str">
        <f t="shared" si="1503"/>
        <v>HDTV / Widescreen</v>
      </c>
      <c r="AV3967">
        <v>170</v>
      </c>
      <c r="AW3967" t="str">
        <f t="shared" si="1504"/>
        <v>Very Low</v>
      </c>
    </row>
    <row r="3968" spans="1:49" x14ac:dyDescent="0.3">
      <c r="A3968" t="s">
        <v>0</v>
      </c>
      <c r="B3968" t="s">
        <v>18748</v>
      </c>
      <c r="C3968">
        <v>3</v>
      </c>
      <c r="D3968" t="str">
        <f t="shared" si="1484"/>
        <v>Very Low</v>
      </c>
      <c r="E3968">
        <v>94</v>
      </c>
      <c r="F3968" t="str">
        <f t="shared" si="1485"/>
        <v>1h 34m</v>
      </c>
      <c r="G3968" t="str">
        <f t="shared" si="1486"/>
        <v>Standard Movie</v>
      </c>
      <c r="H3968">
        <v>103</v>
      </c>
      <c r="I3968" t="str">
        <f t="shared" si="1487"/>
        <v>Very Low</v>
      </c>
      <c r="J3968">
        <v>111</v>
      </c>
      <c r="K3968" t="str">
        <f t="shared" si="1488"/>
        <v>Very Low</v>
      </c>
      <c r="L3968" t="s">
        <v>16616</v>
      </c>
      <c r="M3968">
        <v>544</v>
      </c>
      <c r="N3968" t="str">
        <f t="shared" si="1489"/>
        <v>Low</v>
      </c>
      <c r="O3968">
        <f t="shared" si="1507"/>
        <v>4063</v>
      </c>
      <c r="P3968" t="str">
        <f t="shared" si="1490"/>
        <v>Flop</v>
      </c>
      <c r="Q3968" t="s">
        <v>18749</v>
      </c>
      <c r="R3968" t="str">
        <f t="shared" si="1491"/>
        <v>Adventure</v>
      </c>
      <c r="S3968">
        <f t="shared" si="1492"/>
        <v>4</v>
      </c>
      <c r="T3968" t="s">
        <v>18750</v>
      </c>
      <c r="U3968" t="s">
        <v>18751</v>
      </c>
      <c r="V3968">
        <v>724</v>
      </c>
      <c r="W3968" t="str">
        <f t="shared" si="1493"/>
        <v>Very Low</v>
      </c>
      <c r="X3968">
        <v>1150</v>
      </c>
      <c r="Y3968" t="str">
        <f t="shared" si="1494"/>
        <v>Low</v>
      </c>
      <c r="Z3968" t="s">
        <v>18752</v>
      </c>
      <c r="AA3968">
        <v>1</v>
      </c>
      <c r="AB3968" t="str">
        <f t="shared" si="1495"/>
        <v>Solo Star Poster</v>
      </c>
      <c r="AC3968" t="s">
        <v>18753</v>
      </c>
      <c r="AD3968" t="s">
        <v>18754</v>
      </c>
      <c r="AE3968">
        <v>15</v>
      </c>
      <c r="AF3968" t="str">
        <f t="shared" si="1496"/>
        <v>Very Low</v>
      </c>
      <c r="AG3968" t="s">
        <v>9</v>
      </c>
      <c r="AH3968" t="s">
        <v>8115</v>
      </c>
      <c r="AI3968" t="s">
        <v>66</v>
      </c>
      <c r="AJ3968" t="str">
        <f t="shared" si="1497"/>
        <v>Family</v>
      </c>
      <c r="AK3968">
        <v>4000000</v>
      </c>
      <c r="AL3968" t="str">
        <f t="shared" si="1498"/>
        <v>Low Budget</v>
      </c>
      <c r="AM3968">
        <v>2014</v>
      </c>
      <c r="AN3968">
        <f t="shared" si="1499"/>
        <v>11</v>
      </c>
      <c r="AO3968" t="str">
        <f t="shared" si="1500"/>
        <v>Modern Classic</v>
      </c>
      <c r="AP3968">
        <v>476</v>
      </c>
      <c r="AQ3968" t="str">
        <f t="shared" si="1501"/>
        <v>Very Low</v>
      </c>
      <c r="AR3968">
        <v>4.7</v>
      </c>
      <c r="AS3968" t="str">
        <f t="shared" si="1502"/>
        <v>Poor</v>
      </c>
      <c r="AT3968">
        <f>AT3967</f>
        <v>1.78</v>
      </c>
      <c r="AU3968" t="str">
        <f t="shared" si="1503"/>
        <v>HDTV / Widescreen</v>
      </c>
      <c r="AV3968">
        <v>365</v>
      </c>
      <c r="AW3968" t="str">
        <f t="shared" si="1504"/>
        <v>Very Low</v>
      </c>
    </row>
    <row r="3969" spans="1:49" x14ac:dyDescent="0.3">
      <c r="A3969" t="s">
        <v>0</v>
      </c>
      <c r="B3969" t="s">
        <v>2127</v>
      </c>
      <c r="C3969">
        <v>1</v>
      </c>
      <c r="D3969" t="str">
        <f t="shared" si="1484"/>
        <v>Very Low</v>
      </c>
      <c r="E3969">
        <v>141</v>
      </c>
      <c r="F3969" t="str">
        <f t="shared" si="1485"/>
        <v>2h 21m</v>
      </c>
      <c r="G3969" t="str">
        <f t="shared" si="1486"/>
        <v>Long Movie</v>
      </c>
      <c r="H3969">
        <v>335</v>
      </c>
      <c r="I3969" t="str">
        <f t="shared" si="1487"/>
        <v>Very Low</v>
      </c>
      <c r="J3969">
        <v>635</v>
      </c>
      <c r="K3969" t="str">
        <f t="shared" si="1488"/>
        <v>Very Low</v>
      </c>
      <c r="L3969" t="s">
        <v>822</v>
      </c>
      <c r="M3969">
        <v>11000</v>
      </c>
      <c r="N3969" t="str">
        <f t="shared" si="1489"/>
        <v>Medium</v>
      </c>
      <c r="O3969">
        <f t="shared" si="1507"/>
        <v>4063</v>
      </c>
      <c r="P3969" t="str">
        <f t="shared" si="1490"/>
        <v>Flop</v>
      </c>
      <c r="Q3969" t="s">
        <v>2128</v>
      </c>
      <c r="R3969" t="str">
        <f t="shared" si="1491"/>
        <v>Adventure</v>
      </c>
      <c r="S3969">
        <f t="shared" si="1492"/>
        <v>3</v>
      </c>
      <c r="T3969" t="s">
        <v>437</v>
      </c>
      <c r="U3969" t="s">
        <v>2129</v>
      </c>
      <c r="V3969">
        <v>67</v>
      </c>
      <c r="W3969" t="str">
        <f t="shared" si="1493"/>
        <v>Very Low</v>
      </c>
      <c r="X3969">
        <v>13391</v>
      </c>
      <c r="Y3969" t="str">
        <f t="shared" si="1494"/>
        <v>Medium</v>
      </c>
      <c r="Z3969" t="s">
        <v>1583</v>
      </c>
      <c r="AA3969">
        <v>2</v>
      </c>
      <c r="AB3969" t="str">
        <f t="shared" si="1495"/>
        <v>Duo/Trio Poster</v>
      </c>
      <c r="AC3969" t="s">
        <v>12672</v>
      </c>
      <c r="AD3969" t="s">
        <v>2130</v>
      </c>
      <c r="AE3969">
        <v>1</v>
      </c>
      <c r="AF3969" t="str">
        <f t="shared" si="1496"/>
        <v>Very Low</v>
      </c>
      <c r="AG3969" t="s">
        <v>9</v>
      </c>
      <c r="AH3969" t="s">
        <v>10</v>
      </c>
      <c r="AI3969" t="s">
        <v>11</v>
      </c>
      <c r="AJ3969" t="str">
        <f t="shared" si="1497"/>
        <v>Teen</v>
      </c>
      <c r="AK3969">
        <v>100000000</v>
      </c>
      <c r="AL3969" t="str">
        <f t="shared" si="1498"/>
        <v>High Budget</v>
      </c>
      <c r="AM3969">
        <v>2016</v>
      </c>
      <c r="AN3969">
        <f t="shared" si="1499"/>
        <v>9</v>
      </c>
      <c r="AO3969" t="str">
        <f t="shared" si="1500"/>
        <v>Modern Classic</v>
      </c>
      <c r="AP3969">
        <v>744</v>
      </c>
      <c r="AQ3969" t="str">
        <f t="shared" si="1501"/>
        <v>Very Low</v>
      </c>
      <c r="AR3969">
        <v>6</v>
      </c>
      <c r="AS3969" t="str">
        <f t="shared" si="1502"/>
        <v>Average</v>
      </c>
      <c r="AT3969">
        <v>2.35</v>
      </c>
      <c r="AU3969" t="str">
        <f t="shared" si="1503"/>
        <v>Cinematic Widescreen</v>
      </c>
      <c r="AV3969">
        <v>0</v>
      </c>
      <c r="AW3969" t="str">
        <f t="shared" si="1504"/>
        <v>Very Low</v>
      </c>
    </row>
    <row r="3970" spans="1:49" x14ac:dyDescent="0.3">
      <c r="A3970" t="s">
        <v>0</v>
      </c>
      <c r="B3970" t="s">
        <v>17222</v>
      </c>
      <c r="C3970">
        <v>62</v>
      </c>
      <c r="D3970" t="str">
        <f t="shared" si="1484"/>
        <v>Low</v>
      </c>
      <c r="E3970">
        <v>120</v>
      </c>
      <c r="F3970" t="str">
        <f t="shared" si="1485"/>
        <v>2h 0m</v>
      </c>
      <c r="G3970" t="str">
        <f t="shared" si="1486"/>
        <v>Standard Movie</v>
      </c>
      <c r="H3970">
        <v>160</v>
      </c>
      <c r="I3970" t="str">
        <f t="shared" si="1487"/>
        <v>Very Low</v>
      </c>
      <c r="J3970">
        <v>94</v>
      </c>
      <c r="K3970" t="str">
        <f t="shared" si="1488"/>
        <v>Very Low</v>
      </c>
      <c r="L3970" t="s">
        <v>18755</v>
      </c>
      <c r="M3970">
        <v>559</v>
      </c>
      <c r="N3970" t="str">
        <f t="shared" si="1489"/>
        <v>Low</v>
      </c>
      <c r="O3970">
        <f t="shared" si="1507"/>
        <v>4063</v>
      </c>
      <c r="P3970" t="str">
        <f t="shared" si="1490"/>
        <v>Flop</v>
      </c>
      <c r="Q3970" t="s">
        <v>5911</v>
      </c>
      <c r="R3970" t="str">
        <f t="shared" si="1491"/>
        <v>Biography</v>
      </c>
      <c r="S3970">
        <f t="shared" si="1492"/>
        <v>3</v>
      </c>
      <c r="T3970" t="s">
        <v>13981</v>
      </c>
      <c r="U3970" t="s">
        <v>18756</v>
      </c>
      <c r="V3970">
        <v>23713</v>
      </c>
      <c r="W3970" t="str">
        <f t="shared" si="1493"/>
        <v>Low</v>
      </c>
      <c r="X3970">
        <v>1238</v>
      </c>
      <c r="Y3970" t="str">
        <f t="shared" si="1494"/>
        <v>Low</v>
      </c>
      <c r="Z3970" t="s">
        <v>17293</v>
      </c>
      <c r="AA3970">
        <v>0</v>
      </c>
      <c r="AB3970" t="str">
        <f t="shared" si="1495"/>
        <v>Symbolic Poster</v>
      </c>
      <c r="AC3970" t="s">
        <v>18757</v>
      </c>
      <c r="AD3970" t="s">
        <v>18758</v>
      </c>
      <c r="AE3970">
        <v>167</v>
      </c>
      <c r="AF3970" t="str">
        <f t="shared" si="1496"/>
        <v>Very Low</v>
      </c>
      <c r="AG3970" t="s">
        <v>9</v>
      </c>
      <c r="AH3970" t="s">
        <v>28</v>
      </c>
      <c r="AI3970" t="s">
        <v>6007</v>
      </c>
      <c r="AJ3970" t="str">
        <f t="shared" si="1497"/>
        <v>Other/Unknown</v>
      </c>
      <c r="AK3970">
        <v>2000000</v>
      </c>
      <c r="AL3970" t="str">
        <f t="shared" si="1498"/>
        <v>Low Budget</v>
      </c>
      <c r="AM3970">
        <v>1966</v>
      </c>
      <c r="AN3970">
        <f t="shared" si="1499"/>
        <v>59</v>
      </c>
      <c r="AO3970" t="str">
        <f t="shared" si="1500"/>
        <v>Old Classic</v>
      </c>
      <c r="AP3970">
        <v>269</v>
      </c>
      <c r="AQ3970" t="str">
        <f t="shared" si="1501"/>
        <v>Very Low</v>
      </c>
      <c r="AR3970">
        <v>7.9</v>
      </c>
      <c r="AS3970" t="str">
        <f t="shared" si="1502"/>
        <v>Good</v>
      </c>
      <c r="AT3970">
        <v>1.66</v>
      </c>
      <c r="AU3970" t="str">
        <f t="shared" si="1503"/>
        <v/>
      </c>
      <c r="AV3970">
        <v>2000</v>
      </c>
      <c r="AW3970" t="str">
        <f t="shared" si="1504"/>
        <v>Low</v>
      </c>
    </row>
    <row r="3971" spans="1:49" x14ac:dyDescent="0.3">
      <c r="A3971" t="s">
        <v>0</v>
      </c>
      <c r="B3971" t="s">
        <v>10116</v>
      </c>
      <c r="C3971">
        <v>161</v>
      </c>
      <c r="D3971" t="str">
        <f t="shared" ref="D3971:D4034" si="1508">IF(C3971&lt;=50,"Very Low",
IF(C3971&lt;=200,"Low",
IF(C3971&lt;=500,"Medium",
IF(C3971&lt;=1000,"High","Very High"))))</f>
        <v>Low</v>
      </c>
      <c r="E3971">
        <v>121</v>
      </c>
      <c r="F3971" t="str">
        <f t="shared" ref="F3971:F4034" si="1509">INT(E3971/60) &amp; "h " &amp; MOD(E3971,60) &amp; "m"</f>
        <v>2h 1m</v>
      </c>
      <c r="G3971" t="str">
        <f t="shared" ref="G3971:G4034" si="1510">IF(E3971&lt;60,"Short Film",IF(E3971&lt;90,"Featurette",IF(E3971&lt;=120,"Standard Movie",IF(E3971&lt;=180,"Long Movie","Epic"))))</f>
        <v>Long Movie</v>
      </c>
      <c r="H3971">
        <v>0</v>
      </c>
      <c r="I3971" t="str">
        <f t="shared" ref="I3971:I4034" si="1511">IF(H3971&lt;=1000,"Very Low",IF(H3971&lt;=10000,"Low",IF(H3971&lt;=50000,"Medium",IF(H3971&lt;=200000,"High","Very High"))))</f>
        <v>Very Low</v>
      </c>
      <c r="J3971">
        <v>682</v>
      </c>
      <c r="K3971" t="str">
        <f t="shared" ref="K3971:K4034" si="1512">IF(J3971&lt;=1000,"Very Low",IF(J3971&lt;=10000,"Low",IF(J3971&lt;=50000,"Medium",IF(J3971&lt;=200000,"High","Very High"))))</f>
        <v>Very Low</v>
      </c>
      <c r="L3971" t="s">
        <v>5590</v>
      </c>
      <c r="M3971">
        <v>3000</v>
      </c>
      <c r="N3971" t="str">
        <f t="shared" ref="N3971:N4034" si="1513">IF(A3971&lt;=1000,"Very Low",
IF(M3971&lt;=10000,"Low",IF(M3971&lt;=50000,"Medium",IF(M3971&lt;=200000,"High","Very High"))))</f>
        <v>Low</v>
      </c>
      <c r="O3971">
        <f t="shared" si="1507"/>
        <v>4063</v>
      </c>
      <c r="P3971" t="str">
        <f t="shared" ref="P3971:P4034" si="1514">IF(AND(O3971&gt;=500000000),"Blockbuster",
IF(AND(O3971&gt;=200000000,O3971&lt;=499999999),"Superhit",
IF(AND(O3971&gt;=50000000,O3971&lt;=199999999),"Hit",
IF(AND(O3971&gt;=10000000,O3971&lt;=49999999),"Average",
IF(AND(O3971&lt;=10000000),"Flop","")))))</f>
        <v>Flop</v>
      </c>
      <c r="Q3971" t="s">
        <v>185</v>
      </c>
      <c r="R3971" t="str">
        <f t="shared" ref="R3971:R4034" si="1515">LEFT(Q3971, FIND("|",Q3971&amp;"|")-1)</f>
        <v>Drama</v>
      </c>
      <c r="S3971">
        <f t="shared" ref="S3971:S4034" si="1516">LEN(Q3971)-LEN(SUBSTITUTE(Q3971,"|",""))+1</f>
        <v>2</v>
      </c>
      <c r="T3971" t="s">
        <v>1660</v>
      </c>
      <c r="U3971" t="s">
        <v>18759</v>
      </c>
      <c r="V3971">
        <v>103493</v>
      </c>
      <c r="W3971" t="str">
        <f t="shared" ref="W3971:W4034" si="1517">IF(V3971&lt;=10000,"Very Low",IF(V3971&lt;=50000,"Low",IF(V3971&lt;=200000,"Medium",IF(V3971&lt;=500000,"High","Very High"))))</f>
        <v>Medium</v>
      </c>
      <c r="X3971">
        <v>5987</v>
      </c>
      <c r="Y3971" t="str">
        <f t="shared" ref="Y3971:Y4034" si="1518">IF(X3971&lt;=1000,"Very Low",IF(X3971&lt;=10000,"Low",IF(X3971&lt;=50000,"Medium",IF(X3971&lt;=200000,"High","Very High"))))</f>
        <v>Low</v>
      </c>
      <c r="Z3971" t="s">
        <v>17167</v>
      </c>
      <c r="AA3971">
        <v>0</v>
      </c>
      <c r="AB3971" t="str">
        <f t="shared" ref="AB3971:AB4034" si="1519">IF(AA3971=0,"Symbolic Poster",IF(AA3971=1,"Solo Star Poster",IF(AA3971&lt;=3,"Duo/Trio Poster","Ensemble Poster")))</f>
        <v>Symbolic Poster</v>
      </c>
      <c r="AC3971" t="s">
        <v>18760</v>
      </c>
      <c r="AD3971" t="s">
        <v>18761</v>
      </c>
      <c r="AE3971">
        <v>317</v>
      </c>
      <c r="AF3971" t="str">
        <f t="shared" ref="AF3971:AF4034" si="1520">IF(AE3971&lt;=500,"Very Low",IF(AE3971&lt;=2000,"Low",IF(AE3971&lt;=5000,"Medium",IF(AE3971&lt;=15000,"High","Very High"))))</f>
        <v>Very Low</v>
      </c>
      <c r="AG3971" t="s">
        <v>9</v>
      </c>
      <c r="AH3971" t="s">
        <v>10</v>
      </c>
      <c r="AI3971" t="s">
        <v>556</v>
      </c>
      <c r="AJ3971" t="str">
        <f t="shared" ref="AJ3971:AJ4034" si="1521">IF(OR(AI3971="G",AI3971="PG",AI3971="U",AI3971="TV-Y",AI3971="TV-G"),"Family",IF(OR(AI3971="PG-13",AI3971="UA",AI3971="TV-14"),"Teen",IF(OR(AI3971="R",AI3971="NC-17",AI3971="A",AI3971="TV-MA"),"Adult",IF(AI3971="Not Rated","No Rating","Other/Unknown"))))</f>
        <v>Adult</v>
      </c>
      <c r="AK3971">
        <v>3800000</v>
      </c>
      <c r="AL3971" t="str">
        <f t="shared" ref="AL3971:AL4034" si="1522">IF(AK3971&gt;=200000000,"Very High Budget",
IF(AND(AK3971&gt;=100000000,AK3971&lt;=199999999),"High Budget",
IF(AND(AK3971&gt;=30000000,AK3971&lt;=99999999),"Medium Budget",
IF(AK3971&lt;30000000,"Low Budget",""))))</f>
        <v>Low Budget</v>
      </c>
      <c r="AM3971">
        <v>1976</v>
      </c>
      <c r="AN3971">
        <f t="shared" ref="AN3971:AN4034" si="1523">$AY$20-AM3971</f>
        <v>49</v>
      </c>
      <c r="AO3971" t="str">
        <f t="shared" ref="AO3971:AO4034" si="1524">IF(AN3971&lt;=5,"Recent",IF(AND(AN3971&gt;=6,AN3971&lt;=15),"Modern Classic",IF(AN3971&gt;15,"Old Classic","")))</f>
        <v>Old Classic</v>
      </c>
      <c r="AP3971">
        <v>977</v>
      </c>
      <c r="AQ3971" t="str">
        <f t="shared" ref="AQ3971:AQ4034" si="1525">IF(AP3971&lt;=1000,"Very Low",IF(AP3971&lt;=10000,"Low",IF(AP3971&lt;=50000,"Medium",IF(AP3971&lt;=200000,"High","Very High"))))</f>
        <v>Very Low</v>
      </c>
      <c r="AR3971">
        <v>8.1</v>
      </c>
      <c r="AS3971" t="str">
        <f t="shared" ref="AS3971:AS4034" si="1526">IF(AND(AR3971&gt;=9,AR3971&lt;=10),"Master Piece",
IF(AND(AR3971&gt;=8,AR3971&lt;9),"Excellent",
IF(AND(AR3971&gt;=7,AR3971&lt;8),"Good",
IF(AND(AR3971&gt;=6,AR3971&lt;7),"Average",
IF(AND(AR3971&gt;=5,AR3971&lt;6),"Below Average",
IF(AND(AR3971&gt;=4,AR3971&lt;5),"Poor",
IF(AND(AR3971&gt;=3,AR3971&lt;4),"Very Poor",
IF(AND(AR3971&gt;=0,AR3971&lt;3),"Terrible",""))))))))</f>
        <v>Excellent</v>
      </c>
      <c r="AT3971">
        <v>1.85</v>
      </c>
      <c r="AU3971" t="str">
        <f t="shared" ref="AU3971:AU4034" si="1527">IF(AND(AT3971&gt;=1.3,AT3971&lt;=1.4),"Classic",IF(AND(AT3971&gt;=1.7,AT3971&lt;=1.9),"HDTV / Widescreen",IF(AND(AT3971&gt;=2.2,AT3971&lt;=2.4),"Cinematic Widescreen",IF(AND(AT3971&gt;=1.4,AT3971&lt;=1.6),"Standard Academy",IF(AT3971&gt;=2.4,"Ultra Widescreen","")))))</f>
        <v>HDTV / Widescreen</v>
      </c>
      <c r="AV3971">
        <v>17000</v>
      </c>
      <c r="AW3971" t="str">
        <f t="shared" ref="AW3971:AW4034" si="1528">IF(AV3971&lt;=1000,"Very Low",IF(AV3971&lt;=10000,"Low",IF(AV3971&lt;=50000,"Medium",IF(AV3971&lt;=200000,"High","Very High"))))</f>
        <v>Medium</v>
      </c>
    </row>
    <row r="3972" spans="1:49" x14ac:dyDescent="0.3">
      <c r="A3972" t="s">
        <v>0</v>
      </c>
      <c r="B3972" t="s">
        <v>18762</v>
      </c>
      <c r="C3972">
        <v>157</v>
      </c>
      <c r="D3972" t="str">
        <f t="shared" si="1508"/>
        <v>Low</v>
      </c>
      <c r="E3972">
        <v>226</v>
      </c>
      <c r="F3972" t="str">
        <f t="shared" si="1509"/>
        <v>3h 46m</v>
      </c>
      <c r="G3972" t="str">
        <f t="shared" si="1510"/>
        <v>Epic</v>
      </c>
      <c r="H3972">
        <v>149</v>
      </c>
      <c r="I3972" t="str">
        <f t="shared" si="1511"/>
        <v>Very Low</v>
      </c>
      <c r="J3972">
        <v>248</v>
      </c>
      <c r="K3972" t="str">
        <f t="shared" si="1512"/>
        <v>Very Low</v>
      </c>
      <c r="L3972" t="s">
        <v>18763</v>
      </c>
      <c r="M3972">
        <v>503</v>
      </c>
      <c r="N3972" t="str">
        <f t="shared" si="1513"/>
        <v>Low</v>
      </c>
      <c r="O3972">
        <v>198655278</v>
      </c>
      <c r="P3972" t="str">
        <f t="shared" si="1514"/>
        <v>Hit</v>
      </c>
      <c r="Q3972" t="s">
        <v>1912</v>
      </c>
      <c r="R3972" t="str">
        <f t="shared" si="1515"/>
        <v>Drama</v>
      </c>
      <c r="S3972">
        <f t="shared" si="1516"/>
        <v>4</v>
      </c>
      <c r="T3972" t="s">
        <v>18764</v>
      </c>
      <c r="U3972" t="s">
        <v>18765</v>
      </c>
      <c r="V3972">
        <v>215340</v>
      </c>
      <c r="W3972" t="str">
        <f t="shared" si="1517"/>
        <v>High</v>
      </c>
      <c r="X3972">
        <v>1862</v>
      </c>
      <c r="Y3972" t="str">
        <f t="shared" si="1518"/>
        <v>Low</v>
      </c>
      <c r="Z3972" t="s">
        <v>18766</v>
      </c>
      <c r="AA3972">
        <v>1</v>
      </c>
      <c r="AB3972" t="str">
        <f t="shared" si="1519"/>
        <v>Solo Star Poster</v>
      </c>
      <c r="AC3972" t="s">
        <v>18767</v>
      </c>
      <c r="AD3972" t="s">
        <v>18768</v>
      </c>
      <c r="AE3972">
        <v>706</v>
      </c>
      <c r="AF3972" t="str">
        <f t="shared" si="1520"/>
        <v>Low</v>
      </c>
      <c r="AG3972" t="s">
        <v>9</v>
      </c>
      <c r="AH3972" t="s">
        <v>10</v>
      </c>
      <c r="AI3972" t="s">
        <v>248</v>
      </c>
      <c r="AJ3972" t="str">
        <f t="shared" si="1521"/>
        <v>Family</v>
      </c>
      <c r="AK3972">
        <v>3977000</v>
      </c>
      <c r="AL3972" t="str">
        <f t="shared" si="1522"/>
        <v>Low Budget</v>
      </c>
      <c r="AM3972">
        <v>1939</v>
      </c>
      <c r="AN3972">
        <f t="shared" si="1523"/>
        <v>86</v>
      </c>
      <c r="AO3972" t="str">
        <f t="shared" si="1524"/>
        <v>Old Classic</v>
      </c>
      <c r="AP3972">
        <v>384</v>
      </c>
      <c r="AQ3972" t="str">
        <f t="shared" si="1525"/>
        <v>Very Low</v>
      </c>
      <c r="AR3972">
        <v>8.1999999999999993</v>
      </c>
      <c r="AS3972" t="str">
        <f t="shared" si="1526"/>
        <v>Excellent</v>
      </c>
      <c r="AT3972">
        <v>1.37</v>
      </c>
      <c r="AU3972" t="str">
        <f t="shared" si="1527"/>
        <v>Classic</v>
      </c>
      <c r="AV3972">
        <v>16000</v>
      </c>
      <c r="AW3972" t="str">
        <f t="shared" si="1528"/>
        <v>Medium</v>
      </c>
    </row>
    <row r="3973" spans="1:49" x14ac:dyDescent="0.3">
      <c r="A3973" t="s">
        <v>0</v>
      </c>
      <c r="B3973" t="s">
        <v>18769</v>
      </c>
      <c r="C3973">
        <v>31</v>
      </c>
      <c r="D3973" t="str">
        <f t="shared" si="1508"/>
        <v>Very Low</v>
      </c>
      <c r="E3973">
        <v>104</v>
      </c>
      <c r="F3973" t="str">
        <f t="shared" si="1509"/>
        <v>1h 44m</v>
      </c>
      <c r="G3973" t="str">
        <f t="shared" si="1510"/>
        <v>Standard Movie</v>
      </c>
      <c r="H3973">
        <v>10</v>
      </c>
      <c r="I3973" t="str">
        <f t="shared" si="1511"/>
        <v>Very Low</v>
      </c>
      <c r="J3973">
        <v>196</v>
      </c>
      <c r="K3973" t="str">
        <f t="shared" si="1512"/>
        <v>Very Low</v>
      </c>
      <c r="L3973" t="s">
        <v>346</v>
      </c>
      <c r="M3973">
        <v>507</v>
      </c>
      <c r="N3973" t="str">
        <f t="shared" si="1513"/>
        <v>Low</v>
      </c>
      <c r="O3973">
        <v>143653</v>
      </c>
      <c r="P3973" t="str">
        <f t="shared" si="1514"/>
        <v>Flop</v>
      </c>
      <c r="Q3973" t="s">
        <v>1515</v>
      </c>
      <c r="R3973" t="str">
        <f t="shared" si="1515"/>
        <v>Biography</v>
      </c>
      <c r="S3973">
        <f t="shared" si="1516"/>
        <v>2</v>
      </c>
      <c r="T3973" t="s">
        <v>14687</v>
      </c>
      <c r="U3973" t="s">
        <v>18770</v>
      </c>
      <c r="V3973">
        <v>1177</v>
      </c>
      <c r="W3973" t="str">
        <f t="shared" si="1517"/>
        <v>Very Low</v>
      </c>
      <c r="X3973">
        <v>1281</v>
      </c>
      <c r="Y3973" t="str">
        <f t="shared" si="1518"/>
        <v>Low</v>
      </c>
      <c r="Z3973" t="s">
        <v>18771</v>
      </c>
      <c r="AA3973">
        <v>0</v>
      </c>
      <c r="AB3973" t="str">
        <f t="shared" si="1519"/>
        <v>Symbolic Poster</v>
      </c>
      <c r="AC3973" t="s">
        <v>18772</v>
      </c>
      <c r="AD3973" t="s">
        <v>18773</v>
      </c>
      <c r="AE3973">
        <v>10</v>
      </c>
      <c r="AF3973" t="str">
        <f t="shared" si="1520"/>
        <v>Very Low</v>
      </c>
      <c r="AG3973" t="s">
        <v>9</v>
      </c>
      <c r="AH3973" t="s">
        <v>28</v>
      </c>
      <c r="AI3973" t="s">
        <v>11</v>
      </c>
      <c r="AJ3973" t="str">
        <f t="shared" si="1521"/>
        <v>Teen</v>
      </c>
      <c r="AK3973">
        <v>4000000</v>
      </c>
      <c r="AL3973" t="str">
        <f t="shared" si="1522"/>
        <v>Low Budget</v>
      </c>
      <c r="AM3973">
        <v>2014</v>
      </c>
      <c r="AN3973">
        <f t="shared" si="1523"/>
        <v>11</v>
      </c>
      <c r="AO3973" t="str">
        <f t="shared" si="1524"/>
        <v>Modern Classic</v>
      </c>
      <c r="AP3973">
        <v>236</v>
      </c>
      <c r="AQ3973" t="str">
        <f t="shared" si="1525"/>
        <v>Very Low</v>
      </c>
      <c r="AR3973">
        <v>6</v>
      </c>
      <c r="AS3973" t="str">
        <f t="shared" si="1526"/>
        <v>Average</v>
      </c>
      <c r="AT3973">
        <v>2.35</v>
      </c>
      <c r="AU3973" t="str">
        <f t="shared" si="1527"/>
        <v>Cinematic Widescreen</v>
      </c>
      <c r="AV3973">
        <v>0</v>
      </c>
      <c r="AW3973" t="str">
        <f t="shared" si="1528"/>
        <v>Very Low</v>
      </c>
    </row>
    <row r="3974" spans="1:49" x14ac:dyDescent="0.3">
      <c r="A3974" t="s">
        <v>0</v>
      </c>
      <c r="B3974" t="s">
        <v>17165</v>
      </c>
      <c r="C3974">
        <v>53</v>
      </c>
      <c r="D3974" t="str">
        <f t="shared" si="1508"/>
        <v>Low</v>
      </c>
      <c r="E3974">
        <v>152</v>
      </c>
      <c r="F3974" t="str">
        <f t="shared" si="1509"/>
        <v>2h 32m</v>
      </c>
      <c r="G3974" t="str">
        <f t="shared" si="1510"/>
        <v>Long Movie</v>
      </c>
      <c r="H3974">
        <v>541</v>
      </c>
      <c r="I3974" t="str">
        <f t="shared" si="1511"/>
        <v>Very Low</v>
      </c>
      <c r="J3974">
        <v>288</v>
      </c>
      <c r="K3974" t="str">
        <f t="shared" si="1512"/>
        <v>Very Low</v>
      </c>
      <c r="L3974" t="s">
        <v>18774</v>
      </c>
      <c r="M3974">
        <v>773</v>
      </c>
      <c r="N3974" t="str">
        <f t="shared" si="1513"/>
        <v>Low</v>
      </c>
      <c r="O3974">
        <v>14873</v>
      </c>
      <c r="P3974" t="str">
        <f t="shared" si="1514"/>
        <v>Flop</v>
      </c>
      <c r="Q3974" t="s">
        <v>18775</v>
      </c>
      <c r="R3974" t="str">
        <f t="shared" si="1515"/>
        <v>Adventure</v>
      </c>
      <c r="S3974">
        <f t="shared" si="1516"/>
        <v>3</v>
      </c>
      <c r="T3974" t="s">
        <v>1412</v>
      </c>
      <c r="U3974" t="s">
        <v>18776</v>
      </c>
      <c r="V3974">
        <v>5294</v>
      </c>
      <c r="W3974" t="str">
        <f t="shared" si="1517"/>
        <v>Very Low</v>
      </c>
      <c r="X3974">
        <v>2888</v>
      </c>
      <c r="Y3974" t="str">
        <f t="shared" si="1518"/>
        <v>Low</v>
      </c>
      <c r="Z3974" t="s">
        <v>17166</v>
      </c>
      <c r="AA3974">
        <v>2</v>
      </c>
      <c r="AB3974" t="str">
        <f t="shared" si="1519"/>
        <v>Duo/Trio Poster</v>
      </c>
      <c r="AC3974" t="s">
        <v>18777</v>
      </c>
      <c r="AD3974" t="s">
        <v>18778</v>
      </c>
      <c r="AE3974">
        <v>67</v>
      </c>
      <c r="AF3974" t="str">
        <f t="shared" si="1520"/>
        <v>Very Low</v>
      </c>
      <c r="AG3974" t="s">
        <v>9</v>
      </c>
      <c r="AH3974" t="s">
        <v>10</v>
      </c>
      <c r="AI3974" t="s">
        <v>6007</v>
      </c>
      <c r="AJ3974" t="str">
        <f t="shared" si="1521"/>
        <v>Other/Unknown</v>
      </c>
      <c r="AK3974">
        <v>3800000</v>
      </c>
      <c r="AL3974" t="str">
        <f t="shared" si="1522"/>
        <v>Low Budget</v>
      </c>
      <c r="AM3974">
        <v>1965</v>
      </c>
      <c r="AN3974">
        <f t="shared" si="1523"/>
        <v>60</v>
      </c>
      <c r="AO3974" t="str">
        <f t="shared" si="1524"/>
        <v>Old Classic</v>
      </c>
      <c r="AP3974">
        <v>575</v>
      </c>
      <c r="AQ3974" t="str">
        <f t="shared" si="1525"/>
        <v>Very Low</v>
      </c>
      <c r="AR3974">
        <v>6.8</v>
      </c>
      <c r="AS3974" t="str">
        <f t="shared" si="1526"/>
        <v>Average</v>
      </c>
      <c r="AT3974">
        <v>2.35</v>
      </c>
      <c r="AU3974" t="str">
        <f t="shared" si="1527"/>
        <v>Cinematic Widescreen</v>
      </c>
      <c r="AV3974">
        <v>251</v>
      </c>
      <c r="AW3974" t="str">
        <f t="shared" si="1528"/>
        <v>Very Low</v>
      </c>
    </row>
    <row r="3975" spans="1:49" x14ac:dyDescent="0.3">
      <c r="A3975" t="s">
        <v>0</v>
      </c>
      <c r="B3975" t="s">
        <v>18779</v>
      </c>
      <c r="C3975">
        <v>1</v>
      </c>
      <c r="D3975" t="str">
        <f t="shared" si="1508"/>
        <v>Very Low</v>
      </c>
      <c r="E3975">
        <v>92</v>
      </c>
      <c r="F3975" t="str">
        <f t="shared" si="1509"/>
        <v>1h 32m</v>
      </c>
      <c r="G3975" t="str">
        <f t="shared" si="1510"/>
        <v>Standard Movie</v>
      </c>
      <c r="H3975">
        <v>2</v>
      </c>
      <c r="I3975" t="str">
        <f t="shared" si="1511"/>
        <v>Very Low</v>
      </c>
      <c r="J3975">
        <v>601</v>
      </c>
      <c r="K3975" t="str">
        <f t="shared" si="1512"/>
        <v>Very Low</v>
      </c>
      <c r="L3975" t="s">
        <v>5924</v>
      </c>
      <c r="M3975">
        <v>881</v>
      </c>
      <c r="N3975" t="str">
        <f t="shared" si="1513"/>
        <v>Low</v>
      </c>
      <c r="O3975">
        <f>O3974</f>
        <v>14873</v>
      </c>
      <c r="P3975" t="str">
        <f t="shared" si="1514"/>
        <v>Flop</v>
      </c>
      <c r="Q3975" t="s">
        <v>3380</v>
      </c>
      <c r="R3975" t="str">
        <f t="shared" si="1515"/>
        <v>Drama</v>
      </c>
      <c r="S3975">
        <f t="shared" si="1516"/>
        <v>1</v>
      </c>
      <c r="T3975" t="s">
        <v>1111</v>
      </c>
      <c r="U3975" t="s">
        <v>18780</v>
      </c>
      <c r="V3975">
        <v>257</v>
      </c>
      <c r="W3975" t="str">
        <f t="shared" si="1517"/>
        <v>Very Low</v>
      </c>
      <c r="X3975">
        <v>3229</v>
      </c>
      <c r="Y3975" t="str">
        <f t="shared" si="1518"/>
        <v>Low</v>
      </c>
      <c r="Z3975" t="s">
        <v>9612</v>
      </c>
      <c r="AA3975">
        <v>3</v>
      </c>
      <c r="AB3975" t="str">
        <f t="shared" si="1519"/>
        <v>Duo/Trio Poster</v>
      </c>
      <c r="AC3975" t="s">
        <v>18781</v>
      </c>
      <c r="AD3975" t="s">
        <v>18782</v>
      </c>
      <c r="AE3975">
        <v>6</v>
      </c>
      <c r="AF3975" t="str">
        <f t="shared" si="1520"/>
        <v>Very Low</v>
      </c>
      <c r="AG3975" t="s">
        <v>9</v>
      </c>
      <c r="AH3975" t="s">
        <v>10</v>
      </c>
      <c r="AI3975" t="s">
        <v>556</v>
      </c>
      <c r="AJ3975" t="str">
        <f t="shared" si="1521"/>
        <v>Adult</v>
      </c>
      <c r="AK3975">
        <f>AK3974</f>
        <v>3800000</v>
      </c>
      <c r="AL3975" t="str">
        <f t="shared" si="1522"/>
        <v>Low Budget</v>
      </c>
      <c r="AM3975">
        <v>2009</v>
      </c>
      <c r="AN3975">
        <f t="shared" si="1523"/>
        <v>16</v>
      </c>
      <c r="AO3975" t="str">
        <f t="shared" si="1524"/>
        <v>Old Classic</v>
      </c>
      <c r="AP3975">
        <v>826</v>
      </c>
      <c r="AQ3975" t="str">
        <f t="shared" si="1525"/>
        <v>Very Low</v>
      </c>
      <c r="AR3975">
        <v>7.3</v>
      </c>
      <c r="AS3975" t="str">
        <f t="shared" si="1526"/>
        <v>Good</v>
      </c>
      <c r="AT3975">
        <v>1.85</v>
      </c>
      <c r="AU3975" t="str">
        <f t="shared" si="1527"/>
        <v>HDTV / Widescreen</v>
      </c>
      <c r="AV3975">
        <v>237</v>
      </c>
      <c r="AW3975" t="str">
        <f t="shared" si="1528"/>
        <v>Very Low</v>
      </c>
    </row>
    <row r="3976" spans="1:49" x14ac:dyDescent="0.3">
      <c r="A3976" t="s">
        <v>0</v>
      </c>
      <c r="B3976" t="s">
        <v>18783</v>
      </c>
      <c r="C3976">
        <v>21</v>
      </c>
      <c r="D3976" t="str">
        <f t="shared" si="1508"/>
        <v>Very Low</v>
      </c>
      <c r="E3976">
        <v>107</v>
      </c>
      <c r="F3976" t="str">
        <f t="shared" si="1509"/>
        <v>1h 47m</v>
      </c>
      <c r="G3976" t="str">
        <f t="shared" si="1510"/>
        <v>Standard Movie</v>
      </c>
      <c r="H3976">
        <v>24</v>
      </c>
      <c r="I3976" t="str">
        <f t="shared" si="1511"/>
        <v>Very Low</v>
      </c>
      <c r="J3976">
        <v>83</v>
      </c>
      <c r="K3976" t="str">
        <f t="shared" si="1512"/>
        <v>Very Low</v>
      </c>
      <c r="L3976" t="s">
        <v>18784</v>
      </c>
      <c r="M3976">
        <v>277</v>
      </c>
      <c r="N3976" t="str">
        <f t="shared" si="1513"/>
        <v>Low</v>
      </c>
      <c r="O3976">
        <v>8000000</v>
      </c>
      <c r="P3976" t="str">
        <f t="shared" si="1514"/>
        <v>Flop</v>
      </c>
      <c r="Q3976" t="s">
        <v>18785</v>
      </c>
      <c r="R3976" t="str">
        <f t="shared" si="1515"/>
        <v>Biography</v>
      </c>
      <c r="S3976">
        <f t="shared" si="1516"/>
        <v>5</v>
      </c>
      <c r="T3976" t="s">
        <v>18786</v>
      </c>
      <c r="U3976" t="s">
        <v>18787</v>
      </c>
      <c r="V3976">
        <v>3167</v>
      </c>
      <c r="W3976" t="str">
        <f t="shared" si="1517"/>
        <v>Very Low</v>
      </c>
      <c r="X3976">
        <v>731</v>
      </c>
      <c r="Y3976" t="str">
        <f t="shared" si="1518"/>
        <v>Very Low</v>
      </c>
      <c r="Z3976" t="s">
        <v>18788</v>
      </c>
      <c r="AA3976">
        <v>0</v>
      </c>
      <c r="AB3976" t="str">
        <f t="shared" si="1519"/>
        <v>Symbolic Poster</v>
      </c>
      <c r="AC3976" t="s">
        <v>18789</v>
      </c>
      <c r="AD3976" t="s">
        <v>18790</v>
      </c>
      <c r="AE3976">
        <v>90</v>
      </c>
      <c r="AF3976" t="str">
        <f t="shared" si="1520"/>
        <v>Very Low</v>
      </c>
      <c r="AG3976" t="s">
        <v>9</v>
      </c>
      <c r="AH3976" t="s">
        <v>10</v>
      </c>
      <c r="AI3976" t="s">
        <v>15909</v>
      </c>
      <c r="AJ3976" t="str">
        <f t="shared" si="1521"/>
        <v>Other/Unknown</v>
      </c>
      <c r="AK3976">
        <v>3768785</v>
      </c>
      <c r="AL3976" t="str">
        <f t="shared" si="1522"/>
        <v>Low Budget</v>
      </c>
      <c r="AM3976">
        <v>1950</v>
      </c>
      <c r="AN3976">
        <f t="shared" si="1523"/>
        <v>75</v>
      </c>
      <c r="AO3976" t="str">
        <f t="shared" si="1524"/>
        <v>Old Classic</v>
      </c>
      <c r="AP3976">
        <v>244</v>
      </c>
      <c r="AQ3976" t="str">
        <f t="shared" si="1525"/>
        <v>Very Low</v>
      </c>
      <c r="AR3976">
        <v>7</v>
      </c>
      <c r="AS3976" t="str">
        <f t="shared" si="1526"/>
        <v>Good</v>
      </c>
      <c r="AT3976">
        <v>1.37</v>
      </c>
      <c r="AU3976" t="str">
        <f t="shared" si="1527"/>
        <v>Classic</v>
      </c>
      <c r="AV3976">
        <v>456</v>
      </c>
      <c r="AW3976" t="str">
        <f t="shared" si="1528"/>
        <v>Very Low</v>
      </c>
    </row>
    <row r="3977" spans="1:49" x14ac:dyDescent="0.3">
      <c r="A3977" t="s">
        <v>0</v>
      </c>
      <c r="B3977" t="s">
        <v>18791</v>
      </c>
      <c r="C3977">
        <v>246</v>
      </c>
      <c r="D3977" t="str">
        <f t="shared" si="1508"/>
        <v>Medium</v>
      </c>
      <c r="E3977">
        <v>97</v>
      </c>
      <c r="F3977" t="str">
        <f t="shared" si="1509"/>
        <v>1h 37m</v>
      </c>
      <c r="G3977" t="str">
        <f t="shared" si="1510"/>
        <v>Standard Movie</v>
      </c>
      <c r="H3977">
        <v>69</v>
      </c>
      <c r="I3977" t="str">
        <f t="shared" si="1511"/>
        <v>Very Low</v>
      </c>
      <c r="J3977">
        <v>106</v>
      </c>
      <c r="K3977" t="str">
        <f t="shared" si="1512"/>
        <v>Very Low</v>
      </c>
      <c r="L3977" t="s">
        <v>1340</v>
      </c>
      <c r="M3977">
        <v>414</v>
      </c>
      <c r="N3977" t="str">
        <f t="shared" si="1513"/>
        <v>Low</v>
      </c>
      <c r="O3977">
        <v>304137</v>
      </c>
      <c r="P3977" t="str">
        <f t="shared" si="1514"/>
        <v>Flop</v>
      </c>
      <c r="Q3977" t="s">
        <v>9164</v>
      </c>
      <c r="R3977" t="str">
        <f t="shared" si="1515"/>
        <v>Comedy</v>
      </c>
      <c r="S3977">
        <f t="shared" si="1516"/>
        <v>3</v>
      </c>
      <c r="T3977" t="s">
        <v>5162</v>
      </c>
      <c r="U3977" t="s">
        <v>18792</v>
      </c>
      <c r="V3977">
        <v>55982</v>
      </c>
      <c r="W3977" t="str">
        <f t="shared" si="1517"/>
        <v>Medium</v>
      </c>
      <c r="X3977">
        <v>1269</v>
      </c>
      <c r="Y3977" t="str">
        <f t="shared" si="1518"/>
        <v>Low</v>
      </c>
      <c r="Z3977" t="s">
        <v>18793</v>
      </c>
      <c r="AA3977">
        <v>0</v>
      </c>
      <c r="AB3977" t="str">
        <f t="shared" si="1519"/>
        <v>Symbolic Poster</v>
      </c>
      <c r="AC3977" t="s">
        <v>18794</v>
      </c>
      <c r="AD3977" t="s">
        <v>18795</v>
      </c>
      <c r="AE3977">
        <v>148</v>
      </c>
      <c r="AF3977" t="str">
        <f t="shared" si="1520"/>
        <v>Very Low</v>
      </c>
      <c r="AG3977" t="s">
        <v>9</v>
      </c>
      <c r="AH3977" t="s">
        <v>28</v>
      </c>
      <c r="AI3977" t="s">
        <v>556</v>
      </c>
      <c r="AJ3977" t="str">
        <f t="shared" si="1521"/>
        <v>Adult</v>
      </c>
      <c r="AK3977">
        <f>AK3976</f>
        <v>3768785</v>
      </c>
      <c r="AL3977" t="str">
        <f t="shared" si="1522"/>
        <v>Low Budget</v>
      </c>
      <c r="AM3977">
        <v>2010</v>
      </c>
      <c r="AN3977">
        <f t="shared" si="1523"/>
        <v>15</v>
      </c>
      <c r="AO3977" t="str">
        <f t="shared" si="1524"/>
        <v>Modern Classic</v>
      </c>
      <c r="AP3977">
        <v>365</v>
      </c>
      <c r="AQ3977" t="str">
        <f t="shared" si="1525"/>
        <v>Very Low</v>
      </c>
      <c r="AR3977">
        <v>7.3</v>
      </c>
      <c r="AS3977" t="str">
        <f t="shared" si="1526"/>
        <v>Good</v>
      </c>
      <c r="AT3977">
        <v>1.85</v>
      </c>
      <c r="AU3977" t="str">
        <f t="shared" si="1527"/>
        <v>HDTV / Widescreen</v>
      </c>
      <c r="AV3977">
        <v>17000</v>
      </c>
      <c r="AW3977" t="str">
        <f t="shared" si="1528"/>
        <v>Medium</v>
      </c>
    </row>
    <row r="3978" spans="1:49" x14ac:dyDescent="0.3">
      <c r="A3978" t="s">
        <v>0</v>
      </c>
      <c r="B3978" t="s">
        <v>18796</v>
      </c>
      <c r="C3978">
        <v>42</v>
      </c>
      <c r="D3978" t="str">
        <f t="shared" si="1508"/>
        <v>Very Low</v>
      </c>
      <c r="E3978">
        <v>115</v>
      </c>
      <c r="F3978" t="str">
        <f t="shared" si="1509"/>
        <v>1h 55m</v>
      </c>
      <c r="G3978" t="str">
        <f t="shared" si="1510"/>
        <v>Standard Movie</v>
      </c>
      <c r="H3978">
        <v>6</v>
      </c>
      <c r="I3978" t="str">
        <f t="shared" si="1511"/>
        <v>Very Low</v>
      </c>
      <c r="J3978">
        <v>24</v>
      </c>
      <c r="K3978" t="str">
        <f t="shared" si="1512"/>
        <v>Very Low</v>
      </c>
      <c r="L3978" t="s">
        <v>18797</v>
      </c>
      <c r="M3978">
        <v>119</v>
      </c>
      <c r="N3978" t="str">
        <f t="shared" si="1513"/>
        <v>Low</v>
      </c>
      <c r="O3978">
        <f>O3977</f>
        <v>304137</v>
      </c>
      <c r="P3978" t="str">
        <f t="shared" si="1514"/>
        <v>Flop</v>
      </c>
      <c r="Q3978" t="s">
        <v>3380</v>
      </c>
      <c r="R3978" t="str">
        <f t="shared" si="1515"/>
        <v>Drama</v>
      </c>
      <c r="S3978">
        <f t="shared" si="1516"/>
        <v>1</v>
      </c>
      <c r="T3978" t="s">
        <v>18798</v>
      </c>
      <c r="U3978" t="s">
        <v>18799</v>
      </c>
      <c r="V3978">
        <v>2650</v>
      </c>
      <c r="W3978" t="str">
        <f t="shared" si="1517"/>
        <v>Very Low</v>
      </c>
      <c r="X3978">
        <v>222</v>
      </c>
      <c r="Y3978" t="str">
        <f t="shared" si="1518"/>
        <v>Very Low</v>
      </c>
      <c r="Z3978" t="s">
        <v>18800</v>
      </c>
      <c r="AA3978">
        <v>1</v>
      </c>
      <c r="AB3978" t="str">
        <f t="shared" si="1519"/>
        <v>Solo Star Poster</v>
      </c>
      <c r="AC3978" t="s">
        <v>18801</v>
      </c>
      <c r="AD3978" t="s">
        <v>18802</v>
      </c>
      <c r="AE3978">
        <v>35</v>
      </c>
      <c r="AF3978" t="str">
        <f t="shared" si="1520"/>
        <v>Very Low</v>
      </c>
      <c r="AG3978" t="s">
        <v>14474</v>
      </c>
      <c r="AH3978" t="s">
        <v>16812</v>
      </c>
      <c r="AI3978" t="s">
        <v>556</v>
      </c>
      <c r="AJ3978" t="str">
        <f t="shared" si="1521"/>
        <v>Adult</v>
      </c>
      <c r="AK3978">
        <v>8000000</v>
      </c>
      <c r="AL3978" t="str">
        <f t="shared" si="1522"/>
        <v>Low Budget</v>
      </c>
      <c r="AM3978">
        <v>2005</v>
      </c>
      <c r="AN3978">
        <f t="shared" si="1523"/>
        <v>20</v>
      </c>
      <c r="AO3978" t="str">
        <f t="shared" si="1524"/>
        <v>Old Classic</v>
      </c>
      <c r="AP3978">
        <v>69</v>
      </c>
      <c r="AQ3978" t="str">
        <f t="shared" si="1525"/>
        <v>Very Low</v>
      </c>
      <c r="AR3978">
        <v>7.5</v>
      </c>
      <c r="AS3978" t="str">
        <f t="shared" si="1526"/>
        <v>Good</v>
      </c>
      <c r="AT3978">
        <v>2.35</v>
      </c>
      <c r="AU3978" t="str">
        <f t="shared" si="1527"/>
        <v>Cinematic Widescreen</v>
      </c>
      <c r="AV3978">
        <v>385</v>
      </c>
      <c r="AW3978" t="str">
        <f t="shared" si="1528"/>
        <v>Very Low</v>
      </c>
    </row>
    <row r="3979" spans="1:49" x14ac:dyDescent="0.3">
      <c r="A3979" t="s">
        <v>0</v>
      </c>
      <c r="B3979" t="s">
        <v>18803</v>
      </c>
      <c r="C3979">
        <v>78</v>
      </c>
      <c r="D3979" t="str">
        <f t="shared" si="1508"/>
        <v>Low</v>
      </c>
      <c r="E3979">
        <v>95</v>
      </c>
      <c r="F3979" t="str">
        <f t="shared" si="1509"/>
        <v>1h 35m</v>
      </c>
      <c r="G3979" t="str">
        <f t="shared" si="1510"/>
        <v>Standard Movie</v>
      </c>
      <c r="H3979">
        <v>89</v>
      </c>
      <c r="I3979" t="str">
        <f t="shared" si="1511"/>
        <v>Very Low</v>
      </c>
      <c r="J3979">
        <v>388</v>
      </c>
      <c r="K3979" t="str">
        <f t="shared" si="1512"/>
        <v>Very Low</v>
      </c>
      <c r="L3979" t="s">
        <v>8201</v>
      </c>
      <c r="M3979">
        <v>963</v>
      </c>
      <c r="N3979" t="str">
        <f t="shared" si="1513"/>
        <v>Low</v>
      </c>
      <c r="O3979">
        <v>37606</v>
      </c>
      <c r="P3979" t="str">
        <f t="shared" si="1514"/>
        <v>Flop</v>
      </c>
      <c r="Q3979" t="s">
        <v>9164</v>
      </c>
      <c r="R3979" t="str">
        <f t="shared" si="1515"/>
        <v>Comedy</v>
      </c>
      <c r="S3979">
        <f t="shared" si="1516"/>
        <v>3</v>
      </c>
      <c r="T3979" t="s">
        <v>3012</v>
      </c>
      <c r="U3979" t="s">
        <v>18804</v>
      </c>
      <c r="V3979">
        <v>31836</v>
      </c>
      <c r="W3979" t="str">
        <f t="shared" si="1517"/>
        <v>Low</v>
      </c>
      <c r="X3979">
        <v>2658</v>
      </c>
      <c r="Y3979" t="str">
        <f t="shared" si="1518"/>
        <v>Low</v>
      </c>
      <c r="Z3979" t="s">
        <v>13698</v>
      </c>
      <c r="AA3979">
        <v>0</v>
      </c>
      <c r="AB3979" t="str">
        <f t="shared" si="1519"/>
        <v>Symbolic Poster</v>
      </c>
      <c r="AC3979" t="s">
        <v>18805</v>
      </c>
      <c r="AD3979" t="s">
        <v>18806</v>
      </c>
      <c r="AE3979">
        <v>90</v>
      </c>
      <c r="AF3979" t="str">
        <f t="shared" si="1520"/>
        <v>Very Low</v>
      </c>
      <c r="AG3979" t="s">
        <v>9</v>
      </c>
      <c r="AH3979" t="s">
        <v>239</v>
      </c>
      <c r="AI3979" t="s">
        <v>556</v>
      </c>
      <c r="AJ3979" t="str">
        <f t="shared" si="1521"/>
        <v>Adult</v>
      </c>
      <c r="AK3979">
        <v>3500000</v>
      </c>
      <c r="AL3979" t="str">
        <f t="shared" si="1522"/>
        <v>Low Budget</v>
      </c>
      <c r="AM3979">
        <v>2009</v>
      </c>
      <c r="AN3979">
        <f t="shared" si="1523"/>
        <v>16</v>
      </c>
      <c r="AO3979" t="str">
        <f t="shared" si="1524"/>
        <v>Old Classic</v>
      </c>
      <c r="AP3979">
        <v>654</v>
      </c>
      <c r="AQ3979" t="str">
        <f t="shared" si="1525"/>
        <v>Very Low</v>
      </c>
      <c r="AR3979">
        <v>6.8</v>
      </c>
      <c r="AS3979" t="str">
        <f t="shared" si="1526"/>
        <v>Average</v>
      </c>
      <c r="AT3979">
        <v>2.35</v>
      </c>
      <c r="AU3979" t="str">
        <f t="shared" si="1527"/>
        <v>Cinematic Widescreen</v>
      </c>
      <c r="AV3979">
        <v>0</v>
      </c>
      <c r="AW3979" t="str">
        <f t="shared" si="1528"/>
        <v>Very Low</v>
      </c>
    </row>
    <row r="3980" spans="1:49" x14ac:dyDescent="0.3">
      <c r="A3980" t="s">
        <v>0</v>
      </c>
      <c r="B3980" t="s">
        <v>18807</v>
      </c>
      <c r="C3980">
        <v>41</v>
      </c>
      <c r="D3980" t="str">
        <f t="shared" si="1508"/>
        <v>Very Low</v>
      </c>
      <c r="E3980">
        <v>102</v>
      </c>
      <c r="F3980" t="str">
        <f t="shared" si="1509"/>
        <v>1h 42m</v>
      </c>
      <c r="G3980" t="str">
        <f t="shared" si="1510"/>
        <v>Standard Movie</v>
      </c>
      <c r="H3980">
        <v>136</v>
      </c>
      <c r="I3980" t="str">
        <f t="shared" si="1511"/>
        <v>Very Low</v>
      </c>
      <c r="J3980">
        <v>48</v>
      </c>
      <c r="K3980" t="str">
        <f t="shared" si="1512"/>
        <v>Very Low</v>
      </c>
      <c r="L3980" t="s">
        <v>18808</v>
      </c>
      <c r="M3980">
        <v>89</v>
      </c>
      <c r="N3980" t="str">
        <f t="shared" si="1513"/>
        <v>Low</v>
      </c>
      <c r="O3980">
        <v>2956000</v>
      </c>
      <c r="P3980" t="str">
        <f t="shared" si="1514"/>
        <v>Flop</v>
      </c>
      <c r="Q3980" t="s">
        <v>18809</v>
      </c>
      <c r="R3980" t="str">
        <f t="shared" si="1515"/>
        <v>Adventure</v>
      </c>
      <c r="S3980">
        <f t="shared" si="1516"/>
        <v>4</v>
      </c>
      <c r="T3980" t="s">
        <v>18810</v>
      </c>
      <c r="U3980" t="s">
        <v>18811</v>
      </c>
      <c r="V3980">
        <v>3258</v>
      </c>
      <c r="W3980" t="str">
        <f t="shared" si="1517"/>
        <v>Very Low</v>
      </c>
      <c r="X3980">
        <v>282</v>
      </c>
      <c r="Y3980" t="str">
        <f t="shared" si="1518"/>
        <v>Very Low</v>
      </c>
      <c r="Z3980" t="s">
        <v>18812</v>
      </c>
      <c r="AA3980">
        <v>0</v>
      </c>
      <c r="AB3980" t="str">
        <f t="shared" si="1519"/>
        <v>Symbolic Poster</v>
      </c>
      <c r="AC3980" t="s">
        <v>18813</v>
      </c>
      <c r="AD3980" t="s">
        <v>18814</v>
      </c>
      <c r="AE3980">
        <v>54</v>
      </c>
      <c r="AF3980" t="str">
        <f t="shared" si="1520"/>
        <v>Very Low</v>
      </c>
      <c r="AG3980" t="s">
        <v>9</v>
      </c>
      <c r="AH3980" t="s">
        <v>10</v>
      </c>
      <c r="AI3980" t="s">
        <v>6007</v>
      </c>
      <c r="AJ3980" t="str">
        <f t="shared" si="1521"/>
        <v>Other/Unknown</v>
      </c>
      <c r="AK3980">
        <v>3700000</v>
      </c>
      <c r="AL3980" t="str">
        <f t="shared" si="1522"/>
        <v>Low Budget</v>
      </c>
      <c r="AM3980">
        <v>1948</v>
      </c>
      <c r="AN3980">
        <f t="shared" si="1523"/>
        <v>77</v>
      </c>
      <c r="AO3980" t="str">
        <f t="shared" si="1524"/>
        <v>Old Classic</v>
      </c>
      <c r="AP3980">
        <v>78</v>
      </c>
      <c r="AQ3980" t="str">
        <f t="shared" si="1525"/>
        <v>Very Low</v>
      </c>
      <c r="AR3980">
        <v>7.1</v>
      </c>
      <c r="AS3980" t="str">
        <f t="shared" si="1526"/>
        <v>Good</v>
      </c>
      <c r="AT3980">
        <v>1.37</v>
      </c>
      <c r="AU3980" t="str">
        <f t="shared" si="1527"/>
        <v>Classic</v>
      </c>
      <c r="AV3980">
        <v>359</v>
      </c>
      <c r="AW3980" t="str">
        <f t="shared" si="1528"/>
        <v>Very Low</v>
      </c>
    </row>
    <row r="3981" spans="1:49" x14ac:dyDescent="0.3">
      <c r="A3981" t="s">
        <v>0</v>
      </c>
      <c r="B3981" t="s">
        <v>18815</v>
      </c>
      <c r="C3981">
        <v>61</v>
      </c>
      <c r="D3981" t="str">
        <f t="shared" si="1508"/>
        <v>Low</v>
      </c>
      <c r="E3981">
        <v>99</v>
      </c>
      <c r="F3981" t="str">
        <f t="shared" si="1509"/>
        <v>1h 39m</v>
      </c>
      <c r="G3981" t="str">
        <f t="shared" si="1510"/>
        <v>Standard Movie</v>
      </c>
      <c r="H3981">
        <v>29</v>
      </c>
      <c r="I3981" t="str">
        <f t="shared" si="1511"/>
        <v>Very Low</v>
      </c>
      <c r="J3981">
        <v>64</v>
      </c>
      <c r="K3981" t="str">
        <f t="shared" si="1512"/>
        <v>Very Low</v>
      </c>
      <c r="L3981" t="s">
        <v>11789</v>
      </c>
      <c r="M3981">
        <v>117</v>
      </c>
      <c r="N3981" t="str">
        <f t="shared" si="1513"/>
        <v>Low</v>
      </c>
      <c r="O3981">
        <v>19959</v>
      </c>
      <c r="P3981" t="str">
        <f t="shared" si="1514"/>
        <v>Flop</v>
      </c>
      <c r="Q3981" t="s">
        <v>3380</v>
      </c>
      <c r="R3981" t="str">
        <f t="shared" si="1515"/>
        <v>Drama</v>
      </c>
      <c r="S3981">
        <f t="shared" si="1516"/>
        <v>1</v>
      </c>
      <c r="T3981" t="s">
        <v>18816</v>
      </c>
      <c r="U3981" t="s">
        <v>18817</v>
      </c>
      <c r="V3981">
        <v>3579</v>
      </c>
      <c r="W3981" t="str">
        <f t="shared" si="1517"/>
        <v>Very Low</v>
      </c>
      <c r="X3981">
        <v>298</v>
      </c>
      <c r="Y3981" t="str">
        <f t="shared" si="1518"/>
        <v>Very Low</v>
      </c>
      <c r="Z3981" t="s">
        <v>6595</v>
      </c>
      <c r="AA3981">
        <v>2</v>
      </c>
      <c r="AB3981" t="str">
        <f t="shared" si="1519"/>
        <v>Duo/Trio Poster</v>
      </c>
      <c r="AC3981" t="s">
        <v>18818</v>
      </c>
      <c r="AD3981" t="s">
        <v>18819</v>
      </c>
      <c r="AE3981">
        <v>14</v>
      </c>
      <c r="AF3981" t="str">
        <f t="shared" si="1520"/>
        <v>Very Low</v>
      </c>
      <c r="AG3981" t="s">
        <v>9</v>
      </c>
      <c r="AH3981" t="s">
        <v>8621</v>
      </c>
      <c r="AI3981" t="s">
        <v>556</v>
      </c>
      <c r="AJ3981" t="str">
        <f t="shared" si="1521"/>
        <v>Adult</v>
      </c>
      <c r="AK3981">
        <v>3800000</v>
      </c>
      <c r="AL3981" t="str">
        <f t="shared" si="1522"/>
        <v>Low Budget</v>
      </c>
      <c r="AM3981">
        <v>2009</v>
      </c>
      <c r="AN3981">
        <f t="shared" si="1523"/>
        <v>16</v>
      </c>
      <c r="AO3981" t="str">
        <f t="shared" si="1524"/>
        <v>Old Classic</v>
      </c>
      <c r="AP3981">
        <v>64</v>
      </c>
      <c r="AQ3981" t="str">
        <f t="shared" si="1525"/>
        <v>Very Low</v>
      </c>
      <c r="AR3981">
        <v>6.9</v>
      </c>
      <c r="AS3981" t="str">
        <f t="shared" si="1526"/>
        <v>Average</v>
      </c>
      <c r="AT3981">
        <v>2.35</v>
      </c>
      <c r="AU3981" t="str">
        <f t="shared" si="1527"/>
        <v>Cinematic Widescreen</v>
      </c>
      <c r="AV3981">
        <v>0</v>
      </c>
      <c r="AW3981" t="str">
        <f t="shared" si="1528"/>
        <v>Very Low</v>
      </c>
    </row>
    <row r="3982" spans="1:49" x14ac:dyDescent="0.3">
      <c r="A3982" t="s">
        <v>0</v>
      </c>
      <c r="B3982" t="s">
        <v>11852</v>
      </c>
      <c r="C3982">
        <v>112</v>
      </c>
      <c r="D3982" t="str">
        <f t="shared" si="1508"/>
        <v>Low</v>
      </c>
      <c r="E3982">
        <v>109</v>
      </c>
      <c r="F3982" t="str">
        <f t="shared" si="1509"/>
        <v>1h 49m</v>
      </c>
      <c r="G3982" t="str">
        <f t="shared" si="1510"/>
        <v>Standard Movie</v>
      </c>
      <c r="H3982">
        <v>13</v>
      </c>
      <c r="I3982" t="str">
        <f t="shared" si="1511"/>
        <v>Very Low</v>
      </c>
      <c r="J3982">
        <v>480</v>
      </c>
      <c r="K3982" t="str">
        <f t="shared" si="1512"/>
        <v>Very Low</v>
      </c>
      <c r="L3982" t="s">
        <v>4724</v>
      </c>
      <c r="M3982">
        <v>3000</v>
      </c>
      <c r="N3982" t="str">
        <f t="shared" si="1513"/>
        <v>Low</v>
      </c>
      <c r="O3982">
        <v>2706659</v>
      </c>
      <c r="P3982" t="str">
        <f t="shared" si="1514"/>
        <v>Flop</v>
      </c>
      <c r="Q3982" t="s">
        <v>2498</v>
      </c>
      <c r="R3982" t="str">
        <f t="shared" si="1515"/>
        <v>Comedy</v>
      </c>
      <c r="S3982">
        <f t="shared" si="1516"/>
        <v>2</v>
      </c>
      <c r="T3982" t="s">
        <v>701</v>
      </c>
      <c r="U3982" t="s">
        <v>18820</v>
      </c>
      <c r="V3982">
        <v>17770</v>
      </c>
      <c r="W3982" t="str">
        <f t="shared" si="1517"/>
        <v>Low</v>
      </c>
      <c r="X3982">
        <v>5977</v>
      </c>
      <c r="Y3982" t="str">
        <f t="shared" si="1518"/>
        <v>Low</v>
      </c>
      <c r="Z3982" t="s">
        <v>1521</v>
      </c>
      <c r="AA3982">
        <v>0</v>
      </c>
      <c r="AB3982" t="str">
        <f t="shared" si="1519"/>
        <v>Symbolic Poster</v>
      </c>
      <c r="AC3982" t="s">
        <v>18821</v>
      </c>
      <c r="AD3982" t="s">
        <v>18822</v>
      </c>
      <c r="AE3982">
        <v>172</v>
      </c>
      <c r="AF3982" t="str">
        <f t="shared" si="1520"/>
        <v>Very Low</v>
      </c>
      <c r="AG3982" t="s">
        <v>9</v>
      </c>
      <c r="AH3982" t="s">
        <v>28</v>
      </c>
      <c r="AI3982" t="s">
        <v>556</v>
      </c>
      <c r="AJ3982" t="str">
        <f t="shared" si="1521"/>
        <v>Adult</v>
      </c>
      <c r="AK3982">
        <v>2000000</v>
      </c>
      <c r="AL3982" t="str">
        <f t="shared" si="1522"/>
        <v>Low Budget</v>
      </c>
      <c r="AM3982">
        <v>2006</v>
      </c>
      <c r="AN3982">
        <f t="shared" si="1523"/>
        <v>19</v>
      </c>
      <c r="AO3982" t="str">
        <f t="shared" si="1524"/>
        <v>Old Classic</v>
      </c>
      <c r="AP3982">
        <v>796</v>
      </c>
      <c r="AQ3982" t="str">
        <f t="shared" si="1525"/>
        <v>Very Low</v>
      </c>
      <c r="AR3982">
        <v>6.9</v>
      </c>
      <c r="AS3982" t="str">
        <f t="shared" si="1526"/>
        <v>Average</v>
      </c>
      <c r="AT3982">
        <v>1.85</v>
      </c>
      <c r="AU3982" t="str">
        <f t="shared" si="1527"/>
        <v>HDTV / Widescreen</v>
      </c>
      <c r="AV3982">
        <v>0</v>
      </c>
      <c r="AW3982" t="str">
        <f t="shared" si="1528"/>
        <v>Very Low</v>
      </c>
    </row>
    <row r="3983" spans="1:49" x14ac:dyDescent="0.3">
      <c r="A3983" t="s">
        <v>0</v>
      </c>
      <c r="B3983" t="s">
        <v>5099</v>
      </c>
      <c r="C3983">
        <v>349</v>
      </c>
      <c r="D3983" t="str">
        <f t="shared" si="1508"/>
        <v>Medium</v>
      </c>
      <c r="E3983">
        <v>113</v>
      </c>
      <c r="F3983" t="str">
        <f t="shared" si="1509"/>
        <v>1h 53m</v>
      </c>
      <c r="G3983" t="str">
        <f t="shared" si="1510"/>
        <v>Standard Movie</v>
      </c>
      <c r="H3983">
        <v>174</v>
      </c>
      <c r="I3983" t="str">
        <f t="shared" si="1511"/>
        <v>Very Low</v>
      </c>
      <c r="J3983">
        <v>767</v>
      </c>
      <c r="K3983" t="str">
        <f t="shared" si="1512"/>
        <v>Very Low</v>
      </c>
      <c r="L3983" t="s">
        <v>93</v>
      </c>
      <c r="M3983">
        <v>14000</v>
      </c>
      <c r="N3983" t="str">
        <f t="shared" si="1513"/>
        <v>Medium</v>
      </c>
      <c r="O3983">
        <v>61094903</v>
      </c>
      <c r="P3983" t="str">
        <f t="shared" si="1514"/>
        <v>Hit</v>
      </c>
      <c r="Q3983" t="s">
        <v>1127</v>
      </c>
      <c r="R3983" t="str">
        <f t="shared" si="1515"/>
        <v>Action</v>
      </c>
      <c r="S3983">
        <f t="shared" si="1516"/>
        <v>3</v>
      </c>
      <c r="T3983" t="s">
        <v>199</v>
      </c>
      <c r="U3983" t="s">
        <v>6416</v>
      </c>
      <c r="V3983">
        <v>210548</v>
      </c>
      <c r="W3983" t="str">
        <f t="shared" si="1517"/>
        <v>High</v>
      </c>
      <c r="X3983">
        <v>17151</v>
      </c>
      <c r="Y3983" t="str">
        <f t="shared" si="1518"/>
        <v>Medium</v>
      </c>
      <c r="Z3983" t="s">
        <v>6417</v>
      </c>
      <c r="AA3983">
        <v>3</v>
      </c>
      <c r="AB3983" t="str">
        <f t="shared" si="1519"/>
        <v>Duo/Trio Poster</v>
      </c>
      <c r="AC3983" t="s">
        <v>6418</v>
      </c>
      <c r="AD3983" t="s">
        <v>6419</v>
      </c>
      <c r="AE3983">
        <v>332</v>
      </c>
      <c r="AF3983" t="str">
        <f t="shared" si="1520"/>
        <v>Very Low</v>
      </c>
      <c r="AG3983" t="s">
        <v>9</v>
      </c>
      <c r="AH3983" t="s">
        <v>28</v>
      </c>
      <c r="AI3983" t="s">
        <v>11</v>
      </c>
      <c r="AJ3983" t="str">
        <f t="shared" si="1521"/>
        <v>Teen</v>
      </c>
      <c r="AK3983">
        <v>30000000</v>
      </c>
      <c r="AL3983" t="str">
        <f t="shared" si="1522"/>
        <v>Medium Budget</v>
      </c>
      <c r="AM3983">
        <v>2011</v>
      </c>
      <c r="AN3983">
        <f t="shared" si="1523"/>
        <v>14</v>
      </c>
      <c r="AO3983" t="str">
        <f t="shared" si="1524"/>
        <v>Modern Classic</v>
      </c>
      <c r="AP3983">
        <v>902</v>
      </c>
      <c r="AQ3983" t="str">
        <f t="shared" si="1525"/>
        <v>Very Low</v>
      </c>
      <c r="AR3983">
        <v>6.9</v>
      </c>
      <c r="AS3983" t="str">
        <f t="shared" si="1526"/>
        <v>Average</v>
      </c>
      <c r="AT3983">
        <v>2.35</v>
      </c>
      <c r="AU3983" t="str">
        <f t="shared" si="1527"/>
        <v>Cinematic Widescreen</v>
      </c>
      <c r="AV3983">
        <v>29000</v>
      </c>
      <c r="AW3983" t="str">
        <f t="shared" si="1528"/>
        <v>Medium</v>
      </c>
    </row>
    <row r="3984" spans="1:49" x14ac:dyDescent="0.3">
      <c r="A3984" t="s">
        <v>0</v>
      </c>
      <c r="B3984" t="str">
        <f>B3983</f>
        <v>Jaume Collet-Serra</v>
      </c>
      <c r="C3984">
        <v>55</v>
      </c>
      <c r="D3984" t="str">
        <f t="shared" si="1508"/>
        <v>Low</v>
      </c>
      <c r="E3984">
        <v>25</v>
      </c>
      <c r="F3984" t="str">
        <f t="shared" si="1509"/>
        <v>0h 25m</v>
      </c>
      <c r="G3984" t="str">
        <f t="shared" si="1510"/>
        <v>Short Film</v>
      </c>
      <c r="H3984">
        <f>H3983</f>
        <v>174</v>
      </c>
      <c r="I3984" t="str">
        <f t="shared" si="1511"/>
        <v>Very Low</v>
      </c>
      <c r="J3984">
        <v>395</v>
      </c>
      <c r="K3984" t="str">
        <f t="shared" si="1512"/>
        <v>Very Low</v>
      </c>
      <c r="L3984" t="s">
        <v>18823</v>
      </c>
      <c r="M3984">
        <v>443</v>
      </c>
      <c r="N3984" t="str">
        <f t="shared" si="1513"/>
        <v>Low</v>
      </c>
      <c r="O3984">
        <f t="shared" ref="O3984:O3985" si="1529">O3983</f>
        <v>61094903</v>
      </c>
      <c r="P3984" t="str">
        <f t="shared" si="1514"/>
        <v>Hit</v>
      </c>
      <c r="Q3984" t="s">
        <v>11812</v>
      </c>
      <c r="R3984" t="str">
        <f t="shared" si="1515"/>
        <v>Comedy</v>
      </c>
      <c r="S3984">
        <f t="shared" si="1516"/>
        <v>3</v>
      </c>
      <c r="T3984" t="s">
        <v>2529</v>
      </c>
      <c r="U3984" t="s">
        <v>18824</v>
      </c>
      <c r="V3984">
        <v>36265</v>
      </c>
      <c r="W3984" t="str">
        <f t="shared" si="1517"/>
        <v>Low</v>
      </c>
      <c r="X3984">
        <v>2195</v>
      </c>
      <c r="Y3984" t="str">
        <f t="shared" si="1518"/>
        <v>Low</v>
      </c>
      <c r="Z3984" t="s">
        <v>18825</v>
      </c>
      <c r="AA3984">
        <v>5</v>
      </c>
      <c r="AB3984" t="str">
        <f t="shared" si="1519"/>
        <v>Ensemble Poster</v>
      </c>
      <c r="AC3984" t="s">
        <v>18826</v>
      </c>
      <c r="AD3984" t="s">
        <v>18827</v>
      </c>
      <c r="AE3984">
        <v>147</v>
      </c>
      <c r="AF3984" t="str">
        <f t="shared" si="1520"/>
        <v>Very Low</v>
      </c>
      <c r="AG3984" t="s">
        <v>9</v>
      </c>
      <c r="AH3984" t="s">
        <v>10</v>
      </c>
      <c r="AI3984" t="s">
        <v>1539</v>
      </c>
      <c r="AJ3984" t="str">
        <f t="shared" si="1521"/>
        <v>Other/Unknown</v>
      </c>
      <c r="AK3984">
        <f t="shared" ref="AK3984:AM3984" si="1530">AK3983</f>
        <v>30000000</v>
      </c>
      <c r="AL3984" t="str">
        <f t="shared" si="1522"/>
        <v>Medium Budget</v>
      </c>
      <c r="AM3984">
        <f t="shared" si="1530"/>
        <v>2011</v>
      </c>
      <c r="AN3984">
        <f t="shared" si="1523"/>
        <v>14</v>
      </c>
      <c r="AO3984" t="str">
        <f t="shared" si="1524"/>
        <v>Modern Classic</v>
      </c>
      <c r="AP3984">
        <v>421</v>
      </c>
      <c r="AQ3984" t="str">
        <f t="shared" si="1525"/>
        <v>Very Low</v>
      </c>
      <c r="AR3984">
        <v>8.4</v>
      </c>
      <c r="AS3984" t="str">
        <f t="shared" si="1526"/>
        <v>Excellent</v>
      </c>
      <c r="AT3984">
        <v>4</v>
      </c>
      <c r="AU3984" t="str">
        <f t="shared" si="1527"/>
        <v>Ultra Widescreen</v>
      </c>
      <c r="AV3984">
        <v>0</v>
      </c>
      <c r="AW3984" t="str">
        <f t="shared" si="1528"/>
        <v>Very Low</v>
      </c>
    </row>
    <row r="3985" spans="1:49" x14ac:dyDescent="0.3">
      <c r="A3985" t="s">
        <v>718</v>
      </c>
      <c r="B3985" t="s">
        <v>9784</v>
      </c>
      <c r="C3985">
        <v>88</v>
      </c>
      <c r="D3985" t="str">
        <f t="shared" si="1508"/>
        <v>Low</v>
      </c>
      <c r="E3985">
        <v>113</v>
      </c>
      <c r="F3985" t="str">
        <f t="shared" si="1509"/>
        <v>1h 53m</v>
      </c>
      <c r="G3985" t="str">
        <f t="shared" si="1510"/>
        <v>Standard Movie</v>
      </c>
      <c r="H3985">
        <v>154</v>
      </c>
      <c r="I3985" t="str">
        <f t="shared" si="1511"/>
        <v>Very Low</v>
      </c>
      <c r="J3985">
        <v>77</v>
      </c>
      <c r="K3985" t="str">
        <f t="shared" si="1512"/>
        <v>Very Low</v>
      </c>
      <c r="L3985" t="s">
        <v>18828</v>
      </c>
      <c r="M3985">
        <v>183</v>
      </c>
      <c r="N3985" t="str">
        <f t="shared" si="1513"/>
        <v>Low</v>
      </c>
      <c r="O3985">
        <f t="shared" si="1529"/>
        <v>61094903</v>
      </c>
      <c r="P3985" t="str">
        <f t="shared" si="1514"/>
        <v>Hit</v>
      </c>
      <c r="Q3985" t="s">
        <v>3380</v>
      </c>
      <c r="R3985" t="str">
        <f t="shared" si="1515"/>
        <v>Drama</v>
      </c>
      <c r="S3985">
        <f t="shared" si="1516"/>
        <v>1</v>
      </c>
      <c r="T3985" t="s">
        <v>18829</v>
      </c>
      <c r="U3985" t="s">
        <v>18830</v>
      </c>
      <c r="V3985">
        <v>76616</v>
      </c>
      <c r="W3985" t="str">
        <f t="shared" si="1517"/>
        <v>Medium</v>
      </c>
      <c r="X3985">
        <v>465</v>
      </c>
      <c r="Y3985" t="str">
        <f t="shared" si="1518"/>
        <v>Very Low</v>
      </c>
      <c r="Z3985" t="s">
        <v>18831</v>
      </c>
      <c r="AA3985">
        <v>2</v>
      </c>
      <c r="AB3985" t="str">
        <f t="shared" si="1519"/>
        <v>Duo/Trio Poster</v>
      </c>
      <c r="AC3985" t="s">
        <v>18832</v>
      </c>
      <c r="AD3985" t="s">
        <v>18833</v>
      </c>
      <c r="AE3985">
        <v>334</v>
      </c>
      <c r="AF3985" t="str">
        <f t="shared" si="1520"/>
        <v>Very Low</v>
      </c>
      <c r="AG3985" t="s">
        <v>9</v>
      </c>
      <c r="AH3985" t="s">
        <v>10</v>
      </c>
      <c r="AI3985" t="s">
        <v>7305</v>
      </c>
      <c r="AJ3985" t="str">
        <f t="shared" si="1521"/>
        <v>Other/Unknown</v>
      </c>
      <c r="AK3985">
        <v>3600000</v>
      </c>
      <c r="AL3985" t="str">
        <f t="shared" si="1522"/>
        <v>Low Budget</v>
      </c>
      <c r="AM3985">
        <v>1969</v>
      </c>
      <c r="AN3985">
        <f t="shared" si="1523"/>
        <v>56</v>
      </c>
      <c r="AO3985" t="str">
        <f t="shared" si="1524"/>
        <v>Old Classic</v>
      </c>
      <c r="AP3985">
        <v>89</v>
      </c>
      <c r="AQ3985" t="str">
        <f t="shared" si="1525"/>
        <v>Very Low</v>
      </c>
      <c r="AR3985">
        <v>7.9</v>
      </c>
      <c r="AS3985" t="str">
        <f t="shared" si="1526"/>
        <v>Good</v>
      </c>
      <c r="AT3985">
        <v>1.85</v>
      </c>
      <c r="AU3985" t="str">
        <f t="shared" si="1527"/>
        <v>HDTV / Widescreen</v>
      </c>
      <c r="AV3985">
        <v>0</v>
      </c>
      <c r="AW3985" t="str">
        <f t="shared" si="1528"/>
        <v>Very Low</v>
      </c>
    </row>
    <row r="3986" spans="1:49" x14ac:dyDescent="0.3">
      <c r="A3986" t="s">
        <v>0</v>
      </c>
      <c r="B3986" t="s">
        <v>13096</v>
      </c>
      <c r="C3986">
        <v>122</v>
      </c>
      <c r="D3986" t="str">
        <f t="shared" si="1508"/>
        <v>Low</v>
      </c>
      <c r="E3986">
        <v>91</v>
      </c>
      <c r="F3986" t="str">
        <f t="shared" si="1509"/>
        <v>1h 31m</v>
      </c>
      <c r="G3986" t="str">
        <f t="shared" si="1510"/>
        <v>Standard Movie</v>
      </c>
      <c r="H3986">
        <v>11</v>
      </c>
      <c r="I3986" t="str">
        <f t="shared" si="1511"/>
        <v>Very Low</v>
      </c>
      <c r="J3986">
        <v>121</v>
      </c>
      <c r="K3986" t="str">
        <f t="shared" si="1512"/>
        <v>Very Low</v>
      </c>
      <c r="L3986" t="s">
        <v>161</v>
      </c>
      <c r="M3986">
        <v>1000</v>
      </c>
      <c r="N3986" t="str">
        <f t="shared" si="1513"/>
        <v>Low</v>
      </c>
      <c r="O3986">
        <v>45857453</v>
      </c>
      <c r="P3986" t="str">
        <f t="shared" si="1514"/>
        <v>Average</v>
      </c>
      <c r="Q3986" t="s">
        <v>5481</v>
      </c>
      <c r="R3986" t="str">
        <f t="shared" si="1515"/>
        <v>Comedy</v>
      </c>
      <c r="S3986">
        <f t="shared" si="1516"/>
        <v>3</v>
      </c>
      <c r="T3986" t="s">
        <v>109</v>
      </c>
      <c r="U3986" t="s">
        <v>18834</v>
      </c>
      <c r="V3986">
        <v>82232</v>
      </c>
      <c r="W3986" t="str">
        <f t="shared" si="1517"/>
        <v>Medium</v>
      </c>
      <c r="X3986">
        <v>2323</v>
      </c>
      <c r="Y3986" t="str">
        <f t="shared" si="1518"/>
        <v>Low</v>
      </c>
      <c r="Z3986" t="s">
        <v>18835</v>
      </c>
      <c r="AA3986">
        <v>3</v>
      </c>
      <c r="AB3986" t="str">
        <f t="shared" si="1519"/>
        <v>Duo/Trio Poster</v>
      </c>
      <c r="AC3986" t="s">
        <v>18836</v>
      </c>
      <c r="AD3986" t="s">
        <v>18837</v>
      </c>
      <c r="AE3986">
        <v>174</v>
      </c>
      <c r="AF3986" t="str">
        <f t="shared" si="1520"/>
        <v>Very Low</v>
      </c>
      <c r="AG3986" t="s">
        <v>9</v>
      </c>
      <c r="AH3986" t="s">
        <v>28</v>
      </c>
      <c r="AI3986" t="s">
        <v>556</v>
      </c>
      <c r="AJ3986" t="str">
        <f t="shared" si="1521"/>
        <v>Adult</v>
      </c>
      <c r="AK3986">
        <v>3500000</v>
      </c>
      <c r="AL3986" t="str">
        <f t="shared" si="1522"/>
        <v>Low Budget</v>
      </c>
      <c r="AM3986">
        <v>1997</v>
      </c>
      <c r="AN3986">
        <f t="shared" si="1523"/>
        <v>28</v>
      </c>
      <c r="AO3986" t="str">
        <f t="shared" si="1524"/>
        <v>Old Classic</v>
      </c>
      <c r="AP3986">
        <v>891</v>
      </c>
      <c r="AQ3986" t="str">
        <f t="shared" si="1525"/>
        <v>Very Low</v>
      </c>
      <c r="AR3986">
        <v>7.2</v>
      </c>
      <c r="AS3986" t="str">
        <f t="shared" si="1526"/>
        <v>Good</v>
      </c>
      <c r="AT3986">
        <v>1.85</v>
      </c>
      <c r="AU3986" t="str">
        <f t="shared" si="1527"/>
        <v>HDTV / Widescreen</v>
      </c>
      <c r="AV3986">
        <v>0</v>
      </c>
      <c r="AW3986" t="str">
        <f t="shared" si="1528"/>
        <v>Very Low</v>
      </c>
    </row>
    <row r="3987" spans="1:49" x14ac:dyDescent="0.3">
      <c r="A3987" t="s">
        <v>0</v>
      </c>
      <c r="B3987" t="s">
        <v>18838</v>
      </c>
      <c r="C3987">
        <v>134</v>
      </c>
      <c r="D3987" t="str">
        <f t="shared" si="1508"/>
        <v>Low</v>
      </c>
      <c r="E3987">
        <v>88</v>
      </c>
      <c r="F3987" t="str">
        <f t="shared" si="1509"/>
        <v>1h 28m</v>
      </c>
      <c r="G3987" t="str">
        <f t="shared" si="1510"/>
        <v>Featurette</v>
      </c>
      <c r="H3987">
        <v>104</v>
      </c>
      <c r="I3987" t="str">
        <f t="shared" si="1511"/>
        <v>Very Low</v>
      </c>
      <c r="J3987">
        <v>318</v>
      </c>
      <c r="K3987" t="str">
        <f t="shared" si="1512"/>
        <v>Very Low</v>
      </c>
      <c r="L3987" t="s">
        <v>18839</v>
      </c>
      <c r="M3987">
        <v>628</v>
      </c>
      <c r="N3987" t="str">
        <f t="shared" si="1513"/>
        <v>Low</v>
      </c>
      <c r="O3987">
        <v>83400000</v>
      </c>
      <c r="P3987" t="str">
        <f t="shared" si="1514"/>
        <v>Hit</v>
      </c>
      <c r="Q3987" t="s">
        <v>1642</v>
      </c>
      <c r="R3987" t="str">
        <f t="shared" si="1515"/>
        <v>Comedy</v>
      </c>
      <c r="S3987">
        <f t="shared" si="1516"/>
        <v>1</v>
      </c>
      <c r="T3987" t="s">
        <v>18840</v>
      </c>
      <c r="U3987" t="s">
        <v>18841</v>
      </c>
      <c r="V3987">
        <v>160281</v>
      </c>
      <c r="W3987" t="str">
        <f t="shared" si="1517"/>
        <v>Medium</v>
      </c>
      <c r="X3987">
        <v>2726</v>
      </c>
      <c r="Y3987" t="str">
        <f t="shared" si="1518"/>
        <v>Low</v>
      </c>
      <c r="Z3987" t="s">
        <v>18842</v>
      </c>
      <c r="AA3987">
        <v>0</v>
      </c>
      <c r="AB3987" t="str">
        <f t="shared" si="1519"/>
        <v>Symbolic Poster</v>
      </c>
      <c r="AC3987" t="s">
        <v>18843</v>
      </c>
      <c r="AD3987" t="s">
        <v>18844</v>
      </c>
      <c r="AE3987">
        <v>427</v>
      </c>
      <c r="AF3987" t="str">
        <f t="shared" si="1520"/>
        <v>Very Low</v>
      </c>
      <c r="AG3987" t="s">
        <v>9</v>
      </c>
      <c r="AH3987" t="s">
        <v>10</v>
      </c>
      <c r="AI3987" t="s">
        <v>66</v>
      </c>
      <c r="AJ3987" t="str">
        <f t="shared" si="1521"/>
        <v>Family</v>
      </c>
      <c r="AK3987">
        <v>3500000</v>
      </c>
      <c r="AL3987" t="str">
        <f t="shared" si="1522"/>
        <v>Low Budget</v>
      </c>
      <c r="AM3987">
        <v>1980</v>
      </c>
      <c r="AN3987">
        <f t="shared" si="1523"/>
        <v>45</v>
      </c>
      <c r="AO3987" t="str">
        <f t="shared" si="1524"/>
        <v>Old Classic</v>
      </c>
      <c r="AP3987">
        <v>575</v>
      </c>
      <c r="AQ3987" t="str">
        <f t="shared" si="1525"/>
        <v>Very Low</v>
      </c>
      <c r="AR3987">
        <v>7.8</v>
      </c>
      <c r="AS3987" t="str">
        <f t="shared" si="1526"/>
        <v>Good</v>
      </c>
      <c r="AT3987">
        <v>1.85</v>
      </c>
      <c r="AU3987" t="str">
        <f t="shared" si="1527"/>
        <v>HDTV / Widescreen</v>
      </c>
      <c r="AV3987">
        <v>16000</v>
      </c>
      <c r="AW3987" t="str">
        <f t="shared" si="1528"/>
        <v>Medium</v>
      </c>
    </row>
    <row r="3988" spans="1:49" x14ac:dyDescent="0.3">
      <c r="A3988" t="s">
        <v>0</v>
      </c>
      <c r="B3988" t="s">
        <v>18845</v>
      </c>
      <c r="C3988">
        <v>11</v>
      </c>
      <c r="D3988" t="str">
        <f t="shared" si="1508"/>
        <v>Very Low</v>
      </c>
      <c r="E3988">
        <v>88</v>
      </c>
      <c r="F3988" t="str">
        <f t="shared" si="1509"/>
        <v>1h 28m</v>
      </c>
      <c r="G3988" t="str">
        <f t="shared" si="1510"/>
        <v>Featurette</v>
      </c>
      <c r="H3988">
        <v>2</v>
      </c>
      <c r="I3988" t="str">
        <f t="shared" si="1511"/>
        <v>Very Low</v>
      </c>
      <c r="J3988">
        <v>6</v>
      </c>
      <c r="K3988" t="str">
        <f t="shared" si="1512"/>
        <v>Very Low</v>
      </c>
      <c r="L3988" t="s">
        <v>2943</v>
      </c>
      <c r="M3988">
        <v>2000</v>
      </c>
      <c r="N3988" t="str">
        <f t="shared" si="1513"/>
        <v>Low</v>
      </c>
      <c r="O3988">
        <f>O3987</f>
        <v>83400000</v>
      </c>
      <c r="P3988" t="str">
        <f t="shared" si="1514"/>
        <v>Hit</v>
      </c>
      <c r="Q3988" t="s">
        <v>31</v>
      </c>
      <c r="R3988" t="str">
        <f t="shared" si="1515"/>
        <v>Action</v>
      </c>
      <c r="S3988">
        <f t="shared" si="1516"/>
        <v>2</v>
      </c>
      <c r="T3988" t="s">
        <v>6404</v>
      </c>
      <c r="U3988" t="s">
        <v>18846</v>
      </c>
      <c r="V3988">
        <v>801</v>
      </c>
      <c r="W3988" t="str">
        <f t="shared" si="1517"/>
        <v>Very Low</v>
      </c>
      <c r="X3988">
        <v>2886</v>
      </c>
      <c r="Y3988" t="str">
        <f t="shared" si="1518"/>
        <v>Low</v>
      </c>
      <c r="Z3988" t="s">
        <v>18847</v>
      </c>
      <c r="AA3988">
        <v>3</v>
      </c>
      <c r="AB3988" t="str">
        <f t="shared" si="1519"/>
        <v>Duo/Trio Poster</v>
      </c>
      <c r="AC3988" t="s">
        <v>18848</v>
      </c>
      <c r="AD3988" t="s">
        <v>18849</v>
      </c>
      <c r="AE3988">
        <v>14</v>
      </c>
      <c r="AF3988" t="str">
        <f t="shared" si="1520"/>
        <v>Very Low</v>
      </c>
      <c r="AG3988" t="s">
        <v>9</v>
      </c>
      <c r="AH3988" t="s">
        <v>10</v>
      </c>
      <c r="AI3988" t="s">
        <v>556</v>
      </c>
      <c r="AJ3988" t="str">
        <f t="shared" si="1521"/>
        <v>Adult</v>
      </c>
      <c r="AK3988">
        <v>5000000</v>
      </c>
      <c r="AL3988" t="str">
        <f t="shared" si="1522"/>
        <v>Low Budget</v>
      </c>
      <c r="AM3988">
        <v>2015</v>
      </c>
      <c r="AN3988">
        <f t="shared" si="1523"/>
        <v>10</v>
      </c>
      <c r="AO3988" t="str">
        <f t="shared" si="1524"/>
        <v>Modern Classic</v>
      </c>
      <c r="AP3988">
        <v>872</v>
      </c>
      <c r="AQ3988" t="str">
        <f t="shared" si="1525"/>
        <v>Very Low</v>
      </c>
      <c r="AR3988">
        <v>3.5</v>
      </c>
      <c r="AS3988" t="str">
        <f t="shared" si="1526"/>
        <v>Very Poor</v>
      </c>
      <c r="AT3988">
        <v>1.33</v>
      </c>
      <c r="AU3988" t="str">
        <f t="shared" si="1527"/>
        <v>Classic</v>
      </c>
      <c r="AV3988">
        <v>358</v>
      </c>
      <c r="AW3988" t="str">
        <f t="shared" si="1528"/>
        <v>Very Low</v>
      </c>
    </row>
    <row r="3989" spans="1:49" x14ac:dyDescent="0.3">
      <c r="A3989" t="s">
        <v>718</v>
      </c>
      <c r="B3989" t="s">
        <v>3059</v>
      </c>
      <c r="C3989">
        <v>20</v>
      </c>
      <c r="D3989" t="str">
        <f t="shared" si="1508"/>
        <v>Very Low</v>
      </c>
      <c r="E3989">
        <v>97</v>
      </c>
      <c r="F3989" t="str">
        <f t="shared" si="1509"/>
        <v>1h 37m</v>
      </c>
      <c r="G3989" t="str">
        <f t="shared" si="1510"/>
        <v>Standard Movie</v>
      </c>
      <c r="H3989">
        <v>473</v>
      </c>
      <c r="I3989" t="str">
        <f t="shared" si="1511"/>
        <v>Very Low</v>
      </c>
      <c r="J3989">
        <v>624</v>
      </c>
      <c r="K3989" t="str">
        <f t="shared" si="1512"/>
        <v>Very Low</v>
      </c>
      <c r="L3989" t="s">
        <v>3854</v>
      </c>
      <c r="M3989">
        <v>826</v>
      </c>
      <c r="N3989" t="str">
        <f t="shared" si="1513"/>
        <v>Low</v>
      </c>
      <c r="O3989">
        <v>27900000</v>
      </c>
      <c r="P3989" t="str">
        <f t="shared" si="1514"/>
        <v>Average</v>
      </c>
      <c r="Q3989" t="s">
        <v>2498</v>
      </c>
      <c r="R3989" t="str">
        <f t="shared" si="1515"/>
        <v>Comedy</v>
      </c>
      <c r="S3989">
        <f t="shared" si="1516"/>
        <v>2</v>
      </c>
      <c r="T3989" t="s">
        <v>6353</v>
      </c>
      <c r="U3989" t="s">
        <v>18850</v>
      </c>
      <c r="V3989">
        <v>74626</v>
      </c>
      <c r="W3989" t="str">
        <f t="shared" si="1517"/>
        <v>Medium</v>
      </c>
      <c r="X3989">
        <v>3455</v>
      </c>
      <c r="Y3989" t="str">
        <f t="shared" si="1518"/>
        <v>Low</v>
      </c>
      <c r="Z3989" t="s">
        <v>4948</v>
      </c>
      <c r="AA3989">
        <v>1</v>
      </c>
      <c r="AB3989" t="str">
        <f t="shared" si="1519"/>
        <v>Solo Star Poster</v>
      </c>
      <c r="AC3989" t="s">
        <v>18851</v>
      </c>
      <c r="AD3989" t="s">
        <v>18852</v>
      </c>
      <c r="AE3989">
        <v>157</v>
      </c>
      <c r="AF3989" t="str">
        <f t="shared" si="1520"/>
        <v>Very Low</v>
      </c>
      <c r="AG3989" t="s">
        <v>9</v>
      </c>
      <c r="AH3989" t="s">
        <v>10</v>
      </c>
      <c r="AI3989" t="s">
        <v>556</v>
      </c>
      <c r="AJ3989" t="str">
        <f t="shared" si="1521"/>
        <v>Adult</v>
      </c>
      <c r="AK3989">
        <v>3500000</v>
      </c>
      <c r="AL3989" t="str">
        <f t="shared" si="1522"/>
        <v>Low Budget</v>
      </c>
      <c r="AM3989">
        <v>1995</v>
      </c>
      <c r="AN3989">
        <f t="shared" si="1523"/>
        <v>30</v>
      </c>
      <c r="AO3989" t="str">
        <f t="shared" si="1524"/>
        <v>Old Classic</v>
      </c>
      <c r="AP3989">
        <v>723</v>
      </c>
      <c r="AQ3989" t="str">
        <f t="shared" si="1525"/>
        <v>Very Low</v>
      </c>
      <c r="AR3989">
        <v>7.3</v>
      </c>
      <c r="AS3989" t="str">
        <f t="shared" si="1526"/>
        <v>Good</v>
      </c>
      <c r="AT3989">
        <v>1.85</v>
      </c>
      <c r="AU3989" t="str">
        <f t="shared" si="1527"/>
        <v>HDTV / Widescreen</v>
      </c>
      <c r="AV3989">
        <v>8000</v>
      </c>
      <c r="AW3989" t="str">
        <f t="shared" si="1528"/>
        <v>Low</v>
      </c>
    </row>
    <row r="3990" spans="1:49" x14ac:dyDescent="0.3">
      <c r="A3990" t="s">
        <v>0</v>
      </c>
      <c r="B3990" t="s">
        <v>2623</v>
      </c>
      <c r="C3990">
        <v>28</v>
      </c>
      <c r="D3990" t="str">
        <f t="shared" si="1508"/>
        <v>Very Low</v>
      </c>
      <c r="E3990">
        <v>97</v>
      </c>
      <c r="F3990" t="str">
        <f t="shared" si="1509"/>
        <v>1h 37m</v>
      </c>
      <c r="G3990" t="str">
        <f t="shared" si="1510"/>
        <v>Standard Movie</v>
      </c>
      <c r="H3990">
        <v>117</v>
      </c>
      <c r="I3990" t="str">
        <f t="shared" si="1511"/>
        <v>Very Low</v>
      </c>
      <c r="J3990">
        <v>556</v>
      </c>
      <c r="K3990" t="str">
        <f t="shared" si="1512"/>
        <v>Very Low</v>
      </c>
      <c r="L3990" t="s">
        <v>2833</v>
      </c>
      <c r="M3990">
        <v>851</v>
      </c>
      <c r="N3990" t="str">
        <f t="shared" si="1513"/>
        <v>Low</v>
      </c>
      <c r="O3990">
        <v>27900000</v>
      </c>
      <c r="P3990" t="str">
        <f t="shared" si="1514"/>
        <v>Average</v>
      </c>
      <c r="Q3990" t="s">
        <v>2096</v>
      </c>
      <c r="R3990" t="str">
        <f t="shared" si="1515"/>
        <v>Crime</v>
      </c>
      <c r="S3990">
        <f t="shared" si="1516"/>
        <v>3</v>
      </c>
      <c r="T3990" t="s">
        <v>773</v>
      </c>
      <c r="U3990" t="s">
        <v>18853</v>
      </c>
      <c r="V3990">
        <v>39508</v>
      </c>
      <c r="W3990" t="str">
        <f t="shared" si="1517"/>
        <v>Low</v>
      </c>
      <c r="X3990">
        <v>3036</v>
      </c>
      <c r="Y3990" t="str">
        <f t="shared" si="1518"/>
        <v>Low</v>
      </c>
      <c r="Z3990" t="s">
        <v>13053</v>
      </c>
      <c r="AA3990">
        <v>2</v>
      </c>
      <c r="AB3990" t="str">
        <f t="shared" si="1519"/>
        <v>Duo/Trio Poster</v>
      </c>
      <c r="AC3990" t="s">
        <v>18854</v>
      </c>
      <c r="AD3990" t="s">
        <v>18855</v>
      </c>
      <c r="AE3990">
        <v>96</v>
      </c>
      <c r="AF3990" t="str">
        <f t="shared" si="1520"/>
        <v>Very Low</v>
      </c>
      <c r="AG3990" t="s">
        <v>9</v>
      </c>
      <c r="AH3990" t="s">
        <v>10</v>
      </c>
      <c r="AI3990" t="s">
        <v>556</v>
      </c>
      <c r="AJ3990" t="str">
        <f t="shared" si="1521"/>
        <v>Adult</v>
      </c>
      <c r="AK3990">
        <v>3500000</v>
      </c>
      <c r="AL3990" t="str">
        <f t="shared" si="1522"/>
        <v>Low Budget</v>
      </c>
      <c r="AM3990">
        <v>1993</v>
      </c>
      <c r="AN3990">
        <f t="shared" si="1523"/>
        <v>32</v>
      </c>
      <c r="AO3990" t="str">
        <f t="shared" si="1524"/>
        <v>Old Classic</v>
      </c>
      <c r="AP3990">
        <v>582</v>
      </c>
      <c r="AQ3990" t="str">
        <f t="shared" si="1525"/>
        <v>Very Low</v>
      </c>
      <c r="AR3990">
        <v>7.5</v>
      </c>
      <c r="AS3990" t="str">
        <f t="shared" si="1526"/>
        <v>Good</v>
      </c>
      <c r="AT3990">
        <v>1.85</v>
      </c>
      <c r="AU3990" t="str">
        <f t="shared" si="1527"/>
        <v>HDTV / Widescreen</v>
      </c>
      <c r="AV3990">
        <v>0</v>
      </c>
      <c r="AW3990" t="str">
        <f t="shared" si="1528"/>
        <v>Very Low</v>
      </c>
    </row>
    <row r="3991" spans="1:49" x14ac:dyDescent="0.3">
      <c r="A3991" t="s">
        <v>0</v>
      </c>
      <c r="B3991" t="str">
        <f>B3990</f>
        <v>Albert Hughes</v>
      </c>
      <c r="C3991">
        <v>22</v>
      </c>
      <c r="D3991" t="str">
        <f t="shared" si="1508"/>
        <v>Very Low</v>
      </c>
      <c r="E3991">
        <v>42</v>
      </c>
      <c r="F3991" t="str">
        <f t="shared" si="1509"/>
        <v>0h 42m</v>
      </c>
      <c r="G3991" t="str">
        <f t="shared" si="1510"/>
        <v>Short Film</v>
      </c>
      <c r="H3991">
        <f>H3990</f>
        <v>117</v>
      </c>
      <c r="I3991" t="str">
        <f t="shared" si="1511"/>
        <v>Very Low</v>
      </c>
      <c r="J3991">
        <v>496</v>
      </c>
      <c r="K3991" t="str">
        <f t="shared" si="1512"/>
        <v>Very Low</v>
      </c>
      <c r="L3991" t="s">
        <v>2334</v>
      </c>
      <c r="M3991">
        <v>912</v>
      </c>
      <c r="N3991" t="str">
        <f t="shared" si="1513"/>
        <v>Low</v>
      </c>
      <c r="O3991">
        <f>O3990</f>
        <v>27900000</v>
      </c>
      <c r="P3991" t="str">
        <f t="shared" si="1514"/>
        <v>Average</v>
      </c>
      <c r="Q3991" t="s">
        <v>6170</v>
      </c>
      <c r="R3991" t="str">
        <f t="shared" si="1515"/>
        <v>Drama</v>
      </c>
      <c r="S3991">
        <f t="shared" si="1516"/>
        <v>2</v>
      </c>
      <c r="T3991" t="s">
        <v>18856</v>
      </c>
      <c r="U3991" t="s">
        <v>18857</v>
      </c>
      <c r="V3991">
        <v>27418</v>
      </c>
      <c r="W3991" t="str">
        <f t="shared" si="1517"/>
        <v>Low</v>
      </c>
      <c r="X3991">
        <v>4337</v>
      </c>
      <c r="Y3991" t="str">
        <f t="shared" si="1518"/>
        <v>Low</v>
      </c>
      <c r="Z3991" t="s">
        <v>13354</v>
      </c>
      <c r="AA3991">
        <v>2</v>
      </c>
      <c r="AB3991" t="str">
        <f t="shared" si="1519"/>
        <v>Duo/Trio Poster</v>
      </c>
      <c r="AC3991" t="s">
        <v>18858</v>
      </c>
      <c r="AD3991" t="s">
        <v>18859</v>
      </c>
      <c r="AE3991">
        <v>92</v>
      </c>
      <c r="AF3991" t="str">
        <f t="shared" si="1520"/>
        <v>Very Low</v>
      </c>
      <c r="AG3991" t="s">
        <v>9</v>
      </c>
      <c r="AH3991" t="s">
        <v>10</v>
      </c>
      <c r="AI3991" t="s">
        <v>1097</v>
      </c>
      <c r="AJ3991" t="str">
        <f t="shared" si="1521"/>
        <v>Teen</v>
      </c>
      <c r="AK3991">
        <f t="shared" ref="AK3991:AM3991" si="1531">AK3990</f>
        <v>3500000</v>
      </c>
      <c r="AL3991" t="str">
        <f t="shared" si="1522"/>
        <v>Low Budget</v>
      </c>
      <c r="AM3991">
        <f t="shared" si="1531"/>
        <v>1993</v>
      </c>
      <c r="AN3991">
        <f t="shared" si="1523"/>
        <v>32</v>
      </c>
      <c r="AO3991" t="str">
        <f t="shared" si="1524"/>
        <v>Old Classic</v>
      </c>
      <c r="AP3991">
        <v>906</v>
      </c>
      <c r="AQ3991" t="str">
        <f t="shared" si="1525"/>
        <v>Very Low</v>
      </c>
      <c r="AR3991">
        <v>7.8</v>
      </c>
      <c r="AS3991" t="str">
        <f t="shared" si="1526"/>
        <v>Good</v>
      </c>
      <c r="AT3991">
        <v>16</v>
      </c>
      <c r="AU3991" t="str">
        <f t="shared" si="1527"/>
        <v>Ultra Widescreen</v>
      </c>
      <c r="AV3991">
        <v>14000</v>
      </c>
      <c r="AW3991" t="str">
        <f t="shared" si="1528"/>
        <v>Medium</v>
      </c>
    </row>
    <row r="3992" spans="1:49" x14ac:dyDescent="0.3">
      <c r="A3992" t="s">
        <v>0</v>
      </c>
      <c r="B3992" t="s">
        <v>18860</v>
      </c>
      <c r="C3992">
        <v>95</v>
      </c>
      <c r="D3992" t="str">
        <f t="shared" si="1508"/>
        <v>Low</v>
      </c>
      <c r="E3992">
        <v>85</v>
      </c>
      <c r="F3992" t="str">
        <f t="shared" si="1509"/>
        <v>1h 25m</v>
      </c>
      <c r="G3992" t="str">
        <f t="shared" si="1510"/>
        <v>Featurette</v>
      </c>
      <c r="H3992">
        <v>10</v>
      </c>
      <c r="I3992" t="str">
        <f t="shared" si="1511"/>
        <v>Very Low</v>
      </c>
      <c r="J3992">
        <v>178</v>
      </c>
      <c r="K3992" t="str">
        <f t="shared" si="1512"/>
        <v>Very Low</v>
      </c>
      <c r="L3992" t="s">
        <v>4669</v>
      </c>
      <c r="M3992">
        <v>3000</v>
      </c>
      <c r="N3992" t="str">
        <f t="shared" si="1513"/>
        <v>Low</v>
      </c>
      <c r="O3992">
        <v>14000000</v>
      </c>
      <c r="P3992" t="str">
        <f t="shared" si="1514"/>
        <v>Average</v>
      </c>
      <c r="Q3992" t="s">
        <v>8037</v>
      </c>
      <c r="R3992" t="str">
        <f t="shared" si="1515"/>
        <v>Comedy</v>
      </c>
      <c r="S3992">
        <f t="shared" si="1516"/>
        <v>4</v>
      </c>
      <c r="T3992" t="s">
        <v>7982</v>
      </c>
      <c r="U3992" t="s">
        <v>18861</v>
      </c>
      <c r="V3992">
        <v>15956</v>
      </c>
      <c r="W3992" t="str">
        <f t="shared" si="1517"/>
        <v>Low</v>
      </c>
      <c r="X3992">
        <v>3617</v>
      </c>
      <c r="Y3992" t="str">
        <f t="shared" si="1518"/>
        <v>Low</v>
      </c>
      <c r="Z3992" t="s">
        <v>18415</v>
      </c>
      <c r="AA3992">
        <v>0</v>
      </c>
      <c r="AB3992" t="str">
        <f t="shared" si="1519"/>
        <v>Symbolic Poster</v>
      </c>
      <c r="AC3992" t="s">
        <v>18862</v>
      </c>
      <c r="AD3992" t="s">
        <v>18863</v>
      </c>
      <c r="AE3992">
        <v>118</v>
      </c>
      <c r="AF3992" t="str">
        <f t="shared" si="1520"/>
        <v>Very Low</v>
      </c>
      <c r="AG3992" t="s">
        <v>9</v>
      </c>
      <c r="AH3992" t="s">
        <v>10</v>
      </c>
      <c r="AI3992" t="s">
        <v>556</v>
      </c>
      <c r="AJ3992" t="str">
        <f t="shared" si="1521"/>
        <v>Adult</v>
      </c>
      <c r="AK3992">
        <v>3500000</v>
      </c>
      <c r="AL3992" t="str">
        <f t="shared" si="1522"/>
        <v>Low Budget</v>
      </c>
      <c r="AM3992">
        <v>1987</v>
      </c>
      <c r="AN3992">
        <f t="shared" si="1523"/>
        <v>38</v>
      </c>
      <c r="AO3992" t="str">
        <f t="shared" si="1524"/>
        <v>Old Classic</v>
      </c>
      <c r="AP3992">
        <v>273</v>
      </c>
      <c r="AQ3992" t="str">
        <f t="shared" si="1525"/>
        <v>Very Low</v>
      </c>
      <c r="AR3992">
        <v>6</v>
      </c>
      <c r="AS3992" t="str">
        <f t="shared" si="1526"/>
        <v>Average</v>
      </c>
      <c r="AT3992">
        <v>1.85</v>
      </c>
      <c r="AU3992" t="str">
        <f t="shared" si="1527"/>
        <v>HDTV / Widescreen</v>
      </c>
      <c r="AV3992">
        <v>1000</v>
      </c>
      <c r="AW3992" t="str">
        <f t="shared" si="1528"/>
        <v>Very Low</v>
      </c>
    </row>
    <row r="3993" spans="1:49" x14ac:dyDescent="0.3">
      <c r="A3993" t="s">
        <v>0</v>
      </c>
      <c r="B3993" t="s">
        <v>17165</v>
      </c>
      <c r="C3993">
        <v>31</v>
      </c>
      <c r="D3993" t="str">
        <f t="shared" si="1508"/>
        <v>Very Low</v>
      </c>
      <c r="E3993">
        <v>121</v>
      </c>
      <c r="F3993" t="str">
        <f t="shared" si="1509"/>
        <v>2h 1m</v>
      </c>
      <c r="G3993" t="str">
        <f t="shared" si="1510"/>
        <v>Long Movie</v>
      </c>
      <c r="H3993">
        <v>541</v>
      </c>
      <c r="I3993" t="str">
        <f t="shared" si="1511"/>
        <v>Very Low</v>
      </c>
      <c r="J3993">
        <v>242</v>
      </c>
      <c r="K3993" t="str">
        <f t="shared" si="1512"/>
        <v>Very Low</v>
      </c>
      <c r="L3993" t="s">
        <v>6776</v>
      </c>
      <c r="M3993">
        <v>575</v>
      </c>
      <c r="N3993" t="str">
        <f t="shared" si="1513"/>
        <v>Low</v>
      </c>
      <c r="O3993">
        <f t="shared" ref="O3993:O3997" si="1532">O3992</f>
        <v>14000000</v>
      </c>
      <c r="P3993" t="str">
        <f t="shared" si="1514"/>
        <v>Average</v>
      </c>
      <c r="Q3993" t="s">
        <v>18864</v>
      </c>
      <c r="R3993" t="str">
        <f t="shared" si="1515"/>
        <v>Comedy</v>
      </c>
      <c r="S3993">
        <f t="shared" si="1516"/>
        <v>4</v>
      </c>
      <c r="T3993" t="s">
        <v>18774</v>
      </c>
      <c r="U3993" t="s">
        <v>18865</v>
      </c>
      <c r="V3993">
        <v>6350</v>
      </c>
      <c r="W3993" t="str">
        <f t="shared" si="1517"/>
        <v>Very Low</v>
      </c>
      <c r="X3993">
        <v>1970</v>
      </c>
      <c r="Y3993" t="str">
        <f t="shared" si="1518"/>
        <v>Low</v>
      </c>
      <c r="Z3993" t="s">
        <v>17169</v>
      </c>
      <c r="AA3993">
        <v>2</v>
      </c>
      <c r="AB3993" t="str">
        <f t="shared" si="1519"/>
        <v>Duo/Trio Poster</v>
      </c>
      <c r="AC3993" t="s">
        <v>18866</v>
      </c>
      <c r="AD3993" t="s">
        <v>18867</v>
      </c>
      <c r="AE3993">
        <v>62</v>
      </c>
      <c r="AF3993" t="str">
        <f t="shared" si="1520"/>
        <v>Very Low</v>
      </c>
      <c r="AG3993" t="s">
        <v>9</v>
      </c>
      <c r="AH3993" t="s">
        <v>10</v>
      </c>
      <c r="AI3993" t="s">
        <v>556</v>
      </c>
      <c r="AJ3993" t="str">
        <f t="shared" si="1521"/>
        <v>Adult</v>
      </c>
      <c r="AK3993">
        <v>3716946</v>
      </c>
      <c r="AL3993" t="str">
        <f t="shared" si="1522"/>
        <v>Low Budget</v>
      </c>
      <c r="AM3993">
        <v>1970</v>
      </c>
      <c r="AN3993">
        <f t="shared" si="1523"/>
        <v>55</v>
      </c>
      <c r="AO3993" t="str">
        <f t="shared" si="1524"/>
        <v>Old Classic</v>
      </c>
      <c r="AP3993">
        <v>372</v>
      </c>
      <c r="AQ3993" t="str">
        <f t="shared" si="1525"/>
        <v>Very Low</v>
      </c>
      <c r="AR3993">
        <v>7.3</v>
      </c>
      <c r="AS3993" t="str">
        <f t="shared" si="1526"/>
        <v>Good</v>
      </c>
      <c r="AT3993">
        <v>1.85</v>
      </c>
      <c r="AU3993" t="str">
        <f t="shared" si="1527"/>
        <v>HDTV / Widescreen</v>
      </c>
      <c r="AV3993">
        <v>357</v>
      </c>
      <c r="AW3993" t="str">
        <f t="shared" si="1528"/>
        <v>Very Low</v>
      </c>
    </row>
    <row r="3994" spans="1:49" x14ac:dyDescent="0.3">
      <c r="A3994" t="s">
        <v>718</v>
      </c>
      <c r="B3994" t="s">
        <v>18868</v>
      </c>
      <c r="C3994">
        <v>79</v>
      </c>
      <c r="D3994" t="str">
        <f t="shared" si="1508"/>
        <v>Low</v>
      </c>
      <c r="E3994">
        <v>134</v>
      </c>
      <c r="F3994" t="str">
        <f t="shared" si="1509"/>
        <v>2h 14m</v>
      </c>
      <c r="G3994" t="str">
        <f t="shared" si="1510"/>
        <v>Long Movie</v>
      </c>
      <c r="H3994">
        <v>174</v>
      </c>
      <c r="I3994" t="str">
        <f t="shared" si="1511"/>
        <v>Very Low</v>
      </c>
      <c r="J3994">
        <v>188</v>
      </c>
      <c r="K3994" t="str">
        <f t="shared" si="1512"/>
        <v>Very Low</v>
      </c>
      <c r="L3994" t="s">
        <v>3524</v>
      </c>
      <c r="M3994">
        <v>255</v>
      </c>
      <c r="N3994" t="str">
        <f t="shared" si="1513"/>
        <v>Low</v>
      </c>
      <c r="O3994">
        <f t="shared" si="1532"/>
        <v>14000000</v>
      </c>
      <c r="P3994" t="str">
        <f t="shared" si="1514"/>
        <v>Average</v>
      </c>
      <c r="Q3994" t="s">
        <v>10782</v>
      </c>
      <c r="R3994" t="str">
        <f t="shared" si="1515"/>
        <v>Biography</v>
      </c>
      <c r="S3994">
        <f t="shared" si="1516"/>
        <v>4</v>
      </c>
      <c r="T3994" t="s">
        <v>18869</v>
      </c>
      <c r="U3994" t="s">
        <v>18870</v>
      </c>
      <c r="V3994">
        <v>19026</v>
      </c>
      <c r="W3994" t="str">
        <f t="shared" si="1517"/>
        <v>Low</v>
      </c>
      <c r="X3994">
        <v>970</v>
      </c>
      <c r="Y3994" t="str">
        <f t="shared" si="1518"/>
        <v>Very Low</v>
      </c>
      <c r="Z3994" t="s">
        <v>18871</v>
      </c>
      <c r="AA3994">
        <v>1</v>
      </c>
      <c r="AB3994" t="str">
        <f t="shared" si="1519"/>
        <v>Solo Star Poster</v>
      </c>
      <c r="AC3994" t="s">
        <v>18872</v>
      </c>
      <c r="AD3994" t="s">
        <v>18873</v>
      </c>
      <c r="AE3994">
        <v>128</v>
      </c>
      <c r="AF3994" t="str">
        <f t="shared" si="1520"/>
        <v>Very Low</v>
      </c>
      <c r="AG3994" t="s">
        <v>9</v>
      </c>
      <c r="AH3994" t="s">
        <v>10</v>
      </c>
      <c r="AI3994" t="s">
        <v>6007</v>
      </c>
      <c r="AJ3994" t="str">
        <f t="shared" si="1521"/>
        <v>Other/Unknown</v>
      </c>
      <c r="AK3994">
        <v>3500000</v>
      </c>
      <c r="AL3994" t="str">
        <f t="shared" si="1522"/>
        <v>Low Budget</v>
      </c>
      <c r="AM3994">
        <v>1967</v>
      </c>
      <c r="AN3994">
        <f t="shared" si="1523"/>
        <v>58</v>
      </c>
      <c r="AO3994" t="str">
        <f t="shared" si="1524"/>
        <v>Old Classic</v>
      </c>
      <c r="AP3994">
        <v>220</v>
      </c>
      <c r="AQ3994" t="str">
        <f t="shared" si="1525"/>
        <v>Very Low</v>
      </c>
      <c r="AR3994">
        <v>8</v>
      </c>
      <c r="AS3994" t="str">
        <f t="shared" si="1526"/>
        <v>Excellent</v>
      </c>
      <c r="AT3994">
        <v>2.35</v>
      </c>
      <c r="AU3994" t="str">
        <f t="shared" si="1527"/>
        <v>Cinematic Widescreen</v>
      </c>
      <c r="AV3994">
        <v>0</v>
      </c>
      <c r="AW3994" t="str">
        <f t="shared" si="1528"/>
        <v>Very Low</v>
      </c>
    </row>
    <row r="3995" spans="1:49" x14ac:dyDescent="0.3">
      <c r="A3995" t="s">
        <v>0</v>
      </c>
      <c r="B3995" t="s">
        <v>17222</v>
      </c>
      <c r="C3995">
        <v>25</v>
      </c>
      <c r="D3995" t="str">
        <f t="shared" si="1508"/>
        <v>Very Low</v>
      </c>
      <c r="E3995">
        <v>149</v>
      </c>
      <c r="F3995" t="str">
        <f t="shared" si="1509"/>
        <v>2h 29m</v>
      </c>
      <c r="G3995" t="str">
        <f t="shared" si="1510"/>
        <v>Long Movie</v>
      </c>
      <c r="H3995">
        <v>160</v>
      </c>
      <c r="I3995" t="str">
        <f t="shared" si="1511"/>
        <v>Very Low</v>
      </c>
      <c r="J3995">
        <v>75</v>
      </c>
      <c r="K3995" t="str">
        <f t="shared" si="1512"/>
        <v>Very Low</v>
      </c>
      <c r="L3995" t="s">
        <v>18874</v>
      </c>
      <c r="M3995">
        <v>157</v>
      </c>
      <c r="N3995" t="str">
        <f t="shared" si="1513"/>
        <v>Low</v>
      </c>
      <c r="O3995">
        <f t="shared" si="1532"/>
        <v>14000000</v>
      </c>
      <c r="P3995" t="str">
        <f t="shared" si="1514"/>
        <v>Average</v>
      </c>
      <c r="Q3995" t="s">
        <v>3380</v>
      </c>
      <c r="R3995" t="str">
        <f t="shared" si="1515"/>
        <v>Drama</v>
      </c>
      <c r="S3995">
        <f t="shared" si="1516"/>
        <v>1</v>
      </c>
      <c r="T3995" t="s">
        <v>18875</v>
      </c>
      <c r="U3995" t="s">
        <v>18876</v>
      </c>
      <c r="V3995">
        <v>7071</v>
      </c>
      <c r="W3995" t="str">
        <f t="shared" si="1517"/>
        <v>Very Low</v>
      </c>
      <c r="X3995">
        <v>646</v>
      </c>
      <c r="Y3995" t="str">
        <f t="shared" si="1518"/>
        <v>Very Low</v>
      </c>
      <c r="Z3995" t="s">
        <v>18877</v>
      </c>
      <c r="AA3995">
        <v>0</v>
      </c>
      <c r="AB3995" t="str">
        <f t="shared" si="1519"/>
        <v>Symbolic Poster</v>
      </c>
      <c r="AC3995" t="s">
        <v>18878</v>
      </c>
      <c r="AD3995" t="s">
        <v>18879</v>
      </c>
      <c r="AE3995">
        <v>83</v>
      </c>
      <c r="AF3995" t="str">
        <f t="shared" si="1520"/>
        <v>Very Low</v>
      </c>
      <c r="AG3995" t="s">
        <v>9</v>
      </c>
      <c r="AH3995" t="s">
        <v>10</v>
      </c>
      <c r="AI3995" t="s">
        <v>4801</v>
      </c>
      <c r="AJ3995" t="str">
        <f t="shared" si="1521"/>
        <v>No Rating</v>
      </c>
      <c r="AK3995">
        <v>3500000</v>
      </c>
      <c r="AL3995" t="str">
        <f t="shared" si="1522"/>
        <v>Low Budget</v>
      </c>
      <c r="AM3995">
        <v>1959</v>
      </c>
      <c r="AN3995">
        <f t="shared" si="1523"/>
        <v>66</v>
      </c>
      <c r="AO3995" t="str">
        <f t="shared" si="1524"/>
        <v>Old Classic</v>
      </c>
      <c r="AP3995">
        <v>139</v>
      </c>
      <c r="AQ3995" t="str">
        <f t="shared" si="1525"/>
        <v>Very Low</v>
      </c>
      <c r="AR3995">
        <v>7.6</v>
      </c>
      <c r="AS3995" t="str">
        <f t="shared" si="1526"/>
        <v>Good</v>
      </c>
      <c r="AT3995">
        <v>1.78</v>
      </c>
      <c r="AU3995" t="str">
        <f t="shared" si="1527"/>
        <v>HDTV / Widescreen</v>
      </c>
      <c r="AV3995">
        <v>930</v>
      </c>
      <c r="AW3995" t="str">
        <f t="shared" si="1528"/>
        <v>Very Low</v>
      </c>
    </row>
    <row r="3996" spans="1:49" x14ac:dyDescent="0.3">
      <c r="A3996" t="s">
        <v>0</v>
      </c>
      <c r="B3996" t="s">
        <v>12301</v>
      </c>
      <c r="C3996">
        <v>22</v>
      </c>
      <c r="D3996" t="str">
        <f t="shared" si="1508"/>
        <v>Very Low</v>
      </c>
      <c r="E3996">
        <v>121</v>
      </c>
      <c r="F3996" t="str">
        <f t="shared" si="1509"/>
        <v>2h 1m</v>
      </c>
      <c r="G3996" t="str">
        <f t="shared" si="1510"/>
        <v>Long Movie</v>
      </c>
      <c r="H3996">
        <v>22</v>
      </c>
      <c r="I3996" t="str">
        <f t="shared" si="1511"/>
        <v>Very Low</v>
      </c>
      <c r="J3996">
        <v>367</v>
      </c>
      <c r="K3996" t="str">
        <f t="shared" si="1512"/>
        <v>Very Low</v>
      </c>
      <c r="L3996" t="s">
        <v>3823</v>
      </c>
      <c r="M3996">
        <v>606</v>
      </c>
      <c r="N3996" t="str">
        <f t="shared" si="1513"/>
        <v>Low</v>
      </c>
      <c r="O3996">
        <f t="shared" si="1532"/>
        <v>14000000</v>
      </c>
      <c r="P3996" t="str">
        <f t="shared" si="1514"/>
        <v>Average</v>
      </c>
      <c r="Q3996" t="s">
        <v>1091</v>
      </c>
      <c r="R3996" t="str">
        <f t="shared" si="1515"/>
        <v>Action</v>
      </c>
      <c r="S3996">
        <f t="shared" si="1516"/>
        <v>5</v>
      </c>
      <c r="T3996" t="s">
        <v>11005</v>
      </c>
      <c r="U3996" t="s">
        <v>18880</v>
      </c>
      <c r="V3996">
        <v>5941</v>
      </c>
      <c r="W3996" t="str">
        <f t="shared" si="1517"/>
        <v>Very Low</v>
      </c>
      <c r="X3996">
        <v>2402</v>
      </c>
      <c r="Y3996" t="str">
        <f t="shared" si="1518"/>
        <v>Low</v>
      </c>
      <c r="Z3996" t="s">
        <v>4794</v>
      </c>
      <c r="AA3996">
        <v>1</v>
      </c>
      <c r="AB3996" t="str">
        <f t="shared" si="1519"/>
        <v>Solo Star Poster</v>
      </c>
      <c r="AC3996" t="s">
        <v>18881</v>
      </c>
      <c r="AD3996" t="s">
        <v>18882</v>
      </c>
      <c r="AE3996">
        <v>74</v>
      </c>
      <c r="AF3996" t="str">
        <f t="shared" si="1520"/>
        <v>Very Low</v>
      </c>
      <c r="AG3996" t="s">
        <v>9</v>
      </c>
      <c r="AH3996" t="s">
        <v>10</v>
      </c>
      <c r="AI3996" t="s">
        <v>4801</v>
      </c>
      <c r="AJ3996" t="str">
        <f t="shared" si="1521"/>
        <v>No Rating</v>
      </c>
      <c r="AK3996">
        <v>3500000</v>
      </c>
      <c r="AL3996" t="str">
        <f t="shared" si="1522"/>
        <v>Low Budget</v>
      </c>
      <c r="AM3996">
        <v>1966</v>
      </c>
      <c r="AN3996">
        <f t="shared" si="1523"/>
        <v>59</v>
      </c>
      <c r="AO3996" t="str">
        <f t="shared" si="1524"/>
        <v>Old Classic</v>
      </c>
      <c r="AP3996">
        <v>481</v>
      </c>
      <c r="AQ3996" t="str">
        <f t="shared" si="1525"/>
        <v>Very Low</v>
      </c>
      <c r="AR3996">
        <v>7</v>
      </c>
      <c r="AS3996" t="str">
        <f t="shared" si="1526"/>
        <v>Good</v>
      </c>
      <c r="AT3996">
        <v>2.35</v>
      </c>
      <c r="AU3996" t="str">
        <f t="shared" si="1527"/>
        <v>Cinematic Widescreen</v>
      </c>
      <c r="AV3996">
        <v>470</v>
      </c>
      <c r="AW3996" t="str">
        <f t="shared" si="1528"/>
        <v>Very Low</v>
      </c>
    </row>
    <row r="3997" spans="1:49" x14ac:dyDescent="0.3">
      <c r="A3997" t="s">
        <v>0</v>
      </c>
      <c r="B3997" t="s">
        <v>11003</v>
      </c>
      <c r="C3997">
        <v>110</v>
      </c>
      <c r="D3997" t="str">
        <f t="shared" si="1508"/>
        <v>Low</v>
      </c>
      <c r="E3997">
        <v>116</v>
      </c>
      <c r="F3997" t="str">
        <f t="shared" si="1509"/>
        <v>1h 56m</v>
      </c>
      <c r="G3997" t="str">
        <f t="shared" si="1510"/>
        <v>Standard Movie</v>
      </c>
      <c r="H3997">
        <v>13000</v>
      </c>
      <c r="I3997" t="str">
        <f t="shared" si="1511"/>
        <v>Medium</v>
      </c>
      <c r="J3997">
        <v>118</v>
      </c>
      <c r="K3997" t="str">
        <f t="shared" si="1512"/>
        <v>Very Low</v>
      </c>
      <c r="L3997" t="s">
        <v>9126</v>
      </c>
      <c r="M3997">
        <v>195</v>
      </c>
      <c r="N3997" t="str">
        <f t="shared" si="1513"/>
        <v>Low</v>
      </c>
      <c r="O3997">
        <f t="shared" si="1532"/>
        <v>14000000</v>
      </c>
      <c r="P3997" t="str">
        <f t="shared" si="1514"/>
        <v>Average</v>
      </c>
      <c r="Q3997" t="s">
        <v>10384</v>
      </c>
      <c r="R3997" t="str">
        <f t="shared" si="1515"/>
        <v>Thriller</v>
      </c>
      <c r="S3997">
        <f t="shared" si="1516"/>
        <v>1</v>
      </c>
      <c r="T3997" t="s">
        <v>18883</v>
      </c>
      <c r="U3997" t="s">
        <v>18884</v>
      </c>
      <c r="V3997">
        <v>30982</v>
      </c>
      <c r="W3997" t="str">
        <f t="shared" si="1517"/>
        <v>Low</v>
      </c>
      <c r="X3997">
        <v>771</v>
      </c>
      <c r="Y3997" t="str">
        <f t="shared" si="1518"/>
        <v>Very Low</v>
      </c>
      <c r="Z3997" t="s">
        <v>18885</v>
      </c>
      <c r="AA3997">
        <v>0</v>
      </c>
      <c r="AB3997" t="str">
        <f t="shared" si="1519"/>
        <v>Symbolic Poster</v>
      </c>
      <c r="AC3997" t="s">
        <v>18886</v>
      </c>
      <c r="AD3997" t="s">
        <v>18887</v>
      </c>
      <c r="AE3997">
        <v>199</v>
      </c>
      <c r="AF3997" t="str">
        <f t="shared" si="1520"/>
        <v>Very Low</v>
      </c>
      <c r="AG3997" t="s">
        <v>9</v>
      </c>
      <c r="AH3997" t="s">
        <v>28</v>
      </c>
      <c r="AI3997" t="s">
        <v>556</v>
      </c>
      <c r="AJ3997" t="str">
        <f t="shared" si="1521"/>
        <v>Adult</v>
      </c>
      <c r="AK3997">
        <v>2000000</v>
      </c>
      <c r="AL3997" t="str">
        <f t="shared" si="1522"/>
        <v>Low Budget</v>
      </c>
      <c r="AM3997">
        <v>1972</v>
      </c>
      <c r="AN3997">
        <f t="shared" si="1523"/>
        <v>53</v>
      </c>
      <c r="AO3997" t="str">
        <f t="shared" si="1524"/>
        <v>Old Classic</v>
      </c>
      <c r="AP3997">
        <v>146</v>
      </c>
      <c r="AQ3997" t="str">
        <f t="shared" si="1525"/>
        <v>Very Low</v>
      </c>
      <c r="AR3997">
        <v>7.5</v>
      </c>
      <c r="AS3997" t="str">
        <f t="shared" si="1526"/>
        <v>Good</v>
      </c>
      <c r="AT3997">
        <v>1.85</v>
      </c>
      <c r="AU3997" t="str">
        <f t="shared" si="1527"/>
        <v>HDTV / Widescreen</v>
      </c>
      <c r="AV3997">
        <v>0</v>
      </c>
      <c r="AW3997" t="str">
        <f t="shared" si="1528"/>
        <v>Very Low</v>
      </c>
    </row>
    <row r="3998" spans="1:49" x14ac:dyDescent="0.3">
      <c r="A3998" t="s">
        <v>0</v>
      </c>
      <c r="B3998" t="s">
        <v>18888</v>
      </c>
      <c r="C3998">
        <v>425</v>
      </c>
      <c r="D3998" t="str">
        <f t="shared" si="1508"/>
        <v>Medium</v>
      </c>
      <c r="E3998">
        <v>92</v>
      </c>
      <c r="F3998" t="str">
        <f t="shared" si="1509"/>
        <v>1h 32m</v>
      </c>
      <c r="G3998" t="str">
        <f t="shared" si="1510"/>
        <v>Standard Movie</v>
      </c>
      <c r="H3998">
        <v>22</v>
      </c>
      <c r="I3998" t="str">
        <f t="shared" si="1511"/>
        <v>Very Low</v>
      </c>
      <c r="J3998">
        <v>159</v>
      </c>
      <c r="K3998" t="str">
        <f t="shared" si="1512"/>
        <v>Very Low</v>
      </c>
      <c r="L3998" t="s">
        <v>18889</v>
      </c>
      <c r="M3998">
        <v>648</v>
      </c>
      <c r="N3998" t="str">
        <f t="shared" si="1513"/>
        <v>Low</v>
      </c>
      <c r="O3998">
        <v>25138292</v>
      </c>
      <c r="P3998" t="str">
        <f t="shared" si="1514"/>
        <v>Average</v>
      </c>
      <c r="Q3998" t="s">
        <v>5074</v>
      </c>
      <c r="R3998" t="str">
        <f t="shared" si="1515"/>
        <v>Horror</v>
      </c>
      <c r="S3998">
        <f t="shared" si="1516"/>
        <v>2</v>
      </c>
      <c r="T3998" t="s">
        <v>7923</v>
      </c>
      <c r="U3998" t="s">
        <v>18890</v>
      </c>
      <c r="V3998">
        <v>66483</v>
      </c>
      <c r="W3998" t="str">
        <f t="shared" si="1517"/>
        <v>Medium</v>
      </c>
      <c r="X3998">
        <v>1122</v>
      </c>
      <c r="Y3998" t="str">
        <f t="shared" si="1518"/>
        <v>Low</v>
      </c>
      <c r="Z3998" t="s">
        <v>1212</v>
      </c>
      <c r="AA3998">
        <v>0</v>
      </c>
      <c r="AB3998" t="str">
        <f t="shared" si="1519"/>
        <v>Symbolic Poster</v>
      </c>
      <c r="AC3998" t="s">
        <v>18891</v>
      </c>
      <c r="AD3998" t="s">
        <v>18892</v>
      </c>
      <c r="AE3998">
        <v>452</v>
      </c>
      <c r="AF3998" t="str">
        <f t="shared" si="1520"/>
        <v>Very Low</v>
      </c>
      <c r="AG3998" t="s">
        <v>9</v>
      </c>
      <c r="AH3998" t="s">
        <v>10</v>
      </c>
      <c r="AI3998" t="s">
        <v>556</v>
      </c>
      <c r="AJ3998" t="str">
        <f t="shared" si="1521"/>
        <v>Adult</v>
      </c>
      <c r="AK3998">
        <v>3500000</v>
      </c>
      <c r="AL3998" t="str">
        <f t="shared" si="1522"/>
        <v>Low Budget</v>
      </c>
      <c r="AM3998">
        <v>2015</v>
      </c>
      <c r="AN3998">
        <f t="shared" si="1523"/>
        <v>10</v>
      </c>
      <c r="AO3998" t="str">
        <f t="shared" si="1524"/>
        <v>Modern Classic</v>
      </c>
      <c r="AP3998">
        <v>191</v>
      </c>
      <c r="AQ3998" t="str">
        <f t="shared" si="1525"/>
        <v>Very Low</v>
      </c>
      <c r="AR3998">
        <v>6.8</v>
      </c>
      <c r="AS3998" t="str">
        <f t="shared" si="1526"/>
        <v>Average</v>
      </c>
      <c r="AT3998">
        <v>1.66</v>
      </c>
      <c r="AU3998" t="str">
        <f t="shared" si="1527"/>
        <v/>
      </c>
      <c r="AV3998">
        <v>43000</v>
      </c>
      <c r="AW3998" t="str">
        <f t="shared" si="1528"/>
        <v>Medium</v>
      </c>
    </row>
    <row r="3999" spans="1:49" x14ac:dyDescent="0.3">
      <c r="A3999" t="s">
        <v>0</v>
      </c>
      <c r="B3999" t="s">
        <v>18893</v>
      </c>
      <c r="C3999">
        <v>19</v>
      </c>
      <c r="D3999" t="str">
        <f t="shared" si="1508"/>
        <v>Very Low</v>
      </c>
      <c r="E3999">
        <v>93</v>
      </c>
      <c r="F3999" t="str">
        <f t="shared" si="1509"/>
        <v>1h 33m</v>
      </c>
      <c r="G3999" t="str">
        <f t="shared" si="1510"/>
        <v>Standard Movie</v>
      </c>
      <c r="H3999">
        <v>0</v>
      </c>
      <c r="I3999" t="str">
        <f t="shared" si="1511"/>
        <v>Very Low</v>
      </c>
      <c r="J3999">
        <v>78</v>
      </c>
      <c r="K3999" t="str">
        <f t="shared" si="1512"/>
        <v>Very Low</v>
      </c>
      <c r="L3999" t="s">
        <v>18894</v>
      </c>
      <c r="M3999">
        <v>625</v>
      </c>
      <c r="N3999" t="str">
        <f t="shared" si="1513"/>
        <v>Low</v>
      </c>
      <c r="O3999">
        <v>10305534</v>
      </c>
      <c r="P3999" t="str">
        <f t="shared" si="1514"/>
        <v>Average</v>
      </c>
      <c r="Q3999" t="s">
        <v>1642</v>
      </c>
      <c r="R3999" t="str">
        <f t="shared" si="1515"/>
        <v>Comedy</v>
      </c>
      <c r="S3999">
        <f t="shared" si="1516"/>
        <v>1</v>
      </c>
      <c r="T3999" t="s">
        <v>18895</v>
      </c>
      <c r="U3999" t="s">
        <v>18896</v>
      </c>
      <c r="V3999">
        <v>1721</v>
      </c>
      <c r="W3999" t="str">
        <f t="shared" si="1517"/>
        <v>Very Low</v>
      </c>
      <c r="X3999">
        <v>987</v>
      </c>
      <c r="Y3999" t="str">
        <f t="shared" si="1518"/>
        <v>Very Low</v>
      </c>
      <c r="Z3999" t="s">
        <v>18897</v>
      </c>
      <c r="AA3999">
        <v>2</v>
      </c>
      <c r="AB3999" t="str">
        <f t="shared" si="1519"/>
        <v>Duo/Trio Poster</v>
      </c>
      <c r="AC3999" t="s">
        <v>18898</v>
      </c>
      <c r="AD3999" t="s">
        <v>18899</v>
      </c>
      <c r="AE3999">
        <v>38</v>
      </c>
      <c r="AF3999" t="str">
        <f t="shared" si="1520"/>
        <v>Very Low</v>
      </c>
      <c r="AG3999" t="s">
        <v>9</v>
      </c>
      <c r="AH3999" t="s">
        <v>10</v>
      </c>
      <c r="AI3999" t="s">
        <v>556</v>
      </c>
      <c r="AJ3999" t="str">
        <f t="shared" si="1521"/>
        <v>Adult</v>
      </c>
      <c r="AK3999">
        <v>3500000</v>
      </c>
      <c r="AL3999" t="str">
        <f t="shared" si="1522"/>
        <v>Low Budget</v>
      </c>
      <c r="AM3999">
        <v>1998</v>
      </c>
      <c r="AN3999">
        <f t="shared" si="1523"/>
        <v>27</v>
      </c>
      <c r="AO3999" t="str">
        <f t="shared" si="1524"/>
        <v>Old Classic</v>
      </c>
      <c r="AP3999">
        <v>118</v>
      </c>
      <c r="AQ3999" t="str">
        <f t="shared" si="1525"/>
        <v>Very Low</v>
      </c>
      <c r="AR3999">
        <v>3.9</v>
      </c>
      <c r="AS3999" t="str">
        <f t="shared" si="1526"/>
        <v>Very Poor</v>
      </c>
      <c r="AT3999">
        <v>1.85</v>
      </c>
      <c r="AU3999" t="str">
        <f t="shared" si="1527"/>
        <v>HDTV / Widescreen</v>
      </c>
      <c r="AV3999">
        <v>280</v>
      </c>
      <c r="AW3999" t="str">
        <f t="shared" si="1528"/>
        <v>Very Low</v>
      </c>
    </row>
    <row r="4000" spans="1:49" x14ac:dyDescent="0.3">
      <c r="A4000" t="s">
        <v>0</v>
      </c>
      <c r="B4000" t="s">
        <v>18721</v>
      </c>
      <c r="C4000">
        <v>43</v>
      </c>
      <c r="D4000" t="str">
        <f t="shared" si="1508"/>
        <v>Very Low</v>
      </c>
      <c r="E4000">
        <v>96</v>
      </c>
      <c r="F4000" t="str">
        <f t="shared" si="1509"/>
        <v>1h 36m</v>
      </c>
      <c r="G4000" t="str">
        <f t="shared" si="1510"/>
        <v>Standard Movie</v>
      </c>
      <c r="H4000">
        <v>0</v>
      </c>
      <c r="I4000" t="str">
        <f t="shared" si="1511"/>
        <v>Very Low</v>
      </c>
      <c r="J4000">
        <v>111</v>
      </c>
      <c r="K4000" t="str">
        <f t="shared" si="1512"/>
        <v>Very Low</v>
      </c>
      <c r="L4000" t="s">
        <v>11828</v>
      </c>
      <c r="M4000">
        <v>385</v>
      </c>
      <c r="N4000" t="str">
        <f t="shared" si="1513"/>
        <v>Low</v>
      </c>
      <c r="O4000">
        <v>9449219</v>
      </c>
      <c r="P4000" t="str">
        <f t="shared" si="1514"/>
        <v>Flop</v>
      </c>
      <c r="Q4000" t="s">
        <v>1386</v>
      </c>
      <c r="R4000" t="str">
        <f t="shared" si="1515"/>
        <v>Comedy</v>
      </c>
      <c r="S4000">
        <f t="shared" si="1516"/>
        <v>3</v>
      </c>
      <c r="T4000" t="s">
        <v>6848</v>
      </c>
      <c r="U4000" t="s">
        <v>18900</v>
      </c>
      <c r="V4000">
        <v>13949</v>
      </c>
      <c r="W4000" t="str">
        <f t="shared" si="1517"/>
        <v>Low</v>
      </c>
      <c r="X4000">
        <v>995</v>
      </c>
      <c r="Y4000" t="str">
        <f t="shared" si="1518"/>
        <v>Very Low</v>
      </c>
      <c r="Z4000" t="s">
        <v>18901</v>
      </c>
      <c r="AA4000">
        <v>2</v>
      </c>
      <c r="AB4000" t="str">
        <f t="shared" si="1519"/>
        <v>Duo/Trio Poster</v>
      </c>
      <c r="AC4000" t="s">
        <v>18902</v>
      </c>
      <c r="AD4000" t="s">
        <v>18903</v>
      </c>
      <c r="AE4000">
        <v>98</v>
      </c>
      <c r="AF4000" t="str">
        <f t="shared" si="1520"/>
        <v>Very Low</v>
      </c>
      <c r="AG4000" t="s">
        <v>9</v>
      </c>
      <c r="AH4000" t="s">
        <v>10</v>
      </c>
      <c r="AI4000" t="s">
        <v>556</v>
      </c>
      <c r="AJ4000" t="str">
        <f t="shared" si="1521"/>
        <v>Adult</v>
      </c>
      <c r="AK4000">
        <v>3500000</v>
      </c>
      <c r="AL4000" t="str">
        <f t="shared" si="1522"/>
        <v>Low Budget</v>
      </c>
      <c r="AM4000">
        <v>1996</v>
      </c>
      <c r="AN4000">
        <f t="shared" si="1523"/>
        <v>29</v>
      </c>
      <c r="AO4000" t="str">
        <f t="shared" si="1524"/>
        <v>Old Classic</v>
      </c>
      <c r="AP4000">
        <v>356</v>
      </c>
      <c r="AQ4000" t="str">
        <f t="shared" si="1525"/>
        <v>Very Low</v>
      </c>
      <c r="AR4000">
        <v>6.1</v>
      </c>
      <c r="AS4000" t="str">
        <f t="shared" si="1526"/>
        <v>Average</v>
      </c>
      <c r="AT4000">
        <v>1.85</v>
      </c>
      <c r="AU4000" t="str">
        <f t="shared" si="1527"/>
        <v>HDTV / Widescreen</v>
      </c>
      <c r="AV4000">
        <v>453</v>
      </c>
      <c r="AW4000" t="str">
        <f t="shared" si="1528"/>
        <v>Very Low</v>
      </c>
    </row>
    <row r="4001" spans="1:49" x14ac:dyDescent="0.3">
      <c r="A4001" t="s">
        <v>718</v>
      </c>
      <c r="B4001" t="s">
        <v>1075</v>
      </c>
      <c r="C4001">
        <v>127</v>
      </c>
      <c r="D4001" t="str">
        <f t="shared" si="1508"/>
        <v>Low</v>
      </c>
      <c r="E4001">
        <v>105</v>
      </c>
      <c r="F4001" t="str">
        <f t="shared" si="1509"/>
        <v>1h 45m</v>
      </c>
      <c r="G4001" t="str">
        <f t="shared" si="1510"/>
        <v>Standard Movie</v>
      </c>
      <c r="H4001">
        <v>386</v>
      </c>
      <c r="I4001" t="str">
        <f t="shared" si="1511"/>
        <v>Very Low</v>
      </c>
      <c r="J4001">
        <v>248</v>
      </c>
      <c r="K4001" t="str">
        <f t="shared" si="1512"/>
        <v>Very Low</v>
      </c>
      <c r="L4001" t="s">
        <v>12533</v>
      </c>
      <c r="M4001">
        <v>3000</v>
      </c>
      <c r="N4001" t="str">
        <f t="shared" si="1513"/>
        <v>Low</v>
      </c>
      <c r="O4001">
        <v>6390032</v>
      </c>
      <c r="P4001" t="str">
        <f t="shared" si="1514"/>
        <v>Flop</v>
      </c>
      <c r="Q4001" t="s">
        <v>1515</v>
      </c>
      <c r="R4001" t="str">
        <f t="shared" si="1515"/>
        <v>Biography</v>
      </c>
      <c r="S4001">
        <f t="shared" si="1516"/>
        <v>2</v>
      </c>
      <c r="T4001" t="s">
        <v>471</v>
      </c>
      <c r="U4001" t="s">
        <v>18904</v>
      </c>
      <c r="V4001">
        <v>24977</v>
      </c>
      <c r="W4001" t="str">
        <f t="shared" si="1517"/>
        <v>Low</v>
      </c>
      <c r="X4001">
        <v>4238</v>
      </c>
      <c r="Y4001" t="str">
        <f t="shared" si="1518"/>
        <v>Low</v>
      </c>
      <c r="Z4001" t="s">
        <v>7739</v>
      </c>
      <c r="AA4001">
        <v>2</v>
      </c>
      <c r="AB4001" t="str">
        <f t="shared" si="1519"/>
        <v>Duo/Trio Poster</v>
      </c>
      <c r="AC4001" t="s">
        <v>18905</v>
      </c>
      <c r="AD4001" t="s">
        <v>18906</v>
      </c>
      <c r="AE4001">
        <v>229</v>
      </c>
      <c r="AF4001" t="str">
        <f t="shared" si="1520"/>
        <v>Very Low</v>
      </c>
      <c r="AG4001" t="s">
        <v>9</v>
      </c>
      <c r="AH4001" t="s">
        <v>10</v>
      </c>
      <c r="AI4001" t="s">
        <v>556</v>
      </c>
      <c r="AJ4001" t="str">
        <f t="shared" si="1521"/>
        <v>Adult</v>
      </c>
      <c r="AK4001">
        <v>3500000</v>
      </c>
      <c r="AL4001" t="str">
        <f t="shared" si="1522"/>
        <v>Low Budget</v>
      </c>
      <c r="AM4001">
        <v>1998</v>
      </c>
      <c r="AN4001">
        <f t="shared" si="1523"/>
        <v>27</v>
      </c>
      <c r="AO4001" t="str">
        <f t="shared" si="1524"/>
        <v>Old Classic</v>
      </c>
      <c r="AP4001">
        <v>258</v>
      </c>
      <c r="AQ4001" t="str">
        <f t="shared" si="1525"/>
        <v>Very Low</v>
      </c>
      <c r="AR4001">
        <v>7.5</v>
      </c>
      <c r="AS4001" t="str">
        <f t="shared" si="1526"/>
        <v>Good</v>
      </c>
      <c r="AT4001">
        <v>2.35</v>
      </c>
      <c r="AU4001" t="str">
        <f t="shared" si="1527"/>
        <v>Cinematic Widescreen</v>
      </c>
      <c r="AV4001">
        <v>0</v>
      </c>
      <c r="AW4001" t="str">
        <f t="shared" si="1528"/>
        <v>Very Low</v>
      </c>
    </row>
    <row r="4002" spans="1:49" x14ac:dyDescent="0.3">
      <c r="A4002" t="s">
        <v>0</v>
      </c>
      <c r="B4002" t="s">
        <v>10511</v>
      </c>
      <c r="C4002">
        <v>262</v>
      </c>
      <c r="D4002" t="str">
        <f t="shared" si="1508"/>
        <v>Medium</v>
      </c>
      <c r="E4002">
        <v>129</v>
      </c>
      <c r="F4002" t="str">
        <f t="shared" si="1509"/>
        <v>2h 9m</v>
      </c>
      <c r="G4002" t="str">
        <f t="shared" si="1510"/>
        <v>Long Movie</v>
      </c>
      <c r="H4002">
        <v>195</v>
      </c>
      <c r="I4002" t="str">
        <f t="shared" si="1511"/>
        <v>Very Low</v>
      </c>
      <c r="J4002">
        <v>50</v>
      </c>
      <c r="K4002" t="str">
        <f t="shared" si="1512"/>
        <v>Very Low</v>
      </c>
      <c r="L4002" t="s">
        <v>18907</v>
      </c>
      <c r="M4002">
        <v>827</v>
      </c>
      <c r="N4002" t="str">
        <f t="shared" si="1513"/>
        <v>Low</v>
      </c>
      <c r="O4002">
        <v>20167424</v>
      </c>
      <c r="P4002" t="str">
        <f t="shared" si="1514"/>
        <v>Average</v>
      </c>
      <c r="Q4002" t="s">
        <v>1895</v>
      </c>
      <c r="R4002" t="str">
        <f t="shared" si="1515"/>
        <v>Drama</v>
      </c>
      <c r="S4002">
        <f t="shared" si="1516"/>
        <v>3</v>
      </c>
      <c r="T4002" t="s">
        <v>18908</v>
      </c>
      <c r="U4002" t="s">
        <v>18909</v>
      </c>
      <c r="V4002">
        <v>131831</v>
      </c>
      <c r="W4002" t="str">
        <f t="shared" si="1517"/>
        <v>Medium</v>
      </c>
      <c r="X4002">
        <v>1044</v>
      </c>
      <c r="Y4002" t="str">
        <f t="shared" si="1518"/>
        <v>Low</v>
      </c>
      <c r="Z4002" t="s">
        <v>18910</v>
      </c>
      <c r="AA4002">
        <v>0</v>
      </c>
      <c r="AB4002" t="str">
        <f t="shared" si="1519"/>
        <v>Symbolic Poster</v>
      </c>
      <c r="AC4002" t="s">
        <v>18911</v>
      </c>
      <c r="AD4002" t="s">
        <v>18912</v>
      </c>
      <c r="AE4002">
        <v>231</v>
      </c>
      <c r="AF4002" t="str">
        <f t="shared" si="1520"/>
        <v>Very Low</v>
      </c>
      <c r="AG4002" t="s">
        <v>2749</v>
      </c>
      <c r="AH4002" t="s">
        <v>18913</v>
      </c>
      <c r="AI4002" t="s">
        <v>556</v>
      </c>
      <c r="AJ4002" t="str">
        <f t="shared" si="1521"/>
        <v>Adult</v>
      </c>
      <c r="AK4002">
        <v>2000000</v>
      </c>
      <c r="AL4002" t="str">
        <f t="shared" si="1522"/>
        <v>Low Budget</v>
      </c>
      <c r="AM4002">
        <v>2009</v>
      </c>
      <c r="AN4002">
        <f t="shared" si="1523"/>
        <v>16</v>
      </c>
      <c r="AO4002" t="str">
        <f t="shared" si="1524"/>
        <v>Old Classic</v>
      </c>
      <c r="AP4002">
        <v>88</v>
      </c>
      <c r="AQ4002" t="str">
        <f t="shared" si="1525"/>
        <v>Very Low</v>
      </c>
      <c r="AR4002">
        <v>8.1999999999999993</v>
      </c>
      <c r="AS4002" t="str">
        <f t="shared" si="1526"/>
        <v>Excellent</v>
      </c>
      <c r="AT4002">
        <v>2.35</v>
      </c>
      <c r="AU4002" t="str">
        <f t="shared" si="1527"/>
        <v>Cinematic Widescreen</v>
      </c>
      <c r="AV4002">
        <v>33000</v>
      </c>
      <c r="AW4002" t="str">
        <f t="shared" si="1528"/>
        <v>Medium</v>
      </c>
    </row>
    <row r="4003" spans="1:49" x14ac:dyDescent="0.3">
      <c r="A4003" t="s">
        <v>0</v>
      </c>
      <c r="B4003" t="s">
        <v>2466</v>
      </c>
      <c r="C4003">
        <v>184</v>
      </c>
      <c r="D4003" t="str">
        <f t="shared" si="1508"/>
        <v>Low</v>
      </c>
      <c r="E4003">
        <v>87</v>
      </c>
      <c r="F4003" t="str">
        <f t="shared" si="1509"/>
        <v>1h 27m</v>
      </c>
      <c r="G4003" t="str">
        <f t="shared" si="1510"/>
        <v>Featurette</v>
      </c>
      <c r="H4003">
        <v>0</v>
      </c>
      <c r="I4003" t="str">
        <f t="shared" si="1511"/>
        <v>Very Low</v>
      </c>
      <c r="J4003">
        <v>83</v>
      </c>
      <c r="K4003" t="str">
        <f t="shared" si="1512"/>
        <v>Very Low</v>
      </c>
      <c r="L4003" t="s">
        <v>12037</v>
      </c>
      <c r="M4003">
        <v>1000</v>
      </c>
      <c r="N4003" t="str">
        <f t="shared" si="1513"/>
        <v>Low</v>
      </c>
      <c r="O4003">
        <f t="shared" ref="O4003:O4004" si="1533">O4002</f>
        <v>20167424</v>
      </c>
      <c r="P4003" t="str">
        <f t="shared" si="1514"/>
        <v>Average</v>
      </c>
      <c r="Q4003" t="s">
        <v>6374</v>
      </c>
      <c r="R4003" t="str">
        <f t="shared" si="1515"/>
        <v>Horror</v>
      </c>
      <c r="S4003">
        <f t="shared" si="1516"/>
        <v>1</v>
      </c>
      <c r="T4003" t="s">
        <v>12038</v>
      </c>
      <c r="U4003" t="s">
        <v>12039</v>
      </c>
      <c r="V4003">
        <v>49672</v>
      </c>
      <c r="W4003" t="str">
        <f t="shared" si="1517"/>
        <v>Low</v>
      </c>
      <c r="X4003">
        <v>1592</v>
      </c>
      <c r="Y4003" t="str">
        <f t="shared" si="1518"/>
        <v>Low</v>
      </c>
      <c r="Z4003" t="s">
        <v>12040</v>
      </c>
      <c r="AA4003">
        <v>1</v>
      </c>
      <c r="AB4003" t="str">
        <f t="shared" si="1519"/>
        <v>Solo Star Poster</v>
      </c>
      <c r="AC4003" t="s">
        <v>12041</v>
      </c>
      <c r="AD4003" t="s">
        <v>12042</v>
      </c>
      <c r="AE4003">
        <v>419</v>
      </c>
      <c r="AF4003" t="str">
        <f t="shared" si="1520"/>
        <v>Very Low</v>
      </c>
      <c r="AG4003" t="s">
        <v>9</v>
      </c>
      <c r="AH4003" t="s">
        <v>10</v>
      </c>
      <c r="AI4003" t="s">
        <v>5584</v>
      </c>
      <c r="AJ4003" t="str">
        <f t="shared" si="1521"/>
        <v>Other/Unknown</v>
      </c>
      <c r="AK4003">
        <v>3500000</v>
      </c>
      <c r="AL4003" t="str">
        <f t="shared" si="1522"/>
        <v>Low Budget</v>
      </c>
      <c r="AM4003">
        <v>1985</v>
      </c>
      <c r="AN4003">
        <f t="shared" si="1523"/>
        <v>40</v>
      </c>
      <c r="AO4003" t="str">
        <f t="shared" si="1524"/>
        <v>Old Classic</v>
      </c>
      <c r="AP4003">
        <v>177</v>
      </c>
      <c r="AQ4003" t="str">
        <f t="shared" si="1525"/>
        <v>Very Low</v>
      </c>
      <c r="AR4003">
        <v>7.2</v>
      </c>
      <c r="AS4003" t="str">
        <f t="shared" si="1526"/>
        <v>Good</v>
      </c>
      <c r="AT4003">
        <v>1.85</v>
      </c>
      <c r="AU4003" t="str">
        <f t="shared" si="1527"/>
        <v>HDTV / Widescreen</v>
      </c>
      <c r="AV4003">
        <v>3000</v>
      </c>
      <c r="AW4003" t="str">
        <f t="shared" si="1528"/>
        <v>Low</v>
      </c>
    </row>
    <row r="4004" spans="1:49" x14ac:dyDescent="0.3">
      <c r="A4004" t="s">
        <v>0</v>
      </c>
      <c r="B4004" t="s">
        <v>18914</v>
      </c>
      <c r="C4004">
        <v>33</v>
      </c>
      <c r="D4004" t="str">
        <f t="shared" si="1508"/>
        <v>Very Low</v>
      </c>
      <c r="E4004">
        <v>94</v>
      </c>
      <c r="F4004" t="str">
        <f t="shared" si="1509"/>
        <v>1h 34m</v>
      </c>
      <c r="G4004" t="str">
        <f t="shared" si="1510"/>
        <v>Standard Movie</v>
      </c>
      <c r="H4004">
        <v>47</v>
      </c>
      <c r="I4004" t="str">
        <f t="shared" si="1511"/>
        <v>Very Low</v>
      </c>
      <c r="J4004">
        <v>108</v>
      </c>
      <c r="K4004" t="str">
        <f t="shared" si="1512"/>
        <v>Very Low</v>
      </c>
      <c r="L4004" t="s">
        <v>18915</v>
      </c>
      <c r="M4004">
        <v>430</v>
      </c>
      <c r="N4004" t="str">
        <f t="shared" si="1513"/>
        <v>Low</v>
      </c>
      <c r="O4004">
        <f t="shared" si="1533"/>
        <v>20167424</v>
      </c>
      <c r="P4004" t="str">
        <f t="shared" si="1514"/>
        <v>Average</v>
      </c>
      <c r="Q4004" t="s">
        <v>5515</v>
      </c>
      <c r="R4004" t="str">
        <f t="shared" si="1515"/>
        <v>Horror</v>
      </c>
      <c r="S4004">
        <f t="shared" si="1516"/>
        <v>2</v>
      </c>
      <c r="T4004" t="s">
        <v>18916</v>
      </c>
      <c r="U4004" t="s">
        <v>18917</v>
      </c>
      <c r="V4004">
        <v>4790</v>
      </c>
      <c r="W4004" t="str">
        <f t="shared" si="1517"/>
        <v>Very Low</v>
      </c>
      <c r="X4004">
        <v>836</v>
      </c>
      <c r="Y4004" t="str">
        <f t="shared" si="1518"/>
        <v>Very Low</v>
      </c>
      <c r="Z4004" t="s">
        <v>18918</v>
      </c>
      <c r="AA4004">
        <v>1</v>
      </c>
      <c r="AB4004" t="str">
        <f t="shared" si="1519"/>
        <v>Solo Star Poster</v>
      </c>
      <c r="AC4004" t="s">
        <v>18919</v>
      </c>
      <c r="AD4004" t="s">
        <v>18920</v>
      </c>
      <c r="AE4004">
        <v>52</v>
      </c>
      <c r="AF4004" t="str">
        <f t="shared" si="1520"/>
        <v>Very Low</v>
      </c>
      <c r="AG4004" t="s">
        <v>9</v>
      </c>
      <c r="AH4004" t="s">
        <v>10</v>
      </c>
      <c r="AI4004" t="s">
        <v>556</v>
      </c>
      <c r="AJ4004" t="str">
        <f t="shared" si="1521"/>
        <v>Adult</v>
      </c>
      <c r="AK4004">
        <f>AK4003</f>
        <v>3500000</v>
      </c>
      <c r="AL4004" t="str">
        <f t="shared" si="1522"/>
        <v>Low Budget</v>
      </c>
      <c r="AM4004">
        <v>2008</v>
      </c>
      <c r="AN4004">
        <f t="shared" si="1523"/>
        <v>17</v>
      </c>
      <c r="AO4004" t="str">
        <f t="shared" si="1524"/>
        <v>Old Classic</v>
      </c>
      <c r="AP4004">
        <v>209</v>
      </c>
      <c r="AQ4004" t="str">
        <f t="shared" si="1525"/>
        <v>Very Low</v>
      </c>
      <c r="AR4004">
        <v>4.8</v>
      </c>
      <c r="AS4004" t="str">
        <f t="shared" si="1526"/>
        <v>Poor</v>
      </c>
      <c r="AT4004">
        <v>1.85</v>
      </c>
      <c r="AU4004" t="str">
        <f t="shared" si="1527"/>
        <v>HDTV / Widescreen</v>
      </c>
      <c r="AV4004">
        <v>804</v>
      </c>
      <c r="AW4004" t="str">
        <f t="shared" si="1528"/>
        <v>Very Low</v>
      </c>
    </row>
    <row r="4005" spans="1:49" x14ac:dyDescent="0.3">
      <c r="A4005" t="s">
        <v>0</v>
      </c>
      <c r="B4005" t="s">
        <v>50</v>
      </c>
      <c r="C4005">
        <v>252</v>
      </c>
      <c r="D4005" t="str">
        <f t="shared" si="1508"/>
        <v>Medium</v>
      </c>
      <c r="E4005">
        <v>37</v>
      </c>
      <c r="F4005" t="str">
        <f t="shared" si="1509"/>
        <v>0h 37m</v>
      </c>
      <c r="G4005" t="str">
        <f t="shared" si="1510"/>
        <v>Short Film</v>
      </c>
      <c r="H4005">
        <v>0</v>
      </c>
      <c r="I4005" t="str">
        <f t="shared" si="1511"/>
        <v>Very Low</v>
      </c>
      <c r="J4005">
        <v>199</v>
      </c>
      <c r="K4005" t="str">
        <f t="shared" si="1512"/>
        <v>Very Low</v>
      </c>
      <c r="L4005" t="s">
        <v>18921</v>
      </c>
      <c r="M4005">
        <v>634</v>
      </c>
      <c r="N4005" t="str">
        <f t="shared" si="1513"/>
        <v>Low</v>
      </c>
      <c r="O4005">
        <v>5923044</v>
      </c>
      <c r="P4005" t="str">
        <f t="shared" si="1514"/>
        <v>Flop</v>
      </c>
      <c r="Q4005" t="s">
        <v>8037</v>
      </c>
      <c r="R4005" t="str">
        <f t="shared" si="1515"/>
        <v>Comedy</v>
      </c>
      <c r="S4005">
        <f t="shared" si="1516"/>
        <v>4</v>
      </c>
      <c r="T4005" t="s">
        <v>14799</v>
      </c>
      <c r="U4005" t="s">
        <v>18922</v>
      </c>
      <c r="V4005">
        <v>113451</v>
      </c>
      <c r="W4005" t="str">
        <f t="shared" si="1517"/>
        <v>Medium</v>
      </c>
      <c r="X4005">
        <v>1347</v>
      </c>
      <c r="Y4005" t="str">
        <f t="shared" si="1518"/>
        <v>Low</v>
      </c>
      <c r="Z4005" t="s">
        <v>18923</v>
      </c>
      <c r="AA4005">
        <v>0</v>
      </c>
      <c r="AB4005" t="str">
        <f t="shared" si="1519"/>
        <v>Symbolic Poster</v>
      </c>
      <c r="AC4005" t="s">
        <v>18924</v>
      </c>
      <c r="AD4005" t="s">
        <v>18925</v>
      </c>
      <c r="AE4005">
        <v>537</v>
      </c>
      <c r="AF4005" t="str">
        <f t="shared" si="1520"/>
        <v>Low</v>
      </c>
      <c r="AG4005" t="s">
        <v>9</v>
      </c>
      <c r="AH4005" t="s">
        <v>10</v>
      </c>
      <c r="AI4005" t="s">
        <v>7305</v>
      </c>
      <c r="AJ4005" t="str">
        <f t="shared" si="1521"/>
        <v>Other/Unknown</v>
      </c>
      <c r="AK4005">
        <v>3600000</v>
      </c>
      <c r="AL4005" t="str">
        <f t="shared" si="1522"/>
        <v>Low Budget</v>
      </c>
      <c r="AM4005">
        <v>1987</v>
      </c>
      <c r="AN4005">
        <f t="shared" si="1523"/>
        <v>38</v>
      </c>
      <c r="AO4005" t="str">
        <f t="shared" si="1524"/>
        <v>Old Classic</v>
      </c>
      <c r="AP4005">
        <v>328</v>
      </c>
      <c r="AQ4005" t="str">
        <f t="shared" si="1525"/>
        <v>Very Low</v>
      </c>
      <c r="AR4005">
        <v>7.8</v>
      </c>
      <c r="AS4005" t="str">
        <f t="shared" si="1526"/>
        <v>Good</v>
      </c>
      <c r="AT4005">
        <v>1.85</v>
      </c>
      <c r="AU4005" t="str">
        <f t="shared" si="1527"/>
        <v>HDTV / Widescreen</v>
      </c>
      <c r="AV4005">
        <v>0</v>
      </c>
      <c r="AW4005" t="str">
        <f t="shared" si="1528"/>
        <v>Very Low</v>
      </c>
    </row>
    <row r="4006" spans="1:49" x14ac:dyDescent="0.3">
      <c r="A4006" t="s">
        <v>0</v>
      </c>
      <c r="B4006" t="s">
        <v>18926</v>
      </c>
      <c r="C4006">
        <v>31</v>
      </c>
      <c r="D4006" t="str">
        <f t="shared" si="1508"/>
        <v>Very Low</v>
      </c>
      <c r="E4006">
        <v>81</v>
      </c>
      <c r="F4006" t="str">
        <f t="shared" si="1509"/>
        <v>1h 21m</v>
      </c>
      <c r="G4006" t="str">
        <f t="shared" si="1510"/>
        <v>Featurette</v>
      </c>
      <c r="H4006">
        <v>0</v>
      </c>
      <c r="I4006" t="str">
        <f t="shared" si="1511"/>
        <v>Very Low</v>
      </c>
      <c r="J4006">
        <v>542</v>
      </c>
      <c r="K4006" t="str">
        <f t="shared" si="1512"/>
        <v>Very Low</v>
      </c>
      <c r="L4006" t="s">
        <v>9652</v>
      </c>
      <c r="M4006">
        <v>560</v>
      </c>
      <c r="N4006" t="str">
        <f t="shared" si="1513"/>
        <v>Low</v>
      </c>
      <c r="O4006">
        <v>3293258</v>
      </c>
      <c r="P4006" t="str">
        <f t="shared" si="1514"/>
        <v>Flop</v>
      </c>
      <c r="Q4006" t="s">
        <v>18927</v>
      </c>
      <c r="R4006" t="str">
        <f t="shared" si="1515"/>
        <v>Action</v>
      </c>
      <c r="S4006">
        <f t="shared" si="1516"/>
        <v>4</v>
      </c>
      <c r="T4006" t="s">
        <v>2222</v>
      </c>
      <c r="U4006" t="s">
        <v>18928</v>
      </c>
      <c r="V4006">
        <v>11399</v>
      </c>
      <c r="W4006" t="str">
        <f t="shared" si="1517"/>
        <v>Low</v>
      </c>
      <c r="X4006">
        <v>2238</v>
      </c>
      <c r="Y4006" t="str">
        <f t="shared" si="1518"/>
        <v>Low</v>
      </c>
      <c r="Z4006" t="s">
        <v>6914</v>
      </c>
      <c r="AA4006">
        <v>0</v>
      </c>
      <c r="AB4006" t="str">
        <f t="shared" si="1519"/>
        <v>Symbolic Poster</v>
      </c>
      <c r="AC4006" t="s">
        <v>18929</v>
      </c>
      <c r="AD4006" t="s">
        <v>18930</v>
      </c>
      <c r="AE4006">
        <v>131</v>
      </c>
      <c r="AF4006" t="str">
        <f t="shared" si="1520"/>
        <v>Very Low</v>
      </c>
      <c r="AG4006" t="s">
        <v>9</v>
      </c>
      <c r="AH4006" t="s">
        <v>10</v>
      </c>
      <c r="AI4006" t="s">
        <v>11</v>
      </c>
      <c r="AJ4006" t="str">
        <f t="shared" si="1521"/>
        <v>Teen</v>
      </c>
      <c r="AK4006">
        <v>3000000</v>
      </c>
      <c r="AL4006" t="str">
        <f t="shared" si="1522"/>
        <v>Low Budget</v>
      </c>
      <c r="AM4006">
        <v>2001</v>
      </c>
      <c r="AN4006">
        <f t="shared" si="1523"/>
        <v>24</v>
      </c>
      <c r="AO4006" t="str">
        <f t="shared" si="1524"/>
        <v>Old Classic</v>
      </c>
      <c r="AP4006">
        <v>555</v>
      </c>
      <c r="AQ4006" t="str">
        <f t="shared" si="1525"/>
        <v>Very Low</v>
      </c>
      <c r="AR4006">
        <v>5.2</v>
      </c>
      <c r="AS4006" t="str">
        <f t="shared" si="1526"/>
        <v>Below Average</v>
      </c>
      <c r="AT4006">
        <v>1.85</v>
      </c>
      <c r="AU4006" t="str">
        <f t="shared" si="1527"/>
        <v>HDTV / Widescreen</v>
      </c>
      <c r="AV4006">
        <v>0</v>
      </c>
      <c r="AW4006" t="str">
        <f t="shared" si="1528"/>
        <v>Very Low</v>
      </c>
    </row>
    <row r="4007" spans="1:49" x14ac:dyDescent="0.3">
      <c r="A4007" t="s">
        <v>0</v>
      </c>
      <c r="B4007" t="s">
        <v>18931</v>
      </c>
      <c r="C4007">
        <v>139</v>
      </c>
      <c r="D4007" t="str">
        <f t="shared" si="1508"/>
        <v>Low</v>
      </c>
      <c r="E4007">
        <v>97</v>
      </c>
      <c r="F4007" t="str">
        <f t="shared" si="1509"/>
        <v>1h 37m</v>
      </c>
      <c r="G4007" t="str">
        <f t="shared" si="1510"/>
        <v>Standard Movie</v>
      </c>
      <c r="H4007">
        <v>48</v>
      </c>
      <c r="I4007" t="str">
        <f t="shared" si="1511"/>
        <v>Very Low</v>
      </c>
      <c r="J4007">
        <v>689</v>
      </c>
      <c r="K4007" t="str">
        <f t="shared" si="1512"/>
        <v>Very Low</v>
      </c>
      <c r="L4007" t="s">
        <v>3169</v>
      </c>
      <c r="M4007">
        <v>984</v>
      </c>
      <c r="N4007" t="str">
        <f t="shared" si="1513"/>
        <v>Low</v>
      </c>
      <c r="O4007">
        <f>O4006</f>
        <v>3293258</v>
      </c>
      <c r="P4007" t="str">
        <f t="shared" si="1514"/>
        <v>Flop</v>
      </c>
      <c r="Q4007" t="s">
        <v>6374</v>
      </c>
      <c r="R4007" t="str">
        <f t="shared" si="1515"/>
        <v>Horror</v>
      </c>
      <c r="S4007">
        <f t="shared" si="1516"/>
        <v>1</v>
      </c>
      <c r="T4007" t="s">
        <v>5423</v>
      </c>
      <c r="U4007" t="s">
        <v>18932</v>
      </c>
      <c r="V4007">
        <v>34532</v>
      </c>
      <c r="W4007" t="str">
        <f t="shared" si="1517"/>
        <v>Low</v>
      </c>
      <c r="X4007">
        <v>3075</v>
      </c>
      <c r="Y4007" t="str">
        <f t="shared" si="1518"/>
        <v>Low</v>
      </c>
      <c r="Z4007" t="s">
        <v>18933</v>
      </c>
      <c r="AA4007">
        <v>0</v>
      </c>
      <c r="AB4007" t="str">
        <f t="shared" si="1519"/>
        <v>Symbolic Poster</v>
      </c>
      <c r="AC4007" t="s">
        <v>18934</v>
      </c>
      <c r="AD4007" t="s">
        <v>18935</v>
      </c>
      <c r="AE4007">
        <v>236</v>
      </c>
      <c r="AF4007" t="str">
        <f t="shared" si="1520"/>
        <v>Very Low</v>
      </c>
      <c r="AG4007" t="s">
        <v>9</v>
      </c>
      <c r="AH4007" t="s">
        <v>10</v>
      </c>
      <c r="AI4007" t="s">
        <v>1097</v>
      </c>
      <c r="AJ4007" t="str">
        <f t="shared" si="1521"/>
        <v>Teen</v>
      </c>
      <c r="AK4007">
        <v>1000000</v>
      </c>
      <c r="AL4007" t="str">
        <f t="shared" si="1522"/>
        <v>Low Budget</v>
      </c>
      <c r="AM4007">
        <v>2013</v>
      </c>
      <c r="AN4007">
        <f t="shared" si="1523"/>
        <v>12</v>
      </c>
      <c r="AO4007" t="str">
        <f t="shared" si="1524"/>
        <v>Modern Classic</v>
      </c>
      <c r="AP4007">
        <v>697</v>
      </c>
      <c r="AQ4007" t="str">
        <f t="shared" si="1525"/>
        <v>Very Low</v>
      </c>
      <c r="AR4007">
        <v>3.3</v>
      </c>
      <c r="AS4007" t="str">
        <f t="shared" si="1526"/>
        <v>Very Poor</v>
      </c>
      <c r="AT4007">
        <v>1.78</v>
      </c>
      <c r="AU4007" t="str">
        <f t="shared" si="1527"/>
        <v>HDTV / Widescreen</v>
      </c>
      <c r="AV4007">
        <v>93000</v>
      </c>
      <c r="AW4007" t="str">
        <f t="shared" si="1528"/>
        <v>High</v>
      </c>
    </row>
    <row r="4008" spans="1:49" x14ac:dyDescent="0.3">
      <c r="A4008" t="s">
        <v>0</v>
      </c>
      <c r="B4008" t="s">
        <v>18936</v>
      </c>
      <c r="C4008">
        <v>39</v>
      </c>
      <c r="D4008" t="str">
        <f t="shared" si="1508"/>
        <v>Very Low</v>
      </c>
      <c r="E4008">
        <v>106</v>
      </c>
      <c r="F4008" t="str">
        <f t="shared" si="1509"/>
        <v>1h 46m</v>
      </c>
      <c r="G4008" t="str">
        <f t="shared" si="1510"/>
        <v>Standard Movie</v>
      </c>
      <c r="H4008">
        <v>22</v>
      </c>
      <c r="I4008" t="str">
        <f t="shared" si="1511"/>
        <v>Very Low</v>
      </c>
      <c r="J4008">
        <v>10</v>
      </c>
      <c r="K4008" t="str">
        <f t="shared" si="1512"/>
        <v>Very Low</v>
      </c>
      <c r="L4008" t="s">
        <v>18937</v>
      </c>
      <c r="M4008">
        <v>174</v>
      </c>
      <c r="N4008" t="str">
        <f t="shared" si="1513"/>
        <v>Low</v>
      </c>
      <c r="O4008">
        <v>886410</v>
      </c>
      <c r="P4008" t="str">
        <f t="shared" si="1514"/>
        <v>Flop</v>
      </c>
      <c r="Q4008" t="s">
        <v>6490</v>
      </c>
      <c r="R4008" t="str">
        <f t="shared" si="1515"/>
        <v>Drama</v>
      </c>
      <c r="S4008">
        <f t="shared" si="1516"/>
        <v>2</v>
      </c>
      <c r="T4008" t="s">
        <v>18938</v>
      </c>
      <c r="U4008" t="s">
        <v>18939</v>
      </c>
      <c r="V4008">
        <v>1024</v>
      </c>
      <c r="W4008" t="str">
        <f t="shared" si="1517"/>
        <v>Very Low</v>
      </c>
      <c r="X4008">
        <v>222</v>
      </c>
      <c r="Y4008" t="str">
        <f t="shared" si="1518"/>
        <v>Very Low</v>
      </c>
      <c r="Z4008" t="s">
        <v>18940</v>
      </c>
      <c r="AA4008">
        <v>0</v>
      </c>
      <c r="AB4008" t="str">
        <f t="shared" si="1519"/>
        <v>Symbolic Poster</v>
      </c>
      <c r="AC4008" t="s">
        <v>18941</v>
      </c>
      <c r="AD4008" t="s">
        <v>18942</v>
      </c>
      <c r="AE4008">
        <v>494</v>
      </c>
      <c r="AF4008" t="str">
        <f t="shared" si="1520"/>
        <v>Very Low</v>
      </c>
      <c r="AG4008" t="s">
        <v>2749</v>
      </c>
      <c r="AH4008" t="s">
        <v>2884</v>
      </c>
      <c r="AI4008" t="s">
        <v>556</v>
      </c>
      <c r="AJ4008" t="str">
        <f t="shared" si="1521"/>
        <v>Adult</v>
      </c>
      <c r="AK4008">
        <v>3500000</v>
      </c>
      <c r="AL4008" t="str">
        <f t="shared" si="1522"/>
        <v>Low Budget</v>
      </c>
      <c r="AM4008">
        <v>1998</v>
      </c>
      <c r="AN4008">
        <f t="shared" si="1523"/>
        <v>27</v>
      </c>
      <c r="AO4008" t="str">
        <f t="shared" si="1524"/>
        <v>Old Classic</v>
      </c>
      <c r="AP4008">
        <v>16</v>
      </c>
      <c r="AQ4008" t="str">
        <f t="shared" si="1525"/>
        <v>Very Low</v>
      </c>
      <c r="AR4008">
        <v>6.8</v>
      </c>
      <c r="AS4008" t="str">
        <f t="shared" si="1526"/>
        <v>Average</v>
      </c>
      <c r="AT4008">
        <v>1.85</v>
      </c>
      <c r="AU4008" t="str">
        <f t="shared" si="1527"/>
        <v>HDTV / Widescreen</v>
      </c>
      <c r="AV4008">
        <v>140</v>
      </c>
      <c r="AW4008" t="str">
        <f t="shared" si="1528"/>
        <v>Very Low</v>
      </c>
    </row>
    <row r="4009" spans="1:49" x14ac:dyDescent="0.3">
      <c r="A4009" t="s">
        <v>0</v>
      </c>
      <c r="B4009" t="s">
        <v>18943</v>
      </c>
      <c r="C4009">
        <v>337</v>
      </c>
      <c r="D4009" t="str">
        <f t="shared" si="1508"/>
        <v>Medium</v>
      </c>
      <c r="E4009">
        <v>103</v>
      </c>
      <c r="F4009" t="str">
        <f t="shared" si="1509"/>
        <v>1h 43m</v>
      </c>
      <c r="G4009" t="str">
        <f t="shared" si="1510"/>
        <v>Standard Movie</v>
      </c>
      <c r="H4009">
        <v>12</v>
      </c>
      <c r="I4009" t="str">
        <f t="shared" si="1511"/>
        <v>Very Low</v>
      </c>
      <c r="J4009">
        <v>4</v>
      </c>
      <c r="K4009" t="str">
        <f t="shared" si="1512"/>
        <v>Very Low</v>
      </c>
      <c r="L4009" t="s">
        <v>18944</v>
      </c>
      <c r="M4009">
        <v>29</v>
      </c>
      <c r="N4009" t="str">
        <f t="shared" si="1513"/>
        <v>Low</v>
      </c>
      <c r="O4009">
        <v>252652</v>
      </c>
      <c r="P4009" t="str">
        <f t="shared" si="1514"/>
        <v>Flop</v>
      </c>
      <c r="Q4009" t="s">
        <v>18945</v>
      </c>
      <c r="R4009" t="str">
        <f t="shared" si="1515"/>
        <v>Comedy</v>
      </c>
      <c r="S4009">
        <f t="shared" si="1516"/>
        <v>4</v>
      </c>
      <c r="T4009" t="s">
        <v>18946</v>
      </c>
      <c r="U4009" t="s">
        <v>18947</v>
      </c>
      <c r="V4009">
        <v>54104</v>
      </c>
      <c r="W4009" t="str">
        <f t="shared" si="1517"/>
        <v>Medium</v>
      </c>
      <c r="X4009">
        <v>44</v>
      </c>
      <c r="Y4009" t="str">
        <f t="shared" si="1518"/>
        <v>Very Low</v>
      </c>
      <c r="Z4009" t="s">
        <v>18948</v>
      </c>
      <c r="AA4009">
        <v>0</v>
      </c>
      <c r="AB4009" t="str">
        <f t="shared" si="1519"/>
        <v>Symbolic Poster</v>
      </c>
      <c r="AC4009" t="s">
        <v>18949</v>
      </c>
      <c r="AD4009" t="s">
        <v>18950</v>
      </c>
      <c r="AE4009">
        <v>199</v>
      </c>
      <c r="AF4009" t="str">
        <f t="shared" si="1520"/>
        <v>Very Low</v>
      </c>
      <c r="AG4009" t="s">
        <v>17465</v>
      </c>
      <c r="AH4009" t="s">
        <v>12587</v>
      </c>
      <c r="AI4009" t="s">
        <v>11</v>
      </c>
      <c r="AJ4009" t="str">
        <f t="shared" si="1521"/>
        <v>Teen</v>
      </c>
      <c r="AK4009">
        <v>19900000</v>
      </c>
      <c r="AL4009" t="str">
        <f t="shared" si="1522"/>
        <v>Low Budget</v>
      </c>
      <c r="AM4009">
        <v>2010</v>
      </c>
      <c r="AN4009">
        <f t="shared" si="1523"/>
        <v>15</v>
      </c>
      <c r="AO4009" t="str">
        <f t="shared" si="1524"/>
        <v>Modern Classic</v>
      </c>
      <c r="AP4009">
        <v>4</v>
      </c>
      <c r="AQ4009" t="str">
        <f t="shared" si="1525"/>
        <v>Very Low</v>
      </c>
      <c r="AR4009">
        <v>7</v>
      </c>
      <c r="AS4009" t="str">
        <f t="shared" si="1526"/>
        <v>Good</v>
      </c>
      <c r="AT4009">
        <v>1.85</v>
      </c>
      <c r="AU4009" t="str">
        <f t="shared" si="1527"/>
        <v>HDTV / Widescreen</v>
      </c>
      <c r="AV4009">
        <v>38000</v>
      </c>
      <c r="AW4009" t="str">
        <f t="shared" si="1528"/>
        <v>Medium</v>
      </c>
    </row>
    <row r="4010" spans="1:49" x14ac:dyDescent="0.3">
      <c r="A4010" t="s">
        <v>0</v>
      </c>
      <c r="B4010" t="s">
        <v>18951</v>
      </c>
      <c r="C4010">
        <v>30</v>
      </c>
      <c r="D4010" t="str">
        <f t="shared" si="1508"/>
        <v>Very Low</v>
      </c>
      <c r="E4010">
        <v>101</v>
      </c>
      <c r="F4010" t="str">
        <f t="shared" si="1509"/>
        <v>1h 41m</v>
      </c>
      <c r="G4010" t="str">
        <f t="shared" si="1510"/>
        <v>Standard Movie</v>
      </c>
      <c r="H4010">
        <v>0</v>
      </c>
      <c r="I4010" t="str">
        <f t="shared" si="1511"/>
        <v>Very Low</v>
      </c>
      <c r="J4010">
        <v>681</v>
      </c>
      <c r="K4010" t="str">
        <f t="shared" si="1512"/>
        <v>Very Low</v>
      </c>
      <c r="L4010" t="s">
        <v>386</v>
      </c>
      <c r="M4010">
        <v>827</v>
      </c>
      <c r="N4010" t="str">
        <f t="shared" si="1513"/>
        <v>Low</v>
      </c>
      <c r="O4010">
        <v>220234</v>
      </c>
      <c r="P4010" t="str">
        <f t="shared" si="1514"/>
        <v>Flop</v>
      </c>
      <c r="Q4010" t="s">
        <v>1652</v>
      </c>
      <c r="R4010" t="str">
        <f t="shared" si="1515"/>
        <v>Comedy</v>
      </c>
      <c r="S4010">
        <f t="shared" si="1516"/>
        <v>2</v>
      </c>
      <c r="T4010" t="s">
        <v>1517</v>
      </c>
      <c r="U4010" t="s">
        <v>18952</v>
      </c>
      <c r="V4010">
        <v>1950</v>
      </c>
      <c r="W4010" t="str">
        <f t="shared" si="1517"/>
        <v>Very Low</v>
      </c>
      <c r="X4010">
        <v>3574</v>
      </c>
      <c r="Y4010" t="str">
        <f t="shared" si="1518"/>
        <v>Low</v>
      </c>
      <c r="Z4010" t="s">
        <v>2162</v>
      </c>
      <c r="AA4010">
        <v>3</v>
      </c>
      <c r="AB4010" t="str">
        <f t="shared" si="1519"/>
        <v>Duo/Trio Poster</v>
      </c>
      <c r="AC4010" t="s">
        <v>18953</v>
      </c>
      <c r="AD4010" t="s">
        <v>18954</v>
      </c>
      <c r="AE4010">
        <v>24</v>
      </c>
      <c r="AF4010" t="str">
        <f t="shared" si="1520"/>
        <v>Very Low</v>
      </c>
      <c r="AG4010" t="s">
        <v>9</v>
      </c>
      <c r="AH4010" t="s">
        <v>10</v>
      </c>
      <c r="AI4010" t="s">
        <v>556</v>
      </c>
      <c r="AJ4010" t="str">
        <f t="shared" si="1521"/>
        <v>Adult</v>
      </c>
      <c r="AK4010">
        <v>3500000</v>
      </c>
      <c r="AL4010" t="str">
        <f t="shared" si="1522"/>
        <v>Low Budget</v>
      </c>
      <c r="AM4010">
        <v>2006</v>
      </c>
      <c r="AN4010">
        <f t="shared" si="1523"/>
        <v>19</v>
      </c>
      <c r="AO4010" t="str">
        <f t="shared" si="1524"/>
        <v>Old Classic</v>
      </c>
      <c r="AP4010">
        <v>729</v>
      </c>
      <c r="AQ4010" t="str">
        <f t="shared" si="1525"/>
        <v>Very Low</v>
      </c>
      <c r="AR4010">
        <v>6.5</v>
      </c>
      <c r="AS4010" t="str">
        <f t="shared" si="1526"/>
        <v>Average</v>
      </c>
      <c r="AT4010">
        <v>1.85</v>
      </c>
      <c r="AU4010" t="str">
        <f t="shared" si="1527"/>
        <v>HDTV / Widescreen</v>
      </c>
      <c r="AV4010">
        <v>360</v>
      </c>
      <c r="AW4010" t="str">
        <f t="shared" si="1528"/>
        <v>Very Low</v>
      </c>
    </row>
    <row r="4011" spans="1:49" x14ac:dyDescent="0.3">
      <c r="A4011" t="s">
        <v>0</v>
      </c>
      <c r="B4011" t="s">
        <v>4699</v>
      </c>
      <c r="C4011">
        <v>265</v>
      </c>
      <c r="D4011" t="str">
        <f t="shared" si="1508"/>
        <v>Medium</v>
      </c>
      <c r="E4011">
        <v>102</v>
      </c>
      <c r="F4011" t="str">
        <f t="shared" si="1509"/>
        <v>1h 42m</v>
      </c>
      <c r="G4011" t="str">
        <f t="shared" si="1510"/>
        <v>Standard Movie</v>
      </c>
      <c r="H4011">
        <v>82</v>
      </c>
      <c r="I4011" t="str">
        <f t="shared" si="1511"/>
        <v>Very Low</v>
      </c>
      <c r="J4011">
        <v>536</v>
      </c>
      <c r="K4011" t="str">
        <f t="shared" si="1512"/>
        <v>Very Low</v>
      </c>
      <c r="L4011" t="s">
        <v>4700</v>
      </c>
      <c r="M4011">
        <v>622</v>
      </c>
      <c r="N4011" t="str">
        <f t="shared" si="1513"/>
        <v>Low</v>
      </c>
      <c r="O4011">
        <v>34350553</v>
      </c>
      <c r="P4011" t="str">
        <f t="shared" si="1514"/>
        <v>Average</v>
      </c>
      <c r="Q4011" t="s">
        <v>1875</v>
      </c>
      <c r="R4011" t="str">
        <f t="shared" si="1515"/>
        <v>Action</v>
      </c>
      <c r="S4011">
        <f t="shared" si="1516"/>
        <v>3</v>
      </c>
      <c r="T4011" t="s">
        <v>2072</v>
      </c>
      <c r="U4011" t="s">
        <v>4701</v>
      </c>
      <c r="V4011">
        <v>104072</v>
      </c>
      <c r="W4011" t="str">
        <f t="shared" si="1517"/>
        <v>Medium</v>
      </c>
      <c r="X4011">
        <v>2486</v>
      </c>
      <c r="Y4011" t="str">
        <f t="shared" si="1518"/>
        <v>Low</v>
      </c>
      <c r="Z4011" t="s">
        <v>2257</v>
      </c>
      <c r="AA4011">
        <v>4</v>
      </c>
      <c r="AB4011" t="str">
        <f t="shared" si="1519"/>
        <v>Ensemble Poster</v>
      </c>
      <c r="AC4011" t="s">
        <v>4702</v>
      </c>
      <c r="AD4011" t="s">
        <v>4703</v>
      </c>
      <c r="AE4011">
        <v>207</v>
      </c>
      <c r="AF4011" t="str">
        <f t="shared" si="1520"/>
        <v>Very Low</v>
      </c>
      <c r="AG4011" t="s">
        <v>9</v>
      </c>
      <c r="AH4011" t="s">
        <v>10</v>
      </c>
      <c r="AI4011" t="s">
        <v>556</v>
      </c>
      <c r="AJ4011" t="str">
        <f t="shared" si="1521"/>
        <v>Adult</v>
      </c>
      <c r="AK4011">
        <v>68000000</v>
      </c>
      <c r="AL4011" t="str">
        <f t="shared" si="1522"/>
        <v>Medium Budget</v>
      </c>
      <c r="AM4011">
        <v>2012</v>
      </c>
      <c r="AN4011">
        <f t="shared" si="1523"/>
        <v>13</v>
      </c>
      <c r="AO4011" t="str">
        <f t="shared" si="1524"/>
        <v>Modern Classic</v>
      </c>
      <c r="AP4011">
        <v>591</v>
      </c>
      <c r="AQ4011" t="str">
        <f t="shared" si="1525"/>
        <v>Very Low</v>
      </c>
      <c r="AR4011">
        <v>5.7</v>
      </c>
      <c r="AS4011" t="str">
        <f t="shared" si="1526"/>
        <v>Below Average</v>
      </c>
      <c r="AT4011">
        <v>2.35</v>
      </c>
      <c r="AU4011" t="str">
        <f t="shared" si="1527"/>
        <v>Cinematic Widescreen</v>
      </c>
      <c r="AV4011">
        <v>15000</v>
      </c>
      <c r="AW4011" t="str">
        <f t="shared" si="1528"/>
        <v>Medium</v>
      </c>
    </row>
    <row r="4012" spans="1:49" x14ac:dyDescent="0.3">
      <c r="A4012" t="s">
        <v>0</v>
      </c>
      <c r="B4012" t="s">
        <v>18955</v>
      </c>
      <c r="C4012">
        <v>50</v>
      </c>
      <c r="D4012" t="str">
        <f t="shared" si="1508"/>
        <v>Very Low</v>
      </c>
      <c r="E4012">
        <v>98</v>
      </c>
      <c r="F4012" t="str">
        <f t="shared" si="1509"/>
        <v>1h 38m</v>
      </c>
      <c r="G4012" t="str">
        <f t="shared" si="1510"/>
        <v>Standard Movie</v>
      </c>
      <c r="H4012">
        <v>9</v>
      </c>
      <c r="I4012" t="str">
        <f t="shared" si="1511"/>
        <v>Very Low</v>
      </c>
      <c r="J4012">
        <v>405</v>
      </c>
      <c r="K4012" t="str">
        <f t="shared" si="1512"/>
        <v>Very Low</v>
      </c>
      <c r="L4012" t="s">
        <v>1220</v>
      </c>
      <c r="M4012">
        <v>11000</v>
      </c>
      <c r="N4012" t="str">
        <f t="shared" si="1513"/>
        <v>Medium</v>
      </c>
      <c r="O4012">
        <v>101228</v>
      </c>
      <c r="P4012" t="str">
        <f t="shared" si="1514"/>
        <v>Flop</v>
      </c>
      <c r="Q4012" t="s">
        <v>2498</v>
      </c>
      <c r="R4012" t="str">
        <f t="shared" si="1515"/>
        <v>Comedy</v>
      </c>
      <c r="S4012">
        <f t="shared" si="1516"/>
        <v>2</v>
      </c>
      <c r="T4012" t="s">
        <v>1919</v>
      </c>
      <c r="U4012" t="s">
        <v>18956</v>
      </c>
      <c r="V4012">
        <v>7228</v>
      </c>
      <c r="W4012" t="str">
        <f t="shared" si="1517"/>
        <v>Very Low</v>
      </c>
      <c r="X4012">
        <v>20009</v>
      </c>
      <c r="Y4012" t="str">
        <f t="shared" si="1518"/>
        <v>Medium</v>
      </c>
      <c r="Z4012" t="s">
        <v>8741</v>
      </c>
      <c r="AA4012">
        <v>4</v>
      </c>
      <c r="AB4012" t="str">
        <f t="shared" si="1519"/>
        <v>Ensemble Poster</v>
      </c>
      <c r="AC4012" t="s">
        <v>18957</v>
      </c>
      <c r="AD4012" t="s">
        <v>18958</v>
      </c>
      <c r="AE4012">
        <v>53</v>
      </c>
      <c r="AF4012" t="str">
        <f t="shared" si="1520"/>
        <v>Very Low</v>
      </c>
      <c r="AG4012" t="s">
        <v>9</v>
      </c>
      <c r="AH4012" t="s">
        <v>10</v>
      </c>
      <c r="AI4012" t="s">
        <v>556</v>
      </c>
      <c r="AJ4012" t="str">
        <f t="shared" si="1521"/>
        <v>Adult</v>
      </c>
      <c r="AK4012">
        <v>3500000</v>
      </c>
      <c r="AL4012" t="str">
        <f t="shared" si="1522"/>
        <v>Low Budget</v>
      </c>
      <c r="AM4012">
        <v>2005</v>
      </c>
      <c r="AN4012">
        <f t="shared" si="1523"/>
        <v>20</v>
      </c>
      <c r="AO4012" t="str">
        <f t="shared" si="1524"/>
        <v>Old Classic</v>
      </c>
      <c r="AP4012">
        <v>8000</v>
      </c>
      <c r="AQ4012" t="str">
        <f t="shared" si="1525"/>
        <v>Low</v>
      </c>
      <c r="AR4012">
        <v>6.4</v>
      </c>
      <c r="AS4012" t="str">
        <f t="shared" si="1526"/>
        <v>Average</v>
      </c>
      <c r="AT4012">
        <v>1.85</v>
      </c>
      <c r="AU4012" t="str">
        <f t="shared" si="1527"/>
        <v>HDTV / Widescreen</v>
      </c>
      <c r="AV4012">
        <v>414</v>
      </c>
      <c r="AW4012" t="str">
        <f t="shared" si="1528"/>
        <v>Very Low</v>
      </c>
    </row>
    <row r="4013" spans="1:49" x14ac:dyDescent="0.3">
      <c r="A4013" t="s">
        <v>0</v>
      </c>
      <c r="B4013" t="s">
        <v>5129</v>
      </c>
      <c r="C4013">
        <v>50</v>
      </c>
      <c r="D4013" t="str">
        <f t="shared" si="1508"/>
        <v>Very Low</v>
      </c>
      <c r="E4013">
        <v>91</v>
      </c>
      <c r="F4013" t="str">
        <f t="shared" si="1509"/>
        <v>1h 31m</v>
      </c>
      <c r="G4013" t="str">
        <f t="shared" si="1510"/>
        <v>Standard Movie</v>
      </c>
      <c r="H4013">
        <v>23</v>
      </c>
      <c r="I4013" t="str">
        <f t="shared" si="1511"/>
        <v>Very Low</v>
      </c>
      <c r="J4013">
        <v>660</v>
      </c>
      <c r="K4013" t="str">
        <f t="shared" si="1512"/>
        <v>Very Low</v>
      </c>
      <c r="L4013" t="s">
        <v>10945</v>
      </c>
      <c r="M4013">
        <v>4000</v>
      </c>
      <c r="N4013" t="str">
        <f t="shared" si="1513"/>
        <v>Low</v>
      </c>
      <c r="O4013">
        <v>96793</v>
      </c>
      <c r="P4013" t="str">
        <f t="shared" si="1514"/>
        <v>Flop</v>
      </c>
      <c r="Q4013" t="s">
        <v>1394</v>
      </c>
      <c r="R4013" t="str">
        <f t="shared" si="1515"/>
        <v>Action</v>
      </c>
      <c r="S4013">
        <f t="shared" si="1516"/>
        <v>3</v>
      </c>
      <c r="T4013" t="s">
        <v>653</v>
      </c>
      <c r="U4013" t="s">
        <v>18959</v>
      </c>
      <c r="V4013">
        <v>12188</v>
      </c>
      <c r="W4013" t="str">
        <f t="shared" si="1517"/>
        <v>Low</v>
      </c>
      <c r="X4013">
        <v>6380</v>
      </c>
      <c r="Y4013" t="str">
        <f t="shared" si="1518"/>
        <v>Low</v>
      </c>
      <c r="Z4013" t="s">
        <v>5101</v>
      </c>
      <c r="AA4013">
        <v>3</v>
      </c>
      <c r="AB4013" t="str">
        <f t="shared" si="1519"/>
        <v>Duo/Trio Poster</v>
      </c>
      <c r="AC4013" t="s">
        <v>18960</v>
      </c>
      <c r="AD4013" t="s">
        <v>18961</v>
      </c>
      <c r="AE4013">
        <v>135</v>
      </c>
      <c r="AF4013" t="str">
        <f t="shared" si="1520"/>
        <v>Very Low</v>
      </c>
      <c r="AG4013" t="s">
        <v>9</v>
      </c>
      <c r="AH4013" t="s">
        <v>10</v>
      </c>
      <c r="AI4013" t="s">
        <v>11</v>
      </c>
      <c r="AJ4013" t="str">
        <f t="shared" si="1521"/>
        <v>Teen</v>
      </c>
      <c r="AK4013">
        <v>3500000</v>
      </c>
      <c r="AL4013" t="str">
        <f t="shared" si="1522"/>
        <v>Low Budget</v>
      </c>
      <c r="AM4013">
        <v>2004</v>
      </c>
      <c r="AN4013">
        <f t="shared" si="1523"/>
        <v>21</v>
      </c>
      <c r="AO4013" t="str">
        <f t="shared" si="1524"/>
        <v>Old Classic</v>
      </c>
      <c r="AP4013">
        <v>756</v>
      </c>
      <c r="AQ4013" t="str">
        <f t="shared" si="1525"/>
        <v>Very Low</v>
      </c>
      <c r="AR4013">
        <v>5.3</v>
      </c>
      <c r="AS4013" t="str">
        <f t="shared" si="1526"/>
        <v>Below Average</v>
      </c>
      <c r="AT4013">
        <v>2.35</v>
      </c>
      <c r="AU4013" t="str">
        <f t="shared" si="1527"/>
        <v>Cinematic Widescreen</v>
      </c>
      <c r="AV4013">
        <v>1000</v>
      </c>
      <c r="AW4013" t="str">
        <f t="shared" si="1528"/>
        <v>Very Low</v>
      </c>
    </row>
    <row r="4014" spans="1:49" x14ac:dyDescent="0.3">
      <c r="A4014" t="s">
        <v>0</v>
      </c>
      <c r="B4014" t="s">
        <v>18962</v>
      </c>
      <c r="C4014">
        <v>9</v>
      </c>
      <c r="D4014" t="str">
        <f t="shared" si="1508"/>
        <v>Very Low</v>
      </c>
      <c r="E4014">
        <v>105</v>
      </c>
      <c r="F4014" t="str">
        <f t="shared" si="1509"/>
        <v>1h 45m</v>
      </c>
      <c r="G4014" t="str">
        <f t="shared" si="1510"/>
        <v>Standard Movie</v>
      </c>
      <c r="H4014">
        <v>28</v>
      </c>
      <c r="I4014" t="str">
        <f t="shared" si="1511"/>
        <v>Very Low</v>
      </c>
      <c r="J4014">
        <v>131</v>
      </c>
      <c r="K4014" t="str">
        <f t="shared" si="1512"/>
        <v>Very Low</v>
      </c>
      <c r="L4014" t="s">
        <v>18963</v>
      </c>
      <c r="M4014">
        <v>426</v>
      </c>
      <c r="N4014" t="str">
        <f t="shared" si="1513"/>
        <v>Low</v>
      </c>
      <c r="O4014">
        <v>123777</v>
      </c>
      <c r="P4014" t="str">
        <f t="shared" si="1514"/>
        <v>Flop</v>
      </c>
      <c r="Q4014" t="s">
        <v>18964</v>
      </c>
      <c r="R4014" t="str">
        <f t="shared" si="1515"/>
        <v>Action</v>
      </c>
      <c r="S4014">
        <f t="shared" si="1516"/>
        <v>6</v>
      </c>
      <c r="T4014" t="s">
        <v>13093</v>
      </c>
      <c r="U4014" t="s">
        <v>18965</v>
      </c>
      <c r="V4014">
        <v>342</v>
      </c>
      <c r="W4014" t="str">
        <f t="shared" si="1517"/>
        <v>Very Low</v>
      </c>
      <c r="X4014">
        <v>1043</v>
      </c>
      <c r="Y4014" t="str">
        <f t="shared" si="1518"/>
        <v>Low</v>
      </c>
      <c r="Z4014" t="s">
        <v>18966</v>
      </c>
      <c r="AA4014">
        <v>0</v>
      </c>
      <c r="AB4014" t="str">
        <f t="shared" si="1519"/>
        <v>Symbolic Poster</v>
      </c>
      <c r="AC4014" t="str">
        <f>AC4013</f>
        <v>1959 cadillac|diamonds|female villain|force field|voyeurism</v>
      </c>
      <c r="AD4014" t="s">
        <v>18967</v>
      </c>
      <c r="AE4014">
        <v>15</v>
      </c>
      <c r="AF4014" t="str">
        <f t="shared" si="1520"/>
        <v>Very Low</v>
      </c>
      <c r="AG4014" t="s">
        <v>9</v>
      </c>
      <c r="AH4014" t="s">
        <v>239</v>
      </c>
      <c r="AI4014" t="s">
        <v>11</v>
      </c>
      <c r="AJ4014" t="str">
        <f t="shared" si="1521"/>
        <v>Teen</v>
      </c>
      <c r="AK4014">
        <v>3500000</v>
      </c>
      <c r="AL4014" t="str">
        <f t="shared" si="1522"/>
        <v>Low Budget</v>
      </c>
      <c r="AM4014">
        <v>2016</v>
      </c>
      <c r="AN4014">
        <f t="shared" si="1523"/>
        <v>9</v>
      </c>
      <c r="AO4014" t="str">
        <f t="shared" si="1524"/>
        <v>Modern Classic</v>
      </c>
      <c r="AP4014">
        <v>294</v>
      </c>
      <c r="AQ4014" t="str">
        <f t="shared" si="1525"/>
        <v>Very Low</v>
      </c>
      <c r="AR4014">
        <v>4.7</v>
      </c>
      <c r="AS4014" t="str">
        <f t="shared" si="1526"/>
        <v>Poor</v>
      </c>
      <c r="AT4014">
        <v>1.85</v>
      </c>
      <c r="AU4014" t="str">
        <f t="shared" si="1527"/>
        <v>HDTV / Widescreen</v>
      </c>
      <c r="AV4014">
        <v>0</v>
      </c>
      <c r="AW4014" t="str">
        <f t="shared" si="1528"/>
        <v>Very Low</v>
      </c>
    </row>
    <row r="4015" spans="1:49" x14ac:dyDescent="0.3">
      <c r="A4015" t="s">
        <v>0</v>
      </c>
      <c r="B4015" t="s">
        <v>18968</v>
      </c>
      <c r="C4015">
        <v>15</v>
      </c>
      <c r="D4015" t="str">
        <f t="shared" si="1508"/>
        <v>Very Low</v>
      </c>
      <c r="E4015">
        <v>98</v>
      </c>
      <c r="F4015" t="str">
        <f t="shared" si="1509"/>
        <v>1h 38m</v>
      </c>
      <c r="G4015" t="str">
        <f t="shared" si="1510"/>
        <v>Standard Movie</v>
      </c>
      <c r="H4015">
        <v>0</v>
      </c>
      <c r="I4015" t="str">
        <f t="shared" si="1511"/>
        <v>Very Low</v>
      </c>
      <c r="J4015">
        <v>31</v>
      </c>
      <c r="K4015" t="str">
        <f t="shared" si="1512"/>
        <v>Very Low</v>
      </c>
      <c r="L4015" t="s">
        <v>13959</v>
      </c>
      <c r="M4015">
        <v>368</v>
      </c>
      <c r="N4015" t="str">
        <f t="shared" si="1513"/>
        <v>Low</v>
      </c>
      <c r="O4015">
        <f t="shared" ref="O4015:O4019" si="1534">O4014</f>
        <v>123777</v>
      </c>
      <c r="P4015" t="str">
        <f t="shared" si="1514"/>
        <v>Flop</v>
      </c>
      <c r="Q4015" t="s">
        <v>2113</v>
      </c>
      <c r="R4015" t="str">
        <f t="shared" si="1515"/>
        <v>Crime</v>
      </c>
      <c r="S4015">
        <f t="shared" si="1516"/>
        <v>4</v>
      </c>
      <c r="T4015" t="s">
        <v>5193</v>
      </c>
      <c r="U4015" t="s">
        <v>18969</v>
      </c>
      <c r="V4015">
        <v>1634</v>
      </c>
      <c r="W4015" t="str">
        <f t="shared" si="1517"/>
        <v>Very Low</v>
      </c>
      <c r="X4015">
        <v>668</v>
      </c>
      <c r="Y4015" t="str">
        <f t="shared" si="1518"/>
        <v>Very Low</v>
      </c>
      <c r="Z4015" t="s">
        <v>18970</v>
      </c>
      <c r="AA4015">
        <v>0</v>
      </c>
      <c r="AB4015" t="str">
        <f t="shared" si="1519"/>
        <v>Symbolic Poster</v>
      </c>
      <c r="AC4015" t="s">
        <v>18971</v>
      </c>
      <c r="AD4015" t="s">
        <v>18972</v>
      </c>
      <c r="AE4015">
        <v>11</v>
      </c>
      <c r="AF4015" t="str">
        <f t="shared" si="1520"/>
        <v>Very Low</v>
      </c>
      <c r="AG4015" t="s">
        <v>9</v>
      </c>
      <c r="AH4015" t="s">
        <v>10</v>
      </c>
      <c r="AI4015" t="str">
        <f>AI4014</f>
        <v>PG-13</v>
      </c>
      <c r="AJ4015" t="str">
        <f t="shared" si="1521"/>
        <v>Teen</v>
      </c>
      <c r="AK4015">
        <v>3500000</v>
      </c>
      <c r="AL4015" t="str">
        <f t="shared" si="1522"/>
        <v>Low Budget</v>
      </c>
      <c r="AM4015">
        <v>2008</v>
      </c>
      <c r="AN4015">
        <f t="shared" si="1523"/>
        <v>17</v>
      </c>
      <c r="AO4015" t="str">
        <f t="shared" si="1524"/>
        <v>Old Classic</v>
      </c>
      <c r="AP4015">
        <v>168</v>
      </c>
      <c r="AQ4015" t="str">
        <f t="shared" si="1525"/>
        <v>Very Low</v>
      </c>
      <c r="AR4015">
        <v>6.1</v>
      </c>
      <c r="AS4015" t="str">
        <f t="shared" si="1526"/>
        <v>Average</v>
      </c>
      <c r="AT4015">
        <v>1.85</v>
      </c>
      <c r="AU4015" t="str">
        <f t="shared" si="1527"/>
        <v>HDTV / Widescreen</v>
      </c>
      <c r="AV4015">
        <v>127</v>
      </c>
      <c r="AW4015" t="str">
        <f t="shared" si="1528"/>
        <v>Very Low</v>
      </c>
    </row>
    <row r="4016" spans="1:49" x14ac:dyDescent="0.3">
      <c r="A4016" t="s">
        <v>0</v>
      </c>
      <c r="B4016" t="s">
        <v>18973</v>
      </c>
      <c r="C4016">
        <v>5</v>
      </c>
      <c r="D4016" t="str">
        <f t="shared" si="1508"/>
        <v>Very Low</v>
      </c>
      <c r="E4016">
        <v>104</v>
      </c>
      <c r="F4016" t="str">
        <f t="shared" si="1509"/>
        <v>1h 44m</v>
      </c>
      <c r="G4016" t="str">
        <f t="shared" si="1510"/>
        <v>Standard Movie</v>
      </c>
      <c r="H4016">
        <v>6</v>
      </c>
      <c r="I4016" t="str">
        <f t="shared" si="1511"/>
        <v>Very Low</v>
      </c>
      <c r="J4016">
        <v>467</v>
      </c>
      <c r="K4016" t="str">
        <f t="shared" si="1512"/>
        <v>Very Low</v>
      </c>
      <c r="L4016" t="s">
        <v>6689</v>
      </c>
      <c r="M4016">
        <v>922</v>
      </c>
      <c r="N4016" t="str">
        <f t="shared" si="1513"/>
        <v>Low</v>
      </c>
      <c r="O4016">
        <f t="shared" si="1534"/>
        <v>123777</v>
      </c>
      <c r="P4016" t="str">
        <f t="shared" si="1514"/>
        <v>Flop</v>
      </c>
      <c r="Q4016" t="s">
        <v>393</v>
      </c>
      <c r="R4016" t="str">
        <f t="shared" si="1515"/>
        <v>Action</v>
      </c>
      <c r="S4016">
        <f t="shared" si="1516"/>
        <v>4</v>
      </c>
      <c r="T4016" t="s">
        <v>6128</v>
      </c>
      <c r="U4016" t="s">
        <v>18974</v>
      </c>
      <c r="V4016">
        <v>372</v>
      </c>
      <c r="W4016" t="str">
        <f t="shared" si="1517"/>
        <v>Very Low</v>
      </c>
      <c r="X4016">
        <v>2406</v>
      </c>
      <c r="Y4016" t="str">
        <f t="shared" si="1518"/>
        <v>Low</v>
      </c>
      <c r="Z4016" t="s">
        <v>18975</v>
      </c>
      <c r="AA4016">
        <v>6</v>
      </c>
      <c r="AB4016" t="str">
        <f t="shared" si="1519"/>
        <v>Ensemble Poster</v>
      </c>
      <c r="AC4016" t="s">
        <v>18976</v>
      </c>
      <c r="AD4016" t="s">
        <v>18977</v>
      </c>
      <c r="AE4016">
        <v>20</v>
      </c>
      <c r="AF4016" t="str">
        <f t="shared" si="1520"/>
        <v>Very Low</v>
      </c>
      <c r="AG4016" t="s">
        <v>9</v>
      </c>
      <c r="AH4016" t="s">
        <v>10</v>
      </c>
      <c r="AI4016" t="s">
        <v>556</v>
      </c>
      <c r="AJ4016" t="str">
        <f t="shared" si="1521"/>
        <v>Adult</v>
      </c>
      <c r="AK4016">
        <v>1000000</v>
      </c>
      <c r="AL4016" t="str">
        <f t="shared" si="1522"/>
        <v>Low Budget</v>
      </c>
      <c r="AM4016">
        <v>1998</v>
      </c>
      <c r="AN4016">
        <f t="shared" si="1523"/>
        <v>27</v>
      </c>
      <c r="AO4016" t="str">
        <f t="shared" si="1524"/>
        <v>Old Classic</v>
      </c>
      <c r="AP4016">
        <v>893</v>
      </c>
      <c r="AQ4016" t="str">
        <f t="shared" si="1525"/>
        <v>Very Low</v>
      </c>
      <c r="AR4016">
        <v>5.5</v>
      </c>
      <c r="AS4016" t="str">
        <f t="shared" si="1526"/>
        <v>Below Average</v>
      </c>
      <c r="AT4016">
        <v>1.37</v>
      </c>
      <c r="AU4016" t="str">
        <f t="shared" si="1527"/>
        <v>Classic</v>
      </c>
      <c r="AV4016">
        <v>18</v>
      </c>
      <c r="AW4016" t="str">
        <f t="shared" si="1528"/>
        <v>Very Low</v>
      </c>
    </row>
    <row r="4017" spans="1:49" x14ac:dyDescent="0.3">
      <c r="A4017" t="s">
        <v>0</v>
      </c>
      <c r="B4017" t="str">
        <f>B4016</f>
        <v>Avi Nesher</v>
      </c>
      <c r="C4017">
        <v>1</v>
      </c>
      <c r="D4017" t="str">
        <f t="shared" si="1508"/>
        <v>Very Low</v>
      </c>
      <c r="E4017">
        <v>45</v>
      </c>
      <c r="F4017" t="str">
        <f t="shared" si="1509"/>
        <v>0h 45m</v>
      </c>
      <c r="G4017" t="str">
        <f t="shared" si="1510"/>
        <v>Short Film</v>
      </c>
      <c r="H4017">
        <f>H4016</f>
        <v>6</v>
      </c>
      <c r="I4017" t="str">
        <f t="shared" si="1511"/>
        <v>Very Low</v>
      </c>
      <c r="J4017">
        <v>119</v>
      </c>
      <c r="K4017" t="str">
        <f t="shared" si="1512"/>
        <v>Very Low</v>
      </c>
      <c r="L4017" t="s">
        <v>18978</v>
      </c>
      <c r="M4017">
        <v>773</v>
      </c>
      <c r="N4017" t="str">
        <f t="shared" si="1513"/>
        <v>Low</v>
      </c>
      <c r="O4017">
        <f t="shared" si="1534"/>
        <v>123777</v>
      </c>
      <c r="P4017" t="str">
        <f t="shared" si="1514"/>
        <v>Flop</v>
      </c>
      <c r="Q4017" t="s">
        <v>4046</v>
      </c>
      <c r="R4017" t="str">
        <f t="shared" si="1515"/>
        <v>Drama</v>
      </c>
      <c r="S4017">
        <f t="shared" si="1516"/>
        <v>2</v>
      </c>
      <c r="T4017" t="s">
        <v>147</v>
      </c>
      <c r="U4017" t="s">
        <v>18979</v>
      </c>
      <c r="V4017">
        <v>653</v>
      </c>
      <c r="W4017" t="str">
        <f t="shared" si="1517"/>
        <v>Very Low</v>
      </c>
      <c r="X4017">
        <v>1393</v>
      </c>
      <c r="Y4017" t="str">
        <f t="shared" si="1518"/>
        <v>Low</v>
      </c>
      <c r="Z4017" t="s">
        <v>18980</v>
      </c>
      <c r="AA4017">
        <v>3</v>
      </c>
      <c r="AB4017" t="str">
        <f t="shared" si="1519"/>
        <v>Duo/Trio Poster</v>
      </c>
      <c r="AC4017" t="s">
        <v>18981</v>
      </c>
      <c r="AD4017" t="s">
        <v>18982</v>
      </c>
      <c r="AE4017">
        <v>4</v>
      </c>
      <c r="AF4017" t="str">
        <f t="shared" si="1520"/>
        <v>Very Low</v>
      </c>
      <c r="AG4017" t="s">
        <v>9</v>
      </c>
      <c r="AH4017" t="s">
        <v>28</v>
      </c>
      <c r="AI4017" t="str">
        <f t="shared" ref="AI4017:AI4018" si="1535">AI4016</f>
        <v>R</v>
      </c>
      <c r="AJ4017" t="str">
        <f t="shared" si="1521"/>
        <v>Adult</v>
      </c>
      <c r="AK4017">
        <f t="shared" ref="AK4017:AM4017" si="1536">AK4016</f>
        <v>1000000</v>
      </c>
      <c r="AL4017" t="str">
        <f t="shared" si="1522"/>
        <v>Low Budget</v>
      </c>
      <c r="AM4017">
        <f t="shared" si="1536"/>
        <v>1998</v>
      </c>
      <c r="AN4017">
        <f t="shared" si="1523"/>
        <v>27</v>
      </c>
      <c r="AO4017" t="str">
        <f t="shared" si="1524"/>
        <v>Old Classic</v>
      </c>
      <c r="AP4017">
        <v>133</v>
      </c>
      <c r="AQ4017" t="str">
        <f t="shared" si="1525"/>
        <v>Very Low</v>
      </c>
      <c r="AR4017">
        <v>7.3</v>
      </c>
      <c r="AS4017" t="str">
        <f t="shared" si="1526"/>
        <v>Good</v>
      </c>
      <c r="AT4017">
        <f>AT4016</f>
        <v>1.37</v>
      </c>
      <c r="AU4017" t="str">
        <f t="shared" si="1527"/>
        <v>Classic</v>
      </c>
      <c r="AV4017">
        <v>405</v>
      </c>
      <c r="AW4017" t="str">
        <f t="shared" si="1528"/>
        <v>Very Low</v>
      </c>
    </row>
    <row r="4018" spans="1:49" x14ac:dyDescent="0.3">
      <c r="A4018" t="s">
        <v>0</v>
      </c>
      <c r="B4018" t="s">
        <v>18983</v>
      </c>
      <c r="C4018">
        <v>4</v>
      </c>
      <c r="D4018" t="str">
        <f t="shared" si="1508"/>
        <v>Very Low</v>
      </c>
      <c r="E4018">
        <v>96</v>
      </c>
      <c r="F4018" t="str">
        <f t="shared" si="1509"/>
        <v>1h 36m</v>
      </c>
      <c r="G4018" t="str">
        <f t="shared" si="1510"/>
        <v>Standard Movie</v>
      </c>
      <c r="H4018">
        <v>0</v>
      </c>
      <c r="I4018" t="str">
        <f t="shared" si="1511"/>
        <v>Very Low</v>
      </c>
      <c r="J4018">
        <v>460</v>
      </c>
      <c r="K4018" t="str">
        <f t="shared" si="1512"/>
        <v>Very Low</v>
      </c>
      <c r="L4018" t="s">
        <v>3207</v>
      </c>
      <c r="M4018">
        <v>708</v>
      </c>
      <c r="N4018" t="str">
        <f t="shared" si="1513"/>
        <v>Low</v>
      </c>
      <c r="O4018">
        <f t="shared" si="1534"/>
        <v>123777</v>
      </c>
      <c r="P4018" t="str">
        <f t="shared" si="1514"/>
        <v>Flop</v>
      </c>
      <c r="Q4018" t="s">
        <v>5515</v>
      </c>
      <c r="R4018" t="str">
        <f t="shared" si="1515"/>
        <v>Horror</v>
      </c>
      <c r="S4018">
        <f t="shared" si="1516"/>
        <v>2</v>
      </c>
      <c r="T4018" t="s">
        <v>1719</v>
      </c>
      <c r="U4018" t="s">
        <v>18984</v>
      </c>
      <c r="V4018">
        <v>961</v>
      </c>
      <c r="W4018" t="str">
        <f t="shared" si="1517"/>
        <v>Very Low</v>
      </c>
      <c r="X4018">
        <v>2307</v>
      </c>
      <c r="Y4018" t="str">
        <f t="shared" si="1518"/>
        <v>Low</v>
      </c>
      <c r="Z4018" t="s">
        <v>9668</v>
      </c>
      <c r="AA4018">
        <v>0</v>
      </c>
      <c r="AB4018" t="str">
        <f t="shared" si="1519"/>
        <v>Symbolic Poster</v>
      </c>
      <c r="AC4018" t="s">
        <v>18985</v>
      </c>
      <c r="AD4018" t="s">
        <v>18986</v>
      </c>
      <c r="AE4018">
        <v>12</v>
      </c>
      <c r="AF4018" t="str">
        <f t="shared" si="1520"/>
        <v>Very Low</v>
      </c>
      <c r="AG4018" t="s">
        <v>9</v>
      </c>
      <c r="AH4018" t="s">
        <v>10</v>
      </c>
      <c r="AI4018" t="str">
        <f t="shared" si="1535"/>
        <v>R</v>
      </c>
      <c r="AJ4018" t="str">
        <f t="shared" si="1521"/>
        <v>Adult</v>
      </c>
      <c r="AK4018">
        <v>3500000</v>
      </c>
      <c r="AL4018" t="str">
        <f t="shared" si="1522"/>
        <v>Low Budget</v>
      </c>
      <c r="AM4018">
        <v>2009</v>
      </c>
      <c r="AN4018">
        <f t="shared" si="1523"/>
        <v>16</v>
      </c>
      <c r="AO4018" t="str">
        <f t="shared" si="1524"/>
        <v>Old Classic</v>
      </c>
      <c r="AP4018">
        <v>574</v>
      </c>
      <c r="AQ4018" t="str">
        <f t="shared" si="1525"/>
        <v>Very Low</v>
      </c>
      <c r="AR4018">
        <v>4.8</v>
      </c>
      <c r="AS4018" t="str">
        <f t="shared" si="1526"/>
        <v>Poor</v>
      </c>
      <c r="AT4018">
        <v>2.35</v>
      </c>
      <c r="AU4018" t="str">
        <f t="shared" si="1527"/>
        <v>Cinematic Widescreen</v>
      </c>
      <c r="AV4018">
        <v>211</v>
      </c>
      <c r="AW4018" t="str">
        <f t="shared" si="1528"/>
        <v>Very Low</v>
      </c>
    </row>
    <row r="4019" spans="1:49" x14ac:dyDescent="0.3">
      <c r="A4019" t="s">
        <v>0</v>
      </c>
      <c r="B4019" t="s">
        <v>18987</v>
      </c>
      <c r="C4019">
        <v>44</v>
      </c>
      <c r="D4019" t="str">
        <f t="shared" si="1508"/>
        <v>Very Low</v>
      </c>
      <c r="E4019">
        <v>148</v>
      </c>
      <c r="F4019" t="str">
        <f t="shared" si="1509"/>
        <v>2h 28m</v>
      </c>
      <c r="G4019" t="str">
        <f t="shared" si="1510"/>
        <v>Long Movie</v>
      </c>
      <c r="H4019">
        <v>41</v>
      </c>
      <c r="I4019" t="str">
        <f t="shared" si="1511"/>
        <v>Very Low</v>
      </c>
      <c r="J4019">
        <v>739</v>
      </c>
      <c r="K4019" t="str">
        <f t="shared" si="1512"/>
        <v>Very Low</v>
      </c>
      <c r="L4019" t="s">
        <v>3393</v>
      </c>
      <c r="M4019">
        <v>2000</v>
      </c>
      <c r="N4019" t="str">
        <f t="shared" si="1513"/>
        <v>Low</v>
      </c>
      <c r="O4019">
        <f t="shared" si="1534"/>
        <v>123777</v>
      </c>
      <c r="P4019" t="str">
        <f t="shared" si="1514"/>
        <v>Flop</v>
      </c>
      <c r="Q4019" t="s">
        <v>18988</v>
      </c>
      <c r="R4019" t="str">
        <f t="shared" si="1515"/>
        <v>Action</v>
      </c>
      <c r="S4019">
        <f t="shared" si="1516"/>
        <v>5</v>
      </c>
      <c r="T4019" t="s">
        <v>2744</v>
      </c>
      <c r="U4019" t="s">
        <v>18989</v>
      </c>
      <c r="V4019">
        <v>30434</v>
      </c>
      <c r="W4019" t="str">
        <f t="shared" si="1517"/>
        <v>Low</v>
      </c>
      <c r="X4019">
        <v>5526</v>
      </c>
      <c r="Y4019" t="str">
        <f t="shared" si="1518"/>
        <v>Low</v>
      </c>
      <c r="Z4019" t="s">
        <v>18990</v>
      </c>
      <c r="AA4019">
        <v>0</v>
      </c>
      <c r="AB4019" t="str">
        <f t="shared" si="1519"/>
        <v>Symbolic Poster</v>
      </c>
      <c r="AC4019" t="s">
        <v>18991</v>
      </c>
      <c r="AD4019" t="s">
        <v>18992</v>
      </c>
      <c r="AE4019">
        <v>55</v>
      </c>
      <c r="AF4019" t="str">
        <f t="shared" si="1520"/>
        <v>Very Low</v>
      </c>
      <c r="AG4019" t="s">
        <v>9</v>
      </c>
      <c r="AH4019" t="s">
        <v>10</v>
      </c>
      <c r="AI4019" t="s">
        <v>11</v>
      </c>
      <c r="AJ4019" t="str">
        <f t="shared" si="1521"/>
        <v>Teen</v>
      </c>
      <c r="AK4019">
        <v>3500000</v>
      </c>
      <c r="AL4019" t="str">
        <f t="shared" si="1522"/>
        <v>Low Budget</v>
      </c>
      <c r="AM4019">
        <v>2013</v>
      </c>
      <c r="AN4019">
        <f t="shared" si="1523"/>
        <v>12</v>
      </c>
      <c r="AO4019" t="str">
        <f t="shared" si="1524"/>
        <v>Modern Classic</v>
      </c>
      <c r="AP4019">
        <v>774</v>
      </c>
      <c r="AQ4019" t="str">
        <f t="shared" si="1525"/>
        <v>Very Low</v>
      </c>
      <c r="AR4019">
        <v>8.4</v>
      </c>
      <c r="AS4019" t="str">
        <f t="shared" si="1526"/>
        <v>Excellent</v>
      </c>
      <c r="AT4019">
        <f t="shared" ref="AT4019:AT4020" si="1537">AT4018</f>
        <v>2.35</v>
      </c>
      <c r="AU4019" t="str">
        <f t="shared" si="1527"/>
        <v>Cinematic Widescreen</v>
      </c>
      <c r="AV4019">
        <v>5000</v>
      </c>
      <c r="AW4019" t="str">
        <f t="shared" si="1528"/>
        <v>Low</v>
      </c>
    </row>
    <row r="4020" spans="1:49" x14ac:dyDescent="0.3">
      <c r="A4020" t="s">
        <v>0</v>
      </c>
      <c r="B4020" t="s">
        <v>18993</v>
      </c>
      <c r="C4020">
        <v>6</v>
      </c>
      <c r="D4020" t="str">
        <f t="shared" si="1508"/>
        <v>Very Low</v>
      </c>
      <c r="E4020">
        <v>100</v>
      </c>
      <c r="F4020" t="str">
        <f t="shared" si="1509"/>
        <v>1h 40m</v>
      </c>
      <c r="G4020" t="str">
        <f t="shared" si="1510"/>
        <v>Standard Movie</v>
      </c>
      <c r="H4020">
        <v>117</v>
      </c>
      <c r="I4020" t="str">
        <f t="shared" si="1511"/>
        <v>Very Low</v>
      </c>
      <c r="J4020">
        <v>0</v>
      </c>
      <c r="K4020" t="str">
        <f t="shared" si="1512"/>
        <v>Very Low</v>
      </c>
      <c r="L4020" t="s">
        <v>18994</v>
      </c>
      <c r="M4020">
        <v>21</v>
      </c>
      <c r="N4020" t="str">
        <f t="shared" si="1513"/>
        <v>Low</v>
      </c>
      <c r="O4020">
        <v>29233</v>
      </c>
      <c r="P4020" t="str">
        <f t="shared" si="1514"/>
        <v>Flop</v>
      </c>
      <c r="Q4020" t="s">
        <v>39</v>
      </c>
      <c r="R4020" t="str">
        <f t="shared" si="1515"/>
        <v>Documentary</v>
      </c>
      <c r="S4020">
        <f t="shared" si="1516"/>
        <v>1</v>
      </c>
      <c r="T4020" t="s">
        <v>18995</v>
      </c>
      <c r="U4020" t="s">
        <v>18996</v>
      </c>
      <c r="V4020">
        <v>75</v>
      </c>
      <c r="W4020" t="str">
        <f t="shared" si="1517"/>
        <v>Very Low</v>
      </c>
      <c r="X4020">
        <v>24</v>
      </c>
      <c r="Y4020" t="str">
        <f t="shared" si="1518"/>
        <v>Very Low</v>
      </c>
      <c r="Z4020" t="s">
        <v>18997</v>
      </c>
      <c r="AA4020">
        <v>0</v>
      </c>
      <c r="AB4020" t="str">
        <f t="shared" si="1519"/>
        <v>Symbolic Poster</v>
      </c>
      <c r="AC4020" t="str">
        <f>AC4019</f>
        <v>batman|joker|mutant|tattoo on breast|the joker</v>
      </c>
      <c r="AD4020" t="s">
        <v>18998</v>
      </c>
      <c r="AE4020">
        <v>2</v>
      </c>
      <c r="AF4020" t="str">
        <f t="shared" si="1520"/>
        <v>Very Low</v>
      </c>
      <c r="AG4020" t="s">
        <v>9</v>
      </c>
      <c r="AH4020" t="s">
        <v>10</v>
      </c>
      <c r="AI4020" t="str">
        <f>AI4019</f>
        <v>PG-13</v>
      </c>
      <c r="AJ4020" t="str">
        <f t="shared" si="1521"/>
        <v>Teen</v>
      </c>
      <c r="AK4020">
        <v>3500000</v>
      </c>
      <c r="AL4020" t="str">
        <f t="shared" si="1522"/>
        <v>Low Budget</v>
      </c>
      <c r="AM4020">
        <v>2015</v>
      </c>
      <c r="AN4020">
        <f t="shared" si="1523"/>
        <v>10</v>
      </c>
      <c r="AO4020" t="str">
        <f t="shared" si="1524"/>
        <v>Modern Classic</v>
      </c>
      <c r="AP4020">
        <v>3</v>
      </c>
      <c r="AQ4020" t="str">
        <f t="shared" si="1525"/>
        <v>Very Low</v>
      </c>
      <c r="AR4020">
        <v>7</v>
      </c>
      <c r="AS4020" t="str">
        <f t="shared" si="1526"/>
        <v>Good</v>
      </c>
      <c r="AT4020">
        <f t="shared" si="1537"/>
        <v>2.35</v>
      </c>
      <c r="AU4020" t="str">
        <f t="shared" si="1527"/>
        <v>Cinematic Widescreen</v>
      </c>
      <c r="AV4020">
        <v>121</v>
      </c>
      <c r="AW4020" t="str">
        <f t="shared" si="1528"/>
        <v>Very Low</v>
      </c>
    </row>
    <row r="4021" spans="1:49" x14ac:dyDescent="0.3">
      <c r="A4021" t="s">
        <v>0</v>
      </c>
      <c r="B4021" t="s">
        <v>4379</v>
      </c>
      <c r="C4021">
        <v>17</v>
      </c>
      <c r="D4021" t="str">
        <f t="shared" si="1508"/>
        <v>Very Low</v>
      </c>
      <c r="E4021">
        <v>86</v>
      </c>
      <c r="F4021" t="str">
        <f t="shared" si="1509"/>
        <v>1h 26m</v>
      </c>
      <c r="G4021" t="str">
        <f t="shared" si="1510"/>
        <v>Featurette</v>
      </c>
      <c r="H4021">
        <v>892</v>
      </c>
      <c r="I4021" t="str">
        <f t="shared" si="1511"/>
        <v>Very Low</v>
      </c>
      <c r="J4021">
        <v>50</v>
      </c>
      <c r="K4021" t="str">
        <f t="shared" si="1512"/>
        <v>Very Low</v>
      </c>
      <c r="L4021" t="s">
        <v>18999</v>
      </c>
      <c r="M4021">
        <v>603</v>
      </c>
      <c r="N4021" t="str">
        <f t="shared" si="1513"/>
        <v>Low</v>
      </c>
      <c r="O4021">
        <f t="shared" ref="O4021:O4025" si="1538">O4020</f>
        <v>29233</v>
      </c>
      <c r="P4021" t="str">
        <f t="shared" si="1514"/>
        <v>Flop</v>
      </c>
      <c r="Q4021" t="s">
        <v>1901</v>
      </c>
      <c r="R4021" t="str">
        <f t="shared" si="1515"/>
        <v>Action</v>
      </c>
      <c r="S4021">
        <f t="shared" si="1516"/>
        <v>4</v>
      </c>
      <c r="T4021" t="s">
        <v>7620</v>
      </c>
      <c r="U4021" t="s">
        <v>19000</v>
      </c>
      <c r="V4021">
        <v>1285</v>
      </c>
      <c r="W4021" t="str">
        <f t="shared" si="1517"/>
        <v>Very Low</v>
      </c>
      <c r="X4021">
        <v>854</v>
      </c>
      <c r="Y4021" t="str">
        <f t="shared" si="1518"/>
        <v>Very Low</v>
      </c>
      <c r="Z4021" t="s">
        <v>19001</v>
      </c>
      <c r="AA4021">
        <v>1</v>
      </c>
      <c r="AB4021" t="str">
        <f t="shared" si="1519"/>
        <v>Solo Star Poster</v>
      </c>
      <c r="AC4021" t="s">
        <v>19002</v>
      </c>
      <c r="AD4021" t="s">
        <v>19003</v>
      </c>
      <c r="AE4021">
        <v>10</v>
      </c>
      <c r="AF4021" t="str">
        <f t="shared" si="1520"/>
        <v>Very Low</v>
      </c>
      <c r="AG4021" t="s">
        <v>9</v>
      </c>
      <c r="AH4021" t="s">
        <v>239</v>
      </c>
      <c r="AI4021" t="s">
        <v>556</v>
      </c>
      <c r="AJ4021" t="str">
        <f t="shared" si="1521"/>
        <v>Adult</v>
      </c>
      <c r="AK4021">
        <v>3500000</v>
      </c>
      <c r="AL4021" t="str">
        <f t="shared" si="1522"/>
        <v>Low Budget</v>
      </c>
      <c r="AM4021">
        <v>2014</v>
      </c>
      <c r="AN4021">
        <f t="shared" si="1523"/>
        <v>11</v>
      </c>
      <c r="AO4021" t="str">
        <f t="shared" si="1524"/>
        <v>Modern Classic</v>
      </c>
      <c r="AP4021">
        <v>145</v>
      </c>
      <c r="AQ4021" t="str">
        <f t="shared" si="1525"/>
        <v>Very Low</v>
      </c>
      <c r="AR4021">
        <v>3.3</v>
      </c>
      <c r="AS4021" t="str">
        <f t="shared" si="1526"/>
        <v>Very Poor</v>
      </c>
      <c r="AT4021">
        <v>1.78</v>
      </c>
      <c r="AU4021" t="str">
        <f t="shared" si="1527"/>
        <v>HDTV / Widescreen</v>
      </c>
      <c r="AV4021">
        <v>721</v>
      </c>
      <c r="AW4021" t="str">
        <f t="shared" si="1528"/>
        <v>Very Low</v>
      </c>
    </row>
    <row r="4022" spans="1:49" x14ac:dyDescent="0.3">
      <c r="A4022" t="s">
        <v>0</v>
      </c>
      <c r="B4022" t="s">
        <v>19004</v>
      </c>
      <c r="C4022">
        <v>7</v>
      </c>
      <c r="D4022" t="str">
        <f t="shared" si="1508"/>
        <v>Very Low</v>
      </c>
      <c r="E4022">
        <v>92</v>
      </c>
      <c r="F4022" t="str">
        <f t="shared" si="1509"/>
        <v>1h 32m</v>
      </c>
      <c r="G4022" t="str">
        <f t="shared" si="1510"/>
        <v>Standard Movie</v>
      </c>
      <c r="H4022">
        <v>14</v>
      </c>
      <c r="I4022" t="str">
        <f t="shared" si="1511"/>
        <v>Very Low</v>
      </c>
      <c r="J4022">
        <v>597</v>
      </c>
      <c r="K4022" t="str">
        <f t="shared" si="1512"/>
        <v>Very Low</v>
      </c>
      <c r="L4022" t="s">
        <v>1813</v>
      </c>
      <c r="M4022">
        <v>2000</v>
      </c>
      <c r="N4022" t="str">
        <f t="shared" si="1513"/>
        <v>Low</v>
      </c>
      <c r="O4022">
        <f t="shared" si="1538"/>
        <v>29233</v>
      </c>
      <c r="P4022" t="str">
        <f t="shared" si="1514"/>
        <v>Flop</v>
      </c>
      <c r="Q4022" t="s">
        <v>435</v>
      </c>
      <c r="R4022" t="str">
        <f t="shared" si="1515"/>
        <v>Action</v>
      </c>
      <c r="S4022">
        <f t="shared" si="1516"/>
        <v>4</v>
      </c>
      <c r="T4022" t="s">
        <v>5873</v>
      </c>
      <c r="U4022" t="s">
        <v>19005</v>
      </c>
      <c r="V4022">
        <v>1928</v>
      </c>
      <c r="W4022" t="str">
        <f t="shared" si="1517"/>
        <v>Very Low</v>
      </c>
      <c r="X4022">
        <v>3854</v>
      </c>
      <c r="Y4022" t="str">
        <f t="shared" si="1518"/>
        <v>Low</v>
      </c>
      <c r="Z4022" t="s">
        <v>9134</v>
      </c>
      <c r="AA4022">
        <v>2</v>
      </c>
      <c r="AB4022" t="str">
        <f t="shared" si="1519"/>
        <v>Duo/Trio Poster</v>
      </c>
      <c r="AC4022" t="s">
        <v>19006</v>
      </c>
      <c r="AD4022" t="s">
        <v>19007</v>
      </c>
      <c r="AE4022">
        <v>10</v>
      </c>
      <c r="AF4022" t="str">
        <f t="shared" si="1520"/>
        <v>Very Low</v>
      </c>
      <c r="AG4022" t="s">
        <v>9</v>
      </c>
      <c r="AH4022" t="s">
        <v>10</v>
      </c>
      <c r="AI4022" t="s">
        <v>4801</v>
      </c>
      <c r="AJ4022" t="str">
        <f t="shared" si="1521"/>
        <v>No Rating</v>
      </c>
      <c r="AK4022">
        <v>3500000</v>
      </c>
      <c r="AL4022" t="str">
        <f t="shared" si="1522"/>
        <v>Low Budget</v>
      </c>
      <c r="AM4022">
        <v>2014</v>
      </c>
      <c r="AN4022">
        <f t="shared" si="1523"/>
        <v>11</v>
      </c>
      <c r="AO4022" t="str">
        <f t="shared" si="1524"/>
        <v>Modern Classic</v>
      </c>
      <c r="AP4022">
        <v>660</v>
      </c>
      <c r="AQ4022" t="str">
        <f t="shared" si="1525"/>
        <v>Very Low</v>
      </c>
      <c r="AR4022">
        <v>5.4</v>
      </c>
      <c r="AS4022" t="str">
        <f t="shared" si="1526"/>
        <v>Below Average</v>
      </c>
      <c r="AT4022">
        <v>1.85</v>
      </c>
      <c r="AU4022" t="str">
        <f t="shared" si="1527"/>
        <v>HDTV / Widescreen</v>
      </c>
      <c r="AV4022">
        <v>482</v>
      </c>
      <c r="AW4022" t="str">
        <f t="shared" si="1528"/>
        <v>Very Low</v>
      </c>
    </row>
    <row r="4023" spans="1:49" x14ac:dyDescent="0.3">
      <c r="A4023" t="s">
        <v>0</v>
      </c>
      <c r="B4023" t="s">
        <v>19008</v>
      </c>
      <c r="C4023">
        <v>9</v>
      </c>
      <c r="D4023" t="str">
        <f t="shared" si="1508"/>
        <v>Very Low</v>
      </c>
      <c r="E4023">
        <v>88</v>
      </c>
      <c r="F4023" t="str">
        <f t="shared" si="1509"/>
        <v>1h 28m</v>
      </c>
      <c r="G4023" t="str">
        <f t="shared" si="1510"/>
        <v>Featurette</v>
      </c>
      <c r="H4023">
        <v>19</v>
      </c>
      <c r="I4023" t="str">
        <f t="shared" si="1511"/>
        <v>Very Low</v>
      </c>
      <c r="J4023">
        <v>322</v>
      </c>
      <c r="K4023" t="str">
        <f t="shared" si="1512"/>
        <v>Very Low</v>
      </c>
      <c r="L4023" t="s">
        <v>14862</v>
      </c>
      <c r="M4023">
        <v>795</v>
      </c>
      <c r="N4023" t="str">
        <f t="shared" si="1513"/>
        <v>Low</v>
      </c>
      <c r="O4023">
        <f t="shared" si="1538"/>
        <v>29233</v>
      </c>
      <c r="P4023" t="str">
        <f t="shared" si="1514"/>
        <v>Flop</v>
      </c>
      <c r="Q4023" t="s">
        <v>4046</v>
      </c>
      <c r="R4023" t="str">
        <f t="shared" si="1515"/>
        <v>Drama</v>
      </c>
      <c r="S4023">
        <f t="shared" si="1516"/>
        <v>2</v>
      </c>
      <c r="T4023" t="s">
        <v>11807</v>
      </c>
      <c r="U4023" t="s">
        <v>19009</v>
      </c>
      <c r="V4023">
        <v>455</v>
      </c>
      <c r="W4023" t="str">
        <f t="shared" si="1517"/>
        <v>Very Low</v>
      </c>
      <c r="X4023">
        <v>2497</v>
      </c>
      <c r="Y4023" t="str">
        <f t="shared" si="1518"/>
        <v>Low</v>
      </c>
      <c r="Z4023" t="s">
        <v>5317</v>
      </c>
      <c r="AA4023">
        <v>0</v>
      </c>
      <c r="AB4023" t="str">
        <f t="shared" si="1519"/>
        <v>Symbolic Poster</v>
      </c>
      <c r="AC4023" t="s">
        <v>19010</v>
      </c>
      <c r="AD4023" t="s">
        <v>19011</v>
      </c>
      <c r="AE4023">
        <v>13</v>
      </c>
      <c r="AF4023" t="str">
        <f t="shared" si="1520"/>
        <v>Very Low</v>
      </c>
      <c r="AG4023" t="s">
        <v>9</v>
      </c>
      <c r="AH4023" t="str">
        <f t="shared" ref="AH4023:AI4023" si="1539">AH4022</f>
        <v>USA</v>
      </c>
      <c r="AI4023" t="str">
        <f t="shared" si="1539"/>
        <v>Not Rated</v>
      </c>
      <c r="AJ4023" t="str">
        <f t="shared" si="1521"/>
        <v>No Rating</v>
      </c>
      <c r="AK4023">
        <v>3500000</v>
      </c>
      <c r="AL4023" t="str">
        <f t="shared" si="1522"/>
        <v>Low Budget</v>
      </c>
      <c r="AM4023">
        <v>2014</v>
      </c>
      <c r="AN4023">
        <f t="shared" si="1523"/>
        <v>11</v>
      </c>
      <c r="AO4023" t="str">
        <f t="shared" si="1524"/>
        <v>Modern Classic</v>
      </c>
      <c r="AP4023">
        <v>535</v>
      </c>
      <c r="AQ4023" t="str">
        <f t="shared" si="1525"/>
        <v>Very Low</v>
      </c>
      <c r="AR4023">
        <v>4.8</v>
      </c>
      <c r="AS4023" t="str">
        <f t="shared" si="1526"/>
        <v>Poor</v>
      </c>
      <c r="AT4023">
        <v>2.35</v>
      </c>
      <c r="AU4023" t="str">
        <f t="shared" si="1527"/>
        <v>Cinematic Widescreen</v>
      </c>
      <c r="AV4023">
        <v>570</v>
      </c>
      <c r="AW4023" t="str">
        <f t="shared" si="1528"/>
        <v>Very Low</v>
      </c>
    </row>
    <row r="4024" spans="1:49" x14ac:dyDescent="0.3">
      <c r="A4024" t="s">
        <v>0</v>
      </c>
      <c r="B4024" t="s">
        <v>19012</v>
      </c>
      <c r="C4024">
        <v>3</v>
      </c>
      <c r="D4024" t="str">
        <f t="shared" si="1508"/>
        <v>Very Low</v>
      </c>
      <c r="E4024">
        <v>90</v>
      </c>
      <c r="F4024" t="str">
        <f t="shared" si="1509"/>
        <v>1h 30m</v>
      </c>
      <c r="G4024" t="str">
        <f t="shared" si="1510"/>
        <v>Standard Movie</v>
      </c>
      <c r="H4024">
        <v>0</v>
      </c>
      <c r="I4024" t="str">
        <f t="shared" si="1511"/>
        <v>Very Low</v>
      </c>
      <c r="J4024">
        <v>37</v>
      </c>
      <c r="K4024" t="str">
        <f t="shared" si="1512"/>
        <v>Very Low</v>
      </c>
      <c r="L4024" t="s">
        <v>19013</v>
      </c>
      <c r="M4024">
        <v>1000</v>
      </c>
      <c r="N4024" t="str">
        <f t="shared" si="1513"/>
        <v>Low</v>
      </c>
      <c r="O4024">
        <f t="shared" si="1538"/>
        <v>29233</v>
      </c>
      <c r="P4024" t="str">
        <f t="shared" si="1514"/>
        <v>Flop</v>
      </c>
      <c r="Q4024" t="s">
        <v>2186</v>
      </c>
      <c r="R4024" t="str">
        <f t="shared" si="1515"/>
        <v>Crime</v>
      </c>
      <c r="S4024">
        <f t="shared" si="1516"/>
        <v>3</v>
      </c>
      <c r="T4024" t="s">
        <v>361</v>
      </c>
      <c r="U4024" t="s">
        <v>19014</v>
      </c>
      <c r="V4024">
        <v>610</v>
      </c>
      <c r="W4024" t="str">
        <f t="shared" si="1517"/>
        <v>Very Low</v>
      </c>
      <c r="X4024">
        <v>1183</v>
      </c>
      <c r="Y4024" t="str">
        <f t="shared" si="1518"/>
        <v>Low</v>
      </c>
      <c r="Z4024" t="s">
        <v>19015</v>
      </c>
      <c r="AA4024">
        <v>1</v>
      </c>
      <c r="AB4024" t="str">
        <f t="shared" si="1519"/>
        <v>Solo Star Poster</v>
      </c>
      <c r="AC4024" t="s">
        <v>19016</v>
      </c>
      <c r="AD4024" t="s">
        <v>19017</v>
      </c>
      <c r="AE4024">
        <v>18</v>
      </c>
      <c r="AF4024" t="str">
        <f t="shared" si="1520"/>
        <v>Very Low</v>
      </c>
      <c r="AG4024" t="s">
        <v>9</v>
      </c>
      <c r="AH4024" t="s">
        <v>28</v>
      </c>
      <c r="AI4024" t="s">
        <v>556</v>
      </c>
      <c r="AJ4024" t="str">
        <f t="shared" si="1521"/>
        <v>Adult</v>
      </c>
      <c r="AK4024">
        <v>3440000</v>
      </c>
      <c r="AL4024" t="str">
        <f t="shared" si="1522"/>
        <v>Low Budget</v>
      </c>
      <c r="AM4024">
        <v>2014</v>
      </c>
      <c r="AN4024">
        <f t="shared" si="1523"/>
        <v>11</v>
      </c>
      <c r="AO4024" t="str">
        <f t="shared" si="1524"/>
        <v>Modern Classic</v>
      </c>
      <c r="AP4024">
        <v>53</v>
      </c>
      <c r="AQ4024" t="str">
        <f t="shared" si="1525"/>
        <v>Very Low</v>
      </c>
      <c r="AR4024">
        <v>3.1</v>
      </c>
      <c r="AS4024" t="str">
        <f t="shared" si="1526"/>
        <v>Very Poor</v>
      </c>
      <c r="AT4024">
        <v>2.35</v>
      </c>
      <c r="AU4024" t="str">
        <f t="shared" si="1527"/>
        <v>Cinematic Widescreen</v>
      </c>
      <c r="AV4024">
        <v>606</v>
      </c>
      <c r="AW4024" t="str">
        <f t="shared" si="1528"/>
        <v>Very Low</v>
      </c>
    </row>
    <row r="4025" spans="1:49" x14ac:dyDescent="0.3">
      <c r="A4025" t="s">
        <v>0</v>
      </c>
      <c r="B4025" t="s">
        <v>10296</v>
      </c>
      <c r="C4025">
        <v>55</v>
      </c>
      <c r="D4025" t="str">
        <f t="shared" si="1508"/>
        <v>Low</v>
      </c>
      <c r="E4025">
        <v>94</v>
      </c>
      <c r="F4025" t="str">
        <f t="shared" si="1509"/>
        <v>1h 34m</v>
      </c>
      <c r="G4025" t="str">
        <f t="shared" si="1510"/>
        <v>Standard Movie</v>
      </c>
      <c r="H4025">
        <v>0</v>
      </c>
      <c r="I4025" t="str">
        <f t="shared" si="1511"/>
        <v>Very Low</v>
      </c>
      <c r="J4025">
        <v>605</v>
      </c>
      <c r="K4025" t="str">
        <f t="shared" si="1512"/>
        <v>Very Low</v>
      </c>
      <c r="L4025" t="s">
        <v>4079</v>
      </c>
      <c r="M4025">
        <v>1000</v>
      </c>
      <c r="N4025" t="str">
        <f t="shared" si="1513"/>
        <v>Low</v>
      </c>
      <c r="O4025">
        <f t="shared" si="1538"/>
        <v>29233</v>
      </c>
      <c r="P4025" t="str">
        <f t="shared" si="1514"/>
        <v>Flop</v>
      </c>
      <c r="Q4025" t="s">
        <v>1642</v>
      </c>
      <c r="R4025" t="str">
        <f t="shared" si="1515"/>
        <v>Comedy</v>
      </c>
      <c r="S4025">
        <f t="shared" si="1516"/>
        <v>1</v>
      </c>
      <c r="T4025" t="s">
        <v>5768</v>
      </c>
      <c r="U4025" t="s">
        <v>19018</v>
      </c>
      <c r="V4025">
        <v>15115</v>
      </c>
      <c r="W4025" t="str">
        <f t="shared" si="1517"/>
        <v>Low</v>
      </c>
      <c r="X4025">
        <v>2861</v>
      </c>
      <c r="Y4025" t="str">
        <f t="shared" si="1518"/>
        <v>Low</v>
      </c>
      <c r="Z4025" t="s">
        <v>10297</v>
      </c>
      <c r="AA4025">
        <v>0</v>
      </c>
      <c r="AB4025" t="str">
        <f t="shared" si="1519"/>
        <v>Symbolic Poster</v>
      </c>
      <c r="AC4025" t="s">
        <v>19019</v>
      </c>
      <c r="AD4025" t="s">
        <v>19020</v>
      </c>
      <c r="AE4025">
        <v>102</v>
      </c>
      <c r="AF4025" t="str">
        <f t="shared" si="1520"/>
        <v>Very Low</v>
      </c>
      <c r="AG4025" t="s">
        <v>9</v>
      </c>
      <c r="AH4025" t="s">
        <v>10</v>
      </c>
      <c r="AI4025" t="s">
        <v>66</v>
      </c>
      <c r="AJ4025" t="str">
        <f t="shared" si="1521"/>
        <v>Family</v>
      </c>
      <c r="AK4025">
        <v>3400000</v>
      </c>
      <c r="AL4025" t="str">
        <f t="shared" si="1522"/>
        <v>Low Budget</v>
      </c>
      <c r="AM4025">
        <v>1977</v>
      </c>
      <c r="AN4025">
        <f t="shared" si="1523"/>
        <v>48</v>
      </c>
      <c r="AO4025" t="str">
        <f t="shared" si="1524"/>
        <v>Old Classic</v>
      </c>
      <c r="AP4025">
        <v>628</v>
      </c>
      <c r="AQ4025" t="str">
        <f t="shared" si="1525"/>
        <v>Very Low</v>
      </c>
      <c r="AR4025">
        <v>6.7</v>
      </c>
      <c r="AS4025" t="str">
        <f t="shared" si="1526"/>
        <v>Average</v>
      </c>
      <c r="AT4025">
        <v>1.85</v>
      </c>
      <c r="AU4025" t="str">
        <f t="shared" si="1527"/>
        <v>HDTV / Widescreen</v>
      </c>
      <c r="AV4025">
        <v>0</v>
      </c>
      <c r="AW4025" t="str">
        <f t="shared" si="1528"/>
        <v>Very Low</v>
      </c>
    </row>
    <row r="4026" spans="1:49" x14ac:dyDescent="0.3">
      <c r="A4026" t="s">
        <v>0</v>
      </c>
      <c r="B4026" t="s">
        <v>19021</v>
      </c>
      <c r="C4026">
        <v>169</v>
      </c>
      <c r="D4026" t="str">
        <f t="shared" si="1508"/>
        <v>Low</v>
      </c>
      <c r="E4026">
        <v>80</v>
      </c>
      <c r="F4026" t="str">
        <f t="shared" si="1509"/>
        <v>1h 20m</v>
      </c>
      <c r="G4026" t="str">
        <f t="shared" si="1510"/>
        <v>Featurette</v>
      </c>
      <c r="H4026">
        <v>10</v>
      </c>
      <c r="I4026" t="str">
        <f t="shared" si="1511"/>
        <v>Very Low</v>
      </c>
      <c r="J4026">
        <v>34</v>
      </c>
      <c r="K4026" t="str">
        <f t="shared" si="1512"/>
        <v>Very Low</v>
      </c>
      <c r="L4026" t="s">
        <v>19022</v>
      </c>
      <c r="M4026">
        <v>11000</v>
      </c>
      <c r="N4026" t="str">
        <f t="shared" si="1513"/>
        <v>Medium</v>
      </c>
      <c r="O4026">
        <v>77413017</v>
      </c>
      <c r="P4026" t="str">
        <f t="shared" si="1514"/>
        <v>Hit</v>
      </c>
      <c r="Q4026" t="s">
        <v>39</v>
      </c>
      <c r="R4026" t="str">
        <f t="shared" si="1515"/>
        <v>Documentary</v>
      </c>
      <c r="S4026">
        <f t="shared" si="1516"/>
        <v>1</v>
      </c>
      <c r="T4026" t="s">
        <v>437</v>
      </c>
      <c r="U4026" t="s">
        <v>19023</v>
      </c>
      <c r="V4026">
        <v>45984</v>
      </c>
      <c r="W4026" t="str">
        <f t="shared" si="1517"/>
        <v>Low</v>
      </c>
      <c r="X4026">
        <v>11218</v>
      </c>
      <c r="Y4026" t="str">
        <f t="shared" si="1518"/>
        <v>Medium</v>
      </c>
      <c r="Z4026" t="s">
        <v>15297</v>
      </c>
      <c r="AA4026">
        <v>0</v>
      </c>
      <c r="AB4026" t="str">
        <f t="shared" si="1519"/>
        <v>Symbolic Poster</v>
      </c>
      <c r="AC4026" t="s">
        <v>19024</v>
      </c>
      <c r="AD4026" t="s">
        <v>19025</v>
      </c>
      <c r="AE4026">
        <v>331</v>
      </c>
      <c r="AF4026" t="str">
        <f t="shared" si="1520"/>
        <v>Very Low</v>
      </c>
      <c r="AG4026" t="s">
        <v>1435</v>
      </c>
      <c r="AH4026" t="s">
        <v>1436</v>
      </c>
      <c r="AI4026" t="s">
        <v>248</v>
      </c>
      <c r="AJ4026" t="str">
        <f t="shared" si="1521"/>
        <v>Family</v>
      </c>
      <c r="AK4026">
        <v>8000000</v>
      </c>
      <c r="AL4026" t="str">
        <f t="shared" si="1522"/>
        <v>Low Budget</v>
      </c>
      <c r="AM4026">
        <v>2005</v>
      </c>
      <c r="AN4026">
        <f t="shared" si="1523"/>
        <v>20</v>
      </c>
      <c r="AO4026" t="str">
        <f t="shared" si="1524"/>
        <v>Old Classic</v>
      </c>
      <c r="AP4026">
        <v>108</v>
      </c>
      <c r="AQ4026" t="str">
        <f t="shared" si="1525"/>
        <v>Very Low</v>
      </c>
      <c r="AR4026">
        <v>7.6</v>
      </c>
      <c r="AS4026" t="str">
        <f t="shared" si="1526"/>
        <v>Good</v>
      </c>
      <c r="AT4026">
        <v>1.85</v>
      </c>
      <c r="AU4026" t="str">
        <f t="shared" si="1527"/>
        <v>HDTV / Widescreen</v>
      </c>
      <c r="AV4026">
        <v>0</v>
      </c>
      <c r="AW4026" t="str">
        <f t="shared" si="1528"/>
        <v>Very Low</v>
      </c>
    </row>
    <row r="4027" spans="1:49" x14ac:dyDescent="0.3">
      <c r="A4027" t="s">
        <v>0</v>
      </c>
      <c r="B4027" t="s">
        <v>11332</v>
      </c>
      <c r="C4027">
        <v>290</v>
      </c>
      <c r="D4027" t="str">
        <f t="shared" si="1508"/>
        <v>Medium</v>
      </c>
      <c r="E4027">
        <v>107</v>
      </c>
      <c r="F4027" t="str">
        <f t="shared" si="1509"/>
        <v>1h 47m</v>
      </c>
      <c r="G4027" t="str">
        <f t="shared" si="1510"/>
        <v>Standard Movie</v>
      </c>
      <c r="H4027">
        <v>78</v>
      </c>
      <c r="I4027" t="str">
        <f t="shared" si="1511"/>
        <v>Very Low</v>
      </c>
      <c r="J4027">
        <v>969</v>
      </c>
      <c r="K4027" t="str">
        <f t="shared" si="1512"/>
        <v>Very Low</v>
      </c>
      <c r="L4027" t="s">
        <v>1346</v>
      </c>
      <c r="M4027">
        <v>18000</v>
      </c>
      <c r="N4027" t="str">
        <f t="shared" si="1513"/>
        <v>Medium</v>
      </c>
      <c r="O4027">
        <v>5354039</v>
      </c>
      <c r="P4027" t="str">
        <f t="shared" si="1514"/>
        <v>Flop</v>
      </c>
      <c r="Q4027" t="s">
        <v>3552</v>
      </c>
      <c r="R4027" t="str">
        <f t="shared" si="1515"/>
        <v>Biography</v>
      </c>
      <c r="S4027">
        <f t="shared" si="1516"/>
        <v>3</v>
      </c>
      <c r="T4027" t="s">
        <v>91</v>
      </c>
      <c r="U4027" t="s">
        <v>19026</v>
      </c>
      <c r="V4027">
        <v>92599</v>
      </c>
      <c r="W4027" t="str">
        <f t="shared" si="1517"/>
        <v>Medium</v>
      </c>
      <c r="X4027">
        <v>22834</v>
      </c>
      <c r="Y4027" t="str">
        <f t="shared" si="1518"/>
        <v>Medium</v>
      </c>
      <c r="Z4027" t="s">
        <v>7400</v>
      </c>
      <c r="AA4027">
        <v>8</v>
      </c>
      <c r="AB4027" t="str">
        <f t="shared" si="1519"/>
        <v>Ensemble Poster</v>
      </c>
      <c r="AC4027" t="s">
        <v>19027</v>
      </c>
      <c r="AD4027" t="s">
        <v>19028</v>
      </c>
      <c r="AE4027">
        <v>225</v>
      </c>
      <c r="AF4027" t="str">
        <f t="shared" si="1520"/>
        <v>Very Low</v>
      </c>
      <c r="AG4027" t="s">
        <v>9</v>
      </c>
      <c r="AH4027" t="s">
        <v>10</v>
      </c>
      <c r="AI4027" t="s">
        <v>556</v>
      </c>
      <c r="AJ4027" t="str">
        <f t="shared" si="1521"/>
        <v>Adult</v>
      </c>
      <c r="AK4027">
        <v>3500000</v>
      </c>
      <c r="AL4027" t="str">
        <f t="shared" si="1522"/>
        <v>Low Budget</v>
      </c>
      <c r="AM4027">
        <v>2011</v>
      </c>
      <c r="AN4027">
        <f t="shared" si="1523"/>
        <v>14</v>
      </c>
      <c r="AO4027" t="str">
        <f t="shared" si="1524"/>
        <v>Modern Classic</v>
      </c>
      <c r="AP4027">
        <v>2000</v>
      </c>
      <c r="AQ4027" t="str">
        <f t="shared" si="1525"/>
        <v>Low</v>
      </c>
      <c r="AR4027">
        <v>7.1</v>
      </c>
      <c r="AS4027" t="str">
        <f t="shared" si="1526"/>
        <v>Good</v>
      </c>
      <c r="AT4027">
        <v>1.85</v>
      </c>
      <c r="AU4027" t="str">
        <f t="shared" si="1527"/>
        <v>HDTV / Widescreen</v>
      </c>
      <c r="AV4027">
        <v>21000</v>
      </c>
      <c r="AW4027" t="str">
        <f t="shared" si="1528"/>
        <v>Medium</v>
      </c>
    </row>
    <row r="4028" spans="1:49" x14ac:dyDescent="0.3">
      <c r="A4028" t="s">
        <v>0</v>
      </c>
      <c r="B4028" t="s">
        <v>19029</v>
      </c>
      <c r="C4028">
        <v>10</v>
      </c>
      <c r="D4028" t="str">
        <f t="shared" si="1508"/>
        <v>Very Low</v>
      </c>
      <c r="E4028">
        <v>99</v>
      </c>
      <c r="F4028" t="str">
        <f t="shared" si="1509"/>
        <v>1h 39m</v>
      </c>
      <c r="G4028" t="str">
        <f t="shared" si="1510"/>
        <v>Standard Movie</v>
      </c>
      <c r="H4028">
        <v>0</v>
      </c>
      <c r="I4028" t="str">
        <f t="shared" si="1511"/>
        <v>Very Low</v>
      </c>
      <c r="J4028">
        <v>43</v>
      </c>
      <c r="K4028" t="str">
        <f t="shared" si="1512"/>
        <v>Very Low</v>
      </c>
      <c r="L4028" t="s">
        <v>19030</v>
      </c>
      <c r="M4028">
        <v>141</v>
      </c>
      <c r="N4028" t="str">
        <f t="shared" si="1513"/>
        <v>Low</v>
      </c>
      <c r="O4028">
        <f>O4027</f>
        <v>5354039</v>
      </c>
      <c r="P4028" t="str">
        <f t="shared" si="1514"/>
        <v>Flop</v>
      </c>
      <c r="Q4028" t="s">
        <v>185</v>
      </c>
      <c r="R4028" t="str">
        <f t="shared" si="1515"/>
        <v>Drama</v>
      </c>
      <c r="S4028">
        <f t="shared" si="1516"/>
        <v>2</v>
      </c>
      <c r="T4028" t="s">
        <v>19031</v>
      </c>
      <c r="U4028" t="s">
        <v>19032</v>
      </c>
      <c r="V4028">
        <v>1262</v>
      </c>
      <c r="W4028" t="str">
        <f t="shared" si="1517"/>
        <v>Very Low</v>
      </c>
      <c r="X4028">
        <v>320</v>
      </c>
      <c r="Y4028" t="str">
        <f t="shared" si="1518"/>
        <v>Very Low</v>
      </c>
      <c r="Z4028" t="s">
        <v>19033</v>
      </c>
      <c r="AA4028">
        <v>1</v>
      </c>
      <c r="AB4028" t="str">
        <f t="shared" si="1519"/>
        <v>Solo Star Poster</v>
      </c>
      <c r="AC4028" t="s">
        <v>19034</v>
      </c>
      <c r="AD4028" t="s">
        <v>19035</v>
      </c>
      <c r="AE4028">
        <v>13</v>
      </c>
      <c r="AF4028" t="str">
        <f t="shared" si="1520"/>
        <v>Very Low</v>
      </c>
      <c r="AG4028" t="s">
        <v>9</v>
      </c>
      <c r="AH4028" t="s">
        <v>10</v>
      </c>
      <c r="AI4028" t="s">
        <v>4801</v>
      </c>
      <c r="AJ4028" t="str">
        <f t="shared" si="1521"/>
        <v>No Rating</v>
      </c>
      <c r="AK4028">
        <f>AK4027</f>
        <v>3500000</v>
      </c>
      <c r="AL4028" t="str">
        <f t="shared" si="1522"/>
        <v>Low Budget</v>
      </c>
      <c r="AM4028">
        <v>2011</v>
      </c>
      <c r="AN4028">
        <f t="shared" si="1523"/>
        <v>14</v>
      </c>
      <c r="AO4028" t="str">
        <f t="shared" si="1524"/>
        <v>Modern Classic</v>
      </c>
      <c r="AP4028">
        <v>69</v>
      </c>
      <c r="AQ4028" t="str">
        <f t="shared" si="1525"/>
        <v>Very Low</v>
      </c>
      <c r="AR4028">
        <v>6.1</v>
      </c>
      <c r="AS4028" t="str">
        <f t="shared" si="1526"/>
        <v>Average</v>
      </c>
      <c r="AT4028">
        <v>2.35</v>
      </c>
      <c r="AU4028" t="str">
        <f t="shared" si="1527"/>
        <v>Cinematic Widescreen</v>
      </c>
      <c r="AV4028">
        <v>224</v>
      </c>
      <c r="AW4028" t="str">
        <f t="shared" si="1528"/>
        <v>Very Low</v>
      </c>
    </row>
    <row r="4029" spans="1:49" x14ac:dyDescent="0.3">
      <c r="A4029" t="s">
        <v>0</v>
      </c>
      <c r="B4029" t="s">
        <v>19036</v>
      </c>
      <c r="C4029">
        <v>159</v>
      </c>
      <c r="D4029" t="str">
        <f t="shared" si="1508"/>
        <v>Low</v>
      </c>
      <c r="E4029">
        <v>92</v>
      </c>
      <c r="F4029" t="str">
        <f t="shared" si="1509"/>
        <v>1h 32m</v>
      </c>
      <c r="G4029" t="str">
        <f t="shared" si="1510"/>
        <v>Standard Movie</v>
      </c>
      <c r="H4029">
        <v>0</v>
      </c>
      <c r="I4029" t="str">
        <f t="shared" si="1511"/>
        <v>Very Low</v>
      </c>
      <c r="J4029">
        <v>539</v>
      </c>
      <c r="K4029" t="str">
        <f t="shared" si="1512"/>
        <v>Very Low</v>
      </c>
      <c r="L4029" t="s">
        <v>3498</v>
      </c>
      <c r="M4029">
        <v>1000</v>
      </c>
      <c r="N4029" t="str">
        <f t="shared" si="1513"/>
        <v>Low</v>
      </c>
      <c r="O4029">
        <v>2926565</v>
      </c>
      <c r="P4029" t="str">
        <f t="shared" si="1514"/>
        <v>Flop</v>
      </c>
      <c r="Q4029" t="s">
        <v>2498</v>
      </c>
      <c r="R4029" t="str">
        <f t="shared" si="1515"/>
        <v>Comedy</v>
      </c>
      <c r="S4029">
        <f t="shared" si="1516"/>
        <v>2</v>
      </c>
      <c r="T4029" t="s">
        <v>3951</v>
      </c>
      <c r="U4029" t="s">
        <v>19037</v>
      </c>
      <c r="V4029">
        <v>28573</v>
      </c>
      <c r="W4029" t="str">
        <f t="shared" si="1517"/>
        <v>Low</v>
      </c>
      <c r="X4029">
        <v>3608</v>
      </c>
      <c r="Y4029" t="str">
        <f t="shared" si="1518"/>
        <v>Low</v>
      </c>
      <c r="Z4029" t="s">
        <v>3756</v>
      </c>
      <c r="AA4029">
        <v>0</v>
      </c>
      <c r="AB4029" t="str">
        <f t="shared" si="1519"/>
        <v>Symbolic Poster</v>
      </c>
      <c r="AC4029" t="s">
        <v>19038</v>
      </c>
      <c r="AD4029" t="s">
        <v>19039</v>
      </c>
      <c r="AE4029">
        <v>72</v>
      </c>
      <c r="AF4029" t="str">
        <f t="shared" si="1520"/>
        <v>Very Low</v>
      </c>
      <c r="AG4029" t="s">
        <v>9</v>
      </c>
      <c r="AH4029" t="s">
        <v>10</v>
      </c>
      <c r="AI4029" t="s">
        <v>556</v>
      </c>
      <c r="AJ4029" t="str">
        <f t="shared" si="1521"/>
        <v>Adult</v>
      </c>
      <c r="AK4029">
        <v>3000000</v>
      </c>
      <c r="AL4029" t="str">
        <f t="shared" si="1522"/>
        <v>Low Budget</v>
      </c>
      <c r="AM4029">
        <v>2008</v>
      </c>
      <c r="AN4029">
        <f t="shared" si="1523"/>
        <v>17</v>
      </c>
      <c r="AO4029" t="str">
        <f t="shared" si="1524"/>
        <v>Old Classic</v>
      </c>
      <c r="AP4029">
        <v>585</v>
      </c>
      <c r="AQ4029" t="str">
        <f t="shared" si="1525"/>
        <v>Very Low</v>
      </c>
      <c r="AR4029">
        <v>6.5</v>
      </c>
      <c r="AS4029" t="str">
        <f t="shared" si="1526"/>
        <v>Average</v>
      </c>
      <c r="AT4029">
        <v>1.66</v>
      </c>
      <c r="AU4029" t="str">
        <f t="shared" si="1527"/>
        <v/>
      </c>
      <c r="AV4029">
        <v>0</v>
      </c>
      <c r="AW4029" t="str">
        <f t="shared" si="1528"/>
        <v>Very Low</v>
      </c>
    </row>
    <row r="4030" spans="1:49" x14ac:dyDescent="0.3">
      <c r="A4030" t="s">
        <v>0</v>
      </c>
      <c r="B4030" t="s">
        <v>19040</v>
      </c>
      <c r="C4030">
        <v>535</v>
      </c>
      <c r="D4030" t="str">
        <f t="shared" si="1508"/>
        <v>High</v>
      </c>
      <c r="E4030">
        <v>107</v>
      </c>
      <c r="F4030" t="str">
        <f t="shared" si="1509"/>
        <v>1h 47m</v>
      </c>
      <c r="G4030" t="str">
        <f t="shared" si="1510"/>
        <v>Standard Movie</v>
      </c>
      <c r="H4030">
        <v>141</v>
      </c>
      <c r="I4030" t="str">
        <f t="shared" si="1511"/>
        <v>Very Low</v>
      </c>
      <c r="J4030">
        <v>535</v>
      </c>
      <c r="K4030" t="str">
        <f t="shared" si="1512"/>
        <v>Very Low</v>
      </c>
      <c r="L4030" t="s">
        <v>7757</v>
      </c>
      <c r="M4030">
        <v>24000</v>
      </c>
      <c r="N4030" t="str">
        <f t="shared" si="1513"/>
        <v>Medium</v>
      </c>
      <c r="O4030">
        <v>13092000</v>
      </c>
      <c r="P4030" t="str">
        <f t="shared" si="1514"/>
        <v>Average</v>
      </c>
      <c r="Q4030" t="s">
        <v>6170</v>
      </c>
      <c r="R4030" t="str">
        <f t="shared" si="1515"/>
        <v>Drama</v>
      </c>
      <c r="S4030">
        <f t="shared" si="1516"/>
        <v>2</v>
      </c>
      <c r="T4030" t="s">
        <v>53</v>
      </c>
      <c r="U4030" t="s">
        <v>19041</v>
      </c>
      <c r="V4030">
        <v>399138</v>
      </c>
      <c r="W4030" t="str">
        <f t="shared" si="1517"/>
        <v>High</v>
      </c>
      <c r="X4030">
        <v>26495</v>
      </c>
      <c r="Y4030" t="str">
        <f t="shared" si="1518"/>
        <v>Medium</v>
      </c>
      <c r="Z4030" t="s">
        <v>4574</v>
      </c>
      <c r="AA4030">
        <v>0</v>
      </c>
      <c r="AB4030" t="str">
        <f t="shared" si="1519"/>
        <v>Symbolic Poster</v>
      </c>
      <c r="AC4030" t="s">
        <v>19042</v>
      </c>
      <c r="AD4030" t="s">
        <v>19043</v>
      </c>
      <c r="AE4030">
        <v>731</v>
      </c>
      <c r="AF4030" t="str">
        <f t="shared" si="1520"/>
        <v>Low</v>
      </c>
      <c r="AG4030" t="s">
        <v>9</v>
      </c>
      <c r="AH4030" t="s">
        <v>10</v>
      </c>
      <c r="AI4030" t="s">
        <v>556</v>
      </c>
      <c r="AJ4030" t="str">
        <f t="shared" si="1521"/>
        <v>Adult</v>
      </c>
      <c r="AK4030">
        <v>3300000</v>
      </c>
      <c r="AL4030" t="str">
        <f t="shared" si="1522"/>
        <v>Low Budget</v>
      </c>
      <c r="AM4030">
        <v>2014</v>
      </c>
      <c r="AN4030">
        <f t="shared" si="1523"/>
        <v>11</v>
      </c>
      <c r="AO4030" t="str">
        <f t="shared" si="1524"/>
        <v>Modern Classic</v>
      </c>
      <c r="AP4030">
        <v>970</v>
      </c>
      <c r="AQ4030" t="str">
        <f t="shared" si="1525"/>
        <v>Very Low</v>
      </c>
      <c r="AR4030">
        <v>8.5</v>
      </c>
      <c r="AS4030" t="str">
        <f t="shared" si="1526"/>
        <v>Excellent</v>
      </c>
      <c r="AT4030">
        <v>2.4</v>
      </c>
      <c r="AU4030" t="str">
        <f t="shared" si="1527"/>
        <v>Cinematic Widescreen</v>
      </c>
      <c r="AV4030">
        <v>129000</v>
      </c>
      <c r="AW4030" t="str">
        <f t="shared" si="1528"/>
        <v>High</v>
      </c>
    </row>
    <row r="4031" spans="1:49" x14ac:dyDescent="0.3">
      <c r="A4031" t="s">
        <v>0</v>
      </c>
      <c r="B4031" t="s">
        <v>9333</v>
      </c>
      <c r="C4031">
        <v>214</v>
      </c>
      <c r="D4031" t="str">
        <f t="shared" si="1508"/>
        <v>Medium</v>
      </c>
      <c r="E4031">
        <v>135</v>
      </c>
      <c r="F4031" t="str">
        <f t="shared" si="1509"/>
        <v>2h 15m</v>
      </c>
      <c r="G4031" t="str">
        <f t="shared" si="1510"/>
        <v>Long Movie</v>
      </c>
      <c r="H4031">
        <v>353</v>
      </c>
      <c r="I4031" t="str">
        <f t="shared" si="1511"/>
        <v>Very Low</v>
      </c>
      <c r="J4031">
        <v>40</v>
      </c>
      <c r="K4031" t="str">
        <f t="shared" si="1512"/>
        <v>Very Low</v>
      </c>
      <c r="L4031" t="s">
        <v>18797</v>
      </c>
      <c r="M4031">
        <v>1000</v>
      </c>
      <c r="N4031" t="str">
        <f t="shared" si="1513"/>
        <v>Low</v>
      </c>
      <c r="O4031">
        <v>7563397</v>
      </c>
      <c r="P4031" t="str">
        <f t="shared" si="1514"/>
        <v>Flop</v>
      </c>
      <c r="Q4031" t="s">
        <v>1906</v>
      </c>
      <c r="R4031" t="str">
        <f t="shared" si="1515"/>
        <v>Crime</v>
      </c>
      <c r="S4031">
        <f t="shared" si="1516"/>
        <v>2</v>
      </c>
      <c r="T4031" t="s">
        <v>752</v>
      </c>
      <c r="U4031" t="s">
        <v>19044</v>
      </c>
      <c r="V4031">
        <v>533200</v>
      </c>
      <c r="W4031" t="str">
        <f t="shared" si="1517"/>
        <v>Very High</v>
      </c>
      <c r="X4031">
        <v>1211</v>
      </c>
      <c r="Y4031" t="str">
        <f t="shared" si="1518"/>
        <v>Low</v>
      </c>
      <c r="Z4031" t="s">
        <v>19045</v>
      </c>
      <c r="AA4031">
        <v>0</v>
      </c>
      <c r="AB4031" t="str">
        <f t="shared" si="1519"/>
        <v>Symbolic Poster</v>
      </c>
      <c r="AC4031" t="s">
        <v>19046</v>
      </c>
      <c r="AD4031" t="s">
        <v>19047</v>
      </c>
      <c r="AE4031">
        <v>749</v>
      </c>
      <c r="AF4031" t="str">
        <f t="shared" si="1520"/>
        <v>Low</v>
      </c>
      <c r="AG4031" t="s">
        <v>14474</v>
      </c>
      <c r="AH4031" t="s">
        <v>16812</v>
      </c>
      <c r="AI4031" t="s">
        <v>556</v>
      </c>
      <c r="AJ4031" t="str">
        <f t="shared" si="1521"/>
        <v>Adult</v>
      </c>
      <c r="AK4031">
        <v>3300000</v>
      </c>
      <c r="AL4031" t="str">
        <f t="shared" si="1522"/>
        <v>Low Budget</v>
      </c>
      <c r="AM4031">
        <v>2002</v>
      </c>
      <c r="AN4031">
        <f t="shared" si="1523"/>
        <v>23</v>
      </c>
      <c r="AO4031" t="str">
        <f t="shared" si="1524"/>
        <v>Old Classic</v>
      </c>
      <c r="AP4031">
        <v>69</v>
      </c>
      <c r="AQ4031" t="str">
        <f t="shared" si="1525"/>
        <v>Very Low</v>
      </c>
      <c r="AR4031">
        <v>8.6999999999999993</v>
      </c>
      <c r="AS4031" t="str">
        <f t="shared" si="1526"/>
        <v>Excellent</v>
      </c>
      <c r="AT4031">
        <v>1.85</v>
      </c>
      <c r="AU4031" t="str">
        <f t="shared" si="1527"/>
        <v>HDTV / Widescreen</v>
      </c>
      <c r="AV4031">
        <v>28000</v>
      </c>
      <c r="AW4031" t="str">
        <f t="shared" si="1528"/>
        <v>Medium</v>
      </c>
    </row>
    <row r="4032" spans="1:49" x14ac:dyDescent="0.3">
      <c r="A4032" t="s">
        <v>0</v>
      </c>
      <c r="B4032" t="s">
        <v>19048</v>
      </c>
      <c r="C4032">
        <v>47</v>
      </c>
      <c r="D4032" t="str">
        <f t="shared" si="1508"/>
        <v>Very Low</v>
      </c>
      <c r="E4032">
        <v>99</v>
      </c>
      <c r="F4032" t="str">
        <f t="shared" si="1509"/>
        <v>1h 39m</v>
      </c>
      <c r="G4032" t="str">
        <f t="shared" si="1510"/>
        <v>Standard Movie</v>
      </c>
      <c r="H4032">
        <v>8</v>
      </c>
      <c r="I4032" t="str">
        <f t="shared" si="1511"/>
        <v>Very Low</v>
      </c>
      <c r="J4032">
        <v>78</v>
      </c>
      <c r="K4032" t="str">
        <f t="shared" si="1512"/>
        <v>Very Low</v>
      </c>
      <c r="L4032" t="s">
        <v>19049</v>
      </c>
      <c r="M4032">
        <v>798</v>
      </c>
      <c r="N4032" t="str">
        <f t="shared" si="1513"/>
        <v>Low</v>
      </c>
      <c r="O4032">
        <v>104257</v>
      </c>
      <c r="P4032" t="str">
        <f t="shared" si="1514"/>
        <v>Flop</v>
      </c>
      <c r="Q4032" t="s">
        <v>6390</v>
      </c>
      <c r="R4032" t="str">
        <f t="shared" si="1515"/>
        <v>Comedy</v>
      </c>
      <c r="S4032">
        <f t="shared" si="1516"/>
        <v>2</v>
      </c>
      <c r="T4032" t="s">
        <v>15312</v>
      </c>
      <c r="U4032" t="s">
        <v>19050</v>
      </c>
      <c r="V4032">
        <v>19194</v>
      </c>
      <c r="W4032" t="str">
        <f t="shared" si="1517"/>
        <v>Low</v>
      </c>
      <c r="X4032">
        <v>1430</v>
      </c>
      <c r="Y4032" t="str">
        <f t="shared" si="1518"/>
        <v>Low</v>
      </c>
      <c r="Z4032" t="s">
        <v>9045</v>
      </c>
      <c r="AA4032">
        <v>2</v>
      </c>
      <c r="AB4032" t="str">
        <f t="shared" si="1519"/>
        <v>Duo/Trio Poster</v>
      </c>
      <c r="AC4032" t="s">
        <v>19051</v>
      </c>
      <c r="AD4032" t="s">
        <v>19052</v>
      </c>
      <c r="AE4032">
        <v>160</v>
      </c>
      <c r="AF4032" t="str">
        <f t="shared" si="1520"/>
        <v>Very Low</v>
      </c>
      <c r="AG4032" t="s">
        <v>9</v>
      </c>
      <c r="AH4032" t="s">
        <v>28</v>
      </c>
      <c r="AI4032" t="s">
        <v>556</v>
      </c>
      <c r="AJ4032" t="str">
        <f t="shared" si="1521"/>
        <v>Adult</v>
      </c>
      <c r="AK4032">
        <v>2200000</v>
      </c>
      <c r="AL4032" t="str">
        <f t="shared" si="1522"/>
        <v>Low Budget</v>
      </c>
      <c r="AM4032">
        <v>1999</v>
      </c>
      <c r="AN4032">
        <f t="shared" si="1523"/>
        <v>26</v>
      </c>
      <c r="AO4032" t="str">
        <f t="shared" si="1524"/>
        <v>Old Classic</v>
      </c>
      <c r="AP4032">
        <v>472</v>
      </c>
      <c r="AQ4032" t="str">
        <f t="shared" si="1525"/>
        <v>Very Low</v>
      </c>
      <c r="AR4032">
        <v>7.1</v>
      </c>
      <c r="AS4032" t="str">
        <f t="shared" si="1526"/>
        <v>Good</v>
      </c>
      <c r="AT4032">
        <v>1.85</v>
      </c>
      <c r="AU4032" t="str">
        <f t="shared" si="1527"/>
        <v>HDTV / Widescreen</v>
      </c>
      <c r="AV4032">
        <v>0</v>
      </c>
      <c r="AW4032" t="str">
        <f t="shared" si="1528"/>
        <v>Very Low</v>
      </c>
    </row>
    <row r="4033" spans="1:49" x14ac:dyDescent="0.3">
      <c r="A4033" t="s">
        <v>0</v>
      </c>
      <c r="B4033" t="s">
        <v>19053</v>
      </c>
      <c r="C4033">
        <v>17</v>
      </c>
      <c r="D4033" t="str">
        <f t="shared" si="1508"/>
        <v>Very Low</v>
      </c>
      <c r="E4033">
        <v>102</v>
      </c>
      <c r="F4033" t="str">
        <f t="shared" si="1509"/>
        <v>1h 42m</v>
      </c>
      <c r="G4033" t="str">
        <f t="shared" si="1510"/>
        <v>Standard Movie</v>
      </c>
      <c r="H4033">
        <v>19</v>
      </c>
      <c r="I4033" t="str">
        <f t="shared" si="1511"/>
        <v>Very Low</v>
      </c>
      <c r="J4033">
        <v>80</v>
      </c>
      <c r="K4033" t="str">
        <f t="shared" si="1512"/>
        <v>Very Low</v>
      </c>
      <c r="L4033" t="s">
        <v>19054</v>
      </c>
      <c r="M4033">
        <v>632</v>
      </c>
      <c r="N4033" t="str">
        <f t="shared" si="1513"/>
        <v>Low</v>
      </c>
      <c r="O4033">
        <f>O4032</f>
        <v>104257</v>
      </c>
      <c r="P4033" t="str">
        <f t="shared" si="1514"/>
        <v>Flop</v>
      </c>
      <c r="Q4033" t="s">
        <v>4267</v>
      </c>
      <c r="R4033" t="str">
        <f t="shared" si="1515"/>
        <v>Biography</v>
      </c>
      <c r="S4033">
        <f t="shared" si="1516"/>
        <v>3</v>
      </c>
      <c r="T4033" t="s">
        <v>11863</v>
      </c>
      <c r="U4033" t="s">
        <v>19055</v>
      </c>
      <c r="V4033">
        <v>2116</v>
      </c>
      <c r="W4033" t="str">
        <f t="shared" si="1517"/>
        <v>Very Low</v>
      </c>
      <c r="X4033">
        <v>1011</v>
      </c>
      <c r="Y4033" t="str">
        <f t="shared" si="1518"/>
        <v>Low</v>
      </c>
      <c r="Z4033" t="s">
        <v>19056</v>
      </c>
      <c r="AA4033">
        <v>7</v>
      </c>
      <c r="AB4033" t="str">
        <f t="shared" si="1519"/>
        <v>Ensemble Poster</v>
      </c>
      <c r="AC4033" t="s">
        <v>19057</v>
      </c>
      <c r="AD4033" t="s">
        <v>19058</v>
      </c>
      <c r="AE4033">
        <v>13</v>
      </c>
      <c r="AF4033" t="str">
        <f t="shared" si="1520"/>
        <v>Very Low</v>
      </c>
      <c r="AG4033" t="s">
        <v>9</v>
      </c>
      <c r="AH4033" t="s">
        <v>10</v>
      </c>
      <c r="AI4033" t="s">
        <v>11</v>
      </c>
      <c r="AJ4033" t="str">
        <f t="shared" si="1521"/>
        <v>Teen</v>
      </c>
      <c r="AK4033">
        <v>3400000</v>
      </c>
      <c r="AL4033" t="str">
        <f t="shared" si="1522"/>
        <v>Low Budget</v>
      </c>
      <c r="AM4033">
        <v>2012</v>
      </c>
      <c r="AN4033">
        <f t="shared" si="1523"/>
        <v>13</v>
      </c>
      <c r="AO4033" t="str">
        <f t="shared" si="1524"/>
        <v>Modern Classic</v>
      </c>
      <c r="AP4033">
        <v>144</v>
      </c>
      <c r="AQ4033" t="str">
        <f t="shared" si="1525"/>
        <v>Very Low</v>
      </c>
      <c r="AR4033">
        <v>6.6</v>
      </c>
      <c r="AS4033" t="str">
        <f t="shared" si="1526"/>
        <v>Average</v>
      </c>
      <c r="AT4033">
        <f>AT4032</f>
        <v>1.85</v>
      </c>
      <c r="AU4033" t="str">
        <f t="shared" si="1527"/>
        <v>HDTV / Widescreen</v>
      </c>
      <c r="AV4033">
        <v>0</v>
      </c>
      <c r="AW4033" t="str">
        <f t="shared" si="1528"/>
        <v>Very Low</v>
      </c>
    </row>
    <row r="4034" spans="1:49" x14ac:dyDescent="0.3">
      <c r="A4034" t="s">
        <v>0</v>
      </c>
      <c r="B4034" t="s">
        <v>19059</v>
      </c>
      <c r="C4034">
        <v>85</v>
      </c>
      <c r="D4034" t="str">
        <f t="shared" si="1508"/>
        <v>Low</v>
      </c>
      <c r="E4034">
        <v>93</v>
      </c>
      <c r="F4034" t="str">
        <f t="shared" si="1509"/>
        <v>1h 33m</v>
      </c>
      <c r="G4034" t="str">
        <f t="shared" si="1510"/>
        <v>Standard Movie</v>
      </c>
      <c r="H4034">
        <v>22</v>
      </c>
      <c r="I4034" t="str">
        <f t="shared" si="1511"/>
        <v>Very Low</v>
      </c>
      <c r="J4034">
        <v>303</v>
      </c>
      <c r="K4034" t="str">
        <f t="shared" si="1512"/>
        <v>Very Low</v>
      </c>
      <c r="L4034" t="s">
        <v>1257</v>
      </c>
      <c r="M4034">
        <v>11000</v>
      </c>
      <c r="N4034" t="str">
        <f t="shared" si="1513"/>
        <v>Medium</v>
      </c>
      <c r="O4034">
        <v>17311</v>
      </c>
      <c r="P4034" t="str">
        <f t="shared" si="1514"/>
        <v>Flop</v>
      </c>
      <c r="Q4034" t="s">
        <v>3053</v>
      </c>
      <c r="R4034" t="str">
        <f t="shared" si="1515"/>
        <v>Crime</v>
      </c>
      <c r="S4034">
        <f t="shared" si="1516"/>
        <v>3</v>
      </c>
      <c r="T4034" t="s">
        <v>51</v>
      </c>
      <c r="U4034" t="s">
        <v>19060</v>
      </c>
      <c r="V4034">
        <v>12304</v>
      </c>
      <c r="W4034" t="str">
        <f t="shared" si="1517"/>
        <v>Low</v>
      </c>
      <c r="X4034">
        <v>11860</v>
      </c>
      <c r="Y4034" t="str">
        <f t="shared" si="1518"/>
        <v>Medium</v>
      </c>
      <c r="Z4034" t="s">
        <v>9128</v>
      </c>
      <c r="AA4034">
        <v>0</v>
      </c>
      <c r="AB4034" t="str">
        <f t="shared" si="1519"/>
        <v>Symbolic Poster</v>
      </c>
      <c r="AC4034" t="s">
        <v>19061</v>
      </c>
      <c r="AD4034" t="s">
        <v>19062</v>
      </c>
      <c r="AE4034">
        <v>73</v>
      </c>
      <c r="AF4034" t="str">
        <f t="shared" si="1520"/>
        <v>Very Low</v>
      </c>
      <c r="AG4034" t="s">
        <v>9</v>
      </c>
      <c r="AH4034" t="s">
        <v>10</v>
      </c>
      <c r="AI4034" t="s">
        <v>556</v>
      </c>
      <c r="AJ4034" t="str">
        <f t="shared" si="1521"/>
        <v>Adult</v>
      </c>
      <c r="AK4034">
        <f>AK4033</f>
        <v>3400000</v>
      </c>
      <c r="AL4034" t="str">
        <f t="shared" si="1522"/>
        <v>Low Budget</v>
      </c>
      <c r="AM4034">
        <v>2006</v>
      </c>
      <c r="AN4034">
        <f t="shared" si="1523"/>
        <v>19</v>
      </c>
      <c r="AO4034" t="str">
        <f t="shared" si="1524"/>
        <v>Old Classic</v>
      </c>
      <c r="AP4034">
        <v>505</v>
      </c>
      <c r="AQ4034" t="str">
        <f t="shared" si="1525"/>
        <v>Very Low</v>
      </c>
      <c r="AR4034">
        <v>6.7</v>
      </c>
      <c r="AS4034" t="str">
        <f t="shared" si="1526"/>
        <v>Average</v>
      </c>
      <c r="AT4034">
        <v>1.85</v>
      </c>
      <c r="AU4034" t="str">
        <f t="shared" si="1527"/>
        <v>HDTV / Widescreen</v>
      </c>
      <c r="AV4034">
        <v>799</v>
      </c>
      <c r="AW4034" t="str">
        <f t="shared" si="1528"/>
        <v>Very Low</v>
      </c>
    </row>
    <row r="4035" spans="1:49" x14ac:dyDescent="0.3">
      <c r="A4035" t="s">
        <v>0</v>
      </c>
      <c r="B4035" t="s">
        <v>16215</v>
      </c>
      <c r="C4035">
        <v>349</v>
      </c>
      <c r="D4035" t="str">
        <f t="shared" ref="D4035:D4098" si="1540">IF(C4035&lt;=50,"Very Low",
IF(C4035&lt;=200,"Low",
IF(C4035&lt;=500,"Medium",
IF(C4035&lt;=1000,"High","Very High"))))</f>
        <v>Medium</v>
      </c>
      <c r="E4035">
        <v>115</v>
      </c>
      <c r="F4035" t="str">
        <f t="shared" ref="F4035:F4098" si="1541">INT(E4035/60) &amp; "h " &amp; MOD(E4035,60) &amp; "m"</f>
        <v>1h 55m</v>
      </c>
      <c r="G4035" t="str">
        <f t="shared" ref="G4035:G4098" si="1542">IF(E4035&lt;60,"Short Film",IF(E4035&lt;90,"Featurette",IF(E4035&lt;=120,"Standard Movie",IF(E4035&lt;=180,"Long Movie","Epic"))))</f>
        <v>Standard Movie</v>
      </c>
      <c r="H4035">
        <v>346</v>
      </c>
      <c r="I4035" t="str">
        <f t="shared" ref="I4035:I4098" si="1543">IF(H4035&lt;=1000,"Very Low",IF(H4035&lt;=10000,"Low",IF(H4035&lt;=50000,"Medium",IF(H4035&lt;=200000,"High","Very High"))))</f>
        <v>Very Low</v>
      </c>
      <c r="J4035">
        <v>26</v>
      </c>
      <c r="K4035" t="str">
        <f t="shared" ref="K4035:K4098" si="1544">IF(J4035&lt;=1000,"Very Low",IF(J4035&lt;=10000,"Low",IF(J4035&lt;=50000,"Medium",IF(J4035&lt;=200000,"High","Very High"))))</f>
        <v>Very Low</v>
      </c>
      <c r="L4035" t="s">
        <v>19063</v>
      </c>
      <c r="M4035">
        <v>74</v>
      </c>
      <c r="N4035" t="str">
        <f t="shared" ref="N4035:N4098" si="1545">IF(A4035&lt;=1000,"Very Low",
IF(M4035&lt;=10000,"Low",IF(M4035&lt;=50000,"Medium",IF(M4035&lt;=200000,"High","Very High"))))</f>
        <v>Low</v>
      </c>
      <c r="O4035">
        <v>610968</v>
      </c>
      <c r="P4035" t="str">
        <f t="shared" ref="P4035:P4098" si="1546">IF(AND(O4035&gt;=500000000),"Blockbuster",
IF(AND(O4035&gt;=200000000,O4035&lt;=499999999),"Superhit",
IF(AND(O4035&gt;=50000000,O4035&lt;=199999999),"Hit",
IF(AND(O4035&gt;=10000000,O4035&lt;=49999999),"Average",
IF(AND(O4035&lt;=10000000),"Flop","")))))</f>
        <v>Flop</v>
      </c>
      <c r="Q4035" t="s">
        <v>3380</v>
      </c>
      <c r="R4035" t="str">
        <f t="shared" ref="R4035:R4098" si="1547">LEFT(Q4035, FIND("|",Q4035&amp;"|")-1)</f>
        <v>Drama</v>
      </c>
      <c r="S4035">
        <f t="shared" ref="S4035:S4098" si="1548">LEN(Q4035)-LEN(SUBSTITUTE(Q4035,"|",""))+1</f>
        <v>1</v>
      </c>
      <c r="T4035" t="s">
        <v>19064</v>
      </c>
      <c r="U4035" t="s">
        <v>19065</v>
      </c>
      <c r="V4035">
        <v>170155</v>
      </c>
      <c r="W4035" t="str">
        <f t="shared" ref="W4035:W4098" si="1549">IF(V4035&lt;=10000,"Very Low",IF(V4035&lt;=50000,"Low",IF(V4035&lt;=200000,"Medium",IF(V4035&lt;=500000,"High","Very High"))))</f>
        <v>Medium</v>
      </c>
      <c r="X4035">
        <v>216</v>
      </c>
      <c r="Y4035" t="str">
        <f t="shared" ref="Y4035:Y4098" si="1550">IF(X4035&lt;=1000,"Very Low",IF(X4035&lt;=10000,"Low",IF(X4035&lt;=50000,"Medium",IF(X4035&lt;=200000,"High","Very High"))))</f>
        <v>Very Low</v>
      </c>
      <c r="Z4035" t="s">
        <v>19066</v>
      </c>
      <c r="AA4035">
        <v>1</v>
      </c>
      <c r="AB4035" t="str">
        <f t="shared" ref="AB4035:AB4098" si="1551">IF(AA4035=0,"Symbolic Poster",IF(AA4035=1,"Solo Star Poster",IF(AA4035&lt;=3,"Duo/Trio Poster","Ensemble Poster")))</f>
        <v>Solo Star Poster</v>
      </c>
      <c r="AC4035" t="s">
        <v>19067</v>
      </c>
      <c r="AD4035" t="s">
        <v>19068</v>
      </c>
      <c r="AE4035">
        <v>249</v>
      </c>
      <c r="AF4035" t="str">
        <f t="shared" ref="AF4035:AF4098" si="1552">IF(AE4035&lt;=500,"Very Low",IF(AE4035&lt;=2000,"Low",IF(AE4035&lt;=5000,"Medium",IF(AE4035&lt;=15000,"High","Very High"))))</f>
        <v>Very Low</v>
      </c>
      <c r="AG4035" t="s">
        <v>15749</v>
      </c>
      <c r="AH4035" t="s">
        <v>7682</v>
      </c>
      <c r="AI4035" t="s">
        <v>556</v>
      </c>
      <c r="AJ4035" t="str">
        <f t="shared" ref="AJ4035:AJ4098" si="1553">IF(OR(AI4035="G",AI4035="PG",AI4035="U",AI4035="TV-Y",AI4035="TV-G"),"Family",IF(OR(AI4035="PG-13",AI4035="UA",AI4035="TV-14"),"Teen",IF(OR(AI4035="R",AI4035="NC-17",AI4035="A",AI4035="TV-MA"),"Adult",IF(AI4035="Not Rated","No Rating","Other/Unknown"))))</f>
        <v>Adult</v>
      </c>
      <c r="AK4035">
        <v>3800000</v>
      </c>
      <c r="AL4035" t="str">
        <f t="shared" ref="AL4035:AL4098" si="1554">IF(AK4035&gt;=200000000,"Very High Budget",
IF(AND(AK4035&gt;=100000000,AK4035&lt;=199999999),"High Budget",
IF(AND(AK4035&gt;=30000000,AK4035&lt;=99999999),"Medium Budget",
IF(AK4035&lt;30000000,"Low Budget",""))))</f>
        <v>Low Budget</v>
      </c>
      <c r="AM4035">
        <v>2012</v>
      </c>
      <c r="AN4035">
        <f t="shared" ref="AN4035:AN4098" si="1555">$AY$20-AM4035</f>
        <v>13</v>
      </c>
      <c r="AO4035" t="str">
        <f t="shared" ref="AO4035:AO4098" si="1556">IF(AN4035&lt;=5,"Recent",IF(AND(AN4035&gt;=6,AN4035&lt;=15),"Modern Classic",IF(AN4035&gt;15,"Old Classic","")))</f>
        <v>Modern Classic</v>
      </c>
      <c r="AP4035">
        <v>69</v>
      </c>
      <c r="AQ4035" t="str">
        <f t="shared" ref="AQ4035:AQ4098" si="1557">IF(AP4035&lt;=1000,"Very Low",IF(AP4035&lt;=10000,"Low",IF(AP4035&lt;=50000,"Medium",IF(AP4035&lt;=200000,"High","Very High"))))</f>
        <v>Very Low</v>
      </c>
      <c r="AR4035">
        <v>8.3000000000000007</v>
      </c>
      <c r="AS4035" t="str">
        <f t="shared" ref="AS4035:AS4098" si="1558">IF(AND(AR4035&gt;=9,AR4035&lt;=10),"Master Piece",
IF(AND(AR4035&gt;=8,AR4035&lt;9),"Excellent",
IF(AND(AR4035&gt;=7,AR4035&lt;8),"Good",
IF(AND(AR4035&gt;=6,AR4035&lt;7),"Average",
IF(AND(AR4035&gt;=5,AR4035&lt;6),"Below Average",
IF(AND(AR4035&gt;=4,AR4035&lt;5),"Poor",
IF(AND(AR4035&gt;=3,AR4035&lt;4),"Very Poor",
IF(AND(AR4035&gt;=0,AR4035&lt;3),"Terrible",""))))))))</f>
        <v>Excellent</v>
      </c>
      <c r="AT4035">
        <v>2.35</v>
      </c>
      <c r="AU4035" t="str">
        <f t="shared" ref="AU4035:AU4098" si="1559">IF(AND(AT4035&gt;=1.3,AT4035&lt;=1.4),"Classic",IF(AND(AT4035&gt;=1.7,AT4035&lt;=1.9),"HDTV / Widescreen",IF(AND(AT4035&gt;=2.2,AT4035&lt;=2.4),"Cinematic Widescreen",IF(AND(AT4035&gt;=1.4,AT4035&lt;=1.6),"Standard Academy",IF(AT4035&gt;=2.4,"Ultra Widescreen","")))))</f>
        <v>Cinematic Widescreen</v>
      </c>
      <c r="AV4035">
        <v>60000</v>
      </c>
      <c r="AW4035" t="str">
        <f t="shared" ref="AW4035:AW4098" si="1560">IF(AV4035&lt;=1000,"Very Low",IF(AV4035&lt;=10000,"Low",IF(AV4035&lt;=50000,"Medium",IF(AV4035&lt;=200000,"High","Very High"))))</f>
        <v>High</v>
      </c>
    </row>
    <row r="4036" spans="1:49" x14ac:dyDescent="0.3">
      <c r="A4036" t="s">
        <v>0</v>
      </c>
      <c r="B4036" t="s">
        <v>11234</v>
      </c>
      <c r="C4036">
        <v>109</v>
      </c>
      <c r="D4036" t="str">
        <f t="shared" si="1540"/>
        <v>Low</v>
      </c>
      <c r="E4036">
        <v>94</v>
      </c>
      <c r="F4036" t="str">
        <f t="shared" si="1541"/>
        <v>1h 34m</v>
      </c>
      <c r="G4036" t="str">
        <f t="shared" si="1542"/>
        <v>Standard Movie</v>
      </c>
      <c r="H4036">
        <v>84</v>
      </c>
      <c r="I4036" t="str">
        <f t="shared" si="1543"/>
        <v>Very Low</v>
      </c>
      <c r="J4036">
        <v>378</v>
      </c>
      <c r="K4036" t="str">
        <f t="shared" si="1544"/>
        <v>Very Low</v>
      </c>
      <c r="L4036" t="s">
        <v>19069</v>
      </c>
      <c r="M4036">
        <v>662</v>
      </c>
      <c r="N4036" t="str">
        <f t="shared" si="1545"/>
        <v>Low</v>
      </c>
      <c r="O4036">
        <f>O4035</f>
        <v>610968</v>
      </c>
      <c r="P4036" t="str">
        <f t="shared" si="1546"/>
        <v>Flop</v>
      </c>
      <c r="Q4036" t="s">
        <v>3028</v>
      </c>
      <c r="R4036" t="str">
        <f t="shared" si="1547"/>
        <v>Comedy</v>
      </c>
      <c r="S4036">
        <f t="shared" si="1548"/>
        <v>2</v>
      </c>
      <c r="T4036" t="s">
        <v>727</v>
      </c>
      <c r="U4036" t="s">
        <v>19070</v>
      </c>
      <c r="V4036">
        <v>104908</v>
      </c>
      <c r="W4036" t="str">
        <f t="shared" si="1549"/>
        <v>Medium</v>
      </c>
      <c r="X4036">
        <v>2076</v>
      </c>
      <c r="Y4036" t="str">
        <f t="shared" si="1550"/>
        <v>Low</v>
      </c>
      <c r="Z4036" t="s">
        <v>19071</v>
      </c>
      <c r="AA4036">
        <v>0</v>
      </c>
      <c r="AB4036" t="str">
        <f t="shared" si="1551"/>
        <v>Symbolic Poster</v>
      </c>
      <c r="AC4036" t="s">
        <v>19072</v>
      </c>
      <c r="AD4036" t="s">
        <v>19073</v>
      </c>
      <c r="AE4036">
        <v>458</v>
      </c>
      <c r="AF4036" t="str">
        <f t="shared" si="1552"/>
        <v>Very Low</v>
      </c>
      <c r="AG4036" t="s">
        <v>9</v>
      </c>
      <c r="AH4036" t="s">
        <v>10</v>
      </c>
      <c r="AI4036" t="s">
        <v>66</v>
      </c>
      <c r="AJ4036" t="str">
        <f t="shared" si="1553"/>
        <v>Family</v>
      </c>
      <c r="AK4036">
        <v>4000000</v>
      </c>
      <c r="AL4036" t="str">
        <f t="shared" si="1554"/>
        <v>Low Budget</v>
      </c>
      <c r="AM4036">
        <v>1983</v>
      </c>
      <c r="AN4036">
        <f t="shared" si="1555"/>
        <v>42</v>
      </c>
      <c r="AO4036" t="str">
        <f t="shared" si="1556"/>
        <v>Old Classic</v>
      </c>
      <c r="AP4036">
        <v>577</v>
      </c>
      <c r="AQ4036" t="str">
        <f t="shared" si="1557"/>
        <v>Very Low</v>
      </c>
      <c r="AR4036">
        <v>8.1</v>
      </c>
      <c r="AS4036" t="str">
        <f t="shared" si="1558"/>
        <v>Excellent</v>
      </c>
      <c r="AT4036">
        <v>1.85</v>
      </c>
      <c r="AU4036" t="str">
        <f t="shared" si="1559"/>
        <v>HDTV / Widescreen</v>
      </c>
      <c r="AV4036">
        <v>18000</v>
      </c>
      <c r="AW4036" t="str">
        <f t="shared" si="1560"/>
        <v>Medium</v>
      </c>
    </row>
    <row r="4037" spans="1:49" x14ac:dyDescent="0.3">
      <c r="A4037" t="s">
        <v>0</v>
      </c>
      <c r="B4037" t="s">
        <v>11304</v>
      </c>
      <c r="C4037">
        <v>60</v>
      </c>
      <c r="D4037" t="str">
        <f t="shared" si="1540"/>
        <v>Low</v>
      </c>
      <c r="E4037">
        <v>91</v>
      </c>
      <c r="F4037" t="str">
        <f t="shared" si="1541"/>
        <v>1h 31m</v>
      </c>
      <c r="G4037" t="str">
        <f t="shared" si="1542"/>
        <v>Standard Movie</v>
      </c>
      <c r="H4037">
        <v>38</v>
      </c>
      <c r="I4037" t="str">
        <f t="shared" si="1543"/>
        <v>Very Low</v>
      </c>
      <c r="J4037">
        <v>377</v>
      </c>
      <c r="K4037" t="str">
        <f t="shared" si="1544"/>
        <v>Very Low</v>
      </c>
      <c r="L4037" t="s">
        <v>253</v>
      </c>
      <c r="M4037">
        <v>625</v>
      </c>
      <c r="N4037" t="str">
        <f t="shared" si="1545"/>
        <v>Low</v>
      </c>
      <c r="O4037">
        <v>8108247</v>
      </c>
      <c r="P4037" t="str">
        <f t="shared" si="1546"/>
        <v>Flop</v>
      </c>
      <c r="Q4037" t="s">
        <v>185</v>
      </c>
      <c r="R4037" t="str">
        <f t="shared" si="1547"/>
        <v>Drama</v>
      </c>
      <c r="S4037">
        <f t="shared" si="1548"/>
        <v>2</v>
      </c>
      <c r="T4037" t="s">
        <v>1759</v>
      </c>
      <c r="U4037" t="s">
        <v>19074</v>
      </c>
      <c r="V4037">
        <v>9607</v>
      </c>
      <c r="W4037" t="str">
        <f t="shared" si="1549"/>
        <v>Very Low</v>
      </c>
      <c r="X4037">
        <v>2747</v>
      </c>
      <c r="Y4037" t="str">
        <f t="shared" si="1550"/>
        <v>Low</v>
      </c>
      <c r="Z4037" t="s">
        <v>6983</v>
      </c>
      <c r="AA4037">
        <v>0</v>
      </c>
      <c r="AB4037" t="str">
        <f t="shared" si="1551"/>
        <v>Symbolic Poster</v>
      </c>
      <c r="AC4037" t="s">
        <v>19075</v>
      </c>
      <c r="AD4037" t="s">
        <v>19076</v>
      </c>
      <c r="AE4037">
        <v>174</v>
      </c>
      <c r="AF4037" t="str">
        <f t="shared" si="1552"/>
        <v>Very Low</v>
      </c>
      <c r="AG4037" t="s">
        <v>9</v>
      </c>
      <c r="AH4037" t="s">
        <v>10</v>
      </c>
      <c r="AI4037" t="s">
        <v>11</v>
      </c>
      <c r="AJ4037" t="str">
        <f t="shared" si="1553"/>
        <v>Teen</v>
      </c>
      <c r="AK4037">
        <v>3300000</v>
      </c>
      <c r="AL4037" t="str">
        <f t="shared" si="1554"/>
        <v>Low Budget</v>
      </c>
      <c r="AM4037">
        <v>2006</v>
      </c>
      <c r="AN4037">
        <f t="shared" si="1555"/>
        <v>19</v>
      </c>
      <c r="AO4037" t="str">
        <f t="shared" si="1556"/>
        <v>Old Classic</v>
      </c>
      <c r="AP4037">
        <v>464</v>
      </c>
      <c r="AQ4037" t="str">
        <f t="shared" si="1557"/>
        <v>Very Low</v>
      </c>
      <c r="AR4037">
        <v>7.4</v>
      </c>
      <c r="AS4037" t="str">
        <f t="shared" si="1558"/>
        <v>Good</v>
      </c>
      <c r="AT4037">
        <v>1.85</v>
      </c>
      <c r="AU4037" t="str">
        <f t="shared" si="1559"/>
        <v>HDTV / Widescreen</v>
      </c>
      <c r="AV4037">
        <v>0</v>
      </c>
      <c r="AW4037" t="str">
        <f t="shared" si="1560"/>
        <v>Very Low</v>
      </c>
    </row>
    <row r="4038" spans="1:49" x14ac:dyDescent="0.3">
      <c r="A4038" t="s">
        <v>0</v>
      </c>
      <c r="B4038" t="s">
        <v>12947</v>
      </c>
      <c r="C4038">
        <v>101</v>
      </c>
      <c r="D4038" t="str">
        <f t="shared" si="1540"/>
        <v>Low</v>
      </c>
      <c r="E4038">
        <v>98</v>
      </c>
      <c r="F4038" t="str">
        <f t="shared" si="1541"/>
        <v>1h 38m</v>
      </c>
      <c r="G4038" t="str">
        <f t="shared" si="1542"/>
        <v>Standard Movie</v>
      </c>
      <c r="H4038">
        <v>73</v>
      </c>
      <c r="I4038" t="str">
        <f t="shared" si="1543"/>
        <v>Very Low</v>
      </c>
      <c r="J4038">
        <v>129</v>
      </c>
      <c r="K4038" t="str">
        <f t="shared" si="1544"/>
        <v>Very Low</v>
      </c>
      <c r="L4038" t="s">
        <v>19077</v>
      </c>
      <c r="M4038">
        <v>595</v>
      </c>
      <c r="N4038" t="str">
        <f t="shared" si="1545"/>
        <v>Low</v>
      </c>
      <c r="O4038">
        <f t="shared" ref="O4038:O4039" si="1561">O4037</f>
        <v>8108247</v>
      </c>
      <c r="P4038" t="str">
        <f t="shared" si="1546"/>
        <v>Flop</v>
      </c>
      <c r="Q4038" t="s">
        <v>435</v>
      </c>
      <c r="R4038" t="str">
        <f t="shared" si="1547"/>
        <v>Action</v>
      </c>
      <c r="S4038">
        <f t="shared" si="1548"/>
        <v>4</v>
      </c>
      <c r="T4038" t="s">
        <v>6086</v>
      </c>
      <c r="U4038" t="s">
        <v>19078</v>
      </c>
      <c r="V4038">
        <v>6549</v>
      </c>
      <c r="W4038" t="str">
        <f t="shared" si="1549"/>
        <v>Very Low</v>
      </c>
      <c r="X4038">
        <v>1105</v>
      </c>
      <c r="Y4038" t="str">
        <f t="shared" si="1550"/>
        <v>Low</v>
      </c>
      <c r="Z4038" t="s">
        <v>19079</v>
      </c>
      <c r="AA4038">
        <v>4</v>
      </c>
      <c r="AB4038" t="str">
        <f t="shared" si="1551"/>
        <v>Ensemble Poster</v>
      </c>
      <c r="AC4038" t="s">
        <v>19080</v>
      </c>
      <c r="AD4038" t="s">
        <v>19081</v>
      </c>
      <c r="AE4038">
        <v>75</v>
      </c>
      <c r="AF4038" t="str">
        <f t="shared" si="1552"/>
        <v>Very Low</v>
      </c>
      <c r="AG4038" t="s">
        <v>9</v>
      </c>
      <c r="AH4038" t="s">
        <v>239</v>
      </c>
      <c r="AI4038" t="s">
        <v>556</v>
      </c>
      <c r="AJ4038" t="str">
        <f t="shared" si="1553"/>
        <v>Adult</v>
      </c>
      <c r="AK4038">
        <v>4300000</v>
      </c>
      <c r="AL4038" t="str">
        <f t="shared" si="1554"/>
        <v>Low Budget</v>
      </c>
      <c r="AM4038">
        <v>1982</v>
      </c>
      <c r="AN4038">
        <f t="shared" si="1555"/>
        <v>43</v>
      </c>
      <c r="AO4038" t="str">
        <f t="shared" si="1556"/>
        <v>Old Classic</v>
      </c>
      <c r="AP4038">
        <v>251</v>
      </c>
      <c r="AQ4038" t="str">
        <f t="shared" si="1557"/>
        <v>Very Low</v>
      </c>
      <c r="AR4038">
        <v>6.6</v>
      </c>
      <c r="AS4038" t="str">
        <f t="shared" si="1558"/>
        <v>Average</v>
      </c>
      <c r="AT4038">
        <v>1.85</v>
      </c>
      <c r="AU4038" t="str">
        <f t="shared" si="1559"/>
        <v>HDTV / Widescreen</v>
      </c>
      <c r="AV4038">
        <v>934</v>
      </c>
      <c r="AW4038" t="str">
        <f t="shared" si="1560"/>
        <v>Very Low</v>
      </c>
    </row>
    <row r="4039" spans="1:49" x14ac:dyDescent="0.3">
      <c r="A4039" t="s">
        <v>0</v>
      </c>
      <c r="B4039" t="s">
        <v>19082</v>
      </c>
      <c r="C4039">
        <v>1</v>
      </c>
      <c r="D4039" t="str">
        <f t="shared" si="1540"/>
        <v>Very Low</v>
      </c>
      <c r="E4039">
        <v>97</v>
      </c>
      <c r="F4039" t="str">
        <f t="shared" si="1541"/>
        <v>1h 37m</v>
      </c>
      <c r="G4039" t="str">
        <f t="shared" si="1542"/>
        <v>Standard Movie</v>
      </c>
      <c r="H4039">
        <v>246</v>
      </c>
      <c r="I4039" t="str">
        <f t="shared" si="1543"/>
        <v>Very Low</v>
      </c>
      <c r="J4039">
        <v>491</v>
      </c>
      <c r="K4039" t="str">
        <f t="shared" si="1544"/>
        <v>Very Low</v>
      </c>
      <c r="L4039" t="s">
        <v>7193</v>
      </c>
      <c r="M4039">
        <v>756</v>
      </c>
      <c r="N4039" t="str">
        <f t="shared" si="1545"/>
        <v>Low</v>
      </c>
      <c r="O4039">
        <f t="shared" si="1561"/>
        <v>8108247</v>
      </c>
      <c r="P4039" t="str">
        <f t="shared" si="1546"/>
        <v>Flop</v>
      </c>
      <c r="Q4039" t="s">
        <v>1642</v>
      </c>
      <c r="R4039" t="str">
        <f t="shared" si="1547"/>
        <v>Comedy</v>
      </c>
      <c r="S4039">
        <f t="shared" si="1548"/>
        <v>1</v>
      </c>
      <c r="T4039" t="s">
        <v>10945</v>
      </c>
      <c r="U4039" t="s">
        <v>19083</v>
      </c>
      <c r="V4039">
        <v>557</v>
      </c>
      <c r="W4039" t="str">
        <f t="shared" si="1549"/>
        <v>Very Low</v>
      </c>
      <c r="X4039">
        <v>3717</v>
      </c>
      <c r="Y4039" t="str">
        <f t="shared" si="1550"/>
        <v>Low</v>
      </c>
      <c r="Z4039" t="s">
        <v>8442</v>
      </c>
      <c r="AA4039">
        <v>5</v>
      </c>
      <c r="AB4039" t="str">
        <f t="shared" si="1551"/>
        <v>Ensemble Poster</v>
      </c>
      <c r="AC4039" t="s">
        <v>19084</v>
      </c>
      <c r="AD4039" t="s">
        <v>19085</v>
      </c>
      <c r="AE4039">
        <v>3</v>
      </c>
      <c r="AF4039" t="str">
        <f t="shared" si="1552"/>
        <v>Very Low</v>
      </c>
      <c r="AG4039" t="s">
        <v>9</v>
      </c>
      <c r="AH4039" t="s">
        <v>10</v>
      </c>
      <c r="AI4039" t="str">
        <f>AI4038</f>
        <v>R</v>
      </c>
      <c r="AJ4039" t="str">
        <f t="shared" si="1553"/>
        <v>Adult</v>
      </c>
      <c r="AK4039">
        <v>3300000</v>
      </c>
      <c r="AL4039" t="str">
        <f t="shared" si="1554"/>
        <v>Low Budget</v>
      </c>
      <c r="AM4039">
        <v>2014</v>
      </c>
      <c r="AN4039">
        <f t="shared" si="1555"/>
        <v>11</v>
      </c>
      <c r="AO4039" t="str">
        <f t="shared" si="1556"/>
        <v>Modern Classic</v>
      </c>
      <c r="AP4039">
        <v>521</v>
      </c>
      <c r="AQ4039" t="str">
        <f t="shared" si="1557"/>
        <v>Very Low</v>
      </c>
      <c r="AR4039">
        <v>4.5</v>
      </c>
      <c r="AS4039" t="str">
        <f t="shared" si="1558"/>
        <v>Poor</v>
      </c>
      <c r="AT4039">
        <v>16</v>
      </c>
      <c r="AU4039" t="str">
        <f t="shared" si="1559"/>
        <v>Ultra Widescreen</v>
      </c>
      <c r="AV4039">
        <v>0</v>
      </c>
      <c r="AW4039" t="str">
        <f t="shared" si="1560"/>
        <v>Very Low</v>
      </c>
    </row>
    <row r="4040" spans="1:49" x14ac:dyDescent="0.3">
      <c r="A4040" t="s">
        <v>0</v>
      </c>
      <c r="B4040" t="s">
        <v>19086</v>
      </c>
      <c r="C4040">
        <v>16</v>
      </c>
      <c r="D4040" t="str">
        <f t="shared" si="1540"/>
        <v>Very Low</v>
      </c>
      <c r="E4040">
        <v>92</v>
      </c>
      <c r="F4040" t="str">
        <f t="shared" si="1541"/>
        <v>1h 32m</v>
      </c>
      <c r="G4040" t="str">
        <f t="shared" si="1542"/>
        <v>Standard Movie</v>
      </c>
      <c r="H4040">
        <v>4</v>
      </c>
      <c r="I4040" t="str">
        <f t="shared" si="1543"/>
        <v>Very Low</v>
      </c>
      <c r="J4040">
        <v>405</v>
      </c>
      <c r="K4040" t="str">
        <f t="shared" si="1544"/>
        <v>Very Low</v>
      </c>
      <c r="L4040" t="s">
        <v>5112</v>
      </c>
      <c r="M4040">
        <v>631</v>
      </c>
      <c r="N4040" t="str">
        <f t="shared" si="1545"/>
        <v>Low</v>
      </c>
      <c r="O4040">
        <v>7680</v>
      </c>
      <c r="P4040" t="str">
        <f t="shared" si="1546"/>
        <v>Flop</v>
      </c>
      <c r="Q4040" t="s">
        <v>185</v>
      </c>
      <c r="R4040" t="str">
        <f t="shared" si="1547"/>
        <v>Drama</v>
      </c>
      <c r="S4040">
        <f t="shared" si="1548"/>
        <v>2</v>
      </c>
      <c r="T4040" t="s">
        <v>43</v>
      </c>
      <c r="U4040" t="s">
        <v>19087</v>
      </c>
      <c r="V4040">
        <v>704</v>
      </c>
      <c r="W4040" t="str">
        <f t="shared" si="1549"/>
        <v>Very Low</v>
      </c>
      <c r="X4040">
        <v>2020</v>
      </c>
      <c r="Y4040" t="str">
        <f t="shared" si="1550"/>
        <v>Low</v>
      </c>
      <c r="Z4040" t="s">
        <v>3962</v>
      </c>
      <c r="AA4040">
        <v>0</v>
      </c>
      <c r="AB4040" t="str">
        <f t="shared" si="1551"/>
        <v>Symbolic Poster</v>
      </c>
      <c r="AC4040" t="s">
        <v>19088</v>
      </c>
      <c r="AD4040" t="s">
        <v>19089</v>
      </c>
      <c r="AE4040">
        <v>18</v>
      </c>
      <c r="AF4040" t="str">
        <f t="shared" si="1552"/>
        <v>Very Low</v>
      </c>
      <c r="AG4040" t="s">
        <v>9</v>
      </c>
      <c r="AH4040" t="s">
        <v>10</v>
      </c>
      <c r="AI4040" t="s">
        <v>556</v>
      </c>
      <c r="AJ4040" t="str">
        <f t="shared" si="1553"/>
        <v>Adult</v>
      </c>
      <c r="AK4040">
        <v>2000000</v>
      </c>
      <c r="AL4040" t="str">
        <f t="shared" si="1554"/>
        <v>Low Budget</v>
      </c>
      <c r="AM4040">
        <v>1999</v>
      </c>
      <c r="AN4040">
        <f t="shared" si="1555"/>
        <v>26</v>
      </c>
      <c r="AO4040" t="str">
        <f t="shared" si="1556"/>
        <v>Old Classic</v>
      </c>
      <c r="AP4040">
        <v>443</v>
      </c>
      <c r="AQ4040" t="str">
        <f t="shared" si="1557"/>
        <v>Very Low</v>
      </c>
      <c r="AR4040">
        <v>6.4</v>
      </c>
      <c r="AS4040" t="str">
        <f t="shared" si="1558"/>
        <v>Average</v>
      </c>
      <c r="AT4040">
        <f>AT4039</f>
        <v>16</v>
      </c>
      <c r="AU4040" t="str">
        <f t="shared" si="1559"/>
        <v>Ultra Widescreen</v>
      </c>
      <c r="AV4040">
        <v>100</v>
      </c>
      <c r="AW4040" t="str">
        <f t="shared" si="1560"/>
        <v>Very Low</v>
      </c>
    </row>
    <row r="4041" spans="1:49" x14ac:dyDescent="0.3">
      <c r="A4041" t="s">
        <v>0</v>
      </c>
      <c r="B4041" t="s">
        <v>19090</v>
      </c>
      <c r="C4041">
        <v>212</v>
      </c>
      <c r="D4041" t="str">
        <f t="shared" si="1540"/>
        <v>Medium</v>
      </c>
      <c r="E4041">
        <v>128</v>
      </c>
      <c r="F4041" t="str">
        <f t="shared" si="1541"/>
        <v>2h 8m</v>
      </c>
      <c r="G4041" t="str">
        <f t="shared" si="1542"/>
        <v>Long Movie</v>
      </c>
      <c r="H4041">
        <v>39</v>
      </c>
      <c r="I4041" t="str">
        <f t="shared" si="1543"/>
        <v>Very Low</v>
      </c>
      <c r="J4041">
        <v>0</v>
      </c>
      <c r="K4041" t="str">
        <f t="shared" si="1544"/>
        <v>Very Low</v>
      </c>
      <c r="L4041" t="s">
        <v>19091</v>
      </c>
      <c r="M4041">
        <v>15</v>
      </c>
      <c r="N4041" t="str">
        <f t="shared" si="1545"/>
        <v>Low</v>
      </c>
      <c r="O4041">
        <v>3766595</v>
      </c>
      <c r="P4041" t="str">
        <f t="shared" si="1546"/>
        <v>Flop</v>
      </c>
      <c r="Q4041" t="s">
        <v>3380</v>
      </c>
      <c r="R4041" t="str">
        <f t="shared" si="1547"/>
        <v>Drama</v>
      </c>
      <c r="S4041">
        <f t="shared" si="1548"/>
        <v>1</v>
      </c>
      <c r="T4041" t="s">
        <v>19092</v>
      </c>
      <c r="U4041" t="s">
        <v>19093</v>
      </c>
      <c r="V4041">
        <v>29248</v>
      </c>
      <c r="W4041" t="str">
        <f t="shared" si="1549"/>
        <v>Low</v>
      </c>
      <c r="X4041">
        <v>17</v>
      </c>
      <c r="Y4041" t="str">
        <f t="shared" si="1550"/>
        <v>Very Low</v>
      </c>
      <c r="Z4041" t="s">
        <v>19094</v>
      </c>
      <c r="AA4041">
        <v>7</v>
      </c>
      <c r="AB4041" t="str">
        <f t="shared" si="1551"/>
        <v>Ensemble Poster</v>
      </c>
      <c r="AC4041" t="s">
        <v>19095</v>
      </c>
      <c r="AD4041" t="s">
        <v>19096</v>
      </c>
      <c r="AE4041">
        <v>86</v>
      </c>
      <c r="AF4041" t="str">
        <f t="shared" si="1552"/>
        <v>Very Low</v>
      </c>
      <c r="AG4041" t="s">
        <v>1435</v>
      </c>
      <c r="AH4041" t="s">
        <v>1436</v>
      </c>
      <c r="AI4041" t="s">
        <v>11</v>
      </c>
      <c r="AJ4041" t="str">
        <f t="shared" si="1553"/>
        <v>Teen</v>
      </c>
      <c r="AK4041">
        <f>AK4040</f>
        <v>2000000</v>
      </c>
      <c r="AL4041" t="str">
        <f t="shared" si="1554"/>
        <v>Low Budget</v>
      </c>
      <c r="AM4041">
        <v>2008</v>
      </c>
      <c r="AN4041">
        <f t="shared" si="1555"/>
        <v>17</v>
      </c>
      <c r="AO4041" t="str">
        <f t="shared" si="1556"/>
        <v>Old Classic</v>
      </c>
      <c r="AP4041">
        <v>2</v>
      </c>
      <c r="AQ4041" t="str">
        <f t="shared" si="1557"/>
        <v>Very Low</v>
      </c>
      <c r="AR4041">
        <v>7.5</v>
      </c>
      <c r="AS4041" t="str">
        <f t="shared" si="1558"/>
        <v>Good</v>
      </c>
      <c r="AT4041">
        <v>2.35</v>
      </c>
      <c r="AU4041" t="str">
        <f t="shared" si="1559"/>
        <v>Cinematic Widescreen</v>
      </c>
      <c r="AV4041">
        <v>0</v>
      </c>
      <c r="AW4041" t="str">
        <f t="shared" si="1560"/>
        <v>Very Low</v>
      </c>
    </row>
    <row r="4042" spans="1:49" x14ac:dyDescent="0.3">
      <c r="A4042" t="s">
        <v>0</v>
      </c>
      <c r="B4042" t="s">
        <v>3788</v>
      </c>
      <c r="C4042">
        <v>215</v>
      </c>
      <c r="D4042" t="str">
        <f t="shared" si="1540"/>
        <v>Medium</v>
      </c>
      <c r="E4042">
        <v>136</v>
      </c>
      <c r="F4042" t="str">
        <f t="shared" si="1541"/>
        <v>2h 16m</v>
      </c>
      <c r="G4042" t="str">
        <f t="shared" si="1542"/>
        <v>Long Movie</v>
      </c>
      <c r="H4042">
        <v>2000</v>
      </c>
      <c r="I4042" t="str">
        <f t="shared" si="1543"/>
        <v>Low</v>
      </c>
      <c r="J4042">
        <v>449</v>
      </c>
      <c r="K4042" t="str">
        <f t="shared" si="1544"/>
        <v>Very Low</v>
      </c>
      <c r="L4042" t="s">
        <v>2854</v>
      </c>
      <c r="M4042">
        <v>917</v>
      </c>
      <c r="N4042" t="str">
        <f t="shared" si="1545"/>
        <v>Low</v>
      </c>
      <c r="O4042">
        <f t="shared" ref="O4042:O4043" si="1562">O4041</f>
        <v>3766595</v>
      </c>
      <c r="P4042" t="str">
        <f t="shared" si="1546"/>
        <v>Flop</v>
      </c>
      <c r="Q4042" t="s">
        <v>11546</v>
      </c>
      <c r="R4042" t="str">
        <f t="shared" si="1547"/>
        <v>Drama</v>
      </c>
      <c r="S4042">
        <f t="shared" si="1548"/>
        <v>2</v>
      </c>
      <c r="T4042" t="s">
        <v>14657</v>
      </c>
      <c r="U4042" t="s">
        <v>19097</v>
      </c>
      <c r="V4042">
        <v>140527</v>
      </c>
      <c r="W4042" t="str">
        <f t="shared" si="1549"/>
        <v>Medium</v>
      </c>
      <c r="X4042">
        <v>2997</v>
      </c>
      <c r="Y4042" t="str">
        <f t="shared" si="1550"/>
        <v>Low</v>
      </c>
      <c r="Z4042" t="s">
        <v>19098</v>
      </c>
      <c r="AA4042">
        <v>0</v>
      </c>
      <c r="AB4042" t="str">
        <f t="shared" si="1551"/>
        <v>Symbolic Poster</v>
      </c>
      <c r="AC4042" t="s">
        <v>19099</v>
      </c>
      <c r="AD4042" t="s">
        <v>19100</v>
      </c>
      <c r="AE4042">
        <v>447</v>
      </c>
      <c r="AF4042" t="str">
        <f t="shared" si="1552"/>
        <v>Very Low</v>
      </c>
      <c r="AG4042" t="s">
        <v>9</v>
      </c>
      <c r="AH4042" t="s">
        <v>10</v>
      </c>
      <c r="AI4042" t="s">
        <v>556</v>
      </c>
      <c r="AJ4042" t="str">
        <f t="shared" si="1553"/>
        <v>Adult</v>
      </c>
      <c r="AK4042">
        <v>2300000</v>
      </c>
      <c r="AL4042" t="str">
        <f t="shared" si="1554"/>
        <v>Low Budget</v>
      </c>
      <c r="AM4042">
        <v>1968</v>
      </c>
      <c r="AN4042">
        <f t="shared" si="1555"/>
        <v>57</v>
      </c>
      <c r="AO4042" t="str">
        <f t="shared" si="1556"/>
        <v>Old Classic</v>
      </c>
      <c r="AP4042">
        <v>563</v>
      </c>
      <c r="AQ4042" t="str">
        <f t="shared" si="1557"/>
        <v>Very Low</v>
      </c>
      <c r="AR4042">
        <v>8</v>
      </c>
      <c r="AS4042" t="str">
        <f t="shared" si="1558"/>
        <v>Excellent</v>
      </c>
      <c r="AT4042">
        <v>1.85</v>
      </c>
      <c r="AU4042" t="str">
        <f t="shared" si="1559"/>
        <v>HDTV / Widescreen</v>
      </c>
      <c r="AV4042">
        <v>13000</v>
      </c>
      <c r="AW4042" t="str">
        <f t="shared" si="1560"/>
        <v>Medium</v>
      </c>
    </row>
    <row r="4043" spans="1:49" x14ac:dyDescent="0.3">
      <c r="A4043" t="s">
        <v>718</v>
      </c>
      <c r="B4043" t="s">
        <v>19101</v>
      </c>
      <c r="C4043">
        <v>107</v>
      </c>
      <c r="D4043" t="str">
        <f t="shared" si="1540"/>
        <v>Low</v>
      </c>
      <c r="E4043">
        <v>113</v>
      </c>
      <c r="F4043" t="str">
        <f t="shared" si="1541"/>
        <v>1h 53m</v>
      </c>
      <c r="G4043" t="str">
        <f t="shared" si="1542"/>
        <v>Standard Movie</v>
      </c>
      <c r="H4043">
        <v>673</v>
      </c>
      <c r="I4043" t="str">
        <f t="shared" si="1543"/>
        <v>Very Low</v>
      </c>
      <c r="J4043">
        <v>332</v>
      </c>
      <c r="K4043" t="str">
        <f t="shared" si="1544"/>
        <v>Very Low</v>
      </c>
      <c r="L4043" t="s">
        <v>17812</v>
      </c>
      <c r="M4043">
        <v>756</v>
      </c>
      <c r="N4043" t="str">
        <f t="shared" si="1545"/>
        <v>Low</v>
      </c>
      <c r="O4043">
        <f t="shared" si="1562"/>
        <v>3766595</v>
      </c>
      <c r="P4043" t="str">
        <f t="shared" si="1546"/>
        <v>Flop</v>
      </c>
      <c r="Q4043" t="s">
        <v>1736</v>
      </c>
      <c r="R4043" t="str">
        <f t="shared" si="1547"/>
        <v>Drama</v>
      </c>
      <c r="S4043">
        <f t="shared" si="1548"/>
        <v>2</v>
      </c>
      <c r="T4043" t="s">
        <v>10859</v>
      </c>
      <c r="U4043" t="s">
        <v>19102</v>
      </c>
      <c r="V4043">
        <v>53741</v>
      </c>
      <c r="W4043" t="str">
        <f t="shared" si="1549"/>
        <v>Medium</v>
      </c>
      <c r="X4043">
        <v>2693</v>
      </c>
      <c r="Y4043" t="str">
        <f t="shared" si="1550"/>
        <v>Low</v>
      </c>
      <c r="Z4043" t="s">
        <v>11004</v>
      </c>
      <c r="AA4043">
        <v>1</v>
      </c>
      <c r="AB4043" t="str">
        <f t="shared" si="1551"/>
        <v>Solo Star Poster</v>
      </c>
      <c r="AC4043" t="s">
        <v>19103</v>
      </c>
      <c r="AD4043" t="s">
        <v>19104</v>
      </c>
      <c r="AE4043">
        <v>214</v>
      </c>
      <c r="AF4043" t="str">
        <f t="shared" si="1552"/>
        <v>Very Low</v>
      </c>
      <c r="AG4043" t="s">
        <v>9</v>
      </c>
      <c r="AH4043" t="s">
        <v>10</v>
      </c>
      <c r="AI4043" t="s">
        <v>6007</v>
      </c>
      <c r="AJ4043" t="str">
        <f t="shared" si="1553"/>
        <v>Other/Unknown</v>
      </c>
      <c r="AK4043">
        <v>3200000</v>
      </c>
      <c r="AL4043" t="str">
        <f t="shared" si="1554"/>
        <v>Low Budget</v>
      </c>
      <c r="AM4043">
        <v>1962</v>
      </c>
      <c r="AN4043">
        <f t="shared" si="1555"/>
        <v>63</v>
      </c>
      <c r="AO4043" t="str">
        <f t="shared" si="1556"/>
        <v>Old Classic</v>
      </c>
      <c r="AP4043">
        <v>423</v>
      </c>
      <c r="AQ4043" t="str">
        <f t="shared" si="1557"/>
        <v>Very Low</v>
      </c>
      <c r="AR4043">
        <v>8.1</v>
      </c>
      <c r="AS4043" t="str">
        <f t="shared" si="1558"/>
        <v>Excellent</v>
      </c>
      <c r="AT4043">
        <v>1.85</v>
      </c>
      <c r="AU4043" t="str">
        <f t="shared" si="1559"/>
        <v>HDTV / Widescreen</v>
      </c>
      <c r="AV4043">
        <v>0</v>
      </c>
      <c r="AW4043" t="str">
        <f t="shared" si="1560"/>
        <v>Very Low</v>
      </c>
    </row>
    <row r="4044" spans="1:49" x14ac:dyDescent="0.3">
      <c r="A4044" t="s">
        <v>0</v>
      </c>
      <c r="B4044" t="s">
        <v>19105</v>
      </c>
      <c r="C4044">
        <v>122</v>
      </c>
      <c r="D4044" t="str">
        <f t="shared" si="1540"/>
        <v>Low</v>
      </c>
      <c r="E4044">
        <v>99</v>
      </c>
      <c r="F4044" t="str">
        <f t="shared" si="1541"/>
        <v>1h 39m</v>
      </c>
      <c r="G4044" t="str">
        <f t="shared" si="1542"/>
        <v>Standard Movie</v>
      </c>
      <c r="H4044">
        <v>6</v>
      </c>
      <c r="I4044" t="str">
        <f t="shared" si="1543"/>
        <v>Very Low</v>
      </c>
      <c r="J4044">
        <v>194</v>
      </c>
      <c r="K4044" t="str">
        <f t="shared" si="1544"/>
        <v>Very Low</v>
      </c>
      <c r="L4044" t="s">
        <v>19106</v>
      </c>
      <c r="M4044">
        <v>828</v>
      </c>
      <c r="N4044" t="str">
        <f t="shared" si="1545"/>
        <v>Low</v>
      </c>
      <c r="O4044">
        <v>2277396</v>
      </c>
      <c r="P4044" t="str">
        <f t="shared" si="1546"/>
        <v>Flop</v>
      </c>
      <c r="Q4044" t="s">
        <v>185</v>
      </c>
      <c r="R4044" t="str">
        <f t="shared" si="1547"/>
        <v>Drama</v>
      </c>
      <c r="S4044">
        <f t="shared" si="1548"/>
        <v>2</v>
      </c>
      <c r="T4044" t="s">
        <v>4781</v>
      </c>
      <c r="U4044" t="s">
        <v>19107</v>
      </c>
      <c r="V4044">
        <v>29239</v>
      </c>
      <c r="W4044" t="str">
        <f t="shared" si="1549"/>
        <v>Low</v>
      </c>
      <c r="X4044">
        <v>1936</v>
      </c>
      <c r="Y4044" t="str">
        <f t="shared" si="1550"/>
        <v>Low</v>
      </c>
      <c r="Z4044" t="s">
        <v>14048</v>
      </c>
      <c r="AA4044">
        <v>0</v>
      </c>
      <c r="AB4044" t="str">
        <f t="shared" si="1551"/>
        <v>Symbolic Poster</v>
      </c>
      <c r="AC4044" t="s">
        <v>19108</v>
      </c>
      <c r="AD4044" t="s">
        <v>19109</v>
      </c>
      <c r="AE4044">
        <v>70</v>
      </c>
      <c r="AF4044" t="str">
        <f t="shared" si="1552"/>
        <v>Very Low</v>
      </c>
      <c r="AG4044" t="s">
        <v>9</v>
      </c>
      <c r="AH4044" t="s">
        <v>10</v>
      </c>
      <c r="AI4044" t="s">
        <v>11</v>
      </c>
      <c r="AJ4044" t="str">
        <f t="shared" si="1553"/>
        <v>Teen</v>
      </c>
      <c r="AK4044">
        <f>AK4043</f>
        <v>3200000</v>
      </c>
      <c r="AL4044" t="str">
        <f t="shared" si="1554"/>
        <v>Low Budget</v>
      </c>
      <c r="AM4044">
        <v>2009</v>
      </c>
      <c r="AN4044">
        <f t="shared" si="1555"/>
        <v>16</v>
      </c>
      <c r="AO4044" t="str">
        <f t="shared" si="1556"/>
        <v>Old Classic</v>
      </c>
      <c r="AP4044">
        <v>390</v>
      </c>
      <c r="AQ4044" t="str">
        <f t="shared" si="1557"/>
        <v>Very Low</v>
      </c>
      <c r="AR4044">
        <v>7.2</v>
      </c>
      <c r="AS4044" t="str">
        <f t="shared" si="1558"/>
        <v>Good</v>
      </c>
      <c r="AT4044">
        <v>2.35</v>
      </c>
      <c r="AU4044" t="str">
        <f t="shared" si="1559"/>
        <v>Cinematic Widescreen</v>
      </c>
      <c r="AV4044">
        <v>0</v>
      </c>
      <c r="AW4044" t="str">
        <f t="shared" si="1560"/>
        <v>Very Low</v>
      </c>
    </row>
    <row r="4045" spans="1:49" x14ac:dyDescent="0.3">
      <c r="A4045" t="s">
        <v>0</v>
      </c>
      <c r="B4045" t="s">
        <v>19110</v>
      </c>
      <c r="C4045">
        <v>155</v>
      </c>
      <c r="D4045" t="str">
        <f t="shared" si="1540"/>
        <v>Low</v>
      </c>
      <c r="E4045">
        <v>101</v>
      </c>
      <c r="F4045" t="str">
        <f t="shared" si="1541"/>
        <v>1h 41m</v>
      </c>
      <c r="G4045" t="str">
        <f t="shared" si="1542"/>
        <v>Standard Movie</v>
      </c>
      <c r="H4045">
        <v>13</v>
      </c>
      <c r="I4045" t="str">
        <f t="shared" si="1543"/>
        <v>Very Low</v>
      </c>
      <c r="J4045">
        <v>6</v>
      </c>
      <c r="K4045" t="str">
        <f t="shared" si="1544"/>
        <v>Very Low</v>
      </c>
      <c r="L4045" t="s">
        <v>19111</v>
      </c>
      <c r="M4045">
        <v>280</v>
      </c>
      <c r="N4045" t="str">
        <f t="shared" si="1545"/>
        <v>Low</v>
      </c>
      <c r="O4045">
        <v>6517198</v>
      </c>
      <c r="P4045" t="str">
        <f t="shared" si="1546"/>
        <v>Flop</v>
      </c>
      <c r="Q4045" t="s">
        <v>1906</v>
      </c>
      <c r="R4045" t="str">
        <f t="shared" si="1547"/>
        <v>Crime</v>
      </c>
      <c r="S4045">
        <f t="shared" si="1548"/>
        <v>2</v>
      </c>
      <c r="T4045" t="s">
        <v>13799</v>
      </c>
      <c r="U4045" t="s">
        <v>19112</v>
      </c>
      <c r="V4045">
        <v>30474</v>
      </c>
      <c r="W4045" t="str">
        <f t="shared" si="1549"/>
        <v>Low</v>
      </c>
      <c r="X4045">
        <v>308</v>
      </c>
      <c r="Y4045" t="str">
        <f t="shared" si="1550"/>
        <v>Very Low</v>
      </c>
      <c r="Z4045" t="s">
        <v>19113</v>
      </c>
      <c r="AA4045">
        <v>0</v>
      </c>
      <c r="AB4045" t="str">
        <f t="shared" si="1551"/>
        <v>Symbolic Poster</v>
      </c>
      <c r="AC4045" t="s">
        <v>19114</v>
      </c>
      <c r="AD4045" t="s">
        <v>19115</v>
      </c>
      <c r="AE4045">
        <v>172</v>
      </c>
      <c r="AF4045" t="str">
        <f t="shared" si="1552"/>
        <v>Very Low</v>
      </c>
      <c r="AG4045" t="s">
        <v>2749</v>
      </c>
      <c r="AH4045" t="s">
        <v>19116</v>
      </c>
      <c r="AI4045" t="s">
        <v>556</v>
      </c>
      <c r="AJ4045" t="str">
        <f t="shared" si="1553"/>
        <v>Adult</v>
      </c>
      <c r="AK4045">
        <v>3000000</v>
      </c>
      <c r="AL4045" t="str">
        <f t="shared" si="1554"/>
        <v>Low Budget</v>
      </c>
      <c r="AM4045">
        <v>2004</v>
      </c>
      <c r="AN4045">
        <f t="shared" si="1555"/>
        <v>21</v>
      </c>
      <c r="AO4045" t="str">
        <f t="shared" si="1556"/>
        <v>Old Classic</v>
      </c>
      <c r="AP4045">
        <v>11</v>
      </c>
      <c r="AQ4045" t="str">
        <f t="shared" si="1557"/>
        <v>Very Low</v>
      </c>
      <c r="AR4045">
        <v>7.5</v>
      </c>
      <c r="AS4045" t="str">
        <f t="shared" si="1558"/>
        <v>Good</v>
      </c>
      <c r="AT4045">
        <v>1.85</v>
      </c>
      <c r="AU4045" t="str">
        <f t="shared" si="1559"/>
        <v>HDTV / Widescreen</v>
      </c>
      <c r="AV4045">
        <v>0</v>
      </c>
      <c r="AW4045" t="str">
        <f t="shared" si="1560"/>
        <v>Very Low</v>
      </c>
    </row>
    <row r="4046" spans="1:49" x14ac:dyDescent="0.3">
      <c r="A4046" t="s">
        <v>0</v>
      </c>
      <c r="B4046" t="s">
        <v>18562</v>
      </c>
      <c r="C4046">
        <v>261</v>
      </c>
      <c r="D4046" t="str">
        <f t="shared" si="1540"/>
        <v>Medium</v>
      </c>
      <c r="E4046">
        <v>105</v>
      </c>
      <c r="F4046" t="str">
        <f t="shared" si="1541"/>
        <v>1h 45m</v>
      </c>
      <c r="G4046" t="str">
        <f t="shared" si="1542"/>
        <v>Standard Movie</v>
      </c>
      <c r="H4046">
        <v>101</v>
      </c>
      <c r="I4046" t="str">
        <f t="shared" si="1543"/>
        <v>Very Low</v>
      </c>
      <c r="J4046">
        <v>157</v>
      </c>
      <c r="K4046" t="str">
        <f t="shared" si="1544"/>
        <v>Very Low</v>
      </c>
      <c r="L4046" t="s">
        <v>3144</v>
      </c>
      <c r="M4046">
        <v>1000</v>
      </c>
      <c r="N4046" t="str">
        <f t="shared" si="1545"/>
        <v>Low</v>
      </c>
      <c r="O4046">
        <v>5776314</v>
      </c>
      <c r="P4046" t="str">
        <f t="shared" si="1546"/>
        <v>Flop</v>
      </c>
      <c r="Q4046" t="s">
        <v>1386</v>
      </c>
      <c r="R4046" t="str">
        <f t="shared" si="1547"/>
        <v>Comedy</v>
      </c>
      <c r="S4046">
        <f t="shared" si="1548"/>
        <v>3</v>
      </c>
      <c r="T4046" t="s">
        <v>2112</v>
      </c>
      <c r="U4046" t="s">
        <v>19117</v>
      </c>
      <c r="V4046">
        <v>73349</v>
      </c>
      <c r="W4046" t="str">
        <f t="shared" si="1549"/>
        <v>Medium</v>
      </c>
      <c r="X4046">
        <v>2016</v>
      </c>
      <c r="Y4046" t="str">
        <f t="shared" si="1550"/>
        <v>Low</v>
      </c>
      <c r="Z4046" t="s">
        <v>19118</v>
      </c>
      <c r="AA4046">
        <v>4</v>
      </c>
      <c r="AB4046" t="str">
        <f t="shared" si="1551"/>
        <v>Ensemble Poster</v>
      </c>
      <c r="AC4046" t="s">
        <v>19119</v>
      </c>
      <c r="AD4046" t="s">
        <v>19120</v>
      </c>
      <c r="AE4046">
        <v>142</v>
      </c>
      <c r="AF4046" t="str">
        <f t="shared" si="1552"/>
        <v>Very Low</v>
      </c>
      <c r="AG4046" t="s">
        <v>9</v>
      </c>
      <c r="AH4046" t="s">
        <v>10</v>
      </c>
      <c r="AI4046" t="s">
        <v>556</v>
      </c>
      <c r="AJ4046" t="str">
        <f t="shared" si="1553"/>
        <v>Adult</v>
      </c>
      <c r="AK4046">
        <v>3200000</v>
      </c>
      <c r="AL4046" t="str">
        <f t="shared" si="1554"/>
        <v>Low Budget</v>
      </c>
      <c r="AM4046">
        <v>2010</v>
      </c>
      <c r="AN4046">
        <f t="shared" si="1555"/>
        <v>15</v>
      </c>
      <c r="AO4046" t="str">
        <f t="shared" si="1556"/>
        <v>Modern Classic</v>
      </c>
      <c r="AP4046">
        <v>394</v>
      </c>
      <c r="AQ4046" t="str">
        <f t="shared" si="1557"/>
        <v>Very Low</v>
      </c>
      <c r="AR4046">
        <v>7.2</v>
      </c>
      <c r="AS4046" t="str">
        <f t="shared" si="1558"/>
        <v>Good</v>
      </c>
      <c r="AT4046">
        <v>1.85</v>
      </c>
      <c r="AU4046" t="str">
        <f t="shared" si="1559"/>
        <v>HDTV / Widescreen</v>
      </c>
      <c r="AV4046">
        <v>15000</v>
      </c>
      <c r="AW4046" t="str">
        <f t="shared" si="1560"/>
        <v>Medium</v>
      </c>
    </row>
    <row r="4047" spans="1:49" x14ac:dyDescent="0.3">
      <c r="A4047" t="s">
        <v>0</v>
      </c>
      <c r="B4047" t="s">
        <v>19121</v>
      </c>
      <c r="C4047">
        <v>130</v>
      </c>
      <c r="D4047" t="str">
        <f t="shared" si="1540"/>
        <v>Low</v>
      </c>
      <c r="E4047">
        <v>95</v>
      </c>
      <c r="F4047" t="str">
        <f t="shared" si="1541"/>
        <v>1h 35m</v>
      </c>
      <c r="G4047" t="str">
        <f t="shared" si="1542"/>
        <v>Standard Movie</v>
      </c>
      <c r="H4047">
        <v>38</v>
      </c>
      <c r="I4047" t="str">
        <f t="shared" si="1543"/>
        <v>Very Low</v>
      </c>
      <c r="J4047">
        <v>898</v>
      </c>
      <c r="K4047" t="str">
        <f t="shared" si="1544"/>
        <v>Very Low</v>
      </c>
      <c r="L4047" t="s">
        <v>3904</v>
      </c>
      <c r="M4047">
        <v>164000</v>
      </c>
      <c r="N4047" t="str">
        <f t="shared" si="1545"/>
        <v>High</v>
      </c>
      <c r="O4047">
        <f>O4046</f>
        <v>5776314</v>
      </c>
      <c r="P4047" t="str">
        <f t="shared" si="1546"/>
        <v>Flop</v>
      </c>
      <c r="Q4047" t="s">
        <v>19122</v>
      </c>
      <c r="R4047" t="str">
        <f t="shared" si="1547"/>
        <v>Action</v>
      </c>
      <c r="S4047">
        <f t="shared" si="1548"/>
        <v>4</v>
      </c>
      <c r="T4047" t="s">
        <v>6375</v>
      </c>
      <c r="U4047" t="s">
        <v>19123</v>
      </c>
      <c r="V4047">
        <v>25542</v>
      </c>
      <c r="W4047" t="str">
        <f t="shared" si="1549"/>
        <v>Low</v>
      </c>
      <c r="X4047">
        <v>170118</v>
      </c>
      <c r="Y4047" t="str">
        <f t="shared" si="1550"/>
        <v>High</v>
      </c>
      <c r="Z4047" t="s">
        <v>1159</v>
      </c>
      <c r="AA4047">
        <v>0</v>
      </c>
      <c r="AB4047" t="str">
        <f t="shared" si="1551"/>
        <v>Symbolic Poster</v>
      </c>
      <c r="AC4047" t="s">
        <v>19124</v>
      </c>
      <c r="AD4047" t="s">
        <v>19125</v>
      </c>
      <c r="AE4047">
        <v>252</v>
      </c>
      <c r="AF4047" t="str">
        <f t="shared" si="1552"/>
        <v>Very Low</v>
      </c>
      <c r="AG4047" t="s">
        <v>9</v>
      </c>
      <c r="AH4047" t="s">
        <v>10</v>
      </c>
      <c r="AI4047" t="s">
        <v>556</v>
      </c>
      <c r="AJ4047" t="str">
        <f t="shared" si="1553"/>
        <v>Adult</v>
      </c>
      <c r="AK4047">
        <v>3200000</v>
      </c>
      <c r="AL4047" t="str">
        <f t="shared" si="1554"/>
        <v>Low Budget</v>
      </c>
      <c r="AM4047">
        <v>2005</v>
      </c>
      <c r="AN4047">
        <f t="shared" si="1555"/>
        <v>20</v>
      </c>
      <c r="AO4047" t="str">
        <f t="shared" si="1556"/>
        <v>Old Classic</v>
      </c>
      <c r="AP4047">
        <v>2000</v>
      </c>
      <c r="AQ4047" t="str">
        <f t="shared" si="1557"/>
        <v>Low</v>
      </c>
      <c r="AR4047">
        <v>6.4</v>
      </c>
      <c r="AS4047" t="str">
        <f t="shared" si="1558"/>
        <v>Average</v>
      </c>
      <c r="AT4047">
        <v>2.35</v>
      </c>
      <c r="AU4047" t="str">
        <f t="shared" si="1559"/>
        <v>Cinematic Widescreen</v>
      </c>
      <c r="AV4047">
        <v>0</v>
      </c>
      <c r="AW4047" t="str">
        <f t="shared" si="1560"/>
        <v>Very Low</v>
      </c>
    </row>
    <row r="4048" spans="1:49" x14ac:dyDescent="0.3">
      <c r="A4048" t="s">
        <v>0</v>
      </c>
      <c r="B4048" t="s">
        <v>5216</v>
      </c>
      <c r="C4048">
        <v>94</v>
      </c>
      <c r="D4048" t="str">
        <f t="shared" si="1540"/>
        <v>Low</v>
      </c>
      <c r="E4048">
        <v>109</v>
      </c>
      <c r="F4048" t="str">
        <f t="shared" si="1541"/>
        <v>1h 49m</v>
      </c>
      <c r="G4048" t="str">
        <f t="shared" si="1542"/>
        <v>Standard Movie</v>
      </c>
      <c r="H4048">
        <v>644</v>
      </c>
      <c r="I4048" t="str">
        <f t="shared" si="1543"/>
        <v>Very Low</v>
      </c>
      <c r="J4048">
        <v>559</v>
      </c>
      <c r="K4048" t="str">
        <f t="shared" si="1544"/>
        <v>Very Low</v>
      </c>
      <c r="L4048" t="s">
        <v>1317</v>
      </c>
      <c r="M4048">
        <v>1000</v>
      </c>
      <c r="N4048" t="str">
        <f t="shared" si="1545"/>
        <v>Low</v>
      </c>
      <c r="O4048">
        <v>141600000</v>
      </c>
      <c r="P4048" t="str">
        <f t="shared" si="1546"/>
        <v>Hit</v>
      </c>
      <c r="Q4048" t="s">
        <v>1642</v>
      </c>
      <c r="R4048" t="str">
        <f t="shared" si="1547"/>
        <v>Comedy</v>
      </c>
      <c r="S4048">
        <f t="shared" si="1548"/>
        <v>1</v>
      </c>
      <c r="T4048" t="s">
        <v>7929</v>
      </c>
      <c r="U4048" t="s">
        <v>19126</v>
      </c>
      <c r="V4048">
        <v>90177</v>
      </c>
      <c r="W4048" t="str">
        <f t="shared" si="1549"/>
        <v>Medium</v>
      </c>
      <c r="X4048">
        <v>3468</v>
      </c>
      <c r="Y4048" t="str">
        <f t="shared" si="1550"/>
        <v>Low</v>
      </c>
      <c r="Z4048" t="s">
        <v>5315</v>
      </c>
      <c r="AA4048">
        <v>6</v>
      </c>
      <c r="AB4048" t="str">
        <f t="shared" si="1551"/>
        <v>Ensemble Poster</v>
      </c>
      <c r="AC4048" t="s">
        <v>19127</v>
      </c>
      <c r="AD4048" t="s">
        <v>19128</v>
      </c>
      <c r="AE4048">
        <v>257</v>
      </c>
      <c r="AF4048" t="str">
        <f t="shared" si="1552"/>
        <v>Very Low</v>
      </c>
      <c r="AG4048" t="s">
        <v>9</v>
      </c>
      <c r="AH4048" t="s">
        <v>10</v>
      </c>
      <c r="AI4048" t="s">
        <v>556</v>
      </c>
      <c r="AJ4048" t="str">
        <f t="shared" si="1553"/>
        <v>Adult</v>
      </c>
      <c r="AK4048">
        <v>3000000</v>
      </c>
      <c r="AL4048" t="str">
        <f t="shared" si="1554"/>
        <v>Low Budget</v>
      </c>
      <c r="AM4048">
        <v>1978</v>
      </c>
      <c r="AN4048">
        <f t="shared" si="1555"/>
        <v>47</v>
      </c>
      <c r="AO4048" t="str">
        <f t="shared" si="1556"/>
        <v>Old Classic</v>
      </c>
      <c r="AP4048">
        <v>783</v>
      </c>
      <c r="AQ4048" t="str">
        <f t="shared" si="1557"/>
        <v>Very Low</v>
      </c>
      <c r="AR4048">
        <v>7.6</v>
      </c>
      <c r="AS4048" t="str">
        <f t="shared" si="1558"/>
        <v>Good</v>
      </c>
      <c r="AT4048">
        <v>1.85</v>
      </c>
      <c r="AU4048" t="str">
        <f t="shared" si="1559"/>
        <v>HDTV / Widescreen</v>
      </c>
      <c r="AV4048">
        <v>0</v>
      </c>
      <c r="AW4048" t="str">
        <f t="shared" si="1560"/>
        <v>Very Low</v>
      </c>
    </row>
    <row r="4049" spans="1:49" x14ac:dyDescent="0.3">
      <c r="A4049" t="s">
        <v>0</v>
      </c>
      <c r="B4049" t="s">
        <v>16421</v>
      </c>
      <c r="C4049">
        <v>164</v>
      </c>
      <c r="D4049" t="str">
        <f t="shared" si="1540"/>
        <v>Low</v>
      </c>
      <c r="E4049">
        <v>110</v>
      </c>
      <c r="F4049" t="str">
        <f t="shared" si="1541"/>
        <v>1h 50m</v>
      </c>
      <c r="G4049" t="str">
        <f t="shared" si="1542"/>
        <v>Standard Movie</v>
      </c>
      <c r="H4049">
        <v>82</v>
      </c>
      <c r="I4049" t="str">
        <f t="shared" si="1543"/>
        <v>Very Low</v>
      </c>
      <c r="J4049">
        <v>177</v>
      </c>
      <c r="K4049" t="str">
        <f t="shared" si="1544"/>
        <v>Very Low</v>
      </c>
      <c r="L4049" t="s">
        <v>19129</v>
      </c>
      <c r="M4049">
        <v>387</v>
      </c>
      <c r="N4049" t="str">
        <f t="shared" si="1545"/>
        <v>Low</v>
      </c>
      <c r="O4049">
        <v>51100000</v>
      </c>
      <c r="P4049" t="str">
        <f t="shared" si="1546"/>
        <v>Hit</v>
      </c>
      <c r="Q4049" t="s">
        <v>22</v>
      </c>
      <c r="R4049" t="str">
        <f t="shared" si="1547"/>
        <v>Action</v>
      </c>
      <c r="S4049">
        <f t="shared" si="1548"/>
        <v>3</v>
      </c>
      <c r="T4049" t="s">
        <v>19130</v>
      </c>
      <c r="U4049" t="s">
        <v>19131</v>
      </c>
      <c r="V4049">
        <v>139432</v>
      </c>
      <c r="W4049" t="str">
        <f t="shared" si="1549"/>
        <v>Medium</v>
      </c>
      <c r="X4049">
        <v>1198</v>
      </c>
      <c r="Y4049" t="str">
        <f t="shared" si="1550"/>
        <v>Low</v>
      </c>
      <c r="Z4049" t="s">
        <v>4798</v>
      </c>
      <c r="AA4049">
        <v>2</v>
      </c>
      <c r="AB4049" t="str">
        <f t="shared" si="1551"/>
        <v>Duo/Trio Poster</v>
      </c>
      <c r="AC4049" t="s">
        <v>19132</v>
      </c>
      <c r="AD4049" t="s">
        <v>19133</v>
      </c>
      <c r="AE4049">
        <v>418</v>
      </c>
      <c r="AF4049" t="str">
        <f t="shared" si="1552"/>
        <v>Very Low</v>
      </c>
      <c r="AG4049" t="s">
        <v>9</v>
      </c>
      <c r="AH4049" t="s">
        <v>28</v>
      </c>
      <c r="AI4049" t="s">
        <v>6007</v>
      </c>
      <c r="AJ4049" t="str">
        <f t="shared" si="1553"/>
        <v>Other/Unknown</v>
      </c>
      <c r="AK4049">
        <v>3000000</v>
      </c>
      <c r="AL4049" t="str">
        <f t="shared" si="1554"/>
        <v>Low Budget</v>
      </c>
      <c r="AM4049">
        <v>1964</v>
      </c>
      <c r="AN4049">
        <f t="shared" si="1555"/>
        <v>61</v>
      </c>
      <c r="AO4049" t="str">
        <f t="shared" si="1556"/>
        <v>Old Classic</v>
      </c>
      <c r="AP4049">
        <v>202</v>
      </c>
      <c r="AQ4049" t="str">
        <f t="shared" si="1557"/>
        <v>Very Low</v>
      </c>
      <c r="AR4049">
        <v>7.8</v>
      </c>
      <c r="AS4049" t="str">
        <f t="shared" si="1558"/>
        <v>Good</v>
      </c>
      <c r="AT4049">
        <v>1.37</v>
      </c>
      <c r="AU4049" t="str">
        <f t="shared" si="1559"/>
        <v>Classic</v>
      </c>
      <c r="AV4049">
        <v>0</v>
      </c>
      <c r="AW4049" t="str">
        <f t="shared" si="1560"/>
        <v>Very Low</v>
      </c>
    </row>
    <row r="4050" spans="1:49" x14ac:dyDescent="0.3">
      <c r="A4050" t="s">
        <v>0</v>
      </c>
      <c r="B4050" t="s">
        <v>19134</v>
      </c>
      <c r="C4050">
        <v>188</v>
      </c>
      <c r="D4050" t="str">
        <f t="shared" si="1540"/>
        <v>Low</v>
      </c>
      <c r="E4050">
        <v>108</v>
      </c>
      <c r="F4050" t="str">
        <f t="shared" si="1541"/>
        <v>1h 48m</v>
      </c>
      <c r="G4050" t="str">
        <f t="shared" si="1542"/>
        <v>Standard Movie</v>
      </c>
      <c r="H4050">
        <v>43</v>
      </c>
      <c r="I4050" t="str">
        <f t="shared" si="1543"/>
        <v>Very Low</v>
      </c>
      <c r="J4050">
        <v>463</v>
      </c>
      <c r="K4050" t="str">
        <f t="shared" si="1544"/>
        <v>Very Low</v>
      </c>
      <c r="L4050" t="s">
        <v>7472</v>
      </c>
      <c r="M4050">
        <v>691</v>
      </c>
      <c r="N4050" t="str">
        <f t="shared" si="1545"/>
        <v>Low</v>
      </c>
      <c r="O4050">
        <f t="shared" ref="O4050:O4051" si="1563">O4049</f>
        <v>51100000</v>
      </c>
      <c r="P4050" t="str">
        <f t="shared" si="1546"/>
        <v>Hit</v>
      </c>
      <c r="Q4050" t="s">
        <v>4303</v>
      </c>
      <c r="R4050" t="str">
        <f t="shared" si="1547"/>
        <v>Horror</v>
      </c>
      <c r="S4050">
        <f t="shared" si="1548"/>
        <v>3</v>
      </c>
      <c r="T4050" t="s">
        <v>3386</v>
      </c>
      <c r="U4050" t="s">
        <v>19135</v>
      </c>
      <c r="V4050">
        <v>9356</v>
      </c>
      <c r="W4050" t="str">
        <f t="shared" si="1549"/>
        <v>Very Low</v>
      </c>
      <c r="X4050">
        <v>1962</v>
      </c>
      <c r="Y4050" t="str">
        <f t="shared" si="1550"/>
        <v>Low</v>
      </c>
      <c r="Z4050" t="s">
        <v>19136</v>
      </c>
      <c r="AA4050">
        <v>0</v>
      </c>
      <c r="AB4050" t="str">
        <f t="shared" si="1551"/>
        <v>Symbolic Poster</v>
      </c>
      <c r="AC4050" t="s">
        <v>19137</v>
      </c>
      <c r="AD4050" t="s">
        <v>19138</v>
      </c>
      <c r="AE4050">
        <v>47</v>
      </c>
      <c r="AF4050" t="str">
        <f t="shared" si="1552"/>
        <v>Very Low</v>
      </c>
      <c r="AG4050" t="s">
        <v>9</v>
      </c>
      <c r="AH4050" t="s">
        <v>239</v>
      </c>
      <c r="AI4050" t="s">
        <v>4801</v>
      </c>
      <c r="AJ4050" t="str">
        <f t="shared" si="1553"/>
        <v>No Rating</v>
      </c>
      <c r="AK4050">
        <v>3200000</v>
      </c>
      <c r="AL4050" t="str">
        <f t="shared" si="1554"/>
        <v>Low Budget</v>
      </c>
      <c r="AM4050">
        <v>2012</v>
      </c>
      <c r="AN4050">
        <f t="shared" si="1555"/>
        <v>13</v>
      </c>
      <c r="AO4050" t="str">
        <f t="shared" si="1556"/>
        <v>Modern Classic</v>
      </c>
      <c r="AP4050">
        <v>480</v>
      </c>
      <c r="AQ4050" t="str">
        <f t="shared" si="1557"/>
        <v>Very Low</v>
      </c>
      <c r="AR4050">
        <v>5.7</v>
      </c>
      <c r="AS4050" t="str">
        <f t="shared" si="1558"/>
        <v>Below Average</v>
      </c>
      <c r="AT4050">
        <v>1.85</v>
      </c>
      <c r="AU4050" t="str">
        <f t="shared" si="1559"/>
        <v>HDTV / Widescreen</v>
      </c>
      <c r="AV4050">
        <v>0</v>
      </c>
      <c r="AW4050" t="str">
        <f t="shared" si="1560"/>
        <v>Very Low</v>
      </c>
    </row>
    <row r="4051" spans="1:49" x14ac:dyDescent="0.3">
      <c r="A4051" t="s">
        <v>0</v>
      </c>
      <c r="B4051" t="s">
        <v>19139</v>
      </c>
      <c r="C4051">
        <v>206</v>
      </c>
      <c r="D4051" t="str">
        <f t="shared" si="1540"/>
        <v>Medium</v>
      </c>
      <c r="E4051">
        <v>118</v>
      </c>
      <c r="F4051" t="str">
        <f t="shared" si="1541"/>
        <v>1h 58m</v>
      </c>
      <c r="G4051" t="str">
        <f t="shared" si="1542"/>
        <v>Standard Movie</v>
      </c>
      <c r="H4051">
        <v>964</v>
      </c>
      <c r="I4051" t="str">
        <f t="shared" si="1543"/>
        <v>Very Low</v>
      </c>
      <c r="J4051">
        <v>248</v>
      </c>
      <c r="K4051" t="str">
        <f t="shared" si="1544"/>
        <v>Very Low</v>
      </c>
      <c r="L4051" t="s">
        <v>19140</v>
      </c>
      <c r="M4051">
        <v>488</v>
      </c>
      <c r="N4051" t="str">
        <f t="shared" si="1545"/>
        <v>Low</v>
      </c>
      <c r="O4051">
        <f t="shared" si="1563"/>
        <v>51100000</v>
      </c>
      <c r="P4051" t="str">
        <f t="shared" si="1546"/>
        <v>Hit</v>
      </c>
      <c r="Q4051" t="s">
        <v>1967</v>
      </c>
      <c r="R4051" t="str">
        <f t="shared" si="1547"/>
        <v>Drama</v>
      </c>
      <c r="S4051">
        <f t="shared" si="1548"/>
        <v>4</v>
      </c>
      <c r="T4051" t="s">
        <v>19141</v>
      </c>
      <c r="U4051" t="s">
        <v>19142</v>
      </c>
      <c r="V4051">
        <v>275720</v>
      </c>
      <c r="W4051" t="str">
        <f t="shared" si="1549"/>
        <v>High</v>
      </c>
      <c r="X4051">
        <v>1844</v>
      </c>
      <c r="Y4051" t="str">
        <f t="shared" si="1550"/>
        <v>Low</v>
      </c>
      <c r="Z4051" t="s">
        <v>18766</v>
      </c>
      <c r="AA4051">
        <v>0</v>
      </c>
      <c r="AB4051" t="str">
        <f t="shared" si="1551"/>
        <v>Symbolic Poster</v>
      </c>
      <c r="AC4051" t="s">
        <v>19143</v>
      </c>
      <c r="AD4051" t="s">
        <v>19144</v>
      </c>
      <c r="AE4051">
        <v>706</v>
      </c>
      <c r="AF4051" t="str">
        <f t="shared" si="1552"/>
        <v>Low</v>
      </c>
      <c r="AG4051" t="s">
        <v>9</v>
      </c>
      <c r="AH4051" t="s">
        <v>10</v>
      </c>
      <c r="AI4051" t="s">
        <v>66</v>
      </c>
      <c r="AJ4051" t="str">
        <f t="shared" si="1553"/>
        <v>Family</v>
      </c>
      <c r="AK4051">
        <v>3180000</v>
      </c>
      <c r="AL4051" t="str">
        <f t="shared" si="1554"/>
        <v>Low Budget</v>
      </c>
      <c r="AM4051">
        <v>1946</v>
      </c>
      <c r="AN4051">
        <f t="shared" si="1555"/>
        <v>79</v>
      </c>
      <c r="AO4051" t="str">
        <f t="shared" si="1556"/>
        <v>Old Classic</v>
      </c>
      <c r="AP4051">
        <v>275</v>
      </c>
      <c r="AQ4051" t="str">
        <f t="shared" si="1557"/>
        <v>Very Low</v>
      </c>
      <c r="AR4051">
        <v>8.6</v>
      </c>
      <c r="AS4051" t="str">
        <f t="shared" si="1558"/>
        <v>Excellent</v>
      </c>
      <c r="AT4051">
        <v>1.37</v>
      </c>
      <c r="AU4051" t="str">
        <f t="shared" si="1559"/>
        <v>Classic</v>
      </c>
      <c r="AV4051">
        <v>41000</v>
      </c>
      <c r="AW4051" t="str">
        <f t="shared" si="1560"/>
        <v>Medium</v>
      </c>
    </row>
    <row r="4052" spans="1:49" x14ac:dyDescent="0.3">
      <c r="A4052" t="s">
        <v>0</v>
      </c>
      <c r="B4052" t="s">
        <v>5260</v>
      </c>
      <c r="C4052">
        <v>134</v>
      </c>
      <c r="D4052" t="str">
        <f t="shared" si="1540"/>
        <v>Low</v>
      </c>
      <c r="E4052">
        <v>94</v>
      </c>
      <c r="F4052" t="str">
        <f t="shared" si="1541"/>
        <v>1h 34m</v>
      </c>
      <c r="G4052" t="str">
        <f t="shared" si="1542"/>
        <v>Standard Movie</v>
      </c>
      <c r="H4052">
        <v>0</v>
      </c>
      <c r="I4052" t="str">
        <f t="shared" si="1543"/>
        <v>Very Low</v>
      </c>
      <c r="J4052">
        <v>557</v>
      </c>
      <c r="K4052" t="str">
        <f t="shared" si="1544"/>
        <v>Very Low</v>
      </c>
      <c r="L4052" t="s">
        <v>2262</v>
      </c>
      <c r="M4052">
        <v>2000</v>
      </c>
      <c r="N4052" t="str">
        <f t="shared" si="1545"/>
        <v>Low</v>
      </c>
      <c r="O4052">
        <v>16501785</v>
      </c>
      <c r="P4052" t="str">
        <f t="shared" si="1546"/>
        <v>Average</v>
      </c>
      <c r="Q4052" t="s">
        <v>3380</v>
      </c>
      <c r="R4052" t="str">
        <f t="shared" si="1547"/>
        <v>Drama</v>
      </c>
      <c r="S4052">
        <f t="shared" si="1548"/>
        <v>1</v>
      </c>
      <c r="T4052" t="s">
        <v>374</v>
      </c>
      <c r="U4052" t="s">
        <v>19145</v>
      </c>
      <c r="V4052">
        <v>469561</v>
      </c>
      <c r="W4052" t="str">
        <f t="shared" si="1549"/>
        <v>High</v>
      </c>
      <c r="X4052">
        <v>3559</v>
      </c>
      <c r="Y4052" t="str">
        <f t="shared" si="1550"/>
        <v>Low</v>
      </c>
      <c r="Z4052" t="s">
        <v>329</v>
      </c>
      <c r="AA4052">
        <v>4</v>
      </c>
      <c r="AB4052" t="str">
        <f t="shared" si="1551"/>
        <v>Ensemble Poster</v>
      </c>
      <c r="AC4052" t="s">
        <v>19146</v>
      </c>
      <c r="AD4052" t="s">
        <v>19147</v>
      </c>
      <c r="AE4052">
        <v>514</v>
      </c>
      <c r="AF4052" t="str">
        <f t="shared" si="1552"/>
        <v>Low</v>
      </c>
      <c r="AG4052" t="s">
        <v>9</v>
      </c>
      <c r="AH4052" t="s">
        <v>28</v>
      </c>
      <c r="AI4052" t="s">
        <v>556</v>
      </c>
      <c r="AJ4052" t="str">
        <f t="shared" si="1553"/>
        <v>Adult</v>
      </c>
      <c r="AK4052">
        <v>3500000</v>
      </c>
      <c r="AL4052" t="str">
        <f t="shared" si="1554"/>
        <v>Low Budget</v>
      </c>
      <c r="AM4052">
        <v>1996</v>
      </c>
      <c r="AN4052">
        <f t="shared" si="1555"/>
        <v>29</v>
      </c>
      <c r="AO4052" t="str">
        <f t="shared" si="1556"/>
        <v>Old Classic</v>
      </c>
      <c r="AP4052">
        <v>887</v>
      </c>
      <c r="AQ4052" t="str">
        <f t="shared" si="1557"/>
        <v>Very Low</v>
      </c>
      <c r="AR4052">
        <v>8.1999999999999993</v>
      </c>
      <c r="AS4052" t="str">
        <f t="shared" si="1558"/>
        <v>Excellent</v>
      </c>
      <c r="AT4052">
        <v>1.85</v>
      </c>
      <c r="AU4052" t="str">
        <f t="shared" si="1559"/>
        <v>HDTV / Widescreen</v>
      </c>
      <c r="AV4052">
        <v>21000</v>
      </c>
      <c r="AW4052" t="str">
        <f t="shared" si="1560"/>
        <v>Medium</v>
      </c>
    </row>
    <row r="4053" spans="1:49" x14ac:dyDescent="0.3">
      <c r="A4053" t="s">
        <v>0</v>
      </c>
      <c r="B4053" t="s">
        <v>5047</v>
      </c>
      <c r="C4053">
        <v>53</v>
      </c>
      <c r="D4053" t="str">
        <f t="shared" si="1540"/>
        <v>Low</v>
      </c>
      <c r="E4053">
        <v>115</v>
      </c>
      <c r="F4053" t="str">
        <f t="shared" si="1541"/>
        <v>1h 55m</v>
      </c>
      <c r="G4053" t="str">
        <f t="shared" si="1542"/>
        <v>Standard Movie</v>
      </c>
      <c r="H4053">
        <v>0</v>
      </c>
      <c r="I4053" t="str">
        <f t="shared" si="1543"/>
        <v>Very Low</v>
      </c>
      <c r="J4053">
        <v>360</v>
      </c>
      <c r="K4053" t="str">
        <f t="shared" si="1544"/>
        <v>Very Low</v>
      </c>
      <c r="L4053" t="s">
        <v>777</v>
      </c>
      <c r="M4053">
        <v>1000</v>
      </c>
      <c r="N4053" t="str">
        <f t="shared" si="1545"/>
        <v>Low</v>
      </c>
      <c r="O4053">
        <v>38168022</v>
      </c>
      <c r="P4053" t="str">
        <f t="shared" si="1546"/>
        <v>Average</v>
      </c>
      <c r="Q4053" t="s">
        <v>17505</v>
      </c>
      <c r="R4053" t="str">
        <f t="shared" si="1547"/>
        <v>Comedy</v>
      </c>
      <c r="S4053">
        <f t="shared" si="1548"/>
        <v>2</v>
      </c>
      <c r="T4053" t="s">
        <v>775</v>
      </c>
      <c r="U4053" t="s">
        <v>19148</v>
      </c>
      <c r="V4053">
        <v>4687</v>
      </c>
      <c r="W4053" t="str">
        <f t="shared" si="1549"/>
        <v>Very Low</v>
      </c>
      <c r="X4053">
        <v>1964</v>
      </c>
      <c r="Y4053" t="str">
        <f t="shared" si="1550"/>
        <v>Low</v>
      </c>
      <c r="Z4053" t="s">
        <v>15972</v>
      </c>
      <c r="AA4053">
        <v>0</v>
      </c>
      <c r="AB4053" t="str">
        <f t="shared" si="1551"/>
        <v>Symbolic Poster</v>
      </c>
      <c r="AC4053" t="s">
        <v>19149</v>
      </c>
      <c r="AD4053" t="s">
        <v>19150</v>
      </c>
      <c r="AE4053">
        <v>83</v>
      </c>
      <c r="AF4053" t="str">
        <f t="shared" si="1552"/>
        <v>Very Low</v>
      </c>
      <c r="AG4053" t="s">
        <v>9</v>
      </c>
      <c r="AH4053" t="s">
        <v>10</v>
      </c>
      <c r="AI4053" t="s">
        <v>556</v>
      </c>
      <c r="AJ4053" t="str">
        <f t="shared" si="1553"/>
        <v>Adult</v>
      </c>
      <c r="AK4053">
        <v>3000000</v>
      </c>
      <c r="AL4053" t="str">
        <f t="shared" si="1554"/>
        <v>Low Budget</v>
      </c>
      <c r="AM4053">
        <v>2000</v>
      </c>
      <c r="AN4053">
        <f t="shared" si="1555"/>
        <v>25</v>
      </c>
      <c r="AO4053" t="str">
        <f t="shared" si="1556"/>
        <v>Old Classic</v>
      </c>
      <c r="AP4053">
        <v>436</v>
      </c>
      <c r="AQ4053" t="str">
        <f t="shared" si="1557"/>
        <v>Very Low</v>
      </c>
      <c r="AR4053">
        <v>6.6</v>
      </c>
      <c r="AS4053" t="str">
        <f t="shared" si="1558"/>
        <v>Average</v>
      </c>
      <c r="AT4053">
        <v>1.85</v>
      </c>
      <c r="AU4053" t="str">
        <f t="shared" si="1559"/>
        <v>HDTV / Widescreen</v>
      </c>
      <c r="AV4053">
        <v>290</v>
      </c>
      <c r="AW4053" t="str">
        <f t="shared" si="1560"/>
        <v>Very Low</v>
      </c>
    </row>
    <row r="4054" spans="1:49" x14ac:dyDescent="0.3">
      <c r="A4054" t="s">
        <v>0</v>
      </c>
      <c r="B4054" t="s">
        <v>19151</v>
      </c>
      <c r="C4054">
        <v>264</v>
      </c>
      <c r="D4054" t="str">
        <f t="shared" si="1540"/>
        <v>Medium</v>
      </c>
      <c r="E4054">
        <v>98</v>
      </c>
      <c r="F4054" t="str">
        <f t="shared" si="1541"/>
        <v>1h 38m</v>
      </c>
      <c r="G4054" t="str">
        <f t="shared" si="1542"/>
        <v>Standard Movie</v>
      </c>
      <c r="H4054">
        <v>21</v>
      </c>
      <c r="I4054" t="str">
        <f t="shared" si="1543"/>
        <v>Very Low</v>
      </c>
      <c r="J4054">
        <v>189</v>
      </c>
      <c r="K4054" t="str">
        <f t="shared" si="1544"/>
        <v>Very Low</v>
      </c>
      <c r="L4054" t="s">
        <v>17567</v>
      </c>
      <c r="M4054">
        <v>438</v>
      </c>
      <c r="N4054" t="str">
        <f t="shared" si="1545"/>
        <v>Low</v>
      </c>
      <c r="O4054">
        <v>84749884</v>
      </c>
      <c r="P4054" t="str">
        <f t="shared" si="1546"/>
        <v>Hit</v>
      </c>
      <c r="Q4054" t="s">
        <v>6374</v>
      </c>
      <c r="R4054" t="str">
        <f t="shared" si="1547"/>
        <v>Horror</v>
      </c>
      <c r="S4054">
        <f t="shared" si="1548"/>
        <v>1</v>
      </c>
      <c r="T4054" t="s">
        <v>17514</v>
      </c>
      <c r="U4054" t="s">
        <v>19152</v>
      </c>
      <c r="V4054">
        <v>82133</v>
      </c>
      <c r="W4054" t="str">
        <f t="shared" si="1549"/>
        <v>Medium</v>
      </c>
      <c r="X4054">
        <v>1081</v>
      </c>
      <c r="Y4054" t="str">
        <f t="shared" si="1550"/>
        <v>Low</v>
      </c>
      <c r="Z4054" t="s">
        <v>19153</v>
      </c>
      <c r="AA4054">
        <v>0</v>
      </c>
      <c r="AB4054" t="str">
        <f t="shared" si="1551"/>
        <v>Symbolic Poster</v>
      </c>
      <c r="AC4054" t="s">
        <v>19154</v>
      </c>
      <c r="AD4054" t="s">
        <v>19155</v>
      </c>
      <c r="AE4054">
        <v>359</v>
      </c>
      <c r="AF4054" t="str">
        <f t="shared" si="1552"/>
        <v>Very Low</v>
      </c>
      <c r="AG4054" t="s">
        <v>9</v>
      </c>
      <c r="AH4054" t="s">
        <v>10</v>
      </c>
      <c r="AI4054" t="s">
        <v>556</v>
      </c>
      <c r="AJ4054" t="str">
        <f t="shared" si="1553"/>
        <v>Adult</v>
      </c>
      <c r="AK4054">
        <v>3000000</v>
      </c>
      <c r="AL4054" t="str">
        <f t="shared" si="1554"/>
        <v>Low Budget</v>
      </c>
      <c r="AM4054">
        <v>2010</v>
      </c>
      <c r="AN4054">
        <f t="shared" si="1555"/>
        <v>15</v>
      </c>
      <c r="AO4054" t="str">
        <f t="shared" si="1556"/>
        <v>Modern Classic</v>
      </c>
      <c r="AP4054">
        <v>332</v>
      </c>
      <c r="AQ4054" t="str">
        <f t="shared" si="1557"/>
        <v>Very Low</v>
      </c>
      <c r="AR4054">
        <v>5.7</v>
      </c>
      <c r="AS4054" t="str">
        <f t="shared" si="1558"/>
        <v>Below Average</v>
      </c>
      <c r="AT4054">
        <v>1.85</v>
      </c>
      <c r="AU4054" t="str">
        <f t="shared" si="1559"/>
        <v>HDTV / Widescreen</v>
      </c>
      <c r="AV4054">
        <v>14000</v>
      </c>
      <c r="AW4054" t="str">
        <f t="shared" si="1560"/>
        <v>Medium</v>
      </c>
    </row>
    <row r="4055" spans="1:49" x14ac:dyDescent="0.3">
      <c r="A4055" t="s">
        <v>0</v>
      </c>
      <c r="B4055" t="s">
        <v>7080</v>
      </c>
      <c r="C4055">
        <v>94</v>
      </c>
      <c r="D4055" t="str">
        <f t="shared" si="1540"/>
        <v>Low</v>
      </c>
      <c r="E4055">
        <v>91</v>
      </c>
      <c r="F4055" t="str">
        <f t="shared" si="1541"/>
        <v>1h 31m</v>
      </c>
      <c r="G4055" t="str">
        <f t="shared" si="1542"/>
        <v>Standard Movie</v>
      </c>
      <c r="H4055">
        <v>52</v>
      </c>
      <c r="I4055" t="str">
        <f t="shared" si="1543"/>
        <v>Very Low</v>
      </c>
      <c r="J4055">
        <v>482</v>
      </c>
      <c r="K4055" t="str">
        <f t="shared" si="1544"/>
        <v>Very Low</v>
      </c>
      <c r="L4055" t="s">
        <v>760</v>
      </c>
      <c r="M4055">
        <v>773</v>
      </c>
      <c r="N4055" t="str">
        <f t="shared" si="1545"/>
        <v>Low</v>
      </c>
      <c r="O4055">
        <v>24788807</v>
      </c>
      <c r="P4055" t="str">
        <f t="shared" si="1546"/>
        <v>Average</v>
      </c>
      <c r="Q4055" t="s">
        <v>1642</v>
      </c>
      <c r="R4055" t="str">
        <f t="shared" si="1547"/>
        <v>Comedy</v>
      </c>
      <c r="S4055">
        <f t="shared" si="1548"/>
        <v>1</v>
      </c>
      <c r="T4055" t="s">
        <v>147</v>
      </c>
      <c r="U4055" t="s">
        <v>19156</v>
      </c>
      <c r="V4055">
        <v>21245</v>
      </c>
      <c r="W4055" t="str">
        <f t="shared" si="1549"/>
        <v>Low</v>
      </c>
      <c r="X4055">
        <v>1965</v>
      </c>
      <c r="Y4055" t="str">
        <f t="shared" si="1550"/>
        <v>Low</v>
      </c>
      <c r="Z4055" t="s">
        <v>8203</v>
      </c>
      <c r="AA4055">
        <v>0</v>
      </c>
      <c r="AB4055" t="str">
        <f t="shared" si="1551"/>
        <v>Symbolic Poster</v>
      </c>
      <c r="AC4055" t="s">
        <v>19157</v>
      </c>
      <c r="AD4055" t="s">
        <v>19158</v>
      </c>
      <c r="AE4055">
        <v>213</v>
      </c>
      <c r="AF4055" t="str">
        <f t="shared" si="1552"/>
        <v>Very Low</v>
      </c>
      <c r="AG4055" t="s">
        <v>9</v>
      </c>
      <c r="AH4055" t="s">
        <v>28</v>
      </c>
      <c r="AI4055" t="s">
        <v>66</v>
      </c>
      <c r="AJ4055" t="str">
        <f t="shared" si="1553"/>
        <v>Family</v>
      </c>
      <c r="AK4055">
        <v>3000000</v>
      </c>
      <c r="AL4055" t="str">
        <f t="shared" si="1554"/>
        <v>Low Budget</v>
      </c>
      <c r="AM4055">
        <v>1998</v>
      </c>
      <c r="AN4055">
        <f t="shared" si="1555"/>
        <v>27</v>
      </c>
      <c r="AO4055" t="str">
        <f t="shared" si="1556"/>
        <v>Old Classic</v>
      </c>
      <c r="AP4055">
        <v>588</v>
      </c>
      <c r="AQ4055" t="str">
        <f t="shared" si="1557"/>
        <v>Very Low</v>
      </c>
      <c r="AR4055">
        <v>7.4</v>
      </c>
      <c r="AS4055" t="str">
        <f t="shared" si="1558"/>
        <v>Good</v>
      </c>
      <c r="AT4055">
        <v>2.35</v>
      </c>
      <c r="AU4055" t="str">
        <f t="shared" si="1559"/>
        <v>Cinematic Widescreen</v>
      </c>
      <c r="AV4055">
        <v>0</v>
      </c>
      <c r="AW4055" t="str">
        <f t="shared" si="1560"/>
        <v>Very Low</v>
      </c>
    </row>
    <row r="4056" spans="1:49" x14ac:dyDescent="0.3">
      <c r="A4056" t="s">
        <v>718</v>
      </c>
      <c r="B4056" t="s">
        <v>3777</v>
      </c>
      <c r="C4056">
        <v>215</v>
      </c>
      <c r="D4056" t="str">
        <f t="shared" si="1540"/>
        <v>Medium</v>
      </c>
      <c r="E4056">
        <v>120</v>
      </c>
      <c r="F4056" t="str">
        <f t="shared" si="1541"/>
        <v>2h 0m</v>
      </c>
      <c r="G4056" t="str">
        <f t="shared" si="1542"/>
        <v>Standard Movie</v>
      </c>
      <c r="H4056">
        <v>909</v>
      </c>
      <c r="I4056" t="str">
        <f t="shared" si="1543"/>
        <v>Very Low</v>
      </c>
      <c r="J4056">
        <v>184</v>
      </c>
      <c r="K4056" t="str">
        <f t="shared" si="1544"/>
        <v>Very Low</v>
      </c>
      <c r="L4056" t="s">
        <v>8767</v>
      </c>
      <c r="M4056">
        <v>909</v>
      </c>
      <c r="N4056" t="str">
        <f t="shared" si="1545"/>
        <v>Low</v>
      </c>
      <c r="O4056">
        <v>21244913</v>
      </c>
      <c r="P4056" t="str">
        <f t="shared" si="1546"/>
        <v>Average</v>
      </c>
      <c r="Q4056" t="s">
        <v>19159</v>
      </c>
      <c r="R4056" t="str">
        <f t="shared" si="1547"/>
        <v>Crime</v>
      </c>
      <c r="S4056">
        <f t="shared" si="1548"/>
        <v>3</v>
      </c>
      <c r="T4056" t="s">
        <v>3777</v>
      </c>
      <c r="U4056" t="s">
        <v>19160</v>
      </c>
      <c r="V4056">
        <v>123090</v>
      </c>
      <c r="W4056" t="str">
        <f t="shared" si="1549"/>
        <v>Medium</v>
      </c>
      <c r="X4056">
        <v>1779</v>
      </c>
      <c r="Y4056" t="str">
        <f t="shared" si="1550"/>
        <v>Low</v>
      </c>
      <c r="Z4056" t="s">
        <v>15609</v>
      </c>
      <c r="AA4056">
        <v>2</v>
      </c>
      <c r="AB4056" t="str">
        <f t="shared" si="1551"/>
        <v>Duo/Trio Poster</v>
      </c>
      <c r="AC4056" t="s">
        <v>19161</v>
      </c>
      <c r="AD4056" t="s">
        <v>19162</v>
      </c>
      <c r="AE4056">
        <v>888</v>
      </c>
      <c r="AF4056" t="str">
        <f t="shared" si="1552"/>
        <v>Low</v>
      </c>
      <c r="AG4056" t="s">
        <v>9</v>
      </c>
      <c r="AH4056" t="s">
        <v>738</v>
      </c>
      <c r="AI4056" t="s">
        <v>556</v>
      </c>
      <c r="AJ4056" t="str">
        <f t="shared" si="1553"/>
        <v>Adult</v>
      </c>
      <c r="AK4056">
        <v>4000000</v>
      </c>
      <c r="AL4056" t="str">
        <f t="shared" si="1554"/>
        <v>Low Budget</v>
      </c>
      <c r="AM4056">
        <v>2002</v>
      </c>
      <c r="AN4056">
        <f t="shared" si="1555"/>
        <v>23</v>
      </c>
      <c r="AO4056" t="str">
        <f t="shared" si="1556"/>
        <v>Old Classic</v>
      </c>
      <c r="AP4056">
        <v>504</v>
      </c>
      <c r="AQ4056" t="str">
        <f t="shared" si="1557"/>
        <v>Very Low</v>
      </c>
      <c r="AR4056">
        <v>8</v>
      </c>
      <c r="AS4056" t="str">
        <f t="shared" si="1558"/>
        <v>Excellent</v>
      </c>
      <c r="AT4056">
        <v>1.85</v>
      </c>
      <c r="AU4056" t="str">
        <f t="shared" si="1559"/>
        <v>HDTV / Widescreen</v>
      </c>
      <c r="AV4056">
        <v>4000</v>
      </c>
      <c r="AW4056" t="str">
        <f t="shared" si="1560"/>
        <v>Low</v>
      </c>
    </row>
    <row r="4057" spans="1:49" x14ac:dyDescent="0.3">
      <c r="A4057" t="s">
        <v>0</v>
      </c>
      <c r="B4057" t="s">
        <v>1910</v>
      </c>
      <c r="C4057">
        <v>85</v>
      </c>
      <c r="D4057" t="str">
        <f t="shared" si="1540"/>
        <v>Low</v>
      </c>
      <c r="E4057">
        <v>109</v>
      </c>
      <c r="F4057" t="str">
        <f t="shared" si="1541"/>
        <v>1h 49m</v>
      </c>
      <c r="G4057" t="str">
        <f t="shared" si="1542"/>
        <v>Standard Movie</v>
      </c>
      <c r="H4057">
        <v>611</v>
      </c>
      <c r="I4057" t="str">
        <f t="shared" si="1543"/>
        <v>Very Low</v>
      </c>
      <c r="J4057">
        <v>4</v>
      </c>
      <c r="K4057" t="str">
        <f t="shared" si="1544"/>
        <v>Very Low</v>
      </c>
      <c r="L4057" t="s">
        <v>19163</v>
      </c>
      <c r="M4057">
        <v>878</v>
      </c>
      <c r="N4057" t="str">
        <f t="shared" si="1545"/>
        <v>Low</v>
      </c>
      <c r="O4057">
        <v>377420</v>
      </c>
      <c r="P4057" t="str">
        <f t="shared" si="1546"/>
        <v>Flop</v>
      </c>
      <c r="Q4057" t="s">
        <v>3380</v>
      </c>
      <c r="R4057" t="str">
        <f t="shared" si="1547"/>
        <v>Drama</v>
      </c>
      <c r="S4057">
        <f t="shared" si="1548"/>
        <v>1</v>
      </c>
      <c r="T4057" t="s">
        <v>2383</v>
      </c>
      <c r="U4057" t="s">
        <v>19164</v>
      </c>
      <c r="V4057">
        <v>2789</v>
      </c>
      <c r="W4057" t="str">
        <f t="shared" si="1549"/>
        <v>Very Low</v>
      </c>
      <c r="X4057">
        <v>900</v>
      </c>
      <c r="Y4057" t="str">
        <f t="shared" si="1550"/>
        <v>Very Low</v>
      </c>
      <c r="Z4057" t="s">
        <v>14370</v>
      </c>
      <c r="AA4057">
        <v>1</v>
      </c>
      <c r="AB4057" t="str">
        <f t="shared" si="1551"/>
        <v>Solo Star Poster</v>
      </c>
      <c r="AC4057" t="s">
        <v>19165</v>
      </c>
      <c r="AD4057" t="s">
        <v>19166</v>
      </c>
      <c r="AE4057">
        <v>20</v>
      </c>
      <c r="AF4057" t="str">
        <f t="shared" si="1552"/>
        <v>Very Low</v>
      </c>
      <c r="AG4057" t="s">
        <v>1917</v>
      </c>
      <c r="AH4057" t="s">
        <v>863</v>
      </c>
      <c r="AI4057" t="s">
        <v>11</v>
      </c>
      <c r="AJ4057" t="str">
        <f t="shared" si="1553"/>
        <v>Teen</v>
      </c>
      <c r="AK4057">
        <f>AK4056</f>
        <v>4000000</v>
      </c>
      <c r="AL4057" t="str">
        <f t="shared" si="1554"/>
        <v>Low Budget</v>
      </c>
      <c r="AM4057">
        <v>2014</v>
      </c>
      <c r="AN4057">
        <f t="shared" si="1555"/>
        <v>11</v>
      </c>
      <c r="AO4057" t="str">
        <f t="shared" si="1556"/>
        <v>Modern Classic</v>
      </c>
      <c r="AP4057">
        <v>10</v>
      </c>
      <c r="AQ4057" t="str">
        <f t="shared" si="1557"/>
        <v>Very Low</v>
      </c>
      <c r="AR4057">
        <v>7.3</v>
      </c>
      <c r="AS4057" t="str">
        <f t="shared" si="1558"/>
        <v>Good</v>
      </c>
      <c r="AT4057">
        <v>2.35</v>
      </c>
      <c r="AU4057" t="str">
        <f t="shared" si="1559"/>
        <v>Cinematic Widescreen</v>
      </c>
      <c r="AV4057">
        <v>0</v>
      </c>
      <c r="AW4057" t="str">
        <f t="shared" si="1560"/>
        <v>Very Low</v>
      </c>
    </row>
    <row r="4058" spans="1:49" x14ac:dyDescent="0.3">
      <c r="A4058" t="s">
        <v>0</v>
      </c>
      <c r="B4058" t="s">
        <v>19167</v>
      </c>
      <c r="C4058">
        <v>138</v>
      </c>
      <c r="D4058" t="str">
        <f t="shared" si="1540"/>
        <v>Low</v>
      </c>
      <c r="E4058">
        <v>87</v>
      </c>
      <c r="F4058" t="str">
        <f t="shared" si="1541"/>
        <v>1h 27m</v>
      </c>
      <c r="G4058" t="str">
        <f t="shared" si="1542"/>
        <v>Featurette</v>
      </c>
      <c r="H4058">
        <v>28</v>
      </c>
      <c r="I4058" t="str">
        <f t="shared" si="1543"/>
        <v>Very Low</v>
      </c>
      <c r="J4058">
        <v>217</v>
      </c>
      <c r="K4058" t="str">
        <f t="shared" si="1544"/>
        <v>Very Low</v>
      </c>
      <c r="L4058" t="s">
        <v>19168</v>
      </c>
      <c r="M4058">
        <v>426</v>
      </c>
      <c r="N4058" t="str">
        <f t="shared" si="1545"/>
        <v>Low</v>
      </c>
      <c r="O4058">
        <v>30000000</v>
      </c>
      <c r="P4058" t="str">
        <f t="shared" si="1546"/>
        <v>Average</v>
      </c>
      <c r="Q4058" t="s">
        <v>7377</v>
      </c>
      <c r="R4058" t="str">
        <f t="shared" si="1547"/>
        <v>Fantasy</v>
      </c>
      <c r="S4058">
        <f t="shared" si="1548"/>
        <v>2</v>
      </c>
      <c r="T4058" t="s">
        <v>16928</v>
      </c>
      <c r="U4058" t="s">
        <v>19169</v>
      </c>
      <c r="V4058">
        <v>43485</v>
      </c>
      <c r="W4058" t="str">
        <f t="shared" si="1549"/>
        <v>Low</v>
      </c>
      <c r="X4058">
        <v>1472</v>
      </c>
      <c r="Y4058" t="str">
        <f t="shared" si="1550"/>
        <v>Low</v>
      </c>
      <c r="Z4058" t="s">
        <v>1279</v>
      </c>
      <c r="AA4058">
        <v>0</v>
      </c>
      <c r="AB4058" t="str">
        <f t="shared" si="1551"/>
        <v>Symbolic Poster</v>
      </c>
      <c r="AC4058" t="s">
        <v>19170</v>
      </c>
      <c r="AD4058" t="s">
        <v>19171</v>
      </c>
      <c r="AE4058">
        <v>327</v>
      </c>
      <c r="AF4058" t="str">
        <f t="shared" si="1552"/>
        <v>Very Low</v>
      </c>
      <c r="AG4058" t="s">
        <v>9</v>
      </c>
      <c r="AH4058" t="s">
        <v>10</v>
      </c>
      <c r="AI4058" t="s">
        <v>556</v>
      </c>
      <c r="AJ4058" t="str">
        <f t="shared" si="1553"/>
        <v>Adult</v>
      </c>
      <c r="AK4058">
        <v>2200000</v>
      </c>
      <c r="AL4058" t="str">
        <f t="shared" si="1554"/>
        <v>Low Budget</v>
      </c>
      <c r="AM4058">
        <v>1985</v>
      </c>
      <c r="AN4058">
        <f t="shared" si="1555"/>
        <v>40</v>
      </c>
      <c r="AO4058" t="str">
        <f t="shared" si="1556"/>
        <v>Old Classic</v>
      </c>
      <c r="AP4058">
        <v>359</v>
      </c>
      <c r="AQ4058" t="str">
        <f t="shared" si="1557"/>
        <v>Very Low</v>
      </c>
      <c r="AR4058">
        <v>5.4</v>
      </c>
      <c r="AS4058" t="str">
        <f t="shared" si="1558"/>
        <v>Below Average</v>
      </c>
      <c r="AT4058">
        <v>1.85</v>
      </c>
      <c r="AU4058" t="str">
        <f t="shared" si="1559"/>
        <v>HDTV / Widescreen</v>
      </c>
      <c r="AV4058">
        <v>0</v>
      </c>
      <c r="AW4058" t="str">
        <f t="shared" si="1560"/>
        <v>Very Low</v>
      </c>
    </row>
    <row r="4059" spans="1:49" x14ac:dyDescent="0.3">
      <c r="A4059" t="s">
        <v>0</v>
      </c>
      <c r="B4059" t="s">
        <v>12531</v>
      </c>
      <c r="C4059">
        <v>55</v>
      </c>
      <c r="D4059" t="str">
        <f t="shared" si="1540"/>
        <v>Low</v>
      </c>
      <c r="E4059">
        <v>117</v>
      </c>
      <c r="F4059" t="str">
        <f t="shared" si="1541"/>
        <v>1h 57m</v>
      </c>
      <c r="G4059" t="str">
        <f t="shared" si="1542"/>
        <v>Standard Movie</v>
      </c>
      <c r="H4059">
        <v>133</v>
      </c>
      <c r="I4059" t="str">
        <f t="shared" si="1543"/>
        <v>Very Low</v>
      </c>
      <c r="J4059">
        <v>249</v>
      </c>
      <c r="K4059" t="str">
        <f t="shared" si="1544"/>
        <v>Very Low</v>
      </c>
      <c r="L4059" t="s">
        <v>5112</v>
      </c>
      <c r="M4059">
        <v>687</v>
      </c>
      <c r="N4059" t="str">
        <f t="shared" si="1545"/>
        <v>Low</v>
      </c>
      <c r="O4059">
        <v>20966644</v>
      </c>
      <c r="P4059" t="str">
        <f t="shared" si="1546"/>
        <v>Average</v>
      </c>
      <c r="Q4059" t="s">
        <v>185</v>
      </c>
      <c r="R4059" t="str">
        <f t="shared" si="1547"/>
        <v>Drama</v>
      </c>
      <c r="S4059">
        <f t="shared" si="1548"/>
        <v>2</v>
      </c>
      <c r="T4059" t="s">
        <v>6187</v>
      </c>
      <c r="U4059" t="s">
        <v>19172</v>
      </c>
      <c r="V4059">
        <v>29610</v>
      </c>
      <c r="W4059" t="str">
        <f t="shared" si="1549"/>
        <v>Low</v>
      </c>
      <c r="X4059">
        <v>1665</v>
      </c>
      <c r="Y4059" t="str">
        <f t="shared" si="1550"/>
        <v>Low</v>
      </c>
      <c r="Z4059" t="s">
        <v>15630</v>
      </c>
      <c r="AA4059">
        <v>0</v>
      </c>
      <c r="AB4059" t="str">
        <f t="shared" si="1551"/>
        <v>Symbolic Poster</v>
      </c>
      <c r="AC4059" t="s">
        <v>19173</v>
      </c>
      <c r="AD4059" t="s">
        <v>19174</v>
      </c>
      <c r="AE4059">
        <v>94</v>
      </c>
      <c r="AF4059" t="str">
        <f t="shared" si="1552"/>
        <v>Very Low</v>
      </c>
      <c r="AG4059" t="s">
        <v>9</v>
      </c>
      <c r="AH4059" t="s">
        <v>28</v>
      </c>
      <c r="AI4059" t="s">
        <v>5584</v>
      </c>
      <c r="AJ4059" t="str">
        <f t="shared" si="1553"/>
        <v>Other/Unknown</v>
      </c>
      <c r="AK4059">
        <v>3000000</v>
      </c>
      <c r="AL4059" t="str">
        <f t="shared" si="1554"/>
        <v>Low Budget</v>
      </c>
      <c r="AM4059">
        <v>1985</v>
      </c>
      <c r="AN4059">
        <f t="shared" si="1555"/>
        <v>40</v>
      </c>
      <c r="AO4059" t="str">
        <f t="shared" si="1556"/>
        <v>Old Classic</v>
      </c>
      <c r="AP4059">
        <v>443</v>
      </c>
      <c r="AQ4059" t="str">
        <f t="shared" si="1557"/>
        <v>Very Low</v>
      </c>
      <c r="AR4059">
        <v>7.4</v>
      </c>
      <c r="AS4059" t="str">
        <f t="shared" si="1558"/>
        <v>Good</v>
      </c>
      <c r="AT4059">
        <v>1.66</v>
      </c>
      <c r="AU4059" t="str">
        <f t="shared" si="1559"/>
        <v/>
      </c>
      <c r="AV4059">
        <v>0</v>
      </c>
      <c r="AW4059" t="str">
        <f t="shared" si="1560"/>
        <v>Very Low</v>
      </c>
    </row>
    <row r="4060" spans="1:49" x14ac:dyDescent="0.3">
      <c r="A4060" t="s">
        <v>0</v>
      </c>
      <c r="B4060" t="s">
        <v>14770</v>
      </c>
      <c r="C4060">
        <v>361</v>
      </c>
      <c r="D4060" t="str">
        <f t="shared" si="1540"/>
        <v>Medium</v>
      </c>
      <c r="E4060">
        <v>85</v>
      </c>
      <c r="F4060" t="str">
        <f t="shared" si="1541"/>
        <v>1h 25m</v>
      </c>
      <c r="G4060" t="str">
        <f t="shared" si="1542"/>
        <v>Featurette</v>
      </c>
      <c r="H4060">
        <v>65</v>
      </c>
      <c r="I4060" t="str">
        <f t="shared" si="1543"/>
        <v>Very Low</v>
      </c>
      <c r="J4060">
        <v>535</v>
      </c>
      <c r="K4060" t="str">
        <f t="shared" si="1544"/>
        <v>Very Low</v>
      </c>
      <c r="L4060" t="s">
        <v>19175</v>
      </c>
      <c r="M4060">
        <v>942</v>
      </c>
      <c r="N4060" t="str">
        <f t="shared" si="1545"/>
        <v>Low</v>
      </c>
      <c r="O4060">
        <v>64423650</v>
      </c>
      <c r="P4060" t="str">
        <f t="shared" si="1546"/>
        <v>Hit</v>
      </c>
      <c r="Q4060" t="s">
        <v>4303</v>
      </c>
      <c r="R4060" t="str">
        <f t="shared" si="1547"/>
        <v>Horror</v>
      </c>
      <c r="S4060">
        <f t="shared" si="1548"/>
        <v>3</v>
      </c>
      <c r="T4060" t="s">
        <v>8462</v>
      </c>
      <c r="U4060" t="s">
        <v>19176</v>
      </c>
      <c r="V4060">
        <v>139329</v>
      </c>
      <c r="W4060" t="str">
        <f t="shared" si="1549"/>
        <v>Medium</v>
      </c>
      <c r="X4060">
        <v>3708</v>
      </c>
      <c r="Y4060" t="str">
        <f t="shared" si="1550"/>
        <v>Low</v>
      </c>
      <c r="Z4060" t="s">
        <v>4574</v>
      </c>
      <c r="AA4060">
        <v>0</v>
      </c>
      <c r="AB4060" t="str">
        <f t="shared" si="1551"/>
        <v>Symbolic Poster</v>
      </c>
      <c r="AC4060" t="s">
        <v>19177</v>
      </c>
      <c r="AD4060" t="s">
        <v>19178</v>
      </c>
      <c r="AE4060">
        <v>578</v>
      </c>
      <c r="AF4060" t="str">
        <f t="shared" si="1552"/>
        <v>Low</v>
      </c>
      <c r="AG4060" t="s">
        <v>9</v>
      </c>
      <c r="AH4060" t="s">
        <v>10</v>
      </c>
      <c r="AI4060" t="s">
        <v>556</v>
      </c>
      <c r="AJ4060" t="str">
        <f t="shared" si="1553"/>
        <v>Adult</v>
      </c>
      <c r="AK4060">
        <v>3000000</v>
      </c>
      <c r="AL4060" t="str">
        <f t="shared" si="1554"/>
        <v>Low Budget</v>
      </c>
      <c r="AM4060">
        <v>2013</v>
      </c>
      <c r="AN4060">
        <f t="shared" si="1555"/>
        <v>12</v>
      </c>
      <c r="AO4060" t="str">
        <f t="shared" si="1556"/>
        <v>Modern Classic</v>
      </c>
      <c r="AP4060">
        <v>810</v>
      </c>
      <c r="AQ4060" t="str">
        <f t="shared" si="1557"/>
        <v>Very Low</v>
      </c>
      <c r="AR4060">
        <v>5.7</v>
      </c>
      <c r="AS4060" t="str">
        <f t="shared" si="1558"/>
        <v>Below Average</v>
      </c>
      <c r="AT4060">
        <v>2.35</v>
      </c>
      <c r="AU4060" t="str">
        <f t="shared" si="1559"/>
        <v>Cinematic Widescreen</v>
      </c>
      <c r="AV4060">
        <v>31000</v>
      </c>
      <c r="AW4060" t="str">
        <f t="shared" si="1560"/>
        <v>Medium</v>
      </c>
    </row>
    <row r="4061" spans="1:49" x14ac:dyDescent="0.3">
      <c r="A4061" t="s">
        <v>0</v>
      </c>
      <c r="B4061" t="s">
        <v>2653</v>
      </c>
      <c r="C4061">
        <v>411</v>
      </c>
      <c r="D4061" t="str">
        <f t="shared" si="1540"/>
        <v>Medium</v>
      </c>
      <c r="E4061">
        <v>110</v>
      </c>
      <c r="F4061" t="str">
        <f t="shared" si="1541"/>
        <v>1h 50m</v>
      </c>
      <c r="G4061" t="str">
        <f t="shared" si="1542"/>
        <v>Standard Movie</v>
      </c>
      <c r="H4061">
        <v>301</v>
      </c>
      <c r="I4061" t="str">
        <f t="shared" si="1543"/>
        <v>Very Low</v>
      </c>
      <c r="J4061">
        <v>412</v>
      </c>
      <c r="K4061" t="str">
        <f t="shared" si="1544"/>
        <v>Very Low</v>
      </c>
      <c r="L4061" t="s">
        <v>19179</v>
      </c>
      <c r="M4061">
        <v>1000</v>
      </c>
      <c r="N4061" t="str">
        <f t="shared" si="1545"/>
        <v>Low</v>
      </c>
      <c r="O4061">
        <v>48056940</v>
      </c>
      <c r="P4061" t="str">
        <f t="shared" si="1546"/>
        <v>Average</v>
      </c>
      <c r="Q4061" t="s">
        <v>5074</v>
      </c>
      <c r="R4061" t="str">
        <f t="shared" si="1547"/>
        <v>Horror</v>
      </c>
      <c r="S4061">
        <f t="shared" si="1548"/>
        <v>2</v>
      </c>
      <c r="T4061" t="s">
        <v>19180</v>
      </c>
      <c r="U4061" t="s">
        <v>19181</v>
      </c>
      <c r="V4061">
        <v>155153</v>
      </c>
      <c r="W4061" t="str">
        <f t="shared" si="1549"/>
        <v>Medium</v>
      </c>
      <c r="X4061">
        <v>2239</v>
      </c>
      <c r="Y4061" t="str">
        <f t="shared" si="1550"/>
        <v>Low</v>
      </c>
      <c r="Z4061" t="s">
        <v>5048</v>
      </c>
      <c r="AA4061">
        <v>0</v>
      </c>
      <c r="AB4061" t="str">
        <f t="shared" si="1551"/>
        <v>Symbolic Poster</v>
      </c>
      <c r="AC4061" t="s">
        <v>19182</v>
      </c>
      <c r="AD4061" t="s">
        <v>19183</v>
      </c>
      <c r="AE4061">
        <v>524</v>
      </c>
      <c r="AF4061" t="str">
        <f t="shared" si="1552"/>
        <v>Low</v>
      </c>
      <c r="AG4061" t="s">
        <v>9</v>
      </c>
      <c r="AH4061" t="s">
        <v>10</v>
      </c>
      <c r="AI4061" t="s">
        <v>556</v>
      </c>
      <c r="AJ4061" t="str">
        <f t="shared" si="1553"/>
        <v>Adult</v>
      </c>
      <c r="AK4061">
        <v>3000000</v>
      </c>
      <c r="AL4061" t="str">
        <f t="shared" si="1554"/>
        <v>Low Budget</v>
      </c>
      <c r="AM4061">
        <v>2012</v>
      </c>
      <c r="AN4061">
        <f t="shared" si="1555"/>
        <v>13</v>
      </c>
      <c r="AO4061" t="str">
        <f t="shared" si="1556"/>
        <v>Modern Classic</v>
      </c>
      <c r="AP4061">
        <v>419</v>
      </c>
      <c r="AQ4061" t="str">
        <f t="shared" si="1557"/>
        <v>Very Low</v>
      </c>
      <c r="AR4061">
        <v>6.8</v>
      </c>
      <c r="AS4061" t="str">
        <f t="shared" si="1558"/>
        <v>Average</v>
      </c>
      <c r="AT4061">
        <v>2.35</v>
      </c>
      <c r="AU4061" t="str">
        <f t="shared" si="1559"/>
        <v>Cinematic Widescreen</v>
      </c>
      <c r="AV4061">
        <v>58000</v>
      </c>
      <c r="AW4061" t="str">
        <f t="shared" si="1560"/>
        <v>High</v>
      </c>
    </row>
    <row r="4062" spans="1:49" x14ac:dyDescent="0.3">
      <c r="A4062" t="s">
        <v>0</v>
      </c>
      <c r="B4062" t="s">
        <v>13063</v>
      </c>
      <c r="C4062">
        <v>24</v>
      </c>
      <c r="D4062" t="str">
        <f t="shared" si="1540"/>
        <v>Very Low</v>
      </c>
      <c r="E4062">
        <v>113</v>
      </c>
      <c r="F4062" t="str">
        <f t="shared" si="1541"/>
        <v>1h 53m</v>
      </c>
      <c r="G4062" t="str">
        <f t="shared" si="1542"/>
        <v>Standard Movie</v>
      </c>
      <c r="H4062">
        <v>9</v>
      </c>
      <c r="I4062" t="str">
        <f t="shared" si="1543"/>
        <v>Very Low</v>
      </c>
      <c r="J4062">
        <v>12</v>
      </c>
      <c r="K4062" t="str">
        <f t="shared" si="1544"/>
        <v>Very Low</v>
      </c>
      <c r="L4062" t="s">
        <v>19184</v>
      </c>
      <c r="M4062">
        <v>71</v>
      </c>
      <c r="N4062" t="str">
        <f t="shared" si="1545"/>
        <v>Low</v>
      </c>
      <c r="O4062">
        <v>19184015</v>
      </c>
      <c r="P4062" t="str">
        <f t="shared" si="1546"/>
        <v>Average</v>
      </c>
      <c r="Q4062" t="s">
        <v>19185</v>
      </c>
      <c r="R4062" t="str">
        <f t="shared" si="1547"/>
        <v>Biography</v>
      </c>
      <c r="S4062">
        <f t="shared" si="1548"/>
        <v>3</v>
      </c>
      <c r="T4062" t="s">
        <v>1570</v>
      </c>
      <c r="U4062" t="s">
        <v>19186</v>
      </c>
      <c r="V4062">
        <v>1466</v>
      </c>
      <c r="W4062" t="str">
        <f t="shared" si="1549"/>
        <v>Very Low</v>
      </c>
      <c r="X4062">
        <v>159</v>
      </c>
      <c r="Y4062" t="str">
        <f t="shared" si="1550"/>
        <v>Very Low</v>
      </c>
      <c r="Z4062" t="s">
        <v>19187</v>
      </c>
      <c r="AA4062">
        <v>1</v>
      </c>
      <c r="AB4062" t="str">
        <f t="shared" si="1551"/>
        <v>Solo Star Poster</v>
      </c>
      <c r="AC4062" t="s">
        <v>19188</v>
      </c>
      <c r="AD4062" t="s">
        <v>19189</v>
      </c>
      <c r="AE4062">
        <v>35</v>
      </c>
      <c r="AF4062" t="str">
        <f t="shared" si="1552"/>
        <v>Very Low</v>
      </c>
      <c r="AG4062" t="s">
        <v>9</v>
      </c>
      <c r="AH4062" t="s">
        <v>10</v>
      </c>
      <c r="AI4062" t="s">
        <v>556</v>
      </c>
      <c r="AJ4062" t="str">
        <f t="shared" si="1553"/>
        <v>Adult</v>
      </c>
      <c r="AK4062">
        <v>3000000</v>
      </c>
      <c r="AL4062" t="str">
        <f t="shared" si="1554"/>
        <v>Low Budget</v>
      </c>
      <c r="AM4062">
        <v>2002</v>
      </c>
      <c r="AN4062">
        <f t="shared" si="1555"/>
        <v>23</v>
      </c>
      <c r="AO4062" t="str">
        <f t="shared" si="1556"/>
        <v>Old Classic</v>
      </c>
      <c r="AP4062">
        <v>65</v>
      </c>
      <c r="AQ4062" t="str">
        <f t="shared" si="1557"/>
        <v>Very Low</v>
      </c>
      <c r="AR4062">
        <v>5.4</v>
      </c>
      <c r="AS4062" t="str">
        <f t="shared" si="1558"/>
        <v>Below Average</v>
      </c>
      <c r="AT4062">
        <v>1.85</v>
      </c>
      <c r="AU4062" t="str">
        <f t="shared" si="1559"/>
        <v>HDTV / Widescreen</v>
      </c>
      <c r="AV4062">
        <v>63</v>
      </c>
      <c r="AW4062" t="str">
        <f t="shared" si="1560"/>
        <v>Very Low</v>
      </c>
    </row>
    <row r="4063" spans="1:49" x14ac:dyDescent="0.3">
      <c r="A4063" t="s">
        <v>0</v>
      </c>
      <c r="B4063" t="s">
        <v>18868</v>
      </c>
      <c r="C4063">
        <v>70</v>
      </c>
      <c r="D4063" t="str">
        <f t="shared" si="1540"/>
        <v>Low</v>
      </c>
      <c r="E4063">
        <v>108</v>
      </c>
      <c r="F4063" t="str">
        <f t="shared" si="1541"/>
        <v>1h 48m</v>
      </c>
      <c r="G4063" t="str">
        <f t="shared" si="1542"/>
        <v>Standard Movie</v>
      </c>
      <c r="H4063">
        <v>174</v>
      </c>
      <c r="I4063" t="str">
        <f t="shared" si="1543"/>
        <v>Very Low</v>
      </c>
      <c r="J4063">
        <v>110</v>
      </c>
      <c r="K4063" t="str">
        <f t="shared" si="1544"/>
        <v>Very Low</v>
      </c>
      <c r="L4063" t="s">
        <v>17950</v>
      </c>
      <c r="M4063">
        <v>253</v>
      </c>
      <c r="N4063" t="str">
        <f t="shared" si="1545"/>
        <v>Low</v>
      </c>
      <c r="O4063">
        <f t="shared" ref="O4063:O4064" si="1564">O4062</f>
        <v>19184015</v>
      </c>
      <c r="P4063" t="str">
        <f t="shared" si="1546"/>
        <v>Average</v>
      </c>
      <c r="Q4063" t="s">
        <v>185</v>
      </c>
      <c r="R4063" t="str">
        <f t="shared" si="1547"/>
        <v>Drama</v>
      </c>
      <c r="S4063">
        <f t="shared" si="1548"/>
        <v>2</v>
      </c>
      <c r="T4063" t="s">
        <v>19190</v>
      </c>
      <c r="U4063" t="s">
        <v>19191</v>
      </c>
      <c r="V4063">
        <v>33741</v>
      </c>
      <c r="W4063" t="str">
        <f t="shared" si="1549"/>
        <v>Low</v>
      </c>
      <c r="X4063">
        <v>649</v>
      </c>
      <c r="Y4063" t="str">
        <f t="shared" si="1550"/>
        <v>Very Low</v>
      </c>
      <c r="Z4063" t="s">
        <v>19192</v>
      </c>
      <c r="AA4063">
        <v>0</v>
      </c>
      <c r="AB4063" t="str">
        <f t="shared" si="1551"/>
        <v>Symbolic Poster</v>
      </c>
      <c r="AC4063" t="s">
        <v>19193</v>
      </c>
      <c r="AD4063" t="s">
        <v>19194</v>
      </c>
      <c r="AE4063">
        <v>141</v>
      </c>
      <c r="AF4063" t="str">
        <f t="shared" si="1552"/>
        <v>Very Low</v>
      </c>
      <c r="AG4063" t="s">
        <v>9</v>
      </c>
      <c r="AH4063" t="s">
        <v>10</v>
      </c>
      <c r="AI4063" t="s">
        <v>6007</v>
      </c>
      <c r="AJ4063" t="str">
        <f t="shared" si="1553"/>
        <v>Other/Unknown</v>
      </c>
      <c r="AK4063">
        <v>3000000</v>
      </c>
      <c r="AL4063" t="str">
        <f t="shared" si="1554"/>
        <v>Low Budget</v>
      </c>
      <c r="AM4063">
        <v>1958</v>
      </c>
      <c r="AN4063">
        <f t="shared" si="1555"/>
        <v>67</v>
      </c>
      <c r="AO4063" t="str">
        <f t="shared" si="1556"/>
        <v>Old Classic</v>
      </c>
      <c r="AP4063">
        <v>197</v>
      </c>
      <c r="AQ4063" t="str">
        <f t="shared" si="1557"/>
        <v>Very Low</v>
      </c>
      <c r="AR4063">
        <v>8.1</v>
      </c>
      <c r="AS4063" t="str">
        <f t="shared" si="1558"/>
        <v>Excellent</v>
      </c>
      <c r="AT4063">
        <v>1.85</v>
      </c>
      <c r="AU4063" t="str">
        <f t="shared" si="1559"/>
        <v>HDTV / Widescreen</v>
      </c>
      <c r="AV4063">
        <v>0</v>
      </c>
      <c r="AW4063" t="str">
        <f t="shared" si="1560"/>
        <v>Very Low</v>
      </c>
    </row>
    <row r="4064" spans="1:49" x14ac:dyDescent="0.3">
      <c r="A4064" t="s">
        <v>0</v>
      </c>
      <c r="B4064" t="s">
        <v>19195</v>
      </c>
      <c r="C4064">
        <v>78</v>
      </c>
      <c r="D4064" t="str">
        <f t="shared" si="1540"/>
        <v>Low</v>
      </c>
      <c r="E4064">
        <v>95</v>
      </c>
      <c r="F4064" t="str">
        <f t="shared" si="1541"/>
        <v>1h 35m</v>
      </c>
      <c r="G4064" t="str">
        <f t="shared" si="1542"/>
        <v>Standard Movie</v>
      </c>
      <c r="H4064">
        <v>57</v>
      </c>
      <c r="I4064" t="str">
        <f t="shared" si="1543"/>
        <v>Very Low</v>
      </c>
      <c r="J4064">
        <v>158</v>
      </c>
      <c r="K4064" t="str">
        <f t="shared" si="1544"/>
        <v>Very Low</v>
      </c>
      <c r="L4064" t="s">
        <v>19196</v>
      </c>
      <c r="M4064">
        <v>220</v>
      </c>
      <c r="N4064" t="str">
        <f t="shared" si="1545"/>
        <v>Low</v>
      </c>
      <c r="O4064">
        <f t="shared" si="1564"/>
        <v>19184015</v>
      </c>
      <c r="P4064" t="str">
        <f t="shared" si="1546"/>
        <v>Average</v>
      </c>
      <c r="Q4064" t="s">
        <v>44</v>
      </c>
      <c r="R4064" t="str">
        <f t="shared" si="1547"/>
        <v>Action</v>
      </c>
      <c r="S4064">
        <f t="shared" si="1548"/>
        <v>3</v>
      </c>
      <c r="T4064" t="s">
        <v>19197</v>
      </c>
      <c r="U4064" t="s">
        <v>19198</v>
      </c>
      <c r="V4064">
        <v>32378</v>
      </c>
      <c r="W4064" t="str">
        <f t="shared" si="1549"/>
        <v>Low</v>
      </c>
      <c r="X4064">
        <v>1186</v>
      </c>
      <c r="Y4064" t="str">
        <f t="shared" si="1550"/>
        <v>Low</v>
      </c>
      <c r="Z4064" t="s">
        <v>19199</v>
      </c>
      <c r="AA4064">
        <v>0</v>
      </c>
      <c r="AB4064" t="str">
        <f t="shared" si="1551"/>
        <v>Symbolic Poster</v>
      </c>
      <c r="AC4064" t="s">
        <v>19200</v>
      </c>
      <c r="AD4064" t="s">
        <v>19201</v>
      </c>
      <c r="AE4064">
        <v>150</v>
      </c>
      <c r="AF4064" t="str">
        <f t="shared" si="1552"/>
        <v>Very Low</v>
      </c>
      <c r="AG4064" t="s">
        <v>9</v>
      </c>
      <c r="AH4064" t="s">
        <v>10</v>
      </c>
      <c r="AI4064" t="s">
        <v>248</v>
      </c>
      <c r="AJ4064" t="str">
        <f t="shared" si="1553"/>
        <v>Family</v>
      </c>
      <c r="AK4064">
        <v>3000000</v>
      </c>
      <c r="AL4064" t="str">
        <f t="shared" si="1554"/>
        <v>Low Budget</v>
      </c>
      <c r="AM4064">
        <v>1970</v>
      </c>
      <c r="AN4064">
        <f t="shared" si="1555"/>
        <v>55</v>
      </c>
      <c r="AO4064" t="str">
        <f t="shared" si="1556"/>
        <v>Old Classic</v>
      </c>
      <c r="AP4064">
        <v>162</v>
      </c>
      <c r="AQ4064" t="str">
        <f t="shared" si="1557"/>
        <v>Very Low</v>
      </c>
      <c r="AR4064">
        <v>6.1</v>
      </c>
      <c r="AS4064" t="str">
        <f t="shared" si="1558"/>
        <v>Average</v>
      </c>
      <c r="AT4064">
        <v>2.35</v>
      </c>
      <c r="AU4064" t="str">
        <f t="shared" si="1559"/>
        <v>Cinematic Widescreen</v>
      </c>
      <c r="AV4064">
        <v>0</v>
      </c>
      <c r="AW4064" t="str">
        <f t="shared" si="1560"/>
        <v>Very Low</v>
      </c>
    </row>
    <row r="4065" spans="1:49" x14ac:dyDescent="0.3">
      <c r="A4065" t="s">
        <v>0</v>
      </c>
      <c r="B4065" t="s">
        <v>7113</v>
      </c>
      <c r="C4065">
        <v>35</v>
      </c>
      <c r="D4065" t="str">
        <f t="shared" si="1540"/>
        <v>Very Low</v>
      </c>
      <c r="E4065">
        <v>98</v>
      </c>
      <c r="F4065" t="str">
        <f t="shared" si="1541"/>
        <v>1h 38m</v>
      </c>
      <c r="G4065" t="str">
        <f t="shared" si="1542"/>
        <v>Standard Movie</v>
      </c>
      <c r="H4065">
        <v>188</v>
      </c>
      <c r="I4065" t="str">
        <f t="shared" si="1543"/>
        <v>Very Low</v>
      </c>
      <c r="J4065">
        <v>693</v>
      </c>
      <c r="K4065" t="str">
        <f t="shared" si="1544"/>
        <v>Very Low</v>
      </c>
      <c r="L4065" t="s">
        <v>3804</v>
      </c>
      <c r="M4065">
        <v>2000</v>
      </c>
      <c r="N4065" t="str">
        <f t="shared" si="1545"/>
        <v>Low</v>
      </c>
      <c r="O4065">
        <v>24629916</v>
      </c>
      <c r="P4065" t="str">
        <f t="shared" si="1546"/>
        <v>Average</v>
      </c>
      <c r="Q4065" t="s">
        <v>7416</v>
      </c>
      <c r="R4065" t="str">
        <f t="shared" si="1547"/>
        <v>Comedy</v>
      </c>
      <c r="S4065">
        <f t="shared" si="1548"/>
        <v>4</v>
      </c>
      <c r="T4065" t="s">
        <v>4342</v>
      </c>
      <c r="U4065" t="s">
        <v>19202</v>
      </c>
      <c r="V4065">
        <v>12942</v>
      </c>
      <c r="W4065" t="str">
        <f t="shared" si="1549"/>
        <v>Low</v>
      </c>
      <c r="X4065">
        <v>4277</v>
      </c>
      <c r="Y4065" t="str">
        <f t="shared" si="1550"/>
        <v>Low</v>
      </c>
      <c r="Z4065" t="s">
        <v>2003</v>
      </c>
      <c r="AA4065">
        <v>0</v>
      </c>
      <c r="AB4065" t="str">
        <f t="shared" si="1551"/>
        <v>Symbolic Poster</v>
      </c>
      <c r="AC4065" t="s">
        <v>19203</v>
      </c>
      <c r="AD4065" t="s">
        <v>19204</v>
      </c>
      <c r="AE4065">
        <v>34</v>
      </c>
      <c r="AF4065" t="str">
        <f t="shared" si="1552"/>
        <v>Very Low</v>
      </c>
      <c r="AG4065" t="s">
        <v>9</v>
      </c>
      <c r="AH4065" t="s">
        <v>10</v>
      </c>
      <c r="AI4065" t="s">
        <v>66</v>
      </c>
      <c r="AJ4065" t="str">
        <f t="shared" si="1553"/>
        <v>Family</v>
      </c>
      <c r="AK4065">
        <v>3000000</v>
      </c>
      <c r="AL4065" t="str">
        <f t="shared" si="1554"/>
        <v>Low Budget</v>
      </c>
      <c r="AM4065">
        <v>1997</v>
      </c>
      <c r="AN4065">
        <f t="shared" si="1555"/>
        <v>28</v>
      </c>
      <c r="AO4065" t="str">
        <f t="shared" si="1556"/>
        <v>Old Classic</v>
      </c>
      <c r="AP4065">
        <v>970</v>
      </c>
      <c r="AQ4065" t="str">
        <f t="shared" si="1557"/>
        <v>Very Low</v>
      </c>
      <c r="AR4065">
        <v>5.0999999999999996</v>
      </c>
      <c r="AS4065" t="str">
        <f t="shared" si="1558"/>
        <v>Below Average</v>
      </c>
      <c r="AT4065">
        <v>1.85</v>
      </c>
      <c r="AU4065" t="str">
        <f t="shared" si="1559"/>
        <v>HDTV / Widescreen</v>
      </c>
      <c r="AV4065">
        <v>902</v>
      </c>
      <c r="AW4065" t="str">
        <f t="shared" si="1560"/>
        <v>Very Low</v>
      </c>
    </row>
    <row r="4066" spans="1:49" x14ac:dyDescent="0.3">
      <c r="A4066" t="s">
        <v>0</v>
      </c>
      <c r="B4066" t="s">
        <v>19205</v>
      </c>
      <c r="C4066">
        <v>39</v>
      </c>
      <c r="D4066" t="str">
        <f t="shared" si="1540"/>
        <v>Very Low</v>
      </c>
      <c r="E4066">
        <v>93</v>
      </c>
      <c r="F4066" t="str">
        <f t="shared" si="1541"/>
        <v>1h 33m</v>
      </c>
      <c r="G4066" t="str">
        <f t="shared" si="1542"/>
        <v>Standard Movie</v>
      </c>
      <c r="H4066">
        <v>8</v>
      </c>
      <c r="I4066" t="str">
        <f t="shared" si="1543"/>
        <v>Very Low</v>
      </c>
      <c r="J4066">
        <v>49</v>
      </c>
      <c r="K4066" t="str">
        <f t="shared" si="1544"/>
        <v>Very Low</v>
      </c>
      <c r="L4066" t="s">
        <v>19206</v>
      </c>
      <c r="M4066">
        <v>88</v>
      </c>
      <c r="N4066" t="str">
        <f t="shared" si="1545"/>
        <v>Low</v>
      </c>
      <c r="O4066">
        <f>O4065</f>
        <v>24629916</v>
      </c>
      <c r="P4066" t="str">
        <f t="shared" si="1546"/>
        <v>Average</v>
      </c>
      <c r="Q4066" t="s">
        <v>2132</v>
      </c>
      <c r="R4066" t="str">
        <f t="shared" si="1547"/>
        <v>Action</v>
      </c>
      <c r="S4066">
        <f t="shared" si="1548"/>
        <v>6</v>
      </c>
      <c r="T4066" t="s">
        <v>19207</v>
      </c>
      <c r="U4066" t="s">
        <v>19208</v>
      </c>
      <c r="V4066">
        <v>9066</v>
      </c>
      <c r="W4066" t="str">
        <f t="shared" si="1549"/>
        <v>Very Low</v>
      </c>
      <c r="X4066">
        <v>373</v>
      </c>
      <c r="Y4066" t="str">
        <f t="shared" si="1550"/>
        <v>Very Low</v>
      </c>
      <c r="Z4066" t="s">
        <v>19209</v>
      </c>
      <c r="AA4066">
        <v>0</v>
      </c>
      <c r="AB4066" t="str">
        <f t="shared" si="1551"/>
        <v>Symbolic Poster</v>
      </c>
      <c r="AC4066" t="s">
        <v>19210</v>
      </c>
      <c r="AD4066" t="s">
        <v>19211</v>
      </c>
      <c r="AE4066">
        <v>55</v>
      </c>
      <c r="AF4066" t="str">
        <f t="shared" si="1552"/>
        <v>Very Low</v>
      </c>
      <c r="AG4066" t="s">
        <v>647</v>
      </c>
      <c r="AH4066" t="s">
        <v>648</v>
      </c>
      <c r="AI4066" t="s">
        <v>248</v>
      </c>
      <c r="AJ4066" t="str">
        <f t="shared" si="1553"/>
        <v>Family</v>
      </c>
      <c r="AK4066">
        <v>16000000</v>
      </c>
      <c r="AL4066" t="str">
        <f t="shared" si="1554"/>
        <v>Low Budget</v>
      </c>
      <c r="AM4066">
        <v>2000</v>
      </c>
      <c r="AN4066">
        <f t="shared" si="1555"/>
        <v>25</v>
      </c>
      <c r="AO4066" t="str">
        <f t="shared" si="1556"/>
        <v>Old Classic</v>
      </c>
      <c r="AP4066">
        <v>82</v>
      </c>
      <c r="AQ4066" t="str">
        <f t="shared" si="1557"/>
        <v>Very Low</v>
      </c>
      <c r="AR4066">
        <v>5.6</v>
      </c>
      <c r="AS4066" t="str">
        <f t="shared" si="1558"/>
        <v>Below Average</v>
      </c>
      <c r="AT4066">
        <v>1.85</v>
      </c>
      <c r="AU4066" t="str">
        <f t="shared" si="1559"/>
        <v>HDTV / Widescreen</v>
      </c>
      <c r="AV4066">
        <v>38</v>
      </c>
      <c r="AW4066" t="str">
        <f t="shared" si="1560"/>
        <v>Very Low</v>
      </c>
    </row>
    <row r="4067" spans="1:49" x14ac:dyDescent="0.3">
      <c r="A4067" t="s">
        <v>0</v>
      </c>
      <c r="B4067" t="s">
        <v>19212</v>
      </c>
      <c r="C4067">
        <v>158</v>
      </c>
      <c r="D4067" t="str">
        <f t="shared" si="1540"/>
        <v>Low</v>
      </c>
      <c r="E4067">
        <v>86</v>
      </c>
      <c r="F4067" t="str">
        <f t="shared" si="1541"/>
        <v>1h 26m</v>
      </c>
      <c r="G4067" t="str">
        <f t="shared" si="1542"/>
        <v>Featurette</v>
      </c>
      <c r="H4067">
        <v>41</v>
      </c>
      <c r="I4067" t="str">
        <f t="shared" si="1543"/>
        <v>Very Low</v>
      </c>
      <c r="J4067">
        <v>155</v>
      </c>
      <c r="K4067" t="str">
        <f t="shared" si="1544"/>
        <v>Very Low</v>
      </c>
      <c r="L4067" t="s">
        <v>19213</v>
      </c>
      <c r="M4067">
        <v>956</v>
      </c>
      <c r="N4067" t="str">
        <f t="shared" si="1545"/>
        <v>Low</v>
      </c>
      <c r="O4067">
        <v>19472057</v>
      </c>
      <c r="P4067" t="str">
        <f t="shared" si="1546"/>
        <v>Average</v>
      </c>
      <c r="Q4067" t="s">
        <v>5515</v>
      </c>
      <c r="R4067" t="str">
        <f t="shared" si="1547"/>
        <v>Horror</v>
      </c>
      <c r="S4067">
        <f t="shared" si="1548"/>
        <v>2</v>
      </c>
      <c r="T4067" t="s">
        <v>987</v>
      </c>
      <c r="U4067" t="s">
        <v>19214</v>
      </c>
      <c r="V4067">
        <v>25332</v>
      </c>
      <c r="W4067" t="str">
        <f t="shared" si="1549"/>
        <v>Low</v>
      </c>
      <c r="X4067">
        <v>1862</v>
      </c>
      <c r="Y4067" t="str">
        <f t="shared" si="1550"/>
        <v>Low</v>
      </c>
      <c r="Z4067" t="s">
        <v>19215</v>
      </c>
      <c r="AA4067">
        <v>0</v>
      </c>
      <c r="AB4067" t="str">
        <f t="shared" si="1551"/>
        <v>Symbolic Poster</v>
      </c>
      <c r="AC4067" t="s">
        <v>19216</v>
      </c>
      <c r="AD4067" t="s">
        <v>19217</v>
      </c>
      <c r="AE4067">
        <v>307</v>
      </c>
      <c r="AF4067" t="str">
        <f t="shared" si="1552"/>
        <v>Very Low</v>
      </c>
      <c r="AG4067" t="s">
        <v>9</v>
      </c>
      <c r="AH4067" t="s">
        <v>10</v>
      </c>
      <c r="AI4067" t="s">
        <v>556</v>
      </c>
      <c r="AJ4067" t="str">
        <f t="shared" si="1553"/>
        <v>Adult</v>
      </c>
      <c r="AK4067">
        <v>3000000</v>
      </c>
      <c r="AL4067" t="str">
        <f t="shared" si="1554"/>
        <v>Low Budget</v>
      </c>
      <c r="AM4067">
        <v>1986</v>
      </c>
      <c r="AN4067">
        <f t="shared" si="1555"/>
        <v>39</v>
      </c>
      <c r="AO4067" t="str">
        <f t="shared" si="1556"/>
        <v>Old Classic</v>
      </c>
      <c r="AP4067">
        <v>316</v>
      </c>
      <c r="AQ4067" t="str">
        <f t="shared" si="1557"/>
        <v>Very Low</v>
      </c>
      <c r="AR4067">
        <v>5.9</v>
      </c>
      <c r="AS4067" t="str">
        <f t="shared" si="1558"/>
        <v>Below Average</v>
      </c>
      <c r="AT4067">
        <v>1.85</v>
      </c>
      <c r="AU4067" t="str">
        <f t="shared" si="1559"/>
        <v>HDTV / Widescreen</v>
      </c>
      <c r="AV4067">
        <v>0</v>
      </c>
      <c r="AW4067" t="str">
        <f t="shared" si="1560"/>
        <v>Very Low</v>
      </c>
    </row>
    <row r="4068" spans="1:49" x14ac:dyDescent="0.3">
      <c r="A4068" t="s">
        <v>0</v>
      </c>
      <c r="B4068" t="s">
        <v>9036</v>
      </c>
      <c r="C4068">
        <v>122</v>
      </c>
      <c r="D4068" t="str">
        <f t="shared" si="1540"/>
        <v>Low</v>
      </c>
      <c r="E4068">
        <v>161</v>
      </c>
      <c r="F4068" t="str">
        <f t="shared" si="1541"/>
        <v>2h 41m</v>
      </c>
      <c r="G4068" t="str">
        <f t="shared" si="1542"/>
        <v>Long Movie</v>
      </c>
      <c r="H4068">
        <v>767</v>
      </c>
      <c r="I4068" t="str">
        <f t="shared" si="1543"/>
        <v>Very Low</v>
      </c>
      <c r="J4068">
        <v>87</v>
      </c>
      <c r="K4068" t="str">
        <f t="shared" si="1544"/>
        <v>Very Low</v>
      </c>
      <c r="L4068" t="s">
        <v>19218</v>
      </c>
      <c r="M4068">
        <v>682</v>
      </c>
      <c r="N4068" t="str">
        <f t="shared" si="1545"/>
        <v>Low</v>
      </c>
      <c r="O4068">
        <v>27200000</v>
      </c>
      <c r="P4068" t="str">
        <f t="shared" si="1546"/>
        <v>Average</v>
      </c>
      <c r="Q4068" t="s">
        <v>3293</v>
      </c>
      <c r="R4068" t="str">
        <f t="shared" si="1547"/>
        <v>Adventure</v>
      </c>
      <c r="S4068">
        <f t="shared" si="1548"/>
        <v>3</v>
      </c>
      <c r="T4068" t="s">
        <v>17167</v>
      </c>
      <c r="U4068" t="s">
        <v>19219</v>
      </c>
      <c r="V4068">
        <v>149444</v>
      </c>
      <c r="W4068" t="str">
        <f t="shared" si="1549"/>
        <v>Medium</v>
      </c>
      <c r="X4068">
        <v>1035</v>
      </c>
      <c r="Y4068" t="str">
        <f t="shared" si="1550"/>
        <v>Low</v>
      </c>
      <c r="Z4068" t="s">
        <v>10031</v>
      </c>
      <c r="AA4068">
        <v>2</v>
      </c>
      <c r="AB4068" t="str">
        <f t="shared" si="1551"/>
        <v>Duo/Trio Poster</v>
      </c>
      <c r="AC4068" t="s">
        <v>19220</v>
      </c>
      <c r="AD4068" t="s">
        <v>19221</v>
      </c>
      <c r="AE4068">
        <v>273</v>
      </c>
      <c r="AF4068" t="str">
        <f t="shared" si="1552"/>
        <v>Very Low</v>
      </c>
      <c r="AG4068" t="s">
        <v>9</v>
      </c>
      <c r="AH4068" t="s">
        <v>28</v>
      </c>
      <c r="AI4068" t="s">
        <v>66</v>
      </c>
      <c r="AJ4068" t="str">
        <f t="shared" si="1553"/>
        <v>Family</v>
      </c>
      <c r="AK4068">
        <v>3000000</v>
      </c>
      <c r="AL4068" t="str">
        <f t="shared" si="1554"/>
        <v>Low Budget</v>
      </c>
      <c r="AM4068">
        <v>1957</v>
      </c>
      <c r="AN4068">
        <f t="shared" si="1555"/>
        <v>68</v>
      </c>
      <c r="AO4068" t="str">
        <f t="shared" si="1556"/>
        <v>Old Classic</v>
      </c>
      <c r="AP4068">
        <v>119</v>
      </c>
      <c r="AQ4068" t="str">
        <f t="shared" si="1557"/>
        <v>Very Low</v>
      </c>
      <c r="AR4068">
        <v>8.1999999999999993</v>
      </c>
      <c r="AS4068" t="str">
        <f t="shared" si="1558"/>
        <v>Excellent</v>
      </c>
      <c r="AT4068">
        <v>2.35</v>
      </c>
      <c r="AU4068" t="str">
        <f t="shared" si="1559"/>
        <v>Cinematic Widescreen</v>
      </c>
      <c r="AV4068">
        <v>0</v>
      </c>
      <c r="AW4068" t="str">
        <f t="shared" si="1560"/>
        <v>Very Low</v>
      </c>
    </row>
    <row r="4069" spans="1:49" x14ac:dyDescent="0.3">
      <c r="A4069" t="s">
        <v>0</v>
      </c>
      <c r="B4069" t="s">
        <v>5404</v>
      </c>
      <c r="C4069">
        <v>16</v>
      </c>
      <c r="D4069" t="str">
        <f t="shared" si="1540"/>
        <v>Very Low</v>
      </c>
      <c r="E4069">
        <v>100</v>
      </c>
      <c r="F4069" t="str">
        <f t="shared" si="1541"/>
        <v>1h 40m</v>
      </c>
      <c r="G4069" t="str">
        <f t="shared" si="1542"/>
        <v>Standard Movie</v>
      </c>
      <c r="H4069">
        <v>32</v>
      </c>
      <c r="I4069" t="str">
        <f t="shared" si="1543"/>
        <v>Very Low</v>
      </c>
      <c r="J4069">
        <v>175</v>
      </c>
      <c r="K4069" t="str">
        <f t="shared" si="1544"/>
        <v>Very Low</v>
      </c>
      <c r="L4069" t="s">
        <v>18199</v>
      </c>
      <c r="M4069">
        <v>610</v>
      </c>
      <c r="N4069" t="str">
        <f t="shared" si="1545"/>
        <v>Low</v>
      </c>
      <c r="O4069">
        <v>15369573</v>
      </c>
      <c r="P4069" t="str">
        <f t="shared" si="1546"/>
        <v>Average</v>
      </c>
      <c r="Q4069" t="s">
        <v>1846</v>
      </c>
      <c r="R4069" t="str">
        <f t="shared" si="1547"/>
        <v>Adventure</v>
      </c>
      <c r="S4069">
        <f t="shared" si="1548"/>
        <v>3</v>
      </c>
      <c r="T4069" t="s">
        <v>2957</v>
      </c>
      <c r="U4069" t="s">
        <v>19222</v>
      </c>
      <c r="V4069">
        <v>2580</v>
      </c>
      <c r="W4069" t="str">
        <f t="shared" si="1549"/>
        <v>Very Low</v>
      </c>
      <c r="X4069">
        <v>1441</v>
      </c>
      <c r="Y4069" t="str">
        <f t="shared" si="1550"/>
        <v>Low</v>
      </c>
      <c r="Z4069" t="s">
        <v>19223</v>
      </c>
      <c r="AA4069">
        <v>1</v>
      </c>
      <c r="AB4069" t="str">
        <f t="shared" si="1551"/>
        <v>Solo Star Poster</v>
      </c>
      <c r="AC4069" t="s">
        <v>19224</v>
      </c>
      <c r="AD4069" t="s">
        <v>19225</v>
      </c>
      <c r="AE4069">
        <v>54</v>
      </c>
      <c r="AF4069" t="str">
        <f t="shared" si="1552"/>
        <v>Very Low</v>
      </c>
      <c r="AG4069" t="s">
        <v>9</v>
      </c>
      <c r="AH4069" t="s">
        <v>10</v>
      </c>
      <c r="AI4069" t="s">
        <v>66</v>
      </c>
      <c r="AJ4069" t="str">
        <f t="shared" si="1553"/>
        <v>Family</v>
      </c>
      <c r="AK4069">
        <v>3000000</v>
      </c>
      <c r="AL4069" t="str">
        <f t="shared" si="1554"/>
        <v>Low Budget</v>
      </c>
      <c r="AM4069">
        <v>1990</v>
      </c>
      <c r="AN4069">
        <f t="shared" si="1555"/>
        <v>35</v>
      </c>
      <c r="AO4069" t="str">
        <f t="shared" si="1556"/>
        <v>Old Classic</v>
      </c>
      <c r="AP4069">
        <v>232</v>
      </c>
      <c r="AQ4069" t="str">
        <f t="shared" si="1557"/>
        <v>Very Low</v>
      </c>
      <c r="AR4069">
        <v>5.3</v>
      </c>
      <c r="AS4069" t="str">
        <f t="shared" si="1558"/>
        <v>Below Average</v>
      </c>
      <c r="AT4069">
        <v>1.85</v>
      </c>
      <c r="AU4069" t="str">
        <f t="shared" si="1559"/>
        <v>HDTV / Widescreen</v>
      </c>
      <c r="AV4069">
        <v>710</v>
      </c>
      <c r="AW4069" t="str">
        <f t="shared" si="1560"/>
        <v>Very Low</v>
      </c>
    </row>
    <row r="4070" spans="1:49" x14ac:dyDescent="0.3">
      <c r="A4070" t="s">
        <v>0</v>
      </c>
      <c r="B4070" t="s">
        <v>11003</v>
      </c>
      <c r="C4070">
        <v>67</v>
      </c>
      <c r="D4070" t="str">
        <f t="shared" si="1540"/>
        <v>Low</v>
      </c>
      <c r="E4070">
        <v>120</v>
      </c>
      <c r="F4070" t="str">
        <f t="shared" si="1541"/>
        <v>2h 0m</v>
      </c>
      <c r="G4070" t="str">
        <f t="shared" si="1542"/>
        <v>Standard Movie</v>
      </c>
      <c r="H4070">
        <v>13000</v>
      </c>
      <c r="I4070" t="str">
        <f t="shared" si="1543"/>
        <v>Medium</v>
      </c>
      <c r="J4070">
        <v>416</v>
      </c>
      <c r="K4070" t="str">
        <f t="shared" si="1544"/>
        <v>Very Low</v>
      </c>
      <c r="L4070" t="s">
        <v>10407</v>
      </c>
      <c r="M4070">
        <v>897</v>
      </c>
      <c r="N4070" t="str">
        <f t="shared" si="1545"/>
        <v>Low</v>
      </c>
      <c r="O4070">
        <f t="shared" ref="O4070:O4071" si="1565">O4069</f>
        <v>15369573</v>
      </c>
      <c r="P4070" t="str">
        <f t="shared" si="1546"/>
        <v>Average</v>
      </c>
      <c r="Q4070" t="s">
        <v>19226</v>
      </c>
      <c r="R4070" t="str">
        <f t="shared" si="1547"/>
        <v>Comedy</v>
      </c>
      <c r="S4070">
        <f t="shared" si="1548"/>
        <v>2</v>
      </c>
      <c r="T4070" t="s">
        <v>4239</v>
      </c>
      <c r="U4070" t="s">
        <v>19227</v>
      </c>
      <c r="V4070">
        <v>15293</v>
      </c>
      <c r="W4070" t="str">
        <f t="shared" si="1549"/>
        <v>Low</v>
      </c>
      <c r="X4070">
        <v>2811</v>
      </c>
      <c r="Y4070" t="str">
        <f t="shared" si="1550"/>
        <v>Low</v>
      </c>
      <c r="Z4070" t="s">
        <v>3668</v>
      </c>
      <c r="AA4070">
        <v>1</v>
      </c>
      <c r="AB4070" t="str">
        <f t="shared" si="1551"/>
        <v>Solo Star Poster</v>
      </c>
      <c r="AC4070" t="s">
        <v>19228</v>
      </c>
      <c r="AD4070" t="s">
        <v>19229</v>
      </c>
      <c r="AE4070">
        <v>111</v>
      </c>
      <c r="AF4070" t="str">
        <f t="shared" si="1552"/>
        <v>Very Low</v>
      </c>
      <c r="AG4070" t="s">
        <v>9</v>
      </c>
      <c r="AH4070" t="s">
        <v>10</v>
      </c>
      <c r="AI4070" t="s">
        <v>66</v>
      </c>
      <c r="AJ4070" t="str">
        <f t="shared" si="1553"/>
        <v>Family</v>
      </c>
      <c r="AK4070">
        <v>4490375</v>
      </c>
      <c r="AL4070" t="str">
        <f t="shared" si="1554"/>
        <v>Low Budget</v>
      </c>
      <c r="AM4070">
        <v>1976</v>
      </c>
      <c r="AN4070">
        <f t="shared" si="1555"/>
        <v>49</v>
      </c>
      <c r="AO4070" t="str">
        <f t="shared" si="1556"/>
        <v>Old Classic</v>
      </c>
      <c r="AP4070">
        <v>844</v>
      </c>
      <c r="AQ4070" t="str">
        <f t="shared" si="1557"/>
        <v>Very Low</v>
      </c>
      <c r="AR4070">
        <v>6.8</v>
      </c>
      <c r="AS4070" t="str">
        <f t="shared" si="1558"/>
        <v>Average</v>
      </c>
      <c r="AT4070">
        <v>1.85</v>
      </c>
      <c r="AU4070" t="str">
        <f t="shared" si="1559"/>
        <v>HDTV / Widescreen</v>
      </c>
      <c r="AV4070">
        <v>609</v>
      </c>
      <c r="AW4070" t="str">
        <f t="shared" si="1560"/>
        <v>Very Low</v>
      </c>
    </row>
    <row r="4071" spans="1:49" x14ac:dyDescent="0.3">
      <c r="A4071" t="s">
        <v>718</v>
      </c>
      <c r="B4071" t="s">
        <v>18438</v>
      </c>
      <c r="C4071">
        <v>183</v>
      </c>
      <c r="D4071" t="str">
        <f t="shared" si="1540"/>
        <v>Low</v>
      </c>
      <c r="E4071">
        <v>125</v>
      </c>
      <c r="F4071" t="str">
        <f t="shared" si="1541"/>
        <v>2h 5m</v>
      </c>
      <c r="G4071" t="str">
        <f t="shared" si="1542"/>
        <v>Long Movie</v>
      </c>
      <c r="H4071">
        <v>0</v>
      </c>
      <c r="I4071" t="str">
        <f t="shared" si="1543"/>
        <v>Very Low</v>
      </c>
      <c r="J4071">
        <v>180</v>
      </c>
      <c r="K4071" t="str">
        <f t="shared" si="1544"/>
        <v>Very Low</v>
      </c>
      <c r="L4071" t="s">
        <v>4211</v>
      </c>
      <c r="M4071">
        <v>516</v>
      </c>
      <c r="N4071" t="str">
        <f t="shared" si="1545"/>
        <v>Low</v>
      </c>
      <c r="O4071">
        <f t="shared" si="1565"/>
        <v>15369573</v>
      </c>
      <c r="P4071" t="str">
        <f t="shared" si="1546"/>
        <v>Average</v>
      </c>
      <c r="Q4071" t="s">
        <v>1386</v>
      </c>
      <c r="R4071" t="str">
        <f t="shared" si="1547"/>
        <v>Comedy</v>
      </c>
      <c r="S4071">
        <f t="shared" si="1548"/>
        <v>3</v>
      </c>
      <c r="T4071" t="s">
        <v>19230</v>
      </c>
      <c r="U4071" t="s">
        <v>19231</v>
      </c>
      <c r="V4071">
        <v>109335</v>
      </c>
      <c r="W4071" t="str">
        <f t="shared" si="1549"/>
        <v>Medium</v>
      </c>
      <c r="X4071">
        <v>1328</v>
      </c>
      <c r="Y4071" t="str">
        <f t="shared" si="1550"/>
        <v>Low</v>
      </c>
      <c r="Z4071" t="s">
        <v>19232</v>
      </c>
      <c r="AA4071">
        <v>2</v>
      </c>
      <c r="AB4071" t="str">
        <f t="shared" si="1551"/>
        <v>Duo/Trio Poster</v>
      </c>
      <c r="AC4071" t="s">
        <v>19233</v>
      </c>
      <c r="AD4071" t="s">
        <v>19234</v>
      </c>
      <c r="AE4071">
        <v>241</v>
      </c>
      <c r="AF4071" t="str">
        <f t="shared" si="1552"/>
        <v>Very Low</v>
      </c>
      <c r="AG4071" t="s">
        <v>9</v>
      </c>
      <c r="AH4071" t="s">
        <v>10</v>
      </c>
      <c r="AI4071" t="s">
        <v>6007</v>
      </c>
      <c r="AJ4071" t="str">
        <f t="shared" si="1553"/>
        <v>Other/Unknown</v>
      </c>
      <c r="AK4071">
        <v>3000000</v>
      </c>
      <c r="AL4071" t="str">
        <f t="shared" si="1554"/>
        <v>Low Budget</v>
      </c>
      <c r="AM4071">
        <v>1960</v>
      </c>
      <c r="AN4071">
        <f t="shared" si="1555"/>
        <v>65</v>
      </c>
      <c r="AO4071" t="str">
        <f t="shared" si="1556"/>
        <v>Old Classic</v>
      </c>
      <c r="AP4071">
        <v>417</v>
      </c>
      <c r="AQ4071" t="str">
        <f t="shared" si="1557"/>
        <v>Very Low</v>
      </c>
      <c r="AR4071">
        <v>8.3000000000000007</v>
      </c>
      <c r="AS4071" t="str">
        <f t="shared" si="1558"/>
        <v>Excellent</v>
      </c>
      <c r="AT4071">
        <v>2.35</v>
      </c>
      <c r="AU4071" t="str">
        <f t="shared" si="1559"/>
        <v>Cinematic Widescreen</v>
      </c>
      <c r="AV4071">
        <v>0</v>
      </c>
      <c r="AW4071" t="str">
        <f t="shared" si="1560"/>
        <v>Very Low</v>
      </c>
    </row>
    <row r="4072" spans="1:49" x14ac:dyDescent="0.3">
      <c r="A4072" t="s">
        <v>0</v>
      </c>
      <c r="B4072" t="s">
        <v>19235</v>
      </c>
      <c r="C4072">
        <v>112</v>
      </c>
      <c r="D4072" t="str">
        <f t="shared" si="1540"/>
        <v>Low</v>
      </c>
      <c r="E4072">
        <v>91</v>
      </c>
      <c r="F4072" t="str">
        <f t="shared" si="1541"/>
        <v>1h 31m</v>
      </c>
      <c r="G4072" t="str">
        <f t="shared" si="1542"/>
        <v>Standard Movie</v>
      </c>
      <c r="H4072">
        <v>18</v>
      </c>
      <c r="I4072" t="str">
        <f t="shared" si="1543"/>
        <v>Very Low</v>
      </c>
      <c r="J4072">
        <v>307</v>
      </c>
      <c r="K4072" t="str">
        <f t="shared" si="1544"/>
        <v>Very Low</v>
      </c>
      <c r="L4072" t="s">
        <v>19236</v>
      </c>
      <c r="M4072">
        <v>935</v>
      </c>
      <c r="N4072" t="str">
        <f t="shared" si="1545"/>
        <v>Low</v>
      </c>
      <c r="O4072">
        <v>15935068</v>
      </c>
      <c r="P4072" t="str">
        <f t="shared" si="1546"/>
        <v>Average</v>
      </c>
      <c r="Q4072" t="s">
        <v>9725</v>
      </c>
      <c r="R4072" t="str">
        <f t="shared" si="1547"/>
        <v>Fantasy</v>
      </c>
      <c r="S4072">
        <f t="shared" si="1548"/>
        <v>3</v>
      </c>
      <c r="T4072" t="s">
        <v>13455</v>
      </c>
      <c r="U4072" t="s">
        <v>19237</v>
      </c>
      <c r="V4072">
        <v>19331</v>
      </c>
      <c r="W4072" t="str">
        <f t="shared" si="1549"/>
        <v>Low</v>
      </c>
      <c r="X4072">
        <v>2899</v>
      </c>
      <c r="Y4072" t="str">
        <f t="shared" si="1550"/>
        <v>Low</v>
      </c>
      <c r="Z4072" t="s">
        <v>19238</v>
      </c>
      <c r="AA4072">
        <v>0</v>
      </c>
      <c r="AB4072" t="str">
        <f t="shared" si="1551"/>
        <v>Symbolic Poster</v>
      </c>
      <c r="AC4072" t="s">
        <v>19239</v>
      </c>
      <c r="AD4072" t="s">
        <v>19240</v>
      </c>
      <c r="AE4072">
        <v>317</v>
      </c>
      <c r="AF4072" t="str">
        <f t="shared" si="1552"/>
        <v>Very Low</v>
      </c>
      <c r="AG4072" t="s">
        <v>9</v>
      </c>
      <c r="AH4072" t="s">
        <v>10</v>
      </c>
      <c r="AI4072" t="s">
        <v>556</v>
      </c>
      <c r="AJ4072" t="str">
        <f t="shared" si="1553"/>
        <v>Adult</v>
      </c>
      <c r="AK4072">
        <v>2500000</v>
      </c>
      <c r="AL4072" t="str">
        <f t="shared" si="1554"/>
        <v>Low Budget</v>
      </c>
      <c r="AM4072">
        <v>1993</v>
      </c>
      <c r="AN4072">
        <f t="shared" si="1555"/>
        <v>32</v>
      </c>
      <c r="AO4072" t="str">
        <f t="shared" si="1556"/>
        <v>Old Classic</v>
      </c>
      <c r="AP4072">
        <v>805</v>
      </c>
      <c r="AQ4072" t="str">
        <f t="shared" si="1557"/>
        <v>Very Low</v>
      </c>
      <c r="AR4072">
        <v>4.3</v>
      </c>
      <c r="AS4072" t="str">
        <f t="shared" si="1558"/>
        <v>Poor</v>
      </c>
      <c r="AT4072">
        <v>1.85</v>
      </c>
      <c r="AU4072" t="str">
        <f t="shared" si="1559"/>
        <v>HDTV / Widescreen</v>
      </c>
      <c r="AV4072">
        <v>949</v>
      </c>
      <c r="AW4072" t="str">
        <f t="shared" si="1560"/>
        <v>Very Low</v>
      </c>
    </row>
    <row r="4073" spans="1:49" x14ac:dyDescent="0.3">
      <c r="A4073" t="s">
        <v>0</v>
      </c>
      <c r="B4073" t="s">
        <v>11003</v>
      </c>
      <c r="C4073">
        <v>64</v>
      </c>
      <c r="D4073" t="str">
        <f t="shared" si="1540"/>
        <v>Low</v>
      </c>
      <c r="E4073">
        <v>128</v>
      </c>
      <c r="F4073" t="str">
        <f t="shared" si="1541"/>
        <v>2h 8m</v>
      </c>
      <c r="G4073" t="str">
        <f t="shared" si="1542"/>
        <v>Long Movie</v>
      </c>
      <c r="H4073">
        <v>13000</v>
      </c>
      <c r="I4073" t="str">
        <f t="shared" si="1543"/>
        <v>Medium</v>
      </c>
      <c r="J4073">
        <v>14</v>
      </c>
      <c r="K4073" t="str">
        <f t="shared" si="1544"/>
        <v>Very Low</v>
      </c>
      <c r="L4073" t="s">
        <v>19241</v>
      </c>
      <c r="M4073">
        <v>18</v>
      </c>
      <c r="N4073" t="str">
        <f t="shared" si="1545"/>
        <v>Low</v>
      </c>
      <c r="O4073">
        <f>O4072</f>
        <v>15935068</v>
      </c>
      <c r="P4073" t="str">
        <f t="shared" si="1546"/>
        <v>Average</v>
      </c>
      <c r="Q4073" t="s">
        <v>10384</v>
      </c>
      <c r="R4073" t="str">
        <f t="shared" si="1547"/>
        <v>Thriller</v>
      </c>
      <c r="S4073">
        <f t="shared" si="1548"/>
        <v>1</v>
      </c>
      <c r="T4073" t="s">
        <v>19242</v>
      </c>
      <c r="U4073" t="s">
        <v>19243</v>
      </c>
      <c r="V4073">
        <v>18656</v>
      </c>
      <c r="W4073" t="str">
        <f t="shared" si="1549"/>
        <v>Low</v>
      </c>
      <c r="X4073">
        <v>70</v>
      </c>
      <c r="Y4073" t="str">
        <f t="shared" si="1550"/>
        <v>Very Low</v>
      </c>
      <c r="Z4073" t="s">
        <v>19244</v>
      </c>
      <c r="AA4073">
        <v>1</v>
      </c>
      <c r="AB4073" t="str">
        <f t="shared" si="1551"/>
        <v>Solo Star Poster</v>
      </c>
      <c r="AC4073" t="s">
        <v>19245</v>
      </c>
      <c r="AD4073" t="s">
        <v>19246</v>
      </c>
      <c r="AE4073">
        <v>137</v>
      </c>
      <c r="AF4073" t="str">
        <f t="shared" si="1552"/>
        <v>Very Low</v>
      </c>
      <c r="AG4073" t="s">
        <v>9</v>
      </c>
      <c r="AH4073" t="s">
        <v>10</v>
      </c>
      <c r="AI4073" t="s">
        <v>6007</v>
      </c>
      <c r="AJ4073" t="str">
        <f t="shared" si="1553"/>
        <v>Other/Unknown</v>
      </c>
      <c r="AK4073">
        <v>6000000</v>
      </c>
      <c r="AL4073" t="str">
        <f t="shared" si="1554"/>
        <v>Low Budget</v>
      </c>
      <c r="AM4073">
        <v>1966</v>
      </c>
      <c r="AN4073">
        <f t="shared" si="1555"/>
        <v>59</v>
      </c>
      <c r="AO4073" t="str">
        <f t="shared" si="1556"/>
        <v>Old Classic</v>
      </c>
      <c r="AP4073">
        <v>16</v>
      </c>
      <c r="AQ4073" t="str">
        <f t="shared" si="1557"/>
        <v>Very Low</v>
      </c>
      <c r="AR4073">
        <v>6.7</v>
      </c>
      <c r="AS4073" t="str">
        <f t="shared" si="1558"/>
        <v>Average</v>
      </c>
      <c r="AT4073">
        <v>1.85</v>
      </c>
      <c r="AU4073" t="str">
        <f t="shared" si="1559"/>
        <v>HDTV / Widescreen</v>
      </c>
      <c r="AV4073">
        <v>933</v>
      </c>
      <c r="AW4073" t="str">
        <f t="shared" si="1560"/>
        <v>Very Low</v>
      </c>
    </row>
    <row r="4074" spans="1:49" x14ac:dyDescent="0.3">
      <c r="A4074" t="s">
        <v>0</v>
      </c>
      <c r="B4074" t="s">
        <v>1526</v>
      </c>
      <c r="C4074">
        <v>114</v>
      </c>
      <c r="D4074" t="str">
        <f t="shared" si="1540"/>
        <v>Low</v>
      </c>
      <c r="E4074">
        <v>100</v>
      </c>
      <c r="F4074" t="str">
        <f t="shared" si="1541"/>
        <v>1h 40m</v>
      </c>
      <c r="G4074" t="str">
        <f t="shared" si="1542"/>
        <v>Standard Movie</v>
      </c>
      <c r="H4074">
        <v>1000</v>
      </c>
      <c r="I4074" t="str">
        <f t="shared" si="1543"/>
        <v>Very Low</v>
      </c>
      <c r="J4074">
        <v>220</v>
      </c>
      <c r="K4074" t="str">
        <f t="shared" si="1544"/>
        <v>Very Low</v>
      </c>
      <c r="L4074" t="s">
        <v>2609</v>
      </c>
      <c r="M4074">
        <v>989</v>
      </c>
      <c r="N4074" t="str">
        <f t="shared" si="1545"/>
        <v>Low</v>
      </c>
      <c r="O4074">
        <v>11694528</v>
      </c>
      <c r="P4074" t="str">
        <f t="shared" si="1546"/>
        <v>Average</v>
      </c>
      <c r="Q4074" t="s">
        <v>19247</v>
      </c>
      <c r="R4074" t="str">
        <f t="shared" si="1547"/>
        <v>Comedy</v>
      </c>
      <c r="S4074">
        <f t="shared" si="1548"/>
        <v>3</v>
      </c>
      <c r="T4074" t="s">
        <v>300</v>
      </c>
      <c r="U4074" t="s">
        <v>19248</v>
      </c>
      <c r="V4074">
        <v>7721</v>
      </c>
      <c r="W4074" t="str">
        <f t="shared" si="1549"/>
        <v>Very Low</v>
      </c>
      <c r="X4074">
        <v>2165</v>
      </c>
      <c r="Y4074" t="str">
        <f t="shared" si="1550"/>
        <v>Low</v>
      </c>
      <c r="Z4074" t="s">
        <v>19249</v>
      </c>
      <c r="AA4074">
        <v>0</v>
      </c>
      <c r="AB4074" t="str">
        <f t="shared" si="1551"/>
        <v>Symbolic Poster</v>
      </c>
      <c r="AC4074" t="s">
        <v>19250</v>
      </c>
      <c r="AD4074" t="s">
        <v>19251</v>
      </c>
      <c r="AE4074">
        <v>72</v>
      </c>
      <c r="AF4074" t="str">
        <f t="shared" si="1552"/>
        <v>Very Low</v>
      </c>
      <c r="AG4074" t="s">
        <v>9</v>
      </c>
      <c r="AH4074" t="s">
        <v>10</v>
      </c>
      <c r="AI4074" t="s">
        <v>556</v>
      </c>
      <c r="AJ4074" t="str">
        <f t="shared" si="1553"/>
        <v>Adult</v>
      </c>
      <c r="AK4074">
        <v>3000000</v>
      </c>
      <c r="AL4074" t="str">
        <f t="shared" si="1554"/>
        <v>Low Budget</v>
      </c>
      <c r="AM4074">
        <v>2005</v>
      </c>
      <c r="AN4074">
        <f t="shared" si="1555"/>
        <v>20</v>
      </c>
      <c r="AO4074" t="str">
        <f t="shared" si="1556"/>
        <v>Old Classic</v>
      </c>
      <c r="AP4074">
        <v>744</v>
      </c>
      <c r="AQ4074" t="str">
        <f t="shared" si="1557"/>
        <v>Very Low</v>
      </c>
      <c r="AR4074">
        <v>7.2</v>
      </c>
      <c r="AS4074" t="str">
        <f t="shared" si="1558"/>
        <v>Good</v>
      </c>
      <c r="AT4074">
        <v>1.85</v>
      </c>
      <c r="AU4074" t="str">
        <f t="shared" si="1559"/>
        <v>HDTV / Widescreen</v>
      </c>
      <c r="AV4074">
        <v>635</v>
      </c>
      <c r="AW4074" t="str">
        <f t="shared" si="1560"/>
        <v>Very Low</v>
      </c>
    </row>
    <row r="4075" spans="1:49" x14ac:dyDescent="0.3">
      <c r="A4075" t="s">
        <v>0</v>
      </c>
      <c r="B4075" t="s">
        <v>19252</v>
      </c>
      <c r="C4075">
        <v>246</v>
      </c>
      <c r="D4075" t="str">
        <f t="shared" si="1540"/>
        <v>Medium</v>
      </c>
      <c r="E4075">
        <v>84</v>
      </c>
      <c r="F4075" t="str">
        <f t="shared" si="1541"/>
        <v>1h 24m</v>
      </c>
      <c r="G4075" t="str">
        <f t="shared" si="1542"/>
        <v>Featurette</v>
      </c>
      <c r="H4075">
        <v>85</v>
      </c>
      <c r="I4075" t="str">
        <f t="shared" si="1543"/>
        <v>Very Low</v>
      </c>
      <c r="J4075">
        <v>748</v>
      </c>
      <c r="K4075" t="str">
        <f t="shared" si="1544"/>
        <v>Very Low</v>
      </c>
      <c r="L4075" t="s">
        <v>544</v>
      </c>
      <c r="M4075">
        <v>13000</v>
      </c>
      <c r="N4075" t="str">
        <f t="shared" si="1545"/>
        <v>Medium</v>
      </c>
      <c r="O4075">
        <v>229094</v>
      </c>
      <c r="P4075" t="str">
        <f t="shared" si="1546"/>
        <v>Flop</v>
      </c>
      <c r="Q4075" t="s">
        <v>14982</v>
      </c>
      <c r="R4075" t="str">
        <f t="shared" si="1547"/>
        <v>Western</v>
      </c>
      <c r="S4075">
        <f t="shared" si="1548"/>
        <v>1</v>
      </c>
      <c r="T4075" t="s">
        <v>429</v>
      </c>
      <c r="U4075" t="s">
        <v>19253</v>
      </c>
      <c r="V4075">
        <v>27650</v>
      </c>
      <c r="W4075" t="str">
        <f t="shared" si="1549"/>
        <v>Low</v>
      </c>
      <c r="X4075">
        <v>14696</v>
      </c>
      <c r="Y4075" t="str">
        <f t="shared" si="1550"/>
        <v>Medium</v>
      </c>
      <c r="Z4075" t="s">
        <v>996</v>
      </c>
      <c r="AA4075">
        <v>2</v>
      </c>
      <c r="AB4075" t="str">
        <f t="shared" si="1551"/>
        <v>Duo/Trio Poster</v>
      </c>
      <c r="AC4075" t="s">
        <v>19254</v>
      </c>
      <c r="AD4075" t="s">
        <v>19255</v>
      </c>
      <c r="AE4075">
        <v>88</v>
      </c>
      <c r="AF4075" t="str">
        <f t="shared" si="1552"/>
        <v>Very Low</v>
      </c>
      <c r="AG4075" t="s">
        <v>9</v>
      </c>
      <c r="AH4075" t="s">
        <v>28</v>
      </c>
      <c r="AI4075" t="s">
        <v>556</v>
      </c>
      <c r="AJ4075" t="str">
        <f t="shared" si="1553"/>
        <v>Adult</v>
      </c>
      <c r="AK4075">
        <f>AK4074</f>
        <v>3000000</v>
      </c>
      <c r="AL4075" t="str">
        <f t="shared" si="1554"/>
        <v>Low Budget</v>
      </c>
      <c r="AM4075">
        <v>2015</v>
      </c>
      <c r="AN4075">
        <f t="shared" si="1555"/>
        <v>10</v>
      </c>
      <c r="AO4075" t="str">
        <f t="shared" si="1556"/>
        <v>Modern Classic</v>
      </c>
      <c r="AP4075">
        <v>884</v>
      </c>
      <c r="AQ4075" t="str">
        <f t="shared" si="1557"/>
        <v>Very Low</v>
      </c>
      <c r="AR4075">
        <v>6.9</v>
      </c>
      <c r="AS4075" t="str">
        <f t="shared" si="1558"/>
        <v>Average</v>
      </c>
      <c r="AT4075">
        <v>1.66</v>
      </c>
      <c r="AU4075" t="str">
        <f t="shared" si="1559"/>
        <v/>
      </c>
      <c r="AV4075">
        <v>0</v>
      </c>
      <c r="AW4075" t="str">
        <f t="shared" si="1560"/>
        <v>Very Low</v>
      </c>
    </row>
    <row r="4076" spans="1:49" x14ac:dyDescent="0.3">
      <c r="A4076" t="s">
        <v>0</v>
      </c>
      <c r="B4076" t="s">
        <v>14855</v>
      </c>
      <c r="C4076">
        <v>7</v>
      </c>
      <c r="D4076" t="str">
        <f t="shared" si="1540"/>
        <v>Very Low</v>
      </c>
      <c r="E4076">
        <v>97</v>
      </c>
      <c r="F4076" t="str">
        <f t="shared" si="1541"/>
        <v>1h 37m</v>
      </c>
      <c r="G4076" t="str">
        <f t="shared" si="1542"/>
        <v>Standard Movie</v>
      </c>
      <c r="H4076">
        <v>78</v>
      </c>
      <c r="I4076" t="str">
        <f t="shared" si="1543"/>
        <v>Very Low</v>
      </c>
      <c r="J4076">
        <v>77</v>
      </c>
      <c r="K4076" t="str">
        <f t="shared" si="1544"/>
        <v>Very Low</v>
      </c>
      <c r="L4076" t="s">
        <v>19256</v>
      </c>
      <c r="M4076">
        <v>685</v>
      </c>
      <c r="N4076" t="str">
        <f t="shared" si="1545"/>
        <v>Low</v>
      </c>
      <c r="O4076">
        <f>O4075</f>
        <v>229094</v>
      </c>
      <c r="P4076" t="str">
        <f t="shared" si="1546"/>
        <v>Flop</v>
      </c>
      <c r="Q4076" t="s">
        <v>5481</v>
      </c>
      <c r="R4076" t="str">
        <f t="shared" si="1547"/>
        <v>Comedy</v>
      </c>
      <c r="S4076">
        <f t="shared" si="1548"/>
        <v>3</v>
      </c>
      <c r="T4076" t="s">
        <v>7184</v>
      </c>
      <c r="U4076" t="s">
        <v>19257</v>
      </c>
      <c r="V4076">
        <v>1361</v>
      </c>
      <c r="W4076" t="str">
        <f t="shared" si="1549"/>
        <v>Very Low</v>
      </c>
      <c r="X4076">
        <v>1163</v>
      </c>
      <c r="Y4076" t="str">
        <f t="shared" si="1550"/>
        <v>Low</v>
      </c>
      <c r="Z4076" t="s">
        <v>19258</v>
      </c>
      <c r="AA4076">
        <v>0</v>
      </c>
      <c r="AB4076" t="str">
        <f t="shared" si="1551"/>
        <v>Symbolic Poster</v>
      </c>
      <c r="AC4076" t="s">
        <v>19259</v>
      </c>
      <c r="AD4076" t="s">
        <v>19260</v>
      </c>
      <c r="AE4076">
        <v>16</v>
      </c>
      <c r="AF4076" t="str">
        <f t="shared" si="1552"/>
        <v>Very Low</v>
      </c>
      <c r="AG4076" t="s">
        <v>9</v>
      </c>
      <c r="AH4076" t="s">
        <v>10</v>
      </c>
      <c r="AI4076" t="s">
        <v>556</v>
      </c>
      <c r="AJ4076" t="str">
        <f t="shared" si="1553"/>
        <v>Adult</v>
      </c>
      <c r="AK4076">
        <v>3000000</v>
      </c>
      <c r="AL4076" t="str">
        <f t="shared" si="1554"/>
        <v>Low Budget</v>
      </c>
      <c r="AM4076">
        <v>1985</v>
      </c>
      <c r="AN4076">
        <f t="shared" si="1555"/>
        <v>40</v>
      </c>
      <c r="AO4076" t="str">
        <f t="shared" si="1556"/>
        <v>Old Classic</v>
      </c>
      <c r="AP4076">
        <v>178</v>
      </c>
      <c r="AQ4076" t="str">
        <f t="shared" si="1557"/>
        <v>Very Low</v>
      </c>
      <c r="AR4076">
        <v>6.6</v>
      </c>
      <c r="AS4076" t="str">
        <f t="shared" si="1558"/>
        <v>Average</v>
      </c>
      <c r="AT4076">
        <f>AT4075</f>
        <v>1.66</v>
      </c>
      <c r="AU4076" t="str">
        <f t="shared" si="1559"/>
        <v/>
      </c>
      <c r="AV4076">
        <v>889</v>
      </c>
      <c r="AW4076" t="str">
        <f t="shared" si="1560"/>
        <v>Very Low</v>
      </c>
    </row>
    <row r="4077" spans="1:49" x14ac:dyDescent="0.3">
      <c r="A4077" t="s">
        <v>0</v>
      </c>
      <c r="B4077" t="s">
        <v>19261</v>
      </c>
      <c r="C4077">
        <v>49</v>
      </c>
      <c r="D4077" t="str">
        <f t="shared" si="1540"/>
        <v>Very Low</v>
      </c>
      <c r="E4077">
        <v>84</v>
      </c>
      <c r="F4077" t="str">
        <f t="shared" si="1541"/>
        <v>1h 24m</v>
      </c>
      <c r="G4077" t="str">
        <f t="shared" si="1542"/>
        <v>Featurette</v>
      </c>
      <c r="H4077">
        <v>23</v>
      </c>
      <c r="I4077" t="str">
        <f t="shared" si="1543"/>
        <v>Very Low</v>
      </c>
      <c r="J4077">
        <v>706</v>
      </c>
      <c r="K4077" t="str">
        <f t="shared" si="1544"/>
        <v>Very Low</v>
      </c>
      <c r="L4077" t="s">
        <v>9003</v>
      </c>
      <c r="M4077">
        <v>1000</v>
      </c>
      <c r="N4077" t="str">
        <f t="shared" si="1545"/>
        <v>Low</v>
      </c>
      <c r="O4077">
        <v>10017041</v>
      </c>
      <c r="P4077" t="str">
        <f t="shared" si="1546"/>
        <v>Average</v>
      </c>
      <c r="Q4077" t="s">
        <v>1723</v>
      </c>
      <c r="R4077" t="str">
        <f t="shared" si="1547"/>
        <v>Action</v>
      </c>
      <c r="S4077">
        <f t="shared" si="1548"/>
        <v>3</v>
      </c>
      <c r="T4077" t="s">
        <v>5921</v>
      </c>
      <c r="U4077" t="s">
        <v>19262</v>
      </c>
      <c r="V4077">
        <v>8265</v>
      </c>
      <c r="W4077" t="str">
        <f t="shared" si="1549"/>
        <v>Very Low</v>
      </c>
      <c r="X4077">
        <v>4815</v>
      </c>
      <c r="Y4077" t="str">
        <f t="shared" si="1550"/>
        <v>Low</v>
      </c>
      <c r="Z4077" t="s">
        <v>5236</v>
      </c>
      <c r="AA4077">
        <v>3</v>
      </c>
      <c r="AB4077" t="str">
        <f t="shared" si="1551"/>
        <v>Duo/Trio Poster</v>
      </c>
      <c r="AC4077" t="s">
        <v>19263</v>
      </c>
      <c r="AD4077" t="s">
        <v>19264</v>
      </c>
      <c r="AE4077">
        <v>20</v>
      </c>
      <c r="AF4077" t="str">
        <f t="shared" si="1552"/>
        <v>Very Low</v>
      </c>
      <c r="AG4077" t="s">
        <v>9</v>
      </c>
      <c r="AH4077" t="s">
        <v>10</v>
      </c>
      <c r="AI4077" t="s">
        <v>556</v>
      </c>
      <c r="AJ4077" t="str">
        <f t="shared" si="1553"/>
        <v>Adult</v>
      </c>
      <c r="AK4077">
        <v>3000000</v>
      </c>
      <c r="AL4077" t="str">
        <f t="shared" si="1554"/>
        <v>Low Budget</v>
      </c>
      <c r="AM4077">
        <v>2009</v>
      </c>
      <c r="AN4077">
        <f t="shared" si="1555"/>
        <v>16</v>
      </c>
      <c r="AO4077" t="str">
        <f t="shared" si="1556"/>
        <v>Old Classic</v>
      </c>
      <c r="AP4077">
        <v>927</v>
      </c>
      <c r="AQ4077" t="str">
        <f t="shared" si="1557"/>
        <v>Very Low</v>
      </c>
      <c r="AR4077">
        <v>5.9</v>
      </c>
      <c r="AS4077" t="str">
        <f t="shared" si="1558"/>
        <v>Below Average</v>
      </c>
      <c r="AT4077">
        <v>1.85</v>
      </c>
      <c r="AU4077" t="str">
        <f t="shared" si="1559"/>
        <v>HDTV / Widescreen</v>
      </c>
      <c r="AV4077">
        <v>545</v>
      </c>
      <c r="AW4077" t="str">
        <f t="shared" si="1560"/>
        <v>Very Low</v>
      </c>
    </row>
    <row r="4078" spans="1:49" x14ac:dyDescent="0.3">
      <c r="A4078" t="s">
        <v>0</v>
      </c>
      <c r="B4078" t="s">
        <v>18868</v>
      </c>
      <c r="C4078">
        <v>42</v>
      </c>
      <c r="D4078" t="str">
        <f t="shared" si="1540"/>
        <v>Very Low</v>
      </c>
      <c r="E4078">
        <v>146</v>
      </c>
      <c r="F4078" t="str">
        <f t="shared" si="1541"/>
        <v>2h 26m</v>
      </c>
      <c r="G4078" t="str">
        <f t="shared" si="1542"/>
        <v>Long Movie</v>
      </c>
      <c r="H4078">
        <v>174</v>
      </c>
      <c r="I4078" t="str">
        <f t="shared" si="1543"/>
        <v>Very Low</v>
      </c>
      <c r="J4078">
        <v>125</v>
      </c>
      <c r="K4078" t="str">
        <f t="shared" si="1544"/>
        <v>Very Low</v>
      </c>
      <c r="L4078" t="s">
        <v>1056</v>
      </c>
      <c r="M4078">
        <v>556</v>
      </c>
      <c r="N4078" t="str">
        <f t="shared" si="1545"/>
        <v>Low</v>
      </c>
      <c r="O4078">
        <f t="shared" ref="O4078:O4079" si="1566">O4077</f>
        <v>10017041</v>
      </c>
      <c r="P4078" t="str">
        <f t="shared" si="1546"/>
        <v>Average</v>
      </c>
      <c r="Q4078" t="s">
        <v>3380</v>
      </c>
      <c r="R4078" t="str">
        <f t="shared" si="1547"/>
        <v>Drama</v>
      </c>
      <c r="S4078">
        <f t="shared" si="1548"/>
        <v>1</v>
      </c>
      <c r="T4078" t="s">
        <v>17805</v>
      </c>
      <c r="U4078" t="s">
        <v>19265</v>
      </c>
      <c r="V4078">
        <v>7998</v>
      </c>
      <c r="W4078" t="str">
        <f t="shared" si="1549"/>
        <v>Very Low</v>
      </c>
      <c r="X4078">
        <v>1444</v>
      </c>
      <c r="Y4078" t="str">
        <f t="shared" si="1550"/>
        <v>Low</v>
      </c>
      <c r="Z4078" t="s">
        <v>19266</v>
      </c>
      <c r="AA4078">
        <v>1</v>
      </c>
      <c r="AB4078" t="str">
        <f t="shared" si="1551"/>
        <v>Solo Star Poster</v>
      </c>
      <c r="AC4078" t="s">
        <v>19267</v>
      </c>
      <c r="AD4078" t="s">
        <v>19268</v>
      </c>
      <c r="AE4078">
        <v>81</v>
      </c>
      <c r="AF4078" t="str">
        <f t="shared" si="1552"/>
        <v>Very Low</v>
      </c>
      <c r="AG4078" t="s">
        <v>9</v>
      </c>
      <c r="AH4078" t="s">
        <v>10</v>
      </c>
      <c r="AI4078" t="s">
        <v>6007</v>
      </c>
      <c r="AJ4078" t="str">
        <f t="shared" si="1553"/>
        <v>Other/Unknown</v>
      </c>
      <c r="AK4078">
        <v>3000000</v>
      </c>
      <c r="AL4078" t="str">
        <f t="shared" si="1554"/>
        <v>Low Budget</v>
      </c>
      <c r="AM4078">
        <v>1960</v>
      </c>
      <c r="AN4078">
        <f t="shared" si="1555"/>
        <v>65</v>
      </c>
      <c r="AO4078" t="str">
        <f t="shared" si="1556"/>
        <v>Old Classic</v>
      </c>
      <c r="AP4078">
        <v>422</v>
      </c>
      <c r="AQ4078" t="str">
        <f t="shared" si="1557"/>
        <v>Very Low</v>
      </c>
      <c r="AR4078">
        <v>7.9</v>
      </c>
      <c r="AS4078" t="str">
        <f t="shared" si="1558"/>
        <v>Good</v>
      </c>
      <c r="AT4078">
        <v>1.66</v>
      </c>
      <c r="AU4078" t="str">
        <f t="shared" si="1559"/>
        <v/>
      </c>
      <c r="AV4078">
        <v>808</v>
      </c>
      <c r="AW4078" t="str">
        <f t="shared" si="1560"/>
        <v>Very Low</v>
      </c>
    </row>
    <row r="4079" spans="1:49" x14ac:dyDescent="0.3">
      <c r="A4079" t="s">
        <v>718</v>
      </c>
      <c r="B4079" t="s">
        <v>15509</v>
      </c>
      <c r="C4079">
        <v>73</v>
      </c>
      <c r="D4079" t="str">
        <f t="shared" si="1540"/>
        <v>Low</v>
      </c>
      <c r="E4079">
        <v>186</v>
      </c>
      <c r="F4079" t="str">
        <f t="shared" si="1541"/>
        <v>3h 6m</v>
      </c>
      <c r="G4079" t="str">
        <f t="shared" si="1542"/>
        <v>Epic</v>
      </c>
      <c r="H4079">
        <v>176</v>
      </c>
      <c r="I4079" t="str">
        <f t="shared" si="1543"/>
        <v>Very Low</v>
      </c>
      <c r="J4079">
        <v>760</v>
      </c>
      <c r="K4079" t="str">
        <f t="shared" si="1544"/>
        <v>Very Low</v>
      </c>
      <c r="L4079" t="s">
        <v>18501</v>
      </c>
      <c r="M4079">
        <v>877</v>
      </c>
      <c r="N4079" t="str">
        <f t="shared" si="1545"/>
        <v>Low</v>
      </c>
      <c r="O4079">
        <f t="shared" si="1566"/>
        <v>10017041</v>
      </c>
      <c r="P4079" t="str">
        <f t="shared" si="1546"/>
        <v>Average</v>
      </c>
      <c r="Q4079" t="s">
        <v>3367</v>
      </c>
      <c r="R4079" t="str">
        <f t="shared" si="1547"/>
        <v>Drama</v>
      </c>
      <c r="S4079">
        <f t="shared" si="1548"/>
        <v>2</v>
      </c>
      <c r="T4079" t="s">
        <v>10807</v>
      </c>
      <c r="U4079" t="s">
        <v>19269</v>
      </c>
      <c r="V4079">
        <v>44457</v>
      </c>
      <c r="W4079" t="str">
        <f t="shared" si="1549"/>
        <v>Low</v>
      </c>
      <c r="X4079">
        <v>3847</v>
      </c>
      <c r="Y4079" t="str">
        <f t="shared" si="1550"/>
        <v>Low</v>
      </c>
      <c r="Z4079" t="s">
        <v>15511</v>
      </c>
      <c r="AA4079">
        <v>0</v>
      </c>
      <c r="AB4079" t="str">
        <f t="shared" si="1551"/>
        <v>Symbolic Poster</v>
      </c>
      <c r="AC4079" t="s">
        <v>19270</v>
      </c>
      <c r="AD4079" t="s">
        <v>19271</v>
      </c>
      <c r="AE4079">
        <v>176</v>
      </c>
      <c r="AF4079" t="str">
        <f t="shared" si="1552"/>
        <v>Very Low</v>
      </c>
      <c r="AG4079" t="s">
        <v>9</v>
      </c>
      <c r="AH4079" t="s">
        <v>10</v>
      </c>
      <c r="AI4079" t="s">
        <v>4801</v>
      </c>
      <c r="AJ4079" t="str">
        <f t="shared" si="1553"/>
        <v>No Rating</v>
      </c>
      <c r="AK4079">
        <v>3000000</v>
      </c>
      <c r="AL4079" t="str">
        <f t="shared" si="1554"/>
        <v>Low Budget</v>
      </c>
      <c r="AM4079">
        <v>1961</v>
      </c>
      <c r="AN4079">
        <f t="shared" si="1555"/>
        <v>64</v>
      </c>
      <c r="AO4079" t="str">
        <f t="shared" si="1556"/>
        <v>Old Classic</v>
      </c>
      <c r="AP4079">
        <v>862</v>
      </c>
      <c r="AQ4079" t="str">
        <f t="shared" si="1557"/>
        <v>Very Low</v>
      </c>
      <c r="AR4079">
        <v>8.3000000000000007</v>
      </c>
      <c r="AS4079" t="str">
        <f t="shared" si="1558"/>
        <v>Excellent</v>
      </c>
      <c r="AT4079">
        <v>1.75</v>
      </c>
      <c r="AU4079" t="str">
        <f t="shared" si="1559"/>
        <v>HDTV / Widescreen</v>
      </c>
      <c r="AV4079">
        <v>0</v>
      </c>
      <c r="AW4079" t="str">
        <f t="shared" si="1560"/>
        <v>Very Low</v>
      </c>
    </row>
    <row r="4080" spans="1:49" x14ac:dyDescent="0.3">
      <c r="A4080" t="s">
        <v>0</v>
      </c>
      <c r="B4080" t="s">
        <v>13063</v>
      </c>
      <c r="C4080">
        <v>16</v>
      </c>
      <c r="D4080" t="str">
        <f t="shared" si="1540"/>
        <v>Very Low</v>
      </c>
      <c r="E4080">
        <v>94</v>
      </c>
      <c r="F4080" t="str">
        <f t="shared" si="1541"/>
        <v>1h 34m</v>
      </c>
      <c r="G4080" t="str">
        <f t="shared" si="1542"/>
        <v>Standard Movie</v>
      </c>
      <c r="H4080">
        <v>9</v>
      </c>
      <c r="I4080" t="str">
        <f t="shared" si="1543"/>
        <v>Very Low</v>
      </c>
      <c r="J4080">
        <v>200</v>
      </c>
      <c r="K4080" t="str">
        <f t="shared" si="1544"/>
        <v>Very Low</v>
      </c>
      <c r="L4080" t="s">
        <v>19272</v>
      </c>
      <c r="M4080">
        <v>927</v>
      </c>
      <c r="N4080" t="str">
        <f t="shared" si="1545"/>
        <v>Low</v>
      </c>
      <c r="O4080">
        <v>9016377</v>
      </c>
      <c r="P4080" t="str">
        <f t="shared" si="1546"/>
        <v>Flop</v>
      </c>
      <c r="Q4080" t="s">
        <v>1642</v>
      </c>
      <c r="R4080" t="str">
        <f t="shared" si="1547"/>
        <v>Comedy</v>
      </c>
      <c r="S4080">
        <f t="shared" si="1548"/>
        <v>1</v>
      </c>
      <c r="T4080" t="s">
        <v>9003</v>
      </c>
      <c r="U4080" t="s">
        <v>19273</v>
      </c>
      <c r="V4080">
        <v>1004</v>
      </c>
      <c r="W4080" t="str">
        <f t="shared" si="1549"/>
        <v>Very Low</v>
      </c>
      <c r="X4080">
        <v>1936</v>
      </c>
      <c r="Y4080" t="str">
        <f t="shared" si="1550"/>
        <v>Low</v>
      </c>
      <c r="Z4080" t="s">
        <v>19274</v>
      </c>
      <c r="AA4080">
        <v>3</v>
      </c>
      <c r="AB4080" t="str">
        <f t="shared" si="1551"/>
        <v>Duo/Trio Poster</v>
      </c>
      <c r="AC4080" t="s">
        <v>19275</v>
      </c>
      <c r="AD4080" t="s">
        <v>19276</v>
      </c>
      <c r="AE4080">
        <v>8</v>
      </c>
      <c r="AF4080" t="str">
        <f t="shared" si="1552"/>
        <v>Very Low</v>
      </c>
      <c r="AG4080" t="s">
        <v>9</v>
      </c>
      <c r="AH4080" t="s">
        <v>10</v>
      </c>
      <c r="AI4080" t="s">
        <v>556</v>
      </c>
      <c r="AJ4080" t="str">
        <f t="shared" si="1553"/>
        <v>Adult</v>
      </c>
      <c r="AK4080">
        <f>AK4079</f>
        <v>3000000</v>
      </c>
      <c r="AL4080" t="str">
        <f t="shared" si="1554"/>
        <v>Low Budget</v>
      </c>
      <c r="AM4080">
        <v>1999</v>
      </c>
      <c r="AN4080">
        <f t="shared" si="1555"/>
        <v>26</v>
      </c>
      <c r="AO4080" t="str">
        <f t="shared" si="1556"/>
        <v>Old Classic</v>
      </c>
      <c r="AP4080">
        <v>209</v>
      </c>
      <c r="AQ4080" t="str">
        <f t="shared" si="1557"/>
        <v>Very Low</v>
      </c>
      <c r="AR4080">
        <v>5.2</v>
      </c>
      <c r="AS4080" t="str">
        <f t="shared" si="1558"/>
        <v>Below Average</v>
      </c>
      <c r="AT4080">
        <v>1.85</v>
      </c>
      <c r="AU4080" t="str">
        <f t="shared" si="1559"/>
        <v>HDTV / Widescreen</v>
      </c>
      <c r="AV4080">
        <v>143</v>
      </c>
      <c r="AW4080" t="str">
        <f t="shared" si="1560"/>
        <v>Very Low</v>
      </c>
    </row>
    <row r="4081" spans="1:49" x14ac:dyDescent="0.3">
      <c r="A4081" t="s">
        <v>0</v>
      </c>
      <c r="B4081" t="str">
        <f>B4080</f>
        <v>David Raynr</v>
      </c>
      <c r="C4081">
        <v>38</v>
      </c>
      <c r="D4081" t="str">
        <f t="shared" si="1540"/>
        <v>Very Low</v>
      </c>
      <c r="E4081">
        <v>11</v>
      </c>
      <c r="F4081" t="str">
        <f t="shared" si="1541"/>
        <v>0h 11m</v>
      </c>
      <c r="G4081" t="str">
        <f t="shared" si="1542"/>
        <v>Short Film</v>
      </c>
      <c r="H4081">
        <f>H4080</f>
        <v>9</v>
      </c>
      <c r="I4081" t="str">
        <f t="shared" si="1543"/>
        <v>Very Low</v>
      </c>
      <c r="J4081">
        <v>0</v>
      </c>
      <c r="K4081" t="str">
        <f t="shared" si="1544"/>
        <v>Very Low</v>
      </c>
      <c r="L4081" t="s">
        <v>19277</v>
      </c>
      <c r="M4081">
        <v>11</v>
      </c>
      <c r="N4081" t="str">
        <f t="shared" si="1545"/>
        <v>Low</v>
      </c>
      <c r="O4081">
        <f t="shared" ref="O4081:O4082" si="1567">O4080</f>
        <v>9016377</v>
      </c>
      <c r="P4081" t="str">
        <f t="shared" si="1546"/>
        <v>Flop</v>
      </c>
      <c r="Q4081" t="s">
        <v>18012</v>
      </c>
      <c r="R4081" t="str">
        <f t="shared" si="1547"/>
        <v>Animation</v>
      </c>
      <c r="S4081">
        <f t="shared" si="1548"/>
        <v>2</v>
      </c>
      <c r="T4081" t="s">
        <v>19278</v>
      </c>
      <c r="U4081" t="s">
        <v>19279</v>
      </c>
      <c r="V4081">
        <v>32923</v>
      </c>
      <c r="W4081" t="str">
        <f t="shared" si="1549"/>
        <v>Low</v>
      </c>
      <c r="X4081">
        <v>11</v>
      </c>
      <c r="Y4081" t="str">
        <f t="shared" si="1550"/>
        <v>Very Low</v>
      </c>
      <c r="Z4081" t="s">
        <v>19280</v>
      </c>
      <c r="AA4081">
        <v>0</v>
      </c>
      <c r="AB4081" t="str">
        <f t="shared" si="1551"/>
        <v>Symbolic Poster</v>
      </c>
      <c r="AC4081" t="s">
        <v>19281</v>
      </c>
      <c r="AD4081" t="s">
        <v>19282</v>
      </c>
      <c r="AE4081">
        <v>75</v>
      </c>
      <c r="AF4081" t="str">
        <f t="shared" si="1552"/>
        <v>Very Low</v>
      </c>
      <c r="AG4081" t="s">
        <v>9</v>
      </c>
      <c r="AH4081" t="s">
        <v>10</v>
      </c>
      <c r="AI4081" t="s">
        <v>2606</v>
      </c>
      <c r="AJ4081" t="str">
        <f t="shared" si="1553"/>
        <v>Adult</v>
      </c>
      <c r="AK4081">
        <f t="shared" ref="AK4081:AM4081" si="1568">AK4080</f>
        <v>3000000</v>
      </c>
      <c r="AL4081" t="str">
        <f t="shared" si="1554"/>
        <v>Low Budget</v>
      </c>
      <c r="AM4081">
        <f t="shared" si="1568"/>
        <v>1999</v>
      </c>
      <c r="AN4081">
        <f t="shared" si="1555"/>
        <v>26</v>
      </c>
      <c r="AO4081" t="str">
        <f t="shared" si="1556"/>
        <v>Old Classic</v>
      </c>
      <c r="AP4081">
        <v>0</v>
      </c>
      <c r="AQ4081" t="str">
        <f t="shared" si="1557"/>
        <v>Very Low</v>
      </c>
      <c r="AR4081">
        <v>7.8</v>
      </c>
      <c r="AS4081" t="str">
        <f t="shared" si="1558"/>
        <v>Good</v>
      </c>
      <c r="AT4081">
        <v>1.33</v>
      </c>
      <c r="AU4081" t="str">
        <f t="shared" si="1559"/>
        <v>Classic</v>
      </c>
      <c r="AV4081">
        <v>1000</v>
      </c>
      <c r="AW4081" t="str">
        <f t="shared" si="1560"/>
        <v>Very Low</v>
      </c>
    </row>
    <row r="4082" spans="1:49" x14ac:dyDescent="0.3">
      <c r="A4082" t="s">
        <v>718</v>
      </c>
      <c r="B4082" t="s">
        <v>19283</v>
      </c>
      <c r="C4082">
        <v>91</v>
      </c>
      <c r="D4082" t="str">
        <f t="shared" si="1540"/>
        <v>Low</v>
      </c>
      <c r="E4082">
        <v>126</v>
      </c>
      <c r="F4082" t="str">
        <f t="shared" si="1541"/>
        <v>2h 6m</v>
      </c>
      <c r="G4082" t="str">
        <f t="shared" si="1542"/>
        <v>Long Movie</v>
      </c>
      <c r="H4082">
        <v>393</v>
      </c>
      <c r="I4082" t="str">
        <f t="shared" si="1543"/>
        <v>Very Low</v>
      </c>
      <c r="J4082">
        <v>281</v>
      </c>
      <c r="K4082" t="str">
        <f t="shared" si="1544"/>
        <v>Very Low</v>
      </c>
      <c r="L4082" t="s">
        <v>19284</v>
      </c>
      <c r="M4082">
        <v>862</v>
      </c>
      <c r="N4082" t="str">
        <f t="shared" si="1545"/>
        <v>Low</v>
      </c>
      <c r="O4082">
        <f t="shared" si="1567"/>
        <v>9016377</v>
      </c>
      <c r="P4082" t="str">
        <f t="shared" si="1546"/>
        <v>Flop</v>
      </c>
      <c r="Q4082" t="s">
        <v>19285</v>
      </c>
      <c r="R4082" t="str">
        <f t="shared" si="1547"/>
        <v>Action</v>
      </c>
      <c r="S4082">
        <f t="shared" si="1548"/>
        <v>4</v>
      </c>
      <c r="T4082" t="s">
        <v>18501</v>
      </c>
      <c r="U4082" t="s">
        <v>19286</v>
      </c>
      <c r="V4082">
        <v>21316</v>
      </c>
      <c r="W4082" t="str">
        <f t="shared" si="1549"/>
        <v>Low</v>
      </c>
      <c r="X4082">
        <v>2269</v>
      </c>
      <c r="Y4082" t="str">
        <f t="shared" si="1550"/>
        <v>Low</v>
      </c>
      <c r="Z4082" t="s">
        <v>14449</v>
      </c>
      <c r="AA4082">
        <v>0</v>
      </c>
      <c r="AB4082" t="str">
        <f t="shared" si="1551"/>
        <v>Symbolic Poster</v>
      </c>
      <c r="AC4082" t="s">
        <v>19287</v>
      </c>
      <c r="AD4082" t="s">
        <v>19288</v>
      </c>
      <c r="AE4082">
        <v>162</v>
      </c>
      <c r="AF4082" t="str">
        <f t="shared" si="1552"/>
        <v>Very Low</v>
      </c>
      <c r="AG4082" t="s">
        <v>9</v>
      </c>
      <c r="AH4082" t="s">
        <v>10</v>
      </c>
      <c r="AI4082" t="s">
        <v>6007</v>
      </c>
      <c r="AJ4082" t="str">
        <f t="shared" si="1553"/>
        <v>Other/Unknown</v>
      </c>
      <c r="AK4082">
        <v>3000000</v>
      </c>
      <c r="AL4082" t="str">
        <f t="shared" si="1554"/>
        <v>Low Budget</v>
      </c>
      <c r="AM4082">
        <v>1948</v>
      </c>
      <c r="AN4082">
        <f t="shared" si="1555"/>
        <v>77</v>
      </c>
      <c r="AO4082" t="str">
        <f t="shared" si="1556"/>
        <v>Old Classic</v>
      </c>
      <c r="AP4082">
        <v>376</v>
      </c>
      <c r="AQ4082" t="str">
        <f t="shared" si="1557"/>
        <v>Very Low</v>
      </c>
      <c r="AR4082">
        <v>7.8</v>
      </c>
      <c r="AS4082" t="str">
        <f t="shared" si="1558"/>
        <v>Good</v>
      </c>
      <c r="AT4082">
        <v>1.37</v>
      </c>
      <c r="AU4082" t="str">
        <f t="shared" si="1559"/>
        <v>Classic</v>
      </c>
      <c r="AV4082">
        <v>0</v>
      </c>
      <c r="AW4082" t="str">
        <f t="shared" si="1560"/>
        <v>Very Low</v>
      </c>
    </row>
    <row r="4083" spans="1:49" x14ac:dyDescent="0.3">
      <c r="A4083" t="s">
        <v>0</v>
      </c>
      <c r="B4083" t="s">
        <v>19289</v>
      </c>
      <c r="C4083">
        <v>37</v>
      </c>
      <c r="D4083" t="str">
        <f t="shared" si="1540"/>
        <v>Very Low</v>
      </c>
      <c r="E4083">
        <v>99</v>
      </c>
      <c r="F4083" t="str">
        <f t="shared" si="1541"/>
        <v>1h 39m</v>
      </c>
      <c r="G4083" t="str">
        <f t="shared" si="1542"/>
        <v>Standard Movie</v>
      </c>
      <c r="H4083">
        <v>18</v>
      </c>
      <c r="I4083" t="str">
        <f t="shared" si="1543"/>
        <v>Very Low</v>
      </c>
      <c r="J4083">
        <v>233</v>
      </c>
      <c r="K4083" t="str">
        <f t="shared" si="1544"/>
        <v>Very Low</v>
      </c>
      <c r="L4083" t="s">
        <v>11420</v>
      </c>
      <c r="M4083">
        <v>939</v>
      </c>
      <c r="N4083" t="str">
        <f t="shared" si="1545"/>
        <v>Low</v>
      </c>
      <c r="O4083">
        <v>7059537</v>
      </c>
      <c r="P4083" t="str">
        <f t="shared" si="1546"/>
        <v>Flop</v>
      </c>
      <c r="Q4083" t="s">
        <v>1642</v>
      </c>
      <c r="R4083" t="str">
        <f t="shared" si="1547"/>
        <v>Comedy</v>
      </c>
      <c r="S4083">
        <f t="shared" si="1548"/>
        <v>1</v>
      </c>
      <c r="T4083" t="s">
        <v>5421</v>
      </c>
      <c r="U4083" t="s">
        <v>19290</v>
      </c>
      <c r="V4083">
        <v>8279</v>
      </c>
      <c r="W4083" t="str">
        <f t="shared" si="1549"/>
        <v>Very Low</v>
      </c>
      <c r="X4083">
        <v>2321</v>
      </c>
      <c r="Y4083" t="str">
        <f t="shared" si="1550"/>
        <v>Low</v>
      </c>
      <c r="Z4083" t="s">
        <v>19291</v>
      </c>
      <c r="AA4083">
        <v>0</v>
      </c>
      <c r="AB4083" t="str">
        <f t="shared" si="1551"/>
        <v>Symbolic Poster</v>
      </c>
      <c r="AC4083" t="s">
        <v>19292</v>
      </c>
      <c r="AD4083" t="s">
        <v>19293</v>
      </c>
      <c r="AE4083">
        <v>101</v>
      </c>
      <c r="AF4083" t="str">
        <f t="shared" si="1552"/>
        <v>Very Low</v>
      </c>
      <c r="AG4083" t="s">
        <v>9</v>
      </c>
      <c r="AH4083" t="s">
        <v>10</v>
      </c>
      <c r="AI4083" t="s">
        <v>11</v>
      </c>
      <c r="AJ4083" t="str">
        <f t="shared" si="1553"/>
        <v>Teen</v>
      </c>
      <c r="AK4083">
        <v>3000000</v>
      </c>
      <c r="AL4083" t="str">
        <f t="shared" si="1554"/>
        <v>Low Budget</v>
      </c>
      <c r="AM4083">
        <v>2006</v>
      </c>
      <c r="AN4083">
        <f t="shared" si="1555"/>
        <v>19</v>
      </c>
      <c r="AO4083" t="str">
        <f t="shared" si="1556"/>
        <v>Old Classic</v>
      </c>
      <c r="AP4083">
        <v>407</v>
      </c>
      <c r="AQ4083" t="str">
        <f t="shared" si="1557"/>
        <v>Very Low</v>
      </c>
      <c r="AR4083">
        <v>3</v>
      </c>
      <c r="AS4083" t="str">
        <f t="shared" si="1558"/>
        <v>Very Poor</v>
      </c>
      <c r="AT4083">
        <v>1.85</v>
      </c>
      <c r="AU4083" t="str">
        <f t="shared" si="1559"/>
        <v>HDTV / Widescreen</v>
      </c>
      <c r="AV4083">
        <v>837</v>
      </c>
      <c r="AW4083" t="str">
        <f t="shared" si="1560"/>
        <v>Very Low</v>
      </c>
    </row>
    <row r="4084" spans="1:49" x14ac:dyDescent="0.3">
      <c r="A4084" t="s">
        <v>0</v>
      </c>
      <c r="B4084" t="s">
        <v>9133</v>
      </c>
      <c r="C4084">
        <v>405</v>
      </c>
      <c r="D4084" t="str">
        <f t="shared" si="1540"/>
        <v>Medium</v>
      </c>
      <c r="E4084">
        <v>109</v>
      </c>
      <c r="F4084" t="str">
        <f t="shared" si="1541"/>
        <v>1h 49m</v>
      </c>
      <c r="G4084" t="str">
        <f t="shared" si="1542"/>
        <v>Standard Movie</v>
      </c>
      <c r="H4084">
        <v>0</v>
      </c>
      <c r="I4084" t="str">
        <f t="shared" si="1543"/>
        <v>Very Low</v>
      </c>
      <c r="J4084">
        <v>48</v>
      </c>
      <c r="K4084" t="str">
        <f t="shared" si="1544"/>
        <v>Very Low</v>
      </c>
      <c r="L4084" t="s">
        <v>19294</v>
      </c>
      <c r="M4084">
        <v>140</v>
      </c>
      <c r="N4084" t="str">
        <f t="shared" si="1545"/>
        <v>Low</v>
      </c>
      <c r="O4084">
        <v>8114507</v>
      </c>
      <c r="P4084" t="str">
        <f t="shared" si="1546"/>
        <v>Flop</v>
      </c>
      <c r="Q4084" t="s">
        <v>185</v>
      </c>
      <c r="R4084" t="str">
        <f t="shared" si="1547"/>
        <v>Drama</v>
      </c>
      <c r="S4084">
        <f t="shared" si="1548"/>
        <v>2</v>
      </c>
      <c r="T4084" t="s">
        <v>19295</v>
      </c>
      <c r="U4084" t="s">
        <v>19296</v>
      </c>
      <c r="V4084">
        <v>95362</v>
      </c>
      <c r="W4084" t="str">
        <f t="shared" si="1549"/>
        <v>Medium</v>
      </c>
      <c r="X4084">
        <v>328</v>
      </c>
      <c r="Y4084" t="str">
        <f t="shared" si="1550"/>
        <v>Very Low</v>
      </c>
      <c r="Z4084" t="s">
        <v>19297</v>
      </c>
      <c r="AA4084">
        <v>1</v>
      </c>
      <c r="AB4084" t="str">
        <f t="shared" si="1551"/>
        <v>Solo Star Poster</v>
      </c>
      <c r="AC4084" t="s">
        <v>19298</v>
      </c>
      <c r="AD4084" t="s">
        <v>19299</v>
      </c>
      <c r="AE4084">
        <v>270</v>
      </c>
      <c r="AF4084" t="str">
        <f t="shared" si="1552"/>
        <v>Very Low</v>
      </c>
      <c r="AG4084" t="s">
        <v>9</v>
      </c>
      <c r="AH4084" t="s">
        <v>10</v>
      </c>
      <c r="AI4084" t="s">
        <v>556</v>
      </c>
      <c r="AJ4084" t="str">
        <f t="shared" si="1553"/>
        <v>Adult</v>
      </c>
      <c r="AK4084">
        <v>3000000</v>
      </c>
      <c r="AL4084" t="str">
        <f t="shared" si="1554"/>
        <v>Low Budget</v>
      </c>
      <c r="AM4084">
        <v>2013</v>
      </c>
      <c r="AN4084">
        <f t="shared" si="1555"/>
        <v>12</v>
      </c>
      <c r="AO4084" t="str">
        <f t="shared" si="1556"/>
        <v>Modern Classic</v>
      </c>
      <c r="AP4084">
        <v>63</v>
      </c>
      <c r="AQ4084" t="str">
        <f t="shared" si="1557"/>
        <v>Very Low</v>
      </c>
      <c r="AR4084">
        <v>7.9</v>
      </c>
      <c r="AS4084" t="str">
        <f t="shared" si="1558"/>
        <v>Good</v>
      </c>
      <c r="AT4084">
        <v>1.85</v>
      </c>
      <c r="AU4084" t="str">
        <f t="shared" si="1559"/>
        <v>HDTV / Widescreen</v>
      </c>
      <c r="AV4084">
        <v>62000</v>
      </c>
      <c r="AW4084" t="str">
        <f t="shared" si="1560"/>
        <v>High</v>
      </c>
    </row>
    <row r="4085" spans="1:49" x14ac:dyDescent="0.3">
      <c r="A4085" t="s">
        <v>0</v>
      </c>
      <c r="B4085" t="s">
        <v>19300</v>
      </c>
      <c r="C4085">
        <v>29</v>
      </c>
      <c r="D4085" t="str">
        <f t="shared" si="1540"/>
        <v>Very Low</v>
      </c>
      <c r="E4085">
        <v>95</v>
      </c>
      <c r="F4085" t="str">
        <f t="shared" si="1541"/>
        <v>1h 35m</v>
      </c>
      <c r="G4085" t="str">
        <f t="shared" si="1542"/>
        <v>Standard Movie</v>
      </c>
      <c r="H4085">
        <v>4</v>
      </c>
      <c r="I4085" t="str">
        <f t="shared" si="1543"/>
        <v>Very Low</v>
      </c>
      <c r="J4085">
        <v>152</v>
      </c>
      <c r="K4085" t="str">
        <f t="shared" si="1544"/>
        <v>Very Low</v>
      </c>
      <c r="L4085" t="s">
        <v>19301</v>
      </c>
      <c r="M4085">
        <v>641</v>
      </c>
      <c r="N4085" t="str">
        <f t="shared" si="1545"/>
        <v>Low</v>
      </c>
      <c r="O4085">
        <v>7888703</v>
      </c>
      <c r="P4085" t="str">
        <f t="shared" si="1546"/>
        <v>Flop</v>
      </c>
      <c r="Q4085" t="s">
        <v>2757</v>
      </c>
      <c r="R4085" t="str">
        <f t="shared" si="1547"/>
        <v>Comedy</v>
      </c>
      <c r="S4085">
        <f t="shared" si="1548"/>
        <v>2</v>
      </c>
      <c r="T4085" t="s">
        <v>19302</v>
      </c>
      <c r="U4085" t="s">
        <v>19303</v>
      </c>
      <c r="V4085">
        <v>8465</v>
      </c>
      <c r="W4085" t="str">
        <f t="shared" si="1549"/>
        <v>Very Low</v>
      </c>
      <c r="X4085">
        <v>1389</v>
      </c>
      <c r="Y4085" t="str">
        <f t="shared" si="1550"/>
        <v>Low</v>
      </c>
      <c r="Z4085" t="s">
        <v>17684</v>
      </c>
      <c r="AA4085">
        <v>1</v>
      </c>
      <c r="AB4085" t="str">
        <f t="shared" si="1551"/>
        <v>Solo Star Poster</v>
      </c>
      <c r="AC4085" t="s">
        <v>19304</v>
      </c>
      <c r="AD4085" t="s">
        <v>19305</v>
      </c>
      <c r="AE4085">
        <v>65</v>
      </c>
      <c r="AF4085" t="str">
        <f t="shared" si="1552"/>
        <v>Very Low</v>
      </c>
      <c r="AG4085" t="s">
        <v>9</v>
      </c>
      <c r="AH4085" t="s">
        <v>10</v>
      </c>
      <c r="AI4085" t="s">
        <v>66</v>
      </c>
      <c r="AJ4085" t="str">
        <f t="shared" si="1553"/>
        <v>Family</v>
      </c>
      <c r="AK4085">
        <v>3000000</v>
      </c>
      <c r="AL4085" t="str">
        <f t="shared" si="1554"/>
        <v>Low Budget</v>
      </c>
      <c r="AM4085">
        <v>1987</v>
      </c>
      <c r="AN4085">
        <f t="shared" si="1555"/>
        <v>38</v>
      </c>
      <c r="AO4085" t="str">
        <f t="shared" si="1556"/>
        <v>Old Classic</v>
      </c>
      <c r="AP4085">
        <v>168</v>
      </c>
      <c r="AQ4085" t="str">
        <f t="shared" si="1557"/>
        <v>Very Low</v>
      </c>
      <c r="AR4085">
        <v>3.2</v>
      </c>
      <c r="AS4085" t="str">
        <f t="shared" si="1558"/>
        <v>Very Poor</v>
      </c>
      <c r="AT4085">
        <v>1.85</v>
      </c>
      <c r="AU4085" t="str">
        <f t="shared" si="1559"/>
        <v>HDTV / Widescreen</v>
      </c>
      <c r="AV4085">
        <v>491</v>
      </c>
      <c r="AW4085" t="str">
        <f t="shared" si="1560"/>
        <v>Very Low</v>
      </c>
    </row>
    <row r="4086" spans="1:49" x14ac:dyDescent="0.3">
      <c r="A4086" t="s">
        <v>0</v>
      </c>
      <c r="B4086" t="s">
        <v>17742</v>
      </c>
      <c r="C4086">
        <v>81</v>
      </c>
      <c r="D4086" t="str">
        <f t="shared" si="1540"/>
        <v>Low</v>
      </c>
      <c r="E4086">
        <v>97</v>
      </c>
      <c r="F4086" t="str">
        <f t="shared" si="1541"/>
        <v>1h 37m</v>
      </c>
      <c r="G4086" t="str">
        <f t="shared" si="1542"/>
        <v>Standard Movie</v>
      </c>
      <c r="H4086">
        <v>152</v>
      </c>
      <c r="I4086" t="str">
        <f t="shared" si="1543"/>
        <v>Very Low</v>
      </c>
      <c r="J4086">
        <v>135</v>
      </c>
      <c r="K4086" t="str">
        <f t="shared" si="1544"/>
        <v>Very Low</v>
      </c>
      <c r="L4086" t="s">
        <v>19306</v>
      </c>
      <c r="M4086">
        <v>674</v>
      </c>
      <c r="N4086" t="str">
        <f t="shared" si="1545"/>
        <v>Low</v>
      </c>
      <c r="O4086">
        <v>7282851</v>
      </c>
      <c r="P4086" t="str">
        <f t="shared" si="1546"/>
        <v>Flop</v>
      </c>
      <c r="Q4086" t="s">
        <v>4290</v>
      </c>
      <c r="R4086" t="str">
        <f t="shared" si="1547"/>
        <v>Action</v>
      </c>
      <c r="S4086">
        <f t="shared" si="1548"/>
        <v>5</v>
      </c>
      <c r="T4086" t="s">
        <v>19307</v>
      </c>
      <c r="U4086" t="s">
        <v>19308</v>
      </c>
      <c r="V4086">
        <v>9502</v>
      </c>
      <c r="W4086" t="str">
        <f t="shared" si="1549"/>
        <v>Very Low</v>
      </c>
      <c r="X4086">
        <v>1395</v>
      </c>
      <c r="Y4086" t="str">
        <f t="shared" si="1550"/>
        <v>Low</v>
      </c>
      <c r="Z4086" t="s">
        <v>19309</v>
      </c>
      <c r="AA4086">
        <v>1</v>
      </c>
      <c r="AB4086" t="str">
        <f t="shared" si="1551"/>
        <v>Solo Star Poster</v>
      </c>
      <c r="AC4086" t="s">
        <v>19310</v>
      </c>
      <c r="AD4086" t="s">
        <v>19311</v>
      </c>
      <c r="AE4086">
        <v>100</v>
      </c>
      <c r="AF4086" t="str">
        <f t="shared" si="1552"/>
        <v>Very Low</v>
      </c>
      <c r="AG4086" t="s">
        <v>9</v>
      </c>
      <c r="AH4086" t="s">
        <v>10</v>
      </c>
      <c r="AI4086" t="s">
        <v>556</v>
      </c>
      <c r="AJ4086" t="str">
        <f t="shared" si="1553"/>
        <v>Adult</v>
      </c>
      <c r="AK4086">
        <v>3000000</v>
      </c>
      <c r="AL4086" t="str">
        <f t="shared" si="1554"/>
        <v>Low Budget</v>
      </c>
      <c r="AM4086">
        <v>1988</v>
      </c>
      <c r="AN4086">
        <f t="shared" si="1555"/>
        <v>37</v>
      </c>
      <c r="AO4086" t="str">
        <f t="shared" si="1556"/>
        <v>Old Classic</v>
      </c>
      <c r="AP4086">
        <v>174</v>
      </c>
      <c r="AQ4086" t="str">
        <f t="shared" si="1557"/>
        <v>Very Low</v>
      </c>
      <c r="AR4086">
        <v>6.5</v>
      </c>
      <c r="AS4086" t="str">
        <f t="shared" si="1558"/>
        <v>Average</v>
      </c>
      <c r="AT4086">
        <v>1.85</v>
      </c>
      <c r="AU4086" t="str">
        <f t="shared" si="1559"/>
        <v>HDTV / Widescreen</v>
      </c>
      <c r="AV4086">
        <v>812</v>
      </c>
      <c r="AW4086" t="str">
        <f t="shared" si="1560"/>
        <v>Very Low</v>
      </c>
    </row>
    <row r="4087" spans="1:49" x14ac:dyDescent="0.3">
      <c r="A4087" t="s">
        <v>0</v>
      </c>
      <c r="B4087" t="s">
        <v>14855</v>
      </c>
      <c r="C4087">
        <v>17</v>
      </c>
      <c r="D4087" t="str">
        <f t="shared" si="1540"/>
        <v>Very Low</v>
      </c>
      <c r="E4087">
        <v>94</v>
      </c>
      <c r="F4087" t="str">
        <f t="shared" si="1541"/>
        <v>1h 34m</v>
      </c>
      <c r="G4087" t="str">
        <f t="shared" si="1542"/>
        <v>Standard Movie</v>
      </c>
      <c r="H4087">
        <v>78</v>
      </c>
      <c r="I4087" t="str">
        <f t="shared" si="1543"/>
        <v>Very Low</v>
      </c>
      <c r="J4087">
        <v>469</v>
      </c>
      <c r="K4087" t="str">
        <f t="shared" si="1544"/>
        <v>Very Low</v>
      </c>
      <c r="L4087" t="s">
        <v>4879</v>
      </c>
      <c r="M4087">
        <v>912</v>
      </c>
      <c r="N4087" t="str">
        <f t="shared" si="1545"/>
        <v>Low</v>
      </c>
      <c r="O4087">
        <v>6879730</v>
      </c>
      <c r="P4087" t="str">
        <f t="shared" si="1546"/>
        <v>Flop</v>
      </c>
      <c r="Q4087" t="s">
        <v>3380</v>
      </c>
      <c r="R4087" t="str">
        <f t="shared" si="1547"/>
        <v>Drama</v>
      </c>
      <c r="S4087">
        <f t="shared" si="1548"/>
        <v>1</v>
      </c>
      <c r="T4087" t="s">
        <v>3048</v>
      </c>
      <c r="U4087" t="s">
        <v>19312</v>
      </c>
      <c r="V4087">
        <v>806</v>
      </c>
      <c r="W4087" t="str">
        <f t="shared" si="1549"/>
        <v>Very Low</v>
      </c>
      <c r="X4087">
        <v>3049</v>
      </c>
      <c r="Y4087" t="str">
        <f t="shared" si="1550"/>
        <v>Low</v>
      </c>
      <c r="Z4087" t="s">
        <v>19313</v>
      </c>
      <c r="AA4087">
        <v>0</v>
      </c>
      <c r="AB4087" t="str">
        <f t="shared" si="1551"/>
        <v>Symbolic Poster</v>
      </c>
      <c r="AC4087" t="s">
        <v>19314</v>
      </c>
      <c r="AD4087" t="s">
        <v>19315</v>
      </c>
      <c r="AE4087">
        <v>23</v>
      </c>
      <c r="AF4087" t="str">
        <f t="shared" si="1552"/>
        <v>Very Low</v>
      </c>
      <c r="AG4087" t="s">
        <v>9</v>
      </c>
      <c r="AH4087" t="s">
        <v>10</v>
      </c>
      <c r="AI4087" t="s">
        <v>556</v>
      </c>
      <c r="AJ4087" t="str">
        <f t="shared" si="1553"/>
        <v>Adult</v>
      </c>
      <c r="AK4087">
        <f>AK4086</f>
        <v>3000000</v>
      </c>
      <c r="AL4087" t="str">
        <f t="shared" si="1554"/>
        <v>Low Budget</v>
      </c>
      <c r="AM4087">
        <v>2004</v>
      </c>
      <c r="AN4087">
        <f t="shared" si="1555"/>
        <v>21</v>
      </c>
      <c r="AO4087" t="str">
        <f t="shared" si="1556"/>
        <v>Old Classic</v>
      </c>
      <c r="AP4087">
        <v>637</v>
      </c>
      <c r="AQ4087" t="str">
        <f t="shared" si="1557"/>
        <v>Very Low</v>
      </c>
      <c r="AR4087">
        <v>6.9</v>
      </c>
      <c r="AS4087" t="str">
        <f t="shared" si="1558"/>
        <v>Average</v>
      </c>
      <c r="AT4087">
        <f>AT4086</f>
        <v>1.85</v>
      </c>
      <c r="AU4087" t="str">
        <f t="shared" si="1559"/>
        <v>HDTV / Widescreen</v>
      </c>
      <c r="AV4087">
        <v>187</v>
      </c>
      <c r="AW4087" t="str">
        <f t="shared" si="1560"/>
        <v>Very Low</v>
      </c>
    </row>
    <row r="4088" spans="1:49" x14ac:dyDescent="0.3">
      <c r="A4088" t="s">
        <v>0</v>
      </c>
      <c r="B4088" t="s">
        <v>19316</v>
      </c>
      <c r="C4088">
        <v>75</v>
      </c>
      <c r="D4088" t="str">
        <f t="shared" si="1540"/>
        <v>Low</v>
      </c>
      <c r="E4088">
        <v>90</v>
      </c>
      <c r="F4088" t="str">
        <f t="shared" si="1541"/>
        <v>1h 30m</v>
      </c>
      <c r="G4088" t="str">
        <f t="shared" si="1542"/>
        <v>Standard Movie</v>
      </c>
      <c r="H4088">
        <v>15</v>
      </c>
      <c r="I4088" t="str">
        <f t="shared" si="1543"/>
        <v>Very Low</v>
      </c>
      <c r="J4088">
        <v>453</v>
      </c>
      <c r="K4088" t="str">
        <f t="shared" si="1544"/>
        <v>Very Low</v>
      </c>
      <c r="L4088" t="s">
        <v>4988</v>
      </c>
      <c r="M4088">
        <v>953</v>
      </c>
      <c r="N4088" t="str">
        <f t="shared" si="1545"/>
        <v>Low</v>
      </c>
      <c r="O4088">
        <v>5844929</v>
      </c>
      <c r="P4088" t="str">
        <f t="shared" si="1546"/>
        <v>Flop</v>
      </c>
      <c r="Q4088" t="s">
        <v>2498</v>
      </c>
      <c r="R4088" t="str">
        <f t="shared" si="1547"/>
        <v>Comedy</v>
      </c>
      <c r="S4088">
        <f t="shared" si="1548"/>
        <v>2</v>
      </c>
      <c r="T4088" t="s">
        <v>611</v>
      </c>
      <c r="U4088" t="s">
        <v>19317</v>
      </c>
      <c r="V4088">
        <v>6000</v>
      </c>
      <c r="W4088" t="str">
        <f t="shared" si="1549"/>
        <v>Very Low</v>
      </c>
      <c r="X4088">
        <v>2510</v>
      </c>
      <c r="Y4088" t="str">
        <f t="shared" si="1550"/>
        <v>Low</v>
      </c>
      <c r="Z4088" t="s">
        <v>8970</v>
      </c>
      <c r="AA4088">
        <v>1</v>
      </c>
      <c r="AB4088" t="str">
        <f t="shared" si="1551"/>
        <v>Solo Star Poster</v>
      </c>
      <c r="AC4088" t="s">
        <v>19318</v>
      </c>
      <c r="AD4088" t="s">
        <v>19319</v>
      </c>
      <c r="AE4088">
        <v>109</v>
      </c>
      <c r="AF4088" t="str">
        <f t="shared" si="1552"/>
        <v>Very Low</v>
      </c>
      <c r="AG4088" t="s">
        <v>9</v>
      </c>
      <c r="AH4088" t="s">
        <v>10</v>
      </c>
      <c r="AI4088" t="s">
        <v>11</v>
      </c>
      <c r="AJ4088" t="str">
        <f t="shared" si="1553"/>
        <v>Teen</v>
      </c>
      <c r="AK4088">
        <v>3000000</v>
      </c>
      <c r="AL4088" t="str">
        <f t="shared" si="1554"/>
        <v>Low Budget</v>
      </c>
      <c r="AM4088">
        <v>2002</v>
      </c>
      <c r="AN4088">
        <f t="shared" si="1555"/>
        <v>23</v>
      </c>
      <c r="AO4088" t="str">
        <f t="shared" si="1556"/>
        <v>Old Classic</v>
      </c>
      <c r="AP4088">
        <v>625</v>
      </c>
      <c r="AQ4088" t="str">
        <f t="shared" si="1557"/>
        <v>Very Low</v>
      </c>
      <c r="AR4088">
        <v>7</v>
      </c>
      <c r="AS4088" t="str">
        <f t="shared" si="1558"/>
        <v>Good</v>
      </c>
      <c r="AT4088">
        <v>1.85</v>
      </c>
      <c r="AU4088" t="str">
        <f t="shared" si="1559"/>
        <v>HDTV / Widescreen</v>
      </c>
      <c r="AV4088">
        <v>595</v>
      </c>
      <c r="AW4088" t="str">
        <f t="shared" si="1560"/>
        <v>Very Low</v>
      </c>
    </row>
    <row r="4089" spans="1:49" x14ac:dyDescent="0.3">
      <c r="A4089" t="s">
        <v>0</v>
      </c>
      <c r="B4089" t="str">
        <f t="shared" ref="B4089:C4089" si="1569">B4088</f>
        <v>Patricia Cardoso</v>
      </c>
      <c r="C4089">
        <f t="shared" si="1569"/>
        <v>75</v>
      </c>
      <c r="D4089" t="str">
        <f t="shared" si="1540"/>
        <v>Low</v>
      </c>
      <c r="E4089">
        <v>197</v>
      </c>
      <c r="F4089" t="str">
        <f t="shared" si="1541"/>
        <v>3h 17m</v>
      </c>
      <c r="G4089" t="str">
        <f t="shared" si="1542"/>
        <v>Epic</v>
      </c>
      <c r="H4089">
        <f>H4088</f>
        <v>15</v>
      </c>
      <c r="I4089" t="str">
        <f t="shared" si="1543"/>
        <v>Very Low</v>
      </c>
      <c r="J4089">
        <v>110</v>
      </c>
      <c r="K4089" t="str">
        <f t="shared" si="1544"/>
        <v>Very Low</v>
      </c>
      <c r="L4089" t="s">
        <v>19320</v>
      </c>
      <c r="M4089">
        <v>578</v>
      </c>
      <c r="N4089" t="str">
        <f t="shared" si="1545"/>
        <v>Low</v>
      </c>
      <c r="O4089">
        <f>O4088</f>
        <v>5844929</v>
      </c>
      <c r="P4089" t="str">
        <f t="shared" si="1546"/>
        <v>Flop</v>
      </c>
      <c r="Q4089" t="s">
        <v>3367</v>
      </c>
      <c r="R4089" t="str">
        <f t="shared" si="1547"/>
        <v>Drama</v>
      </c>
      <c r="S4089">
        <f t="shared" si="1548"/>
        <v>2</v>
      </c>
      <c r="T4089" t="s">
        <v>18646</v>
      </c>
      <c r="U4089" t="s">
        <v>19321</v>
      </c>
      <c r="V4089">
        <v>299</v>
      </c>
      <c r="W4089" t="str">
        <f t="shared" si="1549"/>
        <v>Very Low</v>
      </c>
      <c r="X4089">
        <v>1400</v>
      </c>
      <c r="Y4089" t="str">
        <f t="shared" si="1550"/>
        <v>Low</v>
      </c>
      <c r="Z4089" t="s">
        <v>15553</v>
      </c>
      <c r="AA4089">
        <v>0</v>
      </c>
      <c r="AB4089" t="str">
        <f t="shared" si="1551"/>
        <v>Symbolic Poster</v>
      </c>
      <c r="AC4089" t="s">
        <v>19322</v>
      </c>
      <c r="AD4089" t="s">
        <v>19323</v>
      </c>
      <c r="AE4089">
        <v>1</v>
      </c>
      <c r="AF4089" t="str">
        <f t="shared" si="1552"/>
        <v>Very Low</v>
      </c>
      <c r="AG4089" t="s">
        <v>9</v>
      </c>
      <c r="AH4089" t="s">
        <v>341</v>
      </c>
      <c r="AI4089" t="str">
        <f>AI4088</f>
        <v>PG-13</v>
      </c>
      <c r="AJ4089" t="str">
        <f t="shared" si="1553"/>
        <v>Teen</v>
      </c>
      <c r="AK4089">
        <v>15000000</v>
      </c>
      <c r="AL4089" t="str">
        <f t="shared" si="1554"/>
        <v>Low Budget</v>
      </c>
      <c r="AM4089">
        <f>AM4088</f>
        <v>2002</v>
      </c>
      <c r="AN4089">
        <f t="shared" si="1555"/>
        <v>23</v>
      </c>
      <c r="AO4089" t="str">
        <f t="shared" si="1556"/>
        <v>Old Classic</v>
      </c>
      <c r="AP4089">
        <v>476</v>
      </c>
      <c r="AQ4089" t="str">
        <f t="shared" si="1557"/>
        <v>Very Low</v>
      </c>
      <c r="AR4089">
        <v>7.4</v>
      </c>
      <c r="AS4089" t="str">
        <f t="shared" si="1558"/>
        <v>Good</v>
      </c>
      <c r="AT4089">
        <f>AT4088</f>
        <v>1.85</v>
      </c>
      <c r="AU4089" t="str">
        <f t="shared" si="1559"/>
        <v>HDTV / Widescreen</v>
      </c>
      <c r="AV4089">
        <v>367</v>
      </c>
      <c r="AW4089" t="str">
        <f t="shared" si="1560"/>
        <v>Very Low</v>
      </c>
    </row>
    <row r="4090" spans="1:49" x14ac:dyDescent="0.3">
      <c r="A4090" t="s">
        <v>0</v>
      </c>
      <c r="B4090" t="s">
        <v>5574</v>
      </c>
      <c r="C4090">
        <v>91</v>
      </c>
      <c r="D4090" t="str">
        <f t="shared" si="1540"/>
        <v>Low</v>
      </c>
      <c r="E4090">
        <v>117</v>
      </c>
      <c r="F4090" t="str">
        <f t="shared" si="1541"/>
        <v>1h 57m</v>
      </c>
      <c r="G4090" t="str">
        <f t="shared" si="1542"/>
        <v>Standard Movie</v>
      </c>
      <c r="H4090">
        <v>375</v>
      </c>
      <c r="I4090" t="str">
        <f t="shared" si="1543"/>
        <v>Very Low</v>
      </c>
      <c r="J4090">
        <v>31</v>
      </c>
      <c r="K4090" t="str">
        <f t="shared" si="1544"/>
        <v>Very Low</v>
      </c>
      <c r="L4090" t="s">
        <v>19324</v>
      </c>
      <c r="M4090">
        <v>1000</v>
      </c>
      <c r="N4090" t="str">
        <f t="shared" si="1545"/>
        <v>Low</v>
      </c>
      <c r="O4090">
        <v>3222857</v>
      </c>
      <c r="P4090" t="str">
        <f t="shared" si="1546"/>
        <v>Flop</v>
      </c>
      <c r="Q4090" t="s">
        <v>185</v>
      </c>
      <c r="R4090" t="str">
        <f t="shared" si="1547"/>
        <v>Drama</v>
      </c>
      <c r="S4090">
        <f t="shared" si="1548"/>
        <v>2</v>
      </c>
      <c r="T4090" t="s">
        <v>14676</v>
      </c>
      <c r="U4090" t="s">
        <v>19325</v>
      </c>
      <c r="V4090">
        <v>12560</v>
      </c>
      <c r="W4090" t="str">
        <f t="shared" si="1549"/>
        <v>Low</v>
      </c>
      <c r="X4090">
        <v>1394</v>
      </c>
      <c r="Y4090" t="str">
        <f t="shared" si="1550"/>
        <v>Low</v>
      </c>
      <c r="Z4090" t="s">
        <v>19326</v>
      </c>
      <c r="AA4090">
        <v>0</v>
      </c>
      <c r="AB4090" t="str">
        <f t="shared" si="1551"/>
        <v>Symbolic Poster</v>
      </c>
      <c r="AC4090" t="s">
        <v>19327</v>
      </c>
      <c r="AD4090" t="s">
        <v>19328</v>
      </c>
      <c r="AE4090">
        <v>147</v>
      </c>
      <c r="AF4090" t="str">
        <f t="shared" si="1552"/>
        <v>Very Low</v>
      </c>
      <c r="AG4090" t="s">
        <v>5582</v>
      </c>
      <c r="AH4090" t="s">
        <v>239</v>
      </c>
      <c r="AI4090" t="s">
        <v>11</v>
      </c>
      <c r="AJ4090" t="str">
        <f t="shared" si="1553"/>
        <v>Teen</v>
      </c>
      <c r="AK4090">
        <f>AK4089</f>
        <v>15000000</v>
      </c>
      <c r="AL4090" t="str">
        <f t="shared" si="1554"/>
        <v>Low Budget</v>
      </c>
      <c r="AM4090">
        <v>2005</v>
      </c>
      <c r="AN4090">
        <f t="shared" si="1555"/>
        <v>20</v>
      </c>
      <c r="AO4090" t="str">
        <f t="shared" si="1556"/>
        <v>Old Classic</v>
      </c>
      <c r="AP4090">
        <v>329</v>
      </c>
      <c r="AQ4090" t="str">
        <f t="shared" si="1557"/>
        <v>Very Low</v>
      </c>
      <c r="AR4090">
        <v>7.8</v>
      </c>
      <c r="AS4090" t="str">
        <f t="shared" si="1558"/>
        <v>Good</v>
      </c>
      <c r="AT4090">
        <v>2.35</v>
      </c>
      <c r="AU4090" t="str">
        <f t="shared" si="1559"/>
        <v>Cinematic Widescreen</v>
      </c>
      <c r="AV4090">
        <v>0</v>
      </c>
      <c r="AW4090" t="str">
        <f t="shared" si="1560"/>
        <v>Very Low</v>
      </c>
    </row>
    <row r="4091" spans="1:49" x14ac:dyDescent="0.3">
      <c r="A4091" t="s">
        <v>0</v>
      </c>
      <c r="B4091" t="s">
        <v>19329</v>
      </c>
      <c r="C4091">
        <v>82</v>
      </c>
      <c r="D4091" t="str">
        <f t="shared" si="1540"/>
        <v>Low</v>
      </c>
      <c r="E4091">
        <v>96</v>
      </c>
      <c r="F4091" t="str">
        <f t="shared" si="1541"/>
        <v>1h 36m</v>
      </c>
      <c r="G4091" t="str">
        <f t="shared" si="1542"/>
        <v>Standard Movie</v>
      </c>
      <c r="H4091">
        <v>70</v>
      </c>
      <c r="I4091" t="str">
        <f t="shared" si="1543"/>
        <v>Very Low</v>
      </c>
      <c r="J4091">
        <v>163</v>
      </c>
      <c r="K4091" t="str">
        <f t="shared" si="1544"/>
        <v>Very Low</v>
      </c>
      <c r="L4091" t="s">
        <v>14612</v>
      </c>
      <c r="M4091">
        <v>883</v>
      </c>
      <c r="N4091" t="str">
        <f t="shared" si="1545"/>
        <v>Low</v>
      </c>
      <c r="O4091">
        <v>4170647</v>
      </c>
      <c r="P4091" t="str">
        <f t="shared" si="1546"/>
        <v>Flop</v>
      </c>
      <c r="Q4091" t="s">
        <v>2498</v>
      </c>
      <c r="R4091" t="str">
        <f t="shared" si="1547"/>
        <v>Comedy</v>
      </c>
      <c r="S4091">
        <f t="shared" si="1548"/>
        <v>2</v>
      </c>
      <c r="T4091" t="s">
        <v>1484</v>
      </c>
      <c r="U4091" t="s">
        <v>19330</v>
      </c>
      <c r="V4091">
        <v>14548</v>
      </c>
      <c r="W4091" t="str">
        <f t="shared" si="1549"/>
        <v>Low</v>
      </c>
      <c r="X4091">
        <v>1616</v>
      </c>
      <c r="Y4091" t="str">
        <f t="shared" si="1550"/>
        <v>Low</v>
      </c>
      <c r="Z4091" t="s">
        <v>4690</v>
      </c>
      <c r="AA4091">
        <v>0</v>
      </c>
      <c r="AB4091" t="str">
        <f t="shared" si="1551"/>
        <v>Symbolic Poster</v>
      </c>
      <c r="AC4091" t="s">
        <v>19331</v>
      </c>
      <c r="AD4091" t="s">
        <v>19332</v>
      </c>
      <c r="AE4091">
        <v>161</v>
      </c>
      <c r="AF4091" t="str">
        <f t="shared" si="1552"/>
        <v>Very Low</v>
      </c>
      <c r="AG4091" t="s">
        <v>9</v>
      </c>
      <c r="AH4091" t="s">
        <v>28</v>
      </c>
      <c r="AI4091" t="s">
        <v>556</v>
      </c>
      <c r="AJ4091" t="str">
        <f t="shared" si="1553"/>
        <v>Adult</v>
      </c>
      <c r="AK4091">
        <v>1900000</v>
      </c>
      <c r="AL4091" t="str">
        <f t="shared" si="1554"/>
        <v>Low Budget</v>
      </c>
      <c r="AM4091">
        <v>1999</v>
      </c>
      <c r="AN4091">
        <f t="shared" si="1555"/>
        <v>26</v>
      </c>
      <c r="AO4091" t="str">
        <f t="shared" si="1556"/>
        <v>Old Classic</v>
      </c>
      <c r="AP4091">
        <v>183</v>
      </c>
      <c r="AQ4091" t="str">
        <f t="shared" si="1557"/>
        <v>Very Low</v>
      </c>
      <c r="AR4091">
        <v>6.9</v>
      </c>
      <c r="AS4091" t="str">
        <f t="shared" si="1558"/>
        <v>Average</v>
      </c>
      <c r="AT4091">
        <v>1.85</v>
      </c>
      <c r="AU4091" t="str">
        <f t="shared" si="1559"/>
        <v>HDTV / Widescreen</v>
      </c>
      <c r="AV4091">
        <v>1000</v>
      </c>
      <c r="AW4091" t="str">
        <f t="shared" si="1560"/>
        <v>Very Low</v>
      </c>
    </row>
    <row r="4092" spans="1:49" x14ac:dyDescent="0.3">
      <c r="A4092" t="s">
        <v>0</v>
      </c>
      <c r="B4092" t="s">
        <v>19333</v>
      </c>
      <c r="C4092">
        <v>48</v>
      </c>
      <c r="D4092" t="str">
        <f t="shared" si="1540"/>
        <v>Very Low</v>
      </c>
      <c r="E4092">
        <v>82</v>
      </c>
      <c r="F4092" t="str">
        <f t="shared" si="1541"/>
        <v>1h 22m</v>
      </c>
      <c r="G4092" t="str">
        <f t="shared" si="1542"/>
        <v>Featurette</v>
      </c>
      <c r="H4092">
        <v>0</v>
      </c>
      <c r="I4092" t="str">
        <f t="shared" si="1543"/>
        <v>Very Low</v>
      </c>
      <c r="J4092">
        <v>51</v>
      </c>
      <c r="K4092" t="str">
        <f t="shared" si="1544"/>
        <v>Very Low</v>
      </c>
      <c r="L4092" t="s">
        <v>7441</v>
      </c>
      <c r="M4092">
        <v>472</v>
      </c>
      <c r="N4092" t="str">
        <f t="shared" si="1545"/>
        <v>Low</v>
      </c>
      <c r="O4092">
        <v>4142507</v>
      </c>
      <c r="P4092" t="str">
        <f t="shared" si="1546"/>
        <v>Flop</v>
      </c>
      <c r="Q4092" t="s">
        <v>1652</v>
      </c>
      <c r="R4092" t="str">
        <f t="shared" si="1547"/>
        <v>Comedy</v>
      </c>
      <c r="S4092">
        <f t="shared" si="1548"/>
        <v>2</v>
      </c>
      <c r="T4092" t="s">
        <v>19334</v>
      </c>
      <c r="U4092" t="s">
        <v>19335</v>
      </c>
      <c r="V4092">
        <v>3665</v>
      </c>
      <c r="W4092" t="str">
        <f t="shared" si="1549"/>
        <v>Very Low</v>
      </c>
      <c r="X4092">
        <v>858</v>
      </c>
      <c r="Y4092" t="str">
        <f t="shared" si="1550"/>
        <v>Very Low</v>
      </c>
      <c r="Z4092" t="s">
        <v>19336</v>
      </c>
      <c r="AA4092">
        <v>1</v>
      </c>
      <c r="AB4092" t="str">
        <f t="shared" si="1551"/>
        <v>Solo Star Poster</v>
      </c>
      <c r="AC4092" t="s">
        <v>19337</v>
      </c>
      <c r="AD4092" t="s">
        <v>19338</v>
      </c>
      <c r="AE4092">
        <v>81</v>
      </c>
      <c r="AF4092" t="str">
        <f t="shared" si="1552"/>
        <v>Very Low</v>
      </c>
      <c r="AG4092" t="s">
        <v>9</v>
      </c>
      <c r="AH4092" t="s">
        <v>10</v>
      </c>
      <c r="AI4092" t="s">
        <v>556</v>
      </c>
      <c r="AJ4092" t="str">
        <f t="shared" si="1553"/>
        <v>Adult</v>
      </c>
      <c r="AK4092">
        <v>3000000</v>
      </c>
      <c r="AL4092" t="str">
        <f t="shared" si="1554"/>
        <v>Low Budget</v>
      </c>
      <c r="AM4092">
        <v>2000</v>
      </c>
      <c r="AN4092">
        <f t="shared" si="1555"/>
        <v>25</v>
      </c>
      <c r="AO4092" t="str">
        <f t="shared" si="1556"/>
        <v>Old Classic</v>
      </c>
      <c r="AP4092">
        <v>324</v>
      </c>
      <c r="AQ4092" t="str">
        <f t="shared" si="1557"/>
        <v>Very Low</v>
      </c>
      <c r="AR4092">
        <v>4.4000000000000004</v>
      </c>
      <c r="AS4092" t="str">
        <f t="shared" si="1558"/>
        <v>Poor</v>
      </c>
      <c r="AT4092">
        <v>1.85</v>
      </c>
      <c r="AU4092" t="str">
        <f t="shared" si="1559"/>
        <v>HDTV / Widescreen</v>
      </c>
      <c r="AV4092">
        <v>131</v>
      </c>
      <c r="AW4092" t="str">
        <f t="shared" si="1560"/>
        <v>Very Low</v>
      </c>
    </row>
    <row r="4093" spans="1:49" x14ac:dyDescent="0.3">
      <c r="A4093" t="s">
        <v>0</v>
      </c>
      <c r="B4093" t="s">
        <v>10277</v>
      </c>
      <c r="C4093">
        <v>33</v>
      </c>
      <c r="D4093" t="str">
        <f t="shared" si="1540"/>
        <v>Very Low</v>
      </c>
      <c r="E4093">
        <v>109</v>
      </c>
      <c r="F4093" t="str">
        <f t="shared" si="1541"/>
        <v>1h 49m</v>
      </c>
      <c r="G4093" t="str">
        <f t="shared" si="1542"/>
        <v>Standard Movie</v>
      </c>
      <c r="H4093">
        <v>300</v>
      </c>
      <c r="I4093" t="str">
        <f t="shared" si="1543"/>
        <v>Very Low</v>
      </c>
      <c r="J4093">
        <v>200</v>
      </c>
      <c r="K4093" t="str">
        <f t="shared" si="1544"/>
        <v>Very Low</v>
      </c>
      <c r="L4093" t="s">
        <v>13806</v>
      </c>
      <c r="M4093">
        <v>729</v>
      </c>
      <c r="N4093" t="str">
        <f t="shared" si="1545"/>
        <v>Low</v>
      </c>
      <c r="O4093">
        <v>4109095</v>
      </c>
      <c r="P4093" t="str">
        <f t="shared" si="1546"/>
        <v>Flop</v>
      </c>
      <c r="Q4093" t="s">
        <v>19339</v>
      </c>
      <c r="R4093" t="str">
        <f t="shared" si="1547"/>
        <v>Crime</v>
      </c>
      <c r="S4093">
        <f t="shared" si="1548"/>
        <v>4</v>
      </c>
      <c r="T4093" t="s">
        <v>3488</v>
      </c>
      <c r="U4093" t="s">
        <v>19340</v>
      </c>
      <c r="V4093">
        <v>8239</v>
      </c>
      <c r="W4093" t="str">
        <f t="shared" si="1549"/>
        <v>Very Low</v>
      </c>
      <c r="X4093">
        <v>1292</v>
      </c>
      <c r="Y4093" t="str">
        <f t="shared" si="1550"/>
        <v>Low</v>
      </c>
      <c r="Z4093" t="s">
        <v>15230</v>
      </c>
      <c r="AA4093">
        <v>0</v>
      </c>
      <c r="AB4093" t="str">
        <f t="shared" si="1551"/>
        <v>Symbolic Poster</v>
      </c>
      <c r="AC4093" t="s">
        <v>19341</v>
      </c>
      <c r="AD4093" t="s">
        <v>19342</v>
      </c>
      <c r="AE4093">
        <v>92</v>
      </c>
      <c r="AF4093" t="str">
        <f t="shared" si="1552"/>
        <v>Very Low</v>
      </c>
      <c r="AG4093" t="s">
        <v>9</v>
      </c>
      <c r="AH4093" t="s">
        <v>10</v>
      </c>
      <c r="AI4093" t="s">
        <v>556</v>
      </c>
      <c r="AJ4093" t="str">
        <f t="shared" si="1553"/>
        <v>Adult</v>
      </c>
      <c r="AK4093">
        <v>3000000</v>
      </c>
      <c r="AL4093" t="str">
        <f t="shared" si="1554"/>
        <v>Low Budget</v>
      </c>
      <c r="AM4093">
        <v>1996</v>
      </c>
      <c r="AN4093">
        <f t="shared" si="1555"/>
        <v>29</v>
      </c>
      <c r="AO4093" t="str">
        <f t="shared" si="1556"/>
        <v>Old Classic</v>
      </c>
      <c r="AP4093">
        <v>257</v>
      </c>
      <c r="AQ4093" t="str">
        <f t="shared" si="1557"/>
        <v>Very Low</v>
      </c>
      <c r="AR4093">
        <v>6</v>
      </c>
      <c r="AS4093" t="str">
        <f t="shared" si="1558"/>
        <v>Average</v>
      </c>
      <c r="AT4093">
        <v>1.85</v>
      </c>
      <c r="AU4093" t="str">
        <f t="shared" si="1559"/>
        <v>HDTV / Widescreen</v>
      </c>
      <c r="AV4093">
        <v>0</v>
      </c>
      <c r="AW4093" t="str">
        <f t="shared" si="1560"/>
        <v>Very Low</v>
      </c>
    </row>
    <row r="4094" spans="1:49" x14ac:dyDescent="0.3">
      <c r="A4094" t="s">
        <v>0</v>
      </c>
      <c r="B4094" t="s">
        <v>16072</v>
      </c>
      <c r="C4094">
        <v>133</v>
      </c>
      <c r="D4094" t="str">
        <f t="shared" si="1540"/>
        <v>Low</v>
      </c>
      <c r="E4094">
        <v>90</v>
      </c>
      <c r="F4094" t="str">
        <f t="shared" si="1541"/>
        <v>1h 30m</v>
      </c>
      <c r="G4094" t="str">
        <f t="shared" si="1542"/>
        <v>Standard Movie</v>
      </c>
      <c r="H4094">
        <v>132</v>
      </c>
      <c r="I4094" t="str">
        <f t="shared" si="1543"/>
        <v>Very Low</v>
      </c>
      <c r="J4094">
        <v>547</v>
      </c>
      <c r="K4094" t="str">
        <f t="shared" si="1544"/>
        <v>Very Low</v>
      </c>
      <c r="L4094" t="s">
        <v>4569</v>
      </c>
      <c r="M4094">
        <v>1000</v>
      </c>
      <c r="N4094" t="str">
        <f t="shared" si="1545"/>
        <v>Low</v>
      </c>
      <c r="O4094">
        <v>4033268</v>
      </c>
      <c r="P4094" t="str">
        <f t="shared" si="1546"/>
        <v>Flop</v>
      </c>
      <c r="Q4094" t="s">
        <v>2498</v>
      </c>
      <c r="R4094" t="str">
        <f t="shared" si="1547"/>
        <v>Comedy</v>
      </c>
      <c r="S4094">
        <f t="shared" si="1548"/>
        <v>2</v>
      </c>
      <c r="T4094" t="s">
        <v>401</v>
      </c>
      <c r="U4094" t="s">
        <v>19343</v>
      </c>
      <c r="V4094">
        <v>9808</v>
      </c>
      <c r="W4094" t="str">
        <f t="shared" si="1549"/>
        <v>Very Low</v>
      </c>
      <c r="X4094">
        <v>3692</v>
      </c>
      <c r="Y4094" t="str">
        <f t="shared" si="1550"/>
        <v>Low</v>
      </c>
      <c r="Z4094" t="s">
        <v>19344</v>
      </c>
      <c r="AA4094">
        <v>0</v>
      </c>
      <c r="AB4094" t="str">
        <f t="shared" si="1551"/>
        <v>Symbolic Poster</v>
      </c>
      <c r="AC4094" t="s">
        <v>19345</v>
      </c>
      <c r="AD4094" t="s">
        <v>19346</v>
      </c>
      <c r="AE4094">
        <v>53</v>
      </c>
      <c r="AF4094" t="str">
        <f t="shared" si="1552"/>
        <v>Very Low</v>
      </c>
      <c r="AG4094" t="s">
        <v>9</v>
      </c>
      <c r="AH4094" t="s">
        <v>10</v>
      </c>
      <c r="AI4094" t="s">
        <v>556</v>
      </c>
      <c r="AJ4094" t="str">
        <f t="shared" si="1553"/>
        <v>Adult</v>
      </c>
      <c r="AK4094">
        <f>AK4093</f>
        <v>3000000</v>
      </c>
      <c r="AL4094" t="str">
        <f t="shared" si="1554"/>
        <v>Low Budget</v>
      </c>
      <c r="AM4094">
        <v>2010</v>
      </c>
      <c r="AN4094">
        <f t="shared" si="1555"/>
        <v>15</v>
      </c>
      <c r="AO4094" t="str">
        <f t="shared" si="1556"/>
        <v>Modern Classic</v>
      </c>
      <c r="AP4094">
        <v>864</v>
      </c>
      <c r="AQ4094" t="str">
        <f t="shared" si="1557"/>
        <v>Very Low</v>
      </c>
      <c r="AR4094">
        <v>6.6</v>
      </c>
      <c r="AS4094" t="str">
        <f t="shared" si="1558"/>
        <v>Average</v>
      </c>
      <c r="AT4094">
        <v>2.35</v>
      </c>
      <c r="AU4094" t="str">
        <f t="shared" si="1559"/>
        <v>Cinematic Widescreen</v>
      </c>
      <c r="AV4094">
        <v>0</v>
      </c>
      <c r="AW4094" t="str">
        <f t="shared" si="1560"/>
        <v>Very Low</v>
      </c>
    </row>
    <row r="4095" spans="1:49" x14ac:dyDescent="0.3">
      <c r="A4095" t="s">
        <v>0</v>
      </c>
      <c r="B4095" t="s">
        <v>19347</v>
      </c>
      <c r="C4095">
        <v>104</v>
      </c>
      <c r="D4095" t="str">
        <f t="shared" si="1540"/>
        <v>Low</v>
      </c>
      <c r="E4095">
        <v>89</v>
      </c>
      <c r="F4095" t="str">
        <f t="shared" si="1541"/>
        <v>1h 29m</v>
      </c>
      <c r="G4095" t="str">
        <f t="shared" si="1542"/>
        <v>Featurette</v>
      </c>
      <c r="H4095">
        <v>21</v>
      </c>
      <c r="I4095" t="str">
        <f t="shared" si="1543"/>
        <v>Very Low</v>
      </c>
      <c r="J4095">
        <v>124</v>
      </c>
      <c r="K4095" t="str">
        <f t="shared" si="1544"/>
        <v>Very Low</v>
      </c>
      <c r="L4095" t="s">
        <v>19348</v>
      </c>
      <c r="M4095">
        <v>240</v>
      </c>
      <c r="N4095" t="str">
        <f t="shared" si="1545"/>
        <v>Low</v>
      </c>
      <c r="O4095">
        <f>O4094</f>
        <v>4033268</v>
      </c>
      <c r="P4095" t="str">
        <f t="shared" si="1546"/>
        <v>Flop</v>
      </c>
      <c r="Q4095" t="s">
        <v>19349</v>
      </c>
      <c r="R4095" t="str">
        <f t="shared" si="1547"/>
        <v>Family</v>
      </c>
      <c r="S4095">
        <f t="shared" si="1548"/>
        <v>3</v>
      </c>
      <c r="T4095" t="s">
        <v>19350</v>
      </c>
      <c r="U4095" t="s">
        <v>19351</v>
      </c>
      <c r="V4095">
        <v>128334</v>
      </c>
      <c r="W4095" t="str">
        <f t="shared" si="1549"/>
        <v>Medium</v>
      </c>
      <c r="X4095">
        <v>1011</v>
      </c>
      <c r="Y4095" t="str">
        <f t="shared" si="1550"/>
        <v>Low</v>
      </c>
      <c r="Z4095" t="s">
        <v>19352</v>
      </c>
      <c r="AA4095">
        <v>1</v>
      </c>
      <c r="AB4095" t="str">
        <f t="shared" si="1551"/>
        <v>Solo Star Poster</v>
      </c>
      <c r="AC4095" t="s">
        <v>19353</v>
      </c>
      <c r="AD4095" t="s">
        <v>19354</v>
      </c>
      <c r="AE4095">
        <v>349</v>
      </c>
      <c r="AF4095" t="str">
        <f t="shared" si="1552"/>
        <v>Very Low</v>
      </c>
      <c r="AG4095" t="s">
        <v>9</v>
      </c>
      <c r="AH4095" t="s">
        <v>10</v>
      </c>
      <c r="AI4095" t="s">
        <v>248</v>
      </c>
      <c r="AJ4095" t="str">
        <f t="shared" si="1553"/>
        <v>Family</v>
      </c>
      <c r="AK4095">
        <v>3000000</v>
      </c>
      <c r="AL4095" t="str">
        <f t="shared" si="1554"/>
        <v>Low Budget</v>
      </c>
      <c r="AM4095">
        <v>1971</v>
      </c>
      <c r="AN4095">
        <f t="shared" si="1555"/>
        <v>54</v>
      </c>
      <c r="AO4095" t="str">
        <f t="shared" si="1556"/>
        <v>Old Classic</v>
      </c>
      <c r="AP4095">
        <v>177</v>
      </c>
      <c r="AQ4095" t="str">
        <f t="shared" si="1557"/>
        <v>Very Low</v>
      </c>
      <c r="AR4095">
        <v>7.8</v>
      </c>
      <c r="AS4095" t="str">
        <f t="shared" si="1558"/>
        <v>Good</v>
      </c>
      <c r="AT4095">
        <v>1.33</v>
      </c>
      <c r="AU4095" t="str">
        <f t="shared" si="1559"/>
        <v>Classic</v>
      </c>
      <c r="AV4095">
        <v>0</v>
      </c>
      <c r="AW4095" t="str">
        <f t="shared" si="1560"/>
        <v>Very Low</v>
      </c>
    </row>
    <row r="4096" spans="1:49" x14ac:dyDescent="0.3">
      <c r="A4096" t="s">
        <v>0</v>
      </c>
      <c r="B4096" t="s">
        <v>19355</v>
      </c>
      <c r="C4096">
        <v>22</v>
      </c>
      <c r="D4096" t="str">
        <f t="shared" si="1540"/>
        <v>Very Low</v>
      </c>
      <c r="E4096">
        <v>98</v>
      </c>
      <c r="F4096" t="str">
        <f t="shared" si="1541"/>
        <v>1h 38m</v>
      </c>
      <c r="G4096" t="str">
        <f t="shared" si="1542"/>
        <v>Standard Movie</v>
      </c>
      <c r="H4096">
        <v>16</v>
      </c>
      <c r="I4096" t="str">
        <f t="shared" si="1543"/>
        <v>Very Low</v>
      </c>
      <c r="J4096">
        <v>222</v>
      </c>
      <c r="K4096" t="str">
        <f t="shared" si="1544"/>
        <v>Very Low</v>
      </c>
      <c r="L4096" t="s">
        <v>14451</v>
      </c>
      <c r="M4096">
        <v>687</v>
      </c>
      <c r="N4096" t="str">
        <f t="shared" si="1545"/>
        <v>Low</v>
      </c>
      <c r="O4096">
        <v>3902679</v>
      </c>
      <c r="P4096" t="str">
        <f t="shared" si="1546"/>
        <v>Flop</v>
      </c>
      <c r="Q4096" t="s">
        <v>7377</v>
      </c>
      <c r="R4096" t="str">
        <f t="shared" si="1547"/>
        <v>Fantasy</v>
      </c>
      <c r="S4096">
        <f t="shared" si="1548"/>
        <v>2</v>
      </c>
      <c r="T4096" t="s">
        <v>6187</v>
      </c>
      <c r="U4096" t="s">
        <v>19356</v>
      </c>
      <c r="V4096">
        <v>3943</v>
      </c>
      <c r="W4096" t="str">
        <f t="shared" si="1549"/>
        <v>Very Low</v>
      </c>
      <c r="X4096">
        <v>1806</v>
      </c>
      <c r="Y4096" t="str">
        <f t="shared" si="1550"/>
        <v>Low</v>
      </c>
      <c r="Z4096" t="s">
        <v>19357</v>
      </c>
      <c r="AA4096">
        <v>0</v>
      </c>
      <c r="AB4096" t="str">
        <f t="shared" si="1551"/>
        <v>Symbolic Poster</v>
      </c>
      <c r="AC4096" t="s">
        <v>19358</v>
      </c>
      <c r="AD4096" t="s">
        <v>19359</v>
      </c>
      <c r="AE4096">
        <v>49</v>
      </c>
      <c r="AF4096" t="str">
        <f t="shared" si="1552"/>
        <v>Very Low</v>
      </c>
      <c r="AG4096" t="s">
        <v>9</v>
      </c>
      <c r="AH4096" t="s">
        <v>10</v>
      </c>
      <c r="AI4096" t="s">
        <v>556</v>
      </c>
      <c r="AJ4096" t="str">
        <f t="shared" si="1553"/>
        <v>Adult</v>
      </c>
      <c r="AK4096">
        <v>3000000</v>
      </c>
      <c r="AL4096" t="str">
        <f t="shared" si="1554"/>
        <v>Low Budget</v>
      </c>
      <c r="AM4096">
        <v>1993</v>
      </c>
      <c r="AN4096">
        <f t="shared" si="1555"/>
        <v>32</v>
      </c>
      <c r="AO4096" t="str">
        <f t="shared" si="1556"/>
        <v>Old Classic</v>
      </c>
      <c r="AP4096">
        <v>233</v>
      </c>
      <c r="AQ4096" t="str">
        <f t="shared" si="1557"/>
        <v>Very Low</v>
      </c>
      <c r="AR4096">
        <v>5.3</v>
      </c>
      <c r="AS4096" t="str">
        <f t="shared" si="1558"/>
        <v>Below Average</v>
      </c>
      <c r="AT4096">
        <v>1.66</v>
      </c>
      <c r="AU4096" t="str">
        <f t="shared" si="1559"/>
        <v/>
      </c>
      <c r="AV4096">
        <v>217</v>
      </c>
      <c r="AW4096" t="str">
        <f t="shared" si="1560"/>
        <v>Very Low</v>
      </c>
    </row>
    <row r="4097" spans="1:49" x14ac:dyDescent="0.3">
      <c r="A4097" t="s">
        <v>0</v>
      </c>
      <c r="B4097" t="s">
        <v>19360</v>
      </c>
      <c r="C4097">
        <v>30</v>
      </c>
      <c r="D4097" t="str">
        <f t="shared" si="1540"/>
        <v>Very Low</v>
      </c>
      <c r="E4097">
        <v>95</v>
      </c>
      <c r="F4097" t="str">
        <f t="shared" si="1541"/>
        <v>1h 35m</v>
      </c>
      <c r="G4097" t="str">
        <f t="shared" si="1542"/>
        <v>Standard Movie</v>
      </c>
      <c r="H4097">
        <v>45</v>
      </c>
      <c r="I4097" t="str">
        <f t="shared" si="1543"/>
        <v>Very Low</v>
      </c>
      <c r="J4097">
        <v>267</v>
      </c>
      <c r="K4097" t="str">
        <f t="shared" si="1544"/>
        <v>Very Low</v>
      </c>
      <c r="L4097" t="s">
        <v>19361</v>
      </c>
      <c r="M4097">
        <v>578</v>
      </c>
      <c r="N4097" t="str">
        <f t="shared" si="1545"/>
        <v>Low</v>
      </c>
      <c r="O4097">
        <v>3559990</v>
      </c>
      <c r="P4097" t="str">
        <f t="shared" si="1546"/>
        <v>Flop</v>
      </c>
      <c r="Q4097" t="s">
        <v>980</v>
      </c>
      <c r="R4097" t="str">
        <f t="shared" si="1547"/>
        <v>Comedy</v>
      </c>
      <c r="S4097">
        <f t="shared" si="1548"/>
        <v>2</v>
      </c>
      <c r="T4097" t="s">
        <v>5903</v>
      </c>
      <c r="U4097" t="s">
        <v>19362</v>
      </c>
      <c r="V4097">
        <v>8005</v>
      </c>
      <c r="W4097" t="str">
        <f t="shared" si="1549"/>
        <v>Very Low</v>
      </c>
      <c r="X4097">
        <v>1363</v>
      </c>
      <c r="Y4097" t="str">
        <f t="shared" si="1550"/>
        <v>Low</v>
      </c>
      <c r="Z4097" t="s">
        <v>4052</v>
      </c>
      <c r="AA4097">
        <v>0</v>
      </c>
      <c r="AB4097" t="str">
        <f t="shared" si="1551"/>
        <v>Symbolic Poster</v>
      </c>
      <c r="AC4097" t="s">
        <v>19363</v>
      </c>
      <c r="AD4097" t="s">
        <v>19364</v>
      </c>
      <c r="AE4097">
        <v>49</v>
      </c>
      <c r="AF4097" t="str">
        <f t="shared" si="1552"/>
        <v>Very Low</v>
      </c>
      <c r="AG4097" t="s">
        <v>9</v>
      </c>
      <c r="AH4097" t="s">
        <v>10</v>
      </c>
      <c r="AI4097" t="s">
        <v>556</v>
      </c>
      <c r="AJ4097" t="str">
        <f t="shared" si="1553"/>
        <v>Adult</v>
      </c>
      <c r="AK4097">
        <v>3000000</v>
      </c>
      <c r="AL4097" t="str">
        <f t="shared" si="1554"/>
        <v>Low Budget</v>
      </c>
      <c r="AM4097">
        <v>1997</v>
      </c>
      <c r="AN4097">
        <f t="shared" si="1555"/>
        <v>28</v>
      </c>
      <c r="AO4097" t="str">
        <f t="shared" si="1556"/>
        <v>Old Classic</v>
      </c>
      <c r="AP4097">
        <v>341</v>
      </c>
      <c r="AQ4097" t="str">
        <f t="shared" si="1557"/>
        <v>Very Low</v>
      </c>
      <c r="AR4097">
        <v>5.3</v>
      </c>
      <c r="AS4097" t="str">
        <f t="shared" si="1558"/>
        <v>Below Average</v>
      </c>
      <c r="AT4097">
        <v>1.85</v>
      </c>
      <c r="AU4097" t="str">
        <f t="shared" si="1559"/>
        <v>HDTV / Widescreen</v>
      </c>
      <c r="AV4097">
        <v>417</v>
      </c>
      <c r="AW4097" t="str">
        <f t="shared" si="1560"/>
        <v>Very Low</v>
      </c>
    </row>
    <row r="4098" spans="1:49" x14ac:dyDescent="0.3">
      <c r="A4098" t="s">
        <v>0</v>
      </c>
      <c r="B4098" t="s">
        <v>4916</v>
      </c>
      <c r="C4098">
        <v>112</v>
      </c>
      <c r="D4098" t="str">
        <f t="shared" si="1540"/>
        <v>Low</v>
      </c>
      <c r="E4098">
        <v>94</v>
      </c>
      <c r="F4098" t="str">
        <f t="shared" si="1541"/>
        <v>1h 34m</v>
      </c>
      <c r="G4098" t="str">
        <f t="shared" si="1542"/>
        <v>Standard Movie</v>
      </c>
      <c r="H4098">
        <v>0</v>
      </c>
      <c r="I4098" t="str">
        <f t="shared" si="1543"/>
        <v>Very Low</v>
      </c>
      <c r="J4098">
        <v>180</v>
      </c>
      <c r="K4098" t="str">
        <f t="shared" si="1544"/>
        <v>Very Low</v>
      </c>
      <c r="L4098" t="s">
        <v>19365</v>
      </c>
      <c r="M4098">
        <v>820</v>
      </c>
      <c r="N4098" t="str">
        <f t="shared" si="1545"/>
        <v>Low</v>
      </c>
      <c r="O4098">
        <f>O4097</f>
        <v>3559990</v>
      </c>
      <c r="P4098" t="str">
        <f t="shared" si="1546"/>
        <v>Flop</v>
      </c>
      <c r="Q4098" t="s">
        <v>185</v>
      </c>
      <c r="R4098" t="str">
        <f t="shared" si="1547"/>
        <v>Drama</v>
      </c>
      <c r="S4098">
        <f t="shared" si="1548"/>
        <v>2</v>
      </c>
      <c r="T4098" t="s">
        <v>1017</v>
      </c>
      <c r="U4098" t="s">
        <v>19366</v>
      </c>
      <c r="V4098">
        <v>37594</v>
      </c>
      <c r="W4098" t="str">
        <f t="shared" si="1549"/>
        <v>Low</v>
      </c>
      <c r="X4098">
        <v>1618</v>
      </c>
      <c r="Y4098" t="str">
        <f t="shared" si="1550"/>
        <v>Low</v>
      </c>
      <c r="Z4098" t="s">
        <v>19367</v>
      </c>
      <c r="AA4098">
        <v>0</v>
      </c>
      <c r="AB4098" t="str">
        <f t="shared" si="1551"/>
        <v>Symbolic Poster</v>
      </c>
      <c r="AC4098" t="s">
        <v>19368</v>
      </c>
      <c r="AD4098" t="s">
        <v>19369</v>
      </c>
      <c r="AE4098">
        <v>181</v>
      </c>
      <c r="AF4098" t="str">
        <f t="shared" si="1552"/>
        <v>Very Low</v>
      </c>
      <c r="AG4098" t="s">
        <v>9</v>
      </c>
      <c r="AH4098" t="s">
        <v>10</v>
      </c>
      <c r="AI4098" t="s">
        <v>66</v>
      </c>
      <c r="AJ4098" t="str">
        <f t="shared" si="1553"/>
        <v>Family</v>
      </c>
      <c r="AK4098">
        <v>3000000</v>
      </c>
      <c r="AL4098" t="str">
        <f t="shared" si="1554"/>
        <v>Low Budget</v>
      </c>
      <c r="AM4098">
        <v>1978</v>
      </c>
      <c r="AN4098">
        <f t="shared" si="1555"/>
        <v>47</v>
      </c>
      <c r="AO4098" t="str">
        <f t="shared" si="1556"/>
        <v>Old Classic</v>
      </c>
      <c r="AP4098">
        <v>350</v>
      </c>
      <c r="AQ4098" t="str">
        <f t="shared" si="1557"/>
        <v>Very Low</v>
      </c>
      <c r="AR4098">
        <v>8</v>
      </c>
      <c r="AS4098" t="str">
        <f t="shared" si="1558"/>
        <v>Excellent</v>
      </c>
      <c r="AT4098">
        <v>1.85</v>
      </c>
      <c r="AU4098" t="str">
        <f t="shared" si="1559"/>
        <v>HDTV / Widescreen</v>
      </c>
      <c r="AV4098">
        <v>0</v>
      </c>
      <c r="AW4098" t="str">
        <f t="shared" si="1560"/>
        <v>Very Low</v>
      </c>
    </row>
    <row r="4099" spans="1:49" x14ac:dyDescent="0.3">
      <c r="A4099" t="s">
        <v>0</v>
      </c>
      <c r="B4099" t="s">
        <v>19370</v>
      </c>
      <c r="C4099">
        <v>79</v>
      </c>
      <c r="D4099" t="str">
        <f t="shared" ref="D4099:D4162" si="1570">IF(C4099&lt;=50,"Very Low",
IF(C4099&lt;=200,"Low",
IF(C4099&lt;=500,"Medium",
IF(C4099&lt;=1000,"High","Very High"))))</f>
        <v>Low</v>
      </c>
      <c r="E4099">
        <v>104</v>
      </c>
      <c r="F4099" t="str">
        <f t="shared" ref="F4099:F4162" si="1571">INT(E4099/60) &amp; "h " &amp; MOD(E4099,60) &amp; "m"</f>
        <v>1h 44m</v>
      </c>
      <c r="G4099" t="str">
        <f t="shared" ref="G4099:G4162" si="1572">IF(E4099&lt;60,"Short Film",IF(E4099&lt;90,"Featurette",IF(E4099&lt;=120,"Standard Movie",IF(E4099&lt;=180,"Long Movie","Epic"))))</f>
        <v>Standard Movie</v>
      </c>
      <c r="H4099">
        <v>11</v>
      </c>
      <c r="I4099" t="str">
        <f t="shared" ref="I4099:I4162" si="1573">IF(H4099&lt;=1000,"Very Low",IF(H4099&lt;=10000,"Low",IF(H4099&lt;=50000,"Medium",IF(H4099&lt;=200000,"High","Very High"))))</f>
        <v>Very Low</v>
      </c>
      <c r="J4099">
        <v>194</v>
      </c>
      <c r="K4099" t="str">
        <f t="shared" ref="K4099:K4162" si="1574">IF(J4099&lt;=1000,"Very Low",IF(J4099&lt;=10000,"Low",IF(J4099&lt;=50000,"Medium",IF(J4099&lt;=200000,"High","Very High"))))</f>
        <v>Very Low</v>
      </c>
      <c r="L4099" t="s">
        <v>9224</v>
      </c>
      <c r="M4099">
        <v>11000</v>
      </c>
      <c r="N4099" t="str">
        <f t="shared" ref="N4099:N4162" si="1575">IF(A4099&lt;=1000,"Very Low",
IF(M4099&lt;=10000,"Low",IF(M4099&lt;=50000,"Medium",IF(M4099&lt;=200000,"High","Very High"))))</f>
        <v>Medium</v>
      </c>
      <c r="O4099">
        <v>3287435</v>
      </c>
      <c r="P4099" t="str">
        <f t="shared" ref="P4099:P4162" si="1576">IF(AND(O4099&gt;=500000000),"Blockbuster",
IF(AND(O4099&gt;=200000000,O4099&lt;=499999999),"Superhit",
IF(AND(O4099&gt;=50000000,O4099&lt;=199999999),"Hit",
IF(AND(O4099&gt;=10000000,O4099&lt;=49999999),"Average",
IF(AND(O4099&lt;=10000000),"Flop","")))))</f>
        <v>Flop</v>
      </c>
      <c r="Q4099" t="s">
        <v>3380</v>
      </c>
      <c r="R4099" t="str">
        <f t="shared" ref="R4099:R4162" si="1577">LEFT(Q4099, FIND("|",Q4099&amp;"|")-1)</f>
        <v>Drama</v>
      </c>
      <c r="S4099">
        <f t="shared" ref="S4099:S4162" si="1578">LEN(Q4099)-LEN(SUBSTITUTE(Q4099,"|",""))+1</f>
        <v>1</v>
      </c>
      <c r="T4099" t="s">
        <v>631</v>
      </c>
      <c r="U4099" t="s">
        <v>19371</v>
      </c>
      <c r="V4099">
        <v>8603</v>
      </c>
      <c r="W4099" t="str">
        <f t="shared" ref="W4099:W4162" si="1579">IF(V4099&lt;=10000,"Very Low",IF(V4099&lt;=50000,"Low",IF(V4099&lt;=200000,"Medium",IF(V4099&lt;=500000,"High","Very High"))))</f>
        <v>Very Low</v>
      </c>
      <c r="X4099">
        <v>12250</v>
      </c>
      <c r="Y4099" t="str">
        <f t="shared" ref="Y4099:Y4162" si="1580">IF(X4099&lt;=1000,"Very Low",IF(X4099&lt;=10000,"Low",IF(X4099&lt;=50000,"Medium",IF(X4099&lt;=200000,"High","Very High"))))</f>
        <v>Medium</v>
      </c>
      <c r="Z4099" t="s">
        <v>14048</v>
      </c>
      <c r="AA4099">
        <v>2</v>
      </c>
      <c r="AB4099" t="str">
        <f t="shared" ref="AB4099:AB4162" si="1581">IF(AA4099=0,"Symbolic Poster",IF(AA4099=1,"Solo Star Poster",IF(AA4099&lt;=3,"Duo/Trio Poster","Ensemble Poster")))</f>
        <v>Duo/Trio Poster</v>
      </c>
      <c r="AC4099" t="s">
        <v>19372</v>
      </c>
      <c r="AD4099" t="s">
        <v>19373</v>
      </c>
      <c r="AE4099">
        <v>115</v>
      </c>
      <c r="AF4099" t="str">
        <f t="shared" ref="AF4099:AF4162" si="1582">IF(AE4099&lt;=500,"Very Low",IF(AE4099&lt;=2000,"Low",IF(AE4099&lt;=5000,"Medium",IF(AE4099&lt;=15000,"High","Very High"))))</f>
        <v>Very Low</v>
      </c>
      <c r="AG4099" t="s">
        <v>9</v>
      </c>
      <c r="AH4099" t="s">
        <v>10</v>
      </c>
      <c r="AI4099" t="s">
        <v>556</v>
      </c>
      <c r="AJ4099" t="str">
        <f t="shared" ref="AJ4099:AJ4162" si="1583">IF(OR(AI4099="G",AI4099="PG",AI4099="U",AI4099="TV-Y",AI4099="TV-G"),"Family",IF(OR(AI4099="PG-13",AI4099="UA",AI4099="TV-14"),"Teen",IF(OR(AI4099="R",AI4099="NC-17",AI4099="A",AI4099="TV-MA"),"Adult",IF(AI4099="Not Rated","No Rating","Other/Unknown"))))</f>
        <v>Adult</v>
      </c>
      <c r="AK4099">
        <v>4500000</v>
      </c>
      <c r="AL4099" t="str">
        <f t="shared" ref="AL4099:AL4162" si="1584">IF(AK4099&gt;=200000000,"Very High Budget",
IF(AND(AK4099&gt;=100000000,AK4099&lt;=199999999),"High Budget",
IF(AND(AK4099&gt;=30000000,AK4099&lt;=99999999),"Medium Budget",
IF(AK4099&lt;30000000,"Low Budget",""))))</f>
        <v>Low Budget</v>
      </c>
      <c r="AM4099">
        <v>2001</v>
      </c>
      <c r="AN4099">
        <f t="shared" ref="AN4099:AN4162" si="1585">$AY$20-AM4099</f>
        <v>24</v>
      </c>
      <c r="AO4099" t="str">
        <f t="shared" ref="AO4099:AO4162" si="1586">IF(AN4099&lt;=5,"Recent",IF(AND(AN4099&gt;=6,AN4099&lt;=15),"Modern Classic",IF(AN4099&gt;15,"Old Classic","")))</f>
        <v>Old Classic</v>
      </c>
      <c r="AP4099">
        <v>813</v>
      </c>
      <c r="AQ4099" t="str">
        <f t="shared" ref="AQ4099:AQ4162" si="1587">IF(AP4099&lt;=1000,"Very Low",IF(AP4099&lt;=10000,"Low",IF(AP4099&lt;=50000,"Medium",IF(AP4099&lt;=200000,"High","Very High"))))</f>
        <v>Very Low</v>
      </c>
      <c r="AR4099">
        <v>7.1</v>
      </c>
      <c r="AS4099" t="str">
        <f t="shared" ref="AS4099:AS4162" si="1588">IF(AND(AR4099&gt;=9,AR4099&lt;=10),"Master Piece",
IF(AND(AR4099&gt;=8,AR4099&lt;9),"Excellent",
IF(AND(AR4099&gt;=7,AR4099&lt;8),"Good",
IF(AND(AR4099&gt;=6,AR4099&lt;7),"Average",
IF(AND(AR4099&gt;=5,AR4099&lt;6),"Below Average",
IF(AND(AR4099&gt;=4,AR4099&lt;5),"Poor",
IF(AND(AR4099&gt;=3,AR4099&lt;4),"Very Poor",
IF(AND(AR4099&gt;=0,AR4099&lt;3),"Terrible",""))))))))</f>
        <v>Good</v>
      </c>
      <c r="AT4099">
        <v>1.85</v>
      </c>
      <c r="AU4099" t="str">
        <f t="shared" ref="AU4099:AU4162" si="1589">IF(AND(AT4099&gt;=1.3,AT4099&lt;=1.4),"Classic",IF(AND(AT4099&gt;=1.7,AT4099&lt;=1.9),"HDTV / Widescreen",IF(AND(AT4099&gt;=2.2,AT4099&lt;=2.4),"Cinematic Widescreen",IF(AND(AT4099&gt;=1.4,AT4099&lt;=1.6),"Standard Academy",IF(AT4099&gt;=2.4,"Ultra Widescreen","")))))</f>
        <v>HDTV / Widescreen</v>
      </c>
      <c r="AV4099">
        <v>430</v>
      </c>
      <c r="AW4099" t="str">
        <f t="shared" ref="AW4099:AW4162" si="1590">IF(AV4099&lt;=1000,"Very Low",IF(AV4099&lt;=10000,"Low",IF(AV4099&lt;=50000,"Medium",IF(AV4099&lt;=200000,"High","Very High"))))</f>
        <v>Very Low</v>
      </c>
    </row>
    <row r="4100" spans="1:49" x14ac:dyDescent="0.3">
      <c r="A4100" t="s">
        <v>0</v>
      </c>
      <c r="B4100" t="s">
        <v>19374</v>
      </c>
      <c r="C4100">
        <v>49</v>
      </c>
      <c r="D4100" t="str">
        <f t="shared" si="1570"/>
        <v>Very Low</v>
      </c>
      <c r="E4100">
        <v>87</v>
      </c>
      <c r="F4100" t="str">
        <f t="shared" si="1571"/>
        <v>1h 27m</v>
      </c>
      <c r="G4100" t="str">
        <f t="shared" si="1572"/>
        <v>Featurette</v>
      </c>
      <c r="H4100">
        <v>18</v>
      </c>
      <c r="I4100" t="str">
        <f t="shared" si="1573"/>
        <v>Very Low</v>
      </c>
      <c r="J4100">
        <v>844</v>
      </c>
      <c r="K4100" t="str">
        <f t="shared" si="1574"/>
        <v>Very Low</v>
      </c>
      <c r="L4100" t="s">
        <v>205</v>
      </c>
      <c r="M4100">
        <v>3000</v>
      </c>
      <c r="N4100" t="str">
        <f t="shared" si="1575"/>
        <v>Low</v>
      </c>
      <c r="O4100">
        <v>3071947</v>
      </c>
      <c r="P4100" t="str">
        <f t="shared" si="1576"/>
        <v>Flop</v>
      </c>
      <c r="Q4100" t="s">
        <v>5938</v>
      </c>
      <c r="R4100" t="str">
        <f t="shared" si="1577"/>
        <v>Comedy</v>
      </c>
      <c r="S4100">
        <f t="shared" si="1578"/>
        <v>3</v>
      </c>
      <c r="T4100" t="s">
        <v>5416</v>
      </c>
      <c r="U4100" t="s">
        <v>19375</v>
      </c>
      <c r="V4100">
        <v>18711</v>
      </c>
      <c r="W4100" t="str">
        <f t="shared" si="1579"/>
        <v>Low</v>
      </c>
      <c r="X4100">
        <v>9555</v>
      </c>
      <c r="Y4100" t="str">
        <f t="shared" si="1580"/>
        <v>Low</v>
      </c>
      <c r="Z4100" t="s">
        <v>19376</v>
      </c>
      <c r="AA4100">
        <v>3</v>
      </c>
      <c r="AB4100" t="str">
        <f t="shared" si="1581"/>
        <v>Duo/Trio Poster</v>
      </c>
      <c r="AC4100" t="s">
        <v>19377</v>
      </c>
      <c r="AD4100" t="s">
        <v>19378</v>
      </c>
      <c r="AE4100">
        <v>183</v>
      </c>
      <c r="AF4100" t="str">
        <f t="shared" si="1582"/>
        <v>Very Low</v>
      </c>
      <c r="AG4100" t="s">
        <v>9</v>
      </c>
      <c r="AH4100" t="s">
        <v>10</v>
      </c>
      <c r="AI4100" t="s">
        <v>556</v>
      </c>
      <c r="AJ4100" t="str">
        <f t="shared" si="1583"/>
        <v>Adult</v>
      </c>
      <c r="AK4100">
        <v>3500000</v>
      </c>
      <c r="AL4100" t="str">
        <f t="shared" si="1584"/>
        <v>Low Budget</v>
      </c>
      <c r="AM4100">
        <v>1999</v>
      </c>
      <c r="AN4100">
        <f t="shared" si="1585"/>
        <v>26</v>
      </c>
      <c r="AO4100" t="str">
        <f t="shared" si="1586"/>
        <v>Old Classic</v>
      </c>
      <c r="AP4100">
        <v>2000</v>
      </c>
      <c r="AQ4100" t="str">
        <f t="shared" si="1587"/>
        <v>Low</v>
      </c>
      <c r="AR4100">
        <v>5.4</v>
      </c>
      <c r="AS4100" t="str">
        <f t="shared" si="1588"/>
        <v>Below Average</v>
      </c>
      <c r="AT4100">
        <v>1.85</v>
      </c>
      <c r="AU4100" t="str">
        <f t="shared" si="1589"/>
        <v>HDTV / Widescreen</v>
      </c>
      <c r="AV4100">
        <v>0</v>
      </c>
      <c r="AW4100" t="str">
        <f t="shared" si="1590"/>
        <v>Very Low</v>
      </c>
    </row>
    <row r="4101" spans="1:49" x14ac:dyDescent="0.3">
      <c r="A4101" t="s">
        <v>0</v>
      </c>
      <c r="B4101" t="s">
        <v>13474</v>
      </c>
      <c r="C4101">
        <v>42</v>
      </c>
      <c r="D4101" t="str">
        <f t="shared" si="1570"/>
        <v>Very Low</v>
      </c>
      <c r="E4101">
        <v>108</v>
      </c>
      <c r="F4101" t="str">
        <f t="shared" si="1571"/>
        <v>1h 48m</v>
      </c>
      <c r="G4101" t="str">
        <f t="shared" si="1572"/>
        <v>Standard Movie</v>
      </c>
      <c r="H4101">
        <v>232</v>
      </c>
      <c r="I4101" t="str">
        <f t="shared" si="1573"/>
        <v>Very Low</v>
      </c>
      <c r="J4101">
        <v>353</v>
      </c>
      <c r="K4101" t="str">
        <f t="shared" si="1574"/>
        <v>Very Low</v>
      </c>
      <c r="L4101" t="s">
        <v>1841</v>
      </c>
      <c r="M4101">
        <v>10000</v>
      </c>
      <c r="N4101" t="str">
        <f t="shared" si="1575"/>
        <v>Low</v>
      </c>
      <c r="O4101">
        <v>2961991</v>
      </c>
      <c r="P4101" t="str">
        <f t="shared" si="1576"/>
        <v>Flop</v>
      </c>
      <c r="Q4101" t="s">
        <v>1515</v>
      </c>
      <c r="R4101" t="str">
        <f t="shared" si="1577"/>
        <v>Biography</v>
      </c>
      <c r="S4101">
        <f t="shared" si="1578"/>
        <v>2</v>
      </c>
      <c r="T4101" t="s">
        <v>411</v>
      </c>
      <c r="U4101" t="s">
        <v>19379</v>
      </c>
      <c r="V4101">
        <v>15885</v>
      </c>
      <c r="W4101" t="str">
        <f t="shared" si="1579"/>
        <v>Low</v>
      </c>
      <c r="X4101">
        <v>11459</v>
      </c>
      <c r="Y4101" t="str">
        <f t="shared" si="1580"/>
        <v>Medium</v>
      </c>
      <c r="Z4101" t="s">
        <v>19380</v>
      </c>
      <c r="AA4101">
        <v>4</v>
      </c>
      <c r="AB4101" t="str">
        <f t="shared" si="1581"/>
        <v>Ensemble Poster</v>
      </c>
      <c r="AC4101" t="s">
        <v>19381</v>
      </c>
      <c r="AD4101" t="s">
        <v>19382</v>
      </c>
      <c r="AE4101">
        <v>78</v>
      </c>
      <c r="AF4101" t="str">
        <f t="shared" si="1582"/>
        <v>Very Low</v>
      </c>
      <c r="AG4101" t="s">
        <v>9</v>
      </c>
      <c r="AH4101" t="s">
        <v>10</v>
      </c>
      <c r="AI4101" t="s">
        <v>556</v>
      </c>
      <c r="AJ4101" t="str">
        <f t="shared" si="1583"/>
        <v>Adult</v>
      </c>
      <c r="AK4101">
        <v>3300000</v>
      </c>
      <c r="AL4101" t="str">
        <f t="shared" si="1584"/>
        <v>Low Budget</v>
      </c>
      <c r="AM4101">
        <v>1996</v>
      </c>
      <c r="AN4101">
        <f t="shared" si="1585"/>
        <v>29</v>
      </c>
      <c r="AO4101" t="str">
        <f t="shared" si="1586"/>
        <v>Old Classic</v>
      </c>
      <c r="AP4101">
        <v>721</v>
      </c>
      <c r="AQ4101" t="str">
        <f t="shared" si="1587"/>
        <v>Very Low</v>
      </c>
      <c r="AR4101">
        <v>6.9</v>
      </c>
      <c r="AS4101" t="str">
        <f t="shared" si="1588"/>
        <v>Average</v>
      </c>
      <c r="AT4101">
        <v>1.85</v>
      </c>
      <c r="AU4101" t="str">
        <f t="shared" si="1589"/>
        <v>HDTV / Widescreen</v>
      </c>
      <c r="AV4101">
        <v>0</v>
      </c>
      <c r="AW4101" t="str">
        <f t="shared" si="1590"/>
        <v>Very Low</v>
      </c>
    </row>
    <row r="4102" spans="1:49" x14ac:dyDescent="0.3">
      <c r="A4102" t="s">
        <v>718</v>
      </c>
      <c r="B4102" t="s">
        <v>15205</v>
      </c>
      <c r="C4102">
        <v>345</v>
      </c>
      <c r="D4102" t="str">
        <f t="shared" si="1570"/>
        <v>Medium</v>
      </c>
      <c r="E4102">
        <v>86</v>
      </c>
      <c r="F4102" t="str">
        <f t="shared" si="1571"/>
        <v>1h 26m</v>
      </c>
      <c r="G4102" t="str">
        <f t="shared" si="1572"/>
        <v>Featurette</v>
      </c>
      <c r="H4102">
        <v>387</v>
      </c>
      <c r="I4102" t="str">
        <f t="shared" si="1573"/>
        <v>Very Low</v>
      </c>
      <c r="J4102">
        <v>270</v>
      </c>
      <c r="K4102" t="str">
        <f t="shared" si="1574"/>
        <v>Very Low</v>
      </c>
      <c r="L4102" t="s">
        <v>19383</v>
      </c>
      <c r="M4102">
        <v>962</v>
      </c>
      <c r="N4102" t="str">
        <f t="shared" si="1575"/>
        <v>Low</v>
      </c>
      <c r="O4102">
        <v>4063238</v>
      </c>
      <c r="P4102" t="str">
        <f t="shared" si="1576"/>
        <v>Flop</v>
      </c>
      <c r="Q4102" t="s">
        <v>1386</v>
      </c>
      <c r="R4102" t="str">
        <f t="shared" si="1577"/>
        <v>Comedy</v>
      </c>
      <c r="S4102">
        <f t="shared" si="1578"/>
        <v>3</v>
      </c>
      <c r="T4102" t="s">
        <v>9450</v>
      </c>
      <c r="U4102" t="s">
        <v>19384</v>
      </c>
      <c r="V4102">
        <v>43982</v>
      </c>
      <c r="W4102" t="str">
        <f t="shared" si="1579"/>
        <v>Low</v>
      </c>
      <c r="X4102">
        <v>2260</v>
      </c>
      <c r="Y4102" t="str">
        <f t="shared" si="1580"/>
        <v>Low</v>
      </c>
      <c r="Z4102" t="s">
        <v>16507</v>
      </c>
      <c r="AA4102">
        <v>0</v>
      </c>
      <c r="AB4102" t="str">
        <f t="shared" si="1581"/>
        <v>Symbolic Poster</v>
      </c>
      <c r="AC4102" t="s">
        <v>19385</v>
      </c>
      <c r="AD4102" t="s">
        <v>19386</v>
      </c>
      <c r="AE4102">
        <v>139</v>
      </c>
      <c r="AF4102" t="str">
        <f t="shared" si="1582"/>
        <v>Very Low</v>
      </c>
      <c r="AG4102" t="s">
        <v>9</v>
      </c>
      <c r="AH4102" t="s">
        <v>10</v>
      </c>
      <c r="AI4102" t="s">
        <v>556</v>
      </c>
      <c r="AJ4102" t="str">
        <f t="shared" si="1583"/>
        <v>Adult</v>
      </c>
      <c r="AK4102">
        <f>AK4101</f>
        <v>3300000</v>
      </c>
      <c r="AL4102" t="str">
        <f t="shared" si="1584"/>
        <v>Low Budget</v>
      </c>
      <c r="AM4102">
        <v>2012</v>
      </c>
      <c r="AN4102">
        <f t="shared" si="1585"/>
        <v>13</v>
      </c>
      <c r="AO4102" t="str">
        <f t="shared" si="1586"/>
        <v>Modern Classic</v>
      </c>
      <c r="AP4102">
        <v>481</v>
      </c>
      <c r="AQ4102" t="str">
        <f t="shared" si="1587"/>
        <v>Very Low</v>
      </c>
      <c r="AR4102">
        <v>7.4</v>
      </c>
      <c r="AS4102" t="str">
        <f t="shared" si="1588"/>
        <v>Good</v>
      </c>
      <c r="AT4102">
        <v>1.85</v>
      </c>
      <c r="AU4102" t="str">
        <f t="shared" si="1589"/>
        <v>HDTV / Widescreen</v>
      </c>
      <c r="AV4102">
        <v>11000</v>
      </c>
      <c r="AW4102" t="str">
        <f t="shared" si="1590"/>
        <v>Medium</v>
      </c>
    </row>
    <row r="4103" spans="1:49" x14ac:dyDescent="0.3">
      <c r="A4103" t="s">
        <v>0</v>
      </c>
      <c r="B4103" t="s">
        <v>787</v>
      </c>
      <c r="C4103">
        <v>152</v>
      </c>
      <c r="D4103" t="str">
        <f t="shared" si="1570"/>
        <v>Low</v>
      </c>
      <c r="E4103">
        <v>94</v>
      </c>
      <c r="F4103" t="str">
        <f t="shared" si="1571"/>
        <v>1h 34m</v>
      </c>
      <c r="G4103" t="str">
        <f t="shared" si="1572"/>
        <v>Standard Movie</v>
      </c>
      <c r="H4103">
        <v>151</v>
      </c>
      <c r="I4103" t="str">
        <f t="shared" si="1573"/>
        <v>Very Low</v>
      </c>
      <c r="J4103">
        <v>29</v>
      </c>
      <c r="K4103" t="str">
        <f t="shared" si="1574"/>
        <v>Very Low</v>
      </c>
      <c r="L4103" t="s">
        <v>19387</v>
      </c>
      <c r="M4103">
        <v>113</v>
      </c>
      <c r="N4103" t="str">
        <f t="shared" si="1575"/>
        <v>Low</v>
      </c>
      <c r="O4103">
        <v>2912363</v>
      </c>
      <c r="P4103" t="str">
        <f t="shared" si="1576"/>
        <v>Flop</v>
      </c>
      <c r="Q4103" t="s">
        <v>1906</v>
      </c>
      <c r="R4103" t="str">
        <f t="shared" si="1577"/>
        <v>Crime</v>
      </c>
      <c r="S4103">
        <f t="shared" si="1578"/>
        <v>2</v>
      </c>
      <c r="T4103" t="s">
        <v>7777</v>
      </c>
      <c r="U4103" t="s">
        <v>19388</v>
      </c>
      <c r="V4103">
        <v>25063</v>
      </c>
      <c r="W4103" t="str">
        <f t="shared" si="1579"/>
        <v>Low</v>
      </c>
      <c r="X4103">
        <v>278</v>
      </c>
      <c r="Y4103" t="str">
        <f t="shared" si="1580"/>
        <v>Very Low</v>
      </c>
      <c r="Z4103" t="s">
        <v>19389</v>
      </c>
      <c r="AA4103">
        <v>1</v>
      </c>
      <c r="AB4103" t="str">
        <f t="shared" si="1581"/>
        <v>Solo Star Poster</v>
      </c>
      <c r="AC4103" t="s">
        <v>19390</v>
      </c>
      <c r="AD4103" t="s">
        <v>19391</v>
      </c>
      <c r="AE4103">
        <v>177</v>
      </c>
      <c r="AF4103" t="str">
        <f t="shared" si="1582"/>
        <v>Very Low</v>
      </c>
      <c r="AG4103" t="s">
        <v>19392</v>
      </c>
      <c r="AH4103" t="s">
        <v>28</v>
      </c>
      <c r="AI4103" t="s">
        <v>556</v>
      </c>
      <c r="AJ4103" t="str">
        <f t="shared" si="1583"/>
        <v>Adult</v>
      </c>
      <c r="AK4103">
        <v>3000000</v>
      </c>
      <c r="AL4103" t="str">
        <f t="shared" si="1584"/>
        <v>Low Budget</v>
      </c>
      <c r="AM4103">
        <v>2005</v>
      </c>
      <c r="AN4103">
        <f t="shared" si="1585"/>
        <v>20</v>
      </c>
      <c r="AO4103" t="str">
        <f t="shared" si="1586"/>
        <v>Old Classic</v>
      </c>
      <c r="AP4103">
        <v>64</v>
      </c>
      <c r="AQ4103" t="str">
        <f t="shared" si="1587"/>
        <v>Very Low</v>
      </c>
      <c r="AR4103">
        <v>7.3</v>
      </c>
      <c r="AS4103" t="str">
        <f t="shared" si="1588"/>
        <v>Good</v>
      </c>
      <c r="AT4103">
        <v>2.35</v>
      </c>
      <c r="AU4103" t="str">
        <f t="shared" si="1589"/>
        <v>Cinematic Widescreen</v>
      </c>
      <c r="AV4103">
        <v>0</v>
      </c>
      <c r="AW4103" t="str">
        <f t="shared" si="1590"/>
        <v>Very Low</v>
      </c>
    </row>
    <row r="4104" spans="1:49" x14ac:dyDescent="0.3">
      <c r="A4104" t="s">
        <v>0</v>
      </c>
      <c r="B4104" t="s">
        <v>18267</v>
      </c>
      <c r="C4104">
        <v>148</v>
      </c>
      <c r="D4104" t="str">
        <f t="shared" si="1570"/>
        <v>Low</v>
      </c>
      <c r="E4104">
        <v>134</v>
      </c>
      <c r="F4104" t="str">
        <f t="shared" si="1571"/>
        <v>2h 14m</v>
      </c>
      <c r="G4104" t="str">
        <f t="shared" si="1572"/>
        <v>Long Movie</v>
      </c>
      <c r="H4104">
        <v>377</v>
      </c>
      <c r="I4104" t="str">
        <f t="shared" si="1573"/>
        <v>Very Low</v>
      </c>
      <c r="J4104">
        <v>812</v>
      </c>
      <c r="K4104" t="str">
        <f t="shared" si="1574"/>
        <v>Very Low</v>
      </c>
      <c r="L4104" t="s">
        <v>1927</v>
      </c>
      <c r="M4104">
        <v>22000</v>
      </c>
      <c r="N4104" t="str">
        <f t="shared" si="1575"/>
        <v>Medium</v>
      </c>
      <c r="O4104">
        <v>3000000</v>
      </c>
      <c r="P4104" t="str">
        <f t="shared" si="1576"/>
        <v>Flop</v>
      </c>
      <c r="Q4104" t="s">
        <v>2498</v>
      </c>
      <c r="R4104" t="str">
        <f t="shared" si="1577"/>
        <v>Comedy</v>
      </c>
      <c r="S4104">
        <f t="shared" si="1578"/>
        <v>2</v>
      </c>
      <c r="T4104" t="s">
        <v>668</v>
      </c>
      <c r="U4104" t="s">
        <v>19393</v>
      </c>
      <c r="V4104">
        <v>55329</v>
      </c>
      <c r="W4104" t="str">
        <f t="shared" si="1579"/>
        <v>Medium</v>
      </c>
      <c r="X4104">
        <v>36859</v>
      </c>
      <c r="Y4104" t="str">
        <f t="shared" si="1580"/>
        <v>Medium</v>
      </c>
      <c r="Z4104" t="s">
        <v>4610</v>
      </c>
      <c r="AA4104">
        <v>9</v>
      </c>
      <c r="AB4104" t="str">
        <f t="shared" si="1581"/>
        <v>Ensemble Poster</v>
      </c>
      <c r="AC4104" t="s">
        <v>19394</v>
      </c>
      <c r="AD4104" t="s">
        <v>19395</v>
      </c>
      <c r="AE4104">
        <v>499</v>
      </c>
      <c r="AF4104" t="str">
        <f t="shared" si="1582"/>
        <v>Very Low</v>
      </c>
      <c r="AG4104" t="s">
        <v>9</v>
      </c>
      <c r="AH4104" t="s">
        <v>10</v>
      </c>
      <c r="AI4104" t="str">
        <f>AI4103</f>
        <v>R</v>
      </c>
      <c r="AJ4104" t="str">
        <f t="shared" si="1583"/>
        <v>Adult</v>
      </c>
      <c r="AK4104">
        <v>3000000</v>
      </c>
      <c r="AL4104" t="str">
        <f t="shared" si="1584"/>
        <v>Low Budget</v>
      </c>
      <c r="AM4104">
        <v>1998</v>
      </c>
      <c r="AN4104">
        <f t="shared" si="1585"/>
        <v>27</v>
      </c>
      <c r="AO4104" t="str">
        <f t="shared" si="1586"/>
        <v>Old Classic</v>
      </c>
      <c r="AP4104">
        <v>11000</v>
      </c>
      <c r="AQ4104" t="str">
        <f t="shared" si="1587"/>
        <v>Medium</v>
      </c>
      <c r="AR4104">
        <v>7.8</v>
      </c>
      <c r="AS4104" t="str">
        <f t="shared" si="1588"/>
        <v>Good</v>
      </c>
      <c r="AT4104">
        <v>1.85</v>
      </c>
      <c r="AU4104" t="str">
        <f t="shared" si="1589"/>
        <v>HDTV / Widescreen</v>
      </c>
      <c r="AV4104">
        <v>0</v>
      </c>
      <c r="AW4104" t="str">
        <f t="shared" si="1590"/>
        <v>Very Low</v>
      </c>
    </row>
    <row r="4105" spans="1:49" x14ac:dyDescent="0.3">
      <c r="A4105" t="s">
        <v>0</v>
      </c>
      <c r="B4105" t="s">
        <v>10101</v>
      </c>
      <c r="C4105">
        <v>23</v>
      </c>
      <c r="D4105" t="str">
        <f t="shared" si="1570"/>
        <v>Very Low</v>
      </c>
      <c r="E4105">
        <v>89</v>
      </c>
      <c r="F4105" t="str">
        <f t="shared" si="1571"/>
        <v>1h 29m</v>
      </c>
      <c r="G4105" t="str">
        <f t="shared" si="1572"/>
        <v>Featurette</v>
      </c>
      <c r="H4105">
        <v>269</v>
      </c>
      <c r="I4105" t="str">
        <f t="shared" si="1573"/>
        <v>Very Low</v>
      </c>
      <c r="J4105">
        <v>24</v>
      </c>
      <c r="K4105" t="str">
        <f t="shared" si="1574"/>
        <v>Very Low</v>
      </c>
      <c r="L4105" t="s">
        <v>19396</v>
      </c>
      <c r="M4105">
        <v>489</v>
      </c>
      <c r="N4105" t="str">
        <f t="shared" si="1575"/>
        <v>Low</v>
      </c>
      <c r="O4105">
        <v>2223990</v>
      </c>
      <c r="P4105" t="str">
        <f t="shared" si="1576"/>
        <v>Flop</v>
      </c>
      <c r="Q4105" t="s">
        <v>17505</v>
      </c>
      <c r="R4105" t="str">
        <f t="shared" si="1577"/>
        <v>Comedy</v>
      </c>
      <c r="S4105">
        <f t="shared" si="1578"/>
        <v>2</v>
      </c>
      <c r="T4105" t="s">
        <v>9548</v>
      </c>
      <c r="U4105" t="s">
        <v>19397</v>
      </c>
      <c r="V4105">
        <v>761</v>
      </c>
      <c r="W4105" t="str">
        <f t="shared" si="1579"/>
        <v>Very Low</v>
      </c>
      <c r="X4105">
        <v>539</v>
      </c>
      <c r="Y4105" t="str">
        <f t="shared" si="1580"/>
        <v>Very Low</v>
      </c>
      <c r="Z4105" t="s">
        <v>19398</v>
      </c>
      <c r="AA4105">
        <v>1</v>
      </c>
      <c r="AB4105" t="str">
        <f t="shared" si="1581"/>
        <v>Solo Star Poster</v>
      </c>
      <c r="AC4105" t="s">
        <v>19399</v>
      </c>
      <c r="AD4105" t="s">
        <v>19400</v>
      </c>
      <c r="AE4105">
        <v>14</v>
      </c>
      <c r="AF4105" t="str">
        <f t="shared" si="1582"/>
        <v>Very Low</v>
      </c>
      <c r="AG4105" t="s">
        <v>9</v>
      </c>
      <c r="AH4105" t="s">
        <v>10</v>
      </c>
      <c r="AI4105" t="s">
        <v>556</v>
      </c>
      <c r="AJ4105" t="str">
        <f t="shared" si="1583"/>
        <v>Adult</v>
      </c>
      <c r="AK4105">
        <v>3000000</v>
      </c>
      <c r="AL4105" t="str">
        <f t="shared" si="1584"/>
        <v>Low Budget</v>
      </c>
      <c r="AM4105">
        <v>2003</v>
      </c>
      <c r="AN4105">
        <f t="shared" si="1585"/>
        <v>22</v>
      </c>
      <c r="AO4105" t="str">
        <f t="shared" si="1586"/>
        <v>Old Classic</v>
      </c>
      <c r="AP4105">
        <v>26</v>
      </c>
      <c r="AQ4105" t="str">
        <f t="shared" si="1587"/>
        <v>Very Low</v>
      </c>
      <c r="AR4105">
        <v>6.6</v>
      </c>
      <c r="AS4105" t="str">
        <f t="shared" si="1588"/>
        <v>Average</v>
      </c>
      <c r="AT4105">
        <v>1.85</v>
      </c>
      <c r="AU4105" t="str">
        <f t="shared" si="1589"/>
        <v>HDTV / Widescreen</v>
      </c>
      <c r="AV4105">
        <v>26</v>
      </c>
      <c r="AW4105" t="str">
        <f t="shared" si="1590"/>
        <v>Very Low</v>
      </c>
    </row>
    <row r="4106" spans="1:49" x14ac:dyDescent="0.3">
      <c r="A4106" t="s">
        <v>0</v>
      </c>
      <c r="B4106" t="s">
        <v>7105</v>
      </c>
      <c r="C4106">
        <v>254</v>
      </c>
      <c r="D4106" t="str">
        <f t="shared" si="1570"/>
        <v>Medium</v>
      </c>
      <c r="E4106">
        <v>102</v>
      </c>
      <c r="F4106" t="str">
        <f t="shared" si="1571"/>
        <v>1h 42m</v>
      </c>
      <c r="G4106" t="str">
        <f t="shared" si="1572"/>
        <v>Standard Movie</v>
      </c>
      <c r="H4106">
        <v>0</v>
      </c>
      <c r="I4106" t="str">
        <f t="shared" si="1573"/>
        <v>Very Low</v>
      </c>
      <c r="J4106">
        <v>387</v>
      </c>
      <c r="K4106" t="str">
        <f t="shared" si="1574"/>
        <v>Very Low</v>
      </c>
      <c r="L4106" t="s">
        <v>2160</v>
      </c>
      <c r="M4106">
        <v>40000</v>
      </c>
      <c r="N4106" t="str">
        <f t="shared" si="1575"/>
        <v>Medium</v>
      </c>
      <c r="O4106">
        <v>1821983</v>
      </c>
      <c r="P4106" t="str">
        <f t="shared" si="1576"/>
        <v>Flop</v>
      </c>
      <c r="Q4106" t="s">
        <v>19401</v>
      </c>
      <c r="R4106" t="str">
        <f t="shared" si="1577"/>
        <v>Comedy</v>
      </c>
      <c r="S4106">
        <f t="shared" si="1578"/>
        <v>3</v>
      </c>
      <c r="T4106" t="s">
        <v>15</v>
      </c>
      <c r="U4106" t="s">
        <v>19402</v>
      </c>
      <c r="V4106">
        <v>31089</v>
      </c>
      <c r="W4106" t="str">
        <f t="shared" si="1579"/>
        <v>Low</v>
      </c>
      <c r="X4106">
        <v>43810</v>
      </c>
      <c r="Y4106" t="str">
        <f t="shared" si="1580"/>
        <v>Medium</v>
      </c>
      <c r="Z4106" t="s">
        <v>4632</v>
      </c>
      <c r="AA4106">
        <v>0</v>
      </c>
      <c r="AB4106" t="str">
        <f t="shared" si="1581"/>
        <v>Symbolic Poster</v>
      </c>
      <c r="AC4106" t="s">
        <v>19403</v>
      </c>
      <c r="AD4106" t="s">
        <v>19404</v>
      </c>
      <c r="AE4106">
        <v>261</v>
      </c>
      <c r="AF4106" t="str">
        <f t="shared" si="1582"/>
        <v>Very Low</v>
      </c>
      <c r="AG4106" t="s">
        <v>9</v>
      </c>
      <c r="AH4106" t="s">
        <v>10</v>
      </c>
      <c r="AI4106" t="s">
        <v>556</v>
      </c>
      <c r="AJ4106" t="str">
        <f t="shared" si="1583"/>
        <v>Adult</v>
      </c>
      <c r="AK4106">
        <v>3000000</v>
      </c>
      <c r="AL4106" t="str">
        <f t="shared" si="1584"/>
        <v>Low Budget</v>
      </c>
      <c r="AM4106">
        <v>2014</v>
      </c>
      <c r="AN4106">
        <f t="shared" si="1585"/>
        <v>11</v>
      </c>
      <c r="AO4106" t="str">
        <f t="shared" si="1586"/>
        <v>Modern Classic</v>
      </c>
      <c r="AP4106">
        <v>3000</v>
      </c>
      <c r="AQ4106" t="str">
        <f t="shared" si="1587"/>
        <v>Low</v>
      </c>
      <c r="AR4106">
        <v>5.4</v>
      </c>
      <c r="AS4106" t="str">
        <f t="shared" si="1588"/>
        <v>Below Average</v>
      </c>
      <c r="AT4106">
        <v>2.35</v>
      </c>
      <c r="AU4106" t="str">
        <f t="shared" si="1589"/>
        <v>Cinematic Widescreen</v>
      </c>
      <c r="AV4106">
        <v>20000</v>
      </c>
      <c r="AW4106" t="str">
        <f t="shared" si="1590"/>
        <v>Medium</v>
      </c>
    </row>
    <row r="4107" spans="1:49" x14ac:dyDescent="0.3">
      <c r="A4107" t="s">
        <v>0</v>
      </c>
      <c r="B4107" t="s">
        <v>14311</v>
      </c>
      <c r="C4107">
        <v>305</v>
      </c>
      <c r="D4107" t="str">
        <f t="shared" si="1570"/>
        <v>Medium</v>
      </c>
      <c r="E4107">
        <v>120</v>
      </c>
      <c r="F4107" t="str">
        <f t="shared" si="1571"/>
        <v>2h 0m</v>
      </c>
      <c r="G4107" t="str">
        <f t="shared" si="1572"/>
        <v>Standard Movie</v>
      </c>
      <c r="H4107">
        <v>0</v>
      </c>
      <c r="I4107" t="str">
        <f t="shared" si="1573"/>
        <v>Very Low</v>
      </c>
      <c r="J4107">
        <v>38</v>
      </c>
      <c r="K4107" t="str">
        <f t="shared" si="1574"/>
        <v>Very Low</v>
      </c>
      <c r="L4107" t="s">
        <v>19405</v>
      </c>
      <c r="M4107">
        <v>717</v>
      </c>
      <c r="N4107" t="str">
        <f t="shared" si="1575"/>
        <v>Low</v>
      </c>
      <c r="O4107">
        <v>2181290</v>
      </c>
      <c r="P4107" t="str">
        <f t="shared" si="1576"/>
        <v>Flop</v>
      </c>
      <c r="Q4107" t="s">
        <v>1895</v>
      </c>
      <c r="R4107" t="str">
        <f t="shared" si="1577"/>
        <v>Drama</v>
      </c>
      <c r="S4107">
        <f t="shared" si="1578"/>
        <v>3</v>
      </c>
      <c r="T4107" t="s">
        <v>13969</v>
      </c>
      <c r="U4107" t="s">
        <v>19406</v>
      </c>
      <c r="V4107">
        <v>356181</v>
      </c>
      <c r="W4107" t="str">
        <f t="shared" si="1579"/>
        <v>High</v>
      </c>
      <c r="X4107">
        <v>852</v>
      </c>
      <c r="Y4107" t="str">
        <f t="shared" si="1580"/>
        <v>Very Low</v>
      </c>
      <c r="Z4107" t="s">
        <v>18274</v>
      </c>
      <c r="AA4107">
        <v>0</v>
      </c>
      <c r="AB4107" t="str">
        <f t="shared" si="1581"/>
        <v>Symbolic Poster</v>
      </c>
      <c r="AC4107" t="s">
        <v>19407</v>
      </c>
      <c r="AD4107" t="s">
        <v>19408</v>
      </c>
      <c r="AE4107">
        <v>809</v>
      </c>
      <c r="AF4107" t="str">
        <f t="shared" si="1582"/>
        <v>Low</v>
      </c>
      <c r="AG4107" t="s">
        <v>12671</v>
      </c>
      <c r="AH4107" t="s">
        <v>5665</v>
      </c>
      <c r="AI4107" t="s">
        <v>556</v>
      </c>
      <c r="AJ4107" t="str">
        <f t="shared" si="1583"/>
        <v>Adult</v>
      </c>
      <c r="AK4107">
        <v>3000000</v>
      </c>
      <c r="AL4107" t="str">
        <f t="shared" si="1584"/>
        <v>Low Budget</v>
      </c>
      <c r="AM4107">
        <v>2003</v>
      </c>
      <c r="AN4107">
        <f t="shared" si="1585"/>
        <v>22</v>
      </c>
      <c r="AO4107" t="str">
        <f t="shared" si="1586"/>
        <v>Old Classic</v>
      </c>
      <c r="AP4107">
        <v>78</v>
      </c>
      <c r="AQ4107" t="str">
        <f t="shared" si="1587"/>
        <v>Very Low</v>
      </c>
      <c r="AR4107">
        <v>8.4</v>
      </c>
      <c r="AS4107" t="str">
        <f t="shared" si="1588"/>
        <v>Excellent</v>
      </c>
      <c r="AT4107">
        <v>2.35</v>
      </c>
      <c r="AU4107" t="str">
        <f t="shared" si="1589"/>
        <v>Cinematic Widescreen</v>
      </c>
      <c r="AV4107">
        <v>43000</v>
      </c>
      <c r="AW4107" t="str">
        <f t="shared" si="1590"/>
        <v>Medium</v>
      </c>
    </row>
    <row r="4108" spans="1:49" x14ac:dyDescent="0.3">
      <c r="A4108" t="s">
        <v>0</v>
      </c>
      <c r="B4108" t="s">
        <v>19409</v>
      </c>
      <c r="C4108">
        <v>19</v>
      </c>
      <c r="D4108" t="str">
        <f t="shared" si="1570"/>
        <v>Very Low</v>
      </c>
      <c r="E4108">
        <v>110</v>
      </c>
      <c r="F4108" t="str">
        <f t="shared" si="1571"/>
        <v>1h 50m</v>
      </c>
      <c r="G4108" t="str">
        <f t="shared" si="1572"/>
        <v>Standard Movie</v>
      </c>
      <c r="H4108">
        <v>13</v>
      </c>
      <c r="I4108" t="str">
        <f t="shared" si="1573"/>
        <v>Very Low</v>
      </c>
      <c r="J4108">
        <v>221</v>
      </c>
      <c r="K4108" t="str">
        <f t="shared" si="1574"/>
        <v>Very Low</v>
      </c>
      <c r="L4108" t="s">
        <v>19410</v>
      </c>
      <c r="M4108">
        <v>439</v>
      </c>
      <c r="N4108" t="str">
        <f t="shared" si="1575"/>
        <v>Low</v>
      </c>
      <c r="O4108">
        <v>2848578</v>
      </c>
      <c r="P4108" t="str">
        <f t="shared" si="1576"/>
        <v>Flop</v>
      </c>
      <c r="Q4108" t="s">
        <v>7115</v>
      </c>
      <c r="R4108" t="str">
        <f t="shared" si="1577"/>
        <v>Drama</v>
      </c>
      <c r="S4108">
        <f t="shared" si="1578"/>
        <v>2</v>
      </c>
      <c r="T4108" t="s">
        <v>19411</v>
      </c>
      <c r="U4108" t="s">
        <v>19412</v>
      </c>
      <c r="V4108">
        <v>3942</v>
      </c>
      <c r="W4108" t="str">
        <f t="shared" si="1579"/>
        <v>Very Low</v>
      </c>
      <c r="X4108">
        <v>1567</v>
      </c>
      <c r="Y4108" t="str">
        <f t="shared" si="1580"/>
        <v>Low</v>
      </c>
      <c r="Z4108" t="s">
        <v>19413</v>
      </c>
      <c r="AA4108">
        <v>0</v>
      </c>
      <c r="AB4108" t="str">
        <f t="shared" si="1581"/>
        <v>Symbolic Poster</v>
      </c>
      <c r="AC4108" t="s">
        <v>19414</v>
      </c>
      <c r="AD4108" t="s">
        <v>19415</v>
      </c>
      <c r="AE4108">
        <v>65</v>
      </c>
      <c r="AF4108" t="str">
        <f t="shared" si="1582"/>
        <v>Very Low</v>
      </c>
      <c r="AG4108" t="s">
        <v>9</v>
      </c>
      <c r="AH4108" t="s">
        <v>10</v>
      </c>
      <c r="AI4108" t="s">
        <v>66</v>
      </c>
      <c r="AJ4108" t="str">
        <f t="shared" si="1583"/>
        <v>Family</v>
      </c>
      <c r="AK4108">
        <v>3500000</v>
      </c>
      <c r="AL4108" t="str">
        <f t="shared" si="1584"/>
        <v>Low Budget</v>
      </c>
      <c r="AM4108">
        <v>2010</v>
      </c>
      <c r="AN4108">
        <f t="shared" si="1585"/>
        <v>15</v>
      </c>
      <c r="AO4108" t="str">
        <f t="shared" si="1586"/>
        <v>Modern Classic</v>
      </c>
      <c r="AP4108">
        <v>399</v>
      </c>
      <c r="AQ4108" t="str">
        <f t="shared" si="1587"/>
        <v>Very Low</v>
      </c>
      <c r="AR4108">
        <v>6.3</v>
      </c>
      <c r="AS4108" t="str">
        <f t="shared" si="1588"/>
        <v>Average</v>
      </c>
      <c r="AT4108">
        <v>1.78</v>
      </c>
      <c r="AU4108" t="str">
        <f t="shared" si="1589"/>
        <v>HDTV / Widescreen</v>
      </c>
      <c r="AV4108">
        <v>0</v>
      </c>
      <c r="AW4108" t="str">
        <f t="shared" si="1590"/>
        <v>Very Low</v>
      </c>
    </row>
    <row r="4109" spans="1:49" x14ac:dyDescent="0.3">
      <c r="A4109" t="s">
        <v>0</v>
      </c>
      <c r="B4109" t="s">
        <v>19416</v>
      </c>
      <c r="C4109">
        <v>272</v>
      </c>
      <c r="D4109" t="str">
        <f t="shared" si="1570"/>
        <v>Medium</v>
      </c>
      <c r="E4109">
        <v>86</v>
      </c>
      <c r="F4109" t="str">
        <f t="shared" si="1571"/>
        <v>1h 26m</v>
      </c>
      <c r="G4109" t="str">
        <f t="shared" si="1572"/>
        <v>Featurette</v>
      </c>
      <c r="H4109">
        <v>59</v>
      </c>
      <c r="I4109" t="str">
        <f t="shared" si="1573"/>
        <v>Very Low</v>
      </c>
      <c r="J4109">
        <v>104</v>
      </c>
      <c r="K4109" t="str">
        <f t="shared" si="1574"/>
        <v>Very Low</v>
      </c>
      <c r="L4109" t="s">
        <v>19417</v>
      </c>
      <c r="M4109">
        <v>694</v>
      </c>
      <c r="N4109" t="str">
        <f t="shared" si="1575"/>
        <v>Low</v>
      </c>
      <c r="O4109">
        <v>703002</v>
      </c>
      <c r="P4109" t="str">
        <f t="shared" si="1576"/>
        <v>Flop</v>
      </c>
      <c r="Q4109" t="s">
        <v>1704</v>
      </c>
      <c r="R4109" t="str">
        <f t="shared" si="1577"/>
        <v>Action</v>
      </c>
      <c r="S4109">
        <f t="shared" si="1578"/>
        <v>3</v>
      </c>
      <c r="T4109" t="s">
        <v>5395</v>
      </c>
      <c r="U4109" t="s">
        <v>19418</v>
      </c>
      <c r="V4109">
        <v>37495</v>
      </c>
      <c r="W4109" t="str">
        <f t="shared" si="1579"/>
        <v>Low</v>
      </c>
      <c r="X4109">
        <v>1249</v>
      </c>
      <c r="Y4109" t="str">
        <f t="shared" si="1580"/>
        <v>Low</v>
      </c>
      <c r="Z4109" t="s">
        <v>19419</v>
      </c>
      <c r="AA4109">
        <v>4</v>
      </c>
      <c r="AB4109" t="str">
        <f t="shared" si="1581"/>
        <v>Ensemble Poster</v>
      </c>
      <c r="AC4109" t="s">
        <v>19420</v>
      </c>
      <c r="AD4109" t="s">
        <v>19421</v>
      </c>
      <c r="AE4109">
        <v>230</v>
      </c>
      <c r="AF4109" t="str">
        <f t="shared" si="1582"/>
        <v>Very Low</v>
      </c>
      <c r="AG4109" t="s">
        <v>9</v>
      </c>
      <c r="AH4109" t="s">
        <v>239</v>
      </c>
      <c r="AI4109" t="s">
        <v>4801</v>
      </c>
      <c r="AJ4109" t="str">
        <f t="shared" si="1583"/>
        <v>No Rating</v>
      </c>
      <c r="AK4109">
        <v>3000000</v>
      </c>
      <c r="AL4109" t="str">
        <f t="shared" si="1584"/>
        <v>Low Budget</v>
      </c>
      <c r="AM4109">
        <v>2011</v>
      </c>
      <c r="AN4109">
        <f t="shared" si="1585"/>
        <v>14</v>
      </c>
      <c r="AO4109" t="str">
        <f t="shared" si="1586"/>
        <v>Modern Classic</v>
      </c>
      <c r="AP4109">
        <v>324</v>
      </c>
      <c r="AQ4109" t="str">
        <f t="shared" si="1587"/>
        <v>Very Low</v>
      </c>
      <c r="AR4109">
        <v>6.1</v>
      </c>
      <c r="AS4109" t="str">
        <f t="shared" si="1588"/>
        <v>Average</v>
      </c>
      <c r="AT4109">
        <v>2.35</v>
      </c>
      <c r="AU4109" t="str">
        <f t="shared" si="1589"/>
        <v>Cinematic Widescreen</v>
      </c>
      <c r="AV4109">
        <v>37000</v>
      </c>
      <c r="AW4109" t="str">
        <f t="shared" si="1590"/>
        <v>Medium</v>
      </c>
    </row>
    <row r="4110" spans="1:49" x14ac:dyDescent="0.3">
      <c r="A4110" t="s">
        <v>0</v>
      </c>
      <c r="B4110" t="s">
        <v>19422</v>
      </c>
      <c r="C4110">
        <v>5</v>
      </c>
      <c r="D4110" t="str">
        <f t="shared" si="1570"/>
        <v>Very Low</v>
      </c>
      <c r="E4110">
        <v>101</v>
      </c>
      <c r="F4110" t="str">
        <f t="shared" si="1571"/>
        <v>1h 41m</v>
      </c>
      <c r="G4110" t="str">
        <f t="shared" si="1572"/>
        <v>Standard Movie</v>
      </c>
      <c r="H4110">
        <v>0</v>
      </c>
      <c r="I4110" t="str">
        <f t="shared" si="1573"/>
        <v>Very Low</v>
      </c>
      <c r="J4110">
        <v>165</v>
      </c>
      <c r="K4110" t="str">
        <f t="shared" si="1574"/>
        <v>Very Low</v>
      </c>
      <c r="L4110" t="s">
        <v>7879</v>
      </c>
      <c r="M4110">
        <v>574</v>
      </c>
      <c r="N4110" t="str">
        <f t="shared" si="1575"/>
        <v>Low</v>
      </c>
      <c r="O4110">
        <v>3105269</v>
      </c>
      <c r="P4110" t="str">
        <f t="shared" si="1576"/>
        <v>Flop</v>
      </c>
      <c r="Q4110" t="s">
        <v>2107</v>
      </c>
      <c r="R4110" t="str">
        <f t="shared" si="1577"/>
        <v>Action</v>
      </c>
      <c r="S4110">
        <f t="shared" si="1578"/>
        <v>2</v>
      </c>
      <c r="T4110" t="s">
        <v>3207</v>
      </c>
      <c r="U4110" t="s">
        <v>19423</v>
      </c>
      <c r="V4110">
        <v>368</v>
      </c>
      <c r="W4110" t="str">
        <f t="shared" si="1579"/>
        <v>Very Low</v>
      </c>
      <c r="X4110">
        <v>1335</v>
      </c>
      <c r="Y4110" t="str">
        <f t="shared" si="1580"/>
        <v>Low</v>
      </c>
      <c r="Z4110" t="s">
        <v>19424</v>
      </c>
      <c r="AA4110">
        <v>2</v>
      </c>
      <c r="AB4110" t="str">
        <f t="shared" si="1581"/>
        <v>Duo/Trio Poster</v>
      </c>
      <c r="AC4110" t="str">
        <f>AC4109</f>
        <v>hobo|pedophile|rampage|shotgun|vigilante</v>
      </c>
      <c r="AD4110" t="s">
        <v>19425</v>
      </c>
      <c r="AE4110">
        <v>8</v>
      </c>
      <c r="AF4110" t="str">
        <f t="shared" si="1582"/>
        <v>Very Low</v>
      </c>
      <c r="AG4110" t="s">
        <v>9</v>
      </c>
      <c r="AH4110" t="s">
        <v>2884</v>
      </c>
      <c r="AI4110" t="s">
        <v>556</v>
      </c>
      <c r="AJ4110" t="str">
        <f t="shared" si="1583"/>
        <v>Adult</v>
      </c>
      <c r="AK4110">
        <v>3000000</v>
      </c>
      <c r="AL4110" t="str">
        <f t="shared" si="1584"/>
        <v>Low Budget</v>
      </c>
      <c r="AM4110">
        <v>2016</v>
      </c>
      <c r="AN4110">
        <f t="shared" si="1585"/>
        <v>9</v>
      </c>
      <c r="AO4110" t="str">
        <f t="shared" si="1586"/>
        <v>Modern Classic</v>
      </c>
      <c r="AP4110">
        <v>327</v>
      </c>
      <c r="AQ4110" t="str">
        <f t="shared" si="1587"/>
        <v>Very Low</v>
      </c>
      <c r="AR4110">
        <v>5</v>
      </c>
      <c r="AS4110" t="str">
        <f t="shared" si="1588"/>
        <v>Below Average</v>
      </c>
      <c r="AT4110">
        <f>AT4109</f>
        <v>2.35</v>
      </c>
      <c r="AU4110" t="str">
        <f t="shared" si="1589"/>
        <v>Cinematic Widescreen</v>
      </c>
      <c r="AV4110">
        <v>174</v>
      </c>
      <c r="AW4110" t="str">
        <f t="shared" si="1590"/>
        <v>Very Low</v>
      </c>
    </row>
    <row r="4111" spans="1:49" x14ac:dyDescent="0.3">
      <c r="A4111" t="s">
        <v>0</v>
      </c>
      <c r="B4111" t="s">
        <v>19426</v>
      </c>
      <c r="C4111">
        <v>65</v>
      </c>
      <c r="D4111" t="str">
        <f t="shared" si="1570"/>
        <v>Low</v>
      </c>
      <c r="E4111">
        <v>102</v>
      </c>
      <c r="F4111" t="str">
        <f t="shared" si="1571"/>
        <v>1h 42m</v>
      </c>
      <c r="G4111" t="str">
        <f t="shared" si="1572"/>
        <v>Standard Movie</v>
      </c>
      <c r="H4111">
        <v>9</v>
      </c>
      <c r="I4111" t="str">
        <f t="shared" si="1573"/>
        <v>Very Low</v>
      </c>
      <c r="J4111">
        <v>221</v>
      </c>
      <c r="K4111" t="str">
        <f t="shared" si="1574"/>
        <v>Very Low</v>
      </c>
      <c r="L4111" t="s">
        <v>10222</v>
      </c>
      <c r="M4111">
        <v>904</v>
      </c>
      <c r="N4111" t="str">
        <f t="shared" si="1575"/>
        <v>Low</v>
      </c>
      <c r="O4111">
        <f>O4110</f>
        <v>3105269</v>
      </c>
      <c r="P4111" t="str">
        <f t="shared" si="1576"/>
        <v>Flop</v>
      </c>
      <c r="Q4111" t="s">
        <v>5287</v>
      </c>
      <c r="R4111" t="str">
        <f t="shared" si="1577"/>
        <v>Comedy</v>
      </c>
      <c r="S4111">
        <f t="shared" si="1578"/>
        <v>4</v>
      </c>
      <c r="T4111" t="s">
        <v>2980</v>
      </c>
      <c r="U4111" t="s">
        <v>19427</v>
      </c>
      <c r="V4111">
        <v>22246</v>
      </c>
      <c r="W4111" t="str">
        <f t="shared" si="1579"/>
        <v>Low</v>
      </c>
      <c r="X4111">
        <v>1663</v>
      </c>
      <c r="Y4111" t="str">
        <f t="shared" si="1580"/>
        <v>Low</v>
      </c>
      <c r="Z4111" t="s">
        <v>15213</v>
      </c>
      <c r="AA4111">
        <v>1</v>
      </c>
      <c r="AB4111" t="str">
        <f t="shared" si="1581"/>
        <v>Solo Star Poster</v>
      </c>
      <c r="AC4111" t="s">
        <v>19428</v>
      </c>
      <c r="AD4111" t="s">
        <v>19429</v>
      </c>
      <c r="AE4111">
        <v>196</v>
      </c>
      <c r="AF4111" t="str">
        <f t="shared" si="1582"/>
        <v>Very Low</v>
      </c>
      <c r="AG4111" t="s">
        <v>9</v>
      </c>
      <c r="AH4111" t="s">
        <v>10</v>
      </c>
      <c r="AI4111" t="s">
        <v>556</v>
      </c>
      <c r="AJ4111" t="str">
        <f t="shared" si="1583"/>
        <v>Adult</v>
      </c>
      <c r="AK4111">
        <v>3000000</v>
      </c>
      <c r="AL4111" t="str">
        <f t="shared" si="1584"/>
        <v>Low Budget</v>
      </c>
      <c r="AM4111">
        <v>1996</v>
      </c>
      <c r="AN4111">
        <f t="shared" si="1585"/>
        <v>29</v>
      </c>
      <c r="AO4111" t="str">
        <f t="shared" si="1586"/>
        <v>Old Classic</v>
      </c>
      <c r="AP4111">
        <v>281</v>
      </c>
      <c r="AQ4111" t="str">
        <f t="shared" si="1587"/>
        <v>Very Low</v>
      </c>
      <c r="AR4111">
        <v>6.9</v>
      </c>
      <c r="AS4111" t="str">
        <f t="shared" si="1588"/>
        <v>Average</v>
      </c>
      <c r="AT4111">
        <v>1.85</v>
      </c>
      <c r="AU4111" t="str">
        <f t="shared" si="1589"/>
        <v>HDTV / Widescreen</v>
      </c>
      <c r="AV4111">
        <v>0</v>
      </c>
      <c r="AW4111" t="str">
        <f t="shared" si="1590"/>
        <v>Very Low</v>
      </c>
    </row>
    <row r="4112" spans="1:49" x14ac:dyDescent="0.3">
      <c r="A4112" t="s">
        <v>0</v>
      </c>
      <c r="B4112" t="s">
        <v>19430</v>
      </c>
      <c r="C4112">
        <v>5</v>
      </c>
      <c r="D4112" t="str">
        <f t="shared" si="1570"/>
        <v>Very Low</v>
      </c>
      <c r="E4112">
        <v>87</v>
      </c>
      <c r="F4112" t="str">
        <f t="shared" si="1571"/>
        <v>1h 27m</v>
      </c>
      <c r="G4112" t="str">
        <f t="shared" si="1572"/>
        <v>Featurette</v>
      </c>
      <c r="H4112">
        <v>84</v>
      </c>
      <c r="I4112" t="str">
        <f t="shared" si="1573"/>
        <v>Very Low</v>
      </c>
      <c r="J4112">
        <v>331</v>
      </c>
      <c r="K4112" t="str">
        <f t="shared" si="1574"/>
        <v>Very Low</v>
      </c>
      <c r="L4112" t="s">
        <v>12998</v>
      </c>
      <c r="M4112">
        <v>702</v>
      </c>
      <c r="N4112" t="str">
        <f t="shared" si="1575"/>
        <v>Low</v>
      </c>
      <c r="O4112">
        <v>252726</v>
      </c>
      <c r="P4112" t="str">
        <f t="shared" si="1576"/>
        <v>Flop</v>
      </c>
      <c r="Q4112" t="s">
        <v>19431</v>
      </c>
      <c r="R4112" t="str">
        <f t="shared" si="1577"/>
        <v>Drama</v>
      </c>
      <c r="S4112">
        <f t="shared" si="1578"/>
        <v>3</v>
      </c>
      <c r="T4112" t="s">
        <v>9873</v>
      </c>
      <c r="U4112" t="s">
        <v>19432</v>
      </c>
      <c r="V4112">
        <v>1289</v>
      </c>
      <c r="W4112" t="str">
        <f t="shared" si="1579"/>
        <v>Very Low</v>
      </c>
      <c r="X4112">
        <v>2715</v>
      </c>
      <c r="Y4112" t="str">
        <f t="shared" si="1580"/>
        <v>Low</v>
      </c>
      <c r="Z4112" t="s">
        <v>19433</v>
      </c>
      <c r="AA4112">
        <v>0</v>
      </c>
      <c r="AB4112" t="str">
        <f t="shared" si="1581"/>
        <v>Symbolic Poster</v>
      </c>
      <c r="AC4112" t="s">
        <v>19434</v>
      </c>
      <c r="AD4112" t="s">
        <v>19435</v>
      </c>
      <c r="AE4112">
        <v>18</v>
      </c>
      <c r="AF4112" t="str">
        <f t="shared" si="1582"/>
        <v>Very Low</v>
      </c>
      <c r="AG4112" t="str">
        <f>AG4111</f>
        <v>English</v>
      </c>
      <c r="AH4112" t="s">
        <v>10</v>
      </c>
      <c r="AI4112" t="s">
        <v>66</v>
      </c>
      <c r="AJ4112" t="str">
        <f t="shared" si="1583"/>
        <v>Family</v>
      </c>
      <c r="AK4112">
        <v>3000000</v>
      </c>
      <c r="AL4112" t="str">
        <f t="shared" si="1584"/>
        <v>Low Budget</v>
      </c>
      <c r="AM4112">
        <v>2006</v>
      </c>
      <c r="AN4112">
        <f t="shared" si="1585"/>
        <v>19</v>
      </c>
      <c r="AO4112" t="str">
        <f t="shared" si="1586"/>
        <v>Old Classic</v>
      </c>
      <c r="AP4112">
        <v>366</v>
      </c>
      <c r="AQ4112" t="str">
        <f t="shared" si="1587"/>
        <v>Very Low</v>
      </c>
      <c r="AR4112">
        <v>7.2</v>
      </c>
      <c r="AS4112" t="str">
        <f t="shared" si="1588"/>
        <v>Good</v>
      </c>
      <c r="AT4112">
        <f>AT4111</f>
        <v>1.85</v>
      </c>
      <c r="AU4112" t="str">
        <f t="shared" si="1589"/>
        <v>HDTV / Widescreen</v>
      </c>
      <c r="AV4112">
        <v>76</v>
      </c>
      <c r="AW4112" t="str">
        <f t="shared" si="1590"/>
        <v>Very Low</v>
      </c>
    </row>
    <row r="4113" spans="1:49" x14ac:dyDescent="0.3">
      <c r="A4113" t="s">
        <v>0</v>
      </c>
      <c r="B4113" t="s">
        <v>19436</v>
      </c>
      <c r="C4113">
        <v>248</v>
      </c>
      <c r="D4113" t="str">
        <f t="shared" si="1570"/>
        <v>Medium</v>
      </c>
      <c r="E4113">
        <v>123</v>
      </c>
      <c r="F4113" t="str">
        <f t="shared" si="1571"/>
        <v>2h 3m</v>
      </c>
      <c r="G4113" t="str">
        <f t="shared" si="1572"/>
        <v>Long Movie</v>
      </c>
      <c r="H4113">
        <v>121</v>
      </c>
      <c r="I4113" t="str">
        <f t="shared" si="1573"/>
        <v>Very Low</v>
      </c>
      <c r="J4113">
        <v>168</v>
      </c>
      <c r="K4113" t="str">
        <f t="shared" si="1574"/>
        <v>Very Low</v>
      </c>
      <c r="L4113" t="s">
        <v>7044</v>
      </c>
      <c r="M4113">
        <v>13000</v>
      </c>
      <c r="N4113" t="str">
        <f t="shared" si="1575"/>
        <v>Medium</v>
      </c>
      <c r="O4113">
        <v>373060</v>
      </c>
      <c r="P4113" t="str">
        <f t="shared" si="1576"/>
        <v>Flop</v>
      </c>
      <c r="Q4113" t="s">
        <v>3380</v>
      </c>
      <c r="R4113" t="str">
        <f t="shared" si="1577"/>
        <v>Drama</v>
      </c>
      <c r="S4113">
        <f t="shared" si="1578"/>
        <v>1</v>
      </c>
      <c r="T4113" t="s">
        <v>429</v>
      </c>
      <c r="U4113" t="s">
        <v>19437</v>
      </c>
      <c r="V4113">
        <v>47385</v>
      </c>
      <c r="W4113" t="str">
        <f t="shared" si="1579"/>
        <v>Low</v>
      </c>
      <c r="X4113">
        <v>13636</v>
      </c>
      <c r="Y4113" t="str">
        <f t="shared" si="1580"/>
        <v>Medium</v>
      </c>
      <c r="Z4113" t="s">
        <v>19438</v>
      </c>
      <c r="AA4113">
        <v>0</v>
      </c>
      <c r="AB4113" t="str">
        <f t="shared" si="1581"/>
        <v>Symbolic Poster</v>
      </c>
      <c r="AC4113" t="s">
        <v>19439</v>
      </c>
      <c r="AD4113" t="s">
        <v>19440</v>
      </c>
      <c r="AE4113">
        <v>112</v>
      </c>
      <c r="AF4113" t="str">
        <f t="shared" si="1582"/>
        <v>Very Low</v>
      </c>
      <c r="AG4113" t="s">
        <v>9</v>
      </c>
      <c r="AH4113" t="s">
        <v>28</v>
      </c>
      <c r="AI4113" t="s">
        <v>4801</v>
      </c>
      <c r="AJ4113" t="str">
        <f t="shared" si="1583"/>
        <v>No Rating</v>
      </c>
      <c r="AK4113">
        <f t="shared" ref="AK4113:AK4114" si="1591">AK4112</f>
        <v>3000000</v>
      </c>
      <c r="AL4113" t="str">
        <f t="shared" si="1584"/>
        <v>Low Budget</v>
      </c>
      <c r="AM4113">
        <v>2009</v>
      </c>
      <c r="AN4113">
        <f t="shared" si="1585"/>
        <v>16</v>
      </c>
      <c r="AO4113" t="str">
        <f t="shared" si="1586"/>
        <v>Old Classic</v>
      </c>
      <c r="AP4113">
        <v>260</v>
      </c>
      <c r="AQ4113" t="str">
        <f t="shared" si="1587"/>
        <v>Very Low</v>
      </c>
      <c r="AR4113">
        <v>7.3</v>
      </c>
      <c r="AS4113" t="str">
        <f t="shared" si="1588"/>
        <v>Good</v>
      </c>
      <c r="AT4113">
        <v>1.33</v>
      </c>
      <c r="AU4113" t="str">
        <f t="shared" si="1589"/>
        <v>Classic</v>
      </c>
      <c r="AV4113">
        <v>0</v>
      </c>
      <c r="AW4113" t="str">
        <f t="shared" si="1590"/>
        <v>Very Low</v>
      </c>
    </row>
    <row r="4114" spans="1:49" x14ac:dyDescent="0.3">
      <c r="A4114" t="s">
        <v>0</v>
      </c>
      <c r="B4114" t="s">
        <v>19441</v>
      </c>
      <c r="C4114">
        <v>152</v>
      </c>
      <c r="D4114" t="str">
        <f t="shared" si="1570"/>
        <v>Low</v>
      </c>
      <c r="E4114">
        <v>99</v>
      </c>
      <c r="F4114" t="str">
        <f t="shared" si="1571"/>
        <v>1h 39m</v>
      </c>
      <c r="G4114" t="str">
        <f t="shared" si="1572"/>
        <v>Standard Movie</v>
      </c>
      <c r="H4114">
        <v>89</v>
      </c>
      <c r="I4114" t="str">
        <f t="shared" si="1573"/>
        <v>Very Low</v>
      </c>
      <c r="J4114">
        <v>322</v>
      </c>
      <c r="K4114" t="str">
        <f t="shared" si="1574"/>
        <v>Very Low</v>
      </c>
      <c r="L4114" t="s">
        <v>2022</v>
      </c>
      <c r="M4114">
        <v>962</v>
      </c>
      <c r="N4114" t="str">
        <f t="shared" si="1575"/>
        <v>Low</v>
      </c>
      <c r="O4114">
        <v>1007535</v>
      </c>
      <c r="P4114" t="str">
        <f t="shared" si="1576"/>
        <v>Flop</v>
      </c>
      <c r="Q4114" t="s">
        <v>1386</v>
      </c>
      <c r="R4114" t="str">
        <f t="shared" si="1577"/>
        <v>Comedy</v>
      </c>
      <c r="S4114">
        <f t="shared" si="1578"/>
        <v>3</v>
      </c>
      <c r="T4114" t="s">
        <v>9450</v>
      </c>
      <c r="U4114" t="s">
        <v>19442</v>
      </c>
      <c r="V4114">
        <v>7625</v>
      </c>
      <c r="W4114" t="str">
        <f t="shared" si="1579"/>
        <v>Very Low</v>
      </c>
      <c r="X4114">
        <v>2452</v>
      </c>
      <c r="Y4114" t="str">
        <f t="shared" si="1580"/>
        <v>Low</v>
      </c>
      <c r="Z4114" t="s">
        <v>945</v>
      </c>
      <c r="AA4114">
        <v>5</v>
      </c>
      <c r="AB4114" t="str">
        <f t="shared" si="1581"/>
        <v>Ensemble Poster</v>
      </c>
      <c r="AC4114" t="s">
        <v>19443</v>
      </c>
      <c r="AD4114" t="s">
        <v>19444</v>
      </c>
      <c r="AE4114">
        <v>54</v>
      </c>
      <c r="AF4114" t="str">
        <f t="shared" si="1582"/>
        <v>Very Low</v>
      </c>
      <c r="AG4114" t="s">
        <v>9</v>
      </c>
      <c r="AH4114" t="s">
        <v>10</v>
      </c>
      <c r="AI4114" t="s">
        <v>11</v>
      </c>
      <c r="AJ4114" t="str">
        <f t="shared" si="1583"/>
        <v>Teen</v>
      </c>
      <c r="AK4114">
        <f t="shared" si="1591"/>
        <v>3000000</v>
      </c>
      <c r="AL4114" t="str">
        <f t="shared" si="1584"/>
        <v>Low Budget</v>
      </c>
      <c r="AM4114">
        <v>2011</v>
      </c>
      <c r="AN4114">
        <f t="shared" si="1585"/>
        <v>14</v>
      </c>
      <c r="AO4114" t="str">
        <f t="shared" si="1586"/>
        <v>Modern Classic</v>
      </c>
      <c r="AP4114">
        <v>476</v>
      </c>
      <c r="AQ4114" t="str">
        <f t="shared" si="1587"/>
        <v>Very Low</v>
      </c>
      <c r="AR4114">
        <v>5.7</v>
      </c>
      <c r="AS4114" t="str">
        <f t="shared" si="1588"/>
        <v>Below Average</v>
      </c>
      <c r="AT4114">
        <v>1.85</v>
      </c>
      <c r="AU4114" t="str">
        <f t="shared" si="1589"/>
        <v>HDTV / Widescreen</v>
      </c>
      <c r="AV4114">
        <v>0</v>
      </c>
      <c r="AW4114" t="str">
        <f t="shared" si="1590"/>
        <v>Very Low</v>
      </c>
    </row>
    <row r="4115" spans="1:49" x14ac:dyDescent="0.3">
      <c r="A4115" t="s">
        <v>0</v>
      </c>
      <c r="B4115" t="str">
        <f>B4114</f>
        <v>Whit Stillman</v>
      </c>
      <c r="C4115">
        <v>10</v>
      </c>
      <c r="D4115" t="str">
        <f t="shared" si="1570"/>
        <v>Very Low</v>
      </c>
      <c r="E4115">
        <v>173</v>
      </c>
      <c r="F4115" t="str">
        <f t="shared" si="1571"/>
        <v>2h 53m</v>
      </c>
      <c r="G4115" t="str">
        <f t="shared" si="1572"/>
        <v>Long Movie</v>
      </c>
      <c r="H4115">
        <f>H4114</f>
        <v>89</v>
      </c>
      <c r="I4115" t="str">
        <f t="shared" si="1573"/>
        <v>Very Low</v>
      </c>
      <c r="J4115">
        <v>476</v>
      </c>
      <c r="K4115" t="str">
        <f t="shared" si="1574"/>
        <v>Very Low</v>
      </c>
      <c r="L4115" t="s">
        <v>4132</v>
      </c>
      <c r="M4115">
        <v>723</v>
      </c>
      <c r="N4115" t="str">
        <f t="shared" si="1575"/>
        <v>Low</v>
      </c>
      <c r="O4115">
        <f>O4114</f>
        <v>1007535</v>
      </c>
      <c r="P4115" t="str">
        <f t="shared" si="1576"/>
        <v>Flop</v>
      </c>
      <c r="Q4115" t="s">
        <v>4303</v>
      </c>
      <c r="R4115" t="str">
        <f t="shared" si="1577"/>
        <v>Horror</v>
      </c>
      <c r="S4115">
        <f t="shared" si="1578"/>
        <v>3</v>
      </c>
      <c r="T4115" t="s">
        <v>2030</v>
      </c>
      <c r="U4115" t="s">
        <v>19445</v>
      </c>
      <c r="V4115">
        <v>2011</v>
      </c>
      <c r="W4115" t="str">
        <f t="shared" si="1579"/>
        <v>Very Low</v>
      </c>
      <c r="X4115">
        <v>3149</v>
      </c>
      <c r="Y4115" t="str">
        <f t="shared" si="1580"/>
        <v>Low</v>
      </c>
      <c r="Z4115" t="s">
        <v>2022</v>
      </c>
      <c r="AA4115">
        <v>3</v>
      </c>
      <c r="AB4115" t="str">
        <f t="shared" si="1581"/>
        <v>Duo/Trio Poster</v>
      </c>
      <c r="AC4115" t="s">
        <v>19446</v>
      </c>
      <c r="AD4115" t="s">
        <v>19447</v>
      </c>
      <c r="AE4115">
        <v>33</v>
      </c>
      <c r="AF4115" t="str">
        <f t="shared" si="1582"/>
        <v>Very Low</v>
      </c>
      <c r="AG4115" t="s">
        <v>9</v>
      </c>
      <c r="AH4115" t="s">
        <v>10</v>
      </c>
      <c r="AI4115" t="str">
        <f t="shared" ref="AI4115:AM4115" si="1592">AI4114</f>
        <v>PG-13</v>
      </c>
      <c r="AJ4115" t="str">
        <f t="shared" si="1583"/>
        <v>Teen</v>
      </c>
      <c r="AK4115">
        <f t="shared" si="1592"/>
        <v>3000000</v>
      </c>
      <c r="AL4115" t="str">
        <f t="shared" si="1584"/>
        <v>Low Budget</v>
      </c>
      <c r="AM4115">
        <f t="shared" si="1592"/>
        <v>2011</v>
      </c>
      <c r="AN4115">
        <f t="shared" si="1585"/>
        <v>14</v>
      </c>
      <c r="AO4115" t="str">
        <f t="shared" si="1586"/>
        <v>Modern Classic</v>
      </c>
      <c r="AP4115">
        <v>539</v>
      </c>
      <c r="AQ4115" t="str">
        <f t="shared" si="1587"/>
        <v>Very Low</v>
      </c>
      <c r="AR4115">
        <v>5</v>
      </c>
      <c r="AS4115" t="str">
        <f t="shared" si="1588"/>
        <v>Below Average</v>
      </c>
      <c r="AT4115">
        <v>1.78</v>
      </c>
      <c r="AU4115" t="str">
        <f t="shared" si="1589"/>
        <v>HDTV / Widescreen</v>
      </c>
      <c r="AV4115">
        <v>518</v>
      </c>
      <c r="AW4115" t="str">
        <f t="shared" si="1590"/>
        <v>Very Low</v>
      </c>
    </row>
    <row r="4116" spans="1:49" x14ac:dyDescent="0.3">
      <c r="A4116" t="s">
        <v>0</v>
      </c>
      <c r="B4116" t="s">
        <v>19448</v>
      </c>
      <c r="C4116">
        <v>156</v>
      </c>
      <c r="D4116" t="str">
        <f t="shared" si="1570"/>
        <v>Low</v>
      </c>
      <c r="E4116">
        <v>87</v>
      </c>
      <c r="F4116" t="str">
        <f t="shared" si="1571"/>
        <v>1h 27m</v>
      </c>
      <c r="G4116" t="str">
        <f t="shared" si="1572"/>
        <v>Featurette</v>
      </c>
      <c r="H4116">
        <v>21</v>
      </c>
      <c r="I4116" t="str">
        <f t="shared" si="1573"/>
        <v>Very Low</v>
      </c>
      <c r="J4116">
        <v>416</v>
      </c>
      <c r="K4116" t="str">
        <f t="shared" si="1574"/>
        <v>Very Low</v>
      </c>
      <c r="L4116" t="s">
        <v>1514</v>
      </c>
      <c r="M4116">
        <v>4000</v>
      </c>
      <c r="N4116" t="str">
        <f t="shared" si="1575"/>
        <v>Low</v>
      </c>
      <c r="O4116">
        <v>418268</v>
      </c>
      <c r="P4116" t="str">
        <f t="shared" si="1576"/>
        <v>Flop</v>
      </c>
      <c r="Q4116" t="s">
        <v>1652</v>
      </c>
      <c r="R4116" t="str">
        <f t="shared" si="1577"/>
        <v>Comedy</v>
      </c>
      <c r="S4116">
        <f t="shared" si="1578"/>
        <v>2</v>
      </c>
      <c r="T4116" t="s">
        <v>55</v>
      </c>
      <c r="U4116" t="s">
        <v>19449</v>
      </c>
      <c r="V4116">
        <v>37156</v>
      </c>
      <c r="W4116" t="str">
        <f t="shared" si="1579"/>
        <v>Low</v>
      </c>
      <c r="X4116">
        <v>8353</v>
      </c>
      <c r="Y4116" t="str">
        <f t="shared" si="1580"/>
        <v>Low</v>
      </c>
      <c r="Z4116" t="s">
        <v>19450</v>
      </c>
      <c r="AA4116">
        <v>3</v>
      </c>
      <c r="AB4116" t="str">
        <f t="shared" si="1581"/>
        <v>Duo/Trio Poster</v>
      </c>
      <c r="AC4116" t="s">
        <v>19451</v>
      </c>
      <c r="AD4116" t="s">
        <v>19452</v>
      </c>
      <c r="AE4116">
        <v>129</v>
      </c>
      <c r="AF4116" t="str">
        <f t="shared" si="1582"/>
        <v>Very Low</v>
      </c>
      <c r="AG4116" t="s">
        <v>9</v>
      </c>
      <c r="AH4116" t="s">
        <v>10</v>
      </c>
      <c r="AI4116" t="s">
        <v>556</v>
      </c>
      <c r="AJ4116" t="str">
        <f t="shared" si="1583"/>
        <v>Adult</v>
      </c>
      <c r="AK4116">
        <v>3000000</v>
      </c>
      <c r="AL4116" t="str">
        <f t="shared" si="1584"/>
        <v>Low Budget</v>
      </c>
      <c r="AM4116">
        <v>2012</v>
      </c>
      <c r="AN4116">
        <f t="shared" si="1585"/>
        <v>13</v>
      </c>
      <c r="AO4116" t="str">
        <f t="shared" si="1586"/>
        <v>Modern Classic</v>
      </c>
      <c r="AP4116">
        <v>3000</v>
      </c>
      <c r="AQ4116" t="str">
        <f t="shared" si="1587"/>
        <v>Low</v>
      </c>
      <c r="AR4116">
        <v>5.3</v>
      </c>
      <c r="AS4116" t="str">
        <f t="shared" si="1588"/>
        <v>Below Average</v>
      </c>
      <c r="AT4116">
        <v>2.35</v>
      </c>
      <c r="AU4116" t="str">
        <f t="shared" si="1589"/>
        <v>Cinematic Widescreen</v>
      </c>
      <c r="AV4116">
        <v>0</v>
      </c>
      <c r="AW4116" t="str">
        <f t="shared" si="1590"/>
        <v>Very Low</v>
      </c>
    </row>
    <row r="4117" spans="1:49" x14ac:dyDescent="0.3">
      <c r="A4117" t="s">
        <v>0</v>
      </c>
      <c r="B4117" t="str">
        <f>B4116</f>
        <v>Leslye Headland</v>
      </c>
      <c r="C4117">
        <v>7</v>
      </c>
      <c r="D4117" t="str">
        <f t="shared" si="1570"/>
        <v>Very Low</v>
      </c>
      <c r="E4117">
        <v>44</v>
      </c>
      <c r="F4117" t="str">
        <f t="shared" si="1571"/>
        <v>0h 44m</v>
      </c>
      <c r="G4117" t="str">
        <f t="shared" si="1572"/>
        <v>Short Film</v>
      </c>
      <c r="H4117">
        <f>H4116</f>
        <v>21</v>
      </c>
      <c r="I4117" t="str">
        <f t="shared" si="1573"/>
        <v>Very Low</v>
      </c>
      <c r="J4117">
        <v>246</v>
      </c>
      <c r="K4117" t="str">
        <f t="shared" si="1574"/>
        <v>Very Low</v>
      </c>
      <c r="L4117" t="s">
        <v>19453</v>
      </c>
      <c r="M4117">
        <v>786</v>
      </c>
      <c r="N4117" t="str">
        <f t="shared" si="1575"/>
        <v>Low</v>
      </c>
      <c r="O4117">
        <f t="shared" ref="O4117:O4118" si="1593">O4116</f>
        <v>418268</v>
      </c>
      <c r="P4117" t="str">
        <f t="shared" si="1576"/>
        <v>Flop</v>
      </c>
      <c r="Q4117" t="s">
        <v>19454</v>
      </c>
      <c r="R4117" t="str">
        <f t="shared" si="1577"/>
        <v>Comedy</v>
      </c>
      <c r="S4117">
        <f t="shared" si="1578"/>
        <v>5</v>
      </c>
      <c r="T4117" t="s">
        <v>12895</v>
      </c>
      <c r="U4117" t="s">
        <v>19455</v>
      </c>
      <c r="V4117">
        <v>2948</v>
      </c>
      <c r="W4117" t="str">
        <f t="shared" si="1579"/>
        <v>Very Low</v>
      </c>
      <c r="X4117">
        <v>1551</v>
      </c>
      <c r="Y4117" t="str">
        <f t="shared" si="1580"/>
        <v>Low</v>
      </c>
      <c r="Z4117" t="s">
        <v>9800</v>
      </c>
      <c r="AA4117">
        <v>0</v>
      </c>
      <c r="AB4117" t="str">
        <f t="shared" si="1581"/>
        <v>Symbolic Poster</v>
      </c>
      <c r="AC4117" t="s">
        <v>19456</v>
      </c>
      <c r="AD4117" t="s">
        <v>19457</v>
      </c>
      <c r="AE4117">
        <v>28</v>
      </c>
      <c r="AF4117" t="str">
        <f t="shared" si="1582"/>
        <v>Very Low</v>
      </c>
      <c r="AG4117" t="s">
        <v>9</v>
      </c>
      <c r="AH4117" t="s">
        <v>10</v>
      </c>
      <c r="AI4117" t="str">
        <f>AI4116</f>
        <v>R</v>
      </c>
      <c r="AJ4117" t="str">
        <f t="shared" si="1583"/>
        <v>Adult</v>
      </c>
      <c r="AK4117">
        <f t="shared" ref="AK4117:AK4118" si="1594">AK4116</f>
        <v>3000000</v>
      </c>
      <c r="AL4117" t="str">
        <f t="shared" si="1584"/>
        <v>Low Budget</v>
      </c>
      <c r="AM4117">
        <f>AM4116</f>
        <v>2012</v>
      </c>
      <c r="AN4117">
        <f t="shared" si="1585"/>
        <v>13</v>
      </c>
      <c r="AO4117" t="str">
        <f t="shared" si="1586"/>
        <v>Modern Classic</v>
      </c>
      <c r="AP4117">
        <v>341</v>
      </c>
      <c r="AQ4117" t="str">
        <f t="shared" si="1587"/>
        <v>Very Low</v>
      </c>
      <c r="AR4117">
        <v>7.9</v>
      </c>
      <c r="AS4117" t="str">
        <f t="shared" si="1588"/>
        <v>Good</v>
      </c>
      <c r="AT4117">
        <v>16</v>
      </c>
      <c r="AU4117" t="str">
        <f t="shared" si="1589"/>
        <v>Ultra Widescreen</v>
      </c>
      <c r="AV4117">
        <v>3000</v>
      </c>
      <c r="AW4117" t="str">
        <f t="shared" si="1590"/>
        <v>Low</v>
      </c>
    </row>
    <row r="4118" spans="1:49" x14ac:dyDescent="0.3">
      <c r="A4118" t="s">
        <v>0</v>
      </c>
      <c r="B4118" t="s">
        <v>19458</v>
      </c>
      <c r="C4118">
        <v>1</v>
      </c>
      <c r="D4118" t="str">
        <f t="shared" si="1570"/>
        <v>Very Low</v>
      </c>
      <c r="E4118">
        <v>120</v>
      </c>
      <c r="F4118" t="str">
        <f t="shared" si="1571"/>
        <v>2h 0m</v>
      </c>
      <c r="G4118" t="str">
        <f t="shared" si="1572"/>
        <v>Standard Movie</v>
      </c>
      <c r="H4118">
        <v>40</v>
      </c>
      <c r="I4118" t="str">
        <f t="shared" si="1573"/>
        <v>Very Low</v>
      </c>
      <c r="J4118">
        <v>249</v>
      </c>
      <c r="K4118" t="str">
        <f t="shared" si="1574"/>
        <v>Very Low</v>
      </c>
      <c r="L4118" t="s">
        <v>11463</v>
      </c>
      <c r="M4118">
        <v>912</v>
      </c>
      <c r="N4118" t="str">
        <f t="shared" si="1575"/>
        <v>Low</v>
      </c>
      <c r="O4118">
        <f t="shared" si="1593"/>
        <v>418268</v>
      </c>
      <c r="P4118" t="str">
        <f t="shared" si="1576"/>
        <v>Flop</v>
      </c>
      <c r="Q4118" t="s">
        <v>13309</v>
      </c>
      <c r="R4118" t="str">
        <f t="shared" si="1577"/>
        <v>Drama</v>
      </c>
      <c r="S4118">
        <f t="shared" si="1578"/>
        <v>3</v>
      </c>
      <c r="T4118" t="s">
        <v>2637</v>
      </c>
      <c r="U4118" t="s">
        <v>19459</v>
      </c>
      <c r="V4118">
        <v>758</v>
      </c>
      <c r="W4118" t="str">
        <f t="shared" si="1579"/>
        <v>Very Low</v>
      </c>
      <c r="X4118">
        <v>2330</v>
      </c>
      <c r="Y4118" t="str">
        <f t="shared" si="1580"/>
        <v>Low</v>
      </c>
      <c r="Z4118" t="s">
        <v>19460</v>
      </c>
      <c r="AA4118">
        <v>2</v>
      </c>
      <c r="AB4118" t="str">
        <f t="shared" si="1581"/>
        <v>Duo/Trio Poster</v>
      </c>
      <c r="AC4118" t="s">
        <v>19461</v>
      </c>
      <c r="AD4118" t="s">
        <v>19462</v>
      </c>
      <c r="AE4118">
        <v>27</v>
      </c>
      <c r="AF4118" t="str">
        <f t="shared" si="1582"/>
        <v>Very Low</v>
      </c>
      <c r="AG4118" t="s">
        <v>9</v>
      </c>
      <c r="AH4118" t="s">
        <v>10</v>
      </c>
      <c r="AI4118" t="s">
        <v>11</v>
      </c>
      <c r="AJ4118" t="str">
        <f t="shared" si="1583"/>
        <v>Teen</v>
      </c>
      <c r="AK4118">
        <f t="shared" si="1594"/>
        <v>3000000</v>
      </c>
      <c r="AL4118" t="str">
        <f t="shared" si="1584"/>
        <v>Low Budget</v>
      </c>
      <c r="AM4118">
        <v>2004</v>
      </c>
      <c r="AN4118">
        <f t="shared" si="1585"/>
        <v>21</v>
      </c>
      <c r="AO4118" t="str">
        <f t="shared" si="1586"/>
        <v>Old Classic</v>
      </c>
      <c r="AP4118">
        <v>750</v>
      </c>
      <c r="AQ4118" t="str">
        <f t="shared" si="1587"/>
        <v>Very Low</v>
      </c>
      <c r="AR4118">
        <v>5</v>
      </c>
      <c r="AS4118" t="str">
        <f t="shared" si="1588"/>
        <v>Below Average</v>
      </c>
      <c r="AT4118">
        <f>AT4117</f>
        <v>16</v>
      </c>
      <c r="AU4118" t="str">
        <f t="shared" si="1589"/>
        <v>Ultra Widescreen</v>
      </c>
      <c r="AV4118">
        <v>47</v>
      </c>
      <c r="AW4118" t="str">
        <f t="shared" si="1590"/>
        <v>Very Low</v>
      </c>
    </row>
    <row r="4119" spans="1:49" x14ac:dyDescent="0.3">
      <c r="A4119" t="s">
        <v>0</v>
      </c>
      <c r="B4119" t="s">
        <v>1475</v>
      </c>
      <c r="C4119">
        <v>82</v>
      </c>
      <c r="D4119" t="str">
        <f t="shared" si="1570"/>
        <v>Low</v>
      </c>
      <c r="E4119">
        <v>93</v>
      </c>
      <c r="F4119" t="str">
        <f t="shared" si="1571"/>
        <v>1h 33m</v>
      </c>
      <c r="G4119" t="str">
        <f t="shared" si="1572"/>
        <v>Standard Movie</v>
      </c>
      <c r="H4119">
        <v>78</v>
      </c>
      <c r="I4119" t="str">
        <f t="shared" si="1573"/>
        <v>Very Low</v>
      </c>
      <c r="J4119">
        <v>197</v>
      </c>
      <c r="K4119" t="str">
        <f t="shared" si="1574"/>
        <v>Very Low</v>
      </c>
      <c r="L4119" t="s">
        <v>5401</v>
      </c>
      <c r="M4119">
        <v>536</v>
      </c>
      <c r="N4119" t="str">
        <f t="shared" si="1575"/>
        <v>Low</v>
      </c>
      <c r="O4119">
        <v>200803</v>
      </c>
      <c r="P4119" t="str">
        <f t="shared" si="1576"/>
        <v>Flop</v>
      </c>
      <c r="Q4119" t="s">
        <v>1642</v>
      </c>
      <c r="R4119" t="str">
        <f t="shared" si="1577"/>
        <v>Comedy</v>
      </c>
      <c r="S4119">
        <f t="shared" si="1578"/>
        <v>1</v>
      </c>
      <c r="T4119" t="s">
        <v>14974</v>
      </c>
      <c r="U4119" t="s">
        <v>19463</v>
      </c>
      <c r="V4119">
        <v>7988</v>
      </c>
      <c r="W4119" t="str">
        <f t="shared" si="1579"/>
        <v>Very Low</v>
      </c>
      <c r="X4119">
        <v>1467</v>
      </c>
      <c r="Y4119" t="str">
        <f t="shared" si="1580"/>
        <v>Low</v>
      </c>
      <c r="Z4119" t="s">
        <v>19464</v>
      </c>
      <c r="AA4119">
        <v>3</v>
      </c>
      <c r="AB4119" t="str">
        <f t="shared" si="1581"/>
        <v>Duo/Trio Poster</v>
      </c>
      <c r="AC4119" t="s">
        <v>19465</v>
      </c>
      <c r="AD4119" t="s">
        <v>19466</v>
      </c>
      <c r="AE4119">
        <v>71</v>
      </c>
      <c r="AF4119" t="str">
        <f t="shared" si="1582"/>
        <v>Very Low</v>
      </c>
      <c r="AG4119" t="s">
        <v>9</v>
      </c>
      <c r="AH4119" t="s">
        <v>10</v>
      </c>
      <c r="AI4119" t="s">
        <v>556</v>
      </c>
      <c r="AJ4119" t="str">
        <f t="shared" si="1583"/>
        <v>Adult</v>
      </c>
      <c r="AK4119">
        <v>3000000</v>
      </c>
      <c r="AL4119" t="str">
        <f t="shared" si="1584"/>
        <v>Low Budget</v>
      </c>
      <c r="AM4119">
        <v>2012</v>
      </c>
      <c r="AN4119">
        <f t="shared" si="1585"/>
        <v>13</v>
      </c>
      <c r="AO4119" t="str">
        <f t="shared" si="1586"/>
        <v>Modern Classic</v>
      </c>
      <c r="AP4119">
        <v>317</v>
      </c>
      <c r="AQ4119" t="str">
        <f t="shared" si="1587"/>
        <v>Very Low</v>
      </c>
      <c r="AR4119">
        <v>5.3</v>
      </c>
      <c r="AS4119" t="str">
        <f t="shared" si="1588"/>
        <v>Below Average</v>
      </c>
      <c r="AT4119">
        <v>1.78</v>
      </c>
      <c r="AU4119" t="str">
        <f t="shared" si="1589"/>
        <v>HDTV / Widescreen</v>
      </c>
      <c r="AV4119">
        <v>0</v>
      </c>
      <c r="AW4119" t="str">
        <f t="shared" si="1590"/>
        <v>Very Low</v>
      </c>
    </row>
    <row r="4120" spans="1:49" x14ac:dyDescent="0.3">
      <c r="A4120" t="s">
        <v>0</v>
      </c>
      <c r="B4120" t="s">
        <v>2008</v>
      </c>
      <c r="C4120">
        <v>175</v>
      </c>
      <c r="D4120" t="str">
        <f t="shared" si="1570"/>
        <v>Low</v>
      </c>
      <c r="E4120">
        <v>111</v>
      </c>
      <c r="F4120" t="str">
        <f t="shared" si="1571"/>
        <v>1h 51m</v>
      </c>
      <c r="G4120" t="str">
        <f t="shared" si="1572"/>
        <v>Standard Movie</v>
      </c>
      <c r="H4120">
        <v>81</v>
      </c>
      <c r="I4120" t="str">
        <f t="shared" si="1573"/>
        <v>Very Low</v>
      </c>
      <c r="J4120">
        <v>81</v>
      </c>
      <c r="K4120" t="str">
        <f t="shared" si="1574"/>
        <v>Very Low</v>
      </c>
      <c r="L4120" t="s">
        <v>9676</v>
      </c>
      <c r="M4120">
        <v>3000</v>
      </c>
      <c r="N4120" t="str">
        <f t="shared" si="1575"/>
        <v>Low</v>
      </c>
      <c r="O4120">
        <v>33631221</v>
      </c>
      <c r="P4120" t="str">
        <f t="shared" si="1576"/>
        <v>Average</v>
      </c>
      <c r="Q4120" t="s">
        <v>2096</v>
      </c>
      <c r="R4120" t="str">
        <f t="shared" si="1577"/>
        <v>Crime</v>
      </c>
      <c r="S4120">
        <f t="shared" si="1578"/>
        <v>3</v>
      </c>
      <c r="T4120" t="s">
        <v>7982</v>
      </c>
      <c r="U4120" t="s">
        <v>9677</v>
      </c>
      <c r="V4120">
        <v>48562</v>
      </c>
      <c r="W4120" t="str">
        <f t="shared" si="1579"/>
        <v>Low</v>
      </c>
      <c r="X4120">
        <v>3784</v>
      </c>
      <c r="Y4120" t="str">
        <f t="shared" si="1580"/>
        <v>Low</v>
      </c>
      <c r="Z4120" t="s">
        <v>9678</v>
      </c>
      <c r="AA4120">
        <v>1</v>
      </c>
      <c r="AB4120" t="str">
        <f t="shared" si="1581"/>
        <v>Solo Star Poster</v>
      </c>
      <c r="AC4120" t="s">
        <v>9679</v>
      </c>
      <c r="AD4120" t="s">
        <v>9680</v>
      </c>
      <c r="AE4120">
        <v>145</v>
      </c>
      <c r="AF4120" t="str">
        <f t="shared" si="1582"/>
        <v>Very Low</v>
      </c>
      <c r="AG4120" t="s">
        <v>9</v>
      </c>
      <c r="AH4120" t="s">
        <v>10</v>
      </c>
      <c r="AI4120" t="s">
        <v>556</v>
      </c>
      <c r="AJ4120" t="str">
        <f t="shared" si="1583"/>
        <v>Adult</v>
      </c>
      <c r="AK4120">
        <v>25000000</v>
      </c>
      <c r="AL4120" t="str">
        <f t="shared" si="1584"/>
        <v>Low Budget</v>
      </c>
      <c r="AM4120">
        <v>2014</v>
      </c>
      <c r="AN4120">
        <f t="shared" si="1585"/>
        <v>11</v>
      </c>
      <c r="AO4120" t="str">
        <f t="shared" si="1586"/>
        <v>Modern Classic</v>
      </c>
      <c r="AP4120">
        <v>571</v>
      </c>
      <c r="AQ4120" t="str">
        <f t="shared" si="1587"/>
        <v>Very Low</v>
      </c>
      <c r="AR4120">
        <v>6</v>
      </c>
      <c r="AS4120" t="str">
        <f t="shared" si="1588"/>
        <v>Average</v>
      </c>
      <c r="AT4120">
        <v>2.35</v>
      </c>
      <c r="AU4120" t="str">
        <f t="shared" si="1589"/>
        <v>Cinematic Widescreen</v>
      </c>
      <c r="AV4120">
        <v>0</v>
      </c>
      <c r="AW4120" t="str">
        <f t="shared" si="1590"/>
        <v>Very Low</v>
      </c>
    </row>
    <row r="4121" spans="1:49" x14ac:dyDescent="0.3">
      <c r="A4121" t="s">
        <v>0</v>
      </c>
      <c r="B4121" t="str">
        <f>B4120</f>
        <v>Rupert Wyatt</v>
      </c>
      <c r="C4121">
        <v>4</v>
      </c>
      <c r="D4121" t="str">
        <f t="shared" si="1570"/>
        <v>Very Low</v>
      </c>
      <c r="E4121">
        <v>60</v>
      </c>
      <c r="F4121" t="str">
        <f t="shared" si="1571"/>
        <v>1h 0m</v>
      </c>
      <c r="G4121" t="str">
        <f t="shared" si="1572"/>
        <v>Featurette</v>
      </c>
      <c r="H4121">
        <f>H4120</f>
        <v>81</v>
      </c>
      <c r="I4121" t="str">
        <f t="shared" si="1573"/>
        <v>Very Low</v>
      </c>
      <c r="J4121">
        <v>23</v>
      </c>
      <c r="K4121" t="str">
        <f t="shared" si="1574"/>
        <v>Very Low</v>
      </c>
      <c r="L4121" t="s">
        <v>19467</v>
      </c>
      <c r="M4121">
        <v>40</v>
      </c>
      <c r="N4121" t="str">
        <f t="shared" si="1575"/>
        <v>Low</v>
      </c>
      <c r="O4121">
        <f>O4120</f>
        <v>33631221</v>
      </c>
      <c r="P4121" t="str">
        <f t="shared" si="1576"/>
        <v>Average</v>
      </c>
      <c r="Q4121" t="s">
        <v>3380</v>
      </c>
      <c r="R4121" t="str">
        <f t="shared" si="1577"/>
        <v>Drama</v>
      </c>
      <c r="S4121">
        <f t="shared" si="1578"/>
        <v>1</v>
      </c>
      <c r="T4121" t="s">
        <v>19468</v>
      </c>
      <c r="U4121" t="s">
        <v>19469</v>
      </c>
      <c r="V4121">
        <v>437</v>
      </c>
      <c r="W4121" t="str">
        <f t="shared" si="1579"/>
        <v>Very Low</v>
      </c>
      <c r="X4121">
        <v>158</v>
      </c>
      <c r="Y4121" t="str">
        <f t="shared" si="1580"/>
        <v>Very Low</v>
      </c>
      <c r="Z4121" t="s">
        <v>19470</v>
      </c>
      <c r="AA4121">
        <v>0</v>
      </c>
      <c r="AB4121" t="str">
        <f t="shared" si="1581"/>
        <v>Symbolic Poster</v>
      </c>
      <c r="AC4121" t="s">
        <v>19471</v>
      </c>
      <c r="AD4121" t="s">
        <v>19472</v>
      </c>
      <c r="AE4121">
        <v>20</v>
      </c>
      <c r="AF4121" t="str">
        <f t="shared" si="1582"/>
        <v>Very Low</v>
      </c>
      <c r="AG4121" t="s">
        <v>9</v>
      </c>
      <c r="AH4121" t="s">
        <v>28</v>
      </c>
      <c r="AI4121" t="str">
        <f t="shared" ref="AI4121:AM4121" si="1595">AI4120</f>
        <v>R</v>
      </c>
      <c r="AJ4121" t="str">
        <f t="shared" si="1583"/>
        <v>Adult</v>
      </c>
      <c r="AK4121">
        <f t="shared" si="1595"/>
        <v>25000000</v>
      </c>
      <c r="AL4121" t="str">
        <f t="shared" si="1584"/>
        <v>Low Budget</v>
      </c>
      <c r="AM4121">
        <f t="shared" si="1595"/>
        <v>2014</v>
      </c>
      <c r="AN4121">
        <f t="shared" si="1585"/>
        <v>11</v>
      </c>
      <c r="AO4121" t="str">
        <f t="shared" si="1586"/>
        <v>Modern Classic</v>
      </c>
      <c r="AP4121">
        <v>37</v>
      </c>
      <c r="AQ4121" t="str">
        <f t="shared" si="1587"/>
        <v>Very Low</v>
      </c>
      <c r="AR4121">
        <v>7.6</v>
      </c>
      <c r="AS4121" t="str">
        <f t="shared" si="1588"/>
        <v>Good</v>
      </c>
      <c r="AT4121">
        <v>1.33</v>
      </c>
      <c r="AU4121" t="str">
        <f t="shared" si="1589"/>
        <v>Classic</v>
      </c>
      <c r="AV4121">
        <v>450</v>
      </c>
      <c r="AW4121" t="str">
        <f t="shared" si="1590"/>
        <v>Very Low</v>
      </c>
    </row>
    <row r="4122" spans="1:49" x14ac:dyDescent="0.3">
      <c r="A4122" t="s">
        <v>0</v>
      </c>
      <c r="B4122" t="s">
        <v>14354</v>
      </c>
      <c r="C4122">
        <v>40</v>
      </c>
      <c r="D4122" t="str">
        <f t="shared" si="1570"/>
        <v>Very Low</v>
      </c>
      <c r="E4122">
        <v>98</v>
      </c>
      <c r="F4122" t="str">
        <f t="shared" si="1571"/>
        <v>1h 38m</v>
      </c>
      <c r="G4122" t="str">
        <f t="shared" si="1572"/>
        <v>Standard Movie</v>
      </c>
      <c r="H4122">
        <v>7</v>
      </c>
      <c r="I4122" t="str">
        <f t="shared" si="1573"/>
        <v>Very Low</v>
      </c>
      <c r="J4122">
        <v>17</v>
      </c>
      <c r="K4122" t="str">
        <f t="shared" si="1574"/>
        <v>Very Low</v>
      </c>
      <c r="L4122" t="s">
        <v>19473</v>
      </c>
      <c r="M4122">
        <v>289</v>
      </c>
      <c r="N4122" t="str">
        <f t="shared" si="1575"/>
        <v>Low</v>
      </c>
      <c r="O4122">
        <v>95016</v>
      </c>
      <c r="P4122" t="str">
        <f t="shared" si="1576"/>
        <v>Flop</v>
      </c>
      <c r="Q4122" t="s">
        <v>4450</v>
      </c>
      <c r="R4122" t="str">
        <f t="shared" si="1577"/>
        <v>Comedy</v>
      </c>
      <c r="S4122">
        <f t="shared" si="1578"/>
        <v>4</v>
      </c>
      <c r="T4122" t="s">
        <v>14333</v>
      </c>
      <c r="U4122" t="s">
        <v>19474</v>
      </c>
      <c r="V4122">
        <v>11074</v>
      </c>
      <c r="W4122" t="str">
        <f t="shared" si="1579"/>
        <v>Low</v>
      </c>
      <c r="X4122">
        <v>362</v>
      </c>
      <c r="Y4122" t="str">
        <f t="shared" si="1580"/>
        <v>Very Low</v>
      </c>
      <c r="Z4122" t="s">
        <v>19475</v>
      </c>
      <c r="AA4122">
        <v>0</v>
      </c>
      <c r="AB4122" t="str">
        <f t="shared" si="1581"/>
        <v>Symbolic Poster</v>
      </c>
      <c r="AC4122" t="s">
        <v>19476</v>
      </c>
      <c r="AD4122" t="s">
        <v>19477</v>
      </c>
      <c r="AE4122">
        <v>56</v>
      </c>
      <c r="AF4122" t="str">
        <f t="shared" si="1582"/>
        <v>Very Low</v>
      </c>
      <c r="AG4122" t="s">
        <v>8702</v>
      </c>
      <c r="AH4122" t="s">
        <v>738</v>
      </c>
      <c r="AI4122" t="s">
        <v>556</v>
      </c>
      <c r="AJ4122" t="str">
        <f t="shared" si="1583"/>
        <v>Adult</v>
      </c>
      <c r="AK4122">
        <v>2700000</v>
      </c>
      <c r="AL4122" t="str">
        <f t="shared" si="1584"/>
        <v>Low Budget</v>
      </c>
      <c r="AM4122">
        <v>2004</v>
      </c>
      <c r="AN4122">
        <f t="shared" si="1585"/>
        <v>21</v>
      </c>
      <c r="AO4122" t="str">
        <f t="shared" si="1586"/>
        <v>Old Classic</v>
      </c>
      <c r="AP4122">
        <v>38</v>
      </c>
      <c r="AQ4122" t="str">
        <f t="shared" si="1587"/>
        <v>Very Low</v>
      </c>
      <c r="AR4122">
        <v>7.4</v>
      </c>
      <c r="AS4122" t="str">
        <f t="shared" si="1588"/>
        <v>Good</v>
      </c>
      <c r="AT4122">
        <v>1.85</v>
      </c>
      <c r="AU4122" t="str">
        <f t="shared" si="1589"/>
        <v>HDTV / Widescreen</v>
      </c>
      <c r="AV4122">
        <v>442</v>
      </c>
      <c r="AW4122" t="str">
        <f t="shared" si="1590"/>
        <v>Very Low</v>
      </c>
    </row>
    <row r="4123" spans="1:49" x14ac:dyDescent="0.3">
      <c r="A4123" t="s">
        <v>0</v>
      </c>
      <c r="B4123" t="s">
        <v>19478</v>
      </c>
      <c r="C4123">
        <v>8</v>
      </c>
      <c r="D4123" t="str">
        <f t="shared" si="1570"/>
        <v>Very Low</v>
      </c>
      <c r="E4123">
        <v>100</v>
      </c>
      <c r="F4123" t="str">
        <f t="shared" si="1571"/>
        <v>1h 40m</v>
      </c>
      <c r="G4123" t="str">
        <f t="shared" si="1572"/>
        <v>Standard Movie</v>
      </c>
      <c r="H4123">
        <v>27</v>
      </c>
      <c r="I4123" t="str">
        <f t="shared" si="1573"/>
        <v>Very Low</v>
      </c>
      <c r="J4123">
        <v>847</v>
      </c>
      <c r="K4123" t="str">
        <f t="shared" si="1574"/>
        <v>Very Low</v>
      </c>
      <c r="L4123" t="s">
        <v>5752</v>
      </c>
      <c r="M4123">
        <v>1000</v>
      </c>
      <c r="N4123" t="str">
        <f t="shared" si="1575"/>
        <v>Low</v>
      </c>
      <c r="O4123">
        <v>73678</v>
      </c>
      <c r="P4123" t="str">
        <f t="shared" si="1576"/>
        <v>Flop</v>
      </c>
      <c r="Q4123" t="s">
        <v>1932</v>
      </c>
      <c r="R4123" t="str">
        <f t="shared" si="1577"/>
        <v>Drama</v>
      </c>
      <c r="S4123">
        <f t="shared" si="1578"/>
        <v>3</v>
      </c>
      <c r="T4123" t="s">
        <v>19479</v>
      </c>
      <c r="U4123" t="s">
        <v>19480</v>
      </c>
      <c r="V4123">
        <v>266</v>
      </c>
      <c r="W4123" t="str">
        <f t="shared" si="1579"/>
        <v>Very Low</v>
      </c>
      <c r="X4123">
        <v>4374</v>
      </c>
      <c r="Y4123" t="str">
        <f t="shared" si="1580"/>
        <v>Low</v>
      </c>
      <c r="Z4123" t="s">
        <v>10185</v>
      </c>
      <c r="AA4123">
        <v>1</v>
      </c>
      <c r="AB4123" t="str">
        <f t="shared" si="1581"/>
        <v>Solo Star Poster</v>
      </c>
      <c r="AC4123" t="str">
        <f>AC4122</f>
        <v>friend|friendship|rowing|storm|summer camp</v>
      </c>
      <c r="AD4123" t="s">
        <v>19481</v>
      </c>
      <c r="AE4123">
        <v>8</v>
      </c>
      <c r="AF4123" t="str">
        <f t="shared" si="1582"/>
        <v>Very Low</v>
      </c>
      <c r="AG4123" t="s">
        <v>9</v>
      </c>
      <c r="AH4123" t="s">
        <v>10</v>
      </c>
      <c r="AI4123" t="s">
        <v>556</v>
      </c>
      <c r="AJ4123" t="str">
        <f t="shared" si="1583"/>
        <v>Adult</v>
      </c>
      <c r="AK4123">
        <v>3000000</v>
      </c>
      <c r="AL4123" t="str">
        <f t="shared" si="1584"/>
        <v>Low Budget</v>
      </c>
      <c r="AM4123">
        <v>2011</v>
      </c>
      <c r="AN4123">
        <f t="shared" si="1585"/>
        <v>14</v>
      </c>
      <c r="AO4123" t="str">
        <f t="shared" si="1586"/>
        <v>Modern Classic</v>
      </c>
      <c r="AP4123">
        <v>902</v>
      </c>
      <c r="AQ4123" t="str">
        <f t="shared" si="1587"/>
        <v>Very Low</v>
      </c>
      <c r="AR4123">
        <v>5.9</v>
      </c>
      <c r="AS4123" t="str">
        <f t="shared" si="1588"/>
        <v>Below Average</v>
      </c>
      <c r="AT4123">
        <f>AT4122</f>
        <v>1.85</v>
      </c>
      <c r="AU4123" t="str">
        <f t="shared" si="1589"/>
        <v>HDTV / Widescreen</v>
      </c>
      <c r="AV4123">
        <v>348</v>
      </c>
      <c r="AW4123" t="str">
        <f t="shared" si="1590"/>
        <v>Very Low</v>
      </c>
    </row>
    <row r="4124" spans="1:49" x14ac:dyDescent="0.3">
      <c r="A4124" t="s">
        <v>0</v>
      </c>
      <c r="B4124" t="s">
        <v>19482</v>
      </c>
      <c r="C4124">
        <v>63</v>
      </c>
      <c r="D4124" t="str">
        <f t="shared" si="1570"/>
        <v>Low</v>
      </c>
      <c r="E4124">
        <v>88</v>
      </c>
      <c r="F4124" t="str">
        <f t="shared" si="1571"/>
        <v>1h 28m</v>
      </c>
      <c r="G4124" t="str">
        <f t="shared" si="1572"/>
        <v>Featurette</v>
      </c>
      <c r="H4124">
        <v>26</v>
      </c>
      <c r="I4124" t="str">
        <f t="shared" si="1573"/>
        <v>Very Low</v>
      </c>
      <c r="J4124">
        <v>236</v>
      </c>
      <c r="K4124" t="str">
        <f t="shared" si="1574"/>
        <v>Very Low</v>
      </c>
      <c r="L4124" t="s">
        <v>12157</v>
      </c>
      <c r="M4124">
        <v>487</v>
      </c>
      <c r="N4124" t="str">
        <f t="shared" si="1575"/>
        <v>Low</v>
      </c>
      <c r="O4124">
        <v>143000</v>
      </c>
      <c r="P4124" t="str">
        <f t="shared" si="1576"/>
        <v>Flop</v>
      </c>
      <c r="Q4124" t="s">
        <v>5515</v>
      </c>
      <c r="R4124" t="str">
        <f t="shared" si="1577"/>
        <v>Horror</v>
      </c>
      <c r="S4124">
        <f t="shared" si="1578"/>
        <v>2</v>
      </c>
      <c r="T4124" t="s">
        <v>19483</v>
      </c>
      <c r="U4124" t="s">
        <v>19484</v>
      </c>
      <c r="V4124">
        <v>4122</v>
      </c>
      <c r="W4124" t="str">
        <f t="shared" si="1579"/>
        <v>Very Low</v>
      </c>
      <c r="X4124">
        <v>1495</v>
      </c>
      <c r="Y4124" t="str">
        <f t="shared" si="1580"/>
        <v>Low</v>
      </c>
      <c r="Z4124" t="s">
        <v>19485</v>
      </c>
      <c r="AA4124">
        <v>0</v>
      </c>
      <c r="AB4124" t="str">
        <f t="shared" si="1581"/>
        <v>Symbolic Poster</v>
      </c>
      <c r="AC4124" t="s">
        <v>19486</v>
      </c>
      <c r="AD4124" t="s">
        <v>19487</v>
      </c>
      <c r="AE4124">
        <v>48</v>
      </c>
      <c r="AF4124" t="str">
        <f t="shared" si="1582"/>
        <v>Very Low</v>
      </c>
      <c r="AG4124" t="s">
        <v>9</v>
      </c>
      <c r="AH4124" t="s">
        <v>10</v>
      </c>
      <c r="AI4124" t="s">
        <v>556</v>
      </c>
      <c r="AJ4124" t="str">
        <f t="shared" si="1583"/>
        <v>Adult</v>
      </c>
      <c r="AK4124">
        <v>5000000</v>
      </c>
      <c r="AL4124" t="str">
        <f t="shared" si="1584"/>
        <v>Low Budget</v>
      </c>
      <c r="AM4124">
        <v>2009</v>
      </c>
      <c r="AN4124">
        <f t="shared" si="1585"/>
        <v>16</v>
      </c>
      <c r="AO4124" t="str">
        <f t="shared" si="1586"/>
        <v>Old Classic</v>
      </c>
      <c r="AP4124">
        <v>298</v>
      </c>
      <c r="AQ4124" t="str">
        <f t="shared" si="1587"/>
        <v>Very Low</v>
      </c>
      <c r="AR4124">
        <v>4.0999999999999996</v>
      </c>
      <c r="AS4124" t="str">
        <f t="shared" si="1588"/>
        <v>Poor</v>
      </c>
      <c r="AT4124">
        <v>2.35</v>
      </c>
      <c r="AU4124" t="str">
        <f t="shared" si="1589"/>
        <v>Cinematic Widescreen</v>
      </c>
      <c r="AV4124">
        <v>0</v>
      </c>
      <c r="AW4124" t="str">
        <f t="shared" si="1590"/>
        <v>Very Low</v>
      </c>
    </row>
    <row r="4125" spans="1:49" x14ac:dyDescent="0.3">
      <c r="A4125" t="s">
        <v>0</v>
      </c>
      <c r="B4125" t="s">
        <v>1741</v>
      </c>
      <c r="C4125">
        <v>20</v>
      </c>
      <c r="D4125" t="str">
        <f t="shared" si="1570"/>
        <v>Very Low</v>
      </c>
      <c r="E4125">
        <v>97</v>
      </c>
      <c r="F4125" t="str">
        <f t="shared" si="1571"/>
        <v>1h 37m</v>
      </c>
      <c r="G4125" t="str">
        <f t="shared" si="1572"/>
        <v>Standard Movie</v>
      </c>
      <c r="H4125">
        <v>700</v>
      </c>
      <c r="I4125" t="str">
        <f t="shared" si="1573"/>
        <v>Very Low</v>
      </c>
      <c r="J4125">
        <v>56</v>
      </c>
      <c r="K4125" t="str">
        <f t="shared" si="1574"/>
        <v>Very Low</v>
      </c>
      <c r="L4125" t="s">
        <v>16286</v>
      </c>
      <c r="M4125">
        <v>599</v>
      </c>
      <c r="N4125" t="str">
        <f t="shared" si="1575"/>
        <v>Low</v>
      </c>
      <c r="O4125">
        <v>39852</v>
      </c>
      <c r="P4125" t="str">
        <f t="shared" si="1576"/>
        <v>Flop</v>
      </c>
      <c r="Q4125" t="s">
        <v>2498</v>
      </c>
      <c r="R4125" t="str">
        <f t="shared" si="1577"/>
        <v>Comedy</v>
      </c>
      <c r="S4125">
        <f t="shared" si="1578"/>
        <v>2</v>
      </c>
      <c r="T4125" t="s">
        <v>5557</v>
      </c>
      <c r="U4125" t="s">
        <v>19488</v>
      </c>
      <c r="V4125">
        <v>1238</v>
      </c>
      <c r="W4125" t="str">
        <f t="shared" si="1579"/>
        <v>Very Low</v>
      </c>
      <c r="X4125">
        <v>1030</v>
      </c>
      <c r="Y4125" t="str">
        <f t="shared" si="1580"/>
        <v>Low</v>
      </c>
      <c r="Z4125" t="s">
        <v>19489</v>
      </c>
      <c r="AA4125">
        <v>1</v>
      </c>
      <c r="AB4125" t="str">
        <f t="shared" si="1581"/>
        <v>Solo Star Poster</v>
      </c>
      <c r="AC4125" t="s">
        <v>19490</v>
      </c>
      <c r="AD4125" t="s">
        <v>19491</v>
      </c>
      <c r="AE4125">
        <v>25</v>
      </c>
      <c r="AF4125" t="str">
        <f t="shared" si="1582"/>
        <v>Very Low</v>
      </c>
      <c r="AG4125" t="s">
        <v>9</v>
      </c>
      <c r="AH4125" t="s">
        <v>10</v>
      </c>
      <c r="AI4125" t="s">
        <v>556</v>
      </c>
      <c r="AJ4125" t="str">
        <f t="shared" si="1583"/>
        <v>Adult</v>
      </c>
      <c r="AK4125">
        <v>3000000</v>
      </c>
      <c r="AL4125" t="str">
        <f t="shared" si="1584"/>
        <v>Low Budget</v>
      </c>
      <c r="AM4125">
        <v>1999</v>
      </c>
      <c r="AN4125">
        <f t="shared" si="1585"/>
        <v>26</v>
      </c>
      <c r="AO4125" t="str">
        <f t="shared" si="1586"/>
        <v>Old Classic</v>
      </c>
      <c r="AP4125">
        <v>325</v>
      </c>
      <c r="AQ4125" t="str">
        <f t="shared" si="1587"/>
        <v>Very Low</v>
      </c>
      <c r="AR4125">
        <v>6.7</v>
      </c>
      <c r="AS4125" t="str">
        <f t="shared" si="1588"/>
        <v>Average</v>
      </c>
      <c r="AT4125">
        <v>1.85</v>
      </c>
      <c r="AU4125" t="str">
        <f t="shared" si="1589"/>
        <v>HDTV / Widescreen</v>
      </c>
      <c r="AV4125">
        <v>117</v>
      </c>
      <c r="AW4125" t="str">
        <f t="shared" si="1590"/>
        <v>Very Low</v>
      </c>
    </row>
    <row r="4126" spans="1:49" x14ac:dyDescent="0.3">
      <c r="A4126" t="s">
        <v>0</v>
      </c>
      <c r="B4126" t="s">
        <v>12086</v>
      </c>
      <c r="C4126">
        <v>174</v>
      </c>
      <c r="D4126" t="str">
        <f t="shared" si="1570"/>
        <v>Low</v>
      </c>
      <c r="E4126">
        <v>122</v>
      </c>
      <c r="F4126" t="str">
        <f t="shared" si="1571"/>
        <v>2h 2m</v>
      </c>
      <c r="G4126" t="str">
        <f t="shared" si="1572"/>
        <v>Long Movie</v>
      </c>
      <c r="H4126">
        <v>87</v>
      </c>
      <c r="I4126" t="str">
        <f t="shared" si="1573"/>
        <v>Very Low</v>
      </c>
      <c r="J4126">
        <v>605</v>
      </c>
      <c r="K4126" t="str">
        <f t="shared" si="1574"/>
        <v>Very Low</v>
      </c>
      <c r="L4126" t="s">
        <v>14509</v>
      </c>
      <c r="M4126">
        <v>2000</v>
      </c>
      <c r="N4126" t="str">
        <f t="shared" si="1575"/>
        <v>Low</v>
      </c>
      <c r="O4126">
        <v>22000</v>
      </c>
      <c r="P4126" t="str">
        <f t="shared" si="1576"/>
        <v>Flop</v>
      </c>
      <c r="Q4126" t="s">
        <v>2654</v>
      </c>
      <c r="R4126" t="str">
        <f t="shared" si="1577"/>
        <v>Drama</v>
      </c>
      <c r="S4126">
        <f t="shared" si="1578"/>
        <v>3</v>
      </c>
      <c r="T4126" t="s">
        <v>2978</v>
      </c>
      <c r="U4126" t="s">
        <v>19492</v>
      </c>
      <c r="V4126">
        <v>30511</v>
      </c>
      <c r="W4126" t="str">
        <f t="shared" si="1579"/>
        <v>Low</v>
      </c>
      <c r="X4126">
        <v>4920</v>
      </c>
      <c r="Y4126" t="str">
        <f t="shared" si="1580"/>
        <v>Low</v>
      </c>
      <c r="Z4126" t="s">
        <v>7598</v>
      </c>
      <c r="AA4126">
        <v>4</v>
      </c>
      <c r="AB4126" t="str">
        <f t="shared" si="1581"/>
        <v>Ensemble Poster</v>
      </c>
      <c r="AC4126" t="s">
        <v>19493</v>
      </c>
      <c r="AD4126" t="s">
        <v>19494</v>
      </c>
      <c r="AE4126">
        <v>226</v>
      </c>
      <c r="AF4126" t="str">
        <f t="shared" si="1582"/>
        <v>Very Low</v>
      </c>
      <c r="AG4126" t="s">
        <v>9</v>
      </c>
      <c r="AH4126" t="s">
        <v>738</v>
      </c>
      <c r="AI4126" t="s">
        <v>556</v>
      </c>
      <c r="AJ4126" t="str">
        <f t="shared" si="1583"/>
        <v>Adult</v>
      </c>
      <c r="AK4126">
        <v>3000000</v>
      </c>
      <c r="AL4126" t="str">
        <f t="shared" si="1584"/>
        <v>Low Budget</v>
      </c>
      <c r="AM4126">
        <v>2011</v>
      </c>
      <c r="AN4126">
        <f t="shared" si="1585"/>
        <v>14</v>
      </c>
      <c r="AO4126" t="str">
        <f t="shared" si="1586"/>
        <v>Modern Classic</v>
      </c>
      <c r="AP4126">
        <v>683</v>
      </c>
      <c r="AQ4126" t="str">
        <f t="shared" si="1587"/>
        <v>Very Low</v>
      </c>
      <c r="AR4126">
        <v>5.8</v>
      </c>
      <c r="AS4126" t="str">
        <f t="shared" si="1588"/>
        <v>Below Average</v>
      </c>
      <c r="AT4126">
        <v>2.35</v>
      </c>
      <c r="AU4126" t="str">
        <f t="shared" si="1589"/>
        <v>Cinematic Widescreen</v>
      </c>
      <c r="AV4126">
        <v>0</v>
      </c>
      <c r="AW4126" t="str">
        <f t="shared" si="1590"/>
        <v>Very Low</v>
      </c>
    </row>
    <row r="4127" spans="1:49" x14ac:dyDescent="0.3">
      <c r="A4127" t="s">
        <v>0</v>
      </c>
      <c r="B4127" t="s">
        <v>19495</v>
      </c>
      <c r="C4127">
        <v>90</v>
      </c>
      <c r="D4127" t="str">
        <f t="shared" si="1570"/>
        <v>Low</v>
      </c>
      <c r="E4127">
        <v>86</v>
      </c>
      <c r="F4127" t="str">
        <f t="shared" si="1571"/>
        <v>1h 26m</v>
      </c>
      <c r="G4127" t="str">
        <f t="shared" si="1572"/>
        <v>Featurette</v>
      </c>
      <c r="H4127">
        <v>0</v>
      </c>
      <c r="I4127" t="str">
        <f t="shared" si="1573"/>
        <v>Very Low</v>
      </c>
      <c r="J4127">
        <v>77</v>
      </c>
      <c r="K4127" t="str">
        <f t="shared" si="1574"/>
        <v>Very Low</v>
      </c>
      <c r="L4127" t="s">
        <v>10268</v>
      </c>
      <c r="M4127">
        <v>767</v>
      </c>
      <c r="N4127" t="str">
        <f t="shared" si="1575"/>
        <v>Low</v>
      </c>
      <c r="O4127">
        <v>128937</v>
      </c>
      <c r="P4127" t="str">
        <f t="shared" si="1576"/>
        <v>Flop</v>
      </c>
      <c r="Q4127" t="s">
        <v>19496</v>
      </c>
      <c r="R4127" t="str">
        <f t="shared" si="1577"/>
        <v>Drama</v>
      </c>
      <c r="S4127">
        <f t="shared" si="1578"/>
        <v>3</v>
      </c>
      <c r="T4127" t="s">
        <v>6417</v>
      </c>
      <c r="U4127" t="s">
        <v>19497</v>
      </c>
      <c r="V4127">
        <v>2437</v>
      </c>
      <c r="W4127" t="str">
        <f t="shared" si="1579"/>
        <v>Very Low</v>
      </c>
      <c r="X4127">
        <v>975</v>
      </c>
      <c r="Y4127" t="str">
        <f t="shared" si="1580"/>
        <v>Very Low</v>
      </c>
      <c r="Z4127" t="s">
        <v>19498</v>
      </c>
      <c r="AA4127">
        <v>0</v>
      </c>
      <c r="AB4127" t="str">
        <f t="shared" si="1581"/>
        <v>Symbolic Poster</v>
      </c>
      <c r="AC4127" t="s">
        <v>19499</v>
      </c>
      <c r="AD4127" t="s">
        <v>19500</v>
      </c>
      <c r="AE4127">
        <v>31</v>
      </c>
      <c r="AF4127" t="str">
        <f t="shared" si="1582"/>
        <v>Very Low</v>
      </c>
      <c r="AG4127" t="s">
        <v>9</v>
      </c>
      <c r="AH4127" t="s">
        <v>7958</v>
      </c>
      <c r="AI4127" t="s">
        <v>556</v>
      </c>
      <c r="AJ4127" t="str">
        <f t="shared" si="1583"/>
        <v>Adult</v>
      </c>
      <c r="AK4127">
        <f>AK4126</f>
        <v>3000000</v>
      </c>
      <c r="AL4127" t="str">
        <f t="shared" si="1584"/>
        <v>Low Budget</v>
      </c>
      <c r="AM4127">
        <v>2009</v>
      </c>
      <c r="AN4127">
        <f t="shared" si="1585"/>
        <v>16</v>
      </c>
      <c r="AO4127" t="str">
        <f t="shared" si="1586"/>
        <v>Old Classic</v>
      </c>
      <c r="AP4127">
        <v>122</v>
      </c>
      <c r="AQ4127" t="str">
        <f t="shared" si="1587"/>
        <v>Very Low</v>
      </c>
      <c r="AR4127">
        <v>6.2</v>
      </c>
      <c r="AS4127" t="str">
        <f t="shared" si="1588"/>
        <v>Average</v>
      </c>
      <c r="AT4127">
        <v>1.85</v>
      </c>
      <c r="AU4127" t="str">
        <f t="shared" si="1589"/>
        <v>HDTV / Widescreen</v>
      </c>
      <c r="AV4127">
        <v>580</v>
      </c>
      <c r="AW4127" t="str">
        <f t="shared" si="1590"/>
        <v>Very Low</v>
      </c>
    </row>
    <row r="4128" spans="1:49" x14ac:dyDescent="0.3">
      <c r="A4128" t="s">
        <v>0</v>
      </c>
      <c r="B4128" t="s">
        <v>19501</v>
      </c>
      <c r="C4128">
        <v>58</v>
      </c>
      <c r="D4128" t="str">
        <f t="shared" si="1570"/>
        <v>Low</v>
      </c>
      <c r="E4128">
        <v>83</v>
      </c>
      <c r="F4128" t="str">
        <f t="shared" si="1571"/>
        <v>1h 23m</v>
      </c>
      <c r="G4128" t="str">
        <f t="shared" si="1572"/>
        <v>Featurette</v>
      </c>
      <c r="H4128">
        <v>8</v>
      </c>
      <c r="I4128" t="str">
        <f t="shared" si="1573"/>
        <v>Very Low</v>
      </c>
      <c r="J4128">
        <v>617</v>
      </c>
      <c r="K4128" t="str">
        <f t="shared" si="1574"/>
        <v>Very Low</v>
      </c>
      <c r="L4128" t="s">
        <v>9739</v>
      </c>
      <c r="M4128">
        <v>798</v>
      </c>
      <c r="N4128" t="str">
        <f t="shared" si="1575"/>
        <v>Low</v>
      </c>
      <c r="O4128">
        <f t="shared" ref="O4128:O4129" si="1596">O4127</f>
        <v>128937</v>
      </c>
      <c r="P4128" t="str">
        <f t="shared" si="1576"/>
        <v>Flop</v>
      </c>
      <c r="Q4128" t="s">
        <v>5515</v>
      </c>
      <c r="R4128" t="str">
        <f t="shared" si="1577"/>
        <v>Horror</v>
      </c>
      <c r="S4128">
        <f t="shared" si="1578"/>
        <v>2</v>
      </c>
      <c r="T4128" t="s">
        <v>1669</v>
      </c>
      <c r="U4128" t="s">
        <v>19502</v>
      </c>
      <c r="V4128">
        <v>7358</v>
      </c>
      <c r="W4128" t="str">
        <f t="shared" si="1579"/>
        <v>Very Low</v>
      </c>
      <c r="X4128">
        <v>4756</v>
      </c>
      <c r="Y4128" t="str">
        <f t="shared" si="1580"/>
        <v>Low</v>
      </c>
      <c r="Z4128" t="s">
        <v>6831</v>
      </c>
      <c r="AA4128">
        <v>1</v>
      </c>
      <c r="AB4128" t="str">
        <f t="shared" si="1581"/>
        <v>Solo Star Poster</v>
      </c>
      <c r="AC4128" t="s">
        <v>19503</v>
      </c>
      <c r="AD4128" t="s">
        <v>19504</v>
      </c>
      <c r="AE4128">
        <v>39</v>
      </c>
      <c r="AF4128" t="str">
        <f t="shared" si="1582"/>
        <v>Very Low</v>
      </c>
      <c r="AG4128" t="s">
        <v>9</v>
      </c>
      <c r="AH4128" t="s">
        <v>10</v>
      </c>
      <c r="AI4128" t="s">
        <v>556</v>
      </c>
      <c r="AJ4128" t="str">
        <f t="shared" si="1583"/>
        <v>Adult</v>
      </c>
      <c r="AK4128">
        <v>3000000</v>
      </c>
      <c r="AL4128" t="str">
        <f t="shared" si="1584"/>
        <v>Low Budget</v>
      </c>
      <c r="AM4128">
        <v>2015</v>
      </c>
      <c r="AN4128">
        <f t="shared" si="1585"/>
        <v>10</v>
      </c>
      <c r="AO4128" t="str">
        <f t="shared" si="1586"/>
        <v>Modern Classic</v>
      </c>
      <c r="AP4128">
        <v>634</v>
      </c>
      <c r="AQ4128" t="str">
        <f t="shared" si="1587"/>
        <v>Very Low</v>
      </c>
      <c r="AR4128">
        <v>5.3</v>
      </c>
      <c r="AS4128" t="str">
        <f t="shared" si="1588"/>
        <v>Below Average</v>
      </c>
      <c r="AT4128">
        <f>AT4127</f>
        <v>1.85</v>
      </c>
      <c r="AU4128" t="str">
        <f t="shared" si="1589"/>
        <v>HDTV / Widescreen</v>
      </c>
      <c r="AV4128">
        <v>0</v>
      </c>
      <c r="AW4128" t="str">
        <f t="shared" si="1590"/>
        <v>Very Low</v>
      </c>
    </row>
    <row r="4129" spans="1:49" x14ac:dyDescent="0.3">
      <c r="A4129" t="s">
        <v>0</v>
      </c>
      <c r="B4129" t="s">
        <v>19505</v>
      </c>
      <c r="C4129">
        <v>14</v>
      </c>
      <c r="D4129" t="str">
        <f t="shared" si="1570"/>
        <v>Very Low</v>
      </c>
      <c r="E4129">
        <v>80</v>
      </c>
      <c r="F4129" t="str">
        <f t="shared" si="1571"/>
        <v>1h 20m</v>
      </c>
      <c r="G4129" t="str">
        <f t="shared" si="1572"/>
        <v>Featurette</v>
      </c>
      <c r="H4129">
        <v>0</v>
      </c>
      <c r="I4129" t="str">
        <f t="shared" si="1573"/>
        <v>Very Low</v>
      </c>
      <c r="J4129">
        <v>19</v>
      </c>
      <c r="K4129" t="str">
        <f t="shared" si="1574"/>
        <v>Very Low</v>
      </c>
      <c r="L4129" t="s">
        <v>19506</v>
      </c>
      <c r="M4129">
        <v>231</v>
      </c>
      <c r="N4129" t="str">
        <f t="shared" si="1575"/>
        <v>Low</v>
      </c>
      <c r="O4129">
        <f t="shared" si="1596"/>
        <v>128937</v>
      </c>
      <c r="P4129" t="str">
        <f t="shared" si="1576"/>
        <v>Flop</v>
      </c>
      <c r="Q4129" t="s">
        <v>1642</v>
      </c>
      <c r="R4129" t="str">
        <f t="shared" si="1577"/>
        <v>Comedy</v>
      </c>
      <c r="S4129">
        <f t="shared" si="1578"/>
        <v>1</v>
      </c>
      <c r="T4129" t="s">
        <v>19507</v>
      </c>
      <c r="U4129" t="s">
        <v>19508</v>
      </c>
      <c r="V4129">
        <v>1257</v>
      </c>
      <c r="W4129" t="str">
        <f t="shared" si="1579"/>
        <v>Very Low</v>
      </c>
      <c r="X4129">
        <v>313</v>
      </c>
      <c r="Y4129" t="str">
        <f t="shared" si="1580"/>
        <v>Very Low</v>
      </c>
      <c r="Z4129" t="s">
        <v>19509</v>
      </c>
      <c r="AA4129">
        <v>1</v>
      </c>
      <c r="AB4129" t="str">
        <f t="shared" si="1581"/>
        <v>Solo Star Poster</v>
      </c>
      <c r="AC4129" t="s">
        <v>19510</v>
      </c>
      <c r="AD4129" t="s">
        <v>19511</v>
      </c>
      <c r="AE4129">
        <v>24</v>
      </c>
      <c r="AF4129" t="str">
        <f t="shared" si="1582"/>
        <v>Very Low</v>
      </c>
      <c r="AG4129" t="s">
        <v>9</v>
      </c>
      <c r="AH4129" t="s">
        <v>10</v>
      </c>
      <c r="AI4129" t="s">
        <v>556</v>
      </c>
      <c r="AJ4129" t="str">
        <f t="shared" si="1583"/>
        <v>Adult</v>
      </c>
      <c r="AK4129">
        <v>3000000</v>
      </c>
      <c r="AL4129" t="str">
        <f t="shared" si="1584"/>
        <v>Low Budget</v>
      </c>
      <c r="AM4129">
        <v>2005</v>
      </c>
      <c r="AN4129">
        <f t="shared" si="1585"/>
        <v>20</v>
      </c>
      <c r="AO4129" t="str">
        <f t="shared" si="1586"/>
        <v>Old Classic</v>
      </c>
      <c r="AP4129">
        <v>27</v>
      </c>
      <c r="AQ4129" t="str">
        <f t="shared" si="1587"/>
        <v>Very Low</v>
      </c>
      <c r="AR4129">
        <v>3.3</v>
      </c>
      <c r="AS4129" t="str">
        <f t="shared" si="1588"/>
        <v>Very Poor</v>
      </c>
      <c r="AT4129">
        <v>1.78</v>
      </c>
      <c r="AU4129" t="str">
        <f t="shared" si="1589"/>
        <v>HDTV / Widescreen</v>
      </c>
      <c r="AV4129">
        <v>48</v>
      </c>
      <c r="AW4129" t="str">
        <f t="shared" si="1590"/>
        <v>Very Low</v>
      </c>
    </row>
    <row r="4130" spans="1:49" x14ac:dyDescent="0.3">
      <c r="A4130" t="s">
        <v>0</v>
      </c>
      <c r="B4130" t="s">
        <v>226</v>
      </c>
      <c r="C4130">
        <v>451</v>
      </c>
      <c r="D4130" t="str">
        <f t="shared" si="1570"/>
        <v>Medium</v>
      </c>
      <c r="E4130">
        <v>108</v>
      </c>
      <c r="F4130" t="str">
        <f t="shared" si="1571"/>
        <v>1h 48m</v>
      </c>
      <c r="G4130" t="str">
        <f t="shared" si="1572"/>
        <v>Standard Movie</v>
      </c>
      <c r="H4130">
        <v>13000</v>
      </c>
      <c r="I4130" t="str">
        <f t="shared" si="1573"/>
        <v>Medium</v>
      </c>
      <c r="J4130">
        <v>11000</v>
      </c>
      <c r="K4130" t="str">
        <f t="shared" si="1574"/>
        <v>Medium</v>
      </c>
      <c r="L4130" t="s">
        <v>77</v>
      </c>
      <c r="M4130">
        <v>40000</v>
      </c>
      <c r="N4130" t="str">
        <f t="shared" si="1575"/>
        <v>Medium</v>
      </c>
      <c r="O4130">
        <v>334185206</v>
      </c>
      <c r="P4130" t="str">
        <f t="shared" si="1576"/>
        <v>Superhit</v>
      </c>
      <c r="Q4130" t="s">
        <v>171</v>
      </c>
      <c r="R4130" t="str">
        <f t="shared" si="1577"/>
        <v>Adventure</v>
      </c>
      <c r="S4130">
        <f t="shared" si="1578"/>
        <v>3</v>
      </c>
      <c r="T4130" t="s">
        <v>15</v>
      </c>
      <c r="U4130" t="s">
        <v>227</v>
      </c>
      <c r="V4130">
        <v>306336</v>
      </c>
      <c r="W4130" t="str">
        <f t="shared" si="1579"/>
        <v>High</v>
      </c>
      <c r="X4130">
        <v>79957</v>
      </c>
      <c r="Y4130" t="str">
        <f t="shared" si="1580"/>
        <v>High</v>
      </c>
      <c r="Z4130" t="s">
        <v>228</v>
      </c>
      <c r="AA4130">
        <v>0</v>
      </c>
      <c r="AB4130" t="str">
        <f t="shared" si="1581"/>
        <v>Symbolic Poster</v>
      </c>
      <c r="AC4130" t="s">
        <v>229</v>
      </c>
      <c r="AD4130" t="s">
        <v>230</v>
      </c>
      <c r="AE4130">
        <v>736</v>
      </c>
      <c r="AF4130" t="str">
        <f t="shared" si="1582"/>
        <v>Low</v>
      </c>
      <c r="AG4130" t="s">
        <v>9</v>
      </c>
      <c r="AH4130" t="s">
        <v>10</v>
      </c>
      <c r="AI4130" t="s">
        <v>66</v>
      </c>
      <c r="AJ4130" t="str">
        <f t="shared" si="1583"/>
        <v>Family</v>
      </c>
      <c r="AK4130">
        <v>200000000</v>
      </c>
      <c r="AL4130" t="str">
        <f t="shared" si="1584"/>
        <v>Very High Budget</v>
      </c>
      <c r="AM4130">
        <v>2010</v>
      </c>
      <c r="AN4130">
        <f t="shared" si="1585"/>
        <v>15</v>
      </c>
      <c r="AO4130" t="str">
        <f t="shared" si="1586"/>
        <v>Modern Classic</v>
      </c>
      <c r="AP4130">
        <v>25000</v>
      </c>
      <c r="AQ4130" t="str">
        <f t="shared" si="1587"/>
        <v>Medium</v>
      </c>
      <c r="AR4130">
        <v>6.5</v>
      </c>
      <c r="AS4130" t="str">
        <f t="shared" si="1588"/>
        <v>Average</v>
      </c>
      <c r="AT4130">
        <v>1.85</v>
      </c>
      <c r="AU4130" t="str">
        <f t="shared" si="1589"/>
        <v>HDTV / Widescreen</v>
      </c>
      <c r="AV4130">
        <v>24000</v>
      </c>
      <c r="AW4130" t="str">
        <f t="shared" si="1590"/>
        <v>Medium</v>
      </c>
    </row>
    <row r="4131" spans="1:49" x14ac:dyDescent="0.3">
      <c r="A4131" t="s">
        <v>0</v>
      </c>
      <c r="B4131" t="s">
        <v>19512</v>
      </c>
      <c r="C4131">
        <f>C4130</f>
        <v>451</v>
      </c>
      <c r="D4131" t="str">
        <f t="shared" si="1570"/>
        <v>Medium</v>
      </c>
      <c r="E4131">
        <v>90</v>
      </c>
      <c r="F4131" t="str">
        <f t="shared" si="1571"/>
        <v>1h 30m</v>
      </c>
      <c r="G4131" t="str">
        <f t="shared" si="1572"/>
        <v>Standard Movie</v>
      </c>
      <c r="H4131">
        <v>66</v>
      </c>
      <c r="I4131" t="str">
        <f t="shared" si="1573"/>
        <v>Very Low</v>
      </c>
      <c r="J4131">
        <v>452</v>
      </c>
      <c r="K4131" t="str">
        <f t="shared" si="1574"/>
        <v>Very Low</v>
      </c>
      <c r="L4131" t="s">
        <v>2494</v>
      </c>
      <c r="M4131">
        <v>1000</v>
      </c>
      <c r="N4131" t="str">
        <f t="shared" si="1575"/>
        <v>Low</v>
      </c>
      <c r="O4131">
        <f>O4130</f>
        <v>334185206</v>
      </c>
      <c r="P4131" t="str">
        <f t="shared" si="1576"/>
        <v>Superhit</v>
      </c>
      <c r="Q4131" t="s">
        <v>1642</v>
      </c>
      <c r="R4131" t="str">
        <f t="shared" si="1577"/>
        <v>Comedy</v>
      </c>
      <c r="S4131">
        <f t="shared" si="1578"/>
        <v>1</v>
      </c>
      <c r="T4131" t="s">
        <v>4438</v>
      </c>
      <c r="U4131" t="s">
        <v>19513</v>
      </c>
      <c r="V4131">
        <v>62</v>
      </c>
      <c r="W4131" t="str">
        <f t="shared" si="1579"/>
        <v>Very Low</v>
      </c>
      <c r="X4131">
        <v>3882</v>
      </c>
      <c r="Y4131" t="str">
        <f t="shared" si="1580"/>
        <v>Low</v>
      </c>
      <c r="Z4131" t="s">
        <v>14122</v>
      </c>
      <c r="AA4131">
        <v>1</v>
      </c>
      <c r="AB4131" t="str">
        <f t="shared" si="1581"/>
        <v>Solo Star Poster</v>
      </c>
      <c r="AC4131" t="s">
        <v>19514</v>
      </c>
      <c r="AD4131" t="s">
        <v>19515</v>
      </c>
      <c r="AE4131">
        <v>1</v>
      </c>
      <c r="AF4131" t="str">
        <f t="shared" si="1582"/>
        <v>Very Low</v>
      </c>
      <c r="AG4131" t="s">
        <v>9</v>
      </c>
      <c r="AH4131" t="s">
        <v>10</v>
      </c>
      <c r="AI4131" t="s">
        <v>11</v>
      </c>
      <c r="AJ4131" t="str">
        <f t="shared" si="1583"/>
        <v>Teen</v>
      </c>
      <c r="AK4131">
        <v>3000000</v>
      </c>
      <c r="AL4131" t="str">
        <f t="shared" si="1584"/>
        <v>Low Budget</v>
      </c>
      <c r="AM4131">
        <v>2009</v>
      </c>
      <c r="AN4131">
        <f t="shared" si="1585"/>
        <v>16</v>
      </c>
      <c r="AO4131" t="str">
        <f t="shared" si="1586"/>
        <v>Old Classic</v>
      </c>
      <c r="AP4131">
        <v>975</v>
      </c>
      <c r="AQ4131" t="str">
        <f t="shared" si="1587"/>
        <v>Very Low</v>
      </c>
      <c r="AR4131">
        <v>6.2</v>
      </c>
      <c r="AS4131" t="str">
        <f t="shared" si="1588"/>
        <v>Average</v>
      </c>
      <c r="AT4131">
        <v>1.85</v>
      </c>
      <c r="AU4131" t="str">
        <f t="shared" si="1589"/>
        <v>HDTV / Widescreen</v>
      </c>
      <c r="AV4131">
        <v>54</v>
      </c>
      <c r="AW4131" t="str">
        <f t="shared" si="1590"/>
        <v>Very Low</v>
      </c>
    </row>
    <row r="4132" spans="1:49" x14ac:dyDescent="0.3">
      <c r="A4132" t="s">
        <v>0</v>
      </c>
      <c r="B4132" t="s">
        <v>19516</v>
      </c>
      <c r="C4132">
        <v>21</v>
      </c>
      <c r="D4132" t="str">
        <f t="shared" si="1570"/>
        <v>Very Low</v>
      </c>
      <c r="E4132">
        <v>96</v>
      </c>
      <c r="F4132" t="str">
        <f t="shared" si="1571"/>
        <v>1h 36m</v>
      </c>
      <c r="G4132" t="str">
        <f t="shared" si="1572"/>
        <v>Standard Movie</v>
      </c>
      <c r="H4132">
        <v>15</v>
      </c>
      <c r="I4132" t="str">
        <f t="shared" si="1573"/>
        <v>Very Low</v>
      </c>
      <c r="J4132">
        <v>357</v>
      </c>
      <c r="K4132" t="str">
        <f t="shared" si="1574"/>
        <v>Very Low</v>
      </c>
      <c r="L4132" t="s">
        <v>1166</v>
      </c>
      <c r="M4132">
        <v>433</v>
      </c>
      <c r="N4132" t="str">
        <f t="shared" si="1575"/>
        <v>Low</v>
      </c>
      <c r="O4132">
        <v>5005</v>
      </c>
      <c r="P4132" t="str">
        <f t="shared" si="1576"/>
        <v>Flop</v>
      </c>
      <c r="Q4132" t="s">
        <v>3380</v>
      </c>
      <c r="R4132" t="str">
        <f t="shared" si="1577"/>
        <v>Drama</v>
      </c>
      <c r="S4132">
        <f t="shared" si="1578"/>
        <v>1</v>
      </c>
      <c r="T4132" t="s">
        <v>903</v>
      </c>
      <c r="U4132" t="s">
        <v>19517</v>
      </c>
      <c r="V4132">
        <v>2280</v>
      </c>
      <c r="W4132" t="str">
        <f t="shared" si="1579"/>
        <v>Very Low</v>
      </c>
      <c r="X4132">
        <v>1929</v>
      </c>
      <c r="Y4132" t="str">
        <f t="shared" si="1580"/>
        <v>Low</v>
      </c>
      <c r="Z4132" t="s">
        <v>12164</v>
      </c>
      <c r="AA4132">
        <v>2</v>
      </c>
      <c r="AB4132" t="str">
        <f t="shared" si="1581"/>
        <v>Duo/Trio Poster</v>
      </c>
      <c r="AC4132" t="s">
        <v>19518</v>
      </c>
      <c r="AD4132" t="s">
        <v>19519</v>
      </c>
      <c r="AE4132">
        <v>14</v>
      </c>
      <c r="AF4132" t="str">
        <f t="shared" si="1582"/>
        <v>Very Low</v>
      </c>
      <c r="AG4132" t="s">
        <v>9</v>
      </c>
      <c r="AH4132" t="s">
        <v>10</v>
      </c>
      <c r="AI4132" t="s">
        <v>556</v>
      </c>
      <c r="AJ4132" t="str">
        <f t="shared" si="1583"/>
        <v>Adult</v>
      </c>
      <c r="AK4132">
        <v>3000000</v>
      </c>
      <c r="AL4132" t="str">
        <f t="shared" si="1584"/>
        <v>Low Budget</v>
      </c>
      <c r="AM4132">
        <v>2009</v>
      </c>
      <c r="AN4132">
        <f t="shared" si="1585"/>
        <v>16</v>
      </c>
      <c r="AO4132" t="str">
        <f t="shared" si="1586"/>
        <v>Old Classic</v>
      </c>
      <c r="AP4132">
        <v>396</v>
      </c>
      <c r="AQ4132" t="str">
        <f t="shared" si="1587"/>
        <v>Very Low</v>
      </c>
      <c r="AR4132">
        <v>5.9</v>
      </c>
      <c r="AS4132" t="str">
        <f t="shared" si="1588"/>
        <v>Below Average</v>
      </c>
      <c r="AT4132">
        <f>AT4131</f>
        <v>1.85</v>
      </c>
      <c r="AU4132" t="str">
        <f t="shared" si="1589"/>
        <v>HDTV / Widescreen</v>
      </c>
      <c r="AV4132">
        <v>448</v>
      </c>
      <c r="AW4132" t="str">
        <f t="shared" si="1590"/>
        <v>Very Low</v>
      </c>
    </row>
    <row r="4133" spans="1:49" x14ac:dyDescent="0.3">
      <c r="A4133" t="s">
        <v>0</v>
      </c>
      <c r="B4133" t="s">
        <v>19520</v>
      </c>
      <c r="C4133">
        <v>9</v>
      </c>
      <c r="D4133" t="str">
        <f t="shared" si="1570"/>
        <v>Very Low</v>
      </c>
      <c r="E4133">
        <v>85</v>
      </c>
      <c r="F4133" t="str">
        <f t="shared" si="1571"/>
        <v>1h 25m</v>
      </c>
      <c r="G4133" t="str">
        <f t="shared" si="1572"/>
        <v>Featurette</v>
      </c>
      <c r="H4133">
        <v>74</v>
      </c>
      <c r="I4133" t="str">
        <f t="shared" si="1573"/>
        <v>Very Low</v>
      </c>
      <c r="J4133">
        <v>47</v>
      </c>
      <c r="K4133" t="str">
        <f t="shared" si="1574"/>
        <v>Very Low</v>
      </c>
      <c r="L4133" t="s">
        <v>19521</v>
      </c>
      <c r="M4133">
        <v>652</v>
      </c>
      <c r="N4133" t="str">
        <f t="shared" si="1575"/>
        <v>Low</v>
      </c>
      <c r="O4133">
        <f t="shared" ref="O4133:O4142" si="1597">O4132</f>
        <v>5005</v>
      </c>
      <c r="P4133" t="str">
        <f t="shared" si="1576"/>
        <v>Flop</v>
      </c>
      <c r="Q4133" t="s">
        <v>894</v>
      </c>
      <c r="R4133" t="str">
        <f t="shared" si="1577"/>
        <v>Action</v>
      </c>
      <c r="S4133">
        <f t="shared" si="1578"/>
        <v>3</v>
      </c>
      <c r="T4133" t="s">
        <v>8240</v>
      </c>
      <c r="U4133" t="s">
        <v>19522</v>
      </c>
      <c r="V4133">
        <v>1370</v>
      </c>
      <c r="W4133" t="str">
        <f t="shared" si="1579"/>
        <v>Very Low</v>
      </c>
      <c r="X4133">
        <v>844</v>
      </c>
      <c r="Y4133" t="str">
        <f t="shared" si="1580"/>
        <v>Very Low</v>
      </c>
      <c r="Z4133" t="s">
        <v>19523</v>
      </c>
      <c r="AA4133">
        <v>3</v>
      </c>
      <c r="AB4133" t="str">
        <f t="shared" si="1581"/>
        <v>Duo/Trio Poster</v>
      </c>
      <c r="AC4133" t="s">
        <v>19524</v>
      </c>
      <c r="AD4133" t="s">
        <v>19525</v>
      </c>
      <c r="AE4133">
        <v>9</v>
      </c>
      <c r="AF4133" t="str">
        <f t="shared" si="1582"/>
        <v>Very Low</v>
      </c>
      <c r="AG4133" t="s">
        <v>9</v>
      </c>
      <c r="AH4133" t="s">
        <v>16812</v>
      </c>
      <c r="AI4133" t="str">
        <f>AI4132</f>
        <v>R</v>
      </c>
      <c r="AJ4133" t="str">
        <f t="shared" si="1583"/>
        <v>Adult</v>
      </c>
      <c r="AK4133">
        <v>3000000</v>
      </c>
      <c r="AL4133" t="str">
        <f t="shared" si="1584"/>
        <v>Low Budget</v>
      </c>
      <c r="AM4133">
        <v>2013</v>
      </c>
      <c r="AN4133">
        <f t="shared" si="1585"/>
        <v>12</v>
      </c>
      <c r="AO4133" t="str">
        <f t="shared" si="1586"/>
        <v>Modern Classic</v>
      </c>
      <c r="AP4133">
        <v>124</v>
      </c>
      <c r="AQ4133" t="str">
        <f t="shared" si="1587"/>
        <v>Very Low</v>
      </c>
      <c r="AR4133">
        <v>5.5</v>
      </c>
      <c r="AS4133" t="str">
        <f t="shared" si="1588"/>
        <v>Below Average</v>
      </c>
      <c r="AT4133">
        <v>2.35</v>
      </c>
      <c r="AU4133" t="str">
        <f t="shared" si="1589"/>
        <v>Cinematic Widescreen</v>
      </c>
      <c r="AV4133">
        <v>433</v>
      </c>
      <c r="AW4133" t="str">
        <f t="shared" si="1590"/>
        <v>Very Low</v>
      </c>
    </row>
    <row r="4134" spans="1:49" x14ac:dyDescent="0.3">
      <c r="A4134" t="s">
        <v>0</v>
      </c>
      <c r="B4134" t="s">
        <v>7856</v>
      </c>
      <c r="C4134">
        <v>98</v>
      </c>
      <c r="D4134" t="str">
        <f t="shared" si="1570"/>
        <v>Low</v>
      </c>
      <c r="E4134">
        <v>83</v>
      </c>
      <c r="F4134" t="str">
        <f t="shared" si="1571"/>
        <v>1h 23m</v>
      </c>
      <c r="G4134" t="str">
        <f t="shared" si="1572"/>
        <v>Featurette</v>
      </c>
      <c r="H4134">
        <v>136</v>
      </c>
      <c r="I4134" t="str">
        <f t="shared" si="1573"/>
        <v>Very Low</v>
      </c>
      <c r="J4134">
        <v>975</v>
      </c>
      <c r="K4134" t="str">
        <f t="shared" si="1574"/>
        <v>Very Low</v>
      </c>
      <c r="L4134" t="s">
        <v>450</v>
      </c>
      <c r="M4134">
        <v>3000</v>
      </c>
      <c r="N4134" t="str">
        <f t="shared" si="1575"/>
        <v>Low</v>
      </c>
      <c r="O4134">
        <f t="shared" si="1597"/>
        <v>5005</v>
      </c>
      <c r="P4134" t="str">
        <f t="shared" si="1576"/>
        <v>Flop</v>
      </c>
      <c r="Q4134" t="s">
        <v>1642</v>
      </c>
      <c r="R4134" t="str">
        <f t="shared" si="1577"/>
        <v>Comedy</v>
      </c>
      <c r="S4134">
        <f t="shared" si="1578"/>
        <v>1</v>
      </c>
      <c r="T4134" t="s">
        <v>112</v>
      </c>
      <c r="U4134" t="s">
        <v>19526</v>
      </c>
      <c r="V4134">
        <v>16987</v>
      </c>
      <c r="W4134" t="str">
        <f t="shared" si="1579"/>
        <v>Low</v>
      </c>
      <c r="X4134">
        <v>7191</v>
      </c>
      <c r="Y4134" t="str">
        <f t="shared" si="1580"/>
        <v>Low</v>
      </c>
      <c r="Z4134" t="s">
        <v>593</v>
      </c>
      <c r="AA4134">
        <v>2</v>
      </c>
      <c r="AB4134" t="str">
        <f t="shared" si="1581"/>
        <v>Duo/Trio Poster</v>
      </c>
      <c r="AC4134" t="s">
        <v>19527</v>
      </c>
      <c r="AD4134" t="s">
        <v>19528</v>
      </c>
      <c r="AE4134">
        <v>85</v>
      </c>
      <c r="AF4134" t="str">
        <f t="shared" si="1582"/>
        <v>Very Low</v>
      </c>
      <c r="AG4134" t="s">
        <v>9</v>
      </c>
      <c r="AH4134" t="s">
        <v>10</v>
      </c>
      <c r="AI4134" t="s">
        <v>556</v>
      </c>
      <c r="AJ4134" t="str">
        <f t="shared" si="1583"/>
        <v>Adult</v>
      </c>
      <c r="AK4134">
        <f>AK4133</f>
        <v>3000000</v>
      </c>
      <c r="AL4134" t="str">
        <f t="shared" si="1584"/>
        <v>Low Budget</v>
      </c>
      <c r="AM4134">
        <v>2014</v>
      </c>
      <c r="AN4134">
        <f t="shared" si="1585"/>
        <v>11</v>
      </c>
      <c r="AO4134" t="str">
        <f t="shared" si="1586"/>
        <v>Modern Classic</v>
      </c>
      <c r="AP4134">
        <v>1000</v>
      </c>
      <c r="AQ4134" t="str">
        <f t="shared" si="1587"/>
        <v>Very Low</v>
      </c>
      <c r="AR4134">
        <v>5.5</v>
      </c>
      <c r="AS4134" t="str">
        <f t="shared" si="1588"/>
        <v>Below Average</v>
      </c>
      <c r="AT4134">
        <v>1.85</v>
      </c>
      <c r="AU4134" t="str">
        <f t="shared" si="1589"/>
        <v>HDTV / Widescreen</v>
      </c>
      <c r="AV4134">
        <v>0</v>
      </c>
      <c r="AW4134" t="str">
        <f t="shared" si="1590"/>
        <v>Very Low</v>
      </c>
    </row>
    <row r="4135" spans="1:49" x14ac:dyDescent="0.3">
      <c r="A4135" t="s">
        <v>0</v>
      </c>
      <c r="B4135" t="s">
        <v>19529</v>
      </c>
      <c r="C4135">
        <v>29</v>
      </c>
      <c r="D4135" t="str">
        <f t="shared" si="1570"/>
        <v>Very Low</v>
      </c>
      <c r="E4135">
        <v>80</v>
      </c>
      <c r="F4135" t="str">
        <f t="shared" si="1571"/>
        <v>1h 20m</v>
      </c>
      <c r="G4135" t="str">
        <f t="shared" si="1572"/>
        <v>Featurette</v>
      </c>
      <c r="H4135">
        <v>19</v>
      </c>
      <c r="I4135" t="str">
        <f t="shared" si="1573"/>
        <v>Very Low</v>
      </c>
      <c r="J4135">
        <v>73</v>
      </c>
      <c r="K4135" t="str">
        <f t="shared" si="1574"/>
        <v>Very Low</v>
      </c>
      <c r="L4135" t="s">
        <v>19530</v>
      </c>
      <c r="M4135">
        <v>319</v>
      </c>
      <c r="N4135" t="str">
        <f t="shared" si="1575"/>
        <v>Low</v>
      </c>
      <c r="O4135">
        <f t="shared" si="1597"/>
        <v>5005</v>
      </c>
      <c r="P4135" t="str">
        <f t="shared" si="1576"/>
        <v>Flop</v>
      </c>
      <c r="Q4135" t="s">
        <v>1642</v>
      </c>
      <c r="R4135" t="str">
        <f t="shared" si="1577"/>
        <v>Comedy</v>
      </c>
      <c r="S4135">
        <f t="shared" si="1578"/>
        <v>1</v>
      </c>
      <c r="T4135" t="s">
        <v>19531</v>
      </c>
      <c r="U4135" t="s">
        <v>19532</v>
      </c>
      <c r="V4135">
        <v>2978</v>
      </c>
      <c r="W4135" t="str">
        <f t="shared" si="1579"/>
        <v>Very Low</v>
      </c>
      <c r="X4135">
        <v>845</v>
      </c>
      <c r="Y4135" t="str">
        <f t="shared" si="1580"/>
        <v>Very Low</v>
      </c>
      <c r="Z4135" t="s">
        <v>19533</v>
      </c>
      <c r="AA4135">
        <v>0</v>
      </c>
      <c r="AB4135" t="str">
        <f t="shared" si="1581"/>
        <v>Symbolic Poster</v>
      </c>
      <c r="AC4135" t="s">
        <v>19534</v>
      </c>
      <c r="AD4135" t="s">
        <v>19535</v>
      </c>
      <c r="AE4135">
        <v>13</v>
      </c>
      <c r="AF4135" t="str">
        <f t="shared" si="1582"/>
        <v>Very Low</v>
      </c>
      <c r="AG4135" t="s">
        <v>9</v>
      </c>
      <c r="AH4135" t="s">
        <v>10</v>
      </c>
      <c r="AI4135" t="s">
        <v>556</v>
      </c>
      <c r="AJ4135" t="str">
        <f t="shared" si="1583"/>
        <v>Adult</v>
      </c>
      <c r="AK4135">
        <v>3000000</v>
      </c>
      <c r="AL4135" t="str">
        <f t="shared" si="1584"/>
        <v>Low Budget</v>
      </c>
      <c r="AM4135">
        <v>2013</v>
      </c>
      <c r="AN4135">
        <f t="shared" si="1585"/>
        <v>12</v>
      </c>
      <c r="AO4135" t="str">
        <f t="shared" si="1586"/>
        <v>Modern Classic</v>
      </c>
      <c r="AP4135">
        <v>302</v>
      </c>
      <c r="AQ4135" t="str">
        <f t="shared" si="1587"/>
        <v>Very Low</v>
      </c>
      <c r="AR4135">
        <v>2.6</v>
      </c>
      <c r="AS4135" t="str">
        <f t="shared" si="1588"/>
        <v>Terrible</v>
      </c>
      <c r="AT4135">
        <v>1.85</v>
      </c>
      <c r="AU4135" t="str">
        <f t="shared" si="1589"/>
        <v>HDTV / Widescreen</v>
      </c>
      <c r="AV4135">
        <v>2000</v>
      </c>
      <c r="AW4135" t="str">
        <f t="shared" si="1590"/>
        <v>Low</v>
      </c>
    </row>
    <row r="4136" spans="1:49" x14ac:dyDescent="0.3">
      <c r="A4136" t="s">
        <v>0</v>
      </c>
      <c r="B4136" t="s">
        <v>6404</v>
      </c>
      <c r="C4136">
        <v>23</v>
      </c>
      <c r="D4136" t="str">
        <f t="shared" si="1570"/>
        <v>Very Low</v>
      </c>
      <c r="E4136">
        <v>90</v>
      </c>
      <c r="F4136" t="str">
        <f t="shared" si="1571"/>
        <v>1h 30m</v>
      </c>
      <c r="G4136" t="str">
        <f t="shared" si="1572"/>
        <v>Standard Movie</v>
      </c>
      <c r="H4136">
        <v>2000</v>
      </c>
      <c r="I4136" t="str">
        <f t="shared" si="1573"/>
        <v>Low</v>
      </c>
      <c r="J4136">
        <v>454</v>
      </c>
      <c r="K4136" t="str">
        <f t="shared" si="1574"/>
        <v>Very Low</v>
      </c>
      <c r="L4136" t="s">
        <v>19536</v>
      </c>
      <c r="M4136">
        <v>2000</v>
      </c>
      <c r="N4136" t="str">
        <f t="shared" si="1575"/>
        <v>Low</v>
      </c>
      <c r="O4136">
        <f t="shared" si="1597"/>
        <v>5005</v>
      </c>
      <c r="P4136" t="str">
        <f t="shared" si="1576"/>
        <v>Flop</v>
      </c>
      <c r="Q4136" t="s">
        <v>3236</v>
      </c>
      <c r="R4136" t="str">
        <f t="shared" si="1577"/>
        <v>Action</v>
      </c>
      <c r="S4136">
        <f t="shared" si="1578"/>
        <v>3</v>
      </c>
      <c r="T4136" t="s">
        <v>6404</v>
      </c>
      <c r="U4136" t="s">
        <v>19537</v>
      </c>
      <c r="V4136">
        <v>13599</v>
      </c>
      <c r="W4136" t="str">
        <f t="shared" si="1579"/>
        <v>Low</v>
      </c>
      <c r="X4136">
        <v>3666</v>
      </c>
      <c r="Y4136" t="str">
        <f t="shared" si="1580"/>
        <v>Low</v>
      </c>
      <c r="Z4136" t="s">
        <v>19538</v>
      </c>
      <c r="AA4136">
        <v>3</v>
      </c>
      <c r="AB4136" t="str">
        <f t="shared" si="1581"/>
        <v>Duo/Trio Poster</v>
      </c>
      <c r="AC4136" t="s">
        <v>19539</v>
      </c>
      <c r="AD4136" t="s">
        <v>19540</v>
      </c>
      <c r="AE4136">
        <v>30</v>
      </c>
      <c r="AF4136" t="str">
        <f t="shared" si="1582"/>
        <v>Very Low</v>
      </c>
      <c r="AG4136" t="s">
        <v>9</v>
      </c>
      <c r="AH4136" t="s">
        <v>10</v>
      </c>
      <c r="AI4136" t="s">
        <v>556</v>
      </c>
      <c r="AJ4136" t="str">
        <f t="shared" si="1583"/>
        <v>Adult</v>
      </c>
      <c r="AK4136">
        <v>3000000</v>
      </c>
      <c r="AL4136" t="str">
        <f t="shared" si="1584"/>
        <v>Low Budget</v>
      </c>
      <c r="AM4136">
        <v>2011</v>
      </c>
      <c r="AN4136">
        <f t="shared" si="1585"/>
        <v>14</v>
      </c>
      <c r="AO4136" t="str">
        <f t="shared" si="1586"/>
        <v>Modern Classic</v>
      </c>
      <c r="AP4136">
        <v>606</v>
      </c>
      <c r="AQ4136" t="str">
        <f t="shared" si="1587"/>
        <v>Very Low</v>
      </c>
      <c r="AR4136">
        <v>5.8</v>
      </c>
      <c r="AS4136" t="str">
        <f t="shared" si="1588"/>
        <v>Below Average</v>
      </c>
      <c r="AT4136">
        <v>1.85</v>
      </c>
      <c r="AU4136" t="str">
        <f t="shared" si="1589"/>
        <v>HDTV / Widescreen</v>
      </c>
      <c r="AV4136">
        <v>6000</v>
      </c>
      <c r="AW4136" t="str">
        <f t="shared" si="1590"/>
        <v>Low</v>
      </c>
    </row>
    <row r="4137" spans="1:49" x14ac:dyDescent="0.3">
      <c r="A4137" t="s">
        <v>0</v>
      </c>
      <c r="B4137" t="s">
        <v>11887</v>
      </c>
      <c r="C4137">
        <v>87</v>
      </c>
      <c r="D4137" t="str">
        <f t="shared" si="1570"/>
        <v>Low</v>
      </c>
      <c r="E4137">
        <v>92</v>
      </c>
      <c r="F4137" t="str">
        <f t="shared" si="1571"/>
        <v>1h 32m</v>
      </c>
      <c r="G4137" t="str">
        <f t="shared" si="1572"/>
        <v>Standard Movie</v>
      </c>
      <c r="H4137">
        <v>128</v>
      </c>
      <c r="I4137" t="str">
        <f t="shared" si="1573"/>
        <v>Very Low</v>
      </c>
      <c r="J4137">
        <v>480</v>
      </c>
      <c r="K4137" t="str">
        <f t="shared" si="1574"/>
        <v>Very Low</v>
      </c>
      <c r="L4137" t="s">
        <v>6564</v>
      </c>
      <c r="M4137">
        <v>756</v>
      </c>
      <c r="N4137" t="str">
        <f t="shared" si="1575"/>
        <v>Low</v>
      </c>
      <c r="O4137">
        <f t="shared" si="1597"/>
        <v>5005</v>
      </c>
      <c r="P4137" t="str">
        <f t="shared" si="1576"/>
        <v>Flop</v>
      </c>
      <c r="Q4137" t="s">
        <v>1499</v>
      </c>
      <c r="R4137" t="str">
        <f t="shared" si="1577"/>
        <v>Crime</v>
      </c>
      <c r="S4137">
        <f t="shared" si="1578"/>
        <v>2</v>
      </c>
      <c r="T4137" t="s">
        <v>10859</v>
      </c>
      <c r="U4137" t="s">
        <v>19541</v>
      </c>
      <c r="V4137">
        <v>13640</v>
      </c>
      <c r="W4137" t="str">
        <f t="shared" si="1579"/>
        <v>Low</v>
      </c>
      <c r="X4137">
        <v>2715</v>
      </c>
      <c r="Y4137" t="str">
        <f t="shared" si="1580"/>
        <v>Low</v>
      </c>
      <c r="Z4137" t="s">
        <v>19542</v>
      </c>
      <c r="AA4137">
        <v>0</v>
      </c>
      <c r="AB4137" t="str">
        <f t="shared" si="1581"/>
        <v>Symbolic Poster</v>
      </c>
      <c r="AC4137" t="s">
        <v>19543</v>
      </c>
      <c r="AD4137" t="s">
        <v>19544</v>
      </c>
      <c r="AE4137">
        <v>128</v>
      </c>
      <c r="AF4137" t="str">
        <f t="shared" si="1582"/>
        <v>Very Low</v>
      </c>
      <c r="AG4137" t="s">
        <v>9</v>
      </c>
      <c r="AH4137" t="s">
        <v>10</v>
      </c>
      <c r="AI4137" t="s">
        <v>6007</v>
      </c>
      <c r="AJ4137" t="str">
        <f t="shared" si="1583"/>
        <v>Other/Unknown</v>
      </c>
      <c r="AK4137">
        <v>3000000</v>
      </c>
      <c r="AL4137" t="str">
        <f t="shared" si="1584"/>
        <v>Low Budget</v>
      </c>
      <c r="AM4137">
        <v>1967</v>
      </c>
      <c r="AN4137">
        <f t="shared" si="1585"/>
        <v>58</v>
      </c>
      <c r="AO4137" t="str">
        <f t="shared" si="1586"/>
        <v>Old Classic</v>
      </c>
      <c r="AP4137">
        <v>754</v>
      </c>
      <c r="AQ4137" t="str">
        <f t="shared" si="1587"/>
        <v>Very Low</v>
      </c>
      <c r="AR4137">
        <v>7.4</v>
      </c>
      <c r="AS4137" t="str">
        <f t="shared" si="1588"/>
        <v>Good</v>
      </c>
      <c r="AT4137">
        <v>2.35</v>
      </c>
      <c r="AU4137" t="str">
        <f t="shared" si="1589"/>
        <v>Cinematic Widescreen</v>
      </c>
      <c r="AV4137">
        <v>3000</v>
      </c>
      <c r="AW4137" t="str">
        <f t="shared" si="1590"/>
        <v>Low</v>
      </c>
    </row>
    <row r="4138" spans="1:49" x14ac:dyDescent="0.3">
      <c r="A4138" t="s">
        <v>0</v>
      </c>
      <c r="B4138" t="s">
        <v>19545</v>
      </c>
      <c r="C4138">
        <v>2</v>
      </c>
      <c r="D4138" t="str">
        <f t="shared" si="1570"/>
        <v>Very Low</v>
      </c>
      <c r="E4138">
        <v>100</v>
      </c>
      <c r="F4138" t="str">
        <f t="shared" si="1571"/>
        <v>1h 40m</v>
      </c>
      <c r="G4138" t="str">
        <f t="shared" si="1572"/>
        <v>Standard Movie</v>
      </c>
      <c r="H4138">
        <v>3</v>
      </c>
      <c r="I4138" t="str">
        <f t="shared" si="1573"/>
        <v>Very Low</v>
      </c>
      <c r="J4138">
        <v>382</v>
      </c>
      <c r="K4138" t="str">
        <f t="shared" si="1574"/>
        <v>Very Low</v>
      </c>
      <c r="L4138" t="s">
        <v>19546</v>
      </c>
      <c r="M4138">
        <v>1000</v>
      </c>
      <c r="N4138" t="str">
        <f t="shared" si="1575"/>
        <v>Low</v>
      </c>
      <c r="O4138">
        <f t="shared" si="1597"/>
        <v>5005</v>
      </c>
      <c r="P4138" t="str">
        <f t="shared" si="1576"/>
        <v>Flop</v>
      </c>
      <c r="Q4138" t="s">
        <v>1642</v>
      </c>
      <c r="R4138" t="str">
        <f t="shared" si="1577"/>
        <v>Comedy</v>
      </c>
      <c r="S4138">
        <f t="shared" si="1578"/>
        <v>1</v>
      </c>
      <c r="T4138" t="s">
        <v>1231</v>
      </c>
      <c r="U4138" t="s">
        <v>19547</v>
      </c>
      <c r="V4138">
        <v>118</v>
      </c>
      <c r="W4138" t="str">
        <f t="shared" si="1579"/>
        <v>Very Low</v>
      </c>
      <c r="X4138">
        <v>2890</v>
      </c>
      <c r="Y4138" t="str">
        <f t="shared" si="1580"/>
        <v>Low</v>
      </c>
      <c r="Z4138" t="s">
        <v>19548</v>
      </c>
      <c r="AA4138">
        <v>0</v>
      </c>
      <c r="AB4138" t="str">
        <f t="shared" si="1581"/>
        <v>Symbolic Poster</v>
      </c>
      <c r="AC4138" t="s">
        <v>19549</v>
      </c>
      <c r="AD4138" t="s">
        <v>19550</v>
      </c>
      <c r="AE4138">
        <v>1</v>
      </c>
      <c r="AF4138" t="str">
        <f t="shared" si="1582"/>
        <v>Very Low</v>
      </c>
      <c r="AG4138" t="s">
        <v>9766</v>
      </c>
      <c r="AH4138" t="s">
        <v>7061</v>
      </c>
      <c r="AI4138" t="str">
        <f t="shared" ref="AI4138:AI4139" si="1598">AI4137</f>
        <v>Approved</v>
      </c>
      <c r="AJ4138" t="str">
        <f t="shared" si="1583"/>
        <v>Other/Unknown</v>
      </c>
      <c r="AK4138">
        <v>3000000</v>
      </c>
      <c r="AL4138" t="str">
        <f t="shared" si="1584"/>
        <v>Low Budget</v>
      </c>
      <c r="AM4138">
        <v>2009</v>
      </c>
      <c r="AN4138">
        <f t="shared" si="1585"/>
        <v>16</v>
      </c>
      <c r="AO4138" t="str">
        <f t="shared" si="1586"/>
        <v>Old Classic</v>
      </c>
      <c r="AP4138">
        <v>810</v>
      </c>
      <c r="AQ4138" t="str">
        <f t="shared" si="1587"/>
        <v>Very Low</v>
      </c>
      <c r="AR4138">
        <v>5.0999999999999996</v>
      </c>
      <c r="AS4138" t="str">
        <f t="shared" si="1588"/>
        <v>Below Average</v>
      </c>
      <c r="AT4138">
        <f>AT4137</f>
        <v>2.35</v>
      </c>
      <c r="AU4138" t="str">
        <f t="shared" si="1589"/>
        <v>Cinematic Widescreen</v>
      </c>
      <c r="AV4138">
        <v>32</v>
      </c>
      <c r="AW4138" t="str">
        <f t="shared" si="1590"/>
        <v>Very Low</v>
      </c>
    </row>
    <row r="4139" spans="1:49" x14ac:dyDescent="0.3">
      <c r="A4139" t="s">
        <v>0</v>
      </c>
      <c r="B4139" t="s">
        <v>19551</v>
      </c>
      <c r="C4139">
        <v>17</v>
      </c>
      <c r="D4139" t="str">
        <f t="shared" si="1570"/>
        <v>Very Low</v>
      </c>
      <c r="E4139">
        <v>88</v>
      </c>
      <c r="F4139" t="str">
        <f t="shared" si="1571"/>
        <v>1h 28m</v>
      </c>
      <c r="G4139" t="str">
        <f t="shared" si="1572"/>
        <v>Featurette</v>
      </c>
      <c r="H4139">
        <v>8</v>
      </c>
      <c r="I4139" t="str">
        <f t="shared" si="1573"/>
        <v>Very Low</v>
      </c>
      <c r="J4139">
        <v>471</v>
      </c>
      <c r="K4139" t="str">
        <f t="shared" si="1574"/>
        <v>Very Low</v>
      </c>
      <c r="L4139" t="s">
        <v>19552</v>
      </c>
      <c r="M4139">
        <v>2000</v>
      </c>
      <c r="N4139" t="str">
        <f t="shared" si="1575"/>
        <v>Low</v>
      </c>
      <c r="O4139">
        <f t="shared" si="1597"/>
        <v>5005</v>
      </c>
      <c r="P4139" t="str">
        <f t="shared" si="1576"/>
        <v>Flop</v>
      </c>
      <c r="Q4139" t="s">
        <v>10384</v>
      </c>
      <c r="R4139" t="str">
        <f t="shared" si="1577"/>
        <v>Thriller</v>
      </c>
      <c r="S4139">
        <f t="shared" si="1578"/>
        <v>1</v>
      </c>
      <c r="T4139" t="s">
        <v>5702</v>
      </c>
      <c r="U4139" t="s">
        <v>19553</v>
      </c>
      <c r="V4139">
        <v>704</v>
      </c>
      <c r="W4139" t="str">
        <f t="shared" si="1579"/>
        <v>Very Low</v>
      </c>
      <c r="X4139">
        <v>4469</v>
      </c>
      <c r="Y4139" t="str">
        <f t="shared" si="1580"/>
        <v>Low</v>
      </c>
      <c r="Z4139" t="s">
        <v>12939</v>
      </c>
      <c r="AA4139">
        <v>0</v>
      </c>
      <c r="AB4139" t="str">
        <f t="shared" si="1581"/>
        <v>Symbolic Poster</v>
      </c>
      <c r="AC4139" t="s">
        <v>19554</v>
      </c>
      <c r="AD4139" t="s">
        <v>19555</v>
      </c>
      <c r="AE4139">
        <v>9</v>
      </c>
      <c r="AF4139" t="str">
        <f t="shared" si="1582"/>
        <v>Very Low</v>
      </c>
      <c r="AG4139" t="s">
        <v>9</v>
      </c>
      <c r="AH4139" t="s">
        <v>10</v>
      </c>
      <c r="AI4139" t="str">
        <f t="shared" si="1598"/>
        <v>Approved</v>
      </c>
      <c r="AJ4139" t="str">
        <f t="shared" si="1583"/>
        <v>Other/Unknown</v>
      </c>
      <c r="AK4139">
        <v>800000</v>
      </c>
      <c r="AL4139" t="str">
        <f t="shared" si="1584"/>
        <v>Low Budget</v>
      </c>
      <c r="AM4139">
        <v>2013</v>
      </c>
      <c r="AN4139">
        <f t="shared" si="1585"/>
        <v>12</v>
      </c>
      <c r="AO4139" t="str">
        <f t="shared" si="1586"/>
        <v>Modern Classic</v>
      </c>
      <c r="AP4139">
        <v>715</v>
      </c>
      <c r="AQ4139" t="str">
        <f t="shared" si="1587"/>
        <v>Very Low</v>
      </c>
      <c r="AR4139">
        <v>5.2</v>
      </c>
      <c r="AS4139" t="str">
        <f t="shared" si="1588"/>
        <v>Below Average</v>
      </c>
      <c r="AT4139">
        <v>2.35</v>
      </c>
      <c r="AU4139" t="str">
        <f t="shared" si="1589"/>
        <v>Cinematic Widescreen</v>
      </c>
      <c r="AV4139">
        <v>406</v>
      </c>
      <c r="AW4139" t="str">
        <f t="shared" si="1590"/>
        <v>Very Low</v>
      </c>
    </row>
    <row r="4140" spans="1:49" x14ac:dyDescent="0.3">
      <c r="A4140" t="str">
        <f>A4139</f>
        <v>Color</v>
      </c>
      <c r="B4140" t="s">
        <v>19556</v>
      </c>
      <c r="C4140">
        <v>7</v>
      </c>
      <c r="D4140" t="str">
        <f t="shared" si="1570"/>
        <v>Very Low</v>
      </c>
      <c r="E4140">
        <v>95</v>
      </c>
      <c r="F4140" t="str">
        <f t="shared" si="1571"/>
        <v>1h 35m</v>
      </c>
      <c r="G4140" t="str">
        <f t="shared" si="1572"/>
        <v>Standard Movie</v>
      </c>
      <c r="H4140">
        <v>39</v>
      </c>
      <c r="I4140" t="str">
        <f t="shared" si="1573"/>
        <v>Very Low</v>
      </c>
      <c r="J4140">
        <v>375</v>
      </c>
      <c r="K4140" t="str">
        <f t="shared" si="1574"/>
        <v>Very Low</v>
      </c>
      <c r="L4140" t="s">
        <v>6377</v>
      </c>
      <c r="M4140">
        <v>1000</v>
      </c>
      <c r="N4140" t="str">
        <f t="shared" si="1575"/>
        <v>Low</v>
      </c>
      <c r="O4140">
        <f t="shared" si="1597"/>
        <v>5005</v>
      </c>
      <c r="P4140" t="str">
        <f t="shared" si="1576"/>
        <v>Flop</v>
      </c>
      <c r="Q4140" t="s">
        <v>6103</v>
      </c>
      <c r="R4140" t="str">
        <f t="shared" si="1577"/>
        <v>Drama</v>
      </c>
      <c r="S4140">
        <f t="shared" si="1578"/>
        <v>4</v>
      </c>
      <c r="T4140" t="s">
        <v>13917</v>
      </c>
      <c r="U4140" t="s">
        <v>19557</v>
      </c>
      <c r="V4140">
        <v>976</v>
      </c>
      <c r="W4140" t="str">
        <f t="shared" si="1579"/>
        <v>Very Low</v>
      </c>
      <c r="X4140">
        <v>3024</v>
      </c>
      <c r="Y4140" t="str">
        <f t="shared" si="1580"/>
        <v>Low</v>
      </c>
      <c r="Z4140" t="s">
        <v>19558</v>
      </c>
      <c r="AA4140">
        <v>2</v>
      </c>
      <c r="AB4140" t="str">
        <f t="shared" si="1581"/>
        <v>Duo/Trio Poster</v>
      </c>
      <c r="AC4140" t="s">
        <v>19559</v>
      </c>
      <c r="AD4140" t="s">
        <v>19560</v>
      </c>
      <c r="AE4140">
        <v>15</v>
      </c>
      <c r="AF4140" t="str">
        <f t="shared" si="1582"/>
        <v>Very Low</v>
      </c>
      <c r="AG4140" t="s">
        <v>9</v>
      </c>
      <c r="AH4140" t="s">
        <v>10</v>
      </c>
      <c r="AI4140" t="s">
        <v>556</v>
      </c>
      <c r="AJ4140" t="str">
        <f t="shared" si="1583"/>
        <v>Adult</v>
      </c>
      <c r="AK4140">
        <v>3000000</v>
      </c>
      <c r="AL4140" t="str">
        <f t="shared" si="1584"/>
        <v>Low Budget</v>
      </c>
      <c r="AM4140">
        <v>2014</v>
      </c>
      <c r="AN4140">
        <f t="shared" si="1585"/>
        <v>11</v>
      </c>
      <c r="AO4140" t="str">
        <f t="shared" si="1586"/>
        <v>Modern Classic</v>
      </c>
      <c r="AP4140">
        <v>747</v>
      </c>
      <c r="AQ4140" t="str">
        <f t="shared" si="1587"/>
        <v>Very Low</v>
      </c>
      <c r="AR4140">
        <v>4.8</v>
      </c>
      <c r="AS4140" t="str">
        <f t="shared" si="1588"/>
        <v>Poor</v>
      </c>
      <c r="AT4140">
        <f t="shared" ref="AT4140:AT4141" si="1599">AT4139</f>
        <v>2.35</v>
      </c>
      <c r="AU4140" t="str">
        <f t="shared" si="1589"/>
        <v>Cinematic Widescreen</v>
      </c>
      <c r="AV4140">
        <v>395</v>
      </c>
      <c r="AW4140" t="str">
        <f t="shared" si="1590"/>
        <v>Very Low</v>
      </c>
    </row>
    <row r="4141" spans="1:49" x14ac:dyDescent="0.3">
      <c r="A4141" t="s">
        <v>0</v>
      </c>
      <c r="B4141" t="s">
        <v>19561</v>
      </c>
      <c r="C4141">
        <v>6</v>
      </c>
      <c r="D4141" t="str">
        <f t="shared" si="1570"/>
        <v>Very Low</v>
      </c>
      <c r="E4141">
        <v>82</v>
      </c>
      <c r="F4141" t="str">
        <f t="shared" si="1571"/>
        <v>1h 22m</v>
      </c>
      <c r="G4141" t="str">
        <f t="shared" si="1572"/>
        <v>Featurette</v>
      </c>
      <c r="H4141">
        <v>9</v>
      </c>
      <c r="I4141" t="str">
        <f t="shared" si="1573"/>
        <v>Very Low</v>
      </c>
      <c r="J4141">
        <v>648</v>
      </c>
      <c r="K4141" t="str">
        <f t="shared" si="1574"/>
        <v>Very Low</v>
      </c>
      <c r="L4141" t="s">
        <v>19562</v>
      </c>
      <c r="M4141">
        <v>904</v>
      </c>
      <c r="N4141" t="str">
        <f t="shared" si="1575"/>
        <v>Low</v>
      </c>
      <c r="O4141">
        <f t="shared" si="1597"/>
        <v>5005</v>
      </c>
      <c r="P4141" t="str">
        <f t="shared" si="1576"/>
        <v>Flop</v>
      </c>
      <c r="Q4141" t="s">
        <v>10384</v>
      </c>
      <c r="R4141" t="str">
        <f t="shared" si="1577"/>
        <v>Thriller</v>
      </c>
      <c r="S4141">
        <f t="shared" si="1578"/>
        <v>1</v>
      </c>
      <c r="T4141" t="s">
        <v>2980</v>
      </c>
      <c r="U4141" t="s">
        <v>19563</v>
      </c>
      <c r="V4141">
        <v>520</v>
      </c>
      <c r="W4141" t="str">
        <f t="shared" si="1579"/>
        <v>Very Low</v>
      </c>
      <c r="X4141">
        <v>4092</v>
      </c>
      <c r="Y4141" t="str">
        <f t="shared" si="1580"/>
        <v>Low</v>
      </c>
      <c r="Z4141" t="s">
        <v>19564</v>
      </c>
      <c r="AA4141">
        <v>4</v>
      </c>
      <c r="AB4141" t="str">
        <f t="shared" si="1581"/>
        <v>Ensemble Poster</v>
      </c>
      <c r="AC4141" t="s">
        <v>19565</v>
      </c>
      <c r="AD4141" t="s">
        <v>19566</v>
      </c>
      <c r="AE4141">
        <v>8</v>
      </c>
      <c r="AF4141" t="str">
        <f t="shared" si="1582"/>
        <v>Very Low</v>
      </c>
      <c r="AG4141" t="s">
        <v>9</v>
      </c>
      <c r="AH4141" t="s">
        <v>10</v>
      </c>
      <c r="AI4141" t="s">
        <v>556</v>
      </c>
      <c r="AJ4141" t="str">
        <f t="shared" si="1583"/>
        <v>Adult</v>
      </c>
      <c r="AK4141">
        <v>3000000</v>
      </c>
      <c r="AL4141" t="str">
        <f t="shared" si="1584"/>
        <v>Low Budget</v>
      </c>
      <c r="AM4141">
        <v>2015</v>
      </c>
      <c r="AN4141">
        <f t="shared" si="1585"/>
        <v>10</v>
      </c>
      <c r="AO4141" t="str">
        <f t="shared" si="1586"/>
        <v>Modern Classic</v>
      </c>
      <c r="AP4141">
        <v>779</v>
      </c>
      <c r="AQ4141" t="str">
        <f t="shared" si="1587"/>
        <v>Very Low</v>
      </c>
      <c r="AR4141">
        <v>3.9</v>
      </c>
      <c r="AS4141" t="str">
        <f t="shared" si="1588"/>
        <v>Very Poor</v>
      </c>
      <c r="AT4141">
        <f t="shared" si="1599"/>
        <v>2.35</v>
      </c>
      <c r="AU4141" t="str">
        <f t="shared" si="1589"/>
        <v>Cinematic Widescreen</v>
      </c>
      <c r="AV4141">
        <v>398</v>
      </c>
      <c r="AW4141" t="str">
        <f t="shared" si="1590"/>
        <v>Very Low</v>
      </c>
    </row>
    <row r="4142" spans="1:49" x14ac:dyDescent="0.3">
      <c r="A4142" t="s">
        <v>0</v>
      </c>
      <c r="B4142" t="s">
        <v>19567</v>
      </c>
      <c r="C4142">
        <v>9</v>
      </c>
      <c r="D4142" t="str">
        <f t="shared" si="1570"/>
        <v>Very Low</v>
      </c>
      <c r="E4142">
        <v>97</v>
      </c>
      <c r="F4142" t="str">
        <f t="shared" si="1571"/>
        <v>1h 37m</v>
      </c>
      <c r="G4142" t="str">
        <f t="shared" si="1572"/>
        <v>Standard Movie</v>
      </c>
      <c r="H4142">
        <v>96</v>
      </c>
      <c r="I4142" t="str">
        <f t="shared" si="1573"/>
        <v>Very Low</v>
      </c>
      <c r="J4142">
        <v>37</v>
      </c>
      <c r="K4142" t="str">
        <f t="shared" si="1574"/>
        <v>Very Low</v>
      </c>
      <c r="L4142" t="s">
        <v>19568</v>
      </c>
      <c r="M4142">
        <v>201</v>
      </c>
      <c r="N4142" t="str">
        <f t="shared" si="1575"/>
        <v>Low</v>
      </c>
      <c r="O4142">
        <f t="shared" si="1597"/>
        <v>5005</v>
      </c>
      <c r="P4142" t="str">
        <f t="shared" si="1576"/>
        <v>Flop</v>
      </c>
      <c r="Q4142" t="s">
        <v>19569</v>
      </c>
      <c r="R4142" t="str">
        <f t="shared" si="1577"/>
        <v>Adventure</v>
      </c>
      <c r="S4142">
        <f t="shared" si="1578"/>
        <v>3</v>
      </c>
      <c r="T4142" t="s">
        <v>13882</v>
      </c>
      <c r="U4142" t="s">
        <v>19570</v>
      </c>
      <c r="V4142">
        <v>240</v>
      </c>
      <c r="W4142" t="str">
        <f t="shared" si="1579"/>
        <v>Very Low</v>
      </c>
      <c r="X4142">
        <v>277</v>
      </c>
      <c r="Y4142" t="str">
        <f t="shared" si="1580"/>
        <v>Very Low</v>
      </c>
      <c r="Z4142" t="s">
        <v>19571</v>
      </c>
      <c r="AA4142">
        <v>1</v>
      </c>
      <c r="AB4142" t="str">
        <f t="shared" si="1581"/>
        <v>Solo Star Poster</v>
      </c>
      <c r="AC4142" t="s">
        <v>19572</v>
      </c>
      <c r="AD4142" t="s">
        <v>19573</v>
      </c>
      <c r="AE4142">
        <v>9</v>
      </c>
      <c r="AF4142" t="str">
        <f t="shared" si="1582"/>
        <v>Very Low</v>
      </c>
      <c r="AG4142" t="s">
        <v>9</v>
      </c>
      <c r="AH4142" t="s">
        <v>7061</v>
      </c>
      <c r="AI4142" t="str">
        <f>AI4141</f>
        <v>R</v>
      </c>
      <c r="AJ4142" t="str">
        <f t="shared" si="1583"/>
        <v>Adult</v>
      </c>
      <c r="AK4142">
        <v>3000000</v>
      </c>
      <c r="AL4142" t="str">
        <f t="shared" si="1584"/>
        <v>Low Budget</v>
      </c>
      <c r="AM4142">
        <v>1988</v>
      </c>
      <c r="AN4142">
        <f t="shared" si="1585"/>
        <v>37</v>
      </c>
      <c r="AO4142" t="str">
        <f t="shared" si="1586"/>
        <v>Old Classic</v>
      </c>
      <c r="AP4142">
        <v>39</v>
      </c>
      <c r="AQ4142" t="str">
        <f t="shared" si="1587"/>
        <v>Very Low</v>
      </c>
      <c r="AR4142">
        <v>6.2</v>
      </c>
      <c r="AS4142" t="str">
        <f t="shared" si="1588"/>
        <v>Average</v>
      </c>
      <c r="AT4142">
        <v>1.85</v>
      </c>
      <c r="AU4142" t="str">
        <f t="shared" si="1589"/>
        <v>HDTV / Widescreen</v>
      </c>
      <c r="AV4142">
        <v>37</v>
      </c>
      <c r="AW4142" t="str">
        <f t="shared" si="1590"/>
        <v>Very Low</v>
      </c>
    </row>
    <row r="4143" spans="1:49" x14ac:dyDescent="0.3">
      <c r="A4143" t="s">
        <v>0</v>
      </c>
      <c r="B4143" t="s">
        <v>828</v>
      </c>
      <c r="C4143">
        <v>343</v>
      </c>
      <c r="D4143" t="str">
        <f t="shared" si="1570"/>
        <v>Medium</v>
      </c>
      <c r="E4143">
        <v>105</v>
      </c>
      <c r="F4143" t="str">
        <f t="shared" si="1571"/>
        <v>1h 45m</v>
      </c>
      <c r="G4143" t="str">
        <f t="shared" si="1572"/>
        <v>Standard Movie</v>
      </c>
      <c r="H4143">
        <v>0</v>
      </c>
      <c r="I4143" t="str">
        <f t="shared" si="1573"/>
        <v>Very Low</v>
      </c>
      <c r="J4143">
        <v>502</v>
      </c>
      <c r="K4143" t="str">
        <f t="shared" si="1574"/>
        <v>Very Low</v>
      </c>
      <c r="L4143" t="s">
        <v>1966</v>
      </c>
      <c r="M4143">
        <v>2000</v>
      </c>
      <c r="N4143" t="str">
        <f t="shared" si="1575"/>
        <v>Low</v>
      </c>
      <c r="O4143">
        <v>201148159</v>
      </c>
      <c r="P4143" t="str">
        <f t="shared" si="1576"/>
        <v>Superhit</v>
      </c>
      <c r="Q4143" t="s">
        <v>1967</v>
      </c>
      <c r="R4143" t="str">
        <f t="shared" si="1577"/>
        <v>Drama</v>
      </c>
      <c r="S4143">
        <f t="shared" si="1578"/>
        <v>4</v>
      </c>
      <c r="T4143" t="s">
        <v>565</v>
      </c>
      <c r="U4143" t="s">
        <v>1968</v>
      </c>
      <c r="V4143">
        <v>103749</v>
      </c>
      <c r="W4143" t="str">
        <f t="shared" si="1579"/>
        <v>Medium</v>
      </c>
      <c r="X4143">
        <v>4671</v>
      </c>
      <c r="Y4143" t="str">
        <f t="shared" si="1580"/>
        <v>Low</v>
      </c>
      <c r="Z4143" t="s">
        <v>850</v>
      </c>
      <c r="AA4143">
        <v>1</v>
      </c>
      <c r="AB4143" t="str">
        <f t="shared" si="1581"/>
        <v>Solo Star Poster</v>
      </c>
      <c r="AC4143" t="s">
        <v>1969</v>
      </c>
      <c r="AD4143" t="s">
        <v>1970</v>
      </c>
      <c r="AE4143">
        <v>323</v>
      </c>
      <c r="AF4143" t="str">
        <f t="shared" si="1582"/>
        <v>Very Low</v>
      </c>
      <c r="AG4143" t="s">
        <v>9</v>
      </c>
      <c r="AH4143" t="s">
        <v>10</v>
      </c>
      <c r="AI4143" t="s">
        <v>66</v>
      </c>
      <c r="AJ4143" t="str">
        <f t="shared" si="1583"/>
        <v>Family</v>
      </c>
      <c r="AK4143">
        <v>95000000</v>
      </c>
      <c r="AL4143" t="str">
        <f t="shared" si="1584"/>
        <v>Medium Budget</v>
      </c>
      <c r="AM4143">
        <v>2015</v>
      </c>
      <c r="AN4143">
        <f t="shared" si="1585"/>
        <v>10</v>
      </c>
      <c r="AO4143" t="str">
        <f t="shared" si="1586"/>
        <v>Modern Classic</v>
      </c>
      <c r="AP4143">
        <v>520</v>
      </c>
      <c r="AQ4143" t="str">
        <f t="shared" si="1587"/>
        <v>Very Low</v>
      </c>
      <c r="AR4143">
        <v>7</v>
      </c>
      <c r="AS4143" t="str">
        <f t="shared" si="1588"/>
        <v>Good</v>
      </c>
      <c r="AT4143">
        <v>2.35</v>
      </c>
      <c r="AU4143" t="str">
        <f t="shared" si="1589"/>
        <v>Cinematic Widescreen</v>
      </c>
      <c r="AV4143">
        <v>56000</v>
      </c>
      <c r="AW4143" t="str">
        <f t="shared" si="1590"/>
        <v>High</v>
      </c>
    </row>
    <row r="4144" spans="1:49" x14ac:dyDescent="0.3">
      <c r="A4144" t="s">
        <v>0</v>
      </c>
      <c r="B4144" t="s">
        <v>19574</v>
      </c>
      <c r="C4144">
        <v>11</v>
      </c>
      <c r="D4144" t="str">
        <f t="shared" si="1570"/>
        <v>Very Low</v>
      </c>
      <c r="E4144">
        <v>94</v>
      </c>
      <c r="F4144" t="str">
        <f t="shared" si="1571"/>
        <v>1h 34m</v>
      </c>
      <c r="G4144" t="str">
        <f t="shared" si="1572"/>
        <v>Standard Movie</v>
      </c>
      <c r="H4144">
        <v>0</v>
      </c>
      <c r="I4144" t="str">
        <f t="shared" si="1573"/>
        <v>Very Low</v>
      </c>
      <c r="J4144">
        <v>356</v>
      </c>
      <c r="K4144" t="str">
        <f t="shared" si="1574"/>
        <v>Very Low</v>
      </c>
      <c r="L4144" t="s">
        <v>1292</v>
      </c>
      <c r="M4144">
        <v>854</v>
      </c>
      <c r="N4144" t="str">
        <f t="shared" si="1575"/>
        <v>Low</v>
      </c>
      <c r="O4144">
        <f t="shared" ref="O4144:O4145" si="1600">O4143</f>
        <v>201148159</v>
      </c>
      <c r="P4144" t="str">
        <f t="shared" si="1576"/>
        <v>Superhit</v>
      </c>
      <c r="Q4144" t="s">
        <v>19575</v>
      </c>
      <c r="R4144" t="str">
        <f t="shared" si="1577"/>
        <v>Action</v>
      </c>
      <c r="S4144">
        <f t="shared" si="1578"/>
        <v>4</v>
      </c>
      <c r="T4144" t="s">
        <v>3167</v>
      </c>
      <c r="U4144" t="s">
        <v>19576</v>
      </c>
      <c r="V4144">
        <v>706</v>
      </c>
      <c r="W4144" t="str">
        <f t="shared" si="1579"/>
        <v>Very Low</v>
      </c>
      <c r="X4144">
        <v>1989</v>
      </c>
      <c r="Y4144" t="str">
        <f t="shared" si="1580"/>
        <v>Low</v>
      </c>
      <c r="Z4144" t="s">
        <v>11828</v>
      </c>
      <c r="AA4144">
        <v>3</v>
      </c>
      <c r="AB4144" t="str">
        <f t="shared" si="1581"/>
        <v>Duo/Trio Poster</v>
      </c>
      <c r="AC4144" t="s">
        <v>19577</v>
      </c>
      <c r="AD4144" t="s">
        <v>19578</v>
      </c>
      <c r="AE4144">
        <v>14</v>
      </c>
      <c r="AF4144" t="str">
        <f t="shared" si="1582"/>
        <v>Very Low</v>
      </c>
      <c r="AG4144" t="s">
        <v>9</v>
      </c>
      <c r="AH4144" t="s">
        <v>10</v>
      </c>
      <c r="AI4144" t="s">
        <v>556</v>
      </c>
      <c r="AJ4144" t="str">
        <f t="shared" si="1583"/>
        <v>Adult</v>
      </c>
      <c r="AK4144">
        <v>3000000</v>
      </c>
      <c r="AL4144" t="str">
        <f t="shared" si="1584"/>
        <v>Low Budget</v>
      </c>
      <c r="AM4144">
        <v>2009</v>
      </c>
      <c r="AN4144">
        <f t="shared" si="1585"/>
        <v>16</v>
      </c>
      <c r="AO4144" t="str">
        <f t="shared" si="1586"/>
        <v>Old Classic</v>
      </c>
      <c r="AP4144">
        <v>602</v>
      </c>
      <c r="AQ4144" t="str">
        <f t="shared" si="1587"/>
        <v>Very Low</v>
      </c>
      <c r="AR4144">
        <v>6.2</v>
      </c>
      <c r="AS4144" t="str">
        <f t="shared" si="1588"/>
        <v>Average</v>
      </c>
      <c r="AT4144">
        <v>1.78</v>
      </c>
      <c r="AU4144" t="str">
        <f t="shared" si="1589"/>
        <v>HDTV / Widescreen</v>
      </c>
      <c r="AV4144">
        <v>229</v>
      </c>
      <c r="AW4144" t="str">
        <f t="shared" si="1590"/>
        <v>Very Low</v>
      </c>
    </row>
    <row r="4145" spans="1:49" x14ac:dyDescent="0.3">
      <c r="A4145" t="s">
        <v>0</v>
      </c>
      <c r="B4145" t="s">
        <v>19579</v>
      </c>
      <c r="C4145">
        <v>34</v>
      </c>
      <c r="D4145" t="str">
        <f t="shared" si="1570"/>
        <v>Very Low</v>
      </c>
      <c r="E4145">
        <v>95</v>
      </c>
      <c r="F4145" t="str">
        <f t="shared" si="1571"/>
        <v>1h 35m</v>
      </c>
      <c r="G4145" t="str">
        <f t="shared" si="1572"/>
        <v>Standard Movie</v>
      </c>
      <c r="H4145">
        <v>7</v>
      </c>
      <c r="I4145" t="str">
        <f t="shared" si="1573"/>
        <v>Very Low</v>
      </c>
      <c r="J4145">
        <v>463</v>
      </c>
      <c r="K4145" t="str">
        <f t="shared" si="1574"/>
        <v>Very Low</v>
      </c>
      <c r="L4145" t="s">
        <v>19580</v>
      </c>
      <c r="M4145">
        <v>2000</v>
      </c>
      <c r="N4145" t="str">
        <f t="shared" si="1575"/>
        <v>Low</v>
      </c>
      <c r="O4145">
        <f t="shared" si="1600"/>
        <v>201148159</v>
      </c>
      <c r="P4145" t="str">
        <f t="shared" si="1576"/>
        <v>Superhit</v>
      </c>
      <c r="Q4145" t="s">
        <v>1386</v>
      </c>
      <c r="R4145" t="str">
        <f t="shared" si="1577"/>
        <v>Comedy</v>
      </c>
      <c r="S4145">
        <f t="shared" si="1578"/>
        <v>3</v>
      </c>
      <c r="T4145" t="s">
        <v>205</v>
      </c>
      <c r="U4145" t="s">
        <v>19581</v>
      </c>
      <c r="V4145">
        <v>3443</v>
      </c>
      <c r="W4145" t="str">
        <f t="shared" si="1579"/>
        <v>Very Low</v>
      </c>
      <c r="X4145">
        <v>3648</v>
      </c>
      <c r="Y4145" t="str">
        <f t="shared" si="1580"/>
        <v>Low</v>
      </c>
      <c r="Z4145" t="s">
        <v>5826</v>
      </c>
      <c r="AA4145">
        <v>2</v>
      </c>
      <c r="AB4145" t="str">
        <f t="shared" si="1581"/>
        <v>Duo/Trio Poster</v>
      </c>
      <c r="AC4145" t="s">
        <v>19582</v>
      </c>
      <c r="AD4145" t="s">
        <v>19583</v>
      </c>
      <c r="AE4145">
        <v>20</v>
      </c>
      <c r="AF4145" t="str">
        <f t="shared" si="1582"/>
        <v>Very Low</v>
      </c>
      <c r="AG4145" t="s">
        <v>9</v>
      </c>
      <c r="AH4145" t="s">
        <v>10</v>
      </c>
      <c r="AI4145" t="s">
        <v>556</v>
      </c>
      <c r="AJ4145" t="str">
        <f t="shared" si="1583"/>
        <v>Adult</v>
      </c>
      <c r="AK4145">
        <f>AK4144</f>
        <v>3000000</v>
      </c>
      <c r="AL4145" t="str">
        <f t="shared" si="1584"/>
        <v>Low Budget</v>
      </c>
      <c r="AM4145">
        <v>2010</v>
      </c>
      <c r="AN4145">
        <f t="shared" si="1585"/>
        <v>15</v>
      </c>
      <c r="AO4145" t="str">
        <f t="shared" si="1586"/>
        <v>Modern Classic</v>
      </c>
      <c r="AP4145">
        <v>536</v>
      </c>
      <c r="AQ4145" t="str">
        <f t="shared" si="1587"/>
        <v>Very Low</v>
      </c>
      <c r="AR4145">
        <v>5.9</v>
      </c>
      <c r="AS4145" t="str">
        <f t="shared" si="1588"/>
        <v>Below Average</v>
      </c>
      <c r="AT4145">
        <v>1.85</v>
      </c>
      <c r="AU4145" t="str">
        <f t="shared" si="1589"/>
        <v>HDTV / Widescreen</v>
      </c>
      <c r="AV4145">
        <v>480</v>
      </c>
      <c r="AW4145" t="str">
        <f t="shared" si="1590"/>
        <v>Very Low</v>
      </c>
    </row>
    <row r="4146" spans="1:49" x14ac:dyDescent="0.3">
      <c r="A4146" t="s">
        <v>0</v>
      </c>
      <c r="B4146" t="s">
        <v>4353</v>
      </c>
      <c r="C4146">
        <v>71</v>
      </c>
      <c r="D4146" t="str">
        <f t="shared" si="1570"/>
        <v>Low</v>
      </c>
      <c r="E4146">
        <v>113</v>
      </c>
      <c r="F4146" t="str">
        <f t="shared" si="1571"/>
        <v>1h 53m</v>
      </c>
      <c r="G4146" t="str">
        <f t="shared" si="1572"/>
        <v>Standard Movie</v>
      </c>
      <c r="H4146">
        <v>179</v>
      </c>
      <c r="I4146" t="str">
        <f t="shared" si="1573"/>
        <v>Very Low</v>
      </c>
      <c r="J4146">
        <v>11</v>
      </c>
      <c r="K4146" t="str">
        <f t="shared" si="1574"/>
        <v>Very Low</v>
      </c>
      <c r="L4146" t="s">
        <v>19584</v>
      </c>
      <c r="M4146">
        <v>119</v>
      </c>
      <c r="N4146" t="str">
        <f t="shared" si="1575"/>
        <v>Low</v>
      </c>
      <c r="O4146">
        <v>5595428</v>
      </c>
      <c r="P4146" t="str">
        <f t="shared" si="1576"/>
        <v>Flop</v>
      </c>
      <c r="Q4146" t="s">
        <v>3380</v>
      </c>
      <c r="R4146" t="str">
        <f t="shared" si="1577"/>
        <v>Drama</v>
      </c>
      <c r="S4146">
        <f t="shared" si="1578"/>
        <v>1</v>
      </c>
      <c r="T4146" t="s">
        <v>18798</v>
      </c>
      <c r="U4146" t="s">
        <v>19585</v>
      </c>
      <c r="V4146">
        <v>28951</v>
      </c>
      <c r="W4146" t="str">
        <f t="shared" si="1579"/>
        <v>Low</v>
      </c>
      <c r="X4146">
        <v>167</v>
      </c>
      <c r="Y4146" t="str">
        <f t="shared" si="1580"/>
        <v>Very Low</v>
      </c>
      <c r="Z4146" t="s">
        <v>19586</v>
      </c>
      <c r="AA4146">
        <v>0</v>
      </c>
      <c r="AB4146" t="str">
        <f t="shared" si="1581"/>
        <v>Symbolic Poster</v>
      </c>
      <c r="AC4146" t="s">
        <v>19587</v>
      </c>
      <c r="AD4146" t="s">
        <v>19588</v>
      </c>
      <c r="AE4146">
        <v>257</v>
      </c>
      <c r="AF4146" t="str">
        <f t="shared" si="1582"/>
        <v>Very Low</v>
      </c>
      <c r="AG4146" t="s">
        <v>14474</v>
      </c>
      <c r="AH4146" t="s">
        <v>16812</v>
      </c>
      <c r="AI4146" t="s">
        <v>556</v>
      </c>
      <c r="AJ4146" t="str">
        <f t="shared" si="1583"/>
        <v>Adult</v>
      </c>
      <c r="AK4146">
        <v>2900000</v>
      </c>
      <c r="AL4146" t="str">
        <f t="shared" si="1584"/>
        <v>Low Budget</v>
      </c>
      <c r="AM4146">
        <v>1998</v>
      </c>
      <c r="AN4146">
        <f t="shared" si="1585"/>
        <v>27</v>
      </c>
      <c r="AO4146" t="str">
        <f t="shared" si="1586"/>
        <v>Old Classic</v>
      </c>
      <c r="AP4146">
        <v>14</v>
      </c>
      <c r="AQ4146" t="str">
        <f t="shared" si="1587"/>
        <v>Very Low</v>
      </c>
      <c r="AR4146">
        <v>8</v>
      </c>
      <c r="AS4146" t="str">
        <f t="shared" si="1588"/>
        <v>Excellent</v>
      </c>
      <c r="AT4146">
        <v>2.35</v>
      </c>
      <c r="AU4146" t="str">
        <f t="shared" si="1589"/>
        <v>Cinematic Widescreen</v>
      </c>
      <c r="AV4146">
        <v>0</v>
      </c>
      <c r="AW4146" t="str">
        <f t="shared" si="1590"/>
        <v>Very Low</v>
      </c>
    </row>
    <row r="4147" spans="1:49" x14ac:dyDescent="0.3">
      <c r="A4147" t="s">
        <v>0</v>
      </c>
      <c r="B4147" t="s">
        <v>19139</v>
      </c>
      <c r="C4147">
        <v>21</v>
      </c>
      <c r="D4147" t="str">
        <f t="shared" si="1570"/>
        <v>Very Low</v>
      </c>
      <c r="E4147">
        <v>136</v>
      </c>
      <c r="F4147" t="str">
        <f t="shared" si="1571"/>
        <v>2h 16m</v>
      </c>
      <c r="G4147" t="str">
        <f t="shared" si="1572"/>
        <v>Long Movie</v>
      </c>
      <c r="H4147">
        <v>964</v>
      </c>
      <c r="I4147" t="str">
        <f t="shared" si="1573"/>
        <v>Very Low</v>
      </c>
      <c r="J4147">
        <v>248</v>
      </c>
      <c r="K4147" t="str">
        <f t="shared" si="1574"/>
        <v>Very Low</v>
      </c>
      <c r="L4147" t="s">
        <v>19589</v>
      </c>
      <c r="M4147">
        <v>931</v>
      </c>
      <c r="N4147" t="str">
        <f t="shared" si="1575"/>
        <v>Low</v>
      </c>
      <c r="O4147">
        <f t="shared" ref="O4147:O4148" si="1601">O4146</f>
        <v>5595428</v>
      </c>
      <c r="P4147" t="str">
        <f t="shared" si="1576"/>
        <v>Flop</v>
      </c>
      <c r="Q4147" t="s">
        <v>2498</v>
      </c>
      <c r="R4147" t="str">
        <f t="shared" si="1577"/>
        <v>Comedy</v>
      </c>
      <c r="S4147">
        <f t="shared" si="1578"/>
        <v>2</v>
      </c>
      <c r="T4147" t="s">
        <v>4899</v>
      </c>
      <c r="U4147" t="s">
        <v>19590</v>
      </c>
      <c r="V4147">
        <v>4313</v>
      </c>
      <c r="W4147" t="str">
        <f t="shared" si="1579"/>
        <v>Very Low</v>
      </c>
      <c r="X4147">
        <v>2167</v>
      </c>
      <c r="Y4147" t="str">
        <f t="shared" si="1580"/>
        <v>Low</v>
      </c>
      <c r="Z4147" t="s">
        <v>18766</v>
      </c>
      <c r="AA4147">
        <v>2</v>
      </c>
      <c r="AB4147" t="str">
        <f t="shared" si="1581"/>
        <v>Duo/Trio Poster</v>
      </c>
      <c r="AC4147" t="s">
        <v>19591</v>
      </c>
      <c r="AD4147" t="s">
        <v>19592</v>
      </c>
      <c r="AE4147">
        <v>40</v>
      </c>
      <c r="AF4147" t="str">
        <f t="shared" si="1582"/>
        <v>Very Low</v>
      </c>
      <c r="AG4147" t="s">
        <v>9</v>
      </c>
      <c r="AH4147" t="s">
        <v>10</v>
      </c>
      <c r="AI4147" t="s">
        <v>6007</v>
      </c>
      <c r="AJ4147" t="str">
        <f t="shared" si="1583"/>
        <v>Other/Unknown</v>
      </c>
      <c r="AK4147">
        <v>2900000</v>
      </c>
      <c r="AL4147" t="str">
        <f t="shared" si="1584"/>
        <v>Low Budget</v>
      </c>
      <c r="AM4147">
        <v>1961</v>
      </c>
      <c r="AN4147">
        <f t="shared" si="1585"/>
        <v>64</v>
      </c>
      <c r="AO4147" t="str">
        <f t="shared" si="1586"/>
        <v>Old Classic</v>
      </c>
      <c r="AP4147">
        <v>416</v>
      </c>
      <c r="AQ4147" t="str">
        <f t="shared" si="1587"/>
        <v>Very Low</v>
      </c>
      <c r="AR4147">
        <v>7.3</v>
      </c>
      <c r="AS4147" t="str">
        <f t="shared" si="1588"/>
        <v>Good</v>
      </c>
      <c r="AT4147">
        <v>2.35</v>
      </c>
      <c r="AU4147" t="str">
        <f t="shared" si="1589"/>
        <v>Cinematic Widescreen</v>
      </c>
      <c r="AV4147">
        <v>612</v>
      </c>
      <c r="AW4147" t="str">
        <f t="shared" si="1590"/>
        <v>Very Low</v>
      </c>
    </row>
    <row r="4148" spans="1:49" x14ac:dyDescent="0.3">
      <c r="A4148" t="s">
        <v>0</v>
      </c>
      <c r="B4148" t="s">
        <v>19593</v>
      </c>
      <c r="C4148">
        <v>28</v>
      </c>
      <c r="D4148" t="str">
        <f t="shared" si="1570"/>
        <v>Very Low</v>
      </c>
      <c r="E4148">
        <v>80</v>
      </c>
      <c r="F4148" t="str">
        <f t="shared" si="1571"/>
        <v>1h 20m</v>
      </c>
      <c r="G4148" t="str">
        <f t="shared" si="1572"/>
        <v>Featurette</v>
      </c>
      <c r="H4148">
        <v>81</v>
      </c>
      <c r="I4148" t="str">
        <f t="shared" si="1573"/>
        <v>Very Low</v>
      </c>
      <c r="J4148">
        <v>214</v>
      </c>
      <c r="K4148" t="str">
        <f t="shared" si="1574"/>
        <v>Very Low</v>
      </c>
      <c r="L4148" t="s">
        <v>2743</v>
      </c>
      <c r="M4148">
        <v>640</v>
      </c>
      <c r="N4148" t="str">
        <f t="shared" si="1575"/>
        <v>Low</v>
      </c>
      <c r="O4148">
        <f t="shared" si="1601"/>
        <v>5595428</v>
      </c>
      <c r="P4148" t="str">
        <f t="shared" si="1576"/>
        <v>Flop</v>
      </c>
      <c r="Q4148" t="s">
        <v>4527</v>
      </c>
      <c r="R4148" t="str">
        <f t="shared" si="1577"/>
        <v>Action</v>
      </c>
      <c r="S4148">
        <f t="shared" si="1578"/>
        <v>2</v>
      </c>
      <c r="T4148" t="s">
        <v>19594</v>
      </c>
      <c r="U4148" t="s">
        <v>19595</v>
      </c>
      <c r="V4148">
        <v>2425</v>
      </c>
      <c r="W4148" t="str">
        <f t="shared" si="1579"/>
        <v>Very Low</v>
      </c>
      <c r="X4148">
        <v>1517</v>
      </c>
      <c r="Y4148" t="str">
        <f t="shared" si="1580"/>
        <v>Low</v>
      </c>
      <c r="Z4148" t="s">
        <v>19596</v>
      </c>
      <c r="AA4148">
        <v>1</v>
      </c>
      <c r="AB4148" t="str">
        <f t="shared" si="1581"/>
        <v>Solo Star Poster</v>
      </c>
      <c r="AC4148" t="s">
        <v>19597</v>
      </c>
      <c r="AD4148" t="s">
        <v>19598</v>
      </c>
      <c r="AE4148">
        <v>31</v>
      </c>
      <c r="AF4148" t="str">
        <f t="shared" si="1582"/>
        <v>Very Low</v>
      </c>
      <c r="AG4148" t="s">
        <v>9</v>
      </c>
      <c r="AH4148" t="s">
        <v>10</v>
      </c>
      <c r="AI4148" t="str">
        <f>AI4147</f>
        <v>Approved</v>
      </c>
      <c r="AJ4148" t="str">
        <f t="shared" si="1583"/>
        <v>Other/Unknown</v>
      </c>
      <c r="AK4148">
        <v>3000000</v>
      </c>
      <c r="AL4148" t="str">
        <f t="shared" si="1584"/>
        <v>Low Budget</v>
      </c>
      <c r="AM4148">
        <v>2015</v>
      </c>
      <c r="AN4148">
        <f t="shared" si="1585"/>
        <v>10</v>
      </c>
      <c r="AO4148" t="str">
        <f t="shared" si="1586"/>
        <v>Modern Classic</v>
      </c>
      <c r="AP4148">
        <v>277</v>
      </c>
      <c r="AQ4148" t="str">
        <f t="shared" si="1587"/>
        <v>Very Low</v>
      </c>
      <c r="AR4148">
        <v>4.9000000000000004</v>
      </c>
      <c r="AS4148" t="str">
        <f t="shared" si="1588"/>
        <v>Poor</v>
      </c>
      <c r="AT4148">
        <f>AT4147</f>
        <v>2.35</v>
      </c>
      <c r="AU4148" t="str">
        <f t="shared" si="1589"/>
        <v>Cinematic Widescreen</v>
      </c>
      <c r="AV4148">
        <v>968</v>
      </c>
      <c r="AW4148" t="str">
        <f t="shared" si="1590"/>
        <v>Very Low</v>
      </c>
    </row>
    <row r="4149" spans="1:49" x14ac:dyDescent="0.3">
      <c r="A4149" t="s">
        <v>0</v>
      </c>
      <c r="B4149" t="s">
        <v>19599</v>
      </c>
      <c r="C4149">
        <v>35</v>
      </c>
      <c r="D4149" t="str">
        <f t="shared" si="1570"/>
        <v>Very Low</v>
      </c>
      <c r="E4149">
        <v>105</v>
      </c>
      <c r="F4149" t="str">
        <f t="shared" si="1571"/>
        <v>1h 45m</v>
      </c>
      <c r="G4149" t="str">
        <f t="shared" si="1572"/>
        <v>Standard Movie</v>
      </c>
      <c r="H4149">
        <v>39</v>
      </c>
      <c r="I4149" t="str">
        <f t="shared" si="1573"/>
        <v>Very Low</v>
      </c>
      <c r="J4149">
        <v>183</v>
      </c>
      <c r="K4149" t="str">
        <f t="shared" si="1574"/>
        <v>Very Low</v>
      </c>
      <c r="L4149" t="s">
        <v>6025</v>
      </c>
      <c r="M4149">
        <v>267</v>
      </c>
      <c r="N4149" t="str">
        <f t="shared" si="1575"/>
        <v>Low</v>
      </c>
      <c r="O4149">
        <v>3123749</v>
      </c>
      <c r="P4149" t="str">
        <f t="shared" si="1576"/>
        <v>Flop</v>
      </c>
      <c r="Q4149" t="s">
        <v>1652</v>
      </c>
      <c r="R4149" t="str">
        <f t="shared" si="1577"/>
        <v>Comedy</v>
      </c>
      <c r="S4149">
        <f t="shared" si="1578"/>
        <v>2</v>
      </c>
      <c r="T4149" t="s">
        <v>4052</v>
      </c>
      <c r="U4149" t="s">
        <v>19600</v>
      </c>
      <c r="V4149">
        <v>746</v>
      </c>
      <c r="W4149" t="str">
        <f t="shared" si="1579"/>
        <v>Very Low</v>
      </c>
      <c r="X4149">
        <v>1231</v>
      </c>
      <c r="Y4149" t="str">
        <f t="shared" si="1580"/>
        <v>Low</v>
      </c>
      <c r="Z4149" t="s">
        <v>18829</v>
      </c>
      <c r="AA4149">
        <v>8</v>
      </c>
      <c r="AB4149" t="str">
        <f t="shared" si="1581"/>
        <v>Ensemble Poster</v>
      </c>
      <c r="AC4149" t="s">
        <v>19601</v>
      </c>
      <c r="AD4149" t="s">
        <v>19602</v>
      </c>
      <c r="AE4149">
        <v>27</v>
      </c>
      <c r="AF4149" t="str">
        <f t="shared" si="1582"/>
        <v>Very Low</v>
      </c>
      <c r="AG4149" t="s">
        <v>9</v>
      </c>
      <c r="AH4149" t="s">
        <v>10</v>
      </c>
      <c r="AI4149" t="s">
        <v>556</v>
      </c>
      <c r="AJ4149" t="str">
        <f t="shared" si="1583"/>
        <v>Adult</v>
      </c>
      <c r="AK4149">
        <v>1500000</v>
      </c>
      <c r="AL4149" t="str">
        <f t="shared" si="1584"/>
        <v>Low Budget</v>
      </c>
      <c r="AM4149">
        <v>2005</v>
      </c>
      <c r="AN4149">
        <f t="shared" si="1585"/>
        <v>20</v>
      </c>
      <c r="AO4149" t="str">
        <f t="shared" si="1586"/>
        <v>Old Classic</v>
      </c>
      <c r="AP4149">
        <v>225</v>
      </c>
      <c r="AQ4149" t="str">
        <f t="shared" si="1587"/>
        <v>Very Low</v>
      </c>
      <c r="AR4149">
        <v>6.5</v>
      </c>
      <c r="AS4149" t="str">
        <f t="shared" si="1588"/>
        <v>Average</v>
      </c>
      <c r="AT4149">
        <v>1.85</v>
      </c>
      <c r="AU4149" t="str">
        <f t="shared" si="1589"/>
        <v>HDTV / Widescreen</v>
      </c>
      <c r="AV4149">
        <v>88</v>
      </c>
      <c r="AW4149" t="str">
        <f t="shared" si="1590"/>
        <v>Very Low</v>
      </c>
    </row>
    <row r="4150" spans="1:49" x14ac:dyDescent="0.3">
      <c r="A4150" t="s">
        <v>0</v>
      </c>
      <c r="B4150" t="s">
        <v>13748</v>
      </c>
      <c r="C4150">
        <v>30</v>
      </c>
      <c r="D4150" t="str">
        <f t="shared" si="1570"/>
        <v>Very Low</v>
      </c>
      <c r="E4150">
        <v>90</v>
      </c>
      <c r="F4150" t="str">
        <f t="shared" si="1571"/>
        <v>1h 30m</v>
      </c>
      <c r="G4150" t="str">
        <f t="shared" si="1572"/>
        <v>Standard Movie</v>
      </c>
      <c r="H4150">
        <v>35</v>
      </c>
      <c r="I4150" t="str">
        <f t="shared" si="1573"/>
        <v>Very Low</v>
      </c>
      <c r="J4150">
        <v>21</v>
      </c>
      <c r="K4150" t="str">
        <f t="shared" si="1574"/>
        <v>Very Low</v>
      </c>
      <c r="L4150" t="s">
        <v>19603</v>
      </c>
      <c r="M4150">
        <v>216</v>
      </c>
      <c r="N4150" t="str">
        <f t="shared" si="1575"/>
        <v>Low</v>
      </c>
      <c r="O4150">
        <f>O4149</f>
        <v>3123749</v>
      </c>
      <c r="P4150" t="str">
        <f t="shared" si="1576"/>
        <v>Flop</v>
      </c>
      <c r="Q4150" t="s">
        <v>6103</v>
      </c>
      <c r="R4150" t="str">
        <f t="shared" si="1577"/>
        <v>Drama</v>
      </c>
      <c r="S4150">
        <f t="shared" si="1578"/>
        <v>4</v>
      </c>
      <c r="T4150" t="s">
        <v>19604</v>
      </c>
      <c r="U4150" t="s">
        <v>19605</v>
      </c>
      <c r="V4150">
        <v>2157</v>
      </c>
      <c r="W4150" t="str">
        <f t="shared" si="1579"/>
        <v>Very Low</v>
      </c>
      <c r="X4150">
        <v>423</v>
      </c>
      <c r="Y4150" t="str">
        <f t="shared" si="1580"/>
        <v>Very Low</v>
      </c>
      <c r="Z4150" t="s">
        <v>19606</v>
      </c>
      <c r="AA4150">
        <v>0</v>
      </c>
      <c r="AB4150" t="str">
        <f t="shared" si="1581"/>
        <v>Symbolic Poster</v>
      </c>
      <c r="AC4150" t="s">
        <v>19607</v>
      </c>
      <c r="AD4150" t="s">
        <v>19608</v>
      </c>
      <c r="AE4150">
        <v>15</v>
      </c>
      <c r="AF4150" t="str">
        <f t="shared" si="1582"/>
        <v>Very Low</v>
      </c>
      <c r="AG4150" t="s">
        <v>9</v>
      </c>
      <c r="AH4150" t="s">
        <v>10</v>
      </c>
      <c r="AI4150" t="str">
        <f>AI4149</f>
        <v>R</v>
      </c>
      <c r="AJ4150" t="str">
        <f t="shared" si="1583"/>
        <v>Adult</v>
      </c>
      <c r="AK4150">
        <v>3000000</v>
      </c>
      <c r="AL4150" t="str">
        <f t="shared" si="1584"/>
        <v>Low Budget</v>
      </c>
      <c r="AM4150">
        <v>2014</v>
      </c>
      <c r="AN4150">
        <f t="shared" si="1585"/>
        <v>11</v>
      </c>
      <c r="AO4150" t="str">
        <f t="shared" si="1586"/>
        <v>Modern Classic</v>
      </c>
      <c r="AP4150">
        <v>158</v>
      </c>
      <c r="AQ4150" t="str">
        <f t="shared" si="1587"/>
        <v>Very Low</v>
      </c>
      <c r="AR4150">
        <v>4.3</v>
      </c>
      <c r="AS4150" t="str">
        <f t="shared" si="1588"/>
        <v>Poor</v>
      </c>
      <c r="AT4150">
        <f t="shared" ref="AT4150:AT4151" si="1602">AT4149</f>
        <v>1.85</v>
      </c>
      <c r="AU4150" t="str">
        <f t="shared" si="1589"/>
        <v>HDTV / Widescreen</v>
      </c>
      <c r="AV4150">
        <v>421</v>
      </c>
      <c r="AW4150" t="str">
        <f t="shared" si="1590"/>
        <v>Very Low</v>
      </c>
    </row>
    <row r="4151" spans="1:49" x14ac:dyDescent="0.3">
      <c r="A4151" t="s">
        <v>0</v>
      </c>
      <c r="B4151" t="s">
        <v>19609</v>
      </c>
      <c r="C4151">
        <v>73</v>
      </c>
      <c r="D4151" t="str">
        <f t="shared" si="1570"/>
        <v>Low</v>
      </c>
      <c r="E4151">
        <v>93</v>
      </c>
      <c r="F4151" t="str">
        <f t="shared" si="1571"/>
        <v>1h 33m</v>
      </c>
      <c r="G4151" t="str">
        <f t="shared" si="1572"/>
        <v>Standard Movie</v>
      </c>
      <c r="H4151">
        <v>4</v>
      </c>
      <c r="I4151" t="str">
        <f t="shared" si="1573"/>
        <v>Very Low</v>
      </c>
      <c r="J4151">
        <v>394</v>
      </c>
      <c r="K4151" t="str">
        <f t="shared" si="1574"/>
        <v>Very Low</v>
      </c>
      <c r="L4151" t="s">
        <v>5048</v>
      </c>
      <c r="M4151">
        <v>875</v>
      </c>
      <c r="N4151" t="str">
        <f t="shared" si="1575"/>
        <v>Low</v>
      </c>
      <c r="O4151">
        <v>100675</v>
      </c>
      <c r="P4151" t="str">
        <f t="shared" si="1576"/>
        <v>Flop</v>
      </c>
      <c r="Q4151" t="s">
        <v>39</v>
      </c>
      <c r="R4151" t="str">
        <f t="shared" si="1577"/>
        <v>Documentary</v>
      </c>
      <c r="S4151">
        <f t="shared" si="1578"/>
        <v>1</v>
      </c>
      <c r="T4151" t="s">
        <v>19610</v>
      </c>
      <c r="U4151" t="s">
        <v>19611</v>
      </c>
      <c r="V4151">
        <v>5695</v>
      </c>
      <c r="W4151" t="str">
        <f t="shared" si="1579"/>
        <v>Very Low</v>
      </c>
      <c r="X4151">
        <v>2305</v>
      </c>
      <c r="Y4151" t="str">
        <f t="shared" si="1580"/>
        <v>Low</v>
      </c>
      <c r="Z4151" t="s">
        <v>19612</v>
      </c>
      <c r="AA4151">
        <v>0</v>
      </c>
      <c r="AB4151" t="str">
        <f t="shared" si="1581"/>
        <v>Symbolic Poster</v>
      </c>
      <c r="AC4151" t="s">
        <v>19613</v>
      </c>
      <c r="AD4151" t="s">
        <v>19614</v>
      </c>
      <c r="AE4151">
        <v>23</v>
      </c>
      <c r="AF4151" t="str">
        <f t="shared" si="1582"/>
        <v>Very Low</v>
      </c>
      <c r="AG4151" t="s">
        <v>9</v>
      </c>
      <c r="AH4151" t="s">
        <v>10</v>
      </c>
      <c r="AI4151" t="s">
        <v>11</v>
      </c>
      <c r="AJ4151" t="str">
        <f t="shared" si="1583"/>
        <v>Teen</v>
      </c>
      <c r="AK4151">
        <v>3000000</v>
      </c>
      <c r="AL4151" t="str">
        <f t="shared" si="1584"/>
        <v>Low Budget</v>
      </c>
      <c r="AM4151">
        <v>2010</v>
      </c>
      <c r="AN4151">
        <f t="shared" si="1585"/>
        <v>15</v>
      </c>
      <c r="AO4151" t="str">
        <f t="shared" si="1586"/>
        <v>Modern Classic</v>
      </c>
      <c r="AP4151">
        <v>412</v>
      </c>
      <c r="AQ4151" t="str">
        <f t="shared" si="1587"/>
        <v>Very Low</v>
      </c>
      <c r="AR4151">
        <v>6.4</v>
      </c>
      <c r="AS4151" t="str">
        <f t="shared" si="1588"/>
        <v>Average</v>
      </c>
      <c r="AT4151">
        <f t="shared" si="1602"/>
        <v>1.85</v>
      </c>
      <c r="AU4151" t="str">
        <f t="shared" si="1589"/>
        <v>HDTV / Widescreen</v>
      </c>
      <c r="AV4151">
        <v>0</v>
      </c>
      <c r="AW4151" t="str">
        <f t="shared" si="1590"/>
        <v>Very Low</v>
      </c>
    </row>
    <row r="4152" spans="1:49" x14ac:dyDescent="0.3">
      <c r="A4152" t="s">
        <v>0</v>
      </c>
      <c r="B4152" t="s">
        <v>1029</v>
      </c>
      <c r="C4152">
        <v>154</v>
      </c>
      <c r="D4152" t="str">
        <f t="shared" si="1570"/>
        <v>Low</v>
      </c>
      <c r="E4152">
        <v>107</v>
      </c>
      <c r="F4152" t="str">
        <f t="shared" si="1571"/>
        <v>1h 47m</v>
      </c>
      <c r="G4152" t="str">
        <f t="shared" si="1572"/>
        <v>Standard Movie</v>
      </c>
      <c r="H4152">
        <v>503</v>
      </c>
      <c r="I4152" t="str">
        <f t="shared" si="1573"/>
        <v>Very Low</v>
      </c>
      <c r="J4152">
        <v>108</v>
      </c>
      <c r="K4152" t="str">
        <f t="shared" si="1574"/>
        <v>Very Low</v>
      </c>
      <c r="L4152" t="s">
        <v>9462</v>
      </c>
      <c r="M4152">
        <v>264</v>
      </c>
      <c r="N4152" t="str">
        <f t="shared" si="1575"/>
        <v>Low</v>
      </c>
      <c r="O4152">
        <f>O4151</f>
        <v>100675</v>
      </c>
      <c r="P4152" t="str">
        <f t="shared" si="1576"/>
        <v>Flop</v>
      </c>
      <c r="Q4152" t="s">
        <v>9463</v>
      </c>
      <c r="R4152" t="str">
        <f t="shared" si="1577"/>
        <v>Fantasy</v>
      </c>
      <c r="S4152">
        <f t="shared" si="1578"/>
        <v>3</v>
      </c>
      <c r="T4152" t="s">
        <v>9464</v>
      </c>
      <c r="U4152" t="s">
        <v>9465</v>
      </c>
      <c r="V4152">
        <v>80961</v>
      </c>
      <c r="W4152" t="str">
        <f t="shared" si="1579"/>
        <v>Medium</v>
      </c>
      <c r="X4152">
        <v>673</v>
      </c>
      <c r="Y4152" t="str">
        <f t="shared" si="1580"/>
        <v>Very Low</v>
      </c>
      <c r="Z4152" t="s">
        <v>9466</v>
      </c>
      <c r="AA4152">
        <v>2</v>
      </c>
      <c r="AB4152" t="str">
        <f t="shared" si="1581"/>
        <v>Duo/Trio Poster</v>
      </c>
      <c r="AC4152" t="s">
        <v>9467</v>
      </c>
      <c r="AD4152" t="s">
        <v>9468</v>
      </c>
      <c r="AE4152">
        <v>310</v>
      </c>
      <c r="AF4152" t="str">
        <f t="shared" si="1582"/>
        <v>Very Low</v>
      </c>
      <c r="AG4152" t="s">
        <v>9</v>
      </c>
      <c r="AH4152" t="s">
        <v>28</v>
      </c>
      <c r="AI4152" t="s">
        <v>556</v>
      </c>
      <c r="AJ4152" t="str">
        <f t="shared" si="1583"/>
        <v>Adult</v>
      </c>
      <c r="AK4152">
        <v>2800000</v>
      </c>
      <c r="AL4152" t="str">
        <f t="shared" si="1584"/>
        <v>Low Budget</v>
      </c>
      <c r="AM4152">
        <v>1976</v>
      </c>
      <c r="AN4152">
        <f t="shared" si="1585"/>
        <v>49</v>
      </c>
      <c r="AO4152" t="str">
        <f t="shared" si="1586"/>
        <v>Old Classic</v>
      </c>
      <c r="AP4152">
        <v>139</v>
      </c>
      <c r="AQ4152" t="str">
        <f t="shared" si="1587"/>
        <v>Very Low</v>
      </c>
      <c r="AR4152">
        <v>7.6</v>
      </c>
      <c r="AS4152" t="str">
        <f t="shared" si="1588"/>
        <v>Good</v>
      </c>
      <c r="AT4152">
        <v>2.35</v>
      </c>
      <c r="AU4152" t="str">
        <f t="shared" si="1589"/>
        <v>Cinematic Widescreen</v>
      </c>
      <c r="AV4152">
        <v>7000</v>
      </c>
      <c r="AW4152" t="str">
        <f t="shared" si="1590"/>
        <v>Low</v>
      </c>
    </row>
    <row r="4153" spans="1:49" x14ac:dyDescent="0.3">
      <c r="A4153" t="s">
        <v>0</v>
      </c>
      <c r="B4153" t="s">
        <v>7451</v>
      </c>
      <c r="C4153">
        <v>251</v>
      </c>
      <c r="D4153" t="str">
        <f t="shared" si="1570"/>
        <v>Medium</v>
      </c>
      <c r="E4153">
        <v>89</v>
      </c>
      <c r="F4153" t="str">
        <f t="shared" si="1571"/>
        <v>1h 29m</v>
      </c>
      <c r="G4153" t="str">
        <f t="shared" si="1572"/>
        <v>Featurette</v>
      </c>
      <c r="H4153">
        <v>192</v>
      </c>
      <c r="I4153" t="str">
        <f t="shared" si="1573"/>
        <v>Very Low</v>
      </c>
      <c r="J4153">
        <v>142</v>
      </c>
      <c r="K4153" t="str">
        <f t="shared" si="1574"/>
        <v>Very Low</v>
      </c>
      <c r="L4153" t="s">
        <v>15790</v>
      </c>
      <c r="M4153">
        <v>447</v>
      </c>
      <c r="N4153" t="str">
        <f t="shared" si="1575"/>
        <v>Low</v>
      </c>
      <c r="O4153">
        <v>3645438</v>
      </c>
      <c r="P4153" t="str">
        <f t="shared" si="1576"/>
        <v>Flop</v>
      </c>
      <c r="Q4153" t="s">
        <v>6374</v>
      </c>
      <c r="R4153" t="str">
        <f t="shared" si="1577"/>
        <v>Horror</v>
      </c>
      <c r="S4153">
        <f t="shared" si="1578"/>
        <v>1</v>
      </c>
      <c r="T4153" t="s">
        <v>1601</v>
      </c>
      <c r="U4153" t="s">
        <v>19615</v>
      </c>
      <c r="V4153">
        <v>55040</v>
      </c>
      <c r="W4153" t="str">
        <f t="shared" si="1579"/>
        <v>Medium</v>
      </c>
      <c r="X4153">
        <v>923</v>
      </c>
      <c r="Y4153" t="str">
        <f t="shared" si="1580"/>
        <v>Very Low</v>
      </c>
      <c r="Z4153" t="s">
        <v>19616</v>
      </c>
      <c r="AA4153">
        <v>1</v>
      </c>
      <c r="AB4153" t="str">
        <f t="shared" si="1581"/>
        <v>Solo Star Poster</v>
      </c>
      <c r="AC4153" t="s">
        <v>19617</v>
      </c>
      <c r="AD4153" t="s">
        <v>19618</v>
      </c>
      <c r="AE4153">
        <v>539</v>
      </c>
      <c r="AF4153" t="str">
        <f t="shared" si="1582"/>
        <v>Low</v>
      </c>
      <c r="AG4153" t="s">
        <v>1435</v>
      </c>
      <c r="AH4153" t="s">
        <v>1436</v>
      </c>
      <c r="AI4153" t="s">
        <v>5584</v>
      </c>
      <c r="AJ4153" t="str">
        <f t="shared" si="1583"/>
        <v>Other/Unknown</v>
      </c>
      <c r="AK4153">
        <v>2200000</v>
      </c>
      <c r="AL4153" t="str">
        <f t="shared" si="1584"/>
        <v>Low Budget</v>
      </c>
      <c r="AM4153">
        <v>2003</v>
      </c>
      <c r="AN4153">
        <f t="shared" si="1585"/>
        <v>22</v>
      </c>
      <c r="AO4153" t="str">
        <f t="shared" si="1586"/>
        <v>Old Classic</v>
      </c>
      <c r="AP4153">
        <v>236</v>
      </c>
      <c r="AQ4153" t="str">
        <f t="shared" si="1587"/>
        <v>Very Low</v>
      </c>
      <c r="AR4153">
        <v>6.8</v>
      </c>
      <c r="AS4153" t="str">
        <f t="shared" si="1588"/>
        <v>Average</v>
      </c>
      <c r="AT4153">
        <v>2.35</v>
      </c>
      <c r="AU4153" t="str">
        <f t="shared" si="1589"/>
        <v>Cinematic Widescreen</v>
      </c>
      <c r="AV4153">
        <v>0</v>
      </c>
      <c r="AW4153" t="str">
        <f t="shared" si="1590"/>
        <v>Very Low</v>
      </c>
    </row>
    <row r="4154" spans="1:49" x14ac:dyDescent="0.3">
      <c r="A4154" t="s">
        <v>0</v>
      </c>
      <c r="B4154" t="s">
        <v>19619</v>
      </c>
      <c r="C4154">
        <v>57</v>
      </c>
      <c r="D4154" t="str">
        <f t="shared" si="1570"/>
        <v>Low</v>
      </c>
      <c r="E4154">
        <v>90</v>
      </c>
      <c r="F4154" t="str">
        <f t="shared" si="1571"/>
        <v>1h 30m</v>
      </c>
      <c r="G4154" t="str">
        <f t="shared" si="1572"/>
        <v>Standard Movie</v>
      </c>
      <c r="H4154">
        <v>18</v>
      </c>
      <c r="I4154" t="str">
        <f t="shared" si="1573"/>
        <v>Very Low</v>
      </c>
      <c r="J4154">
        <v>39</v>
      </c>
      <c r="K4154" t="str">
        <f t="shared" si="1574"/>
        <v>Very Low</v>
      </c>
      <c r="L4154" t="s">
        <v>19620</v>
      </c>
      <c r="M4154">
        <v>130</v>
      </c>
      <c r="N4154" t="str">
        <f t="shared" si="1575"/>
        <v>Low</v>
      </c>
      <c r="O4154">
        <f t="shared" ref="O4154:O4155" si="1603">O4153</f>
        <v>3645438</v>
      </c>
      <c r="P4154" t="str">
        <f t="shared" si="1576"/>
        <v>Flop</v>
      </c>
      <c r="Q4154" t="s">
        <v>7470</v>
      </c>
      <c r="R4154" t="str">
        <f t="shared" si="1577"/>
        <v>Comedy</v>
      </c>
      <c r="S4154">
        <f t="shared" si="1578"/>
        <v>4</v>
      </c>
      <c r="T4154" t="s">
        <v>19621</v>
      </c>
      <c r="U4154" t="s">
        <v>19622</v>
      </c>
      <c r="V4154">
        <v>4173</v>
      </c>
      <c r="W4154" t="str">
        <f t="shared" si="1579"/>
        <v>Very Low</v>
      </c>
      <c r="X4154">
        <v>362</v>
      </c>
      <c r="Y4154" t="str">
        <f t="shared" si="1580"/>
        <v>Very Low</v>
      </c>
      <c r="Z4154" t="s">
        <v>19623</v>
      </c>
      <c r="AA4154">
        <v>1</v>
      </c>
      <c r="AB4154" t="str">
        <f t="shared" si="1581"/>
        <v>Solo Star Poster</v>
      </c>
      <c r="AC4154" t="s">
        <v>19624</v>
      </c>
      <c r="AD4154" t="s">
        <v>19625</v>
      </c>
      <c r="AE4154">
        <v>32</v>
      </c>
      <c r="AF4154" t="str">
        <f t="shared" si="1582"/>
        <v>Very Low</v>
      </c>
      <c r="AG4154" t="s">
        <v>9</v>
      </c>
      <c r="AH4154" t="s">
        <v>341</v>
      </c>
      <c r="AI4154" t="s">
        <v>11</v>
      </c>
      <c r="AJ4154" t="str">
        <f t="shared" si="1583"/>
        <v>Teen</v>
      </c>
      <c r="AK4154">
        <f>AK4153</f>
        <v>2200000</v>
      </c>
      <c r="AL4154" t="str">
        <f t="shared" si="1584"/>
        <v>Low Budget</v>
      </c>
      <c r="AM4154">
        <v>2010</v>
      </c>
      <c r="AN4154">
        <f t="shared" si="1585"/>
        <v>15</v>
      </c>
      <c r="AO4154" t="str">
        <f t="shared" si="1586"/>
        <v>Modern Classic</v>
      </c>
      <c r="AP4154">
        <v>96</v>
      </c>
      <c r="AQ4154" t="str">
        <f t="shared" si="1587"/>
        <v>Very Low</v>
      </c>
      <c r="AR4154">
        <v>6.1</v>
      </c>
      <c r="AS4154" t="str">
        <f t="shared" si="1588"/>
        <v>Average</v>
      </c>
      <c r="AT4154">
        <v>1.85</v>
      </c>
      <c r="AU4154" t="str">
        <f t="shared" si="1589"/>
        <v>HDTV / Widescreen</v>
      </c>
      <c r="AV4154">
        <v>0</v>
      </c>
      <c r="AW4154" t="str">
        <f t="shared" si="1590"/>
        <v>Very Low</v>
      </c>
    </row>
    <row r="4155" spans="1:49" x14ac:dyDescent="0.3">
      <c r="A4155" t="s">
        <v>0</v>
      </c>
      <c r="B4155" t="s">
        <v>19626</v>
      </c>
      <c r="C4155">
        <v>14</v>
      </c>
      <c r="D4155" t="str">
        <f t="shared" si="1570"/>
        <v>Very Low</v>
      </c>
      <c r="E4155">
        <v>89</v>
      </c>
      <c r="F4155" t="str">
        <f t="shared" si="1571"/>
        <v>1h 29m</v>
      </c>
      <c r="G4155" t="str">
        <f t="shared" si="1572"/>
        <v>Featurette</v>
      </c>
      <c r="H4155">
        <v>6</v>
      </c>
      <c r="I4155" t="str">
        <f t="shared" si="1573"/>
        <v>Very Low</v>
      </c>
      <c r="J4155">
        <v>29</v>
      </c>
      <c r="K4155" t="str">
        <f t="shared" si="1574"/>
        <v>Very Low</v>
      </c>
      <c r="L4155" t="s">
        <v>19627</v>
      </c>
      <c r="M4155">
        <v>679</v>
      </c>
      <c r="N4155" t="str">
        <f t="shared" si="1575"/>
        <v>Low</v>
      </c>
      <c r="O4155">
        <f t="shared" si="1603"/>
        <v>3645438</v>
      </c>
      <c r="P4155" t="str">
        <f t="shared" si="1576"/>
        <v>Flop</v>
      </c>
      <c r="Q4155" t="s">
        <v>4875</v>
      </c>
      <c r="R4155" t="str">
        <f t="shared" si="1577"/>
        <v>Action</v>
      </c>
      <c r="S4155">
        <f t="shared" si="1578"/>
        <v>3</v>
      </c>
      <c r="T4155" t="s">
        <v>15733</v>
      </c>
      <c r="U4155" t="s">
        <v>19628</v>
      </c>
      <c r="V4155">
        <v>859</v>
      </c>
      <c r="W4155" t="str">
        <f t="shared" si="1579"/>
        <v>Very Low</v>
      </c>
      <c r="X4155">
        <v>964</v>
      </c>
      <c r="Y4155" t="str">
        <f t="shared" si="1580"/>
        <v>Very Low</v>
      </c>
      <c r="Z4155" t="s">
        <v>19629</v>
      </c>
      <c r="AA4155">
        <v>0</v>
      </c>
      <c r="AB4155" t="str">
        <f t="shared" si="1581"/>
        <v>Symbolic Poster</v>
      </c>
      <c r="AC4155" t="s">
        <v>19630</v>
      </c>
      <c r="AD4155" t="s">
        <v>19631</v>
      </c>
      <c r="AE4155">
        <v>17</v>
      </c>
      <c r="AF4155" t="str">
        <f t="shared" si="1582"/>
        <v>Very Low</v>
      </c>
      <c r="AG4155" t="s">
        <v>9</v>
      </c>
      <c r="AH4155" t="s">
        <v>10</v>
      </c>
      <c r="AI4155" t="s">
        <v>556</v>
      </c>
      <c r="AJ4155" t="str">
        <f t="shared" si="1583"/>
        <v>Adult</v>
      </c>
      <c r="AK4155">
        <v>3000000</v>
      </c>
      <c r="AL4155" t="str">
        <f t="shared" si="1584"/>
        <v>Low Budget</v>
      </c>
      <c r="AM4155">
        <v>2015</v>
      </c>
      <c r="AN4155">
        <f t="shared" si="1585"/>
        <v>10</v>
      </c>
      <c r="AO4155" t="str">
        <f t="shared" si="1586"/>
        <v>Modern Classic</v>
      </c>
      <c r="AP4155">
        <v>234</v>
      </c>
      <c r="AQ4155" t="str">
        <f t="shared" si="1587"/>
        <v>Very Low</v>
      </c>
      <c r="AR4155">
        <v>4</v>
      </c>
      <c r="AS4155" t="str">
        <f t="shared" si="1588"/>
        <v>Poor</v>
      </c>
      <c r="AT4155">
        <v>2.35</v>
      </c>
      <c r="AU4155" t="str">
        <f t="shared" si="1589"/>
        <v>Cinematic Widescreen</v>
      </c>
      <c r="AV4155">
        <v>369</v>
      </c>
      <c r="AW4155" t="str">
        <f t="shared" si="1590"/>
        <v>Very Low</v>
      </c>
    </row>
    <row r="4156" spans="1:49" x14ac:dyDescent="0.3">
      <c r="A4156" t="s">
        <v>0</v>
      </c>
      <c r="B4156" t="s">
        <v>13049</v>
      </c>
      <c r="C4156">
        <v>159</v>
      </c>
      <c r="D4156" t="str">
        <f t="shared" si="1570"/>
        <v>Low</v>
      </c>
      <c r="E4156">
        <v>116</v>
      </c>
      <c r="F4156" t="str">
        <f t="shared" si="1571"/>
        <v>1h 56m</v>
      </c>
      <c r="G4156" t="str">
        <f t="shared" si="1572"/>
        <v>Standard Movie</v>
      </c>
      <c r="H4156">
        <v>153</v>
      </c>
      <c r="I4156" t="str">
        <f t="shared" si="1573"/>
        <v>Very Low</v>
      </c>
      <c r="J4156">
        <v>165</v>
      </c>
      <c r="K4156" t="str">
        <f t="shared" si="1574"/>
        <v>Very Low</v>
      </c>
      <c r="L4156" t="s">
        <v>19632</v>
      </c>
      <c r="M4156">
        <v>275</v>
      </c>
      <c r="N4156" t="str">
        <f t="shared" si="1575"/>
        <v>Low</v>
      </c>
      <c r="O4156">
        <v>22201636</v>
      </c>
      <c r="P4156" t="str">
        <f t="shared" si="1576"/>
        <v>Average</v>
      </c>
      <c r="Q4156" t="s">
        <v>5550</v>
      </c>
      <c r="R4156" t="str">
        <f t="shared" si="1577"/>
        <v>Crime</v>
      </c>
      <c r="S4156">
        <f t="shared" si="1578"/>
        <v>3</v>
      </c>
      <c r="T4156" t="s">
        <v>19633</v>
      </c>
      <c r="U4156" t="s">
        <v>19634</v>
      </c>
      <c r="V4156">
        <v>33567</v>
      </c>
      <c r="W4156" t="str">
        <f t="shared" si="1579"/>
        <v>Low</v>
      </c>
      <c r="X4156">
        <v>727</v>
      </c>
      <c r="Y4156" t="str">
        <f t="shared" si="1580"/>
        <v>Very Low</v>
      </c>
      <c r="Z4156" t="s">
        <v>19635</v>
      </c>
      <c r="AA4156">
        <v>1</v>
      </c>
      <c r="AB4156" t="str">
        <f t="shared" si="1581"/>
        <v>Solo Star Poster</v>
      </c>
      <c r="AC4156" t="s">
        <v>19636</v>
      </c>
      <c r="AD4156" t="s">
        <v>19637</v>
      </c>
      <c r="AE4156">
        <v>206</v>
      </c>
      <c r="AF4156" t="str">
        <f t="shared" si="1582"/>
        <v>Very Low</v>
      </c>
      <c r="AG4156" t="s">
        <v>9</v>
      </c>
      <c r="AH4156" t="s">
        <v>10</v>
      </c>
      <c r="AI4156" t="s">
        <v>556</v>
      </c>
      <c r="AJ4156" t="str">
        <f t="shared" si="1583"/>
        <v>Adult</v>
      </c>
      <c r="AK4156">
        <v>8000000</v>
      </c>
      <c r="AL4156" t="str">
        <f t="shared" si="1584"/>
        <v>Low Budget</v>
      </c>
      <c r="AM4156">
        <v>2005</v>
      </c>
      <c r="AN4156">
        <f t="shared" si="1585"/>
        <v>20</v>
      </c>
      <c r="AO4156" t="str">
        <f t="shared" si="1586"/>
        <v>Old Classic</v>
      </c>
      <c r="AP4156">
        <v>247</v>
      </c>
      <c r="AQ4156" t="str">
        <f t="shared" si="1587"/>
        <v>Very Low</v>
      </c>
      <c r="AR4156">
        <v>7.4</v>
      </c>
      <c r="AS4156" t="str">
        <f t="shared" si="1588"/>
        <v>Good</v>
      </c>
      <c r="AT4156">
        <v>1.85</v>
      </c>
      <c r="AU4156" t="str">
        <f t="shared" si="1589"/>
        <v>HDTV / Widescreen</v>
      </c>
      <c r="AV4156">
        <v>0</v>
      </c>
      <c r="AW4156" t="str">
        <f t="shared" si="1590"/>
        <v>Very Low</v>
      </c>
    </row>
    <row r="4157" spans="1:49" x14ac:dyDescent="0.3">
      <c r="A4157" t="s">
        <v>718</v>
      </c>
      <c r="B4157" t="s">
        <v>18438</v>
      </c>
      <c r="C4157">
        <v>181</v>
      </c>
      <c r="D4157" t="str">
        <f t="shared" si="1570"/>
        <v>Low</v>
      </c>
      <c r="E4157">
        <v>120</v>
      </c>
      <c r="F4157" t="str">
        <f t="shared" si="1571"/>
        <v>2h 0m</v>
      </c>
      <c r="G4157" t="str">
        <f t="shared" si="1572"/>
        <v>Standard Movie</v>
      </c>
      <c r="H4157">
        <v>0</v>
      </c>
      <c r="I4157" t="str">
        <f t="shared" si="1573"/>
        <v>Very Low</v>
      </c>
      <c r="J4157">
        <v>102</v>
      </c>
      <c r="K4157" t="str">
        <f t="shared" si="1574"/>
        <v>Very Low</v>
      </c>
      <c r="L4157" t="s">
        <v>19638</v>
      </c>
      <c r="M4157">
        <v>105</v>
      </c>
      <c r="N4157" t="str">
        <f t="shared" si="1575"/>
        <v>Low</v>
      </c>
      <c r="O4157">
        <v>25000000</v>
      </c>
      <c r="P4157" t="str">
        <f t="shared" si="1576"/>
        <v>Average</v>
      </c>
      <c r="Q4157" t="s">
        <v>6516</v>
      </c>
      <c r="R4157" t="str">
        <f t="shared" si="1577"/>
        <v>Comedy</v>
      </c>
      <c r="S4157">
        <f t="shared" si="1578"/>
        <v>3</v>
      </c>
      <c r="T4157" t="s">
        <v>19639</v>
      </c>
      <c r="U4157" t="s">
        <v>19640</v>
      </c>
      <c r="V4157">
        <v>175196</v>
      </c>
      <c r="W4157" t="str">
        <f t="shared" si="1579"/>
        <v>Medium</v>
      </c>
      <c r="X4157">
        <v>527</v>
      </c>
      <c r="Y4157" t="str">
        <f t="shared" si="1580"/>
        <v>Very Low</v>
      </c>
      <c r="Z4157" t="s">
        <v>19641</v>
      </c>
      <c r="AA4157">
        <v>2</v>
      </c>
      <c r="AB4157" t="str">
        <f t="shared" si="1581"/>
        <v>Duo/Trio Poster</v>
      </c>
      <c r="AC4157" t="s">
        <v>19642</v>
      </c>
      <c r="AD4157" t="s">
        <v>19643</v>
      </c>
      <c r="AE4157">
        <v>350</v>
      </c>
      <c r="AF4157" t="str">
        <f t="shared" si="1582"/>
        <v>Very Low</v>
      </c>
      <c r="AG4157" t="s">
        <v>9</v>
      </c>
      <c r="AH4157" t="s">
        <v>10</v>
      </c>
      <c r="AI4157" t="s">
        <v>4801</v>
      </c>
      <c r="AJ4157" t="str">
        <f t="shared" si="1583"/>
        <v>No Rating</v>
      </c>
      <c r="AK4157">
        <v>2883848</v>
      </c>
      <c r="AL4157" t="str">
        <f t="shared" si="1584"/>
        <v>Low Budget</v>
      </c>
      <c r="AM4157">
        <v>1959</v>
      </c>
      <c r="AN4157">
        <f t="shared" si="1585"/>
        <v>66</v>
      </c>
      <c r="AO4157" t="str">
        <f t="shared" si="1586"/>
        <v>Old Classic</v>
      </c>
      <c r="AP4157">
        <v>103</v>
      </c>
      <c r="AQ4157" t="str">
        <f t="shared" si="1587"/>
        <v>Very Low</v>
      </c>
      <c r="AR4157">
        <v>8.3000000000000007</v>
      </c>
      <c r="AS4157" t="str">
        <f t="shared" si="1588"/>
        <v>Excellent</v>
      </c>
      <c r="AT4157">
        <v>1.66</v>
      </c>
      <c r="AU4157" t="str">
        <f t="shared" si="1589"/>
        <v/>
      </c>
      <c r="AV4157">
        <v>10000</v>
      </c>
      <c r="AW4157" t="str">
        <f t="shared" si="1590"/>
        <v>Low</v>
      </c>
    </row>
    <row r="4158" spans="1:49" x14ac:dyDescent="0.3">
      <c r="A4158" t="s">
        <v>0</v>
      </c>
      <c r="B4158" t="s">
        <v>19644</v>
      </c>
      <c r="C4158">
        <v>110</v>
      </c>
      <c r="D4158" t="str">
        <f t="shared" si="1570"/>
        <v>Low</v>
      </c>
      <c r="E4158">
        <v>88</v>
      </c>
      <c r="F4158" t="str">
        <f t="shared" si="1571"/>
        <v>1h 28m</v>
      </c>
      <c r="G4158" t="str">
        <f t="shared" si="1572"/>
        <v>Featurette</v>
      </c>
      <c r="H4158">
        <v>152</v>
      </c>
      <c r="I4158" t="str">
        <f t="shared" si="1573"/>
        <v>Very Low</v>
      </c>
      <c r="J4158">
        <v>181</v>
      </c>
      <c r="K4158" t="str">
        <f t="shared" si="1574"/>
        <v>Very Low</v>
      </c>
      <c r="L4158" t="s">
        <v>19645</v>
      </c>
      <c r="M4158">
        <v>935</v>
      </c>
      <c r="N4158" t="str">
        <f t="shared" si="1575"/>
        <v>Low</v>
      </c>
      <c r="O4158">
        <v>19170001</v>
      </c>
      <c r="P4158" t="str">
        <f t="shared" si="1576"/>
        <v>Average</v>
      </c>
      <c r="Q4158" t="s">
        <v>6374</v>
      </c>
      <c r="R4158" t="str">
        <f t="shared" si="1577"/>
        <v>Horror</v>
      </c>
      <c r="S4158">
        <f t="shared" si="1578"/>
        <v>1</v>
      </c>
      <c r="T4158" t="s">
        <v>13455</v>
      </c>
      <c r="U4158" t="s">
        <v>19646</v>
      </c>
      <c r="V4158">
        <v>21359</v>
      </c>
      <c r="W4158" t="str">
        <f t="shared" si="1579"/>
        <v>Low</v>
      </c>
      <c r="X4158">
        <v>1855</v>
      </c>
      <c r="Y4158" t="str">
        <f t="shared" si="1580"/>
        <v>Low</v>
      </c>
      <c r="Z4158" t="s">
        <v>19647</v>
      </c>
      <c r="AA4158">
        <v>0</v>
      </c>
      <c r="AB4158" t="str">
        <f t="shared" si="1581"/>
        <v>Symbolic Poster</v>
      </c>
      <c r="AC4158" t="s">
        <v>19648</v>
      </c>
      <c r="AD4158" t="s">
        <v>19649</v>
      </c>
      <c r="AE4158">
        <v>270</v>
      </c>
      <c r="AF4158" t="str">
        <f t="shared" si="1582"/>
        <v>Very Low</v>
      </c>
      <c r="AG4158" t="s">
        <v>9</v>
      </c>
      <c r="AH4158" t="s">
        <v>10</v>
      </c>
      <c r="AI4158" t="s">
        <v>556</v>
      </c>
      <c r="AJ4158" t="str">
        <f t="shared" si="1583"/>
        <v>Adult</v>
      </c>
      <c r="AK4158">
        <v>2800000</v>
      </c>
      <c r="AL4158" t="str">
        <f t="shared" si="1584"/>
        <v>Low Budget</v>
      </c>
      <c r="AM4158">
        <v>1988</v>
      </c>
      <c r="AN4158">
        <f t="shared" si="1585"/>
        <v>37</v>
      </c>
      <c r="AO4158" t="str">
        <f t="shared" si="1586"/>
        <v>Old Classic</v>
      </c>
      <c r="AP4158">
        <v>448</v>
      </c>
      <c r="AQ4158" t="str">
        <f t="shared" si="1587"/>
        <v>Very Low</v>
      </c>
      <c r="AR4158">
        <v>5.3</v>
      </c>
      <c r="AS4158" t="str">
        <f t="shared" si="1588"/>
        <v>Below Average</v>
      </c>
      <c r="AT4158">
        <v>1.85</v>
      </c>
      <c r="AU4158" t="str">
        <f t="shared" si="1589"/>
        <v>HDTV / Widescreen</v>
      </c>
      <c r="AV4158">
        <v>0</v>
      </c>
      <c r="AW4158" t="str">
        <f t="shared" si="1590"/>
        <v>Very Low</v>
      </c>
    </row>
    <row r="4159" spans="1:49" x14ac:dyDescent="0.3">
      <c r="A4159" t="s">
        <v>718</v>
      </c>
      <c r="B4159" t="s">
        <v>18762</v>
      </c>
      <c r="C4159">
        <v>213</v>
      </c>
      <c r="D4159" t="str">
        <f t="shared" si="1570"/>
        <v>Medium</v>
      </c>
      <c r="E4159">
        <v>102</v>
      </c>
      <c r="F4159" t="str">
        <f t="shared" si="1571"/>
        <v>1h 42m</v>
      </c>
      <c r="G4159" t="str">
        <f t="shared" si="1572"/>
        <v>Standard Movie</v>
      </c>
      <c r="H4159">
        <v>149</v>
      </c>
      <c r="I4159" t="str">
        <f t="shared" si="1573"/>
        <v>Very Low</v>
      </c>
      <c r="J4159">
        <v>357</v>
      </c>
      <c r="K4159" t="str">
        <f t="shared" si="1574"/>
        <v>Very Low</v>
      </c>
      <c r="L4159" t="s">
        <v>19650</v>
      </c>
      <c r="M4159">
        <v>695</v>
      </c>
      <c r="N4159" t="str">
        <f t="shared" si="1575"/>
        <v>Low</v>
      </c>
      <c r="O4159">
        <v>22202612</v>
      </c>
      <c r="P4159" t="str">
        <f t="shared" si="1576"/>
        <v>Average</v>
      </c>
      <c r="Q4159" t="s">
        <v>9761</v>
      </c>
      <c r="R4159" t="str">
        <f t="shared" si="1577"/>
        <v>Adventure</v>
      </c>
      <c r="S4159">
        <f t="shared" si="1578"/>
        <v>4</v>
      </c>
      <c r="T4159" t="s">
        <v>19651</v>
      </c>
      <c r="U4159" t="s">
        <v>19652</v>
      </c>
      <c r="V4159">
        <v>291875</v>
      </c>
      <c r="W4159" t="str">
        <f t="shared" si="1579"/>
        <v>High</v>
      </c>
      <c r="X4159">
        <v>2509</v>
      </c>
      <c r="Y4159" t="str">
        <f t="shared" si="1580"/>
        <v>Low</v>
      </c>
      <c r="Z4159" t="s">
        <v>19653</v>
      </c>
      <c r="AA4159">
        <v>3</v>
      </c>
      <c r="AB4159" t="str">
        <f t="shared" si="1581"/>
        <v>Duo/Trio Poster</v>
      </c>
      <c r="AC4159" t="s">
        <v>19654</v>
      </c>
      <c r="AD4159" t="s">
        <v>19655</v>
      </c>
      <c r="AE4159">
        <v>533</v>
      </c>
      <c r="AF4159" t="str">
        <f t="shared" si="1582"/>
        <v>Low</v>
      </c>
      <c r="AG4159" t="s">
        <v>9</v>
      </c>
      <c r="AH4159" t="s">
        <v>10</v>
      </c>
      <c r="AI4159" t="s">
        <v>15909</v>
      </c>
      <c r="AJ4159" t="str">
        <f t="shared" si="1583"/>
        <v>Other/Unknown</v>
      </c>
      <c r="AK4159">
        <v>2800000</v>
      </c>
      <c r="AL4159" t="str">
        <f t="shared" si="1584"/>
        <v>Low Budget</v>
      </c>
      <c r="AM4159">
        <v>1939</v>
      </c>
      <c r="AN4159">
        <f t="shared" si="1585"/>
        <v>86</v>
      </c>
      <c r="AO4159" t="str">
        <f t="shared" si="1586"/>
        <v>Old Classic</v>
      </c>
      <c r="AP4159">
        <v>421</v>
      </c>
      <c r="AQ4159" t="str">
        <f t="shared" si="1587"/>
        <v>Very Low</v>
      </c>
      <c r="AR4159">
        <v>8.1</v>
      </c>
      <c r="AS4159" t="str">
        <f t="shared" si="1588"/>
        <v>Excellent</v>
      </c>
      <c r="AT4159">
        <v>1.37</v>
      </c>
      <c r="AU4159" t="str">
        <f t="shared" si="1589"/>
        <v>Classic</v>
      </c>
      <c r="AV4159">
        <v>14000</v>
      </c>
      <c r="AW4159" t="str">
        <f t="shared" si="1590"/>
        <v>Medium</v>
      </c>
    </row>
    <row r="4160" spans="1:49" x14ac:dyDescent="0.3">
      <c r="A4160" t="s">
        <v>718</v>
      </c>
      <c r="B4160" t="s">
        <v>10296</v>
      </c>
      <c r="C4160">
        <v>129</v>
      </c>
      <c r="D4160" t="str">
        <f t="shared" si="1570"/>
        <v>Low</v>
      </c>
      <c r="E4160">
        <v>106</v>
      </c>
      <c r="F4160" t="str">
        <f t="shared" si="1571"/>
        <v>1h 46m</v>
      </c>
      <c r="G4160" t="str">
        <f t="shared" si="1572"/>
        <v>Standard Movie</v>
      </c>
      <c r="H4160">
        <v>0</v>
      </c>
      <c r="I4160" t="str">
        <f t="shared" si="1573"/>
        <v>Very Low</v>
      </c>
      <c r="J4160">
        <v>481</v>
      </c>
      <c r="K4160" t="str">
        <f t="shared" si="1574"/>
        <v>Very Low</v>
      </c>
      <c r="L4160" t="s">
        <v>3254</v>
      </c>
      <c r="M4160">
        <v>1000</v>
      </c>
      <c r="N4160" t="str">
        <f t="shared" si="1575"/>
        <v>Low</v>
      </c>
      <c r="O4160">
        <v>86300000</v>
      </c>
      <c r="P4160" t="str">
        <f t="shared" si="1576"/>
        <v>Hit</v>
      </c>
      <c r="Q4160" t="s">
        <v>1642</v>
      </c>
      <c r="R4160" t="str">
        <f t="shared" si="1577"/>
        <v>Comedy</v>
      </c>
      <c r="S4160">
        <f t="shared" si="1578"/>
        <v>1</v>
      </c>
      <c r="T4160" t="s">
        <v>5768</v>
      </c>
      <c r="U4160" t="s">
        <v>19656</v>
      </c>
      <c r="V4160">
        <v>112671</v>
      </c>
      <c r="W4160" t="str">
        <f t="shared" si="1579"/>
        <v>Medium</v>
      </c>
      <c r="X4160">
        <v>2703</v>
      </c>
      <c r="Y4160" t="str">
        <f t="shared" si="1580"/>
        <v>Low</v>
      </c>
      <c r="Z4160" t="s">
        <v>10612</v>
      </c>
      <c r="AA4160">
        <v>0</v>
      </c>
      <c r="AB4160" t="str">
        <f t="shared" si="1581"/>
        <v>Symbolic Poster</v>
      </c>
      <c r="AC4160" t="s">
        <v>19657</v>
      </c>
      <c r="AD4160" t="s">
        <v>19658</v>
      </c>
      <c r="AE4160">
        <v>315</v>
      </c>
      <c r="AF4160" t="str">
        <f t="shared" si="1582"/>
        <v>Very Low</v>
      </c>
      <c r="AG4160" t="s">
        <v>9</v>
      </c>
      <c r="AH4160" t="s">
        <v>10</v>
      </c>
      <c r="AI4160" t="s">
        <v>66</v>
      </c>
      <c r="AJ4160" t="str">
        <f t="shared" si="1583"/>
        <v>Family</v>
      </c>
      <c r="AK4160">
        <v>2800000</v>
      </c>
      <c r="AL4160" t="str">
        <f t="shared" si="1584"/>
        <v>Low Budget</v>
      </c>
      <c r="AM4160">
        <v>1974</v>
      </c>
      <c r="AN4160">
        <f t="shared" si="1585"/>
        <v>51</v>
      </c>
      <c r="AO4160" t="str">
        <f t="shared" si="1586"/>
        <v>Old Classic</v>
      </c>
      <c r="AP4160">
        <v>595</v>
      </c>
      <c r="AQ4160" t="str">
        <f t="shared" si="1587"/>
        <v>Very Low</v>
      </c>
      <c r="AR4160">
        <v>8</v>
      </c>
      <c r="AS4160" t="str">
        <f t="shared" si="1588"/>
        <v>Excellent</v>
      </c>
      <c r="AT4160">
        <v>1.85</v>
      </c>
      <c r="AU4160" t="str">
        <f t="shared" si="1589"/>
        <v>HDTV / Widescreen</v>
      </c>
      <c r="AV4160">
        <v>14000</v>
      </c>
      <c r="AW4160" t="str">
        <f t="shared" si="1590"/>
        <v>Medium</v>
      </c>
    </row>
    <row r="4161" spans="1:49" x14ac:dyDescent="0.3">
      <c r="A4161" t="s">
        <v>0</v>
      </c>
      <c r="B4161" t="s">
        <v>2466</v>
      </c>
      <c r="C4161">
        <v>280</v>
      </c>
      <c r="D4161" t="str">
        <f t="shared" si="1570"/>
        <v>Medium</v>
      </c>
      <c r="E4161">
        <v>95</v>
      </c>
      <c r="F4161" t="str">
        <f t="shared" si="1571"/>
        <v>1h 35m</v>
      </c>
      <c r="G4161" t="str">
        <f t="shared" si="1572"/>
        <v>Standard Movie</v>
      </c>
      <c r="H4161">
        <v>0</v>
      </c>
      <c r="I4161" t="str">
        <f t="shared" si="1573"/>
        <v>Very Low</v>
      </c>
      <c r="J4161">
        <v>192</v>
      </c>
      <c r="K4161" t="str">
        <f t="shared" si="1574"/>
        <v>Very Low</v>
      </c>
      <c r="L4161" t="s">
        <v>4471</v>
      </c>
      <c r="M4161">
        <v>569</v>
      </c>
      <c r="N4161" t="str">
        <f t="shared" si="1575"/>
        <v>Low</v>
      </c>
      <c r="O4161">
        <v>952620</v>
      </c>
      <c r="P4161" t="str">
        <f t="shared" si="1576"/>
        <v>Flop</v>
      </c>
      <c r="Q4161" t="s">
        <v>6374</v>
      </c>
      <c r="R4161" t="str">
        <f t="shared" si="1577"/>
        <v>Horror</v>
      </c>
      <c r="S4161">
        <f t="shared" si="1578"/>
        <v>1</v>
      </c>
      <c r="T4161" t="s">
        <v>5032</v>
      </c>
      <c r="U4161" t="s">
        <v>19659</v>
      </c>
      <c r="V4161">
        <v>40800</v>
      </c>
      <c r="W4161" t="str">
        <f t="shared" si="1579"/>
        <v>Low</v>
      </c>
      <c r="X4161">
        <v>1797</v>
      </c>
      <c r="Y4161" t="str">
        <f t="shared" si="1580"/>
        <v>Low</v>
      </c>
      <c r="Z4161" t="s">
        <v>19660</v>
      </c>
      <c r="AA4161">
        <v>0</v>
      </c>
      <c r="AB4161" t="str">
        <f t="shared" si="1581"/>
        <v>Symbolic Poster</v>
      </c>
      <c r="AC4161" t="s">
        <v>19661</v>
      </c>
      <c r="AD4161" t="s">
        <v>19662</v>
      </c>
      <c r="AE4161">
        <v>332</v>
      </c>
      <c r="AF4161" t="str">
        <f t="shared" si="1582"/>
        <v>Very Low</v>
      </c>
      <c r="AG4161" t="s">
        <v>9</v>
      </c>
      <c r="AH4161" t="s">
        <v>10</v>
      </c>
      <c r="AI4161" t="s">
        <v>556</v>
      </c>
      <c r="AJ4161" t="str">
        <f t="shared" si="1583"/>
        <v>Adult</v>
      </c>
      <c r="AK4161">
        <v>2000000</v>
      </c>
      <c r="AL4161" t="str">
        <f t="shared" si="1584"/>
        <v>Low Budget</v>
      </c>
      <c r="AM4161">
        <v>2007</v>
      </c>
      <c r="AN4161">
        <f t="shared" si="1585"/>
        <v>18</v>
      </c>
      <c r="AO4161" t="str">
        <f t="shared" si="1586"/>
        <v>Old Classic</v>
      </c>
      <c r="AP4161">
        <v>529</v>
      </c>
      <c r="AQ4161" t="str">
        <f t="shared" si="1587"/>
        <v>Very Low</v>
      </c>
      <c r="AR4161">
        <v>5.7</v>
      </c>
      <c r="AS4161" t="str">
        <f t="shared" si="1588"/>
        <v>Below Average</v>
      </c>
      <c r="AT4161">
        <v>1.85</v>
      </c>
      <c r="AU4161" t="str">
        <f t="shared" si="1589"/>
        <v>HDTV / Widescreen</v>
      </c>
      <c r="AV4161">
        <v>0</v>
      </c>
      <c r="AW4161" t="str">
        <f t="shared" si="1590"/>
        <v>Very Low</v>
      </c>
    </row>
    <row r="4162" spans="1:49" x14ac:dyDescent="0.3">
      <c r="A4162" t="s">
        <v>0</v>
      </c>
      <c r="B4162" t="s">
        <v>19663</v>
      </c>
      <c r="C4162">
        <v>15</v>
      </c>
      <c r="D4162" t="str">
        <f t="shared" si="1570"/>
        <v>Very Low</v>
      </c>
      <c r="E4162">
        <v>144</v>
      </c>
      <c r="F4162" t="str">
        <f t="shared" si="1571"/>
        <v>2h 24m</v>
      </c>
      <c r="G4162" t="str">
        <f t="shared" si="1572"/>
        <v>Long Movie</v>
      </c>
      <c r="H4162">
        <v>124</v>
      </c>
      <c r="I4162" t="str">
        <f t="shared" si="1573"/>
        <v>Very Low</v>
      </c>
      <c r="J4162">
        <v>327</v>
      </c>
      <c r="K4162" t="str">
        <f t="shared" si="1574"/>
        <v>Very Low</v>
      </c>
      <c r="L4162" t="s">
        <v>19664</v>
      </c>
      <c r="M4162">
        <v>464</v>
      </c>
      <c r="N4162" t="str">
        <f t="shared" si="1575"/>
        <v>Low</v>
      </c>
      <c r="O4162">
        <f>O4161</f>
        <v>952620</v>
      </c>
      <c r="P4162" t="str">
        <f t="shared" si="1576"/>
        <v>Flop</v>
      </c>
      <c r="Q4162" t="s">
        <v>1386</v>
      </c>
      <c r="R4162" t="str">
        <f t="shared" si="1577"/>
        <v>Comedy</v>
      </c>
      <c r="S4162">
        <f t="shared" si="1578"/>
        <v>3</v>
      </c>
      <c r="T4162" t="s">
        <v>18360</v>
      </c>
      <c r="U4162" t="s">
        <v>19665</v>
      </c>
      <c r="V4162">
        <v>27569</v>
      </c>
      <c r="W4162" t="str">
        <f t="shared" si="1579"/>
        <v>Low</v>
      </c>
      <c r="X4162">
        <v>1761</v>
      </c>
      <c r="Y4162" t="str">
        <f t="shared" si="1580"/>
        <v>Low</v>
      </c>
      <c r="Z4162" t="s">
        <v>15869</v>
      </c>
      <c r="AA4162">
        <v>0</v>
      </c>
      <c r="AB4162" t="str">
        <f t="shared" si="1581"/>
        <v>Symbolic Poster</v>
      </c>
      <c r="AC4162" t="s">
        <v>19666</v>
      </c>
      <c r="AD4162" t="s">
        <v>19667</v>
      </c>
      <c r="AE4162">
        <v>106</v>
      </c>
      <c r="AF4162" t="str">
        <f t="shared" si="1582"/>
        <v>Very Low</v>
      </c>
      <c r="AG4162" t="s">
        <v>5582</v>
      </c>
      <c r="AH4162" t="s">
        <v>5583</v>
      </c>
      <c r="AI4162" t="s">
        <v>11</v>
      </c>
      <c r="AJ4162" t="str">
        <f t="shared" si="1583"/>
        <v>Teen</v>
      </c>
      <c r="AK4162">
        <v>120000000</v>
      </c>
      <c r="AL4162" t="str">
        <f t="shared" si="1584"/>
        <v>High Budget</v>
      </c>
      <c r="AM4162">
        <v>2006</v>
      </c>
      <c r="AN4162">
        <f t="shared" si="1585"/>
        <v>19</v>
      </c>
      <c r="AO4162" t="str">
        <f t="shared" si="1586"/>
        <v>Old Classic</v>
      </c>
      <c r="AP4162">
        <v>426</v>
      </c>
      <c r="AQ4162" t="str">
        <f t="shared" si="1587"/>
        <v>Very Low</v>
      </c>
      <c r="AR4162">
        <v>8.1999999999999993</v>
      </c>
      <c r="AS4162" t="str">
        <f t="shared" si="1588"/>
        <v>Excellent</v>
      </c>
      <c r="AT4162">
        <v>2.35</v>
      </c>
      <c r="AU4162" t="str">
        <f t="shared" si="1589"/>
        <v>Cinematic Widescreen</v>
      </c>
      <c r="AV4162">
        <v>349</v>
      </c>
      <c r="AW4162" t="str">
        <f t="shared" si="1590"/>
        <v>Very Low</v>
      </c>
    </row>
    <row r="4163" spans="1:49" x14ac:dyDescent="0.3">
      <c r="A4163" t="s">
        <v>0</v>
      </c>
      <c r="B4163" t="s">
        <v>19668</v>
      </c>
      <c r="C4163">
        <v>61</v>
      </c>
      <c r="D4163" t="str">
        <f t="shared" ref="D4163:D4226" si="1604">IF(C4163&lt;=50,"Very Low",
IF(C4163&lt;=200,"Low",
IF(C4163&lt;=500,"Medium",
IF(C4163&lt;=1000,"High","Very High"))))</f>
        <v>Low</v>
      </c>
      <c r="E4163">
        <v>113</v>
      </c>
      <c r="F4163" t="str">
        <f t="shared" ref="F4163:F4226" si="1605">INT(E4163/60) &amp; "h " &amp; MOD(E4163,60) &amp; "m"</f>
        <v>1h 53m</v>
      </c>
      <c r="G4163" t="str">
        <f t="shared" ref="G4163:G4226" si="1606">IF(E4163&lt;60,"Short Film",IF(E4163&lt;90,"Featurette",IF(E4163&lt;=120,"Standard Movie",IF(E4163&lt;=180,"Long Movie","Epic"))))</f>
        <v>Standard Movie</v>
      </c>
      <c r="H4163">
        <v>9</v>
      </c>
      <c r="I4163" t="str">
        <f t="shared" ref="I4163:I4226" si="1607">IF(H4163&lt;=1000,"Very Low",IF(H4163&lt;=10000,"Low",IF(H4163&lt;=50000,"Medium",IF(H4163&lt;=200000,"High","Very High"))))</f>
        <v>Very Low</v>
      </c>
      <c r="J4163">
        <v>42</v>
      </c>
      <c r="K4163" t="str">
        <f t="shared" ref="K4163:K4226" si="1608">IF(J4163&lt;=1000,"Very Low",IF(J4163&lt;=10000,"Low",IF(J4163&lt;=50000,"Medium",IF(J4163&lt;=200000,"High","Very High"))))</f>
        <v>Very Low</v>
      </c>
      <c r="L4163" t="s">
        <v>19669</v>
      </c>
      <c r="M4163">
        <v>402</v>
      </c>
      <c r="N4163" t="str">
        <f t="shared" ref="N4163:N4226" si="1609">IF(A4163&lt;=1000,"Very Low",
IF(M4163&lt;=10000,"Low",IF(M4163&lt;=50000,"Medium",IF(M4163&lt;=200000,"High","Very High"))))</f>
        <v>Low</v>
      </c>
      <c r="O4163">
        <v>9054736</v>
      </c>
      <c r="P4163" t="str">
        <f t="shared" ref="P4163:P4226" si="1610">IF(AND(O4163&gt;=500000000),"Blockbuster",
IF(AND(O4163&gt;=200000000,O4163&lt;=499999999),"Superhit",
IF(AND(O4163&gt;=50000000,O4163&lt;=199999999),"Hit",
IF(AND(O4163&gt;=10000000,O4163&lt;=49999999),"Average",
IF(AND(O4163&lt;=10000000),"Flop","")))))</f>
        <v>Flop</v>
      </c>
      <c r="Q4163" t="s">
        <v>3380</v>
      </c>
      <c r="R4163" t="str">
        <f t="shared" ref="R4163:R4226" si="1611">LEFT(Q4163, FIND("|",Q4163&amp;"|")-1)</f>
        <v>Drama</v>
      </c>
      <c r="S4163">
        <f t="shared" ref="S4163:S4226" si="1612">LEN(Q4163)-LEN(SUBSTITUTE(Q4163,"|",""))+1</f>
        <v>1</v>
      </c>
      <c r="T4163" t="s">
        <v>1337</v>
      </c>
      <c r="U4163" t="s">
        <v>19670</v>
      </c>
      <c r="V4163">
        <v>5744</v>
      </c>
      <c r="W4163" t="str">
        <f t="shared" ref="W4163:W4226" si="1613">IF(V4163&lt;=10000,"Very Low",IF(V4163&lt;=50000,"Low",IF(V4163&lt;=200000,"Medium",IF(V4163&lt;=500000,"High","Very High"))))</f>
        <v>Very Low</v>
      </c>
      <c r="X4163">
        <v>787</v>
      </c>
      <c r="Y4163" t="str">
        <f t="shared" ref="Y4163:Y4226" si="1614">IF(X4163&lt;=1000,"Very Low",IF(X4163&lt;=10000,"Low",IF(X4163&lt;=50000,"Medium",IF(X4163&lt;=200000,"High","Very High"))))</f>
        <v>Very Low</v>
      </c>
      <c r="Z4163" t="s">
        <v>19671</v>
      </c>
      <c r="AA4163">
        <v>1</v>
      </c>
      <c r="AB4163" t="str">
        <f t="shared" ref="AB4163:AB4226" si="1615">IF(AA4163=0,"Symbolic Poster",IF(AA4163=1,"Solo Star Poster",IF(AA4163&lt;=3,"Duo/Trio Poster","Ensemble Poster")))</f>
        <v>Solo Star Poster</v>
      </c>
      <c r="AC4163" t="s">
        <v>19672</v>
      </c>
      <c r="AD4163" t="s">
        <v>19673</v>
      </c>
      <c r="AE4163">
        <v>57</v>
      </c>
      <c r="AF4163" t="str">
        <f t="shared" ref="AF4163:AF4226" si="1616">IF(AE4163&lt;=500,"Very Low",IF(AE4163&lt;=2000,"Low",IF(AE4163&lt;=5000,"Medium",IF(AE4163&lt;=15000,"High","Very High"))))</f>
        <v>Very Low</v>
      </c>
      <c r="AG4163" t="s">
        <v>9</v>
      </c>
      <c r="AH4163" t="s">
        <v>10</v>
      </c>
      <c r="AI4163" t="s">
        <v>556</v>
      </c>
      <c r="AJ4163" t="str">
        <f t="shared" ref="AJ4163:AJ4226" si="1617">IF(OR(AI4163="G",AI4163="PG",AI4163="U",AI4163="TV-Y",AI4163="TV-G"),"Family",IF(OR(AI4163="PG-13",AI4163="UA",AI4163="TV-14"),"Teen",IF(OR(AI4163="R",AI4163="NC-17",AI4163="A",AI4163="TV-MA"),"Adult",IF(AI4163="Not Rated","No Rating","Other/Unknown"))))</f>
        <v>Adult</v>
      </c>
      <c r="AK4163">
        <v>2700000</v>
      </c>
      <c r="AL4163" t="str">
        <f t="shared" ref="AL4163:AL4226" si="1618">IF(AK4163&gt;=200000000,"Very High Budget",
IF(AND(AK4163&gt;=100000000,AK4163&lt;=199999999),"High Budget",
IF(AND(AK4163&gt;=30000000,AK4163&lt;=99999999),"Medium Budget",
IF(AK4163&lt;30000000,"Low Budget",""))))</f>
        <v>Low Budget</v>
      </c>
      <c r="AM4163">
        <v>1997</v>
      </c>
      <c r="AN4163">
        <f t="shared" ref="AN4163:AN4226" si="1619">$AY$20-AM4163</f>
        <v>28</v>
      </c>
      <c r="AO4163" t="str">
        <f t="shared" ref="AO4163:AO4226" si="1620">IF(AN4163&lt;=5,"Recent",IF(AND(AN4163&gt;=6,AN4163&lt;=15),"Modern Classic",IF(AN4163&gt;15,"Old Classic","")))</f>
        <v>Old Classic</v>
      </c>
      <c r="AP4163">
        <v>222</v>
      </c>
      <c r="AQ4163" t="str">
        <f t="shared" ref="AQ4163:AQ4226" si="1621">IF(AP4163&lt;=1000,"Very Low",IF(AP4163&lt;=10000,"Low",IF(AP4163&lt;=50000,"Medium",IF(AP4163&lt;=200000,"High","Very High"))))</f>
        <v>Very Low</v>
      </c>
      <c r="AR4163">
        <v>7.1</v>
      </c>
      <c r="AS4163" t="str">
        <f t="shared" ref="AS4163:AS4226" si="1622">IF(AND(AR4163&gt;=9,AR4163&lt;=10),"Master Piece",
IF(AND(AR4163&gt;=8,AR4163&lt;9),"Excellent",
IF(AND(AR4163&gt;=7,AR4163&lt;8),"Good",
IF(AND(AR4163&gt;=6,AR4163&lt;7),"Average",
IF(AND(AR4163&gt;=5,AR4163&lt;6),"Below Average",
IF(AND(AR4163&gt;=4,AR4163&lt;5),"Poor",
IF(AND(AR4163&gt;=3,AR4163&lt;4),"Very Poor",
IF(AND(AR4163&gt;=0,AR4163&lt;3),"Terrible",""))))))))</f>
        <v>Good</v>
      </c>
      <c r="AT4163">
        <v>1.66</v>
      </c>
      <c r="AU4163" t="str">
        <f t="shared" ref="AU4163:AU4226" si="1623">IF(AND(AT4163&gt;=1.3,AT4163&lt;=1.4),"Classic",IF(AND(AT4163&gt;=1.7,AT4163&lt;=1.9),"HDTV / Widescreen",IF(AND(AT4163&gt;=2.2,AT4163&lt;=2.4),"Cinematic Widescreen",IF(AND(AT4163&gt;=1.4,AT4163&lt;=1.6),"Standard Academy",IF(AT4163&gt;=2.4,"Ultra Widescreen","")))))</f>
        <v/>
      </c>
      <c r="AV4163">
        <v>381</v>
      </c>
      <c r="AW4163" t="str">
        <f t="shared" ref="AW4163:AW4226" si="1624">IF(AV4163&lt;=1000,"Very Low",IF(AV4163&lt;=10000,"Low",IF(AV4163&lt;=50000,"Medium",IF(AV4163&lt;=200000,"High","Very High"))))</f>
        <v>Very Low</v>
      </c>
    </row>
    <row r="4164" spans="1:49" x14ac:dyDescent="0.3">
      <c r="A4164" t="s">
        <v>0</v>
      </c>
      <c r="B4164" t="s">
        <v>14327</v>
      </c>
      <c r="C4164">
        <v>33</v>
      </c>
      <c r="D4164" t="str">
        <f t="shared" si="1604"/>
        <v>Very Low</v>
      </c>
      <c r="E4164">
        <v>118</v>
      </c>
      <c r="F4164" t="str">
        <f t="shared" si="1605"/>
        <v>1h 58m</v>
      </c>
      <c r="G4164" t="str">
        <f t="shared" si="1606"/>
        <v>Standard Movie</v>
      </c>
      <c r="H4164">
        <v>19</v>
      </c>
      <c r="I4164" t="str">
        <f t="shared" si="1607"/>
        <v>Very Low</v>
      </c>
      <c r="J4164">
        <v>48</v>
      </c>
      <c r="K4164" t="str">
        <f t="shared" si="1608"/>
        <v>Very Low</v>
      </c>
      <c r="L4164" t="s">
        <v>19674</v>
      </c>
      <c r="M4164">
        <v>481</v>
      </c>
      <c r="N4164" t="str">
        <f t="shared" si="1609"/>
        <v>Low</v>
      </c>
      <c r="O4164">
        <f t="shared" ref="O4164:O4169" si="1625">O4163</f>
        <v>9054736</v>
      </c>
      <c r="P4164" t="str">
        <f t="shared" si="1610"/>
        <v>Flop</v>
      </c>
      <c r="Q4164" t="s">
        <v>19675</v>
      </c>
      <c r="R4164" t="str">
        <f t="shared" si="1611"/>
        <v>Adventure</v>
      </c>
      <c r="S4164">
        <f t="shared" si="1612"/>
        <v>3</v>
      </c>
      <c r="T4164" t="s">
        <v>10612</v>
      </c>
      <c r="U4164" t="s">
        <v>19676</v>
      </c>
      <c r="V4164">
        <v>8856</v>
      </c>
      <c r="W4164" t="str">
        <f t="shared" si="1613"/>
        <v>Very Low</v>
      </c>
      <c r="X4164">
        <v>681</v>
      </c>
      <c r="Y4164" t="str">
        <f t="shared" si="1614"/>
        <v>Very Low</v>
      </c>
      <c r="Z4164" t="s">
        <v>19677</v>
      </c>
      <c r="AA4164">
        <v>0</v>
      </c>
      <c r="AB4164" t="str">
        <f t="shared" si="1615"/>
        <v>Symbolic Poster</v>
      </c>
      <c r="AC4164" t="s">
        <v>19678</v>
      </c>
      <c r="AD4164" t="s">
        <v>19679</v>
      </c>
      <c r="AE4164">
        <v>90</v>
      </c>
      <c r="AF4164" t="str">
        <f t="shared" si="1616"/>
        <v>Very Low</v>
      </c>
      <c r="AG4164" t="s">
        <v>9</v>
      </c>
      <c r="AH4164" t="s">
        <v>10</v>
      </c>
      <c r="AI4164" t="s">
        <v>248</v>
      </c>
      <c r="AJ4164" t="str">
        <f t="shared" si="1617"/>
        <v>Family</v>
      </c>
      <c r="AK4164">
        <v>2700000</v>
      </c>
      <c r="AL4164" t="str">
        <f t="shared" si="1618"/>
        <v>Low Budget</v>
      </c>
      <c r="AM4164">
        <v>1979</v>
      </c>
      <c r="AN4164">
        <f t="shared" si="1619"/>
        <v>46</v>
      </c>
      <c r="AO4164" t="str">
        <f t="shared" si="1620"/>
        <v>Old Classic</v>
      </c>
      <c r="AP4164">
        <v>81</v>
      </c>
      <c r="AQ4164" t="str">
        <f t="shared" si="1621"/>
        <v>Very Low</v>
      </c>
      <c r="AR4164">
        <v>7.4</v>
      </c>
      <c r="AS4164" t="str">
        <f t="shared" si="1622"/>
        <v>Good</v>
      </c>
      <c r="AT4164">
        <v>1.85</v>
      </c>
      <c r="AU4164" t="str">
        <f t="shared" si="1623"/>
        <v>HDTV / Widescreen</v>
      </c>
      <c r="AV4164">
        <v>0</v>
      </c>
      <c r="AW4164" t="str">
        <f t="shared" si="1624"/>
        <v>Very Low</v>
      </c>
    </row>
    <row r="4165" spans="1:49" x14ac:dyDescent="0.3">
      <c r="A4165" t="s">
        <v>0</v>
      </c>
      <c r="B4165" t="s">
        <v>19680</v>
      </c>
      <c r="C4165">
        <v>1</v>
      </c>
      <c r="D4165" t="str">
        <f t="shared" si="1604"/>
        <v>Very Low</v>
      </c>
      <c r="E4165">
        <v>141</v>
      </c>
      <c r="F4165" t="str">
        <f t="shared" si="1605"/>
        <v>2h 21m</v>
      </c>
      <c r="G4165" t="str">
        <f t="shared" si="1606"/>
        <v>Long Movie</v>
      </c>
      <c r="H4165">
        <v>2</v>
      </c>
      <c r="I4165" t="str">
        <f t="shared" si="1607"/>
        <v>Very Low</v>
      </c>
      <c r="J4165">
        <v>32</v>
      </c>
      <c r="K4165" t="str">
        <f t="shared" si="1608"/>
        <v>Very Low</v>
      </c>
      <c r="L4165" t="s">
        <v>19681</v>
      </c>
      <c r="M4165">
        <v>258</v>
      </c>
      <c r="N4165" t="str">
        <f t="shared" si="1609"/>
        <v>Low</v>
      </c>
      <c r="O4165">
        <f t="shared" si="1625"/>
        <v>9054736</v>
      </c>
      <c r="P4165" t="str">
        <f t="shared" si="1610"/>
        <v>Flop</v>
      </c>
      <c r="Q4165" t="s">
        <v>19682</v>
      </c>
      <c r="R4165" t="str">
        <f t="shared" si="1611"/>
        <v>Romance</v>
      </c>
      <c r="S4165">
        <f t="shared" si="1612"/>
        <v>1</v>
      </c>
      <c r="T4165" t="s">
        <v>19683</v>
      </c>
      <c r="U4165" t="s">
        <v>19684</v>
      </c>
      <c r="V4165">
        <v>745</v>
      </c>
      <c r="W4165" t="str">
        <f t="shared" si="1613"/>
        <v>Very Low</v>
      </c>
      <c r="X4165">
        <v>434</v>
      </c>
      <c r="Y4165" t="str">
        <f t="shared" si="1614"/>
        <v>Very Low</v>
      </c>
      <c r="Z4165" t="s">
        <v>19685</v>
      </c>
      <c r="AA4165">
        <v>2</v>
      </c>
      <c r="AB4165" t="str">
        <f t="shared" si="1615"/>
        <v>Duo/Trio Poster</v>
      </c>
      <c r="AC4165" t="str">
        <f>AC4164</f>
        <v>black horse|boy horse relationship|horse|rescued by a horse|training</v>
      </c>
      <c r="AD4165" t="s">
        <v>19686</v>
      </c>
      <c r="AE4165">
        <v>8</v>
      </c>
      <c r="AF4165" t="str">
        <f t="shared" si="1616"/>
        <v>Very Low</v>
      </c>
      <c r="AG4165" t="s">
        <v>19687</v>
      </c>
      <c r="AH4165" t="s">
        <v>239</v>
      </c>
      <c r="AI4165" t="str">
        <f>AI4164</f>
        <v>G</v>
      </c>
      <c r="AJ4165" t="str">
        <f t="shared" si="1617"/>
        <v>Family</v>
      </c>
      <c r="AK4165">
        <v>3000000</v>
      </c>
      <c r="AL4165" t="str">
        <f t="shared" si="1618"/>
        <v>Low Budget</v>
      </c>
      <c r="AM4165">
        <v>2015</v>
      </c>
      <c r="AN4165">
        <f t="shared" si="1619"/>
        <v>10</v>
      </c>
      <c r="AO4165" t="str">
        <f t="shared" si="1620"/>
        <v>Modern Classic</v>
      </c>
      <c r="AP4165">
        <v>85</v>
      </c>
      <c r="AQ4165" t="str">
        <f t="shared" si="1621"/>
        <v>Very Low</v>
      </c>
      <c r="AR4165">
        <v>6.6</v>
      </c>
      <c r="AS4165" t="str">
        <f t="shared" si="1622"/>
        <v>Average</v>
      </c>
      <c r="AT4165">
        <f>AT4164</f>
        <v>1.85</v>
      </c>
      <c r="AU4165" t="str">
        <f t="shared" si="1623"/>
        <v>HDTV / Widescreen</v>
      </c>
      <c r="AV4165">
        <v>50</v>
      </c>
      <c r="AW4165" t="str">
        <f t="shared" si="1624"/>
        <v>Very Low</v>
      </c>
    </row>
    <row r="4166" spans="1:49" x14ac:dyDescent="0.3">
      <c r="A4166" t="s">
        <v>0</v>
      </c>
      <c r="B4166" t="s">
        <v>19688</v>
      </c>
      <c r="C4166">
        <v>2</v>
      </c>
      <c r="D4166" t="str">
        <f t="shared" si="1604"/>
        <v>Very Low</v>
      </c>
      <c r="E4166">
        <v>90</v>
      </c>
      <c r="F4166" t="str">
        <f t="shared" si="1605"/>
        <v>1h 30m</v>
      </c>
      <c r="G4166" t="str">
        <f t="shared" si="1606"/>
        <v>Standard Movie</v>
      </c>
      <c r="H4166">
        <v>0</v>
      </c>
      <c r="I4166" t="str">
        <f t="shared" si="1607"/>
        <v>Very Low</v>
      </c>
      <c r="J4166">
        <v>13</v>
      </c>
      <c r="K4166" t="str">
        <f t="shared" si="1608"/>
        <v>Very Low</v>
      </c>
      <c r="L4166" t="s">
        <v>19689</v>
      </c>
      <c r="M4166">
        <v>122</v>
      </c>
      <c r="N4166" t="str">
        <f t="shared" si="1609"/>
        <v>Low</v>
      </c>
      <c r="O4166">
        <f t="shared" si="1625"/>
        <v>9054736</v>
      </c>
      <c r="P4166" t="str">
        <f t="shared" si="1610"/>
        <v>Flop</v>
      </c>
      <c r="Q4166" t="s">
        <v>19690</v>
      </c>
      <c r="R4166" t="str">
        <f t="shared" si="1611"/>
        <v>Action</v>
      </c>
      <c r="S4166">
        <f t="shared" si="1612"/>
        <v>5</v>
      </c>
      <c r="T4166" t="s">
        <v>10268</v>
      </c>
      <c r="U4166" t="s">
        <v>19691</v>
      </c>
      <c r="V4166">
        <v>1828</v>
      </c>
      <c r="W4166" t="str">
        <f t="shared" si="1613"/>
        <v>Very Low</v>
      </c>
      <c r="X4166">
        <v>197</v>
      </c>
      <c r="Y4166" t="str">
        <f t="shared" si="1614"/>
        <v>Very Low</v>
      </c>
      <c r="Z4166" t="s">
        <v>19692</v>
      </c>
      <c r="AA4166">
        <v>0</v>
      </c>
      <c r="AB4166" t="str">
        <f t="shared" si="1615"/>
        <v>Symbolic Poster</v>
      </c>
      <c r="AC4166" t="s">
        <v>19693</v>
      </c>
      <c r="AD4166" t="s">
        <v>19694</v>
      </c>
      <c r="AE4166">
        <v>6</v>
      </c>
      <c r="AF4166" t="str">
        <f t="shared" si="1616"/>
        <v>Very Low</v>
      </c>
      <c r="AG4166" t="s">
        <v>15749</v>
      </c>
      <c r="AH4166" t="s">
        <v>7682</v>
      </c>
      <c r="AI4166" t="s">
        <v>4801</v>
      </c>
      <c r="AJ4166" t="str">
        <f t="shared" si="1617"/>
        <v>No Rating</v>
      </c>
      <c r="AK4166">
        <f>AK4165</f>
        <v>3000000</v>
      </c>
      <c r="AL4166" t="str">
        <f t="shared" si="1618"/>
        <v>Low Budget</v>
      </c>
      <c r="AM4166">
        <v>2008</v>
      </c>
      <c r="AN4166">
        <f t="shared" si="1619"/>
        <v>17</v>
      </c>
      <c r="AO4166" t="str">
        <f t="shared" si="1620"/>
        <v>Old Classic</v>
      </c>
      <c r="AP4166">
        <v>33</v>
      </c>
      <c r="AQ4166" t="str">
        <f t="shared" si="1621"/>
        <v>Very Low</v>
      </c>
      <c r="AR4166">
        <v>5.7</v>
      </c>
      <c r="AS4166" t="str">
        <f t="shared" si="1622"/>
        <v>Below Average</v>
      </c>
      <c r="AT4166">
        <v>1.85</v>
      </c>
      <c r="AU4166" t="str">
        <f t="shared" si="1623"/>
        <v>HDTV / Widescreen</v>
      </c>
      <c r="AV4166">
        <v>77</v>
      </c>
      <c r="AW4166" t="str">
        <f t="shared" si="1624"/>
        <v>Very Low</v>
      </c>
    </row>
    <row r="4167" spans="1:49" x14ac:dyDescent="0.3">
      <c r="A4167" t="s">
        <v>0</v>
      </c>
      <c r="B4167" t="s">
        <v>19101</v>
      </c>
      <c r="C4167">
        <v>27</v>
      </c>
      <c r="D4167" t="str">
        <f t="shared" si="1604"/>
        <v>Very Low</v>
      </c>
      <c r="E4167">
        <v>109</v>
      </c>
      <c r="F4167" t="str">
        <f t="shared" si="1605"/>
        <v>1h 49m</v>
      </c>
      <c r="G4167" t="str">
        <f t="shared" si="1606"/>
        <v>Standard Movie</v>
      </c>
      <c r="H4167">
        <v>673</v>
      </c>
      <c r="I4167" t="str">
        <f t="shared" si="1607"/>
        <v>Very Low</v>
      </c>
      <c r="J4167">
        <v>359</v>
      </c>
      <c r="K4167" t="str">
        <f t="shared" si="1608"/>
        <v>Very Low</v>
      </c>
      <c r="L4167" t="s">
        <v>19695</v>
      </c>
      <c r="M4167">
        <v>756</v>
      </c>
      <c r="N4167" t="str">
        <f t="shared" si="1609"/>
        <v>Low</v>
      </c>
      <c r="O4167">
        <f t="shared" si="1625"/>
        <v>9054736</v>
      </c>
      <c r="P4167" t="str">
        <f t="shared" si="1610"/>
        <v>Flop</v>
      </c>
      <c r="Q4167" t="s">
        <v>11619</v>
      </c>
      <c r="R4167" t="str">
        <f t="shared" si="1611"/>
        <v>Adventure</v>
      </c>
      <c r="S4167">
        <f t="shared" si="1612"/>
        <v>3</v>
      </c>
      <c r="T4167" t="s">
        <v>10859</v>
      </c>
      <c r="U4167" t="s">
        <v>19696</v>
      </c>
      <c r="V4167">
        <v>5786</v>
      </c>
      <c r="W4167" t="str">
        <f t="shared" si="1613"/>
        <v>Very Low</v>
      </c>
      <c r="X4167">
        <v>1949</v>
      </c>
      <c r="Y4167" t="str">
        <f t="shared" si="1614"/>
        <v>Low</v>
      </c>
      <c r="Z4167" t="s">
        <v>12360</v>
      </c>
      <c r="AA4167">
        <v>1</v>
      </c>
      <c r="AB4167" t="str">
        <f t="shared" si="1615"/>
        <v>Solo Star Poster</v>
      </c>
      <c r="AC4167" t="s">
        <v>19697</v>
      </c>
      <c r="AD4167" t="s">
        <v>19698</v>
      </c>
      <c r="AE4167">
        <v>65</v>
      </c>
      <c r="AF4167" t="str">
        <f t="shared" si="1616"/>
        <v>Very Low</v>
      </c>
      <c r="AG4167" t="s">
        <v>9</v>
      </c>
      <c r="AH4167" t="s">
        <v>10</v>
      </c>
      <c r="AI4167" t="s">
        <v>4801</v>
      </c>
      <c r="AJ4167" t="str">
        <f t="shared" si="1617"/>
        <v>No Rating</v>
      </c>
      <c r="AK4167">
        <v>2686585</v>
      </c>
      <c r="AL4167" t="str">
        <f t="shared" si="1618"/>
        <v>Low Budget</v>
      </c>
      <c r="AM4167">
        <v>1963</v>
      </c>
      <c r="AN4167">
        <f t="shared" si="1619"/>
        <v>62</v>
      </c>
      <c r="AO4167" t="str">
        <f t="shared" si="1620"/>
        <v>Old Classic</v>
      </c>
      <c r="AP4167">
        <v>370</v>
      </c>
      <c r="AQ4167" t="str">
        <f t="shared" si="1621"/>
        <v>Very Low</v>
      </c>
      <c r="AR4167">
        <v>6.9</v>
      </c>
      <c r="AS4167" t="str">
        <f t="shared" si="1622"/>
        <v>Average</v>
      </c>
      <c r="AT4167">
        <v>1.85</v>
      </c>
      <c r="AU4167" t="str">
        <f t="shared" si="1623"/>
        <v>HDTV / Widescreen</v>
      </c>
      <c r="AV4167">
        <v>573</v>
      </c>
      <c r="AW4167" t="str">
        <f t="shared" si="1624"/>
        <v>Very Low</v>
      </c>
    </row>
    <row r="4168" spans="1:49" x14ac:dyDescent="0.3">
      <c r="A4168" t="s">
        <v>0</v>
      </c>
      <c r="B4168" t="s">
        <v>19699</v>
      </c>
      <c r="C4168">
        <v>19</v>
      </c>
      <c r="D4168" t="str">
        <f t="shared" si="1604"/>
        <v>Very Low</v>
      </c>
      <c r="E4168">
        <v>95</v>
      </c>
      <c r="F4168" t="str">
        <f t="shared" si="1605"/>
        <v>1h 35m</v>
      </c>
      <c r="G4168" t="str">
        <f t="shared" si="1606"/>
        <v>Standard Movie</v>
      </c>
      <c r="H4168">
        <v>53</v>
      </c>
      <c r="I4168" t="str">
        <f t="shared" si="1607"/>
        <v>Very Low</v>
      </c>
      <c r="J4168">
        <v>2</v>
      </c>
      <c r="K4168" t="str">
        <f t="shared" si="1608"/>
        <v>Very Low</v>
      </c>
      <c r="L4168" t="s">
        <v>19700</v>
      </c>
      <c r="M4168">
        <v>20</v>
      </c>
      <c r="N4168" t="str">
        <f t="shared" si="1609"/>
        <v>Low</v>
      </c>
      <c r="O4168">
        <f t="shared" si="1625"/>
        <v>9054736</v>
      </c>
      <c r="P4168" t="str">
        <f t="shared" si="1610"/>
        <v>Flop</v>
      </c>
      <c r="Q4168" t="s">
        <v>2498</v>
      </c>
      <c r="R4168" t="str">
        <f t="shared" si="1611"/>
        <v>Comedy</v>
      </c>
      <c r="S4168">
        <f t="shared" si="1612"/>
        <v>2</v>
      </c>
      <c r="T4168" t="s">
        <v>19701</v>
      </c>
      <c r="U4168" t="s">
        <v>19702</v>
      </c>
      <c r="V4168">
        <v>1470</v>
      </c>
      <c r="W4168" t="str">
        <f t="shared" si="1613"/>
        <v>Very Low</v>
      </c>
      <c r="X4168">
        <v>25</v>
      </c>
      <c r="Y4168" t="str">
        <f t="shared" si="1614"/>
        <v>Very Low</v>
      </c>
      <c r="Z4168" t="s">
        <v>19703</v>
      </c>
      <c r="AA4168">
        <v>0</v>
      </c>
      <c r="AB4168" t="str">
        <f t="shared" si="1615"/>
        <v>Symbolic Poster</v>
      </c>
      <c r="AC4168" t="s">
        <v>19704</v>
      </c>
      <c r="AD4168" t="s">
        <v>19705</v>
      </c>
      <c r="AE4168">
        <v>5</v>
      </c>
      <c r="AF4168" t="str">
        <f t="shared" si="1616"/>
        <v>Very Low</v>
      </c>
      <c r="AG4168" t="s">
        <v>10461</v>
      </c>
      <c r="AH4168" t="s">
        <v>10462</v>
      </c>
      <c r="AI4168" t="str">
        <f>AI4167</f>
        <v>Not Rated</v>
      </c>
      <c r="AJ4168" t="str">
        <f t="shared" si="1617"/>
        <v>No Rating</v>
      </c>
      <c r="AK4168">
        <v>2650000</v>
      </c>
      <c r="AL4168" t="str">
        <f t="shared" si="1618"/>
        <v>Low Budget</v>
      </c>
      <c r="AM4168">
        <v>1996</v>
      </c>
      <c r="AN4168">
        <f t="shared" si="1619"/>
        <v>29</v>
      </c>
      <c r="AO4168" t="str">
        <f t="shared" si="1620"/>
        <v>Old Classic</v>
      </c>
      <c r="AP4168">
        <v>3</v>
      </c>
      <c r="AQ4168" t="str">
        <f t="shared" si="1621"/>
        <v>Very Low</v>
      </c>
      <c r="AR4168">
        <v>7</v>
      </c>
      <c r="AS4168" t="str">
        <f t="shared" si="1622"/>
        <v>Good</v>
      </c>
      <c r="AT4168">
        <v>1.85</v>
      </c>
      <c r="AU4168" t="str">
        <f t="shared" si="1623"/>
        <v>HDTV / Widescreen</v>
      </c>
      <c r="AV4168">
        <v>121</v>
      </c>
      <c r="AW4168" t="str">
        <f t="shared" si="1624"/>
        <v>Very Low</v>
      </c>
    </row>
    <row r="4169" spans="1:49" x14ac:dyDescent="0.3">
      <c r="A4169" t="s">
        <v>718</v>
      </c>
      <c r="B4169" t="s">
        <v>18762</v>
      </c>
      <c r="C4169">
        <v>9</v>
      </c>
      <c r="D4169" t="str">
        <f t="shared" si="1604"/>
        <v>Very Low</v>
      </c>
      <c r="E4169">
        <v>122</v>
      </c>
      <c r="F4169" t="str">
        <f t="shared" si="1605"/>
        <v>2h 2m</v>
      </c>
      <c r="G4169" t="str">
        <f t="shared" si="1606"/>
        <v>Long Movie</v>
      </c>
      <c r="H4169">
        <v>149</v>
      </c>
      <c r="I4169" t="str">
        <f t="shared" si="1607"/>
        <v>Very Low</v>
      </c>
      <c r="J4169">
        <v>315</v>
      </c>
      <c r="K4169" t="str">
        <f t="shared" si="1608"/>
        <v>Very Low</v>
      </c>
      <c r="L4169" t="s">
        <v>19706</v>
      </c>
      <c r="M4169">
        <v>760</v>
      </c>
      <c r="N4169" t="str">
        <f t="shared" si="1609"/>
        <v>Low</v>
      </c>
      <c r="O4169">
        <f t="shared" si="1625"/>
        <v>9054736</v>
      </c>
      <c r="P4169" t="str">
        <f t="shared" si="1610"/>
        <v>Flop</v>
      </c>
      <c r="Q4169" t="s">
        <v>19707</v>
      </c>
      <c r="R4169" t="str">
        <f t="shared" si="1611"/>
        <v>Drama</v>
      </c>
      <c r="S4169">
        <f t="shared" si="1612"/>
        <v>4</v>
      </c>
      <c r="T4169" t="s">
        <v>15511</v>
      </c>
      <c r="U4169" t="s">
        <v>19708</v>
      </c>
      <c r="V4169">
        <v>1553</v>
      </c>
      <c r="W4169" t="str">
        <f t="shared" si="1613"/>
        <v>Very Low</v>
      </c>
      <c r="X4169">
        <v>2555</v>
      </c>
      <c r="Y4169" t="str">
        <f t="shared" si="1614"/>
        <v>Low</v>
      </c>
      <c r="Z4169" t="s">
        <v>19709</v>
      </c>
      <c r="AA4169">
        <v>0</v>
      </c>
      <c r="AB4169" t="str">
        <f t="shared" si="1615"/>
        <v>Symbolic Poster</v>
      </c>
      <c r="AC4169" t="s">
        <v>19710</v>
      </c>
      <c r="AD4169" t="s">
        <v>19711</v>
      </c>
      <c r="AE4169">
        <v>27</v>
      </c>
      <c r="AF4169" t="str">
        <f t="shared" si="1616"/>
        <v>Very Low</v>
      </c>
      <c r="AG4169" t="s">
        <v>9</v>
      </c>
      <c r="AH4169" t="s">
        <v>10</v>
      </c>
      <c r="AI4169" t="s">
        <v>15909</v>
      </c>
      <c r="AJ4169" t="str">
        <f t="shared" si="1617"/>
        <v>Other/Unknown</v>
      </c>
      <c r="AK4169">
        <v>2627000</v>
      </c>
      <c r="AL4169" t="str">
        <f t="shared" si="1618"/>
        <v>Low Budget</v>
      </c>
      <c r="AM4169">
        <v>1943</v>
      </c>
      <c r="AN4169">
        <f t="shared" si="1619"/>
        <v>82</v>
      </c>
      <c r="AO4169" t="str">
        <f t="shared" si="1620"/>
        <v>Old Classic</v>
      </c>
      <c r="AP4169">
        <v>675</v>
      </c>
      <c r="AQ4169" t="str">
        <f t="shared" si="1621"/>
        <v>Very Low</v>
      </c>
      <c r="AR4169">
        <v>7</v>
      </c>
      <c r="AS4169" t="str">
        <f t="shared" si="1622"/>
        <v>Good</v>
      </c>
      <c r="AT4169">
        <v>1.37</v>
      </c>
      <c r="AU4169" t="str">
        <f t="shared" si="1623"/>
        <v>Classic</v>
      </c>
      <c r="AV4169">
        <v>116</v>
      </c>
      <c r="AW4169" t="str">
        <f t="shared" si="1624"/>
        <v>Very Low</v>
      </c>
    </row>
    <row r="4170" spans="1:49" x14ac:dyDescent="0.3">
      <c r="A4170" t="s">
        <v>0</v>
      </c>
      <c r="B4170" t="s">
        <v>10296</v>
      </c>
      <c r="C4170">
        <v>121</v>
      </c>
      <c r="D4170" t="str">
        <f t="shared" si="1604"/>
        <v>Low</v>
      </c>
      <c r="E4170">
        <v>93</v>
      </c>
      <c r="F4170" t="str">
        <f t="shared" si="1605"/>
        <v>1h 33m</v>
      </c>
      <c r="G4170" t="str">
        <f t="shared" si="1606"/>
        <v>Standard Movie</v>
      </c>
      <c r="H4170">
        <v>0</v>
      </c>
      <c r="I4170" t="str">
        <f t="shared" si="1607"/>
        <v>Very Low</v>
      </c>
      <c r="J4170">
        <v>628</v>
      </c>
      <c r="K4170" t="str">
        <f t="shared" si="1608"/>
        <v>Very Low</v>
      </c>
      <c r="L4170" t="s">
        <v>18051</v>
      </c>
      <c r="M4170">
        <v>1000</v>
      </c>
      <c r="N4170" t="str">
        <f t="shared" si="1609"/>
        <v>Low</v>
      </c>
      <c r="O4170">
        <v>119500000</v>
      </c>
      <c r="P4170" t="str">
        <f t="shared" si="1610"/>
        <v>Hit</v>
      </c>
      <c r="Q4170" t="s">
        <v>4456</v>
      </c>
      <c r="R4170" t="str">
        <f t="shared" si="1611"/>
        <v>Comedy</v>
      </c>
      <c r="S4170">
        <f t="shared" si="1612"/>
        <v>2</v>
      </c>
      <c r="T4170" t="s">
        <v>5768</v>
      </c>
      <c r="U4170" t="s">
        <v>19712</v>
      </c>
      <c r="V4170">
        <v>95294</v>
      </c>
      <c r="W4170" t="str">
        <f t="shared" si="1613"/>
        <v>Medium</v>
      </c>
      <c r="X4170">
        <v>4701</v>
      </c>
      <c r="Y4170" t="str">
        <f t="shared" si="1614"/>
        <v>Low</v>
      </c>
      <c r="Z4170" t="s">
        <v>4079</v>
      </c>
      <c r="AA4170">
        <v>0</v>
      </c>
      <c r="AB4170" t="str">
        <f t="shared" si="1615"/>
        <v>Symbolic Poster</v>
      </c>
      <c r="AC4170" t="s">
        <v>19713</v>
      </c>
      <c r="AD4170" t="s">
        <v>19714</v>
      </c>
      <c r="AE4170">
        <v>363</v>
      </c>
      <c r="AF4170" t="str">
        <f t="shared" si="1616"/>
        <v>Very Low</v>
      </c>
      <c r="AG4170" t="s">
        <v>9</v>
      </c>
      <c r="AH4170" t="s">
        <v>10</v>
      </c>
      <c r="AI4170" t="s">
        <v>556</v>
      </c>
      <c r="AJ4170" t="str">
        <f t="shared" si="1617"/>
        <v>Adult</v>
      </c>
      <c r="AK4170">
        <v>2600000</v>
      </c>
      <c r="AL4170" t="str">
        <f t="shared" si="1618"/>
        <v>Low Budget</v>
      </c>
      <c r="AM4170">
        <v>1974</v>
      </c>
      <c r="AN4170">
        <f t="shared" si="1619"/>
        <v>51</v>
      </c>
      <c r="AO4170" t="str">
        <f t="shared" si="1620"/>
        <v>Old Classic</v>
      </c>
      <c r="AP4170">
        <v>1000</v>
      </c>
      <c r="AQ4170" t="str">
        <f t="shared" si="1621"/>
        <v>Very Low</v>
      </c>
      <c r="AR4170">
        <v>7.8</v>
      </c>
      <c r="AS4170" t="str">
        <f t="shared" si="1622"/>
        <v>Good</v>
      </c>
      <c r="AT4170">
        <v>2.35</v>
      </c>
      <c r="AU4170" t="str">
        <f t="shared" si="1623"/>
        <v>Cinematic Widescreen</v>
      </c>
      <c r="AV4170">
        <v>12000</v>
      </c>
      <c r="AW4170" t="str">
        <f t="shared" si="1624"/>
        <v>Medium</v>
      </c>
    </row>
    <row r="4171" spans="1:49" x14ac:dyDescent="0.3">
      <c r="A4171" t="s">
        <v>0</v>
      </c>
      <c r="B4171" t="s">
        <v>14936</v>
      </c>
      <c r="C4171">
        <v>166</v>
      </c>
      <c r="D4171" t="str">
        <f t="shared" si="1604"/>
        <v>Low</v>
      </c>
      <c r="E4171">
        <v>97</v>
      </c>
      <c r="F4171" t="str">
        <f t="shared" si="1605"/>
        <v>1h 37m</v>
      </c>
      <c r="G4171" t="str">
        <f t="shared" si="1606"/>
        <v>Standard Movie</v>
      </c>
      <c r="H4171">
        <v>17</v>
      </c>
      <c r="I4171" t="str">
        <f t="shared" si="1607"/>
        <v>Very Low</v>
      </c>
      <c r="J4171">
        <v>74</v>
      </c>
      <c r="K4171" t="str">
        <f t="shared" si="1608"/>
        <v>Very Low</v>
      </c>
      <c r="L4171" t="s">
        <v>19715</v>
      </c>
      <c r="M4171">
        <v>158</v>
      </c>
      <c r="N4171" t="str">
        <f t="shared" si="1609"/>
        <v>Low</v>
      </c>
      <c r="O4171">
        <v>32600000</v>
      </c>
      <c r="P4171" t="str">
        <f t="shared" si="1610"/>
        <v>Average</v>
      </c>
      <c r="Q4171" t="s">
        <v>5515</v>
      </c>
      <c r="R4171" t="str">
        <f t="shared" si="1611"/>
        <v>Horror</v>
      </c>
      <c r="S4171">
        <f t="shared" si="1612"/>
        <v>2</v>
      </c>
      <c r="T4171" t="s">
        <v>19716</v>
      </c>
      <c r="U4171" t="s">
        <v>19717</v>
      </c>
      <c r="V4171">
        <v>29488</v>
      </c>
      <c r="W4171" t="str">
        <f t="shared" si="1613"/>
        <v>Low</v>
      </c>
      <c r="X4171">
        <v>467</v>
      </c>
      <c r="Y4171" t="str">
        <f t="shared" si="1614"/>
        <v>Very Low</v>
      </c>
      <c r="Z4171" t="s">
        <v>19718</v>
      </c>
      <c r="AA4171">
        <v>0</v>
      </c>
      <c r="AB4171" t="str">
        <f t="shared" si="1615"/>
        <v>Symbolic Poster</v>
      </c>
      <c r="AC4171" t="s">
        <v>19719</v>
      </c>
      <c r="AD4171" t="s">
        <v>19720</v>
      </c>
      <c r="AE4171">
        <v>326</v>
      </c>
      <c r="AF4171" t="str">
        <f t="shared" si="1616"/>
        <v>Very Low</v>
      </c>
      <c r="AG4171" t="s">
        <v>9</v>
      </c>
      <c r="AH4171" t="s">
        <v>10</v>
      </c>
      <c r="AI4171" t="s">
        <v>556</v>
      </c>
      <c r="AJ4171" t="str">
        <f t="shared" si="1617"/>
        <v>Adult</v>
      </c>
      <c r="AK4171">
        <v>1800000</v>
      </c>
      <c r="AL4171" t="str">
        <f t="shared" si="1618"/>
        <v>Low Budget</v>
      </c>
      <c r="AM4171">
        <v>1984</v>
      </c>
      <c r="AN4171">
        <f t="shared" si="1619"/>
        <v>41</v>
      </c>
      <c r="AO4171" t="str">
        <f t="shared" si="1620"/>
        <v>Old Classic</v>
      </c>
      <c r="AP4171">
        <v>84</v>
      </c>
      <c r="AQ4171" t="str">
        <f t="shared" si="1621"/>
        <v>Very Low</v>
      </c>
      <c r="AR4171">
        <v>5.9</v>
      </c>
      <c r="AS4171" t="str">
        <f t="shared" si="1622"/>
        <v>Below Average</v>
      </c>
      <c r="AT4171">
        <v>1.85</v>
      </c>
      <c r="AU4171" t="str">
        <f t="shared" si="1623"/>
        <v>HDTV / Widescreen</v>
      </c>
      <c r="AV4171">
        <v>0</v>
      </c>
      <c r="AW4171" t="str">
        <f t="shared" si="1624"/>
        <v>Very Low</v>
      </c>
    </row>
    <row r="4172" spans="1:49" x14ac:dyDescent="0.3">
      <c r="A4172" t="s">
        <v>718</v>
      </c>
      <c r="B4172" t="s">
        <v>19721</v>
      </c>
      <c r="C4172">
        <v>269</v>
      </c>
      <c r="D4172" t="str">
        <f t="shared" si="1604"/>
        <v>Medium</v>
      </c>
      <c r="E4172">
        <v>82</v>
      </c>
      <c r="F4172" t="str">
        <f t="shared" si="1605"/>
        <v>1h 22m</v>
      </c>
      <c r="G4172" t="str">
        <f t="shared" si="1606"/>
        <v>Featurette</v>
      </c>
      <c r="H4172">
        <v>84</v>
      </c>
      <c r="I4172" t="str">
        <f t="shared" si="1607"/>
        <v>Very Low</v>
      </c>
      <c r="J4172">
        <v>46</v>
      </c>
      <c r="K4172" t="str">
        <f t="shared" si="1608"/>
        <v>Very Low</v>
      </c>
      <c r="L4172" t="s">
        <v>19722</v>
      </c>
      <c r="M4172">
        <v>88</v>
      </c>
      <c r="N4172" t="str">
        <f t="shared" si="1609"/>
        <v>Low</v>
      </c>
      <c r="O4172">
        <v>3826455</v>
      </c>
      <c r="P4172" t="str">
        <f t="shared" si="1610"/>
        <v>Flop</v>
      </c>
      <c r="Q4172" t="s">
        <v>3380</v>
      </c>
      <c r="R4172" t="str">
        <f t="shared" si="1611"/>
        <v>Drama</v>
      </c>
      <c r="S4172">
        <f t="shared" si="1612"/>
        <v>1</v>
      </c>
      <c r="T4172" t="s">
        <v>19723</v>
      </c>
      <c r="U4172" t="s">
        <v>19724</v>
      </c>
      <c r="V4172">
        <v>34643</v>
      </c>
      <c r="W4172" t="str">
        <f t="shared" si="1613"/>
        <v>Low</v>
      </c>
      <c r="X4172">
        <v>205</v>
      </c>
      <c r="Y4172" t="str">
        <f t="shared" si="1614"/>
        <v>Very Low</v>
      </c>
      <c r="Z4172" t="s">
        <v>19725</v>
      </c>
      <c r="AA4172">
        <v>1</v>
      </c>
      <c r="AB4172" t="str">
        <f t="shared" si="1615"/>
        <v>Solo Star Poster</v>
      </c>
      <c r="AC4172" t="s">
        <v>19726</v>
      </c>
      <c r="AD4172" t="s">
        <v>19727</v>
      </c>
      <c r="AE4172">
        <v>123</v>
      </c>
      <c r="AF4172" t="str">
        <f t="shared" si="1616"/>
        <v>Very Low</v>
      </c>
      <c r="AG4172" t="s">
        <v>13576</v>
      </c>
      <c r="AH4172" t="s">
        <v>13577</v>
      </c>
      <c r="AI4172" t="s">
        <v>11</v>
      </c>
      <c r="AJ4172" t="str">
        <f t="shared" si="1617"/>
        <v>Teen</v>
      </c>
      <c r="AK4172">
        <f>AK4171</f>
        <v>1800000</v>
      </c>
      <c r="AL4172" t="str">
        <f t="shared" si="1618"/>
        <v>Low Budget</v>
      </c>
      <c r="AM4172">
        <v>2013</v>
      </c>
      <c r="AN4172">
        <f t="shared" si="1619"/>
        <v>12</v>
      </c>
      <c r="AO4172" t="str">
        <f t="shared" si="1620"/>
        <v>Modern Classic</v>
      </c>
      <c r="AP4172">
        <v>64</v>
      </c>
      <c r="AQ4172" t="str">
        <f t="shared" si="1621"/>
        <v>Very Low</v>
      </c>
      <c r="AR4172">
        <v>7.4</v>
      </c>
      <c r="AS4172" t="str">
        <f t="shared" si="1622"/>
        <v>Good</v>
      </c>
      <c r="AT4172">
        <v>1.33</v>
      </c>
      <c r="AU4172" t="str">
        <f t="shared" si="1623"/>
        <v>Classic</v>
      </c>
      <c r="AV4172">
        <v>17000</v>
      </c>
      <c r="AW4172" t="str">
        <f t="shared" si="1624"/>
        <v>Medium</v>
      </c>
    </row>
    <row r="4173" spans="1:49" x14ac:dyDescent="0.3">
      <c r="A4173" t="s">
        <v>0</v>
      </c>
      <c r="B4173" t="s">
        <v>12531</v>
      </c>
      <c r="C4173">
        <v>29</v>
      </c>
      <c r="D4173" t="str">
        <f t="shared" si="1604"/>
        <v>Very Low</v>
      </c>
      <c r="E4173">
        <v>140</v>
      </c>
      <c r="F4173" t="str">
        <f t="shared" si="1605"/>
        <v>2h 20m</v>
      </c>
      <c r="G4173" t="str">
        <f t="shared" si="1606"/>
        <v>Long Movie</v>
      </c>
      <c r="H4173">
        <v>133</v>
      </c>
      <c r="I4173" t="str">
        <f t="shared" si="1607"/>
        <v>Very Low</v>
      </c>
      <c r="J4173">
        <v>239</v>
      </c>
      <c r="K4173" t="str">
        <f t="shared" si="1608"/>
        <v>Very Low</v>
      </c>
      <c r="L4173" t="s">
        <v>15630</v>
      </c>
      <c r="M4173">
        <v>443</v>
      </c>
      <c r="N4173" t="str">
        <f t="shared" si="1609"/>
        <v>Low</v>
      </c>
      <c r="O4173">
        <v>3130592</v>
      </c>
      <c r="P4173" t="str">
        <f t="shared" si="1610"/>
        <v>Flop</v>
      </c>
      <c r="Q4173" t="s">
        <v>185</v>
      </c>
      <c r="R4173" t="str">
        <f t="shared" si="1611"/>
        <v>Drama</v>
      </c>
      <c r="S4173">
        <f t="shared" si="1612"/>
        <v>2</v>
      </c>
      <c r="T4173" t="s">
        <v>5112</v>
      </c>
      <c r="U4173" t="s">
        <v>19728</v>
      </c>
      <c r="V4173">
        <v>10755</v>
      </c>
      <c r="W4173" t="str">
        <f t="shared" si="1613"/>
        <v>Low</v>
      </c>
      <c r="X4173">
        <v>1269</v>
      </c>
      <c r="Y4173" t="str">
        <f t="shared" si="1614"/>
        <v>Low</v>
      </c>
      <c r="Z4173" t="s">
        <v>7997</v>
      </c>
      <c r="AA4173">
        <v>1</v>
      </c>
      <c r="AB4173" t="str">
        <f t="shared" si="1615"/>
        <v>Solo Star Poster</v>
      </c>
      <c r="AC4173" t="s">
        <v>19729</v>
      </c>
      <c r="AD4173" t="s">
        <v>19730</v>
      </c>
      <c r="AE4173">
        <v>69</v>
      </c>
      <c r="AF4173" t="str">
        <f t="shared" si="1616"/>
        <v>Very Low</v>
      </c>
      <c r="AG4173" t="s">
        <v>9</v>
      </c>
      <c r="AH4173" t="s">
        <v>28</v>
      </c>
      <c r="AI4173" t="s">
        <v>556</v>
      </c>
      <c r="AJ4173" t="str">
        <f t="shared" si="1617"/>
        <v>Adult</v>
      </c>
      <c r="AK4173">
        <v>2600000</v>
      </c>
      <c r="AL4173" t="str">
        <f t="shared" si="1618"/>
        <v>Low Budget</v>
      </c>
      <c r="AM4173">
        <v>1987</v>
      </c>
      <c r="AN4173">
        <f t="shared" si="1619"/>
        <v>38</v>
      </c>
      <c r="AO4173" t="str">
        <f t="shared" si="1620"/>
        <v>Old Classic</v>
      </c>
      <c r="AP4173">
        <v>249</v>
      </c>
      <c r="AQ4173" t="str">
        <f t="shared" si="1621"/>
        <v>Very Low</v>
      </c>
      <c r="AR4173">
        <v>7.8</v>
      </c>
      <c r="AS4173" t="str">
        <f t="shared" si="1622"/>
        <v>Good</v>
      </c>
      <c r="AT4173">
        <v>1.66</v>
      </c>
      <c r="AU4173" t="str">
        <f t="shared" si="1623"/>
        <v/>
      </c>
      <c r="AV4173">
        <v>963</v>
      </c>
      <c r="AW4173" t="str">
        <f t="shared" si="1624"/>
        <v>Very Low</v>
      </c>
    </row>
    <row r="4174" spans="1:49" x14ac:dyDescent="0.3">
      <c r="A4174" t="s">
        <v>0</v>
      </c>
      <c r="B4174" t="s">
        <v>19731</v>
      </c>
      <c r="C4174">
        <v>20</v>
      </c>
      <c r="D4174" t="str">
        <f t="shared" si="1604"/>
        <v>Very Low</v>
      </c>
      <c r="E4174">
        <v>86</v>
      </c>
      <c r="F4174" t="str">
        <f t="shared" si="1605"/>
        <v>1h 26m</v>
      </c>
      <c r="G4174" t="str">
        <f t="shared" si="1606"/>
        <v>Featurette</v>
      </c>
      <c r="H4174">
        <v>3</v>
      </c>
      <c r="I4174" t="str">
        <f t="shared" si="1607"/>
        <v>Very Low</v>
      </c>
      <c r="J4174">
        <v>327</v>
      </c>
      <c r="K4174" t="str">
        <f t="shared" si="1608"/>
        <v>Very Low</v>
      </c>
      <c r="L4174" t="s">
        <v>19732</v>
      </c>
      <c r="M4174">
        <v>833</v>
      </c>
      <c r="N4174" t="str">
        <f t="shared" si="1609"/>
        <v>Low</v>
      </c>
      <c r="O4174">
        <v>475000</v>
      </c>
      <c r="P4174" t="str">
        <f t="shared" si="1610"/>
        <v>Flop</v>
      </c>
      <c r="Q4174" t="s">
        <v>3884</v>
      </c>
      <c r="R4174" t="str">
        <f t="shared" si="1611"/>
        <v>Comedy</v>
      </c>
      <c r="S4174">
        <f t="shared" si="1612"/>
        <v>2</v>
      </c>
      <c r="T4174" t="s">
        <v>595</v>
      </c>
      <c r="U4174" t="s">
        <v>19733</v>
      </c>
      <c r="V4174">
        <v>6930</v>
      </c>
      <c r="W4174" t="str">
        <f t="shared" si="1613"/>
        <v>Very Low</v>
      </c>
      <c r="X4174">
        <v>2753</v>
      </c>
      <c r="Y4174" t="str">
        <f t="shared" si="1614"/>
        <v>Low</v>
      </c>
      <c r="Z4174" t="s">
        <v>4716</v>
      </c>
      <c r="AA4174">
        <v>2</v>
      </c>
      <c r="AB4174" t="str">
        <f t="shared" si="1615"/>
        <v>Duo/Trio Poster</v>
      </c>
      <c r="AC4174" t="s">
        <v>19734</v>
      </c>
      <c r="AD4174" t="s">
        <v>19735</v>
      </c>
      <c r="AE4174">
        <v>53</v>
      </c>
      <c r="AF4174" t="str">
        <f t="shared" si="1616"/>
        <v>Very Low</v>
      </c>
      <c r="AG4174" t="s">
        <v>9</v>
      </c>
      <c r="AH4174" t="s">
        <v>10</v>
      </c>
      <c r="AI4174" t="s">
        <v>556</v>
      </c>
      <c r="AJ4174" t="str">
        <f t="shared" si="1617"/>
        <v>Adult</v>
      </c>
      <c r="AK4174">
        <v>2800000</v>
      </c>
      <c r="AL4174" t="str">
        <f t="shared" si="1618"/>
        <v>Low Budget</v>
      </c>
      <c r="AM4174">
        <v>2006</v>
      </c>
      <c r="AN4174">
        <f t="shared" si="1619"/>
        <v>19</v>
      </c>
      <c r="AO4174" t="str">
        <f t="shared" si="1620"/>
        <v>Old Classic</v>
      </c>
      <c r="AP4174">
        <v>549</v>
      </c>
      <c r="AQ4174" t="str">
        <f t="shared" si="1621"/>
        <v>Very Low</v>
      </c>
      <c r="AR4174">
        <v>6</v>
      </c>
      <c r="AS4174" t="str">
        <f t="shared" si="1622"/>
        <v>Average</v>
      </c>
      <c r="AT4174">
        <f>AT4173</f>
        <v>1.66</v>
      </c>
      <c r="AU4174" t="str">
        <f t="shared" si="1623"/>
        <v/>
      </c>
      <c r="AV4174">
        <v>323</v>
      </c>
      <c r="AW4174" t="str">
        <f t="shared" si="1624"/>
        <v>Very Low</v>
      </c>
    </row>
    <row r="4175" spans="1:49" x14ac:dyDescent="0.3">
      <c r="A4175" t="s">
        <v>0</v>
      </c>
      <c r="B4175" t="s">
        <v>7763</v>
      </c>
      <c r="C4175">
        <v>107</v>
      </c>
      <c r="D4175" t="str">
        <f t="shared" si="1604"/>
        <v>Low</v>
      </c>
      <c r="E4175">
        <v>109</v>
      </c>
      <c r="F4175" t="str">
        <f t="shared" si="1605"/>
        <v>1h 49m</v>
      </c>
      <c r="G4175" t="str">
        <f t="shared" si="1606"/>
        <v>Standard Movie</v>
      </c>
      <c r="H4175">
        <v>7</v>
      </c>
      <c r="I4175" t="str">
        <f t="shared" si="1607"/>
        <v>Very Low</v>
      </c>
      <c r="J4175">
        <v>1000</v>
      </c>
      <c r="K4175" t="str">
        <f t="shared" si="1608"/>
        <v>Very Low</v>
      </c>
      <c r="L4175" t="s">
        <v>747</v>
      </c>
      <c r="M4175">
        <v>40000</v>
      </c>
      <c r="N4175" t="str">
        <f t="shared" si="1609"/>
        <v>Medium</v>
      </c>
      <c r="O4175">
        <v>10654581</v>
      </c>
      <c r="P4175" t="str">
        <f t="shared" si="1610"/>
        <v>Average</v>
      </c>
      <c r="Q4175" t="s">
        <v>2654</v>
      </c>
      <c r="R4175" t="str">
        <f t="shared" si="1611"/>
        <v>Drama</v>
      </c>
      <c r="S4175">
        <f t="shared" si="1612"/>
        <v>3</v>
      </c>
      <c r="T4175" t="s">
        <v>15</v>
      </c>
      <c r="U4175" t="s">
        <v>7764</v>
      </c>
      <c r="V4175">
        <v>45500</v>
      </c>
      <c r="W4175" t="str">
        <f t="shared" si="1613"/>
        <v>Low</v>
      </c>
      <c r="X4175">
        <v>52621</v>
      </c>
      <c r="Y4175" t="str">
        <f t="shared" si="1614"/>
        <v>High</v>
      </c>
      <c r="Z4175" t="s">
        <v>5975</v>
      </c>
      <c r="AA4175">
        <v>0</v>
      </c>
      <c r="AB4175" t="str">
        <f t="shared" si="1615"/>
        <v>Symbolic Poster</v>
      </c>
      <c r="AC4175" t="s">
        <v>7765</v>
      </c>
      <c r="AD4175" t="s">
        <v>7766</v>
      </c>
      <c r="AE4175">
        <v>260</v>
      </c>
      <c r="AF4175" t="str">
        <f t="shared" si="1616"/>
        <v>Very Low</v>
      </c>
      <c r="AG4175" t="s">
        <v>9</v>
      </c>
      <c r="AH4175" t="s">
        <v>10</v>
      </c>
      <c r="AI4175" t="s">
        <v>556</v>
      </c>
      <c r="AJ4175" t="str">
        <f t="shared" si="1617"/>
        <v>Adult</v>
      </c>
      <c r="AK4175">
        <v>34000000</v>
      </c>
      <c r="AL4175" t="str">
        <f t="shared" si="1618"/>
        <v>Medium Budget</v>
      </c>
      <c r="AM4175">
        <v>1999</v>
      </c>
      <c r="AN4175">
        <f t="shared" si="1619"/>
        <v>26</v>
      </c>
      <c r="AO4175" t="str">
        <f t="shared" si="1620"/>
        <v>Old Classic</v>
      </c>
      <c r="AP4175">
        <v>9000</v>
      </c>
      <c r="AQ4175" t="str">
        <f t="shared" si="1621"/>
        <v>Low</v>
      </c>
      <c r="AR4175">
        <v>5.3</v>
      </c>
      <c r="AS4175" t="str">
        <f t="shared" si="1622"/>
        <v>Below Average</v>
      </c>
      <c r="AT4175">
        <v>1.85</v>
      </c>
      <c r="AU4175" t="str">
        <f t="shared" si="1623"/>
        <v>HDTV / Widescreen</v>
      </c>
      <c r="AV4175">
        <v>1000</v>
      </c>
      <c r="AW4175" t="str">
        <f t="shared" si="1624"/>
        <v>Very Low</v>
      </c>
    </row>
    <row r="4176" spans="1:49" x14ac:dyDescent="0.3">
      <c r="A4176" t="s">
        <v>0</v>
      </c>
      <c r="B4176" t="s">
        <v>19736</v>
      </c>
      <c r="C4176">
        <v>74</v>
      </c>
      <c r="D4176" t="str">
        <f t="shared" si="1604"/>
        <v>Low</v>
      </c>
      <c r="E4176">
        <v>105</v>
      </c>
      <c r="F4176" t="str">
        <f t="shared" si="1605"/>
        <v>1h 45m</v>
      </c>
      <c r="G4176" t="str">
        <f t="shared" si="1606"/>
        <v>Standard Movie</v>
      </c>
      <c r="H4176">
        <v>147</v>
      </c>
      <c r="I4176" t="str">
        <f t="shared" si="1607"/>
        <v>Very Low</v>
      </c>
      <c r="J4176">
        <v>28</v>
      </c>
      <c r="K4176" t="str">
        <f t="shared" si="1608"/>
        <v>Very Low</v>
      </c>
      <c r="L4176" t="s">
        <v>19737</v>
      </c>
      <c r="M4176">
        <v>52</v>
      </c>
      <c r="N4176" t="str">
        <f t="shared" si="1609"/>
        <v>Low</v>
      </c>
      <c r="O4176">
        <v>2276368</v>
      </c>
      <c r="P4176" t="str">
        <f t="shared" si="1610"/>
        <v>Flop</v>
      </c>
      <c r="Q4176" t="s">
        <v>19738</v>
      </c>
      <c r="R4176" t="str">
        <f t="shared" si="1611"/>
        <v>Documentary</v>
      </c>
      <c r="S4176">
        <f t="shared" si="1612"/>
        <v>3</v>
      </c>
      <c r="T4176" t="s">
        <v>19739</v>
      </c>
      <c r="U4176" t="s">
        <v>19740</v>
      </c>
      <c r="V4176">
        <v>3849</v>
      </c>
      <c r="W4176" t="str">
        <f t="shared" si="1613"/>
        <v>Very Low</v>
      </c>
      <c r="X4176">
        <v>179</v>
      </c>
      <c r="Y4176" t="str">
        <f t="shared" si="1614"/>
        <v>Very Low</v>
      </c>
      <c r="Z4176" t="s">
        <v>19741</v>
      </c>
      <c r="AA4176">
        <v>1</v>
      </c>
      <c r="AB4176" t="str">
        <f t="shared" si="1615"/>
        <v>Solo Star Poster</v>
      </c>
      <c r="AC4176" t="s">
        <v>19742</v>
      </c>
      <c r="AD4176" t="s">
        <v>19743</v>
      </c>
      <c r="AE4176">
        <v>37</v>
      </c>
      <c r="AF4176" t="str">
        <f t="shared" si="1616"/>
        <v>Very Low</v>
      </c>
      <c r="AG4176" t="s">
        <v>9</v>
      </c>
      <c r="AH4176" t="s">
        <v>10</v>
      </c>
      <c r="AI4176" t="s">
        <v>11</v>
      </c>
      <c r="AJ4176" t="str">
        <f t="shared" si="1617"/>
        <v>Teen</v>
      </c>
      <c r="AK4176">
        <f>AK4175</f>
        <v>34000000</v>
      </c>
      <c r="AL4176" t="str">
        <f t="shared" si="1618"/>
        <v>Medium Budget</v>
      </c>
      <c r="AM4176">
        <v>2004</v>
      </c>
      <c r="AN4176">
        <f t="shared" si="1619"/>
        <v>21</v>
      </c>
      <c r="AO4176" t="str">
        <f t="shared" si="1620"/>
        <v>Old Classic</v>
      </c>
      <c r="AP4176">
        <v>52</v>
      </c>
      <c r="AQ4176" t="str">
        <f t="shared" si="1621"/>
        <v>Very Low</v>
      </c>
      <c r="AR4176">
        <v>7.9</v>
      </c>
      <c r="AS4176" t="str">
        <f t="shared" si="1622"/>
        <v>Good</v>
      </c>
      <c r="AT4176">
        <f>AT4175</f>
        <v>1.85</v>
      </c>
      <c r="AU4176" t="str">
        <f t="shared" si="1623"/>
        <v>HDTV / Widescreen</v>
      </c>
      <c r="AV4176">
        <v>0</v>
      </c>
      <c r="AW4176" t="str">
        <f t="shared" si="1624"/>
        <v>Very Low</v>
      </c>
    </row>
    <row r="4177" spans="1:49" x14ac:dyDescent="0.3">
      <c r="A4177" t="s">
        <v>0</v>
      </c>
      <c r="B4177" t="s">
        <v>19744</v>
      </c>
      <c r="C4177">
        <v>173</v>
      </c>
      <c r="D4177" t="str">
        <f t="shared" si="1604"/>
        <v>Low</v>
      </c>
      <c r="E4177">
        <v>66</v>
      </c>
      <c r="F4177" t="str">
        <f t="shared" si="1605"/>
        <v>1h 6m</v>
      </c>
      <c r="G4177" t="str">
        <f t="shared" si="1606"/>
        <v>Featurette</v>
      </c>
      <c r="H4177">
        <v>76</v>
      </c>
      <c r="I4177" t="str">
        <f t="shared" si="1607"/>
        <v>Very Low</v>
      </c>
      <c r="J4177">
        <v>36</v>
      </c>
      <c r="K4177" t="str">
        <f t="shared" si="1608"/>
        <v>Very Low</v>
      </c>
      <c r="L4177" t="s">
        <v>19744</v>
      </c>
      <c r="M4177">
        <v>123</v>
      </c>
      <c r="N4177" t="str">
        <f t="shared" si="1609"/>
        <v>Low</v>
      </c>
      <c r="O4177">
        <v>38108</v>
      </c>
      <c r="P4177" t="str">
        <f t="shared" si="1610"/>
        <v>Flop</v>
      </c>
      <c r="Q4177" t="s">
        <v>4248</v>
      </c>
      <c r="R4177" t="str">
        <f t="shared" si="1611"/>
        <v>Horror</v>
      </c>
      <c r="S4177">
        <f t="shared" si="1612"/>
        <v>4</v>
      </c>
      <c r="T4177" t="s">
        <v>19745</v>
      </c>
      <c r="U4177" t="s">
        <v>19746</v>
      </c>
      <c r="V4177">
        <v>40878</v>
      </c>
      <c r="W4177" t="str">
        <f t="shared" si="1613"/>
        <v>Low</v>
      </c>
      <c r="X4177">
        <v>239</v>
      </c>
      <c r="Y4177" t="str">
        <f t="shared" si="1614"/>
        <v>Very Low</v>
      </c>
      <c r="Z4177" t="s">
        <v>19747</v>
      </c>
      <c r="AA4177">
        <v>0</v>
      </c>
      <c r="AB4177" t="str">
        <f t="shared" si="1615"/>
        <v>Symbolic Poster</v>
      </c>
      <c r="AC4177" t="s">
        <v>19748</v>
      </c>
      <c r="AD4177" t="s">
        <v>19749</v>
      </c>
      <c r="AE4177">
        <v>124</v>
      </c>
      <c r="AF4177" t="str">
        <f t="shared" si="1616"/>
        <v>Very Low</v>
      </c>
      <c r="AG4177" t="s">
        <v>2749</v>
      </c>
      <c r="AH4177" t="s">
        <v>3542</v>
      </c>
      <c r="AI4177" t="s">
        <v>556</v>
      </c>
      <c r="AJ4177" t="str">
        <f t="shared" si="1617"/>
        <v>Adult</v>
      </c>
      <c r="AK4177">
        <v>2600000</v>
      </c>
      <c r="AL4177" t="str">
        <f t="shared" si="1618"/>
        <v>Low Budget</v>
      </c>
      <c r="AM4177">
        <v>2007</v>
      </c>
      <c r="AN4177">
        <f t="shared" si="1619"/>
        <v>18</v>
      </c>
      <c r="AO4177" t="str">
        <f t="shared" si="1620"/>
        <v>Old Classic</v>
      </c>
      <c r="AP4177">
        <v>76</v>
      </c>
      <c r="AQ4177" t="str">
        <f t="shared" si="1621"/>
        <v>Very Low</v>
      </c>
      <c r="AR4177">
        <v>7.2</v>
      </c>
      <c r="AS4177" t="str">
        <f t="shared" si="1622"/>
        <v>Good</v>
      </c>
      <c r="AT4177">
        <v>1.85</v>
      </c>
      <c r="AU4177" t="str">
        <f t="shared" si="1623"/>
        <v>HDTV / Widescreen</v>
      </c>
      <c r="AV4177">
        <v>0</v>
      </c>
      <c r="AW4177" t="str">
        <f t="shared" si="1624"/>
        <v>Very Low</v>
      </c>
    </row>
    <row r="4178" spans="1:49" x14ac:dyDescent="0.3">
      <c r="A4178" t="s">
        <v>0</v>
      </c>
      <c r="B4178" t="s">
        <v>19750</v>
      </c>
      <c r="C4178">
        <v>5</v>
      </c>
      <c r="D4178" t="str">
        <f t="shared" si="1604"/>
        <v>Very Low</v>
      </c>
      <c r="E4178">
        <v>99</v>
      </c>
      <c r="F4178" t="str">
        <f t="shared" si="1605"/>
        <v>1h 39m</v>
      </c>
      <c r="G4178" t="str">
        <f t="shared" si="1606"/>
        <v>Standard Movie</v>
      </c>
      <c r="H4178">
        <v>0</v>
      </c>
      <c r="I4178" t="str">
        <f t="shared" si="1607"/>
        <v>Very Low</v>
      </c>
      <c r="J4178">
        <v>4</v>
      </c>
      <c r="K4178" t="str">
        <f t="shared" si="1608"/>
        <v>Very Low</v>
      </c>
      <c r="L4178" t="s">
        <v>19751</v>
      </c>
      <c r="M4178">
        <v>11</v>
      </c>
      <c r="N4178" t="str">
        <f t="shared" si="1609"/>
        <v>Low</v>
      </c>
      <c r="O4178">
        <f t="shared" ref="O4178:O4181" si="1626">O4177</f>
        <v>38108</v>
      </c>
      <c r="P4178" t="str">
        <f t="shared" si="1610"/>
        <v>Flop</v>
      </c>
      <c r="Q4178" t="s">
        <v>1599</v>
      </c>
      <c r="R4178" t="str">
        <f t="shared" si="1611"/>
        <v>Action</v>
      </c>
      <c r="S4178">
        <f t="shared" si="1612"/>
        <v>3</v>
      </c>
      <c r="T4178" t="s">
        <v>16250</v>
      </c>
      <c r="U4178" t="s">
        <v>19752</v>
      </c>
      <c r="V4178">
        <v>1418</v>
      </c>
      <c r="W4178" t="str">
        <f t="shared" si="1613"/>
        <v>Very Low</v>
      </c>
      <c r="X4178">
        <v>19</v>
      </c>
      <c r="Y4178" t="str">
        <f t="shared" si="1614"/>
        <v>Very Low</v>
      </c>
      <c r="Z4178" t="s">
        <v>19753</v>
      </c>
      <c r="AA4178">
        <v>1</v>
      </c>
      <c r="AB4178" t="str">
        <f t="shared" si="1615"/>
        <v>Solo Star Poster</v>
      </c>
      <c r="AC4178" t="s">
        <v>15131</v>
      </c>
      <c r="AD4178" t="s">
        <v>19754</v>
      </c>
      <c r="AE4178">
        <v>4</v>
      </c>
      <c r="AF4178" t="str">
        <f t="shared" si="1616"/>
        <v>Very Low</v>
      </c>
      <c r="AG4178" t="s">
        <v>1917</v>
      </c>
      <c r="AH4178" t="s">
        <v>863</v>
      </c>
      <c r="AI4178" t="str">
        <f>AI4177</f>
        <v>R</v>
      </c>
      <c r="AJ4178" t="str">
        <f t="shared" si="1617"/>
        <v>Adult</v>
      </c>
      <c r="AK4178">
        <v>15000000</v>
      </c>
      <c r="AL4178" t="str">
        <f t="shared" si="1618"/>
        <v>Low Budget</v>
      </c>
      <c r="AM4178">
        <v>2009</v>
      </c>
      <c r="AN4178">
        <f t="shared" si="1619"/>
        <v>16</v>
      </c>
      <c r="AO4178" t="str">
        <f t="shared" si="1620"/>
        <v>Old Classic</v>
      </c>
      <c r="AP4178">
        <v>4</v>
      </c>
      <c r="AQ4178" t="str">
        <f t="shared" si="1621"/>
        <v>Very Low</v>
      </c>
      <c r="AR4178">
        <v>7.4</v>
      </c>
      <c r="AS4178" t="str">
        <f t="shared" si="1622"/>
        <v>Good</v>
      </c>
      <c r="AT4178">
        <v>2.35</v>
      </c>
      <c r="AU4178" t="str">
        <f t="shared" si="1623"/>
        <v>Cinematic Widescreen</v>
      </c>
      <c r="AV4178">
        <v>30</v>
      </c>
      <c r="AW4178" t="str">
        <f t="shared" si="1624"/>
        <v>Very Low</v>
      </c>
    </row>
    <row r="4179" spans="1:49" x14ac:dyDescent="0.3">
      <c r="A4179" t="s">
        <v>0</v>
      </c>
      <c r="B4179" t="s">
        <v>19755</v>
      </c>
      <c r="C4179">
        <v>66</v>
      </c>
      <c r="D4179" t="str">
        <f t="shared" si="1604"/>
        <v>Low</v>
      </c>
      <c r="E4179">
        <v>100</v>
      </c>
      <c r="F4179" t="str">
        <f t="shared" si="1605"/>
        <v>1h 40m</v>
      </c>
      <c r="G4179" t="str">
        <f t="shared" si="1606"/>
        <v>Standard Movie</v>
      </c>
      <c r="H4179">
        <v>6</v>
      </c>
      <c r="I4179" t="str">
        <f t="shared" si="1607"/>
        <v>Very Low</v>
      </c>
      <c r="J4179">
        <v>209</v>
      </c>
      <c r="K4179" t="str">
        <f t="shared" si="1608"/>
        <v>Very Low</v>
      </c>
      <c r="L4179" t="s">
        <v>2281</v>
      </c>
      <c r="M4179">
        <v>331</v>
      </c>
      <c r="N4179" t="str">
        <f t="shared" si="1609"/>
        <v>Low</v>
      </c>
      <c r="O4179">
        <f t="shared" si="1626"/>
        <v>38108</v>
      </c>
      <c r="P4179" t="str">
        <f t="shared" si="1610"/>
        <v>Flop</v>
      </c>
      <c r="Q4179" t="s">
        <v>5515</v>
      </c>
      <c r="R4179" t="str">
        <f t="shared" si="1611"/>
        <v>Horror</v>
      </c>
      <c r="S4179">
        <f t="shared" si="1612"/>
        <v>2</v>
      </c>
      <c r="T4179" t="s">
        <v>19433</v>
      </c>
      <c r="U4179" t="s">
        <v>19756</v>
      </c>
      <c r="V4179">
        <v>5012</v>
      </c>
      <c r="W4179" t="str">
        <f t="shared" si="1613"/>
        <v>Very Low</v>
      </c>
      <c r="X4179">
        <v>1082</v>
      </c>
      <c r="Y4179" t="str">
        <f t="shared" si="1614"/>
        <v>Low</v>
      </c>
      <c r="Z4179" t="s">
        <v>18625</v>
      </c>
      <c r="AA4179">
        <v>1</v>
      </c>
      <c r="AB4179" t="str">
        <f t="shared" si="1615"/>
        <v>Solo Star Poster</v>
      </c>
      <c r="AC4179" t="s">
        <v>19757</v>
      </c>
      <c r="AD4179" t="s">
        <v>19758</v>
      </c>
      <c r="AE4179">
        <v>47</v>
      </c>
      <c r="AF4179" t="str">
        <f t="shared" si="1616"/>
        <v>Very Low</v>
      </c>
      <c r="AG4179" t="s">
        <v>9</v>
      </c>
      <c r="AH4179" t="s">
        <v>10</v>
      </c>
      <c r="AI4179" t="s">
        <v>556</v>
      </c>
      <c r="AJ4179" t="str">
        <f t="shared" si="1617"/>
        <v>Adult</v>
      </c>
      <c r="AK4179">
        <v>2600000</v>
      </c>
      <c r="AL4179" t="str">
        <f t="shared" si="1618"/>
        <v>Low Budget</v>
      </c>
      <c r="AM4179">
        <v>2007</v>
      </c>
      <c r="AN4179">
        <f t="shared" si="1619"/>
        <v>18</v>
      </c>
      <c r="AO4179" t="str">
        <f t="shared" si="1620"/>
        <v>Old Classic</v>
      </c>
      <c r="AP4179">
        <v>272</v>
      </c>
      <c r="AQ4179" t="str">
        <f t="shared" si="1621"/>
        <v>Very Low</v>
      </c>
      <c r="AR4179">
        <v>5.3</v>
      </c>
      <c r="AS4179" t="str">
        <f t="shared" si="1622"/>
        <v>Below Average</v>
      </c>
      <c r="AT4179">
        <v>1.85</v>
      </c>
      <c r="AU4179" t="str">
        <f t="shared" si="1623"/>
        <v>HDTV / Widescreen</v>
      </c>
      <c r="AV4179">
        <v>254</v>
      </c>
      <c r="AW4179" t="str">
        <f t="shared" si="1624"/>
        <v>Very Low</v>
      </c>
    </row>
    <row r="4180" spans="1:49" x14ac:dyDescent="0.3">
      <c r="A4180" t="s">
        <v>0</v>
      </c>
      <c r="B4180" t="s">
        <v>19759</v>
      </c>
      <c r="C4180">
        <v>169</v>
      </c>
      <c r="D4180" t="str">
        <f t="shared" si="1604"/>
        <v>Low</v>
      </c>
      <c r="E4180">
        <v>103</v>
      </c>
      <c r="F4180" t="str">
        <f t="shared" si="1605"/>
        <v>1h 43m</v>
      </c>
      <c r="G4180" t="str">
        <f t="shared" si="1606"/>
        <v>Standard Movie</v>
      </c>
      <c r="H4180">
        <v>134</v>
      </c>
      <c r="I4180" t="str">
        <f t="shared" si="1607"/>
        <v>Very Low</v>
      </c>
      <c r="J4180">
        <v>390</v>
      </c>
      <c r="K4180" t="str">
        <f t="shared" si="1608"/>
        <v>Very Low</v>
      </c>
      <c r="L4180" t="s">
        <v>6143</v>
      </c>
      <c r="M4180">
        <v>804</v>
      </c>
      <c r="N4180" t="str">
        <f t="shared" si="1609"/>
        <v>Low</v>
      </c>
      <c r="O4180">
        <f t="shared" si="1626"/>
        <v>38108</v>
      </c>
      <c r="P4180" t="str">
        <f t="shared" si="1610"/>
        <v>Flop</v>
      </c>
      <c r="Q4180" t="s">
        <v>11221</v>
      </c>
      <c r="R4180" t="str">
        <f t="shared" si="1611"/>
        <v>Comedy</v>
      </c>
      <c r="S4180">
        <f t="shared" si="1612"/>
        <v>3</v>
      </c>
      <c r="T4180" t="s">
        <v>16839</v>
      </c>
      <c r="U4180" t="s">
        <v>19760</v>
      </c>
      <c r="V4180">
        <v>150020</v>
      </c>
      <c r="W4180" t="str">
        <f t="shared" si="1613"/>
        <v>Medium</v>
      </c>
      <c r="X4180">
        <v>2510</v>
      </c>
      <c r="Y4180" t="str">
        <f t="shared" si="1614"/>
        <v>Low</v>
      </c>
      <c r="Z4180" t="s">
        <v>19761</v>
      </c>
      <c r="AA4180">
        <v>0</v>
      </c>
      <c r="AB4180" t="str">
        <f t="shared" si="1615"/>
        <v>Symbolic Poster</v>
      </c>
      <c r="AC4180" t="s">
        <v>19762</v>
      </c>
      <c r="AD4180" t="s">
        <v>19763</v>
      </c>
      <c r="AE4180">
        <v>568</v>
      </c>
      <c r="AF4180" t="str">
        <f t="shared" si="1616"/>
        <v>Low</v>
      </c>
      <c r="AG4180" t="s">
        <v>9</v>
      </c>
      <c r="AH4180" t="s">
        <v>10</v>
      </c>
      <c r="AI4180" t="s">
        <v>6007</v>
      </c>
      <c r="AJ4180" t="str">
        <f t="shared" si="1617"/>
        <v>Other/Unknown</v>
      </c>
      <c r="AK4180">
        <v>2540800</v>
      </c>
      <c r="AL4180" t="str">
        <f t="shared" si="1618"/>
        <v>Low Budget</v>
      </c>
      <c r="AM4180">
        <v>1952</v>
      </c>
      <c r="AN4180">
        <f t="shared" si="1619"/>
        <v>73</v>
      </c>
      <c r="AO4180" t="str">
        <f t="shared" si="1620"/>
        <v>Old Classic</v>
      </c>
      <c r="AP4180">
        <v>786</v>
      </c>
      <c r="AQ4180" t="str">
        <f t="shared" si="1621"/>
        <v>Very Low</v>
      </c>
      <c r="AR4180">
        <v>8.3000000000000007</v>
      </c>
      <c r="AS4180" t="str">
        <f t="shared" si="1622"/>
        <v>Excellent</v>
      </c>
      <c r="AT4180">
        <v>1.37</v>
      </c>
      <c r="AU4180" t="str">
        <f t="shared" si="1623"/>
        <v>Classic</v>
      </c>
      <c r="AV4180">
        <v>0</v>
      </c>
      <c r="AW4180" t="str">
        <f t="shared" si="1624"/>
        <v>Very Low</v>
      </c>
    </row>
    <row r="4181" spans="1:49" x14ac:dyDescent="0.3">
      <c r="A4181" t="s">
        <v>0</v>
      </c>
      <c r="B4181" t="s">
        <v>19764</v>
      </c>
      <c r="C4181">
        <v>13</v>
      </c>
      <c r="D4181" t="str">
        <f t="shared" si="1604"/>
        <v>Very Low</v>
      </c>
      <c r="E4181">
        <v>97</v>
      </c>
      <c r="F4181" t="str">
        <f t="shared" si="1605"/>
        <v>1h 37m</v>
      </c>
      <c r="G4181" t="str">
        <f t="shared" si="1606"/>
        <v>Standard Movie</v>
      </c>
      <c r="H4181">
        <v>65</v>
      </c>
      <c r="I4181" t="str">
        <f t="shared" si="1607"/>
        <v>Very Low</v>
      </c>
      <c r="J4181">
        <v>0</v>
      </c>
      <c r="K4181" t="str">
        <f t="shared" si="1608"/>
        <v>Very Low</v>
      </c>
      <c r="L4181" t="s">
        <v>19765</v>
      </c>
      <c r="M4181">
        <v>65</v>
      </c>
      <c r="N4181" t="str">
        <f t="shared" si="1609"/>
        <v>Low</v>
      </c>
      <c r="O4181">
        <f t="shared" si="1626"/>
        <v>38108</v>
      </c>
      <c r="P4181" t="str">
        <f t="shared" si="1610"/>
        <v>Flop</v>
      </c>
      <c r="Q4181" t="s">
        <v>39</v>
      </c>
      <c r="R4181" t="str">
        <f t="shared" si="1611"/>
        <v>Documentary</v>
      </c>
      <c r="S4181">
        <f t="shared" si="1612"/>
        <v>1</v>
      </c>
      <c r="T4181" t="s">
        <v>19764</v>
      </c>
      <c r="U4181" t="s">
        <v>19766</v>
      </c>
      <c r="V4181">
        <v>6429</v>
      </c>
      <c r="W4181" t="str">
        <f t="shared" si="1613"/>
        <v>Very Low</v>
      </c>
      <c r="X4181">
        <v>67</v>
      </c>
      <c r="Y4181" t="str">
        <f t="shared" si="1614"/>
        <v>Very Low</v>
      </c>
      <c r="Z4181" t="s">
        <v>19767</v>
      </c>
      <c r="AA4181">
        <v>2</v>
      </c>
      <c r="AB4181" t="str">
        <f t="shared" si="1615"/>
        <v>Duo/Trio Poster</v>
      </c>
      <c r="AC4181" t="s">
        <v>19768</v>
      </c>
      <c r="AD4181" t="s">
        <v>19769</v>
      </c>
      <c r="AE4181">
        <v>25</v>
      </c>
      <c r="AF4181" t="str">
        <f t="shared" si="1616"/>
        <v>Very Low</v>
      </c>
      <c r="AG4181" t="s">
        <v>9</v>
      </c>
      <c r="AH4181" t="s">
        <v>341</v>
      </c>
      <c r="AI4181" t="str">
        <f>AI4180</f>
        <v>Approved</v>
      </c>
      <c r="AJ4181" t="str">
        <f t="shared" si="1617"/>
        <v>Other/Unknown</v>
      </c>
      <c r="AK4181">
        <v>2500000</v>
      </c>
      <c r="AL4181" t="str">
        <f t="shared" si="1618"/>
        <v>Low Budget</v>
      </c>
      <c r="AM4181">
        <v>2010</v>
      </c>
      <c r="AN4181">
        <f t="shared" si="1619"/>
        <v>15</v>
      </c>
      <c r="AO4181" t="str">
        <f t="shared" si="1620"/>
        <v>Modern Classic</v>
      </c>
      <c r="AP4181">
        <v>2</v>
      </c>
      <c r="AQ4181" t="str">
        <f t="shared" si="1621"/>
        <v>Very Low</v>
      </c>
      <c r="AR4181">
        <v>7.6</v>
      </c>
      <c r="AS4181" t="str">
        <f t="shared" si="1622"/>
        <v>Good</v>
      </c>
      <c r="AT4181">
        <f>AT4180</f>
        <v>1.37</v>
      </c>
      <c r="AU4181" t="str">
        <f t="shared" si="1623"/>
        <v>Classic</v>
      </c>
      <c r="AV4181">
        <v>10000</v>
      </c>
      <c r="AW4181" t="str">
        <f t="shared" si="1624"/>
        <v>Low</v>
      </c>
    </row>
    <row r="4182" spans="1:49" x14ac:dyDescent="0.3">
      <c r="A4182" t="s">
        <v>0</v>
      </c>
      <c r="B4182" t="s">
        <v>17753</v>
      </c>
      <c r="C4182">
        <v>129</v>
      </c>
      <c r="D4182" t="str">
        <f t="shared" si="1604"/>
        <v>Low</v>
      </c>
      <c r="E4182">
        <v>86</v>
      </c>
      <c r="F4182" t="str">
        <f t="shared" si="1605"/>
        <v>1h 26m</v>
      </c>
      <c r="G4182" t="str">
        <f t="shared" si="1606"/>
        <v>Featurette</v>
      </c>
      <c r="H4182">
        <v>89</v>
      </c>
      <c r="I4182" t="str">
        <f t="shared" si="1607"/>
        <v>Very Low</v>
      </c>
      <c r="J4182">
        <v>555</v>
      </c>
      <c r="K4182" t="str">
        <f t="shared" si="1608"/>
        <v>Very Low</v>
      </c>
      <c r="L4182" t="s">
        <v>11705</v>
      </c>
      <c r="M4182">
        <v>713</v>
      </c>
      <c r="N4182" t="str">
        <f t="shared" si="1609"/>
        <v>Low</v>
      </c>
      <c r="O4182">
        <v>40041683</v>
      </c>
      <c r="P4182" t="str">
        <f t="shared" si="1610"/>
        <v>Average</v>
      </c>
      <c r="Q4182" t="s">
        <v>2757</v>
      </c>
      <c r="R4182" t="str">
        <f t="shared" si="1611"/>
        <v>Comedy</v>
      </c>
      <c r="S4182">
        <f t="shared" si="1612"/>
        <v>2</v>
      </c>
      <c r="T4182" t="s">
        <v>9659</v>
      </c>
      <c r="U4182" t="s">
        <v>19770</v>
      </c>
      <c r="V4182">
        <v>34620</v>
      </c>
      <c r="W4182" t="str">
        <f t="shared" si="1613"/>
        <v>Low</v>
      </c>
      <c r="X4182">
        <v>3421</v>
      </c>
      <c r="Y4182" t="str">
        <f t="shared" si="1614"/>
        <v>Low</v>
      </c>
      <c r="Z4182" t="s">
        <v>9652</v>
      </c>
      <c r="AA4182">
        <v>6</v>
      </c>
      <c r="AB4182" t="str">
        <f t="shared" si="1615"/>
        <v>Ensemble Poster</v>
      </c>
      <c r="AC4182" t="s">
        <v>19771</v>
      </c>
      <c r="AD4182" t="s">
        <v>19772</v>
      </c>
      <c r="AE4182">
        <v>107</v>
      </c>
      <c r="AF4182" t="str">
        <f t="shared" si="1616"/>
        <v>Very Low</v>
      </c>
      <c r="AG4182" t="s">
        <v>9</v>
      </c>
      <c r="AH4182" t="s">
        <v>10</v>
      </c>
      <c r="AI4182" t="s">
        <v>556</v>
      </c>
      <c r="AJ4182" t="str">
        <f t="shared" si="1617"/>
        <v>Adult</v>
      </c>
      <c r="AK4182">
        <v>2500000</v>
      </c>
      <c r="AL4182" t="str">
        <f t="shared" si="1618"/>
        <v>Low Budget</v>
      </c>
      <c r="AM4182">
        <v>2013</v>
      </c>
      <c r="AN4182">
        <f t="shared" si="1619"/>
        <v>12</v>
      </c>
      <c r="AO4182" t="str">
        <f t="shared" si="1620"/>
        <v>Modern Classic</v>
      </c>
      <c r="AP4182">
        <v>584</v>
      </c>
      <c r="AQ4182" t="str">
        <f t="shared" si="1621"/>
        <v>Very Low</v>
      </c>
      <c r="AR4182">
        <v>5.0999999999999996</v>
      </c>
      <c r="AS4182" t="str">
        <f t="shared" si="1622"/>
        <v>Below Average</v>
      </c>
      <c r="AT4182">
        <v>1.85</v>
      </c>
      <c r="AU4182" t="str">
        <f t="shared" si="1623"/>
        <v>HDTV / Widescreen</v>
      </c>
      <c r="AV4182">
        <v>0</v>
      </c>
      <c r="AW4182" t="str">
        <f t="shared" si="1624"/>
        <v>Very Low</v>
      </c>
    </row>
    <row r="4183" spans="1:49" x14ac:dyDescent="0.3">
      <c r="A4183" t="s">
        <v>0</v>
      </c>
      <c r="B4183" t="s">
        <v>19773</v>
      </c>
      <c r="C4183">
        <v>30</v>
      </c>
      <c r="D4183" t="str">
        <f t="shared" si="1604"/>
        <v>Very Low</v>
      </c>
      <c r="E4183">
        <v>87</v>
      </c>
      <c r="F4183" t="str">
        <f t="shared" si="1605"/>
        <v>1h 27m</v>
      </c>
      <c r="G4183" t="str">
        <f t="shared" si="1606"/>
        <v>Featurette</v>
      </c>
      <c r="H4183">
        <v>67</v>
      </c>
      <c r="I4183" t="str">
        <f t="shared" si="1607"/>
        <v>Very Low</v>
      </c>
      <c r="J4183">
        <v>67</v>
      </c>
      <c r="K4183" t="str">
        <f t="shared" si="1608"/>
        <v>Very Low</v>
      </c>
      <c r="L4183" t="s">
        <v>19774</v>
      </c>
      <c r="M4183">
        <v>871</v>
      </c>
      <c r="N4183" t="str">
        <f t="shared" si="1609"/>
        <v>Low</v>
      </c>
      <c r="O4183">
        <v>33349949</v>
      </c>
      <c r="P4183" t="str">
        <f t="shared" si="1610"/>
        <v>Average</v>
      </c>
      <c r="Q4183" t="s">
        <v>39</v>
      </c>
      <c r="R4183" t="str">
        <f t="shared" si="1611"/>
        <v>Documentary</v>
      </c>
      <c r="S4183">
        <f t="shared" si="1612"/>
        <v>1</v>
      </c>
      <c r="T4183" t="s">
        <v>19775</v>
      </c>
      <c r="U4183" t="s">
        <v>19776</v>
      </c>
      <c r="V4183">
        <v>9010</v>
      </c>
      <c r="W4183" t="str">
        <f t="shared" si="1613"/>
        <v>Very Low</v>
      </c>
      <c r="X4183">
        <v>1111</v>
      </c>
      <c r="Y4183" t="str">
        <f t="shared" si="1614"/>
        <v>Low</v>
      </c>
      <c r="Z4183" t="s">
        <v>19773</v>
      </c>
      <c r="AA4183">
        <v>0</v>
      </c>
      <c r="AB4183" t="str">
        <f t="shared" si="1615"/>
        <v>Symbolic Poster</v>
      </c>
      <c r="AC4183" t="s">
        <v>19777</v>
      </c>
      <c r="AD4183" t="s">
        <v>19778</v>
      </c>
      <c r="AE4183">
        <v>199</v>
      </c>
      <c r="AF4183" t="str">
        <f t="shared" si="1616"/>
        <v>Very Low</v>
      </c>
      <c r="AG4183" t="s">
        <v>9</v>
      </c>
      <c r="AH4183" t="s">
        <v>10</v>
      </c>
      <c r="AI4183" t="s">
        <v>66</v>
      </c>
      <c r="AJ4183" t="str">
        <f t="shared" si="1617"/>
        <v>Family</v>
      </c>
      <c r="AK4183">
        <v>2500000</v>
      </c>
      <c r="AL4183" t="str">
        <f t="shared" si="1618"/>
        <v>Low Budget</v>
      </c>
      <c r="AM4183">
        <v>2012</v>
      </c>
      <c r="AN4183">
        <f t="shared" si="1619"/>
        <v>13</v>
      </c>
      <c r="AO4183" t="str">
        <f t="shared" si="1620"/>
        <v>Modern Classic</v>
      </c>
      <c r="AP4183">
        <v>118</v>
      </c>
      <c r="AQ4183" t="str">
        <f t="shared" si="1621"/>
        <v>Very Low</v>
      </c>
      <c r="AR4183">
        <v>5.0999999999999996</v>
      </c>
      <c r="AS4183" t="str">
        <f t="shared" si="1622"/>
        <v>Below Average</v>
      </c>
      <c r="AT4183">
        <v>1.85</v>
      </c>
      <c r="AU4183" t="str">
        <f t="shared" si="1623"/>
        <v>HDTV / Widescreen</v>
      </c>
      <c r="AV4183">
        <v>0</v>
      </c>
      <c r="AW4183" t="str">
        <f t="shared" si="1624"/>
        <v>Very Low</v>
      </c>
    </row>
    <row r="4184" spans="1:49" x14ac:dyDescent="0.3">
      <c r="A4184" t="s">
        <v>0</v>
      </c>
      <c r="B4184" t="s">
        <v>12793</v>
      </c>
      <c r="C4184">
        <v>220</v>
      </c>
      <c r="D4184" t="str">
        <f t="shared" si="1604"/>
        <v>Medium</v>
      </c>
      <c r="E4184">
        <v>119</v>
      </c>
      <c r="F4184" t="str">
        <f t="shared" si="1605"/>
        <v>1h 59m</v>
      </c>
      <c r="G4184" t="str">
        <f t="shared" si="1606"/>
        <v>Standard Movie</v>
      </c>
      <c r="H4184">
        <v>0</v>
      </c>
      <c r="I4184" t="str">
        <f t="shared" si="1607"/>
        <v>Very Low</v>
      </c>
      <c r="J4184">
        <v>593</v>
      </c>
      <c r="K4184" t="str">
        <f t="shared" si="1608"/>
        <v>Very Low</v>
      </c>
      <c r="L4184" t="s">
        <v>2970</v>
      </c>
      <c r="M4184">
        <v>908</v>
      </c>
      <c r="N4184" t="str">
        <f t="shared" si="1609"/>
        <v>Low</v>
      </c>
      <c r="O4184">
        <v>33386128</v>
      </c>
      <c r="P4184" t="str">
        <f t="shared" si="1610"/>
        <v>Average</v>
      </c>
      <c r="Q4184" t="s">
        <v>6374</v>
      </c>
      <c r="R4184" t="str">
        <f t="shared" si="1611"/>
        <v>Horror</v>
      </c>
      <c r="S4184">
        <f t="shared" si="1612"/>
        <v>1</v>
      </c>
      <c r="T4184" t="s">
        <v>10003</v>
      </c>
      <c r="U4184" t="s">
        <v>12794</v>
      </c>
      <c r="V4184">
        <v>36372</v>
      </c>
      <c r="W4184" t="str">
        <f t="shared" si="1613"/>
        <v>Low</v>
      </c>
      <c r="X4184">
        <v>3226</v>
      </c>
      <c r="Y4184" t="str">
        <f t="shared" si="1614"/>
        <v>Low</v>
      </c>
      <c r="Z4184" t="s">
        <v>4551</v>
      </c>
      <c r="AA4184">
        <v>0</v>
      </c>
      <c r="AB4184" t="str">
        <f t="shared" si="1615"/>
        <v>Symbolic Poster</v>
      </c>
      <c r="AC4184" t="s">
        <v>12795</v>
      </c>
      <c r="AD4184" t="s">
        <v>12796</v>
      </c>
      <c r="AE4184">
        <v>491</v>
      </c>
      <c r="AF4184" t="str">
        <f t="shared" si="1616"/>
        <v>Very Low</v>
      </c>
      <c r="AG4184" t="s">
        <v>9</v>
      </c>
      <c r="AH4184" t="s">
        <v>10</v>
      </c>
      <c r="AI4184" t="s">
        <v>556</v>
      </c>
      <c r="AJ4184" t="str">
        <f t="shared" si="1617"/>
        <v>Adult</v>
      </c>
      <c r="AK4184">
        <v>15000000</v>
      </c>
      <c r="AL4184" t="str">
        <f t="shared" si="1618"/>
        <v>Low Budget</v>
      </c>
      <c r="AM4184">
        <v>2009</v>
      </c>
      <c r="AN4184">
        <f t="shared" si="1619"/>
        <v>16</v>
      </c>
      <c r="AO4184" t="str">
        <f t="shared" si="1620"/>
        <v>Old Classic</v>
      </c>
      <c r="AP4184">
        <v>764</v>
      </c>
      <c r="AQ4184" t="str">
        <f t="shared" si="1621"/>
        <v>Very Low</v>
      </c>
      <c r="AR4184">
        <v>4.9000000000000004</v>
      </c>
      <c r="AS4184" t="str">
        <f t="shared" si="1622"/>
        <v>Poor</v>
      </c>
      <c r="AT4184">
        <v>1.85</v>
      </c>
      <c r="AU4184" t="str">
        <f t="shared" si="1623"/>
        <v>HDTV / Widescreen</v>
      </c>
      <c r="AV4184">
        <v>3000</v>
      </c>
      <c r="AW4184" t="str">
        <f t="shared" si="1624"/>
        <v>Low</v>
      </c>
    </row>
    <row r="4185" spans="1:49" x14ac:dyDescent="0.3">
      <c r="A4185" t="s">
        <v>0</v>
      </c>
      <c r="B4185" t="s">
        <v>293</v>
      </c>
      <c r="C4185">
        <v>75</v>
      </c>
      <c r="D4185" t="str">
        <f t="shared" si="1604"/>
        <v>Low</v>
      </c>
      <c r="E4185">
        <v>149</v>
      </c>
      <c r="F4185" t="str">
        <f t="shared" si="1605"/>
        <v>2h 29m</v>
      </c>
      <c r="G4185" t="str">
        <f t="shared" si="1606"/>
        <v>Long Movie</v>
      </c>
      <c r="H4185">
        <v>15000</v>
      </c>
      <c r="I4185" t="str">
        <f t="shared" si="1607"/>
        <v>Medium</v>
      </c>
      <c r="J4185">
        <v>982</v>
      </c>
      <c r="K4185" t="str">
        <f t="shared" si="1608"/>
        <v>Very Low</v>
      </c>
      <c r="L4185" t="s">
        <v>747</v>
      </c>
      <c r="M4185">
        <v>15000</v>
      </c>
      <c r="N4185" t="str">
        <f t="shared" si="1609"/>
        <v>Medium</v>
      </c>
      <c r="O4185">
        <v>25809813</v>
      </c>
      <c r="P4185" t="str">
        <f t="shared" si="1610"/>
        <v>Average</v>
      </c>
      <c r="Q4185" t="s">
        <v>5481</v>
      </c>
      <c r="R4185" t="str">
        <f t="shared" si="1611"/>
        <v>Comedy</v>
      </c>
      <c r="S4185">
        <f t="shared" si="1612"/>
        <v>3</v>
      </c>
      <c r="T4185" t="s">
        <v>293</v>
      </c>
      <c r="U4185" t="s">
        <v>19779</v>
      </c>
      <c r="V4185">
        <v>50311</v>
      </c>
      <c r="W4185" t="str">
        <f t="shared" si="1613"/>
        <v>Medium</v>
      </c>
      <c r="X4185">
        <v>28713</v>
      </c>
      <c r="Y4185" t="str">
        <f t="shared" si="1614"/>
        <v>Medium</v>
      </c>
      <c r="Z4185" t="s">
        <v>2613</v>
      </c>
      <c r="AA4185">
        <v>6</v>
      </c>
      <c r="AB4185" t="str">
        <f t="shared" si="1615"/>
        <v>Ensemble Poster</v>
      </c>
      <c r="AC4185" t="s">
        <v>19780</v>
      </c>
      <c r="AD4185" t="s">
        <v>19781</v>
      </c>
      <c r="AE4185">
        <v>212</v>
      </c>
      <c r="AF4185" t="str">
        <f t="shared" si="1616"/>
        <v>Very Low</v>
      </c>
      <c r="AG4185" t="s">
        <v>9</v>
      </c>
      <c r="AH4185" t="s">
        <v>10</v>
      </c>
      <c r="AI4185" t="s">
        <v>66</v>
      </c>
      <c r="AJ4185" t="str">
        <f t="shared" si="1617"/>
        <v>Family</v>
      </c>
      <c r="AK4185">
        <v>26000000</v>
      </c>
      <c r="AL4185" t="str">
        <f t="shared" si="1618"/>
        <v>Low Budget</v>
      </c>
      <c r="AM4185">
        <v>1996</v>
      </c>
      <c r="AN4185">
        <f t="shared" si="1619"/>
        <v>29</v>
      </c>
      <c r="AO4185" t="str">
        <f t="shared" si="1620"/>
        <v>Old Classic</v>
      </c>
      <c r="AP4185">
        <v>9000</v>
      </c>
      <c r="AQ4185" t="str">
        <f t="shared" si="1621"/>
        <v>Low</v>
      </c>
      <c r="AR4185">
        <v>6.9</v>
      </c>
      <c r="AS4185" t="str">
        <f t="shared" si="1622"/>
        <v>Average</v>
      </c>
      <c r="AT4185">
        <v>1.37</v>
      </c>
      <c r="AU4185" t="str">
        <f t="shared" si="1623"/>
        <v>Classic</v>
      </c>
      <c r="AV4185">
        <v>0</v>
      </c>
      <c r="AW4185" t="str">
        <f t="shared" si="1624"/>
        <v>Very Low</v>
      </c>
    </row>
    <row r="4186" spans="1:49" x14ac:dyDescent="0.3">
      <c r="A4186" t="s">
        <v>0</v>
      </c>
      <c r="B4186" t="s">
        <v>19782</v>
      </c>
      <c r="C4186">
        <v>162</v>
      </c>
      <c r="D4186" t="str">
        <f t="shared" si="1604"/>
        <v>Low</v>
      </c>
      <c r="E4186">
        <v>98</v>
      </c>
      <c r="F4186" t="str">
        <f t="shared" si="1605"/>
        <v>1h 38m</v>
      </c>
      <c r="G4186" t="str">
        <f t="shared" si="1606"/>
        <v>Standard Movie</v>
      </c>
      <c r="H4186">
        <v>24</v>
      </c>
      <c r="I4186" t="str">
        <f t="shared" si="1607"/>
        <v>Very Low</v>
      </c>
      <c r="J4186">
        <v>67</v>
      </c>
      <c r="K4186" t="str">
        <f t="shared" si="1608"/>
        <v>Very Low</v>
      </c>
      <c r="L4186" t="s">
        <v>10029</v>
      </c>
      <c r="M4186">
        <v>381</v>
      </c>
      <c r="N4186" t="str">
        <f t="shared" si="1609"/>
        <v>Low</v>
      </c>
      <c r="O4186">
        <v>14400000</v>
      </c>
      <c r="P4186" t="str">
        <f t="shared" si="1610"/>
        <v>Average</v>
      </c>
      <c r="Q4186" t="s">
        <v>7019</v>
      </c>
      <c r="R4186" t="str">
        <f t="shared" si="1611"/>
        <v>Horror</v>
      </c>
      <c r="S4186">
        <f t="shared" si="1612"/>
        <v>3</v>
      </c>
      <c r="T4186" t="s">
        <v>17022</v>
      </c>
      <c r="U4186" t="s">
        <v>19783</v>
      </c>
      <c r="V4186">
        <v>28589</v>
      </c>
      <c r="W4186" t="str">
        <f t="shared" si="1613"/>
        <v>Low</v>
      </c>
      <c r="X4186">
        <v>684</v>
      </c>
      <c r="Y4186" t="str">
        <f t="shared" si="1614"/>
        <v>Very Low</v>
      </c>
      <c r="Z4186" t="s">
        <v>19784</v>
      </c>
      <c r="AA4186">
        <v>0</v>
      </c>
      <c r="AB4186" t="str">
        <f t="shared" si="1615"/>
        <v>Symbolic Poster</v>
      </c>
      <c r="AC4186" t="s">
        <v>19785</v>
      </c>
      <c r="AD4186" t="s">
        <v>19786</v>
      </c>
      <c r="AE4186">
        <v>532</v>
      </c>
      <c r="AF4186" t="str">
        <f t="shared" si="1616"/>
        <v>Low</v>
      </c>
      <c r="AG4186" t="s">
        <v>9</v>
      </c>
      <c r="AH4186" t="s">
        <v>10</v>
      </c>
      <c r="AI4186" t="s">
        <v>556</v>
      </c>
      <c r="AJ4186" t="str">
        <f t="shared" si="1617"/>
        <v>Adult</v>
      </c>
      <c r="AK4186">
        <v>2500000</v>
      </c>
      <c r="AL4186" t="str">
        <f t="shared" si="1618"/>
        <v>Low Budget</v>
      </c>
      <c r="AM4186">
        <v>1982</v>
      </c>
      <c r="AN4186">
        <f t="shared" si="1619"/>
        <v>43</v>
      </c>
      <c r="AO4186" t="str">
        <f t="shared" si="1620"/>
        <v>Old Classic</v>
      </c>
      <c r="AP4186">
        <v>128</v>
      </c>
      <c r="AQ4186" t="str">
        <f t="shared" si="1621"/>
        <v>Very Low</v>
      </c>
      <c r="AR4186">
        <v>4.5999999999999996</v>
      </c>
      <c r="AS4186" t="str">
        <f t="shared" si="1622"/>
        <v>Poor</v>
      </c>
      <c r="AT4186">
        <v>2.35</v>
      </c>
      <c r="AU4186" t="str">
        <f t="shared" si="1623"/>
        <v>Cinematic Widescreen</v>
      </c>
      <c r="AV4186">
        <v>0</v>
      </c>
      <c r="AW4186" t="str">
        <f t="shared" si="1624"/>
        <v>Very Low</v>
      </c>
    </row>
    <row r="4187" spans="1:49" x14ac:dyDescent="0.3">
      <c r="A4187" t="s">
        <v>0</v>
      </c>
      <c r="B4187" t="s">
        <v>19787</v>
      </c>
      <c r="C4187">
        <v>74</v>
      </c>
      <c r="D4187" t="str">
        <f t="shared" si="1604"/>
        <v>Low</v>
      </c>
      <c r="E4187">
        <v>98</v>
      </c>
      <c r="F4187" t="str">
        <f t="shared" si="1605"/>
        <v>1h 38m</v>
      </c>
      <c r="G4187" t="str">
        <f t="shared" si="1606"/>
        <v>Standard Movie</v>
      </c>
      <c r="H4187">
        <v>11</v>
      </c>
      <c r="I4187" t="str">
        <f t="shared" si="1607"/>
        <v>Very Low</v>
      </c>
      <c r="J4187">
        <v>450</v>
      </c>
      <c r="K4187" t="str">
        <f t="shared" si="1608"/>
        <v>Very Low</v>
      </c>
      <c r="L4187" t="s">
        <v>5350</v>
      </c>
      <c r="M4187">
        <v>595</v>
      </c>
      <c r="N4187" t="str">
        <f t="shared" si="1609"/>
        <v>Low</v>
      </c>
      <c r="O4187">
        <f t="shared" ref="O4187:O4188" si="1627">O4186</f>
        <v>14400000</v>
      </c>
      <c r="P4187" t="str">
        <f t="shared" si="1610"/>
        <v>Average</v>
      </c>
      <c r="Q4187" t="s">
        <v>618</v>
      </c>
      <c r="R4187" t="str">
        <f t="shared" si="1611"/>
        <v>Action</v>
      </c>
      <c r="S4187">
        <f t="shared" si="1612"/>
        <v>2</v>
      </c>
      <c r="T4187" t="s">
        <v>6086</v>
      </c>
      <c r="U4187" t="s">
        <v>19788</v>
      </c>
      <c r="V4187">
        <v>23546</v>
      </c>
      <c r="W4187" t="str">
        <f t="shared" si="1613"/>
        <v>Low</v>
      </c>
      <c r="X4187">
        <v>2373</v>
      </c>
      <c r="Y4187" t="str">
        <f t="shared" si="1614"/>
        <v>Low</v>
      </c>
      <c r="Z4187" t="s">
        <v>19789</v>
      </c>
      <c r="AA4187">
        <v>0</v>
      </c>
      <c r="AB4187" t="str">
        <f t="shared" si="1615"/>
        <v>Symbolic Poster</v>
      </c>
      <c r="AC4187" t="s">
        <v>19790</v>
      </c>
      <c r="AD4187" t="s">
        <v>19791</v>
      </c>
      <c r="AE4187">
        <v>92</v>
      </c>
      <c r="AF4187" t="str">
        <f t="shared" si="1616"/>
        <v>Very Low</v>
      </c>
      <c r="AG4187" t="s">
        <v>9</v>
      </c>
      <c r="AH4187" t="s">
        <v>10</v>
      </c>
      <c r="AI4187" t="s">
        <v>248</v>
      </c>
      <c r="AJ4187" t="str">
        <f t="shared" si="1617"/>
        <v>Family</v>
      </c>
      <c r="AK4187">
        <v>2500000</v>
      </c>
      <c r="AL4187" t="str">
        <f t="shared" si="1618"/>
        <v>Low Budget</v>
      </c>
      <c r="AM4187">
        <v>1971</v>
      </c>
      <c r="AN4187">
        <f t="shared" si="1619"/>
        <v>54</v>
      </c>
      <c r="AO4187" t="str">
        <f t="shared" si="1620"/>
        <v>Old Classic</v>
      </c>
      <c r="AP4187">
        <v>521</v>
      </c>
      <c r="AQ4187" t="str">
        <f t="shared" si="1621"/>
        <v>Very Low</v>
      </c>
      <c r="AR4187">
        <v>6.3</v>
      </c>
      <c r="AS4187" t="str">
        <f t="shared" si="1622"/>
        <v>Average</v>
      </c>
      <c r="AT4187">
        <v>2.35</v>
      </c>
      <c r="AU4187" t="str">
        <f t="shared" si="1623"/>
        <v>Cinematic Widescreen</v>
      </c>
      <c r="AV4187">
        <v>819</v>
      </c>
      <c r="AW4187" t="str">
        <f t="shared" si="1624"/>
        <v>Very Low</v>
      </c>
    </row>
    <row r="4188" spans="1:49" x14ac:dyDescent="0.3">
      <c r="A4188" t="s">
        <v>718</v>
      </c>
      <c r="B4188" t="s">
        <v>14631</v>
      </c>
      <c r="C4188">
        <v>65</v>
      </c>
      <c r="D4188" t="str">
        <f t="shared" si="1604"/>
        <v>Low</v>
      </c>
      <c r="E4188">
        <v>112</v>
      </c>
      <c r="F4188" t="str">
        <f t="shared" si="1605"/>
        <v>1h 52m</v>
      </c>
      <c r="G4188" t="str">
        <f t="shared" si="1606"/>
        <v>Standard Movie</v>
      </c>
      <c r="H4188">
        <v>58</v>
      </c>
      <c r="I4188" t="str">
        <f t="shared" si="1607"/>
        <v>Very Low</v>
      </c>
      <c r="J4188">
        <v>124</v>
      </c>
      <c r="K4188" t="str">
        <f t="shared" si="1608"/>
        <v>Very Low</v>
      </c>
      <c r="L4188" t="s">
        <v>19792</v>
      </c>
      <c r="M4188">
        <v>617</v>
      </c>
      <c r="N4188" t="str">
        <f t="shared" si="1609"/>
        <v>Low</v>
      </c>
      <c r="O4188">
        <f t="shared" si="1627"/>
        <v>14400000</v>
      </c>
      <c r="P4188" t="str">
        <f t="shared" si="1610"/>
        <v>Average</v>
      </c>
      <c r="Q4188" t="s">
        <v>3380</v>
      </c>
      <c r="R4188" t="str">
        <f t="shared" si="1611"/>
        <v>Drama</v>
      </c>
      <c r="S4188">
        <f t="shared" si="1612"/>
        <v>1</v>
      </c>
      <c r="T4188" t="s">
        <v>18017</v>
      </c>
      <c r="U4188" t="s">
        <v>19793</v>
      </c>
      <c r="V4188">
        <v>15277</v>
      </c>
      <c r="W4188" t="str">
        <f t="shared" si="1613"/>
        <v>Low</v>
      </c>
      <c r="X4188">
        <v>1141</v>
      </c>
      <c r="Y4188" t="str">
        <f t="shared" si="1614"/>
        <v>Low</v>
      </c>
      <c r="Z4188" t="s">
        <v>19794</v>
      </c>
      <c r="AA4188">
        <v>0</v>
      </c>
      <c r="AB4188" t="str">
        <f t="shared" si="1615"/>
        <v>Symbolic Poster</v>
      </c>
      <c r="AC4188" t="s">
        <v>19795</v>
      </c>
      <c r="AD4188" t="s">
        <v>19796</v>
      </c>
      <c r="AE4188">
        <v>120</v>
      </c>
      <c r="AF4188" t="str">
        <f t="shared" si="1616"/>
        <v>Very Low</v>
      </c>
      <c r="AG4188" t="s">
        <v>9</v>
      </c>
      <c r="AH4188" t="s">
        <v>10</v>
      </c>
      <c r="AI4188" t="s">
        <v>6007</v>
      </c>
      <c r="AJ4188" t="str">
        <f t="shared" si="1617"/>
        <v>Other/Unknown</v>
      </c>
      <c r="AK4188">
        <v>2500000</v>
      </c>
      <c r="AL4188" t="str">
        <f t="shared" si="1618"/>
        <v>Low Budget</v>
      </c>
      <c r="AM4188">
        <v>1963</v>
      </c>
      <c r="AN4188">
        <f t="shared" si="1619"/>
        <v>62</v>
      </c>
      <c r="AO4188" t="str">
        <f t="shared" si="1620"/>
        <v>Old Classic</v>
      </c>
      <c r="AP4188">
        <v>189</v>
      </c>
      <c r="AQ4188" t="str">
        <f t="shared" si="1621"/>
        <v>Very Low</v>
      </c>
      <c r="AR4188">
        <v>7.9</v>
      </c>
      <c r="AS4188" t="str">
        <f t="shared" si="1622"/>
        <v>Good</v>
      </c>
      <c r="AT4188">
        <v>2.35</v>
      </c>
      <c r="AU4188" t="str">
        <f t="shared" si="1623"/>
        <v>Cinematic Widescreen</v>
      </c>
      <c r="AV4188">
        <v>1000</v>
      </c>
      <c r="AW4188" t="str">
        <f t="shared" si="1624"/>
        <v>Very Low</v>
      </c>
    </row>
    <row r="4189" spans="1:49" x14ac:dyDescent="0.3">
      <c r="A4189" t="s">
        <v>0</v>
      </c>
      <c r="B4189" t="s">
        <v>19797</v>
      </c>
      <c r="C4189">
        <v>26</v>
      </c>
      <c r="D4189" t="str">
        <f t="shared" si="1604"/>
        <v>Very Low</v>
      </c>
      <c r="E4189">
        <v>75</v>
      </c>
      <c r="F4189" t="str">
        <f t="shared" si="1605"/>
        <v>1h 15m</v>
      </c>
      <c r="G4189" t="str">
        <f t="shared" si="1606"/>
        <v>Featurette</v>
      </c>
      <c r="H4189">
        <v>15</v>
      </c>
      <c r="I4189" t="str">
        <f t="shared" si="1607"/>
        <v>Very Low</v>
      </c>
      <c r="J4189">
        <v>36</v>
      </c>
      <c r="K4189" t="str">
        <f t="shared" si="1608"/>
        <v>Very Low</v>
      </c>
      <c r="L4189" t="s">
        <v>19798</v>
      </c>
      <c r="M4189">
        <v>1000</v>
      </c>
      <c r="N4189" t="str">
        <f t="shared" si="1609"/>
        <v>Low</v>
      </c>
      <c r="O4189">
        <v>32230907</v>
      </c>
      <c r="P4189" t="str">
        <f t="shared" si="1610"/>
        <v>Average</v>
      </c>
      <c r="Q4189" t="s">
        <v>17505</v>
      </c>
      <c r="R4189" t="str">
        <f t="shared" si="1611"/>
        <v>Comedy</v>
      </c>
      <c r="S4189">
        <f t="shared" si="1612"/>
        <v>2</v>
      </c>
      <c r="T4189" t="s">
        <v>19799</v>
      </c>
      <c r="U4189" t="s">
        <v>19800</v>
      </c>
      <c r="V4189">
        <v>6062</v>
      </c>
      <c r="W4189" t="str">
        <f t="shared" si="1613"/>
        <v>Very Low</v>
      </c>
      <c r="X4189">
        <v>1385</v>
      </c>
      <c r="Y4189" t="str">
        <f t="shared" si="1614"/>
        <v>Low</v>
      </c>
      <c r="Z4189" t="s">
        <v>19801</v>
      </c>
      <c r="AA4189">
        <v>0</v>
      </c>
      <c r="AB4189" t="str">
        <f t="shared" si="1615"/>
        <v>Symbolic Poster</v>
      </c>
      <c r="AC4189" t="s">
        <v>19802</v>
      </c>
      <c r="AD4189" t="s">
        <v>19803</v>
      </c>
      <c r="AE4189">
        <v>30</v>
      </c>
      <c r="AF4189" t="str">
        <f t="shared" si="1616"/>
        <v>Very Low</v>
      </c>
      <c r="AG4189" t="s">
        <v>9</v>
      </c>
      <c r="AH4189" t="s">
        <v>10</v>
      </c>
      <c r="AI4189" t="s">
        <v>556</v>
      </c>
      <c r="AJ4189" t="str">
        <f t="shared" si="1617"/>
        <v>Adult</v>
      </c>
      <c r="AK4189">
        <v>2500000</v>
      </c>
      <c r="AL4189" t="str">
        <f t="shared" si="1618"/>
        <v>Low Budget</v>
      </c>
      <c r="AM4189">
        <v>2013</v>
      </c>
      <c r="AN4189">
        <f t="shared" si="1619"/>
        <v>12</v>
      </c>
      <c r="AO4189" t="str">
        <f t="shared" si="1620"/>
        <v>Modern Classic</v>
      </c>
      <c r="AP4189">
        <v>309</v>
      </c>
      <c r="AQ4189" t="str">
        <f t="shared" si="1621"/>
        <v>Very Low</v>
      </c>
      <c r="AR4189">
        <v>6.7</v>
      </c>
      <c r="AS4189" t="str">
        <f t="shared" si="1622"/>
        <v>Average</v>
      </c>
      <c r="AT4189">
        <v>1.85</v>
      </c>
      <c r="AU4189" t="str">
        <f t="shared" si="1623"/>
        <v>HDTV / Widescreen</v>
      </c>
      <c r="AV4189">
        <v>0</v>
      </c>
      <c r="AW4189" t="str">
        <f t="shared" si="1624"/>
        <v>Very Low</v>
      </c>
    </row>
    <row r="4190" spans="1:49" x14ac:dyDescent="0.3">
      <c r="A4190" t="s">
        <v>0</v>
      </c>
      <c r="B4190" t="s">
        <v>6022</v>
      </c>
      <c r="C4190">
        <v>63</v>
      </c>
      <c r="D4190" t="str">
        <f t="shared" si="1604"/>
        <v>Low</v>
      </c>
      <c r="E4190">
        <v>104</v>
      </c>
      <c r="F4190" t="str">
        <f t="shared" si="1605"/>
        <v>1h 44m</v>
      </c>
      <c r="G4190" t="str">
        <f t="shared" si="1606"/>
        <v>Standard Movie</v>
      </c>
      <c r="H4190">
        <v>835</v>
      </c>
      <c r="I4190" t="str">
        <f t="shared" si="1607"/>
        <v>Very Low</v>
      </c>
      <c r="J4190">
        <v>535</v>
      </c>
      <c r="K4190" t="str">
        <f t="shared" si="1608"/>
        <v>Very Low</v>
      </c>
      <c r="L4190" t="s">
        <v>1794</v>
      </c>
      <c r="M4190">
        <v>18000</v>
      </c>
      <c r="N4190" t="str">
        <f t="shared" si="1609"/>
        <v>Medium</v>
      </c>
      <c r="O4190">
        <v>6401336</v>
      </c>
      <c r="P4190" t="str">
        <f t="shared" si="1610"/>
        <v>Flop</v>
      </c>
      <c r="Q4190" t="s">
        <v>3380</v>
      </c>
      <c r="R4190" t="str">
        <f t="shared" si="1611"/>
        <v>Drama</v>
      </c>
      <c r="S4190">
        <f t="shared" si="1612"/>
        <v>1</v>
      </c>
      <c r="T4190" t="s">
        <v>559</v>
      </c>
      <c r="U4190" t="s">
        <v>19804</v>
      </c>
      <c r="V4190">
        <v>36996</v>
      </c>
      <c r="W4190" t="str">
        <f t="shared" si="1613"/>
        <v>Low</v>
      </c>
      <c r="X4190">
        <v>19923</v>
      </c>
      <c r="Y4190" t="str">
        <f t="shared" si="1614"/>
        <v>Medium</v>
      </c>
      <c r="Z4190" t="s">
        <v>9539</v>
      </c>
      <c r="AA4190">
        <v>2</v>
      </c>
      <c r="AB4190" t="str">
        <f t="shared" si="1615"/>
        <v>Duo/Trio Poster</v>
      </c>
      <c r="AC4190" t="s">
        <v>19805</v>
      </c>
      <c r="AD4190" t="s">
        <v>19806</v>
      </c>
      <c r="AE4190">
        <v>153</v>
      </c>
      <c r="AF4190" t="str">
        <f t="shared" si="1616"/>
        <v>Very Low</v>
      </c>
      <c r="AG4190" t="s">
        <v>9</v>
      </c>
      <c r="AH4190" t="s">
        <v>10</v>
      </c>
      <c r="AI4190" t="s">
        <v>556</v>
      </c>
      <c r="AJ4190" t="str">
        <f t="shared" si="1617"/>
        <v>Adult</v>
      </c>
      <c r="AK4190">
        <v>2500000</v>
      </c>
      <c r="AL4190" t="str">
        <f t="shared" si="1618"/>
        <v>Low Budget</v>
      </c>
      <c r="AM4190">
        <v>1991</v>
      </c>
      <c r="AN4190">
        <f t="shared" si="1619"/>
        <v>34</v>
      </c>
      <c r="AO4190" t="str">
        <f t="shared" si="1620"/>
        <v>Old Classic</v>
      </c>
      <c r="AP4190">
        <v>595</v>
      </c>
      <c r="AQ4190" t="str">
        <f t="shared" si="1621"/>
        <v>Very Low</v>
      </c>
      <c r="AR4190">
        <v>7.1</v>
      </c>
      <c r="AS4190" t="str">
        <f t="shared" si="1622"/>
        <v>Good</v>
      </c>
      <c r="AT4190">
        <v>1.78</v>
      </c>
      <c r="AU4190" t="str">
        <f t="shared" si="1623"/>
        <v>HDTV / Widescreen</v>
      </c>
      <c r="AV4190">
        <v>0</v>
      </c>
      <c r="AW4190" t="str">
        <f t="shared" si="1624"/>
        <v>Very Low</v>
      </c>
    </row>
    <row r="4191" spans="1:49" x14ac:dyDescent="0.3">
      <c r="A4191" t="s">
        <v>0</v>
      </c>
      <c r="B4191" t="s">
        <v>17121</v>
      </c>
      <c r="C4191">
        <v>205</v>
      </c>
      <c r="D4191" t="str">
        <f t="shared" si="1604"/>
        <v>Medium</v>
      </c>
      <c r="E4191">
        <v>102</v>
      </c>
      <c r="F4191" t="str">
        <f t="shared" si="1605"/>
        <v>1h 42m</v>
      </c>
      <c r="G4191" t="str">
        <f t="shared" si="1606"/>
        <v>Standard Movie</v>
      </c>
      <c r="H4191">
        <v>0</v>
      </c>
      <c r="I4191" t="str">
        <f t="shared" si="1607"/>
        <v>Very Low</v>
      </c>
      <c r="J4191">
        <v>294</v>
      </c>
      <c r="K4191" t="str">
        <f t="shared" si="1608"/>
        <v>Very Low</v>
      </c>
      <c r="L4191" t="s">
        <v>4202</v>
      </c>
      <c r="M4191">
        <v>625</v>
      </c>
      <c r="N4191" t="str">
        <f t="shared" si="1609"/>
        <v>Low</v>
      </c>
      <c r="O4191">
        <v>26781723</v>
      </c>
      <c r="P4191" t="str">
        <f t="shared" si="1610"/>
        <v>Average</v>
      </c>
      <c r="Q4191" t="s">
        <v>1386</v>
      </c>
      <c r="R4191" t="str">
        <f t="shared" si="1611"/>
        <v>Comedy</v>
      </c>
      <c r="S4191">
        <f t="shared" si="1612"/>
        <v>3</v>
      </c>
      <c r="T4191" t="s">
        <v>1759</v>
      </c>
      <c r="U4191" t="s">
        <v>19807</v>
      </c>
      <c r="V4191">
        <v>187595</v>
      </c>
      <c r="W4191" t="str">
        <f t="shared" si="1613"/>
        <v>Medium</v>
      </c>
      <c r="X4191">
        <v>1655</v>
      </c>
      <c r="Y4191" t="str">
        <f t="shared" si="1614"/>
        <v>Low</v>
      </c>
      <c r="Z4191" t="s">
        <v>19808</v>
      </c>
      <c r="AA4191">
        <v>3</v>
      </c>
      <c r="AB4191" t="str">
        <f t="shared" si="1615"/>
        <v>Duo/Trio Poster</v>
      </c>
      <c r="AC4191" t="s">
        <v>19809</v>
      </c>
      <c r="AD4191" t="s">
        <v>19810</v>
      </c>
      <c r="AE4191">
        <v>978</v>
      </c>
      <c r="AF4191" t="str">
        <f t="shared" si="1616"/>
        <v>Low</v>
      </c>
      <c r="AG4191" t="s">
        <v>9</v>
      </c>
      <c r="AH4191" t="s">
        <v>10</v>
      </c>
      <c r="AI4191" t="s">
        <v>556</v>
      </c>
      <c r="AJ4191" t="str">
        <f t="shared" si="1617"/>
        <v>Adult</v>
      </c>
      <c r="AK4191">
        <v>2500000</v>
      </c>
      <c r="AL4191" t="str">
        <f t="shared" si="1618"/>
        <v>Low Budget</v>
      </c>
      <c r="AM4191">
        <v>2004</v>
      </c>
      <c r="AN4191">
        <f t="shared" si="1619"/>
        <v>21</v>
      </c>
      <c r="AO4191" t="str">
        <f t="shared" si="1620"/>
        <v>Old Classic</v>
      </c>
      <c r="AP4191">
        <v>379</v>
      </c>
      <c r="AQ4191" t="str">
        <f t="shared" si="1621"/>
        <v>Very Low</v>
      </c>
      <c r="AR4191">
        <v>7.6</v>
      </c>
      <c r="AS4191" t="str">
        <f t="shared" si="1622"/>
        <v>Good</v>
      </c>
      <c r="AT4191">
        <v>2.35</v>
      </c>
      <c r="AU4191" t="str">
        <f t="shared" si="1623"/>
        <v>Cinematic Widescreen</v>
      </c>
      <c r="AV4191">
        <v>0</v>
      </c>
      <c r="AW4191" t="str">
        <f t="shared" si="1624"/>
        <v>Very Low</v>
      </c>
    </row>
    <row r="4192" spans="1:49" x14ac:dyDescent="0.3">
      <c r="A4192" t="s">
        <v>0</v>
      </c>
      <c r="B4192" t="s">
        <v>9133</v>
      </c>
      <c r="C4192">
        <v>121</v>
      </c>
      <c r="D4192" t="str">
        <f t="shared" si="1604"/>
        <v>Low</v>
      </c>
      <c r="E4192">
        <v>105</v>
      </c>
      <c r="F4192" t="str">
        <f t="shared" si="1605"/>
        <v>1h 45m</v>
      </c>
      <c r="G4192" t="str">
        <f t="shared" si="1606"/>
        <v>Standard Movie</v>
      </c>
      <c r="H4192">
        <v>0</v>
      </c>
      <c r="I4192" t="str">
        <f t="shared" si="1607"/>
        <v>Very Low</v>
      </c>
      <c r="J4192">
        <v>4</v>
      </c>
      <c r="K4192" t="str">
        <f t="shared" si="1608"/>
        <v>Very Low</v>
      </c>
      <c r="L4192" t="s">
        <v>19811</v>
      </c>
      <c r="M4192">
        <v>15</v>
      </c>
      <c r="N4192" t="str">
        <f t="shared" si="1609"/>
        <v>Low</v>
      </c>
      <c r="O4192">
        <v>5400000</v>
      </c>
      <c r="P4192" t="str">
        <f t="shared" si="1610"/>
        <v>Flop</v>
      </c>
      <c r="Q4192" t="s">
        <v>185</v>
      </c>
      <c r="R4192" t="str">
        <f t="shared" si="1611"/>
        <v>Drama</v>
      </c>
      <c r="S4192">
        <f t="shared" si="1612"/>
        <v>2</v>
      </c>
      <c r="T4192" t="s">
        <v>19812</v>
      </c>
      <c r="U4192" t="s">
        <v>19813</v>
      </c>
      <c r="V4192">
        <v>183288</v>
      </c>
      <c r="W4192" t="str">
        <f t="shared" si="1613"/>
        <v>Medium</v>
      </c>
      <c r="X4192">
        <v>36</v>
      </c>
      <c r="Y4192" t="str">
        <f t="shared" si="1614"/>
        <v>Very Low</v>
      </c>
      <c r="Z4192" t="s">
        <v>19814</v>
      </c>
      <c r="AA4192">
        <v>1</v>
      </c>
      <c r="AB4192" t="str">
        <f t="shared" si="1615"/>
        <v>Solo Star Poster</v>
      </c>
      <c r="AC4192" t="s">
        <v>19815</v>
      </c>
      <c r="AD4192" t="s">
        <v>19816</v>
      </c>
      <c r="AE4192">
        <v>395</v>
      </c>
      <c r="AF4192" t="str">
        <f t="shared" si="1616"/>
        <v>Very Low</v>
      </c>
      <c r="AG4192" t="s">
        <v>9</v>
      </c>
      <c r="AH4192" t="s">
        <v>10</v>
      </c>
      <c r="AI4192" t="s">
        <v>556</v>
      </c>
      <c r="AJ4192" t="str">
        <f t="shared" si="1617"/>
        <v>Adult</v>
      </c>
      <c r="AK4192">
        <v>2500000</v>
      </c>
      <c r="AL4192" t="str">
        <f t="shared" si="1618"/>
        <v>Low Budget</v>
      </c>
      <c r="AM4192">
        <v>1995</v>
      </c>
      <c r="AN4192">
        <f t="shared" si="1619"/>
        <v>30</v>
      </c>
      <c r="AO4192" t="str">
        <f t="shared" si="1620"/>
        <v>Old Classic</v>
      </c>
      <c r="AP4192">
        <v>12</v>
      </c>
      <c r="AQ4192" t="str">
        <f t="shared" si="1621"/>
        <v>Very Low</v>
      </c>
      <c r="AR4192">
        <v>8.1</v>
      </c>
      <c r="AS4192" t="str">
        <f t="shared" si="1622"/>
        <v>Excellent</v>
      </c>
      <c r="AT4192">
        <v>1.85</v>
      </c>
      <c r="AU4192" t="str">
        <f t="shared" si="1623"/>
        <v>HDTV / Widescreen</v>
      </c>
      <c r="AV4192">
        <v>22000</v>
      </c>
      <c r="AW4192" t="str">
        <f t="shared" si="1624"/>
        <v>Medium</v>
      </c>
    </row>
    <row r="4193" spans="1:49" x14ac:dyDescent="0.3">
      <c r="A4193" t="s">
        <v>0</v>
      </c>
      <c r="B4193" t="s">
        <v>19817</v>
      </c>
      <c r="C4193">
        <v>9</v>
      </c>
      <c r="D4193" t="str">
        <f t="shared" si="1604"/>
        <v>Very Low</v>
      </c>
      <c r="E4193">
        <v>99</v>
      </c>
      <c r="F4193" t="str">
        <f t="shared" si="1605"/>
        <v>1h 39m</v>
      </c>
      <c r="G4193" t="str">
        <f t="shared" si="1606"/>
        <v>Standard Movie</v>
      </c>
      <c r="H4193">
        <v>0</v>
      </c>
      <c r="I4193" t="str">
        <f t="shared" si="1607"/>
        <v>Very Low</v>
      </c>
      <c r="J4193">
        <v>6</v>
      </c>
      <c r="K4193" t="str">
        <f t="shared" si="1608"/>
        <v>Very Low</v>
      </c>
      <c r="L4193" t="s">
        <v>19818</v>
      </c>
      <c r="M4193">
        <v>50</v>
      </c>
      <c r="N4193" t="str">
        <f t="shared" si="1609"/>
        <v>Low</v>
      </c>
      <c r="O4193">
        <f>O4192</f>
        <v>5400000</v>
      </c>
      <c r="P4193" t="str">
        <f t="shared" si="1610"/>
        <v>Flop</v>
      </c>
      <c r="Q4193" t="s">
        <v>19819</v>
      </c>
      <c r="R4193" t="str">
        <f t="shared" si="1611"/>
        <v>Action</v>
      </c>
      <c r="S4193">
        <f t="shared" si="1612"/>
        <v>4</v>
      </c>
      <c r="T4193" t="s">
        <v>19820</v>
      </c>
      <c r="U4193" t="s">
        <v>19821</v>
      </c>
      <c r="V4193">
        <v>1003</v>
      </c>
      <c r="W4193" t="str">
        <f t="shared" si="1613"/>
        <v>Very Low</v>
      </c>
      <c r="X4193">
        <v>79</v>
      </c>
      <c r="Y4193" t="str">
        <f t="shared" si="1614"/>
        <v>Very Low</v>
      </c>
      <c r="Z4193" t="s">
        <v>19822</v>
      </c>
      <c r="AA4193">
        <v>0</v>
      </c>
      <c r="AB4193" t="str">
        <f t="shared" si="1615"/>
        <v>Symbolic Poster</v>
      </c>
      <c r="AC4193" t="s">
        <v>19823</v>
      </c>
      <c r="AD4193" t="s">
        <v>19824</v>
      </c>
      <c r="AE4193">
        <v>5</v>
      </c>
      <c r="AF4193" t="str">
        <f t="shared" si="1616"/>
        <v>Very Low</v>
      </c>
      <c r="AG4193" t="s">
        <v>1435</v>
      </c>
      <c r="AH4193" t="s">
        <v>239</v>
      </c>
      <c r="AI4193" t="str">
        <f>AI4192</f>
        <v>R</v>
      </c>
      <c r="AJ4193" t="str">
        <f t="shared" si="1617"/>
        <v>Adult</v>
      </c>
      <c r="AK4193">
        <v>3200000</v>
      </c>
      <c r="AL4193" t="str">
        <f t="shared" si="1618"/>
        <v>Low Budget</v>
      </c>
      <c r="AM4193">
        <v>2003</v>
      </c>
      <c r="AN4193">
        <f t="shared" si="1619"/>
        <v>22</v>
      </c>
      <c r="AO4193" t="str">
        <f t="shared" si="1620"/>
        <v>Old Classic</v>
      </c>
      <c r="AP4193">
        <v>16</v>
      </c>
      <c r="AQ4193" t="str">
        <f t="shared" si="1621"/>
        <v>Very Low</v>
      </c>
      <c r="AR4193">
        <v>6.6</v>
      </c>
      <c r="AS4193" t="str">
        <f t="shared" si="1622"/>
        <v>Average</v>
      </c>
      <c r="AT4193">
        <v>1.85</v>
      </c>
      <c r="AU4193" t="str">
        <f t="shared" si="1623"/>
        <v>HDTV / Widescreen</v>
      </c>
      <c r="AV4193">
        <v>39</v>
      </c>
      <c r="AW4193" t="str">
        <f t="shared" si="1624"/>
        <v>Very Low</v>
      </c>
    </row>
    <row r="4194" spans="1:49" x14ac:dyDescent="0.3">
      <c r="A4194" t="s">
        <v>0</v>
      </c>
      <c r="B4194" t="s">
        <v>19825</v>
      </c>
      <c r="C4194">
        <v>74</v>
      </c>
      <c r="D4194" t="str">
        <f t="shared" si="1604"/>
        <v>Low</v>
      </c>
      <c r="E4194">
        <v>107</v>
      </c>
      <c r="F4194" t="str">
        <f t="shared" si="1605"/>
        <v>1h 47m</v>
      </c>
      <c r="G4194" t="str">
        <f t="shared" si="1606"/>
        <v>Standard Movie</v>
      </c>
      <c r="H4194">
        <v>7</v>
      </c>
      <c r="I4194" t="str">
        <f t="shared" si="1607"/>
        <v>Very Low</v>
      </c>
      <c r="J4194">
        <v>442</v>
      </c>
      <c r="K4194" t="str">
        <f t="shared" si="1608"/>
        <v>Very Low</v>
      </c>
      <c r="L4194" t="s">
        <v>43</v>
      </c>
      <c r="M4194">
        <v>745</v>
      </c>
      <c r="N4194" t="str">
        <f t="shared" si="1609"/>
        <v>Low</v>
      </c>
      <c r="O4194">
        <v>1282084</v>
      </c>
      <c r="P4194" t="str">
        <f t="shared" si="1610"/>
        <v>Flop</v>
      </c>
      <c r="Q4194" t="s">
        <v>3380</v>
      </c>
      <c r="R4194" t="str">
        <f t="shared" si="1611"/>
        <v>Drama</v>
      </c>
      <c r="S4194">
        <f t="shared" si="1612"/>
        <v>1</v>
      </c>
      <c r="T4194" t="s">
        <v>1022</v>
      </c>
      <c r="U4194" t="s">
        <v>19826</v>
      </c>
      <c r="V4194">
        <v>6221</v>
      </c>
      <c r="W4194" t="str">
        <f t="shared" si="1613"/>
        <v>Very Low</v>
      </c>
      <c r="X4194">
        <v>2125</v>
      </c>
      <c r="Y4194" t="str">
        <f t="shared" si="1614"/>
        <v>Low</v>
      </c>
      <c r="Z4194" t="s">
        <v>11451</v>
      </c>
      <c r="AA4194">
        <v>1</v>
      </c>
      <c r="AB4194" t="str">
        <f t="shared" si="1615"/>
        <v>Solo Star Poster</v>
      </c>
      <c r="AC4194" t="s">
        <v>19827</v>
      </c>
      <c r="AD4194" t="s">
        <v>19828</v>
      </c>
      <c r="AE4194">
        <v>87</v>
      </c>
      <c r="AF4194" t="str">
        <f t="shared" si="1616"/>
        <v>Very Low</v>
      </c>
      <c r="AG4194" t="s">
        <v>9</v>
      </c>
      <c r="AH4194" t="s">
        <v>10</v>
      </c>
      <c r="AI4194" t="s">
        <v>556</v>
      </c>
      <c r="AJ4194" t="str">
        <f t="shared" si="1617"/>
        <v>Adult</v>
      </c>
      <c r="AK4194">
        <v>2500000</v>
      </c>
      <c r="AL4194" t="str">
        <f t="shared" si="1618"/>
        <v>Low Budget</v>
      </c>
      <c r="AM4194">
        <v>1999</v>
      </c>
      <c r="AN4194">
        <f t="shared" si="1619"/>
        <v>26</v>
      </c>
      <c r="AO4194" t="str">
        <f t="shared" si="1620"/>
        <v>Old Classic</v>
      </c>
      <c r="AP4194">
        <v>631</v>
      </c>
      <c r="AQ4194" t="str">
        <f t="shared" si="1621"/>
        <v>Very Low</v>
      </c>
      <c r="AR4194">
        <v>7</v>
      </c>
      <c r="AS4194" t="str">
        <f t="shared" si="1622"/>
        <v>Good</v>
      </c>
      <c r="AT4194">
        <v>2.35</v>
      </c>
      <c r="AU4194" t="str">
        <f t="shared" si="1623"/>
        <v>Cinematic Widescreen</v>
      </c>
      <c r="AV4194">
        <v>500</v>
      </c>
      <c r="AW4194" t="str">
        <f t="shared" si="1624"/>
        <v>Very Low</v>
      </c>
    </row>
    <row r="4195" spans="1:49" x14ac:dyDescent="0.3">
      <c r="A4195" t="s">
        <v>0</v>
      </c>
      <c r="B4195" t="s">
        <v>19829</v>
      </c>
      <c r="C4195">
        <v>54</v>
      </c>
      <c r="D4195" t="str">
        <f t="shared" si="1604"/>
        <v>Low</v>
      </c>
      <c r="E4195">
        <v>96</v>
      </c>
      <c r="F4195" t="str">
        <f t="shared" si="1605"/>
        <v>1h 36m</v>
      </c>
      <c r="G4195" t="str">
        <f t="shared" si="1606"/>
        <v>Standard Movie</v>
      </c>
      <c r="H4195">
        <v>13</v>
      </c>
      <c r="I4195" t="str">
        <f t="shared" si="1607"/>
        <v>Very Low</v>
      </c>
      <c r="J4195">
        <v>209</v>
      </c>
      <c r="K4195" t="str">
        <f t="shared" si="1608"/>
        <v>Very Low</v>
      </c>
      <c r="L4195" t="s">
        <v>1342</v>
      </c>
      <c r="M4195">
        <v>643</v>
      </c>
      <c r="N4195" t="str">
        <f t="shared" si="1609"/>
        <v>Low</v>
      </c>
      <c r="O4195">
        <v>1186323</v>
      </c>
      <c r="P4195" t="str">
        <f t="shared" si="1610"/>
        <v>Flop</v>
      </c>
      <c r="Q4195" t="s">
        <v>1386</v>
      </c>
      <c r="R4195" t="str">
        <f t="shared" si="1611"/>
        <v>Comedy</v>
      </c>
      <c r="S4195">
        <f t="shared" si="1612"/>
        <v>3</v>
      </c>
      <c r="T4195" t="s">
        <v>5251</v>
      </c>
      <c r="U4195" t="s">
        <v>19830</v>
      </c>
      <c r="V4195">
        <v>7776</v>
      </c>
      <c r="W4195" t="str">
        <f t="shared" si="1613"/>
        <v>Very Low</v>
      </c>
      <c r="X4195">
        <v>1396</v>
      </c>
      <c r="Y4195" t="str">
        <f t="shared" si="1614"/>
        <v>Low</v>
      </c>
      <c r="Z4195" t="s">
        <v>19831</v>
      </c>
      <c r="AA4195">
        <v>0</v>
      </c>
      <c r="AB4195" t="str">
        <f t="shared" si="1615"/>
        <v>Symbolic Poster</v>
      </c>
      <c r="AC4195" t="s">
        <v>19832</v>
      </c>
      <c r="AD4195" t="s">
        <v>19833</v>
      </c>
      <c r="AE4195">
        <v>84</v>
      </c>
      <c r="AF4195" t="str">
        <f t="shared" si="1616"/>
        <v>Very Low</v>
      </c>
      <c r="AG4195" t="s">
        <v>9</v>
      </c>
      <c r="AH4195" t="s">
        <v>10</v>
      </c>
      <c r="AI4195" t="s">
        <v>556</v>
      </c>
      <c r="AJ4195" t="str">
        <f t="shared" si="1617"/>
        <v>Adult</v>
      </c>
      <c r="AK4195">
        <f t="shared" ref="AK4195:AK4196" si="1628">AK4194</f>
        <v>2500000</v>
      </c>
      <c r="AL4195" t="str">
        <f t="shared" si="1618"/>
        <v>Low Budget</v>
      </c>
      <c r="AM4195">
        <v>2004</v>
      </c>
      <c r="AN4195">
        <f t="shared" si="1619"/>
        <v>21</v>
      </c>
      <c r="AO4195" t="str">
        <f t="shared" si="1620"/>
        <v>Old Classic</v>
      </c>
      <c r="AP4195">
        <v>265</v>
      </c>
      <c r="AQ4195" t="str">
        <f t="shared" si="1621"/>
        <v>Very Low</v>
      </c>
      <c r="AR4195">
        <v>7.6</v>
      </c>
      <c r="AS4195" t="str">
        <f t="shared" si="1622"/>
        <v>Good</v>
      </c>
      <c r="AT4195">
        <v>1.85</v>
      </c>
      <c r="AU4195" t="str">
        <f t="shared" si="1623"/>
        <v>HDTV / Widescreen</v>
      </c>
      <c r="AV4195">
        <v>774</v>
      </c>
      <c r="AW4195" t="str">
        <f t="shared" si="1624"/>
        <v>Very Low</v>
      </c>
    </row>
    <row r="4196" spans="1:49" x14ac:dyDescent="0.3">
      <c r="A4196" t="s">
        <v>0</v>
      </c>
      <c r="B4196" t="s">
        <v>19834</v>
      </c>
      <c r="C4196">
        <v>80</v>
      </c>
      <c r="D4196" t="str">
        <f t="shared" si="1604"/>
        <v>Low</v>
      </c>
      <c r="E4196">
        <v>101</v>
      </c>
      <c r="F4196" t="str">
        <f t="shared" si="1605"/>
        <v>1h 41m</v>
      </c>
      <c r="G4196" t="str">
        <f t="shared" si="1606"/>
        <v>Standard Movie</v>
      </c>
      <c r="H4196">
        <v>34</v>
      </c>
      <c r="I4196" t="str">
        <f t="shared" si="1607"/>
        <v>Very Low</v>
      </c>
      <c r="J4196">
        <v>40</v>
      </c>
      <c r="K4196" t="str">
        <f t="shared" si="1608"/>
        <v>Very Low</v>
      </c>
      <c r="L4196" t="s">
        <v>19835</v>
      </c>
      <c r="M4196">
        <v>56</v>
      </c>
      <c r="N4196" t="str">
        <f t="shared" si="1609"/>
        <v>Low</v>
      </c>
      <c r="O4196">
        <v>1094998</v>
      </c>
      <c r="P4196" t="str">
        <f t="shared" si="1610"/>
        <v>Flop</v>
      </c>
      <c r="Q4196" t="s">
        <v>3380</v>
      </c>
      <c r="R4196" t="str">
        <f t="shared" si="1611"/>
        <v>Drama</v>
      </c>
      <c r="S4196">
        <f t="shared" si="1612"/>
        <v>1</v>
      </c>
      <c r="T4196" t="s">
        <v>19836</v>
      </c>
      <c r="U4196" t="s">
        <v>19837</v>
      </c>
      <c r="V4196">
        <v>2560</v>
      </c>
      <c r="W4196" t="str">
        <f t="shared" si="1613"/>
        <v>Very Low</v>
      </c>
      <c r="X4196">
        <v>150</v>
      </c>
      <c r="Y4196" t="str">
        <f t="shared" si="1614"/>
        <v>Very Low</v>
      </c>
      <c r="Z4196" t="s">
        <v>19838</v>
      </c>
      <c r="AA4196">
        <v>1</v>
      </c>
      <c r="AB4196" t="str">
        <f t="shared" si="1615"/>
        <v>Solo Star Poster</v>
      </c>
      <c r="AC4196" t="s">
        <v>19839</v>
      </c>
      <c r="AD4196" t="s">
        <v>19840</v>
      </c>
      <c r="AE4196">
        <v>29</v>
      </c>
      <c r="AF4196" t="str">
        <f t="shared" si="1616"/>
        <v>Very Low</v>
      </c>
      <c r="AG4196" t="s">
        <v>9</v>
      </c>
      <c r="AH4196" t="s">
        <v>28</v>
      </c>
      <c r="AI4196" t="s">
        <v>11</v>
      </c>
      <c r="AJ4196" t="str">
        <f t="shared" si="1617"/>
        <v>Teen</v>
      </c>
      <c r="AK4196">
        <f t="shared" si="1628"/>
        <v>2500000</v>
      </c>
      <c r="AL4196" t="str">
        <f t="shared" si="1618"/>
        <v>Low Budget</v>
      </c>
      <c r="AM4196">
        <v>2007</v>
      </c>
      <c r="AN4196">
        <f t="shared" si="1619"/>
        <v>18</v>
      </c>
      <c r="AO4196" t="str">
        <f t="shared" si="1620"/>
        <v>Old Classic</v>
      </c>
      <c r="AP4196">
        <v>41</v>
      </c>
      <c r="AQ4196" t="str">
        <f t="shared" si="1621"/>
        <v>Very Low</v>
      </c>
      <c r="AR4196">
        <v>6.7</v>
      </c>
      <c r="AS4196" t="str">
        <f t="shared" si="1622"/>
        <v>Average</v>
      </c>
      <c r="AT4196">
        <v>2.35</v>
      </c>
      <c r="AU4196" t="str">
        <f t="shared" si="1623"/>
        <v>Cinematic Widescreen</v>
      </c>
      <c r="AV4196">
        <v>430</v>
      </c>
      <c r="AW4196" t="str">
        <f t="shared" si="1624"/>
        <v>Very Low</v>
      </c>
    </row>
    <row r="4197" spans="1:49" x14ac:dyDescent="0.3">
      <c r="A4197" t="s">
        <v>0</v>
      </c>
      <c r="B4197" t="s">
        <v>14155</v>
      </c>
      <c r="C4197">
        <v>252</v>
      </c>
      <c r="D4197" t="str">
        <f t="shared" si="1604"/>
        <v>Medium</v>
      </c>
      <c r="E4197">
        <v>89</v>
      </c>
      <c r="F4197" t="str">
        <f t="shared" si="1605"/>
        <v>1h 29m</v>
      </c>
      <c r="G4197" t="str">
        <f t="shared" si="1606"/>
        <v>Featurette</v>
      </c>
      <c r="H4197">
        <v>14</v>
      </c>
      <c r="I4197" t="str">
        <f t="shared" si="1607"/>
        <v>Very Low</v>
      </c>
      <c r="J4197">
        <v>215</v>
      </c>
      <c r="K4197" t="str">
        <f t="shared" si="1608"/>
        <v>Very Low</v>
      </c>
      <c r="L4197" t="s">
        <v>19841</v>
      </c>
      <c r="M4197">
        <v>902</v>
      </c>
      <c r="N4197" t="str">
        <f t="shared" si="1609"/>
        <v>Low</v>
      </c>
      <c r="O4197">
        <v>3325638</v>
      </c>
      <c r="P4197" t="str">
        <f t="shared" si="1610"/>
        <v>Flop</v>
      </c>
      <c r="Q4197" t="s">
        <v>19842</v>
      </c>
      <c r="R4197" t="str">
        <f t="shared" si="1611"/>
        <v>Comedy</v>
      </c>
      <c r="S4197">
        <f t="shared" si="1612"/>
        <v>4</v>
      </c>
      <c r="T4197" t="s">
        <v>93</v>
      </c>
      <c r="U4197" t="s">
        <v>19843</v>
      </c>
      <c r="V4197">
        <v>52509</v>
      </c>
      <c r="W4197" t="str">
        <f t="shared" si="1613"/>
        <v>Medium</v>
      </c>
      <c r="X4197">
        <v>1980</v>
      </c>
      <c r="Y4197" t="str">
        <f t="shared" si="1614"/>
        <v>Low</v>
      </c>
      <c r="Z4197" t="s">
        <v>19844</v>
      </c>
      <c r="AA4197">
        <v>3</v>
      </c>
      <c r="AB4197" t="str">
        <f t="shared" si="1615"/>
        <v>Duo/Trio Poster</v>
      </c>
      <c r="AC4197" t="s">
        <v>19845</v>
      </c>
      <c r="AD4197" t="s">
        <v>19846</v>
      </c>
      <c r="AE4197">
        <v>84</v>
      </c>
      <c r="AF4197" t="str">
        <f t="shared" si="1616"/>
        <v>Very Low</v>
      </c>
      <c r="AG4197" t="s">
        <v>9</v>
      </c>
      <c r="AH4197" t="s">
        <v>10</v>
      </c>
      <c r="AI4197" t="s">
        <v>11</v>
      </c>
      <c r="AJ4197" t="str">
        <f t="shared" si="1617"/>
        <v>Teen</v>
      </c>
      <c r="AK4197">
        <v>2500000</v>
      </c>
      <c r="AL4197" t="str">
        <f t="shared" si="1618"/>
        <v>Low Budget</v>
      </c>
      <c r="AM4197">
        <v>2012</v>
      </c>
      <c r="AN4197">
        <f t="shared" si="1619"/>
        <v>13</v>
      </c>
      <c r="AO4197" t="str">
        <f t="shared" si="1620"/>
        <v>Modern Classic</v>
      </c>
      <c r="AP4197">
        <v>291</v>
      </c>
      <c r="AQ4197" t="str">
        <f t="shared" si="1621"/>
        <v>Very Low</v>
      </c>
      <c r="AR4197">
        <v>7.1</v>
      </c>
      <c r="AS4197" t="str">
        <f t="shared" si="1622"/>
        <v>Good</v>
      </c>
      <c r="AT4197">
        <v>2.35</v>
      </c>
      <c r="AU4197" t="str">
        <f t="shared" si="1623"/>
        <v>Cinematic Widescreen</v>
      </c>
      <c r="AV4197">
        <v>13000</v>
      </c>
      <c r="AW4197" t="str">
        <f t="shared" si="1624"/>
        <v>Medium</v>
      </c>
    </row>
    <row r="4198" spans="1:49" x14ac:dyDescent="0.3">
      <c r="A4198" t="s">
        <v>0</v>
      </c>
      <c r="B4198" t="s">
        <v>19847</v>
      </c>
      <c r="C4198">
        <v>72</v>
      </c>
      <c r="D4198" t="str">
        <f t="shared" si="1604"/>
        <v>Low</v>
      </c>
      <c r="E4198">
        <v>106</v>
      </c>
      <c r="F4198" t="str">
        <f t="shared" si="1605"/>
        <v>1h 46m</v>
      </c>
      <c r="G4198" t="str">
        <f t="shared" si="1606"/>
        <v>Standard Movie</v>
      </c>
      <c r="H4198">
        <v>148</v>
      </c>
      <c r="I4198" t="str">
        <f t="shared" si="1607"/>
        <v>Very Low</v>
      </c>
      <c r="J4198">
        <v>471</v>
      </c>
      <c r="K4198" t="str">
        <f t="shared" si="1608"/>
        <v>Very Low</v>
      </c>
      <c r="L4198" t="s">
        <v>7923</v>
      </c>
      <c r="M4198">
        <v>900</v>
      </c>
      <c r="N4198" t="str">
        <f t="shared" si="1609"/>
        <v>Low</v>
      </c>
      <c r="O4198">
        <v>395592</v>
      </c>
      <c r="P4198" t="str">
        <f t="shared" si="1610"/>
        <v>Flop</v>
      </c>
      <c r="Q4198" t="s">
        <v>185</v>
      </c>
      <c r="R4198" t="str">
        <f t="shared" si="1611"/>
        <v>Drama</v>
      </c>
      <c r="S4198">
        <f t="shared" si="1612"/>
        <v>2</v>
      </c>
      <c r="T4198" t="s">
        <v>8526</v>
      </c>
      <c r="U4198" t="s">
        <v>19848</v>
      </c>
      <c r="V4198">
        <v>21202</v>
      </c>
      <c r="W4198" t="str">
        <f t="shared" si="1613"/>
        <v>Low</v>
      </c>
      <c r="X4198">
        <v>2972</v>
      </c>
      <c r="Y4198" t="str">
        <f t="shared" si="1614"/>
        <v>Low</v>
      </c>
      <c r="Z4198" t="s">
        <v>19849</v>
      </c>
      <c r="AA4198">
        <v>1</v>
      </c>
      <c r="AB4198" t="str">
        <f t="shared" si="1615"/>
        <v>Solo Star Poster</v>
      </c>
      <c r="AC4198" t="s">
        <v>19850</v>
      </c>
      <c r="AD4198" t="s">
        <v>19851</v>
      </c>
      <c r="AE4198">
        <v>134</v>
      </c>
      <c r="AF4198" t="str">
        <f t="shared" si="1616"/>
        <v>Very Low</v>
      </c>
      <c r="AG4198" t="s">
        <v>9</v>
      </c>
      <c r="AH4198" t="s">
        <v>3542</v>
      </c>
      <c r="AI4198" t="s">
        <v>556</v>
      </c>
      <c r="AJ4198" t="str">
        <f t="shared" si="1617"/>
        <v>Adult</v>
      </c>
      <c r="AK4198">
        <v>2000000</v>
      </c>
      <c r="AL4198" t="str">
        <f t="shared" si="1618"/>
        <v>Low Budget</v>
      </c>
      <c r="AM4198">
        <v>2003</v>
      </c>
      <c r="AN4198">
        <f t="shared" si="1619"/>
        <v>22</v>
      </c>
      <c r="AO4198" t="str">
        <f t="shared" si="1620"/>
        <v>Old Classic</v>
      </c>
      <c r="AP4198">
        <v>648</v>
      </c>
      <c r="AQ4198" t="str">
        <f t="shared" si="1621"/>
        <v>Very Low</v>
      </c>
      <c r="AR4198">
        <v>7.6</v>
      </c>
      <c r="AS4198" t="str">
        <f t="shared" si="1622"/>
        <v>Good</v>
      </c>
      <c r="AT4198">
        <v>1.85</v>
      </c>
      <c r="AU4198" t="str">
        <f t="shared" si="1623"/>
        <v>HDTV / Widescreen</v>
      </c>
      <c r="AV4198">
        <v>0</v>
      </c>
      <c r="AW4198" t="str">
        <f t="shared" si="1624"/>
        <v>Very Low</v>
      </c>
    </row>
    <row r="4199" spans="1:49" x14ac:dyDescent="0.3">
      <c r="A4199" t="s">
        <v>0</v>
      </c>
      <c r="B4199" t="s">
        <v>19852</v>
      </c>
      <c r="C4199">
        <v>220</v>
      </c>
      <c r="D4199" t="str">
        <f t="shared" si="1604"/>
        <v>Medium</v>
      </c>
      <c r="E4199">
        <v>95</v>
      </c>
      <c r="F4199" t="str">
        <f t="shared" si="1605"/>
        <v>1h 35m</v>
      </c>
      <c r="G4199" t="str">
        <f t="shared" si="1606"/>
        <v>Standard Movie</v>
      </c>
      <c r="H4199">
        <v>53</v>
      </c>
      <c r="I4199" t="str">
        <f t="shared" si="1607"/>
        <v>Very Low</v>
      </c>
      <c r="J4199">
        <v>478</v>
      </c>
      <c r="K4199" t="str">
        <f t="shared" si="1608"/>
        <v>Very Low</v>
      </c>
      <c r="L4199" t="s">
        <v>2590</v>
      </c>
      <c r="M4199">
        <v>8000</v>
      </c>
      <c r="N4199" t="str">
        <f t="shared" si="1609"/>
        <v>Low</v>
      </c>
      <c r="O4199">
        <v>6851969</v>
      </c>
      <c r="P4199" t="str">
        <f t="shared" si="1610"/>
        <v>Flop</v>
      </c>
      <c r="Q4199" t="s">
        <v>1386</v>
      </c>
      <c r="R4199" t="str">
        <f t="shared" si="1611"/>
        <v>Comedy</v>
      </c>
      <c r="S4199">
        <f t="shared" si="1612"/>
        <v>3</v>
      </c>
      <c r="T4199" t="s">
        <v>10677</v>
      </c>
      <c r="U4199" t="s">
        <v>19853</v>
      </c>
      <c r="V4199">
        <v>105591</v>
      </c>
      <c r="W4199" t="str">
        <f t="shared" si="1613"/>
        <v>Medium</v>
      </c>
      <c r="X4199">
        <v>10040</v>
      </c>
      <c r="Y4199" t="str">
        <f t="shared" si="1614"/>
        <v>Medium</v>
      </c>
      <c r="Z4199" t="s">
        <v>19854</v>
      </c>
      <c r="AA4199">
        <v>1</v>
      </c>
      <c r="AB4199" t="str">
        <f t="shared" si="1615"/>
        <v>Solo Star Poster</v>
      </c>
      <c r="AC4199" t="s">
        <v>19855</v>
      </c>
      <c r="AD4199" t="s">
        <v>19856</v>
      </c>
      <c r="AE4199">
        <v>178</v>
      </c>
      <c r="AF4199" t="str">
        <f t="shared" si="1616"/>
        <v>Very Low</v>
      </c>
      <c r="AG4199" t="s">
        <v>9</v>
      </c>
      <c r="AH4199" t="s">
        <v>10</v>
      </c>
      <c r="AI4199" t="s">
        <v>556</v>
      </c>
      <c r="AJ4199" t="str">
        <f t="shared" si="1617"/>
        <v>Adult</v>
      </c>
      <c r="AK4199">
        <v>2500000</v>
      </c>
      <c r="AL4199" t="str">
        <f t="shared" si="1618"/>
        <v>Low Budget</v>
      </c>
      <c r="AM4199">
        <v>2013</v>
      </c>
      <c r="AN4199">
        <f t="shared" si="1619"/>
        <v>12</v>
      </c>
      <c r="AO4199" t="str">
        <f t="shared" si="1620"/>
        <v>Modern Classic</v>
      </c>
      <c r="AP4199">
        <v>1000</v>
      </c>
      <c r="AQ4199" t="str">
        <f t="shared" si="1621"/>
        <v>Very Low</v>
      </c>
      <c r="AR4199">
        <v>7.1</v>
      </c>
      <c r="AS4199" t="str">
        <f t="shared" si="1622"/>
        <v>Good</v>
      </c>
      <c r="AT4199">
        <v>2.35</v>
      </c>
      <c r="AU4199" t="str">
        <f t="shared" si="1623"/>
        <v>Cinematic Widescreen</v>
      </c>
      <c r="AV4199">
        <v>10000</v>
      </c>
      <c r="AW4199" t="str">
        <f t="shared" si="1624"/>
        <v>Low</v>
      </c>
    </row>
    <row r="4200" spans="1:49" x14ac:dyDescent="0.3">
      <c r="A4200" t="s">
        <v>0</v>
      </c>
      <c r="B4200" t="s">
        <v>17845</v>
      </c>
      <c r="C4200">
        <v>1</v>
      </c>
      <c r="D4200" t="str">
        <f t="shared" si="1604"/>
        <v>Very Low</v>
      </c>
      <c r="E4200">
        <v>34</v>
      </c>
      <c r="F4200" t="str">
        <f t="shared" si="1605"/>
        <v>0h 34m</v>
      </c>
      <c r="G4200" t="str">
        <f t="shared" si="1606"/>
        <v>Short Film</v>
      </c>
      <c r="H4200">
        <v>19</v>
      </c>
      <c r="I4200" t="str">
        <f t="shared" si="1607"/>
        <v>Very Low</v>
      </c>
      <c r="J4200">
        <v>362</v>
      </c>
      <c r="K4200" t="str">
        <f t="shared" si="1608"/>
        <v>Very Low</v>
      </c>
      <c r="L4200" t="s">
        <v>2601</v>
      </c>
      <c r="M4200">
        <v>882</v>
      </c>
      <c r="N4200" t="str">
        <f t="shared" si="1609"/>
        <v>Low</v>
      </c>
      <c r="O4200">
        <v>333658</v>
      </c>
      <c r="P4200" t="str">
        <f t="shared" si="1610"/>
        <v>Flop</v>
      </c>
      <c r="Q4200" t="s">
        <v>19857</v>
      </c>
      <c r="R4200" t="str">
        <f t="shared" si="1611"/>
        <v>Comedy</v>
      </c>
      <c r="S4200">
        <f t="shared" si="1612"/>
        <v>5</v>
      </c>
      <c r="T4200" t="s">
        <v>159</v>
      </c>
      <c r="U4200" t="s">
        <v>19858</v>
      </c>
      <c r="V4200">
        <v>97</v>
      </c>
      <c r="W4200" t="str">
        <f t="shared" si="1613"/>
        <v>Very Low</v>
      </c>
      <c r="X4200">
        <v>1967</v>
      </c>
      <c r="Y4200" t="str">
        <f t="shared" si="1614"/>
        <v>Low</v>
      </c>
      <c r="Z4200" t="s">
        <v>19859</v>
      </c>
      <c r="AA4200">
        <v>0</v>
      </c>
      <c r="AB4200" t="str">
        <f t="shared" si="1615"/>
        <v>Symbolic Poster</v>
      </c>
      <c r="AC4200" t="s">
        <v>19860</v>
      </c>
      <c r="AD4200" t="s">
        <v>19861</v>
      </c>
      <c r="AE4200">
        <v>2</v>
      </c>
      <c r="AF4200" t="str">
        <f t="shared" si="1616"/>
        <v>Very Low</v>
      </c>
      <c r="AG4200" t="s">
        <v>9</v>
      </c>
      <c r="AH4200" t="s">
        <v>10</v>
      </c>
      <c r="AI4200" t="str">
        <f>AI4199</f>
        <v>R</v>
      </c>
      <c r="AJ4200" t="str">
        <f t="shared" si="1617"/>
        <v>Adult</v>
      </c>
      <c r="AK4200">
        <v>34000</v>
      </c>
      <c r="AL4200" t="str">
        <f t="shared" si="1618"/>
        <v>Low Budget</v>
      </c>
      <c r="AM4200">
        <v>1990</v>
      </c>
      <c r="AN4200">
        <f t="shared" si="1619"/>
        <v>35</v>
      </c>
      <c r="AO4200" t="str">
        <f t="shared" si="1620"/>
        <v>Old Classic</v>
      </c>
      <c r="AP4200">
        <v>577</v>
      </c>
      <c r="AQ4200" t="str">
        <f t="shared" si="1621"/>
        <v>Very Low</v>
      </c>
      <c r="AR4200">
        <v>7.1</v>
      </c>
      <c r="AS4200" t="str">
        <f t="shared" si="1622"/>
        <v>Good</v>
      </c>
      <c r="AT4200">
        <f>AT4199</f>
        <v>2.35</v>
      </c>
      <c r="AU4200" t="str">
        <f t="shared" si="1623"/>
        <v>Cinematic Widescreen</v>
      </c>
      <c r="AV4200">
        <v>16</v>
      </c>
      <c r="AW4200" t="str">
        <f t="shared" si="1624"/>
        <v>Very Low</v>
      </c>
    </row>
    <row r="4201" spans="1:49" x14ac:dyDescent="0.3">
      <c r="A4201" t="s">
        <v>0</v>
      </c>
      <c r="B4201" t="s">
        <v>3693</v>
      </c>
      <c r="C4201">
        <v>197</v>
      </c>
      <c r="D4201" t="str">
        <f t="shared" si="1604"/>
        <v>Low</v>
      </c>
      <c r="E4201">
        <v>101</v>
      </c>
      <c r="F4201" t="str">
        <f t="shared" si="1605"/>
        <v>1h 41m</v>
      </c>
      <c r="G4201" t="str">
        <f t="shared" si="1606"/>
        <v>Standard Movie</v>
      </c>
      <c r="H4201">
        <v>119</v>
      </c>
      <c r="I4201" t="str">
        <f t="shared" si="1607"/>
        <v>Very Low</v>
      </c>
      <c r="J4201">
        <v>0</v>
      </c>
      <c r="K4201" t="str">
        <f t="shared" si="1608"/>
        <v>Very Low</v>
      </c>
      <c r="L4201" t="s">
        <v>19862</v>
      </c>
      <c r="M4201">
        <v>334</v>
      </c>
      <c r="N4201" t="str">
        <f t="shared" si="1609"/>
        <v>Low</v>
      </c>
      <c r="O4201">
        <v>12995673</v>
      </c>
      <c r="P4201" t="str">
        <f t="shared" si="1610"/>
        <v>Average</v>
      </c>
      <c r="Q4201" t="s">
        <v>19863</v>
      </c>
      <c r="R4201" t="str">
        <f t="shared" si="1611"/>
        <v>Comedy</v>
      </c>
      <c r="S4201">
        <f t="shared" si="1612"/>
        <v>3</v>
      </c>
      <c r="T4201" t="s">
        <v>19864</v>
      </c>
      <c r="U4201" t="s">
        <v>19865</v>
      </c>
      <c r="V4201">
        <v>52286</v>
      </c>
      <c r="W4201" t="str">
        <f t="shared" si="1613"/>
        <v>Medium</v>
      </c>
      <c r="X4201">
        <v>338</v>
      </c>
      <c r="Y4201" t="str">
        <f t="shared" si="1614"/>
        <v>Very Low</v>
      </c>
      <c r="Z4201" t="s">
        <v>19866</v>
      </c>
      <c r="AA4201">
        <v>1</v>
      </c>
      <c r="AB4201" t="str">
        <f t="shared" si="1615"/>
        <v>Solo Star Poster</v>
      </c>
      <c r="AC4201" t="s">
        <v>19867</v>
      </c>
      <c r="AD4201" t="s">
        <v>19868</v>
      </c>
      <c r="AE4201">
        <v>345</v>
      </c>
      <c r="AF4201" t="str">
        <f t="shared" si="1616"/>
        <v>Very Low</v>
      </c>
      <c r="AG4201" t="s">
        <v>9</v>
      </c>
      <c r="AH4201" t="s">
        <v>10</v>
      </c>
      <c r="AI4201" t="s">
        <v>556</v>
      </c>
      <c r="AJ4201" t="str">
        <f t="shared" si="1617"/>
        <v>Adult</v>
      </c>
      <c r="AK4201">
        <v>2500000</v>
      </c>
      <c r="AL4201" t="str">
        <f t="shared" si="1618"/>
        <v>Low Budget</v>
      </c>
      <c r="AM4201">
        <v>2008</v>
      </c>
      <c r="AN4201">
        <f t="shared" si="1619"/>
        <v>17</v>
      </c>
      <c r="AO4201" t="str">
        <f t="shared" si="1620"/>
        <v>Old Classic</v>
      </c>
      <c r="AP4201">
        <v>4</v>
      </c>
      <c r="AQ4201" t="str">
        <f t="shared" si="1621"/>
        <v>Very Low</v>
      </c>
      <c r="AR4201">
        <v>7.7</v>
      </c>
      <c r="AS4201" t="str">
        <f t="shared" si="1622"/>
        <v>Good</v>
      </c>
      <c r="AT4201">
        <v>1.78</v>
      </c>
      <c r="AU4201" t="str">
        <f t="shared" si="1623"/>
        <v>HDTV / Widescreen</v>
      </c>
      <c r="AV4201">
        <v>24000</v>
      </c>
      <c r="AW4201" t="str">
        <f t="shared" si="1624"/>
        <v>Medium</v>
      </c>
    </row>
    <row r="4202" spans="1:49" x14ac:dyDescent="0.3">
      <c r="A4202" t="s">
        <v>0</v>
      </c>
      <c r="B4202" t="s">
        <v>19869</v>
      </c>
      <c r="C4202">
        <v>14</v>
      </c>
      <c r="D4202" t="str">
        <f t="shared" si="1604"/>
        <v>Very Low</v>
      </c>
      <c r="E4202">
        <v>112</v>
      </c>
      <c r="F4202" t="str">
        <f t="shared" si="1605"/>
        <v>1h 52m</v>
      </c>
      <c r="G4202" t="str">
        <f t="shared" si="1606"/>
        <v>Standard Movie</v>
      </c>
      <c r="H4202">
        <v>9</v>
      </c>
      <c r="I4202" t="str">
        <f t="shared" si="1607"/>
        <v>Very Low</v>
      </c>
      <c r="J4202">
        <v>125</v>
      </c>
      <c r="K4202" t="str">
        <f t="shared" si="1608"/>
        <v>Very Low</v>
      </c>
      <c r="L4202" t="s">
        <v>19870</v>
      </c>
      <c r="M4202">
        <v>860</v>
      </c>
      <c r="N4202" t="str">
        <f t="shared" si="1609"/>
        <v>Low</v>
      </c>
      <c r="O4202">
        <v>173783</v>
      </c>
      <c r="P4202" t="str">
        <f t="shared" si="1610"/>
        <v>Flop</v>
      </c>
      <c r="Q4202" t="s">
        <v>39</v>
      </c>
      <c r="R4202" t="str">
        <f t="shared" si="1611"/>
        <v>Documentary</v>
      </c>
      <c r="S4202">
        <f t="shared" si="1612"/>
        <v>1</v>
      </c>
      <c r="T4202" t="s">
        <v>8296</v>
      </c>
      <c r="U4202" t="s">
        <v>19871</v>
      </c>
      <c r="V4202">
        <v>578</v>
      </c>
      <c r="W4202" t="str">
        <f t="shared" si="1613"/>
        <v>Very Low</v>
      </c>
      <c r="X4202">
        <v>1252</v>
      </c>
      <c r="Y4202" t="str">
        <f t="shared" si="1614"/>
        <v>Low</v>
      </c>
      <c r="Z4202" t="s">
        <v>19872</v>
      </c>
      <c r="AA4202">
        <v>0</v>
      </c>
      <c r="AB4202" t="str">
        <f t="shared" si="1615"/>
        <v>Symbolic Poster</v>
      </c>
      <c r="AC4202" t="s">
        <v>19873</v>
      </c>
      <c r="AD4202" t="s">
        <v>19874</v>
      </c>
      <c r="AE4202">
        <v>34</v>
      </c>
      <c r="AF4202" t="str">
        <f t="shared" si="1616"/>
        <v>Very Low</v>
      </c>
      <c r="AG4202" t="s">
        <v>9</v>
      </c>
      <c r="AH4202" t="s">
        <v>10</v>
      </c>
      <c r="AI4202" t="s">
        <v>4801</v>
      </c>
      <c r="AJ4202" t="str">
        <f t="shared" si="1617"/>
        <v>No Rating</v>
      </c>
      <c r="AK4202">
        <v>2500000</v>
      </c>
      <c r="AL4202" t="str">
        <f t="shared" si="1618"/>
        <v>Low Budget</v>
      </c>
      <c r="AM4202">
        <v>2008</v>
      </c>
      <c r="AN4202">
        <f t="shared" si="1619"/>
        <v>17</v>
      </c>
      <c r="AO4202" t="str">
        <f t="shared" si="1620"/>
        <v>Old Classic</v>
      </c>
      <c r="AP4202">
        <v>130</v>
      </c>
      <c r="AQ4202" t="str">
        <f t="shared" si="1621"/>
        <v>Very Low</v>
      </c>
      <c r="AR4202">
        <v>7.6</v>
      </c>
      <c r="AS4202" t="str">
        <f t="shared" si="1622"/>
        <v>Good</v>
      </c>
      <c r="AT4202">
        <v>1.85</v>
      </c>
      <c r="AU4202" t="str">
        <f t="shared" si="1623"/>
        <v>HDTV / Widescreen</v>
      </c>
      <c r="AV4202">
        <v>588</v>
      </c>
      <c r="AW4202" t="str">
        <f t="shared" si="1624"/>
        <v>Very Low</v>
      </c>
    </row>
    <row r="4203" spans="1:49" x14ac:dyDescent="0.3">
      <c r="A4203" t="s">
        <v>0</v>
      </c>
      <c r="B4203" t="s">
        <v>19875</v>
      </c>
      <c r="C4203">
        <v>3</v>
      </c>
      <c r="D4203" t="str">
        <f t="shared" si="1604"/>
        <v>Very Low</v>
      </c>
      <c r="E4203">
        <v>100</v>
      </c>
      <c r="F4203" t="str">
        <f t="shared" si="1605"/>
        <v>1h 40m</v>
      </c>
      <c r="G4203" t="str">
        <f t="shared" si="1606"/>
        <v>Standard Movie</v>
      </c>
      <c r="H4203">
        <v>10</v>
      </c>
      <c r="I4203" t="str">
        <f t="shared" si="1607"/>
        <v>Very Low</v>
      </c>
      <c r="J4203">
        <v>107</v>
      </c>
      <c r="K4203" t="str">
        <f t="shared" si="1608"/>
        <v>Very Low</v>
      </c>
      <c r="L4203" t="s">
        <v>17626</v>
      </c>
      <c r="M4203">
        <v>655</v>
      </c>
      <c r="N4203" t="str">
        <f t="shared" si="1609"/>
        <v>Low</v>
      </c>
      <c r="O4203">
        <v>118666</v>
      </c>
      <c r="P4203" t="str">
        <f t="shared" si="1610"/>
        <v>Flop</v>
      </c>
      <c r="Q4203" t="s">
        <v>3380</v>
      </c>
      <c r="R4203" t="str">
        <f t="shared" si="1611"/>
        <v>Drama</v>
      </c>
      <c r="S4203">
        <f t="shared" si="1612"/>
        <v>1</v>
      </c>
      <c r="T4203" t="s">
        <v>2254</v>
      </c>
      <c r="U4203" t="s">
        <v>19876</v>
      </c>
      <c r="V4203">
        <v>91</v>
      </c>
      <c r="W4203" t="str">
        <f t="shared" si="1613"/>
        <v>Very Low</v>
      </c>
      <c r="X4203">
        <v>1064</v>
      </c>
      <c r="Y4203" t="str">
        <f t="shared" si="1614"/>
        <v>Low</v>
      </c>
      <c r="Z4203" t="s">
        <v>10992</v>
      </c>
      <c r="AA4203">
        <v>7</v>
      </c>
      <c r="AB4203" t="str">
        <f t="shared" si="1615"/>
        <v>Ensemble Poster</v>
      </c>
      <c r="AC4203" t="str">
        <f>AC4202</f>
        <v>alternative energy|energy|fuel|green|oil</v>
      </c>
      <c r="AD4203" t="s">
        <v>19877</v>
      </c>
      <c r="AE4203">
        <v>3</v>
      </c>
      <c r="AF4203" t="str">
        <f t="shared" si="1616"/>
        <v>Very Low</v>
      </c>
      <c r="AG4203" t="s">
        <v>9</v>
      </c>
      <c r="AH4203" t="s">
        <v>10</v>
      </c>
      <c r="AI4203" t="str">
        <f>AI4202</f>
        <v>Not Rated</v>
      </c>
      <c r="AJ4203" t="str">
        <f t="shared" si="1617"/>
        <v>No Rating</v>
      </c>
      <c r="AK4203">
        <v>2500000</v>
      </c>
      <c r="AL4203" t="str">
        <f t="shared" si="1618"/>
        <v>Low Budget</v>
      </c>
      <c r="AM4203">
        <v>2006</v>
      </c>
      <c r="AN4203">
        <f t="shared" si="1619"/>
        <v>19</v>
      </c>
      <c r="AO4203" t="str">
        <f t="shared" si="1620"/>
        <v>Old Classic</v>
      </c>
      <c r="AP4203">
        <v>157</v>
      </c>
      <c r="AQ4203" t="str">
        <f t="shared" si="1621"/>
        <v>Very Low</v>
      </c>
      <c r="AR4203">
        <v>6.6</v>
      </c>
      <c r="AS4203" t="str">
        <f t="shared" si="1622"/>
        <v>Average</v>
      </c>
      <c r="AT4203">
        <v>1.85</v>
      </c>
      <c r="AU4203" t="str">
        <f t="shared" si="1623"/>
        <v>HDTV / Widescreen</v>
      </c>
      <c r="AV4203">
        <v>144</v>
      </c>
      <c r="AW4203" t="str">
        <f t="shared" si="1624"/>
        <v>Very Low</v>
      </c>
    </row>
    <row r="4204" spans="1:49" x14ac:dyDescent="0.3">
      <c r="A4204" t="s">
        <v>718</v>
      </c>
      <c r="B4204" t="s">
        <v>5030</v>
      </c>
      <c r="C4204">
        <v>191</v>
      </c>
      <c r="D4204" t="str">
        <f t="shared" si="1604"/>
        <v>Low</v>
      </c>
      <c r="E4204">
        <v>92</v>
      </c>
      <c r="F4204" t="str">
        <f t="shared" si="1605"/>
        <v>1h 32m</v>
      </c>
      <c r="G4204" t="str">
        <f t="shared" si="1606"/>
        <v>Standard Movie</v>
      </c>
      <c r="H4204">
        <v>43</v>
      </c>
      <c r="I4204" t="str">
        <f t="shared" si="1607"/>
        <v>Very Low</v>
      </c>
      <c r="J4204">
        <v>936</v>
      </c>
      <c r="K4204" t="str">
        <f t="shared" si="1608"/>
        <v>Very Low</v>
      </c>
      <c r="L4204" t="s">
        <v>1118</v>
      </c>
      <c r="M4204">
        <v>989</v>
      </c>
      <c r="N4204" t="str">
        <f t="shared" si="1609"/>
        <v>Low</v>
      </c>
      <c r="O4204">
        <v>114324072</v>
      </c>
      <c r="P4204" t="str">
        <f t="shared" si="1610"/>
        <v>Hit</v>
      </c>
      <c r="Q4204" t="s">
        <v>3884</v>
      </c>
      <c r="R4204" t="str">
        <f t="shared" si="1611"/>
        <v>Comedy</v>
      </c>
      <c r="S4204">
        <f t="shared" si="1612"/>
        <v>2</v>
      </c>
      <c r="T4204" t="s">
        <v>3201</v>
      </c>
      <c r="U4204" t="s">
        <v>8092</v>
      </c>
      <c r="V4204">
        <v>185345</v>
      </c>
      <c r="W4204" t="str">
        <f t="shared" si="1613"/>
        <v>Medium</v>
      </c>
      <c r="X4204">
        <v>4730</v>
      </c>
      <c r="Y4204" t="str">
        <f t="shared" si="1614"/>
        <v>Low</v>
      </c>
      <c r="Z4204" t="s">
        <v>2</v>
      </c>
      <c r="AA4204">
        <v>0</v>
      </c>
      <c r="AB4204" t="str">
        <f t="shared" si="1615"/>
        <v>Symbolic Poster</v>
      </c>
      <c r="AC4204" t="s">
        <v>8093</v>
      </c>
      <c r="AD4204" t="s">
        <v>8094</v>
      </c>
      <c r="AE4204">
        <v>392</v>
      </c>
      <c r="AF4204" t="str">
        <f t="shared" si="1616"/>
        <v>Very Low</v>
      </c>
      <c r="AG4204" t="s">
        <v>9</v>
      </c>
      <c r="AH4204" t="s">
        <v>10</v>
      </c>
      <c r="AI4204" t="s">
        <v>11</v>
      </c>
      <c r="AJ4204" t="str">
        <f t="shared" si="1617"/>
        <v>Teen</v>
      </c>
      <c r="AK4204">
        <v>20000000</v>
      </c>
      <c r="AL4204" t="str">
        <f t="shared" si="1618"/>
        <v>Low Budget</v>
      </c>
      <c r="AM4204">
        <v>2004</v>
      </c>
      <c r="AN4204">
        <f t="shared" si="1619"/>
        <v>21</v>
      </c>
      <c r="AO4204" t="str">
        <f t="shared" si="1620"/>
        <v>Old Classic</v>
      </c>
      <c r="AP4204">
        <v>939</v>
      </c>
      <c r="AQ4204" t="str">
        <f t="shared" si="1621"/>
        <v>Very Low</v>
      </c>
      <c r="AR4204">
        <v>6.7</v>
      </c>
      <c r="AS4204" t="str">
        <f t="shared" si="1622"/>
        <v>Average</v>
      </c>
      <c r="AT4204">
        <v>2.35</v>
      </c>
      <c r="AU4204" t="str">
        <f t="shared" si="1623"/>
        <v>Cinematic Widescreen</v>
      </c>
      <c r="AV4204">
        <v>0</v>
      </c>
      <c r="AW4204" t="str">
        <f t="shared" si="1624"/>
        <v>Very Low</v>
      </c>
    </row>
    <row r="4205" spans="1:49" x14ac:dyDescent="0.3">
      <c r="A4205" t="s">
        <v>0</v>
      </c>
      <c r="B4205" t="s">
        <v>19878</v>
      </c>
      <c r="C4205">
        <v>18</v>
      </c>
      <c r="D4205" t="str">
        <f t="shared" si="1604"/>
        <v>Very Low</v>
      </c>
      <c r="E4205">
        <v>100</v>
      </c>
      <c r="F4205" t="str">
        <f t="shared" si="1605"/>
        <v>1h 40m</v>
      </c>
      <c r="G4205" t="str">
        <f t="shared" si="1606"/>
        <v>Standard Movie</v>
      </c>
      <c r="H4205">
        <v>0</v>
      </c>
      <c r="I4205" t="str">
        <f t="shared" si="1607"/>
        <v>Very Low</v>
      </c>
      <c r="J4205">
        <v>249</v>
      </c>
      <c r="K4205" t="str">
        <f t="shared" si="1608"/>
        <v>Very Low</v>
      </c>
      <c r="L4205" t="s">
        <v>15688</v>
      </c>
      <c r="M4205">
        <v>640</v>
      </c>
      <c r="N4205" t="str">
        <f t="shared" si="1609"/>
        <v>Low</v>
      </c>
      <c r="O4205">
        <v>71904</v>
      </c>
      <c r="P4205" t="str">
        <f t="shared" si="1610"/>
        <v>Flop</v>
      </c>
      <c r="Q4205" t="s">
        <v>3903</v>
      </c>
      <c r="R4205" t="str">
        <f t="shared" si="1611"/>
        <v>Comedy</v>
      </c>
      <c r="S4205">
        <f t="shared" si="1612"/>
        <v>3</v>
      </c>
      <c r="T4205" t="s">
        <v>16960</v>
      </c>
      <c r="U4205" t="s">
        <v>19879</v>
      </c>
      <c r="V4205">
        <v>806</v>
      </c>
      <c r="W4205" t="str">
        <f t="shared" si="1613"/>
        <v>Very Low</v>
      </c>
      <c r="X4205">
        <v>1491</v>
      </c>
      <c r="Y4205" t="str">
        <f t="shared" si="1614"/>
        <v>Low</v>
      </c>
      <c r="Z4205" t="s">
        <v>2185</v>
      </c>
      <c r="AA4205">
        <v>1</v>
      </c>
      <c r="AB4205" t="str">
        <f t="shared" si="1615"/>
        <v>Solo Star Poster</v>
      </c>
      <c r="AC4205" t="s">
        <v>19880</v>
      </c>
      <c r="AD4205" t="s">
        <v>19881</v>
      </c>
      <c r="AE4205">
        <v>18</v>
      </c>
      <c r="AF4205" t="str">
        <f t="shared" si="1616"/>
        <v>Very Low</v>
      </c>
      <c r="AG4205" t="s">
        <v>9</v>
      </c>
      <c r="AH4205" t="s">
        <v>10</v>
      </c>
      <c r="AI4205" t="s">
        <v>11</v>
      </c>
      <c r="AJ4205" t="str">
        <f t="shared" si="1617"/>
        <v>Teen</v>
      </c>
      <c r="AK4205">
        <v>2500000</v>
      </c>
      <c r="AL4205" t="str">
        <f t="shared" si="1618"/>
        <v>Low Budget</v>
      </c>
      <c r="AM4205">
        <v>2006</v>
      </c>
      <c r="AN4205">
        <f t="shared" si="1619"/>
        <v>19</v>
      </c>
      <c r="AO4205" t="str">
        <f t="shared" si="1620"/>
        <v>Old Classic</v>
      </c>
      <c r="AP4205">
        <v>261</v>
      </c>
      <c r="AQ4205" t="str">
        <f t="shared" si="1621"/>
        <v>Very Low</v>
      </c>
      <c r="AR4205">
        <v>5.7</v>
      </c>
      <c r="AS4205" t="str">
        <f t="shared" si="1622"/>
        <v>Below Average</v>
      </c>
      <c r="AT4205">
        <v>1.85</v>
      </c>
      <c r="AU4205" t="str">
        <f t="shared" si="1623"/>
        <v>HDTV / Widescreen</v>
      </c>
      <c r="AV4205">
        <v>140</v>
      </c>
      <c r="AW4205" t="str">
        <f t="shared" si="1624"/>
        <v>Very Low</v>
      </c>
    </row>
    <row r="4206" spans="1:49" x14ac:dyDescent="0.3">
      <c r="A4206" t="s">
        <v>0</v>
      </c>
      <c r="B4206" t="s">
        <v>19882</v>
      </c>
      <c r="C4206">
        <v>28</v>
      </c>
      <c r="D4206" t="str">
        <f t="shared" si="1604"/>
        <v>Very Low</v>
      </c>
      <c r="E4206">
        <v>80</v>
      </c>
      <c r="F4206" t="str">
        <f t="shared" si="1605"/>
        <v>1h 20m</v>
      </c>
      <c r="G4206" t="str">
        <f t="shared" si="1606"/>
        <v>Featurette</v>
      </c>
      <c r="H4206">
        <v>0</v>
      </c>
      <c r="I4206" t="str">
        <f t="shared" si="1607"/>
        <v>Very Low</v>
      </c>
      <c r="J4206">
        <v>5</v>
      </c>
      <c r="K4206" t="str">
        <f t="shared" si="1608"/>
        <v>Very Low</v>
      </c>
      <c r="L4206" t="s">
        <v>19883</v>
      </c>
      <c r="M4206">
        <v>191</v>
      </c>
      <c r="N4206" t="str">
        <f t="shared" si="1609"/>
        <v>Low</v>
      </c>
      <c r="O4206">
        <v>99851</v>
      </c>
      <c r="P4206" t="str">
        <f t="shared" si="1610"/>
        <v>Flop</v>
      </c>
      <c r="Q4206" t="s">
        <v>39</v>
      </c>
      <c r="R4206" t="str">
        <f t="shared" si="1611"/>
        <v>Documentary</v>
      </c>
      <c r="S4206">
        <f t="shared" si="1612"/>
        <v>1</v>
      </c>
      <c r="T4206" t="s">
        <v>19884</v>
      </c>
      <c r="U4206" t="s">
        <v>19885</v>
      </c>
      <c r="V4206">
        <v>1138</v>
      </c>
      <c r="W4206" t="str">
        <f t="shared" si="1613"/>
        <v>Very Low</v>
      </c>
      <c r="X4206">
        <v>210</v>
      </c>
      <c r="Y4206" t="str">
        <f t="shared" si="1614"/>
        <v>Very Low</v>
      </c>
      <c r="Z4206" t="s">
        <v>19886</v>
      </c>
      <c r="AA4206">
        <v>0</v>
      </c>
      <c r="AB4206" t="str">
        <f t="shared" si="1615"/>
        <v>Symbolic Poster</v>
      </c>
      <c r="AC4206" t="s">
        <v>19887</v>
      </c>
      <c r="AD4206" t="s">
        <v>19888</v>
      </c>
      <c r="AE4206">
        <v>30</v>
      </c>
      <c r="AF4206" t="str">
        <f t="shared" si="1616"/>
        <v>Very Low</v>
      </c>
      <c r="AG4206" t="s">
        <v>9</v>
      </c>
      <c r="AH4206" t="s">
        <v>10</v>
      </c>
      <c r="AI4206" t="s">
        <v>556</v>
      </c>
      <c r="AJ4206" t="str">
        <f t="shared" si="1617"/>
        <v>Adult</v>
      </c>
      <c r="AK4206">
        <v>2500000</v>
      </c>
      <c r="AL4206" t="str">
        <f t="shared" si="1618"/>
        <v>Low Budget</v>
      </c>
      <c r="AM4206">
        <v>2010</v>
      </c>
      <c r="AN4206">
        <f t="shared" si="1619"/>
        <v>15</v>
      </c>
      <c r="AO4206" t="str">
        <f t="shared" si="1620"/>
        <v>Modern Classic</v>
      </c>
      <c r="AP4206">
        <v>12</v>
      </c>
      <c r="AQ4206" t="str">
        <f t="shared" si="1621"/>
        <v>Very Low</v>
      </c>
      <c r="AR4206">
        <v>7.1</v>
      </c>
      <c r="AS4206" t="str">
        <f t="shared" si="1622"/>
        <v>Good</v>
      </c>
      <c r="AT4206">
        <v>1.78</v>
      </c>
      <c r="AU4206" t="str">
        <f t="shared" si="1623"/>
        <v>HDTV / Widescreen</v>
      </c>
      <c r="AV4206">
        <v>0</v>
      </c>
      <c r="AW4206" t="str">
        <f t="shared" si="1624"/>
        <v>Very Low</v>
      </c>
    </row>
    <row r="4207" spans="1:49" x14ac:dyDescent="0.3">
      <c r="A4207" t="s">
        <v>0</v>
      </c>
      <c r="B4207" t="s">
        <v>19889</v>
      </c>
      <c r="C4207">
        <v>22</v>
      </c>
      <c r="D4207" t="str">
        <f t="shared" si="1604"/>
        <v>Very Low</v>
      </c>
      <c r="E4207">
        <v>106</v>
      </c>
      <c r="F4207" t="str">
        <f t="shared" si="1605"/>
        <v>1h 46m</v>
      </c>
      <c r="G4207" t="str">
        <f t="shared" si="1606"/>
        <v>Standard Movie</v>
      </c>
      <c r="H4207">
        <v>8</v>
      </c>
      <c r="I4207" t="str">
        <f t="shared" si="1607"/>
        <v>Very Low</v>
      </c>
      <c r="J4207">
        <v>315</v>
      </c>
      <c r="K4207" t="str">
        <f t="shared" si="1608"/>
        <v>Very Low</v>
      </c>
      <c r="L4207" t="s">
        <v>16572</v>
      </c>
      <c r="M4207">
        <v>611</v>
      </c>
      <c r="N4207" t="str">
        <f t="shared" si="1609"/>
        <v>Low</v>
      </c>
      <c r="O4207">
        <v>115504</v>
      </c>
      <c r="P4207" t="str">
        <f t="shared" si="1610"/>
        <v>Flop</v>
      </c>
      <c r="Q4207" t="s">
        <v>1386</v>
      </c>
      <c r="R4207" t="str">
        <f t="shared" si="1611"/>
        <v>Comedy</v>
      </c>
      <c r="S4207">
        <f t="shared" si="1612"/>
        <v>3</v>
      </c>
      <c r="T4207" t="s">
        <v>2441</v>
      </c>
      <c r="U4207" t="s">
        <v>19890</v>
      </c>
      <c r="V4207">
        <v>4820</v>
      </c>
      <c r="W4207" t="str">
        <f t="shared" si="1613"/>
        <v>Very Low</v>
      </c>
      <c r="X4207">
        <v>1739</v>
      </c>
      <c r="Y4207" t="str">
        <f t="shared" si="1614"/>
        <v>Low</v>
      </c>
      <c r="Z4207" t="s">
        <v>19891</v>
      </c>
      <c r="AA4207">
        <v>2</v>
      </c>
      <c r="AB4207" t="str">
        <f t="shared" si="1615"/>
        <v>Duo/Trio Poster</v>
      </c>
      <c r="AC4207" t="s">
        <v>19892</v>
      </c>
      <c r="AD4207" t="s">
        <v>19893</v>
      </c>
      <c r="AE4207">
        <v>26</v>
      </c>
      <c r="AF4207" t="str">
        <f t="shared" si="1616"/>
        <v>Very Low</v>
      </c>
      <c r="AG4207" t="s">
        <v>9</v>
      </c>
      <c r="AH4207" t="s">
        <v>28</v>
      </c>
      <c r="AI4207" t="s">
        <v>11</v>
      </c>
      <c r="AJ4207" t="str">
        <f t="shared" si="1617"/>
        <v>Teen</v>
      </c>
      <c r="AK4207">
        <v>14000000</v>
      </c>
      <c r="AL4207" t="str">
        <f t="shared" si="1618"/>
        <v>Low Budget</v>
      </c>
      <c r="AM4207">
        <v>2008</v>
      </c>
      <c r="AN4207">
        <f t="shared" si="1619"/>
        <v>17</v>
      </c>
      <c r="AO4207" t="str">
        <f t="shared" si="1620"/>
        <v>Old Classic</v>
      </c>
      <c r="AP4207">
        <v>397</v>
      </c>
      <c r="AQ4207" t="str">
        <f t="shared" si="1621"/>
        <v>Very Low</v>
      </c>
      <c r="AR4207">
        <v>6.2</v>
      </c>
      <c r="AS4207" t="str">
        <f t="shared" si="1622"/>
        <v>Average</v>
      </c>
      <c r="AT4207">
        <v>2.35</v>
      </c>
      <c r="AU4207" t="str">
        <f t="shared" si="1623"/>
        <v>Cinematic Widescreen</v>
      </c>
      <c r="AV4207">
        <v>0</v>
      </c>
      <c r="AW4207" t="str">
        <f t="shared" si="1624"/>
        <v>Very Low</v>
      </c>
    </row>
    <row r="4208" spans="1:49" x14ac:dyDescent="0.3">
      <c r="A4208" t="s">
        <v>0</v>
      </c>
      <c r="B4208" t="s">
        <v>13242</v>
      </c>
      <c r="C4208">
        <v>62</v>
      </c>
      <c r="D4208" t="str">
        <f t="shared" si="1604"/>
        <v>Low</v>
      </c>
      <c r="E4208">
        <v>103</v>
      </c>
      <c r="F4208" t="str">
        <f t="shared" si="1605"/>
        <v>1h 43m</v>
      </c>
      <c r="G4208" t="str">
        <f t="shared" si="1606"/>
        <v>Standard Movie</v>
      </c>
      <c r="H4208">
        <v>24</v>
      </c>
      <c r="I4208" t="str">
        <f t="shared" si="1607"/>
        <v>Very Low</v>
      </c>
      <c r="J4208">
        <v>10</v>
      </c>
      <c r="K4208" t="str">
        <f t="shared" si="1608"/>
        <v>Very Low</v>
      </c>
      <c r="L4208" t="s">
        <v>19894</v>
      </c>
      <c r="M4208">
        <v>127</v>
      </c>
      <c r="N4208" t="str">
        <f t="shared" si="1609"/>
        <v>Low</v>
      </c>
      <c r="O4208">
        <v>5725</v>
      </c>
      <c r="P4208" t="str">
        <f t="shared" si="1610"/>
        <v>Flop</v>
      </c>
      <c r="Q4208" t="s">
        <v>5515</v>
      </c>
      <c r="R4208" t="str">
        <f t="shared" si="1611"/>
        <v>Horror</v>
      </c>
      <c r="S4208">
        <f t="shared" si="1612"/>
        <v>2</v>
      </c>
      <c r="T4208" t="s">
        <v>7641</v>
      </c>
      <c r="U4208" t="s">
        <v>19895</v>
      </c>
      <c r="V4208">
        <v>10220</v>
      </c>
      <c r="W4208" t="str">
        <f t="shared" si="1613"/>
        <v>Low</v>
      </c>
      <c r="X4208">
        <v>163</v>
      </c>
      <c r="Y4208" t="str">
        <f t="shared" si="1614"/>
        <v>Very Low</v>
      </c>
      <c r="Z4208" t="s">
        <v>19896</v>
      </c>
      <c r="AA4208">
        <v>0</v>
      </c>
      <c r="AB4208" t="str">
        <f t="shared" si="1615"/>
        <v>Symbolic Poster</v>
      </c>
      <c r="AC4208" t="s">
        <v>19897</v>
      </c>
      <c r="AD4208" t="s">
        <v>19898</v>
      </c>
      <c r="AE4208">
        <v>110</v>
      </c>
      <c r="AF4208" t="str">
        <f t="shared" si="1616"/>
        <v>Very Low</v>
      </c>
      <c r="AG4208" t="s">
        <v>8702</v>
      </c>
      <c r="AH4208" t="s">
        <v>738</v>
      </c>
      <c r="AI4208" t="s">
        <v>556</v>
      </c>
      <c r="AJ4208" t="str">
        <f t="shared" si="1617"/>
        <v>Adult</v>
      </c>
      <c r="AK4208">
        <v>8400000</v>
      </c>
      <c r="AL4208" t="str">
        <f t="shared" si="1618"/>
        <v>Low Budget</v>
      </c>
      <c r="AM4208">
        <v>2000</v>
      </c>
      <c r="AN4208">
        <f t="shared" si="1619"/>
        <v>25</v>
      </c>
      <c r="AO4208" t="str">
        <f t="shared" si="1620"/>
        <v>Old Classic</v>
      </c>
      <c r="AP4208">
        <v>10</v>
      </c>
      <c r="AQ4208" t="str">
        <f t="shared" si="1621"/>
        <v>Very Low</v>
      </c>
      <c r="AR4208">
        <v>6.1</v>
      </c>
      <c r="AS4208" t="str">
        <f t="shared" si="1622"/>
        <v>Average</v>
      </c>
      <c r="AT4208">
        <v>2.35</v>
      </c>
      <c r="AU4208" t="str">
        <f t="shared" si="1623"/>
        <v>Cinematic Widescreen</v>
      </c>
      <c r="AV4208">
        <v>560</v>
      </c>
      <c r="AW4208" t="str">
        <f t="shared" si="1624"/>
        <v>Very Low</v>
      </c>
    </row>
    <row r="4209" spans="1:49" x14ac:dyDescent="0.3">
      <c r="A4209" t="s">
        <v>0</v>
      </c>
      <c r="B4209" t="s">
        <v>19899</v>
      </c>
      <c r="C4209">
        <v>47</v>
      </c>
      <c r="D4209" t="str">
        <f t="shared" si="1604"/>
        <v>Very Low</v>
      </c>
      <c r="E4209">
        <v>90</v>
      </c>
      <c r="F4209" t="str">
        <f t="shared" si="1605"/>
        <v>1h 30m</v>
      </c>
      <c r="G4209" t="str">
        <f t="shared" si="1606"/>
        <v>Standard Movie</v>
      </c>
      <c r="H4209">
        <v>8</v>
      </c>
      <c r="I4209" t="str">
        <f t="shared" si="1607"/>
        <v>Very Low</v>
      </c>
      <c r="J4209">
        <v>35</v>
      </c>
      <c r="K4209" t="str">
        <f t="shared" si="1608"/>
        <v>Very Low</v>
      </c>
      <c r="L4209" t="s">
        <v>5486</v>
      </c>
      <c r="M4209">
        <v>426</v>
      </c>
      <c r="N4209" t="str">
        <f t="shared" si="1609"/>
        <v>Low</v>
      </c>
      <c r="O4209">
        <v>75727</v>
      </c>
      <c r="P4209" t="str">
        <f t="shared" si="1610"/>
        <v>Flop</v>
      </c>
      <c r="Q4209" t="s">
        <v>16355</v>
      </c>
      <c r="R4209" t="str">
        <f t="shared" si="1611"/>
        <v>Drama</v>
      </c>
      <c r="S4209">
        <f t="shared" si="1612"/>
        <v>4</v>
      </c>
      <c r="T4209" t="s">
        <v>7039</v>
      </c>
      <c r="U4209" t="s">
        <v>19900</v>
      </c>
      <c r="V4209">
        <v>5699</v>
      </c>
      <c r="W4209" t="str">
        <f t="shared" si="1613"/>
        <v>Very Low</v>
      </c>
      <c r="X4209">
        <v>862</v>
      </c>
      <c r="Y4209" t="str">
        <f t="shared" si="1614"/>
        <v>Very Low</v>
      </c>
      <c r="Z4209" t="s">
        <v>19901</v>
      </c>
      <c r="AA4209">
        <v>0</v>
      </c>
      <c r="AB4209" t="str">
        <f t="shared" si="1615"/>
        <v>Symbolic Poster</v>
      </c>
      <c r="AC4209" t="s">
        <v>19902</v>
      </c>
      <c r="AD4209" t="s">
        <v>19903</v>
      </c>
      <c r="AE4209">
        <v>40</v>
      </c>
      <c r="AF4209" t="str">
        <f t="shared" si="1616"/>
        <v>Very Low</v>
      </c>
      <c r="AG4209" t="s">
        <v>2749</v>
      </c>
      <c r="AH4209" t="s">
        <v>10</v>
      </c>
      <c r="AI4209" t="s">
        <v>11</v>
      </c>
      <c r="AJ4209" t="str">
        <f t="shared" si="1617"/>
        <v>Teen</v>
      </c>
      <c r="AK4209">
        <v>2500000</v>
      </c>
      <c r="AL4209" t="str">
        <f t="shared" si="1618"/>
        <v>Low Budget</v>
      </c>
      <c r="AM4209">
        <v>2008</v>
      </c>
      <c r="AN4209">
        <f t="shared" si="1619"/>
        <v>17</v>
      </c>
      <c r="AO4209" t="str">
        <f t="shared" si="1620"/>
        <v>Old Classic</v>
      </c>
      <c r="AP4209">
        <v>399</v>
      </c>
      <c r="AQ4209" t="str">
        <f t="shared" si="1621"/>
        <v>Very Low</v>
      </c>
      <c r="AR4209">
        <v>5.9</v>
      </c>
      <c r="AS4209" t="str">
        <f t="shared" si="1622"/>
        <v>Below Average</v>
      </c>
      <c r="AT4209">
        <v>1.85</v>
      </c>
      <c r="AU4209" t="str">
        <f t="shared" si="1623"/>
        <v>HDTV / Widescreen</v>
      </c>
      <c r="AV4209">
        <v>0</v>
      </c>
      <c r="AW4209" t="str">
        <f t="shared" si="1624"/>
        <v>Very Low</v>
      </c>
    </row>
    <row r="4210" spans="1:49" x14ac:dyDescent="0.3">
      <c r="A4210" t="s">
        <v>0</v>
      </c>
      <c r="B4210" t="s">
        <v>624</v>
      </c>
      <c r="C4210">
        <v>238</v>
      </c>
      <c r="D4210" t="str">
        <f t="shared" si="1604"/>
        <v>Medium</v>
      </c>
      <c r="E4210">
        <v>96</v>
      </c>
      <c r="F4210" t="str">
        <f t="shared" si="1605"/>
        <v>1h 36m</v>
      </c>
      <c r="G4210" t="str">
        <f t="shared" si="1606"/>
        <v>Standard Movie</v>
      </c>
      <c r="H4210">
        <v>571</v>
      </c>
      <c r="I4210" t="str">
        <f t="shared" si="1607"/>
        <v>Very Low</v>
      </c>
      <c r="J4210">
        <v>370</v>
      </c>
      <c r="K4210" t="str">
        <f t="shared" si="1608"/>
        <v>Very Low</v>
      </c>
      <c r="L4210" t="s">
        <v>448</v>
      </c>
      <c r="M4210">
        <v>2000</v>
      </c>
      <c r="N4210" t="str">
        <f t="shared" si="1609"/>
        <v>Low</v>
      </c>
      <c r="O4210">
        <v>322157</v>
      </c>
      <c r="P4210" t="str">
        <f t="shared" si="1610"/>
        <v>Flop</v>
      </c>
      <c r="Q4210" t="s">
        <v>9164</v>
      </c>
      <c r="R4210" t="str">
        <f t="shared" si="1611"/>
        <v>Comedy</v>
      </c>
      <c r="S4210">
        <f t="shared" si="1612"/>
        <v>3</v>
      </c>
      <c r="T4210" t="s">
        <v>2446</v>
      </c>
      <c r="U4210" t="s">
        <v>19904</v>
      </c>
      <c r="V4210">
        <v>61787</v>
      </c>
      <c r="W4210" t="str">
        <f t="shared" si="1613"/>
        <v>Medium</v>
      </c>
      <c r="X4210">
        <v>4590</v>
      </c>
      <c r="Y4210" t="str">
        <f t="shared" si="1614"/>
        <v>Low</v>
      </c>
      <c r="Z4210" t="s">
        <v>19905</v>
      </c>
      <c r="AA4210">
        <v>0</v>
      </c>
      <c r="AB4210" t="str">
        <f t="shared" si="1615"/>
        <v>Symbolic Poster</v>
      </c>
      <c r="AC4210" t="s">
        <v>19906</v>
      </c>
      <c r="AD4210" t="s">
        <v>19907</v>
      </c>
      <c r="AE4210">
        <v>203</v>
      </c>
      <c r="AF4210" t="str">
        <f t="shared" si="1616"/>
        <v>Very Low</v>
      </c>
      <c r="AG4210" t="s">
        <v>9</v>
      </c>
      <c r="AH4210" t="s">
        <v>10</v>
      </c>
      <c r="AI4210" t="s">
        <v>556</v>
      </c>
      <c r="AJ4210" t="str">
        <f t="shared" si="1617"/>
        <v>Adult</v>
      </c>
      <c r="AK4210">
        <v>2500000</v>
      </c>
      <c r="AL4210" t="str">
        <f t="shared" si="1618"/>
        <v>Low Budget</v>
      </c>
      <c r="AM4210">
        <v>2010</v>
      </c>
      <c r="AN4210">
        <f t="shared" si="1619"/>
        <v>15</v>
      </c>
      <c r="AO4210" t="str">
        <f t="shared" si="1620"/>
        <v>Modern Classic</v>
      </c>
      <c r="AP4210">
        <v>973</v>
      </c>
      <c r="AQ4210" t="str">
        <f t="shared" si="1621"/>
        <v>Very Low</v>
      </c>
      <c r="AR4210">
        <v>6.8</v>
      </c>
      <c r="AS4210" t="str">
        <f t="shared" si="1622"/>
        <v>Average</v>
      </c>
      <c r="AT4210">
        <v>1.85</v>
      </c>
      <c r="AU4210" t="str">
        <f t="shared" si="1623"/>
        <v>HDTV / Widescreen</v>
      </c>
      <c r="AV4210">
        <v>19000</v>
      </c>
      <c r="AW4210" t="str">
        <f t="shared" si="1624"/>
        <v>Medium</v>
      </c>
    </row>
    <row r="4211" spans="1:49" x14ac:dyDescent="0.3">
      <c r="A4211" t="s">
        <v>0</v>
      </c>
      <c r="B4211" t="s">
        <v>19908</v>
      </c>
      <c r="C4211">
        <v>2</v>
      </c>
      <c r="D4211" t="str">
        <f t="shared" si="1604"/>
        <v>Very Low</v>
      </c>
      <c r="E4211">
        <v>89</v>
      </c>
      <c r="F4211" t="str">
        <f t="shared" si="1605"/>
        <v>1h 29m</v>
      </c>
      <c r="G4211" t="str">
        <f t="shared" si="1606"/>
        <v>Featurette</v>
      </c>
      <c r="H4211">
        <v>20</v>
      </c>
      <c r="I4211" t="str">
        <f t="shared" si="1607"/>
        <v>Very Low</v>
      </c>
      <c r="J4211">
        <v>555</v>
      </c>
      <c r="K4211" t="str">
        <f t="shared" si="1608"/>
        <v>Very Low</v>
      </c>
      <c r="L4211" t="s">
        <v>840</v>
      </c>
      <c r="M4211">
        <v>794</v>
      </c>
      <c r="N4211" t="str">
        <f t="shared" si="1609"/>
        <v>Low</v>
      </c>
      <c r="O4211">
        <f t="shared" ref="O4211:O4213" si="1629">O4210</f>
        <v>322157</v>
      </c>
      <c r="P4211" t="str">
        <f t="shared" si="1610"/>
        <v>Flop</v>
      </c>
      <c r="Q4211" t="s">
        <v>9076</v>
      </c>
      <c r="R4211" t="str">
        <f t="shared" si="1611"/>
        <v>Comedy</v>
      </c>
      <c r="S4211">
        <f t="shared" si="1612"/>
        <v>4</v>
      </c>
      <c r="T4211" t="s">
        <v>4526</v>
      </c>
      <c r="U4211" t="s">
        <v>19909</v>
      </c>
      <c r="V4211">
        <v>858</v>
      </c>
      <c r="W4211" t="str">
        <f t="shared" si="1613"/>
        <v>Very Low</v>
      </c>
      <c r="X4211">
        <v>2579</v>
      </c>
      <c r="Y4211" t="str">
        <f t="shared" si="1614"/>
        <v>Low</v>
      </c>
      <c r="Z4211" t="s">
        <v>5514</v>
      </c>
      <c r="AA4211">
        <v>2</v>
      </c>
      <c r="AB4211" t="str">
        <f t="shared" si="1615"/>
        <v>Duo/Trio Poster</v>
      </c>
      <c r="AC4211" t="s">
        <v>19910</v>
      </c>
      <c r="AD4211" t="s">
        <v>19911</v>
      </c>
      <c r="AE4211">
        <v>7</v>
      </c>
      <c r="AF4211" t="str">
        <f t="shared" si="1616"/>
        <v>Very Low</v>
      </c>
      <c r="AG4211" t="s">
        <v>9</v>
      </c>
      <c r="AH4211" t="s">
        <v>10</v>
      </c>
      <c r="AI4211" t="s">
        <v>1539</v>
      </c>
      <c r="AJ4211" t="str">
        <f t="shared" si="1617"/>
        <v>Other/Unknown</v>
      </c>
      <c r="AK4211">
        <v>2500000</v>
      </c>
      <c r="AL4211" t="str">
        <f t="shared" si="1618"/>
        <v>Low Budget</v>
      </c>
      <c r="AM4211">
        <v>2010</v>
      </c>
      <c r="AN4211">
        <f t="shared" si="1619"/>
        <v>15</v>
      </c>
      <c r="AO4211" t="str">
        <f t="shared" si="1620"/>
        <v>Modern Classic</v>
      </c>
      <c r="AP4211">
        <v>607</v>
      </c>
      <c r="AQ4211" t="str">
        <f t="shared" si="1621"/>
        <v>Very Low</v>
      </c>
      <c r="AR4211">
        <v>5.8</v>
      </c>
      <c r="AS4211" t="str">
        <f t="shared" si="1622"/>
        <v>Below Average</v>
      </c>
      <c r="AT4211">
        <f>AT4210</f>
        <v>1.85</v>
      </c>
      <c r="AU4211" t="str">
        <f t="shared" si="1623"/>
        <v>HDTV / Widescreen</v>
      </c>
      <c r="AV4211">
        <v>190</v>
      </c>
      <c r="AW4211" t="str">
        <f t="shared" si="1624"/>
        <v>Very Low</v>
      </c>
    </row>
    <row r="4212" spans="1:49" x14ac:dyDescent="0.3">
      <c r="A4212" t="s">
        <v>0</v>
      </c>
      <c r="B4212" t="s">
        <v>19912</v>
      </c>
      <c r="C4212">
        <v>95</v>
      </c>
      <c r="D4212" t="str">
        <f t="shared" si="1604"/>
        <v>Low</v>
      </c>
      <c r="E4212">
        <v>87</v>
      </c>
      <c r="F4212" t="str">
        <f t="shared" si="1605"/>
        <v>1h 27m</v>
      </c>
      <c r="G4212" t="str">
        <f t="shared" si="1606"/>
        <v>Featurette</v>
      </c>
      <c r="H4212">
        <v>2</v>
      </c>
      <c r="I4212" t="str">
        <f t="shared" si="1607"/>
        <v>Very Low</v>
      </c>
      <c r="J4212">
        <v>577</v>
      </c>
      <c r="K4212" t="str">
        <f t="shared" si="1608"/>
        <v>Very Low</v>
      </c>
      <c r="L4212" t="s">
        <v>19913</v>
      </c>
      <c r="M4212">
        <v>968</v>
      </c>
      <c r="N4212" t="str">
        <f t="shared" si="1609"/>
        <v>Low</v>
      </c>
      <c r="O4212">
        <f t="shared" si="1629"/>
        <v>322157</v>
      </c>
      <c r="P4212" t="str">
        <f t="shared" si="1610"/>
        <v>Flop</v>
      </c>
      <c r="Q4212" t="s">
        <v>7550</v>
      </c>
      <c r="R4212" t="str">
        <f t="shared" si="1611"/>
        <v>Comedy</v>
      </c>
      <c r="S4212">
        <f t="shared" si="1612"/>
        <v>2</v>
      </c>
      <c r="T4212" t="s">
        <v>350</v>
      </c>
      <c r="U4212" t="s">
        <v>19914</v>
      </c>
      <c r="V4212">
        <v>3119</v>
      </c>
      <c r="W4212" t="str">
        <f t="shared" si="1613"/>
        <v>Very Low</v>
      </c>
      <c r="X4212">
        <v>3157</v>
      </c>
      <c r="Y4212" t="str">
        <f t="shared" si="1614"/>
        <v>Low</v>
      </c>
      <c r="Z4212" t="s">
        <v>11936</v>
      </c>
      <c r="AA4212">
        <v>0</v>
      </c>
      <c r="AB4212" t="str">
        <f t="shared" si="1615"/>
        <v>Symbolic Poster</v>
      </c>
      <c r="AC4212" t="s">
        <v>19915</v>
      </c>
      <c r="AD4212" t="s">
        <v>19916</v>
      </c>
      <c r="AE4212">
        <v>23</v>
      </c>
      <c r="AF4212" t="str">
        <f t="shared" si="1616"/>
        <v>Very Low</v>
      </c>
      <c r="AG4212" t="s">
        <v>9</v>
      </c>
      <c r="AH4212" t="s">
        <v>738</v>
      </c>
      <c r="AI4212" t="s">
        <v>4801</v>
      </c>
      <c r="AJ4212" t="str">
        <f t="shared" si="1617"/>
        <v>No Rating</v>
      </c>
      <c r="AK4212">
        <v>2500000</v>
      </c>
      <c r="AL4212" t="str">
        <f t="shared" si="1618"/>
        <v>Low Budget</v>
      </c>
      <c r="AM4212">
        <v>2015</v>
      </c>
      <c r="AN4212">
        <f t="shared" si="1619"/>
        <v>10</v>
      </c>
      <c r="AO4212" t="str">
        <f t="shared" si="1620"/>
        <v>Modern Classic</v>
      </c>
      <c r="AP4212">
        <v>625</v>
      </c>
      <c r="AQ4212" t="str">
        <f t="shared" si="1621"/>
        <v>Very Low</v>
      </c>
      <c r="AR4212">
        <v>5</v>
      </c>
      <c r="AS4212" t="str">
        <f t="shared" si="1622"/>
        <v>Below Average</v>
      </c>
      <c r="AT4212">
        <v>2.35</v>
      </c>
      <c r="AU4212" t="str">
        <f t="shared" si="1623"/>
        <v>Cinematic Widescreen</v>
      </c>
      <c r="AV4212">
        <v>0</v>
      </c>
      <c r="AW4212" t="str">
        <f t="shared" si="1624"/>
        <v>Very Low</v>
      </c>
    </row>
    <row r="4213" spans="1:49" x14ac:dyDescent="0.3">
      <c r="A4213" t="s">
        <v>0</v>
      </c>
      <c r="B4213" t="s">
        <v>19917</v>
      </c>
      <c r="C4213">
        <v>10</v>
      </c>
      <c r="D4213" t="str">
        <f t="shared" si="1604"/>
        <v>Very Low</v>
      </c>
      <c r="E4213">
        <v>94</v>
      </c>
      <c r="F4213" t="str">
        <f t="shared" si="1605"/>
        <v>1h 34m</v>
      </c>
      <c r="G4213" t="str">
        <f t="shared" si="1606"/>
        <v>Standard Movie</v>
      </c>
      <c r="H4213">
        <v>0</v>
      </c>
      <c r="I4213" t="str">
        <f t="shared" si="1607"/>
        <v>Very Low</v>
      </c>
      <c r="J4213">
        <v>442</v>
      </c>
      <c r="K4213" t="str">
        <f t="shared" si="1608"/>
        <v>Very Low</v>
      </c>
      <c r="L4213" t="s">
        <v>19918</v>
      </c>
      <c r="M4213">
        <v>1000</v>
      </c>
      <c r="N4213" t="str">
        <f t="shared" si="1609"/>
        <v>Low</v>
      </c>
      <c r="O4213">
        <f t="shared" si="1629"/>
        <v>322157</v>
      </c>
      <c r="P4213" t="str">
        <f t="shared" si="1610"/>
        <v>Flop</v>
      </c>
      <c r="Q4213" t="s">
        <v>6374</v>
      </c>
      <c r="R4213" t="str">
        <f t="shared" si="1611"/>
        <v>Horror</v>
      </c>
      <c r="S4213">
        <f t="shared" si="1612"/>
        <v>1</v>
      </c>
      <c r="T4213" t="s">
        <v>3721</v>
      </c>
      <c r="U4213" t="s">
        <v>19919</v>
      </c>
      <c r="V4213">
        <v>63</v>
      </c>
      <c r="W4213" t="str">
        <f t="shared" si="1613"/>
        <v>Very Low</v>
      </c>
      <c r="X4213">
        <v>2406</v>
      </c>
      <c r="Y4213" t="str">
        <f t="shared" si="1614"/>
        <v>Low</v>
      </c>
      <c r="Z4213" t="s">
        <v>11451</v>
      </c>
      <c r="AA4213">
        <v>1</v>
      </c>
      <c r="AB4213" t="str">
        <f t="shared" si="1615"/>
        <v>Solo Star Poster</v>
      </c>
      <c r="AC4213" t="str">
        <f>AC4212</f>
        <v>catering|monster|one word title|party|wasp</v>
      </c>
      <c r="AD4213" t="s">
        <v>19920</v>
      </c>
      <c r="AE4213">
        <v>2</v>
      </c>
      <c r="AF4213" t="str">
        <f t="shared" si="1616"/>
        <v>Very Low</v>
      </c>
      <c r="AG4213" t="s">
        <v>9</v>
      </c>
      <c r="AH4213" t="s">
        <v>10</v>
      </c>
      <c r="AI4213" t="str">
        <f>AI4212</f>
        <v>Not Rated</v>
      </c>
      <c r="AJ4213" t="str">
        <f t="shared" si="1617"/>
        <v>No Rating</v>
      </c>
      <c r="AK4213">
        <v>3500000</v>
      </c>
      <c r="AL4213" t="str">
        <f t="shared" si="1618"/>
        <v>Low Budget</v>
      </c>
      <c r="AM4213">
        <v>2016</v>
      </c>
      <c r="AN4213">
        <f t="shared" si="1619"/>
        <v>9</v>
      </c>
      <c r="AO4213" t="str">
        <f t="shared" si="1620"/>
        <v>Modern Classic</v>
      </c>
      <c r="AP4213">
        <v>677</v>
      </c>
      <c r="AQ4213" t="str">
        <f t="shared" si="1621"/>
        <v>Very Low</v>
      </c>
      <c r="AR4213">
        <v>6.3</v>
      </c>
      <c r="AS4213" t="str">
        <f t="shared" si="1622"/>
        <v>Average</v>
      </c>
      <c r="AT4213">
        <f>AT4212</f>
        <v>2.35</v>
      </c>
      <c r="AU4213" t="str">
        <f t="shared" si="1623"/>
        <v>Cinematic Widescreen</v>
      </c>
      <c r="AV4213">
        <v>89</v>
      </c>
      <c r="AW4213" t="str">
        <f t="shared" si="1624"/>
        <v>Very Low</v>
      </c>
    </row>
    <row r="4214" spans="1:49" x14ac:dyDescent="0.3">
      <c r="A4214" t="s">
        <v>0</v>
      </c>
      <c r="B4214" t="s">
        <v>5047</v>
      </c>
      <c r="C4214">
        <v>28</v>
      </c>
      <c r="D4214" t="str">
        <f t="shared" si="1604"/>
        <v>Very Low</v>
      </c>
      <c r="E4214">
        <v>120</v>
      </c>
      <c r="F4214" t="str">
        <f t="shared" si="1605"/>
        <v>2h 0m</v>
      </c>
      <c r="G4214" t="str">
        <f t="shared" si="1606"/>
        <v>Standard Movie</v>
      </c>
      <c r="H4214">
        <v>0</v>
      </c>
      <c r="I4214" t="str">
        <f t="shared" si="1607"/>
        <v>Very Low</v>
      </c>
      <c r="J4214">
        <v>702</v>
      </c>
      <c r="K4214" t="str">
        <f t="shared" si="1608"/>
        <v>Very Low</v>
      </c>
      <c r="L4214" t="s">
        <v>114</v>
      </c>
      <c r="M4214">
        <v>1000</v>
      </c>
      <c r="N4214" t="str">
        <f t="shared" si="1609"/>
        <v>Low</v>
      </c>
      <c r="O4214">
        <v>5731103</v>
      </c>
      <c r="P4214" t="str">
        <f t="shared" si="1610"/>
        <v>Flop</v>
      </c>
      <c r="Q4214" t="s">
        <v>6490</v>
      </c>
      <c r="R4214" t="str">
        <f t="shared" si="1611"/>
        <v>Drama</v>
      </c>
      <c r="S4214">
        <f t="shared" si="1612"/>
        <v>2</v>
      </c>
      <c r="T4214" t="s">
        <v>775</v>
      </c>
      <c r="U4214" t="s">
        <v>19921</v>
      </c>
      <c r="V4214">
        <v>4100</v>
      </c>
      <c r="W4214" t="str">
        <f t="shared" si="1613"/>
        <v>Very Low</v>
      </c>
      <c r="X4214">
        <v>5963</v>
      </c>
      <c r="Y4214" t="str">
        <f t="shared" si="1614"/>
        <v>Low</v>
      </c>
      <c r="Z4214" t="s">
        <v>685</v>
      </c>
      <c r="AA4214">
        <v>10</v>
      </c>
      <c r="AB4214" t="str">
        <f t="shared" si="1615"/>
        <v>Ensemble Poster</v>
      </c>
      <c r="AC4214" t="s">
        <v>19922</v>
      </c>
      <c r="AD4214" t="s">
        <v>19923</v>
      </c>
      <c r="AE4214">
        <v>35</v>
      </c>
      <c r="AF4214" t="str">
        <f t="shared" si="1616"/>
        <v>Very Low</v>
      </c>
      <c r="AG4214" t="s">
        <v>9</v>
      </c>
      <c r="AH4214" t="s">
        <v>10</v>
      </c>
      <c r="AI4214" t="s">
        <v>556</v>
      </c>
      <c r="AJ4214" t="str">
        <f t="shared" si="1617"/>
        <v>Adult</v>
      </c>
      <c r="AK4214">
        <v>2400000</v>
      </c>
      <c r="AL4214" t="str">
        <f t="shared" si="1618"/>
        <v>Low Budget</v>
      </c>
      <c r="AM4214">
        <v>1996</v>
      </c>
      <c r="AN4214">
        <f t="shared" si="1619"/>
        <v>29</v>
      </c>
      <c r="AO4214" t="str">
        <f t="shared" si="1620"/>
        <v>Old Classic</v>
      </c>
      <c r="AP4214">
        <v>748</v>
      </c>
      <c r="AQ4214" t="str">
        <f t="shared" si="1621"/>
        <v>Very Low</v>
      </c>
      <c r="AR4214">
        <v>6.8</v>
      </c>
      <c r="AS4214" t="str">
        <f t="shared" si="1622"/>
        <v>Average</v>
      </c>
      <c r="AT4214">
        <v>1.85</v>
      </c>
      <c r="AU4214" t="str">
        <f t="shared" si="1623"/>
        <v>HDTV / Widescreen</v>
      </c>
      <c r="AV4214">
        <v>352</v>
      </c>
      <c r="AW4214" t="str">
        <f t="shared" si="1624"/>
        <v>Very Low</v>
      </c>
    </row>
    <row r="4215" spans="1:49" x14ac:dyDescent="0.3">
      <c r="A4215" t="s">
        <v>0</v>
      </c>
      <c r="B4215" t="s">
        <v>19924</v>
      </c>
      <c r="C4215">
        <v>25</v>
      </c>
      <c r="D4215" t="str">
        <f t="shared" si="1604"/>
        <v>Very Low</v>
      </c>
      <c r="E4215">
        <v>101</v>
      </c>
      <c r="F4215" t="str">
        <f t="shared" si="1605"/>
        <v>1h 41m</v>
      </c>
      <c r="G4215" t="str">
        <f t="shared" si="1606"/>
        <v>Standard Movie</v>
      </c>
      <c r="H4215">
        <v>9</v>
      </c>
      <c r="I4215" t="str">
        <f t="shared" si="1607"/>
        <v>Very Low</v>
      </c>
      <c r="J4215">
        <v>201</v>
      </c>
      <c r="K4215" t="str">
        <f t="shared" si="1608"/>
        <v>Very Low</v>
      </c>
      <c r="L4215" t="s">
        <v>2943</v>
      </c>
      <c r="M4215">
        <v>973</v>
      </c>
      <c r="N4215" t="str">
        <f t="shared" si="1609"/>
        <v>Low</v>
      </c>
      <c r="O4215">
        <v>978908</v>
      </c>
      <c r="P4215" t="str">
        <f t="shared" si="1610"/>
        <v>Flop</v>
      </c>
      <c r="Q4215" t="s">
        <v>6103</v>
      </c>
      <c r="R4215" t="str">
        <f t="shared" si="1611"/>
        <v>Drama</v>
      </c>
      <c r="S4215">
        <f t="shared" si="1612"/>
        <v>4</v>
      </c>
      <c r="T4215" t="s">
        <v>1393</v>
      </c>
      <c r="U4215" t="s">
        <v>19925</v>
      </c>
      <c r="V4215">
        <v>4057</v>
      </c>
      <c r="W4215" t="str">
        <f t="shared" si="1613"/>
        <v>Very Low</v>
      </c>
      <c r="X4215">
        <v>2306</v>
      </c>
      <c r="Y4215" t="str">
        <f t="shared" si="1614"/>
        <v>Low</v>
      </c>
      <c r="Z4215" t="s">
        <v>19926</v>
      </c>
      <c r="AA4215">
        <v>0</v>
      </c>
      <c r="AB4215" t="str">
        <f t="shared" si="1615"/>
        <v>Symbolic Poster</v>
      </c>
      <c r="AC4215" t="s">
        <v>19927</v>
      </c>
      <c r="AD4215" t="s">
        <v>19928</v>
      </c>
      <c r="AE4215">
        <v>90</v>
      </c>
      <c r="AF4215" t="str">
        <f t="shared" si="1616"/>
        <v>Very Low</v>
      </c>
      <c r="AG4215" t="s">
        <v>9</v>
      </c>
      <c r="AH4215" t="s">
        <v>13577</v>
      </c>
      <c r="AI4215" t="s">
        <v>11</v>
      </c>
      <c r="AJ4215" t="str">
        <f t="shared" si="1617"/>
        <v>Teen</v>
      </c>
      <c r="AK4215">
        <v>2400000</v>
      </c>
      <c r="AL4215" t="str">
        <f t="shared" si="1618"/>
        <v>Low Budget</v>
      </c>
      <c r="AM4215">
        <v>2006</v>
      </c>
      <c r="AN4215">
        <f t="shared" si="1619"/>
        <v>19</v>
      </c>
      <c r="AO4215" t="str">
        <f t="shared" si="1620"/>
        <v>Old Classic</v>
      </c>
      <c r="AP4215">
        <v>872</v>
      </c>
      <c r="AQ4215" t="str">
        <f t="shared" si="1621"/>
        <v>Very Low</v>
      </c>
      <c r="AR4215">
        <v>5.0999999999999996</v>
      </c>
      <c r="AS4215" t="str">
        <f t="shared" si="1622"/>
        <v>Below Average</v>
      </c>
      <c r="AT4215">
        <v>2.35</v>
      </c>
      <c r="AU4215" t="str">
        <f t="shared" si="1623"/>
        <v>Cinematic Widescreen</v>
      </c>
      <c r="AV4215">
        <v>250</v>
      </c>
      <c r="AW4215" t="str">
        <f t="shared" si="1624"/>
        <v>Very Low</v>
      </c>
    </row>
    <row r="4216" spans="1:49" x14ac:dyDescent="0.3">
      <c r="A4216" t="s">
        <v>0</v>
      </c>
      <c r="B4216" t="s">
        <v>14032</v>
      </c>
      <c r="C4216">
        <v>121</v>
      </c>
      <c r="D4216" t="str">
        <f t="shared" si="1604"/>
        <v>Low</v>
      </c>
      <c r="E4216">
        <v>84</v>
      </c>
      <c r="F4216" t="str">
        <f t="shared" si="1605"/>
        <v>1h 24m</v>
      </c>
      <c r="G4216" t="str">
        <f t="shared" si="1606"/>
        <v>Featurette</v>
      </c>
      <c r="H4216">
        <v>406</v>
      </c>
      <c r="I4216" t="str">
        <f t="shared" si="1607"/>
        <v>Very Low</v>
      </c>
      <c r="J4216">
        <v>233</v>
      </c>
      <c r="K4216" t="str">
        <f t="shared" si="1608"/>
        <v>Very Low</v>
      </c>
      <c r="L4216" t="s">
        <v>3955</v>
      </c>
      <c r="M4216">
        <v>586</v>
      </c>
      <c r="N4216" t="str">
        <f t="shared" si="1609"/>
        <v>Low</v>
      </c>
      <c r="O4216">
        <v>438653</v>
      </c>
      <c r="P4216" t="str">
        <f t="shared" si="1610"/>
        <v>Flop</v>
      </c>
      <c r="Q4216" t="s">
        <v>1846</v>
      </c>
      <c r="R4216" t="str">
        <f t="shared" si="1611"/>
        <v>Adventure</v>
      </c>
      <c r="S4216">
        <f t="shared" si="1612"/>
        <v>3</v>
      </c>
      <c r="T4216" t="s">
        <v>19929</v>
      </c>
      <c r="U4216" t="s">
        <v>19930</v>
      </c>
      <c r="V4216">
        <v>108052</v>
      </c>
      <c r="W4216" t="str">
        <f t="shared" si="1613"/>
        <v>Medium</v>
      </c>
      <c r="X4216">
        <v>1490</v>
      </c>
      <c r="Y4216" t="str">
        <f t="shared" si="1614"/>
        <v>Low</v>
      </c>
      <c r="Z4216" t="s">
        <v>983</v>
      </c>
      <c r="AA4216">
        <v>0</v>
      </c>
      <c r="AB4216" t="str">
        <f t="shared" si="1615"/>
        <v>Symbolic Poster</v>
      </c>
      <c r="AC4216" t="s">
        <v>19931</v>
      </c>
      <c r="AD4216" t="s">
        <v>19932</v>
      </c>
      <c r="AE4216">
        <v>434</v>
      </c>
      <c r="AF4216" t="str">
        <f t="shared" si="1616"/>
        <v>Very Low</v>
      </c>
      <c r="AG4216" t="s">
        <v>9</v>
      </c>
      <c r="AH4216" t="s">
        <v>10</v>
      </c>
      <c r="AI4216" t="s">
        <v>556</v>
      </c>
      <c r="AJ4216" t="str">
        <f t="shared" si="1617"/>
        <v>Adult</v>
      </c>
      <c r="AK4216">
        <f>AK4215</f>
        <v>2400000</v>
      </c>
      <c r="AL4216" t="str">
        <f t="shared" si="1618"/>
        <v>Low Budget</v>
      </c>
      <c r="AM4216">
        <v>2006</v>
      </c>
      <c r="AN4216">
        <f t="shared" si="1619"/>
        <v>19</v>
      </c>
      <c r="AO4216" t="str">
        <f t="shared" si="1620"/>
        <v>Old Classic</v>
      </c>
      <c r="AP4216">
        <v>497</v>
      </c>
      <c r="AQ4216" t="str">
        <f t="shared" si="1621"/>
        <v>Very Low</v>
      </c>
      <c r="AR4216">
        <v>6.6</v>
      </c>
      <c r="AS4216" t="str">
        <f t="shared" si="1622"/>
        <v>Average</v>
      </c>
      <c r="AT4216">
        <v>1.85</v>
      </c>
      <c r="AU4216" t="str">
        <f t="shared" si="1623"/>
        <v>HDTV / Widescreen</v>
      </c>
      <c r="AV4216">
        <v>79000</v>
      </c>
      <c r="AW4216" t="str">
        <f t="shared" si="1624"/>
        <v>High</v>
      </c>
    </row>
    <row r="4217" spans="1:49" x14ac:dyDescent="0.3">
      <c r="A4217" t="str">
        <f>A4216</f>
        <v>Color</v>
      </c>
      <c r="B4217" t="s">
        <v>19933</v>
      </c>
      <c r="C4217">
        <v>10</v>
      </c>
      <c r="D4217" t="str">
        <f t="shared" si="1604"/>
        <v>Very Low</v>
      </c>
      <c r="E4217">
        <v>110</v>
      </c>
      <c r="F4217" t="str">
        <f t="shared" si="1605"/>
        <v>1h 50m</v>
      </c>
      <c r="G4217" t="str">
        <f t="shared" si="1606"/>
        <v>Standard Movie</v>
      </c>
      <c r="H4217">
        <v>0</v>
      </c>
      <c r="I4217" t="str">
        <f t="shared" si="1607"/>
        <v>Very Low</v>
      </c>
      <c r="J4217">
        <v>109</v>
      </c>
      <c r="K4217" t="str">
        <f t="shared" si="1608"/>
        <v>Very Low</v>
      </c>
      <c r="L4217" t="s">
        <v>19934</v>
      </c>
      <c r="M4217">
        <v>490</v>
      </c>
      <c r="N4217" t="str">
        <f t="shared" si="1609"/>
        <v>Low</v>
      </c>
      <c r="O4217">
        <f>O4216</f>
        <v>438653</v>
      </c>
      <c r="P4217" t="str">
        <f t="shared" si="1610"/>
        <v>Flop</v>
      </c>
      <c r="Q4217" t="s">
        <v>1906</v>
      </c>
      <c r="R4217" t="str">
        <f t="shared" si="1611"/>
        <v>Crime</v>
      </c>
      <c r="S4217">
        <f t="shared" si="1612"/>
        <v>2</v>
      </c>
      <c r="T4217" t="s">
        <v>865</v>
      </c>
      <c r="U4217" t="s">
        <v>19935</v>
      </c>
      <c r="V4217">
        <v>1510</v>
      </c>
      <c r="W4217" t="str">
        <f t="shared" si="1613"/>
        <v>Very Low</v>
      </c>
      <c r="X4217">
        <v>881</v>
      </c>
      <c r="Y4217" t="str">
        <f t="shared" si="1614"/>
        <v>Very Low</v>
      </c>
      <c r="Z4217" t="s">
        <v>19936</v>
      </c>
      <c r="AA4217">
        <v>0</v>
      </c>
      <c r="AB4217" t="str">
        <f t="shared" si="1615"/>
        <v>Symbolic Poster</v>
      </c>
      <c r="AC4217" t="str">
        <f>AC4216</f>
        <v>experiment|future|hibernation|stupidity|top secret</v>
      </c>
      <c r="AD4217" t="s">
        <v>19937</v>
      </c>
      <c r="AE4217">
        <v>26</v>
      </c>
      <c r="AF4217" t="str">
        <f t="shared" si="1616"/>
        <v>Very Low</v>
      </c>
      <c r="AG4217" t="s">
        <v>9</v>
      </c>
      <c r="AH4217" t="s">
        <v>28</v>
      </c>
      <c r="AI4217" t="s">
        <v>556</v>
      </c>
      <c r="AJ4217" t="str">
        <f t="shared" si="1617"/>
        <v>Adult</v>
      </c>
      <c r="AK4217">
        <v>2500000</v>
      </c>
      <c r="AL4217" t="str">
        <f t="shared" si="1618"/>
        <v>Low Budget</v>
      </c>
      <c r="AM4217">
        <v>2015</v>
      </c>
      <c r="AN4217">
        <f t="shared" si="1619"/>
        <v>10</v>
      </c>
      <c r="AO4217" t="str">
        <f t="shared" si="1620"/>
        <v>Modern Classic</v>
      </c>
      <c r="AP4217">
        <v>159</v>
      </c>
      <c r="AQ4217" t="str">
        <f t="shared" si="1621"/>
        <v>Very Low</v>
      </c>
      <c r="AR4217">
        <v>5</v>
      </c>
      <c r="AS4217" t="str">
        <f t="shared" si="1622"/>
        <v>Below Average</v>
      </c>
      <c r="AT4217">
        <f>AT4216</f>
        <v>1.85</v>
      </c>
      <c r="AU4217" t="str">
        <f t="shared" si="1623"/>
        <v>HDTV / Widescreen</v>
      </c>
      <c r="AV4217">
        <v>0</v>
      </c>
      <c r="AW4217" t="str">
        <f t="shared" si="1624"/>
        <v>Very Low</v>
      </c>
    </row>
    <row r="4218" spans="1:49" x14ac:dyDescent="0.3">
      <c r="A4218" t="s">
        <v>0</v>
      </c>
      <c r="B4218" t="s">
        <v>17455</v>
      </c>
      <c r="C4218">
        <v>172</v>
      </c>
      <c r="D4218" t="str">
        <f t="shared" si="1604"/>
        <v>Low</v>
      </c>
      <c r="E4218">
        <v>101</v>
      </c>
      <c r="F4218" t="str">
        <f t="shared" si="1605"/>
        <v>1h 41m</v>
      </c>
      <c r="G4218" t="str">
        <f t="shared" si="1606"/>
        <v>Standard Movie</v>
      </c>
      <c r="H4218">
        <v>222</v>
      </c>
      <c r="I4218" t="str">
        <f t="shared" si="1607"/>
        <v>Very Low</v>
      </c>
      <c r="J4218">
        <v>698</v>
      </c>
      <c r="K4218" t="str">
        <f t="shared" si="1608"/>
        <v>Very Low</v>
      </c>
      <c r="L4218" t="s">
        <v>2841</v>
      </c>
      <c r="M4218">
        <v>1000</v>
      </c>
      <c r="N4218" t="str">
        <f t="shared" si="1609"/>
        <v>Low</v>
      </c>
      <c r="O4218">
        <v>327919</v>
      </c>
      <c r="P4218" t="str">
        <f t="shared" si="1610"/>
        <v>Flop</v>
      </c>
      <c r="Q4218" t="s">
        <v>1906</v>
      </c>
      <c r="R4218" t="str">
        <f t="shared" si="1611"/>
        <v>Crime</v>
      </c>
      <c r="S4218">
        <f t="shared" si="1612"/>
        <v>2</v>
      </c>
      <c r="T4218" t="s">
        <v>131</v>
      </c>
      <c r="U4218" t="s">
        <v>19938</v>
      </c>
      <c r="V4218">
        <v>99177</v>
      </c>
      <c r="W4218" t="str">
        <f t="shared" si="1613"/>
        <v>Medium</v>
      </c>
      <c r="X4218">
        <v>3282</v>
      </c>
      <c r="Y4218" t="str">
        <f t="shared" si="1614"/>
        <v>Low</v>
      </c>
      <c r="Z4218" t="s">
        <v>3658</v>
      </c>
      <c r="AA4218">
        <v>0</v>
      </c>
      <c r="AB4218" t="str">
        <f t="shared" si="1615"/>
        <v>Symbolic Poster</v>
      </c>
      <c r="AC4218" t="s">
        <v>19939</v>
      </c>
      <c r="AD4218" t="s">
        <v>19940</v>
      </c>
      <c r="AE4218">
        <v>192</v>
      </c>
      <c r="AF4218" t="str">
        <f t="shared" si="1616"/>
        <v>Very Low</v>
      </c>
      <c r="AG4218" t="s">
        <v>9</v>
      </c>
      <c r="AH4218" t="s">
        <v>28</v>
      </c>
      <c r="AI4218" t="s">
        <v>5584</v>
      </c>
      <c r="AJ4218" t="str">
        <f t="shared" si="1617"/>
        <v>Other/Unknown</v>
      </c>
      <c r="AK4218">
        <v>1500000</v>
      </c>
      <c r="AL4218" t="str">
        <f t="shared" si="1618"/>
        <v>Low Budget</v>
      </c>
      <c r="AM4218">
        <v>2006</v>
      </c>
      <c r="AN4218">
        <f t="shared" si="1619"/>
        <v>19</v>
      </c>
      <c r="AO4218" t="str">
        <f t="shared" si="1620"/>
        <v>Old Classic</v>
      </c>
      <c r="AP4218">
        <v>788</v>
      </c>
      <c r="AQ4218" t="str">
        <f t="shared" si="1621"/>
        <v>Very Low</v>
      </c>
      <c r="AR4218">
        <v>7.7</v>
      </c>
      <c r="AS4218" t="str">
        <f t="shared" si="1622"/>
        <v>Good</v>
      </c>
      <c r="AT4218">
        <v>1.85</v>
      </c>
      <c r="AU4218" t="str">
        <f t="shared" si="1623"/>
        <v>HDTV / Widescreen</v>
      </c>
      <c r="AV4218">
        <v>11000</v>
      </c>
      <c r="AW4218" t="str">
        <f t="shared" si="1624"/>
        <v>Medium</v>
      </c>
    </row>
    <row r="4219" spans="1:49" x14ac:dyDescent="0.3">
      <c r="A4219" t="s">
        <v>0</v>
      </c>
      <c r="B4219" t="s">
        <v>19941</v>
      </c>
      <c r="C4219">
        <v>20</v>
      </c>
      <c r="D4219" t="str">
        <f t="shared" si="1604"/>
        <v>Very Low</v>
      </c>
      <c r="E4219">
        <v>101</v>
      </c>
      <c r="F4219" t="str">
        <f t="shared" si="1605"/>
        <v>1h 41m</v>
      </c>
      <c r="G4219" t="str">
        <f t="shared" si="1606"/>
        <v>Standard Movie</v>
      </c>
      <c r="H4219">
        <v>15</v>
      </c>
      <c r="I4219" t="str">
        <f t="shared" si="1607"/>
        <v>Very Low</v>
      </c>
      <c r="J4219">
        <v>663</v>
      </c>
      <c r="K4219" t="str">
        <f t="shared" si="1608"/>
        <v>Very Low</v>
      </c>
      <c r="L4219" t="s">
        <v>3135</v>
      </c>
      <c r="M4219">
        <v>844</v>
      </c>
      <c r="N4219" t="str">
        <f t="shared" si="1609"/>
        <v>Low</v>
      </c>
      <c r="O4219">
        <f t="shared" ref="O4219:O4220" si="1630">O4218</f>
        <v>327919</v>
      </c>
      <c r="P4219" t="str">
        <f t="shared" si="1610"/>
        <v>Flop</v>
      </c>
      <c r="Q4219" t="s">
        <v>5453</v>
      </c>
      <c r="R4219" t="str">
        <f t="shared" si="1611"/>
        <v>Comedy</v>
      </c>
      <c r="S4219">
        <f t="shared" si="1612"/>
        <v>2</v>
      </c>
      <c r="T4219" t="s">
        <v>926</v>
      </c>
      <c r="U4219" t="s">
        <v>19942</v>
      </c>
      <c r="V4219">
        <v>2753</v>
      </c>
      <c r="W4219" t="str">
        <f t="shared" si="1613"/>
        <v>Very Low</v>
      </c>
      <c r="X4219">
        <v>3132</v>
      </c>
      <c r="Y4219" t="str">
        <f t="shared" si="1614"/>
        <v>Low</v>
      </c>
      <c r="Z4219" t="s">
        <v>19943</v>
      </c>
      <c r="AA4219">
        <v>0</v>
      </c>
      <c r="AB4219" t="str">
        <f t="shared" si="1615"/>
        <v>Symbolic Poster</v>
      </c>
      <c r="AC4219" t="s">
        <v>19944</v>
      </c>
      <c r="AD4219" t="s">
        <v>19945</v>
      </c>
      <c r="AE4219">
        <v>82</v>
      </c>
      <c r="AF4219" t="str">
        <f t="shared" si="1616"/>
        <v>Very Low</v>
      </c>
      <c r="AG4219" t="s">
        <v>9</v>
      </c>
      <c r="AH4219" t="s">
        <v>28</v>
      </c>
      <c r="AI4219" t="s">
        <v>556</v>
      </c>
      <c r="AJ4219" t="str">
        <f t="shared" si="1617"/>
        <v>Adult</v>
      </c>
      <c r="AK4219">
        <v>2500000</v>
      </c>
      <c r="AL4219" t="str">
        <f t="shared" si="1618"/>
        <v>Low Budget</v>
      </c>
      <c r="AM4219">
        <v>2012</v>
      </c>
      <c r="AN4219">
        <f t="shared" si="1619"/>
        <v>13</v>
      </c>
      <c r="AO4219" t="str">
        <f t="shared" si="1620"/>
        <v>Modern Classic</v>
      </c>
      <c r="AP4219">
        <v>722</v>
      </c>
      <c r="AQ4219" t="str">
        <f t="shared" si="1621"/>
        <v>Very Low</v>
      </c>
      <c r="AR4219">
        <v>3.1</v>
      </c>
      <c r="AS4219" t="str">
        <f t="shared" si="1622"/>
        <v>Very Poor</v>
      </c>
      <c r="AT4219">
        <v>2.35</v>
      </c>
      <c r="AU4219" t="str">
        <f t="shared" si="1623"/>
        <v>Cinematic Widescreen</v>
      </c>
      <c r="AV4219">
        <v>0</v>
      </c>
      <c r="AW4219" t="str">
        <f t="shared" si="1624"/>
        <v>Very Low</v>
      </c>
    </row>
    <row r="4220" spans="1:49" x14ac:dyDescent="0.3">
      <c r="A4220" t="s">
        <v>0</v>
      </c>
      <c r="B4220" t="s">
        <v>18783</v>
      </c>
      <c r="C4220">
        <v>8</v>
      </c>
      <c r="D4220" t="str">
        <f t="shared" si="1604"/>
        <v>Very Low</v>
      </c>
      <c r="E4220">
        <v>101</v>
      </c>
      <c r="F4220" t="str">
        <f t="shared" si="1605"/>
        <v>1h 41m</v>
      </c>
      <c r="G4220" t="str">
        <f t="shared" si="1606"/>
        <v>Standard Movie</v>
      </c>
      <c r="H4220">
        <v>24</v>
      </c>
      <c r="I4220" t="str">
        <f t="shared" si="1607"/>
        <v>Very Low</v>
      </c>
      <c r="J4220">
        <v>226</v>
      </c>
      <c r="K4220" t="str">
        <f t="shared" si="1608"/>
        <v>Very Low</v>
      </c>
      <c r="L4220" t="s">
        <v>19946</v>
      </c>
      <c r="M4220">
        <v>675</v>
      </c>
      <c r="N4220" t="str">
        <f t="shared" si="1609"/>
        <v>Low</v>
      </c>
      <c r="O4220">
        <f t="shared" si="1630"/>
        <v>327919</v>
      </c>
      <c r="P4220" t="str">
        <f t="shared" si="1610"/>
        <v>Flop</v>
      </c>
      <c r="Q4220" t="s">
        <v>5897</v>
      </c>
      <c r="R4220" t="str">
        <f t="shared" si="1611"/>
        <v>Comedy</v>
      </c>
      <c r="S4220">
        <f t="shared" si="1612"/>
        <v>2</v>
      </c>
      <c r="T4220" t="s">
        <v>19706</v>
      </c>
      <c r="U4220" t="s">
        <v>19947</v>
      </c>
      <c r="V4220">
        <v>1079</v>
      </c>
      <c r="W4220" t="str">
        <f t="shared" si="1613"/>
        <v>Very Low</v>
      </c>
      <c r="X4220">
        <v>1627</v>
      </c>
      <c r="Y4220" t="str">
        <f t="shared" si="1614"/>
        <v>Low</v>
      </c>
      <c r="Z4220" t="s">
        <v>19948</v>
      </c>
      <c r="AA4220">
        <v>2</v>
      </c>
      <c r="AB4220" t="str">
        <f t="shared" si="1615"/>
        <v>Duo/Trio Poster</v>
      </c>
      <c r="AC4220" t="s">
        <v>19949</v>
      </c>
      <c r="AD4220" t="s">
        <v>19950</v>
      </c>
      <c r="AE4220">
        <v>28</v>
      </c>
      <c r="AF4220" t="str">
        <f t="shared" si="1616"/>
        <v>Very Low</v>
      </c>
      <c r="AG4220" t="s">
        <v>9</v>
      </c>
      <c r="AH4220" t="s">
        <v>10</v>
      </c>
      <c r="AI4220" t="s">
        <v>15909</v>
      </c>
      <c r="AJ4220" t="str">
        <f t="shared" si="1617"/>
        <v>Other/Unknown</v>
      </c>
      <c r="AK4220">
        <v>2361000</v>
      </c>
      <c r="AL4220" t="str">
        <f t="shared" si="1618"/>
        <v>Low Budget</v>
      </c>
      <c r="AM4220">
        <v>1944</v>
      </c>
      <c r="AN4220">
        <f t="shared" si="1619"/>
        <v>81</v>
      </c>
      <c r="AO4220" t="str">
        <f t="shared" si="1620"/>
        <v>Old Classic</v>
      </c>
      <c r="AP4220">
        <v>659</v>
      </c>
      <c r="AQ4220" t="str">
        <f t="shared" si="1621"/>
        <v>Very Low</v>
      </c>
      <c r="AR4220">
        <v>6.5</v>
      </c>
      <c r="AS4220" t="str">
        <f t="shared" si="1622"/>
        <v>Average</v>
      </c>
      <c r="AT4220">
        <v>1.37</v>
      </c>
      <c r="AU4220" t="str">
        <f t="shared" si="1623"/>
        <v>Classic</v>
      </c>
      <c r="AV4220">
        <v>144</v>
      </c>
      <c r="AW4220" t="str">
        <f t="shared" si="1624"/>
        <v>Very Low</v>
      </c>
    </row>
    <row r="4221" spans="1:49" x14ac:dyDescent="0.3">
      <c r="A4221" t="s">
        <v>0</v>
      </c>
      <c r="B4221" t="s">
        <v>19951</v>
      </c>
      <c r="C4221">
        <v>8</v>
      </c>
      <c r="D4221" t="str">
        <f t="shared" si="1604"/>
        <v>Very Low</v>
      </c>
      <c r="E4221">
        <v>105</v>
      </c>
      <c r="F4221" t="str">
        <f t="shared" si="1605"/>
        <v>1h 45m</v>
      </c>
      <c r="G4221" t="str">
        <f t="shared" si="1606"/>
        <v>Standard Movie</v>
      </c>
      <c r="H4221">
        <v>29</v>
      </c>
      <c r="I4221" t="str">
        <f t="shared" si="1607"/>
        <v>Very Low</v>
      </c>
      <c r="J4221">
        <v>76</v>
      </c>
      <c r="K4221" t="str">
        <f t="shared" si="1608"/>
        <v>Very Low</v>
      </c>
      <c r="L4221" t="s">
        <v>7233</v>
      </c>
      <c r="M4221">
        <v>847</v>
      </c>
      <c r="N4221" t="str">
        <f t="shared" si="1609"/>
        <v>Low</v>
      </c>
      <c r="O4221">
        <v>178739</v>
      </c>
      <c r="P4221" t="str">
        <f t="shared" si="1610"/>
        <v>Flop</v>
      </c>
      <c r="Q4221" t="s">
        <v>18228</v>
      </c>
      <c r="R4221" t="str">
        <f t="shared" si="1611"/>
        <v>Drama</v>
      </c>
      <c r="S4221">
        <f t="shared" si="1612"/>
        <v>2</v>
      </c>
      <c r="T4221" t="s">
        <v>19952</v>
      </c>
      <c r="U4221" t="s">
        <v>19953</v>
      </c>
      <c r="V4221">
        <v>1015</v>
      </c>
      <c r="W4221" t="str">
        <f t="shared" si="1613"/>
        <v>Very Low</v>
      </c>
      <c r="X4221">
        <v>1668</v>
      </c>
      <c r="Y4221" t="str">
        <f t="shared" si="1614"/>
        <v>Low</v>
      </c>
      <c r="Z4221" t="s">
        <v>19954</v>
      </c>
      <c r="AA4221">
        <v>0</v>
      </c>
      <c r="AB4221" t="str">
        <f t="shared" si="1615"/>
        <v>Symbolic Poster</v>
      </c>
      <c r="AC4221" t="s">
        <v>19955</v>
      </c>
      <c r="AD4221" t="s">
        <v>19956</v>
      </c>
      <c r="AE4221">
        <v>10</v>
      </c>
      <c r="AF4221" t="str">
        <f t="shared" si="1616"/>
        <v>Very Low</v>
      </c>
      <c r="AG4221" t="s">
        <v>9</v>
      </c>
      <c r="AH4221" t="s">
        <v>10</v>
      </c>
      <c r="AI4221" t="s">
        <v>11</v>
      </c>
      <c r="AJ4221" t="str">
        <f t="shared" si="1617"/>
        <v>Teen</v>
      </c>
      <c r="AK4221">
        <v>2450000</v>
      </c>
      <c r="AL4221" t="str">
        <f t="shared" si="1618"/>
        <v>Low Budget</v>
      </c>
      <c r="AM4221">
        <v>2011</v>
      </c>
      <c r="AN4221">
        <f t="shared" si="1619"/>
        <v>14</v>
      </c>
      <c r="AO4221" t="str">
        <f t="shared" si="1620"/>
        <v>Modern Classic</v>
      </c>
      <c r="AP4221">
        <v>618</v>
      </c>
      <c r="AQ4221" t="str">
        <f t="shared" si="1621"/>
        <v>Very Low</v>
      </c>
      <c r="AR4221">
        <v>3.9</v>
      </c>
      <c r="AS4221" t="str">
        <f t="shared" si="1622"/>
        <v>Very Poor</v>
      </c>
      <c r="AT4221">
        <v>1.85</v>
      </c>
      <c r="AU4221" t="str">
        <f t="shared" si="1623"/>
        <v>HDTV / Widescreen</v>
      </c>
      <c r="AV4221">
        <v>566</v>
      </c>
      <c r="AW4221" t="str">
        <f t="shared" si="1624"/>
        <v>Very Low</v>
      </c>
    </row>
    <row r="4222" spans="1:49" x14ac:dyDescent="0.3">
      <c r="A4222" t="s">
        <v>0</v>
      </c>
      <c r="B4222" t="s">
        <v>8326</v>
      </c>
      <c r="C4222">
        <v>15</v>
      </c>
      <c r="D4222" t="str">
        <f t="shared" si="1604"/>
        <v>Very Low</v>
      </c>
      <c r="E4222">
        <v>97</v>
      </c>
      <c r="F4222" t="str">
        <f t="shared" si="1605"/>
        <v>1h 37m</v>
      </c>
      <c r="G4222" t="str">
        <f t="shared" si="1606"/>
        <v>Standard Movie</v>
      </c>
      <c r="H4222">
        <v>23</v>
      </c>
      <c r="I4222" t="str">
        <f t="shared" si="1607"/>
        <v>Very Low</v>
      </c>
      <c r="J4222">
        <v>326</v>
      </c>
      <c r="K4222" t="str">
        <f t="shared" si="1608"/>
        <v>Very Low</v>
      </c>
      <c r="L4222" t="s">
        <v>726</v>
      </c>
      <c r="M4222">
        <v>982</v>
      </c>
      <c r="N4222" t="str">
        <f t="shared" si="1609"/>
        <v>Low</v>
      </c>
      <c r="O4222">
        <v>565592</v>
      </c>
      <c r="P4222" t="str">
        <f t="shared" si="1610"/>
        <v>Flop</v>
      </c>
      <c r="Q4222" t="s">
        <v>3903</v>
      </c>
      <c r="R4222" t="str">
        <f t="shared" si="1611"/>
        <v>Comedy</v>
      </c>
      <c r="S4222">
        <f t="shared" si="1612"/>
        <v>3</v>
      </c>
      <c r="T4222" t="s">
        <v>2613</v>
      </c>
      <c r="U4222" t="s">
        <v>19957</v>
      </c>
      <c r="V4222">
        <v>2189</v>
      </c>
      <c r="W4222" t="str">
        <f t="shared" si="1613"/>
        <v>Very Low</v>
      </c>
      <c r="X4222">
        <v>2580</v>
      </c>
      <c r="Y4222" t="str">
        <f t="shared" si="1614"/>
        <v>Low</v>
      </c>
      <c r="Z4222" t="s">
        <v>12474</v>
      </c>
      <c r="AA4222">
        <v>0</v>
      </c>
      <c r="AB4222" t="str">
        <f t="shared" si="1615"/>
        <v>Symbolic Poster</v>
      </c>
      <c r="AC4222" t="s">
        <v>19958</v>
      </c>
      <c r="AD4222" t="s">
        <v>19959</v>
      </c>
      <c r="AE4222">
        <v>63</v>
      </c>
      <c r="AF4222" t="str">
        <f t="shared" si="1616"/>
        <v>Very Low</v>
      </c>
      <c r="AG4222" t="s">
        <v>9</v>
      </c>
      <c r="AH4222" t="s">
        <v>10</v>
      </c>
      <c r="AI4222" t="s">
        <v>66</v>
      </c>
      <c r="AJ4222" t="str">
        <f t="shared" si="1617"/>
        <v>Family</v>
      </c>
      <c r="AK4222">
        <f>AK4221</f>
        <v>2450000</v>
      </c>
      <c r="AL4222" t="str">
        <f t="shared" si="1618"/>
        <v>Low Budget</v>
      </c>
      <c r="AM4222">
        <v>1998</v>
      </c>
      <c r="AN4222">
        <f t="shared" si="1619"/>
        <v>27</v>
      </c>
      <c r="AO4222" t="str">
        <f t="shared" si="1620"/>
        <v>Old Classic</v>
      </c>
      <c r="AP4222">
        <v>599</v>
      </c>
      <c r="AQ4222" t="str">
        <f t="shared" si="1621"/>
        <v>Very Low</v>
      </c>
      <c r="AR4222">
        <v>6.8</v>
      </c>
      <c r="AS4222" t="str">
        <f t="shared" si="1622"/>
        <v>Average</v>
      </c>
      <c r="AT4222">
        <v>1.85</v>
      </c>
      <c r="AU4222" t="str">
        <f t="shared" si="1623"/>
        <v>HDTV / Widescreen</v>
      </c>
      <c r="AV4222">
        <v>500</v>
      </c>
      <c r="AW4222" t="str">
        <f t="shared" si="1624"/>
        <v>Very Low</v>
      </c>
    </row>
    <row r="4223" spans="1:49" x14ac:dyDescent="0.3">
      <c r="A4223" t="s">
        <v>0</v>
      </c>
      <c r="B4223" t="s">
        <v>18783</v>
      </c>
      <c r="C4223">
        <v>14</v>
      </c>
      <c r="D4223" t="str">
        <f t="shared" si="1604"/>
        <v>Very Low</v>
      </c>
      <c r="E4223">
        <v>108</v>
      </c>
      <c r="F4223" t="str">
        <f t="shared" si="1605"/>
        <v>1h 48m</v>
      </c>
      <c r="G4223" t="str">
        <f t="shared" si="1606"/>
        <v>Standard Movie</v>
      </c>
      <c r="H4223">
        <v>24</v>
      </c>
      <c r="I4223" t="str">
        <f t="shared" si="1607"/>
        <v>Very Low</v>
      </c>
      <c r="J4223">
        <v>244</v>
      </c>
      <c r="K4223" t="str">
        <f t="shared" si="1608"/>
        <v>Very Low</v>
      </c>
      <c r="L4223" t="s">
        <v>12228</v>
      </c>
      <c r="M4223">
        <v>960</v>
      </c>
      <c r="N4223" t="str">
        <f t="shared" si="1609"/>
        <v>Low</v>
      </c>
      <c r="O4223">
        <f>O4222</f>
        <v>565592</v>
      </c>
      <c r="P4223" t="str">
        <f t="shared" si="1610"/>
        <v>Flop</v>
      </c>
      <c r="Q4223" t="s">
        <v>12120</v>
      </c>
      <c r="R4223" t="str">
        <f t="shared" si="1611"/>
        <v>Drama</v>
      </c>
      <c r="S4223">
        <f t="shared" si="1612"/>
        <v>4</v>
      </c>
      <c r="T4223" t="s">
        <v>2714</v>
      </c>
      <c r="U4223" t="s">
        <v>19960</v>
      </c>
      <c r="V4223">
        <v>3538</v>
      </c>
      <c r="W4223" t="str">
        <f t="shared" si="1613"/>
        <v>Very Low</v>
      </c>
      <c r="X4223">
        <v>2329</v>
      </c>
      <c r="Y4223" t="str">
        <f t="shared" si="1614"/>
        <v>Low</v>
      </c>
      <c r="Z4223" t="s">
        <v>18784</v>
      </c>
      <c r="AA4223">
        <v>3</v>
      </c>
      <c r="AB4223" t="str">
        <f t="shared" si="1615"/>
        <v>Duo/Trio Poster</v>
      </c>
      <c r="AC4223" t="s">
        <v>19961</v>
      </c>
      <c r="AD4223" t="s">
        <v>19962</v>
      </c>
      <c r="AE4223">
        <v>46</v>
      </c>
      <c r="AF4223" t="str">
        <f t="shared" si="1616"/>
        <v>Very Low</v>
      </c>
      <c r="AG4223" t="s">
        <v>9</v>
      </c>
      <c r="AH4223" t="s">
        <v>10</v>
      </c>
      <c r="AI4223" t="s">
        <v>6007</v>
      </c>
      <c r="AJ4223" t="str">
        <f t="shared" si="1617"/>
        <v>Other/Unknown</v>
      </c>
      <c r="AK4223">
        <v>2295429</v>
      </c>
      <c r="AL4223" t="str">
        <f t="shared" si="1618"/>
        <v>Low Budget</v>
      </c>
      <c r="AM4223">
        <v>1951</v>
      </c>
      <c r="AN4223">
        <f t="shared" si="1619"/>
        <v>74</v>
      </c>
      <c r="AO4223" t="str">
        <f t="shared" si="1620"/>
        <v>Old Classic</v>
      </c>
      <c r="AP4223">
        <v>715</v>
      </c>
      <c r="AQ4223" t="str">
        <f t="shared" si="1621"/>
        <v>Very Low</v>
      </c>
      <c r="AR4223">
        <v>7</v>
      </c>
      <c r="AS4223" t="str">
        <f t="shared" si="1622"/>
        <v>Good</v>
      </c>
      <c r="AT4223">
        <v>1.33</v>
      </c>
      <c r="AU4223" t="str">
        <f t="shared" si="1623"/>
        <v>Classic</v>
      </c>
      <c r="AV4223">
        <v>438</v>
      </c>
      <c r="AW4223" t="str">
        <f t="shared" si="1624"/>
        <v>Very Low</v>
      </c>
    </row>
    <row r="4224" spans="1:49" x14ac:dyDescent="0.3">
      <c r="A4224" t="s">
        <v>0</v>
      </c>
      <c r="B4224" t="s">
        <v>9301</v>
      </c>
      <c r="C4224">
        <v>12</v>
      </c>
      <c r="D4224" t="str">
        <f t="shared" si="1604"/>
        <v>Very Low</v>
      </c>
      <c r="E4224">
        <v>95</v>
      </c>
      <c r="F4224" t="str">
        <f t="shared" si="1605"/>
        <v>1h 35m</v>
      </c>
      <c r="G4224" t="str">
        <f t="shared" si="1606"/>
        <v>Standard Movie</v>
      </c>
      <c r="H4224">
        <v>535</v>
      </c>
      <c r="I4224" t="str">
        <f t="shared" si="1607"/>
        <v>Very Low</v>
      </c>
      <c r="J4224">
        <v>608</v>
      </c>
      <c r="K4224" t="str">
        <f t="shared" si="1608"/>
        <v>Very Low</v>
      </c>
      <c r="L4224" t="s">
        <v>12920</v>
      </c>
      <c r="M4224">
        <v>1000</v>
      </c>
      <c r="N4224" t="str">
        <f t="shared" si="1609"/>
        <v>Low</v>
      </c>
      <c r="O4224">
        <v>27012</v>
      </c>
      <c r="P4224" t="str">
        <f t="shared" si="1610"/>
        <v>Flop</v>
      </c>
      <c r="Q4224" t="s">
        <v>3380</v>
      </c>
      <c r="R4224" t="str">
        <f t="shared" si="1611"/>
        <v>Drama</v>
      </c>
      <c r="S4224">
        <f t="shared" si="1612"/>
        <v>1</v>
      </c>
      <c r="T4224" t="s">
        <v>2172</v>
      </c>
      <c r="U4224" t="s">
        <v>19963</v>
      </c>
      <c r="V4224">
        <v>440</v>
      </c>
      <c r="W4224" t="str">
        <f t="shared" si="1613"/>
        <v>Very Low</v>
      </c>
      <c r="X4224">
        <v>3586</v>
      </c>
      <c r="Y4224" t="str">
        <f t="shared" si="1614"/>
        <v>Low</v>
      </c>
      <c r="Z4224" t="s">
        <v>15455</v>
      </c>
      <c r="AA4224">
        <v>4</v>
      </c>
      <c r="AB4224" t="str">
        <f t="shared" si="1615"/>
        <v>Ensemble Poster</v>
      </c>
      <c r="AC4224" t="s">
        <v>19964</v>
      </c>
      <c r="AD4224" t="s">
        <v>19965</v>
      </c>
      <c r="AE4224">
        <v>9</v>
      </c>
      <c r="AF4224" t="str">
        <f t="shared" si="1616"/>
        <v>Very Low</v>
      </c>
      <c r="AG4224" t="s">
        <v>9</v>
      </c>
      <c r="AH4224" t="s">
        <v>10</v>
      </c>
      <c r="AI4224" t="s">
        <v>11</v>
      </c>
      <c r="AJ4224" t="str">
        <f t="shared" si="1617"/>
        <v>Teen</v>
      </c>
      <c r="AK4224">
        <f t="shared" ref="AK4224:AK4225" si="1631">AK4223</f>
        <v>2295429</v>
      </c>
      <c r="AL4224" t="str">
        <f t="shared" si="1618"/>
        <v>Low Budget</v>
      </c>
      <c r="AM4224">
        <v>2010</v>
      </c>
      <c r="AN4224">
        <f t="shared" si="1619"/>
        <v>15</v>
      </c>
      <c r="AO4224" t="str">
        <f t="shared" si="1620"/>
        <v>Modern Classic</v>
      </c>
      <c r="AP4224">
        <v>646</v>
      </c>
      <c r="AQ4224" t="str">
        <f t="shared" si="1621"/>
        <v>Very Low</v>
      </c>
      <c r="AR4224">
        <v>5.9</v>
      </c>
      <c r="AS4224" t="str">
        <f t="shared" si="1622"/>
        <v>Below Average</v>
      </c>
      <c r="AT4224">
        <v>2.35</v>
      </c>
      <c r="AU4224" t="str">
        <f t="shared" si="1623"/>
        <v>Cinematic Widescreen</v>
      </c>
      <c r="AV4224">
        <v>279</v>
      </c>
      <c r="AW4224" t="str">
        <f t="shared" si="1624"/>
        <v>Very Low</v>
      </c>
    </row>
    <row r="4225" spans="1:49" x14ac:dyDescent="0.3">
      <c r="A4225" t="s">
        <v>0</v>
      </c>
      <c r="B4225" t="s">
        <v>19966</v>
      </c>
      <c r="C4225">
        <v>48</v>
      </c>
      <c r="D4225" t="str">
        <f t="shared" si="1604"/>
        <v>Very Low</v>
      </c>
      <c r="E4225">
        <v>108</v>
      </c>
      <c r="F4225" t="str">
        <f t="shared" si="1605"/>
        <v>1h 48m</v>
      </c>
      <c r="G4225" t="str">
        <f t="shared" si="1606"/>
        <v>Standard Movie</v>
      </c>
      <c r="H4225">
        <v>14</v>
      </c>
      <c r="I4225" t="str">
        <f t="shared" si="1607"/>
        <v>Very Low</v>
      </c>
      <c r="J4225">
        <v>826</v>
      </c>
      <c r="K4225" t="str">
        <f t="shared" si="1608"/>
        <v>Very Low</v>
      </c>
      <c r="L4225" t="s">
        <v>7734</v>
      </c>
      <c r="M4225">
        <v>2000</v>
      </c>
      <c r="N4225" t="str">
        <f t="shared" si="1609"/>
        <v>Low</v>
      </c>
      <c r="O4225">
        <f t="shared" ref="O4225:O4226" si="1632">O4224</f>
        <v>27012</v>
      </c>
      <c r="P4225" t="str">
        <f t="shared" si="1610"/>
        <v>Flop</v>
      </c>
      <c r="Q4225" t="s">
        <v>10384</v>
      </c>
      <c r="R4225" t="str">
        <f t="shared" si="1611"/>
        <v>Thriller</v>
      </c>
      <c r="S4225">
        <f t="shared" si="1612"/>
        <v>1</v>
      </c>
      <c r="T4225" t="s">
        <v>6444</v>
      </c>
      <c r="U4225" t="s">
        <v>19967</v>
      </c>
      <c r="V4225">
        <v>6025</v>
      </c>
      <c r="W4225" t="str">
        <f t="shared" si="1613"/>
        <v>Very Low</v>
      </c>
      <c r="X4225">
        <v>4385</v>
      </c>
      <c r="Y4225" t="str">
        <f t="shared" si="1614"/>
        <v>Low</v>
      </c>
      <c r="Z4225" t="s">
        <v>1830</v>
      </c>
      <c r="AA4225">
        <v>2</v>
      </c>
      <c r="AB4225" t="str">
        <f t="shared" si="1615"/>
        <v>Duo/Trio Poster</v>
      </c>
      <c r="AC4225" t="s">
        <v>19968</v>
      </c>
      <c r="AD4225" t="s">
        <v>19969</v>
      </c>
      <c r="AE4225">
        <v>28</v>
      </c>
      <c r="AF4225" t="str">
        <f t="shared" si="1616"/>
        <v>Very Low</v>
      </c>
      <c r="AG4225" t="s">
        <v>9</v>
      </c>
      <c r="AH4225" t="s">
        <v>10</v>
      </c>
      <c r="AI4225" t="s">
        <v>556</v>
      </c>
      <c r="AJ4225" t="str">
        <f t="shared" si="1617"/>
        <v>Adult</v>
      </c>
      <c r="AK4225">
        <f t="shared" si="1631"/>
        <v>2295429</v>
      </c>
      <c r="AL4225" t="str">
        <f t="shared" si="1618"/>
        <v>Low Budget</v>
      </c>
      <c r="AM4225">
        <v>2014</v>
      </c>
      <c r="AN4225">
        <f t="shared" si="1619"/>
        <v>11</v>
      </c>
      <c r="AO4225" t="str">
        <f t="shared" si="1620"/>
        <v>Modern Classic</v>
      </c>
      <c r="AP4225">
        <v>1000</v>
      </c>
      <c r="AQ4225" t="str">
        <f t="shared" si="1621"/>
        <v>Very Low</v>
      </c>
      <c r="AR4225">
        <v>5.8</v>
      </c>
      <c r="AS4225" t="str">
        <f t="shared" si="1622"/>
        <v>Below Average</v>
      </c>
      <c r="AT4225">
        <f t="shared" ref="AT4225:AT4226" si="1633">AT4224</f>
        <v>2.35</v>
      </c>
      <c r="AU4225" t="str">
        <f t="shared" si="1623"/>
        <v>Cinematic Widescreen</v>
      </c>
      <c r="AV4225">
        <v>0</v>
      </c>
      <c r="AW4225" t="str">
        <f t="shared" si="1624"/>
        <v>Very Low</v>
      </c>
    </row>
    <row r="4226" spans="1:49" x14ac:dyDescent="0.3">
      <c r="A4226" t="s">
        <v>0</v>
      </c>
      <c r="B4226" t="s">
        <v>19970</v>
      </c>
      <c r="C4226">
        <v>17</v>
      </c>
      <c r="D4226" t="str">
        <f t="shared" si="1604"/>
        <v>Very Low</v>
      </c>
      <c r="E4226">
        <v>90</v>
      </c>
      <c r="F4226" t="str">
        <f t="shared" si="1605"/>
        <v>1h 30m</v>
      </c>
      <c r="G4226" t="str">
        <f t="shared" si="1606"/>
        <v>Standard Movie</v>
      </c>
      <c r="H4226">
        <v>115</v>
      </c>
      <c r="I4226" t="str">
        <f t="shared" si="1607"/>
        <v>Very Low</v>
      </c>
      <c r="J4226">
        <v>385</v>
      </c>
      <c r="K4226" t="str">
        <f t="shared" si="1608"/>
        <v>Very Low</v>
      </c>
      <c r="L4226" t="s">
        <v>6935</v>
      </c>
      <c r="M4226">
        <v>11000</v>
      </c>
      <c r="N4226" t="str">
        <f t="shared" si="1609"/>
        <v>Medium</v>
      </c>
      <c r="O4226">
        <f t="shared" si="1632"/>
        <v>27012</v>
      </c>
      <c r="P4226" t="str">
        <f t="shared" si="1610"/>
        <v>Flop</v>
      </c>
      <c r="Q4226" t="s">
        <v>800</v>
      </c>
      <c r="R4226" t="str">
        <f t="shared" si="1611"/>
        <v>Adventure</v>
      </c>
      <c r="S4226">
        <f t="shared" si="1612"/>
        <v>6</v>
      </c>
      <c r="T4226" t="s">
        <v>1927</v>
      </c>
      <c r="U4226" t="s">
        <v>19971</v>
      </c>
      <c r="V4226">
        <v>19650</v>
      </c>
      <c r="W4226" t="str">
        <f t="shared" si="1613"/>
        <v>Low</v>
      </c>
      <c r="X4226">
        <v>12359</v>
      </c>
      <c r="Y4226" t="str">
        <f t="shared" si="1614"/>
        <v>Medium</v>
      </c>
      <c r="Z4226" t="s">
        <v>19972</v>
      </c>
      <c r="AA4226">
        <v>0</v>
      </c>
      <c r="AB4226" t="str">
        <f t="shared" si="1615"/>
        <v>Symbolic Poster</v>
      </c>
      <c r="AC4226" t="s">
        <v>19973</v>
      </c>
      <c r="AD4226" t="s">
        <v>19974</v>
      </c>
      <c r="AE4226">
        <v>62</v>
      </c>
      <c r="AF4226" t="str">
        <f t="shared" si="1616"/>
        <v>Very Low</v>
      </c>
      <c r="AG4226" t="s">
        <v>9</v>
      </c>
      <c r="AH4226" t="s">
        <v>10</v>
      </c>
      <c r="AI4226" t="s">
        <v>4801</v>
      </c>
      <c r="AJ4226" t="str">
        <f t="shared" si="1617"/>
        <v>No Rating</v>
      </c>
      <c r="AK4226">
        <v>2300000</v>
      </c>
      <c r="AL4226" t="str">
        <f t="shared" si="1618"/>
        <v>Low Budget</v>
      </c>
      <c r="AM4226">
        <v>1987</v>
      </c>
      <c r="AN4226">
        <f t="shared" si="1619"/>
        <v>38</v>
      </c>
      <c r="AO4226" t="str">
        <f t="shared" si="1620"/>
        <v>Old Classic</v>
      </c>
      <c r="AP4226">
        <v>516</v>
      </c>
      <c r="AQ4226" t="str">
        <f t="shared" si="1621"/>
        <v>Very Low</v>
      </c>
      <c r="AR4226">
        <v>7.3</v>
      </c>
      <c r="AS4226" t="str">
        <f t="shared" si="1622"/>
        <v>Good</v>
      </c>
      <c r="AT4226">
        <f t="shared" si="1633"/>
        <v>2.35</v>
      </c>
      <c r="AU4226" t="str">
        <f t="shared" si="1623"/>
        <v>Cinematic Widescreen</v>
      </c>
      <c r="AV4226">
        <v>0</v>
      </c>
      <c r="AW4226" t="str">
        <f t="shared" si="1624"/>
        <v>Very Low</v>
      </c>
    </row>
    <row r="4227" spans="1:49" x14ac:dyDescent="0.3">
      <c r="A4227" t="s">
        <v>0</v>
      </c>
      <c r="B4227" t="s">
        <v>2721</v>
      </c>
      <c r="C4227">
        <v>99</v>
      </c>
      <c r="D4227" t="str">
        <f t="shared" ref="D4227:D4290" si="1634">IF(C4227&lt;=50,"Very Low",
IF(C4227&lt;=200,"Low",
IF(C4227&lt;=500,"Medium",
IF(C4227&lt;=1000,"High","Very High"))))</f>
        <v>Low</v>
      </c>
      <c r="E4227">
        <v>120</v>
      </c>
      <c r="F4227" t="str">
        <f t="shared" ref="F4227:F4290" si="1635">INT(E4227/60) &amp; "h " &amp; MOD(E4227,60) &amp; "m"</f>
        <v>2h 0m</v>
      </c>
      <c r="G4227" t="str">
        <f t="shared" ref="G4227:G4290" si="1636">IF(E4227&lt;60,"Short Film",IF(E4227&lt;90,"Featurette",IF(E4227&lt;=120,"Standard Movie",IF(E4227&lt;=180,"Long Movie","Epic"))))</f>
        <v>Standard Movie</v>
      </c>
      <c r="H4227">
        <v>11</v>
      </c>
      <c r="I4227" t="str">
        <f t="shared" ref="I4227:I4290" si="1637">IF(H4227&lt;=1000,"Very Low",IF(H4227&lt;=10000,"Low",IF(H4227&lt;=50000,"Medium",IF(H4227&lt;=200000,"High","Very High"))))</f>
        <v>Very Low</v>
      </c>
      <c r="J4227">
        <f>J4226</f>
        <v>385</v>
      </c>
      <c r="K4227" t="str">
        <f t="shared" ref="K4227:K4290" si="1638">IF(J4227&lt;=1000,"Very Low",IF(J4227&lt;=10000,"Low",IF(J4227&lt;=50000,"Medium",IF(J4227&lt;=200000,"High","Very High"))))</f>
        <v>Very Low</v>
      </c>
      <c r="L4227" t="s">
        <v>19975</v>
      </c>
      <c r="M4227">
        <v>16</v>
      </c>
      <c r="N4227" t="str">
        <f t="shared" ref="N4227:N4290" si="1639">IF(A4227&lt;=1000,"Very Low",
IF(M4227&lt;=10000,"Low",IF(M4227&lt;=50000,"Medium",IF(M4227&lt;=200000,"High","Very High"))))</f>
        <v>Low</v>
      </c>
      <c r="O4227">
        <v>76400000</v>
      </c>
      <c r="P4227" t="str">
        <f t="shared" ref="P4227:P4290" si="1640">IF(AND(O4227&gt;=500000000),"Blockbuster",
IF(AND(O4227&gt;=200000000,O4227&lt;=499999999),"Superhit",
IF(AND(O4227&gt;=50000000,O4227&lt;=199999999),"Hit",
IF(AND(O4227&gt;=10000000,O4227&lt;=49999999),"Average",
IF(AND(O4227&lt;=10000000),"Flop","")))))</f>
        <v>Hit</v>
      </c>
      <c r="Q4227" t="s">
        <v>2723</v>
      </c>
      <c r="R4227" t="str">
        <f t="shared" ref="R4227:R4290" si="1641">LEFT(Q4227, FIND("|",Q4227&amp;"|")-1)</f>
        <v>Animation</v>
      </c>
      <c r="S4227">
        <f t="shared" ref="S4227:S4290" si="1642">LEN(Q4227)-LEN(SUBSTITUTE(Q4227,"|",""))+1</f>
        <v>4</v>
      </c>
      <c r="T4227" t="s">
        <v>19976</v>
      </c>
      <c r="U4227" t="s">
        <v>19977</v>
      </c>
      <c r="V4227">
        <v>71321</v>
      </c>
      <c r="W4227" t="str">
        <f t="shared" ref="W4227:W4290" si="1643">IF(V4227&lt;=10000,"Very Low",IF(V4227&lt;=50000,"Low",IF(V4227&lt;=200000,"Medium",IF(V4227&lt;=500000,"High","Very High"))))</f>
        <v>Medium</v>
      </c>
      <c r="X4227">
        <v>16</v>
      </c>
      <c r="Y4227" t="str">
        <f t="shared" ref="Y4227:Y4290" si="1644">IF(X4227&lt;=1000,"Very Low",IF(X4227&lt;=10000,"Low",IF(X4227&lt;=50000,"Medium",IF(X4227&lt;=200000,"High","Very High"))))</f>
        <v>Very Low</v>
      </c>
      <c r="Z4227" t="str">
        <f>Z4226</f>
        <v>Mindy Sterling</v>
      </c>
      <c r="AA4227">
        <v>0</v>
      </c>
      <c r="AB4227" t="str">
        <f t="shared" ref="AB4227:AB4290" si="1645">IF(AA4227=0,"Symbolic Poster",IF(AA4227=1,"Solo Star Poster",IF(AA4227&lt;=3,"Duo/Trio Poster","Ensemble Poster")))</f>
        <v>Symbolic Poster</v>
      </c>
      <c r="AC4227" t="s">
        <v>19978</v>
      </c>
      <c r="AD4227" t="s">
        <v>19979</v>
      </c>
      <c r="AE4227">
        <v>230</v>
      </c>
      <c r="AF4227" t="str">
        <f t="shared" ref="AF4227:AF4290" si="1646">IF(AE4227&lt;=500,"Very Low",IF(AE4227&lt;=2000,"Low",IF(AE4227&lt;=5000,"Medium",IF(AE4227&lt;=15000,"High","Very High"))))</f>
        <v>Very Low</v>
      </c>
      <c r="AG4227" t="s">
        <v>9</v>
      </c>
      <c r="AH4227" t="s">
        <v>10</v>
      </c>
      <c r="AI4227" t="s">
        <v>248</v>
      </c>
      <c r="AJ4227" t="str">
        <f t="shared" ref="AJ4227:AJ4290" si="1647">IF(OR(AI4227="G",AI4227="PG",AI4227="U",AI4227="TV-Y",AI4227="TV-G"),"Family",IF(OR(AI4227="PG-13",AI4227="UA",AI4227="TV-14"),"Teen",IF(OR(AI4227="R",AI4227="NC-17",AI4227="A",AI4227="TV-MA"),"Adult",IF(AI4227="Not Rated","No Rating","Other/Unknown"))))</f>
        <v>Family</v>
      </c>
      <c r="AK4227">
        <v>2280000</v>
      </c>
      <c r="AL4227" t="str">
        <f t="shared" ref="AL4227:AL4290" si="1648">IF(AK4227&gt;=200000000,"Very High Budget",
IF(AND(AK4227&gt;=100000000,AK4227&lt;=199999999),"High Budget",
IF(AND(AK4227&gt;=30000000,AK4227&lt;=99999999),"Medium Budget",
IF(AK4227&lt;30000000,"Low Budget",""))))</f>
        <v>Low Budget</v>
      </c>
      <c r="AM4227">
        <v>1940</v>
      </c>
      <c r="AN4227">
        <f t="shared" ref="AN4227:AN4290" si="1649">$AY$20-AM4227</f>
        <v>85</v>
      </c>
      <c r="AO4227" t="str">
        <f t="shared" ref="AO4227:AO4290" si="1650">IF(AN4227&lt;=5,"Recent",IF(AND(AN4227&gt;=6,AN4227&lt;=15),"Modern Classic",IF(AN4227&gt;15,"Old Classic","")))</f>
        <v>Old Classic</v>
      </c>
      <c r="AP4227">
        <v>0</v>
      </c>
      <c r="AQ4227" t="str">
        <f t="shared" ref="AQ4227:AQ4290" si="1651">IF(AP4227&lt;=1000,"Very Low",IF(AP4227&lt;=10000,"Low",IF(AP4227&lt;=50000,"Medium",IF(AP4227&lt;=200000,"High","Very High"))))</f>
        <v>Very Low</v>
      </c>
      <c r="AR4227">
        <v>7.8</v>
      </c>
      <c r="AS4227" t="str">
        <f t="shared" ref="AS4227:AS4290" si="1652">IF(AND(AR4227&gt;=9,AR4227&lt;=10),"Master Piece",
IF(AND(AR4227&gt;=8,AR4227&lt;9),"Excellent",
IF(AND(AR4227&gt;=7,AR4227&lt;8),"Good",
IF(AND(AR4227&gt;=6,AR4227&lt;7),"Average",
IF(AND(AR4227&gt;=5,AR4227&lt;6),"Below Average",
IF(AND(AR4227&gt;=4,AR4227&lt;5),"Poor",
IF(AND(AR4227&gt;=3,AR4227&lt;4),"Very Poor",
IF(AND(AR4227&gt;=0,AR4227&lt;3),"Terrible",""))))))))</f>
        <v>Good</v>
      </c>
      <c r="AT4227">
        <v>1.37</v>
      </c>
      <c r="AU4227" t="str">
        <f t="shared" ref="AU4227:AU4290" si="1653">IF(AND(AT4227&gt;=1.3,AT4227&lt;=1.4),"Classic",IF(AND(AT4227&gt;=1.7,AT4227&lt;=1.9),"HDTV / Widescreen",IF(AND(AT4227&gt;=2.2,AT4227&lt;=2.4),"Cinematic Widescreen",IF(AND(AT4227&gt;=1.4,AT4227&lt;=1.6),"Standard Academy",IF(AT4227&gt;=2.4,"Ultra Widescreen","")))))</f>
        <v>Classic</v>
      </c>
      <c r="AV4227">
        <v>3000</v>
      </c>
      <c r="AW4227" t="str">
        <f t="shared" ref="AW4227:AW4290" si="1654">IF(AV4227&lt;=1000,"Very Low",IF(AV4227&lt;=10000,"Low",IF(AV4227&lt;=50000,"Medium",IF(AV4227&lt;=200000,"High","Very High"))))</f>
        <v>Low</v>
      </c>
    </row>
    <row r="4228" spans="1:49" x14ac:dyDescent="0.3">
      <c r="A4228" t="s">
        <v>0</v>
      </c>
      <c r="B4228" t="s">
        <v>4704</v>
      </c>
      <c r="C4228">
        <v>138</v>
      </c>
      <c r="D4228" t="str">
        <f t="shared" si="1634"/>
        <v>Low</v>
      </c>
      <c r="E4228">
        <v>104</v>
      </c>
      <c r="F4228" t="str">
        <f t="shared" si="1635"/>
        <v>1h 44m</v>
      </c>
      <c r="G4228" t="str">
        <f t="shared" si="1636"/>
        <v>Standard Movie</v>
      </c>
      <c r="H4228">
        <v>607</v>
      </c>
      <c r="I4228" t="str">
        <f t="shared" si="1637"/>
        <v>Very Low</v>
      </c>
      <c r="J4228">
        <v>109</v>
      </c>
      <c r="K4228" t="str">
        <f t="shared" si="1638"/>
        <v>Very Low</v>
      </c>
      <c r="L4228" t="s">
        <v>10718</v>
      </c>
      <c r="M4228">
        <v>813</v>
      </c>
      <c r="N4228" t="str">
        <f t="shared" si="1639"/>
        <v>Low</v>
      </c>
      <c r="O4228">
        <f t="shared" ref="O4228:O4229" si="1655">O4227</f>
        <v>76400000</v>
      </c>
      <c r="P4228" t="str">
        <f t="shared" si="1640"/>
        <v>Hit</v>
      </c>
      <c r="Q4228" t="s">
        <v>435</v>
      </c>
      <c r="R4228" t="str">
        <f t="shared" si="1641"/>
        <v>Action</v>
      </c>
      <c r="S4228">
        <f t="shared" si="1642"/>
        <v>4</v>
      </c>
      <c r="T4228" t="s">
        <v>2414</v>
      </c>
      <c r="U4228" t="s">
        <v>10719</v>
      </c>
      <c r="V4228">
        <v>82476</v>
      </c>
      <c r="W4228" t="str">
        <f t="shared" si="1643"/>
        <v>Medium</v>
      </c>
      <c r="X4228">
        <v>1196</v>
      </c>
      <c r="Y4228" t="str">
        <f t="shared" si="1644"/>
        <v>Low</v>
      </c>
      <c r="Z4228" t="s">
        <v>10720</v>
      </c>
      <c r="AA4228">
        <v>0</v>
      </c>
      <c r="AB4228" t="str">
        <f t="shared" si="1645"/>
        <v>Symbolic Poster</v>
      </c>
      <c r="AC4228" t="s">
        <v>10721</v>
      </c>
      <c r="AD4228" t="s">
        <v>10722</v>
      </c>
      <c r="AE4228">
        <v>280</v>
      </c>
      <c r="AF4228" t="str">
        <f t="shared" si="1646"/>
        <v>Very Low</v>
      </c>
      <c r="AG4228" t="s">
        <v>9</v>
      </c>
      <c r="AH4228" t="s">
        <v>10</v>
      </c>
      <c r="AI4228" t="s">
        <v>556</v>
      </c>
      <c r="AJ4228" t="str">
        <f t="shared" si="1647"/>
        <v>Adult</v>
      </c>
      <c r="AK4228">
        <v>1800000</v>
      </c>
      <c r="AL4228" t="str">
        <f t="shared" si="1648"/>
        <v>Low Budget</v>
      </c>
      <c r="AM4228">
        <v>1971</v>
      </c>
      <c r="AN4228">
        <f t="shared" si="1649"/>
        <v>54</v>
      </c>
      <c r="AO4228" t="str">
        <f t="shared" si="1650"/>
        <v>Old Classic</v>
      </c>
      <c r="AP4228">
        <v>165</v>
      </c>
      <c r="AQ4228" t="str">
        <f t="shared" si="1651"/>
        <v>Very Low</v>
      </c>
      <c r="AR4228">
        <v>7.8</v>
      </c>
      <c r="AS4228" t="str">
        <f t="shared" si="1652"/>
        <v>Good</v>
      </c>
      <c r="AT4228">
        <v>1.85</v>
      </c>
      <c r="AU4228" t="str">
        <f t="shared" si="1653"/>
        <v>HDTV / Widescreen</v>
      </c>
      <c r="AV4228">
        <v>0</v>
      </c>
      <c r="AW4228" t="str">
        <f t="shared" si="1654"/>
        <v>Very Low</v>
      </c>
    </row>
    <row r="4229" spans="1:49" x14ac:dyDescent="0.3">
      <c r="A4229" t="s">
        <v>0</v>
      </c>
      <c r="B4229" t="s">
        <v>19980</v>
      </c>
      <c r="C4229">
        <f>C4228</f>
        <v>138</v>
      </c>
      <c r="D4229" t="str">
        <f t="shared" si="1634"/>
        <v>Low</v>
      </c>
      <c r="E4229">
        <v>90</v>
      </c>
      <c r="F4229" t="str">
        <f t="shared" si="1635"/>
        <v>1h 30m</v>
      </c>
      <c r="G4229" t="str">
        <f t="shared" si="1636"/>
        <v>Standard Movie</v>
      </c>
      <c r="H4229">
        <v>37</v>
      </c>
      <c r="I4229" t="str">
        <f t="shared" si="1637"/>
        <v>Very Low</v>
      </c>
      <c r="J4229">
        <v>0</v>
      </c>
      <c r="K4229" t="str">
        <f t="shared" si="1638"/>
        <v>Very Low</v>
      </c>
      <c r="L4229" t="s">
        <v>19981</v>
      </c>
      <c r="M4229">
        <v>210</v>
      </c>
      <c r="N4229" t="str">
        <f t="shared" si="1639"/>
        <v>Low</v>
      </c>
      <c r="O4229">
        <f t="shared" si="1655"/>
        <v>76400000</v>
      </c>
      <c r="P4229" t="str">
        <f t="shared" si="1640"/>
        <v>Hit</v>
      </c>
      <c r="Q4229" t="s">
        <v>4046</v>
      </c>
      <c r="R4229" t="str">
        <f t="shared" si="1641"/>
        <v>Drama</v>
      </c>
      <c r="S4229">
        <f t="shared" si="1642"/>
        <v>2</v>
      </c>
      <c r="T4229" t="s">
        <v>19982</v>
      </c>
      <c r="U4229" t="s">
        <v>19983</v>
      </c>
      <c r="V4229">
        <v>44</v>
      </c>
      <c r="W4229" t="str">
        <f t="shared" si="1643"/>
        <v>Very Low</v>
      </c>
      <c r="X4229">
        <v>210</v>
      </c>
      <c r="Y4229" t="str">
        <f t="shared" si="1644"/>
        <v>Very Low</v>
      </c>
      <c r="Z4229" t="s">
        <v>19984</v>
      </c>
      <c r="AA4229">
        <v>1</v>
      </c>
      <c r="AB4229" t="str">
        <f t="shared" si="1645"/>
        <v>Solo Star Poster</v>
      </c>
      <c r="AC4229" t="str">
        <f>AC4228</f>
        <v>crime boss|drug smuggling|heroin|mafia boss|organized crime</v>
      </c>
      <c r="AD4229" t="s">
        <v>19985</v>
      </c>
      <c r="AE4229">
        <v>3</v>
      </c>
      <c r="AF4229" t="str">
        <f t="shared" si="1646"/>
        <v>Very Low</v>
      </c>
      <c r="AG4229" t="s">
        <v>9</v>
      </c>
      <c r="AH4229" t="s">
        <v>10</v>
      </c>
      <c r="AI4229" t="s">
        <v>11</v>
      </c>
      <c r="AJ4229" t="str">
        <f t="shared" si="1647"/>
        <v>Teen</v>
      </c>
      <c r="AK4229">
        <v>2500000</v>
      </c>
      <c r="AL4229" t="str">
        <f t="shared" si="1648"/>
        <v>Low Budget</v>
      </c>
      <c r="AM4229">
        <v>2014</v>
      </c>
      <c r="AN4229">
        <f t="shared" si="1649"/>
        <v>11</v>
      </c>
      <c r="AO4229" t="str">
        <f t="shared" si="1650"/>
        <v>Modern Classic</v>
      </c>
      <c r="AP4229">
        <v>0</v>
      </c>
      <c r="AQ4229" t="str">
        <f t="shared" si="1651"/>
        <v>Very Low</v>
      </c>
      <c r="AR4229">
        <v>6.9</v>
      </c>
      <c r="AS4229" t="str">
        <f t="shared" si="1652"/>
        <v>Average</v>
      </c>
      <c r="AT4229">
        <f>AT4228</f>
        <v>1.85</v>
      </c>
      <c r="AU4229" t="str">
        <f t="shared" si="1653"/>
        <v>HDTV / Widescreen</v>
      </c>
      <c r="AV4229">
        <v>224</v>
      </c>
      <c r="AW4229" t="str">
        <f t="shared" si="1654"/>
        <v>Very Low</v>
      </c>
    </row>
    <row r="4230" spans="1:49" x14ac:dyDescent="0.3">
      <c r="A4230" t="s">
        <v>0</v>
      </c>
      <c r="B4230" t="s">
        <v>7035</v>
      </c>
      <c r="C4230">
        <v>235</v>
      </c>
      <c r="D4230" t="str">
        <f t="shared" si="1634"/>
        <v>Medium</v>
      </c>
      <c r="E4230">
        <v>91</v>
      </c>
      <c r="F4230" t="str">
        <f t="shared" si="1635"/>
        <v>1h 31m</v>
      </c>
      <c r="G4230" t="str">
        <f t="shared" si="1636"/>
        <v>Standard Movie</v>
      </c>
      <c r="H4230">
        <v>49</v>
      </c>
      <c r="I4230" t="str">
        <f t="shared" si="1637"/>
        <v>Very Low</v>
      </c>
      <c r="J4230">
        <v>20</v>
      </c>
      <c r="K4230" t="str">
        <f t="shared" si="1638"/>
        <v>Very Low</v>
      </c>
      <c r="L4230" t="s">
        <v>19986</v>
      </c>
      <c r="M4230">
        <v>72</v>
      </c>
      <c r="N4230" t="str">
        <f t="shared" si="1639"/>
        <v>Low</v>
      </c>
      <c r="O4230">
        <v>36200000</v>
      </c>
      <c r="P4230" t="str">
        <f t="shared" si="1640"/>
        <v>Average</v>
      </c>
      <c r="Q4230" t="s">
        <v>5515</v>
      </c>
      <c r="R4230" t="str">
        <f t="shared" si="1641"/>
        <v>Horror</v>
      </c>
      <c r="S4230">
        <f t="shared" si="1642"/>
        <v>2</v>
      </c>
      <c r="T4230" t="s">
        <v>19987</v>
      </c>
      <c r="U4230" t="s">
        <v>19988</v>
      </c>
      <c r="V4230">
        <v>31952</v>
      </c>
      <c r="W4230" t="str">
        <f t="shared" si="1643"/>
        <v>Low</v>
      </c>
      <c r="X4230">
        <v>174</v>
      </c>
      <c r="Y4230" t="str">
        <f t="shared" si="1644"/>
        <v>Very Low</v>
      </c>
      <c r="Z4230" t="s">
        <v>19989</v>
      </c>
      <c r="AA4230">
        <v>0</v>
      </c>
      <c r="AB4230" t="str">
        <f t="shared" si="1645"/>
        <v>Symbolic Poster</v>
      </c>
      <c r="AC4230" t="s">
        <v>19990</v>
      </c>
      <c r="AD4230" t="s">
        <v>19991</v>
      </c>
      <c r="AE4230">
        <v>372</v>
      </c>
      <c r="AF4230" t="str">
        <f t="shared" si="1646"/>
        <v>Very Low</v>
      </c>
      <c r="AG4230" t="s">
        <v>9</v>
      </c>
      <c r="AH4230" t="s">
        <v>10</v>
      </c>
      <c r="AI4230" t="s">
        <v>556</v>
      </c>
      <c r="AJ4230" t="str">
        <f t="shared" si="1647"/>
        <v>Adult</v>
      </c>
      <c r="AK4230">
        <v>4000000</v>
      </c>
      <c r="AL4230" t="str">
        <f t="shared" si="1648"/>
        <v>Low Budget</v>
      </c>
      <c r="AM4230">
        <v>1982</v>
      </c>
      <c r="AN4230">
        <f t="shared" si="1649"/>
        <v>43</v>
      </c>
      <c r="AO4230" t="str">
        <f t="shared" si="1650"/>
        <v>Old Classic</v>
      </c>
      <c r="AP4230">
        <v>31</v>
      </c>
      <c r="AQ4230" t="str">
        <f t="shared" si="1651"/>
        <v>Very Low</v>
      </c>
      <c r="AR4230">
        <v>5.7</v>
      </c>
      <c r="AS4230" t="str">
        <f t="shared" si="1652"/>
        <v>Below Average</v>
      </c>
      <c r="AT4230">
        <v>2.35</v>
      </c>
      <c r="AU4230" t="str">
        <f t="shared" si="1653"/>
        <v>Cinematic Widescreen</v>
      </c>
      <c r="AV4230">
        <v>0</v>
      </c>
      <c r="AW4230" t="str">
        <f t="shared" si="1654"/>
        <v>Very Low</v>
      </c>
    </row>
    <row r="4231" spans="1:49" x14ac:dyDescent="0.3">
      <c r="A4231" t="s">
        <v>0</v>
      </c>
      <c r="B4231" t="s">
        <v>19992</v>
      </c>
      <c r="C4231">
        <v>160</v>
      </c>
      <c r="D4231" t="str">
        <f t="shared" si="1634"/>
        <v>Low</v>
      </c>
      <c r="E4231">
        <v>92</v>
      </c>
      <c r="F4231" t="str">
        <f t="shared" si="1635"/>
        <v>1h 32m</v>
      </c>
      <c r="G4231" t="str">
        <f t="shared" si="1636"/>
        <v>Standard Movie</v>
      </c>
      <c r="H4231">
        <v>13</v>
      </c>
      <c r="I4231" t="str">
        <f t="shared" si="1637"/>
        <v>Very Low</v>
      </c>
      <c r="J4231">
        <v>17</v>
      </c>
      <c r="K4231" t="str">
        <f t="shared" si="1638"/>
        <v>Very Low</v>
      </c>
      <c r="L4231" t="s">
        <v>19993</v>
      </c>
      <c r="M4231">
        <v>42</v>
      </c>
      <c r="N4231" t="str">
        <f t="shared" si="1639"/>
        <v>Low</v>
      </c>
      <c r="O4231">
        <v>21300000</v>
      </c>
      <c r="P4231" t="str">
        <f t="shared" si="1640"/>
        <v>Average</v>
      </c>
      <c r="Q4231" t="s">
        <v>3001</v>
      </c>
      <c r="R4231" t="str">
        <f t="shared" si="1641"/>
        <v>Horror</v>
      </c>
      <c r="S4231">
        <f t="shared" si="1642"/>
        <v>3</v>
      </c>
      <c r="T4231" t="s">
        <v>19994</v>
      </c>
      <c r="U4231" t="s">
        <v>19995</v>
      </c>
      <c r="V4231">
        <v>22521</v>
      </c>
      <c r="W4231" t="str">
        <f t="shared" si="1643"/>
        <v>Low</v>
      </c>
      <c r="X4231">
        <v>170</v>
      </c>
      <c r="Y4231" t="str">
        <f t="shared" si="1644"/>
        <v>Very Low</v>
      </c>
      <c r="Z4231" t="s">
        <v>19996</v>
      </c>
      <c r="AA4231">
        <v>0</v>
      </c>
      <c r="AB4231" t="str">
        <f t="shared" si="1645"/>
        <v>Symbolic Poster</v>
      </c>
      <c r="AC4231" t="s">
        <v>19997</v>
      </c>
      <c r="AD4231" t="s">
        <v>19998</v>
      </c>
      <c r="AE4231">
        <v>342</v>
      </c>
      <c r="AF4231" t="str">
        <f t="shared" si="1646"/>
        <v>Very Low</v>
      </c>
      <c r="AG4231" t="s">
        <v>9</v>
      </c>
      <c r="AH4231" t="s">
        <v>10</v>
      </c>
      <c r="AI4231" t="s">
        <v>556</v>
      </c>
      <c r="AJ4231" t="str">
        <f t="shared" si="1647"/>
        <v>Adult</v>
      </c>
      <c r="AK4231">
        <v>2200000</v>
      </c>
      <c r="AL4231" t="str">
        <f t="shared" si="1648"/>
        <v>Low Budget</v>
      </c>
      <c r="AM4231">
        <v>1985</v>
      </c>
      <c r="AN4231">
        <f t="shared" si="1649"/>
        <v>40</v>
      </c>
      <c r="AO4231" t="str">
        <f t="shared" si="1650"/>
        <v>Old Classic</v>
      </c>
      <c r="AP4231">
        <v>27</v>
      </c>
      <c r="AQ4231" t="str">
        <f t="shared" si="1651"/>
        <v>Very Low</v>
      </c>
      <c r="AR4231">
        <v>4.7</v>
      </c>
      <c r="AS4231" t="str">
        <f t="shared" si="1652"/>
        <v>Poor</v>
      </c>
      <c r="AT4231">
        <v>1.85</v>
      </c>
      <c r="AU4231" t="str">
        <f t="shared" si="1653"/>
        <v>HDTV / Widescreen</v>
      </c>
      <c r="AV4231">
        <v>1000</v>
      </c>
      <c r="AW4231" t="str">
        <f t="shared" si="1654"/>
        <v>Very Low</v>
      </c>
    </row>
    <row r="4232" spans="1:49" x14ac:dyDescent="0.3">
      <c r="A4232" t="s">
        <v>0</v>
      </c>
      <c r="B4232" t="s">
        <v>19430</v>
      </c>
      <c r="C4232">
        <v>18</v>
      </c>
      <c r="D4232" t="str">
        <f t="shared" si="1634"/>
        <v>Very Low</v>
      </c>
      <c r="E4232">
        <v>117</v>
      </c>
      <c r="F4232" t="str">
        <f t="shared" si="1635"/>
        <v>1h 57m</v>
      </c>
      <c r="G4232" t="str">
        <f t="shared" si="1636"/>
        <v>Standard Movie</v>
      </c>
      <c r="H4232">
        <v>84</v>
      </c>
      <c r="I4232" t="str">
        <f t="shared" si="1637"/>
        <v>Very Low</v>
      </c>
      <c r="J4232">
        <v>275</v>
      </c>
      <c r="K4232" t="str">
        <f t="shared" si="1638"/>
        <v>Very Low</v>
      </c>
      <c r="L4232" t="s">
        <v>14547</v>
      </c>
      <c r="M4232">
        <v>861</v>
      </c>
      <c r="N4232" t="str">
        <f t="shared" si="1639"/>
        <v>Low</v>
      </c>
      <c r="O4232">
        <v>379643</v>
      </c>
      <c r="P4232" t="str">
        <f t="shared" si="1640"/>
        <v>Flop</v>
      </c>
      <c r="Q4232" t="s">
        <v>3380</v>
      </c>
      <c r="R4232" t="str">
        <f t="shared" si="1641"/>
        <v>Drama</v>
      </c>
      <c r="S4232">
        <f t="shared" si="1642"/>
        <v>1</v>
      </c>
      <c r="T4232" t="s">
        <v>5907</v>
      </c>
      <c r="U4232" t="s">
        <v>19999</v>
      </c>
      <c r="V4232">
        <v>1573</v>
      </c>
      <c r="W4232" t="str">
        <f t="shared" si="1643"/>
        <v>Very Low</v>
      </c>
      <c r="X4232">
        <v>2161</v>
      </c>
      <c r="Y4232" t="str">
        <f t="shared" si="1644"/>
        <v>Low</v>
      </c>
      <c r="Z4232" t="s">
        <v>369</v>
      </c>
      <c r="AA4232">
        <v>0</v>
      </c>
      <c r="AB4232" t="str">
        <f t="shared" si="1645"/>
        <v>Symbolic Poster</v>
      </c>
      <c r="AC4232" t="s">
        <v>20000</v>
      </c>
      <c r="AD4232" t="s">
        <v>20001</v>
      </c>
      <c r="AE4232">
        <v>29</v>
      </c>
      <c r="AF4232" t="str">
        <f t="shared" si="1646"/>
        <v>Very Low</v>
      </c>
      <c r="AG4232" t="s">
        <v>9</v>
      </c>
      <c r="AH4232" t="s">
        <v>10</v>
      </c>
      <c r="AI4232" t="s">
        <v>11</v>
      </c>
      <c r="AJ4232" t="str">
        <f t="shared" si="1647"/>
        <v>Teen</v>
      </c>
      <c r="AK4232">
        <v>2200000</v>
      </c>
      <c r="AL4232" t="str">
        <f t="shared" si="1648"/>
        <v>Low Budget</v>
      </c>
      <c r="AM4232">
        <v>2007</v>
      </c>
      <c r="AN4232">
        <f t="shared" si="1649"/>
        <v>18</v>
      </c>
      <c r="AO4232" t="str">
        <f t="shared" si="1650"/>
        <v>Old Classic</v>
      </c>
      <c r="AP4232">
        <v>425</v>
      </c>
      <c r="AQ4232" t="str">
        <f t="shared" si="1651"/>
        <v>Very Low</v>
      </c>
      <c r="AR4232">
        <v>5.9</v>
      </c>
      <c r="AS4232" t="str">
        <f t="shared" si="1652"/>
        <v>Below Average</v>
      </c>
      <c r="AT4232">
        <v>1.85</v>
      </c>
      <c r="AU4232" t="str">
        <f t="shared" si="1653"/>
        <v>HDTV / Widescreen</v>
      </c>
      <c r="AV4232">
        <v>285</v>
      </c>
      <c r="AW4232" t="str">
        <f t="shared" si="1654"/>
        <v>Very Low</v>
      </c>
    </row>
    <row r="4233" spans="1:49" x14ac:dyDescent="0.3">
      <c r="A4233" t="s">
        <v>0</v>
      </c>
      <c r="B4233" t="s">
        <v>20002</v>
      </c>
      <c r="C4233">
        <v>11</v>
      </c>
      <c r="D4233" t="str">
        <f t="shared" si="1634"/>
        <v>Very Low</v>
      </c>
      <c r="E4233">
        <v>120</v>
      </c>
      <c r="F4233" t="str">
        <f t="shared" si="1635"/>
        <v>2h 0m</v>
      </c>
      <c r="G4233" t="str">
        <f t="shared" si="1636"/>
        <v>Standard Movie</v>
      </c>
      <c r="H4233">
        <v>16</v>
      </c>
      <c r="I4233" t="str">
        <f t="shared" si="1637"/>
        <v>Very Low</v>
      </c>
      <c r="J4233">
        <v>835</v>
      </c>
      <c r="K4233" t="str">
        <f t="shared" si="1638"/>
        <v>Very Low</v>
      </c>
      <c r="L4233" t="s">
        <v>441</v>
      </c>
      <c r="M4233">
        <v>2000</v>
      </c>
      <c r="N4233" t="str">
        <f t="shared" si="1639"/>
        <v>Low</v>
      </c>
      <c r="O4233">
        <v>12985267</v>
      </c>
      <c r="P4233" t="str">
        <f t="shared" si="1640"/>
        <v>Average</v>
      </c>
      <c r="Q4233" t="s">
        <v>3380</v>
      </c>
      <c r="R4233" t="str">
        <f t="shared" si="1641"/>
        <v>Drama</v>
      </c>
      <c r="S4233">
        <f t="shared" si="1642"/>
        <v>1</v>
      </c>
      <c r="T4233" t="s">
        <v>5873</v>
      </c>
      <c r="U4233" t="s">
        <v>20003</v>
      </c>
      <c r="V4233">
        <v>4977</v>
      </c>
      <c r="W4233" t="str">
        <f t="shared" si="1643"/>
        <v>Very Low</v>
      </c>
      <c r="X4233">
        <v>6752</v>
      </c>
      <c r="Y4233" t="str">
        <f t="shared" si="1644"/>
        <v>Low</v>
      </c>
      <c r="Z4233" t="s">
        <v>4813</v>
      </c>
      <c r="AA4233">
        <v>5</v>
      </c>
      <c r="AB4233" t="str">
        <f t="shared" si="1645"/>
        <v>Ensemble Poster</v>
      </c>
      <c r="AC4233" t="s">
        <v>20004</v>
      </c>
      <c r="AD4233" t="s">
        <v>20005</v>
      </c>
      <c r="AE4233">
        <v>63</v>
      </c>
      <c r="AF4233" t="str">
        <f t="shared" si="1646"/>
        <v>Very Low</v>
      </c>
      <c r="AG4233" t="s">
        <v>9</v>
      </c>
      <c r="AH4233" t="s">
        <v>10</v>
      </c>
      <c r="AI4233" t="s">
        <v>11</v>
      </c>
      <c r="AJ4233" t="str">
        <f t="shared" si="1647"/>
        <v>Teen</v>
      </c>
      <c r="AK4233">
        <v>2300000</v>
      </c>
      <c r="AL4233" t="str">
        <f t="shared" si="1648"/>
        <v>Low Budget</v>
      </c>
      <c r="AM4233">
        <v>2015</v>
      </c>
      <c r="AN4233">
        <f t="shared" si="1649"/>
        <v>10</v>
      </c>
      <c r="AO4233" t="str">
        <f t="shared" si="1650"/>
        <v>Modern Classic</v>
      </c>
      <c r="AP4233">
        <v>848</v>
      </c>
      <c r="AQ4233" t="str">
        <f t="shared" si="1651"/>
        <v>Very Low</v>
      </c>
      <c r="AR4233">
        <v>5.9</v>
      </c>
      <c r="AS4233" t="str">
        <f t="shared" si="1652"/>
        <v>Below Average</v>
      </c>
      <c r="AT4233">
        <f t="shared" ref="AT4233:AT4234" si="1656">AT4232</f>
        <v>1.85</v>
      </c>
      <c r="AU4233" t="str">
        <f t="shared" si="1653"/>
        <v>HDTV / Widescreen</v>
      </c>
      <c r="AV4233">
        <v>13000</v>
      </c>
      <c r="AW4233" t="str">
        <f t="shared" si="1654"/>
        <v>Medium</v>
      </c>
    </row>
    <row r="4234" spans="1:49" x14ac:dyDescent="0.3">
      <c r="A4234" t="s">
        <v>0</v>
      </c>
      <c r="B4234" t="s">
        <v>20006</v>
      </c>
      <c r="C4234">
        <v>11</v>
      </c>
      <c r="D4234" t="str">
        <f t="shared" si="1634"/>
        <v>Very Low</v>
      </c>
      <c r="E4234">
        <v>90</v>
      </c>
      <c r="F4234" t="str">
        <f t="shared" si="1635"/>
        <v>1h 30m</v>
      </c>
      <c r="G4234" t="str">
        <f t="shared" si="1636"/>
        <v>Standard Movie</v>
      </c>
      <c r="H4234">
        <v>0</v>
      </c>
      <c r="I4234" t="str">
        <f t="shared" si="1637"/>
        <v>Very Low</v>
      </c>
      <c r="J4234">
        <v>306</v>
      </c>
      <c r="K4234" t="str">
        <f t="shared" si="1638"/>
        <v>Very Low</v>
      </c>
      <c r="L4234" t="s">
        <v>20007</v>
      </c>
      <c r="M4234">
        <v>676</v>
      </c>
      <c r="N4234" t="str">
        <f t="shared" si="1639"/>
        <v>Low</v>
      </c>
      <c r="O4234">
        <f t="shared" ref="O4234:O4239" si="1657">O4233</f>
        <v>12985267</v>
      </c>
      <c r="P4234" t="str">
        <f t="shared" si="1640"/>
        <v>Average</v>
      </c>
      <c r="Q4234" t="s">
        <v>10384</v>
      </c>
      <c r="R4234" t="str">
        <f t="shared" si="1641"/>
        <v>Thriller</v>
      </c>
      <c r="S4234">
        <f t="shared" si="1642"/>
        <v>1</v>
      </c>
      <c r="T4234" t="s">
        <v>4518</v>
      </c>
      <c r="U4234" t="s">
        <v>20008</v>
      </c>
      <c r="V4234">
        <v>1118</v>
      </c>
      <c r="W4234" t="str">
        <f t="shared" si="1643"/>
        <v>Very Low</v>
      </c>
      <c r="X4234">
        <v>1651</v>
      </c>
      <c r="Y4234" t="str">
        <f t="shared" si="1644"/>
        <v>Low</v>
      </c>
      <c r="Z4234" t="s">
        <v>20009</v>
      </c>
      <c r="AA4234">
        <v>2</v>
      </c>
      <c r="AB4234" t="str">
        <f t="shared" si="1645"/>
        <v>Duo/Trio Poster</v>
      </c>
      <c r="AC4234" t="s">
        <v>20010</v>
      </c>
      <c r="AD4234" t="s">
        <v>20011</v>
      </c>
      <c r="AE4234">
        <v>9</v>
      </c>
      <c r="AF4234" t="str">
        <f t="shared" si="1646"/>
        <v>Very Low</v>
      </c>
      <c r="AG4234" t="s">
        <v>9</v>
      </c>
      <c r="AH4234" t="s">
        <v>10</v>
      </c>
      <c r="AI4234" t="s">
        <v>556</v>
      </c>
      <c r="AJ4234" t="str">
        <f t="shared" si="1647"/>
        <v>Adult</v>
      </c>
      <c r="AK4234">
        <v>2200000</v>
      </c>
      <c r="AL4234" t="str">
        <f t="shared" si="1648"/>
        <v>Low Budget</v>
      </c>
      <c r="AM4234">
        <v>2008</v>
      </c>
      <c r="AN4234">
        <f t="shared" si="1649"/>
        <v>17</v>
      </c>
      <c r="AO4234" t="str">
        <f t="shared" si="1650"/>
        <v>Old Classic</v>
      </c>
      <c r="AP4234">
        <v>399</v>
      </c>
      <c r="AQ4234" t="str">
        <f t="shared" si="1651"/>
        <v>Very Low</v>
      </c>
      <c r="AR4234">
        <v>4.3</v>
      </c>
      <c r="AS4234" t="str">
        <f t="shared" si="1652"/>
        <v>Poor</v>
      </c>
      <c r="AT4234">
        <f t="shared" si="1656"/>
        <v>1.85</v>
      </c>
      <c r="AU4234" t="str">
        <f t="shared" si="1653"/>
        <v>HDTV / Widescreen</v>
      </c>
      <c r="AV4234">
        <v>77</v>
      </c>
      <c r="AW4234" t="str">
        <f t="shared" si="1654"/>
        <v>Very Low</v>
      </c>
    </row>
    <row r="4235" spans="1:49" x14ac:dyDescent="0.3">
      <c r="A4235" t="s">
        <v>718</v>
      </c>
      <c r="B4235" t="s">
        <v>20012</v>
      </c>
      <c r="C4235">
        <v>7</v>
      </c>
      <c r="D4235" t="str">
        <f t="shared" si="1634"/>
        <v>Very Low</v>
      </c>
      <c r="E4235">
        <v>119</v>
      </c>
      <c r="F4235" t="str">
        <f t="shared" si="1635"/>
        <v>1h 59m</v>
      </c>
      <c r="G4235" t="str">
        <f t="shared" si="1636"/>
        <v>Standard Movie</v>
      </c>
      <c r="H4235">
        <v>10</v>
      </c>
      <c r="I4235" t="str">
        <f t="shared" si="1637"/>
        <v>Very Low</v>
      </c>
      <c r="J4235">
        <v>275</v>
      </c>
      <c r="K4235" t="str">
        <f t="shared" si="1638"/>
        <v>Very Low</v>
      </c>
      <c r="L4235" t="s">
        <v>20013</v>
      </c>
      <c r="M4235">
        <v>509</v>
      </c>
      <c r="N4235" t="str">
        <f t="shared" si="1639"/>
        <v>Low</v>
      </c>
      <c r="O4235">
        <f t="shared" si="1657"/>
        <v>12985267</v>
      </c>
      <c r="P4235" t="str">
        <f t="shared" si="1640"/>
        <v>Average</v>
      </c>
      <c r="Q4235" t="s">
        <v>3380</v>
      </c>
      <c r="R4235" t="str">
        <f t="shared" si="1641"/>
        <v>Drama</v>
      </c>
      <c r="S4235">
        <f t="shared" si="1642"/>
        <v>1</v>
      </c>
      <c r="T4235" t="s">
        <v>16284</v>
      </c>
      <c r="U4235" t="s">
        <v>20014</v>
      </c>
      <c r="V4235">
        <v>1314</v>
      </c>
      <c r="W4235" t="str">
        <f t="shared" si="1643"/>
        <v>Very Low</v>
      </c>
      <c r="X4235">
        <v>1490</v>
      </c>
      <c r="Y4235" t="str">
        <f t="shared" si="1644"/>
        <v>Low</v>
      </c>
      <c r="Z4235" t="s">
        <v>19140</v>
      </c>
      <c r="AA4235">
        <v>0</v>
      </c>
      <c r="AB4235" t="str">
        <f t="shared" si="1645"/>
        <v>Symbolic Poster</v>
      </c>
      <c r="AC4235" t="s">
        <v>20015</v>
      </c>
      <c r="AD4235" t="s">
        <v>20016</v>
      </c>
      <c r="AE4235">
        <v>29</v>
      </c>
      <c r="AF4235" t="str">
        <f t="shared" si="1646"/>
        <v>Very Low</v>
      </c>
      <c r="AG4235" t="s">
        <v>9</v>
      </c>
      <c r="AH4235" t="s">
        <v>10</v>
      </c>
      <c r="AI4235" t="s">
        <v>15909</v>
      </c>
      <c r="AJ4235" t="str">
        <f t="shared" si="1647"/>
        <v>Other/Unknown</v>
      </c>
      <c r="AK4235">
        <v>2160000</v>
      </c>
      <c r="AL4235" t="str">
        <f t="shared" si="1648"/>
        <v>Low Budget</v>
      </c>
      <c r="AM4235">
        <v>1945</v>
      </c>
      <c r="AN4235">
        <f t="shared" si="1649"/>
        <v>80</v>
      </c>
      <c r="AO4235" t="str">
        <f t="shared" si="1650"/>
        <v>Old Classic</v>
      </c>
      <c r="AP4235">
        <v>284</v>
      </c>
      <c r="AQ4235" t="str">
        <f t="shared" si="1651"/>
        <v>Very Low</v>
      </c>
      <c r="AR4235">
        <v>7.5</v>
      </c>
      <c r="AS4235" t="str">
        <f t="shared" si="1652"/>
        <v>Good</v>
      </c>
      <c r="AT4235">
        <v>1.37</v>
      </c>
      <c r="AU4235" t="str">
        <f t="shared" si="1653"/>
        <v>Classic</v>
      </c>
      <c r="AV4235">
        <v>68</v>
      </c>
      <c r="AW4235" t="str">
        <f t="shared" si="1654"/>
        <v>Very Low</v>
      </c>
    </row>
    <row r="4236" spans="1:49" x14ac:dyDescent="0.3">
      <c r="A4236" t="s">
        <v>0</v>
      </c>
      <c r="B4236" t="s">
        <v>20017</v>
      </c>
      <c r="C4236">
        <v>5</v>
      </c>
      <c r="D4236" t="str">
        <f t="shared" si="1634"/>
        <v>Very Low</v>
      </c>
      <c r="E4236">
        <v>90</v>
      </c>
      <c r="F4236" t="str">
        <f t="shared" si="1635"/>
        <v>1h 30m</v>
      </c>
      <c r="G4236" t="str">
        <f t="shared" si="1636"/>
        <v>Standard Movie</v>
      </c>
      <c r="H4236">
        <v>0</v>
      </c>
      <c r="I4236" t="str">
        <f t="shared" si="1637"/>
        <v>Very Low</v>
      </c>
      <c r="J4236">
        <v>708</v>
      </c>
      <c r="K4236" t="str">
        <f t="shared" si="1638"/>
        <v>Very Low</v>
      </c>
      <c r="L4236" t="s">
        <v>20018</v>
      </c>
      <c r="M4236">
        <v>1000</v>
      </c>
      <c r="N4236" t="str">
        <f t="shared" si="1639"/>
        <v>Low</v>
      </c>
      <c r="O4236">
        <f t="shared" si="1657"/>
        <v>12985267</v>
      </c>
      <c r="P4236" t="str">
        <f t="shared" si="1640"/>
        <v>Average</v>
      </c>
      <c r="Q4236" t="s">
        <v>4046</v>
      </c>
      <c r="R4236" t="str">
        <f t="shared" si="1641"/>
        <v>Drama</v>
      </c>
      <c r="S4236">
        <f t="shared" si="1642"/>
        <v>2</v>
      </c>
      <c r="T4236" t="s">
        <v>12099</v>
      </c>
      <c r="U4236" t="s">
        <v>20019</v>
      </c>
      <c r="V4236">
        <v>1351</v>
      </c>
      <c r="W4236" t="str">
        <f t="shared" si="1643"/>
        <v>Very Low</v>
      </c>
      <c r="X4236">
        <v>3799</v>
      </c>
      <c r="Y4236" t="str">
        <f t="shared" si="1644"/>
        <v>Low</v>
      </c>
      <c r="Z4236" t="s">
        <v>20020</v>
      </c>
      <c r="AA4236">
        <v>2</v>
      </c>
      <c r="AB4236" t="str">
        <f t="shared" si="1645"/>
        <v>Duo/Trio Poster</v>
      </c>
      <c r="AC4236" t="s">
        <v>20021</v>
      </c>
      <c r="AD4236" t="s">
        <v>20022</v>
      </c>
      <c r="AE4236">
        <v>4</v>
      </c>
      <c r="AF4236" t="str">
        <f t="shared" si="1646"/>
        <v>Very Low</v>
      </c>
      <c r="AG4236" t="s">
        <v>9</v>
      </c>
      <c r="AH4236" t="s">
        <v>3542</v>
      </c>
      <c r="AI4236" t="s">
        <v>556</v>
      </c>
      <c r="AJ4236" t="str">
        <f t="shared" si="1647"/>
        <v>Adult</v>
      </c>
      <c r="AK4236">
        <f>AK4235</f>
        <v>2160000</v>
      </c>
      <c r="AL4236" t="str">
        <f t="shared" si="1648"/>
        <v>Low Budget</v>
      </c>
      <c r="AM4236">
        <v>2015</v>
      </c>
      <c r="AN4236">
        <f t="shared" si="1649"/>
        <v>10</v>
      </c>
      <c r="AO4236" t="str">
        <f t="shared" si="1650"/>
        <v>Modern Classic</v>
      </c>
      <c r="AP4236">
        <v>800</v>
      </c>
      <c r="AQ4236" t="str">
        <f t="shared" si="1651"/>
        <v>Very Low</v>
      </c>
      <c r="AR4236">
        <v>4.8</v>
      </c>
      <c r="AS4236" t="str">
        <f t="shared" si="1652"/>
        <v>Poor</v>
      </c>
      <c r="AT4236">
        <f>AT4235</f>
        <v>1.37</v>
      </c>
      <c r="AU4236" t="str">
        <f t="shared" si="1653"/>
        <v>Classic</v>
      </c>
      <c r="AV4236">
        <v>452</v>
      </c>
      <c r="AW4236" t="str">
        <f t="shared" si="1654"/>
        <v>Very Low</v>
      </c>
    </row>
    <row r="4237" spans="1:49" x14ac:dyDescent="0.3">
      <c r="A4237" t="s">
        <v>0</v>
      </c>
      <c r="B4237" t="s">
        <v>20023</v>
      </c>
      <c r="C4237">
        <v>10</v>
      </c>
      <c r="D4237" t="str">
        <f t="shared" si="1634"/>
        <v>Very Low</v>
      </c>
      <c r="E4237">
        <v>90</v>
      </c>
      <c r="F4237" t="str">
        <f t="shared" si="1635"/>
        <v>1h 30m</v>
      </c>
      <c r="G4237" t="str">
        <f t="shared" si="1636"/>
        <v>Standard Movie</v>
      </c>
      <c r="H4237">
        <v>11</v>
      </c>
      <c r="I4237" t="str">
        <f t="shared" si="1637"/>
        <v>Very Low</v>
      </c>
      <c r="J4237">
        <v>18</v>
      </c>
      <c r="K4237" t="str">
        <f t="shared" si="1638"/>
        <v>Very Low</v>
      </c>
      <c r="L4237" t="s">
        <v>20024</v>
      </c>
      <c r="M4237">
        <v>114</v>
      </c>
      <c r="N4237" t="str">
        <f t="shared" si="1639"/>
        <v>Low</v>
      </c>
      <c r="O4237">
        <f t="shared" si="1657"/>
        <v>12985267</v>
      </c>
      <c r="P4237" t="str">
        <f t="shared" si="1640"/>
        <v>Average</v>
      </c>
      <c r="Q4237" t="s">
        <v>1386</v>
      </c>
      <c r="R4237" t="str">
        <f t="shared" si="1641"/>
        <v>Comedy</v>
      </c>
      <c r="S4237">
        <f t="shared" si="1642"/>
        <v>3</v>
      </c>
      <c r="T4237" t="s">
        <v>20025</v>
      </c>
      <c r="U4237" t="s">
        <v>20026</v>
      </c>
      <c r="V4237">
        <v>480</v>
      </c>
      <c r="W4237" t="str">
        <f t="shared" si="1643"/>
        <v>Very Low</v>
      </c>
      <c r="X4237">
        <v>244</v>
      </c>
      <c r="Y4237" t="str">
        <f t="shared" si="1644"/>
        <v>Very Low</v>
      </c>
      <c r="Z4237" t="s">
        <v>20027</v>
      </c>
      <c r="AA4237">
        <v>3</v>
      </c>
      <c r="AB4237" t="str">
        <f t="shared" si="1645"/>
        <v>Duo/Trio Poster</v>
      </c>
      <c r="AC4237" t="s">
        <v>20028</v>
      </c>
      <c r="AD4237" t="s">
        <v>20029</v>
      </c>
      <c r="AE4237">
        <v>14</v>
      </c>
      <c r="AF4237" t="str">
        <f t="shared" si="1646"/>
        <v>Very Low</v>
      </c>
      <c r="AG4237" t="s">
        <v>9</v>
      </c>
      <c r="AH4237" t="s">
        <v>28</v>
      </c>
      <c r="AI4237" t="str">
        <f t="shared" ref="AI4237:AI4238" si="1658">AI4236</f>
        <v>R</v>
      </c>
      <c r="AJ4237" t="str">
        <f t="shared" si="1647"/>
        <v>Adult</v>
      </c>
      <c r="AK4237">
        <v>1200000</v>
      </c>
      <c r="AL4237" t="str">
        <f t="shared" si="1648"/>
        <v>Low Budget</v>
      </c>
      <c r="AM4237">
        <v>2005</v>
      </c>
      <c r="AN4237">
        <f t="shared" si="1649"/>
        <v>20</v>
      </c>
      <c r="AO4237" t="str">
        <f t="shared" si="1650"/>
        <v>Old Classic</v>
      </c>
      <c r="AP4237">
        <v>79</v>
      </c>
      <c r="AQ4237" t="str">
        <f t="shared" si="1651"/>
        <v>Very Low</v>
      </c>
      <c r="AR4237">
        <v>5.8</v>
      </c>
      <c r="AS4237" t="str">
        <f t="shared" si="1652"/>
        <v>Below Average</v>
      </c>
      <c r="AT4237">
        <v>1.85</v>
      </c>
      <c r="AU4237" t="str">
        <f t="shared" si="1653"/>
        <v>HDTV / Widescreen</v>
      </c>
      <c r="AV4237">
        <v>172</v>
      </c>
      <c r="AW4237" t="str">
        <f t="shared" si="1654"/>
        <v>Very Low</v>
      </c>
    </row>
    <row r="4238" spans="1:49" x14ac:dyDescent="0.3">
      <c r="A4238" t="s">
        <v>0</v>
      </c>
      <c r="B4238" t="s">
        <v>20030</v>
      </c>
      <c r="C4238">
        <v>5</v>
      </c>
      <c r="D4238" t="str">
        <f t="shared" si="1634"/>
        <v>Very Low</v>
      </c>
      <c r="E4238">
        <v>97</v>
      </c>
      <c r="F4238" t="str">
        <f t="shared" si="1635"/>
        <v>1h 37m</v>
      </c>
      <c r="G4238" t="str">
        <f t="shared" si="1636"/>
        <v>Standard Movie</v>
      </c>
      <c r="H4238">
        <v>5</v>
      </c>
      <c r="I4238" t="str">
        <f t="shared" si="1637"/>
        <v>Very Low</v>
      </c>
      <c r="J4238">
        <v>782</v>
      </c>
      <c r="K4238" t="str">
        <f t="shared" si="1638"/>
        <v>Very Low</v>
      </c>
      <c r="L4238" t="s">
        <v>10917</v>
      </c>
      <c r="M4238">
        <v>3000</v>
      </c>
      <c r="N4238" t="str">
        <f t="shared" si="1639"/>
        <v>Low</v>
      </c>
      <c r="O4238">
        <f t="shared" si="1657"/>
        <v>12985267</v>
      </c>
      <c r="P4238" t="str">
        <f t="shared" si="1640"/>
        <v>Average</v>
      </c>
      <c r="Q4238" t="s">
        <v>6516</v>
      </c>
      <c r="R4238" t="str">
        <f t="shared" si="1641"/>
        <v>Comedy</v>
      </c>
      <c r="S4238">
        <f t="shared" si="1642"/>
        <v>3</v>
      </c>
      <c r="T4238" t="s">
        <v>7809</v>
      </c>
      <c r="U4238" t="s">
        <v>20031</v>
      </c>
      <c r="V4238">
        <v>485</v>
      </c>
      <c r="W4238" t="str">
        <f t="shared" si="1643"/>
        <v>Very Low</v>
      </c>
      <c r="X4238">
        <v>6085</v>
      </c>
      <c r="Y4238" t="str">
        <f t="shared" si="1644"/>
        <v>Low</v>
      </c>
      <c r="Z4238" t="s">
        <v>9396</v>
      </c>
      <c r="AA4238">
        <v>5</v>
      </c>
      <c r="AB4238" t="str">
        <f t="shared" si="1645"/>
        <v>Ensemble Poster</v>
      </c>
      <c r="AC4238" t="s">
        <v>20032</v>
      </c>
      <c r="AD4238" t="s">
        <v>20033</v>
      </c>
      <c r="AE4238">
        <v>6</v>
      </c>
      <c r="AF4238" t="str">
        <f t="shared" si="1646"/>
        <v>Very Low</v>
      </c>
      <c r="AG4238" t="s">
        <v>9</v>
      </c>
      <c r="AH4238" t="s">
        <v>10</v>
      </c>
      <c r="AI4238" t="str">
        <f t="shared" si="1658"/>
        <v>R</v>
      </c>
      <c r="AJ4238" t="str">
        <f t="shared" si="1647"/>
        <v>Adult</v>
      </c>
      <c r="AK4238">
        <v>2400000</v>
      </c>
      <c r="AL4238" t="str">
        <f t="shared" si="1648"/>
        <v>Low Budget</v>
      </c>
      <c r="AM4238">
        <v>2014</v>
      </c>
      <c r="AN4238">
        <f t="shared" si="1649"/>
        <v>11</v>
      </c>
      <c r="AO4238" t="str">
        <f t="shared" si="1650"/>
        <v>Modern Classic</v>
      </c>
      <c r="AP4238">
        <v>938</v>
      </c>
      <c r="AQ4238" t="str">
        <f t="shared" si="1651"/>
        <v>Very Low</v>
      </c>
      <c r="AR4238">
        <v>5.3</v>
      </c>
      <c r="AS4238" t="str">
        <f t="shared" si="1652"/>
        <v>Below Average</v>
      </c>
      <c r="AT4238">
        <f>AT4237</f>
        <v>1.85</v>
      </c>
      <c r="AU4238" t="str">
        <f t="shared" si="1653"/>
        <v>HDTV / Widescreen</v>
      </c>
      <c r="AV4238">
        <v>107</v>
      </c>
      <c r="AW4238" t="str">
        <f t="shared" si="1654"/>
        <v>Very Low</v>
      </c>
    </row>
    <row r="4239" spans="1:49" x14ac:dyDescent="0.3">
      <c r="A4239" t="s">
        <v>0</v>
      </c>
      <c r="B4239" t="s">
        <v>17144</v>
      </c>
      <c r="C4239">
        <v>95</v>
      </c>
      <c r="D4239" t="str">
        <f t="shared" si="1634"/>
        <v>Low</v>
      </c>
      <c r="E4239">
        <v>90</v>
      </c>
      <c r="F4239" t="str">
        <f t="shared" si="1635"/>
        <v>1h 30m</v>
      </c>
      <c r="G4239" t="str">
        <f t="shared" si="1636"/>
        <v>Standard Movie</v>
      </c>
      <c r="H4239">
        <v>10</v>
      </c>
      <c r="I4239" t="str">
        <f t="shared" si="1637"/>
        <v>Very Low</v>
      </c>
      <c r="J4239">
        <v>42</v>
      </c>
      <c r="K4239" t="str">
        <f t="shared" si="1638"/>
        <v>Very Low</v>
      </c>
      <c r="L4239" t="s">
        <v>20034</v>
      </c>
      <c r="M4239">
        <v>371</v>
      </c>
      <c r="N4239" t="str">
        <f t="shared" si="1639"/>
        <v>Low</v>
      </c>
      <c r="O4239">
        <f t="shared" si="1657"/>
        <v>12985267</v>
      </c>
      <c r="P4239" t="str">
        <f t="shared" si="1640"/>
        <v>Average</v>
      </c>
      <c r="Q4239" t="s">
        <v>8507</v>
      </c>
      <c r="R4239" t="str">
        <f t="shared" si="1641"/>
        <v>Action</v>
      </c>
      <c r="S4239">
        <f t="shared" si="1642"/>
        <v>3</v>
      </c>
      <c r="T4239" t="s">
        <v>20035</v>
      </c>
      <c r="U4239" t="s">
        <v>20036</v>
      </c>
      <c r="V4239">
        <v>5187</v>
      </c>
      <c r="W4239" t="str">
        <f t="shared" si="1643"/>
        <v>Very Low</v>
      </c>
      <c r="X4239">
        <v>558</v>
      </c>
      <c r="Y4239" t="str">
        <f t="shared" si="1644"/>
        <v>Very Low</v>
      </c>
      <c r="Z4239" t="s">
        <v>20037</v>
      </c>
      <c r="AA4239">
        <v>2</v>
      </c>
      <c r="AB4239" t="str">
        <f t="shared" si="1645"/>
        <v>Duo/Trio Poster</v>
      </c>
      <c r="AC4239" t="s">
        <v>20038</v>
      </c>
      <c r="AD4239" t="s">
        <v>20039</v>
      </c>
      <c r="AE4239">
        <v>46</v>
      </c>
      <c r="AF4239" t="str">
        <f t="shared" si="1646"/>
        <v>Very Low</v>
      </c>
      <c r="AG4239" t="s">
        <v>9</v>
      </c>
      <c r="AH4239" t="s">
        <v>239</v>
      </c>
      <c r="AI4239" t="s">
        <v>556</v>
      </c>
      <c r="AJ4239" t="str">
        <f t="shared" si="1647"/>
        <v>Adult</v>
      </c>
      <c r="AK4239">
        <v>2500000</v>
      </c>
      <c r="AL4239" t="str">
        <f t="shared" si="1648"/>
        <v>Low Budget</v>
      </c>
      <c r="AM4239">
        <v>2007</v>
      </c>
      <c r="AN4239">
        <f t="shared" si="1649"/>
        <v>18</v>
      </c>
      <c r="AO4239" t="str">
        <f t="shared" si="1650"/>
        <v>Old Classic</v>
      </c>
      <c r="AP4239">
        <v>52</v>
      </c>
      <c r="AQ4239" t="str">
        <f t="shared" si="1651"/>
        <v>Very Low</v>
      </c>
      <c r="AR4239">
        <v>6</v>
      </c>
      <c r="AS4239" t="str">
        <f t="shared" si="1652"/>
        <v>Average</v>
      </c>
      <c r="AT4239">
        <v>1.85</v>
      </c>
      <c r="AU4239" t="str">
        <f t="shared" si="1653"/>
        <v>HDTV / Widescreen</v>
      </c>
      <c r="AV4239">
        <v>870</v>
      </c>
      <c r="AW4239" t="str">
        <f t="shared" si="1654"/>
        <v>Very Low</v>
      </c>
    </row>
    <row r="4240" spans="1:49" x14ac:dyDescent="0.3">
      <c r="A4240" t="s">
        <v>718</v>
      </c>
      <c r="B4240" t="s">
        <v>20040</v>
      </c>
      <c r="C4240">
        <v>97</v>
      </c>
      <c r="D4240" t="str">
        <f t="shared" si="1634"/>
        <v>Low</v>
      </c>
      <c r="E4240">
        <v>172</v>
      </c>
      <c r="F4240" t="str">
        <f t="shared" si="1635"/>
        <v>2h 52m</v>
      </c>
      <c r="G4240" t="str">
        <f t="shared" si="1636"/>
        <v>Long Movie</v>
      </c>
      <c r="H4240">
        <v>355</v>
      </c>
      <c r="I4240" t="str">
        <f t="shared" si="1637"/>
        <v>Very Low</v>
      </c>
      <c r="J4240">
        <v>188</v>
      </c>
      <c r="K4240" t="str">
        <f t="shared" si="1638"/>
        <v>Very Low</v>
      </c>
      <c r="L4240" t="s">
        <v>17482</v>
      </c>
      <c r="M4240">
        <v>749</v>
      </c>
      <c r="N4240" t="str">
        <f t="shared" si="1639"/>
        <v>Low</v>
      </c>
      <c r="O4240">
        <v>23650000</v>
      </c>
      <c r="P4240" t="str">
        <f t="shared" si="1640"/>
        <v>Average</v>
      </c>
      <c r="Q4240" t="s">
        <v>5576</v>
      </c>
      <c r="R4240" t="str">
        <f t="shared" si="1641"/>
        <v>Drama</v>
      </c>
      <c r="S4240">
        <f t="shared" si="1642"/>
        <v>3</v>
      </c>
      <c r="T4240" t="s">
        <v>20041</v>
      </c>
      <c r="U4240" t="s">
        <v>20042</v>
      </c>
      <c r="V4240">
        <v>40359</v>
      </c>
      <c r="W4240" t="str">
        <f t="shared" si="1643"/>
        <v>Low</v>
      </c>
      <c r="X4240">
        <v>1941</v>
      </c>
      <c r="Y4240" t="str">
        <f t="shared" si="1644"/>
        <v>Low</v>
      </c>
      <c r="Z4240" t="s">
        <v>18221</v>
      </c>
      <c r="AA4240">
        <v>5</v>
      </c>
      <c r="AB4240" t="str">
        <f t="shared" si="1645"/>
        <v>Ensemble Poster</v>
      </c>
      <c r="AC4240" t="s">
        <v>20043</v>
      </c>
      <c r="AD4240" t="s">
        <v>20044</v>
      </c>
      <c r="AE4240">
        <v>235</v>
      </c>
      <c r="AF4240" t="str">
        <f t="shared" si="1646"/>
        <v>Very Low</v>
      </c>
      <c r="AG4240" t="s">
        <v>9</v>
      </c>
      <c r="AH4240" t="s">
        <v>10</v>
      </c>
      <c r="AI4240" t="s">
        <v>4801</v>
      </c>
      <c r="AJ4240" t="str">
        <f t="shared" si="1647"/>
        <v>No Rating</v>
      </c>
      <c r="AK4240">
        <v>2100000</v>
      </c>
      <c r="AL4240" t="str">
        <f t="shared" si="1648"/>
        <v>Low Budget</v>
      </c>
      <c r="AM4240">
        <v>1946</v>
      </c>
      <c r="AN4240">
        <f t="shared" si="1649"/>
        <v>79</v>
      </c>
      <c r="AO4240" t="str">
        <f t="shared" si="1650"/>
        <v>Old Classic</v>
      </c>
      <c r="AP4240">
        <v>208</v>
      </c>
      <c r="AQ4240" t="str">
        <f t="shared" si="1651"/>
        <v>Very Low</v>
      </c>
      <c r="AR4240">
        <v>8.1</v>
      </c>
      <c r="AS4240" t="str">
        <f t="shared" si="1652"/>
        <v>Excellent</v>
      </c>
      <c r="AT4240">
        <v>1.37</v>
      </c>
      <c r="AU4240" t="str">
        <f t="shared" si="1653"/>
        <v>Classic</v>
      </c>
      <c r="AV4240">
        <v>0</v>
      </c>
      <c r="AW4240" t="str">
        <f t="shared" si="1654"/>
        <v>Very Low</v>
      </c>
    </row>
    <row r="4241" spans="1:49" x14ac:dyDescent="0.3">
      <c r="A4241" t="s">
        <v>0</v>
      </c>
      <c r="B4241" t="s">
        <v>20045</v>
      </c>
      <c r="C4241">
        <v>76</v>
      </c>
      <c r="D4241" t="str">
        <f t="shared" si="1634"/>
        <v>Low</v>
      </c>
      <c r="E4241">
        <v>115</v>
      </c>
      <c r="F4241" t="str">
        <f t="shared" si="1635"/>
        <v>1h 55m</v>
      </c>
      <c r="G4241" t="str">
        <f t="shared" si="1636"/>
        <v>Standard Movie</v>
      </c>
      <c r="H4241">
        <v>184</v>
      </c>
      <c r="I4241" t="str">
        <f t="shared" si="1637"/>
        <v>Very Low</v>
      </c>
      <c r="J4241">
        <v>551</v>
      </c>
      <c r="K4241" t="str">
        <f t="shared" si="1638"/>
        <v>Very Low</v>
      </c>
      <c r="L4241" t="s">
        <v>619</v>
      </c>
      <c r="M4241">
        <v>730</v>
      </c>
      <c r="N4241" t="str">
        <f t="shared" si="1639"/>
        <v>Low</v>
      </c>
      <c r="O4241">
        <v>510092</v>
      </c>
      <c r="P4241" t="str">
        <f t="shared" si="1640"/>
        <v>Flop</v>
      </c>
      <c r="Q4241" t="s">
        <v>1697</v>
      </c>
      <c r="R4241" t="str">
        <f t="shared" si="1641"/>
        <v>Biography</v>
      </c>
      <c r="S4241">
        <f t="shared" si="1642"/>
        <v>3</v>
      </c>
      <c r="T4241" t="s">
        <v>842</v>
      </c>
      <c r="U4241" t="s">
        <v>20046</v>
      </c>
      <c r="V4241">
        <v>29424</v>
      </c>
      <c r="W4241" t="str">
        <f t="shared" si="1643"/>
        <v>Low</v>
      </c>
      <c r="X4241">
        <v>3293</v>
      </c>
      <c r="Y4241" t="str">
        <f t="shared" si="1644"/>
        <v>Low</v>
      </c>
      <c r="Z4241" t="s">
        <v>5699</v>
      </c>
      <c r="AA4241">
        <v>0</v>
      </c>
      <c r="AB4241" t="str">
        <f t="shared" si="1645"/>
        <v>Symbolic Poster</v>
      </c>
      <c r="AC4241" t="s">
        <v>20047</v>
      </c>
      <c r="AD4241" t="s">
        <v>20048</v>
      </c>
      <c r="AE4241">
        <v>336</v>
      </c>
      <c r="AF4241" t="str">
        <f t="shared" si="1646"/>
        <v>Very Low</v>
      </c>
      <c r="AG4241" t="s">
        <v>9</v>
      </c>
      <c r="AH4241" t="s">
        <v>10</v>
      </c>
      <c r="AI4241" t="s">
        <v>556</v>
      </c>
      <c r="AJ4241" t="str">
        <f t="shared" si="1647"/>
        <v>Adult</v>
      </c>
      <c r="AK4241">
        <f>AK4240</f>
        <v>2100000</v>
      </c>
      <c r="AL4241" t="str">
        <f t="shared" si="1648"/>
        <v>Low Budget</v>
      </c>
      <c r="AM4241">
        <v>2001</v>
      </c>
      <c r="AN4241">
        <f t="shared" si="1649"/>
        <v>24</v>
      </c>
      <c r="AO4241" t="str">
        <f t="shared" si="1650"/>
        <v>Old Classic</v>
      </c>
      <c r="AP4241">
        <v>648</v>
      </c>
      <c r="AQ4241" t="str">
        <f t="shared" si="1651"/>
        <v>Very Low</v>
      </c>
      <c r="AR4241">
        <v>7</v>
      </c>
      <c r="AS4241" t="str">
        <f t="shared" si="1652"/>
        <v>Good</v>
      </c>
      <c r="AT4241">
        <v>1.85</v>
      </c>
      <c r="AU4241" t="str">
        <f t="shared" si="1653"/>
        <v>HDTV / Widescreen</v>
      </c>
      <c r="AV4241">
        <v>0</v>
      </c>
      <c r="AW4241" t="str">
        <f t="shared" si="1654"/>
        <v>Very Low</v>
      </c>
    </row>
    <row r="4242" spans="1:49" x14ac:dyDescent="0.3">
      <c r="A4242" t="s">
        <v>0</v>
      </c>
      <c r="B4242" t="s">
        <v>20049</v>
      </c>
      <c r="C4242">
        <v>67</v>
      </c>
      <c r="D4242" t="str">
        <f t="shared" si="1634"/>
        <v>Low</v>
      </c>
      <c r="E4242">
        <v>89</v>
      </c>
      <c r="F4242" t="str">
        <f t="shared" si="1635"/>
        <v>1h 29m</v>
      </c>
      <c r="G4242" t="str">
        <f t="shared" si="1636"/>
        <v>Featurette</v>
      </c>
      <c r="H4242">
        <v>16</v>
      </c>
      <c r="I4242" t="str">
        <f t="shared" si="1637"/>
        <v>Very Low</v>
      </c>
      <c r="J4242">
        <v>14</v>
      </c>
      <c r="K4242" t="str">
        <f t="shared" si="1638"/>
        <v>Very Low</v>
      </c>
      <c r="L4242" t="s">
        <v>20050</v>
      </c>
      <c r="M4242">
        <v>117</v>
      </c>
      <c r="N4242" t="str">
        <f t="shared" si="1639"/>
        <v>Low</v>
      </c>
      <c r="O4242">
        <v>313436</v>
      </c>
      <c r="P4242" t="str">
        <f t="shared" si="1640"/>
        <v>Flop</v>
      </c>
      <c r="Q4242" t="s">
        <v>2498</v>
      </c>
      <c r="R4242" t="str">
        <f t="shared" si="1641"/>
        <v>Comedy</v>
      </c>
      <c r="S4242">
        <f t="shared" si="1642"/>
        <v>2</v>
      </c>
      <c r="T4242" t="s">
        <v>20051</v>
      </c>
      <c r="U4242" t="s">
        <v>20052</v>
      </c>
      <c r="V4242">
        <v>12244</v>
      </c>
      <c r="W4242" t="str">
        <f t="shared" si="1643"/>
        <v>Low</v>
      </c>
      <c r="X4242">
        <v>155</v>
      </c>
      <c r="Y4242" t="str">
        <f t="shared" si="1644"/>
        <v>Very Low</v>
      </c>
      <c r="Z4242" t="s">
        <v>20053</v>
      </c>
      <c r="AA4242">
        <v>0</v>
      </c>
      <c r="AB4242" t="str">
        <f t="shared" si="1645"/>
        <v>Symbolic Poster</v>
      </c>
      <c r="AC4242" t="s">
        <v>20054</v>
      </c>
      <c r="AD4242" t="s">
        <v>20055</v>
      </c>
      <c r="AE4242">
        <v>95</v>
      </c>
      <c r="AF4242" t="str">
        <f t="shared" si="1646"/>
        <v>Very Low</v>
      </c>
      <c r="AG4242" t="s">
        <v>17465</v>
      </c>
      <c r="AH4242" t="s">
        <v>12587</v>
      </c>
      <c r="AI4242" t="s">
        <v>556</v>
      </c>
      <c r="AJ4242" t="str">
        <f t="shared" si="1647"/>
        <v>Adult</v>
      </c>
      <c r="AK4242">
        <v>15500000</v>
      </c>
      <c r="AL4242" t="str">
        <f t="shared" si="1648"/>
        <v>Low Budget</v>
      </c>
      <c r="AM4242">
        <v>2001</v>
      </c>
      <c r="AN4242">
        <f t="shared" si="1649"/>
        <v>24</v>
      </c>
      <c r="AO4242" t="str">
        <f t="shared" si="1650"/>
        <v>Old Classic</v>
      </c>
      <c r="AP4242">
        <v>21</v>
      </c>
      <c r="AQ4242" t="str">
        <f t="shared" si="1651"/>
        <v>Very Low</v>
      </c>
      <c r="AR4242">
        <v>7.6</v>
      </c>
      <c r="AS4242" t="str">
        <f t="shared" si="1652"/>
        <v>Good</v>
      </c>
      <c r="AT4242">
        <v>1.85</v>
      </c>
      <c r="AU4242" t="str">
        <f t="shared" si="1653"/>
        <v>HDTV / Widescreen</v>
      </c>
      <c r="AV4242">
        <v>0</v>
      </c>
      <c r="AW4242" t="str">
        <f t="shared" si="1654"/>
        <v>Very Low</v>
      </c>
    </row>
    <row r="4243" spans="1:49" x14ac:dyDescent="0.3">
      <c r="A4243" t="s">
        <v>0</v>
      </c>
      <c r="B4243" t="s">
        <v>20056</v>
      </c>
      <c r="C4243">
        <v>4</v>
      </c>
      <c r="D4243" t="str">
        <f t="shared" si="1634"/>
        <v>Very Low</v>
      </c>
      <c r="E4243">
        <v>125</v>
      </c>
      <c r="F4243" t="str">
        <f t="shared" si="1635"/>
        <v>2h 5m</v>
      </c>
      <c r="G4243" t="str">
        <f t="shared" si="1636"/>
        <v>Long Movie</v>
      </c>
      <c r="H4243">
        <v>7</v>
      </c>
      <c r="I4243" t="str">
        <f t="shared" si="1637"/>
        <v>Very Low</v>
      </c>
      <c r="J4243">
        <v>17</v>
      </c>
      <c r="K4243" t="str">
        <f t="shared" si="1638"/>
        <v>Very Low</v>
      </c>
      <c r="L4243" t="s">
        <v>20057</v>
      </c>
      <c r="M4243">
        <v>128</v>
      </c>
      <c r="N4243" t="str">
        <f t="shared" si="1639"/>
        <v>Low</v>
      </c>
      <c r="O4243">
        <v>3330</v>
      </c>
      <c r="P4243" t="str">
        <f t="shared" si="1640"/>
        <v>Flop</v>
      </c>
      <c r="Q4243" t="s">
        <v>1906</v>
      </c>
      <c r="R4243" t="str">
        <f t="shared" si="1641"/>
        <v>Crime</v>
      </c>
      <c r="S4243">
        <f t="shared" si="1642"/>
        <v>2</v>
      </c>
      <c r="T4243" t="s">
        <v>20058</v>
      </c>
      <c r="U4243" t="s">
        <v>20059</v>
      </c>
      <c r="V4243">
        <v>22</v>
      </c>
      <c r="W4243" t="str">
        <f t="shared" si="1643"/>
        <v>Very Low</v>
      </c>
      <c r="X4243">
        <v>214</v>
      </c>
      <c r="Y4243" t="str">
        <f t="shared" si="1644"/>
        <v>Very Low</v>
      </c>
      <c r="Z4243" t="s">
        <v>20060</v>
      </c>
      <c r="AA4243">
        <v>0</v>
      </c>
      <c r="AB4243" t="str">
        <f t="shared" si="1645"/>
        <v>Symbolic Poster</v>
      </c>
      <c r="AC4243" t="str">
        <f>AC4242</f>
        <v>friendship|mental illness|poet|sex obsession|virgin</v>
      </c>
      <c r="AD4243" t="s">
        <v>20061</v>
      </c>
      <c r="AE4243">
        <v>1</v>
      </c>
      <c r="AF4243" t="str">
        <f t="shared" si="1646"/>
        <v>Very Low</v>
      </c>
      <c r="AG4243" t="s">
        <v>9</v>
      </c>
      <c r="AH4243" t="s">
        <v>10</v>
      </c>
      <c r="AI4243" t="s">
        <v>556</v>
      </c>
      <c r="AJ4243" t="str">
        <f t="shared" si="1647"/>
        <v>Adult</v>
      </c>
      <c r="AK4243">
        <v>2100000</v>
      </c>
      <c r="AL4243" t="str">
        <f t="shared" si="1648"/>
        <v>Low Budget</v>
      </c>
      <c r="AM4243">
        <v>2015</v>
      </c>
      <c r="AN4243">
        <f t="shared" si="1649"/>
        <v>10</v>
      </c>
      <c r="AO4243" t="str">
        <f t="shared" si="1650"/>
        <v>Modern Classic</v>
      </c>
      <c r="AP4243">
        <v>22</v>
      </c>
      <c r="AQ4243" t="str">
        <f t="shared" si="1651"/>
        <v>Very Low</v>
      </c>
      <c r="AR4243">
        <v>7.2</v>
      </c>
      <c r="AS4243" t="str">
        <f t="shared" si="1652"/>
        <v>Good</v>
      </c>
      <c r="AT4243">
        <v>2.35</v>
      </c>
      <c r="AU4243" t="str">
        <f t="shared" si="1653"/>
        <v>Cinematic Widescreen</v>
      </c>
      <c r="AV4243">
        <v>305</v>
      </c>
      <c r="AW4243" t="str">
        <f t="shared" si="1654"/>
        <v>Very Low</v>
      </c>
    </row>
    <row r="4244" spans="1:49" x14ac:dyDescent="0.3">
      <c r="A4244" t="s">
        <v>0</v>
      </c>
      <c r="B4244" t="s">
        <v>14690</v>
      </c>
      <c r="C4244">
        <v>252</v>
      </c>
      <c r="D4244" t="str">
        <f t="shared" si="1634"/>
        <v>Medium</v>
      </c>
      <c r="E4244">
        <v>78</v>
      </c>
      <c r="F4244" t="str">
        <f t="shared" si="1635"/>
        <v>1h 18m</v>
      </c>
      <c r="G4244" t="str">
        <f t="shared" si="1636"/>
        <v>Featurette</v>
      </c>
      <c r="H4244">
        <v>57</v>
      </c>
      <c r="I4244" t="str">
        <f t="shared" si="1637"/>
        <v>Very Low</v>
      </c>
      <c r="J4244">
        <v>7</v>
      </c>
      <c r="K4244" t="str">
        <f t="shared" si="1638"/>
        <v>Very Low</v>
      </c>
      <c r="L4244" t="s">
        <v>17342</v>
      </c>
      <c r="M4244">
        <v>120</v>
      </c>
      <c r="N4244" t="str">
        <f t="shared" si="1639"/>
        <v>Low</v>
      </c>
      <c r="O4244">
        <f t="shared" ref="O4244:O4248" si="1659">O4243</f>
        <v>3330</v>
      </c>
      <c r="P4244" t="str">
        <f t="shared" si="1640"/>
        <v>Flop</v>
      </c>
      <c r="Q4244" t="s">
        <v>6374</v>
      </c>
      <c r="R4244" t="str">
        <f t="shared" si="1641"/>
        <v>Horror</v>
      </c>
      <c r="S4244">
        <f t="shared" si="1642"/>
        <v>1</v>
      </c>
      <c r="T4244" t="s">
        <v>20062</v>
      </c>
      <c r="U4244" t="s">
        <v>20063</v>
      </c>
      <c r="V4244">
        <v>131462</v>
      </c>
      <c r="W4244" t="str">
        <f t="shared" si="1643"/>
        <v>Medium</v>
      </c>
      <c r="X4244">
        <v>145</v>
      </c>
      <c r="Y4244" t="str">
        <f t="shared" si="1644"/>
        <v>Very Low</v>
      </c>
      <c r="Z4244" t="s">
        <v>20064</v>
      </c>
      <c r="AA4244">
        <v>0</v>
      </c>
      <c r="AB4244" t="str">
        <f t="shared" si="1645"/>
        <v>Symbolic Poster</v>
      </c>
      <c r="AC4244" t="s">
        <v>20065</v>
      </c>
      <c r="AD4244" t="s">
        <v>20066</v>
      </c>
      <c r="AE4244">
        <v>374</v>
      </c>
      <c r="AF4244" t="str">
        <f t="shared" si="1646"/>
        <v>Very Low</v>
      </c>
      <c r="AG4244" t="s">
        <v>2749</v>
      </c>
      <c r="AH4244" t="s">
        <v>3542</v>
      </c>
      <c r="AI4244" t="s">
        <v>556</v>
      </c>
      <c r="AJ4244" t="str">
        <f t="shared" si="1647"/>
        <v>Adult</v>
      </c>
      <c r="AK4244">
        <v>1500000</v>
      </c>
      <c r="AL4244" t="str">
        <f t="shared" si="1648"/>
        <v>Low Budget</v>
      </c>
      <c r="AM4244">
        <v>2007</v>
      </c>
      <c r="AN4244">
        <f t="shared" si="1649"/>
        <v>18</v>
      </c>
      <c r="AO4244" t="str">
        <f t="shared" si="1650"/>
        <v>Old Classic</v>
      </c>
      <c r="AP4244">
        <v>9</v>
      </c>
      <c r="AQ4244" t="str">
        <f t="shared" si="1651"/>
        <v>Very Low</v>
      </c>
      <c r="AR4244">
        <v>7.5</v>
      </c>
      <c r="AS4244" t="str">
        <f t="shared" si="1652"/>
        <v>Good</v>
      </c>
      <c r="AT4244">
        <v>1.85</v>
      </c>
      <c r="AU4244" t="str">
        <f t="shared" si="1653"/>
        <v>HDTV / Widescreen</v>
      </c>
      <c r="AV4244">
        <v>15000</v>
      </c>
      <c r="AW4244" t="str">
        <f t="shared" si="1654"/>
        <v>Medium</v>
      </c>
    </row>
    <row r="4245" spans="1:49" x14ac:dyDescent="0.3">
      <c r="A4245" t="s">
        <v>0</v>
      </c>
      <c r="B4245" t="s">
        <v>19316</v>
      </c>
      <c r="C4245">
        <f>C4244</f>
        <v>252</v>
      </c>
      <c r="D4245" t="str">
        <f t="shared" si="1634"/>
        <v>Medium</v>
      </c>
      <c r="E4245">
        <v>89</v>
      </c>
      <c r="F4245" t="str">
        <f t="shared" si="1635"/>
        <v>1h 29m</v>
      </c>
      <c r="G4245" t="str">
        <f t="shared" si="1636"/>
        <v>Featurette</v>
      </c>
      <c r="H4245">
        <v>15</v>
      </c>
      <c r="I4245" t="str">
        <f t="shared" si="1637"/>
        <v>Very Low</v>
      </c>
      <c r="J4245">
        <v>650</v>
      </c>
      <c r="K4245" t="str">
        <f t="shared" si="1638"/>
        <v>Very Low</v>
      </c>
      <c r="L4245" t="s">
        <v>20067</v>
      </c>
      <c r="M4245">
        <v>919</v>
      </c>
      <c r="N4245" t="str">
        <f t="shared" si="1639"/>
        <v>Low</v>
      </c>
      <c r="O4245">
        <f t="shared" si="1659"/>
        <v>3330</v>
      </c>
      <c r="P4245" t="str">
        <f t="shared" si="1640"/>
        <v>Flop</v>
      </c>
      <c r="Q4245" t="s">
        <v>3380</v>
      </c>
      <c r="R4245" t="str">
        <f t="shared" si="1641"/>
        <v>Drama</v>
      </c>
      <c r="S4245">
        <f t="shared" si="1642"/>
        <v>1</v>
      </c>
      <c r="T4245" t="s">
        <v>1955</v>
      </c>
      <c r="U4245" t="s">
        <v>20068</v>
      </c>
      <c r="V4245">
        <v>544</v>
      </c>
      <c r="W4245" t="str">
        <f t="shared" si="1643"/>
        <v>Very Low</v>
      </c>
      <c r="X4245">
        <v>3873</v>
      </c>
      <c r="Y4245" t="str">
        <f t="shared" si="1644"/>
        <v>Low</v>
      </c>
      <c r="Z4245" t="s">
        <v>20069</v>
      </c>
      <c r="AA4245">
        <v>1</v>
      </c>
      <c r="AB4245" t="str">
        <f t="shared" si="1645"/>
        <v>Solo Star Poster</v>
      </c>
      <c r="AC4245" t="str">
        <f t="shared" ref="AC4245:AC4246" si="1660">AC4244</f>
        <v>apartment building|character's point of view camera shot|fire station|subjective camera|television reporter</v>
      </c>
      <c r="AD4245" t="s">
        <v>20070</v>
      </c>
      <c r="AE4245">
        <v>4</v>
      </c>
      <c r="AF4245" t="str">
        <f t="shared" si="1646"/>
        <v>Very Low</v>
      </c>
      <c r="AG4245" t="s">
        <v>9</v>
      </c>
      <c r="AH4245" t="s">
        <v>10</v>
      </c>
      <c r="AI4245" t="s">
        <v>1539</v>
      </c>
      <c r="AJ4245" t="str">
        <f t="shared" si="1647"/>
        <v>Other/Unknown</v>
      </c>
      <c r="AK4245">
        <v>2100000</v>
      </c>
      <c r="AL4245" t="str">
        <f t="shared" si="1648"/>
        <v>Low Budget</v>
      </c>
      <c r="AM4245">
        <v>2010</v>
      </c>
      <c r="AN4245">
        <f t="shared" si="1649"/>
        <v>15</v>
      </c>
      <c r="AO4245" t="str">
        <f t="shared" si="1650"/>
        <v>Modern Classic</v>
      </c>
      <c r="AP4245">
        <v>718</v>
      </c>
      <c r="AQ4245" t="str">
        <f t="shared" si="1651"/>
        <v>Very Low</v>
      </c>
      <c r="AR4245">
        <v>6.3</v>
      </c>
      <c r="AS4245" t="str">
        <f t="shared" si="1652"/>
        <v>Average</v>
      </c>
      <c r="AT4245">
        <v>1.78</v>
      </c>
      <c r="AU4245" t="str">
        <f t="shared" si="1653"/>
        <v>HDTV / Widescreen</v>
      </c>
      <c r="AV4245">
        <v>162</v>
      </c>
      <c r="AW4245" t="str">
        <f t="shared" si="1654"/>
        <v>Very Low</v>
      </c>
    </row>
    <row r="4246" spans="1:49" x14ac:dyDescent="0.3">
      <c r="A4246" t="s">
        <v>0</v>
      </c>
      <c r="B4246" t="s">
        <v>20071</v>
      </c>
      <c r="C4246">
        <v>1</v>
      </c>
      <c r="D4246" t="str">
        <f t="shared" si="1634"/>
        <v>Very Low</v>
      </c>
      <c r="E4246">
        <v>100</v>
      </c>
      <c r="F4246" t="str">
        <f t="shared" si="1635"/>
        <v>1h 40m</v>
      </c>
      <c r="G4246" t="str">
        <f t="shared" si="1636"/>
        <v>Standard Movie</v>
      </c>
      <c r="H4246">
        <v>0</v>
      </c>
      <c r="I4246" t="str">
        <f t="shared" si="1637"/>
        <v>Very Low</v>
      </c>
      <c r="J4246">
        <v>338</v>
      </c>
      <c r="K4246" t="str">
        <f t="shared" si="1638"/>
        <v>Very Low</v>
      </c>
      <c r="L4246" t="s">
        <v>6652</v>
      </c>
      <c r="M4246">
        <v>749</v>
      </c>
      <c r="N4246" t="str">
        <f t="shared" si="1639"/>
        <v>Low</v>
      </c>
      <c r="O4246">
        <f t="shared" si="1659"/>
        <v>3330</v>
      </c>
      <c r="P4246" t="str">
        <f t="shared" si="1640"/>
        <v>Flop</v>
      </c>
      <c r="Q4246" t="s">
        <v>20072</v>
      </c>
      <c r="R4246" t="str">
        <f t="shared" si="1641"/>
        <v>Comedy</v>
      </c>
      <c r="S4246">
        <f t="shared" si="1642"/>
        <v>5</v>
      </c>
      <c r="T4246" t="s">
        <v>20073</v>
      </c>
      <c r="U4246" t="s">
        <v>20074</v>
      </c>
      <c r="V4246">
        <v>6</v>
      </c>
      <c r="W4246" t="str">
        <f t="shared" si="1643"/>
        <v>Very Low</v>
      </c>
      <c r="X4246">
        <v>1814</v>
      </c>
      <c r="Y4246" t="str">
        <f t="shared" si="1644"/>
        <v>Low</v>
      </c>
      <c r="Z4246" t="s">
        <v>20075</v>
      </c>
      <c r="AA4246">
        <v>0</v>
      </c>
      <c r="AB4246" t="str">
        <f t="shared" si="1645"/>
        <v>Symbolic Poster</v>
      </c>
      <c r="AC4246" t="str">
        <f t="shared" si="1660"/>
        <v>apartment building|character's point of view camera shot|fire station|subjective camera|television reporter</v>
      </c>
      <c r="AD4246" t="s">
        <v>20076</v>
      </c>
      <c r="AE4246">
        <v>1</v>
      </c>
      <c r="AF4246" t="str">
        <f t="shared" si="1646"/>
        <v>Very Low</v>
      </c>
      <c r="AG4246" t="s">
        <v>9</v>
      </c>
      <c r="AH4246" t="s">
        <v>10</v>
      </c>
      <c r="AI4246" t="str">
        <f t="shared" ref="AI4246:AI4248" si="1661">AI4245</f>
        <v>TV-PG</v>
      </c>
      <c r="AJ4246" t="str">
        <f t="shared" si="1647"/>
        <v>Other/Unknown</v>
      </c>
      <c r="AK4246">
        <v>2100000</v>
      </c>
      <c r="AL4246" t="str">
        <f t="shared" si="1648"/>
        <v>Low Budget</v>
      </c>
      <c r="AM4246">
        <v>2015</v>
      </c>
      <c r="AN4246">
        <f t="shared" si="1649"/>
        <v>10</v>
      </c>
      <c r="AO4246" t="str">
        <f t="shared" si="1650"/>
        <v>Modern Classic</v>
      </c>
      <c r="AP4246">
        <v>354</v>
      </c>
      <c r="AQ4246" t="str">
        <f t="shared" si="1651"/>
        <v>Very Low</v>
      </c>
      <c r="AR4246">
        <v>6.7</v>
      </c>
      <c r="AS4246" t="str">
        <f t="shared" si="1652"/>
        <v>Average</v>
      </c>
      <c r="AT4246">
        <v>2.39</v>
      </c>
      <c r="AU4246" t="str">
        <f t="shared" si="1653"/>
        <v>Cinematic Widescreen</v>
      </c>
      <c r="AV4246">
        <v>14</v>
      </c>
      <c r="AW4246" t="str">
        <f t="shared" si="1654"/>
        <v>Very Low</v>
      </c>
    </row>
    <row r="4247" spans="1:49" x14ac:dyDescent="0.3">
      <c r="A4247" t="s">
        <v>0</v>
      </c>
      <c r="B4247" t="s">
        <v>20077</v>
      </c>
      <c r="C4247">
        <v>33</v>
      </c>
      <c r="D4247" t="str">
        <f t="shared" si="1634"/>
        <v>Very Low</v>
      </c>
      <c r="E4247">
        <v>77</v>
      </c>
      <c r="F4247" t="str">
        <f t="shared" si="1635"/>
        <v>1h 17m</v>
      </c>
      <c r="G4247" t="str">
        <f t="shared" si="1636"/>
        <v>Featurette</v>
      </c>
      <c r="H4247">
        <v>0</v>
      </c>
      <c r="I4247" t="str">
        <f t="shared" si="1637"/>
        <v>Very Low</v>
      </c>
      <c r="J4247">
        <v>260</v>
      </c>
      <c r="K4247" t="str">
        <f t="shared" si="1638"/>
        <v>Very Low</v>
      </c>
      <c r="L4247" t="s">
        <v>13157</v>
      </c>
      <c r="M4247">
        <v>846</v>
      </c>
      <c r="N4247" t="str">
        <f t="shared" si="1639"/>
        <v>Low</v>
      </c>
      <c r="O4247">
        <f t="shared" si="1659"/>
        <v>3330</v>
      </c>
      <c r="P4247" t="str">
        <f t="shared" si="1640"/>
        <v>Flop</v>
      </c>
      <c r="Q4247" t="s">
        <v>4303</v>
      </c>
      <c r="R4247" t="str">
        <f t="shared" si="1641"/>
        <v>Horror</v>
      </c>
      <c r="S4247">
        <f t="shared" si="1642"/>
        <v>3</v>
      </c>
      <c r="T4247" t="s">
        <v>20078</v>
      </c>
      <c r="U4247" t="s">
        <v>20079</v>
      </c>
      <c r="V4247">
        <v>1355</v>
      </c>
      <c r="W4247" t="str">
        <f t="shared" si="1643"/>
        <v>Very Low</v>
      </c>
      <c r="X4247">
        <v>2044</v>
      </c>
      <c r="Y4247" t="str">
        <f t="shared" si="1644"/>
        <v>Low</v>
      </c>
      <c r="Z4247" t="s">
        <v>20080</v>
      </c>
      <c r="AA4247">
        <v>0</v>
      </c>
      <c r="AB4247" t="str">
        <f t="shared" si="1645"/>
        <v>Symbolic Poster</v>
      </c>
      <c r="AC4247" t="s">
        <v>20081</v>
      </c>
      <c r="AD4247" t="s">
        <v>20082</v>
      </c>
      <c r="AE4247">
        <v>21</v>
      </c>
      <c r="AF4247" t="str">
        <f t="shared" si="1646"/>
        <v>Very Low</v>
      </c>
      <c r="AG4247" t="s">
        <v>9</v>
      </c>
      <c r="AH4247" t="s">
        <v>28</v>
      </c>
      <c r="AI4247" t="str">
        <f t="shared" si="1661"/>
        <v>TV-PG</v>
      </c>
      <c r="AJ4247" t="str">
        <f t="shared" si="1647"/>
        <v>Other/Unknown</v>
      </c>
      <c r="AK4247">
        <f>AK4246</f>
        <v>2100000</v>
      </c>
      <c r="AL4247" t="str">
        <f t="shared" si="1648"/>
        <v>Low Budget</v>
      </c>
      <c r="AM4247">
        <v>2015</v>
      </c>
      <c r="AN4247">
        <f t="shared" si="1649"/>
        <v>10</v>
      </c>
      <c r="AO4247" t="str">
        <f t="shared" si="1650"/>
        <v>Modern Classic</v>
      </c>
      <c r="AP4247">
        <v>366</v>
      </c>
      <c r="AQ4247" t="str">
        <f t="shared" si="1651"/>
        <v>Very Low</v>
      </c>
      <c r="AR4247">
        <v>4.8</v>
      </c>
      <c r="AS4247" t="str">
        <f t="shared" si="1652"/>
        <v>Poor</v>
      </c>
      <c r="AT4247">
        <f>AT4246</f>
        <v>2.39</v>
      </c>
      <c r="AU4247" t="str">
        <f t="shared" si="1653"/>
        <v>Cinematic Widescreen</v>
      </c>
      <c r="AV4247">
        <v>275</v>
      </c>
      <c r="AW4247" t="str">
        <f t="shared" si="1654"/>
        <v>Very Low</v>
      </c>
    </row>
    <row r="4248" spans="1:49" x14ac:dyDescent="0.3">
      <c r="A4248" t="s">
        <v>0</v>
      </c>
      <c r="B4248" t="s">
        <v>20083</v>
      </c>
      <c r="C4248">
        <v>19</v>
      </c>
      <c r="D4248" t="str">
        <f t="shared" si="1634"/>
        <v>Very Low</v>
      </c>
      <c r="E4248">
        <v>81</v>
      </c>
      <c r="F4248" t="str">
        <f t="shared" si="1635"/>
        <v>1h 21m</v>
      </c>
      <c r="G4248" t="str">
        <f t="shared" si="1636"/>
        <v>Featurette</v>
      </c>
      <c r="H4248">
        <v>7</v>
      </c>
      <c r="I4248" t="str">
        <f t="shared" si="1637"/>
        <v>Very Low</v>
      </c>
      <c r="J4248">
        <v>106</v>
      </c>
      <c r="K4248" t="str">
        <f t="shared" si="1638"/>
        <v>Very Low</v>
      </c>
      <c r="L4248" t="s">
        <v>20084</v>
      </c>
      <c r="M4248">
        <v>412</v>
      </c>
      <c r="N4248" t="str">
        <f t="shared" si="1639"/>
        <v>Low</v>
      </c>
      <c r="O4248">
        <f t="shared" si="1659"/>
        <v>3330</v>
      </c>
      <c r="P4248" t="str">
        <f t="shared" si="1640"/>
        <v>Flop</v>
      </c>
      <c r="Q4248" t="s">
        <v>6009</v>
      </c>
      <c r="R4248" t="str">
        <f t="shared" si="1641"/>
        <v>Adventure</v>
      </c>
      <c r="S4248">
        <f t="shared" si="1642"/>
        <v>3</v>
      </c>
      <c r="T4248" t="s">
        <v>5048</v>
      </c>
      <c r="U4248" t="s">
        <v>20085</v>
      </c>
      <c r="V4248">
        <v>1274</v>
      </c>
      <c r="W4248" t="str">
        <f t="shared" si="1643"/>
        <v>Very Low</v>
      </c>
      <c r="X4248">
        <v>1020</v>
      </c>
      <c r="Y4248" t="str">
        <f t="shared" si="1644"/>
        <v>Low</v>
      </c>
      <c r="Z4248" t="s">
        <v>20086</v>
      </c>
      <c r="AA4248">
        <v>1</v>
      </c>
      <c r="AB4248" t="str">
        <f t="shared" si="1645"/>
        <v>Solo Star Poster</v>
      </c>
      <c r="AC4248" t="str">
        <f>AC4247</f>
        <v>hazmat suit</v>
      </c>
      <c r="AD4248" t="s">
        <v>20087</v>
      </c>
      <c r="AE4248">
        <v>17</v>
      </c>
      <c r="AF4248" t="str">
        <f t="shared" si="1646"/>
        <v>Very Low</v>
      </c>
      <c r="AG4248" t="s">
        <v>9</v>
      </c>
      <c r="AH4248" t="s">
        <v>10</v>
      </c>
      <c r="AI4248" t="str">
        <f t="shared" si="1661"/>
        <v>TV-PG</v>
      </c>
      <c r="AJ4248" t="str">
        <f t="shared" si="1647"/>
        <v>Other/Unknown</v>
      </c>
      <c r="AK4248">
        <v>2100000</v>
      </c>
      <c r="AL4248" t="str">
        <f t="shared" si="1648"/>
        <v>Low Budget</v>
      </c>
      <c r="AM4248">
        <v>2015</v>
      </c>
      <c r="AN4248">
        <f t="shared" si="1649"/>
        <v>10</v>
      </c>
      <c r="AO4248" t="str">
        <f t="shared" si="1650"/>
        <v>Modern Classic</v>
      </c>
      <c r="AP4248">
        <v>308</v>
      </c>
      <c r="AQ4248" t="str">
        <f t="shared" si="1651"/>
        <v>Very Low</v>
      </c>
      <c r="AR4248">
        <v>5.5</v>
      </c>
      <c r="AS4248" t="str">
        <f t="shared" si="1652"/>
        <v>Below Average</v>
      </c>
      <c r="AT4248">
        <v>2.35</v>
      </c>
      <c r="AU4248" t="str">
        <f t="shared" si="1653"/>
        <v>Cinematic Widescreen</v>
      </c>
      <c r="AV4248">
        <v>380</v>
      </c>
      <c r="AW4248" t="str">
        <f t="shared" si="1654"/>
        <v>Very Low</v>
      </c>
    </row>
    <row r="4249" spans="1:49" x14ac:dyDescent="0.3">
      <c r="A4249" t="s">
        <v>0</v>
      </c>
      <c r="B4249" t="s">
        <v>5660</v>
      </c>
      <c r="C4249">
        <v>167</v>
      </c>
      <c r="D4249" t="str">
        <f t="shared" si="1634"/>
        <v>Low</v>
      </c>
      <c r="E4249">
        <v>115</v>
      </c>
      <c r="F4249" t="str">
        <f t="shared" si="1635"/>
        <v>1h 55m</v>
      </c>
      <c r="G4249" t="str">
        <f t="shared" si="1636"/>
        <v>Standard Movie</v>
      </c>
      <c r="H4249">
        <v>92</v>
      </c>
      <c r="I4249" t="str">
        <f t="shared" si="1637"/>
        <v>Very Low</v>
      </c>
      <c r="J4249">
        <v>177</v>
      </c>
      <c r="K4249" t="str">
        <f t="shared" si="1638"/>
        <v>Very Low</v>
      </c>
      <c r="L4249" t="s">
        <v>20088</v>
      </c>
      <c r="M4249">
        <v>559</v>
      </c>
      <c r="N4249" t="str">
        <f t="shared" si="1639"/>
        <v>Low</v>
      </c>
      <c r="O4249">
        <v>24800000</v>
      </c>
      <c r="P4249" t="str">
        <f t="shared" si="1640"/>
        <v>Average</v>
      </c>
      <c r="Q4249" t="s">
        <v>22</v>
      </c>
      <c r="R4249" t="str">
        <f t="shared" si="1641"/>
        <v>Action</v>
      </c>
      <c r="S4249">
        <f t="shared" si="1642"/>
        <v>3</v>
      </c>
      <c r="T4249" t="s">
        <v>13981</v>
      </c>
      <c r="U4249" t="s">
        <v>20089</v>
      </c>
      <c r="V4249">
        <v>89403</v>
      </c>
      <c r="W4249" t="str">
        <f t="shared" si="1643"/>
        <v>Medium</v>
      </c>
      <c r="X4249">
        <v>1456</v>
      </c>
      <c r="Y4249" t="str">
        <f t="shared" si="1644"/>
        <v>Low</v>
      </c>
      <c r="Z4249" t="s">
        <v>4798</v>
      </c>
      <c r="AA4249">
        <v>0</v>
      </c>
      <c r="AB4249" t="str">
        <f t="shared" si="1645"/>
        <v>Symbolic Poster</v>
      </c>
      <c r="AC4249" t="s">
        <v>20090</v>
      </c>
      <c r="AD4249" t="s">
        <v>20091</v>
      </c>
      <c r="AE4249">
        <v>358</v>
      </c>
      <c r="AF4249" t="str">
        <f t="shared" si="1646"/>
        <v>Very Low</v>
      </c>
      <c r="AG4249" t="s">
        <v>9</v>
      </c>
      <c r="AH4249" t="s">
        <v>28</v>
      </c>
      <c r="AI4249" t="s">
        <v>6007</v>
      </c>
      <c r="AJ4249" t="str">
        <f t="shared" si="1647"/>
        <v>Other/Unknown</v>
      </c>
      <c r="AK4249">
        <v>2000000</v>
      </c>
      <c r="AL4249" t="str">
        <f t="shared" si="1648"/>
        <v>Low Budget</v>
      </c>
      <c r="AM4249">
        <v>1963</v>
      </c>
      <c r="AN4249">
        <f t="shared" si="1649"/>
        <v>62</v>
      </c>
      <c r="AO4249" t="str">
        <f t="shared" si="1650"/>
        <v>Old Classic</v>
      </c>
      <c r="AP4249">
        <v>201</v>
      </c>
      <c r="AQ4249" t="str">
        <f t="shared" si="1651"/>
        <v>Very Low</v>
      </c>
      <c r="AR4249">
        <v>7.5</v>
      </c>
      <c r="AS4249" t="str">
        <f t="shared" si="1652"/>
        <v>Good</v>
      </c>
      <c r="AT4249">
        <v>1.37</v>
      </c>
      <c r="AU4249" t="str">
        <f t="shared" si="1653"/>
        <v>Classic</v>
      </c>
      <c r="AV4249">
        <v>0</v>
      </c>
      <c r="AW4249" t="str">
        <f t="shared" si="1654"/>
        <v>Very Low</v>
      </c>
    </row>
    <row r="4250" spans="1:49" x14ac:dyDescent="0.3">
      <c r="A4250" t="s">
        <v>0</v>
      </c>
      <c r="B4250" t="s">
        <v>20092</v>
      </c>
      <c r="C4250">
        <v>49</v>
      </c>
      <c r="D4250" t="str">
        <f t="shared" si="1634"/>
        <v>Very Low</v>
      </c>
      <c r="E4250">
        <v>96</v>
      </c>
      <c r="F4250" t="str">
        <f t="shared" si="1635"/>
        <v>1h 36m</v>
      </c>
      <c r="G4250" t="str">
        <f t="shared" si="1636"/>
        <v>Standard Movie</v>
      </c>
      <c r="H4250">
        <v>6</v>
      </c>
      <c r="I4250" t="str">
        <f t="shared" si="1637"/>
        <v>Very Low</v>
      </c>
      <c r="J4250">
        <v>14</v>
      </c>
      <c r="K4250" t="str">
        <f t="shared" si="1638"/>
        <v>Very Low</v>
      </c>
      <c r="L4250" t="s">
        <v>20093</v>
      </c>
      <c r="M4250">
        <v>40</v>
      </c>
      <c r="N4250" t="str">
        <f t="shared" si="1639"/>
        <v>Low</v>
      </c>
      <c r="O4250">
        <v>792966</v>
      </c>
      <c r="P4250" t="str">
        <f t="shared" si="1640"/>
        <v>Flop</v>
      </c>
      <c r="Q4250" t="s">
        <v>20094</v>
      </c>
      <c r="R4250" t="str">
        <f t="shared" si="1641"/>
        <v>Action</v>
      </c>
      <c r="S4250">
        <f t="shared" si="1642"/>
        <v>4</v>
      </c>
      <c r="T4250" t="s">
        <v>20095</v>
      </c>
      <c r="U4250" t="s">
        <v>20096</v>
      </c>
      <c r="V4250">
        <v>4663</v>
      </c>
      <c r="W4250" t="str">
        <f t="shared" si="1643"/>
        <v>Very Low</v>
      </c>
      <c r="X4250">
        <v>99</v>
      </c>
      <c r="Y4250" t="str">
        <f t="shared" si="1644"/>
        <v>Very Low</v>
      </c>
      <c r="Z4250" t="s">
        <v>20097</v>
      </c>
      <c r="AA4250">
        <v>2</v>
      </c>
      <c r="AB4250" t="str">
        <f t="shared" si="1645"/>
        <v>Duo/Trio Poster</v>
      </c>
      <c r="AC4250" t="s">
        <v>20098</v>
      </c>
      <c r="AD4250" t="s">
        <v>20099</v>
      </c>
      <c r="AE4250">
        <v>40</v>
      </c>
      <c r="AF4250" t="str">
        <f t="shared" si="1646"/>
        <v>Very Low</v>
      </c>
      <c r="AG4250" t="s">
        <v>9</v>
      </c>
      <c r="AH4250" t="s">
        <v>10</v>
      </c>
      <c r="AI4250" t="s">
        <v>556</v>
      </c>
      <c r="AJ4250" t="str">
        <f t="shared" si="1647"/>
        <v>Adult</v>
      </c>
      <c r="AK4250">
        <v>2300000</v>
      </c>
      <c r="AL4250" t="str">
        <f t="shared" si="1648"/>
        <v>Low Budget</v>
      </c>
      <c r="AM4250">
        <v>1989</v>
      </c>
      <c r="AN4250">
        <f t="shared" si="1649"/>
        <v>36</v>
      </c>
      <c r="AO4250" t="str">
        <f t="shared" si="1650"/>
        <v>Old Classic</v>
      </c>
      <c r="AP4250">
        <v>30</v>
      </c>
      <c r="AQ4250" t="str">
        <f t="shared" si="1651"/>
        <v>Very Low</v>
      </c>
      <c r="AR4250">
        <v>5.0999999999999996</v>
      </c>
      <c r="AS4250" t="str">
        <f t="shared" si="1652"/>
        <v>Below Average</v>
      </c>
      <c r="AT4250">
        <v>1.33</v>
      </c>
      <c r="AU4250" t="str">
        <f t="shared" si="1653"/>
        <v>Classic</v>
      </c>
      <c r="AV4250">
        <v>321</v>
      </c>
      <c r="AW4250" t="str">
        <f t="shared" si="1654"/>
        <v>Very Low</v>
      </c>
    </row>
    <row r="4251" spans="1:49" x14ac:dyDescent="0.3">
      <c r="A4251" t="s">
        <v>0</v>
      </c>
      <c r="B4251" t="str">
        <f>B4250</f>
        <v>Michael Herz</v>
      </c>
      <c r="C4251">
        <v>1</v>
      </c>
      <c r="D4251" t="str">
        <f t="shared" si="1634"/>
        <v>Very Low</v>
      </c>
      <c r="E4251">
        <v>60</v>
      </c>
      <c r="F4251" t="str">
        <f t="shared" si="1635"/>
        <v>1h 0m</v>
      </c>
      <c r="G4251" t="str">
        <f t="shared" si="1636"/>
        <v>Featurette</v>
      </c>
      <c r="H4251">
        <f>H4250</f>
        <v>6</v>
      </c>
      <c r="I4251" t="str">
        <f t="shared" si="1637"/>
        <v>Very Low</v>
      </c>
      <c r="J4251">
        <v>213</v>
      </c>
      <c r="K4251" t="str">
        <f t="shared" si="1638"/>
        <v>Very Low</v>
      </c>
      <c r="L4251" t="s">
        <v>20100</v>
      </c>
      <c r="M4251">
        <v>480</v>
      </c>
      <c r="N4251" t="str">
        <f t="shared" si="1639"/>
        <v>Low</v>
      </c>
      <c r="O4251">
        <f t="shared" ref="O4251:O4252" si="1662">O4250</f>
        <v>792966</v>
      </c>
      <c r="P4251" t="str">
        <f t="shared" si="1640"/>
        <v>Flop</v>
      </c>
      <c r="Q4251" t="s">
        <v>3053</v>
      </c>
      <c r="R4251" t="str">
        <f t="shared" si="1641"/>
        <v>Crime</v>
      </c>
      <c r="S4251">
        <f t="shared" si="1642"/>
        <v>3</v>
      </c>
      <c r="T4251" t="s">
        <v>19542</v>
      </c>
      <c r="U4251" t="s">
        <v>20101</v>
      </c>
      <c r="V4251">
        <v>2258</v>
      </c>
      <c r="W4251" t="str">
        <f t="shared" si="1643"/>
        <v>Very Low</v>
      </c>
      <c r="X4251">
        <v>1736</v>
      </c>
      <c r="Y4251" t="str">
        <f t="shared" si="1644"/>
        <v>Low</v>
      </c>
      <c r="Z4251" t="s">
        <v>20102</v>
      </c>
      <c r="AA4251">
        <v>1</v>
      </c>
      <c r="AB4251" t="str">
        <f t="shared" si="1645"/>
        <v>Solo Star Poster</v>
      </c>
      <c r="AC4251" t="s">
        <v>20103</v>
      </c>
      <c r="AD4251" t="s">
        <v>20104</v>
      </c>
      <c r="AE4251">
        <v>24</v>
      </c>
      <c r="AF4251" t="str">
        <f t="shared" si="1646"/>
        <v>Very Low</v>
      </c>
      <c r="AG4251" t="s">
        <v>9</v>
      </c>
      <c r="AH4251" t="s">
        <v>10</v>
      </c>
      <c r="AI4251" t="str">
        <f t="shared" ref="AI4251:AM4251" si="1663">AI4250</f>
        <v>R</v>
      </c>
      <c r="AJ4251" t="str">
        <f t="shared" si="1647"/>
        <v>Adult</v>
      </c>
      <c r="AK4251">
        <f t="shared" si="1663"/>
        <v>2300000</v>
      </c>
      <c r="AL4251" t="str">
        <f t="shared" si="1648"/>
        <v>Low Budget</v>
      </c>
      <c r="AM4251">
        <f t="shared" si="1663"/>
        <v>1989</v>
      </c>
      <c r="AN4251">
        <f t="shared" si="1649"/>
        <v>36</v>
      </c>
      <c r="AO4251" t="str">
        <f t="shared" si="1650"/>
        <v>Old Classic</v>
      </c>
      <c r="AP4251">
        <v>360</v>
      </c>
      <c r="AQ4251" t="str">
        <f t="shared" si="1651"/>
        <v>Very Low</v>
      </c>
      <c r="AR4251">
        <v>7.4</v>
      </c>
      <c r="AS4251" t="str">
        <f t="shared" si="1652"/>
        <v>Good</v>
      </c>
      <c r="AT4251">
        <v>1.33</v>
      </c>
      <c r="AU4251" t="str">
        <f t="shared" si="1653"/>
        <v>Classic</v>
      </c>
      <c r="AV4251">
        <v>763</v>
      </c>
      <c r="AW4251" t="str">
        <f t="shared" si="1654"/>
        <v>Very Low</v>
      </c>
    </row>
    <row r="4252" spans="1:49" x14ac:dyDescent="0.3">
      <c r="A4252" t="s">
        <v>0</v>
      </c>
      <c r="B4252" t="s">
        <v>3974</v>
      </c>
      <c r="C4252">
        <v>66</v>
      </c>
      <c r="D4252" t="str">
        <f t="shared" si="1634"/>
        <v>Low</v>
      </c>
      <c r="E4252">
        <v>89</v>
      </c>
      <c r="F4252" t="str">
        <f t="shared" si="1635"/>
        <v>1h 29m</v>
      </c>
      <c r="G4252" t="str">
        <f t="shared" si="1636"/>
        <v>Featurette</v>
      </c>
      <c r="H4252">
        <v>11000</v>
      </c>
      <c r="I4252" t="str">
        <f t="shared" si="1637"/>
        <v>Medium</v>
      </c>
      <c r="J4252">
        <v>45</v>
      </c>
      <c r="K4252" t="str">
        <f t="shared" si="1638"/>
        <v>Very Low</v>
      </c>
      <c r="L4252" t="s">
        <v>20105</v>
      </c>
      <c r="M4252">
        <v>11000</v>
      </c>
      <c r="N4252" t="str">
        <f t="shared" si="1639"/>
        <v>Medium</v>
      </c>
      <c r="O4252">
        <f t="shared" si="1662"/>
        <v>792966</v>
      </c>
      <c r="P4252" t="str">
        <f t="shared" si="1640"/>
        <v>Flop</v>
      </c>
      <c r="Q4252" t="s">
        <v>5453</v>
      </c>
      <c r="R4252" t="str">
        <f t="shared" si="1641"/>
        <v>Comedy</v>
      </c>
      <c r="S4252">
        <f t="shared" si="1642"/>
        <v>2</v>
      </c>
      <c r="T4252" t="s">
        <v>3974</v>
      </c>
      <c r="U4252" t="s">
        <v>20106</v>
      </c>
      <c r="V4252">
        <v>33335</v>
      </c>
      <c r="W4252" t="str">
        <f t="shared" si="1643"/>
        <v>Low</v>
      </c>
      <c r="X4252">
        <v>11192</v>
      </c>
      <c r="Y4252" t="str">
        <f t="shared" si="1644"/>
        <v>Medium</v>
      </c>
      <c r="Z4252" t="s">
        <v>20107</v>
      </c>
      <c r="AA4252">
        <v>0</v>
      </c>
      <c r="AB4252" t="str">
        <f t="shared" si="1645"/>
        <v>Symbolic Poster</v>
      </c>
      <c r="AC4252" t="s">
        <v>20108</v>
      </c>
      <c r="AD4252" t="s">
        <v>20109</v>
      </c>
      <c r="AE4252">
        <v>128</v>
      </c>
      <c r="AF4252" t="str">
        <f t="shared" si="1646"/>
        <v>Very Low</v>
      </c>
      <c r="AG4252" t="s">
        <v>9</v>
      </c>
      <c r="AH4252" t="s">
        <v>10</v>
      </c>
      <c r="AI4252" t="s">
        <v>66</v>
      </c>
      <c r="AJ4252" t="str">
        <f t="shared" si="1647"/>
        <v>Family</v>
      </c>
      <c r="AK4252">
        <v>2000000</v>
      </c>
      <c r="AL4252" t="str">
        <f t="shared" si="1648"/>
        <v>Low Budget</v>
      </c>
      <c r="AM4252">
        <v>1973</v>
      </c>
      <c r="AN4252">
        <f t="shared" si="1649"/>
        <v>52</v>
      </c>
      <c r="AO4252" t="str">
        <f t="shared" si="1650"/>
        <v>Old Classic</v>
      </c>
      <c r="AP4252">
        <v>66</v>
      </c>
      <c r="AQ4252" t="str">
        <f t="shared" si="1651"/>
        <v>Very Low</v>
      </c>
      <c r="AR4252">
        <v>7.3</v>
      </c>
      <c r="AS4252" t="str">
        <f t="shared" si="1652"/>
        <v>Good</v>
      </c>
      <c r="AT4252">
        <v>1.85</v>
      </c>
      <c r="AU4252" t="str">
        <f t="shared" si="1653"/>
        <v>HDTV / Widescreen</v>
      </c>
      <c r="AV4252">
        <v>0</v>
      </c>
      <c r="AW4252" t="str">
        <f t="shared" si="1654"/>
        <v>Very Low</v>
      </c>
    </row>
    <row r="4253" spans="1:49" x14ac:dyDescent="0.3">
      <c r="A4253" t="s">
        <v>0</v>
      </c>
      <c r="B4253" t="s">
        <v>20110</v>
      </c>
      <c r="C4253">
        <v>533</v>
      </c>
      <c r="D4253" t="str">
        <f t="shared" si="1634"/>
        <v>High</v>
      </c>
      <c r="E4253">
        <v>100</v>
      </c>
      <c r="F4253" t="str">
        <f t="shared" si="1635"/>
        <v>1h 40m</v>
      </c>
      <c r="G4253" t="str">
        <f t="shared" si="1636"/>
        <v>Standard Movie</v>
      </c>
      <c r="H4253">
        <v>421</v>
      </c>
      <c r="I4253" t="str">
        <f t="shared" si="1637"/>
        <v>Very Low</v>
      </c>
      <c r="J4253">
        <v>159</v>
      </c>
      <c r="K4253" t="str">
        <f t="shared" si="1638"/>
        <v>Very Low</v>
      </c>
      <c r="L4253" t="s">
        <v>20111</v>
      </c>
      <c r="M4253">
        <v>314</v>
      </c>
      <c r="N4253" t="str">
        <f t="shared" si="1639"/>
        <v>Low</v>
      </c>
      <c r="O4253">
        <v>14673301</v>
      </c>
      <c r="P4253" t="str">
        <f t="shared" si="1640"/>
        <v>Average</v>
      </c>
      <c r="Q4253" t="s">
        <v>5074</v>
      </c>
      <c r="R4253" t="str">
        <f t="shared" si="1641"/>
        <v>Horror</v>
      </c>
      <c r="S4253">
        <f t="shared" si="1642"/>
        <v>2</v>
      </c>
      <c r="T4253" t="s">
        <v>20112</v>
      </c>
      <c r="U4253" t="s">
        <v>20113</v>
      </c>
      <c r="V4253">
        <v>112899</v>
      </c>
      <c r="W4253" t="str">
        <f t="shared" si="1643"/>
        <v>Medium</v>
      </c>
      <c r="X4253">
        <v>1062</v>
      </c>
      <c r="Y4253" t="str">
        <f t="shared" si="1644"/>
        <v>Low</v>
      </c>
      <c r="Z4253" t="s">
        <v>20114</v>
      </c>
      <c r="AA4253">
        <v>0</v>
      </c>
      <c r="AB4253" t="str">
        <f t="shared" si="1645"/>
        <v>Symbolic Poster</v>
      </c>
      <c r="AC4253" t="s">
        <v>20115</v>
      </c>
      <c r="AD4253" t="s">
        <v>20116</v>
      </c>
      <c r="AE4253">
        <v>631</v>
      </c>
      <c r="AF4253" t="str">
        <f t="shared" si="1646"/>
        <v>Low</v>
      </c>
      <c r="AG4253" t="s">
        <v>9</v>
      </c>
      <c r="AH4253" t="s">
        <v>10</v>
      </c>
      <c r="AI4253" t="s">
        <v>556</v>
      </c>
      <c r="AJ4253" t="str">
        <f t="shared" si="1647"/>
        <v>Adult</v>
      </c>
      <c r="AK4253">
        <v>2000000</v>
      </c>
      <c r="AL4253" t="str">
        <f t="shared" si="1648"/>
        <v>Low Budget</v>
      </c>
      <c r="AM4253">
        <v>2014</v>
      </c>
      <c r="AN4253">
        <f t="shared" si="1649"/>
        <v>11</v>
      </c>
      <c r="AO4253" t="str">
        <f t="shared" si="1650"/>
        <v>Modern Classic</v>
      </c>
      <c r="AP4253">
        <v>189</v>
      </c>
      <c r="AQ4253" t="str">
        <f t="shared" si="1651"/>
        <v>Very Low</v>
      </c>
      <c r="AR4253">
        <v>6.9</v>
      </c>
      <c r="AS4253" t="str">
        <f t="shared" si="1652"/>
        <v>Average</v>
      </c>
      <c r="AT4253">
        <v>2.35</v>
      </c>
      <c r="AU4253" t="str">
        <f t="shared" si="1653"/>
        <v>Cinematic Widescreen</v>
      </c>
      <c r="AV4253">
        <v>45000</v>
      </c>
      <c r="AW4253" t="str">
        <f t="shared" si="1654"/>
        <v>Medium</v>
      </c>
    </row>
    <row r="4254" spans="1:49" x14ac:dyDescent="0.3">
      <c r="A4254" t="s">
        <v>718</v>
      </c>
      <c r="B4254" t="s">
        <v>3974</v>
      </c>
      <c r="C4254">
        <v>50</v>
      </c>
      <c r="D4254" t="str">
        <f t="shared" si="1634"/>
        <v>Very Low</v>
      </c>
      <c r="E4254">
        <v>88</v>
      </c>
      <c r="F4254" t="str">
        <f t="shared" si="1635"/>
        <v>1h 28m</v>
      </c>
      <c r="G4254" t="str">
        <f t="shared" si="1636"/>
        <v>Featurette</v>
      </c>
      <c r="H4254">
        <v>11000</v>
      </c>
      <c r="I4254" t="str">
        <f t="shared" si="1637"/>
        <v>Medium</v>
      </c>
      <c r="J4254">
        <v>258</v>
      </c>
      <c r="K4254" t="str">
        <f t="shared" si="1638"/>
        <v>Very Low</v>
      </c>
      <c r="L4254" t="s">
        <v>15682</v>
      </c>
      <c r="M4254">
        <v>11000</v>
      </c>
      <c r="N4254" t="str">
        <f t="shared" si="1639"/>
        <v>Medium</v>
      </c>
      <c r="O4254">
        <f t="shared" ref="O4254:O4255" si="1664">O4253</f>
        <v>14673301</v>
      </c>
      <c r="P4254" t="str">
        <f t="shared" si="1640"/>
        <v>Average</v>
      </c>
      <c r="Q4254" t="s">
        <v>1642</v>
      </c>
      <c r="R4254" t="str">
        <f t="shared" si="1641"/>
        <v>Comedy</v>
      </c>
      <c r="S4254">
        <f t="shared" si="1642"/>
        <v>1</v>
      </c>
      <c r="T4254" t="s">
        <v>3974</v>
      </c>
      <c r="U4254" t="s">
        <v>20117</v>
      </c>
      <c r="V4254">
        <v>31077</v>
      </c>
      <c r="W4254" t="str">
        <f t="shared" si="1643"/>
        <v>Low</v>
      </c>
      <c r="X4254">
        <v>12034</v>
      </c>
      <c r="Y4254" t="str">
        <f t="shared" si="1644"/>
        <v>Medium</v>
      </c>
      <c r="Z4254" t="s">
        <v>12533</v>
      </c>
      <c r="AA4254">
        <v>5</v>
      </c>
      <c r="AB4254" t="str">
        <f t="shared" si="1645"/>
        <v>Ensemble Poster</v>
      </c>
      <c r="AC4254" t="s">
        <v>20118</v>
      </c>
      <c r="AD4254" t="s">
        <v>20119</v>
      </c>
      <c r="AE4254">
        <v>78</v>
      </c>
      <c r="AF4254" t="str">
        <f t="shared" si="1646"/>
        <v>Very Low</v>
      </c>
      <c r="AG4254" t="s">
        <v>9</v>
      </c>
      <c r="AH4254" t="s">
        <v>10</v>
      </c>
      <c r="AI4254" t="s">
        <v>556</v>
      </c>
      <c r="AJ4254" t="str">
        <f t="shared" si="1647"/>
        <v>Adult</v>
      </c>
      <c r="AK4254">
        <v>2000000</v>
      </c>
      <c r="AL4254" t="str">
        <f t="shared" si="1648"/>
        <v>Low Budget</v>
      </c>
      <c r="AM4254">
        <v>1972</v>
      </c>
      <c r="AN4254">
        <f t="shared" si="1649"/>
        <v>53</v>
      </c>
      <c r="AO4254" t="str">
        <f t="shared" si="1650"/>
        <v>Old Classic</v>
      </c>
      <c r="AP4254">
        <v>300</v>
      </c>
      <c r="AQ4254" t="str">
        <f t="shared" si="1651"/>
        <v>Very Low</v>
      </c>
      <c r="AR4254">
        <v>6.8</v>
      </c>
      <c r="AS4254" t="str">
        <f t="shared" si="1652"/>
        <v>Average</v>
      </c>
      <c r="AT4254">
        <v>1.85</v>
      </c>
      <c r="AU4254" t="str">
        <f t="shared" si="1653"/>
        <v>HDTV / Widescreen</v>
      </c>
      <c r="AV4254">
        <v>0</v>
      </c>
      <c r="AW4254" t="str">
        <f t="shared" si="1654"/>
        <v>Very Low</v>
      </c>
    </row>
    <row r="4255" spans="1:49" x14ac:dyDescent="0.3">
      <c r="A4255" t="s">
        <v>718</v>
      </c>
      <c r="B4255" t="s">
        <v>20120</v>
      </c>
      <c r="C4255">
        <v>127</v>
      </c>
      <c r="D4255" t="str">
        <f t="shared" si="1634"/>
        <v>Low</v>
      </c>
      <c r="E4255">
        <v>129</v>
      </c>
      <c r="F4255" t="str">
        <f t="shared" si="1635"/>
        <v>2h 9m</v>
      </c>
      <c r="G4255" t="str">
        <f t="shared" si="1636"/>
        <v>Long Movie</v>
      </c>
      <c r="H4255">
        <v>89</v>
      </c>
      <c r="I4255" t="str">
        <f t="shared" si="1637"/>
        <v>Very Low</v>
      </c>
      <c r="J4255">
        <v>161</v>
      </c>
      <c r="K4255" t="str">
        <f t="shared" si="1638"/>
        <v>Very Low</v>
      </c>
      <c r="L4255" t="s">
        <v>20121</v>
      </c>
      <c r="M4255">
        <v>3000</v>
      </c>
      <c r="N4255" t="str">
        <f t="shared" si="1639"/>
        <v>Low</v>
      </c>
      <c r="O4255">
        <f t="shared" si="1664"/>
        <v>14673301</v>
      </c>
      <c r="P4255" t="str">
        <f t="shared" si="1640"/>
        <v>Average</v>
      </c>
      <c r="Q4255" t="s">
        <v>1906</v>
      </c>
      <c r="R4255" t="str">
        <f t="shared" si="1641"/>
        <v>Crime</v>
      </c>
      <c r="S4255">
        <f t="shared" si="1642"/>
        <v>2</v>
      </c>
      <c r="T4255" t="s">
        <v>1660</v>
      </c>
      <c r="U4255" t="s">
        <v>20122</v>
      </c>
      <c r="V4255">
        <v>215086</v>
      </c>
      <c r="W4255" t="str">
        <f t="shared" si="1643"/>
        <v>High</v>
      </c>
      <c r="X4255">
        <v>3833</v>
      </c>
      <c r="Y4255" t="str">
        <f t="shared" si="1644"/>
        <v>Low</v>
      </c>
      <c r="Z4255" t="s">
        <v>20123</v>
      </c>
      <c r="AA4255">
        <v>0</v>
      </c>
      <c r="AB4255" t="str">
        <f t="shared" si="1645"/>
        <v>Symbolic Poster</v>
      </c>
      <c r="AC4255" t="s">
        <v>20124</v>
      </c>
      <c r="AD4255" t="s">
        <v>20125</v>
      </c>
      <c r="AE4255">
        <v>471</v>
      </c>
      <c r="AF4255" t="str">
        <f t="shared" si="1646"/>
        <v>Very Low</v>
      </c>
      <c r="AG4255" t="s">
        <v>9</v>
      </c>
      <c r="AH4255" t="s">
        <v>10</v>
      </c>
      <c r="AI4255" t="s">
        <v>4801</v>
      </c>
      <c r="AJ4255" t="str">
        <f t="shared" si="1647"/>
        <v>No Rating</v>
      </c>
      <c r="AK4255">
        <v>2000000</v>
      </c>
      <c r="AL4255" t="str">
        <f t="shared" si="1648"/>
        <v>Low Budget</v>
      </c>
      <c r="AM4255">
        <v>1962</v>
      </c>
      <c r="AN4255">
        <f t="shared" si="1649"/>
        <v>63</v>
      </c>
      <c r="AO4255" t="str">
        <f t="shared" si="1650"/>
        <v>Old Classic</v>
      </c>
      <c r="AP4255">
        <v>226</v>
      </c>
      <c r="AQ4255" t="str">
        <f t="shared" si="1651"/>
        <v>Very Low</v>
      </c>
      <c r="AR4255">
        <v>8.4</v>
      </c>
      <c r="AS4255" t="str">
        <f t="shared" si="1652"/>
        <v>Excellent</v>
      </c>
      <c r="AT4255">
        <v>1.85</v>
      </c>
      <c r="AU4255" t="str">
        <f t="shared" si="1653"/>
        <v>HDTV / Widescreen</v>
      </c>
      <c r="AV4255">
        <v>15000</v>
      </c>
      <c r="AW4255" t="str">
        <f t="shared" si="1654"/>
        <v>Medium</v>
      </c>
    </row>
    <row r="4256" spans="1:49" x14ac:dyDescent="0.3">
      <c r="A4256" t="s">
        <v>718</v>
      </c>
      <c r="B4256" t="s">
        <v>816</v>
      </c>
      <c r="C4256">
        <v>177</v>
      </c>
      <c r="D4256" t="str">
        <f t="shared" si="1634"/>
        <v>Low</v>
      </c>
      <c r="E4256">
        <v>87</v>
      </c>
      <c r="F4256" t="str">
        <f t="shared" si="1635"/>
        <v>1h 27m</v>
      </c>
      <c r="G4256" t="str">
        <f t="shared" si="1636"/>
        <v>Featurette</v>
      </c>
      <c r="H4256">
        <v>750</v>
      </c>
      <c r="I4256" t="str">
        <f t="shared" si="1637"/>
        <v>Very Low</v>
      </c>
      <c r="J4256">
        <v>41</v>
      </c>
      <c r="K4256" t="str">
        <f t="shared" si="1638"/>
        <v>Very Low</v>
      </c>
      <c r="L4256" t="s">
        <v>713</v>
      </c>
      <c r="M4256">
        <v>745</v>
      </c>
      <c r="N4256" t="str">
        <f t="shared" si="1639"/>
        <v>Low</v>
      </c>
      <c r="O4256">
        <v>9003011</v>
      </c>
      <c r="P4256" t="str">
        <f t="shared" si="1640"/>
        <v>Flop</v>
      </c>
      <c r="Q4256" t="s">
        <v>198</v>
      </c>
      <c r="R4256" t="str">
        <f t="shared" si="1641"/>
        <v>Action</v>
      </c>
      <c r="S4256">
        <f t="shared" si="1642"/>
        <v>4</v>
      </c>
      <c r="T4256" t="s">
        <v>14836</v>
      </c>
      <c r="U4256" t="s">
        <v>20126</v>
      </c>
      <c r="V4256">
        <v>133966</v>
      </c>
      <c r="W4256" t="str">
        <f t="shared" si="1643"/>
        <v>Medium</v>
      </c>
      <c r="X4256">
        <v>1396</v>
      </c>
      <c r="Y4256" t="str">
        <f t="shared" si="1644"/>
        <v>Low</v>
      </c>
      <c r="Z4256" t="s">
        <v>20127</v>
      </c>
      <c r="AA4256">
        <v>0</v>
      </c>
      <c r="AB4256" t="str">
        <f t="shared" si="1645"/>
        <v>Symbolic Poster</v>
      </c>
      <c r="AC4256" t="s">
        <v>20128</v>
      </c>
      <c r="AD4256" t="s">
        <v>20129</v>
      </c>
      <c r="AE4256">
        <v>294</v>
      </c>
      <c r="AF4256" t="str">
        <f t="shared" si="1646"/>
        <v>Very Low</v>
      </c>
      <c r="AG4256" t="s">
        <v>9</v>
      </c>
      <c r="AH4256" t="s">
        <v>341</v>
      </c>
      <c r="AI4256" t="s">
        <v>556</v>
      </c>
      <c r="AJ4256" t="str">
        <f t="shared" si="1647"/>
        <v>Adult</v>
      </c>
      <c r="AK4256">
        <v>2000000</v>
      </c>
      <c r="AL4256" t="str">
        <f t="shared" si="1648"/>
        <v>Low Budget</v>
      </c>
      <c r="AM4256">
        <v>1981</v>
      </c>
      <c r="AN4256">
        <f t="shared" si="1649"/>
        <v>44</v>
      </c>
      <c r="AO4256" t="str">
        <f t="shared" si="1650"/>
        <v>Old Classic</v>
      </c>
      <c r="AP4256">
        <v>531</v>
      </c>
      <c r="AQ4256" t="str">
        <f t="shared" si="1651"/>
        <v>Very Low</v>
      </c>
      <c r="AR4256">
        <v>7.6</v>
      </c>
      <c r="AS4256" t="str">
        <f t="shared" si="1652"/>
        <v>Good</v>
      </c>
      <c r="AT4256">
        <v>2.35</v>
      </c>
      <c r="AU4256" t="str">
        <f t="shared" si="1653"/>
        <v>Cinematic Widescreen</v>
      </c>
      <c r="AV4256">
        <v>0</v>
      </c>
      <c r="AW4256" t="str">
        <f t="shared" si="1654"/>
        <v>Very Low</v>
      </c>
    </row>
    <row r="4257" spans="1:49" x14ac:dyDescent="0.3">
      <c r="A4257" t="s">
        <v>0</v>
      </c>
      <c r="B4257" t="s">
        <v>20130</v>
      </c>
      <c r="C4257">
        <v>77</v>
      </c>
      <c r="D4257" t="str">
        <f t="shared" si="1634"/>
        <v>Low</v>
      </c>
      <c r="E4257">
        <v>102</v>
      </c>
      <c r="F4257" t="str">
        <f t="shared" si="1635"/>
        <v>1h 42m</v>
      </c>
      <c r="G4257" t="str">
        <f t="shared" si="1636"/>
        <v>Standard Movie</v>
      </c>
      <c r="H4257">
        <v>32</v>
      </c>
      <c r="I4257" t="str">
        <f t="shared" si="1637"/>
        <v>Very Low</v>
      </c>
      <c r="J4257">
        <v>75</v>
      </c>
      <c r="K4257" t="str">
        <f t="shared" si="1638"/>
        <v>Very Low</v>
      </c>
      <c r="L4257" t="s">
        <v>16293</v>
      </c>
      <c r="M4257">
        <v>483</v>
      </c>
      <c r="N4257" t="str">
        <f t="shared" si="1639"/>
        <v>Low</v>
      </c>
      <c r="O4257">
        <v>11546543</v>
      </c>
      <c r="P4257" t="str">
        <f t="shared" si="1640"/>
        <v>Average</v>
      </c>
      <c r="Q4257" t="s">
        <v>2107</v>
      </c>
      <c r="R4257" t="str">
        <f t="shared" si="1641"/>
        <v>Action</v>
      </c>
      <c r="S4257">
        <f t="shared" si="1642"/>
        <v>2</v>
      </c>
      <c r="T4257" t="s">
        <v>6854</v>
      </c>
      <c r="U4257" t="s">
        <v>20131</v>
      </c>
      <c r="V4257">
        <v>34520</v>
      </c>
      <c r="W4257" t="str">
        <f t="shared" si="1643"/>
        <v>Low</v>
      </c>
      <c r="X4257">
        <v>768</v>
      </c>
      <c r="Y4257" t="str">
        <f t="shared" si="1644"/>
        <v>Very Low</v>
      </c>
      <c r="Z4257" t="s">
        <v>20132</v>
      </c>
      <c r="AA4257">
        <v>1</v>
      </c>
      <c r="AB4257" t="str">
        <f t="shared" si="1645"/>
        <v>Solo Star Poster</v>
      </c>
      <c r="AC4257" t="s">
        <v>20133</v>
      </c>
      <c r="AD4257" t="s">
        <v>20134</v>
      </c>
      <c r="AE4257">
        <v>146</v>
      </c>
      <c r="AF4257" t="str">
        <f t="shared" si="1646"/>
        <v>Very Low</v>
      </c>
      <c r="AG4257" t="s">
        <v>7212</v>
      </c>
      <c r="AH4257" t="s">
        <v>3830</v>
      </c>
      <c r="AI4257" t="s">
        <v>556</v>
      </c>
      <c r="AJ4257" t="str">
        <f t="shared" si="1647"/>
        <v>Adult</v>
      </c>
      <c r="AK4257">
        <v>2000000</v>
      </c>
      <c r="AL4257" t="str">
        <f t="shared" si="1648"/>
        <v>Low Budget</v>
      </c>
      <c r="AM4257">
        <v>1994</v>
      </c>
      <c r="AN4257">
        <f t="shared" si="1649"/>
        <v>31</v>
      </c>
      <c r="AO4257" t="str">
        <f t="shared" si="1650"/>
        <v>Old Classic</v>
      </c>
      <c r="AP4257">
        <v>147</v>
      </c>
      <c r="AQ4257" t="str">
        <f t="shared" si="1651"/>
        <v>Very Low</v>
      </c>
      <c r="AR4257">
        <v>7.6</v>
      </c>
      <c r="AS4257" t="str">
        <f t="shared" si="1652"/>
        <v>Good</v>
      </c>
      <c r="AT4257">
        <v>2.35</v>
      </c>
      <c r="AU4257" t="str">
        <f t="shared" si="1653"/>
        <v>Cinematic Widescreen</v>
      </c>
      <c r="AV4257">
        <v>0</v>
      </c>
      <c r="AW4257" t="str">
        <f t="shared" si="1654"/>
        <v>Very Low</v>
      </c>
    </row>
    <row r="4258" spans="1:49" x14ac:dyDescent="0.3">
      <c r="A4258" t="s">
        <v>718</v>
      </c>
      <c r="B4258" t="s">
        <v>3698</v>
      </c>
      <c r="C4258">
        <v>103</v>
      </c>
      <c r="D4258" t="str">
        <f t="shared" si="1634"/>
        <v>Low</v>
      </c>
      <c r="E4258">
        <v>152</v>
      </c>
      <c r="F4258" t="str">
        <f t="shared" si="1635"/>
        <v>2h 32m</v>
      </c>
      <c r="G4258" t="str">
        <f t="shared" si="1636"/>
        <v>Long Movie</v>
      </c>
      <c r="H4258">
        <v>0</v>
      </c>
      <c r="I4258" t="str">
        <f t="shared" si="1637"/>
        <v>Very Low</v>
      </c>
      <c r="J4258">
        <v>177</v>
      </c>
      <c r="K4258" t="str">
        <f t="shared" si="1638"/>
        <v>Very Low</v>
      </c>
      <c r="L4258" t="s">
        <v>4794</v>
      </c>
      <c r="M4258">
        <v>618</v>
      </c>
      <c r="N4258" t="str">
        <f t="shared" si="1639"/>
        <v>Low</v>
      </c>
      <c r="O4258">
        <f>O4257</f>
        <v>11546543</v>
      </c>
      <c r="P4258" t="str">
        <f t="shared" si="1640"/>
        <v>Average</v>
      </c>
      <c r="Q4258" t="s">
        <v>4795</v>
      </c>
      <c r="R4258" t="str">
        <f t="shared" si="1641"/>
        <v>Crime</v>
      </c>
      <c r="S4258">
        <f t="shared" si="1642"/>
        <v>3</v>
      </c>
      <c r="T4258" t="s">
        <v>4796</v>
      </c>
      <c r="U4258" t="s">
        <v>4797</v>
      </c>
      <c r="V4258">
        <v>67825</v>
      </c>
      <c r="W4258" t="str">
        <f t="shared" si="1643"/>
        <v>Medium</v>
      </c>
      <c r="X4258">
        <v>1404</v>
      </c>
      <c r="Y4258" t="str">
        <f t="shared" si="1644"/>
        <v>Low</v>
      </c>
      <c r="Z4258" t="s">
        <v>4798</v>
      </c>
      <c r="AA4258">
        <v>0</v>
      </c>
      <c r="AB4258" t="str">
        <f t="shared" si="1645"/>
        <v>Symbolic Poster</v>
      </c>
      <c r="AC4258" t="s">
        <v>4799</v>
      </c>
      <c r="AD4258" t="s">
        <v>4800</v>
      </c>
      <c r="AE4258">
        <v>207</v>
      </c>
      <c r="AF4258" t="str">
        <f t="shared" si="1646"/>
        <v>Very Low</v>
      </c>
      <c r="AG4258" t="s">
        <v>9</v>
      </c>
      <c r="AH4258" t="s">
        <v>28</v>
      </c>
      <c r="AI4258" t="s">
        <v>4801</v>
      </c>
      <c r="AJ4258" t="str">
        <f t="shared" si="1647"/>
        <v>No Rating</v>
      </c>
      <c r="AK4258">
        <v>2000000</v>
      </c>
      <c r="AL4258" t="str">
        <f t="shared" si="1648"/>
        <v>Low Budget</v>
      </c>
      <c r="AM4258">
        <v>1962</v>
      </c>
      <c r="AN4258">
        <f t="shared" si="1649"/>
        <v>63</v>
      </c>
      <c r="AO4258" t="str">
        <f t="shared" si="1650"/>
        <v>Old Classic</v>
      </c>
      <c r="AP4258">
        <v>367</v>
      </c>
      <c r="AQ4258" t="str">
        <f t="shared" si="1651"/>
        <v>Very Low</v>
      </c>
      <c r="AR4258">
        <v>7.7</v>
      </c>
      <c r="AS4258" t="str">
        <f t="shared" si="1652"/>
        <v>Good</v>
      </c>
      <c r="AT4258">
        <v>1.66</v>
      </c>
      <c r="AU4258" t="str">
        <f t="shared" si="1653"/>
        <v/>
      </c>
      <c r="AV4258">
        <v>0</v>
      </c>
      <c r="AW4258" t="str">
        <f t="shared" si="1654"/>
        <v>Very Low</v>
      </c>
    </row>
    <row r="4259" spans="1:49" x14ac:dyDescent="0.3">
      <c r="A4259" t="s">
        <v>0</v>
      </c>
      <c r="B4259" t="s">
        <v>8388</v>
      </c>
      <c r="C4259">
        <v>123</v>
      </c>
      <c r="D4259" t="str">
        <f t="shared" si="1634"/>
        <v>Low</v>
      </c>
      <c r="E4259">
        <v>118</v>
      </c>
      <c r="F4259" t="str">
        <f t="shared" si="1635"/>
        <v>1h 58m</v>
      </c>
      <c r="G4259" t="str">
        <f t="shared" si="1636"/>
        <v>Standard Movie</v>
      </c>
      <c r="H4259">
        <v>108</v>
      </c>
      <c r="I4259" t="str">
        <f t="shared" si="1637"/>
        <v>Very Low</v>
      </c>
      <c r="J4259">
        <v>103</v>
      </c>
      <c r="K4259" t="str">
        <f t="shared" si="1638"/>
        <v>Very Low</v>
      </c>
      <c r="L4259" t="s">
        <v>11231</v>
      </c>
      <c r="M4259">
        <v>173</v>
      </c>
      <c r="N4259" t="str">
        <f t="shared" si="1639"/>
        <v>Low</v>
      </c>
      <c r="O4259">
        <v>11533945</v>
      </c>
      <c r="P4259" t="str">
        <f t="shared" si="1640"/>
        <v>Average</v>
      </c>
      <c r="Q4259" t="s">
        <v>15045</v>
      </c>
      <c r="R4259" t="str">
        <f t="shared" si="1641"/>
        <v>Biography</v>
      </c>
      <c r="S4259">
        <f t="shared" si="1642"/>
        <v>4</v>
      </c>
      <c r="T4259" t="s">
        <v>20135</v>
      </c>
      <c r="U4259" t="s">
        <v>20136</v>
      </c>
      <c r="V4259">
        <v>77551</v>
      </c>
      <c r="W4259" t="str">
        <f t="shared" si="1643"/>
        <v>Medium</v>
      </c>
      <c r="X4259">
        <v>563</v>
      </c>
      <c r="Y4259" t="str">
        <f t="shared" si="1644"/>
        <v>Very Low</v>
      </c>
      <c r="Z4259" t="s">
        <v>20137</v>
      </c>
      <c r="AA4259">
        <v>0</v>
      </c>
      <c r="AB4259" t="str">
        <f t="shared" si="1645"/>
        <v>Symbolic Poster</v>
      </c>
      <c r="AC4259" t="s">
        <v>20138</v>
      </c>
      <c r="AD4259" t="s">
        <v>20139</v>
      </c>
      <c r="AE4259">
        <v>434</v>
      </c>
      <c r="AF4259" t="str">
        <f t="shared" si="1646"/>
        <v>Very Low</v>
      </c>
      <c r="AG4259" t="s">
        <v>9</v>
      </c>
      <c r="AH4259" t="s">
        <v>10</v>
      </c>
      <c r="AI4259" t="s">
        <v>556</v>
      </c>
      <c r="AJ4259" t="str">
        <f t="shared" si="1647"/>
        <v>Adult</v>
      </c>
      <c r="AK4259">
        <v>2000000</v>
      </c>
      <c r="AL4259" t="str">
        <f t="shared" si="1648"/>
        <v>Low Budget</v>
      </c>
      <c r="AM4259">
        <v>1999</v>
      </c>
      <c r="AN4259">
        <f t="shared" si="1649"/>
        <v>26</v>
      </c>
      <c r="AO4259" t="str">
        <f t="shared" si="1650"/>
        <v>Old Classic</v>
      </c>
      <c r="AP4259">
        <v>148</v>
      </c>
      <c r="AQ4259" t="str">
        <f t="shared" si="1651"/>
        <v>Very Low</v>
      </c>
      <c r="AR4259">
        <v>7.6</v>
      </c>
      <c r="AS4259" t="str">
        <f t="shared" si="1652"/>
        <v>Good</v>
      </c>
      <c r="AT4259">
        <v>1.85</v>
      </c>
      <c r="AU4259" t="str">
        <f t="shared" si="1653"/>
        <v>HDTV / Widescreen</v>
      </c>
      <c r="AV4259">
        <v>0</v>
      </c>
      <c r="AW4259" t="str">
        <f t="shared" si="1654"/>
        <v>Very Low</v>
      </c>
    </row>
    <row r="4260" spans="1:49" x14ac:dyDescent="0.3">
      <c r="A4260" t="s">
        <v>0</v>
      </c>
      <c r="B4260" t="s">
        <v>20140</v>
      </c>
      <c r="C4260">
        <v>218</v>
      </c>
      <c r="D4260" t="str">
        <f t="shared" si="1634"/>
        <v>Medium</v>
      </c>
      <c r="E4260">
        <v>86</v>
      </c>
      <c r="F4260" t="str">
        <f t="shared" si="1635"/>
        <v>1h 26m</v>
      </c>
      <c r="G4260" t="str">
        <f t="shared" si="1636"/>
        <v>Featurette</v>
      </c>
      <c r="H4260">
        <v>9</v>
      </c>
      <c r="I4260" t="str">
        <f t="shared" si="1637"/>
        <v>Very Low</v>
      </c>
      <c r="J4260">
        <v>32</v>
      </c>
      <c r="K4260" t="str">
        <f t="shared" si="1638"/>
        <v>Very Low</v>
      </c>
      <c r="L4260" t="s">
        <v>20141</v>
      </c>
      <c r="M4260">
        <v>120</v>
      </c>
      <c r="N4260" t="str">
        <f t="shared" si="1639"/>
        <v>Low</v>
      </c>
      <c r="O4260">
        <v>12555230</v>
      </c>
      <c r="P4260" t="str">
        <f t="shared" si="1640"/>
        <v>Average</v>
      </c>
      <c r="Q4260" t="s">
        <v>6103</v>
      </c>
      <c r="R4260" t="str">
        <f t="shared" si="1641"/>
        <v>Drama</v>
      </c>
      <c r="S4260">
        <f t="shared" si="1642"/>
        <v>4</v>
      </c>
      <c r="T4260" t="s">
        <v>20142</v>
      </c>
      <c r="U4260" t="s">
        <v>20143</v>
      </c>
      <c r="V4260">
        <v>18566</v>
      </c>
      <c r="W4260" t="str">
        <f t="shared" si="1643"/>
        <v>Low</v>
      </c>
      <c r="X4260">
        <v>218</v>
      </c>
      <c r="Y4260" t="str">
        <f t="shared" si="1644"/>
        <v>Very Low</v>
      </c>
      <c r="Z4260" t="s">
        <v>20144</v>
      </c>
      <c r="AA4260">
        <v>0</v>
      </c>
      <c r="AB4260" t="str">
        <f t="shared" si="1645"/>
        <v>Symbolic Poster</v>
      </c>
      <c r="AC4260" t="s">
        <v>20145</v>
      </c>
      <c r="AD4260" t="s">
        <v>20146</v>
      </c>
      <c r="AE4260">
        <v>154</v>
      </c>
      <c r="AF4260" t="str">
        <f t="shared" si="1646"/>
        <v>Very Low</v>
      </c>
      <c r="AG4260" t="s">
        <v>9</v>
      </c>
      <c r="AH4260" t="s">
        <v>1436</v>
      </c>
      <c r="AI4260" t="s">
        <v>556</v>
      </c>
      <c r="AJ4260" t="str">
        <f t="shared" si="1647"/>
        <v>Adult</v>
      </c>
      <c r="AK4260">
        <v>2000000</v>
      </c>
      <c r="AL4260" t="str">
        <f t="shared" si="1648"/>
        <v>Low Budget</v>
      </c>
      <c r="AM4260">
        <v>2011</v>
      </c>
      <c r="AN4260">
        <f t="shared" si="1649"/>
        <v>14</v>
      </c>
      <c r="AO4260" t="str">
        <f t="shared" si="1650"/>
        <v>Modern Classic</v>
      </c>
      <c r="AP4260">
        <v>44</v>
      </c>
      <c r="AQ4260" t="str">
        <f t="shared" si="1651"/>
        <v>Very Low</v>
      </c>
      <c r="AR4260">
        <v>5.3</v>
      </c>
      <c r="AS4260" t="str">
        <f t="shared" si="1652"/>
        <v>Below Average</v>
      </c>
      <c r="AT4260">
        <v>1.85</v>
      </c>
      <c r="AU4260" t="str">
        <f t="shared" si="1653"/>
        <v>HDTV / Widescreen</v>
      </c>
      <c r="AV4260">
        <v>0</v>
      </c>
      <c r="AW4260" t="str">
        <f t="shared" si="1654"/>
        <v>Very Low</v>
      </c>
    </row>
    <row r="4261" spans="1:49" x14ac:dyDescent="0.3">
      <c r="A4261" t="s">
        <v>0</v>
      </c>
      <c r="B4261" t="s">
        <v>1784</v>
      </c>
      <c r="C4261">
        <v>215</v>
      </c>
      <c r="D4261" t="str">
        <f t="shared" si="1634"/>
        <v>Medium</v>
      </c>
      <c r="E4261">
        <v>137</v>
      </c>
      <c r="F4261" t="str">
        <f t="shared" si="1635"/>
        <v>2h 17m</v>
      </c>
      <c r="G4261" t="str">
        <f t="shared" si="1636"/>
        <v>Long Movie</v>
      </c>
      <c r="H4261">
        <v>207</v>
      </c>
      <c r="I4261" t="str">
        <f t="shared" si="1637"/>
        <v>Very Low</v>
      </c>
      <c r="J4261">
        <v>155</v>
      </c>
      <c r="K4261" t="str">
        <f t="shared" si="1638"/>
        <v>Very Low</v>
      </c>
      <c r="L4261" t="s">
        <v>13532</v>
      </c>
      <c r="M4261">
        <v>380</v>
      </c>
      <c r="N4261" t="str">
        <f t="shared" si="1639"/>
        <v>Low</v>
      </c>
      <c r="O4261">
        <v>11284657</v>
      </c>
      <c r="P4261" t="str">
        <f t="shared" si="1640"/>
        <v>Average</v>
      </c>
      <c r="Q4261" t="s">
        <v>4046</v>
      </c>
      <c r="R4261" t="str">
        <f t="shared" si="1641"/>
        <v>Drama</v>
      </c>
      <c r="S4261">
        <f t="shared" si="1642"/>
        <v>2</v>
      </c>
      <c r="T4261" t="s">
        <v>10457</v>
      </c>
      <c r="U4261" t="s">
        <v>20147</v>
      </c>
      <c r="V4261">
        <v>259379</v>
      </c>
      <c r="W4261" t="str">
        <f t="shared" si="1643"/>
        <v>High</v>
      </c>
      <c r="X4261">
        <v>927</v>
      </c>
      <c r="Y4261" t="str">
        <f t="shared" si="1644"/>
        <v>Very Low</v>
      </c>
      <c r="Z4261" t="s">
        <v>11520</v>
      </c>
      <c r="AA4261">
        <v>3</v>
      </c>
      <c r="AB4261" t="str">
        <f t="shared" si="1645"/>
        <v>Duo/Trio Poster</v>
      </c>
      <c r="AC4261" t="s">
        <v>20148</v>
      </c>
      <c r="AD4261" t="s">
        <v>20149</v>
      </c>
      <c r="AE4261">
        <v>407</v>
      </c>
      <c r="AF4261" t="str">
        <f t="shared" si="1646"/>
        <v>Very Low</v>
      </c>
      <c r="AG4261" t="s">
        <v>8702</v>
      </c>
      <c r="AH4261" t="s">
        <v>738</v>
      </c>
      <c r="AI4261" t="s">
        <v>556</v>
      </c>
      <c r="AJ4261" t="str">
        <f t="shared" si="1647"/>
        <v>Adult</v>
      </c>
      <c r="AK4261">
        <v>2000000</v>
      </c>
      <c r="AL4261" t="str">
        <f t="shared" si="1648"/>
        <v>Low Budget</v>
      </c>
      <c r="AM4261">
        <v>2006</v>
      </c>
      <c r="AN4261">
        <f t="shared" si="1649"/>
        <v>19</v>
      </c>
      <c r="AO4261" t="str">
        <f t="shared" si="1650"/>
        <v>Old Classic</v>
      </c>
      <c r="AP4261">
        <v>284</v>
      </c>
      <c r="AQ4261" t="str">
        <f t="shared" si="1651"/>
        <v>Very Low</v>
      </c>
      <c r="AR4261">
        <v>8.5</v>
      </c>
      <c r="AS4261" t="str">
        <f t="shared" si="1652"/>
        <v>Excellent</v>
      </c>
      <c r="AT4261">
        <v>2.35</v>
      </c>
      <c r="AU4261" t="str">
        <f t="shared" si="1653"/>
        <v>Cinematic Widescreen</v>
      </c>
      <c r="AV4261">
        <v>39000</v>
      </c>
      <c r="AW4261" t="str">
        <f t="shared" si="1654"/>
        <v>Medium</v>
      </c>
    </row>
    <row r="4262" spans="1:49" x14ac:dyDescent="0.3">
      <c r="A4262" t="s">
        <v>0</v>
      </c>
      <c r="B4262" t="s">
        <v>18240</v>
      </c>
      <c r="C4262">
        <v>34</v>
      </c>
      <c r="D4262" t="str">
        <f t="shared" si="1634"/>
        <v>Very Low</v>
      </c>
      <c r="E4262">
        <v>129</v>
      </c>
      <c r="F4262" t="str">
        <f t="shared" si="1635"/>
        <v>2h 9m</v>
      </c>
      <c r="G4262" t="str">
        <f t="shared" si="1636"/>
        <v>Long Movie</v>
      </c>
      <c r="H4262">
        <v>589</v>
      </c>
      <c r="I4262" t="str">
        <f t="shared" si="1637"/>
        <v>Very Low</v>
      </c>
      <c r="J4262">
        <v>341</v>
      </c>
      <c r="K4262" t="str">
        <f t="shared" si="1638"/>
        <v>Very Low</v>
      </c>
      <c r="L4262" t="s">
        <v>18240</v>
      </c>
      <c r="M4262">
        <v>690</v>
      </c>
      <c r="N4262" t="str">
        <f t="shared" si="1639"/>
        <v>Low</v>
      </c>
      <c r="O4262">
        <v>34522221</v>
      </c>
      <c r="P4262" t="str">
        <f t="shared" si="1640"/>
        <v>Average</v>
      </c>
      <c r="Q4262" t="s">
        <v>3380</v>
      </c>
      <c r="R4262" t="str">
        <f t="shared" si="1641"/>
        <v>Drama</v>
      </c>
      <c r="S4262">
        <f t="shared" si="1642"/>
        <v>1</v>
      </c>
      <c r="T4262" t="s">
        <v>20150</v>
      </c>
      <c r="U4262" t="s">
        <v>20151</v>
      </c>
      <c r="V4262">
        <v>15401</v>
      </c>
      <c r="W4262" t="str">
        <f t="shared" si="1643"/>
        <v>Low</v>
      </c>
      <c r="X4262">
        <v>2300</v>
      </c>
      <c r="Y4262" t="str">
        <f t="shared" si="1644"/>
        <v>Low</v>
      </c>
      <c r="Z4262" t="s">
        <v>20152</v>
      </c>
      <c r="AA4262">
        <v>7</v>
      </c>
      <c r="AB4262" t="str">
        <f t="shared" si="1645"/>
        <v>Ensemble Poster</v>
      </c>
      <c r="AC4262" t="s">
        <v>20153</v>
      </c>
      <c r="AD4262" t="s">
        <v>20154</v>
      </c>
      <c r="AE4262">
        <v>175</v>
      </c>
      <c r="AF4262" t="str">
        <f t="shared" si="1646"/>
        <v>Very Low</v>
      </c>
      <c r="AG4262" t="s">
        <v>9</v>
      </c>
      <c r="AH4262" t="s">
        <v>10</v>
      </c>
      <c r="AI4262" t="s">
        <v>11</v>
      </c>
      <c r="AJ4262" t="str">
        <f t="shared" si="1647"/>
        <v>Teen</v>
      </c>
      <c r="AK4262">
        <v>2000000</v>
      </c>
      <c r="AL4262" t="str">
        <f t="shared" si="1648"/>
        <v>Low Budget</v>
      </c>
      <c r="AM4262">
        <v>2011</v>
      </c>
      <c r="AN4262">
        <f t="shared" si="1649"/>
        <v>14</v>
      </c>
      <c r="AO4262" t="str">
        <f t="shared" si="1650"/>
        <v>Modern Classic</v>
      </c>
      <c r="AP4262">
        <v>589</v>
      </c>
      <c r="AQ4262" t="str">
        <f t="shared" si="1651"/>
        <v>Very Low</v>
      </c>
      <c r="AR4262">
        <v>7</v>
      </c>
      <c r="AS4262" t="str">
        <f t="shared" si="1652"/>
        <v>Good</v>
      </c>
      <c r="AT4262">
        <v>2.35</v>
      </c>
      <c r="AU4262" t="str">
        <f t="shared" si="1653"/>
        <v>Cinematic Widescreen</v>
      </c>
      <c r="AV4262">
        <v>10000</v>
      </c>
      <c r="AW4262" t="str">
        <f t="shared" si="1654"/>
        <v>Low</v>
      </c>
    </row>
    <row r="4263" spans="1:49" x14ac:dyDescent="0.3">
      <c r="A4263" t="s">
        <v>718</v>
      </c>
      <c r="B4263" t="s">
        <v>20155</v>
      </c>
      <c r="C4263">
        <v>100</v>
      </c>
      <c r="D4263" t="str">
        <f t="shared" si="1634"/>
        <v>Low</v>
      </c>
      <c r="E4263">
        <v>134</v>
      </c>
      <c r="F4263" t="str">
        <f t="shared" si="1635"/>
        <v>2h 14m</v>
      </c>
      <c r="G4263" t="str">
        <f t="shared" si="1636"/>
        <v>Long Movie</v>
      </c>
      <c r="H4263">
        <v>31</v>
      </c>
      <c r="I4263" t="str">
        <f t="shared" si="1637"/>
        <v>Very Low</v>
      </c>
      <c r="J4263">
        <v>366</v>
      </c>
      <c r="K4263" t="str">
        <f t="shared" si="1638"/>
        <v>Very Low</v>
      </c>
      <c r="L4263" t="s">
        <v>9120</v>
      </c>
      <c r="M4263">
        <v>654</v>
      </c>
      <c r="N4263" t="str">
        <f t="shared" si="1639"/>
        <v>Low</v>
      </c>
      <c r="O4263">
        <f t="shared" ref="O4263:O4264" si="1665">O4262</f>
        <v>34522221</v>
      </c>
      <c r="P4263" t="str">
        <f t="shared" si="1640"/>
        <v>Average</v>
      </c>
      <c r="Q4263" t="s">
        <v>3765</v>
      </c>
      <c r="R4263" t="str">
        <f t="shared" si="1641"/>
        <v>Drama</v>
      </c>
      <c r="S4263">
        <f t="shared" si="1642"/>
        <v>2</v>
      </c>
      <c r="T4263" t="s">
        <v>12948</v>
      </c>
      <c r="U4263" t="s">
        <v>20156</v>
      </c>
      <c r="V4263">
        <v>62860</v>
      </c>
      <c r="W4263" t="str">
        <f t="shared" si="1643"/>
        <v>Medium</v>
      </c>
      <c r="X4263">
        <v>2290</v>
      </c>
      <c r="Y4263" t="str">
        <f t="shared" si="1644"/>
        <v>Low</v>
      </c>
      <c r="Z4263" t="s">
        <v>10645</v>
      </c>
      <c r="AA4263">
        <v>1</v>
      </c>
      <c r="AB4263" t="str">
        <f t="shared" si="1645"/>
        <v>Solo Star Poster</v>
      </c>
      <c r="AC4263" t="s">
        <v>20157</v>
      </c>
      <c r="AD4263" t="s">
        <v>20158</v>
      </c>
      <c r="AE4263">
        <v>167</v>
      </c>
      <c r="AF4263" t="str">
        <f t="shared" si="1646"/>
        <v>Very Low</v>
      </c>
      <c r="AG4263" t="s">
        <v>9</v>
      </c>
      <c r="AH4263" t="s">
        <v>10</v>
      </c>
      <c r="AI4263" t="s">
        <v>5584</v>
      </c>
      <c r="AJ4263" t="str">
        <f t="shared" si="1647"/>
        <v>Other/Unknown</v>
      </c>
      <c r="AK4263">
        <v>2000000</v>
      </c>
      <c r="AL4263" t="str">
        <f t="shared" si="1648"/>
        <v>Low Budget</v>
      </c>
      <c r="AM4263">
        <v>1961</v>
      </c>
      <c r="AN4263">
        <f t="shared" si="1649"/>
        <v>64</v>
      </c>
      <c r="AO4263" t="str">
        <f t="shared" si="1650"/>
        <v>Old Classic</v>
      </c>
      <c r="AP4263">
        <v>491</v>
      </c>
      <c r="AQ4263" t="str">
        <f t="shared" si="1651"/>
        <v>Very Low</v>
      </c>
      <c r="AR4263">
        <v>8</v>
      </c>
      <c r="AS4263" t="str">
        <f t="shared" si="1652"/>
        <v>Excellent</v>
      </c>
      <c r="AT4263">
        <v>2.35</v>
      </c>
      <c r="AU4263" t="str">
        <f t="shared" si="1653"/>
        <v>Cinematic Widescreen</v>
      </c>
      <c r="AV4263">
        <v>0</v>
      </c>
      <c r="AW4263" t="str">
        <f t="shared" si="1654"/>
        <v>Very Low</v>
      </c>
    </row>
    <row r="4264" spans="1:49" x14ac:dyDescent="0.3">
      <c r="A4264" t="s">
        <v>718</v>
      </c>
      <c r="B4264" t="s">
        <v>20159</v>
      </c>
      <c r="C4264">
        <v>12</v>
      </c>
      <c r="D4264" t="str">
        <f t="shared" si="1634"/>
        <v>Very Low</v>
      </c>
      <c r="E4264">
        <v>119</v>
      </c>
      <c r="F4264" t="str">
        <f t="shared" si="1635"/>
        <v>1h 59m</v>
      </c>
      <c r="G4264" t="str">
        <f t="shared" si="1636"/>
        <v>Standard Movie</v>
      </c>
      <c r="H4264">
        <v>6</v>
      </c>
      <c r="I4264" t="str">
        <f t="shared" si="1637"/>
        <v>Very Low</v>
      </c>
      <c r="J4264">
        <v>380</v>
      </c>
      <c r="K4264" t="str">
        <f t="shared" si="1638"/>
        <v>Very Low</v>
      </c>
      <c r="L4264" t="s">
        <v>15511</v>
      </c>
      <c r="M4264">
        <v>1000</v>
      </c>
      <c r="N4264" t="str">
        <f t="shared" si="1639"/>
        <v>Low</v>
      </c>
      <c r="O4264">
        <f t="shared" si="1665"/>
        <v>34522221</v>
      </c>
      <c r="P4264" t="str">
        <f t="shared" si="1640"/>
        <v>Average</v>
      </c>
      <c r="Q4264" t="s">
        <v>20160</v>
      </c>
      <c r="R4264" t="str">
        <f t="shared" si="1641"/>
        <v>Adventure</v>
      </c>
      <c r="S4264">
        <f t="shared" si="1642"/>
        <v>4</v>
      </c>
      <c r="T4264" t="s">
        <v>20161</v>
      </c>
      <c r="U4264" t="s">
        <v>20162</v>
      </c>
      <c r="V4264">
        <v>2269</v>
      </c>
      <c r="W4264" t="str">
        <f t="shared" si="1643"/>
        <v>Very Low</v>
      </c>
      <c r="X4264">
        <v>2555</v>
      </c>
      <c r="Y4264" t="str">
        <f t="shared" si="1644"/>
        <v>Low</v>
      </c>
      <c r="Z4264" t="s">
        <v>20163</v>
      </c>
      <c r="AA4264">
        <v>8</v>
      </c>
      <c r="AB4264" t="str">
        <f t="shared" si="1645"/>
        <v>Ensemble Poster</v>
      </c>
      <c r="AC4264" t="s">
        <v>20164</v>
      </c>
      <c r="AD4264" t="s">
        <v>20165</v>
      </c>
      <c r="AE4264">
        <v>34</v>
      </c>
      <c r="AF4264" t="str">
        <f t="shared" si="1646"/>
        <v>Very Low</v>
      </c>
      <c r="AG4264" t="s">
        <v>9</v>
      </c>
      <c r="AH4264" t="s">
        <v>10</v>
      </c>
      <c r="AI4264" t="s">
        <v>15909</v>
      </c>
      <c r="AJ4264" t="str">
        <f t="shared" si="1647"/>
        <v>Other/Unknown</v>
      </c>
      <c r="AK4264">
        <v>1614000</v>
      </c>
      <c r="AL4264" t="str">
        <f t="shared" si="1648"/>
        <v>Low Budget</v>
      </c>
      <c r="AM4264">
        <v>1940</v>
      </c>
      <c r="AN4264">
        <f t="shared" si="1649"/>
        <v>85</v>
      </c>
      <c r="AO4264" t="str">
        <f t="shared" si="1650"/>
        <v>Old Classic</v>
      </c>
      <c r="AP4264">
        <v>760</v>
      </c>
      <c r="AQ4264" t="str">
        <f t="shared" si="1651"/>
        <v>Very Low</v>
      </c>
      <c r="AR4264">
        <v>7.1</v>
      </c>
      <c r="AS4264" t="str">
        <f t="shared" si="1652"/>
        <v>Good</v>
      </c>
      <c r="AT4264">
        <v>1.37</v>
      </c>
      <c r="AU4264" t="str">
        <f t="shared" si="1653"/>
        <v>Classic</v>
      </c>
      <c r="AV4264">
        <v>236</v>
      </c>
      <c r="AW4264" t="str">
        <f t="shared" si="1654"/>
        <v>Very Low</v>
      </c>
    </row>
    <row r="4265" spans="1:49" x14ac:dyDescent="0.3">
      <c r="A4265" t="s">
        <v>0</v>
      </c>
      <c r="B4265" t="s">
        <v>20166</v>
      </c>
      <c r="C4265">
        <v>167</v>
      </c>
      <c r="D4265" t="str">
        <f t="shared" si="1634"/>
        <v>Low</v>
      </c>
      <c r="E4265">
        <v>80</v>
      </c>
      <c r="F4265" t="str">
        <f t="shared" si="1635"/>
        <v>1h 20m</v>
      </c>
      <c r="G4265" t="str">
        <f t="shared" si="1636"/>
        <v>Featurette</v>
      </c>
      <c r="H4265">
        <v>162</v>
      </c>
      <c r="I4265" t="str">
        <f t="shared" si="1637"/>
        <v>Very Low</v>
      </c>
      <c r="J4265">
        <v>0</v>
      </c>
      <c r="K4265" t="str">
        <f t="shared" si="1638"/>
        <v>Very Low</v>
      </c>
      <c r="L4265" t="s">
        <v>20167</v>
      </c>
      <c r="M4265">
        <v>23</v>
      </c>
      <c r="N4265" t="str">
        <f t="shared" si="1639"/>
        <v>Low</v>
      </c>
      <c r="O4265">
        <v>7002255</v>
      </c>
      <c r="P4265" t="str">
        <f t="shared" si="1640"/>
        <v>Flop</v>
      </c>
      <c r="Q4265" t="s">
        <v>20168</v>
      </c>
      <c r="R4265" t="str">
        <f t="shared" si="1641"/>
        <v>Animation</v>
      </c>
      <c r="S4265">
        <f t="shared" si="1642"/>
        <v>3</v>
      </c>
      <c r="T4265" t="s">
        <v>20169</v>
      </c>
      <c r="U4265" t="s">
        <v>20170</v>
      </c>
      <c r="V4265">
        <v>42462</v>
      </c>
      <c r="W4265" t="str">
        <f t="shared" si="1643"/>
        <v>Low</v>
      </c>
      <c r="X4265">
        <v>29</v>
      </c>
      <c r="Y4265" t="str">
        <f t="shared" si="1644"/>
        <v>Very Low</v>
      </c>
      <c r="Z4265" t="s">
        <v>20171</v>
      </c>
      <c r="AA4265">
        <v>0</v>
      </c>
      <c r="AB4265" t="str">
        <f t="shared" si="1645"/>
        <v>Symbolic Poster</v>
      </c>
      <c r="AC4265" t="s">
        <v>20172</v>
      </c>
      <c r="AD4265" t="s">
        <v>20173</v>
      </c>
      <c r="AE4265">
        <v>312</v>
      </c>
      <c r="AF4265" t="str">
        <f t="shared" si="1646"/>
        <v>Very Low</v>
      </c>
      <c r="AG4265" t="s">
        <v>1435</v>
      </c>
      <c r="AH4265" t="s">
        <v>1436</v>
      </c>
      <c r="AI4265" t="s">
        <v>11</v>
      </c>
      <c r="AJ4265" t="str">
        <f t="shared" si="1647"/>
        <v>Teen</v>
      </c>
      <c r="AK4265">
        <v>9500000</v>
      </c>
      <c r="AL4265" t="str">
        <f t="shared" si="1648"/>
        <v>Low Budget</v>
      </c>
      <c r="AM4265">
        <v>2003</v>
      </c>
      <c r="AN4265">
        <f t="shared" si="1649"/>
        <v>22</v>
      </c>
      <c r="AO4265" t="str">
        <f t="shared" si="1650"/>
        <v>Old Classic</v>
      </c>
      <c r="AP4265">
        <v>6</v>
      </c>
      <c r="AQ4265" t="str">
        <f t="shared" si="1651"/>
        <v>Very Low</v>
      </c>
      <c r="AR4265">
        <v>7.8</v>
      </c>
      <c r="AS4265" t="str">
        <f t="shared" si="1652"/>
        <v>Good</v>
      </c>
      <c r="AT4265">
        <v>1.66</v>
      </c>
      <c r="AU4265" t="str">
        <f t="shared" si="1653"/>
        <v/>
      </c>
      <c r="AV4265">
        <v>0</v>
      </c>
      <c r="AW4265" t="str">
        <f t="shared" si="1654"/>
        <v>Very Low</v>
      </c>
    </row>
    <row r="4266" spans="1:49" x14ac:dyDescent="0.3">
      <c r="A4266" t="s">
        <v>0</v>
      </c>
      <c r="B4266" t="s">
        <v>20174</v>
      </c>
      <c r="C4266">
        <v>56</v>
      </c>
      <c r="D4266" t="str">
        <f t="shared" si="1634"/>
        <v>Low</v>
      </c>
      <c r="E4266">
        <v>89</v>
      </c>
      <c r="F4266" t="str">
        <f t="shared" si="1635"/>
        <v>1h 29m</v>
      </c>
      <c r="G4266" t="str">
        <f t="shared" si="1636"/>
        <v>Featurette</v>
      </c>
      <c r="H4266">
        <v>149</v>
      </c>
      <c r="I4266" t="str">
        <f t="shared" si="1637"/>
        <v>Very Low</v>
      </c>
      <c r="J4266">
        <v>580</v>
      </c>
      <c r="K4266" t="str">
        <f t="shared" si="1638"/>
        <v>Very Low</v>
      </c>
      <c r="L4266" t="s">
        <v>4548</v>
      </c>
      <c r="M4266">
        <v>912</v>
      </c>
      <c r="N4266" t="str">
        <f t="shared" si="1639"/>
        <v>Low</v>
      </c>
      <c r="O4266">
        <v>6719300</v>
      </c>
      <c r="P4266" t="str">
        <f t="shared" si="1640"/>
        <v>Flop</v>
      </c>
      <c r="Q4266" t="s">
        <v>2498</v>
      </c>
      <c r="R4266" t="str">
        <f t="shared" si="1641"/>
        <v>Comedy</v>
      </c>
      <c r="S4266">
        <f t="shared" si="1642"/>
        <v>2</v>
      </c>
      <c r="T4266" t="s">
        <v>8563</v>
      </c>
      <c r="U4266" t="s">
        <v>20175</v>
      </c>
      <c r="V4266">
        <v>8224</v>
      </c>
      <c r="W4266" t="str">
        <f t="shared" si="1643"/>
        <v>Very Low</v>
      </c>
      <c r="X4266">
        <v>3163</v>
      </c>
      <c r="Y4266" t="str">
        <f t="shared" si="1644"/>
        <v>Low</v>
      </c>
      <c r="Z4266" t="s">
        <v>3517</v>
      </c>
      <c r="AA4266">
        <v>3</v>
      </c>
      <c r="AB4266" t="str">
        <f t="shared" si="1645"/>
        <v>Duo/Trio Poster</v>
      </c>
      <c r="AC4266" t="s">
        <v>20176</v>
      </c>
      <c r="AD4266" t="s">
        <v>20177</v>
      </c>
      <c r="AE4266">
        <v>132</v>
      </c>
      <c r="AF4266" t="str">
        <f t="shared" si="1646"/>
        <v>Very Low</v>
      </c>
      <c r="AG4266" t="s">
        <v>9</v>
      </c>
      <c r="AH4266" t="s">
        <v>239</v>
      </c>
      <c r="AI4266" t="s">
        <v>11</v>
      </c>
      <c r="AJ4266" t="str">
        <f t="shared" si="1647"/>
        <v>Teen</v>
      </c>
      <c r="AK4266">
        <v>2000000</v>
      </c>
      <c r="AL4266" t="str">
        <f t="shared" si="1648"/>
        <v>Low Budget</v>
      </c>
      <c r="AM4266">
        <v>1998</v>
      </c>
      <c r="AN4266">
        <f t="shared" si="1649"/>
        <v>27</v>
      </c>
      <c r="AO4266" t="str">
        <f t="shared" si="1650"/>
        <v>Old Classic</v>
      </c>
      <c r="AP4266">
        <v>752</v>
      </c>
      <c r="AQ4266" t="str">
        <f t="shared" si="1651"/>
        <v>Very Low</v>
      </c>
      <c r="AR4266">
        <v>7.2</v>
      </c>
      <c r="AS4266" t="str">
        <f t="shared" si="1652"/>
        <v>Good</v>
      </c>
      <c r="AT4266">
        <v>1.85</v>
      </c>
      <c r="AU4266" t="str">
        <f t="shared" si="1653"/>
        <v>HDTV / Widescreen</v>
      </c>
      <c r="AV4266">
        <v>0</v>
      </c>
      <c r="AW4266" t="str">
        <f t="shared" si="1654"/>
        <v>Very Low</v>
      </c>
    </row>
    <row r="4267" spans="1:49" x14ac:dyDescent="0.3">
      <c r="A4267" t="s">
        <v>0</v>
      </c>
      <c r="B4267" t="s">
        <v>16693</v>
      </c>
      <c r="C4267">
        <v>180</v>
      </c>
      <c r="D4267" t="str">
        <f t="shared" si="1634"/>
        <v>Low</v>
      </c>
      <c r="E4267">
        <v>101</v>
      </c>
      <c r="F4267" t="str">
        <f t="shared" si="1635"/>
        <v>1h 41m</v>
      </c>
      <c r="G4267" t="str">
        <f t="shared" si="1636"/>
        <v>Standard Movie</v>
      </c>
      <c r="H4267">
        <v>30</v>
      </c>
      <c r="I4267" t="str">
        <f t="shared" si="1637"/>
        <v>Very Low</v>
      </c>
      <c r="J4267">
        <v>92</v>
      </c>
      <c r="K4267" t="str">
        <f t="shared" si="1638"/>
        <v>Very Low</v>
      </c>
      <c r="L4267" t="s">
        <v>20178</v>
      </c>
      <c r="M4267">
        <v>14000</v>
      </c>
      <c r="N4267" t="str">
        <f t="shared" si="1639"/>
        <v>Medium</v>
      </c>
      <c r="O4267">
        <v>6003587</v>
      </c>
      <c r="P4267" t="str">
        <f t="shared" si="1640"/>
        <v>Flop</v>
      </c>
      <c r="Q4267" t="s">
        <v>4138</v>
      </c>
      <c r="R4267" t="str">
        <f t="shared" si="1641"/>
        <v>Biography</v>
      </c>
      <c r="S4267">
        <f t="shared" si="1642"/>
        <v>3</v>
      </c>
      <c r="T4267" t="s">
        <v>671</v>
      </c>
      <c r="U4267" t="s">
        <v>20179</v>
      </c>
      <c r="V4267">
        <v>41999</v>
      </c>
      <c r="W4267" t="str">
        <f t="shared" si="1643"/>
        <v>Low</v>
      </c>
      <c r="X4267">
        <v>14412</v>
      </c>
      <c r="Y4267" t="str">
        <f t="shared" si="1644"/>
        <v>Medium</v>
      </c>
      <c r="Z4267" t="s">
        <v>20180</v>
      </c>
      <c r="AA4267">
        <v>0</v>
      </c>
      <c r="AB4267" t="str">
        <f t="shared" si="1645"/>
        <v>Symbolic Poster</v>
      </c>
      <c r="AC4267" t="s">
        <v>20181</v>
      </c>
      <c r="AD4267" t="s">
        <v>20182</v>
      </c>
      <c r="AE4267">
        <v>226</v>
      </c>
      <c r="AF4267" t="str">
        <f t="shared" si="1646"/>
        <v>Very Low</v>
      </c>
      <c r="AG4267" t="s">
        <v>9</v>
      </c>
      <c r="AH4267" t="s">
        <v>10</v>
      </c>
      <c r="AI4267" t="s">
        <v>556</v>
      </c>
      <c r="AJ4267" t="str">
        <f t="shared" si="1647"/>
        <v>Adult</v>
      </c>
      <c r="AK4267">
        <f>AK4266</f>
        <v>2000000</v>
      </c>
      <c r="AL4267" t="str">
        <f t="shared" si="1648"/>
        <v>Low Budget</v>
      </c>
      <c r="AM4267">
        <v>2003</v>
      </c>
      <c r="AN4267">
        <f t="shared" si="1649"/>
        <v>22</v>
      </c>
      <c r="AO4267" t="str">
        <f t="shared" si="1650"/>
        <v>Old Classic</v>
      </c>
      <c r="AP4267">
        <v>119</v>
      </c>
      <c r="AQ4267" t="str">
        <f t="shared" si="1651"/>
        <v>Very Low</v>
      </c>
      <c r="AR4267">
        <v>7.5</v>
      </c>
      <c r="AS4267" t="str">
        <f t="shared" si="1652"/>
        <v>Good</v>
      </c>
      <c r="AT4267">
        <v>1.85</v>
      </c>
      <c r="AU4267" t="str">
        <f t="shared" si="1653"/>
        <v>HDTV / Widescreen</v>
      </c>
      <c r="AV4267">
        <v>0</v>
      </c>
      <c r="AW4267" t="str">
        <f t="shared" si="1654"/>
        <v>Very Low</v>
      </c>
    </row>
    <row r="4268" spans="1:49" x14ac:dyDescent="0.3">
      <c r="A4268" t="s">
        <v>0</v>
      </c>
      <c r="B4268" t="s">
        <v>9133</v>
      </c>
      <c r="C4268">
        <v>211</v>
      </c>
      <c r="D4268" t="str">
        <f t="shared" si="1634"/>
        <v>Medium</v>
      </c>
      <c r="E4268">
        <v>80</v>
      </c>
      <c r="F4268" t="str">
        <f t="shared" si="1635"/>
        <v>1h 20m</v>
      </c>
      <c r="G4268" t="str">
        <f t="shared" si="1636"/>
        <v>Featurette</v>
      </c>
      <c r="H4268">
        <v>0</v>
      </c>
      <c r="I4268" t="str">
        <f t="shared" si="1637"/>
        <v>Very Low</v>
      </c>
      <c r="J4268">
        <v>3</v>
      </c>
      <c r="K4268" t="str">
        <f t="shared" si="1638"/>
        <v>Very Low</v>
      </c>
      <c r="L4268" t="s">
        <v>20183</v>
      </c>
      <c r="M4268">
        <v>50</v>
      </c>
      <c r="N4268" t="str">
        <f t="shared" si="1639"/>
        <v>Low</v>
      </c>
      <c r="O4268">
        <v>5792822</v>
      </c>
      <c r="P4268" t="str">
        <f t="shared" si="1640"/>
        <v>Flop</v>
      </c>
      <c r="Q4268" t="s">
        <v>185</v>
      </c>
      <c r="R4268" t="str">
        <f t="shared" si="1641"/>
        <v>Drama</v>
      </c>
      <c r="S4268">
        <f t="shared" si="1642"/>
        <v>2</v>
      </c>
      <c r="T4268" t="s">
        <v>10440</v>
      </c>
      <c r="U4268" t="s">
        <v>20184</v>
      </c>
      <c r="V4268">
        <v>168398</v>
      </c>
      <c r="W4268" t="str">
        <f t="shared" si="1643"/>
        <v>Medium</v>
      </c>
      <c r="X4268">
        <v>65</v>
      </c>
      <c r="Y4268" t="str">
        <f t="shared" si="1644"/>
        <v>Very Low</v>
      </c>
      <c r="Z4268" t="s">
        <v>20185</v>
      </c>
      <c r="AA4268">
        <v>0</v>
      </c>
      <c r="AB4268" t="str">
        <f t="shared" si="1645"/>
        <v>Symbolic Poster</v>
      </c>
      <c r="AC4268" t="s">
        <v>20186</v>
      </c>
      <c r="AD4268" t="s">
        <v>20187</v>
      </c>
      <c r="AE4268">
        <v>492</v>
      </c>
      <c r="AF4268" t="str">
        <f t="shared" si="1646"/>
        <v>Very Low</v>
      </c>
      <c r="AG4268" t="s">
        <v>9</v>
      </c>
      <c r="AH4268" t="s">
        <v>10</v>
      </c>
      <c r="AI4268" t="s">
        <v>556</v>
      </c>
      <c r="AJ4268" t="str">
        <f t="shared" si="1647"/>
        <v>Adult</v>
      </c>
      <c r="AK4268">
        <v>2700000</v>
      </c>
      <c r="AL4268" t="str">
        <f t="shared" si="1648"/>
        <v>Low Budget</v>
      </c>
      <c r="AM4268">
        <v>2004</v>
      </c>
      <c r="AN4268">
        <f t="shared" si="1649"/>
        <v>21</v>
      </c>
      <c r="AO4268" t="str">
        <f t="shared" si="1650"/>
        <v>Old Classic</v>
      </c>
      <c r="AP4268">
        <v>8</v>
      </c>
      <c r="AQ4268" t="str">
        <f t="shared" si="1651"/>
        <v>Very Low</v>
      </c>
      <c r="AR4268">
        <v>8</v>
      </c>
      <c r="AS4268" t="str">
        <f t="shared" si="1652"/>
        <v>Excellent</v>
      </c>
      <c r="AT4268">
        <v>1.85</v>
      </c>
      <c r="AU4268" t="str">
        <f t="shared" si="1653"/>
        <v>HDTV / Widescreen</v>
      </c>
      <c r="AV4268">
        <v>13000</v>
      </c>
      <c r="AW4268" t="str">
        <f t="shared" si="1654"/>
        <v>Medium</v>
      </c>
    </row>
    <row r="4269" spans="1:49" x14ac:dyDescent="0.3">
      <c r="A4269" t="s">
        <v>0</v>
      </c>
      <c r="B4269" t="s">
        <v>1104</v>
      </c>
      <c r="C4269">
        <v>157</v>
      </c>
      <c r="D4269" t="str">
        <f t="shared" si="1634"/>
        <v>Low</v>
      </c>
      <c r="E4269">
        <v>115</v>
      </c>
      <c r="F4269" t="str">
        <f t="shared" si="1635"/>
        <v>1h 55m</v>
      </c>
      <c r="G4269" t="str">
        <f t="shared" si="1636"/>
        <v>Standard Movie</v>
      </c>
      <c r="H4269">
        <v>0</v>
      </c>
      <c r="I4269" t="str">
        <f t="shared" si="1637"/>
        <v>Very Low</v>
      </c>
      <c r="J4269">
        <v>35</v>
      </c>
      <c r="K4269" t="str">
        <f t="shared" si="1638"/>
        <v>Very Low</v>
      </c>
      <c r="L4269" t="s">
        <v>20188</v>
      </c>
      <c r="M4269">
        <v>85</v>
      </c>
      <c r="N4269" t="str">
        <f t="shared" si="1639"/>
        <v>Low</v>
      </c>
      <c r="O4269">
        <v>5383834</v>
      </c>
      <c r="P4269" t="str">
        <f t="shared" si="1640"/>
        <v>Flop</v>
      </c>
      <c r="Q4269" t="s">
        <v>4046</v>
      </c>
      <c r="R4269" t="str">
        <f t="shared" si="1641"/>
        <v>Drama</v>
      </c>
      <c r="S4269">
        <f t="shared" si="1642"/>
        <v>2</v>
      </c>
      <c r="T4269" t="s">
        <v>18632</v>
      </c>
      <c r="U4269" t="s">
        <v>20189</v>
      </c>
      <c r="V4269">
        <v>173551</v>
      </c>
      <c r="W4269" t="str">
        <f t="shared" si="1643"/>
        <v>Medium</v>
      </c>
      <c r="X4269">
        <v>318</v>
      </c>
      <c r="Y4269" t="str">
        <f t="shared" si="1644"/>
        <v>Very Low</v>
      </c>
      <c r="Z4269" t="s">
        <v>20190</v>
      </c>
      <c r="AA4269">
        <v>0</v>
      </c>
      <c r="AB4269" t="str">
        <f t="shared" si="1645"/>
        <v>Symbolic Poster</v>
      </c>
      <c r="AC4269" t="s">
        <v>20191</v>
      </c>
      <c r="AD4269" t="s">
        <v>20192</v>
      </c>
      <c r="AE4269">
        <v>361</v>
      </c>
      <c r="AF4269" t="str">
        <f t="shared" si="1646"/>
        <v>Very Low</v>
      </c>
      <c r="AG4269" t="s">
        <v>2749</v>
      </c>
      <c r="AH4269" t="s">
        <v>2884</v>
      </c>
      <c r="AI4269" t="s">
        <v>556</v>
      </c>
      <c r="AJ4269" t="str">
        <f t="shared" si="1647"/>
        <v>Adult</v>
      </c>
      <c r="AK4269">
        <v>2000000</v>
      </c>
      <c r="AL4269" t="str">
        <f t="shared" si="1648"/>
        <v>Low Budget</v>
      </c>
      <c r="AM4269">
        <v>2000</v>
      </c>
      <c r="AN4269">
        <f t="shared" si="1649"/>
        <v>25</v>
      </c>
      <c r="AO4269" t="str">
        <f t="shared" si="1650"/>
        <v>Old Classic</v>
      </c>
      <c r="AP4269">
        <v>79</v>
      </c>
      <c r="AQ4269" t="str">
        <f t="shared" si="1651"/>
        <v>Very Low</v>
      </c>
      <c r="AR4269">
        <v>8.1</v>
      </c>
      <c r="AS4269" t="str">
        <f t="shared" si="1652"/>
        <v>Excellent</v>
      </c>
      <c r="AT4269">
        <v>1.85</v>
      </c>
      <c r="AU4269" t="str">
        <f t="shared" si="1653"/>
        <v>HDTV / Widescreen</v>
      </c>
      <c r="AV4269">
        <v>11000</v>
      </c>
      <c r="AW4269" t="str">
        <f t="shared" si="1654"/>
        <v>Medium</v>
      </c>
    </row>
    <row r="4270" spans="1:49" x14ac:dyDescent="0.3">
      <c r="A4270" t="s">
        <v>0</v>
      </c>
      <c r="B4270" t="s">
        <v>6119</v>
      </c>
      <c r="C4270">
        <v>126</v>
      </c>
      <c r="D4270" t="str">
        <f t="shared" si="1634"/>
        <v>Low</v>
      </c>
      <c r="E4270">
        <v>100</v>
      </c>
      <c r="F4270" t="str">
        <f t="shared" si="1635"/>
        <v>1h 40m</v>
      </c>
      <c r="G4270" t="str">
        <f t="shared" si="1636"/>
        <v>Standard Movie</v>
      </c>
      <c r="H4270">
        <v>308</v>
      </c>
      <c r="I4270" t="str">
        <f t="shared" si="1637"/>
        <v>Very Low</v>
      </c>
      <c r="J4270">
        <v>374</v>
      </c>
      <c r="K4270" t="str">
        <f t="shared" si="1638"/>
        <v>Very Low</v>
      </c>
      <c r="L4270" t="s">
        <v>20193</v>
      </c>
      <c r="M4270">
        <v>1000</v>
      </c>
      <c r="N4270" t="str">
        <f t="shared" si="1639"/>
        <v>Low</v>
      </c>
      <c r="O4270">
        <v>4599680</v>
      </c>
      <c r="P4270" t="str">
        <f t="shared" si="1640"/>
        <v>Flop</v>
      </c>
      <c r="Q4270" t="s">
        <v>3380</v>
      </c>
      <c r="R4270" t="str">
        <f t="shared" si="1641"/>
        <v>Drama</v>
      </c>
      <c r="S4270">
        <f t="shared" si="1642"/>
        <v>1</v>
      </c>
      <c r="T4270" t="s">
        <v>2032</v>
      </c>
      <c r="U4270" t="s">
        <v>20194</v>
      </c>
      <c r="V4270">
        <v>68222</v>
      </c>
      <c r="W4270" t="str">
        <f t="shared" si="1643"/>
        <v>Medium</v>
      </c>
      <c r="X4270">
        <v>2186</v>
      </c>
      <c r="Y4270" t="str">
        <f t="shared" si="1644"/>
        <v>Low</v>
      </c>
      <c r="Z4270" t="s">
        <v>15306</v>
      </c>
      <c r="AA4270">
        <v>2</v>
      </c>
      <c r="AB4270" t="str">
        <f t="shared" si="1645"/>
        <v>Duo/Trio Poster</v>
      </c>
      <c r="AC4270" t="s">
        <v>20195</v>
      </c>
      <c r="AD4270" t="s">
        <v>20196</v>
      </c>
      <c r="AE4270">
        <v>545</v>
      </c>
      <c r="AF4270" t="str">
        <f t="shared" si="1646"/>
        <v>Low</v>
      </c>
      <c r="AG4270" t="s">
        <v>9</v>
      </c>
      <c r="AH4270" t="s">
        <v>10</v>
      </c>
      <c r="AI4270" t="s">
        <v>556</v>
      </c>
      <c r="AJ4270" t="str">
        <f t="shared" si="1647"/>
        <v>Adult</v>
      </c>
      <c r="AK4270">
        <v>1500000</v>
      </c>
      <c r="AL4270" t="str">
        <f t="shared" si="1648"/>
        <v>Low Budget</v>
      </c>
      <c r="AM4270">
        <v>2003</v>
      </c>
      <c r="AN4270">
        <f t="shared" si="1649"/>
        <v>22</v>
      </c>
      <c r="AO4270" t="str">
        <f t="shared" si="1650"/>
        <v>Old Classic</v>
      </c>
      <c r="AP4270">
        <v>482</v>
      </c>
      <c r="AQ4270" t="str">
        <f t="shared" si="1651"/>
        <v>Very Low</v>
      </c>
      <c r="AR4270">
        <v>6.8</v>
      </c>
      <c r="AS4270" t="str">
        <f t="shared" si="1652"/>
        <v>Average</v>
      </c>
      <c r="AT4270">
        <v>1.85</v>
      </c>
      <c r="AU4270" t="str">
        <f t="shared" si="1653"/>
        <v>HDTV / Widescreen</v>
      </c>
      <c r="AV4270">
        <v>0</v>
      </c>
      <c r="AW4270" t="str">
        <f t="shared" si="1654"/>
        <v>Very Low</v>
      </c>
    </row>
    <row r="4271" spans="1:49" x14ac:dyDescent="0.3">
      <c r="A4271" t="s">
        <v>718</v>
      </c>
      <c r="B4271" t="s">
        <v>20197</v>
      </c>
      <c r="C4271">
        <v>61</v>
      </c>
      <c r="D4271" t="str">
        <f t="shared" si="1634"/>
        <v>Low</v>
      </c>
      <c r="E4271">
        <v>118</v>
      </c>
      <c r="F4271" t="str">
        <f t="shared" si="1635"/>
        <v>1h 58m</v>
      </c>
      <c r="G4271" t="str">
        <f t="shared" si="1636"/>
        <v>Standard Movie</v>
      </c>
      <c r="H4271">
        <v>603</v>
      </c>
      <c r="I4271" t="str">
        <f t="shared" si="1637"/>
        <v>Very Low</v>
      </c>
      <c r="J4271">
        <v>167</v>
      </c>
      <c r="K4271" t="str">
        <f t="shared" si="1638"/>
        <v>Very Low</v>
      </c>
      <c r="L4271" t="s">
        <v>20198</v>
      </c>
      <c r="M4271">
        <v>936</v>
      </c>
      <c r="N4271" t="str">
        <f t="shared" si="1639"/>
        <v>Low</v>
      </c>
      <c r="O4271">
        <f>O4270</f>
        <v>4599680</v>
      </c>
      <c r="P4271" t="str">
        <f t="shared" si="1640"/>
        <v>Flop</v>
      </c>
      <c r="Q4271" t="s">
        <v>185</v>
      </c>
      <c r="R4271" t="str">
        <f t="shared" si="1641"/>
        <v>Drama</v>
      </c>
      <c r="S4271">
        <f t="shared" si="1642"/>
        <v>2</v>
      </c>
      <c r="T4271" t="s">
        <v>2295</v>
      </c>
      <c r="U4271" t="s">
        <v>20199</v>
      </c>
      <c r="V4271">
        <v>10791</v>
      </c>
      <c r="W4271" t="str">
        <f t="shared" si="1643"/>
        <v>Low</v>
      </c>
      <c r="X4271">
        <v>1846</v>
      </c>
      <c r="Y4271" t="str">
        <f t="shared" si="1644"/>
        <v>Low</v>
      </c>
      <c r="Z4271" t="s">
        <v>20200</v>
      </c>
      <c r="AA4271">
        <v>3</v>
      </c>
      <c r="AB4271" t="str">
        <f t="shared" si="1645"/>
        <v>Duo/Trio Poster</v>
      </c>
      <c r="AC4271" t="s">
        <v>20201</v>
      </c>
      <c r="AD4271" t="s">
        <v>20202</v>
      </c>
      <c r="AE4271">
        <v>113</v>
      </c>
      <c r="AF4271" t="str">
        <f t="shared" si="1646"/>
        <v>Very Low</v>
      </c>
      <c r="AG4271" t="s">
        <v>9</v>
      </c>
      <c r="AH4271" t="s">
        <v>10</v>
      </c>
      <c r="AI4271" t="s">
        <v>6007</v>
      </c>
      <c r="AJ4271" t="str">
        <f t="shared" si="1647"/>
        <v>Other/Unknown</v>
      </c>
      <c r="AK4271">
        <v>2000000</v>
      </c>
      <c r="AL4271" t="str">
        <f t="shared" si="1648"/>
        <v>Low Budget</v>
      </c>
      <c r="AM4271">
        <v>1947</v>
      </c>
      <c r="AN4271">
        <f t="shared" si="1649"/>
        <v>78</v>
      </c>
      <c r="AO4271" t="str">
        <f t="shared" si="1650"/>
        <v>Old Classic</v>
      </c>
      <c r="AP4271">
        <v>297</v>
      </c>
      <c r="AQ4271" t="str">
        <f t="shared" si="1651"/>
        <v>Very Low</v>
      </c>
      <c r="AR4271">
        <v>7.4</v>
      </c>
      <c r="AS4271" t="str">
        <f t="shared" si="1652"/>
        <v>Good</v>
      </c>
      <c r="AT4271">
        <v>1.37</v>
      </c>
      <c r="AU4271" t="str">
        <f t="shared" si="1653"/>
        <v>Classic</v>
      </c>
      <c r="AV4271">
        <v>0</v>
      </c>
      <c r="AW4271" t="str">
        <f t="shared" si="1654"/>
        <v>Very Low</v>
      </c>
    </row>
    <row r="4272" spans="1:49" x14ac:dyDescent="0.3">
      <c r="A4272" t="s">
        <v>0</v>
      </c>
      <c r="B4272" t="s">
        <v>20203</v>
      </c>
      <c r="C4272">
        <v>365</v>
      </c>
      <c r="D4272" t="str">
        <f t="shared" si="1634"/>
        <v>Medium</v>
      </c>
      <c r="E4272">
        <v>100</v>
      </c>
      <c r="F4272" t="str">
        <f t="shared" si="1635"/>
        <v>1h 40m</v>
      </c>
      <c r="G4272" t="str">
        <f t="shared" si="1636"/>
        <v>Standard Movie</v>
      </c>
      <c r="H4272">
        <v>81</v>
      </c>
      <c r="I4272" t="str">
        <f t="shared" si="1637"/>
        <v>Very Low</v>
      </c>
      <c r="J4272">
        <v>179</v>
      </c>
      <c r="K4272" t="str">
        <f t="shared" si="1638"/>
        <v>Very Low</v>
      </c>
      <c r="L4272" t="s">
        <v>20204</v>
      </c>
      <c r="M4272">
        <v>34000</v>
      </c>
      <c r="N4272" t="str">
        <f t="shared" si="1639"/>
        <v>Medium</v>
      </c>
      <c r="O4272">
        <v>6531491</v>
      </c>
      <c r="P4272" t="str">
        <f t="shared" si="1640"/>
        <v>Flop</v>
      </c>
      <c r="Q4272" t="s">
        <v>3380</v>
      </c>
      <c r="R4272" t="str">
        <f t="shared" si="1641"/>
        <v>Drama</v>
      </c>
      <c r="S4272">
        <f t="shared" si="1642"/>
        <v>1</v>
      </c>
      <c r="T4272" t="s">
        <v>318</v>
      </c>
      <c r="U4272" t="s">
        <v>20205</v>
      </c>
      <c r="V4272">
        <v>111658</v>
      </c>
      <c r="W4272" t="str">
        <f t="shared" si="1643"/>
        <v>Medium</v>
      </c>
      <c r="X4272">
        <v>34446</v>
      </c>
      <c r="Y4272" t="str">
        <f t="shared" si="1644"/>
        <v>Medium</v>
      </c>
      <c r="Z4272" t="s">
        <v>20206</v>
      </c>
      <c r="AA4272">
        <v>2</v>
      </c>
      <c r="AB4272" t="str">
        <f t="shared" si="1645"/>
        <v>Duo/Trio Poster</v>
      </c>
      <c r="AC4272" t="s">
        <v>20207</v>
      </c>
      <c r="AD4272" t="s">
        <v>20208</v>
      </c>
      <c r="AE4272">
        <v>297</v>
      </c>
      <c r="AF4272" t="str">
        <f t="shared" si="1646"/>
        <v>Very Low</v>
      </c>
      <c r="AG4272" t="s">
        <v>9</v>
      </c>
      <c r="AH4272" t="s">
        <v>10</v>
      </c>
      <c r="AI4272" t="s">
        <v>556</v>
      </c>
      <c r="AJ4272" t="str">
        <f t="shared" si="1647"/>
        <v>Adult</v>
      </c>
      <c r="AK4272">
        <v>2000000</v>
      </c>
      <c r="AL4272" t="str">
        <f t="shared" si="1648"/>
        <v>Low Budget</v>
      </c>
      <c r="AM4272">
        <v>2010</v>
      </c>
      <c r="AN4272">
        <f t="shared" si="1649"/>
        <v>15</v>
      </c>
      <c r="AO4272" t="str">
        <f t="shared" si="1650"/>
        <v>Modern Classic</v>
      </c>
      <c r="AP4272">
        <v>248</v>
      </c>
      <c r="AQ4272" t="str">
        <f t="shared" si="1651"/>
        <v>Very Low</v>
      </c>
      <c r="AR4272">
        <v>7.2</v>
      </c>
      <c r="AS4272" t="str">
        <f t="shared" si="1652"/>
        <v>Good</v>
      </c>
      <c r="AT4272">
        <v>1.85</v>
      </c>
      <c r="AU4272" t="str">
        <f t="shared" si="1653"/>
        <v>HDTV / Widescreen</v>
      </c>
      <c r="AV4272">
        <v>20000</v>
      </c>
      <c r="AW4272" t="str">
        <f t="shared" si="1654"/>
        <v>Medium</v>
      </c>
    </row>
    <row r="4273" spans="1:49" x14ac:dyDescent="0.3">
      <c r="A4273" t="s">
        <v>0</v>
      </c>
      <c r="B4273" t="s">
        <v>4200</v>
      </c>
      <c r="C4273">
        <v>121</v>
      </c>
      <c r="D4273" t="str">
        <f t="shared" si="1634"/>
        <v>Low</v>
      </c>
      <c r="E4273">
        <v>106</v>
      </c>
      <c r="F4273" t="str">
        <f t="shared" si="1635"/>
        <v>1h 46m</v>
      </c>
      <c r="G4273" t="str">
        <f t="shared" si="1636"/>
        <v>Standard Movie</v>
      </c>
      <c r="H4273">
        <v>162</v>
      </c>
      <c r="I4273" t="str">
        <f t="shared" si="1637"/>
        <v>Very Low</v>
      </c>
      <c r="J4273">
        <v>3</v>
      </c>
      <c r="K4273" t="str">
        <f t="shared" si="1638"/>
        <v>Very Low</v>
      </c>
      <c r="L4273" t="s">
        <v>20209</v>
      </c>
      <c r="M4273">
        <v>21</v>
      </c>
      <c r="N4273" t="str">
        <f t="shared" si="1639"/>
        <v>Low</v>
      </c>
      <c r="O4273">
        <v>4581222</v>
      </c>
      <c r="P4273" t="str">
        <f t="shared" si="1640"/>
        <v>Flop</v>
      </c>
      <c r="Q4273" t="s">
        <v>20210</v>
      </c>
      <c r="R4273" t="str">
        <f t="shared" si="1641"/>
        <v>Adventure</v>
      </c>
      <c r="S4273">
        <f t="shared" si="1642"/>
        <v>4</v>
      </c>
      <c r="T4273" t="s">
        <v>20211</v>
      </c>
      <c r="U4273" t="s">
        <v>20212</v>
      </c>
      <c r="V4273">
        <v>26926</v>
      </c>
      <c r="W4273" t="str">
        <f t="shared" si="1643"/>
        <v>Low</v>
      </c>
      <c r="X4273">
        <v>29</v>
      </c>
      <c r="Y4273" t="str">
        <f t="shared" si="1644"/>
        <v>Very Low</v>
      </c>
      <c r="Z4273" t="s">
        <v>20213</v>
      </c>
      <c r="AA4273">
        <v>0</v>
      </c>
      <c r="AB4273" t="str">
        <f t="shared" si="1645"/>
        <v>Symbolic Poster</v>
      </c>
      <c r="AC4273" t="s">
        <v>20214</v>
      </c>
      <c r="AD4273" t="s">
        <v>20215</v>
      </c>
      <c r="AE4273">
        <v>156</v>
      </c>
      <c r="AF4273" t="str">
        <f t="shared" si="1646"/>
        <v>Very Low</v>
      </c>
      <c r="AG4273" t="s">
        <v>9</v>
      </c>
      <c r="AH4273" t="s">
        <v>28</v>
      </c>
      <c r="AI4273" t="s">
        <v>556</v>
      </c>
      <c r="AJ4273" t="str">
        <f t="shared" si="1647"/>
        <v>Adult</v>
      </c>
      <c r="AK4273">
        <f>AK4272</f>
        <v>2000000</v>
      </c>
      <c r="AL4273" t="str">
        <f t="shared" si="1648"/>
        <v>Low Budget</v>
      </c>
      <c r="AM4273">
        <v>2003</v>
      </c>
      <c r="AN4273">
        <f t="shared" si="1649"/>
        <v>22</v>
      </c>
      <c r="AO4273" t="str">
        <f t="shared" si="1650"/>
        <v>Old Classic</v>
      </c>
      <c r="AP4273">
        <v>5</v>
      </c>
      <c r="AQ4273" t="str">
        <f t="shared" si="1651"/>
        <v>Very Low</v>
      </c>
      <c r="AR4273">
        <v>8.1</v>
      </c>
      <c r="AS4273" t="str">
        <f t="shared" si="1652"/>
        <v>Excellent</v>
      </c>
      <c r="AT4273">
        <v>1.85</v>
      </c>
      <c r="AU4273" t="str">
        <f t="shared" si="1653"/>
        <v>HDTV / Widescreen</v>
      </c>
      <c r="AV4273">
        <v>0</v>
      </c>
      <c r="AW4273" t="str">
        <f t="shared" si="1654"/>
        <v>Very Low</v>
      </c>
    </row>
    <row r="4274" spans="1:49" x14ac:dyDescent="0.3">
      <c r="A4274" t="s">
        <v>718</v>
      </c>
      <c r="B4274" t="s">
        <v>20216</v>
      </c>
      <c r="C4274">
        <v>10</v>
      </c>
      <c r="D4274" t="str">
        <f t="shared" si="1634"/>
        <v>Very Low</v>
      </c>
      <c r="E4274">
        <v>106</v>
      </c>
      <c r="F4274" t="str">
        <f t="shared" si="1635"/>
        <v>1h 46m</v>
      </c>
      <c r="G4274" t="str">
        <f t="shared" si="1636"/>
        <v>Standard Movie</v>
      </c>
      <c r="H4274">
        <v>85</v>
      </c>
      <c r="I4274" t="str">
        <f t="shared" si="1637"/>
        <v>Very Low</v>
      </c>
      <c r="J4274">
        <v>300</v>
      </c>
      <c r="K4274" t="str">
        <f t="shared" si="1638"/>
        <v>Very Low</v>
      </c>
      <c r="L4274" t="s">
        <v>15631</v>
      </c>
      <c r="M4274">
        <v>480</v>
      </c>
      <c r="N4274" t="str">
        <f t="shared" si="1639"/>
        <v>Low</v>
      </c>
      <c r="O4274">
        <f>O4273</f>
        <v>4581222</v>
      </c>
      <c r="P4274" t="str">
        <f t="shared" si="1640"/>
        <v>Flop</v>
      </c>
      <c r="Q4274" t="s">
        <v>2821</v>
      </c>
      <c r="R4274" t="str">
        <f t="shared" si="1641"/>
        <v>Drama</v>
      </c>
      <c r="S4274">
        <f t="shared" si="1642"/>
        <v>3</v>
      </c>
      <c r="T4274" t="s">
        <v>20217</v>
      </c>
      <c r="U4274" t="s">
        <v>20218</v>
      </c>
      <c r="V4274">
        <v>1381</v>
      </c>
      <c r="W4274" t="str">
        <f t="shared" si="1643"/>
        <v>Very Low</v>
      </c>
      <c r="X4274">
        <v>1833</v>
      </c>
      <c r="Y4274" t="str">
        <f t="shared" si="1644"/>
        <v>Low</v>
      </c>
      <c r="Z4274" t="s">
        <v>15682</v>
      </c>
      <c r="AA4274">
        <v>2</v>
      </c>
      <c r="AB4274" t="str">
        <f t="shared" si="1645"/>
        <v>Duo/Trio Poster</v>
      </c>
      <c r="AC4274" t="s">
        <v>20219</v>
      </c>
      <c r="AD4274" t="s">
        <v>20220</v>
      </c>
      <c r="AE4274">
        <v>29</v>
      </c>
      <c r="AF4274" t="str">
        <f t="shared" si="1646"/>
        <v>Very Low</v>
      </c>
      <c r="AG4274" t="s">
        <v>9</v>
      </c>
      <c r="AH4274" t="s">
        <v>10</v>
      </c>
      <c r="AI4274" t="s">
        <v>6007</v>
      </c>
      <c r="AJ4274" t="str">
        <f t="shared" si="1647"/>
        <v>Other/Unknown</v>
      </c>
      <c r="AK4274">
        <v>2000000</v>
      </c>
      <c r="AL4274" t="str">
        <f t="shared" si="1648"/>
        <v>Low Budget</v>
      </c>
      <c r="AM4274">
        <v>1938</v>
      </c>
      <c r="AN4274">
        <f t="shared" si="1649"/>
        <v>87</v>
      </c>
      <c r="AO4274" t="str">
        <f t="shared" si="1650"/>
        <v>Old Classic</v>
      </c>
      <c r="AP4274">
        <v>392</v>
      </c>
      <c r="AQ4274" t="str">
        <f t="shared" si="1651"/>
        <v>Very Low</v>
      </c>
      <c r="AR4274">
        <v>7</v>
      </c>
      <c r="AS4274" t="str">
        <f t="shared" si="1652"/>
        <v>Good</v>
      </c>
      <c r="AT4274">
        <v>1.37</v>
      </c>
      <c r="AU4274" t="str">
        <f t="shared" si="1653"/>
        <v>Classic</v>
      </c>
      <c r="AV4274">
        <v>60</v>
      </c>
      <c r="AW4274" t="str">
        <f t="shared" si="1654"/>
        <v>Very Low</v>
      </c>
    </row>
    <row r="4275" spans="1:49" x14ac:dyDescent="0.3">
      <c r="A4275" t="s">
        <v>0</v>
      </c>
      <c r="B4275" t="s">
        <v>20221</v>
      </c>
      <c r="C4275">
        <v>151</v>
      </c>
      <c r="D4275" t="str">
        <f t="shared" si="1634"/>
        <v>Low</v>
      </c>
      <c r="E4275">
        <v>91</v>
      </c>
      <c r="F4275" t="str">
        <f t="shared" si="1635"/>
        <v>1h 31m</v>
      </c>
      <c r="G4275" t="str">
        <f t="shared" si="1636"/>
        <v>Standard Movie</v>
      </c>
      <c r="H4275">
        <v>244</v>
      </c>
      <c r="I4275" t="str">
        <f t="shared" si="1637"/>
        <v>Very Low</v>
      </c>
      <c r="J4275">
        <v>244</v>
      </c>
      <c r="K4275" t="str">
        <f t="shared" si="1638"/>
        <v>Very Low</v>
      </c>
      <c r="L4275" t="s">
        <v>12487</v>
      </c>
      <c r="M4275">
        <v>538</v>
      </c>
      <c r="N4275" t="str">
        <f t="shared" si="1639"/>
        <v>Low</v>
      </c>
      <c r="O4275">
        <v>3885134</v>
      </c>
      <c r="P4275" t="str">
        <f t="shared" si="1640"/>
        <v>Flop</v>
      </c>
      <c r="Q4275" t="s">
        <v>2498</v>
      </c>
      <c r="R4275" t="str">
        <f t="shared" si="1641"/>
        <v>Comedy</v>
      </c>
      <c r="S4275">
        <f t="shared" si="1642"/>
        <v>2</v>
      </c>
      <c r="T4275" t="s">
        <v>20222</v>
      </c>
      <c r="U4275" t="s">
        <v>20223</v>
      </c>
      <c r="V4275">
        <v>31130</v>
      </c>
      <c r="W4275" t="str">
        <f t="shared" si="1643"/>
        <v>Low</v>
      </c>
      <c r="X4275">
        <v>1349</v>
      </c>
      <c r="Y4275" t="str">
        <f t="shared" si="1644"/>
        <v>Low</v>
      </c>
      <c r="Z4275" t="s">
        <v>20221</v>
      </c>
      <c r="AA4275">
        <v>0</v>
      </c>
      <c r="AB4275" t="str">
        <f t="shared" si="1645"/>
        <v>Symbolic Poster</v>
      </c>
      <c r="AC4275" t="s">
        <v>20224</v>
      </c>
      <c r="AD4275" t="s">
        <v>20225</v>
      </c>
      <c r="AE4275">
        <v>243</v>
      </c>
      <c r="AF4275" t="str">
        <f t="shared" si="1646"/>
        <v>Very Low</v>
      </c>
      <c r="AG4275" t="s">
        <v>9</v>
      </c>
      <c r="AH4275" t="s">
        <v>10</v>
      </c>
      <c r="AI4275" t="s">
        <v>556</v>
      </c>
      <c r="AJ4275" t="str">
        <f t="shared" si="1647"/>
        <v>Adult</v>
      </c>
      <c r="AK4275">
        <v>2000000</v>
      </c>
      <c r="AL4275" t="str">
        <f t="shared" si="1648"/>
        <v>Low Budget</v>
      </c>
      <c r="AM4275">
        <v>2005</v>
      </c>
      <c r="AN4275">
        <f t="shared" si="1649"/>
        <v>20</v>
      </c>
      <c r="AO4275" t="str">
        <f t="shared" si="1650"/>
        <v>Old Classic</v>
      </c>
      <c r="AP4275">
        <v>363</v>
      </c>
      <c r="AQ4275" t="str">
        <f t="shared" si="1651"/>
        <v>Very Low</v>
      </c>
      <c r="AR4275">
        <v>7.4</v>
      </c>
      <c r="AS4275" t="str">
        <f t="shared" si="1652"/>
        <v>Good</v>
      </c>
      <c r="AT4275">
        <v>1.85</v>
      </c>
      <c r="AU4275" t="str">
        <f t="shared" si="1653"/>
        <v>HDTV / Widescreen</v>
      </c>
      <c r="AV4275">
        <v>0</v>
      </c>
      <c r="AW4275" t="str">
        <f t="shared" si="1654"/>
        <v>Very Low</v>
      </c>
    </row>
    <row r="4276" spans="1:49" x14ac:dyDescent="0.3">
      <c r="A4276" t="s">
        <v>0</v>
      </c>
      <c r="B4276" t="s">
        <v>18993</v>
      </c>
      <c r="C4276">
        <v>171</v>
      </c>
      <c r="D4276" t="str">
        <f t="shared" si="1634"/>
        <v>Low</v>
      </c>
      <c r="E4276">
        <v>105</v>
      </c>
      <c r="F4276" t="str">
        <f t="shared" si="1635"/>
        <v>1h 45m</v>
      </c>
      <c r="G4276" t="str">
        <f t="shared" si="1636"/>
        <v>Standard Movie</v>
      </c>
      <c r="H4276">
        <v>117</v>
      </c>
      <c r="I4276" t="str">
        <f t="shared" si="1637"/>
        <v>Very Low</v>
      </c>
      <c r="J4276">
        <v>18</v>
      </c>
      <c r="K4276" t="str">
        <f t="shared" si="1638"/>
        <v>Very Low</v>
      </c>
      <c r="L4276" t="s">
        <v>19872</v>
      </c>
      <c r="M4276">
        <v>13000</v>
      </c>
      <c r="N4276" t="str">
        <f t="shared" si="1639"/>
        <v>Medium</v>
      </c>
      <c r="O4276">
        <v>4311834</v>
      </c>
      <c r="P4276" t="str">
        <f t="shared" si="1640"/>
        <v>Flop</v>
      </c>
      <c r="Q4276" t="s">
        <v>20226</v>
      </c>
      <c r="R4276" t="str">
        <f t="shared" si="1641"/>
        <v>Crime</v>
      </c>
      <c r="S4276">
        <f t="shared" si="1642"/>
        <v>2</v>
      </c>
      <c r="T4276" t="s">
        <v>1128</v>
      </c>
      <c r="U4276" t="s">
        <v>20227</v>
      </c>
      <c r="V4276">
        <v>55382</v>
      </c>
      <c r="W4276" t="str">
        <f t="shared" si="1643"/>
        <v>Medium</v>
      </c>
      <c r="X4276">
        <v>13145</v>
      </c>
      <c r="Y4276" t="str">
        <f t="shared" si="1644"/>
        <v>Medium</v>
      </c>
      <c r="Z4276" t="s">
        <v>20228</v>
      </c>
      <c r="AA4276">
        <v>0</v>
      </c>
      <c r="AB4276" t="str">
        <f t="shared" si="1645"/>
        <v>Symbolic Poster</v>
      </c>
      <c r="AC4276" t="s">
        <v>20229</v>
      </c>
      <c r="AD4276" t="s">
        <v>20230</v>
      </c>
      <c r="AE4276">
        <v>129</v>
      </c>
      <c r="AF4276" t="str">
        <f t="shared" si="1646"/>
        <v>Very Low</v>
      </c>
      <c r="AG4276" t="s">
        <v>9</v>
      </c>
      <c r="AH4276" t="s">
        <v>10</v>
      </c>
      <c r="AI4276" t="s">
        <v>11</v>
      </c>
      <c r="AJ4276" t="str">
        <f t="shared" si="1647"/>
        <v>Teen</v>
      </c>
      <c r="AK4276">
        <f>AK4275</f>
        <v>2000000</v>
      </c>
      <c r="AL4276" t="str">
        <f t="shared" si="1648"/>
        <v>Low Budget</v>
      </c>
      <c r="AM4276">
        <v>2010</v>
      </c>
      <c r="AN4276">
        <f t="shared" si="1649"/>
        <v>15</v>
      </c>
      <c r="AO4276" t="str">
        <f t="shared" si="1650"/>
        <v>Modern Classic</v>
      </c>
      <c r="AP4276">
        <v>125</v>
      </c>
      <c r="AQ4276" t="str">
        <f t="shared" si="1651"/>
        <v>Very Low</v>
      </c>
      <c r="AR4276">
        <v>8.3000000000000007</v>
      </c>
      <c r="AS4276" t="str">
        <f t="shared" si="1652"/>
        <v>Excellent</v>
      </c>
      <c r="AT4276">
        <v>2.35</v>
      </c>
      <c r="AU4276" t="str">
        <f t="shared" si="1653"/>
        <v>Cinematic Widescreen</v>
      </c>
      <c r="AV4276">
        <v>63000</v>
      </c>
      <c r="AW4276" t="str">
        <f t="shared" si="1654"/>
        <v>High</v>
      </c>
    </row>
    <row r="4277" spans="1:49" x14ac:dyDescent="0.3">
      <c r="A4277" t="s">
        <v>0</v>
      </c>
      <c r="B4277" t="s">
        <v>20231</v>
      </c>
      <c r="C4277">
        <v>158</v>
      </c>
      <c r="D4277" t="str">
        <f t="shared" si="1634"/>
        <v>Low</v>
      </c>
      <c r="E4277">
        <v>96</v>
      </c>
      <c r="F4277" t="str">
        <f t="shared" si="1635"/>
        <v>1h 36m</v>
      </c>
      <c r="G4277" t="str">
        <f t="shared" si="1636"/>
        <v>Standard Movie</v>
      </c>
      <c r="H4277">
        <v>31</v>
      </c>
      <c r="I4277" t="str">
        <f t="shared" si="1637"/>
        <v>Very Low</v>
      </c>
      <c r="J4277">
        <v>328</v>
      </c>
      <c r="K4277" t="str">
        <f t="shared" si="1638"/>
        <v>Very Low</v>
      </c>
      <c r="L4277" t="s">
        <v>3924</v>
      </c>
      <c r="M4277">
        <v>804</v>
      </c>
      <c r="N4277" t="str">
        <f t="shared" si="1639"/>
        <v>Low</v>
      </c>
      <c r="O4277">
        <v>3590010</v>
      </c>
      <c r="P4277" t="str">
        <f t="shared" si="1640"/>
        <v>Flop</v>
      </c>
      <c r="Q4277" t="s">
        <v>7808</v>
      </c>
      <c r="R4277" t="str">
        <f t="shared" si="1641"/>
        <v>Drama</v>
      </c>
      <c r="S4277">
        <f t="shared" si="1642"/>
        <v>3</v>
      </c>
      <c r="T4277" t="s">
        <v>10971</v>
      </c>
      <c r="U4277" t="s">
        <v>20232</v>
      </c>
      <c r="V4277">
        <v>20885</v>
      </c>
      <c r="W4277" t="str">
        <f t="shared" si="1643"/>
        <v>Low</v>
      </c>
      <c r="X4277">
        <v>3013</v>
      </c>
      <c r="Y4277" t="str">
        <f t="shared" si="1644"/>
        <v>Low</v>
      </c>
      <c r="Z4277" t="s">
        <v>14226</v>
      </c>
      <c r="AA4277">
        <v>0</v>
      </c>
      <c r="AB4277" t="str">
        <f t="shared" si="1645"/>
        <v>Symbolic Poster</v>
      </c>
      <c r="AC4277" t="s">
        <v>20233</v>
      </c>
      <c r="AD4277" t="s">
        <v>20234</v>
      </c>
      <c r="AE4277">
        <v>60</v>
      </c>
      <c r="AF4277" t="str">
        <f t="shared" si="1646"/>
        <v>Very Low</v>
      </c>
      <c r="AG4277" t="s">
        <v>9</v>
      </c>
      <c r="AH4277" t="s">
        <v>28</v>
      </c>
      <c r="AI4277" t="s">
        <v>556</v>
      </c>
      <c r="AJ4277" t="str">
        <f t="shared" si="1647"/>
        <v>Adult</v>
      </c>
      <c r="AK4277">
        <v>2000000</v>
      </c>
      <c r="AL4277" t="str">
        <f t="shared" si="1648"/>
        <v>Low Budget</v>
      </c>
      <c r="AM4277">
        <v>2015</v>
      </c>
      <c r="AN4277">
        <f t="shared" si="1649"/>
        <v>10</v>
      </c>
      <c r="AO4277" t="str">
        <f t="shared" si="1650"/>
        <v>Modern Classic</v>
      </c>
      <c r="AP4277">
        <v>625</v>
      </c>
      <c r="AQ4277" t="str">
        <f t="shared" si="1651"/>
        <v>Very Low</v>
      </c>
      <c r="AR4277">
        <v>6.1</v>
      </c>
      <c r="AS4277" t="str">
        <f t="shared" si="1652"/>
        <v>Average</v>
      </c>
      <c r="AT4277">
        <v>1.85</v>
      </c>
      <c r="AU4277" t="str">
        <f t="shared" si="1653"/>
        <v>HDTV / Widescreen</v>
      </c>
      <c r="AV4277">
        <v>0</v>
      </c>
      <c r="AW4277" t="str">
        <f t="shared" si="1654"/>
        <v>Very Low</v>
      </c>
    </row>
    <row r="4278" spans="1:49" x14ac:dyDescent="0.3">
      <c r="A4278" t="s">
        <v>0</v>
      </c>
      <c r="B4278" t="s">
        <v>20235</v>
      </c>
      <c r="C4278">
        <v>167</v>
      </c>
      <c r="D4278" t="str">
        <f t="shared" si="1634"/>
        <v>Low</v>
      </c>
      <c r="E4278">
        <v>116</v>
      </c>
      <c r="F4278" t="str">
        <f t="shared" si="1635"/>
        <v>1h 56m</v>
      </c>
      <c r="G4278" t="str">
        <f t="shared" si="1636"/>
        <v>Standard Movie</v>
      </c>
      <c r="H4278">
        <v>0</v>
      </c>
      <c r="I4278" t="str">
        <f t="shared" si="1637"/>
        <v>Very Low</v>
      </c>
      <c r="J4278">
        <v>116</v>
      </c>
      <c r="K4278" t="str">
        <f t="shared" si="1638"/>
        <v>Very Low</v>
      </c>
      <c r="L4278" t="s">
        <v>20236</v>
      </c>
      <c r="M4278">
        <v>251</v>
      </c>
      <c r="N4278" t="str">
        <f t="shared" si="1639"/>
        <v>Low</v>
      </c>
      <c r="O4278">
        <v>3300230</v>
      </c>
      <c r="P4278" t="str">
        <f t="shared" si="1640"/>
        <v>Flop</v>
      </c>
      <c r="Q4278" t="s">
        <v>435</v>
      </c>
      <c r="R4278" t="str">
        <f t="shared" si="1641"/>
        <v>Action</v>
      </c>
      <c r="S4278">
        <f t="shared" si="1642"/>
        <v>4</v>
      </c>
      <c r="T4278" t="s">
        <v>11958</v>
      </c>
      <c r="U4278" t="s">
        <v>20237</v>
      </c>
      <c r="V4278">
        <v>70084</v>
      </c>
      <c r="W4278" t="str">
        <f t="shared" si="1643"/>
        <v>Medium</v>
      </c>
      <c r="X4278">
        <v>675</v>
      </c>
      <c r="Y4278" t="str">
        <f t="shared" si="1644"/>
        <v>Very Low</v>
      </c>
      <c r="Z4278" t="s">
        <v>20238</v>
      </c>
      <c r="AA4278">
        <v>1</v>
      </c>
      <c r="AB4278" t="str">
        <f t="shared" si="1645"/>
        <v>Solo Star Poster</v>
      </c>
      <c r="AC4278" t="s">
        <v>20239</v>
      </c>
      <c r="AD4278" t="s">
        <v>20240</v>
      </c>
      <c r="AE4278">
        <v>346</v>
      </c>
      <c r="AF4278" t="str">
        <f t="shared" si="1646"/>
        <v>Very Low</v>
      </c>
      <c r="AG4278" t="s">
        <v>9</v>
      </c>
      <c r="AH4278" t="s">
        <v>1436</v>
      </c>
      <c r="AI4278" t="s">
        <v>556</v>
      </c>
      <c r="AJ4278" t="str">
        <f t="shared" si="1647"/>
        <v>Adult</v>
      </c>
      <c r="AK4278">
        <f>AK4277</f>
        <v>2000000</v>
      </c>
      <c r="AL4278" t="str">
        <f t="shared" si="1648"/>
        <v>Low Budget</v>
      </c>
      <c r="AM4278">
        <v>1999</v>
      </c>
      <c r="AN4278">
        <f t="shared" si="1649"/>
        <v>26</v>
      </c>
      <c r="AO4278" t="str">
        <f t="shared" si="1650"/>
        <v>Old Classic</v>
      </c>
      <c r="AP4278">
        <v>147</v>
      </c>
      <c r="AQ4278" t="str">
        <f t="shared" si="1651"/>
        <v>Very Low</v>
      </c>
      <c r="AR4278">
        <v>7.5</v>
      </c>
      <c r="AS4278" t="str">
        <f t="shared" si="1652"/>
        <v>Good</v>
      </c>
      <c r="AT4278">
        <v>1.85</v>
      </c>
      <c r="AU4278" t="str">
        <f t="shared" si="1653"/>
        <v>HDTV / Widescreen</v>
      </c>
      <c r="AV4278">
        <v>0</v>
      </c>
      <c r="AW4278" t="str">
        <f t="shared" si="1654"/>
        <v>Very Low</v>
      </c>
    </row>
    <row r="4279" spans="1:49" x14ac:dyDescent="0.3">
      <c r="A4279" t="s">
        <v>0</v>
      </c>
      <c r="B4279" t="s">
        <v>478</v>
      </c>
      <c r="C4279">
        <v>118</v>
      </c>
      <c r="D4279" t="str">
        <f t="shared" si="1634"/>
        <v>Low</v>
      </c>
      <c r="E4279">
        <v>116</v>
      </c>
      <c r="F4279" t="str">
        <f t="shared" si="1635"/>
        <v>1h 56m</v>
      </c>
      <c r="G4279" t="str">
        <f t="shared" si="1636"/>
        <v>Standard Movie</v>
      </c>
      <c r="H4279">
        <v>453</v>
      </c>
      <c r="I4279" t="str">
        <f t="shared" si="1637"/>
        <v>Very Low</v>
      </c>
      <c r="J4279">
        <v>2000</v>
      </c>
      <c r="K4279" t="str">
        <f t="shared" si="1638"/>
        <v>Low</v>
      </c>
      <c r="L4279" t="s">
        <v>30</v>
      </c>
      <c r="M4279">
        <v>24000</v>
      </c>
      <c r="N4279" t="str">
        <f t="shared" si="1639"/>
        <v>Medium</v>
      </c>
      <c r="O4279">
        <v>3335839</v>
      </c>
      <c r="P4279" t="str">
        <f t="shared" si="1640"/>
        <v>Flop</v>
      </c>
      <c r="Q4279" t="s">
        <v>435</v>
      </c>
      <c r="R4279" t="str">
        <f t="shared" si="1641"/>
        <v>Action</v>
      </c>
      <c r="S4279">
        <f t="shared" si="1642"/>
        <v>4</v>
      </c>
      <c r="T4279" t="s">
        <v>53</v>
      </c>
      <c r="U4279" t="s">
        <v>20241</v>
      </c>
      <c r="V4279">
        <v>54657</v>
      </c>
      <c r="W4279" t="str">
        <f t="shared" si="1643"/>
        <v>Medium</v>
      </c>
      <c r="X4279">
        <v>50313</v>
      </c>
      <c r="Y4279" t="str">
        <f t="shared" si="1644"/>
        <v>High</v>
      </c>
      <c r="Z4279" t="s">
        <v>5702</v>
      </c>
      <c r="AA4279">
        <v>2</v>
      </c>
      <c r="AB4279" t="str">
        <f t="shared" si="1645"/>
        <v>Duo/Trio Poster</v>
      </c>
      <c r="AC4279" t="s">
        <v>20242</v>
      </c>
      <c r="AD4279" t="s">
        <v>20243</v>
      </c>
      <c r="AE4279">
        <v>222</v>
      </c>
      <c r="AF4279" t="str">
        <f t="shared" si="1646"/>
        <v>Very Low</v>
      </c>
      <c r="AG4279" t="s">
        <v>9</v>
      </c>
      <c r="AH4279" t="s">
        <v>10</v>
      </c>
      <c r="AI4279" t="s">
        <v>556</v>
      </c>
      <c r="AJ4279" t="str">
        <f t="shared" si="1647"/>
        <v>Adult</v>
      </c>
      <c r="AK4279">
        <v>2000000</v>
      </c>
      <c r="AL4279" t="str">
        <f t="shared" si="1648"/>
        <v>Low Budget</v>
      </c>
      <c r="AM4279">
        <v>2005</v>
      </c>
      <c r="AN4279">
        <f t="shared" si="1649"/>
        <v>20</v>
      </c>
      <c r="AO4279" t="str">
        <f t="shared" si="1650"/>
        <v>Old Classic</v>
      </c>
      <c r="AP4279">
        <v>23000</v>
      </c>
      <c r="AQ4279" t="str">
        <f t="shared" si="1651"/>
        <v>Medium</v>
      </c>
      <c r="AR4279">
        <v>7</v>
      </c>
      <c r="AS4279" t="str">
        <f t="shared" si="1652"/>
        <v>Good</v>
      </c>
      <c r="AT4279">
        <v>1.85</v>
      </c>
      <c r="AU4279" t="str">
        <f t="shared" si="1653"/>
        <v>HDTV / Widescreen</v>
      </c>
      <c r="AV4279">
        <v>0</v>
      </c>
      <c r="AW4279" t="str">
        <f t="shared" si="1654"/>
        <v>Very Low</v>
      </c>
    </row>
    <row r="4280" spans="1:49" x14ac:dyDescent="0.3">
      <c r="A4280" t="s">
        <v>0</v>
      </c>
      <c r="B4280" t="s">
        <v>6775</v>
      </c>
      <c r="C4280">
        <v>39</v>
      </c>
      <c r="D4280" t="str">
        <f t="shared" si="1634"/>
        <v>Very Low</v>
      </c>
      <c r="E4280">
        <v>97</v>
      </c>
      <c r="F4280" t="str">
        <f t="shared" si="1635"/>
        <v>1h 37m</v>
      </c>
      <c r="G4280" t="str">
        <f t="shared" si="1636"/>
        <v>Standard Movie</v>
      </c>
      <c r="H4280">
        <v>5</v>
      </c>
      <c r="I4280" t="str">
        <f t="shared" si="1637"/>
        <v>Very Low</v>
      </c>
      <c r="J4280">
        <v>349</v>
      </c>
      <c r="K4280" t="str">
        <f t="shared" si="1638"/>
        <v>Very Low</v>
      </c>
      <c r="L4280" t="s">
        <v>7039</v>
      </c>
      <c r="M4280">
        <v>1000</v>
      </c>
      <c r="N4280" t="str">
        <f t="shared" si="1639"/>
        <v>Low</v>
      </c>
      <c r="O4280">
        <v>2557668</v>
      </c>
      <c r="P4280" t="str">
        <f t="shared" si="1640"/>
        <v>Flop</v>
      </c>
      <c r="Q4280" t="s">
        <v>2096</v>
      </c>
      <c r="R4280" t="str">
        <f t="shared" si="1641"/>
        <v>Crime</v>
      </c>
      <c r="S4280">
        <f t="shared" si="1642"/>
        <v>3</v>
      </c>
      <c r="T4280" t="s">
        <v>2009</v>
      </c>
      <c r="U4280" t="s">
        <v>20244</v>
      </c>
      <c r="V4280">
        <v>3911</v>
      </c>
      <c r="W4280" t="str">
        <f t="shared" si="1643"/>
        <v>Very Low</v>
      </c>
      <c r="X4280">
        <v>2739</v>
      </c>
      <c r="Y4280" t="str">
        <f t="shared" si="1644"/>
        <v>Low</v>
      </c>
      <c r="Z4280" t="s">
        <v>20245</v>
      </c>
      <c r="AA4280">
        <v>1</v>
      </c>
      <c r="AB4280" t="str">
        <f t="shared" si="1645"/>
        <v>Solo Star Poster</v>
      </c>
      <c r="AC4280" t="s">
        <v>20246</v>
      </c>
      <c r="AD4280" t="s">
        <v>20247</v>
      </c>
      <c r="AE4280">
        <v>22</v>
      </c>
      <c r="AF4280" t="str">
        <f t="shared" si="1646"/>
        <v>Very Low</v>
      </c>
      <c r="AG4280" t="s">
        <v>9</v>
      </c>
      <c r="AH4280" t="s">
        <v>10</v>
      </c>
      <c r="AI4280" t="s">
        <v>11</v>
      </c>
      <c r="AJ4280" t="str">
        <f t="shared" si="1647"/>
        <v>Teen</v>
      </c>
      <c r="AK4280">
        <v>2000000</v>
      </c>
      <c r="AL4280" t="str">
        <f t="shared" si="1648"/>
        <v>Low Budget</v>
      </c>
      <c r="AM4280">
        <v>2015</v>
      </c>
      <c r="AN4280">
        <f t="shared" si="1649"/>
        <v>10</v>
      </c>
      <c r="AO4280" t="str">
        <f t="shared" si="1650"/>
        <v>Modern Classic</v>
      </c>
      <c r="AP4280">
        <v>426</v>
      </c>
      <c r="AQ4280" t="str">
        <f t="shared" si="1651"/>
        <v>Very Low</v>
      </c>
      <c r="AR4280">
        <v>5.3</v>
      </c>
      <c r="AS4280" t="str">
        <f t="shared" si="1652"/>
        <v>Below Average</v>
      </c>
      <c r="AT4280">
        <v>1.85</v>
      </c>
      <c r="AU4280" t="str">
        <f t="shared" si="1653"/>
        <v>HDTV / Widescreen</v>
      </c>
      <c r="AV4280">
        <v>0</v>
      </c>
      <c r="AW4280" t="str">
        <f t="shared" si="1654"/>
        <v>Very Low</v>
      </c>
    </row>
    <row r="4281" spans="1:49" x14ac:dyDescent="0.3">
      <c r="A4281" t="s">
        <v>0</v>
      </c>
      <c r="B4281" t="s">
        <v>1497</v>
      </c>
      <c r="C4281">
        <v>108</v>
      </c>
      <c r="D4281" t="str">
        <f t="shared" si="1634"/>
        <v>Low</v>
      </c>
      <c r="E4281">
        <v>101</v>
      </c>
      <c r="F4281" t="str">
        <f t="shared" si="1635"/>
        <v>1h 41m</v>
      </c>
      <c r="G4281" t="str">
        <f t="shared" si="1636"/>
        <v>Standard Movie</v>
      </c>
      <c r="H4281">
        <v>0</v>
      </c>
      <c r="I4281" t="str">
        <f t="shared" si="1637"/>
        <v>Very Low</v>
      </c>
      <c r="J4281">
        <v>685</v>
      </c>
      <c r="K4281" t="str">
        <f t="shared" si="1638"/>
        <v>Very Low</v>
      </c>
      <c r="L4281" t="s">
        <v>5721</v>
      </c>
      <c r="M4281">
        <v>8000</v>
      </c>
      <c r="N4281" t="str">
        <f t="shared" si="1639"/>
        <v>Low</v>
      </c>
      <c r="O4281">
        <v>2506446</v>
      </c>
      <c r="P4281" t="str">
        <f t="shared" si="1640"/>
        <v>Flop</v>
      </c>
      <c r="Q4281" t="s">
        <v>1652</v>
      </c>
      <c r="R4281" t="str">
        <f t="shared" si="1641"/>
        <v>Comedy</v>
      </c>
      <c r="S4281">
        <f t="shared" si="1642"/>
        <v>2</v>
      </c>
      <c r="T4281" t="s">
        <v>1498</v>
      </c>
      <c r="U4281" t="s">
        <v>20248</v>
      </c>
      <c r="V4281">
        <v>8662</v>
      </c>
      <c r="W4281" t="str">
        <f t="shared" si="1643"/>
        <v>Very Low</v>
      </c>
      <c r="X4281">
        <v>11327</v>
      </c>
      <c r="Y4281" t="str">
        <f t="shared" si="1644"/>
        <v>Medium</v>
      </c>
      <c r="Z4281" t="s">
        <v>7184</v>
      </c>
      <c r="AA4281">
        <v>0</v>
      </c>
      <c r="AB4281" t="str">
        <f t="shared" si="1645"/>
        <v>Symbolic Poster</v>
      </c>
      <c r="AC4281" t="s">
        <v>20249</v>
      </c>
      <c r="AD4281" t="s">
        <v>20250</v>
      </c>
      <c r="AE4281">
        <v>172</v>
      </c>
      <c r="AF4281" t="str">
        <f t="shared" si="1646"/>
        <v>Very Low</v>
      </c>
      <c r="AG4281" t="s">
        <v>9</v>
      </c>
      <c r="AH4281" t="s">
        <v>10</v>
      </c>
      <c r="AI4281" t="s">
        <v>556</v>
      </c>
      <c r="AJ4281" t="str">
        <f t="shared" si="1647"/>
        <v>Adult</v>
      </c>
      <c r="AK4281">
        <v>2000000</v>
      </c>
      <c r="AL4281" t="str">
        <f t="shared" si="1648"/>
        <v>Low Budget</v>
      </c>
      <c r="AM4281">
        <v>2002</v>
      </c>
      <c r="AN4281">
        <f t="shared" si="1649"/>
        <v>23</v>
      </c>
      <c r="AO4281" t="str">
        <f t="shared" si="1650"/>
        <v>Old Classic</v>
      </c>
      <c r="AP4281">
        <v>724</v>
      </c>
      <c r="AQ4281" t="str">
        <f t="shared" si="1651"/>
        <v>Very Low</v>
      </c>
      <c r="AR4281">
        <v>4.7</v>
      </c>
      <c r="AS4281" t="str">
        <f t="shared" si="1652"/>
        <v>Poor</v>
      </c>
      <c r="AT4281">
        <v>1.85</v>
      </c>
      <c r="AU4281" t="str">
        <f t="shared" si="1653"/>
        <v>HDTV / Widescreen</v>
      </c>
      <c r="AV4281">
        <v>134</v>
      </c>
      <c r="AW4281" t="str">
        <f t="shared" si="1654"/>
        <v>Very Low</v>
      </c>
    </row>
    <row r="4282" spans="1:49" x14ac:dyDescent="0.3">
      <c r="A4282" t="s">
        <v>0</v>
      </c>
      <c r="B4282" t="s">
        <v>20251</v>
      </c>
      <c r="C4282">
        <v>65</v>
      </c>
      <c r="D4282" t="str">
        <f t="shared" si="1634"/>
        <v>Low</v>
      </c>
      <c r="E4282">
        <v>98</v>
      </c>
      <c r="F4282" t="str">
        <f t="shared" si="1635"/>
        <v>1h 38m</v>
      </c>
      <c r="G4282" t="str">
        <f t="shared" si="1636"/>
        <v>Standard Movie</v>
      </c>
      <c r="H4282">
        <v>85</v>
      </c>
      <c r="I4282" t="str">
        <f t="shared" si="1637"/>
        <v>Very Low</v>
      </c>
      <c r="J4282">
        <v>186</v>
      </c>
      <c r="K4282" t="str">
        <f t="shared" si="1638"/>
        <v>Very Low</v>
      </c>
      <c r="L4282" t="s">
        <v>20252</v>
      </c>
      <c r="M4282">
        <v>265</v>
      </c>
      <c r="N4282" t="str">
        <f t="shared" si="1639"/>
        <v>Low</v>
      </c>
      <c r="O4282">
        <v>7369373</v>
      </c>
      <c r="P4282" t="str">
        <f t="shared" si="1640"/>
        <v>Flop</v>
      </c>
      <c r="Q4282" t="s">
        <v>3001</v>
      </c>
      <c r="R4282" t="str">
        <f t="shared" si="1641"/>
        <v>Horror</v>
      </c>
      <c r="S4282">
        <f t="shared" si="1642"/>
        <v>3</v>
      </c>
      <c r="T4282" t="s">
        <v>10095</v>
      </c>
      <c r="U4282" t="s">
        <v>20253</v>
      </c>
      <c r="V4282">
        <v>4288</v>
      </c>
      <c r="W4282" t="str">
        <f t="shared" si="1643"/>
        <v>Very Low</v>
      </c>
      <c r="X4282">
        <v>901</v>
      </c>
      <c r="Y4282" t="str">
        <f t="shared" si="1644"/>
        <v>Very Low</v>
      </c>
      <c r="Z4282" t="s">
        <v>20254</v>
      </c>
      <c r="AA4282">
        <v>1</v>
      </c>
      <c r="AB4282" t="str">
        <f t="shared" si="1645"/>
        <v>Solo Star Poster</v>
      </c>
      <c r="AC4282" t="s">
        <v>20255</v>
      </c>
      <c r="AD4282" t="s">
        <v>20256</v>
      </c>
      <c r="AE4282">
        <v>74</v>
      </c>
      <c r="AF4282" t="str">
        <f t="shared" si="1646"/>
        <v>Very Low</v>
      </c>
      <c r="AG4282" t="s">
        <v>9</v>
      </c>
      <c r="AH4282" t="s">
        <v>28</v>
      </c>
      <c r="AI4282" t="s">
        <v>556</v>
      </c>
      <c r="AJ4282" t="str">
        <f t="shared" si="1647"/>
        <v>Adult</v>
      </c>
      <c r="AK4282">
        <v>2000000</v>
      </c>
      <c r="AL4282" t="str">
        <f t="shared" si="1648"/>
        <v>Low Budget</v>
      </c>
      <c r="AM4282">
        <v>1986</v>
      </c>
      <c r="AN4282">
        <f t="shared" si="1649"/>
        <v>39</v>
      </c>
      <c r="AO4282" t="str">
        <f t="shared" si="1650"/>
        <v>Old Classic</v>
      </c>
      <c r="AP4282">
        <v>194</v>
      </c>
      <c r="AQ4282" t="str">
        <f t="shared" si="1651"/>
        <v>Very Low</v>
      </c>
      <c r="AR4282">
        <v>5.7</v>
      </c>
      <c r="AS4282" t="str">
        <f t="shared" si="1652"/>
        <v>Below Average</v>
      </c>
      <c r="AT4282">
        <v>1.85</v>
      </c>
      <c r="AU4282" t="str">
        <f t="shared" si="1653"/>
        <v>HDTV / Widescreen</v>
      </c>
      <c r="AV4282">
        <v>0</v>
      </c>
      <c r="AW4282" t="str">
        <f t="shared" si="1654"/>
        <v>Very Low</v>
      </c>
    </row>
    <row r="4283" spans="1:49" x14ac:dyDescent="0.3">
      <c r="A4283" t="s">
        <v>0</v>
      </c>
      <c r="B4283" t="str">
        <f>B4282</f>
        <v>Kevin Tenney</v>
      </c>
      <c r="C4283">
        <v>8</v>
      </c>
      <c r="D4283" t="str">
        <f t="shared" si="1634"/>
        <v>Very Low</v>
      </c>
      <c r="E4283">
        <v>22</v>
      </c>
      <c r="F4283" t="str">
        <f t="shared" si="1635"/>
        <v>0h 22m</v>
      </c>
      <c r="G4283" t="str">
        <f t="shared" si="1636"/>
        <v>Short Film</v>
      </c>
      <c r="H4283">
        <f>H4282</f>
        <v>85</v>
      </c>
      <c r="I4283" t="str">
        <f t="shared" si="1637"/>
        <v>Very Low</v>
      </c>
      <c r="J4283">
        <v>344</v>
      </c>
      <c r="K4283" t="str">
        <f t="shared" si="1638"/>
        <v>Very Low</v>
      </c>
      <c r="L4283" t="s">
        <v>1166</v>
      </c>
      <c r="M4283">
        <v>459</v>
      </c>
      <c r="N4283" t="str">
        <f t="shared" si="1639"/>
        <v>Low</v>
      </c>
      <c r="O4283">
        <f>O4282</f>
        <v>7369373</v>
      </c>
      <c r="P4283" t="str">
        <f t="shared" si="1640"/>
        <v>Flop</v>
      </c>
      <c r="Q4283" t="s">
        <v>1642</v>
      </c>
      <c r="R4283" t="str">
        <f t="shared" si="1641"/>
        <v>Comedy</v>
      </c>
      <c r="S4283">
        <f t="shared" si="1642"/>
        <v>1</v>
      </c>
      <c r="T4283" t="s">
        <v>452</v>
      </c>
      <c r="U4283" t="s">
        <v>20257</v>
      </c>
      <c r="V4283">
        <v>4181</v>
      </c>
      <c r="W4283" t="str">
        <f t="shared" si="1643"/>
        <v>Very Low</v>
      </c>
      <c r="X4283">
        <v>1359</v>
      </c>
      <c r="Y4283" t="str">
        <f t="shared" si="1644"/>
        <v>Low</v>
      </c>
      <c r="Z4283" t="s">
        <v>8194</v>
      </c>
      <c r="AA4283">
        <v>3</v>
      </c>
      <c r="AB4283" t="str">
        <f t="shared" si="1645"/>
        <v>Duo/Trio Poster</v>
      </c>
      <c r="AC4283" t="s">
        <v>20258</v>
      </c>
      <c r="AD4283" t="s">
        <v>20259</v>
      </c>
      <c r="AE4283">
        <v>62</v>
      </c>
      <c r="AF4283" t="str">
        <f t="shared" si="1646"/>
        <v>Very Low</v>
      </c>
      <c r="AG4283" t="s">
        <v>9</v>
      </c>
      <c r="AH4283" t="s">
        <v>10</v>
      </c>
      <c r="AI4283" t="s">
        <v>1097</v>
      </c>
      <c r="AJ4283" t="str">
        <f t="shared" si="1647"/>
        <v>Teen</v>
      </c>
      <c r="AK4283">
        <f t="shared" ref="AK4283:AM4283" si="1666">AK4282</f>
        <v>2000000</v>
      </c>
      <c r="AL4283" t="str">
        <f t="shared" si="1648"/>
        <v>Low Budget</v>
      </c>
      <c r="AM4283">
        <f t="shared" si="1666"/>
        <v>1986</v>
      </c>
      <c r="AN4283">
        <f t="shared" si="1649"/>
        <v>39</v>
      </c>
      <c r="AO4283" t="str">
        <f t="shared" si="1650"/>
        <v>Old Classic</v>
      </c>
      <c r="AP4283">
        <v>396</v>
      </c>
      <c r="AQ4283" t="str">
        <f t="shared" si="1651"/>
        <v>Very Low</v>
      </c>
      <c r="AR4283">
        <v>8.1</v>
      </c>
      <c r="AS4283" t="str">
        <f t="shared" si="1652"/>
        <v>Excellent</v>
      </c>
      <c r="AT4283">
        <v>4</v>
      </c>
      <c r="AU4283" t="str">
        <f t="shared" si="1653"/>
        <v>Ultra Widescreen</v>
      </c>
      <c r="AV4283">
        <v>558</v>
      </c>
      <c r="AW4283" t="str">
        <f t="shared" si="1654"/>
        <v>Very Low</v>
      </c>
    </row>
    <row r="4284" spans="1:49" x14ac:dyDescent="0.3">
      <c r="A4284" t="s">
        <v>0</v>
      </c>
      <c r="B4284" t="s">
        <v>828</v>
      </c>
      <c r="C4284">
        <v>85</v>
      </c>
      <c r="D4284" t="str">
        <f t="shared" si="1634"/>
        <v>Low</v>
      </c>
      <c r="E4284">
        <v>150</v>
      </c>
      <c r="F4284" t="str">
        <f t="shared" si="1635"/>
        <v>2h 30m</v>
      </c>
      <c r="G4284" t="str">
        <f t="shared" si="1636"/>
        <v>Long Movie</v>
      </c>
      <c r="H4284">
        <v>0</v>
      </c>
      <c r="I4284" t="str">
        <f t="shared" si="1637"/>
        <v>Very Low</v>
      </c>
      <c r="J4284">
        <v>401</v>
      </c>
      <c r="K4284" t="str">
        <f t="shared" si="1638"/>
        <v>Very Low</v>
      </c>
      <c r="L4284" t="s">
        <v>735</v>
      </c>
      <c r="M4284">
        <v>597</v>
      </c>
      <c r="N4284" t="str">
        <f t="shared" si="1639"/>
        <v>Low</v>
      </c>
      <c r="O4284">
        <v>4414535</v>
      </c>
      <c r="P4284" t="str">
        <f t="shared" si="1640"/>
        <v>Flop</v>
      </c>
      <c r="Q4284" t="s">
        <v>3380</v>
      </c>
      <c r="R4284" t="str">
        <f t="shared" si="1641"/>
        <v>Drama</v>
      </c>
      <c r="S4284">
        <f t="shared" si="1642"/>
        <v>1</v>
      </c>
      <c r="T4284" t="s">
        <v>11961</v>
      </c>
      <c r="U4284" t="s">
        <v>11962</v>
      </c>
      <c r="V4284">
        <v>30618</v>
      </c>
      <c r="W4284" t="str">
        <f t="shared" si="1643"/>
        <v>Low</v>
      </c>
      <c r="X4284">
        <v>1645</v>
      </c>
      <c r="Y4284" t="str">
        <f t="shared" si="1644"/>
        <v>Low</v>
      </c>
      <c r="Z4284" t="s">
        <v>9646</v>
      </c>
      <c r="AA4284">
        <v>0</v>
      </c>
      <c r="AB4284" t="str">
        <f t="shared" si="1645"/>
        <v>Symbolic Poster</v>
      </c>
      <c r="AC4284" t="s">
        <v>11963</v>
      </c>
      <c r="AD4284" t="s">
        <v>11964</v>
      </c>
      <c r="AE4284">
        <v>224</v>
      </c>
      <c r="AF4284" t="str">
        <f t="shared" si="1646"/>
        <v>Very Low</v>
      </c>
      <c r="AG4284" t="s">
        <v>9</v>
      </c>
      <c r="AH4284" t="s">
        <v>28</v>
      </c>
      <c r="AI4284" t="s">
        <v>11</v>
      </c>
      <c r="AJ4284" t="str">
        <f t="shared" si="1647"/>
        <v>Teen</v>
      </c>
      <c r="AK4284">
        <v>18000000</v>
      </c>
      <c r="AL4284" t="str">
        <f t="shared" si="1648"/>
        <v>Low Budget</v>
      </c>
      <c r="AM4284">
        <v>1996</v>
      </c>
      <c r="AN4284">
        <f t="shared" si="1649"/>
        <v>29</v>
      </c>
      <c r="AO4284" t="str">
        <f t="shared" si="1650"/>
        <v>Old Classic</v>
      </c>
      <c r="AP4284">
        <v>591</v>
      </c>
      <c r="AQ4284" t="str">
        <f t="shared" si="1651"/>
        <v>Very Low</v>
      </c>
      <c r="AR4284">
        <v>7.8</v>
      </c>
      <c r="AS4284" t="str">
        <f t="shared" si="1652"/>
        <v>Good</v>
      </c>
      <c r="AT4284">
        <v>2.2000000000000002</v>
      </c>
      <c r="AU4284" t="str">
        <f t="shared" si="1653"/>
        <v>Cinematic Widescreen</v>
      </c>
      <c r="AV4284">
        <v>0</v>
      </c>
      <c r="AW4284" t="str">
        <f t="shared" si="1654"/>
        <v>Very Low</v>
      </c>
    </row>
    <row r="4285" spans="1:49" x14ac:dyDescent="0.3">
      <c r="A4285" t="s">
        <v>0</v>
      </c>
      <c r="B4285" t="s">
        <v>17134</v>
      </c>
      <c r="C4285">
        <v>160</v>
      </c>
      <c r="D4285" t="str">
        <f t="shared" si="1634"/>
        <v>Low</v>
      </c>
      <c r="E4285">
        <v>101</v>
      </c>
      <c r="F4285" t="str">
        <f t="shared" si="1635"/>
        <v>1h 41m</v>
      </c>
      <c r="G4285" t="str">
        <f t="shared" si="1636"/>
        <v>Standard Movie</v>
      </c>
      <c r="H4285">
        <v>263</v>
      </c>
      <c r="I4285" t="str">
        <f t="shared" si="1637"/>
        <v>Very Low</v>
      </c>
      <c r="J4285">
        <v>37</v>
      </c>
      <c r="K4285" t="str">
        <f t="shared" si="1638"/>
        <v>Very Low</v>
      </c>
      <c r="L4285" t="s">
        <v>20260</v>
      </c>
      <c r="M4285">
        <v>71</v>
      </c>
      <c r="N4285" t="str">
        <f t="shared" si="1639"/>
        <v>Low</v>
      </c>
      <c r="O4285">
        <v>1984378</v>
      </c>
      <c r="P4285" t="str">
        <f t="shared" si="1640"/>
        <v>Flop</v>
      </c>
      <c r="Q4285" t="s">
        <v>1386</v>
      </c>
      <c r="R4285" t="str">
        <f t="shared" si="1641"/>
        <v>Comedy</v>
      </c>
      <c r="S4285">
        <f t="shared" si="1642"/>
        <v>3</v>
      </c>
      <c r="T4285" t="s">
        <v>20261</v>
      </c>
      <c r="U4285" t="s">
        <v>20262</v>
      </c>
      <c r="V4285">
        <v>27346</v>
      </c>
      <c r="W4285" t="str">
        <f t="shared" si="1643"/>
        <v>Low</v>
      </c>
      <c r="X4285">
        <v>226</v>
      </c>
      <c r="Y4285" t="str">
        <f t="shared" si="1644"/>
        <v>Very Low</v>
      </c>
      <c r="Z4285" t="s">
        <v>20263</v>
      </c>
      <c r="AA4285">
        <v>3</v>
      </c>
      <c r="AB4285" t="str">
        <f t="shared" si="1645"/>
        <v>Duo/Trio Poster</v>
      </c>
      <c r="AC4285" t="s">
        <v>20264</v>
      </c>
      <c r="AD4285" t="s">
        <v>20265</v>
      </c>
      <c r="AE4285">
        <v>206</v>
      </c>
      <c r="AF4285" t="str">
        <f t="shared" si="1646"/>
        <v>Very Low</v>
      </c>
      <c r="AG4285" t="s">
        <v>9</v>
      </c>
      <c r="AH4285" t="s">
        <v>10</v>
      </c>
      <c r="AI4285" t="s">
        <v>5584</v>
      </c>
      <c r="AJ4285" t="str">
        <f t="shared" si="1647"/>
        <v>Other/Unknown</v>
      </c>
      <c r="AK4285">
        <v>2000000</v>
      </c>
      <c r="AL4285" t="str">
        <f t="shared" si="1648"/>
        <v>Low Budget</v>
      </c>
      <c r="AM4285">
        <v>2006</v>
      </c>
      <c r="AN4285">
        <f t="shared" si="1649"/>
        <v>19</v>
      </c>
      <c r="AO4285" t="str">
        <f t="shared" si="1650"/>
        <v>Old Classic</v>
      </c>
      <c r="AP4285">
        <v>51</v>
      </c>
      <c r="AQ4285" t="str">
        <f t="shared" si="1651"/>
        <v>Very Low</v>
      </c>
      <c r="AR4285">
        <v>6.5</v>
      </c>
      <c r="AS4285" t="str">
        <f t="shared" si="1652"/>
        <v>Average</v>
      </c>
      <c r="AT4285">
        <v>1.78</v>
      </c>
      <c r="AU4285" t="str">
        <f t="shared" si="1653"/>
        <v>HDTV / Widescreen</v>
      </c>
      <c r="AV4285">
        <v>0</v>
      </c>
      <c r="AW4285" t="str">
        <f t="shared" si="1654"/>
        <v>Very Low</v>
      </c>
    </row>
    <row r="4286" spans="1:49" x14ac:dyDescent="0.3">
      <c r="A4286" t="s">
        <v>0</v>
      </c>
      <c r="B4286" t="s">
        <v>20266</v>
      </c>
      <c r="C4286">
        <v>231</v>
      </c>
      <c r="D4286" t="str">
        <f t="shared" si="1634"/>
        <v>Medium</v>
      </c>
      <c r="E4286">
        <v>90</v>
      </c>
      <c r="F4286" t="str">
        <f t="shared" si="1635"/>
        <v>1h 30m</v>
      </c>
      <c r="G4286" t="str">
        <f t="shared" si="1636"/>
        <v>Standard Movie</v>
      </c>
      <c r="H4286">
        <v>56</v>
      </c>
      <c r="I4286" t="str">
        <f t="shared" si="1637"/>
        <v>Very Low</v>
      </c>
      <c r="J4286">
        <v>0</v>
      </c>
      <c r="K4286" t="str">
        <f t="shared" si="1638"/>
        <v>Very Low</v>
      </c>
      <c r="L4286" t="s">
        <v>20267</v>
      </c>
      <c r="M4286">
        <v>56</v>
      </c>
      <c r="N4286" t="str">
        <f t="shared" si="1639"/>
        <v>Low</v>
      </c>
      <c r="O4286">
        <v>2283276</v>
      </c>
      <c r="P4286" t="str">
        <f t="shared" si="1640"/>
        <v>Flop</v>
      </c>
      <c r="Q4286" t="s">
        <v>20268</v>
      </c>
      <c r="R4286" t="str">
        <f t="shared" si="1641"/>
        <v>Animation</v>
      </c>
      <c r="S4286">
        <f t="shared" si="1642"/>
        <v>6</v>
      </c>
      <c r="T4286" t="s">
        <v>20266</v>
      </c>
      <c r="U4286" t="s">
        <v>20269</v>
      </c>
      <c r="V4286">
        <v>46107</v>
      </c>
      <c r="W4286" t="str">
        <f t="shared" si="1643"/>
        <v>Low</v>
      </c>
      <c r="X4286">
        <v>56</v>
      </c>
      <c r="Y4286" t="str">
        <f t="shared" si="1644"/>
        <v>Very Low</v>
      </c>
      <c r="Z4286" t="s">
        <v>20270</v>
      </c>
      <c r="AA4286">
        <v>0</v>
      </c>
      <c r="AB4286" t="str">
        <f t="shared" si="1645"/>
        <v>Symbolic Poster</v>
      </c>
      <c r="AC4286" t="s">
        <v>20271</v>
      </c>
      <c r="AD4286" t="s">
        <v>20272</v>
      </c>
      <c r="AE4286">
        <v>156</v>
      </c>
      <c r="AF4286" t="str">
        <f t="shared" si="1646"/>
        <v>Very Low</v>
      </c>
      <c r="AG4286" t="s">
        <v>11661</v>
      </c>
      <c r="AH4286" t="s">
        <v>20273</v>
      </c>
      <c r="AI4286" t="s">
        <v>556</v>
      </c>
      <c r="AJ4286" t="str">
        <f t="shared" si="1647"/>
        <v>Adult</v>
      </c>
      <c r="AK4286">
        <v>1500000</v>
      </c>
      <c r="AL4286" t="str">
        <f t="shared" si="1648"/>
        <v>Low Budget</v>
      </c>
      <c r="AM4286">
        <v>2008</v>
      </c>
      <c r="AN4286">
        <f t="shared" si="1649"/>
        <v>17</v>
      </c>
      <c r="AO4286" t="str">
        <f t="shared" si="1650"/>
        <v>Old Classic</v>
      </c>
      <c r="AP4286">
        <v>0</v>
      </c>
      <c r="AQ4286" t="str">
        <f t="shared" si="1651"/>
        <v>Very Low</v>
      </c>
      <c r="AR4286">
        <v>8</v>
      </c>
      <c r="AS4286" t="str">
        <f t="shared" si="1652"/>
        <v>Excellent</v>
      </c>
      <c r="AT4286">
        <v>1.85</v>
      </c>
      <c r="AU4286" t="str">
        <f t="shared" si="1653"/>
        <v>HDTV / Widescreen</v>
      </c>
      <c r="AV4286">
        <v>0</v>
      </c>
      <c r="AW4286" t="str">
        <f t="shared" si="1654"/>
        <v>Very Low</v>
      </c>
    </row>
    <row r="4287" spans="1:49" x14ac:dyDescent="0.3">
      <c r="A4287" t="s">
        <v>0</v>
      </c>
      <c r="B4287" t="s">
        <v>20274</v>
      </c>
      <c r="C4287">
        <v>7</v>
      </c>
      <c r="D4287" t="str">
        <f t="shared" si="1634"/>
        <v>Very Low</v>
      </c>
      <c r="E4287">
        <v>120</v>
      </c>
      <c r="F4287" t="str">
        <f t="shared" si="1635"/>
        <v>2h 0m</v>
      </c>
      <c r="G4287" t="str">
        <f t="shared" si="1636"/>
        <v>Standard Movie</v>
      </c>
      <c r="H4287">
        <v>0</v>
      </c>
      <c r="I4287" t="str">
        <f t="shared" si="1637"/>
        <v>Very Low</v>
      </c>
      <c r="J4287">
        <v>40</v>
      </c>
      <c r="K4287" t="str">
        <f t="shared" si="1638"/>
        <v>Very Low</v>
      </c>
      <c r="L4287" t="s">
        <v>20275</v>
      </c>
      <c r="M4287">
        <v>178</v>
      </c>
      <c r="N4287" t="str">
        <f t="shared" si="1639"/>
        <v>Low</v>
      </c>
      <c r="O4287">
        <v>1098224</v>
      </c>
      <c r="P4287" t="str">
        <f t="shared" si="1640"/>
        <v>Flop</v>
      </c>
      <c r="Q4287" t="s">
        <v>924</v>
      </c>
      <c r="R4287" t="str">
        <f t="shared" si="1641"/>
        <v>Adventure</v>
      </c>
      <c r="S4287">
        <f t="shared" si="1642"/>
        <v>1</v>
      </c>
      <c r="T4287" t="s">
        <v>20276</v>
      </c>
      <c r="U4287" t="s">
        <v>20277</v>
      </c>
      <c r="V4287">
        <v>397</v>
      </c>
      <c r="W4287" t="str">
        <f t="shared" si="1643"/>
        <v>Very Low</v>
      </c>
      <c r="X4287">
        <v>359</v>
      </c>
      <c r="Y4287" t="str">
        <f t="shared" si="1644"/>
        <v>Very Low</v>
      </c>
      <c r="Z4287" t="s">
        <v>20278</v>
      </c>
      <c r="AA4287">
        <v>1</v>
      </c>
      <c r="AB4287" t="str">
        <f t="shared" si="1645"/>
        <v>Solo Star Poster</v>
      </c>
      <c r="AC4287" t="s">
        <v>20279</v>
      </c>
      <c r="AD4287" t="s">
        <v>20280</v>
      </c>
      <c r="AE4287">
        <v>30</v>
      </c>
      <c r="AF4287" t="str">
        <f t="shared" si="1646"/>
        <v>Very Low</v>
      </c>
      <c r="AG4287" t="s">
        <v>9</v>
      </c>
      <c r="AH4287" t="s">
        <v>10</v>
      </c>
      <c r="AI4287" t="s">
        <v>11</v>
      </c>
      <c r="AJ4287" t="str">
        <f t="shared" si="1647"/>
        <v>Teen</v>
      </c>
      <c r="AK4287">
        <v>2000000</v>
      </c>
      <c r="AL4287" t="str">
        <f t="shared" si="1648"/>
        <v>Low Budget</v>
      </c>
      <c r="AM4287">
        <v>2003</v>
      </c>
      <c r="AN4287">
        <f t="shared" si="1649"/>
        <v>22</v>
      </c>
      <c r="AO4287" t="str">
        <f t="shared" si="1650"/>
        <v>Old Classic</v>
      </c>
      <c r="AP4287">
        <v>69</v>
      </c>
      <c r="AQ4287" t="str">
        <f t="shared" si="1651"/>
        <v>Very Low</v>
      </c>
      <c r="AR4287">
        <v>3.3</v>
      </c>
      <c r="AS4287" t="str">
        <f t="shared" si="1652"/>
        <v>Very Poor</v>
      </c>
      <c r="AT4287">
        <v>1.85</v>
      </c>
      <c r="AU4287" t="str">
        <f t="shared" si="1653"/>
        <v>HDTV / Widescreen</v>
      </c>
      <c r="AV4287">
        <v>32</v>
      </c>
      <c r="AW4287" t="str">
        <f t="shared" si="1654"/>
        <v>Very Low</v>
      </c>
    </row>
    <row r="4288" spans="1:49" x14ac:dyDescent="0.3">
      <c r="A4288" t="s">
        <v>0</v>
      </c>
      <c r="B4288" t="s">
        <v>18993</v>
      </c>
      <c r="C4288">
        <v>79</v>
      </c>
      <c r="D4288" t="str">
        <f t="shared" si="1634"/>
        <v>Low</v>
      </c>
      <c r="E4288">
        <v>102</v>
      </c>
      <c r="F4288" t="str">
        <f t="shared" si="1635"/>
        <v>1h 42m</v>
      </c>
      <c r="G4288" t="str">
        <f t="shared" si="1636"/>
        <v>Standard Movie</v>
      </c>
      <c r="H4288">
        <v>117</v>
      </c>
      <c r="I4288" t="str">
        <f t="shared" si="1637"/>
        <v>Very Low</v>
      </c>
      <c r="J4288">
        <v>17</v>
      </c>
      <c r="K4288" t="str">
        <f t="shared" si="1638"/>
        <v>Very Low</v>
      </c>
      <c r="L4288" t="s">
        <v>20281</v>
      </c>
      <c r="M4288">
        <v>393</v>
      </c>
      <c r="N4288" t="str">
        <f t="shared" si="1639"/>
        <v>Low</v>
      </c>
      <c r="O4288">
        <v>1430185</v>
      </c>
      <c r="P4288" t="str">
        <f t="shared" si="1640"/>
        <v>Flop</v>
      </c>
      <c r="Q4288" t="s">
        <v>20282</v>
      </c>
      <c r="R4288" t="str">
        <f t="shared" si="1641"/>
        <v>Documentary</v>
      </c>
      <c r="S4288">
        <f t="shared" si="1642"/>
        <v>2</v>
      </c>
      <c r="T4288" t="s">
        <v>1898</v>
      </c>
      <c r="U4288" t="s">
        <v>20283</v>
      </c>
      <c r="V4288">
        <v>7314</v>
      </c>
      <c r="W4288" t="str">
        <f t="shared" si="1643"/>
        <v>Very Low</v>
      </c>
      <c r="X4288">
        <v>446</v>
      </c>
      <c r="Y4288" t="str">
        <f t="shared" si="1644"/>
        <v>Very Low</v>
      </c>
      <c r="Z4288" t="s">
        <v>20284</v>
      </c>
      <c r="AA4288">
        <v>0</v>
      </c>
      <c r="AB4288" t="str">
        <f t="shared" si="1645"/>
        <v>Symbolic Poster</v>
      </c>
      <c r="AC4288" t="s">
        <v>20285</v>
      </c>
      <c r="AD4288" t="s">
        <v>20286</v>
      </c>
      <c r="AE4288">
        <v>55</v>
      </c>
      <c r="AF4288" t="str">
        <f t="shared" si="1646"/>
        <v>Very Low</v>
      </c>
      <c r="AG4288" t="s">
        <v>9</v>
      </c>
      <c r="AH4288" t="s">
        <v>10</v>
      </c>
      <c r="AI4288" t="str">
        <f>AI4287</f>
        <v>PG-13</v>
      </c>
      <c r="AJ4288" t="str">
        <f t="shared" si="1647"/>
        <v>Teen</v>
      </c>
      <c r="AK4288">
        <v>2000000</v>
      </c>
      <c r="AL4288" t="str">
        <f t="shared" si="1648"/>
        <v>Low Budget</v>
      </c>
      <c r="AM4288">
        <v>2007</v>
      </c>
      <c r="AN4288">
        <f t="shared" si="1649"/>
        <v>18</v>
      </c>
      <c r="AO4288" t="str">
        <f t="shared" si="1650"/>
        <v>Old Classic</v>
      </c>
      <c r="AP4288">
        <v>21</v>
      </c>
      <c r="AQ4288" t="str">
        <f t="shared" si="1651"/>
        <v>Very Low</v>
      </c>
      <c r="AR4288">
        <v>8.3000000000000007</v>
      </c>
      <c r="AS4288" t="str">
        <f t="shared" si="1652"/>
        <v>Excellent</v>
      </c>
      <c r="AT4288">
        <v>1.85</v>
      </c>
      <c r="AU4288" t="str">
        <f t="shared" si="1653"/>
        <v>HDTV / Widescreen</v>
      </c>
      <c r="AV4288">
        <v>0</v>
      </c>
      <c r="AW4288" t="str">
        <f t="shared" si="1654"/>
        <v>Very Low</v>
      </c>
    </row>
    <row r="4289" spans="1:49" x14ac:dyDescent="0.3">
      <c r="A4289" t="s">
        <v>0</v>
      </c>
      <c r="B4289" t="s">
        <v>20287</v>
      </c>
      <c r="C4289">
        <v>168</v>
      </c>
      <c r="D4289" t="str">
        <f t="shared" si="1634"/>
        <v>Low</v>
      </c>
      <c r="E4289">
        <v>102</v>
      </c>
      <c r="F4289" t="str">
        <f t="shared" si="1635"/>
        <v>1h 42m</v>
      </c>
      <c r="G4289" t="str">
        <f t="shared" si="1636"/>
        <v>Standard Movie</v>
      </c>
      <c r="H4289">
        <v>22</v>
      </c>
      <c r="I4289" t="str">
        <f t="shared" si="1637"/>
        <v>Very Low</v>
      </c>
      <c r="J4289">
        <v>80</v>
      </c>
      <c r="K4289" t="str">
        <f t="shared" si="1638"/>
        <v>Very Low</v>
      </c>
      <c r="L4289" t="s">
        <v>6613</v>
      </c>
      <c r="M4289">
        <v>10000</v>
      </c>
      <c r="N4289" t="str">
        <f t="shared" si="1639"/>
        <v>Low</v>
      </c>
      <c r="O4289">
        <v>1477002</v>
      </c>
      <c r="P4289" t="str">
        <f t="shared" si="1640"/>
        <v>Flop</v>
      </c>
      <c r="Q4289" t="s">
        <v>185</v>
      </c>
      <c r="R4289" t="str">
        <f t="shared" si="1641"/>
        <v>Drama</v>
      </c>
      <c r="S4289">
        <f t="shared" si="1642"/>
        <v>2</v>
      </c>
      <c r="T4289" t="s">
        <v>197</v>
      </c>
      <c r="U4289" t="s">
        <v>20288</v>
      </c>
      <c r="V4289">
        <v>16645</v>
      </c>
      <c r="W4289" t="str">
        <f t="shared" si="1643"/>
        <v>Low</v>
      </c>
      <c r="X4289">
        <v>11184</v>
      </c>
      <c r="Y4289" t="str">
        <f t="shared" si="1644"/>
        <v>Medium</v>
      </c>
      <c r="Z4289" t="s">
        <v>20289</v>
      </c>
      <c r="AA4289">
        <v>3</v>
      </c>
      <c r="AB4289" t="str">
        <f t="shared" si="1645"/>
        <v>Duo/Trio Poster</v>
      </c>
      <c r="AC4289" t="s">
        <v>20290</v>
      </c>
      <c r="AD4289" t="s">
        <v>20291</v>
      </c>
      <c r="AE4289">
        <v>72</v>
      </c>
      <c r="AF4289" t="str">
        <f t="shared" si="1646"/>
        <v>Very Low</v>
      </c>
      <c r="AG4289" t="s">
        <v>9</v>
      </c>
      <c r="AH4289" t="s">
        <v>10</v>
      </c>
      <c r="AI4289" t="s">
        <v>556</v>
      </c>
      <c r="AJ4289" t="str">
        <f t="shared" si="1647"/>
        <v>Adult</v>
      </c>
      <c r="AK4289">
        <v>2000000</v>
      </c>
      <c r="AL4289" t="str">
        <f t="shared" si="1648"/>
        <v>Low Budget</v>
      </c>
      <c r="AM4289">
        <v>2015</v>
      </c>
      <c r="AN4289">
        <f t="shared" si="1649"/>
        <v>10</v>
      </c>
      <c r="AO4289" t="str">
        <f t="shared" si="1650"/>
        <v>Modern Classic</v>
      </c>
      <c r="AP4289">
        <v>1000</v>
      </c>
      <c r="AQ4289" t="str">
        <f t="shared" si="1651"/>
        <v>Very Low</v>
      </c>
      <c r="AR4289">
        <v>6.9</v>
      </c>
      <c r="AS4289" t="str">
        <f t="shared" si="1652"/>
        <v>Average</v>
      </c>
      <c r="AT4289">
        <v>2.35</v>
      </c>
      <c r="AU4289" t="str">
        <f t="shared" si="1653"/>
        <v>Cinematic Widescreen</v>
      </c>
      <c r="AV4289">
        <v>0</v>
      </c>
      <c r="AW4289" t="str">
        <f t="shared" si="1654"/>
        <v>Very Low</v>
      </c>
    </row>
    <row r="4290" spans="1:49" x14ac:dyDescent="0.3">
      <c r="A4290" t="s">
        <v>0</v>
      </c>
      <c r="B4290" t="str">
        <f>B4289</f>
        <v>Marielle Heller</v>
      </c>
      <c r="C4290">
        <v>1</v>
      </c>
      <c r="D4290" t="str">
        <f t="shared" si="1634"/>
        <v>Very Low</v>
      </c>
      <c r="E4290">
        <v>60</v>
      </c>
      <c r="F4290" t="str">
        <f t="shared" si="1635"/>
        <v>1h 0m</v>
      </c>
      <c r="G4290" t="str">
        <f t="shared" si="1636"/>
        <v>Featurette</v>
      </c>
      <c r="H4290">
        <f>H4289</f>
        <v>22</v>
      </c>
      <c r="I4290" t="str">
        <f t="shared" si="1637"/>
        <v>Very Low</v>
      </c>
      <c r="J4290">
        <v>143</v>
      </c>
      <c r="K4290" t="str">
        <f t="shared" si="1638"/>
        <v>Very Low</v>
      </c>
      <c r="L4290" t="s">
        <v>5217</v>
      </c>
      <c r="M4290">
        <v>11000</v>
      </c>
      <c r="N4290" t="str">
        <f t="shared" si="1639"/>
        <v>Medium</v>
      </c>
      <c r="O4290">
        <f>O4289</f>
        <v>1477002</v>
      </c>
      <c r="P4290" t="str">
        <f t="shared" si="1640"/>
        <v>Flop</v>
      </c>
      <c r="Q4290" t="s">
        <v>1386</v>
      </c>
      <c r="R4290" t="str">
        <f t="shared" si="1641"/>
        <v>Comedy</v>
      </c>
      <c r="S4290">
        <f t="shared" si="1642"/>
        <v>3</v>
      </c>
      <c r="T4290" t="s">
        <v>228</v>
      </c>
      <c r="U4290" t="s">
        <v>20292</v>
      </c>
      <c r="V4290">
        <v>415</v>
      </c>
      <c r="W4290" t="str">
        <f t="shared" si="1643"/>
        <v>Very Low</v>
      </c>
      <c r="X4290">
        <v>11618</v>
      </c>
      <c r="Y4290" t="str">
        <f t="shared" si="1644"/>
        <v>Medium</v>
      </c>
      <c r="Z4290" t="s">
        <v>20293</v>
      </c>
      <c r="AA4290">
        <v>5</v>
      </c>
      <c r="AB4290" t="str">
        <f t="shared" si="1645"/>
        <v>Ensemble Poster</v>
      </c>
      <c r="AC4290" t="s">
        <v>20294</v>
      </c>
      <c r="AD4290" t="s">
        <v>20295</v>
      </c>
      <c r="AE4290">
        <v>26</v>
      </c>
      <c r="AF4290" t="str">
        <f t="shared" si="1646"/>
        <v>Very Low</v>
      </c>
      <c r="AG4290" t="s">
        <v>9</v>
      </c>
      <c r="AH4290" t="s">
        <v>10</v>
      </c>
      <c r="AI4290" t="str">
        <f t="shared" ref="AI4290:AM4290" si="1667">AI4289</f>
        <v>R</v>
      </c>
      <c r="AJ4290" t="str">
        <f t="shared" si="1647"/>
        <v>Adult</v>
      </c>
      <c r="AK4290">
        <f t="shared" si="1667"/>
        <v>2000000</v>
      </c>
      <c r="AL4290" t="str">
        <f t="shared" si="1648"/>
        <v>Low Budget</v>
      </c>
      <c r="AM4290">
        <f t="shared" si="1667"/>
        <v>2015</v>
      </c>
      <c r="AN4290">
        <f t="shared" si="1649"/>
        <v>10</v>
      </c>
      <c r="AO4290" t="str">
        <f t="shared" si="1650"/>
        <v>Modern Classic</v>
      </c>
      <c r="AP4290">
        <v>289</v>
      </c>
      <c r="AQ4290" t="str">
        <f t="shared" si="1651"/>
        <v>Very Low</v>
      </c>
      <c r="AR4290">
        <v>7.3</v>
      </c>
      <c r="AS4290" t="str">
        <f t="shared" si="1652"/>
        <v>Good</v>
      </c>
      <c r="AT4290">
        <v>1.33</v>
      </c>
      <c r="AU4290" t="str">
        <f t="shared" si="1653"/>
        <v>Classic</v>
      </c>
      <c r="AV4290">
        <v>43</v>
      </c>
      <c r="AW4290" t="str">
        <f t="shared" si="1654"/>
        <v>Very Low</v>
      </c>
    </row>
    <row r="4291" spans="1:49" x14ac:dyDescent="0.3">
      <c r="A4291" t="s">
        <v>718</v>
      </c>
      <c r="B4291" t="s">
        <v>20296</v>
      </c>
      <c r="C4291">
        <v>107</v>
      </c>
      <c r="D4291" t="str">
        <f t="shared" ref="D4291:D4354" si="1668">IF(C4291&lt;=50,"Very Low",
IF(C4291&lt;=200,"Low",
IF(C4291&lt;=500,"Medium",
IF(C4291&lt;=1000,"High","Very High"))))</f>
        <v>Low</v>
      </c>
      <c r="E4291">
        <v>100</v>
      </c>
      <c r="F4291" t="str">
        <f t="shared" ref="F4291:F4354" si="1669">INT(E4291/60) &amp; "h " &amp; MOD(E4291,60) &amp; "m"</f>
        <v>1h 40m</v>
      </c>
      <c r="G4291" t="str">
        <f t="shared" ref="G4291:G4354" si="1670">IF(E4291&lt;60,"Short Film",IF(E4291&lt;90,"Featurette",IF(E4291&lt;=120,"Standard Movie",IF(E4291&lt;=180,"Long Movie","Epic"))))</f>
        <v>Standard Movie</v>
      </c>
      <c r="H4291">
        <v>90</v>
      </c>
      <c r="I4291" t="str">
        <f t="shared" ref="I4291:I4354" si="1671">IF(H4291&lt;=1000,"Very Low",IF(H4291&lt;=10000,"Low",IF(H4291&lt;=50000,"Medium",IF(H4291&lt;=200000,"High","Very High"))))</f>
        <v>Very Low</v>
      </c>
      <c r="J4291">
        <v>65</v>
      </c>
      <c r="K4291" t="str">
        <f t="shared" ref="K4291:K4354" si="1672">IF(J4291&lt;=1000,"Very Low",IF(J4291&lt;=10000,"Low",IF(J4291&lt;=50000,"Medium",IF(J4291&lt;=200000,"High","Very High"))))</f>
        <v>Very Low</v>
      </c>
      <c r="L4291" t="s">
        <v>20297</v>
      </c>
      <c r="M4291">
        <v>168</v>
      </c>
      <c r="N4291" t="str">
        <f t="shared" ref="N4291:N4354" si="1673">IF(A4291&lt;=1000,"Very Low",
IF(M4291&lt;=10000,"Low",IF(M4291&lt;=50000,"Medium",IF(M4291&lt;=200000,"High","Very High"))))</f>
        <v>Low</v>
      </c>
      <c r="O4291">
        <v>1134049</v>
      </c>
      <c r="P4291" t="str">
        <f t="shared" ref="P4291:P4354" si="1674">IF(AND(O4291&gt;=500000000),"Blockbuster",
IF(AND(O4291&gt;=200000000,O4291&lt;=499999999),"Superhit",
IF(AND(O4291&gt;=50000000,O4291&lt;=199999999),"Hit",
IF(AND(O4291&gt;=10000000,O4291&lt;=49999999),"Average",
IF(AND(O4291&lt;=10000000),"Flop","")))))</f>
        <v>Flop</v>
      </c>
      <c r="Q4291" t="s">
        <v>20298</v>
      </c>
      <c r="R4291" t="str">
        <f t="shared" ref="R4291:R4354" si="1675">LEFT(Q4291, FIND("|",Q4291&amp;"|")-1)</f>
        <v>Documentary</v>
      </c>
      <c r="S4291">
        <f t="shared" ref="S4291:S4354" si="1676">LEN(Q4291)-LEN(SUBSTITUTE(Q4291,"|",""))+1</f>
        <v>2</v>
      </c>
      <c r="T4291" t="s">
        <v>20299</v>
      </c>
      <c r="U4291" t="s">
        <v>20300</v>
      </c>
      <c r="V4291">
        <v>5475</v>
      </c>
      <c r="W4291" t="str">
        <f t="shared" ref="W4291:W4354" si="1677">IF(V4291&lt;=10000,"Very Low",IF(V4291&lt;=50000,"Low",IF(V4291&lt;=200000,"Medium",IF(V4291&lt;=500000,"High","Very High"))))</f>
        <v>Very Low</v>
      </c>
      <c r="X4291">
        <v>408</v>
      </c>
      <c r="Y4291" t="str">
        <f t="shared" ref="Y4291:Y4354" si="1678">IF(X4291&lt;=1000,"Very Low",IF(X4291&lt;=10000,"Low",IF(X4291&lt;=50000,"Medium",IF(X4291&lt;=200000,"High","Very High"))))</f>
        <v>Very Low</v>
      </c>
      <c r="Z4291" t="s">
        <v>20301</v>
      </c>
      <c r="AA4291">
        <v>0</v>
      </c>
      <c r="AB4291" t="str">
        <f t="shared" ref="AB4291:AB4354" si="1679">IF(AA4291=0,"Symbolic Poster",IF(AA4291=1,"Solo Star Poster",IF(AA4291&lt;=3,"Duo/Trio Poster","Ensemble Poster")))</f>
        <v>Symbolic Poster</v>
      </c>
      <c r="AC4291" t="s">
        <v>20302</v>
      </c>
      <c r="AD4291" t="s">
        <v>20303</v>
      </c>
      <c r="AE4291">
        <v>44</v>
      </c>
      <c r="AF4291" t="str">
        <f t="shared" ref="AF4291:AF4354" si="1680">IF(AE4291&lt;=500,"Very Low",IF(AE4291&lt;=2000,"Low",IF(AE4291&lt;=5000,"Medium",IF(AE4291&lt;=15000,"High","Very High"))))</f>
        <v>Very Low</v>
      </c>
      <c r="AG4291" t="s">
        <v>9</v>
      </c>
      <c r="AH4291" t="s">
        <v>28</v>
      </c>
      <c r="AI4291" t="s">
        <v>66</v>
      </c>
      <c r="AJ4291" t="str">
        <f t="shared" ref="AJ4291:AJ4354" si="1681">IF(OR(AI4291="G",AI4291="PG",AI4291="U",AI4291="TV-Y",AI4291="TV-G"),"Family",IF(OR(AI4291="PG-13",AI4291="UA",AI4291="TV-14"),"Teen",IF(OR(AI4291="R",AI4291="NC-17",AI4291="A",AI4291="TV-MA"),"Adult",IF(AI4291="Not Rated","No Rating","Other/Unknown"))))</f>
        <v>Family</v>
      </c>
      <c r="AK4291">
        <v>2000000</v>
      </c>
      <c r="AL4291" t="str">
        <f t="shared" ref="AL4291:AL4354" si="1682">IF(AK4291&gt;=200000000,"Very High Budget",
IF(AND(AK4291&gt;=100000000,AK4291&lt;=199999999),"High Budget",
IF(AND(AK4291&gt;=30000000,AK4291&lt;=99999999),"Medium Budget",
IF(AK4291&lt;30000000,"Low Budget",""))))</f>
        <v>Low Budget</v>
      </c>
      <c r="AM4291">
        <v>2007</v>
      </c>
      <c r="AN4291">
        <f t="shared" ref="AN4291:AN4354" si="1683">$AY$20-AM4291</f>
        <v>18</v>
      </c>
      <c r="AO4291" t="str">
        <f t="shared" ref="AO4291:AO4354" si="1684">IF(AN4291&lt;=5,"Recent",IF(AND(AN4291&gt;=6,AN4291&lt;=15),"Modern Classic",IF(AN4291&gt;15,"Old Classic","")))</f>
        <v>Old Classic</v>
      </c>
      <c r="AP4291">
        <v>142</v>
      </c>
      <c r="AQ4291" t="str">
        <f t="shared" ref="AQ4291:AQ4354" si="1685">IF(AP4291&lt;=1000,"Very Low",IF(AP4291&lt;=10000,"Low",IF(AP4291&lt;=50000,"Medium",IF(AP4291&lt;=200000,"High","Very High"))))</f>
        <v>Very Low</v>
      </c>
      <c r="AR4291">
        <v>8.1</v>
      </c>
      <c r="AS4291" t="str">
        <f t="shared" ref="AS4291:AS4354" si="1686">IF(AND(AR4291&gt;=9,AR4291&lt;=10),"Master Piece",
IF(AND(AR4291&gt;=8,AR4291&lt;9),"Excellent",
IF(AND(AR4291&gt;=7,AR4291&lt;8),"Good",
IF(AND(AR4291&gt;=6,AR4291&lt;7),"Average",
IF(AND(AR4291&gt;=5,AR4291&lt;6),"Below Average",
IF(AND(AR4291&gt;=4,AR4291&lt;5),"Poor",
IF(AND(AR4291&gt;=3,AR4291&lt;4),"Very Poor",
IF(AND(AR4291&gt;=0,AR4291&lt;3),"Terrible",""))))))))</f>
        <v>Excellent</v>
      </c>
      <c r="AT4291">
        <v>1.85</v>
      </c>
      <c r="AU4291" t="str">
        <f t="shared" ref="AU4291:AU4354" si="1687">IF(AND(AT4291&gt;=1.3,AT4291&lt;=1.4),"Classic",IF(AND(AT4291&gt;=1.7,AT4291&lt;=1.9),"HDTV / Widescreen",IF(AND(AT4291&gt;=2.2,AT4291&lt;=2.4),"Cinematic Widescreen",IF(AND(AT4291&gt;=1.4,AT4291&lt;=1.6),"Standard Academy",IF(AT4291&gt;=2.4,"Ultra Widescreen","")))))</f>
        <v>HDTV / Widescreen</v>
      </c>
      <c r="AV4291">
        <v>0</v>
      </c>
      <c r="AW4291" t="str">
        <f t="shared" ref="AW4291:AW4354" si="1688">IF(AV4291&lt;=1000,"Very Low",IF(AV4291&lt;=10000,"Low",IF(AV4291&lt;=50000,"Medium",IF(AV4291&lt;=200000,"High","Very High"))))</f>
        <v>Very Low</v>
      </c>
    </row>
    <row r="4292" spans="1:49" x14ac:dyDescent="0.3">
      <c r="A4292" t="s">
        <v>0</v>
      </c>
      <c r="B4292" t="s">
        <v>20304</v>
      </c>
      <c r="C4292">
        <v>200</v>
      </c>
      <c r="D4292" t="str">
        <f t="shared" si="1668"/>
        <v>Low</v>
      </c>
      <c r="E4292">
        <v>104</v>
      </c>
      <c r="F4292" t="str">
        <f t="shared" si="1669"/>
        <v>1h 44m</v>
      </c>
      <c r="G4292" t="str">
        <f t="shared" si="1670"/>
        <v>Standard Movie</v>
      </c>
      <c r="H4292">
        <v>129</v>
      </c>
      <c r="I4292" t="str">
        <f t="shared" si="1671"/>
        <v>Very Low</v>
      </c>
      <c r="J4292">
        <v>887</v>
      </c>
      <c r="K4292" t="str">
        <f t="shared" si="1672"/>
        <v>Very Low</v>
      </c>
      <c r="L4292" t="s">
        <v>2350</v>
      </c>
      <c r="M4292">
        <v>991</v>
      </c>
      <c r="N4292" t="str">
        <f t="shared" si="1673"/>
        <v>Low</v>
      </c>
      <c r="O4292">
        <v>977600</v>
      </c>
      <c r="P4292" t="str">
        <f t="shared" si="1674"/>
        <v>Flop</v>
      </c>
      <c r="Q4292" t="s">
        <v>1736</v>
      </c>
      <c r="R4292" t="str">
        <f t="shared" si="1675"/>
        <v>Drama</v>
      </c>
      <c r="S4292">
        <f t="shared" si="1676"/>
        <v>2</v>
      </c>
      <c r="T4292" t="s">
        <v>323</v>
      </c>
      <c r="U4292" t="s">
        <v>20305</v>
      </c>
      <c r="V4292">
        <v>8204</v>
      </c>
      <c r="W4292" t="str">
        <f t="shared" si="1677"/>
        <v>Very Low</v>
      </c>
      <c r="X4292">
        <v>3427</v>
      </c>
      <c r="Y4292" t="str">
        <f t="shared" si="1678"/>
        <v>Low</v>
      </c>
      <c r="Z4292" t="s">
        <v>2262</v>
      </c>
      <c r="AA4292">
        <v>1</v>
      </c>
      <c r="AB4292" t="str">
        <f t="shared" si="1679"/>
        <v>Solo Star Poster</v>
      </c>
      <c r="AC4292" t="s">
        <v>20306</v>
      </c>
      <c r="AD4292" t="s">
        <v>20307</v>
      </c>
      <c r="AE4292">
        <v>98</v>
      </c>
      <c r="AF4292" t="str">
        <f t="shared" si="1680"/>
        <v>Very Low</v>
      </c>
      <c r="AG4292" t="s">
        <v>9</v>
      </c>
      <c r="AH4292" t="s">
        <v>10</v>
      </c>
      <c r="AI4292" t="s">
        <v>66</v>
      </c>
      <c r="AJ4292" t="str">
        <f t="shared" si="1681"/>
        <v>Family</v>
      </c>
      <c r="AK4292">
        <f>AK4291</f>
        <v>2000000</v>
      </c>
      <c r="AL4292" t="str">
        <f t="shared" si="1682"/>
        <v>Low Budget</v>
      </c>
      <c r="AM4292">
        <v>2010</v>
      </c>
      <c r="AN4292">
        <f t="shared" si="1683"/>
        <v>15</v>
      </c>
      <c r="AO4292" t="str">
        <f t="shared" si="1684"/>
        <v>Modern Classic</v>
      </c>
      <c r="AP4292">
        <v>962</v>
      </c>
      <c r="AQ4292" t="str">
        <f t="shared" si="1685"/>
        <v>Very Low</v>
      </c>
      <c r="AR4292">
        <v>6.5</v>
      </c>
      <c r="AS4292" t="str">
        <f t="shared" si="1686"/>
        <v>Average</v>
      </c>
      <c r="AT4292">
        <v>1.33</v>
      </c>
      <c r="AU4292" t="str">
        <f t="shared" si="1687"/>
        <v>Classic</v>
      </c>
      <c r="AV4292">
        <v>0</v>
      </c>
      <c r="AW4292" t="str">
        <f t="shared" si="1688"/>
        <v>Very Low</v>
      </c>
    </row>
    <row r="4293" spans="1:49" x14ac:dyDescent="0.3">
      <c r="A4293" t="s">
        <v>718</v>
      </c>
      <c r="B4293" t="s">
        <v>17889</v>
      </c>
      <c r="C4293">
        <v>123</v>
      </c>
      <c r="D4293" t="str">
        <f t="shared" si="1668"/>
        <v>Low</v>
      </c>
      <c r="E4293">
        <v>89</v>
      </c>
      <c r="F4293" t="str">
        <f t="shared" si="1669"/>
        <v>1h 29m</v>
      </c>
      <c r="G4293" t="str">
        <f t="shared" si="1670"/>
        <v>Featurette</v>
      </c>
      <c r="H4293">
        <v>13</v>
      </c>
      <c r="I4293" t="str">
        <f t="shared" si="1671"/>
        <v>Very Low</v>
      </c>
      <c r="J4293">
        <v>218</v>
      </c>
      <c r="K4293" t="str">
        <f t="shared" si="1672"/>
        <v>Very Low</v>
      </c>
      <c r="L4293" t="s">
        <v>19864</v>
      </c>
      <c r="M4293">
        <v>373</v>
      </c>
      <c r="N4293" t="str">
        <f t="shared" si="1673"/>
        <v>Low</v>
      </c>
      <c r="O4293">
        <v>653621</v>
      </c>
      <c r="P4293" t="str">
        <f t="shared" si="1674"/>
        <v>Flop</v>
      </c>
      <c r="Q4293" t="s">
        <v>20308</v>
      </c>
      <c r="R4293" t="str">
        <f t="shared" si="1675"/>
        <v>Biography</v>
      </c>
      <c r="S4293">
        <f t="shared" si="1676"/>
        <v>3</v>
      </c>
      <c r="T4293" t="s">
        <v>17116</v>
      </c>
      <c r="U4293" t="s">
        <v>20309</v>
      </c>
      <c r="V4293">
        <v>5615</v>
      </c>
      <c r="W4293" t="str">
        <f t="shared" si="1677"/>
        <v>Very Low</v>
      </c>
      <c r="X4293">
        <v>1136</v>
      </c>
      <c r="Y4293" t="str">
        <f t="shared" si="1678"/>
        <v>Low</v>
      </c>
      <c r="Z4293" t="s">
        <v>20310</v>
      </c>
      <c r="AA4293">
        <v>0</v>
      </c>
      <c r="AB4293" t="str">
        <f t="shared" si="1679"/>
        <v>Symbolic Poster</v>
      </c>
      <c r="AC4293" t="s">
        <v>20311</v>
      </c>
      <c r="AD4293" t="s">
        <v>20312</v>
      </c>
      <c r="AE4293">
        <v>64</v>
      </c>
      <c r="AF4293" t="str">
        <f t="shared" si="1680"/>
        <v>Very Low</v>
      </c>
      <c r="AG4293" t="s">
        <v>9</v>
      </c>
      <c r="AH4293" t="s">
        <v>10</v>
      </c>
      <c r="AI4293" t="s">
        <v>6694</v>
      </c>
      <c r="AJ4293" t="str">
        <f t="shared" si="1681"/>
        <v>Adult</v>
      </c>
      <c r="AK4293">
        <v>2000000</v>
      </c>
      <c r="AL4293" t="str">
        <f t="shared" si="1682"/>
        <v>Low Budget</v>
      </c>
      <c r="AM4293">
        <v>2005</v>
      </c>
      <c r="AN4293">
        <f t="shared" si="1683"/>
        <v>20</v>
      </c>
      <c r="AO4293" t="str">
        <f t="shared" si="1684"/>
        <v>Old Classic</v>
      </c>
      <c r="AP4293">
        <v>334</v>
      </c>
      <c r="AQ4293" t="str">
        <f t="shared" si="1685"/>
        <v>Very Low</v>
      </c>
      <c r="AR4293">
        <v>6.8</v>
      </c>
      <c r="AS4293" t="str">
        <f t="shared" si="1686"/>
        <v>Average</v>
      </c>
      <c r="AT4293">
        <v>1.85</v>
      </c>
      <c r="AU4293" t="str">
        <f t="shared" si="1687"/>
        <v>HDTV / Widescreen</v>
      </c>
      <c r="AV4293">
        <v>592</v>
      </c>
      <c r="AW4293" t="str">
        <f t="shared" si="1688"/>
        <v>Very Low</v>
      </c>
    </row>
    <row r="4294" spans="1:49" x14ac:dyDescent="0.3">
      <c r="A4294" t="s">
        <v>0</v>
      </c>
      <c r="B4294" t="s">
        <v>20313</v>
      </c>
      <c r="C4294">
        <v>39</v>
      </c>
      <c r="D4294" t="str">
        <f t="shared" si="1668"/>
        <v>Very Low</v>
      </c>
      <c r="E4294">
        <v>99</v>
      </c>
      <c r="F4294" t="str">
        <f t="shared" si="1669"/>
        <v>1h 39m</v>
      </c>
      <c r="G4294" t="str">
        <f t="shared" si="1670"/>
        <v>Standard Movie</v>
      </c>
      <c r="H4294">
        <v>34</v>
      </c>
      <c r="I4294" t="str">
        <f t="shared" si="1671"/>
        <v>Very Low</v>
      </c>
      <c r="J4294">
        <v>120</v>
      </c>
      <c r="K4294" t="str">
        <f t="shared" si="1672"/>
        <v>Very Low</v>
      </c>
      <c r="L4294" t="s">
        <v>20314</v>
      </c>
      <c r="M4294">
        <v>388</v>
      </c>
      <c r="N4294" t="str">
        <f t="shared" si="1673"/>
        <v>Low</v>
      </c>
      <c r="O4294">
        <v>110000</v>
      </c>
      <c r="P4294" t="str">
        <f t="shared" si="1674"/>
        <v>Flop</v>
      </c>
      <c r="Q4294" t="s">
        <v>4795</v>
      </c>
      <c r="R4294" t="str">
        <f t="shared" si="1675"/>
        <v>Crime</v>
      </c>
      <c r="S4294">
        <f t="shared" si="1676"/>
        <v>3</v>
      </c>
      <c r="T4294" t="s">
        <v>17409</v>
      </c>
      <c r="U4294" t="s">
        <v>20315</v>
      </c>
      <c r="V4294">
        <v>4359</v>
      </c>
      <c r="W4294" t="str">
        <f t="shared" si="1677"/>
        <v>Very Low</v>
      </c>
      <c r="X4294">
        <v>1156</v>
      </c>
      <c r="Y4294" t="str">
        <f t="shared" si="1678"/>
        <v>Low</v>
      </c>
      <c r="Z4294" t="s">
        <v>17009</v>
      </c>
      <c r="AA4294">
        <v>1</v>
      </c>
      <c r="AB4294" t="str">
        <f t="shared" si="1679"/>
        <v>Solo Star Poster</v>
      </c>
      <c r="AC4294" t="s">
        <v>20316</v>
      </c>
      <c r="AD4294" t="s">
        <v>20317</v>
      </c>
      <c r="AE4294">
        <v>73</v>
      </c>
      <c r="AF4294" t="str">
        <f t="shared" si="1680"/>
        <v>Very Low</v>
      </c>
      <c r="AG4294" t="s">
        <v>9</v>
      </c>
      <c r="AH4294" t="s">
        <v>10</v>
      </c>
      <c r="AI4294" t="s">
        <v>556</v>
      </c>
      <c r="AJ4294" t="str">
        <f t="shared" si="1681"/>
        <v>Adult</v>
      </c>
      <c r="AK4294">
        <f t="shared" ref="AK4294:AK4295" si="1689">AK4293</f>
        <v>2000000</v>
      </c>
      <c r="AL4294" t="str">
        <f t="shared" si="1682"/>
        <v>Low Budget</v>
      </c>
      <c r="AM4294">
        <v>2000</v>
      </c>
      <c r="AN4294">
        <f t="shared" si="1683"/>
        <v>25</v>
      </c>
      <c r="AO4294" t="str">
        <f t="shared" si="1684"/>
        <v>Old Classic</v>
      </c>
      <c r="AP4294">
        <v>159</v>
      </c>
      <c r="AQ4294" t="str">
        <f t="shared" si="1685"/>
        <v>Very Low</v>
      </c>
      <c r="AR4294">
        <v>7.3</v>
      </c>
      <c r="AS4294" t="str">
        <f t="shared" si="1686"/>
        <v>Good</v>
      </c>
      <c r="AT4294">
        <v>1.85</v>
      </c>
      <c r="AU4294" t="str">
        <f t="shared" si="1687"/>
        <v>HDTV / Widescreen</v>
      </c>
      <c r="AV4294">
        <v>495</v>
      </c>
      <c r="AW4294" t="str">
        <f t="shared" si="1688"/>
        <v>Very Low</v>
      </c>
    </row>
    <row r="4295" spans="1:49" x14ac:dyDescent="0.3">
      <c r="A4295" t="s">
        <v>0</v>
      </c>
      <c r="B4295" t="s">
        <v>19370</v>
      </c>
      <c r="C4295">
        <v>41</v>
      </c>
      <c r="D4295" t="str">
        <f t="shared" si="1668"/>
        <v>Very Low</v>
      </c>
      <c r="E4295">
        <v>96</v>
      </c>
      <c r="F4295" t="str">
        <f t="shared" si="1669"/>
        <v>1h 36m</v>
      </c>
      <c r="G4295" t="str">
        <f t="shared" si="1670"/>
        <v>Standard Movie</v>
      </c>
      <c r="H4295">
        <v>11</v>
      </c>
      <c r="I4295" t="str">
        <f t="shared" si="1671"/>
        <v>Very Low</v>
      </c>
      <c r="J4295">
        <v>490</v>
      </c>
      <c r="K4295" t="str">
        <f t="shared" si="1672"/>
        <v>Very Low</v>
      </c>
      <c r="L4295" t="s">
        <v>3326</v>
      </c>
      <c r="M4295">
        <v>584</v>
      </c>
      <c r="N4295" t="str">
        <f t="shared" si="1673"/>
        <v>Low</v>
      </c>
      <c r="O4295">
        <v>444354</v>
      </c>
      <c r="P4295" t="str">
        <f t="shared" si="1674"/>
        <v>Flop</v>
      </c>
      <c r="Q4295" t="s">
        <v>2498</v>
      </c>
      <c r="R4295" t="str">
        <f t="shared" si="1675"/>
        <v>Comedy</v>
      </c>
      <c r="S4295">
        <f t="shared" si="1676"/>
        <v>2</v>
      </c>
      <c r="T4295" t="s">
        <v>11705</v>
      </c>
      <c r="U4295" t="s">
        <v>20318</v>
      </c>
      <c r="V4295">
        <v>4049</v>
      </c>
      <c r="W4295" t="str">
        <f t="shared" si="1677"/>
        <v>Very Low</v>
      </c>
      <c r="X4295">
        <v>3011</v>
      </c>
      <c r="Y4295" t="str">
        <f t="shared" si="1678"/>
        <v>Low</v>
      </c>
      <c r="Z4295" t="s">
        <v>1862</v>
      </c>
      <c r="AA4295">
        <v>4</v>
      </c>
      <c r="AB4295" t="str">
        <f t="shared" si="1679"/>
        <v>Ensemble Poster</v>
      </c>
      <c r="AC4295" t="s">
        <v>20319</v>
      </c>
      <c r="AD4295" t="s">
        <v>20320</v>
      </c>
      <c r="AE4295">
        <v>111</v>
      </c>
      <c r="AF4295" t="str">
        <f t="shared" si="1680"/>
        <v>Very Low</v>
      </c>
      <c r="AG4295" t="s">
        <v>9</v>
      </c>
      <c r="AH4295" t="s">
        <v>28</v>
      </c>
      <c r="AI4295" t="s">
        <v>11</v>
      </c>
      <c r="AJ4295" t="str">
        <f t="shared" si="1681"/>
        <v>Teen</v>
      </c>
      <c r="AK4295">
        <f t="shared" si="1689"/>
        <v>2000000</v>
      </c>
      <c r="AL4295" t="str">
        <f t="shared" si="1682"/>
        <v>Low Budget</v>
      </c>
      <c r="AM4295">
        <v>1997</v>
      </c>
      <c r="AN4295">
        <f t="shared" si="1683"/>
        <v>28</v>
      </c>
      <c r="AO4295" t="str">
        <f t="shared" si="1684"/>
        <v>Old Classic</v>
      </c>
      <c r="AP4295">
        <v>559</v>
      </c>
      <c r="AQ4295" t="str">
        <f t="shared" si="1685"/>
        <v>Very Low</v>
      </c>
      <c r="AR4295">
        <v>6.4</v>
      </c>
      <c r="AS4295" t="str">
        <f t="shared" si="1686"/>
        <v>Average</v>
      </c>
      <c r="AT4295">
        <f>AT4294</f>
        <v>1.85</v>
      </c>
      <c r="AU4295" t="str">
        <f t="shared" si="1687"/>
        <v>HDTV / Widescreen</v>
      </c>
      <c r="AV4295">
        <v>166</v>
      </c>
      <c r="AW4295" t="str">
        <f t="shared" si="1688"/>
        <v>Very Low</v>
      </c>
    </row>
    <row r="4296" spans="1:49" x14ac:dyDescent="0.3">
      <c r="A4296" t="s">
        <v>0</v>
      </c>
      <c r="B4296" t="s">
        <v>20321</v>
      </c>
      <c r="C4296">
        <v>46</v>
      </c>
      <c r="D4296" t="str">
        <f t="shared" si="1668"/>
        <v>Very Low</v>
      </c>
      <c r="E4296">
        <v>86</v>
      </c>
      <c r="F4296" t="str">
        <f t="shared" si="1669"/>
        <v>1h 26m</v>
      </c>
      <c r="G4296" t="str">
        <f t="shared" si="1670"/>
        <v>Featurette</v>
      </c>
      <c r="H4296">
        <v>10</v>
      </c>
      <c r="I4296" t="str">
        <f t="shared" si="1671"/>
        <v>Very Low</v>
      </c>
      <c r="J4296">
        <v>126</v>
      </c>
      <c r="K4296" t="str">
        <f t="shared" si="1672"/>
        <v>Very Low</v>
      </c>
      <c r="L4296" t="s">
        <v>20322</v>
      </c>
      <c r="M4296">
        <v>189</v>
      </c>
      <c r="N4296" t="str">
        <f t="shared" si="1673"/>
        <v>Low</v>
      </c>
      <c r="O4296">
        <v>535249</v>
      </c>
      <c r="P4296" t="str">
        <f t="shared" si="1674"/>
        <v>Flop</v>
      </c>
      <c r="Q4296" t="s">
        <v>1642</v>
      </c>
      <c r="R4296" t="str">
        <f t="shared" si="1675"/>
        <v>Comedy</v>
      </c>
      <c r="S4296">
        <f t="shared" si="1676"/>
        <v>1</v>
      </c>
      <c r="T4296" t="s">
        <v>20323</v>
      </c>
      <c r="U4296" t="s">
        <v>20324</v>
      </c>
      <c r="V4296">
        <v>3467</v>
      </c>
      <c r="W4296" t="str">
        <f t="shared" si="1677"/>
        <v>Very Low</v>
      </c>
      <c r="X4296">
        <v>768</v>
      </c>
      <c r="Y4296" t="str">
        <f t="shared" si="1678"/>
        <v>Very Low</v>
      </c>
      <c r="Z4296" t="s">
        <v>20325</v>
      </c>
      <c r="AA4296">
        <v>0</v>
      </c>
      <c r="AB4296" t="str">
        <f t="shared" si="1679"/>
        <v>Symbolic Poster</v>
      </c>
      <c r="AC4296" t="s">
        <v>20326</v>
      </c>
      <c r="AD4296" t="s">
        <v>20327</v>
      </c>
      <c r="AE4296">
        <v>13</v>
      </c>
      <c r="AF4296" t="str">
        <f t="shared" si="1680"/>
        <v>Very Low</v>
      </c>
      <c r="AG4296" t="s">
        <v>9</v>
      </c>
      <c r="AH4296" t="s">
        <v>10</v>
      </c>
      <c r="AI4296" t="s">
        <v>556</v>
      </c>
      <c r="AJ4296" t="str">
        <f t="shared" si="1681"/>
        <v>Adult</v>
      </c>
      <c r="AK4296">
        <v>3400000</v>
      </c>
      <c r="AL4296" t="str">
        <f t="shared" si="1682"/>
        <v>Low Budget</v>
      </c>
      <c r="AM4296">
        <v>2010</v>
      </c>
      <c r="AN4296">
        <f t="shared" si="1683"/>
        <v>15</v>
      </c>
      <c r="AO4296" t="str">
        <f t="shared" si="1684"/>
        <v>Modern Classic</v>
      </c>
      <c r="AP4296">
        <v>131</v>
      </c>
      <c r="AQ4296" t="str">
        <f t="shared" si="1685"/>
        <v>Very Low</v>
      </c>
      <c r="AR4296">
        <v>4.5999999999999996</v>
      </c>
      <c r="AS4296" t="str">
        <f t="shared" si="1686"/>
        <v>Poor</v>
      </c>
      <c r="AT4296">
        <v>1.85</v>
      </c>
      <c r="AU4296" t="str">
        <f t="shared" si="1687"/>
        <v>HDTV / Widescreen</v>
      </c>
      <c r="AV4296">
        <v>974</v>
      </c>
      <c r="AW4296" t="str">
        <f t="shared" si="1688"/>
        <v>Very Low</v>
      </c>
    </row>
    <row r="4297" spans="1:49" x14ac:dyDescent="0.3">
      <c r="A4297" t="s">
        <v>0</v>
      </c>
      <c r="B4297" t="s">
        <v>1942</v>
      </c>
      <c r="C4297">
        <v>30</v>
      </c>
      <c r="D4297" t="str">
        <f t="shared" si="1668"/>
        <v>Very Low</v>
      </c>
      <c r="E4297">
        <v>98</v>
      </c>
      <c r="F4297" t="str">
        <f t="shared" si="1669"/>
        <v>1h 38m</v>
      </c>
      <c r="G4297" t="str">
        <f t="shared" si="1670"/>
        <v>Standard Movie</v>
      </c>
      <c r="H4297">
        <v>0</v>
      </c>
      <c r="I4297" t="str">
        <f t="shared" si="1671"/>
        <v>Very Low</v>
      </c>
      <c r="J4297">
        <v>164</v>
      </c>
      <c r="K4297" t="str">
        <f t="shared" si="1672"/>
        <v>Very Low</v>
      </c>
      <c r="L4297" t="s">
        <v>6717</v>
      </c>
      <c r="M4297">
        <v>1000</v>
      </c>
      <c r="N4297" t="str">
        <f t="shared" si="1673"/>
        <v>Low</v>
      </c>
      <c r="O4297">
        <f>O4296</f>
        <v>535249</v>
      </c>
      <c r="P4297" t="str">
        <f t="shared" si="1674"/>
        <v>Flop</v>
      </c>
      <c r="Q4297" t="s">
        <v>5569</v>
      </c>
      <c r="R4297" t="str">
        <f t="shared" si="1675"/>
        <v>Comedy</v>
      </c>
      <c r="S4297">
        <f t="shared" si="1676"/>
        <v>3</v>
      </c>
      <c r="T4297" t="s">
        <v>4505</v>
      </c>
      <c r="U4297" t="s">
        <v>20328</v>
      </c>
      <c r="V4297">
        <v>11031</v>
      </c>
      <c r="W4297" t="str">
        <f t="shared" si="1677"/>
        <v>Low</v>
      </c>
      <c r="X4297">
        <v>1917</v>
      </c>
      <c r="Y4297" t="str">
        <f t="shared" si="1678"/>
        <v>Low</v>
      </c>
      <c r="Z4297" t="s">
        <v>20329</v>
      </c>
      <c r="AA4297">
        <v>1</v>
      </c>
      <c r="AB4297" t="str">
        <f t="shared" si="1679"/>
        <v>Solo Star Poster</v>
      </c>
      <c r="AC4297" t="s">
        <v>20330</v>
      </c>
      <c r="AD4297" t="s">
        <v>20331</v>
      </c>
      <c r="AE4297">
        <v>45</v>
      </c>
      <c r="AF4297" t="str">
        <f t="shared" si="1680"/>
        <v>Very Low</v>
      </c>
      <c r="AG4297" t="s">
        <v>1435</v>
      </c>
      <c r="AH4297" t="s">
        <v>1436</v>
      </c>
      <c r="AI4297" t="s">
        <v>556</v>
      </c>
      <c r="AJ4297" t="str">
        <f t="shared" si="1681"/>
        <v>Adult</v>
      </c>
      <c r="AK4297">
        <v>17000000</v>
      </c>
      <c r="AL4297" t="str">
        <f t="shared" si="1682"/>
        <v>Low Budget</v>
      </c>
      <c r="AM4297">
        <v>1985</v>
      </c>
      <c r="AN4297">
        <f t="shared" si="1683"/>
        <v>40</v>
      </c>
      <c r="AO4297" t="str">
        <f t="shared" si="1684"/>
        <v>Old Classic</v>
      </c>
      <c r="AP4297">
        <v>572</v>
      </c>
      <c r="AQ4297" t="str">
        <f t="shared" si="1685"/>
        <v>Very Low</v>
      </c>
      <c r="AR4297">
        <v>6.5</v>
      </c>
      <c r="AS4297" t="str">
        <f t="shared" si="1686"/>
        <v>Average</v>
      </c>
      <c r="AT4297">
        <v>2.35</v>
      </c>
      <c r="AU4297" t="str">
        <f t="shared" si="1687"/>
        <v>Cinematic Widescreen</v>
      </c>
      <c r="AV4297">
        <v>739</v>
      </c>
      <c r="AW4297" t="str">
        <f t="shared" si="1688"/>
        <v>Very Low</v>
      </c>
    </row>
    <row r="4298" spans="1:49" x14ac:dyDescent="0.3">
      <c r="A4298" t="s">
        <v>0</v>
      </c>
      <c r="B4298" t="s">
        <v>20332</v>
      </c>
      <c r="C4298">
        <v>46</v>
      </c>
      <c r="D4298" t="str">
        <f t="shared" si="1668"/>
        <v>Very Low</v>
      </c>
      <c r="E4298">
        <v>96</v>
      </c>
      <c r="F4298" t="str">
        <f t="shared" si="1669"/>
        <v>1h 36m</v>
      </c>
      <c r="G4298" t="str">
        <f t="shared" si="1670"/>
        <v>Standard Movie</v>
      </c>
      <c r="H4298">
        <v>0</v>
      </c>
      <c r="I4298" t="str">
        <f t="shared" si="1671"/>
        <v>Very Low</v>
      </c>
      <c r="J4298">
        <v>902</v>
      </c>
      <c r="K4298" t="str">
        <f t="shared" si="1672"/>
        <v>Very Low</v>
      </c>
      <c r="L4298" t="s">
        <v>1791</v>
      </c>
      <c r="M4298">
        <v>49000</v>
      </c>
      <c r="N4298" t="str">
        <f t="shared" si="1673"/>
        <v>Medium</v>
      </c>
      <c r="O4298">
        <v>371081</v>
      </c>
      <c r="P4298" t="str">
        <f t="shared" si="1674"/>
        <v>Flop</v>
      </c>
      <c r="Q4298" t="s">
        <v>2498</v>
      </c>
      <c r="R4298" t="str">
        <f t="shared" si="1675"/>
        <v>Comedy</v>
      </c>
      <c r="S4298">
        <f t="shared" si="1676"/>
        <v>2</v>
      </c>
      <c r="T4298" t="s">
        <v>782</v>
      </c>
      <c r="U4298" t="s">
        <v>20333</v>
      </c>
      <c r="V4298">
        <v>7479</v>
      </c>
      <c r="W4298" t="str">
        <f t="shared" si="1677"/>
        <v>Very Low</v>
      </c>
      <c r="X4298">
        <v>51441</v>
      </c>
      <c r="Y4298" t="str">
        <f t="shared" si="1678"/>
        <v>High</v>
      </c>
      <c r="Z4298" t="s">
        <v>93</v>
      </c>
      <c r="AA4298">
        <v>2</v>
      </c>
      <c r="AB4298" t="str">
        <f t="shared" si="1679"/>
        <v>Duo/Trio Poster</v>
      </c>
      <c r="AC4298" t="s">
        <v>20334</v>
      </c>
      <c r="AD4298" t="s">
        <v>20335</v>
      </c>
      <c r="AE4298">
        <v>86</v>
      </c>
      <c r="AF4298" t="str">
        <f t="shared" si="1680"/>
        <v>Very Low</v>
      </c>
      <c r="AG4298" t="s">
        <v>9</v>
      </c>
      <c r="AH4298" t="s">
        <v>10</v>
      </c>
      <c r="AI4298" t="s">
        <v>11</v>
      </c>
      <c r="AJ4298" t="str">
        <f t="shared" si="1681"/>
        <v>Teen</v>
      </c>
      <c r="AK4298">
        <v>6000000</v>
      </c>
      <c r="AL4298" t="str">
        <f t="shared" si="1682"/>
        <v>Low Budget</v>
      </c>
      <c r="AM4298">
        <v>2004</v>
      </c>
      <c r="AN4298">
        <f t="shared" si="1683"/>
        <v>21</v>
      </c>
      <c r="AO4298" t="str">
        <f t="shared" si="1684"/>
        <v>Old Classic</v>
      </c>
      <c r="AP4298">
        <v>1000</v>
      </c>
      <c r="AQ4298" t="str">
        <f t="shared" si="1685"/>
        <v>Very Low</v>
      </c>
      <c r="AR4298">
        <v>7</v>
      </c>
      <c r="AS4298" t="str">
        <f t="shared" si="1686"/>
        <v>Good</v>
      </c>
      <c r="AT4298">
        <v>1.85</v>
      </c>
      <c r="AU4298" t="str">
        <f t="shared" si="1687"/>
        <v>HDTV / Widescreen</v>
      </c>
      <c r="AV4298">
        <v>857</v>
      </c>
      <c r="AW4298" t="str">
        <f t="shared" si="1688"/>
        <v>Very Low</v>
      </c>
    </row>
    <row r="4299" spans="1:49" x14ac:dyDescent="0.3">
      <c r="A4299" t="s">
        <v>0</v>
      </c>
      <c r="B4299" t="s">
        <v>20336</v>
      </c>
      <c r="C4299">
        <v>221</v>
      </c>
      <c r="D4299" t="str">
        <f t="shared" si="1668"/>
        <v>Medium</v>
      </c>
      <c r="E4299">
        <v>94</v>
      </c>
      <c r="F4299" t="str">
        <f t="shared" si="1669"/>
        <v>1h 34m</v>
      </c>
      <c r="G4299" t="str">
        <f t="shared" si="1670"/>
        <v>Standard Movie</v>
      </c>
      <c r="H4299">
        <v>53</v>
      </c>
      <c r="I4299" t="str">
        <f t="shared" si="1671"/>
        <v>Very Low</v>
      </c>
      <c r="J4299">
        <v>268</v>
      </c>
      <c r="K4299" t="str">
        <f t="shared" si="1672"/>
        <v>Very Low</v>
      </c>
      <c r="L4299" t="s">
        <v>20337</v>
      </c>
      <c r="M4299">
        <v>386</v>
      </c>
      <c r="N4299" t="str">
        <f t="shared" si="1673"/>
        <v>Low</v>
      </c>
      <c r="O4299">
        <v>347578</v>
      </c>
      <c r="P4299" t="str">
        <f t="shared" si="1674"/>
        <v>Flop</v>
      </c>
      <c r="Q4299" t="s">
        <v>8037</v>
      </c>
      <c r="R4299" t="str">
        <f t="shared" si="1675"/>
        <v>Comedy</v>
      </c>
      <c r="S4299">
        <f t="shared" si="1676"/>
        <v>4</v>
      </c>
      <c r="T4299" t="s">
        <v>20338</v>
      </c>
      <c r="U4299" t="s">
        <v>20339</v>
      </c>
      <c r="V4299">
        <v>34556</v>
      </c>
      <c r="W4299" t="str">
        <f t="shared" si="1677"/>
        <v>Low</v>
      </c>
      <c r="X4299">
        <v>1511</v>
      </c>
      <c r="Y4299" t="str">
        <f t="shared" si="1678"/>
        <v>Low</v>
      </c>
      <c r="Z4299" t="s">
        <v>20340</v>
      </c>
      <c r="AA4299">
        <v>1</v>
      </c>
      <c r="AB4299" t="str">
        <f t="shared" si="1679"/>
        <v>Solo Star Poster</v>
      </c>
      <c r="AC4299" t="s">
        <v>20341</v>
      </c>
      <c r="AD4299" t="s">
        <v>20342</v>
      </c>
      <c r="AE4299">
        <v>161</v>
      </c>
      <c r="AF4299" t="str">
        <f t="shared" si="1680"/>
        <v>Very Low</v>
      </c>
      <c r="AG4299" t="s">
        <v>9</v>
      </c>
      <c r="AH4299" t="s">
        <v>10</v>
      </c>
      <c r="AI4299" t="s">
        <v>556</v>
      </c>
      <c r="AJ4299" t="str">
        <f t="shared" si="1681"/>
        <v>Adult</v>
      </c>
      <c r="AK4299">
        <f>AK4298</f>
        <v>6000000</v>
      </c>
      <c r="AL4299" t="str">
        <f t="shared" si="1682"/>
        <v>Low Budget</v>
      </c>
      <c r="AM4299">
        <v>2007</v>
      </c>
      <c r="AN4299">
        <f t="shared" si="1683"/>
        <v>18</v>
      </c>
      <c r="AO4299" t="str">
        <f t="shared" si="1684"/>
        <v>Old Classic</v>
      </c>
      <c r="AP4299">
        <v>357</v>
      </c>
      <c r="AQ4299" t="str">
        <f t="shared" si="1685"/>
        <v>Very Low</v>
      </c>
      <c r="AR4299">
        <v>5.4</v>
      </c>
      <c r="AS4299" t="str">
        <f t="shared" si="1686"/>
        <v>Below Average</v>
      </c>
      <c r="AT4299">
        <v>1.85</v>
      </c>
      <c r="AU4299" t="str">
        <f t="shared" si="1687"/>
        <v>HDTV / Widescreen</v>
      </c>
      <c r="AV4299">
        <v>17000</v>
      </c>
      <c r="AW4299" t="str">
        <f t="shared" si="1688"/>
        <v>Medium</v>
      </c>
    </row>
    <row r="4300" spans="1:49" x14ac:dyDescent="0.3">
      <c r="A4300" t="s">
        <v>0</v>
      </c>
      <c r="B4300" t="s">
        <v>20343</v>
      </c>
      <c r="C4300">
        <v>51</v>
      </c>
      <c r="D4300" t="str">
        <f t="shared" si="1668"/>
        <v>Low</v>
      </c>
      <c r="E4300">
        <v>91</v>
      </c>
      <c r="F4300" t="str">
        <f t="shared" si="1669"/>
        <v>1h 31m</v>
      </c>
      <c r="G4300" t="str">
        <f t="shared" si="1670"/>
        <v>Standard Movie</v>
      </c>
      <c r="H4300">
        <v>4</v>
      </c>
      <c r="I4300" t="str">
        <f t="shared" si="1671"/>
        <v>Very Low</v>
      </c>
      <c r="J4300">
        <v>0</v>
      </c>
      <c r="K4300" t="str">
        <f t="shared" si="1672"/>
        <v>Very Low</v>
      </c>
      <c r="L4300" t="s">
        <v>20344</v>
      </c>
      <c r="M4300">
        <v>33</v>
      </c>
      <c r="N4300" t="str">
        <f t="shared" si="1673"/>
        <v>Low</v>
      </c>
      <c r="O4300">
        <v>124494</v>
      </c>
      <c r="P4300" t="str">
        <f t="shared" si="1674"/>
        <v>Flop</v>
      </c>
      <c r="Q4300" t="s">
        <v>20345</v>
      </c>
      <c r="R4300" t="str">
        <f t="shared" si="1675"/>
        <v>Action</v>
      </c>
      <c r="S4300">
        <f t="shared" si="1676"/>
        <v>6</v>
      </c>
      <c r="T4300" t="s">
        <v>20346</v>
      </c>
      <c r="U4300" t="s">
        <v>20347</v>
      </c>
      <c r="V4300">
        <v>5613</v>
      </c>
      <c r="W4300" t="str">
        <f t="shared" si="1677"/>
        <v>Very Low</v>
      </c>
      <c r="X4300">
        <v>36</v>
      </c>
      <c r="Y4300" t="str">
        <f t="shared" si="1678"/>
        <v>Very Low</v>
      </c>
      <c r="Z4300" t="s">
        <v>20348</v>
      </c>
      <c r="AA4300">
        <v>1</v>
      </c>
      <c r="AB4300" t="str">
        <f t="shared" si="1679"/>
        <v>Solo Star Poster</v>
      </c>
      <c r="AC4300" t="s">
        <v>20349</v>
      </c>
      <c r="AD4300" t="s">
        <v>20350</v>
      </c>
      <c r="AE4300">
        <v>102</v>
      </c>
      <c r="AF4300" t="str">
        <f t="shared" si="1680"/>
        <v>Very Low</v>
      </c>
      <c r="AG4300" t="s">
        <v>9</v>
      </c>
      <c r="AH4300" t="s">
        <v>10</v>
      </c>
      <c r="AI4300" t="s">
        <v>11</v>
      </c>
      <c r="AJ4300" t="str">
        <f t="shared" si="1681"/>
        <v>Teen</v>
      </c>
      <c r="AK4300">
        <v>2000000</v>
      </c>
      <c r="AL4300" t="str">
        <f t="shared" si="1682"/>
        <v>Low Budget</v>
      </c>
      <c r="AM4300">
        <v>1998</v>
      </c>
      <c r="AN4300">
        <f t="shared" si="1683"/>
        <v>27</v>
      </c>
      <c r="AO4300" t="str">
        <f t="shared" si="1684"/>
        <v>Old Classic</v>
      </c>
      <c r="AP4300">
        <v>3</v>
      </c>
      <c r="AQ4300" t="str">
        <f t="shared" si="1685"/>
        <v>Very Low</v>
      </c>
      <c r="AR4300">
        <v>6.7</v>
      </c>
      <c r="AS4300" t="str">
        <f t="shared" si="1686"/>
        <v>Average</v>
      </c>
      <c r="AT4300">
        <v>1.85</v>
      </c>
      <c r="AU4300" t="str">
        <f t="shared" si="1687"/>
        <v>HDTV / Widescreen</v>
      </c>
      <c r="AV4300">
        <v>0</v>
      </c>
      <c r="AW4300" t="str">
        <f t="shared" si="1688"/>
        <v>Very Low</v>
      </c>
    </row>
    <row r="4301" spans="1:49" x14ac:dyDescent="0.3">
      <c r="A4301" t="s">
        <v>0</v>
      </c>
      <c r="B4301" t="s">
        <v>20351</v>
      </c>
      <c r="C4301">
        <v>1</v>
      </c>
      <c r="D4301" t="str">
        <f t="shared" si="1668"/>
        <v>Very Low</v>
      </c>
      <c r="E4301">
        <f>E4300</f>
        <v>91</v>
      </c>
      <c r="F4301" t="str">
        <f t="shared" si="1669"/>
        <v>1h 31m</v>
      </c>
      <c r="G4301" t="str">
        <f t="shared" si="1670"/>
        <v>Standard Movie</v>
      </c>
      <c r="H4301">
        <v>4</v>
      </c>
      <c r="I4301" t="str">
        <f t="shared" si="1671"/>
        <v>Very Low</v>
      </c>
      <c r="J4301">
        <v>72</v>
      </c>
      <c r="K4301" t="str">
        <f t="shared" si="1672"/>
        <v>Very Low</v>
      </c>
      <c r="L4301" t="s">
        <v>20352</v>
      </c>
      <c r="M4301">
        <v>353</v>
      </c>
      <c r="N4301" t="str">
        <f t="shared" si="1673"/>
        <v>Low</v>
      </c>
      <c r="O4301">
        <f>O4300</f>
        <v>124494</v>
      </c>
      <c r="P4301" t="str">
        <f t="shared" si="1674"/>
        <v>Flop</v>
      </c>
      <c r="Q4301" t="s">
        <v>3074</v>
      </c>
      <c r="R4301" t="str">
        <f t="shared" si="1675"/>
        <v>Action</v>
      </c>
      <c r="S4301">
        <f t="shared" si="1676"/>
        <v>4</v>
      </c>
      <c r="T4301" t="s">
        <v>20353</v>
      </c>
      <c r="U4301" t="s">
        <v>20354</v>
      </c>
      <c r="V4301">
        <v>275</v>
      </c>
      <c r="W4301" t="str">
        <f t="shared" si="1677"/>
        <v>Very Low</v>
      </c>
      <c r="X4301">
        <v>613</v>
      </c>
      <c r="Y4301" t="str">
        <f t="shared" si="1678"/>
        <v>Very Low</v>
      </c>
      <c r="Z4301" t="s">
        <v>20355</v>
      </c>
      <c r="AA4301">
        <v>2</v>
      </c>
      <c r="AB4301" t="str">
        <f t="shared" si="1679"/>
        <v>Duo/Trio Poster</v>
      </c>
      <c r="AC4301" t="s">
        <v>20356</v>
      </c>
      <c r="AD4301" t="s">
        <v>20357</v>
      </c>
      <c r="AE4301">
        <v>1</v>
      </c>
      <c r="AF4301" t="str">
        <f t="shared" si="1680"/>
        <v>Very Low</v>
      </c>
      <c r="AG4301" t="s">
        <v>5582</v>
      </c>
      <c r="AH4301" t="s">
        <v>5583</v>
      </c>
      <c r="AI4301" t="str">
        <f>AI4300</f>
        <v>PG-13</v>
      </c>
      <c r="AJ4301" t="str">
        <f t="shared" si="1681"/>
        <v>Teen</v>
      </c>
      <c r="AK4301">
        <f t="shared" ref="AK4301:AK4302" si="1690">AK4300</f>
        <v>2000000</v>
      </c>
      <c r="AL4301" t="str">
        <f t="shared" si="1682"/>
        <v>Low Budget</v>
      </c>
      <c r="AM4301">
        <v>2000</v>
      </c>
      <c r="AN4301">
        <f t="shared" si="1683"/>
        <v>25</v>
      </c>
      <c r="AO4301" t="str">
        <f t="shared" si="1684"/>
        <v>Old Classic</v>
      </c>
      <c r="AP4301">
        <v>89</v>
      </c>
      <c r="AQ4301" t="str">
        <f t="shared" si="1685"/>
        <v>Very Low</v>
      </c>
      <c r="AR4301">
        <v>2.8</v>
      </c>
      <c r="AS4301" t="str">
        <f t="shared" si="1686"/>
        <v>Terrible</v>
      </c>
      <c r="AT4301">
        <f>AT4300</f>
        <v>1.85</v>
      </c>
      <c r="AU4301" t="str">
        <f t="shared" si="1687"/>
        <v>HDTV / Widescreen</v>
      </c>
      <c r="AV4301">
        <v>10</v>
      </c>
      <c r="AW4301" t="str">
        <f t="shared" si="1688"/>
        <v>Very Low</v>
      </c>
    </row>
    <row r="4302" spans="1:49" x14ac:dyDescent="0.3">
      <c r="A4302" t="s">
        <v>0</v>
      </c>
      <c r="B4302" t="s">
        <v>11635</v>
      </c>
      <c r="C4302">
        <v>58</v>
      </c>
      <c r="D4302" t="str">
        <f t="shared" si="1668"/>
        <v>Low</v>
      </c>
      <c r="E4302">
        <v>90</v>
      </c>
      <c r="F4302" t="str">
        <f t="shared" si="1669"/>
        <v>1h 30m</v>
      </c>
      <c r="G4302" t="str">
        <f t="shared" si="1670"/>
        <v>Standard Movie</v>
      </c>
      <c r="H4302">
        <v>31</v>
      </c>
      <c r="I4302" t="str">
        <f t="shared" si="1671"/>
        <v>Very Low</v>
      </c>
      <c r="J4302">
        <v>137</v>
      </c>
      <c r="K4302" t="str">
        <f t="shared" si="1672"/>
        <v>Very Low</v>
      </c>
      <c r="L4302" t="s">
        <v>3491</v>
      </c>
      <c r="M4302">
        <v>326</v>
      </c>
      <c r="N4302" t="str">
        <f t="shared" si="1673"/>
        <v>Low</v>
      </c>
      <c r="O4302">
        <v>120620</v>
      </c>
      <c r="P4302" t="str">
        <f t="shared" si="1674"/>
        <v>Flop</v>
      </c>
      <c r="Q4302" t="s">
        <v>20358</v>
      </c>
      <c r="R4302" t="str">
        <f t="shared" si="1675"/>
        <v>Biography</v>
      </c>
      <c r="S4302">
        <f t="shared" si="1676"/>
        <v>4</v>
      </c>
      <c r="T4302" t="s">
        <v>20359</v>
      </c>
      <c r="U4302" t="s">
        <v>20360</v>
      </c>
      <c r="V4302">
        <v>16828</v>
      </c>
      <c r="W4302" t="str">
        <f t="shared" si="1677"/>
        <v>Low</v>
      </c>
      <c r="X4302">
        <v>865</v>
      </c>
      <c r="Y4302" t="str">
        <f t="shared" si="1678"/>
        <v>Very Low</v>
      </c>
      <c r="Z4302" t="s">
        <v>20361</v>
      </c>
      <c r="AA4302">
        <v>1</v>
      </c>
      <c r="AB4302" t="str">
        <f t="shared" si="1679"/>
        <v>Solo Star Poster</v>
      </c>
      <c r="AC4302" t="s">
        <v>20362</v>
      </c>
      <c r="AD4302" t="s">
        <v>20363</v>
      </c>
      <c r="AE4302">
        <v>67</v>
      </c>
      <c r="AF4302" t="str">
        <f t="shared" si="1680"/>
        <v>Very Low</v>
      </c>
      <c r="AG4302" t="s">
        <v>9</v>
      </c>
      <c r="AH4302" t="s">
        <v>28</v>
      </c>
      <c r="AI4302" t="s">
        <v>556</v>
      </c>
      <c r="AJ4302" t="str">
        <f t="shared" si="1681"/>
        <v>Adult</v>
      </c>
      <c r="AK4302">
        <f t="shared" si="1690"/>
        <v>2000000</v>
      </c>
      <c r="AL4302" t="str">
        <f t="shared" si="1682"/>
        <v>Low Budget</v>
      </c>
      <c r="AM4302">
        <v>2004</v>
      </c>
      <c r="AN4302">
        <f t="shared" si="1683"/>
        <v>21</v>
      </c>
      <c r="AO4302" t="str">
        <f t="shared" si="1684"/>
        <v>Old Classic</v>
      </c>
      <c r="AP4302">
        <v>246</v>
      </c>
      <c r="AQ4302" t="str">
        <f t="shared" si="1685"/>
        <v>Very Low</v>
      </c>
      <c r="AR4302">
        <v>7.4</v>
      </c>
      <c r="AS4302" t="str">
        <f t="shared" si="1686"/>
        <v>Good</v>
      </c>
      <c r="AT4302">
        <v>2.35</v>
      </c>
      <c r="AU4302" t="str">
        <f t="shared" si="1687"/>
        <v>Cinematic Widescreen</v>
      </c>
      <c r="AV4302">
        <v>0</v>
      </c>
      <c r="AW4302" t="str">
        <f t="shared" si="1688"/>
        <v>Very Low</v>
      </c>
    </row>
    <row r="4303" spans="1:49" x14ac:dyDescent="0.3">
      <c r="A4303" t="s">
        <v>0</v>
      </c>
      <c r="B4303" t="s">
        <v>20364</v>
      </c>
      <c r="C4303">
        <v>45</v>
      </c>
      <c r="D4303" t="str">
        <f t="shared" si="1668"/>
        <v>Very Low</v>
      </c>
      <c r="E4303">
        <v>85</v>
      </c>
      <c r="F4303" t="str">
        <f t="shared" si="1669"/>
        <v>1h 25m</v>
      </c>
      <c r="G4303" t="str">
        <f t="shared" si="1670"/>
        <v>Featurette</v>
      </c>
      <c r="H4303">
        <v>0</v>
      </c>
      <c r="I4303" t="str">
        <f t="shared" si="1671"/>
        <v>Very Low</v>
      </c>
      <c r="J4303">
        <v>966</v>
      </c>
      <c r="K4303" t="str">
        <f t="shared" si="1672"/>
        <v>Very Low</v>
      </c>
      <c r="L4303" t="s">
        <v>243</v>
      </c>
      <c r="M4303">
        <v>22000</v>
      </c>
      <c r="N4303" t="str">
        <f t="shared" si="1673"/>
        <v>Medium</v>
      </c>
      <c r="O4303">
        <v>100669</v>
      </c>
      <c r="P4303" t="str">
        <f t="shared" si="1674"/>
        <v>Flop</v>
      </c>
      <c r="Q4303" t="s">
        <v>2498</v>
      </c>
      <c r="R4303" t="str">
        <f t="shared" si="1675"/>
        <v>Comedy</v>
      </c>
      <c r="S4303">
        <f t="shared" si="1676"/>
        <v>2</v>
      </c>
      <c r="T4303" t="s">
        <v>120</v>
      </c>
      <c r="U4303" t="s">
        <v>20365</v>
      </c>
      <c r="V4303">
        <v>2522</v>
      </c>
      <c r="W4303" t="str">
        <f t="shared" si="1677"/>
        <v>Very Low</v>
      </c>
      <c r="X4303">
        <v>36885</v>
      </c>
      <c r="Y4303" t="str">
        <f t="shared" si="1678"/>
        <v>Medium</v>
      </c>
      <c r="Z4303" t="s">
        <v>3868</v>
      </c>
      <c r="AA4303">
        <v>1</v>
      </c>
      <c r="AB4303" t="str">
        <f t="shared" si="1679"/>
        <v>Solo Star Poster</v>
      </c>
      <c r="AC4303" t="s">
        <v>20366</v>
      </c>
      <c r="AD4303" t="s">
        <v>20367</v>
      </c>
      <c r="AE4303">
        <v>11</v>
      </c>
      <c r="AF4303" t="str">
        <f t="shared" si="1680"/>
        <v>Very Low</v>
      </c>
      <c r="AG4303" t="s">
        <v>9</v>
      </c>
      <c r="AH4303" t="s">
        <v>10</v>
      </c>
      <c r="AI4303" t="s">
        <v>556</v>
      </c>
      <c r="AJ4303" t="str">
        <f t="shared" si="1681"/>
        <v>Adult</v>
      </c>
      <c r="AK4303">
        <v>3800000</v>
      </c>
      <c r="AL4303" t="str">
        <f t="shared" si="1682"/>
        <v>Low Budget</v>
      </c>
      <c r="AM4303">
        <v>2009</v>
      </c>
      <c r="AN4303">
        <f t="shared" si="1683"/>
        <v>16</v>
      </c>
      <c r="AO4303" t="str">
        <f t="shared" si="1684"/>
        <v>Old Classic</v>
      </c>
      <c r="AP4303">
        <v>12000</v>
      </c>
      <c r="AQ4303" t="str">
        <f t="shared" si="1685"/>
        <v>Medium</v>
      </c>
      <c r="AR4303">
        <v>5.8</v>
      </c>
      <c r="AS4303" t="str">
        <f t="shared" si="1686"/>
        <v>Below Average</v>
      </c>
      <c r="AT4303">
        <v>2.35</v>
      </c>
      <c r="AU4303" t="str">
        <f t="shared" si="1687"/>
        <v>Cinematic Widescreen</v>
      </c>
      <c r="AV4303">
        <v>407</v>
      </c>
      <c r="AW4303" t="str">
        <f t="shared" si="1688"/>
        <v>Very Low</v>
      </c>
    </row>
    <row r="4304" spans="1:49" x14ac:dyDescent="0.3">
      <c r="A4304" t="s">
        <v>718</v>
      </c>
      <c r="B4304" t="s">
        <v>17455</v>
      </c>
      <c r="C4304">
        <v>44</v>
      </c>
      <c r="D4304" t="str">
        <f t="shared" si="1668"/>
        <v>Very Low</v>
      </c>
      <c r="E4304">
        <v>96</v>
      </c>
      <c r="F4304" t="str">
        <f t="shared" si="1669"/>
        <v>1h 36m</v>
      </c>
      <c r="G4304" t="str">
        <f t="shared" si="1670"/>
        <v>Standard Movie</v>
      </c>
      <c r="H4304">
        <v>222</v>
      </c>
      <c r="I4304" t="str">
        <f t="shared" si="1671"/>
        <v>Very Low</v>
      </c>
      <c r="J4304">
        <v>20</v>
      </c>
      <c r="K4304" t="str">
        <f t="shared" si="1672"/>
        <v>Very Low</v>
      </c>
      <c r="L4304" t="s">
        <v>17110</v>
      </c>
      <c r="M4304">
        <v>5000</v>
      </c>
      <c r="N4304" t="str">
        <f t="shared" si="1673"/>
        <v>Low</v>
      </c>
      <c r="O4304">
        <f>O4303</f>
        <v>100669</v>
      </c>
      <c r="P4304" t="str">
        <f t="shared" si="1674"/>
        <v>Flop</v>
      </c>
      <c r="Q4304" t="s">
        <v>4450</v>
      </c>
      <c r="R4304" t="str">
        <f t="shared" si="1675"/>
        <v>Comedy</v>
      </c>
      <c r="S4304">
        <f t="shared" si="1676"/>
        <v>4</v>
      </c>
      <c r="T4304" t="s">
        <v>2369</v>
      </c>
      <c r="U4304" t="s">
        <v>20368</v>
      </c>
      <c r="V4304">
        <v>2081</v>
      </c>
      <c r="W4304" t="str">
        <f t="shared" si="1677"/>
        <v>Very Low</v>
      </c>
      <c r="X4304">
        <v>5535</v>
      </c>
      <c r="Y4304" t="str">
        <f t="shared" si="1678"/>
        <v>Low</v>
      </c>
      <c r="Z4304" t="s">
        <v>20369</v>
      </c>
      <c r="AA4304">
        <v>2</v>
      </c>
      <c r="AB4304" t="str">
        <f t="shared" si="1679"/>
        <v>Duo/Trio Poster</v>
      </c>
      <c r="AC4304" t="s">
        <v>20370</v>
      </c>
      <c r="AD4304" t="s">
        <v>20371</v>
      </c>
      <c r="AE4304">
        <v>21</v>
      </c>
      <c r="AF4304" t="str">
        <f t="shared" si="1680"/>
        <v>Very Low</v>
      </c>
      <c r="AG4304" t="s">
        <v>9</v>
      </c>
      <c r="AH4304" t="s">
        <v>28</v>
      </c>
      <c r="AI4304" t="s">
        <v>556</v>
      </c>
      <c r="AJ4304" t="str">
        <f t="shared" si="1681"/>
        <v>Adult</v>
      </c>
      <c r="AK4304">
        <f>AK4303</f>
        <v>3800000</v>
      </c>
      <c r="AL4304" t="str">
        <f t="shared" si="1682"/>
        <v>Low Budget</v>
      </c>
      <c r="AM4304">
        <v>1997</v>
      </c>
      <c r="AN4304">
        <f t="shared" si="1683"/>
        <v>28</v>
      </c>
      <c r="AO4304" t="str">
        <f t="shared" si="1684"/>
        <v>Old Classic</v>
      </c>
      <c r="AP4304">
        <v>497</v>
      </c>
      <c r="AQ4304" t="str">
        <f t="shared" si="1685"/>
        <v>Very Low</v>
      </c>
      <c r="AR4304">
        <v>7.1</v>
      </c>
      <c r="AS4304" t="str">
        <f t="shared" si="1686"/>
        <v>Good</v>
      </c>
      <c r="AT4304">
        <v>1.85</v>
      </c>
      <c r="AU4304" t="str">
        <f t="shared" si="1687"/>
        <v>HDTV / Widescreen</v>
      </c>
      <c r="AV4304">
        <v>224</v>
      </c>
      <c r="AW4304" t="str">
        <f t="shared" si="1688"/>
        <v>Very Low</v>
      </c>
    </row>
    <row r="4305" spans="1:49" x14ac:dyDescent="0.3">
      <c r="A4305" t="s">
        <v>0</v>
      </c>
      <c r="B4305" t="s">
        <v>399</v>
      </c>
      <c r="C4305">
        <v>74</v>
      </c>
      <c r="D4305" t="str">
        <f t="shared" si="1668"/>
        <v>Low</v>
      </c>
      <c r="E4305">
        <v>129</v>
      </c>
      <c r="F4305" t="str">
        <f t="shared" si="1669"/>
        <v>2h 9m</v>
      </c>
      <c r="G4305" t="str">
        <f t="shared" si="1670"/>
        <v>Long Movie</v>
      </c>
      <c r="H4305">
        <v>776</v>
      </c>
      <c r="I4305" t="str">
        <f t="shared" si="1671"/>
        <v>Very Low</v>
      </c>
      <c r="J4305">
        <v>256</v>
      </c>
      <c r="K4305" t="str">
        <f t="shared" si="1672"/>
        <v>Very Low</v>
      </c>
      <c r="L4305" t="s">
        <v>19136</v>
      </c>
      <c r="M4305">
        <v>25000</v>
      </c>
      <c r="N4305" t="str">
        <f t="shared" si="1673"/>
        <v>Medium</v>
      </c>
      <c r="O4305">
        <v>186354</v>
      </c>
      <c r="P4305" t="str">
        <f t="shared" si="1674"/>
        <v>Flop</v>
      </c>
      <c r="Q4305" t="s">
        <v>3380</v>
      </c>
      <c r="R4305" t="str">
        <f t="shared" si="1675"/>
        <v>Drama</v>
      </c>
      <c r="S4305">
        <f t="shared" si="1676"/>
        <v>1</v>
      </c>
      <c r="T4305" t="s">
        <v>3368</v>
      </c>
      <c r="U4305" t="s">
        <v>20372</v>
      </c>
      <c r="V4305">
        <v>1758</v>
      </c>
      <c r="W4305" t="str">
        <f t="shared" si="1677"/>
        <v>Very Low</v>
      </c>
      <c r="X4305">
        <v>26176</v>
      </c>
      <c r="Y4305" t="str">
        <f t="shared" si="1678"/>
        <v>Medium</v>
      </c>
      <c r="Z4305" t="s">
        <v>896</v>
      </c>
      <c r="AA4305">
        <v>0</v>
      </c>
      <c r="AB4305" t="str">
        <f t="shared" si="1679"/>
        <v>Symbolic Poster</v>
      </c>
      <c r="AC4305" t="s">
        <v>20373</v>
      </c>
      <c r="AD4305" t="s">
        <v>20374</v>
      </c>
      <c r="AE4305">
        <v>30</v>
      </c>
      <c r="AF4305" t="str">
        <f t="shared" si="1680"/>
        <v>Very Low</v>
      </c>
      <c r="AG4305" t="s">
        <v>9</v>
      </c>
      <c r="AH4305" t="s">
        <v>10</v>
      </c>
      <c r="AI4305" t="s">
        <v>556</v>
      </c>
      <c r="AJ4305" t="str">
        <f t="shared" si="1681"/>
        <v>Adult</v>
      </c>
      <c r="AK4305">
        <v>13500000</v>
      </c>
      <c r="AL4305" t="str">
        <f t="shared" si="1682"/>
        <v>Low Budget</v>
      </c>
      <c r="AM4305">
        <v>2015</v>
      </c>
      <c r="AN4305">
        <f t="shared" si="1683"/>
        <v>10</v>
      </c>
      <c r="AO4305" t="str">
        <f t="shared" si="1684"/>
        <v>Modern Classic</v>
      </c>
      <c r="AP4305">
        <v>463</v>
      </c>
      <c r="AQ4305" t="str">
        <f t="shared" si="1685"/>
        <v>Very Low</v>
      </c>
      <c r="AR4305">
        <v>4.5</v>
      </c>
      <c r="AS4305" t="str">
        <f t="shared" si="1686"/>
        <v>Poor</v>
      </c>
      <c r="AT4305">
        <v>2.35</v>
      </c>
      <c r="AU4305" t="str">
        <f t="shared" si="1687"/>
        <v>Cinematic Widescreen</v>
      </c>
      <c r="AV4305">
        <v>0</v>
      </c>
      <c r="AW4305" t="str">
        <f t="shared" si="1688"/>
        <v>Very Low</v>
      </c>
    </row>
    <row r="4306" spans="1:49" x14ac:dyDescent="0.3">
      <c r="A4306" t="s">
        <v>0</v>
      </c>
      <c r="B4306" t="str">
        <f>B4305</f>
        <v>Roland Emmerich</v>
      </c>
      <c r="C4306">
        <v>20</v>
      </c>
      <c r="D4306" t="str">
        <f t="shared" si="1668"/>
        <v>Very Low</v>
      </c>
      <c r="E4306">
        <v>60</v>
      </c>
      <c r="F4306" t="str">
        <f t="shared" si="1669"/>
        <v>1h 0m</v>
      </c>
      <c r="G4306" t="str">
        <f t="shared" si="1670"/>
        <v>Featurette</v>
      </c>
      <c r="H4306">
        <f>H4305</f>
        <v>776</v>
      </c>
      <c r="I4306" t="str">
        <f t="shared" si="1671"/>
        <v>Very Low</v>
      </c>
      <c r="J4306">
        <v>543</v>
      </c>
      <c r="K4306" t="str">
        <f t="shared" si="1672"/>
        <v>Very Low</v>
      </c>
      <c r="L4306" t="s">
        <v>6896</v>
      </c>
      <c r="M4306">
        <v>780</v>
      </c>
      <c r="N4306" t="str">
        <f t="shared" si="1673"/>
        <v>Low</v>
      </c>
      <c r="O4306">
        <f>O4305</f>
        <v>186354</v>
      </c>
      <c r="P4306" t="str">
        <f t="shared" si="1674"/>
        <v>Flop</v>
      </c>
      <c r="Q4306" t="s">
        <v>2227</v>
      </c>
      <c r="R4306" t="str">
        <f t="shared" si="1675"/>
        <v>Comedy</v>
      </c>
      <c r="S4306">
        <f t="shared" si="1676"/>
        <v>3</v>
      </c>
      <c r="T4306" t="s">
        <v>1016</v>
      </c>
      <c r="U4306" t="s">
        <v>20375</v>
      </c>
      <c r="V4306">
        <v>39559</v>
      </c>
      <c r="W4306" t="str">
        <f t="shared" si="1677"/>
        <v>Low</v>
      </c>
      <c r="X4306">
        <v>4280</v>
      </c>
      <c r="Y4306" t="str">
        <f t="shared" si="1678"/>
        <v>Low</v>
      </c>
      <c r="Z4306" t="s">
        <v>9611</v>
      </c>
      <c r="AA4306">
        <v>2</v>
      </c>
      <c r="AB4306" t="str">
        <f t="shared" si="1679"/>
        <v>Duo/Trio Poster</v>
      </c>
      <c r="AC4306" t="s">
        <v>20376</v>
      </c>
      <c r="AD4306" t="s">
        <v>20377</v>
      </c>
      <c r="AE4306">
        <v>136</v>
      </c>
      <c r="AF4306" t="str">
        <f t="shared" si="1680"/>
        <v>Very Low</v>
      </c>
      <c r="AG4306" t="s">
        <v>9</v>
      </c>
      <c r="AH4306" t="s">
        <v>10</v>
      </c>
      <c r="AI4306" t="s">
        <v>1097</v>
      </c>
      <c r="AJ4306" t="str">
        <f t="shared" si="1681"/>
        <v>Teen</v>
      </c>
      <c r="AK4306">
        <f t="shared" ref="AK4306:AK4310" si="1691">AK4305</f>
        <v>13500000</v>
      </c>
      <c r="AL4306" t="str">
        <f t="shared" si="1682"/>
        <v>Low Budget</v>
      </c>
      <c r="AM4306">
        <f>AM4305</f>
        <v>2015</v>
      </c>
      <c r="AN4306">
        <f t="shared" si="1683"/>
        <v>10</v>
      </c>
      <c r="AO4306" t="str">
        <f t="shared" si="1684"/>
        <v>Modern Classic</v>
      </c>
      <c r="AP4306">
        <v>747</v>
      </c>
      <c r="AQ4306" t="str">
        <f t="shared" si="1685"/>
        <v>Very Low</v>
      </c>
      <c r="AR4306">
        <v>7.9</v>
      </c>
      <c r="AS4306" t="str">
        <f t="shared" si="1686"/>
        <v>Good</v>
      </c>
      <c r="AT4306">
        <v>1.78</v>
      </c>
      <c r="AU4306" t="str">
        <f t="shared" si="1687"/>
        <v>HDTV / Widescreen</v>
      </c>
      <c r="AV4306">
        <v>3000</v>
      </c>
      <c r="AW4306" t="str">
        <f t="shared" si="1688"/>
        <v>Low</v>
      </c>
    </row>
    <row r="4307" spans="1:49" x14ac:dyDescent="0.3">
      <c r="A4307" t="s">
        <v>0</v>
      </c>
      <c r="B4307" t="s">
        <v>20378</v>
      </c>
      <c r="C4307">
        <v>6</v>
      </c>
      <c r="D4307" t="str">
        <f t="shared" si="1668"/>
        <v>Very Low</v>
      </c>
      <c r="E4307">
        <v>93</v>
      </c>
      <c r="F4307" t="str">
        <f t="shared" si="1669"/>
        <v>1h 33m</v>
      </c>
      <c r="G4307" t="str">
        <f t="shared" si="1670"/>
        <v>Standard Movie</v>
      </c>
      <c r="H4307">
        <v>32</v>
      </c>
      <c r="I4307" t="str">
        <f t="shared" si="1671"/>
        <v>Very Low</v>
      </c>
      <c r="J4307">
        <v>24</v>
      </c>
      <c r="K4307" t="str">
        <f t="shared" si="1672"/>
        <v>Very Low</v>
      </c>
      <c r="L4307" t="s">
        <v>20379</v>
      </c>
      <c r="M4307">
        <v>532</v>
      </c>
      <c r="N4307" t="str">
        <f t="shared" si="1673"/>
        <v>Low</v>
      </c>
      <c r="O4307">
        <v>55202</v>
      </c>
      <c r="P4307" t="str">
        <f t="shared" si="1674"/>
        <v>Flop</v>
      </c>
      <c r="Q4307" t="s">
        <v>20380</v>
      </c>
      <c r="R4307" t="str">
        <f t="shared" si="1675"/>
        <v>Animation</v>
      </c>
      <c r="S4307">
        <f t="shared" si="1676"/>
        <v>4</v>
      </c>
      <c r="T4307" t="s">
        <v>16376</v>
      </c>
      <c r="U4307" t="s">
        <v>20381</v>
      </c>
      <c r="V4307">
        <v>922</v>
      </c>
      <c r="W4307" t="str">
        <f t="shared" si="1677"/>
        <v>Very Low</v>
      </c>
      <c r="X4307">
        <v>653</v>
      </c>
      <c r="Y4307" t="str">
        <f t="shared" si="1678"/>
        <v>Very Low</v>
      </c>
      <c r="Z4307" t="s">
        <v>20382</v>
      </c>
      <c r="AA4307">
        <v>0</v>
      </c>
      <c r="AB4307" t="str">
        <f t="shared" si="1679"/>
        <v>Symbolic Poster</v>
      </c>
      <c r="AC4307" t="s">
        <v>20383</v>
      </c>
      <c r="AD4307" t="s">
        <v>20384</v>
      </c>
      <c r="AE4307">
        <v>17</v>
      </c>
      <c r="AF4307" t="str">
        <f t="shared" si="1680"/>
        <v>Very Low</v>
      </c>
      <c r="AG4307" t="s">
        <v>5582</v>
      </c>
      <c r="AH4307" t="s">
        <v>5583</v>
      </c>
      <c r="AI4307" t="s">
        <v>66</v>
      </c>
      <c r="AJ4307" t="str">
        <f t="shared" si="1681"/>
        <v>Family</v>
      </c>
      <c r="AK4307">
        <f t="shared" si="1691"/>
        <v>13500000</v>
      </c>
      <c r="AL4307" t="str">
        <f t="shared" si="1682"/>
        <v>Low Budget</v>
      </c>
      <c r="AM4307">
        <v>2008</v>
      </c>
      <c r="AN4307">
        <f t="shared" si="1683"/>
        <v>17</v>
      </c>
      <c r="AO4307" t="str">
        <f t="shared" si="1684"/>
        <v>Old Classic</v>
      </c>
      <c r="AP4307">
        <v>85</v>
      </c>
      <c r="AQ4307" t="str">
        <f t="shared" si="1685"/>
        <v>Very Low</v>
      </c>
      <c r="AR4307">
        <v>5.3</v>
      </c>
      <c r="AS4307" t="str">
        <f t="shared" si="1686"/>
        <v>Below Average</v>
      </c>
      <c r="AT4307">
        <v>2.35</v>
      </c>
      <c r="AU4307" t="str">
        <f t="shared" si="1687"/>
        <v>Cinematic Widescreen</v>
      </c>
      <c r="AV4307">
        <v>39</v>
      </c>
      <c r="AW4307" t="str">
        <f t="shared" si="1688"/>
        <v>Very Low</v>
      </c>
    </row>
    <row r="4308" spans="1:49" x14ac:dyDescent="0.3">
      <c r="A4308" t="s">
        <v>0</v>
      </c>
      <c r="B4308" t="s">
        <v>20385</v>
      </c>
      <c r="C4308">
        <v>5</v>
      </c>
      <c r="D4308" t="str">
        <f t="shared" si="1668"/>
        <v>Very Low</v>
      </c>
      <c r="E4308">
        <v>100</v>
      </c>
      <c r="F4308" t="str">
        <f t="shared" si="1669"/>
        <v>1h 40m</v>
      </c>
      <c r="G4308" t="str">
        <f t="shared" si="1670"/>
        <v>Standard Movie</v>
      </c>
      <c r="H4308">
        <v>84</v>
      </c>
      <c r="I4308" t="str">
        <f t="shared" si="1671"/>
        <v>Very Low</v>
      </c>
      <c r="J4308">
        <v>267</v>
      </c>
      <c r="K4308" t="str">
        <f t="shared" si="1672"/>
        <v>Very Low</v>
      </c>
      <c r="L4308" t="s">
        <v>11828</v>
      </c>
      <c r="M4308">
        <v>584</v>
      </c>
      <c r="N4308" t="str">
        <f t="shared" si="1673"/>
        <v>Low</v>
      </c>
      <c r="O4308">
        <f>O4307</f>
        <v>55202</v>
      </c>
      <c r="P4308" t="str">
        <f t="shared" si="1674"/>
        <v>Flop</v>
      </c>
      <c r="Q4308" t="s">
        <v>1906</v>
      </c>
      <c r="R4308" t="str">
        <f t="shared" si="1675"/>
        <v>Crime</v>
      </c>
      <c r="S4308">
        <f t="shared" si="1676"/>
        <v>2</v>
      </c>
      <c r="T4308" t="s">
        <v>3526</v>
      </c>
      <c r="U4308" t="s">
        <v>20386</v>
      </c>
      <c r="V4308">
        <v>508</v>
      </c>
      <c r="W4308" t="str">
        <f t="shared" si="1677"/>
        <v>Very Low</v>
      </c>
      <c r="X4308">
        <v>1307</v>
      </c>
      <c r="Y4308" t="str">
        <f t="shared" si="1678"/>
        <v>Low</v>
      </c>
      <c r="Z4308" t="s">
        <v>20387</v>
      </c>
      <c r="AA4308">
        <v>4</v>
      </c>
      <c r="AB4308" t="str">
        <f t="shared" si="1679"/>
        <v>Ensemble Poster</v>
      </c>
      <c r="AC4308" t="s">
        <v>20388</v>
      </c>
      <c r="AD4308" t="s">
        <v>20389</v>
      </c>
      <c r="AE4308">
        <v>18</v>
      </c>
      <c r="AF4308" t="str">
        <f t="shared" si="1680"/>
        <v>Very Low</v>
      </c>
      <c r="AG4308" t="s">
        <v>9</v>
      </c>
      <c r="AH4308" t="s">
        <v>10</v>
      </c>
      <c r="AI4308" t="s">
        <v>4801</v>
      </c>
      <c r="AJ4308" t="str">
        <f t="shared" si="1681"/>
        <v>No Rating</v>
      </c>
      <c r="AK4308">
        <f t="shared" si="1691"/>
        <v>13500000</v>
      </c>
      <c r="AL4308" t="str">
        <f t="shared" si="1682"/>
        <v>Low Budget</v>
      </c>
      <c r="AM4308">
        <v>2003</v>
      </c>
      <c r="AN4308">
        <f t="shared" si="1683"/>
        <v>22</v>
      </c>
      <c r="AO4308" t="str">
        <f t="shared" si="1684"/>
        <v>Old Classic</v>
      </c>
      <c r="AP4308">
        <v>356</v>
      </c>
      <c r="AQ4308" t="str">
        <f t="shared" si="1685"/>
        <v>Very Low</v>
      </c>
      <c r="AR4308">
        <v>5.4</v>
      </c>
      <c r="AS4308" t="str">
        <f t="shared" si="1686"/>
        <v>Below Average</v>
      </c>
      <c r="AT4308">
        <v>1.85</v>
      </c>
      <c r="AU4308" t="str">
        <f t="shared" si="1687"/>
        <v>HDTV / Widescreen</v>
      </c>
      <c r="AV4308">
        <v>61</v>
      </c>
      <c r="AW4308" t="str">
        <f t="shared" si="1688"/>
        <v>Very Low</v>
      </c>
    </row>
    <row r="4309" spans="1:49" x14ac:dyDescent="0.3">
      <c r="A4309" t="s">
        <v>0</v>
      </c>
      <c r="B4309" t="s">
        <v>20390</v>
      </c>
      <c r="C4309">
        <v>10</v>
      </c>
      <c r="D4309" t="str">
        <f t="shared" si="1668"/>
        <v>Very Low</v>
      </c>
      <c r="E4309">
        <v>97</v>
      </c>
      <c r="F4309" t="str">
        <f t="shared" si="1669"/>
        <v>1h 37m</v>
      </c>
      <c r="G4309" t="str">
        <f t="shared" si="1670"/>
        <v>Standard Movie</v>
      </c>
      <c r="H4309">
        <v>19</v>
      </c>
      <c r="I4309" t="str">
        <f t="shared" si="1671"/>
        <v>Very Low</v>
      </c>
      <c r="J4309">
        <v>395</v>
      </c>
      <c r="K4309" t="str">
        <f t="shared" si="1672"/>
        <v>Very Low</v>
      </c>
      <c r="L4309" t="s">
        <v>20391</v>
      </c>
      <c r="M4309">
        <v>589</v>
      </c>
      <c r="N4309" t="str">
        <f t="shared" si="1673"/>
        <v>Low</v>
      </c>
      <c r="O4309">
        <v>549632</v>
      </c>
      <c r="P4309" t="str">
        <f t="shared" si="1674"/>
        <v>Flop</v>
      </c>
      <c r="Q4309" t="s">
        <v>171</v>
      </c>
      <c r="R4309" t="str">
        <f t="shared" si="1675"/>
        <v>Adventure</v>
      </c>
      <c r="S4309">
        <f t="shared" si="1676"/>
        <v>3</v>
      </c>
      <c r="T4309" t="s">
        <v>18240</v>
      </c>
      <c r="U4309" t="s">
        <v>20392</v>
      </c>
      <c r="V4309">
        <v>1278</v>
      </c>
      <c r="W4309" t="str">
        <f t="shared" si="1677"/>
        <v>Very Low</v>
      </c>
      <c r="X4309">
        <v>2522</v>
      </c>
      <c r="Y4309" t="str">
        <f t="shared" si="1678"/>
        <v>Low</v>
      </c>
      <c r="Z4309" t="s">
        <v>2801</v>
      </c>
      <c r="AA4309">
        <f>AA4308</f>
        <v>4</v>
      </c>
      <c r="AB4309" t="str">
        <f t="shared" si="1679"/>
        <v>Ensemble Poster</v>
      </c>
      <c r="AC4309" t="s">
        <v>20393</v>
      </c>
      <c r="AD4309" t="s">
        <v>20394</v>
      </c>
      <c r="AE4309">
        <v>16</v>
      </c>
      <c r="AF4309" t="str">
        <f t="shared" si="1680"/>
        <v>Very Low</v>
      </c>
      <c r="AG4309" t="s">
        <v>9</v>
      </c>
      <c r="AH4309" t="s">
        <v>13218</v>
      </c>
      <c r="AI4309" t="s">
        <v>66</v>
      </c>
      <c r="AJ4309" t="str">
        <f t="shared" si="1681"/>
        <v>Family</v>
      </c>
      <c r="AK4309">
        <f t="shared" si="1691"/>
        <v>13500000</v>
      </c>
      <c r="AL4309" t="str">
        <f t="shared" si="1682"/>
        <v>Low Budget</v>
      </c>
      <c r="AM4309">
        <v>2013</v>
      </c>
      <c r="AN4309">
        <f t="shared" si="1683"/>
        <v>12</v>
      </c>
      <c r="AO4309" t="str">
        <f t="shared" si="1684"/>
        <v>Modern Classic</v>
      </c>
      <c r="AP4309">
        <v>488</v>
      </c>
      <c r="AQ4309" t="str">
        <f t="shared" si="1685"/>
        <v>Very Low</v>
      </c>
      <c r="AR4309">
        <v>4.8</v>
      </c>
      <c r="AS4309" t="str">
        <f t="shared" si="1686"/>
        <v>Poor</v>
      </c>
      <c r="AT4309">
        <v>2.35</v>
      </c>
      <c r="AU4309" t="str">
        <f t="shared" si="1687"/>
        <v>Cinematic Widescreen</v>
      </c>
      <c r="AV4309">
        <v>715</v>
      </c>
      <c r="AW4309" t="str">
        <f t="shared" si="1688"/>
        <v>Very Low</v>
      </c>
    </row>
    <row r="4310" spans="1:49" x14ac:dyDescent="0.3">
      <c r="A4310" t="s">
        <v>0</v>
      </c>
      <c r="B4310" t="s">
        <v>5433</v>
      </c>
      <c r="C4310">
        <v>81</v>
      </c>
      <c r="D4310" t="str">
        <f t="shared" si="1668"/>
        <v>Low</v>
      </c>
      <c r="E4310">
        <v>94</v>
      </c>
      <c r="F4310" t="str">
        <f t="shared" si="1669"/>
        <v>1h 34m</v>
      </c>
      <c r="G4310" t="str">
        <f t="shared" si="1670"/>
        <v>Standard Movie</v>
      </c>
      <c r="H4310">
        <v>98</v>
      </c>
      <c r="I4310" t="str">
        <f t="shared" si="1671"/>
        <v>Very Low</v>
      </c>
      <c r="J4310">
        <v>89</v>
      </c>
      <c r="K4310" t="str">
        <f t="shared" si="1672"/>
        <v>Very Low</v>
      </c>
      <c r="L4310" t="s">
        <v>9081</v>
      </c>
      <c r="M4310">
        <v>10000</v>
      </c>
      <c r="N4310" t="str">
        <f t="shared" si="1673"/>
        <v>Low</v>
      </c>
      <c r="O4310">
        <v>137945</v>
      </c>
      <c r="P4310" t="str">
        <f t="shared" si="1674"/>
        <v>Flop</v>
      </c>
      <c r="Q4310" t="s">
        <v>3435</v>
      </c>
      <c r="R4310" t="str">
        <f t="shared" si="1675"/>
        <v>Comedy</v>
      </c>
      <c r="S4310">
        <f t="shared" si="1676"/>
        <v>4</v>
      </c>
      <c r="T4310" t="s">
        <v>2427</v>
      </c>
      <c r="U4310" t="s">
        <v>20395</v>
      </c>
      <c r="V4310">
        <v>6223</v>
      </c>
      <c r="W4310" t="str">
        <f t="shared" si="1677"/>
        <v>Very Low</v>
      </c>
      <c r="X4310">
        <v>10869</v>
      </c>
      <c r="Y4310" t="str">
        <f t="shared" si="1678"/>
        <v>Medium</v>
      </c>
      <c r="Z4310" t="s">
        <v>20396</v>
      </c>
      <c r="AA4310">
        <v>7</v>
      </c>
      <c r="AB4310" t="str">
        <f t="shared" si="1679"/>
        <v>Ensemble Poster</v>
      </c>
      <c r="AC4310" t="s">
        <v>20397</v>
      </c>
      <c r="AD4310" t="s">
        <v>20398</v>
      </c>
      <c r="AE4310">
        <v>40</v>
      </c>
      <c r="AF4310" t="str">
        <f t="shared" si="1680"/>
        <v>Very Low</v>
      </c>
      <c r="AG4310" t="s">
        <v>9</v>
      </c>
      <c r="AH4310" t="s">
        <v>10</v>
      </c>
      <c r="AI4310" t="s">
        <v>11</v>
      </c>
      <c r="AJ4310" t="str">
        <f t="shared" si="1681"/>
        <v>Teen</v>
      </c>
      <c r="AK4310">
        <f t="shared" si="1691"/>
        <v>13500000</v>
      </c>
      <c r="AL4310" t="str">
        <f t="shared" si="1682"/>
        <v>Low Budget</v>
      </c>
      <c r="AM4310">
        <v>2014</v>
      </c>
      <c r="AN4310">
        <f t="shared" si="1683"/>
        <v>11</v>
      </c>
      <c r="AO4310" t="str">
        <f t="shared" si="1684"/>
        <v>Modern Classic</v>
      </c>
      <c r="AP4310">
        <v>773</v>
      </c>
      <c r="AQ4310" t="str">
        <f t="shared" si="1685"/>
        <v>Very Low</v>
      </c>
      <c r="AR4310">
        <v>5.9</v>
      </c>
      <c r="AS4310" t="str">
        <f t="shared" si="1686"/>
        <v>Below Average</v>
      </c>
      <c r="AT4310">
        <v>2.35</v>
      </c>
      <c r="AU4310" t="str">
        <f t="shared" si="1687"/>
        <v>Cinematic Widescreen</v>
      </c>
      <c r="AV4310">
        <v>0</v>
      </c>
      <c r="AW4310" t="str">
        <f t="shared" si="1688"/>
        <v>Very Low</v>
      </c>
    </row>
    <row r="4311" spans="1:49" x14ac:dyDescent="0.3">
      <c r="A4311" t="s">
        <v>0</v>
      </c>
      <c r="B4311" t="s">
        <v>20399</v>
      </c>
      <c r="C4311">
        <v>66</v>
      </c>
      <c r="D4311" t="str">
        <f t="shared" si="1668"/>
        <v>Low</v>
      </c>
      <c r="E4311">
        <v>95</v>
      </c>
      <c r="F4311" t="str">
        <f t="shared" si="1669"/>
        <v>1h 35m</v>
      </c>
      <c r="G4311" t="str">
        <f t="shared" si="1670"/>
        <v>Standard Movie</v>
      </c>
      <c r="H4311">
        <v>8</v>
      </c>
      <c r="I4311" t="str">
        <f t="shared" si="1671"/>
        <v>Very Low</v>
      </c>
      <c r="J4311">
        <v>399</v>
      </c>
      <c r="K4311" t="str">
        <f t="shared" si="1672"/>
        <v>Very Low</v>
      </c>
      <c r="L4311" t="s">
        <v>5655</v>
      </c>
      <c r="M4311">
        <v>529</v>
      </c>
      <c r="N4311" t="str">
        <f t="shared" si="1673"/>
        <v>Low</v>
      </c>
      <c r="O4311">
        <v>17580</v>
      </c>
      <c r="P4311" t="str">
        <f t="shared" si="1674"/>
        <v>Flop</v>
      </c>
      <c r="Q4311" t="s">
        <v>3380</v>
      </c>
      <c r="R4311" t="str">
        <f t="shared" si="1675"/>
        <v>Drama</v>
      </c>
      <c r="S4311">
        <f t="shared" si="1676"/>
        <v>1</v>
      </c>
      <c r="T4311" t="s">
        <v>3257</v>
      </c>
      <c r="U4311" t="s">
        <v>20400</v>
      </c>
      <c r="V4311">
        <v>1268</v>
      </c>
      <c r="W4311" t="str">
        <f t="shared" si="1677"/>
        <v>Very Low</v>
      </c>
      <c r="X4311">
        <v>2749</v>
      </c>
      <c r="Y4311" t="str">
        <f t="shared" si="1678"/>
        <v>Low</v>
      </c>
      <c r="Z4311" t="s">
        <v>4232</v>
      </c>
      <c r="AA4311">
        <v>3</v>
      </c>
      <c r="AB4311" t="str">
        <f t="shared" si="1679"/>
        <v>Duo/Trio Poster</v>
      </c>
      <c r="AC4311" t="s">
        <v>20401</v>
      </c>
      <c r="AD4311" t="s">
        <v>20402</v>
      </c>
      <c r="AE4311">
        <v>23</v>
      </c>
      <c r="AF4311" t="str">
        <f t="shared" si="1680"/>
        <v>Very Low</v>
      </c>
      <c r="AG4311" t="s">
        <v>9</v>
      </c>
      <c r="AH4311" t="s">
        <v>10</v>
      </c>
      <c r="AI4311" t="str">
        <f>AI4310</f>
        <v>PG-13</v>
      </c>
      <c r="AJ4311" t="str">
        <f t="shared" si="1681"/>
        <v>Teen</v>
      </c>
      <c r="AK4311">
        <v>1500000</v>
      </c>
      <c r="AL4311" t="str">
        <f t="shared" si="1682"/>
        <v>Low Budget</v>
      </c>
      <c r="AM4311">
        <v>2009</v>
      </c>
      <c r="AN4311">
        <f t="shared" si="1683"/>
        <v>16</v>
      </c>
      <c r="AO4311" t="str">
        <f t="shared" si="1684"/>
        <v>Old Classic</v>
      </c>
      <c r="AP4311">
        <v>423</v>
      </c>
      <c r="AQ4311" t="str">
        <f t="shared" si="1685"/>
        <v>Very Low</v>
      </c>
      <c r="AR4311">
        <v>6.2</v>
      </c>
      <c r="AS4311" t="str">
        <f t="shared" si="1686"/>
        <v>Average</v>
      </c>
      <c r="AT4311">
        <v>1.85</v>
      </c>
      <c r="AU4311" t="str">
        <f t="shared" si="1687"/>
        <v>HDTV / Widescreen</v>
      </c>
      <c r="AV4311">
        <v>195</v>
      </c>
      <c r="AW4311" t="str">
        <f t="shared" si="1688"/>
        <v>Very Low</v>
      </c>
    </row>
    <row r="4312" spans="1:49" x14ac:dyDescent="0.3">
      <c r="A4312" t="s">
        <v>0</v>
      </c>
      <c r="B4312" t="s">
        <v>20403</v>
      </c>
      <c r="C4312">
        <v>46</v>
      </c>
      <c r="D4312" t="str">
        <f t="shared" si="1668"/>
        <v>Very Low</v>
      </c>
      <c r="E4312">
        <v>97</v>
      </c>
      <c r="F4312" t="str">
        <f t="shared" si="1669"/>
        <v>1h 37m</v>
      </c>
      <c r="G4312" t="str">
        <f t="shared" si="1670"/>
        <v>Standard Movie</v>
      </c>
      <c r="H4312">
        <v>97</v>
      </c>
      <c r="I4312" t="str">
        <f t="shared" si="1671"/>
        <v>Very Low</v>
      </c>
      <c r="J4312">
        <v>163</v>
      </c>
      <c r="K4312" t="str">
        <f t="shared" si="1672"/>
        <v>Very Low</v>
      </c>
      <c r="L4312" t="s">
        <v>20404</v>
      </c>
      <c r="M4312">
        <v>787</v>
      </c>
      <c r="N4312" t="str">
        <f t="shared" si="1673"/>
        <v>Low</v>
      </c>
      <c r="O4312">
        <f>O4311</f>
        <v>17580</v>
      </c>
      <c r="P4312" t="str">
        <f t="shared" si="1674"/>
        <v>Flop</v>
      </c>
      <c r="Q4312" t="s">
        <v>20405</v>
      </c>
      <c r="R4312" t="str">
        <f t="shared" si="1675"/>
        <v>Horror</v>
      </c>
      <c r="S4312">
        <f t="shared" si="1676"/>
        <v>3</v>
      </c>
      <c r="T4312" t="s">
        <v>11772</v>
      </c>
      <c r="U4312" t="s">
        <v>20406</v>
      </c>
      <c r="V4312">
        <v>10182</v>
      </c>
      <c r="W4312" t="str">
        <f t="shared" si="1677"/>
        <v>Low</v>
      </c>
      <c r="X4312">
        <v>1362</v>
      </c>
      <c r="Y4312" t="str">
        <f t="shared" si="1678"/>
        <v>Low</v>
      </c>
      <c r="Z4312" t="s">
        <v>20407</v>
      </c>
      <c r="AA4312">
        <v>1</v>
      </c>
      <c r="AB4312" t="str">
        <f t="shared" si="1679"/>
        <v>Solo Star Poster</v>
      </c>
      <c r="AC4312" t="s">
        <v>20408</v>
      </c>
      <c r="AD4312" t="s">
        <v>20409</v>
      </c>
      <c r="AE4312">
        <v>130</v>
      </c>
      <c r="AF4312" t="str">
        <f t="shared" si="1680"/>
        <v>Very Low</v>
      </c>
      <c r="AG4312" t="s">
        <v>9</v>
      </c>
      <c r="AH4312" t="s">
        <v>10</v>
      </c>
      <c r="AI4312" t="s">
        <v>556</v>
      </c>
      <c r="AJ4312" t="str">
        <f t="shared" si="1681"/>
        <v>Adult</v>
      </c>
      <c r="AK4312">
        <v>2000000</v>
      </c>
      <c r="AL4312" t="str">
        <f t="shared" si="1682"/>
        <v>Low Budget</v>
      </c>
      <c r="AM4312">
        <v>1993</v>
      </c>
      <c r="AN4312">
        <f t="shared" si="1683"/>
        <v>32</v>
      </c>
      <c r="AO4312" t="str">
        <f t="shared" si="1684"/>
        <v>Old Classic</v>
      </c>
      <c r="AP4312">
        <v>196</v>
      </c>
      <c r="AQ4312" t="str">
        <f t="shared" si="1685"/>
        <v>Very Low</v>
      </c>
      <c r="AR4312">
        <v>5.9</v>
      </c>
      <c r="AS4312" t="str">
        <f t="shared" si="1686"/>
        <v>Below Average</v>
      </c>
      <c r="AT4312">
        <v>1.85</v>
      </c>
      <c r="AU4312" t="str">
        <f t="shared" si="1687"/>
        <v>HDTV / Widescreen</v>
      </c>
      <c r="AV4312">
        <v>810</v>
      </c>
      <c r="AW4312" t="str">
        <f t="shared" si="1688"/>
        <v>Very Low</v>
      </c>
    </row>
    <row r="4313" spans="1:49" x14ac:dyDescent="0.3">
      <c r="A4313" t="s">
        <v>0</v>
      </c>
      <c r="B4313" t="s">
        <v>20410</v>
      </c>
      <c r="C4313">
        <v>34</v>
      </c>
      <c r="D4313" t="str">
        <f t="shared" si="1668"/>
        <v>Very Low</v>
      </c>
      <c r="E4313">
        <v>92</v>
      </c>
      <c r="F4313" t="str">
        <f t="shared" si="1669"/>
        <v>1h 32m</v>
      </c>
      <c r="G4313" t="str">
        <f t="shared" si="1670"/>
        <v>Standard Movie</v>
      </c>
      <c r="H4313">
        <v>11</v>
      </c>
      <c r="I4313" t="str">
        <f t="shared" si="1671"/>
        <v>Very Low</v>
      </c>
      <c r="J4313">
        <v>1000</v>
      </c>
      <c r="K4313" t="str">
        <f t="shared" si="1672"/>
        <v>Very Low</v>
      </c>
      <c r="L4313" t="s">
        <v>193</v>
      </c>
      <c r="M4313">
        <v>26000</v>
      </c>
      <c r="N4313" t="str">
        <f t="shared" si="1673"/>
        <v>Medium</v>
      </c>
      <c r="O4313">
        <v>12667</v>
      </c>
      <c r="P4313" t="str">
        <f t="shared" si="1674"/>
        <v>Flop</v>
      </c>
      <c r="Q4313" t="s">
        <v>185</v>
      </c>
      <c r="R4313" t="str">
        <f t="shared" si="1675"/>
        <v>Drama</v>
      </c>
      <c r="S4313">
        <f t="shared" si="1676"/>
        <v>2</v>
      </c>
      <c r="T4313" t="s">
        <v>306</v>
      </c>
      <c r="U4313" t="s">
        <v>20411</v>
      </c>
      <c r="V4313">
        <v>19336</v>
      </c>
      <c r="W4313" t="str">
        <f t="shared" si="1677"/>
        <v>Low</v>
      </c>
      <c r="X4313">
        <v>39518</v>
      </c>
      <c r="Y4313" t="str">
        <f t="shared" si="1678"/>
        <v>Medium</v>
      </c>
      <c r="Z4313" t="s">
        <v>6682</v>
      </c>
      <c r="AA4313">
        <v>2</v>
      </c>
      <c r="AB4313" t="str">
        <f t="shared" si="1679"/>
        <v>Duo/Trio Poster</v>
      </c>
      <c r="AC4313" t="s">
        <v>20412</v>
      </c>
      <c r="AD4313" t="s">
        <v>20413</v>
      </c>
      <c r="AE4313">
        <v>90</v>
      </c>
      <c r="AF4313" t="str">
        <f t="shared" si="1680"/>
        <v>Very Low</v>
      </c>
      <c r="AG4313" t="s">
        <v>9</v>
      </c>
      <c r="AH4313" t="s">
        <v>28</v>
      </c>
      <c r="AI4313" t="s">
        <v>556</v>
      </c>
      <c r="AJ4313" t="str">
        <f t="shared" si="1681"/>
        <v>Adult</v>
      </c>
      <c r="AK4313">
        <v>14000</v>
      </c>
      <c r="AL4313" t="str">
        <f t="shared" si="1682"/>
        <v>Low Budget</v>
      </c>
      <c r="AM4313">
        <v>2005</v>
      </c>
      <c r="AN4313">
        <f t="shared" si="1683"/>
        <v>20</v>
      </c>
      <c r="AO4313" t="str">
        <f t="shared" si="1684"/>
        <v>Old Classic</v>
      </c>
      <c r="AP4313">
        <v>11000</v>
      </c>
      <c r="AQ4313" t="str">
        <f t="shared" si="1685"/>
        <v>Medium</v>
      </c>
      <c r="AR4313">
        <v>6.6</v>
      </c>
      <c r="AS4313" t="str">
        <f t="shared" si="1686"/>
        <v>Average</v>
      </c>
      <c r="AT4313">
        <v>2.35</v>
      </c>
      <c r="AU4313" t="str">
        <f t="shared" si="1687"/>
        <v>Cinematic Widescreen</v>
      </c>
      <c r="AV4313">
        <v>0</v>
      </c>
      <c r="AW4313" t="str">
        <f t="shared" si="1688"/>
        <v>Very Low</v>
      </c>
    </row>
    <row r="4314" spans="1:49" x14ac:dyDescent="0.3">
      <c r="A4314" t="s">
        <v>0</v>
      </c>
      <c r="B4314" t="s">
        <v>20414</v>
      </c>
      <c r="C4314">
        <v>78</v>
      </c>
      <c r="D4314" t="str">
        <f t="shared" si="1668"/>
        <v>Low</v>
      </c>
      <c r="E4314">
        <v>96</v>
      </c>
      <c r="F4314" t="str">
        <f t="shared" si="1669"/>
        <v>1h 36m</v>
      </c>
      <c r="G4314" t="str">
        <f t="shared" si="1670"/>
        <v>Standard Movie</v>
      </c>
      <c r="H4314">
        <v>38</v>
      </c>
      <c r="I4314" t="str">
        <f t="shared" si="1671"/>
        <v>Very Low</v>
      </c>
      <c r="J4314">
        <v>85</v>
      </c>
      <c r="K4314" t="str">
        <f t="shared" si="1672"/>
        <v>Very Low</v>
      </c>
      <c r="L4314" t="s">
        <v>9855</v>
      </c>
      <c r="M4314">
        <v>363</v>
      </c>
      <c r="N4314" t="str">
        <f t="shared" si="1673"/>
        <v>Low</v>
      </c>
      <c r="O4314">
        <v>198407</v>
      </c>
      <c r="P4314" t="str">
        <f t="shared" si="1674"/>
        <v>Flop</v>
      </c>
      <c r="Q4314" t="s">
        <v>3380</v>
      </c>
      <c r="R4314" t="str">
        <f t="shared" si="1675"/>
        <v>Drama</v>
      </c>
      <c r="S4314">
        <f t="shared" si="1676"/>
        <v>1</v>
      </c>
      <c r="T4314" t="s">
        <v>12487</v>
      </c>
      <c r="U4314" t="s">
        <v>20415</v>
      </c>
      <c r="V4314">
        <v>10282</v>
      </c>
      <c r="W4314" t="str">
        <f t="shared" si="1677"/>
        <v>Low</v>
      </c>
      <c r="X4314">
        <v>774</v>
      </c>
      <c r="Y4314" t="str">
        <f t="shared" si="1678"/>
        <v>Very Low</v>
      </c>
      <c r="Z4314" t="s">
        <v>20416</v>
      </c>
      <c r="AA4314">
        <v>1</v>
      </c>
      <c r="AB4314" t="str">
        <f t="shared" si="1679"/>
        <v>Solo Star Poster</v>
      </c>
      <c r="AC4314" t="s">
        <v>20417</v>
      </c>
      <c r="AD4314" t="s">
        <v>20418</v>
      </c>
      <c r="AE4314">
        <v>78</v>
      </c>
      <c r="AF4314" t="str">
        <f t="shared" si="1680"/>
        <v>Very Low</v>
      </c>
      <c r="AG4314" t="s">
        <v>9</v>
      </c>
      <c r="AH4314" t="s">
        <v>10</v>
      </c>
      <c r="AI4314" t="s">
        <v>556</v>
      </c>
      <c r="AJ4314" t="str">
        <f t="shared" si="1681"/>
        <v>Adult</v>
      </c>
      <c r="AK4314">
        <v>2000000</v>
      </c>
      <c r="AL4314" t="str">
        <f t="shared" si="1682"/>
        <v>Low Budget</v>
      </c>
      <c r="AM4314">
        <v>2006</v>
      </c>
      <c r="AN4314">
        <f t="shared" si="1683"/>
        <v>19</v>
      </c>
      <c r="AO4314" t="str">
        <f t="shared" si="1684"/>
        <v>Old Classic</v>
      </c>
      <c r="AP4314">
        <v>223</v>
      </c>
      <c r="AQ4314" t="str">
        <f t="shared" si="1685"/>
        <v>Very Low</v>
      </c>
      <c r="AR4314">
        <v>6.6</v>
      </c>
      <c r="AS4314" t="str">
        <f t="shared" si="1686"/>
        <v>Average</v>
      </c>
      <c r="AT4314">
        <v>1.85</v>
      </c>
      <c r="AU4314" t="str">
        <f t="shared" si="1687"/>
        <v>HDTV / Widescreen</v>
      </c>
      <c r="AV4314">
        <v>474</v>
      </c>
      <c r="AW4314" t="str">
        <f t="shared" si="1688"/>
        <v>Very Low</v>
      </c>
    </row>
    <row r="4315" spans="1:49" x14ac:dyDescent="0.3">
      <c r="A4315" t="s">
        <v>0</v>
      </c>
      <c r="B4315" t="s">
        <v>9805</v>
      </c>
      <c r="C4315">
        <v>52</v>
      </c>
      <c r="D4315" t="str">
        <f t="shared" si="1668"/>
        <v>Low</v>
      </c>
      <c r="E4315">
        <v>85</v>
      </c>
      <c r="F4315" t="str">
        <f t="shared" si="1669"/>
        <v>1h 25m</v>
      </c>
      <c r="G4315" t="str">
        <f t="shared" si="1670"/>
        <v>Featurette</v>
      </c>
      <c r="H4315">
        <v>54</v>
      </c>
      <c r="I4315" t="str">
        <f t="shared" si="1671"/>
        <v>Very Low</v>
      </c>
      <c r="J4315">
        <v>455</v>
      </c>
      <c r="K4315" t="str">
        <f t="shared" si="1672"/>
        <v>Very Low</v>
      </c>
      <c r="L4315" t="s">
        <v>3151</v>
      </c>
      <c r="M4315">
        <v>985</v>
      </c>
      <c r="N4315" t="str">
        <f t="shared" si="1673"/>
        <v>Low</v>
      </c>
      <c r="O4315">
        <v>13973532</v>
      </c>
      <c r="P4315" t="str">
        <f t="shared" si="1674"/>
        <v>Average</v>
      </c>
      <c r="Q4315" t="s">
        <v>980</v>
      </c>
      <c r="R4315" t="str">
        <f t="shared" si="1675"/>
        <v>Comedy</v>
      </c>
      <c r="S4315">
        <f t="shared" si="1676"/>
        <v>2</v>
      </c>
      <c r="T4315" t="s">
        <v>9024</v>
      </c>
      <c r="U4315" t="s">
        <v>9806</v>
      </c>
      <c r="V4315">
        <v>11211</v>
      </c>
      <c r="W4315" t="str">
        <f t="shared" si="1677"/>
        <v>Low</v>
      </c>
      <c r="X4315">
        <v>3065</v>
      </c>
      <c r="Y4315" t="str">
        <f t="shared" si="1678"/>
        <v>Low</v>
      </c>
      <c r="Z4315" t="s">
        <v>4499</v>
      </c>
      <c r="AA4315">
        <v>1</v>
      </c>
      <c r="AB4315" t="str">
        <f t="shared" si="1679"/>
        <v>Solo Star Poster</v>
      </c>
      <c r="AC4315" t="s">
        <v>9807</v>
      </c>
      <c r="AD4315" t="s">
        <v>9808</v>
      </c>
      <c r="AE4315">
        <v>92</v>
      </c>
      <c r="AF4315" t="str">
        <f t="shared" si="1680"/>
        <v>Very Low</v>
      </c>
      <c r="AG4315" t="s">
        <v>9</v>
      </c>
      <c r="AH4315" t="s">
        <v>10</v>
      </c>
      <c r="AI4315" t="s">
        <v>11</v>
      </c>
      <c r="AJ4315" t="str">
        <f t="shared" si="1681"/>
        <v>Teen</v>
      </c>
      <c r="AK4315">
        <v>25000000</v>
      </c>
      <c r="AL4315" t="str">
        <f t="shared" si="1682"/>
        <v>Low Budget</v>
      </c>
      <c r="AM4315">
        <v>2002</v>
      </c>
      <c r="AN4315">
        <f t="shared" si="1683"/>
        <v>23</v>
      </c>
      <c r="AO4315" t="str">
        <f t="shared" si="1684"/>
        <v>Old Classic</v>
      </c>
      <c r="AP4315">
        <v>637</v>
      </c>
      <c r="AQ4315" t="str">
        <f t="shared" si="1685"/>
        <v>Very Low</v>
      </c>
      <c r="AR4315">
        <v>5.0999999999999996</v>
      </c>
      <c r="AS4315" t="str">
        <f t="shared" si="1686"/>
        <v>Below Average</v>
      </c>
      <c r="AT4315">
        <v>1.85</v>
      </c>
      <c r="AU4315" t="str">
        <f t="shared" si="1687"/>
        <v>HDTV / Widescreen</v>
      </c>
      <c r="AV4315">
        <v>215</v>
      </c>
      <c r="AW4315" t="str">
        <f t="shared" si="1688"/>
        <v>Very Low</v>
      </c>
    </row>
    <row r="4316" spans="1:49" x14ac:dyDescent="0.3">
      <c r="A4316" t="s">
        <v>0</v>
      </c>
      <c r="B4316" t="s">
        <v>20419</v>
      </c>
      <c r="C4316">
        <v>29</v>
      </c>
      <c r="D4316" t="str">
        <f t="shared" si="1668"/>
        <v>Very Low</v>
      </c>
      <c r="E4316">
        <v>87</v>
      </c>
      <c r="F4316" t="str">
        <f t="shared" si="1669"/>
        <v>1h 27m</v>
      </c>
      <c r="G4316" t="str">
        <f t="shared" si="1670"/>
        <v>Featurette</v>
      </c>
      <c r="H4316">
        <v>0</v>
      </c>
      <c r="I4316" t="str">
        <f t="shared" si="1671"/>
        <v>Very Low</v>
      </c>
      <c r="J4316">
        <v>94</v>
      </c>
      <c r="K4316" t="str">
        <f t="shared" si="1672"/>
        <v>Very Low</v>
      </c>
      <c r="L4316" t="s">
        <v>20420</v>
      </c>
      <c r="M4316">
        <v>160</v>
      </c>
      <c r="N4316" t="str">
        <f t="shared" si="1673"/>
        <v>Low</v>
      </c>
      <c r="O4316">
        <f>O4315</f>
        <v>13973532</v>
      </c>
      <c r="P4316" t="str">
        <f t="shared" si="1674"/>
        <v>Average</v>
      </c>
      <c r="Q4316" t="s">
        <v>17500</v>
      </c>
      <c r="R4316" t="str">
        <f t="shared" si="1675"/>
        <v>Drama</v>
      </c>
      <c r="S4316">
        <f t="shared" si="1676"/>
        <v>5</v>
      </c>
      <c r="T4316" t="s">
        <v>20421</v>
      </c>
      <c r="U4316" t="s">
        <v>20422</v>
      </c>
      <c r="V4316">
        <v>13279</v>
      </c>
      <c r="W4316" t="str">
        <f t="shared" si="1677"/>
        <v>Low</v>
      </c>
      <c r="X4316">
        <v>776</v>
      </c>
      <c r="Y4316" t="str">
        <f t="shared" si="1678"/>
        <v>Very Low</v>
      </c>
      <c r="Z4316" t="s">
        <v>20423</v>
      </c>
      <c r="AA4316">
        <v>0</v>
      </c>
      <c r="AB4316" t="str">
        <f t="shared" si="1679"/>
        <v>Symbolic Poster</v>
      </c>
      <c r="AC4316" t="s">
        <v>20424</v>
      </c>
      <c r="AD4316" t="s">
        <v>20425</v>
      </c>
      <c r="AE4316">
        <v>59</v>
      </c>
      <c r="AF4316" t="str">
        <f t="shared" si="1680"/>
        <v>Very Low</v>
      </c>
      <c r="AG4316" t="s">
        <v>9</v>
      </c>
      <c r="AH4316" t="s">
        <v>10</v>
      </c>
      <c r="AI4316" t="s">
        <v>4801</v>
      </c>
      <c r="AJ4316" t="str">
        <f t="shared" si="1681"/>
        <v>No Rating</v>
      </c>
      <c r="AK4316">
        <f t="shared" ref="AK4316:AK4319" si="1692">AK4315</f>
        <v>25000000</v>
      </c>
      <c r="AL4316" t="str">
        <f t="shared" si="1682"/>
        <v>Low Budget</v>
      </c>
      <c r="AM4316">
        <v>2015</v>
      </c>
      <c r="AN4316">
        <f t="shared" si="1683"/>
        <v>10</v>
      </c>
      <c r="AO4316" t="str">
        <f t="shared" si="1684"/>
        <v>Modern Classic</v>
      </c>
      <c r="AP4316">
        <v>152</v>
      </c>
      <c r="AQ4316" t="str">
        <f t="shared" si="1685"/>
        <v>Very Low</v>
      </c>
      <c r="AR4316">
        <v>6</v>
      </c>
      <c r="AS4316" t="str">
        <f t="shared" si="1686"/>
        <v>Average</v>
      </c>
      <c r="AT4316">
        <f>AT4315</f>
        <v>1.85</v>
      </c>
      <c r="AU4316" t="str">
        <f t="shared" si="1687"/>
        <v>HDTV / Widescreen</v>
      </c>
      <c r="AV4316">
        <v>0</v>
      </c>
      <c r="AW4316" t="str">
        <f t="shared" si="1688"/>
        <v>Very Low</v>
      </c>
    </row>
    <row r="4317" spans="1:49" x14ac:dyDescent="0.3">
      <c r="A4317" t="s">
        <v>0</v>
      </c>
      <c r="B4317" t="s">
        <v>12719</v>
      </c>
      <c r="C4317">
        <v>161</v>
      </c>
      <c r="D4317" t="str">
        <f t="shared" si="1668"/>
        <v>Low</v>
      </c>
      <c r="E4317">
        <v>91</v>
      </c>
      <c r="F4317" t="str">
        <f t="shared" si="1669"/>
        <v>1h 31m</v>
      </c>
      <c r="G4317" t="str">
        <f t="shared" si="1670"/>
        <v>Standard Movie</v>
      </c>
      <c r="H4317">
        <v>43</v>
      </c>
      <c r="I4317" t="str">
        <f t="shared" si="1671"/>
        <v>Very Low</v>
      </c>
      <c r="J4317">
        <v>418</v>
      </c>
      <c r="K4317" t="str">
        <f t="shared" si="1672"/>
        <v>Very Low</v>
      </c>
      <c r="L4317" t="s">
        <v>3658</v>
      </c>
      <c r="M4317">
        <v>13000</v>
      </c>
      <c r="N4317" t="str">
        <f t="shared" si="1673"/>
        <v>Medium</v>
      </c>
      <c r="O4317">
        <v>5824</v>
      </c>
      <c r="P4317" t="str">
        <f t="shared" si="1674"/>
        <v>Flop</v>
      </c>
      <c r="Q4317" t="s">
        <v>5515</v>
      </c>
      <c r="R4317" t="str">
        <f t="shared" si="1675"/>
        <v>Horror</v>
      </c>
      <c r="S4317">
        <f t="shared" si="1676"/>
        <v>2</v>
      </c>
      <c r="T4317" t="s">
        <v>429</v>
      </c>
      <c r="U4317" t="s">
        <v>20426</v>
      </c>
      <c r="V4317">
        <v>57811</v>
      </c>
      <c r="W4317" t="str">
        <f t="shared" si="1677"/>
        <v>Medium</v>
      </c>
      <c r="X4317">
        <v>14561</v>
      </c>
      <c r="Y4317" t="str">
        <f t="shared" si="1678"/>
        <v>Medium</v>
      </c>
      <c r="Z4317" t="s">
        <v>20427</v>
      </c>
      <c r="AA4317">
        <v>1</v>
      </c>
      <c r="AB4317" t="str">
        <f t="shared" si="1679"/>
        <v>Solo Star Poster</v>
      </c>
      <c r="AC4317" t="s">
        <v>20428</v>
      </c>
      <c r="AD4317" t="s">
        <v>20429</v>
      </c>
      <c r="AE4317">
        <v>357</v>
      </c>
      <c r="AF4317" t="str">
        <f t="shared" si="1680"/>
        <v>Very Low</v>
      </c>
      <c r="AG4317" t="s">
        <v>9</v>
      </c>
      <c r="AH4317" t="s">
        <v>28</v>
      </c>
      <c r="AI4317" t="s">
        <v>556</v>
      </c>
      <c r="AJ4317" t="str">
        <f t="shared" si="1681"/>
        <v>Adult</v>
      </c>
      <c r="AK4317">
        <f t="shared" si="1692"/>
        <v>25000000</v>
      </c>
      <c r="AL4317" t="str">
        <f t="shared" si="1682"/>
        <v>Low Budget</v>
      </c>
      <c r="AM4317">
        <v>2008</v>
      </c>
      <c r="AN4317">
        <f t="shared" si="1683"/>
        <v>17</v>
      </c>
      <c r="AO4317" t="str">
        <f t="shared" si="1684"/>
        <v>Old Classic</v>
      </c>
      <c r="AP4317">
        <v>698</v>
      </c>
      <c r="AQ4317" t="str">
        <f t="shared" si="1685"/>
        <v>Very Low</v>
      </c>
      <c r="AR4317">
        <v>6.8</v>
      </c>
      <c r="AS4317" t="str">
        <f t="shared" si="1686"/>
        <v>Average</v>
      </c>
      <c r="AT4317">
        <v>2.35</v>
      </c>
      <c r="AU4317" t="str">
        <f t="shared" si="1687"/>
        <v>Cinematic Widescreen</v>
      </c>
      <c r="AV4317">
        <v>0</v>
      </c>
      <c r="AW4317" t="str">
        <f t="shared" si="1688"/>
        <v>Very Low</v>
      </c>
    </row>
    <row r="4318" spans="1:49" x14ac:dyDescent="0.3">
      <c r="A4318" t="s">
        <v>0</v>
      </c>
      <c r="B4318" t="s">
        <v>6119</v>
      </c>
      <c r="C4318">
        <v>18</v>
      </c>
      <c r="D4318" t="str">
        <f t="shared" si="1668"/>
        <v>Very Low</v>
      </c>
      <c r="E4318">
        <v>99</v>
      </c>
      <c r="F4318" t="str">
        <f t="shared" si="1669"/>
        <v>1h 39m</v>
      </c>
      <c r="G4318" t="str">
        <f t="shared" si="1670"/>
        <v>Standard Movie</v>
      </c>
      <c r="H4318">
        <v>308</v>
      </c>
      <c r="I4318" t="str">
        <f t="shared" si="1671"/>
        <v>Very Low</v>
      </c>
      <c r="J4318">
        <v>395</v>
      </c>
      <c r="K4318" t="str">
        <f t="shared" si="1672"/>
        <v>Very Low</v>
      </c>
      <c r="L4318" t="s">
        <v>15992</v>
      </c>
      <c r="M4318">
        <v>638</v>
      </c>
      <c r="N4318" t="str">
        <f t="shared" si="1673"/>
        <v>Low</v>
      </c>
      <c r="O4318">
        <v>2843</v>
      </c>
      <c r="P4318" t="str">
        <f t="shared" si="1674"/>
        <v>Flop</v>
      </c>
      <c r="Q4318" t="s">
        <v>10384</v>
      </c>
      <c r="R4318" t="str">
        <f t="shared" si="1675"/>
        <v>Thriller</v>
      </c>
      <c r="S4318">
        <f t="shared" si="1676"/>
        <v>1</v>
      </c>
      <c r="T4318" t="s">
        <v>3194</v>
      </c>
      <c r="U4318" t="s">
        <v>20430</v>
      </c>
      <c r="V4318">
        <v>2895</v>
      </c>
      <c r="W4318" t="str">
        <f t="shared" si="1677"/>
        <v>Very Low</v>
      </c>
      <c r="X4318">
        <v>2341</v>
      </c>
      <c r="Y4318" t="str">
        <f t="shared" si="1678"/>
        <v>Low</v>
      </c>
      <c r="Z4318" t="s">
        <v>20431</v>
      </c>
      <c r="AA4318">
        <v>2</v>
      </c>
      <c r="AB4318" t="str">
        <f t="shared" si="1679"/>
        <v>Duo/Trio Poster</v>
      </c>
      <c r="AC4318" t="s">
        <v>20432</v>
      </c>
      <c r="AD4318" t="s">
        <v>20433</v>
      </c>
      <c r="AE4318">
        <v>24</v>
      </c>
      <c r="AF4318" t="str">
        <f t="shared" si="1680"/>
        <v>Very Low</v>
      </c>
      <c r="AG4318" t="s">
        <v>9</v>
      </c>
      <c r="AH4318" t="s">
        <v>10</v>
      </c>
      <c r="AI4318" t="s">
        <v>556</v>
      </c>
      <c r="AJ4318" t="str">
        <f t="shared" si="1681"/>
        <v>Adult</v>
      </c>
      <c r="AK4318">
        <f t="shared" si="1692"/>
        <v>25000000</v>
      </c>
      <c r="AL4318" t="str">
        <f t="shared" si="1682"/>
        <v>Low Budget</v>
      </c>
      <c r="AM4318">
        <v>2013</v>
      </c>
      <c r="AN4318">
        <f t="shared" si="1683"/>
        <v>12</v>
      </c>
      <c r="AO4318" t="str">
        <f t="shared" si="1684"/>
        <v>Modern Classic</v>
      </c>
      <c r="AP4318">
        <v>449</v>
      </c>
      <c r="AQ4318" t="str">
        <f t="shared" si="1685"/>
        <v>Very Low</v>
      </c>
      <c r="AR4318">
        <v>5.4</v>
      </c>
      <c r="AS4318" t="str">
        <f t="shared" si="1686"/>
        <v>Below Average</v>
      </c>
      <c r="AT4318">
        <v>1.78</v>
      </c>
      <c r="AU4318" t="str">
        <f t="shared" si="1687"/>
        <v>HDTV / Widescreen</v>
      </c>
      <c r="AV4318">
        <v>604</v>
      </c>
      <c r="AW4318" t="str">
        <f t="shared" si="1688"/>
        <v>Very Low</v>
      </c>
    </row>
    <row r="4319" spans="1:49" x14ac:dyDescent="0.3">
      <c r="A4319" t="s">
        <v>0</v>
      </c>
      <c r="B4319" t="s">
        <v>20434</v>
      </c>
      <c r="C4319">
        <v>107</v>
      </c>
      <c r="D4319" t="str">
        <f t="shared" si="1668"/>
        <v>Low</v>
      </c>
      <c r="E4319">
        <v>88</v>
      </c>
      <c r="F4319" t="str">
        <f t="shared" si="1669"/>
        <v>1h 28m</v>
      </c>
      <c r="G4319" t="str">
        <f t="shared" si="1670"/>
        <v>Featurette</v>
      </c>
      <c r="H4319">
        <v>6</v>
      </c>
      <c r="I4319" t="str">
        <f t="shared" si="1671"/>
        <v>Very Low</v>
      </c>
      <c r="J4319">
        <v>161</v>
      </c>
      <c r="K4319" t="str">
        <f t="shared" si="1672"/>
        <v>Very Low</v>
      </c>
      <c r="L4319" t="s">
        <v>1521</v>
      </c>
      <c r="M4319">
        <v>513</v>
      </c>
      <c r="N4319" t="str">
        <f t="shared" si="1673"/>
        <v>Low</v>
      </c>
      <c r="O4319">
        <f>O4318</f>
        <v>2843</v>
      </c>
      <c r="P4319" t="str">
        <f t="shared" si="1674"/>
        <v>Flop</v>
      </c>
      <c r="Q4319" t="s">
        <v>20435</v>
      </c>
      <c r="R4319" t="str">
        <f t="shared" si="1675"/>
        <v>Action</v>
      </c>
      <c r="S4319">
        <f t="shared" si="1676"/>
        <v>4</v>
      </c>
      <c r="T4319" t="s">
        <v>16493</v>
      </c>
      <c r="U4319" t="s">
        <v>20436</v>
      </c>
      <c r="V4319">
        <v>17296</v>
      </c>
      <c r="W4319" t="str">
        <f t="shared" si="1677"/>
        <v>Low</v>
      </c>
      <c r="X4319">
        <v>1593</v>
      </c>
      <c r="Y4319" t="str">
        <f t="shared" si="1678"/>
        <v>Low</v>
      </c>
      <c r="Z4319" t="s">
        <v>20437</v>
      </c>
      <c r="AA4319">
        <v>3</v>
      </c>
      <c r="AB4319" t="str">
        <f t="shared" si="1679"/>
        <v>Duo/Trio Poster</v>
      </c>
      <c r="AC4319" t="s">
        <v>20438</v>
      </c>
      <c r="AD4319" t="s">
        <v>20439</v>
      </c>
      <c r="AE4319">
        <v>91</v>
      </c>
      <c r="AF4319" t="str">
        <f t="shared" si="1680"/>
        <v>Very Low</v>
      </c>
      <c r="AG4319" t="s">
        <v>9</v>
      </c>
      <c r="AH4319" t="s">
        <v>28</v>
      </c>
      <c r="AI4319" t="s">
        <v>556</v>
      </c>
      <c r="AJ4319" t="str">
        <f t="shared" si="1681"/>
        <v>Adult</v>
      </c>
      <c r="AK4319">
        <f t="shared" si="1692"/>
        <v>25000000</v>
      </c>
      <c r="AL4319" t="str">
        <f t="shared" si="1682"/>
        <v>Low Budget</v>
      </c>
      <c r="AM4319">
        <v>2009</v>
      </c>
      <c r="AN4319">
        <f t="shared" si="1683"/>
        <v>16</v>
      </c>
      <c r="AO4319" t="str">
        <f t="shared" si="1684"/>
        <v>Old Classic</v>
      </c>
      <c r="AP4319">
        <v>480</v>
      </c>
      <c r="AQ4319" t="str">
        <f t="shared" si="1685"/>
        <v>Very Low</v>
      </c>
      <c r="AR4319">
        <v>5.2</v>
      </c>
      <c r="AS4319" t="str">
        <f t="shared" si="1686"/>
        <v>Below Average</v>
      </c>
      <c r="AT4319">
        <v>2.35</v>
      </c>
      <c r="AU4319" t="str">
        <f t="shared" si="1687"/>
        <v>Cinematic Widescreen</v>
      </c>
      <c r="AV4319">
        <v>0</v>
      </c>
      <c r="AW4319" t="str">
        <f t="shared" si="1688"/>
        <v>Very Low</v>
      </c>
    </row>
    <row r="4320" spans="1:49" x14ac:dyDescent="0.3">
      <c r="A4320" t="s">
        <v>0</v>
      </c>
      <c r="B4320" t="s">
        <v>20440</v>
      </c>
      <c r="C4320">
        <v>30</v>
      </c>
      <c r="D4320" t="str">
        <f t="shared" si="1668"/>
        <v>Very Low</v>
      </c>
      <c r="E4320">
        <v>119</v>
      </c>
      <c r="F4320" t="str">
        <f t="shared" si="1669"/>
        <v>1h 59m</v>
      </c>
      <c r="G4320" t="str">
        <f t="shared" si="1670"/>
        <v>Standard Movie</v>
      </c>
      <c r="H4320">
        <v>5</v>
      </c>
      <c r="I4320" t="str">
        <f t="shared" si="1671"/>
        <v>Very Low</v>
      </c>
      <c r="J4320">
        <v>12</v>
      </c>
      <c r="K4320" t="str">
        <f t="shared" si="1672"/>
        <v>Very Low</v>
      </c>
      <c r="L4320" t="s">
        <v>20441</v>
      </c>
      <c r="M4320">
        <v>29</v>
      </c>
      <c r="N4320" t="str">
        <f t="shared" si="1673"/>
        <v>Low</v>
      </c>
      <c r="O4320">
        <v>4958</v>
      </c>
      <c r="P4320" t="str">
        <f t="shared" si="1674"/>
        <v>Flop</v>
      </c>
      <c r="Q4320" t="s">
        <v>15111</v>
      </c>
      <c r="R4320" t="str">
        <f t="shared" si="1675"/>
        <v>Action</v>
      </c>
      <c r="S4320">
        <f t="shared" si="1676"/>
        <v>3</v>
      </c>
      <c r="T4320" t="s">
        <v>19389</v>
      </c>
      <c r="U4320" t="s">
        <v>20442</v>
      </c>
      <c r="V4320">
        <v>9689</v>
      </c>
      <c r="W4320" t="str">
        <f t="shared" si="1677"/>
        <v>Very Low</v>
      </c>
      <c r="X4320">
        <v>86</v>
      </c>
      <c r="Y4320" t="str">
        <f t="shared" si="1678"/>
        <v>Very Low</v>
      </c>
      <c r="Z4320" t="s">
        <v>20443</v>
      </c>
      <c r="AA4320">
        <v>2</v>
      </c>
      <c r="AB4320" t="str">
        <f t="shared" si="1679"/>
        <v>Duo/Trio Poster</v>
      </c>
      <c r="AC4320" t="s">
        <v>20444</v>
      </c>
      <c r="AD4320" t="s">
        <v>20445</v>
      </c>
      <c r="AE4320">
        <v>23</v>
      </c>
      <c r="AF4320" t="str">
        <f t="shared" si="1680"/>
        <v>Very Low</v>
      </c>
      <c r="AG4320" t="s">
        <v>9</v>
      </c>
      <c r="AH4320" t="s">
        <v>8115</v>
      </c>
      <c r="AI4320" t="s">
        <v>556</v>
      </c>
      <c r="AJ4320" t="str">
        <f t="shared" si="1681"/>
        <v>Adult</v>
      </c>
      <c r="AK4320">
        <v>2000000</v>
      </c>
      <c r="AL4320" t="str">
        <f t="shared" si="1682"/>
        <v>Low Budget</v>
      </c>
      <c r="AM4320">
        <v>2008</v>
      </c>
      <c r="AN4320">
        <f t="shared" si="1683"/>
        <v>17</v>
      </c>
      <c r="AO4320" t="str">
        <f t="shared" si="1684"/>
        <v>Old Classic</v>
      </c>
      <c r="AP4320">
        <v>18</v>
      </c>
      <c r="AQ4320" t="str">
        <f t="shared" si="1685"/>
        <v>Very Low</v>
      </c>
      <c r="AR4320">
        <v>7.8</v>
      </c>
      <c r="AS4320" t="str">
        <f t="shared" si="1686"/>
        <v>Good</v>
      </c>
      <c r="AT4320">
        <v>2.35</v>
      </c>
      <c r="AU4320" t="str">
        <f t="shared" si="1687"/>
        <v>Cinematic Widescreen</v>
      </c>
      <c r="AV4320">
        <v>1000</v>
      </c>
      <c r="AW4320" t="str">
        <f t="shared" si="1688"/>
        <v>Very Low</v>
      </c>
    </row>
    <row r="4321" spans="1:49" x14ac:dyDescent="0.3">
      <c r="A4321" t="s">
        <v>0</v>
      </c>
      <c r="B4321" t="s">
        <v>20446</v>
      </c>
      <c r="C4321">
        <v>24</v>
      </c>
      <c r="D4321" t="str">
        <f t="shared" si="1668"/>
        <v>Very Low</v>
      </c>
      <c r="E4321">
        <v>99</v>
      </c>
      <c r="F4321" t="str">
        <f t="shared" si="1669"/>
        <v>1h 39m</v>
      </c>
      <c r="G4321" t="str">
        <f t="shared" si="1670"/>
        <v>Standard Movie</v>
      </c>
      <c r="H4321">
        <v>0</v>
      </c>
      <c r="I4321" t="str">
        <f t="shared" si="1671"/>
        <v>Very Low</v>
      </c>
      <c r="J4321">
        <v>268</v>
      </c>
      <c r="K4321" t="str">
        <f t="shared" si="1672"/>
        <v>Very Low</v>
      </c>
      <c r="L4321" t="s">
        <v>6186</v>
      </c>
      <c r="M4321">
        <v>766</v>
      </c>
      <c r="N4321" t="str">
        <f t="shared" si="1673"/>
        <v>Low</v>
      </c>
      <c r="O4321">
        <f t="shared" ref="O4321:O4326" si="1693">O4320</f>
        <v>4958</v>
      </c>
      <c r="P4321" t="str">
        <f t="shared" si="1674"/>
        <v>Flop</v>
      </c>
      <c r="Q4321" t="s">
        <v>2096</v>
      </c>
      <c r="R4321" t="str">
        <f t="shared" si="1675"/>
        <v>Crime</v>
      </c>
      <c r="S4321">
        <f t="shared" si="1676"/>
        <v>3</v>
      </c>
      <c r="T4321" t="s">
        <v>934</v>
      </c>
      <c r="U4321" t="s">
        <v>20447</v>
      </c>
      <c r="V4321">
        <v>2588</v>
      </c>
      <c r="W4321" t="str">
        <f t="shared" si="1677"/>
        <v>Very Low</v>
      </c>
      <c r="X4321">
        <v>1650</v>
      </c>
      <c r="Y4321" t="str">
        <f t="shared" si="1678"/>
        <v>Low</v>
      </c>
      <c r="Z4321" t="s">
        <v>3790</v>
      </c>
      <c r="AA4321">
        <v>1</v>
      </c>
      <c r="AB4321" t="str">
        <f t="shared" si="1679"/>
        <v>Solo Star Poster</v>
      </c>
      <c r="AC4321" t="s">
        <v>20448</v>
      </c>
      <c r="AD4321" t="s">
        <v>20449</v>
      </c>
      <c r="AE4321">
        <v>41</v>
      </c>
      <c r="AF4321" t="str">
        <f t="shared" si="1680"/>
        <v>Very Low</v>
      </c>
      <c r="AG4321" t="s">
        <v>9</v>
      </c>
      <c r="AH4321" t="s">
        <v>28</v>
      </c>
      <c r="AI4321" t="s">
        <v>556</v>
      </c>
      <c r="AJ4321" t="str">
        <f t="shared" si="1681"/>
        <v>Adult</v>
      </c>
      <c r="AK4321">
        <v>2000000</v>
      </c>
      <c r="AL4321" t="str">
        <f t="shared" si="1682"/>
        <v>Low Budget</v>
      </c>
      <c r="AM4321">
        <v>2004</v>
      </c>
      <c r="AN4321">
        <f t="shared" si="1683"/>
        <v>21</v>
      </c>
      <c r="AO4321" t="str">
        <f t="shared" si="1684"/>
        <v>Old Classic</v>
      </c>
      <c r="AP4321">
        <v>312</v>
      </c>
      <c r="AQ4321" t="str">
        <f t="shared" si="1685"/>
        <v>Very Low</v>
      </c>
      <c r="AR4321">
        <v>6.4</v>
      </c>
      <c r="AS4321" t="str">
        <f t="shared" si="1686"/>
        <v>Average</v>
      </c>
      <c r="AT4321">
        <v>2.35</v>
      </c>
      <c r="AU4321" t="str">
        <f t="shared" si="1687"/>
        <v>Cinematic Widescreen</v>
      </c>
      <c r="AV4321">
        <v>205</v>
      </c>
      <c r="AW4321" t="str">
        <f t="shared" si="1688"/>
        <v>Very Low</v>
      </c>
    </row>
    <row r="4322" spans="1:49" x14ac:dyDescent="0.3">
      <c r="A4322" t="s">
        <v>0</v>
      </c>
      <c r="B4322" t="s">
        <v>20450</v>
      </c>
      <c r="C4322">
        <v>116</v>
      </c>
      <c r="D4322" t="str">
        <f t="shared" si="1668"/>
        <v>Low</v>
      </c>
      <c r="E4322">
        <v>92</v>
      </c>
      <c r="F4322" t="str">
        <f t="shared" si="1669"/>
        <v>1h 32m</v>
      </c>
      <c r="G4322" t="str">
        <f t="shared" si="1670"/>
        <v>Standard Movie</v>
      </c>
      <c r="H4322">
        <v>6</v>
      </c>
      <c r="I4322" t="str">
        <f t="shared" si="1671"/>
        <v>Very Low</v>
      </c>
      <c r="J4322">
        <v>103</v>
      </c>
      <c r="K4322" t="str">
        <f t="shared" si="1672"/>
        <v>Very Low</v>
      </c>
      <c r="L4322" t="s">
        <v>20451</v>
      </c>
      <c r="M4322">
        <v>253</v>
      </c>
      <c r="N4322" t="str">
        <f t="shared" si="1673"/>
        <v>Low</v>
      </c>
      <c r="O4322">
        <f t="shared" si="1693"/>
        <v>4958</v>
      </c>
      <c r="P4322" t="str">
        <f t="shared" si="1674"/>
        <v>Flop</v>
      </c>
      <c r="Q4322" t="s">
        <v>6374</v>
      </c>
      <c r="R4322" t="str">
        <f t="shared" si="1675"/>
        <v>Horror</v>
      </c>
      <c r="S4322">
        <f t="shared" si="1676"/>
        <v>1</v>
      </c>
      <c r="T4322" t="s">
        <v>12008</v>
      </c>
      <c r="U4322" t="s">
        <v>20452</v>
      </c>
      <c r="V4322">
        <v>40380</v>
      </c>
      <c r="W4322" t="str">
        <f t="shared" si="1677"/>
        <v>Low</v>
      </c>
      <c r="X4322">
        <v>762</v>
      </c>
      <c r="Y4322" t="str">
        <f t="shared" si="1678"/>
        <v>Very Low</v>
      </c>
      <c r="Z4322" t="s">
        <v>20453</v>
      </c>
      <c r="AA4322">
        <v>0</v>
      </c>
      <c r="AB4322" t="str">
        <f t="shared" si="1679"/>
        <v>Symbolic Poster</v>
      </c>
      <c r="AC4322" t="s">
        <v>20454</v>
      </c>
      <c r="AD4322" t="s">
        <v>20455</v>
      </c>
      <c r="AE4322">
        <v>235</v>
      </c>
      <c r="AF4322" t="str">
        <f t="shared" si="1680"/>
        <v>Very Low</v>
      </c>
      <c r="AG4322" t="s">
        <v>9</v>
      </c>
      <c r="AH4322" t="s">
        <v>239</v>
      </c>
      <c r="AI4322" t="s">
        <v>4801</v>
      </c>
      <c r="AJ4322" t="str">
        <f t="shared" si="1681"/>
        <v>No Rating</v>
      </c>
      <c r="AK4322">
        <v>100000</v>
      </c>
      <c r="AL4322" t="str">
        <f t="shared" si="1682"/>
        <v>Low Budget</v>
      </c>
      <c r="AM4322">
        <v>2011</v>
      </c>
      <c r="AN4322">
        <f t="shared" si="1683"/>
        <v>14</v>
      </c>
      <c r="AO4322" t="str">
        <f t="shared" si="1684"/>
        <v>Modern Classic</v>
      </c>
      <c r="AP4322">
        <v>113</v>
      </c>
      <c r="AQ4322" t="str">
        <f t="shared" si="1685"/>
        <v>Very Low</v>
      </c>
      <c r="AR4322">
        <v>6.1</v>
      </c>
      <c r="AS4322" t="str">
        <f t="shared" si="1686"/>
        <v>Average</v>
      </c>
      <c r="AT4322">
        <v>1.78</v>
      </c>
      <c r="AU4322" t="str">
        <f t="shared" si="1687"/>
        <v>HDTV / Widescreen</v>
      </c>
      <c r="AV4322">
        <v>0</v>
      </c>
      <c r="AW4322" t="str">
        <f t="shared" si="1688"/>
        <v>Very Low</v>
      </c>
    </row>
    <row r="4323" spans="1:49" x14ac:dyDescent="0.3">
      <c r="A4323" t="s">
        <v>0</v>
      </c>
      <c r="B4323" t="s">
        <v>20456</v>
      </c>
      <c r="C4323">
        <v>98</v>
      </c>
      <c r="D4323" t="str">
        <f t="shared" si="1668"/>
        <v>Low</v>
      </c>
      <c r="E4323">
        <v>86</v>
      </c>
      <c r="F4323" t="str">
        <f t="shared" si="1669"/>
        <v>1h 26m</v>
      </c>
      <c r="G4323" t="str">
        <f t="shared" si="1670"/>
        <v>Featurette</v>
      </c>
      <c r="H4323">
        <v>5</v>
      </c>
      <c r="I4323" t="str">
        <f t="shared" si="1671"/>
        <v>Very Low</v>
      </c>
      <c r="J4323">
        <v>47</v>
      </c>
      <c r="K4323" t="str">
        <f t="shared" si="1672"/>
        <v>Very Low</v>
      </c>
      <c r="L4323" t="s">
        <v>20457</v>
      </c>
      <c r="M4323">
        <v>121</v>
      </c>
      <c r="N4323" t="str">
        <f t="shared" si="1673"/>
        <v>Low</v>
      </c>
      <c r="O4323">
        <f t="shared" si="1693"/>
        <v>4958</v>
      </c>
      <c r="P4323" t="str">
        <f t="shared" si="1674"/>
        <v>Flop</v>
      </c>
      <c r="Q4323" t="s">
        <v>7550</v>
      </c>
      <c r="R4323" t="str">
        <f t="shared" si="1675"/>
        <v>Comedy</v>
      </c>
      <c r="S4323">
        <f t="shared" si="1676"/>
        <v>2</v>
      </c>
      <c r="T4323" t="s">
        <v>20458</v>
      </c>
      <c r="U4323" t="s">
        <v>20459</v>
      </c>
      <c r="V4323">
        <v>6585</v>
      </c>
      <c r="W4323" t="str">
        <f t="shared" si="1677"/>
        <v>Very Low</v>
      </c>
      <c r="X4323">
        <v>322</v>
      </c>
      <c r="Y4323" t="str">
        <f t="shared" si="1678"/>
        <v>Very Low</v>
      </c>
      <c r="Z4323" t="s">
        <v>20460</v>
      </c>
      <c r="AA4323">
        <v>0</v>
      </c>
      <c r="AB4323" t="str">
        <f t="shared" si="1679"/>
        <v>Symbolic Poster</v>
      </c>
      <c r="AC4323" t="s">
        <v>20461</v>
      </c>
      <c r="AD4323" t="s">
        <v>20462</v>
      </c>
      <c r="AE4323">
        <v>53</v>
      </c>
      <c r="AF4323" t="str">
        <f t="shared" si="1680"/>
        <v>Very Low</v>
      </c>
      <c r="AG4323" t="s">
        <v>9</v>
      </c>
      <c r="AH4323" t="s">
        <v>7958</v>
      </c>
      <c r="AI4323" t="s">
        <v>556</v>
      </c>
      <c r="AJ4323" t="str">
        <f t="shared" si="1681"/>
        <v>Adult</v>
      </c>
      <c r="AK4323">
        <f>AK4322</f>
        <v>100000</v>
      </c>
      <c r="AL4323" t="str">
        <f t="shared" si="1682"/>
        <v>Low Budget</v>
      </c>
      <c r="AM4323">
        <v>2012</v>
      </c>
      <c r="AN4323">
        <f t="shared" si="1683"/>
        <v>13</v>
      </c>
      <c r="AO4323" t="str">
        <f t="shared" si="1684"/>
        <v>Modern Classic</v>
      </c>
      <c r="AP4323">
        <v>94</v>
      </c>
      <c r="AQ4323" t="str">
        <f t="shared" si="1685"/>
        <v>Very Low</v>
      </c>
      <c r="AR4323">
        <v>5.7</v>
      </c>
      <c r="AS4323" t="str">
        <f t="shared" si="1686"/>
        <v>Below Average</v>
      </c>
      <c r="AT4323">
        <v>1.85</v>
      </c>
      <c r="AU4323" t="str">
        <f t="shared" si="1687"/>
        <v>HDTV / Widescreen</v>
      </c>
      <c r="AV4323">
        <v>0</v>
      </c>
      <c r="AW4323" t="str">
        <f t="shared" si="1688"/>
        <v>Very Low</v>
      </c>
    </row>
    <row r="4324" spans="1:49" x14ac:dyDescent="0.3">
      <c r="A4324" t="s">
        <v>0</v>
      </c>
      <c r="B4324" t="s">
        <v>20463</v>
      </c>
      <c r="C4324">
        <v>25</v>
      </c>
      <c r="D4324" t="str">
        <f t="shared" si="1668"/>
        <v>Very Low</v>
      </c>
      <c r="E4324">
        <v>83</v>
      </c>
      <c r="F4324" t="str">
        <f t="shared" si="1669"/>
        <v>1h 23m</v>
      </c>
      <c r="G4324" t="str">
        <f t="shared" si="1670"/>
        <v>Featurette</v>
      </c>
      <c r="H4324">
        <v>0</v>
      </c>
      <c r="I4324" t="str">
        <f t="shared" si="1671"/>
        <v>Very Low</v>
      </c>
      <c r="J4324">
        <v>107</v>
      </c>
      <c r="K4324" t="str">
        <f t="shared" si="1672"/>
        <v>Very Low</v>
      </c>
      <c r="L4324" t="s">
        <v>20464</v>
      </c>
      <c r="M4324">
        <v>413</v>
      </c>
      <c r="N4324" t="str">
        <f t="shared" si="1673"/>
        <v>Low</v>
      </c>
      <c r="O4324">
        <f t="shared" si="1693"/>
        <v>4958</v>
      </c>
      <c r="P4324" t="str">
        <f t="shared" si="1674"/>
        <v>Flop</v>
      </c>
      <c r="Q4324" t="s">
        <v>2319</v>
      </c>
      <c r="R4324" t="str">
        <f t="shared" si="1675"/>
        <v>Crime</v>
      </c>
      <c r="S4324">
        <f t="shared" si="1676"/>
        <v>5</v>
      </c>
      <c r="T4324" t="s">
        <v>20465</v>
      </c>
      <c r="U4324" t="s">
        <v>20466</v>
      </c>
      <c r="V4324">
        <v>9280</v>
      </c>
      <c r="W4324" t="str">
        <f t="shared" si="1677"/>
        <v>Very Low</v>
      </c>
      <c r="X4324">
        <v>1149</v>
      </c>
      <c r="Y4324" t="str">
        <f t="shared" si="1678"/>
        <v>Low</v>
      </c>
      <c r="Z4324" t="s">
        <v>10754</v>
      </c>
      <c r="AA4324">
        <v>0</v>
      </c>
      <c r="AB4324" t="str">
        <f t="shared" si="1679"/>
        <v>Symbolic Poster</v>
      </c>
      <c r="AC4324" t="s">
        <v>20467</v>
      </c>
      <c r="AD4324" t="s">
        <v>20468</v>
      </c>
      <c r="AE4324">
        <v>64</v>
      </c>
      <c r="AF4324" t="str">
        <f t="shared" si="1680"/>
        <v>Very Low</v>
      </c>
      <c r="AG4324" t="s">
        <v>9</v>
      </c>
      <c r="AH4324" t="s">
        <v>10</v>
      </c>
      <c r="AI4324" t="s">
        <v>556</v>
      </c>
      <c r="AJ4324" t="str">
        <f t="shared" si="1681"/>
        <v>Adult</v>
      </c>
      <c r="AK4324">
        <v>2000000</v>
      </c>
      <c r="AL4324" t="str">
        <f t="shared" si="1682"/>
        <v>Low Budget</v>
      </c>
      <c r="AM4324">
        <v>2010</v>
      </c>
      <c r="AN4324">
        <f t="shared" si="1683"/>
        <v>15</v>
      </c>
      <c r="AO4324" t="str">
        <f t="shared" si="1684"/>
        <v>Modern Classic</v>
      </c>
      <c r="AP4324">
        <v>167</v>
      </c>
      <c r="AQ4324" t="str">
        <f t="shared" si="1685"/>
        <v>Very Low</v>
      </c>
      <c r="AR4324">
        <v>5.5</v>
      </c>
      <c r="AS4324" t="str">
        <f t="shared" si="1686"/>
        <v>Below Average</v>
      </c>
      <c r="AT4324">
        <v>2.35</v>
      </c>
      <c r="AU4324" t="str">
        <f t="shared" si="1687"/>
        <v>Cinematic Widescreen</v>
      </c>
      <c r="AV4324">
        <v>0</v>
      </c>
      <c r="AW4324" t="str">
        <f t="shared" si="1688"/>
        <v>Very Low</v>
      </c>
    </row>
    <row r="4325" spans="1:49" x14ac:dyDescent="0.3">
      <c r="A4325" t="s">
        <v>0</v>
      </c>
      <c r="B4325" t="s">
        <v>20469</v>
      </c>
      <c r="C4325">
        <f>C4324</f>
        <v>25</v>
      </c>
      <c r="D4325" t="str">
        <f t="shared" si="1668"/>
        <v>Very Low</v>
      </c>
      <c r="E4325">
        <v>81</v>
      </c>
      <c r="F4325" t="str">
        <f t="shared" si="1669"/>
        <v>1h 21m</v>
      </c>
      <c r="G4325" t="str">
        <f t="shared" si="1670"/>
        <v>Featurette</v>
      </c>
      <c r="H4325">
        <v>0</v>
      </c>
      <c r="I4325" t="str">
        <f t="shared" si="1671"/>
        <v>Very Low</v>
      </c>
      <c r="J4325">
        <v>8</v>
      </c>
      <c r="K4325" t="str">
        <f t="shared" si="1672"/>
        <v>Very Low</v>
      </c>
      <c r="L4325" t="s">
        <v>20470</v>
      </c>
      <c r="M4325">
        <v>674</v>
      </c>
      <c r="N4325" t="str">
        <f t="shared" si="1673"/>
        <v>Low</v>
      </c>
      <c r="O4325">
        <f t="shared" si="1693"/>
        <v>4958</v>
      </c>
      <c r="P4325" t="str">
        <f t="shared" si="1674"/>
        <v>Flop</v>
      </c>
      <c r="Q4325" t="s">
        <v>39</v>
      </c>
      <c r="R4325" t="str">
        <f t="shared" si="1675"/>
        <v>Documentary</v>
      </c>
      <c r="S4325">
        <f t="shared" si="1676"/>
        <v>1</v>
      </c>
      <c r="T4325" t="s">
        <v>20471</v>
      </c>
      <c r="U4325" t="s">
        <v>20472</v>
      </c>
      <c r="V4325">
        <v>7</v>
      </c>
      <c r="W4325" t="str">
        <f t="shared" si="1677"/>
        <v>Very Low</v>
      </c>
      <c r="X4325">
        <v>712</v>
      </c>
      <c r="Y4325" t="str">
        <f t="shared" si="1678"/>
        <v>Very Low</v>
      </c>
      <c r="Z4325" t="s">
        <v>20473</v>
      </c>
      <c r="AA4325">
        <v>0</v>
      </c>
      <c r="AB4325" t="str">
        <f t="shared" si="1679"/>
        <v>Symbolic Poster</v>
      </c>
      <c r="AC4325" t="str">
        <f>AC4324</f>
        <v>betrayal|car|connection|death|gun</v>
      </c>
      <c r="AD4325" t="s">
        <v>20474</v>
      </c>
      <c r="AE4325">
        <f>AE4324</f>
        <v>64</v>
      </c>
      <c r="AF4325" t="str">
        <f t="shared" si="1680"/>
        <v>Very Low</v>
      </c>
      <c r="AG4325" t="s">
        <v>9</v>
      </c>
      <c r="AH4325" t="s">
        <v>28</v>
      </c>
      <c r="AI4325" t="str">
        <f>AI4324</f>
        <v>R</v>
      </c>
      <c r="AJ4325" t="str">
        <f t="shared" si="1681"/>
        <v>Adult</v>
      </c>
      <c r="AK4325">
        <v>2000000</v>
      </c>
      <c r="AL4325" t="str">
        <f t="shared" si="1682"/>
        <v>Low Budget</v>
      </c>
      <c r="AM4325">
        <v>2015</v>
      </c>
      <c r="AN4325">
        <f t="shared" si="1683"/>
        <v>10</v>
      </c>
      <c r="AO4325" t="str">
        <f t="shared" si="1684"/>
        <v>Modern Classic</v>
      </c>
      <c r="AP4325">
        <v>27</v>
      </c>
      <c r="AQ4325" t="str">
        <f t="shared" si="1685"/>
        <v>Very Low</v>
      </c>
      <c r="AR4325">
        <v>7.4</v>
      </c>
      <c r="AS4325" t="str">
        <f t="shared" si="1686"/>
        <v>Good</v>
      </c>
      <c r="AT4325">
        <f>AT4324</f>
        <v>2.35</v>
      </c>
      <c r="AU4325" t="str">
        <f t="shared" si="1687"/>
        <v>Cinematic Widescreen</v>
      </c>
      <c r="AV4325">
        <v>0</v>
      </c>
      <c r="AW4325" t="str">
        <f t="shared" si="1688"/>
        <v>Very Low</v>
      </c>
    </row>
    <row r="4326" spans="1:49" x14ac:dyDescent="0.3">
      <c r="A4326" t="s">
        <v>0</v>
      </c>
      <c r="B4326" t="s">
        <v>3974</v>
      </c>
      <c r="C4326">
        <v>40</v>
      </c>
      <c r="D4326" t="str">
        <f t="shared" si="1668"/>
        <v>Very Low</v>
      </c>
      <c r="E4326">
        <v>82</v>
      </c>
      <c r="F4326" t="str">
        <f t="shared" si="1669"/>
        <v>1h 22m</v>
      </c>
      <c r="G4326" t="str">
        <f t="shared" si="1670"/>
        <v>Featurette</v>
      </c>
      <c r="H4326">
        <v>11000</v>
      </c>
      <c r="I4326" t="str">
        <f t="shared" si="1671"/>
        <v>Medium</v>
      </c>
      <c r="J4326">
        <v>167</v>
      </c>
      <c r="K4326" t="str">
        <f t="shared" si="1672"/>
        <v>Very Low</v>
      </c>
      <c r="L4326" t="s">
        <v>20475</v>
      </c>
      <c r="M4326">
        <v>11000</v>
      </c>
      <c r="N4326" t="str">
        <f t="shared" si="1673"/>
        <v>Medium</v>
      </c>
      <c r="O4326">
        <f t="shared" si="1693"/>
        <v>4958</v>
      </c>
      <c r="P4326" t="str">
        <f t="shared" si="1674"/>
        <v>Flop</v>
      </c>
      <c r="Q4326" t="s">
        <v>1642</v>
      </c>
      <c r="R4326" t="str">
        <f t="shared" si="1675"/>
        <v>Comedy</v>
      </c>
      <c r="S4326">
        <f t="shared" si="1676"/>
        <v>1</v>
      </c>
      <c r="T4326" t="s">
        <v>3974</v>
      </c>
      <c r="U4326" t="s">
        <v>20476</v>
      </c>
      <c r="V4326">
        <v>27646</v>
      </c>
      <c r="W4326" t="str">
        <f t="shared" si="1677"/>
        <v>Low</v>
      </c>
      <c r="X4326">
        <v>11700</v>
      </c>
      <c r="Y4326" t="str">
        <f t="shared" si="1678"/>
        <v>Medium</v>
      </c>
      <c r="Z4326" t="s">
        <v>18216</v>
      </c>
      <c r="AA4326">
        <v>3</v>
      </c>
      <c r="AB4326" t="str">
        <f t="shared" si="1679"/>
        <v>Duo/Trio Poster</v>
      </c>
      <c r="AC4326" t="s">
        <v>20477</v>
      </c>
      <c r="AD4326" t="s">
        <v>20478</v>
      </c>
      <c r="AE4326">
        <v>105</v>
      </c>
      <c r="AF4326" t="str">
        <f t="shared" si="1680"/>
        <v>Very Low</v>
      </c>
      <c r="AG4326" t="s">
        <v>9</v>
      </c>
      <c r="AH4326" t="s">
        <v>10</v>
      </c>
      <c r="AI4326" t="s">
        <v>14075</v>
      </c>
      <c r="AJ4326" t="str">
        <f t="shared" si="1681"/>
        <v>Other/Unknown</v>
      </c>
      <c r="AK4326">
        <v>2000000</v>
      </c>
      <c r="AL4326" t="str">
        <f t="shared" si="1682"/>
        <v>Low Budget</v>
      </c>
      <c r="AM4326">
        <v>1971</v>
      </c>
      <c r="AN4326">
        <f t="shared" si="1683"/>
        <v>54</v>
      </c>
      <c r="AO4326" t="str">
        <f t="shared" si="1684"/>
        <v>Old Classic</v>
      </c>
      <c r="AP4326">
        <v>430</v>
      </c>
      <c r="AQ4326" t="str">
        <f t="shared" si="1685"/>
        <v>Very Low</v>
      </c>
      <c r="AR4326">
        <v>7.1</v>
      </c>
      <c r="AS4326" t="str">
        <f t="shared" si="1686"/>
        <v>Good</v>
      </c>
      <c r="AT4326">
        <v>1.37</v>
      </c>
      <c r="AU4326" t="str">
        <f t="shared" si="1687"/>
        <v>Classic</v>
      </c>
      <c r="AV4326">
        <v>0</v>
      </c>
      <c r="AW4326" t="str">
        <f t="shared" si="1688"/>
        <v>Very Low</v>
      </c>
    </row>
    <row r="4327" spans="1:49" x14ac:dyDescent="0.3">
      <c r="A4327" t="s">
        <v>0</v>
      </c>
      <c r="B4327" t="s">
        <v>20479</v>
      </c>
      <c r="C4327">
        <v>20</v>
      </c>
      <c r="D4327" t="str">
        <f t="shared" si="1668"/>
        <v>Very Low</v>
      </c>
      <c r="E4327">
        <v>102</v>
      </c>
      <c r="F4327" t="str">
        <f t="shared" si="1669"/>
        <v>1h 42m</v>
      </c>
      <c r="G4327" t="str">
        <f t="shared" si="1670"/>
        <v>Standard Movie</v>
      </c>
      <c r="H4327">
        <v>0</v>
      </c>
      <c r="I4327" t="str">
        <f t="shared" si="1671"/>
        <v>Very Low</v>
      </c>
      <c r="J4327">
        <v>46</v>
      </c>
      <c r="K4327" t="str">
        <f t="shared" si="1672"/>
        <v>Very Low</v>
      </c>
      <c r="L4327" t="s">
        <v>13290</v>
      </c>
      <c r="M4327">
        <v>473</v>
      </c>
      <c r="N4327" t="str">
        <f t="shared" si="1673"/>
        <v>Low</v>
      </c>
      <c r="O4327">
        <v>13220</v>
      </c>
      <c r="P4327" t="str">
        <f t="shared" si="1674"/>
        <v>Flop</v>
      </c>
      <c r="Q4327" t="s">
        <v>10384</v>
      </c>
      <c r="R4327" t="str">
        <f t="shared" si="1675"/>
        <v>Thriller</v>
      </c>
      <c r="S4327">
        <f t="shared" si="1676"/>
        <v>1</v>
      </c>
      <c r="T4327" t="s">
        <v>20480</v>
      </c>
      <c r="U4327" t="s">
        <v>20481</v>
      </c>
      <c r="V4327">
        <v>289</v>
      </c>
      <c r="W4327" t="str">
        <f t="shared" si="1677"/>
        <v>Very Low</v>
      </c>
      <c r="X4327">
        <v>892</v>
      </c>
      <c r="Y4327" t="str">
        <f t="shared" si="1678"/>
        <v>Very Low</v>
      </c>
      <c r="Z4327" t="s">
        <v>20482</v>
      </c>
      <c r="AA4327">
        <v>0</v>
      </c>
      <c r="AB4327" t="str">
        <f t="shared" si="1679"/>
        <v>Symbolic Poster</v>
      </c>
      <c r="AC4327" t="str">
        <f>AC4326</f>
        <v>fictitious country|latin america|president|rebellion|reference to fidel castro</v>
      </c>
      <c r="AD4327" t="s">
        <v>20483</v>
      </c>
      <c r="AE4327">
        <v>9</v>
      </c>
      <c r="AF4327" t="str">
        <f t="shared" si="1680"/>
        <v>Very Low</v>
      </c>
      <c r="AG4327" t="s">
        <v>9</v>
      </c>
      <c r="AH4327" t="s">
        <v>10</v>
      </c>
      <c r="AI4327" t="s">
        <v>4801</v>
      </c>
      <c r="AJ4327" t="str">
        <f t="shared" si="1681"/>
        <v>No Rating</v>
      </c>
      <c r="AK4327">
        <f>AK4326</f>
        <v>2000000</v>
      </c>
      <c r="AL4327" t="str">
        <f t="shared" si="1682"/>
        <v>Low Budget</v>
      </c>
      <c r="AM4327">
        <v>2012</v>
      </c>
      <c r="AN4327">
        <f t="shared" si="1683"/>
        <v>13</v>
      </c>
      <c r="AO4327" t="str">
        <f t="shared" si="1684"/>
        <v>Modern Classic</v>
      </c>
      <c r="AP4327">
        <v>303</v>
      </c>
      <c r="AQ4327" t="str">
        <f t="shared" si="1685"/>
        <v>Very Low</v>
      </c>
      <c r="AR4327">
        <v>3.9</v>
      </c>
      <c r="AS4327" t="str">
        <f t="shared" si="1686"/>
        <v>Very Poor</v>
      </c>
      <c r="AT4327">
        <f>AT4326</f>
        <v>1.37</v>
      </c>
      <c r="AU4327" t="str">
        <f t="shared" si="1687"/>
        <v>Classic</v>
      </c>
      <c r="AV4327">
        <v>115</v>
      </c>
      <c r="AW4327" t="str">
        <f t="shared" si="1688"/>
        <v>Very Low</v>
      </c>
    </row>
    <row r="4328" spans="1:49" x14ac:dyDescent="0.3">
      <c r="A4328" t="s">
        <v>0</v>
      </c>
      <c r="B4328" t="s">
        <v>20484</v>
      </c>
      <c r="C4328">
        <v>8</v>
      </c>
      <c r="D4328" t="str">
        <f t="shared" si="1668"/>
        <v>Very Low</v>
      </c>
      <c r="E4328">
        <v>90</v>
      </c>
      <c r="F4328" t="str">
        <f t="shared" si="1669"/>
        <v>1h 30m</v>
      </c>
      <c r="G4328" t="str">
        <f t="shared" si="1670"/>
        <v>Standard Movie</v>
      </c>
      <c r="H4328">
        <v>5</v>
      </c>
      <c r="I4328" t="str">
        <f t="shared" si="1671"/>
        <v>Very Low</v>
      </c>
      <c r="J4328">
        <v>372</v>
      </c>
      <c r="K4328" t="str">
        <f t="shared" si="1672"/>
        <v>Very Low</v>
      </c>
      <c r="L4328" t="s">
        <v>20485</v>
      </c>
      <c r="M4328">
        <v>601</v>
      </c>
      <c r="N4328" t="str">
        <f t="shared" si="1673"/>
        <v>Low</v>
      </c>
      <c r="O4328">
        <f t="shared" ref="O4328:O4329" si="1694">O4327</f>
        <v>13220</v>
      </c>
      <c r="P4328" t="str">
        <f t="shared" si="1674"/>
        <v>Flop</v>
      </c>
      <c r="Q4328" t="s">
        <v>435</v>
      </c>
      <c r="R4328" t="str">
        <f t="shared" si="1675"/>
        <v>Action</v>
      </c>
      <c r="S4328">
        <f t="shared" si="1676"/>
        <v>4</v>
      </c>
      <c r="T4328" t="s">
        <v>9612</v>
      </c>
      <c r="U4328" t="s">
        <v>20486</v>
      </c>
      <c r="V4328">
        <v>355</v>
      </c>
      <c r="W4328" t="str">
        <f t="shared" si="1677"/>
        <v>Very Low</v>
      </c>
      <c r="X4328">
        <v>2395</v>
      </c>
      <c r="Y4328" t="str">
        <f t="shared" si="1678"/>
        <v>Low</v>
      </c>
      <c r="Z4328" t="s">
        <v>20487</v>
      </c>
      <c r="AA4328">
        <v>1</v>
      </c>
      <c r="AB4328" t="str">
        <f t="shared" si="1679"/>
        <v>Solo Star Poster</v>
      </c>
      <c r="AC4328" t="s">
        <v>16908</v>
      </c>
      <c r="AD4328" t="s">
        <v>20488</v>
      </c>
      <c r="AE4328">
        <v>6</v>
      </c>
      <c r="AF4328" t="str">
        <f t="shared" si="1680"/>
        <v>Very Low</v>
      </c>
      <c r="AG4328" t="s">
        <v>9</v>
      </c>
      <c r="AH4328" t="s">
        <v>10</v>
      </c>
      <c r="AI4328" t="s">
        <v>556</v>
      </c>
      <c r="AJ4328" t="str">
        <f t="shared" si="1681"/>
        <v>Adult</v>
      </c>
      <c r="AK4328">
        <v>2000000</v>
      </c>
      <c r="AL4328" t="str">
        <f t="shared" si="1682"/>
        <v>Low Budget</v>
      </c>
      <c r="AM4328">
        <v>2007</v>
      </c>
      <c r="AN4328">
        <f t="shared" si="1683"/>
        <v>18</v>
      </c>
      <c r="AO4328" t="str">
        <f t="shared" si="1684"/>
        <v>Old Classic</v>
      </c>
      <c r="AP4328">
        <v>453</v>
      </c>
      <c r="AQ4328" t="str">
        <f t="shared" si="1685"/>
        <v>Very Low</v>
      </c>
      <c r="AR4328">
        <v>4.5999999999999996</v>
      </c>
      <c r="AS4328" t="str">
        <f t="shared" si="1686"/>
        <v>Poor</v>
      </c>
      <c r="AT4328">
        <v>2.35</v>
      </c>
      <c r="AU4328" t="str">
        <f t="shared" si="1687"/>
        <v>Cinematic Widescreen</v>
      </c>
      <c r="AV4328">
        <v>44</v>
      </c>
      <c r="AW4328" t="str">
        <f t="shared" si="1688"/>
        <v>Very Low</v>
      </c>
    </row>
    <row r="4329" spans="1:49" x14ac:dyDescent="0.3">
      <c r="A4329" t="s">
        <v>0</v>
      </c>
      <c r="B4329" t="str">
        <f>B4328</f>
        <v>Jeff Crook</v>
      </c>
      <c r="C4329">
        <v>19</v>
      </c>
      <c r="D4329" t="str">
        <f t="shared" si="1668"/>
        <v>Very Low</v>
      </c>
      <c r="E4329">
        <v>30</v>
      </c>
      <c r="F4329" t="str">
        <f t="shared" si="1669"/>
        <v>0h 30m</v>
      </c>
      <c r="G4329" t="str">
        <f t="shared" si="1670"/>
        <v>Short Film</v>
      </c>
      <c r="H4329">
        <f>H4328</f>
        <v>5</v>
      </c>
      <c r="I4329" t="str">
        <f t="shared" si="1671"/>
        <v>Very Low</v>
      </c>
      <c r="J4329">
        <v>424</v>
      </c>
      <c r="K4329" t="str">
        <f t="shared" si="1672"/>
        <v>Very Low</v>
      </c>
      <c r="L4329" t="s">
        <v>5328</v>
      </c>
      <c r="M4329">
        <v>685</v>
      </c>
      <c r="N4329" t="str">
        <f t="shared" si="1673"/>
        <v>Low</v>
      </c>
      <c r="O4329">
        <f t="shared" si="1694"/>
        <v>13220</v>
      </c>
      <c r="P4329" t="str">
        <f t="shared" si="1674"/>
        <v>Flop</v>
      </c>
      <c r="Q4329" t="s">
        <v>2498</v>
      </c>
      <c r="R4329" t="str">
        <f t="shared" si="1675"/>
        <v>Comedy</v>
      </c>
      <c r="S4329">
        <f t="shared" si="1676"/>
        <v>2</v>
      </c>
      <c r="T4329" t="s">
        <v>6678</v>
      </c>
      <c r="U4329" t="s">
        <v>20489</v>
      </c>
      <c r="V4329">
        <v>7646</v>
      </c>
      <c r="W4329" t="str">
        <f t="shared" si="1677"/>
        <v>Very Low</v>
      </c>
      <c r="X4329">
        <v>1884</v>
      </c>
      <c r="Y4329" t="str">
        <f t="shared" si="1678"/>
        <v>Low</v>
      </c>
      <c r="Z4329" t="s">
        <v>11690</v>
      </c>
      <c r="AA4329">
        <v>5</v>
      </c>
      <c r="AB4329" t="str">
        <f t="shared" si="1679"/>
        <v>Ensemble Poster</v>
      </c>
      <c r="AC4329" t="s">
        <v>20490</v>
      </c>
      <c r="AD4329" t="s">
        <v>20491</v>
      </c>
      <c r="AE4329">
        <v>56</v>
      </c>
      <c r="AF4329" t="str">
        <f t="shared" si="1680"/>
        <v>Very Low</v>
      </c>
      <c r="AG4329" t="s">
        <v>9</v>
      </c>
      <c r="AH4329" t="s">
        <v>10</v>
      </c>
      <c r="AI4329" t="str">
        <f t="shared" ref="AI4329:AM4329" si="1695">AI4328</f>
        <v>R</v>
      </c>
      <c r="AJ4329" t="str">
        <f t="shared" si="1681"/>
        <v>Adult</v>
      </c>
      <c r="AK4329">
        <f t="shared" si="1695"/>
        <v>2000000</v>
      </c>
      <c r="AL4329" t="str">
        <f t="shared" si="1682"/>
        <v>Low Budget</v>
      </c>
      <c r="AM4329">
        <f t="shared" si="1695"/>
        <v>2007</v>
      </c>
      <c r="AN4329">
        <f t="shared" si="1683"/>
        <v>18</v>
      </c>
      <c r="AO4329" t="str">
        <f t="shared" si="1684"/>
        <v>Old Classic</v>
      </c>
      <c r="AP4329">
        <v>511</v>
      </c>
      <c r="AQ4329" t="str">
        <f t="shared" si="1685"/>
        <v>Very Low</v>
      </c>
      <c r="AR4329">
        <v>7.3</v>
      </c>
      <c r="AS4329" t="str">
        <f t="shared" si="1686"/>
        <v>Good</v>
      </c>
      <c r="AT4329">
        <v>1.33</v>
      </c>
      <c r="AU4329" t="str">
        <f t="shared" si="1687"/>
        <v>Classic</v>
      </c>
      <c r="AV4329">
        <v>1000</v>
      </c>
      <c r="AW4329" t="str">
        <f t="shared" si="1688"/>
        <v>Very Low</v>
      </c>
    </row>
    <row r="4330" spans="1:49" x14ac:dyDescent="0.3">
      <c r="A4330" t="s">
        <v>718</v>
      </c>
      <c r="B4330" t="s">
        <v>20492</v>
      </c>
      <c r="C4330">
        <v>90</v>
      </c>
      <c r="D4330" t="str">
        <f t="shared" si="1668"/>
        <v>Low</v>
      </c>
      <c r="E4330">
        <v>92</v>
      </c>
      <c r="F4330" t="str">
        <f t="shared" si="1669"/>
        <v>1h 32m</v>
      </c>
      <c r="G4330" t="str">
        <f t="shared" si="1670"/>
        <v>Standard Movie</v>
      </c>
      <c r="H4330">
        <v>0</v>
      </c>
      <c r="I4330" t="str">
        <f t="shared" si="1671"/>
        <v>Very Low</v>
      </c>
      <c r="J4330">
        <v>18</v>
      </c>
      <c r="K4330" t="str">
        <f t="shared" si="1672"/>
        <v>Very Low</v>
      </c>
      <c r="L4330" t="s">
        <v>20493</v>
      </c>
      <c r="M4330">
        <v>1000</v>
      </c>
      <c r="N4330" t="str">
        <f t="shared" si="1673"/>
        <v>Low</v>
      </c>
      <c r="O4330">
        <v>7927</v>
      </c>
      <c r="P4330" t="str">
        <f t="shared" si="1674"/>
        <v>Flop</v>
      </c>
      <c r="Q4330" t="s">
        <v>20494</v>
      </c>
      <c r="R4330" t="str">
        <f t="shared" si="1675"/>
        <v>Crime</v>
      </c>
      <c r="S4330">
        <f t="shared" si="1676"/>
        <v>5</v>
      </c>
      <c r="T4330" t="s">
        <v>20495</v>
      </c>
      <c r="U4330" t="s">
        <v>20496</v>
      </c>
      <c r="V4330">
        <v>19236</v>
      </c>
      <c r="W4330" t="str">
        <f t="shared" si="1677"/>
        <v>Low</v>
      </c>
      <c r="X4330">
        <v>1055</v>
      </c>
      <c r="Y4330" t="str">
        <f t="shared" si="1678"/>
        <v>Low</v>
      </c>
      <c r="Z4330" t="s">
        <v>20497</v>
      </c>
      <c r="AA4330">
        <v>1</v>
      </c>
      <c r="AB4330" t="str">
        <f t="shared" si="1679"/>
        <v>Solo Star Poster</v>
      </c>
      <c r="AC4330" t="s">
        <v>20498</v>
      </c>
      <c r="AD4330" t="s">
        <v>20499</v>
      </c>
      <c r="AE4330">
        <v>175</v>
      </c>
      <c r="AF4330" t="str">
        <f t="shared" si="1680"/>
        <v>Very Low</v>
      </c>
      <c r="AG4330" t="s">
        <v>9</v>
      </c>
      <c r="AH4330" t="s">
        <v>10</v>
      </c>
      <c r="AI4330" t="s">
        <v>4801</v>
      </c>
      <c r="AJ4330" t="str">
        <f t="shared" si="1681"/>
        <v>No Rating</v>
      </c>
      <c r="AK4330">
        <v>2300000</v>
      </c>
      <c r="AL4330" t="str">
        <f t="shared" si="1682"/>
        <v>Low Budget</v>
      </c>
      <c r="AM4330">
        <v>1947</v>
      </c>
      <c r="AN4330">
        <f t="shared" si="1683"/>
        <v>78</v>
      </c>
      <c r="AO4330" t="str">
        <f t="shared" si="1684"/>
        <v>Old Classic</v>
      </c>
      <c r="AP4330">
        <v>29</v>
      </c>
      <c r="AQ4330" t="str">
        <f t="shared" si="1685"/>
        <v>Very Low</v>
      </c>
      <c r="AR4330">
        <v>7.7</v>
      </c>
      <c r="AS4330" t="str">
        <f t="shared" si="1686"/>
        <v>Good</v>
      </c>
      <c r="AT4330">
        <v>1.37</v>
      </c>
      <c r="AU4330" t="str">
        <f t="shared" si="1687"/>
        <v>Classic</v>
      </c>
      <c r="AV4330">
        <v>0</v>
      </c>
      <c r="AW4330" t="str">
        <f t="shared" si="1688"/>
        <v>Very Low</v>
      </c>
    </row>
    <row r="4331" spans="1:49" x14ac:dyDescent="0.3">
      <c r="A4331" t="s">
        <v>0</v>
      </c>
      <c r="B4331" t="s">
        <v>20500</v>
      </c>
      <c r="C4331">
        <v>21</v>
      </c>
      <c r="D4331" t="str">
        <f t="shared" si="1668"/>
        <v>Very Low</v>
      </c>
      <c r="E4331">
        <v>88</v>
      </c>
      <c r="F4331" t="str">
        <f t="shared" si="1669"/>
        <v>1h 28m</v>
      </c>
      <c r="G4331" t="str">
        <f t="shared" si="1670"/>
        <v>Featurette</v>
      </c>
      <c r="H4331">
        <v>0</v>
      </c>
      <c r="I4331" t="str">
        <f t="shared" si="1671"/>
        <v>Very Low</v>
      </c>
      <c r="J4331">
        <v>332</v>
      </c>
      <c r="K4331" t="str">
        <f t="shared" si="1672"/>
        <v>Very Low</v>
      </c>
      <c r="L4331" t="s">
        <v>9134</v>
      </c>
      <c r="M4331">
        <v>633</v>
      </c>
      <c r="N4331" t="str">
        <f t="shared" si="1673"/>
        <v>Low</v>
      </c>
      <c r="O4331">
        <f t="shared" ref="O4331:O4334" si="1696">O4330</f>
        <v>7927</v>
      </c>
      <c r="P4331" t="str">
        <f t="shared" si="1674"/>
        <v>Flop</v>
      </c>
      <c r="Q4331" t="s">
        <v>5515</v>
      </c>
      <c r="R4331" t="str">
        <f t="shared" si="1675"/>
        <v>Horror</v>
      </c>
      <c r="S4331">
        <f t="shared" si="1676"/>
        <v>2</v>
      </c>
      <c r="T4331" t="s">
        <v>4923</v>
      </c>
      <c r="U4331" t="s">
        <v>20501</v>
      </c>
      <c r="V4331">
        <v>2701</v>
      </c>
      <c r="W4331" t="str">
        <f t="shared" si="1677"/>
        <v>Very Low</v>
      </c>
      <c r="X4331">
        <v>2620</v>
      </c>
      <c r="Y4331" t="str">
        <f t="shared" si="1678"/>
        <v>Low</v>
      </c>
      <c r="Z4331" t="s">
        <v>9236</v>
      </c>
      <c r="AA4331">
        <v>0</v>
      </c>
      <c r="AB4331" t="str">
        <f t="shared" si="1679"/>
        <v>Symbolic Poster</v>
      </c>
      <c r="AC4331" t="s">
        <v>20502</v>
      </c>
      <c r="AD4331" t="s">
        <v>20503</v>
      </c>
      <c r="AE4331">
        <v>31</v>
      </c>
      <c r="AF4331" t="str">
        <f t="shared" si="1680"/>
        <v>Very Low</v>
      </c>
      <c r="AG4331" t="s">
        <v>9</v>
      </c>
      <c r="AH4331" t="s">
        <v>10</v>
      </c>
      <c r="AI4331" t="s">
        <v>556</v>
      </c>
      <c r="AJ4331" t="str">
        <f t="shared" si="1681"/>
        <v>Adult</v>
      </c>
      <c r="AK4331">
        <v>2000000</v>
      </c>
      <c r="AL4331" t="str">
        <f t="shared" si="1682"/>
        <v>Low Budget</v>
      </c>
      <c r="AM4331">
        <v>2008</v>
      </c>
      <c r="AN4331">
        <f t="shared" si="1683"/>
        <v>17</v>
      </c>
      <c r="AO4331" t="str">
        <f t="shared" si="1684"/>
        <v>Old Classic</v>
      </c>
      <c r="AP4331">
        <v>597</v>
      </c>
      <c r="AQ4331" t="str">
        <f t="shared" si="1685"/>
        <v>Very Low</v>
      </c>
      <c r="AR4331">
        <v>4.9000000000000004</v>
      </c>
      <c r="AS4331" t="str">
        <f t="shared" si="1686"/>
        <v>Poor</v>
      </c>
      <c r="AT4331">
        <v>1.78</v>
      </c>
      <c r="AU4331" t="str">
        <f t="shared" si="1687"/>
        <v>HDTV / Widescreen</v>
      </c>
      <c r="AV4331">
        <v>153</v>
      </c>
      <c r="AW4331" t="str">
        <f t="shared" si="1688"/>
        <v>Very Low</v>
      </c>
    </row>
    <row r="4332" spans="1:49" x14ac:dyDescent="0.3">
      <c r="A4332" t="s">
        <v>0</v>
      </c>
      <c r="B4332" t="s">
        <v>17403</v>
      </c>
      <c r="C4332">
        <v>12</v>
      </c>
      <c r="D4332" t="str">
        <f t="shared" si="1668"/>
        <v>Very Low</v>
      </c>
      <c r="E4332">
        <v>97</v>
      </c>
      <c r="F4332" t="str">
        <f t="shared" si="1669"/>
        <v>1h 37m</v>
      </c>
      <c r="G4332" t="str">
        <f t="shared" si="1670"/>
        <v>Standard Movie</v>
      </c>
      <c r="H4332">
        <v>10</v>
      </c>
      <c r="I4332" t="str">
        <f t="shared" si="1671"/>
        <v>Very Low</v>
      </c>
      <c r="J4332">
        <v>171</v>
      </c>
      <c r="K4332" t="str">
        <f t="shared" si="1672"/>
        <v>Very Low</v>
      </c>
      <c r="L4332" t="s">
        <v>63</v>
      </c>
      <c r="M4332">
        <v>15000</v>
      </c>
      <c r="N4332" t="str">
        <f t="shared" si="1673"/>
        <v>Medium</v>
      </c>
      <c r="O4332">
        <f t="shared" si="1696"/>
        <v>7927</v>
      </c>
      <c r="P4332" t="str">
        <f t="shared" si="1674"/>
        <v>Flop</v>
      </c>
      <c r="Q4332" t="s">
        <v>1906</v>
      </c>
      <c r="R4332" t="str">
        <f t="shared" si="1675"/>
        <v>Crime</v>
      </c>
      <c r="S4332">
        <f t="shared" si="1676"/>
        <v>2</v>
      </c>
      <c r="T4332" t="s">
        <v>344</v>
      </c>
      <c r="U4332" t="s">
        <v>20504</v>
      </c>
      <c r="V4332">
        <v>5182</v>
      </c>
      <c r="W4332" t="str">
        <f t="shared" si="1677"/>
        <v>Very Low</v>
      </c>
      <c r="X4332">
        <v>15740</v>
      </c>
      <c r="Y4332" t="str">
        <f t="shared" si="1678"/>
        <v>Medium</v>
      </c>
      <c r="Z4332" t="s">
        <v>20505</v>
      </c>
      <c r="AA4332">
        <v>3</v>
      </c>
      <c r="AB4332" t="str">
        <f t="shared" si="1679"/>
        <v>Duo/Trio Poster</v>
      </c>
      <c r="AC4332" t="s">
        <v>20506</v>
      </c>
      <c r="AD4332" t="s">
        <v>20507</v>
      </c>
      <c r="AE4332">
        <v>67</v>
      </c>
      <c r="AF4332" t="str">
        <f t="shared" si="1680"/>
        <v>Very Low</v>
      </c>
      <c r="AG4332" t="s">
        <v>9</v>
      </c>
      <c r="AH4332" t="s">
        <v>10</v>
      </c>
      <c r="AI4332" t="s">
        <v>556</v>
      </c>
      <c r="AJ4332" t="str">
        <f t="shared" si="1681"/>
        <v>Adult</v>
      </c>
      <c r="AK4332">
        <v>14000000</v>
      </c>
      <c r="AL4332" t="str">
        <f t="shared" si="1682"/>
        <v>Low Budget</v>
      </c>
      <c r="AM4332">
        <v>2002</v>
      </c>
      <c r="AN4332">
        <f t="shared" si="1683"/>
        <v>23</v>
      </c>
      <c r="AO4332" t="str">
        <f t="shared" si="1684"/>
        <v>Old Classic</v>
      </c>
      <c r="AP4332">
        <v>284</v>
      </c>
      <c r="AQ4332" t="str">
        <f t="shared" si="1685"/>
        <v>Very Low</v>
      </c>
      <c r="AR4332">
        <v>6.3</v>
      </c>
      <c r="AS4332" t="str">
        <f t="shared" si="1686"/>
        <v>Average</v>
      </c>
      <c r="AT4332">
        <v>2.35</v>
      </c>
      <c r="AU4332" t="str">
        <f t="shared" si="1687"/>
        <v>Cinematic Widescreen</v>
      </c>
      <c r="AV4332">
        <v>912</v>
      </c>
      <c r="AW4332" t="str">
        <f t="shared" si="1688"/>
        <v>Very Low</v>
      </c>
    </row>
    <row r="4333" spans="1:49" x14ac:dyDescent="0.3">
      <c r="A4333" t="str">
        <f>A4332</f>
        <v>Color</v>
      </c>
      <c r="B4333" t="s">
        <v>18263</v>
      </c>
      <c r="C4333">
        <v>33</v>
      </c>
      <c r="D4333" t="str">
        <f t="shared" si="1668"/>
        <v>Very Low</v>
      </c>
      <c r="E4333">
        <v>96</v>
      </c>
      <c r="F4333" t="str">
        <f t="shared" si="1669"/>
        <v>1h 36m</v>
      </c>
      <c r="G4333" t="str">
        <f t="shared" si="1670"/>
        <v>Standard Movie</v>
      </c>
      <c r="H4333">
        <v>68</v>
      </c>
      <c r="I4333" t="str">
        <f t="shared" si="1671"/>
        <v>Very Low</v>
      </c>
      <c r="J4333">
        <v>722</v>
      </c>
      <c r="K4333" t="str">
        <f t="shared" si="1672"/>
        <v>Very Low</v>
      </c>
      <c r="L4333" t="s">
        <v>4034</v>
      </c>
      <c r="M4333">
        <v>2000</v>
      </c>
      <c r="N4333" t="str">
        <f t="shared" si="1673"/>
        <v>Low</v>
      </c>
      <c r="O4333">
        <f t="shared" si="1696"/>
        <v>7927</v>
      </c>
      <c r="P4333" t="str">
        <f t="shared" si="1674"/>
        <v>Flop</v>
      </c>
      <c r="Q4333" t="s">
        <v>9164</v>
      </c>
      <c r="R4333" t="str">
        <f t="shared" si="1675"/>
        <v>Comedy</v>
      </c>
      <c r="S4333">
        <f t="shared" si="1676"/>
        <v>3</v>
      </c>
      <c r="T4333" t="s">
        <v>5702</v>
      </c>
      <c r="U4333" t="s">
        <v>20508</v>
      </c>
      <c r="V4333">
        <v>5732</v>
      </c>
      <c r="W4333" t="str">
        <f t="shared" si="1677"/>
        <v>Very Low</v>
      </c>
      <c r="X4333">
        <v>3683</v>
      </c>
      <c r="Y4333" t="str">
        <f t="shared" si="1678"/>
        <v>Low</v>
      </c>
      <c r="Z4333" t="s">
        <v>4694</v>
      </c>
      <c r="AA4333">
        <v>6</v>
      </c>
      <c r="AB4333" t="str">
        <f t="shared" si="1679"/>
        <v>Ensemble Poster</v>
      </c>
      <c r="AC4333" t="s">
        <v>20509</v>
      </c>
      <c r="AD4333" t="s">
        <v>20510</v>
      </c>
      <c r="AE4333">
        <v>26</v>
      </c>
      <c r="AF4333" t="str">
        <f t="shared" si="1680"/>
        <v>Very Low</v>
      </c>
      <c r="AG4333" t="s">
        <v>9</v>
      </c>
      <c r="AH4333" t="s">
        <v>10</v>
      </c>
      <c r="AI4333" t="s">
        <v>556</v>
      </c>
      <c r="AJ4333" t="str">
        <f t="shared" si="1681"/>
        <v>Adult</v>
      </c>
      <c r="AK4333">
        <v>2000000</v>
      </c>
      <c r="AL4333" t="str">
        <f t="shared" si="1682"/>
        <v>Low Budget</v>
      </c>
      <c r="AM4333">
        <v>2012</v>
      </c>
      <c r="AN4333">
        <f t="shared" si="1683"/>
        <v>13</v>
      </c>
      <c r="AO4333" t="str">
        <f t="shared" si="1684"/>
        <v>Modern Classic</v>
      </c>
      <c r="AP4333">
        <v>811</v>
      </c>
      <c r="AQ4333" t="str">
        <f t="shared" si="1685"/>
        <v>Very Low</v>
      </c>
      <c r="AR4333">
        <v>6.1</v>
      </c>
      <c r="AS4333" t="str">
        <f t="shared" si="1686"/>
        <v>Average</v>
      </c>
      <c r="AT4333">
        <v>1.85</v>
      </c>
      <c r="AU4333" t="str">
        <f t="shared" si="1687"/>
        <v>HDTV / Widescreen</v>
      </c>
      <c r="AV4333">
        <v>0</v>
      </c>
      <c r="AW4333" t="str">
        <f t="shared" si="1688"/>
        <v>Very Low</v>
      </c>
    </row>
    <row r="4334" spans="1:49" x14ac:dyDescent="0.3">
      <c r="A4334" t="s">
        <v>0</v>
      </c>
      <c r="B4334" t="s">
        <v>20511</v>
      </c>
      <c r="C4334">
        <v>9</v>
      </c>
      <c r="D4334" t="str">
        <f t="shared" si="1668"/>
        <v>Very Low</v>
      </c>
      <c r="E4334">
        <v>87</v>
      </c>
      <c r="F4334" t="str">
        <f t="shared" si="1669"/>
        <v>1h 27m</v>
      </c>
      <c r="G4334" t="str">
        <f t="shared" si="1670"/>
        <v>Featurette</v>
      </c>
      <c r="H4334">
        <v>8</v>
      </c>
      <c r="I4334" t="str">
        <f t="shared" si="1671"/>
        <v>Very Low</v>
      </c>
      <c r="J4334">
        <v>424</v>
      </c>
      <c r="K4334" t="str">
        <f t="shared" si="1672"/>
        <v>Very Low</v>
      </c>
      <c r="L4334" t="s">
        <v>1113</v>
      </c>
      <c r="M4334">
        <v>34000</v>
      </c>
      <c r="N4334" t="str">
        <f t="shared" si="1673"/>
        <v>Medium</v>
      </c>
      <c r="O4334">
        <f t="shared" si="1696"/>
        <v>7927</v>
      </c>
      <c r="P4334" t="str">
        <f t="shared" si="1674"/>
        <v>Flop</v>
      </c>
      <c r="Q4334" t="s">
        <v>1642</v>
      </c>
      <c r="R4334" t="str">
        <f t="shared" si="1675"/>
        <v>Comedy</v>
      </c>
      <c r="S4334">
        <f t="shared" si="1676"/>
        <v>1</v>
      </c>
      <c r="T4334" t="s">
        <v>20512</v>
      </c>
      <c r="U4334" t="s">
        <v>20513</v>
      </c>
      <c r="V4334">
        <v>4204</v>
      </c>
      <c r="W4334" t="str">
        <f t="shared" si="1677"/>
        <v>Very Low</v>
      </c>
      <c r="X4334">
        <v>35796</v>
      </c>
      <c r="Y4334" t="str">
        <f t="shared" si="1678"/>
        <v>Medium</v>
      </c>
      <c r="Z4334" t="s">
        <v>9226</v>
      </c>
      <c r="AA4334">
        <v>3</v>
      </c>
      <c r="AB4334" t="str">
        <f t="shared" si="1679"/>
        <v>Duo/Trio Poster</v>
      </c>
      <c r="AC4334" t="s">
        <v>20514</v>
      </c>
      <c r="AD4334" t="s">
        <v>20515</v>
      </c>
      <c r="AE4334">
        <v>19</v>
      </c>
      <c r="AF4334" t="str">
        <f t="shared" si="1680"/>
        <v>Very Low</v>
      </c>
      <c r="AG4334" t="s">
        <v>9</v>
      </c>
      <c r="AH4334" t="s">
        <v>10</v>
      </c>
      <c r="AI4334" t="str">
        <f>AI4333</f>
        <v>R</v>
      </c>
      <c r="AJ4334" t="str">
        <f t="shared" si="1681"/>
        <v>Adult</v>
      </c>
      <c r="AK4334">
        <v>2000000</v>
      </c>
      <c r="AL4334" t="str">
        <f t="shared" si="1682"/>
        <v>Low Budget</v>
      </c>
      <c r="AM4334">
        <v>2013</v>
      </c>
      <c r="AN4334">
        <f t="shared" si="1683"/>
        <v>12</v>
      </c>
      <c r="AO4334" t="str">
        <f t="shared" si="1684"/>
        <v>Modern Classic</v>
      </c>
      <c r="AP4334">
        <v>463</v>
      </c>
      <c r="AQ4334" t="str">
        <f t="shared" si="1685"/>
        <v>Very Low</v>
      </c>
      <c r="AR4334">
        <v>6.6</v>
      </c>
      <c r="AS4334" t="str">
        <f t="shared" si="1686"/>
        <v>Average</v>
      </c>
      <c r="AT4334">
        <v>2.35</v>
      </c>
      <c r="AU4334" t="str">
        <f t="shared" si="1687"/>
        <v>Cinematic Widescreen</v>
      </c>
      <c r="AV4334">
        <v>0</v>
      </c>
      <c r="AW4334" t="str">
        <f t="shared" si="1688"/>
        <v>Very Low</v>
      </c>
    </row>
    <row r="4335" spans="1:49" x14ac:dyDescent="0.3">
      <c r="A4335" t="s">
        <v>718</v>
      </c>
      <c r="B4335" t="s">
        <v>20516</v>
      </c>
      <c r="C4335">
        <v>94</v>
      </c>
      <c r="D4335" t="str">
        <f t="shared" si="1668"/>
        <v>Low</v>
      </c>
      <c r="E4335">
        <v>106</v>
      </c>
      <c r="F4335" t="str">
        <f t="shared" si="1669"/>
        <v>1h 46m</v>
      </c>
      <c r="G4335" t="str">
        <f t="shared" si="1670"/>
        <v>Standard Movie</v>
      </c>
      <c r="H4335">
        <v>5</v>
      </c>
      <c r="I4335" t="str">
        <f t="shared" si="1671"/>
        <v>Very Low</v>
      </c>
      <c r="J4335">
        <v>356</v>
      </c>
      <c r="K4335" t="str">
        <f t="shared" si="1672"/>
        <v>Very Low</v>
      </c>
      <c r="L4335" t="s">
        <v>18500</v>
      </c>
      <c r="M4335">
        <v>416</v>
      </c>
      <c r="N4335" t="str">
        <f t="shared" si="1673"/>
        <v>Low</v>
      </c>
      <c r="O4335">
        <v>2436</v>
      </c>
      <c r="P4335" t="str">
        <f t="shared" si="1674"/>
        <v>Flop</v>
      </c>
      <c r="Q4335" t="s">
        <v>20517</v>
      </c>
      <c r="R4335" t="str">
        <f t="shared" si="1675"/>
        <v>Comedy</v>
      </c>
      <c r="S4335">
        <f t="shared" si="1676"/>
        <v>4</v>
      </c>
      <c r="T4335" t="s">
        <v>20518</v>
      </c>
      <c r="U4335" t="s">
        <v>20519</v>
      </c>
      <c r="V4335">
        <v>344</v>
      </c>
      <c r="W4335" t="str">
        <f t="shared" si="1677"/>
        <v>Very Low</v>
      </c>
      <c r="X4335">
        <v>1611</v>
      </c>
      <c r="Y4335" t="str">
        <f t="shared" si="1678"/>
        <v>Low</v>
      </c>
      <c r="Z4335" t="s">
        <v>20520</v>
      </c>
      <c r="AA4335">
        <v>2</v>
      </c>
      <c r="AB4335" t="str">
        <f t="shared" si="1679"/>
        <v>Duo/Trio Poster</v>
      </c>
      <c r="AC4335" t="s">
        <v>20521</v>
      </c>
      <c r="AD4335" t="s">
        <v>20522</v>
      </c>
      <c r="AE4335">
        <v>19</v>
      </c>
      <c r="AF4335" t="str">
        <f t="shared" si="1680"/>
        <v>Very Low</v>
      </c>
      <c r="AG4335" t="s">
        <v>9</v>
      </c>
      <c r="AH4335" t="s">
        <v>10</v>
      </c>
      <c r="AI4335" t="s">
        <v>4801</v>
      </c>
      <c r="AJ4335" t="str">
        <f t="shared" si="1681"/>
        <v>No Rating</v>
      </c>
      <c r="AK4335">
        <v>2000000</v>
      </c>
      <c r="AL4335" t="str">
        <f t="shared" si="1682"/>
        <v>Low Budget</v>
      </c>
      <c r="AM4335">
        <v>2012</v>
      </c>
      <c r="AN4335">
        <f t="shared" si="1683"/>
        <v>13</v>
      </c>
      <c r="AO4335" t="str">
        <f t="shared" si="1684"/>
        <v>Modern Classic</v>
      </c>
      <c r="AP4335">
        <v>403</v>
      </c>
      <c r="AQ4335" t="str">
        <f t="shared" si="1685"/>
        <v>Very Low</v>
      </c>
      <c r="AR4335">
        <v>5.7</v>
      </c>
      <c r="AS4335" t="str">
        <f t="shared" si="1686"/>
        <v>Below Average</v>
      </c>
      <c r="AT4335">
        <v>2.35</v>
      </c>
      <c r="AU4335" t="str">
        <f t="shared" si="1687"/>
        <v>Cinematic Widescreen</v>
      </c>
      <c r="AV4335">
        <v>655</v>
      </c>
      <c r="AW4335" t="str">
        <f t="shared" si="1688"/>
        <v>Very Low</v>
      </c>
    </row>
    <row r="4336" spans="1:49" x14ac:dyDescent="0.3">
      <c r="A4336" t="s">
        <v>0</v>
      </c>
      <c r="B4336" t="s">
        <v>20523</v>
      </c>
      <c r="C4336">
        <v>41</v>
      </c>
      <c r="D4336" t="str">
        <f t="shared" si="1668"/>
        <v>Very Low</v>
      </c>
      <c r="E4336">
        <v>107</v>
      </c>
      <c r="F4336" t="str">
        <f t="shared" si="1669"/>
        <v>1h 47m</v>
      </c>
      <c r="G4336" t="str">
        <f t="shared" si="1670"/>
        <v>Standard Movie</v>
      </c>
      <c r="H4336">
        <v>17</v>
      </c>
      <c r="I4336" t="str">
        <f t="shared" si="1671"/>
        <v>Very Low</v>
      </c>
      <c r="J4336">
        <v>322</v>
      </c>
      <c r="K4336" t="str">
        <f t="shared" si="1672"/>
        <v>Very Low</v>
      </c>
      <c r="L4336" t="s">
        <v>2187</v>
      </c>
      <c r="M4336">
        <v>594</v>
      </c>
      <c r="N4336" t="str">
        <f t="shared" si="1673"/>
        <v>Low</v>
      </c>
      <c r="O4336">
        <v>4556</v>
      </c>
      <c r="P4336" t="str">
        <f t="shared" si="1674"/>
        <v>Flop</v>
      </c>
      <c r="Q4336" t="s">
        <v>2498</v>
      </c>
      <c r="R4336" t="str">
        <f t="shared" si="1675"/>
        <v>Comedy</v>
      </c>
      <c r="S4336">
        <f t="shared" si="1676"/>
        <v>2</v>
      </c>
      <c r="T4336" t="s">
        <v>4696</v>
      </c>
      <c r="U4336" t="s">
        <v>20524</v>
      </c>
      <c r="V4336">
        <v>4478</v>
      </c>
      <c r="W4336" t="str">
        <f t="shared" si="1677"/>
        <v>Very Low</v>
      </c>
      <c r="X4336">
        <v>2020</v>
      </c>
      <c r="Y4336" t="str">
        <f t="shared" si="1678"/>
        <v>Low</v>
      </c>
      <c r="Z4336" t="s">
        <v>14140</v>
      </c>
      <c r="AA4336">
        <v>1</v>
      </c>
      <c r="AB4336" t="str">
        <f t="shared" si="1679"/>
        <v>Solo Star Poster</v>
      </c>
      <c r="AC4336" t="s">
        <v>20525</v>
      </c>
      <c r="AD4336" t="s">
        <v>20526</v>
      </c>
      <c r="AE4336">
        <v>23</v>
      </c>
      <c r="AF4336" t="str">
        <f t="shared" si="1680"/>
        <v>Very Low</v>
      </c>
      <c r="AG4336" t="s">
        <v>9</v>
      </c>
      <c r="AH4336" t="s">
        <v>10</v>
      </c>
      <c r="AI4336" t="s">
        <v>556</v>
      </c>
      <c r="AJ4336" t="str">
        <f t="shared" si="1681"/>
        <v>Adult</v>
      </c>
      <c r="AK4336">
        <f t="shared" ref="AK4336:AK4337" si="1697">AK4335</f>
        <v>2000000</v>
      </c>
      <c r="AL4336" t="str">
        <f t="shared" si="1682"/>
        <v>Low Budget</v>
      </c>
      <c r="AM4336">
        <v>2013</v>
      </c>
      <c r="AN4336">
        <f t="shared" si="1683"/>
        <v>12</v>
      </c>
      <c r="AO4336" t="str">
        <f t="shared" si="1684"/>
        <v>Modern Classic</v>
      </c>
      <c r="AP4336">
        <v>591</v>
      </c>
      <c r="AQ4336" t="str">
        <f t="shared" si="1685"/>
        <v>Very Low</v>
      </c>
      <c r="AR4336">
        <v>5.6</v>
      </c>
      <c r="AS4336" t="str">
        <f t="shared" si="1686"/>
        <v>Below Average</v>
      </c>
      <c r="AT4336">
        <f>AT4335</f>
        <v>2.35</v>
      </c>
      <c r="AU4336" t="str">
        <f t="shared" si="1687"/>
        <v>Cinematic Widescreen</v>
      </c>
      <c r="AV4336">
        <v>825</v>
      </c>
      <c r="AW4336" t="str">
        <f t="shared" si="1688"/>
        <v>Very Low</v>
      </c>
    </row>
    <row r="4337" spans="1:49" x14ac:dyDescent="0.3">
      <c r="A4337" t="s">
        <v>0</v>
      </c>
      <c r="B4337" t="s">
        <v>20527</v>
      </c>
      <c r="C4337">
        <v>38</v>
      </c>
      <c r="D4337" t="str">
        <f t="shared" si="1668"/>
        <v>Very Low</v>
      </c>
      <c r="E4337">
        <v>80</v>
      </c>
      <c r="F4337" t="str">
        <f t="shared" si="1669"/>
        <v>1h 20m</v>
      </c>
      <c r="G4337" t="str">
        <f t="shared" si="1670"/>
        <v>Featurette</v>
      </c>
      <c r="H4337">
        <v>2</v>
      </c>
      <c r="I4337" t="str">
        <f t="shared" si="1671"/>
        <v>Very Low</v>
      </c>
      <c r="J4337">
        <v>51</v>
      </c>
      <c r="K4337" t="str">
        <f t="shared" si="1672"/>
        <v>Very Low</v>
      </c>
      <c r="L4337" t="s">
        <v>20528</v>
      </c>
      <c r="M4337">
        <v>16000</v>
      </c>
      <c r="N4337" t="str">
        <f t="shared" si="1673"/>
        <v>Medium</v>
      </c>
      <c r="O4337">
        <f t="shared" ref="O4337:O4344" si="1698">O4336</f>
        <v>4556</v>
      </c>
      <c r="P4337" t="str">
        <f t="shared" si="1674"/>
        <v>Flop</v>
      </c>
      <c r="Q4337" t="s">
        <v>5074</v>
      </c>
      <c r="R4337" t="str">
        <f t="shared" si="1675"/>
        <v>Horror</v>
      </c>
      <c r="S4337">
        <f t="shared" si="1676"/>
        <v>2</v>
      </c>
      <c r="T4337" t="s">
        <v>172</v>
      </c>
      <c r="U4337" t="s">
        <v>20529</v>
      </c>
      <c r="V4337">
        <v>952</v>
      </c>
      <c r="W4337" t="str">
        <f t="shared" si="1677"/>
        <v>Very Low</v>
      </c>
      <c r="X4337">
        <v>16110</v>
      </c>
      <c r="Y4337" t="str">
        <f t="shared" si="1678"/>
        <v>Medium</v>
      </c>
      <c r="Z4337" t="s">
        <v>20530</v>
      </c>
      <c r="AA4337">
        <v>0</v>
      </c>
      <c r="AB4337" t="str">
        <f t="shared" si="1679"/>
        <v>Symbolic Poster</v>
      </c>
      <c r="AC4337" t="s">
        <v>20531</v>
      </c>
      <c r="AD4337" t="s">
        <v>20532</v>
      </c>
      <c r="AE4337">
        <v>36</v>
      </c>
      <c r="AF4337" t="str">
        <f t="shared" si="1680"/>
        <v>Very Low</v>
      </c>
      <c r="AG4337" t="s">
        <v>8702</v>
      </c>
      <c r="AH4337" t="s">
        <v>9110</v>
      </c>
      <c r="AI4337" t="s">
        <v>16023</v>
      </c>
      <c r="AJ4337" t="str">
        <f t="shared" si="1681"/>
        <v>Other/Unknown</v>
      </c>
      <c r="AK4337">
        <f t="shared" si="1697"/>
        <v>2000000</v>
      </c>
      <c r="AL4337" t="str">
        <f t="shared" si="1682"/>
        <v>Low Budget</v>
      </c>
      <c r="AM4337">
        <v>1967</v>
      </c>
      <c r="AN4337">
        <f t="shared" si="1683"/>
        <v>58</v>
      </c>
      <c r="AO4337" t="str">
        <f t="shared" si="1684"/>
        <v>Old Classic</v>
      </c>
      <c r="AP4337">
        <v>57</v>
      </c>
      <c r="AQ4337" t="str">
        <f t="shared" si="1685"/>
        <v>Very Low</v>
      </c>
      <c r="AR4337">
        <v>6</v>
      </c>
      <c r="AS4337" t="str">
        <f t="shared" si="1686"/>
        <v>Average</v>
      </c>
      <c r="AT4337">
        <v>1.66</v>
      </c>
      <c r="AU4337" t="str">
        <f t="shared" si="1687"/>
        <v/>
      </c>
      <c r="AV4337">
        <v>200</v>
      </c>
      <c r="AW4337" t="str">
        <f t="shared" si="1688"/>
        <v>Very Low</v>
      </c>
    </row>
    <row r="4338" spans="1:49" x14ac:dyDescent="0.3">
      <c r="A4338" t="s">
        <v>0</v>
      </c>
      <c r="B4338" t="s">
        <v>17403</v>
      </c>
      <c r="C4338">
        <v>12</v>
      </c>
      <c r="D4338" t="str">
        <f t="shared" si="1668"/>
        <v>Very Low</v>
      </c>
      <c r="E4338">
        <v>91</v>
      </c>
      <c r="F4338" t="str">
        <f t="shared" si="1669"/>
        <v>1h 31m</v>
      </c>
      <c r="G4338" t="str">
        <f t="shared" si="1670"/>
        <v>Standard Movie</v>
      </c>
      <c r="H4338">
        <v>10</v>
      </c>
      <c r="I4338" t="str">
        <f t="shared" si="1671"/>
        <v>Very Low</v>
      </c>
      <c r="J4338">
        <v>293</v>
      </c>
      <c r="K4338" t="str">
        <f t="shared" si="1672"/>
        <v>Very Low</v>
      </c>
      <c r="L4338" t="s">
        <v>6331</v>
      </c>
      <c r="M4338">
        <v>924</v>
      </c>
      <c r="N4338" t="str">
        <f t="shared" si="1673"/>
        <v>Low</v>
      </c>
      <c r="O4338">
        <f t="shared" si="1698"/>
        <v>4556</v>
      </c>
      <c r="P4338" t="str">
        <f t="shared" si="1674"/>
        <v>Flop</v>
      </c>
      <c r="Q4338" t="s">
        <v>2498</v>
      </c>
      <c r="R4338" t="str">
        <f t="shared" si="1675"/>
        <v>Comedy</v>
      </c>
      <c r="S4338">
        <f t="shared" si="1676"/>
        <v>2</v>
      </c>
      <c r="T4338" t="s">
        <v>20533</v>
      </c>
      <c r="U4338" t="s">
        <v>20534</v>
      </c>
      <c r="V4338">
        <v>3605</v>
      </c>
      <c r="W4338" t="str">
        <f t="shared" si="1677"/>
        <v>Very Low</v>
      </c>
      <c r="X4338">
        <v>2654</v>
      </c>
      <c r="Y4338" t="str">
        <f t="shared" si="1678"/>
        <v>Low</v>
      </c>
      <c r="Z4338" t="s">
        <v>20535</v>
      </c>
      <c r="AA4338">
        <v>3</v>
      </c>
      <c r="AB4338" t="str">
        <f t="shared" si="1679"/>
        <v>Duo/Trio Poster</v>
      </c>
      <c r="AC4338" t="s">
        <v>20536</v>
      </c>
      <c r="AD4338" t="s">
        <v>20537</v>
      </c>
      <c r="AE4338">
        <v>20</v>
      </c>
      <c r="AF4338" t="str">
        <f t="shared" si="1680"/>
        <v>Very Low</v>
      </c>
      <c r="AG4338" t="s">
        <v>9</v>
      </c>
      <c r="AH4338" t="s">
        <v>10</v>
      </c>
      <c r="AI4338" t="s">
        <v>556</v>
      </c>
      <c r="AJ4338" t="str">
        <f t="shared" si="1681"/>
        <v>Adult</v>
      </c>
      <c r="AK4338">
        <v>2000000</v>
      </c>
      <c r="AL4338" t="str">
        <f t="shared" si="1682"/>
        <v>Low Budget</v>
      </c>
      <c r="AM4338">
        <v>2013</v>
      </c>
      <c r="AN4338">
        <f t="shared" si="1683"/>
        <v>12</v>
      </c>
      <c r="AO4338" t="str">
        <f t="shared" si="1684"/>
        <v>Modern Classic</v>
      </c>
      <c r="AP4338">
        <v>472</v>
      </c>
      <c r="AQ4338" t="str">
        <f t="shared" si="1685"/>
        <v>Very Low</v>
      </c>
      <c r="AR4338">
        <v>5.7</v>
      </c>
      <c r="AS4338" t="str">
        <f t="shared" si="1686"/>
        <v>Below Average</v>
      </c>
      <c r="AT4338">
        <f>AT4337</f>
        <v>1.66</v>
      </c>
      <c r="AU4338" t="str">
        <f t="shared" si="1687"/>
        <v/>
      </c>
      <c r="AV4338">
        <v>0</v>
      </c>
      <c r="AW4338" t="str">
        <f t="shared" si="1688"/>
        <v>Very Low</v>
      </c>
    </row>
    <row r="4339" spans="1:49" x14ac:dyDescent="0.3">
      <c r="A4339" t="s">
        <v>0</v>
      </c>
      <c r="B4339" t="s">
        <v>4834</v>
      </c>
      <c r="C4339">
        <v>25</v>
      </c>
      <c r="D4339" t="str">
        <f t="shared" si="1668"/>
        <v>Very Low</v>
      </c>
      <c r="E4339">
        <v>99</v>
      </c>
      <c r="F4339" t="str">
        <f t="shared" si="1669"/>
        <v>1h 39m</v>
      </c>
      <c r="G4339" t="str">
        <f t="shared" si="1670"/>
        <v>Standard Movie</v>
      </c>
      <c r="H4339">
        <v>44</v>
      </c>
      <c r="I4339" t="str">
        <f t="shared" si="1671"/>
        <v>Very Low</v>
      </c>
      <c r="J4339">
        <v>137</v>
      </c>
      <c r="K4339" t="str">
        <f t="shared" si="1672"/>
        <v>Very Low</v>
      </c>
      <c r="L4339" t="s">
        <v>20538</v>
      </c>
      <c r="M4339">
        <v>907</v>
      </c>
      <c r="N4339" t="str">
        <f t="shared" si="1673"/>
        <v>Low</v>
      </c>
      <c r="O4339">
        <f t="shared" si="1698"/>
        <v>4556</v>
      </c>
      <c r="P4339" t="str">
        <f t="shared" si="1674"/>
        <v>Flop</v>
      </c>
      <c r="Q4339" t="s">
        <v>5897</v>
      </c>
      <c r="R4339" t="str">
        <f t="shared" si="1675"/>
        <v>Comedy</v>
      </c>
      <c r="S4339">
        <f t="shared" si="1676"/>
        <v>2</v>
      </c>
      <c r="T4339" t="s">
        <v>20539</v>
      </c>
      <c r="U4339" t="s">
        <v>20540</v>
      </c>
      <c r="V4339">
        <v>6804</v>
      </c>
      <c r="W4339" t="str">
        <f t="shared" si="1677"/>
        <v>Very Low</v>
      </c>
      <c r="X4339">
        <v>1807</v>
      </c>
      <c r="Y4339" t="str">
        <f t="shared" si="1678"/>
        <v>Low</v>
      </c>
      <c r="Z4339" t="s">
        <v>20541</v>
      </c>
      <c r="AA4339">
        <v>0</v>
      </c>
      <c r="AB4339" t="str">
        <f t="shared" si="1679"/>
        <v>Symbolic Poster</v>
      </c>
      <c r="AC4339" t="s">
        <v>20542</v>
      </c>
      <c r="AD4339" t="s">
        <v>20543</v>
      </c>
      <c r="AE4339">
        <v>72</v>
      </c>
      <c r="AF4339" t="str">
        <f t="shared" si="1680"/>
        <v>Very Low</v>
      </c>
      <c r="AG4339" t="s">
        <v>9</v>
      </c>
      <c r="AH4339" t="s">
        <v>10</v>
      </c>
      <c r="AI4339" t="s">
        <v>6007</v>
      </c>
      <c r="AJ4339" t="str">
        <f t="shared" si="1681"/>
        <v>Other/Unknown</v>
      </c>
      <c r="AK4339">
        <v>2000000</v>
      </c>
      <c r="AL4339" t="str">
        <f t="shared" si="1682"/>
        <v>Low Budget</v>
      </c>
      <c r="AM4339">
        <v>1966</v>
      </c>
      <c r="AN4339">
        <f t="shared" si="1683"/>
        <v>59</v>
      </c>
      <c r="AO4339" t="str">
        <f t="shared" si="1684"/>
        <v>Old Classic</v>
      </c>
      <c r="AP4339">
        <v>164</v>
      </c>
      <c r="AQ4339" t="str">
        <f t="shared" si="1685"/>
        <v>Very Low</v>
      </c>
      <c r="AR4339">
        <v>7</v>
      </c>
      <c r="AS4339" t="str">
        <f t="shared" si="1686"/>
        <v>Good</v>
      </c>
      <c r="AT4339">
        <v>1.85</v>
      </c>
      <c r="AU4339" t="str">
        <f t="shared" si="1687"/>
        <v>HDTV / Widescreen</v>
      </c>
      <c r="AV4339">
        <v>805</v>
      </c>
      <c r="AW4339" t="str">
        <f t="shared" si="1688"/>
        <v>Very Low</v>
      </c>
    </row>
    <row r="4340" spans="1:49" x14ac:dyDescent="0.3">
      <c r="A4340" t="s">
        <v>0</v>
      </c>
      <c r="B4340" t="s">
        <v>3777</v>
      </c>
      <c r="C4340">
        <v>27</v>
      </c>
      <c r="D4340" t="str">
        <f t="shared" si="1668"/>
        <v>Very Low</v>
      </c>
      <c r="E4340">
        <v>102</v>
      </c>
      <c r="F4340" t="str">
        <f t="shared" si="1669"/>
        <v>1h 42m</v>
      </c>
      <c r="G4340" t="str">
        <f t="shared" si="1670"/>
        <v>Standard Movie</v>
      </c>
      <c r="H4340">
        <v>909</v>
      </c>
      <c r="I4340" t="str">
        <f t="shared" si="1671"/>
        <v>Very Low</v>
      </c>
      <c r="J4340">
        <v>119</v>
      </c>
      <c r="K4340" t="str">
        <f t="shared" si="1672"/>
        <v>Very Low</v>
      </c>
      <c r="L4340" t="s">
        <v>20544</v>
      </c>
      <c r="M4340">
        <v>909</v>
      </c>
      <c r="N4340" t="str">
        <f t="shared" si="1673"/>
        <v>Low</v>
      </c>
      <c r="O4340">
        <f t="shared" si="1698"/>
        <v>4556</v>
      </c>
      <c r="P4340" t="str">
        <f t="shared" si="1674"/>
        <v>Flop</v>
      </c>
      <c r="Q4340" t="s">
        <v>39</v>
      </c>
      <c r="R4340" t="str">
        <f t="shared" si="1675"/>
        <v>Documentary</v>
      </c>
      <c r="S4340">
        <f t="shared" si="1676"/>
        <v>1</v>
      </c>
      <c r="T4340" t="s">
        <v>3777</v>
      </c>
      <c r="U4340" t="s">
        <v>20545</v>
      </c>
      <c r="V4340">
        <v>2242</v>
      </c>
      <c r="W4340" t="str">
        <f t="shared" si="1677"/>
        <v>Very Low</v>
      </c>
      <c r="X4340">
        <v>1674</v>
      </c>
      <c r="Y4340" t="str">
        <f t="shared" si="1678"/>
        <v>Low</v>
      </c>
      <c r="Z4340" t="s">
        <v>20546</v>
      </c>
      <c r="AA4340">
        <v>0</v>
      </c>
      <c r="AB4340" t="str">
        <f t="shared" si="1679"/>
        <v>Symbolic Poster</v>
      </c>
      <c r="AC4340" t="s">
        <v>20547</v>
      </c>
      <c r="AD4340" t="s">
        <v>20548</v>
      </c>
      <c r="AE4340">
        <v>15</v>
      </c>
      <c r="AF4340" t="str">
        <f t="shared" si="1680"/>
        <v>Very Low</v>
      </c>
      <c r="AG4340" t="s">
        <v>9</v>
      </c>
      <c r="AH4340" t="s">
        <v>10</v>
      </c>
      <c r="AI4340" t="str">
        <f>AI4339</f>
        <v>Approved</v>
      </c>
      <c r="AJ4340" t="str">
        <f t="shared" si="1681"/>
        <v>Other/Unknown</v>
      </c>
      <c r="AK4340">
        <v>2000000</v>
      </c>
      <c r="AL4340" t="str">
        <f t="shared" si="1682"/>
        <v>Low Budget</v>
      </c>
      <c r="AM4340">
        <v>2007</v>
      </c>
      <c r="AN4340">
        <f t="shared" si="1683"/>
        <v>18</v>
      </c>
      <c r="AO4340" t="str">
        <f t="shared" si="1684"/>
        <v>Old Classic</v>
      </c>
      <c r="AP4340">
        <v>562</v>
      </c>
      <c r="AQ4340" t="str">
        <f t="shared" si="1685"/>
        <v>Very Low</v>
      </c>
      <c r="AR4340">
        <v>5.3</v>
      </c>
      <c r="AS4340" t="str">
        <f t="shared" si="1686"/>
        <v>Below Average</v>
      </c>
      <c r="AT4340">
        <f t="shared" ref="AT4340:AT4344" si="1699">AT4339</f>
        <v>1.85</v>
      </c>
      <c r="AU4340" t="str">
        <f t="shared" si="1687"/>
        <v>HDTV / Widescreen</v>
      </c>
      <c r="AV4340">
        <v>69</v>
      </c>
      <c r="AW4340" t="str">
        <f t="shared" si="1688"/>
        <v>Very Low</v>
      </c>
    </row>
    <row r="4341" spans="1:49" x14ac:dyDescent="0.3">
      <c r="A4341" t="s">
        <v>0</v>
      </c>
      <c r="B4341" t="s">
        <v>20549</v>
      </c>
      <c r="C4341">
        <v>2</v>
      </c>
      <c r="D4341" t="str">
        <f t="shared" si="1668"/>
        <v>Very Low</v>
      </c>
      <c r="E4341">
        <v>108</v>
      </c>
      <c r="F4341" t="str">
        <f t="shared" si="1669"/>
        <v>1h 48m</v>
      </c>
      <c r="G4341" t="str">
        <f t="shared" si="1670"/>
        <v>Standard Movie</v>
      </c>
      <c r="H4341">
        <v>531</v>
      </c>
      <c r="I4341" t="str">
        <f t="shared" si="1671"/>
        <v>Very Low</v>
      </c>
      <c r="J4341">
        <v>894</v>
      </c>
      <c r="K4341" t="str">
        <f t="shared" si="1672"/>
        <v>Very Low</v>
      </c>
      <c r="L4341" t="s">
        <v>11294</v>
      </c>
      <c r="M4341">
        <v>10000</v>
      </c>
      <c r="N4341" t="str">
        <f t="shared" si="1673"/>
        <v>Low</v>
      </c>
      <c r="O4341">
        <f t="shared" si="1698"/>
        <v>4556</v>
      </c>
      <c r="P4341" t="str">
        <f t="shared" si="1674"/>
        <v>Flop</v>
      </c>
      <c r="Q4341" t="s">
        <v>20550</v>
      </c>
      <c r="R4341" t="str">
        <f t="shared" si="1675"/>
        <v>Action</v>
      </c>
      <c r="S4341">
        <f t="shared" si="1676"/>
        <v>4</v>
      </c>
      <c r="T4341" t="s">
        <v>10850</v>
      </c>
      <c r="U4341" t="s">
        <v>20551</v>
      </c>
      <c r="V4341">
        <v>583</v>
      </c>
      <c r="W4341" t="str">
        <f t="shared" si="1677"/>
        <v>Very Low</v>
      </c>
      <c r="X4341">
        <v>15707</v>
      </c>
      <c r="Y4341" t="str">
        <f t="shared" si="1678"/>
        <v>Medium</v>
      </c>
      <c r="Z4341" t="s">
        <v>251</v>
      </c>
      <c r="AA4341">
        <v>1</v>
      </c>
      <c r="AB4341" t="str">
        <f t="shared" si="1679"/>
        <v>Solo Star Poster</v>
      </c>
      <c r="AC4341" t="s">
        <v>20552</v>
      </c>
      <c r="AD4341" t="s">
        <v>20553</v>
      </c>
      <c r="AE4341">
        <v>14</v>
      </c>
      <c r="AF4341" t="str">
        <f t="shared" si="1680"/>
        <v>Very Low</v>
      </c>
      <c r="AG4341" t="s">
        <v>9</v>
      </c>
      <c r="AH4341" t="s">
        <v>10</v>
      </c>
      <c r="AI4341" t="s">
        <v>11</v>
      </c>
      <c r="AJ4341" t="str">
        <f t="shared" si="1681"/>
        <v>Teen</v>
      </c>
      <c r="AK4341">
        <v>2000000</v>
      </c>
      <c r="AL4341" t="str">
        <f t="shared" si="1682"/>
        <v>Low Budget</v>
      </c>
      <c r="AM4341">
        <v>2011</v>
      </c>
      <c r="AN4341">
        <f t="shared" si="1683"/>
        <v>14</v>
      </c>
      <c r="AO4341" t="str">
        <f t="shared" si="1684"/>
        <v>Modern Classic</v>
      </c>
      <c r="AP4341">
        <v>1000</v>
      </c>
      <c r="AQ4341" t="str">
        <f t="shared" si="1685"/>
        <v>Very Low</v>
      </c>
      <c r="AR4341">
        <v>4.4000000000000004</v>
      </c>
      <c r="AS4341" t="str">
        <f t="shared" si="1686"/>
        <v>Poor</v>
      </c>
      <c r="AT4341">
        <f t="shared" si="1699"/>
        <v>1.85</v>
      </c>
      <c r="AU4341" t="str">
        <f t="shared" si="1687"/>
        <v>HDTV / Widescreen</v>
      </c>
      <c r="AV4341">
        <v>651</v>
      </c>
      <c r="AW4341" t="str">
        <f t="shared" si="1688"/>
        <v>Very Low</v>
      </c>
    </row>
    <row r="4342" spans="1:49" x14ac:dyDescent="0.3">
      <c r="A4342" t="s">
        <v>0</v>
      </c>
      <c r="B4342" t="s">
        <v>20554</v>
      </c>
      <c r="C4342">
        <v>23</v>
      </c>
      <c r="D4342" t="str">
        <f t="shared" si="1668"/>
        <v>Very Low</v>
      </c>
      <c r="E4342">
        <v>88</v>
      </c>
      <c r="F4342" t="str">
        <f t="shared" si="1669"/>
        <v>1h 28m</v>
      </c>
      <c r="G4342" t="str">
        <f t="shared" si="1670"/>
        <v>Featurette</v>
      </c>
      <c r="H4342">
        <v>6</v>
      </c>
      <c r="I4342" t="str">
        <f t="shared" si="1671"/>
        <v>Very Low</v>
      </c>
      <c r="J4342">
        <v>233</v>
      </c>
      <c r="K4342" t="str">
        <f t="shared" si="1672"/>
        <v>Very Low</v>
      </c>
      <c r="L4342" t="s">
        <v>20555</v>
      </c>
      <c r="M4342">
        <v>680</v>
      </c>
      <c r="N4342" t="str">
        <f t="shared" si="1673"/>
        <v>Low</v>
      </c>
      <c r="O4342">
        <f t="shared" si="1698"/>
        <v>4556</v>
      </c>
      <c r="P4342" t="str">
        <f t="shared" si="1674"/>
        <v>Flop</v>
      </c>
      <c r="Q4342" t="s">
        <v>7550</v>
      </c>
      <c r="R4342" t="str">
        <f t="shared" si="1675"/>
        <v>Comedy</v>
      </c>
      <c r="S4342">
        <f t="shared" si="1676"/>
        <v>2</v>
      </c>
      <c r="T4342" t="s">
        <v>20556</v>
      </c>
      <c r="U4342" t="s">
        <v>20557</v>
      </c>
      <c r="V4342">
        <v>2348</v>
      </c>
      <c r="W4342" t="str">
        <f t="shared" si="1677"/>
        <v>Very Low</v>
      </c>
      <c r="X4342">
        <v>1425</v>
      </c>
      <c r="Y4342" t="str">
        <f t="shared" si="1678"/>
        <v>Low</v>
      </c>
      <c r="Z4342" t="s">
        <v>20558</v>
      </c>
      <c r="AA4342">
        <v>0</v>
      </c>
      <c r="AB4342" t="str">
        <f t="shared" si="1679"/>
        <v>Symbolic Poster</v>
      </c>
      <c r="AC4342" t="s">
        <v>20559</v>
      </c>
      <c r="AD4342" t="s">
        <v>20560</v>
      </c>
      <c r="AE4342">
        <v>25</v>
      </c>
      <c r="AF4342" t="str">
        <f t="shared" si="1680"/>
        <v>Very Low</v>
      </c>
      <c r="AG4342" t="s">
        <v>9</v>
      </c>
      <c r="AH4342" t="s">
        <v>10</v>
      </c>
      <c r="AI4342" t="s">
        <v>556</v>
      </c>
      <c r="AJ4342" t="str">
        <f t="shared" si="1681"/>
        <v>Adult</v>
      </c>
      <c r="AK4342">
        <v>1250000</v>
      </c>
      <c r="AL4342" t="str">
        <f t="shared" si="1682"/>
        <v>Low Budget</v>
      </c>
      <c r="AM4342">
        <v>2015</v>
      </c>
      <c r="AN4342">
        <f t="shared" si="1683"/>
        <v>10</v>
      </c>
      <c r="AO4342" t="str">
        <f t="shared" si="1684"/>
        <v>Modern Classic</v>
      </c>
      <c r="AP4342">
        <v>418</v>
      </c>
      <c r="AQ4342" t="str">
        <f t="shared" si="1685"/>
        <v>Very Low</v>
      </c>
      <c r="AR4342">
        <v>3.4</v>
      </c>
      <c r="AS4342" t="str">
        <f t="shared" si="1686"/>
        <v>Very Poor</v>
      </c>
      <c r="AT4342">
        <f t="shared" si="1699"/>
        <v>1.85</v>
      </c>
      <c r="AU4342" t="str">
        <f t="shared" si="1687"/>
        <v>HDTV / Widescreen</v>
      </c>
      <c r="AV4342">
        <v>0</v>
      </c>
      <c r="AW4342" t="str">
        <f t="shared" si="1688"/>
        <v>Very Low</v>
      </c>
    </row>
    <row r="4343" spans="1:49" x14ac:dyDescent="0.3">
      <c r="A4343" t="s">
        <v>0</v>
      </c>
      <c r="B4343" t="s">
        <v>20561</v>
      </c>
      <c r="C4343">
        <v>32</v>
      </c>
      <c r="D4343" t="str">
        <f t="shared" si="1668"/>
        <v>Very Low</v>
      </c>
      <c r="E4343">
        <v>89</v>
      </c>
      <c r="F4343" t="str">
        <f t="shared" si="1669"/>
        <v>1h 29m</v>
      </c>
      <c r="G4343" t="str">
        <f t="shared" si="1670"/>
        <v>Featurette</v>
      </c>
      <c r="H4343">
        <v>20000</v>
      </c>
      <c r="I4343" t="str">
        <f t="shared" si="1671"/>
        <v>Medium</v>
      </c>
      <c r="J4343">
        <v>618</v>
      </c>
      <c r="K4343" t="str">
        <f t="shared" si="1672"/>
        <v>Very Low</v>
      </c>
      <c r="L4343" t="s">
        <v>8985</v>
      </c>
      <c r="M4343">
        <v>2000</v>
      </c>
      <c r="N4343" t="str">
        <f t="shared" si="1673"/>
        <v>Low</v>
      </c>
      <c r="O4343">
        <f t="shared" si="1698"/>
        <v>4556</v>
      </c>
      <c r="P4343" t="str">
        <f t="shared" si="1674"/>
        <v>Flop</v>
      </c>
      <c r="Q4343" t="s">
        <v>6103</v>
      </c>
      <c r="R4343" t="str">
        <f t="shared" si="1675"/>
        <v>Drama</v>
      </c>
      <c r="S4343">
        <f t="shared" si="1676"/>
        <v>4</v>
      </c>
      <c r="T4343" t="s">
        <v>4342</v>
      </c>
      <c r="U4343" t="s">
        <v>20562</v>
      </c>
      <c r="V4343">
        <v>1040</v>
      </c>
      <c r="W4343" t="str">
        <f t="shared" si="1677"/>
        <v>Very Low</v>
      </c>
      <c r="X4343">
        <v>4968</v>
      </c>
      <c r="Y4343" t="str">
        <f t="shared" si="1678"/>
        <v>Low</v>
      </c>
      <c r="Z4343" t="s">
        <v>1707</v>
      </c>
      <c r="AA4343">
        <v>1</v>
      </c>
      <c r="AB4343" t="str">
        <f t="shared" si="1679"/>
        <v>Solo Star Poster</v>
      </c>
      <c r="AC4343" t="str">
        <f>AC4342</f>
        <v>zombie|zombie spoof</v>
      </c>
      <c r="AD4343" t="s">
        <v>20563</v>
      </c>
      <c r="AE4343">
        <v>22</v>
      </c>
      <c r="AF4343" t="str">
        <f t="shared" si="1680"/>
        <v>Very Low</v>
      </c>
      <c r="AG4343" t="s">
        <v>9</v>
      </c>
      <c r="AH4343" t="s">
        <v>10</v>
      </c>
      <c r="AI4343" t="str">
        <f>AI4342</f>
        <v>R</v>
      </c>
      <c r="AJ4343" t="str">
        <f t="shared" si="1681"/>
        <v>Adult</v>
      </c>
      <c r="AK4343">
        <v>2000000</v>
      </c>
      <c r="AL4343" t="str">
        <f t="shared" si="1682"/>
        <v>Low Budget</v>
      </c>
      <c r="AM4343">
        <v>2015</v>
      </c>
      <c r="AN4343">
        <f t="shared" si="1683"/>
        <v>10</v>
      </c>
      <c r="AO4343" t="str">
        <f t="shared" si="1684"/>
        <v>Modern Classic</v>
      </c>
      <c r="AP4343">
        <v>860</v>
      </c>
      <c r="AQ4343" t="str">
        <f t="shared" si="1685"/>
        <v>Very Low</v>
      </c>
      <c r="AR4343">
        <v>4.5</v>
      </c>
      <c r="AS4343" t="str">
        <f t="shared" si="1686"/>
        <v>Poor</v>
      </c>
      <c r="AT4343">
        <f t="shared" si="1699"/>
        <v>1.85</v>
      </c>
      <c r="AU4343" t="str">
        <f t="shared" si="1687"/>
        <v>HDTV / Widescreen</v>
      </c>
      <c r="AV4343">
        <v>0</v>
      </c>
      <c r="AW4343" t="str">
        <f t="shared" si="1688"/>
        <v>Very Low</v>
      </c>
    </row>
    <row r="4344" spans="1:49" x14ac:dyDescent="0.3">
      <c r="A4344" t="s">
        <v>0</v>
      </c>
      <c r="B4344" t="s">
        <v>20564</v>
      </c>
      <c r="C4344">
        <v>18</v>
      </c>
      <c r="D4344" t="str">
        <f t="shared" si="1668"/>
        <v>Very Low</v>
      </c>
      <c r="E4344">
        <v>92</v>
      </c>
      <c r="F4344" t="str">
        <f t="shared" si="1669"/>
        <v>1h 32m</v>
      </c>
      <c r="G4344" t="str">
        <f t="shared" si="1670"/>
        <v>Standard Movie</v>
      </c>
      <c r="H4344">
        <v>3</v>
      </c>
      <c r="I4344" t="str">
        <f t="shared" si="1671"/>
        <v>Very Low</v>
      </c>
      <c r="J4344">
        <v>412</v>
      </c>
      <c r="K4344" t="str">
        <f t="shared" si="1672"/>
        <v>Very Low</v>
      </c>
      <c r="L4344" t="s">
        <v>20565</v>
      </c>
      <c r="M4344">
        <v>11000</v>
      </c>
      <c r="N4344" t="str">
        <f t="shared" si="1673"/>
        <v>Medium</v>
      </c>
      <c r="O4344">
        <f t="shared" si="1698"/>
        <v>4556</v>
      </c>
      <c r="P4344" t="str">
        <f t="shared" si="1674"/>
        <v>Flop</v>
      </c>
      <c r="Q4344" t="s">
        <v>10384</v>
      </c>
      <c r="R4344" t="str">
        <f t="shared" si="1675"/>
        <v>Thriller</v>
      </c>
      <c r="S4344">
        <f t="shared" si="1676"/>
        <v>1</v>
      </c>
      <c r="T4344" t="s">
        <v>20566</v>
      </c>
      <c r="U4344" t="s">
        <v>20567</v>
      </c>
      <c r="V4344">
        <v>838</v>
      </c>
      <c r="W4344" t="str">
        <f t="shared" si="1677"/>
        <v>Very Low</v>
      </c>
      <c r="X4344">
        <v>13583</v>
      </c>
      <c r="Y4344" t="str">
        <f t="shared" si="1678"/>
        <v>Medium</v>
      </c>
      <c r="Z4344" t="s">
        <v>20568</v>
      </c>
      <c r="AA4344">
        <v>0</v>
      </c>
      <c r="AB4344" t="str">
        <f t="shared" si="1679"/>
        <v>Symbolic Poster</v>
      </c>
      <c r="AC4344" t="s">
        <v>20569</v>
      </c>
      <c r="AD4344" t="s">
        <v>20570</v>
      </c>
      <c r="AE4344">
        <v>17</v>
      </c>
      <c r="AF4344" t="str">
        <f t="shared" si="1680"/>
        <v>Very Low</v>
      </c>
      <c r="AG4344" t="s">
        <v>9</v>
      </c>
      <c r="AH4344" t="s">
        <v>10</v>
      </c>
      <c r="AI4344" t="s">
        <v>4801</v>
      </c>
      <c r="AJ4344" t="str">
        <f t="shared" si="1681"/>
        <v>No Rating</v>
      </c>
      <c r="AK4344">
        <v>2000000</v>
      </c>
      <c r="AL4344" t="str">
        <f t="shared" si="1682"/>
        <v>Low Budget</v>
      </c>
      <c r="AM4344">
        <v>2015</v>
      </c>
      <c r="AN4344">
        <f t="shared" si="1683"/>
        <v>10</v>
      </c>
      <c r="AO4344" t="str">
        <f t="shared" si="1684"/>
        <v>Modern Classic</v>
      </c>
      <c r="AP4344">
        <v>1000</v>
      </c>
      <c r="AQ4344" t="str">
        <f t="shared" si="1685"/>
        <v>Very Low</v>
      </c>
      <c r="AR4344">
        <v>3.4</v>
      </c>
      <c r="AS4344" t="str">
        <f t="shared" si="1686"/>
        <v>Very Poor</v>
      </c>
      <c r="AT4344">
        <f t="shared" si="1699"/>
        <v>1.85</v>
      </c>
      <c r="AU4344" t="str">
        <f t="shared" si="1687"/>
        <v>HDTV / Widescreen</v>
      </c>
      <c r="AV4344">
        <v>728</v>
      </c>
      <c r="AW4344" t="str">
        <f t="shared" si="1688"/>
        <v>Very Low</v>
      </c>
    </row>
    <row r="4345" spans="1:49" x14ac:dyDescent="0.3">
      <c r="A4345" t="s">
        <v>718</v>
      </c>
      <c r="B4345" t="s">
        <v>20571</v>
      </c>
      <c r="C4345">
        <v>45</v>
      </c>
      <c r="D4345" t="str">
        <f t="shared" si="1668"/>
        <v>Very Low</v>
      </c>
      <c r="E4345">
        <v>99</v>
      </c>
      <c r="F4345" t="str">
        <f t="shared" si="1669"/>
        <v>1h 39m</v>
      </c>
      <c r="G4345" t="str">
        <f t="shared" si="1670"/>
        <v>Standard Movie</v>
      </c>
      <c r="H4345">
        <v>28</v>
      </c>
      <c r="I4345" t="str">
        <f t="shared" si="1671"/>
        <v>Very Low</v>
      </c>
      <c r="J4345">
        <v>223</v>
      </c>
      <c r="K4345" t="str">
        <f t="shared" si="1672"/>
        <v>Very Low</v>
      </c>
      <c r="L4345" t="s">
        <v>5979</v>
      </c>
      <c r="M4345">
        <v>18000</v>
      </c>
      <c r="N4345" t="str">
        <f t="shared" si="1673"/>
        <v>Medium</v>
      </c>
      <c r="O4345">
        <v>4600000</v>
      </c>
      <c r="P4345" t="str">
        <f t="shared" si="1674"/>
        <v>Flop</v>
      </c>
      <c r="Q4345" t="s">
        <v>1906</v>
      </c>
      <c r="R4345" t="str">
        <f t="shared" si="1675"/>
        <v>Crime</v>
      </c>
      <c r="S4345">
        <f t="shared" si="1676"/>
        <v>2</v>
      </c>
      <c r="T4345" t="s">
        <v>559</v>
      </c>
      <c r="U4345" t="s">
        <v>20572</v>
      </c>
      <c r="V4345">
        <v>11763</v>
      </c>
      <c r="W4345" t="str">
        <f t="shared" si="1677"/>
        <v>Low</v>
      </c>
      <c r="X4345">
        <v>19649</v>
      </c>
      <c r="Y4345" t="str">
        <f t="shared" si="1678"/>
        <v>Medium</v>
      </c>
      <c r="Z4345" t="s">
        <v>6570</v>
      </c>
      <c r="AA4345">
        <v>2</v>
      </c>
      <c r="AB4345" t="str">
        <f t="shared" si="1679"/>
        <v>Duo/Trio Poster</v>
      </c>
      <c r="AC4345" t="s">
        <v>20573</v>
      </c>
      <c r="AD4345" t="s">
        <v>20574</v>
      </c>
      <c r="AE4345">
        <v>111</v>
      </c>
      <c r="AF4345" t="str">
        <f t="shared" si="1680"/>
        <v>Very Low</v>
      </c>
      <c r="AG4345" t="s">
        <v>9</v>
      </c>
      <c r="AH4345" t="s">
        <v>10</v>
      </c>
      <c r="AI4345" t="s">
        <v>556</v>
      </c>
      <c r="AJ4345" t="str">
        <f t="shared" si="1681"/>
        <v>Adult</v>
      </c>
      <c r="AK4345">
        <v>1900000</v>
      </c>
      <c r="AL4345" t="str">
        <f t="shared" si="1682"/>
        <v>Low Budget</v>
      </c>
      <c r="AM4345">
        <v>1986</v>
      </c>
      <c r="AN4345">
        <f t="shared" si="1683"/>
        <v>39</v>
      </c>
      <c r="AO4345" t="str">
        <f t="shared" si="1684"/>
        <v>Old Classic</v>
      </c>
      <c r="AP4345">
        <v>1000</v>
      </c>
      <c r="AQ4345" t="str">
        <f t="shared" si="1685"/>
        <v>Very Low</v>
      </c>
      <c r="AR4345">
        <v>7.1</v>
      </c>
      <c r="AS4345" t="str">
        <f t="shared" si="1686"/>
        <v>Good</v>
      </c>
      <c r="AT4345">
        <v>1.85</v>
      </c>
      <c r="AU4345" t="str">
        <f t="shared" si="1687"/>
        <v>HDTV / Widescreen</v>
      </c>
      <c r="AV4345">
        <v>0</v>
      </c>
      <c r="AW4345" t="str">
        <f t="shared" si="1688"/>
        <v>Very Low</v>
      </c>
    </row>
    <row r="4346" spans="1:49" x14ac:dyDescent="0.3">
      <c r="A4346" t="s">
        <v>0</v>
      </c>
      <c r="B4346" t="s">
        <v>13748</v>
      </c>
      <c r="C4346">
        <v>60</v>
      </c>
      <c r="D4346" t="str">
        <f t="shared" si="1668"/>
        <v>Low</v>
      </c>
      <c r="E4346">
        <v>103</v>
      </c>
      <c r="F4346" t="str">
        <f t="shared" si="1669"/>
        <v>1h 43m</v>
      </c>
      <c r="G4346" t="str">
        <f t="shared" si="1670"/>
        <v>Standard Movie</v>
      </c>
      <c r="H4346">
        <v>35</v>
      </c>
      <c r="I4346" t="str">
        <f t="shared" si="1671"/>
        <v>Very Low</v>
      </c>
      <c r="J4346">
        <v>482</v>
      </c>
      <c r="K4346" t="str">
        <f t="shared" si="1672"/>
        <v>Very Low</v>
      </c>
      <c r="L4346" t="s">
        <v>2491</v>
      </c>
      <c r="M4346">
        <v>548</v>
      </c>
      <c r="N4346" t="str">
        <f t="shared" si="1673"/>
        <v>Low</v>
      </c>
      <c r="O4346">
        <v>1420578</v>
      </c>
      <c r="P4346" t="str">
        <f t="shared" si="1674"/>
        <v>Flop</v>
      </c>
      <c r="Q4346" t="s">
        <v>5295</v>
      </c>
      <c r="R4346" t="str">
        <f t="shared" si="1675"/>
        <v>Drama</v>
      </c>
      <c r="S4346">
        <f t="shared" si="1676"/>
        <v>2</v>
      </c>
      <c r="T4346" t="s">
        <v>3173</v>
      </c>
      <c r="U4346" t="s">
        <v>20575</v>
      </c>
      <c r="V4346">
        <v>4894</v>
      </c>
      <c r="W4346" t="str">
        <f t="shared" si="1677"/>
        <v>Very Low</v>
      </c>
      <c r="X4346">
        <v>2389</v>
      </c>
      <c r="Y4346" t="str">
        <f t="shared" si="1678"/>
        <v>Low</v>
      </c>
      <c r="Z4346" t="s">
        <v>5562</v>
      </c>
      <c r="AA4346">
        <v>0</v>
      </c>
      <c r="AB4346" t="str">
        <f t="shared" si="1679"/>
        <v>Symbolic Poster</v>
      </c>
      <c r="AC4346" t="s">
        <v>20576</v>
      </c>
      <c r="AD4346" t="s">
        <v>20577</v>
      </c>
      <c r="AE4346">
        <v>122</v>
      </c>
      <c r="AF4346" t="str">
        <f t="shared" si="1680"/>
        <v>Very Low</v>
      </c>
      <c r="AG4346" t="s">
        <v>9</v>
      </c>
      <c r="AH4346" t="s">
        <v>10</v>
      </c>
      <c r="AI4346" t="s">
        <v>11</v>
      </c>
      <c r="AJ4346" t="str">
        <f t="shared" si="1681"/>
        <v>Teen</v>
      </c>
      <c r="AK4346">
        <v>1900000</v>
      </c>
      <c r="AL4346" t="str">
        <f t="shared" si="1682"/>
        <v>Low Budget</v>
      </c>
      <c r="AM4346">
        <v>2003</v>
      </c>
      <c r="AN4346">
        <f t="shared" si="1683"/>
        <v>22</v>
      </c>
      <c r="AO4346" t="str">
        <f t="shared" si="1684"/>
        <v>Old Classic</v>
      </c>
      <c r="AP4346">
        <v>495</v>
      </c>
      <c r="AQ4346" t="str">
        <f t="shared" si="1685"/>
        <v>Very Low</v>
      </c>
      <c r="AR4346">
        <v>6.4</v>
      </c>
      <c r="AS4346" t="str">
        <f t="shared" si="1686"/>
        <v>Average</v>
      </c>
      <c r="AT4346">
        <v>2.35</v>
      </c>
      <c r="AU4346" t="str">
        <f t="shared" si="1687"/>
        <v>Cinematic Widescreen</v>
      </c>
      <c r="AV4346">
        <v>298</v>
      </c>
      <c r="AW4346" t="str">
        <f t="shared" si="1688"/>
        <v>Very Low</v>
      </c>
    </row>
    <row r="4347" spans="1:49" x14ac:dyDescent="0.3">
      <c r="A4347" t="s">
        <v>0</v>
      </c>
      <c r="B4347" t="s">
        <v>17257</v>
      </c>
      <c r="C4347">
        <v>23</v>
      </c>
      <c r="D4347" t="str">
        <f t="shared" si="1668"/>
        <v>Very Low</v>
      </c>
      <c r="E4347">
        <v>90</v>
      </c>
      <c r="F4347" t="str">
        <f t="shared" si="1669"/>
        <v>1h 30m</v>
      </c>
      <c r="G4347" t="str">
        <f t="shared" si="1670"/>
        <v>Standard Movie</v>
      </c>
      <c r="H4347">
        <v>58</v>
      </c>
      <c r="I4347" t="str">
        <f t="shared" si="1671"/>
        <v>Very Low</v>
      </c>
      <c r="J4347">
        <v>164</v>
      </c>
      <c r="K4347" t="str">
        <f t="shared" si="1672"/>
        <v>Very Low</v>
      </c>
      <c r="L4347" t="s">
        <v>20578</v>
      </c>
      <c r="M4347">
        <v>405</v>
      </c>
      <c r="N4347" t="str">
        <f t="shared" si="1673"/>
        <v>Low</v>
      </c>
      <c r="O4347">
        <f>O4346</f>
        <v>1420578</v>
      </c>
      <c r="P4347" t="str">
        <f t="shared" si="1674"/>
        <v>Flop</v>
      </c>
      <c r="Q4347" t="s">
        <v>31</v>
      </c>
      <c r="R4347" t="str">
        <f t="shared" si="1675"/>
        <v>Action</v>
      </c>
      <c r="S4347">
        <f t="shared" si="1676"/>
        <v>2</v>
      </c>
      <c r="T4347" t="s">
        <v>20579</v>
      </c>
      <c r="U4347" t="s">
        <v>20580</v>
      </c>
      <c r="V4347">
        <v>2032</v>
      </c>
      <c r="W4347" t="str">
        <f t="shared" si="1677"/>
        <v>Very Low</v>
      </c>
      <c r="X4347">
        <v>1204</v>
      </c>
      <c r="Y4347" t="str">
        <f t="shared" si="1678"/>
        <v>Low</v>
      </c>
      <c r="Z4347" t="s">
        <v>20581</v>
      </c>
      <c r="AA4347">
        <v>2</v>
      </c>
      <c r="AB4347" t="str">
        <f t="shared" si="1679"/>
        <v>Duo/Trio Poster</v>
      </c>
      <c r="AC4347" t="s">
        <v>20582</v>
      </c>
      <c r="AD4347" t="s">
        <v>20583</v>
      </c>
      <c r="AE4347">
        <v>15</v>
      </c>
      <c r="AF4347" t="str">
        <f t="shared" si="1680"/>
        <v>Very Low</v>
      </c>
      <c r="AG4347" t="s">
        <v>9</v>
      </c>
      <c r="AH4347" t="s">
        <v>10</v>
      </c>
      <c r="AI4347" t="s">
        <v>556</v>
      </c>
      <c r="AJ4347" t="str">
        <f t="shared" si="1681"/>
        <v>Adult</v>
      </c>
      <c r="AK4347">
        <v>1950000</v>
      </c>
      <c r="AL4347" t="str">
        <f t="shared" si="1682"/>
        <v>Low Budget</v>
      </c>
      <c r="AM4347">
        <v>2015</v>
      </c>
      <c r="AN4347">
        <f t="shared" si="1683"/>
        <v>10</v>
      </c>
      <c r="AO4347" t="str">
        <f t="shared" si="1684"/>
        <v>Modern Classic</v>
      </c>
      <c r="AP4347">
        <v>217</v>
      </c>
      <c r="AQ4347" t="str">
        <f t="shared" si="1685"/>
        <v>Very Low</v>
      </c>
      <c r="AR4347">
        <v>5.2</v>
      </c>
      <c r="AS4347" t="str">
        <f t="shared" si="1686"/>
        <v>Below Average</v>
      </c>
      <c r="AT4347">
        <v>1.78</v>
      </c>
      <c r="AU4347" t="str">
        <f t="shared" si="1687"/>
        <v>HDTV / Widescreen</v>
      </c>
      <c r="AV4347">
        <v>620</v>
      </c>
      <c r="AW4347" t="str">
        <f t="shared" si="1688"/>
        <v>Very Low</v>
      </c>
    </row>
    <row r="4348" spans="1:49" x14ac:dyDescent="0.3">
      <c r="A4348" t="s">
        <v>0</v>
      </c>
      <c r="B4348" t="s">
        <v>12056</v>
      </c>
      <c r="C4348">
        <v>363</v>
      </c>
      <c r="D4348" t="str">
        <f t="shared" si="1668"/>
        <v>Medium</v>
      </c>
      <c r="E4348">
        <v>95</v>
      </c>
      <c r="F4348" t="str">
        <f t="shared" si="1669"/>
        <v>1h 35m</v>
      </c>
      <c r="G4348" t="str">
        <f t="shared" si="1670"/>
        <v>Standard Movie</v>
      </c>
      <c r="H4348">
        <v>89</v>
      </c>
      <c r="I4348" t="str">
        <f t="shared" si="1671"/>
        <v>Very Low</v>
      </c>
      <c r="J4348">
        <v>263</v>
      </c>
      <c r="K4348" t="str">
        <f t="shared" si="1672"/>
        <v>Very Low</v>
      </c>
      <c r="L4348" t="s">
        <v>3676</v>
      </c>
      <c r="M4348">
        <v>16000</v>
      </c>
      <c r="N4348" t="str">
        <f t="shared" si="1673"/>
        <v>Medium</v>
      </c>
      <c r="O4348">
        <v>1028658</v>
      </c>
      <c r="P4348" t="str">
        <f t="shared" si="1674"/>
        <v>Flop</v>
      </c>
      <c r="Q4348" t="s">
        <v>1895</v>
      </c>
      <c r="R4348" t="str">
        <f t="shared" si="1675"/>
        <v>Drama</v>
      </c>
      <c r="S4348">
        <f t="shared" si="1676"/>
        <v>3</v>
      </c>
      <c r="T4348" t="s">
        <v>286</v>
      </c>
      <c r="U4348" t="s">
        <v>20584</v>
      </c>
      <c r="V4348">
        <v>118684</v>
      </c>
      <c r="W4348" t="str">
        <f t="shared" si="1677"/>
        <v>Medium</v>
      </c>
      <c r="X4348">
        <v>17471</v>
      </c>
      <c r="Y4348" t="str">
        <f t="shared" si="1678"/>
        <v>Medium</v>
      </c>
      <c r="Z4348" t="s">
        <v>20585</v>
      </c>
      <c r="AA4348">
        <v>0</v>
      </c>
      <c r="AB4348" t="str">
        <f t="shared" si="1679"/>
        <v>Symbolic Poster</v>
      </c>
      <c r="AC4348" t="s">
        <v>20586</v>
      </c>
      <c r="AD4348" t="s">
        <v>20587</v>
      </c>
      <c r="AE4348">
        <v>447</v>
      </c>
      <c r="AF4348" t="str">
        <f t="shared" si="1680"/>
        <v>Very Low</v>
      </c>
      <c r="AG4348" t="s">
        <v>9</v>
      </c>
      <c r="AH4348" t="s">
        <v>3542</v>
      </c>
      <c r="AI4348" t="s">
        <v>556</v>
      </c>
      <c r="AJ4348" t="str">
        <f t="shared" si="1681"/>
        <v>Adult</v>
      </c>
      <c r="AK4348">
        <v>3000000</v>
      </c>
      <c r="AL4348" t="str">
        <f t="shared" si="1682"/>
        <v>Low Budget</v>
      </c>
      <c r="AM4348">
        <v>2010</v>
      </c>
      <c r="AN4348">
        <f t="shared" si="1683"/>
        <v>15</v>
      </c>
      <c r="AO4348" t="str">
        <f t="shared" si="1684"/>
        <v>Modern Classic</v>
      </c>
      <c r="AP4348">
        <v>517</v>
      </c>
      <c r="AQ4348" t="str">
        <f t="shared" si="1685"/>
        <v>Very Low</v>
      </c>
      <c r="AR4348">
        <v>7</v>
      </c>
      <c r="AS4348" t="str">
        <f t="shared" si="1686"/>
        <v>Good</v>
      </c>
      <c r="AT4348">
        <v>2.35</v>
      </c>
      <c r="AU4348" t="str">
        <f t="shared" si="1687"/>
        <v>Cinematic Widescreen</v>
      </c>
      <c r="AV4348">
        <v>24000</v>
      </c>
      <c r="AW4348" t="str">
        <f t="shared" si="1688"/>
        <v>Medium</v>
      </c>
    </row>
    <row r="4349" spans="1:49" x14ac:dyDescent="0.3">
      <c r="A4349" t="s">
        <v>0</v>
      </c>
      <c r="B4349" t="s">
        <v>20588</v>
      </c>
      <c r="C4349">
        <v>249</v>
      </c>
      <c r="D4349" t="str">
        <f t="shared" si="1668"/>
        <v>Medium</v>
      </c>
      <c r="E4349">
        <v>97</v>
      </c>
      <c r="F4349" t="str">
        <f t="shared" si="1669"/>
        <v>1h 37m</v>
      </c>
      <c r="G4349" t="str">
        <f t="shared" si="1670"/>
        <v>Standard Movie</v>
      </c>
      <c r="H4349">
        <v>0</v>
      </c>
      <c r="I4349" t="str">
        <f t="shared" si="1671"/>
        <v>Very Low</v>
      </c>
      <c r="J4349">
        <v>594</v>
      </c>
      <c r="K4349" t="str">
        <f t="shared" si="1672"/>
        <v>Very Low</v>
      </c>
      <c r="L4349" t="s">
        <v>2255</v>
      </c>
      <c r="M4349">
        <v>920</v>
      </c>
      <c r="N4349" t="str">
        <f t="shared" si="1673"/>
        <v>Low</v>
      </c>
      <c r="O4349">
        <v>466702</v>
      </c>
      <c r="P4349" t="str">
        <f t="shared" si="1674"/>
        <v>Flop</v>
      </c>
      <c r="Q4349" t="s">
        <v>1386</v>
      </c>
      <c r="R4349" t="str">
        <f t="shared" si="1675"/>
        <v>Comedy</v>
      </c>
      <c r="S4349">
        <f t="shared" si="1676"/>
        <v>3</v>
      </c>
      <c r="T4349" t="s">
        <v>5017</v>
      </c>
      <c r="U4349" t="s">
        <v>20589</v>
      </c>
      <c r="V4349">
        <v>65877</v>
      </c>
      <c r="W4349" t="str">
        <f t="shared" si="1677"/>
        <v>Medium</v>
      </c>
      <c r="X4349">
        <v>3275</v>
      </c>
      <c r="Y4349" t="str">
        <f t="shared" si="1678"/>
        <v>Low</v>
      </c>
      <c r="Z4349" t="s">
        <v>4696</v>
      </c>
      <c r="AA4349">
        <v>1</v>
      </c>
      <c r="AB4349" t="str">
        <f t="shared" si="1679"/>
        <v>Solo Star Poster</v>
      </c>
      <c r="AC4349" t="s">
        <v>20590</v>
      </c>
      <c r="AD4349" t="s">
        <v>20591</v>
      </c>
      <c r="AE4349">
        <v>100</v>
      </c>
      <c r="AF4349" t="str">
        <f t="shared" si="1680"/>
        <v>Very Low</v>
      </c>
      <c r="AG4349" t="s">
        <v>9</v>
      </c>
      <c r="AH4349" t="s">
        <v>28</v>
      </c>
      <c r="AI4349" t="s">
        <v>556</v>
      </c>
      <c r="AJ4349" t="str">
        <f t="shared" si="1681"/>
        <v>Adult</v>
      </c>
      <c r="AK4349">
        <f>AK4348</f>
        <v>3000000</v>
      </c>
      <c r="AL4349" t="str">
        <f t="shared" si="1682"/>
        <v>Low Budget</v>
      </c>
      <c r="AM4349">
        <v>2010</v>
      </c>
      <c r="AN4349">
        <f t="shared" si="1683"/>
        <v>15</v>
      </c>
      <c r="AO4349" t="str">
        <f t="shared" si="1684"/>
        <v>Modern Classic</v>
      </c>
      <c r="AP4349">
        <v>680</v>
      </c>
      <c r="AQ4349" t="str">
        <f t="shared" si="1685"/>
        <v>Very Low</v>
      </c>
      <c r="AR4349">
        <v>7.3</v>
      </c>
      <c r="AS4349" t="str">
        <f t="shared" si="1686"/>
        <v>Good</v>
      </c>
      <c r="AT4349">
        <v>1.85</v>
      </c>
      <c r="AU4349" t="str">
        <f t="shared" si="1687"/>
        <v>HDTV / Widescreen</v>
      </c>
      <c r="AV4349">
        <v>17000</v>
      </c>
      <c r="AW4349" t="str">
        <f t="shared" si="1688"/>
        <v>Medium</v>
      </c>
    </row>
    <row r="4350" spans="1:49" x14ac:dyDescent="0.3">
      <c r="A4350" t="s">
        <v>0</v>
      </c>
      <c r="B4350" t="s">
        <v>20592</v>
      </c>
      <c r="C4350">
        <v>68</v>
      </c>
      <c r="D4350" t="str">
        <f t="shared" si="1668"/>
        <v>Low</v>
      </c>
      <c r="E4350">
        <v>108</v>
      </c>
      <c r="F4350" t="str">
        <f t="shared" si="1669"/>
        <v>1h 48m</v>
      </c>
      <c r="G4350" t="str">
        <f t="shared" si="1670"/>
        <v>Standard Movie</v>
      </c>
      <c r="H4350">
        <v>63</v>
      </c>
      <c r="I4350" t="str">
        <f t="shared" si="1671"/>
        <v>Very Low</v>
      </c>
      <c r="J4350">
        <v>5</v>
      </c>
      <c r="K4350" t="str">
        <f t="shared" si="1672"/>
        <v>Very Low</v>
      </c>
      <c r="L4350" t="s">
        <v>20593</v>
      </c>
      <c r="M4350">
        <v>161</v>
      </c>
      <c r="N4350" t="str">
        <f t="shared" si="1673"/>
        <v>Low</v>
      </c>
      <c r="O4350">
        <f>O4349</f>
        <v>466702</v>
      </c>
      <c r="P4350" t="str">
        <f t="shared" si="1674"/>
        <v>Flop</v>
      </c>
      <c r="Q4350" t="s">
        <v>20594</v>
      </c>
      <c r="R4350" t="str">
        <f t="shared" si="1675"/>
        <v>Documentary</v>
      </c>
      <c r="S4350">
        <f t="shared" si="1676"/>
        <v>4</v>
      </c>
      <c r="T4350" t="s">
        <v>11085</v>
      </c>
      <c r="U4350" t="s">
        <v>20595</v>
      </c>
      <c r="V4350">
        <v>6678</v>
      </c>
      <c r="W4350" t="str">
        <f t="shared" si="1677"/>
        <v>Very Low</v>
      </c>
      <c r="X4350">
        <v>176</v>
      </c>
      <c r="Y4350" t="str">
        <f t="shared" si="1678"/>
        <v>Very Low</v>
      </c>
      <c r="Z4350" t="s">
        <v>20596</v>
      </c>
      <c r="AA4350">
        <v>0</v>
      </c>
      <c r="AB4350" t="str">
        <f t="shared" si="1679"/>
        <v>Symbolic Poster</v>
      </c>
      <c r="AC4350" t="str">
        <f>AC4349</f>
        <v>15 year old|school|teen comedy|teen movie|virginity</v>
      </c>
      <c r="AD4350" t="s">
        <v>20597</v>
      </c>
      <c r="AE4350">
        <v>42</v>
      </c>
      <c r="AF4350" t="str">
        <f t="shared" si="1680"/>
        <v>Very Low</v>
      </c>
      <c r="AG4350" t="s">
        <v>15921</v>
      </c>
      <c r="AH4350" t="s">
        <v>20598</v>
      </c>
      <c r="AI4350" t="s">
        <v>4801</v>
      </c>
      <c r="AJ4350" t="str">
        <f t="shared" si="1681"/>
        <v>No Rating</v>
      </c>
      <c r="AK4350">
        <v>1500000</v>
      </c>
      <c r="AL4350" t="str">
        <f t="shared" si="1682"/>
        <v>Low Budget</v>
      </c>
      <c r="AM4350">
        <v>2013</v>
      </c>
      <c r="AN4350">
        <f t="shared" si="1683"/>
        <v>12</v>
      </c>
      <c r="AO4350" t="str">
        <f t="shared" si="1684"/>
        <v>Modern Classic</v>
      </c>
      <c r="AP4350">
        <v>10</v>
      </c>
      <c r="AQ4350" t="str">
        <f t="shared" si="1685"/>
        <v>Very Low</v>
      </c>
      <c r="AR4350">
        <v>8.1</v>
      </c>
      <c r="AS4350" t="str">
        <f t="shared" si="1686"/>
        <v>Excellent</v>
      </c>
      <c r="AT4350">
        <v>1.85</v>
      </c>
      <c r="AU4350" t="str">
        <f t="shared" si="1687"/>
        <v>HDTV / Widescreen</v>
      </c>
      <c r="AV4350">
        <v>0</v>
      </c>
      <c r="AW4350" t="str">
        <f t="shared" si="1688"/>
        <v>Very Low</v>
      </c>
    </row>
    <row r="4351" spans="1:49" x14ac:dyDescent="0.3">
      <c r="A4351" t="s">
        <v>0</v>
      </c>
      <c r="B4351" t="s">
        <v>20599</v>
      </c>
      <c r="C4351">
        <v>14</v>
      </c>
      <c r="D4351" t="str">
        <f t="shared" si="1668"/>
        <v>Very Low</v>
      </c>
      <c r="E4351">
        <v>95</v>
      </c>
      <c r="F4351" t="str">
        <f t="shared" si="1669"/>
        <v>1h 35m</v>
      </c>
      <c r="G4351" t="str">
        <f t="shared" si="1670"/>
        <v>Standard Movie</v>
      </c>
      <c r="H4351">
        <v>0</v>
      </c>
      <c r="I4351" t="str">
        <f t="shared" si="1671"/>
        <v>Very Low</v>
      </c>
      <c r="J4351">
        <v>164</v>
      </c>
      <c r="K4351" t="str">
        <f t="shared" si="1672"/>
        <v>Very Low</v>
      </c>
      <c r="L4351" t="s">
        <v>20600</v>
      </c>
      <c r="M4351">
        <v>533</v>
      </c>
      <c r="N4351" t="str">
        <f t="shared" si="1673"/>
        <v>Low</v>
      </c>
      <c r="O4351">
        <v>18435</v>
      </c>
      <c r="P4351" t="str">
        <f t="shared" si="1674"/>
        <v>Flop</v>
      </c>
      <c r="Q4351" t="s">
        <v>3380</v>
      </c>
      <c r="R4351" t="str">
        <f t="shared" si="1675"/>
        <v>Drama</v>
      </c>
      <c r="S4351">
        <f t="shared" si="1676"/>
        <v>1</v>
      </c>
      <c r="T4351" t="s">
        <v>20601</v>
      </c>
      <c r="U4351" t="s">
        <v>20602</v>
      </c>
      <c r="V4351">
        <v>1010</v>
      </c>
      <c r="W4351" t="str">
        <f t="shared" si="1677"/>
        <v>Very Low</v>
      </c>
      <c r="X4351">
        <v>1082</v>
      </c>
      <c r="Y4351" t="str">
        <f t="shared" si="1678"/>
        <v>Low</v>
      </c>
      <c r="Z4351" t="s">
        <v>5951</v>
      </c>
      <c r="AA4351">
        <v>5</v>
      </c>
      <c r="AB4351" t="str">
        <f t="shared" si="1679"/>
        <v>Ensemble Poster</v>
      </c>
      <c r="AC4351" t="s">
        <v>20603</v>
      </c>
      <c r="AD4351" t="s">
        <v>20604</v>
      </c>
      <c r="AE4351">
        <v>15</v>
      </c>
      <c r="AF4351" t="str">
        <f t="shared" si="1680"/>
        <v>Very Low</v>
      </c>
      <c r="AG4351" t="s">
        <v>1435</v>
      </c>
      <c r="AH4351" t="s">
        <v>1436</v>
      </c>
      <c r="AI4351" t="s">
        <v>5584</v>
      </c>
      <c r="AJ4351" t="str">
        <f t="shared" si="1681"/>
        <v>Other/Unknown</v>
      </c>
      <c r="AK4351">
        <v>1400000</v>
      </c>
      <c r="AL4351" t="str">
        <f t="shared" si="1682"/>
        <v>Low Budget</v>
      </c>
      <c r="AM4351">
        <v>2006</v>
      </c>
      <c r="AN4351">
        <f t="shared" si="1683"/>
        <v>19</v>
      </c>
      <c r="AO4351" t="str">
        <f t="shared" si="1684"/>
        <v>Old Classic</v>
      </c>
      <c r="AP4351">
        <v>323</v>
      </c>
      <c r="AQ4351" t="str">
        <f t="shared" si="1685"/>
        <v>Very Low</v>
      </c>
      <c r="AR4351">
        <v>5.8</v>
      </c>
      <c r="AS4351" t="str">
        <f t="shared" si="1686"/>
        <v>Below Average</v>
      </c>
      <c r="AT4351">
        <v>1.85</v>
      </c>
      <c r="AU4351" t="str">
        <f t="shared" si="1687"/>
        <v>HDTV / Widescreen</v>
      </c>
      <c r="AV4351">
        <v>104</v>
      </c>
      <c r="AW4351" t="str">
        <f t="shared" si="1688"/>
        <v>Very Low</v>
      </c>
    </row>
    <row r="4352" spans="1:49" x14ac:dyDescent="0.3">
      <c r="A4352" t="s">
        <v>0</v>
      </c>
      <c r="B4352" t="s">
        <v>8388</v>
      </c>
      <c r="C4352">
        <v>359</v>
      </c>
      <c r="D4352" t="str">
        <f t="shared" si="1668"/>
        <v>Medium</v>
      </c>
      <c r="E4352">
        <v>100</v>
      </c>
      <c r="F4352" t="str">
        <f t="shared" si="1669"/>
        <v>1h 40m</v>
      </c>
      <c r="G4352" t="str">
        <f t="shared" si="1670"/>
        <v>Standard Movie</v>
      </c>
      <c r="H4352">
        <v>108</v>
      </c>
      <c r="I4352" t="str">
        <f t="shared" si="1671"/>
        <v>Very Low</v>
      </c>
      <c r="J4352">
        <v>534</v>
      </c>
      <c r="K4352" t="str">
        <f t="shared" si="1672"/>
        <v>Very Low</v>
      </c>
      <c r="L4352" t="s">
        <v>205</v>
      </c>
      <c r="M4352">
        <v>17000</v>
      </c>
      <c r="N4352" t="str">
        <f t="shared" si="1673"/>
        <v>Medium</v>
      </c>
      <c r="O4352">
        <v>35266619</v>
      </c>
      <c r="P4352" t="str">
        <f t="shared" si="1674"/>
        <v>Average</v>
      </c>
      <c r="Q4352" t="s">
        <v>5022</v>
      </c>
      <c r="R4352" t="str">
        <f t="shared" si="1675"/>
        <v>Drama</v>
      </c>
      <c r="S4352">
        <f t="shared" si="1676"/>
        <v>3</v>
      </c>
      <c r="T4352" t="s">
        <v>460</v>
      </c>
      <c r="U4352" t="s">
        <v>8389</v>
      </c>
      <c r="V4352">
        <v>108248</v>
      </c>
      <c r="W4352" t="str">
        <f t="shared" si="1677"/>
        <v>Medium</v>
      </c>
      <c r="X4352">
        <v>20051</v>
      </c>
      <c r="Y4352" t="str">
        <f t="shared" si="1678"/>
        <v>Medium</v>
      </c>
      <c r="Z4352" t="s">
        <v>7906</v>
      </c>
      <c r="AA4352">
        <v>1</v>
      </c>
      <c r="AB4352" t="str">
        <f t="shared" si="1679"/>
        <v>Solo Star Poster</v>
      </c>
      <c r="AC4352" t="s">
        <v>8390</v>
      </c>
      <c r="AD4352" t="s">
        <v>8391</v>
      </c>
      <c r="AE4352">
        <v>371</v>
      </c>
      <c r="AF4352" t="str">
        <f t="shared" si="1680"/>
        <v>Very Low</v>
      </c>
      <c r="AG4352" t="s">
        <v>9</v>
      </c>
      <c r="AH4352" t="s">
        <v>10</v>
      </c>
      <c r="AI4352" t="s">
        <v>556</v>
      </c>
      <c r="AJ4352" t="str">
        <f t="shared" si="1681"/>
        <v>Adult</v>
      </c>
      <c r="AK4352">
        <v>30000000</v>
      </c>
      <c r="AL4352" t="str">
        <f t="shared" si="1682"/>
        <v>Medium Budget</v>
      </c>
      <c r="AM4352">
        <v>2013</v>
      </c>
      <c r="AN4352">
        <f t="shared" si="1683"/>
        <v>12</v>
      </c>
      <c r="AO4352" t="str">
        <f t="shared" si="1684"/>
        <v>Modern Classic</v>
      </c>
      <c r="AP4352">
        <v>2000</v>
      </c>
      <c r="AQ4352" t="str">
        <f t="shared" si="1685"/>
        <v>Low</v>
      </c>
      <c r="AR4352">
        <v>5.9</v>
      </c>
      <c r="AS4352" t="str">
        <f t="shared" si="1686"/>
        <v>Below Average</v>
      </c>
      <c r="AT4352">
        <v>2.35</v>
      </c>
      <c r="AU4352" t="str">
        <f t="shared" si="1687"/>
        <v>Cinematic Widescreen</v>
      </c>
      <c r="AV4352">
        <v>39000</v>
      </c>
      <c r="AW4352" t="str">
        <f t="shared" si="1688"/>
        <v>Medium</v>
      </c>
    </row>
    <row r="4353" spans="1:49" x14ac:dyDescent="0.3">
      <c r="A4353" t="s">
        <v>0</v>
      </c>
      <c r="B4353" t="s">
        <v>20605</v>
      </c>
      <c r="C4353">
        <v>15</v>
      </c>
      <c r="D4353" t="str">
        <f t="shared" si="1668"/>
        <v>Very Low</v>
      </c>
      <c r="E4353">
        <v>160</v>
      </c>
      <c r="F4353" t="str">
        <f t="shared" si="1669"/>
        <v>2h 40m</v>
      </c>
      <c r="G4353" t="str">
        <f t="shared" si="1670"/>
        <v>Long Movie</v>
      </c>
      <c r="H4353">
        <v>168</v>
      </c>
      <c r="I4353" t="str">
        <f t="shared" si="1671"/>
        <v>Very Low</v>
      </c>
      <c r="J4353">
        <v>71</v>
      </c>
      <c r="K4353" t="str">
        <f t="shared" si="1672"/>
        <v>Very Low</v>
      </c>
      <c r="L4353" t="s">
        <v>20605</v>
      </c>
      <c r="M4353">
        <v>733</v>
      </c>
      <c r="N4353" t="str">
        <f t="shared" si="1673"/>
        <v>Low</v>
      </c>
      <c r="O4353">
        <v>95236</v>
      </c>
      <c r="P4353" t="str">
        <f t="shared" si="1674"/>
        <v>Flop</v>
      </c>
      <c r="Q4353" t="s">
        <v>18228</v>
      </c>
      <c r="R4353" t="str">
        <f t="shared" si="1675"/>
        <v>Drama</v>
      </c>
      <c r="S4353">
        <f t="shared" si="1676"/>
        <v>2</v>
      </c>
      <c r="T4353" t="s">
        <v>2552</v>
      </c>
      <c r="U4353" t="s">
        <v>20606</v>
      </c>
      <c r="V4353">
        <v>5018</v>
      </c>
      <c r="W4353" t="str">
        <f t="shared" si="1677"/>
        <v>Very Low</v>
      </c>
      <c r="X4353">
        <v>1182</v>
      </c>
      <c r="Y4353" t="str">
        <f t="shared" si="1678"/>
        <v>Low</v>
      </c>
      <c r="Z4353" t="s">
        <v>20607</v>
      </c>
      <c r="AA4353">
        <v>3</v>
      </c>
      <c r="AB4353" t="str">
        <f t="shared" si="1679"/>
        <v>Duo/Trio Poster</v>
      </c>
      <c r="AC4353" t="str">
        <f>AC4352</f>
        <v>outcast|prom|self injury|telekinesis|tragic event</v>
      </c>
      <c r="AD4353" t="s">
        <v>20608</v>
      </c>
      <c r="AE4353">
        <v>38</v>
      </c>
      <c r="AF4353" t="str">
        <f t="shared" si="1680"/>
        <v>Very Low</v>
      </c>
      <c r="AG4353" t="s">
        <v>5582</v>
      </c>
      <c r="AH4353" t="s">
        <v>5583</v>
      </c>
      <c r="AI4353" t="s">
        <v>4801</v>
      </c>
      <c r="AJ4353" t="str">
        <f t="shared" si="1681"/>
        <v>No Rating</v>
      </c>
      <c r="AK4353">
        <f>AK4352</f>
        <v>30000000</v>
      </c>
      <c r="AL4353" t="str">
        <f t="shared" si="1682"/>
        <v>Medium Budget</v>
      </c>
      <c r="AM4353">
        <v>2013</v>
      </c>
      <c r="AN4353">
        <f t="shared" si="1683"/>
        <v>12</v>
      </c>
      <c r="AO4353" t="str">
        <f t="shared" si="1684"/>
        <v>Modern Classic</v>
      </c>
      <c r="AP4353">
        <v>168</v>
      </c>
      <c r="AQ4353" t="str">
        <f t="shared" si="1685"/>
        <v>Very Low</v>
      </c>
      <c r="AR4353">
        <v>6.4</v>
      </c>
      <c r="AS4353" t="str">
        <f t="shared" si="1686"/>
        <v>Average</v>
      </c>
      <c r="AT4353">
        <f>AT4352</f>
        <v>2.35</v>
      </c>
      <c r="AU4353" t="str">
        <f t="shared" si="1687"/>
        <v>Cinematic Widescreen</v>
      </c>
      <c r="AV4353">
        <v>1000</v>
      </c>
      <c r="AW4353" t="str">
        <f t="shared" si="1688"/>
        <v>Very Low</v>
      </c>
    </row>
    <row r="4354" spans="1:49" x14ac:dyDescent="0.3">
      <c r="A4354" t="s">
        <v>0</v>
      </c>
      <c r="B4354" t="s">
        <v>6279</v>
      </c>
      <c r="C4354">
        <v>256</v>
      </c>
      <c r="D4354" t="str">
        <f t="shared" si="1668"/>
        <v>Medium</v>
      </c>
      <c r="E4354">
        <v>101</v>
      </c>
      <c r="F4354" t="str">
        <f t="shared" si="1669"/>
        <v>1h 41m</v>
      </c>
      <c r="G4354" t="str">
        <f t="shared" si="1670"/>
        <v>Standard Movie</v>
      </c>
      <c r="H4354">
        <v>0</v>
      </c>
      <c r="I4354" t="str">
        <f t="shared" si="1671"/>
        <v>Very Low</v>
      </c>
      <c r="J4354">
        <v>574</v>
      </c>
      <c r="K4354" t="str">
        <f t="shared" si="1672"/>
        <v>Very Low</v>
      </c>
      <c r="L4354" t="s">
        <v>7300</v>
      </c>
      <c r="M4354">
        <v>40000</v>
      </c>
      <c r="N4354" t="str">
        <f t="shared" si="1673"/>
        <v>Medium</v>
      </c>
      <c r="O4354">
        <v>26505000</v>
      </c>
      <c r="P4354" t="str">
        <f t="shared" si="1674"/>
        <v>Average</v>
      </c>
      <c r="Q4354" t="s">
        <v>6374</v>
      </c>
      <c r="R4354" t="str">
        <f t="shared" si="1675"/>
        <v>Horror</v>
      </c>
      <c r="S4354">
        <f t="shared" si="1676"/>
        <v>1</v>
      </c>
      <c r="T4354" t="s">
        <v>15</v>
      </c>
      <c r="U4354" t="s">
        <v>7301</v>
      </c>
      <c r="V4354">
        <v>149293</v>
      </c>
      <c r="W4354" t="str">
        <f t="shared" si="1677"/>
        <v>Medium</v>
      </c>
      <c r="X4354">
        <v>42918</v>
      </c>
      <c r="Y4354" t="str">
        <f t="shared" si="1678"/>
        <v>Medium</v>
      </c>
      <c r="Z4354" t="s">
        <v>7302</v>
      </c>
      <c r="AA4354">
        <v>1</v>
      </c>
      <c r="AB4354" t="str">
        <f t="shared" si="1679"/>
        <v>Solo Star Poster</v>
      </c>
      <c r="AC4354" t="s">
        <v>7303</v>
      </c>
      <c r="AD4354" t="s">
        <v>7304</v>
      </c>
      <c r="AE4354">
        <v>668</v>
      </c>
      <c r="AF4354" t="str">
        <f t="shared" si="1680"/>
        <v>Low</v>
      </c>
      <c r="AG4354" t="s">
        <v>9</v>
      </c>
      <c r="AH4354" t="s">
        <v>10</v>
      </c>
      <c r="AI4354" t="s">
        <v>7305</v>
      </c>
      <c r="AJ4354" t="str">
        <f t="shared" si="1681"/>
        <v>Other/Unknown</v>
      </c>
      <c r="AK4354">
        <v>1800000</v>
      </c>
      <c r="AL4354" t="str">
        <f t="shared" si="1682"/>
        <v>Low Budget</v>
      </c>
      <c r="AM4354">
        <v>1984</v>
      </c>
      <c r="AN4354">
        <f t="shared" si="1683"/>
        <v>41</v>
      </c>
      <c r="AO4354" t="str">
        <f t="shared" si="1684"/>
        <v>Old Classic</v>
      </c>
      <c r="AP4354">
        <v>852</v>
      </c>
      <c r="AQ4354" t="str">
        <f t="shared" si="1685"/>
        <v>Very Low</v>
      </c>
      <c r="AR4354">
        <v>7.5</v>
      </c>
      <c r="AS4354" t="str">
        <f t="shared" si="1686"/>
        <v>Good</v>
      </c>
      <c r="AT4354">
        <v>1.85</v>
      </c>
      <c r="AU4354" t="str">
        <f t="shared" si="1687"/>
        <v>HDTV / Widescreen</v>
      </c>
      <c r="AV4354">
        <v>10000</v>
      </c>
      <c r="AW4354" t="str">
        <f t="shared" si="1688"/>
        <v>Low</v>
      </c>
    </row>
    <row r="4355" spans="1:49" x14ac:dyDescent="0.3">
      <c r="A4355" t="s">
        <v>0</v>
      </c>
      <c r="B4355" t="s">
        <v>12778</v>
      </c>
      <c r="C4355">
        <v>194</v>
      </c>
      <c r="D4355" t="str">
        <f t="shared" ref="D4355:D4418" si="1700">IF(C4355&lt;=50,"Very Low",
IF(C4355&lt;=200,"Low",
IF(C4355&lt;=500,"Medium",
IF(C4355&lt;=1000,"High","Very High"))))</f>
        <v>Low</v>
      </c>
      <c r="E4355">
        <v>90</v>
      </c>
      <c r="F4355" t="str">
        <f t="shared" ref="F4355:F4418" si="1701">INT(E4355/60) &amp; "h " &amp; MOD(E4355,60) &amp; "m"</f>
        <v>1h 30m</v>
      </c>
      <c r="G4355" t="str">
        <f t="shared" ref="G4355:G4418" si="1702">IF(E4355&lt;60,"Short Film",IF(E4355&lt;90,"Featurette",IF(E4355&lt;=120,"Standard Movie",IF(E4355&lt;=180,"Long Movie","Epic"))))</f>
        <v>Standard Movie</v>
      </c>
      <c r="H4355">
        <v>120</v>
      </c>
      <c r="I4355" t="str">
        <f t="shared" ref="I4355:I4418" si="1703">IF(H4355&lt;=1000,"Very Low",IF(H4355&lt;=10000,"Low",IF(H4355&lt;=50000,"Medium",IF(H4355&lt;=200000,"High","Very High"))))</f>
        <v>Very Low</v>
      </c>
      <c r="J4355">
        <v>0</v>
      </c>
      <c r="K4355" t="str">
        <f t="shared" ref="K4355:K4418" si="1704">IF(J4355&lt;=1000,"Very Low",IF(J4355&lt;=10000,"Low",IF(J4355&lt;=50000,"Medium",IF(J4355&lt;=200000,"High","Very High"))))</f>
        <v>Very Low</v>
      </c>
      <c r="L4355" t="s">
        <v>20609</v>
      </c>
      <c r="M4355">
        <v>41</v>
      </c>
      <c r="N4355" t="str">
        <f t="shared" ref="N4355:N4418" si="1705">IF(A4355&lt;=1000,"Very Low",
IF(M4355&lt;=10000,"Low",IF(M4355&lt;=50000,"Medium",IF(M4355&lt;=200000,"High","Very High"))))</f>
        <v>Low</v>
      </c>
      <c r="O4355">
        <v>2957978</v>
      </c>
      <c r="P4355" t="str">
        <f t="shared" ref="P4355:P4418" si="1706">IF(AND(O4355&gt;=500000000),"Blockbuster",
IF(AND(O4355&gt;=200000000,O4355&lt;=499999999),"Superhit",
IF(AND(O4355&gt;=50000000,O4355&lt;=199999999),"Hit",
IF(AND(O4355&gt;=10000000,O4355&lt;=49999999),"Average",
IF(AND(O4355&lt;=10000000),"Flop","")))))</f>
        <v>Flop</v>
      </c>
      <c r="Q4355" t="s">
        <v>20610</v>
      </c>
      <c r="R4355" t="str">
        <f t="shared" ref="R4355:R4418" si="1707">LEFT(Q4355, FIND("|",Q4355&amp;"|")-1)</f>
        <v>Biography</v>
      </c>
      <c r="S4355">
        <f t="shared" ref="S4355:S4418" si="1708">LEN(Q4355)-LEN(SUBSTITUTE(Q4355,"|",""))+1</f>
        <v>5</v>
      </c>
      <c r="T4355" t="s">
        <v>20611</v>
      </c>
      <c r="U4355" t="s">
        <v>20612</v>
      </c>
      <c r="V4355">
        <v>40481</v>
      </c>
      <c r="W4355" t="str">
        <f t="shared" ref="W4355:W4418" si="1709">IF(V4355&lt;=10000,"Very Low",IF(V4355&lt;=50000,"Low",IF(V4355&lt;=200000,"Medium",IF(V4355&lt;=500000,"High","Very High"))))</f>
        <v>Low</v>
      </c>
      <c r="X4355">
        <v>68</v>
      </c>
      <c r="Y4355" t="str">
        <f t="shared" ref="Y4355:Y4418" si="1710">IF(X4355&lt;=1000,"Very Low",IF(X4355&lt;=10000,"Low",IF(X4355&lt;=50000,"Medium",IF(X4355&lt;=200000,"High","Very High"))))</f>
        <v>Very Low</v>
      </c>
      <c r="Z4355" t="s">
        <v>20613</v>
      </c>
      <c r="AA4355">
        <v>0</v>
      </c>
      <c r="AB4355" t="str">
        <f t="shared" ref="AB4355:AB4418" si="1711">IF(AA4355=0,"Symbolic Poster",IF(AA4355=1,"Solo Star Poster",IF(AA4355&lt;=3,"Duo/Trio Poster","Ensemble Poster")))</f>
        <v>Symbolic Poster</v>
      </c>
      <c r="AC4355" t="s">
        <v>20614</v>
      </c>
      <c r="AD4355" t="s">
        <v>20615</v>
      </c>
      <c r="AE4355">
        <v>134</v>
      </c>
      <c r="AF4355" t="str">
        <f t="shared" ref="AF4355:AF4418" si="1712">IF(AE4355&lt;=500,"Very Low",IF(AE4355&lt;=2000,"Low",IF(AE4355&lt;=5000,"Medium",IF(AE4355&lt;=15000,"High","Very High"))))</f>
        <v>Very Low</v>
      </c>
      <c r="AG4355" t="s">
        <v>9</v>
      </c>
      <c r="AH4355" t="s">
        <v>28</v>
      </c>
      <c r="AI4355" t="s">
        <v>11</v>
      </c>
      <c r="AJ4355" t="str">
        <f t="shared" ref="AJ4355:AJ4418" si="1713">IF(OR(AI4355="G",AI4355="PG",AI4355="U",AI4355="TV-Y",AI4355="TV-G"),"Family",IF(OR(AI4355="PG-13",AI4355="UA",AI4355="TV-14"),"Teen",IF(OR(AI4355="R",AI4355="NC-17",AI4355="A",AI4355="TV-MA"),"Adult",IF(AI4355="Not Rated","No Rating","Other/Unknown"))))</f>
        <v>Teen</v>
      </c>
      <c r="AK4355">
        <v>1000000</v>
      </c>
      <c r="AL4355" t="str">
        <f t="shared" ref="AL4355:AL4418" si="1714">IF(AK4355&gt;=200000000,"Very High Budget",
IF(AND(AK4355&gt;=100000000,AK4355&lt;=199999999),"High Budget",
IF(AND(AK4355&gt;=30000000,AK4355&lt;=99999999),"Medium Budget",
IF(AK4355&lt;30000000,"Low Budget",""))))</f>
        <v>Low Budget</v>
      </c>
      <c r="AM4355">
        <v>2008</v>
      </c>
      <c r="AN4355">
        <f t="shared" ref="AN4355:AN4418" si="1715">$AY$20-AM4355</f>
        <v>17</v>
      </c>
      <c r="AO4355" t="str">
        <f t="shared" ref="AO4355:AO4418" si="1716">IF(AN4355&lt;=5,"Recent",IF(AND(AN4355&gt;=6,AN4355&lt;=15),"Modern Classic",IF(AN4355&gt;15,"Old Classic","")))</f>
        <v>Old Classic</v>
      </c>
      <c r="AP4355">
        <v>27</v>
      </c>
      <c r="AQ4355" t="str">
        <f t="shared" ref="AQ4355:AQ4418" si="1717">IF(AP4355&lt;=1000,"Very Low",IF(AP4355&lt;=10000,"Low",IF(AP4355&lt;=50000,"Medium",IF(AP4355&lt;=200000,"High","Very High"))))</f>
        <v>Very Low</v>
      </c>
      <c r="AR4355">
        <v>7.8</v>
      </c>
      <c r="AS4355" t="str">
        <f t="shared" ref="AS4355:AS4418" si="1718">IF(AND(AR4355&gt;=9,AR4355&lt;=10),"Master Piece",
IF(AND(AR4355&gt;=8,AR4355&lt;9),"Excellent",
IF(AND(AR4355&gt;=7,AR4355&lt;8),"Good",
IF(AND(AR4355&gt;=6,AR4355&lt;7),"Average",
IF(AND(AR4355&gt;=5,AR4355&lt;6),"Below Average",
IF(AND(AR4355&gt;=4,AR4355&lt;5),"Poor",
IF(AND(AR4355&gt;=3,AR4355&lt;4),"Very Poor",
IF(AND(AR4355&gt;=0,AR4355&lt;3),"Terrible",""))))))))</f>
        <v>Good</v>
      </c>
      <c r="AT4355">
        <v>1.85</v>
      </c>
      <c r="AU4355" t="str">
        <f t="shared" ref="AU4355:AU4418" si="1719">IF(AND(AT4355&gt;=1.3,AT4355&lt;=1.4),"Classic",IF(AND(AT4355&gt;=1.7,AT4355&lt;=1.9),"HDTV / Widescreen",IF(AND(AT4355&gt;=2.2,AT4355&lt;=2.4),"Cinematic Widescreen",IF(AND(AT4355&gt;=1.4,AT4355&lt;=1.6),"Standard Academy",IF(AT4355&gt;=2.4,"Ultra Widescreen","")))))</f>
        <v>HDTV / Widescreen</v>
      </c>
      <c r="AV4355">
        <v>0</v>
      </c>
      <c r="AW4355" t="str">
        <f t="shared" ref="AW4355:AW4418" si="1720">IF(AV4355&lt;=1000,"Very Low",IF(AV4355&lt;=10000,"Low",IF(AV4355&lt;=50000,"Medium",IF(AV4355&lt;=200000,"High","Very High"))))</f>
        <v>Very Low</v>
      </c>
    </row>
    <row r="4356" spans="1:49" x14ac:dyDescent="0.3">
      <c r="A4356" t="s">
        <v>0</v>
      </c>
      <c r="B4356" t="s">
        <v>20616</v>
      </c>
      <c r="C4356">
        <f>C4355</f>
        <v>194</v>
      </c>
      <c r="D4356" t="str">
        <f t="shared" si="1700"/>
        <v>Low</v>
      </c>
      <c r="E4356">
        <v>86</v>
      </c>
      <c r="F4356" t="str">
        <f t="shared" si="1701"/>
        <v>1h 26m</v>
      </c>
      <c r="G4356" t="str">
        <f t="shared" si="1702"/>
        <v>Featurette</v>
      </c>
      <c r="H4356">
        <v>0</v>
      </c>
      <c r="I4356" t="str">
        <f t="shared" si="1703"/>
        <v>Very Low</v>
      </c>
      <c r="J4356">
        <v>3</v>
      </c>
      <c r="K4356" t="str">
        <f t="shared" si="1704"/>
        <v>Very Low</v>
      </c>
      <c r="L4356" t="s">
        <v>20617</v>
      </c>
      <c r="M4356">
        <v>42</v>
      </c>
      <c r="N4356" t="str">
        <f t="shared" si="1705"/>
        <v>Low</v>
      </c>
      <c r="O4356">
        <f>O4355</f>
        <v>2957978</v>
      </c>
      <c r="P4356" t="str">
        <f t="shared" si="1706"/>
        <v>Flop</v>
      </c>
      <c r="Q4356" t="s">
        <v>3380</v>
      </c>
      <c r="R4356" t="str">
        <f t="shared" si="1707"/>
        <v>Drama</v>
      </c>
      <c r="S4356">
        <f t="shared" si="1708"/>
        <v>1</v>
      </c>
      <c r="T4356" t="s">
        <v>20618</v>
      </c>
      <c r="U4356" t="s">
        <v>20619</v>
      </c>
      <c r="V4356">
        <v>333</v>
      </c>
      <c r="W4356" t="str">
        <f t="shared" si="1709"/>
        <v>Very Low</v>
      </c>
      <c r="X4356">
        <v>90</v>
      </c>
      <c r="Y4356" t="str">
        <f t="shared" si="1710"/>
        <v>Very Low</v>
      </c>
      <c r="Z4356" t="s">
        <v>20620</v>
      </c>
      <c r="AA4356">
        <v>5</v>
      </c>
      <c r="AB4356" t="str">
        <f t="shared" si="1711"/>
        <v>Ensemble Poster</v>
      </c>
      <c r="AC4356" t="s">
        <v>20621</v>
      </c>
      <c r="AD4356" t="s">
        <v>20622</v>
      </c>
      <c r="AE4356">
        <v>6</v>
      </c>
      <c r="AF4356" t="str">
        <f t="shared" si="1712"/>
        <v>Very Low</v>
      </c>
      <c r="AG4356" t="s">
        <v>9</v>
      </c>
      <c r="AH4356" t="s">
        <v>150</v>
      </c>
      <c r="AI4356" t="str">
        <f t="shared" ref="AI4356:AK4356" si="1721">AI4355</f>
        <v>PG-13</v>
      </c>
      <c r="AJ4356" t="str">
        <f t="shared" si="1713"/>
        <v>Teen</v>
      </c>
      <c r="AK4356">
        <f t="shared" si="1721"/>
        <v>1000000</v>
      </c>
      <c r="AL4356" t="str">
        <f t="shared" si="1714"/>
        <v>Low Budget</v>
      </c>
      <c r="AM4356">
        <v>2015</v>
      </c>
      <c r="AN4356">
        <f t="shared" si="1715"/>
        <v>10</v>
      </c>
      <c r="AO4356" t="str">
        <f t="shared" si="1716"/>
        <v>Modern Classic</v>
      </c>
      <c r="AP4356">
        <v>40</v>
      </c>
      <c r="AQ4356" t="str">
        <f t="shared" si="1717"/>
        <v>Very Low</v>
      </c>
      <c r="AR4356">
        <v>6.3</v>
      </c>
      <c r="AS4356" t="str">
        <f t="shared" si="1718"/>
        <v>Average</v>
      </c>
      <c r="AT4356">
        <f>AT4355</f>
        <v>1.85</v>
      </c>
      <c r="AU4356" t="str">
        <f t="shared" si="1719"/>
        <v>HDTV / Widescreen</v>
      </c>
      <c r="AV4356">
        <v>213</v>
      </c>
      <c r="AW4356" t="str">
        <f t="shared" si="1720"/>
        <v>Very Low</v>
      </c>
    </row>
    <row r="4357" spans="1:49" x14ac:dyDescent="0.3">
      <c r="A4357" t="s">
        <v>0</v>
      </c>
      <c r="B4357" t="s">
        <v>20623</v>
      </c>
      <c r="C4357">
        <v>10</v>
      </c>
      <c r="D4357" t="str">
        <f t="shared" si="1700"/>
        <v>Very Low</v>
      </c>
      <c r="E4357">
        <v>89</v>
      </c>
      <c r="F4357" t="str">
        <f t="shared" si="1701"/>
        <v>1h 29m</v>
      </c>
      <c r="G4357" t="str">
        <f t="shared" si="1702"/>
        <v>Featurette</v>
      </c>
      <c r="H4357">
        <v>47</v>
      </c>
      <c r="I4357" t="str">
        <f t="shared" si="1703"/>
        <v>Very Low</v>
      </c>
      <c r="J4357">
        <v>585</v>
      </c>
      <c r="K4357" t="str">
        <f t="shared" si="1704"/>
        <v>Very Low</v>
      </c>
      <c r="L4357" t="s">
        <v>20624</v>
      </c>
      <c r="M4357">
        <v>628</v>
      </c>
      <c r="N4357" t="str">
        <f t="shared" si="1705"/>
        <v>Low</v>
      </c>
      <c r="O4357">
        <v>444044</v>
      </c>
      <c r="P4357" t="str">
        <f t="shared" si="1706"/>
        <v>Flop</v>
      </c>
      <c r="Q4357" t="s">
        <v>3380</v>
      </c>
      <c r="R4357" t="str">
        <f t="shared" si="1707"/>
        <v>Drama</v>
      </c>
      <c r="S4357">
        <f t="shared" si="1708"/>
        <v>1</v>
      </c>
      <c r="T4357" t="s">
        <v>7407</v>
      </c>
      <c r="U4357" t="s">
        <v>20625</v>
      </c>
      <c r="V4357">
        <v>744</v>
      </c>
      <c r="W4357" t="str">
        <f t="shared" si="1709"/>
        <v>Very Low</v>
      </c>
      <c r="X4357">
        <v>4249</v>
      </c>
      <c r="Y4357" t="str">
        <f t="shared" si="1710"/>
        <v>Low</v>
      </c>
      <c r="Z4357" t="s">
        <v>5198</v>
      </c>
      <c r="AA4357">
        <v>6</v>
      </c>
      <c r="AB4357" t="str">
        <f t="shared" si="1711"/>
        <v>Ensemble Poster</v>
      </c>
      <c r="AC4357" t="s">
        <v>20626</v>
      </c>
      <c r="AD4357" t="s">
        <v>20627</v>
      </c>
      <c r="AE4357">
        <v>19</v>
      </c>
      <c r="AF4357" t="str">
        <f t="shared" si="1712"/>
        <v>Very Low</v>
      </c>
      <c r="AG4357" t="s">
        <v>9</v>
      </c>
      <c r="AH4357" t="s">
        <v>10</v>
      </c>
      <c r="AI4357" t="s">
        <v>556</v>
      </c>
      <c r="AJ4357" t="str">
        <f t="shared" si="1713"/>
        <v>Adult</v>
      </c>
      <c r="AK4357">
        <v>1900000</v>
      </c>
      <c r="AL4357" t="str">
        <f t="shared" si="1714"/>
        <v>Low Budget</v>
      </c>
      <c r="AM4357">
        <v>2015</v>
      </c>
      <c r="AN4357">
        <f t="shared" si="1715"/>
        <v>10</v>
      </c>
      <c r="AO4357" t="str">
        <f t="shared" si="1716"/>
        <v>Modern Classic</v>
      </c>
      <c r="AP4357">
        <v>606</v>
      </c>
      <c r="AQ4357" t="str">
        <f t="shared" si="1717"/>
        <v>Very Low</v>
      </c>
      <c r="AR4357">
        <v>7.2</v>
      </c>
      <c r="AS4357" t="str">
        <f t="shared" si="1718"/>
        <v>Good</v>
      </c>
      <c r="AT4357">
        <v>1.85</v>
      </c>
      <c r="AU4357" t="str">
        <f t="shared" si="1719"/>
        <v>HDTV / Widescreen</v>
      </c>
      <c r="AV4357">
        <v>1000</v>
      </c>
      <c r="AW4357" t="str">
        <f t="shared" si="1720"/>
        <v>Very Low</v>
      </c>
    </row>
    <row r="4358" spans="1:49" x14ac:dyDescent="0.3">
      <c r="A4358" t="s">
        <v>0</v>
      </c>
      <c r="B4358" t="s">
        <v>20628</v>
      </c>
      <c r="C4358">
        <v>311</v>
      </c>
      <c r="D4358" t="str">
        <f t="shared" si="1700"/>
        <v>Medium</v>
      </c>
      <c r="E4358">
        <v>87</v>
      </c>
      <c r="F4358" t="str">
        <f t="shared" si="1701"/>
        <v>1h 27m</v>
      </c>
      <c r="G4358" t="str">
        <f t="shared" si="1702"/>
        <v>Featurette</v>
      </c>
      <c r="H4358">
        <v>13</v>
      </c>
      <c r="I4358" t="str">
        <f t="shared" si="1703"/>
        <v>Very Low</v>
      </c>
      <c r="J4358">
        <v>308</v>
      </c>
      <c r="K4358" t="str">
        <f t="shared" si="1704"/>
        <v>Very Low</v>
      </c>
      <c r="L4358" t="s">
        <v>18476</v>
      </c>
      <c r="M4358">
        <v>463</v>
      </c>
      <c r="N4358" t="str">
        <f t="shared" si="1705"/>
        <v>Low</v>
      </c>
      <c r="O4358">
        <v>40990055</v>
      </c>
      <c r="P4358" t="str">
        <f t="shared" si="1706"/>
        <v>Average</v>
      </c>
      <c r="Q4358" t="s">
        <v>4355</v>
      </c>
      <c r="R4358" t="str">
        <f t="shared" si="1707"/>
        <v>Drama</v>
      </c>
      <c r="S4358">
        <f t="shared" si="1708"/>
        <v>3</v>
      </c>
      <c r="T4358" t="s">
        <v>19136</v>
      </c>
      <c r="U4358" t="s">
        <v>20629</v>
      </c>
      <c r="V4358">
        <v>41509</v>
      </c>
      <c r="W4358" t="str">
        <f t="shared" si="1709"/>
        <v>Low</v>
      </c>
      <c r="X4358">
        <v>1958</v>
      </c>
      <c r="Y4358" t="str">
        <f t="shared" si="1710"/>
        <v>Low</v>
      </c>
      <c r="Z4358" t="s">
        <v>20630</v>
      </c>
      <c r="AA4358">
        <v>0</v>
      </c>
      <c r="AB4358" t="str">
        <f t="shared" si="1711"/>
        <v>Symbolic Poster</v>
      </c>
      <c r="AC4358" t="s">
        <v>20631</v>
      </c>
      <c r="AD4358" t="s">
        <v>20632</v>
      </c>
      <c r="AE4358">
        <v>300</v>
      </c>
      <c r="AF4358" t="str">
        <f t="shared" si="1712"/>
        <v>Very Low</v>
      </c>
      <c r="AG4358" t="s">
        <v>9</v>
      </c>
      <c r="AH4358" t="s">
        <v>1436</v>
      </c>
      <c r="AI4358" t="s">
        <v>11</v>
      </c>
      <c r="AJ4358" t="str">
        <f t="shared" si="1713"/>
        <v>Teen</v>
      </c>
      <c r="AK4358">
        <v>1800000</v>
      </c>
      <c r="AL4358" t="str">
        <f t="shared" si="1714"/>
        <v>Low Budget</v>
      </c>
      <c r="AM4358">
        <v>2010</v>
      </c>
      <c r="AN4358">
        <f t="shared" si="1715"/>
        <v>15</v>
      </c>
      <c r="AO4358" t="str">
        <f t="shared" si="1716"/>
        <v>Modern Classic</v>
      </c>
      <c r="AP4358">
        <v>400</v>
      </c>
      <c r="AQ4358" t="str">
        <f t="shared" si="1717"/>
        <v>Very Low</v>
      </c>
      <c r="AR4358">
        <v>5.6</v>
      </c>
      <c r="AS4358" t="str">
        <f t="shared" si="1718"/>
        <v>Below Average</v>
      </c>
      <c r="AT4358">
        <v>1.85</v>
      </c>
      <c r="AU4358" t="str">
        <f t="shared" si="1719"/>
        <v>HDTV / Widescreen</v>
      </c>
      <c r="AV4358">
        <v>0</v>
      </c>
      <c r="AW4358" t="str">
        <f t="shared" si="1720"/>
        <v>Very Low</v>
      </c>
    </row>
    <row r="4359" spans="1:49" x14ac:dyDescent="0.3">
      <c r="A4359" t="s">
        <v>0</v>
      </c>
      <c r="B4359" t="s">
        <v>6233</v>
      </c>
      <c r="C4359">
        <v>205</v>
      </c>
      <c r="D4359" t="str">
        <f t="shared" si="1700"/>
        <v>Medium</v>
      </c>
      <c r="E4359">
        <v>98</v>
      </c>
      <c r="F4359" t="str">
        <f t="shared" si="1701"/>
        <v>1h 38m</v>
      </c>
      <c r="G4359" t="str">
        <f t="shared" si="1702"/>
        <v>Standard Movie</v>
      </c>
      <c r="H4359">
        <v>456</v>
      </c>
      <c r="I4359" t="str">
        <f t="shared" si="1703"/>
        <v>Very Low</v>
      </c>
      <c r="J4359">
        <v>231</v>
      </c>
      <c r="K4359" t="str">
        <f t="shared" si="1704"/>
        <v>Very Low</v>
      </c>
      <c r="L4359" t="s">
        <v>4655</v>
      </c>
      <c r="M4359">
        <v>1000</v>
      </c>
      <c r="N4359" t="str">
        <f t="shared" si="1705"/>
        <v>Low</v>
      </c>
      <c r="O4359">
        <v>1445366</v>
      </c>
      <c r="P4359" t="str">
        <f t="shared" si="1706"/>
        <v>Flop</v>
      </c>
      <c r="Q4359" t="s">
        <v>4267</v>
      </c>
      <c r="R4359" t="str">
        <f t="shared" si="1707"/>
        <v>Biography</v>
      </c>
      <c r="S4359">
        <f t="shared" si="1708"/>
        <v>3</v>
      </c>
      <c r="T4359" t="s">
        <v>174</v>
      </c>
      <c r="U4359" t="s">
        <v>20633</v>
      </c>
      <c r="V4359">
        <v>29019</v>
      </c>
      <c r="W4359" t="str">
        <f t="shared" si="1709"/>
        <v>Low</v>
      </c>
      <c r="X4359">
        <v>2032</v>
      </c>
      <c r="Y4359" t="str">
        <f t="shared" si="1710"/>
        <v>Low</v>
      </c>
      <c r="Z4359" t="s">
        <v>10479</v>
      </c>
      <c r="AA4359">
        <v>1</v>
      </c>
      <c r="AB4359" t="str">
        <f t="shared" si="1711"/>
        <v>Solo Star Poster</v>
      </c>
      <c r="AC4359" t="s">
        <v>20634</v>
      </c>
      <c r="AD4359" t="s">
        <v>20635</v>
      </c>
      <c r="AE4359">
        <v>75</v>
      </c>
      <c r="AF4359" t="str">
        <f t="shared" si="1712"/>
        <v>Very Low</v>
      </c>
      <c r="AG4359" t="s">
        <v>9</v>
      </c>
      <c r="AH4359" t="s">
        <v>28</v>
      </c>
      <c r="AI4359" t="s">
        <v>556</v>
      </c>
      <c r="AJ4359" t="str">
        <f t="shared" si="1713"/>
        <v>Adult</v>
      </c>
      <c r="AK4359">
        <f>AK4358</f>
        <v>1800000</v>
      </c>
      <c r="AL4359" t="str">
        <f t="shared" si="1714"/>
        <v>Low Budget</v>
      </c>
      <c r="AM4359">
        <v>2009</v>
      </c>
      <c r="AN4359">
        <f t="shared" si="1715"/>
        <v>16</v>
      </c>
      <c r="AO4359" t="str">
        <f t="shared" si="1716"/>
        <v>Old Classic</v>
      </c>
      <c r="AP4359">
        <v>548</v>
      </c>
      <c r="AQ4359" t="str">
        <f t="shared" si="1717"/>
        <v>Very Low</v>
      </c>
      <c r="AR4359">
        <v>7.2</v>
      </c>
      <c r="AS4359" t="str">
        <f t="shared" si="1718"/>
        <v>Good</v>
      </c>
      <c r="AT4359">
        <v>2.35</v>
      </c>
      <c r="AU4359" t="str">
        <f t="shared" si="1719"/>
        <v>Cinematic Widescreen</v>
      </c>
      <c r="AV4359">
        <v>10000</v>
      </c>
      <c r="AW4359" t="str">
        <f t="shared" si="1720"/>
        <v>Low</v>
      </c>
    </row>
    <row r="4360" spans="1:49" x14ac:dyDescent="0.3">
      <c r="A4360" t="s">
        <v>718</v>
      </c>
      <c r="B4360" t="s">
        <v>20197</v>
      </c>
      <c r="C4360">
        <v>94</v>
      </c>
      <c r="D4360" t="str">
        <f t="shared" si="1700"/>
        <v>Low</v>
      </c>
      <c r="E4360">
        <v>125</v>
      </c>
      <c r="F4360" t="str">
        <f t="shared" si="1701"/>
        <v>2h 5m</v>
      </c>
      <c r="G4360" t="str">
        <f t="shared" si="1702"/>
        <v>Long Movie</v>
      </c>
      <c r="H4360">
        <v>603</v>
      </c>
      <c r="I4360" t="str">
        <f t="shared" si="1703"/>
        <v>Very Low</v>
      </c>
      <c r="J4360">
        <v>114</v>
      </c>
      <c r="K4360" t="str">
        <f t="shared" si="1704"/>
        <v>Very Low</v>
      </c>
      <c r="L4360" t="s">
        <v>12496</v>
      </c>
      <c r="M4360">
        <v>10000</v>
      </c>
      <c r="N4360" t="str">
        <f t="shared" si="1705"/>
        <v>Low</v>
      </c>
      <c r="O4360">
        <f t="shared" ref="O4360:O4361" si="1722">O4359</f>
        <v>1445366</v>
      </c>
      <c r="P4360" t="str">
        <f t="shared" si="1706"/>
        <v>Flop</v>
      </c>
      <c r="Q4360" t="s">
        <v>3380</v>
      </c>
      <c r="R4360" t="str">
        <f t="shared" si="1707"/>
        <v>Drama</v>
      </c>
      <c r="S4360">
        <f t="shared" si="1708"/>
        <v>1</v>
      </c>
      <c r="T4360" t="s">
        <v>90</v>
      </c>
      <c r="U4360" t="s">
        <v>20636</v>
      </c>
      <c r="V4360">
        <v>78454</v>
      </c>
      <c r="W4360" t="str">
        <f t="shared" si="1709"/>
        <v>Medium</v>
      </c>
      <c r="X4360">
        <v>10570</v>
      </c>
      <c r="Y4360" t="str">
        <f t="shared" si="1710"/>
        <v>Medium</v>
      </c>
      <c r="Z4360" t="s">
        <v>20637</v>
      </c>
      <c r="AA4360">
        <v>0</v>
      </c>
      <c r="AB4360" t="str">
        <f t="shared" si="1711"/>
        <v>Symbolic Poster</v>
      </c>
      <c r="AC4360" t="s">
        <v>20638</v>
      </c>
      <c r="AD4360" t="s">
        <v>20639</v>
      </c>
      <c r="AE4360">
        <v>233</v>
      </c>
      <c r="AF4360" t="str">
        <f t="shared" si="1712"/>
        <v>Very Low</v>
      </c>
      <c r="AG4360" t="s">
        <v>9</v>
      </c>
      <c r="AH4360" t="s">
        <v>10</v>
      </c>
      <c r="AI4360" t="s">
        <v>66</v>
      </c>
      <c r="AJ4360" t="str">
        <f t="shared" si="1713"/>
        <v>Family</v>
      </c>
      <c r="AK4360">
        <v>1800000</v>
      </c>
      <c r="AL4360" t="str">
        <f t="shared" si="1714"/>
        <v>Low Budget</v>
      </c>
      <c r="AM4360">
        <v>1951</v>
      </c>
      <c r="AN4360">
        <f t="shared" si="1715"/>
        <v>74</v>
      </c>
      <c r="AO4360" t="str">
        <f t="shared" si="1716"/>
        <v>Old Classic</v>
      </c>
      <c r="AP4360">
        <v>416</v>
      </c>
      <c r="AQ4360" t="str">
        <f t="shared" si="1717"/>
        <v>Very Low</v>
      </c>
      <c r="AR4360">
        <v>8</v>
      </c>
      <c r="AS4360" t="str">
        <f t="shared" si="1718"/>
        <v>Excellent</v>
      </c>
      <c r="AT4360">
        <v>1.37</v>
      </c>
      <c r="AU4360" t="str">
        <f t="shared" si="1719"/>
        <v>Classic</v>
      </c>
      <c r="AV4360">
        <v>5000</v>
      </c>
      <c r="AW4360" t="str">
        <f t="shared" si="1720"/>
        <v>Low</v>
      </c>
    </row>
    <row r="4361" spans="1:49" x14ac:dyDescent="0.3">
      <c r="A4361" t="s">
        <v>718</v>
      </c>
      <c r="B4361" t="s">
        <v>3698</v>
      </c>
      <c r="C4361">
        <v>192</v>
      </c>
      <c r="D4361" t="str">
        <f t="shared" si="1700"/>
        <v>Low</v>
      </c>
      <c r="E4361">
        <v>95</v>
      </c>
      <c r="F4361" t="str">
        <f t="shared" si="1701"/>
        <v>1h 35m</v>
      </c>
      <c r="G4361" t="str">
        <f t="shared" si="1702"/>
        <v>Standard Movie</v>
      </c>
      <c r="H4361">
        <v>0</v>
      </c>
      <c r="I4361" t="str">
        <f t="shared" si="1703"/>
        <v>Very Low</v>
      </c>
      <c r="J4361">
        <v>277</v>
      </c>
      <c r="K4361" t="str">
        <f t="shared" si="1704"/>
        <v>Very Low</v>
      </c>
      <c r="L4361" t="s">
        <v>18774</v>
      </c>
      <c r="M4361">
        <v>654</v>
      </c>
      <c r="N4361" t="str">
        <f t="shared" si="1705"/>
        <v>Low</v>
      </c>
      <c r="O4361">
        <f t="shared" si="1722"/>
        <v>1445366</v>
      </c>
      <c r="P4361" t="str">
        <f t="shared" si="1706"/>
        <v>Flop</v>
      </c>
      <c r="Q4361" t="s">
        <v>1642</v>
      </c>
      <c r="R4361" t="str">
        <f t="shared" si="1707"/>
        <v>Comedy</v>
      </c>
      <c r="S4361">
        <f t="shared" si="1708"/>
        <v>1</v>
      </c>
      <c r="T4361" t="s">
        <v>12948</v>
      </c>
      <c r="U4361" t="s">
        <v>20640</v>
      </c>
      <c r="V4361">
        <v>342585</v>
      </c>
      <c r="W4361" t="str">
        <f t="shared" si="1709"/>
        <v>High</v>
      </c>
      <c r="X4361">
        <v>1991</v>
      </c>
      <c r="Y4361" t="str">
        <f t="shared" si="1710"/>
        <v>Low</v>
      </c>
      <c r="Z4361" t="s">
        <v>18786</v>
      </c>
      <c r="AA4361">
        <v>0</v>
      </c>
      <c r="AB4361" t="str">
        <f t="shared" si="1711"/>
        <v>Symbolic Poster</v>
      </c>
      <c r="AC4361" t="s">
        <v>20641</v>
      </c>
      <c r="AD4361" t="s">
        <v>20642</v>
      </c>
      <c r="AE4361">
        <v>839</v>
      </c>
      <c r="AF4361" t="str">
        <f t="shared" si="1712"/>
        <v>Low</v>
      </c>
      <c r="AG4361" t="s">
        <v>9</v>
      </c>
      <c r="AH4361" t="s">
        <v>10</v>
      </c>
      <c r="AI4361" t="s">
        <v>66</v>
      </c>
      <c r="AJ4361" t="str">
        <f t="shared" si="1713"/>
        <v>Family</v>
      </c>
      <c r="AK4361">
        <v>1800000</v>
      </c>
      <c r="AL4361" t="str">
        <f t="shared" si="1714"/>
        <v>Low Budget</v>
      </c>
      <c r="AM4361">
        <v>1964</v>
      </c>
      <c r="AN4361">
        <f t="shared" si="1715"/>
        <v>61</v>
      </c>
      <c r="AO4361" t="str">
        <f t="shared" si="1716"/>
        <v>Old Classic</v>
      </c>
      <c r="AP4361">
        <v>575</v>
      </c>
      <c r="AQ4361" t="str">
        <f t="shared" si="1717"/>
        <v>Very Low</v>
      </c>
      <c r="AR4361">
        <v>8.5</v>
      </c>
      <c r="AS4361" t="str">
        <f t="shared" si="1718"/>
        <v>Excellent</v>
      </c>
      <c r="AT4361">
        <v>1.66</v>
      </c>
      <c r="AU4361" t="str">
        <f t="shared" si="1719"/>
        <v/>
      </c>
      <c r="AV4361">
        <v>18000</v>
      </c>
      <c r="AW4361" t="str">
        <f t="shared" si="1720"/>
        <v>Medium</v>
      </c>
    </row>
    <row r="4362" spans="1:49" x14ac:dyDescent="0.3">
      <c r="A4362" t="s">
        <v>0</v>
      </c>
      <c r="B4362" t="s">
        <v>20643</v>
      </c>
      <c r="C4362">
        <v>85</v>
      </c>
      <c r="D4362" t="str">
        <f t="shared" si="1700"/>
        <v>Low</v>
      </c>
      <c r="E4362">
        <v>118</v>
      </c>
      <c r="F4362" t="str">
        <f t="shared" si="1701"/>
        <v>1h 58m</v>
      </c>
      <c r="G4362" t="str">
        <f t="shared" si="1702"/>
        <v>Standard Movie</v>
      </c>
      <c r="H4362">
        <v>12</v>
      </c>
      <c r="I4362" t="str">
        <f t="shared" si="1703"/>
        <v>Very Low</v>
      </c>
      <c r="J4362">
        <v>67</v>
      </c>
      <c r="K4362" t="str">
        <f t="shared" si="1704"/>
        <v>Very Low</v>
      </c>
      <c r="L4362" t="s">
        <v>20644</v>
      </c>
      <c r="M4362">
        <v>201</v>
      </c>
      <c r="N4362" t="str">
        <f t="shared" si="1705"/>
        <v>Low</v>
      </c>
      <c r="O4362">
        <v>5709616</v>
      </c>
      <c r="P4362" t="str">
        <f t="shared" si="1706"/>
        <v>Flop</v>
      </c>
      <c r="Q4362" t="s">
        <v>185</v>
      </c>
      <c r="R4362" t="str">
        <f t="shared" si="1707"/>
        <v>Drama</v>
      </c>
      <c r="S4362">
        <f t="shared" si="1708"/>
        <v>2</v>
      </c>
      <c r="T4362" t="s">
        <v>122</v>
      </c>
      <c r="U4362" t="s">
        <v>20645</v>
      </c>
      <c r="V4362">
        <v>11088</v>
      </c>
      <c r="W4362" t="str">
        <f t="shared" si="1709"/>
        <v>Low</v>
      </c>
      <c r="X4362">
        <v>546</v>
      </c>
      <c r="Y4362" t="str">
        <f t="shared" si="1710"/>
        <v>Very Low</v>
      </c>
      <c r="Z4362" t="s">
        <v>2861</v>
      </c>
      <c r="AA4362">
        <v>0</v>
      </c>
      <c r="AB4362" t="str">
        <f t="shared" si="1711"/>
        <v>Symbolic Poster</v>
      </c>
      <c r="AC4362" t="s">
        <v>20646</v>
      </c>
      <c r="AD4362" t="s">
        <v>20647</v>
      </c>
      <c r="AE4362">
        <v>110</v>
      </c>
      <c r="AF4362" t="str">
        <f t="shared" si="1712"/>
        <v>Very Low</v>
      </c>
      <c r="AG4362" t="s">
        <v>2749</v>
      </c>
      <c r="AH4362" t="s">
        <v>2884</v>
      </c>
      <c r="AI4362" t="s">
        <v>556</v>
      </c>
      <c r="AJ4362" t="str">
        <f t="shared" si="1713"/>
        <v>Adult</v>
      </c>
      <c r="AK4362">
        <v>1800000</v>
      </c>
      <c r="AL4362" t="str">
        <f t="shared" si="1714"/>
        <v>Low Budget</v>
      </c>
      <c r="AM4362">
        <v>2002</v>
      </c>
      <c r="AN4362">
        <f t="shared" si="1715"/>
        <v>23</v>
      </c>
      <c r="AO4362" t="str">
        <f t="shared" si="1716"/>
        <v>Old Classic</v>
      </c>
      <c r="AP4362">
        <v>163</v>
      </c>
      <c r="AQ4362" t="str">
        <f t="shared" si="1717"/>
        <v>Very Low</v>
      </c>
      <c r="AR4362">
        <v>6.8</v>
      </c>
      <c r="AS4362" t="str">
        <f t="shared" si="1718"/>
        <v>Average</v>
      </c>
      <c r="AT4362">
        <v>1.85</v>
      </c>
      <c r="AU4362" t="str">
        <f t="shared" si="1719"/>
        <v>HDTV / Widescreen</v>
      </c>
      <c r="AV4362">
        <v>544</v>
      </c>
      <c r="AW4362" t="str">
        <f t="shared" si="1720"/>
        <v>Very Low</v>
      </c>
    </row>
    <row r="4363" spans="1:49" x14ac:dyDescent="0.3">
      <c r="A4363" t="s">
        <v>0</v>
      </c>
      <c r="B4363" t="s">
        <v>20648</v>
      </c>
      <c r="C4363">
        <v>663</v>
      </c>
      <c r="D4363" t="str">
        <f t="shared" si="1700"/>
        <v>High</v>
      </c>
      <c r="E4363">
        <v>93</v>
      </c>
      <c r="F4363" t="str">
        <f t="shared" si="1701"/>
        <v>1h 33m</v>
      </c>
      <c r="G4363" t="str">
        <f t="shared" si="1702"/>
        <v>Standard Movie</v>
      </c>
      <c r="H4363">
        <v>188</v>
      </c>
      <c r="I4363" t="str">
        <f t="shared" si="1703"/>
        <v>Very Low</v>
      </c>
      <c r="J4363">
        <v>168</v>
      </c>
      <c r="K4363" t="str">
        <f t="shared" si="1704"/>
        <v>Very Low</v>
      </c>
      <c r="L4363" t="s">
        <v>20649</v>
      </c>
      <c r="M4363">
        <v>2000</v>
      </c>
      <c r="N4363" t="str">
        <f t="shared" si="1705"/>
        <v>Low</v>
      </c>
      <c r="O4363">
        <v>12784397</v>
      </c>
      <c r="P4363" t="str">
        <f t="shared" si="1706"/>
        <v>Average</v>
      </c>
      <c r="Q4363" t="s">
        <v>5295</v>
      </c>
      <c r="R4363" t="str">
        <f t="shared" si="1707"/>
        <v>Drama</v>
      </c>
      <c r="S4363">
        <f t="shared" si="1708"/>
        <v>2</v>
      </c>
      <c r="T4363" t="s">
        <v>3705</v>
      </c>
      <c r="U4363" t="s">
        <v>20650</v>
      </c>
      <c r="V4363">
        <v>70336</v>
      </c>
      <c r="W4363" t="str">
        <f t="shared" si="1709"/>
        <v>Medium</v>
      </c>
      <c r="X4363">
        <v>2658</v>
      </c>
      <c r="Y4363" t="str">
        <f t="shared" si="1710"/>
        <v>Low</v>
      </c>
      <c r="Z4363" t="s">
        <v>20651</v>
      </c>
      <c r="AA4363">
        <v>0</v>
      </c>
      <c r="AB4363" t="str">
        <f t="shared" si="1711"/>
        <v>Symbolic Poster</v>
      </c>
      <c r="AC4363" t="s">
        <v>20652</v>
      </c>
      <c r="AD4363" t="s">
        <v>20653</v>
      </c>
      <c r="AE4363">
        <v>269</v>
      </c>
      <c r="AF4363" t="str">
        <f t="shared" si="1712"/>
        <v>Very Low</v>
      </c>
      <c r="AG4363" t="s">
        <v>9</v>
      </c>
      <c r="AH4363" t="s">
        <v>10</v>
      </c>
      <c r="AI4363" t="s">
        <v>11</v>
      </c>
      <c r="AJ4363" t="str">
        <f t="shared" si="1713"/>
        <v>Teen</v>
      </c>
      <c r="AK4363">
        <v>1800000</v>
      </c>
      <c r="AL4363" t="str">
        <f t="shared" si="1714"/>
        <v>Low Budget</v>
      </c>
      <c r="AM4363">
        <v>2012</v>
      </c>
      <c r="AN4363">
        <f t="shared" si="1715"/>
        <v>13</v>
      </c>
      <c r="AO4363" t="str">
        <f t="shared" si="1716"/>
        <v>Modern Classic</v>
      </c>
      <c r="AP4363">
        <v>458</v>
      </c>
      <c r="AQ4363" t="str">
        <f t="shared" si="1717"/>
        <v>Very Low</v>
      </c>
      <c r="AR4363">
        <v>7.3</v>
      </c>
      <c r="AS4363" t="str">
        <f t="shared" si="1718"/>
        <v>Good</v>
      </c>
      <c r="AT4363">
        <v>1.85</v>
      </c>
      <c r="AU4363" t="str">
        <f t="shared" si="1719"/>
        <v>HDTV / Widescreen</v>
      </c>
      <c r="AV4363">
        <v>31000</v>
      </c>
      <c r="AW4363" t="str">
        <f t="shared" si="1720"/>
        <v>Medium</v>
      </c>
    </row>
    <row r="4364" spans="1:49" x14ac:dyDescent="0.3">
      <c r="A4364" t="s">
        <v>0</v>
      </c>
      <c r="B4364" t="s">
        <v>20654</v>
      </c>
      <c r="C4364">
        <v>62</v>
      </c>
      <c r="D4364" t="str">
        <f t="shared" si="1700"/>
        <v>Low</v>
      </c>
      <c r="E4364">
        <v>96</v>
      </c>
      <c r="F4364" t="str">
        <f t="shared" si="1701"/>
        <v>1h 36m</v>
      </c>
      <c r="G4364" t="str">
        <f t="shared" si="1702"/>
        <v>Standard Movie</v>
      </c>
      <c r="H4364">
        <v>88</v>
      </c>
      <c r="I4364" t="str">
        <f t="shared" si="1703"/>
        <v>Very Low</v>
      </c>
      <c r="J4364">
        <v>196</v>
      </c>
      <c r="K4364" t="str">
        <f t="shared" si="1704"/>
        <v>Very Low</v>
      </c>
      <c r="L4364" t="s">
        <v>20520</v>
      </c>
      <c r="M4364">
        <v>595</v>
      </c>
      <c r="N4364" t="str">
        <f t="shared" si="1705"/>
        <v>Low</v>
      </c>
      <c r="O4364">
        <f>O4363</f>
        <v>12784397</v>
      </c>
      <c r="P4364" t="str">
        <f t="shared" si="1706"/>
        <v>Average</v>
      </c>
      <c r="Q4364" t="s">
        <v>618</v>
      </c>
      <c r="R4364" t="str">
        <f t="shared" si="1707"/>
        <v>Action</v>
      </c>
      <c r="S4364">
        <f t="shared" si="1708"/>
        <v>2</v>
      </c>
      <c r="T4364" t="s">
        <v>6086</v>
      </c>
      <c r="U4364" t="s">
        <v>20655</v>
      </c>
      <c r="V4364">
        <v>22764</v>
      </c>
      <c r="W4364" t="str">
        <f t="shared" si="1709"/>
        <v>Low</v>
      </c>
      <c r="X4364">
        <v>1432</v>
      </c>
      <c r="Y4364" t="str">
        <f t="shared" si="1710"/>
        <v>Low</v>
      </c>
      <c r="Z4364" t="s">
        <v>20656</v>
      </c>
      <c r="AA4364">
        <v>4</v>
      </c>
      <c r="AB4364" t="str">
        <f t="shared" si="1711"/>
        <v>Ensemble Poster</v>
      </c>
      <c r="AC4364" t="s">
        <v>20657</v>
      </c>
      <c r="AD4364" t="s">
        <v>20658</v>
      </c>
      <c r="AE4364">
        <v>91</v>
      </c>
      <c r="AF4364" t="str">
        <f t="shared" si="1712"/>
        <v>Very Low</v>
      </c>
      <c r="AG4364" t="s">
        <v>9</v>
      </c>
      <c r="AH4364" t="s">
        <v>10</v>
      </c>
      <c r="AI4364" t="s">
        <v>248</v>
      </c>
      <c r="AJ4364" t="str">
        <f t="shared" si="1713"/>
        <v>Family</v>
      </c>
      <c r="AK4364">
        <v>1800000</v>
      </c>
      <c r="AL4364" t="str">
        <f t="shared" si="1714"/>
        <v>Low Budget</v>
      </c>
      <c r="AM4364">
        <v>1973</v>
      </c>
      <c r="AN4364">
        <f t="shared" si="1715"/>
        <v>52</v>
      </c>
      <c r="AO4364" t="str">
        <f t="shared" si="1716"/>
        <v>Old Classic</v>
      </c>
      <c r="AP4364">
        <v>356</v>
      </c>
      <c r="AQ4364" t="str">
        <f t="shared" si="1717"/>
        <v>Very Low</v>
      </c>
      <c r="AR4364">
        <v>5.5</v>
      </c>
      <c r="AS4364" t="str">
        <f t="shared" si="1718"/>
        <v>Below Average</v>
      </c>
      <c r="AT4364">
        <v>2.35</v>
      </c>
      <c r="AU4364" t="str">
        <f t="shared" si="1719"/>
        <v>Cinematic Widescreen</v>
      </c>
      <c r="AV4364">
        <v>511</v>
      </c>
      <c r="AW4364" t="str">
        <f t="shared" si="1720"/>
        <v>Very Low</v>
      </c>
    </row>
    <row r="4365" spans="1:49" x14ac:dyDescent="0.3">
      <c r="A4365" t="s">
        <v>0</v>
      </c>
      <c r="B4365" t="s">
        <v>20659</v>
      </c>
      <c r="C4365">
        <v>39</v>
      </c>
      <c r="D4365" t="str">
        <f t="shared" si="1700"/>
        <v>Very Low</v>
      </c>
      <c r="E4365">
        <v>109</v>
      </c>
      <c r="F4365" t="str">
        <f t="shared" si="1701"/>
        <v>1h 49m</v>
      </c>
      <c r="G4365" t="str">
        <f t="shared" si="1702"/>
        <v>Standard Movie</v>
      </c>
      <c r="H4365">
        <v>9</v>
      </c>
      <c r="I4365" t="str">
        <f t="shared" si="1703"/>
        <v>Very Low</v>
      </c>
      <c r="J4365">
        <v>280</v>
      </c>
      <c r="K4365" t="str">
        <f t="shared" si="1704"/>
        <v>Very Low</v>
      </c>
      <c r="L4365" t="s">
        <v>5477</v>
      </c>
      <c r="M4365">
        <v>767</v>
      </c>
      <c r="N4365" t="str">
        <f t="shared" si="1705"/>
        <v>Low</v>
      </c>
      <c r="O4365">
        <v>3050934</v>
      </c>
      <c r="P4365" t="str">
        <f t="shared" si="1706"/>
        <v>Flop</v>
      </c>
      <c r="Q4365" t="s">
        <v>6170</v>
      </c>
      <c r="R4365" t="str">
        <f t="shared" si="1707"/>
        <v>Drama</v>
      </c>
      <c r="S4365">
        <f t="shared" si="1708"/>
        <v>2</v>
      </c>
      <c r="T4365" t="s">
        <v>6417</v>
      </c>
      <c r="U4365" t="s">
        <v>20660</v>
      </c>
      <c r="V4365">
        <v>2794</v>
      </c>
      <c r="W4365" t="str">
        <f t="shared" si="1709"/>
        <v>Very Low</v>
      </c>
      <c r="X4365">
        <v>2187</v>
      </c>
      <c r="Y4365" t="str">
        <f t="shared" si="1710"/>
        <v>Low</v>
      </c>
      <c r="Z4365" t="s">
        <v>13482</v>
      </c>
      <c r="AA4365">
        <v>1</v>
      </c>
      <c r="AB4365" t="str">
        <f t="shared" si="1711"/>
        <v>Solo Star Poster</v>
      </c>
      <c r="AC4365" t="s">
        <v>20661</v>
      </c>
      <c r="AD4365" t="s">
        <v>20662</v>
      </c>
      <c r="AE4365">
        <v>78</v>
      </c>
      <c r="AF4365" t="str">
        <f t="shared" si="1712"/>
        <v>Very Low</v>
      </c>
      <c r="AG4365" t="s">
        <v>9</v>
      </c>
      <c r="AH4365" t="s">
        <v>10</v>
      </c>
      <c r="AI4365" t="s">
        <v>11</v>
      </c>
      <c r="AJ4365" t="str">
        <f t="shared" si="1713"/>
        <v>Teen</v>
      </c>
      <c r="AK4365">
        <v>1800000</v>
      </c>
      <c r="AL4365" t="str">
        <f t="shared" si="1714"/>
        <v>Low Budget</v>
      </c>
      <c r="AM4365">
        <v>2000</v>
      </c>
      <c r="AN4365">
        <f t="shared" si="1715"/>
        <v>25</v>
      </c>
      <c r="AO4365" t="str">
        <f t="shared" si="1716"/>
        <v>Old Classic</v>
      </c>
      <c r="AP4365">
        <v>380</v>
      </c>
      <c r="AQ4365" t="str">
        <f t="shared" si="1717"/>
        <v>Very Low</v>
      </c>
      <c r="AR4365">
        <v>7.3</v>
      </c>
      <c r="AS4365" t="str">
        <f t="shared" si="1718"/>
        <v>Good</v>
      </c>
      <c r="AT4365">
        <v>1.85</v>
      </c>
      <c r="AU4365" t="str">
        <f t="shared" si="1719"/>
        <v>HDTV / Widescreen</v>
      </c>
      <c r="AV4365">
        <v>0</v>
      </c>
      <c r="AW4365" t="str">
        <f t="shared" si="1720"/>
        <v>Very Low</v>
      </c>
    </row>
    <row r="4366" spans="1:49" x14ac:dyDescent="0.3">
      <c r="A4366" t="s">
        <v>0</v>
      </c>
      <c r="B4366" t="s">
        <v>20663</v>
      </c>
      <c r="C4366">
        <v>68</v>
      </c>
      <c r="D4366" t="str">
        <f t="shared" si="1700"/>
        <v>Low</v>
      </c>
      <c r="E4366">
        <v>109</v>
      </c>
      <c r="F4366" t="str">
        <f t="shared" si="1701"/>
        <v>1h 49m</v>
      </c>
      <c r="G4366" t="str">
        <f t="shared" si="1702"/>
        <v>Standard Movie</v>
      </c>
      <c r="H4366">
        <v>0</v>
      </c>
      <c r="I4366" t="str">
        <f t="shared" si="1703"/>
        <v>Very Low</v>
      </c>
      <c r="J4366">
        <v>186</v>
      </c>
      <c r="K4366" t="str">
        <f t="shared" si="1704"/>
        <v>Very Low</v>
      </c>
      <c r="L4366" t="s">
        <v>14193</v>
      </c>
      <c r="M4366">
        <v>553</v>
      </c>
      <c r="N4366" t="str">
        <f t="shared" si="1705"/>
        <v>Low</v>
      </c>
      <c r="O4366">
        <v>841206</v>
      </c>
      <c r="P4366" t="str">
        <f t="shared" si="1706"/>
        <v>Flop</v>
      </c>
      <c r="Q4366" t="s">
        <v>3380</v>
      </c>
      <c r="R4366" t="str">
        <f t="shared" si="1707"/>
        <v>Drama</v>
      </c>
      <c r="S4366">
        <f t="shared" si="1708"/>
        <v>1</v>
      </c>
      <c r="T4366" t="s">
        <v>59</v>
      </c>
      <c r="U4366" t="s">
        <v>20664</v>
      </c>
      <c r="V4366">
        <v>2603</v>
      </c>
      <c r="W4366" t="str">
        <f t="shared" si="1709"/>
        <v>Very Low</v>
      </c>
      <c r="X4366">
        <v>1439</v>
      </c>
      <c r="Y4366" t="str">
        <f t="shared" si="1710"/>
        <v>Low</v>
      </c>
      <c r="Z4366" t="s">
        <v>4576</v>
      </c>
      <c r="AA4366">
        <v>0</v>
      </c>
      <c r="AB4366" t="str">
        <f t="shared" si="1711"/>
        <v>Symbolic Poster</v>
      </c>
      <c r="AC4366" t="s">
        <v>20665</v>
      </c>
      <c r="AD4366" t="s">
        <v>20666</v>
      </c>
      <c r="AE4366">
        <v>34</v>
      </c>
      <c r="AF4366" t="str">
        <f t="shared" si="1712"/>
        <v>Very Low</v>
      </c>
      <c r="AG4366" t="s">
        <v>9</v>
      </c>
      <c r="AH4366" t="s">
        <v>10</v>
      </c>
      <c r="AI4366" t="s">
        <v>556</v>
      </c>
      <c r="AJ4366" t="str">
        <f t="shared" si="1713"/>
        <v>Adult</v>
      </c>
      <c r="AK4366">
        <f>AK4365</f>
        <v>1800000</v>
      </c>
      <c r="AL4366" t="str">
        <f t="shared" si="1714"/>
        <v>Low Budget</v>
      </c>
      <c r="AM4366">
        <v>2011</v>
      </c>
      <c r="AN4366">
        <f t="shared" si="1715"/>
        <v>14</v>
      </c>
      <c r="AO4366" t="str">
        <f t="shared" si="1716"/>
        <v>Modern Classic</v>
      </c>
      <c r="AP4366">
        <v>471</v>
      </c>
      <c r="AQ4366" t="str">
        <f t="shared" si="1717"/>
        <v>Very Low</v>
      </c>
      <c r="AR4366">
        <v>6.3</v>
      </c>
      <c r="AS4366" t="str">
        <f t="shared" si="1718"/>
        <v>Average</v>
      </c>
      <c r="AT4366">
        <v>1.85</v>
      </c>
      <c r="AU4366" t="str">
        <f t="shared" si="1719"/>
        <v>HDTV / Widescreen</v>
      </c>
      <c r="AV4366">
        <v>952</v>
      </c>
      <c r="AW4366" t="str">
        <f t="shared" si="1720"/>
        <v>Very Low</v>
      </c>
    </row>
    <row r="4367" spans="1:49" x14ac:dyDescent="0.3">
      <c r="A4367" t="s">
        <v>0</v>
      </c>
      <c r="B4367" t="s">
        <v>20667</v>
      </c>
      <c r="C4367">
        <v>3</v>
      </c>
      <c r="D4367" t="str">
        <f t="shared" si="1700"/>
        <v>Very Low</v>
      </c>
      <c r="E4367">
        <v>155</v>
      </c>
      <c r="F4367" t="str">
        <f t="shared" si="1701"/>
        <v>2h 35m</v>
      </c>
      <c r="G4367" t="str">
        <f t="shared" si="1702"/>
        <v>Long Movie</v>
      </c>
      <c r="H4367">
        <v>0</v>
      </c>
      <c r="I4367" t="str">
        <f t="shared" si="1703"/>
        <v>Very Low</v>
      </c>
      <c r="J4367">
        <v>61</v>
      </c>
      <c r="K4367" t="str">
        <f t="shared" si="1704"/>
        <v>Very Low</v>
      </c>
      <c r="L4367" t="s">
        <v>20668</v>
      </c>
      <c r="M4367">
        <v>141</v>
      </c>
      <c r="N4367" t="str">
        <f t="shared" si="1705"/>
        <v>Low</v>
      </c>
      <c r="O4367">
        <f>O4366</f>
        <v>841206</v>
      </c>
      <c r="P4367" t="str">
        <f t="shared" si="1706"/>
        <v>Flop</v>
      </c>
      <c r="Q4367" t="s">
        <v>1652</v>
      </c>
      <c r="R4367" t="str">
        <f t="shared" si="1707"/>
        <v>Comedy</v>
      </c>
      <c r="S4367">
        <f t="shared" si="1708"/>
        <v>2</v>
      </c>
      <c r="T4367" t="s">
        <v>20669</v>
      </c>
      <c r="U4367" t="s">
        <v>20670</v>
      </c>
      <c r="V4367">
        <v>563</v>
      </c>
      <c r="W4367" t="str">
        <f t="shared" si="1709"/>
        <v>Very Low</v>
      </c>
      <c r="X4367">
        <v>349</v>
      </c>
      <c r="Y4367" t="str">
        <f t="shared" si="1710"/>
        <v>Very Low</v>
      </c>
      <c r="Z4367" t="s">
        <v>20671</v>
      </c>
      <c r="AA4367">
        <v>2</v>
      </c>
      <c r="AB4367" t="str">
        <f t="shared" si="1711"/>
        <v>Duo/Trio Poster</v>
      </c>
      <c r="AC4367" t="str">
        <f>AC4366</f>
        <v>1960s|belief in the afterlife|domestic violence|faith|minister</v>
      </c>
      <c r="AD4367" t="s">
        <v>20672</v>
      </c>
      <c r="AE4367">
        <v>6</v>
      </c>
      <c r="AF4367" t="str">
        <f t="shared" si="1712"/>
        <v>Very Low</v>
      </c>
      <c r="AG4367" t="s">
        <v>20673</v>
      </c>
      <c r="AH4367" t="s">
        <v>5583</v>
      </c>
      <c r="AI4367" t="str">
        <f>AI4366</f>
        <v>R</v>
      </c>
      <c r="AJ4367" t="str">
        <f t="shared" si="1713"/>
        <v>Adult</v>
      </c>
      <c r="AK4367">
        <v>150000000</v>
      </c>
      <c r="AL4367" t="str">
        <f t="shared" si="1714"/>
        <v>High Budget</v>
      </c>
      <c r="AM4367">
        <v>2015</v>
      </c>
      <c r="AN4367">
        <f t="shared" si="1715"/>
        <v>10</v>
      </c>
      <c r="AO4367" t="str">
        <f t="shared" si="1716"/>
        <v>Modern Classic</v>
      </c>
      <c r="AP4367">
        <v>77</v>
      </c>
      <c r="AQ4367" t="str">
        <f t="shared" si="1717"/>
        <v>Very Low</v>
      </c>
      <c r="AR4367">
        <v>5.0999999999999996</v>
      </c>
      <c r="AS4367" t="str">
        <f t="shared" si="1718"/>
        <v>Below Average</v>
      </c>
      <c r="AT4367">
        <f t="shared" ref="AT4367:AT4368" si="1723">AT4366</f>
        <v>1.85</v>
      </c>
      <c r="AU4367" t="str">
        <f t="shared" si="1719"/>
        <v>HDTV / Widescreen</v>
      </c>
      <c r="AV4367">
        <v>82</v>
      </c>
      <c r="AW4367" t="str">
        <f t="shared" si="1720"/>
        <v>Very Low</v>
      </c>
    </row>
    <row r="4368" spans="1:49" x14ac:dyDescent="0.3">
      <c r="A4368" t="s">
        <v>0</v>
      </c>
      <c r="B4368" t="s">
        <v>14998</v>
      </c>
      <c r="C4368">
        <v>130</v>
      </c>
      <c r="D4368" t="str">
        <f t="shared" si="1700"/>
        <v>Low</v>
      </c>
      <c r="E4368">
        <v>90</v>
      </c>
      <c r="F4368" t="str">
        <f t="shared" si="1701"/>
        <v>1h 30m</v>
      </c>
      <c r="G4368" t="str">
        <f t="shared" si="1702"/>
        <v>Standard Movie</v>
      </c>
      <c r="H4368">
        <v>293</v>
      </c>
      <c r="I4368" t="str">
        <f t="shared" si="1703"/>
        <v>Very Low</v>
      </c>
      <c r="J4368">
        <v>808</v>
      </c>
      <c r="K4368" t="str">
        <f t="shared" si="1704"/>
        <v>Very Low</v>
      </c>
      <c r="L4368" t="s">
        <v>322</v>
      </c>
      <c r="M4368">
        <v>16000</v>
      </c>
      <c r="N4368" t="str">
        <f t="shared" si="1705"/>
        <v>Medium</v>
      </c>
      <c r="O4368">
        <v>638476</v>
      </c>
      <c r="P4368" t="str">
        <f t="shared" si="1706"/>
        <v>Flop</v>
      </c>
      <c r="Q4368" t="s">
        <v>17505</v>
      </c>
      <c r="R4368" t="str">
        <f t="shared" si="1707"/>
        <v>Comedy</v>
      </c>
      <c r="S4368">
        <f t="shared" si="1708"/>
        <v>2</v>
      </c>
      <c r="T4368" t="s">
        <v>1735</v>
      </c>
      <c r="U4368" t="s">
        <v>20674</v>
      </c>
      <c r="V4368">
        <v>13223</v>
      </c>
      <c r="W4368" t="str">
        <f t="shared" si="1709"/>
        <v>Low</v>
      </c>
      <c r="X4368">
        <v>32405</v>
      </c>
      <c r="Y4368" t="str">
        <f t="shared" si="1710"/>
        <v>Medium</v>
      </c>
      <c r="Z4368" t="s">
        <v>20675</v>
      </c>
      <c r="AA4368">
        <v>1</v>
      </c>
      <c r="AB4368" t="str">
        <f t="shared" si="1711"/>
        <v>Solo Star Poster</v>
      </c>
      <c r="AC4368" t="s">
        <v>20676</v>
      </c>
      <c r="AD4368" t="s">
        <v>20677</v>
      </c>
      <c r="AE4368">
        <v>45</v>
      </c>
      <c r="AF4368" t="str">
        <f t="shared" si="1712"/>
        <v>Very Low</v>
      </c>
      <c r="AG4368" t="s">
        <v>9</v>
      </c>
      <c r="AH4368" t="s">
        <v>10</v>
      </c>
      <c r="AI4368" t="s">
        <v>11</v>
      </c>
      <c r="AJ4368" t="str">
        <f t="shared" si="1713"/>
        <v>Teen</v>
      </c>
      <c r="AK4368">
        <v>1500000</v>
      </c>
      <c r="AL4368" t="str">
        <f t="shared" si="1714"/>
        <v>Low Budget</v>
      </c>
      <c r="AM4368">
        <v>2011</v>
      </c>
      <c r="AN4368">
        <f t="shared" si="1715"/>
        <v>14</v>
      </c>
      <c r="AO4368" t="str">
        <f t="shared" si="1716"/>
        <v>Modern Classic</v>
      </c>
      <c r="AP4368">
        <v>14000</v>
      </c>
      <c r="AQ4368" t="str">
        <f t="shared" si="1717"/>
        <v>Medium</v>
      </c>
      <c r="AR4368">
        <v>6.6</v>
      </c>
      <c r="AS4368" t="str">
        <f t="shared" si="1718"/>
        <v>Average</v>
      </c>
      <c r="AT4368">
        <f t="shared" si="1723"/>
        <v>1.85</v>
      </c>
      <c r="AU4368" t="str">
        <f t="shared" si="1719"/>
        <v>HDTV / Widescreen</v>
      </c>
      <c r="AV4368">
        <v>0</v>
      </c>
      <c r="AW4368" t="str">
        <f t="shared" si="1720"/>
        <v>Very Low</v>
      </c>
    </row>
    <row r="4369" spans="1:49" x14ac:dyDescent="0.3">
      <c r="A4369" t="s">
        <v>718</v>
      </c>
      <c r="B4369" t="s">
        <v>20678</v>
      </c>
      <c r="C4369">
        <v>13</v>
      </c>
      <c r="D4369" t="str">
        <f t="shared" si="1700"/>
        <v>Very Low</v>
      </c>
      <c r="E4369">
        <v>93</v>
      </c>
      <c r="F4369" t="str">
        <f t="shared" si="1701"/>
        <v>1h 33m</v>
      </c>
      <c r="G4369" t="str">
        <f t="shared" si="1702"/>
        <v>Standard Movie</v>
      </c>
      <c r="H4369">
        <v>0</v>
      </c>
      <c r="I4369" t="str">
        <f t="shared" si="1703"/>
        <v>Very Low</v>
      </c>
      <c r="J4369">
        <v>482</v>
      </c>
      <c r="K4369" t="str">
        <f t="shared" si="1704"/>
        <v>Very Low</v>
      </c>
      <c r="L4369" t="s">
        <v>3517</v>
      </c>
      <c r="M4369">
        <v>12000</v>
      </c>
      <c r="N4369" t="str">
        <f t="shared" si="1705"/>
        <v>Medium</v>
      </c>
      <c r="O4369">
        <f>O4368</f>
        <v>638476</v>
      </c>
      <c r="P4369" t="str">
        <f t="shared" si="1706"/>
        <v>Flop</v>
      </c>
      <c r="Q4369" t="s">
        <v>7550</v>
      </c>
      <c r="R4369" t="str">
        <f t="shared" si="1707"/>
        <v>Comedy</v>
      </c>
      <c r="S4369">
        <f t="shared" si="1708"/>
        <v>2</v>
      </c>
      <c r="T4369" t="s">
        <v>243</v>
      </c>
      <c r="U4369" t="s">
        <v>20679</v>
      </c>
      <c r="V4369">
        <v>1435</v>
      </c>
      <c r="W4369" t="str">
        <f t="shared" si="1709"/>
        <v>Very Low</v>
      </c>
      <c r="X4369">
        <v>14620</v>
      </c>
      <c r="Y4369" t="str">
        <f t="shared" si="1710"/>
        <v>Medium</v>
      </c>
      <c r="Z4369" t="s">
        <v>5562</v>
      </c>
      <c r="AA4369">
        <v>0</v>
      </c>
      <c r="AB4369" t="str">
        <f t="shared" si="1711"/>
        <v>Symbolic Poster</v>
      </c>
      <c r="AC4369" t="s">
        <v>20680</v>
      </c>
      <c r="AD4369" t="s">
        <v>20681</v>
      </c>
      <c r="AE4369">
        <v>17</v>
      </c>
      <c r="AF4369" t="str">
        <f t="shared" si="1712"/>
        <v>Very Low</v>
      </c>
      <c r="AG4369" t="s">
        <v>9</v>
      </c>
      <c r="AH4369" t="s">
        <v>10</v>
      </c>
      <c r="AI4369" t="s">
        <v>11</v>
      </c>
      <c r="AJ4369" t="str">
        <f t="shared" si="1713"/>
        <v>Teen</v>
      </c>
      <c r="AK4369">
        <v>1800000</v>
      </c>
      <c r="AL4369" t="str">
        <f t="shared" si="1714"/>
        <v>Low Budget</v>
      </c>
      <c r="AM4369">
        <v>1993</v>
      </c>
      <c r="AN4369">
        <f t="shared" si="1715"/>
        <v>32</v>
      </c>
      <c r="AO4369" t="str">
        <f t="shared" si="1716"/>
        <v>Old Classic</v>
      </c>
      <c r="AP4369">
        <v>580</v>
      </c>
      <c r="AQ4369" t="str">
        <f t="shared" si="1717"/>
        <v>Very Low</v>
      </c>
      <c r="AR4369">
        <v>6.1</v>
      </c>
      <c r="AS4369" t="str">
        <f t="shared" si="1718"/>
        <v>Average</v>
      </c>
      <c r="AT4369">
        <v>1.78</v>
      </c>
      <c r="AU4369" t="str">
        <f t="shared" si="1719"/>
        <v>HDTV / Widescreen</v>
      </c>
      <c r="AV4369">
        <v>266</v>
      </c>
      <c r="AW4369" t="str">
        <f t="shared" si="1720"/>
        <v>Very Low</v>
      </c>
    </row>
    <row r="4370" spans="1:49" x14ac:dyDescent="0.3">
      <c r="A4370" t="s">
        <v>0</v>
      </c>
      <c r="B4370" t="s">
        <v>20682</v>
      </c>
      <c r="C4370">
        <v>44</v>
      </c>
      <c r="D4370" t="str">
        <f t="shared" si="1700"/>
        <v>Very Low</v>
      </c>
      <c r="E4370">
        <v>108</v>
      </c>
      <c r="F4370" t="str">
        <f t="shared" si="1701"/>
        <v>1h 48m</v>
      </c>
      <c r="G4370" t="str">
        <f t="shared" si="1702"/>
        <v>Standard Movie</v>
      </c>
      <c r="H4370">
        <v>28</v>
      </c>
      <c r="I4370" t="str">
        <f t="shared" si="1703"/>
        <v>Very Low</v>
      </c>
      <c r="J4370">
        <v>0</v>
      </c>
      <c r="K4370" t="str">
        <f t="shared" si="1704"/>
        <v>Very Low</v>
      </c>
      <c r="L4370" t="s">
        <v>20683</v>
      </c>
      <c r="M4370">
        <v>0</v>
      </c>
      <c r="N4370" t="str">
        <f t="shared" si="1705"/>
        <v>Low</v>
      </c>
      <c r="O4370">
        <v>505295</v>
      </c>
      <c r="P4370" t="str">
        <f t="shared" si="1706"/>
        <v>Flop</v>
      </c>
      <c r="Q4370" t="s">
        <v>7014</v>
      </c>
      <c r="R4370" t="str">
        <f t="shared" si="1707"/>
        <v>Adventure</v>
      </c>
      <c r="S4370">
        <f t="shared" si="1708"/>
        <v>2</v>
      </c>
      <c r="T4370" t="s">
        <v>20684</v>
      </c>
      <c r="U4370" t="s">
        <v>20685</v>
      </c>
      <c r="V4370">
        <v>1747</v>
      </c>
      <c r="W4370" t="str">
        <f t="shared" si="1709"/>
        <v>Very Low</v>
      </c>
      <c r="X4370">
        <v>0</v>
      </c>
      <c r="Y4370" t="str">
        <f t="shared" si="1710"/>
        <v>Very Low</v>
      </c>
      <c r="Z4370" t="s">
        <v>20686</v>
      </c>
      <c r="AA4370">
        <v>0</v>
      </c>
      <c r="AB4370" t="str">
        <f t="shared" si="1711"/>
        <v>Symbolic Poster</v>
      </c>
      <c r="AC4370" t="s">
        <v>20687</v>
      </c>
      <c r="AD4370" t="s">
        <v>20688</v>
      </c>
      <c r="AE4370">
        <v>28</v>
      </c>
      <c r="AF4370" t="str">
        <f t="shared" si="1712"/>
        <v>Very Low</v>
      </c>
      <c r="AG4370" t="s">
        <v>20689</v>
      </c>
      <c r="AH4370" t="s">
        <v>341</v>
      </c>
      <c r="AI4370" t="str">
        <f>AI4369</f>
        <v>PG-13</v>
      </c>
      <c r="AJ4370" t="str">
        <f t="shared" si="1713"/>
        <v>Teen</v>
      </c>
      <c r="AK4370">
        <v>1800000</v>
      </c>
      <c r="AL4370" t="str">
        <f t="shared" si="1714"/>
        <v>Low Budget</v>
      </c>
      <c r="AM4370">
        <v>2003</v>
      </c>
      <c r="AN4370">
        <f t="shared" si="1715"/>
        <v>22</v>
      </c>
      <c r="AO4370" t="str">
        <f t="shared" si="1716"/>
        <v>Old Classic</v>
      </c>
      <c r="AP4370">
        <v>0</v>
      </c>
      <c r="AQ4370" t="str">
        <f t="shared" si="1717"/>
        <v>Very Low</v>
      </c>
      <c r="AR4370">
        <v>7.5</v>
      </c>
      <c r="AS4370" t="str">
        <f t="shared" si="1718"/>
        <v>Good</v>
      </c>
      <c r="AT4370">
        <v>1.85</v>
      </c>
      <c r="AU4370" t="str">
        <f t="shared" si="1719"/>
        <v>HDTV / Widescreen</v>
      </c>
      <c r="AV4370">
        <v>353</v>
      </c>
      <c r="AW4370" t="str">
        <f t="shared" si="1720"/>
        <v>Very Low</v>
      </c>
    </row>
    <row r="4371" spans="1:49" x14ac:dyDescent="0.3">
      <c r="A4371" t="s">
        <v>0</v>
      </c>
      <c r="B4371" t="s">
        <v>19195</v>
      </c>
      <c r="C4371">
        <v>26</v>
      </c>
      <c r="D4371" t="str">
        <f t="shared" si="1700"/>
        <v>Very Low</v>
      </c>
      <c r="E4371">
        <v>114</v>
      </c>
      <c r="F4371" t="str">
        <f t="shared" si="1701"/>
        <v>1h 54m</v>
      </c>
      <c r="G4371" t="str">
        <f t="shared" si="1702"/>
        <v>Standard Movie</v>
      </c>
      <c r="H4371">
        <v>57</v>
      </c>
      <c r="I4371" t="str">
        <f t="shared" si="1703"/>
        <v>Very Low</v>
      </c>
      <c r="J4371">
        <v>426</v>
      </c>
      <c r="K4371" t="str">
        <f t="shared" si="1704"/>
        <v>Very Low</v>
      </c>
      <c r="L4371" t="s">
        <v>10407</v>
      </c>
      <c r="M4371">
        <v>16000</v>
      </c>
      <c r="N4371" t="str">
        <f t="shared" si="1705"/>
        <v>Medium</v>
      </c>
      <c r="O4371">
        <f t="shared" ref="O4371:O4376" si="1724">O4370</f>
        <v>505295</v>
      </c>
      <c r="P4371" t="str">
        <f t="shared" si="1706"/>
        <v>Flop</v>
      </c>
      <c r="Q4371" t="s">
        <v>14982</v>
      </c>
      <c r="R4371" t="str">
        <f t="shared" si="1707"/>
        <v>Western</v>
      </c>
      <c r="S4371">
        <f t="shared" si="1708"/>
        <v>1</v>
      </c>
      <c r="T4371" t="s">
        <v>3665</v>
      </c>
      <c r="U4371" t="s">
        <v>20690</v>
      </c>
      <c r="V4371">
        <v>25472</v>
      </c>
      <c r="W4371" t="str">
        <f t="shared" si="1709"/>
        <v>Low</v>
      </c>
      <c r="X4371">
        <v>18263</v>
      </c>
      <c r="Y4371" t="str">
        <f t="shared" si="1710"/>
        <v>Medium</v>
      </c>
      <c r="Z4371" t="s">
        <v>20691</v>
      </c>
      <c r="AA4371">
        <v>3</v>
      </c>
      <c r="AB4371" t="str">
        <f t="shared" si="1711"/>
        <v>Duo/Trio Poster</v>
      </c>
      <c r="AC4371" t="s">
        <v>20692</v>
      </c>
      <c r="AD4371" t="s">
        <v>20693</v>
      </c>
      <c r="AE4371">
        <v>109</v>
      </c>
      <c r="AF4371" t="str">
        <f t="shared" si="1712"/>
        <v>Very Low</v>
      </c>
      <c r="AG4371" t="s">
        <v>9</v>
      </c>
      <c r="AH4371" t="s">
        <v>10</v>
      </c>
      <c r="AI4371" t="s">
        <v>16023</v>
      </c>
      <c r="AJ4371" t="str">
        <f t="shared" si="1713"/>
        <v>Other/Unknown</v>
      </c>
      <c r="AK4371">
        <v>1800000</v>
      </c>
      <c r="AL4371" t="str">
        <f t="shared" si="1714"/>
        <v>Low Budget</v>
      </c>
      <c r="AM4371">
        <v>1968</v>
      </c>
      <c r="AN4371">
        <f t="shared" si="1715"/>
        <v>57</v>
      </c>
      <c r="AO4371" t="str">
        <f t="shared" si="1716"/>
        <v>Old Classic</v>
      </c>
      <c r="AP4371">
        <v>844</v>
      </c>
      <c r="AQ4371" t="str">
        <f t="shared" si="1717"/>
        <v>Very Low</v>
      </c>
      <c r="AR4371">
        <v>7</v>
      </c>
      <c r="AS4371" t="str">
        <f t="shared" si="1718"/>
        <v>Good</v>
      </c>
      <c r="AT4371">
        <v>1.85</v>
      </c>
      <c r="AU4371" t="str">
        <f t="shared" si="1719"/>
        <v>HDTV / Widescreen</v>
      </c>
      <c r="AV4371">
        <v>0</v>
      </c>
      <c r="AW4371" t="str">
        <f t="shared" si="1720"/>
        <v>Very Low</v>
      </c>
    </row>
    <row r="4372" spans="1:49" x14ac:dyDescent="0.3">
      <c r="A4372" t="s">
        <v>718</v>
      </c>
      <c r="B4372" t="s">
        <v>18868</v>
      </c>
      <c r="C4372">
        <v>27</v>
      </c>
      <c r="D4372" t="str">
        <f t="shared" si="1700"/>
        <v>Very Low</v>
      </c>
      <c r="E4372">
        <v>87</v>
      </c>
      <c r="F4372" t="str">
        <f t="shared" si="1701"/>
        <v>1h 27m</v>
      </c>
      <c r="G4372" t="str">
        <f t="shared" si="1702"/>
        <v>Featurette</v>
      </c>
      <c r="H4372">
        <v>174</v>
      </c>
      <c r="I4372" t="str">
        <f t="shared" si="1703"/>
        <v>Very Low</v>
      </c>
      <c r="J4372">
        <v>114</v>
      </c>
      <c r="K4372" t="str">
        <f t="shared" si="1704"/>
        <v>Very Low</v>
      </c>
      <c r="L4372" t="s">
        <v>20694</v>
      </c>
      <c r="M4372">
        <v>2000</v>
      </c>
      <c r="N4372" t="str">
        <f t="shared" si="1705"/>
        <v>Low</v>
      </c>
      <c r="O4372">
        <f t="shared" si="1724"/>
        <v>505295</v>
      </c>
      <c r="P4372" t="str">
        <f t="shared" si="1706"/>
        <v>Flop</v>
      </c>
      <c r="Q4372" t="s">
        <v>20695</v>
      </c>
      <c r="R4372" t="str">
        <f t="shared" si="1707"/>
        <v>Crime</v>
      </c>
      <c r="S4372">
        <f t="shared" si="1708"/>
        <v>3</v>
      </c>
      <c r="T4372" t="s">
        <v>20696</v>
      </c>
      <c r="U4372" t="s">
        <v>20697</v>
      </c>
      <c r="V4372">
        <v>1756</v>
      </c>
      <c r="W4372" t="str">
        <f t="shared" si="1709"/>
        <v>Very Low</v>
      </c>
      <c r="X4372">
        <v>2831</v>
      </c>
      <c r="Y4372" t="str">
        <f t="shared" si="1710"/>
        <v>Low</v>
      </c>
      <c r="Z4372" t="s">
        <v>20637</v>
      </c>
      <c r="AA4372">
        <v>0</v>
      </c>
      <c r="AB4372" t="str">
        <f t="shared" si="1711"/>
        <v>Symbolic Poster</v>
      </c>
      <c r="AC4372" t="s">
        <v>20698</v>
      </c>
      <c r="AD4372" t="s">
        <v>20699</v>
      </c>
      <c r="AE4372">
        <v>28</v>
      </c>
      <c r="AF4372" t="str">
        <f t="shared" si="1712"/>
        <v>Very Low</v>
      </c>
      <c r="AG4372" t="s">
        <v>9</v>
      </c>
      <c r="AH4372" t="s">
        <v>10</v>
      </c>
      <c r="AI4372" t="str">
        <f t="shared" ref="AI4372:AK4372" si="1725">AI4371</f>
        <v>M</v>
      </c>
      <c r="AJ4372" t="str">
        <f t="shared" si="1713"/>
        <v>Other/Unknown</v>
      </c>
      <c r="AK4372">
        <f t="shared" si="1725"/>
        <v>1800000</v>
      </c>
      <c r="AL4372" t="str">
        <f t="shared" si="1714"/>
        <v>Low Budget</v>
      </c>
      <c r="AM4372">
        <v>1952</v>
      </c>
      <c r="AN4372">
        <f t="shared" si="1715"/>
        <v>73</v>
      </c>
      <c r="AO4372" t="str">
        <f t="shared" si="1716"/>
        <v>Old Classic</v>
      </c>
      <c r="AP4372">
        <v>399</v>
      </c>
      <c r="AQ4372" t="str">
        <f t="shared" si="1717"/>
        <v>Very Low</v>
      </c>
      <c r="AR4372">
        <v>7.2</v>
      </c>
      <c r="AS4372" t="str">
        <f t="shared" si="1718"/>
        <v>Good</v>
      </c>
      <c r="AT4372">
        <v>1.37</v>
      </c>
      <c r="AU4372" t="str">
        <f t="shared" si="1719"/>
        <v>Classic</v>
      </c>
      <c r="AV4372">
        <v>169</v>
      </c>
      <c r="AW4372" t="str">
        <f t="shared" si="1720"/>
        <v>Very Low</v>
      </c>
    </row>
    <row r="4373" spans="1:49" x14ac:dyDescent="0.3">
      <c r="A4373" t="s">
        <v>0</v>
      </c>
      <c r="B4373" t="s">
        <v>20700</v>
      </c>
      <c r="C4373">
        <v>53</v>
      </c>
      <c r="D4373" t="str">
        <f t="shared" si="1700"/>
        <v>Low</v>
      </c>
      <c r="E4373">
        <v>113</v>
      </c>
      <c r="F4373" t="str">
        <f t="shared" si="1701"/>
        <v>1h 53m</v>
      </c>
      <c r="G4373" t="str">
        <f t="shared" si="1702"/>
        <v>Standard Movie</v>
      </c>
      <c r="H4373">
        <v>15</v>
      </c>
      <c r="I4373" t="str">
        <f t="shared" si="1703"/>
        <v>Very Low</v>
      </c>
      <c r="J4373">
        <v>491</v>
      </c>
      <c r="K4373" t="str">
        <f t="shared" si="1704"/>
        <v>Very Low</v>
      </c>
      <c r="L4373" t="s">
        <v>2675</v>
      </c>
      <c r="M4373">
        <v>647</v>
      </c>
      <c r="N4373" t="str">
        <f t="shared" si="1705"/>
        <v>Low</v>
      </c>
      <c r="O4373">
        <f t="shared" si="1724"/>
        <v>505295</v>
      </c>
      <c r="P4373" t="str">
        <f t="shared" si="1706"/>
        <v>Flop</v>
      </c>
      <c r="Q4373" t="s">
        <v>5515</v>
      </c>
      <c r="R4373" t="str">
        <f t="shared" si="1707"/>
        <v>Horror</v>
      </c>
      <c r="S4373">
        <f t="shared" si="1708"/>
        <v>2</v>
      </c>
      <c r="T4373" t="s">
        <v>14523</v>
      </c>
      <c r="U4373" t="s">
        <v>20701</v>
      </c>
      <c r="V4373">
        <v>6267</v>
      </c>
      <c r="W4373" t="str">
        <f t="shared" si="1709"/>
        <v>Very Low</v>
      </c>
      <c r="X4373">
        <v>2439</v>
      </c>
      <c r="Y4373" t="str">
        <f t="shared" si="1710"/>
        <v>Low</v>
      </c>
      <c r="Z4373" t="s">
        <v>7909</v>
      </c>
      <c r="AA4373">
        <v>0</v>
      </c>
      <c r="AB4373" t="str">
        <f t="shared" si="1711"/>
        <v>Symbolic Poster</v>
      </c>
      <c r="AC4373" t="s">
        <v>20702</v>
      </c>
      <c r="AD4373" t="s">
        <v>20703</v>
      </c>
      <c r="AE4373">
        <v>103</v>
      </c>
      <c r="AF4373" t="str">
        <f t="shared" si="1712"/>
        <v>Very Low</v>
      </c>
      <c r="AG4373" t="s">
        <v>9</v>
      </c>
      <c r="AH4373" t="s">
        <v>10</v>
      </c>
      <c r="AI4373" t="s">
        <v>556</v>
      </c>
      <c r="AJ4373" t="str">
        <f t="shared" si="1713"/>
        <v>Adult</v>
      </c>
      <c r="AK4373">
        <v>1800000</v>
      </c>
      <c r="AL4373" t="str">
        <f t="shared" si="1714"/>
        <v>Low Budget</v>
      </c>
      <c r="AM4373">
        <v>2007</v>
      </c>
      <c r="AN4373">
        <f t="shared" si="1715"/>
        <v>18</v>
      </c>
      <c r="AO4373" t="str">
        <f t="shared" si="1716"/>
        <v>Old Classic</v>
      </c>
      <c r="AP4373">
        <v>642</v>
      </c>
      <c r="AQ4373" t="str">
        <f t="shared" si="1717"/>
        <v>Very Low</v>
      </c>
      <c r="AR4373">
        <v>5.3</v>
      </c>
      <c r="AS4373" t="str">
        <f t="shared" si="1718"/>
        <v>Below Average</v>
      </c>
      <c r="AT4373">
        <v>2.35</v>
      </c>
      <c r="AU4373" t="str">
        <f t="shared" si="1719"/>
        <v>Cinematic Widescreen</v>
      </c>
      <c r="AV4373">
        <v>368</v>
      </c>
      <c r="AW4373" t="str">
        <f t="shared" si="1720"/>
        <v>Very Low</v>
      </c>
    </row>
    <row r="4374" spans="1:49" x14ac:dyDescent="0.3">
      <c r="A4374" t="s">
        <v>0</v>
      </c>
      <c r="B4374" t="s">
        <v>20704</v>
      </c>
      <c r="C4374">
        <f>C4373</f>
        <v>53</v>
      </c>
      <c r="D4374" t="str">
        <f t="shared" si="1700"/>
        <v>Low</v>
      </c>
      <c r="E4374">
        <v>87</v>
      </c>
      <c r="F4374" t="str">
        <f t="shared" si="1701"/>
        <v>1h 27m</v>
      </c>
      <c r="G4374" t="str">
        <f t="shared" si="1702"/>
        <v>Featurette</v>
      </c>
      <c r="H4374">
        <v>9</v>
      </c>
      <c r="I4374" t="str">
        <f t="shared" si="1703"/>
        <v>Very Low</v>
      </c>
      <c r="J4374">
        <v>165</v>
      </c>
      <c r="K4374" t="str">
        <f t="shared" si="1704"/>
        <v>Very Low</v>
      </c>
      <c r="L4374" t="s">
        <v>20705</v>
      </c>
      <c r="M4374">
        <v>467</v>
      </c>
      <c r="N4374" t="str">
        <f t="shared" si="1705"/>
        <v>Low</v>
      </c>
      <c r="O4374">
        <f t="shared" si="1724"/>
        <v>505295</v>
      </c>
      <c r="P4374" t="str">
        <f t="shared" si="1706"/>
        <v>Flop</v>
      </c>
      <c r="Q4374" t="s">
        <v>12809</v>
      </c>
      <c r="R4374" t="str">
        <f t="shared" si="1707"/>
        <v>Comedy</v>
      </c>
      <c r="S4374">
        <f t="shared" si="1708"/>
        <v>3</v>
      </c>
      <c r="T4374" t="s">
        <v>20706</v>
      </c>
      <c r="U4374" t="s">
        <v>20707</v>
      </c>
      <c r="V4374">
        <v>13</v>
      </c>
      <c r="W4374" t="str">
        <f t="shared" si="1709"/>
        <v>Very Low</v>
      </c>
      <c r="X4374">
        <v>1270</v>
      </c>
      <c r="Y4374" t="str">
        <f t="shared" si="1710"/>
        <v>Low</v>
      </c>
      <c r="Z4374" t="s">
        <v>20708</v>
      </c>
      <c r="AA4374">
        <v>0</v>
      </c>
      <c r="AB4374" t="str">
        <f t="shared" si="1711"/>
        <v>Symbolic Poster</v>
      </c>
      <c r="AC4374" t="str">
        <f>AC4373</f>
        <v>birthday|birthday party|colonoscopy|hospital|surgery</v>
      </c>
      <c r="AD4374" t="s">
        <v>20709</v>
      </c>
      <c r="AE4374">
        <f>AE4373</f>
        <v>103</v>
      </c>
      <c r="AF4374" t="str">
        <f t="shared" si="1712"/>
        <v>Very Low</v>
      </c>
      <c r="AG4374" t="s">
        <v>9</v>
      </c>
      <c r="AH4374" t="s">
        <v>10</v>
      </c>
      <c r="AI4374" t="str">
        <f t="shared" ref="AI4374:AK4374" si="1726">AI4373</f>
        <v>R</v>
      </c>
      <c r="AJ4374" t="str">
        <f t="shared" si="1713"/>
        <v>Adult</v>
      </c>
      <c r="AK4374">
        <f t="shared" si="1726"/>
        <v>1800000</v>
      </c>
      <c r="AL4374" t="str">
        <f t="shared" si="1714"/>
        <v>Low Budget</v>
      </c>
      <c r="AM4374">
        <v>2016</v>
      </c>
      <c r="AN4374">
        <f t="shared" si="1715"/>
        <v>9</v>
      </c>
      <c r="AO4374" t="str">
        <f t="shared" si="1716"/>
        <v>Modern Classic</v>
      </c>
      <c r="AP4374">
        <v>258</v>
      </c>
      <c r="AQ4374" t="str">
        <f t="shared" si="1717"/>
        <v>Very Low</v>
      </c>
      <c r="AR4374">
        <v>8.6999999999999993</v>
      </c>
      <c r="AS4374" t="str">
        <f t="shared" si="1718"/>
        <v>Excellent</v>
      </c>
      <c r="AT4374">
        <f t="shared" ref="AT4374:AT4375" si="1727">AT4373</f>
        <v>2.35</v>
      </c>
      <c r="AU4374" t="str">
        <f t="shared" si="1719"/>
        <v>Cinematic Widescreen</v>
      </c>
      <c r="AV4374">
        <v>8</v>
      </c>
      <c r="AW4374" t="str">
        <f t="shared" si="1720"/>
        <v>Very Low</v>
      </c>
    </row>
    <row r="4375" spans="1:49" x14ac:dyDescent="0.3">
      <c r="A4375" t="s">
        <v>0</v>
      </c>
      <c r="B4375" t="s">
        <v>20710</v>
      </c>
      <c r="C4375">
        <v>10</v>
      </c>
      <c r="D4375" t="str">
        <f t="shared" si="1700"/>
        <v>Very Low</v>
      </c>
      <c r="E4375">
        <v>90</v>
      </c>
      <c r="F4375" t="str">
        <f t="shared" si="1701"/>
        <v>1h 30m</v>
      </c>
      <c r="G4375" t="str">
        <f t="shared" si="1702"/>
        <v>Standard Movie</v>
      </c>
      <c r="H4375">
        <v>4</v>
      </c>
      <c r="I4375" t="str">
        <f t="shared" si="1703"/>
        <v>Very Low</v>
      </c>
      <c r="J4375">
        <v>91</v>
      </c>
      <c r="K4375" t="str">
        <f t="shared" si="1704"/>
        <v>Very Low</v>
      </c>
      <c r="L4375" t="s">
        <v>20711</v>
      </c>
      <c r="M4375">
        <v>433</v>
      </c>
      <c r="N4375" t="str">
        <f t="shared" si="1705"/>
        <v>Low</v>
      </c>
      <c r="O4375">
        <f t="shared" si="1724"/>
        <v>505295</v>
      </c>
      <c r="P4375" t="str">
        <f t="shared" si="1706"/>
        <v>Flop</v>
      </c>
      <c r="Q4375" t="s">
        <v>618</v>
      </c>
      <c r="R4375" t="str">
        <f t="shared" si="1707"/>
        <v>Action</v>
      </c>
      <c r="S4375">
        <f t="shared" si="1708"/>
        <v>2</v>
      </c>
      <c r="T4375" t="s">
        <v>903</v>
      </c>
      <c r="U4375" t="s">
        <v>20712</v>
      </c>
      <c r="V4375">
        <v>761</v>
      </c>
      <c r="W4375" t="str">
        <f t="shared" si="1709"/>
        <v>Very Low</v>
      </c>
      <c r="X4375">
        <v>984</v>
      </c>
      <c r="Y4375" t="str">
        <f t="shared" si="1710"/>
        <v>Very Low</v>
      </c>
      <c r="Z4375" t="s">
        <v>20713</v>
      </c>
      <c r="AA4375">
        <v>0</v>
      </c>
      <c r="AB4375" t="str">
        <f t="shared" si="1711"/>
        <v>Symbolic Poster</v>
      </c>
      <c r="AC4375" t="s">
        <v>20714</v>
      </c>
      <c r="AD4375" t="s">
        <v>20715</v>
      </c>
      <c r="AE4375">
        <v>12</v>
      </c>
      <c r="AF4375" t="str">
        <f t="shared" si="1712"/>
        <v>Very Low</v>
      </c>
      <c r="AG4375" t="s">
        <v>9</v>
      </c>
      <c r="AH4375" t="s">
        <v>239</v>
      </c>
      <c r="AI4375" t="s">
        <v>11</v>
      </c>
      <c r="AJ4375" t="str">
        <f t="shared" si="1713"/>
        <v>Teen</v>
      </c>
      <c r="AK4375">
        <v>1800000</v>
      </c>
      <c r="AL4375" t="str">
        <f t="shared" si="1714"/>
        <v>Low Budget</v>
      </c>
      <c r="AM4375">
        <v>2013</v>
      </c>
      <c r="AN4375">
        <f t="shared" si="1715"/>
        <v>12</v>
      </c>
      <c r="AO4375" t="str">
        <f t="shared" si="1716"/>
        <v>Modern Classic</v>
      </c>
      <c r="AP4375">
        <v>108</v>
      </c>
      <c r="AQ4375" t="str">
        <f t="shared" si="1717"/>
        <v>Very Low</v>
      </c>
      <c r="AR4375">
        <v>3.4</v>
      </c>
      <c r="AS4375" t="str">
        <f t="shared" si="1718"/>
        <v>Very Poor</v>
      </c>
      <c r="AT4375">
        <f t="shared" si="1727"/>
        <v>2.35</v>
      </c>
      <c r="AU4375" t="str">
        <f t="shared" si="1719"/>
        <v>Cinematic Widescreen</v>
      </c>
      <c r="AV4375">
        <v>566</v>
      </c>
      <c r="AW4375" t="str">
        <f t="shared" si="1720"/>
        <v>Very Low</v>
      </c>
    </row>
    <row r="4376" spans="1:49" x14ac:dyDescent="0.3">
      <c r="A4376" t="s">
        <v>0</v>
      </c>
      <c r="B4376" t="s">
        <v>20716</v>
      </c>
      <c r="C4376">
        <v>4</v>
      </c>
      <c r="D4376" t="str">
        <f t="shared" si="1700"/>
        <v>Very Low</v>
      </c>
      <c r="E4376">
        <v>111</v>
      </c>
      <c r="F4376" t="str">
        <f t="shared" si="1701"/>
        <v>1h 51m</v>
      </c>
      <c r="G4376" t="str">
        <f t="shared" si="1702"/>
        <v>Standard Movie</v>
      </c>
      <c r="H4376">
        <v>21</v>
      </c>
      <c r="I4376" t="str">
        <f t="shared" si="1703"/>
        <v>Very Low</v>
      </c>
      <c r="J4376">
        <v>685</v>
      </c>
      <c r="K4376" t="str">
        <f t="shared" si="1704"/>
        <v>Very Low</v>
      </c>
      <c r="L4376" t="s">
        <v>9659</v>
      </c>
      <c r="M4376">
        <v>761</v>
      </c>
      <c r="N4376" t="str">
        <f t="shared" si="1705"/>
        <v>Low</v>
      </c>
      <c r="O4376">
        <f t="shared" si="1724"/>
        <v>505295</v>
      </c>
      <c r="P4376" t="str">
        <f t="shared" si="1706"/>
        <v>Flop</v>
      </c>
      <c r="Q4376" t="s">
        <v>2498</v>
      </c>
      <c r="R4376" t="str">
        <f t="shared" si="1707"/>
        <v>Comedy</v>
      </c>
      <c r="S4376">
        <f t="shared" si="1708"/>
        <v>2</v>
      </c>
      <c r="T4376" t="s">
        <v>20717</v>
      </c>
      <c r="U4376" t="s">
        <v>20718</v>
      </c>
      <c r="V4376">
        <v>686</v>
      </c>
      <c r="W4376" t="str">
        <f t="shared" si="1709"/>
        <v>Very Low</v>
      </c>
      <c r="X4376">
        <v>4306</v>
      </c>
      <c r="Y4376" t="str">
        <f t="shared" si="1710"/>
        <v>Low</v>
      </c>
      <c r="Z4376" t="s">
        <v>9066</v>
      </c>
      <c r="AA4376">
        <v>13</v>
      </c>
      <c r="AB4376" t="str">
        <f t="shared" si="1711"/>
        <v>Ensemble Poster</v>
      </c>
      <c r="AC4376" t="s">
        <v>20719</v>
      </c>
      <c r="AD4376" t="s">
        <v>20720</v>
      </c>
      <c r="AE4376">
        <v>8</v>
      </c>
      <c r="AF4376" t="str">
        <f t="shared" si="1712"/>
        <v>Very Low</v>
      </c>
      <c r="AG4376" t="s">
        <v>9</v>
      </c>
      <c r="AH4376" t="s">
        <v>10</v>
      </c>
      <c r="AI4376" t="s">
        <v>4801</v>
      </c>
      <c r="AJ4376" t="str">
        <f t="shared" si="1713"/>
        <v>No Rating</v>
      </c>
      <c r="AK4376">
        <v>1800000</v>
      </c>
      <c r="AL4376" t="str">
        <f t="shared" si="1714"/>
        <v>Low Budget</v>
      </c>
      <c r="AM4376">
        <v>2012</v>
      </c>
      <c r="AN4376">
        <f t="shared" si="1715"/>
        <v>13</v>
      </c>
      <c r="AO4376" t="str">
        <f t="shared" si="1716"/>
        <v>Modern Classic</v>
      </c>
      <c r="AP4376">
        <v>713</v>
      </c>
      <c r="AQ4376" t="str">
        <f t="shared" si="1717"/>
        <v>Very Low</v>
      </c>
      <c r="AR4376">
        <v>5.4</v>
      </c>
      <c r="AS4376" t="str">
        <f t="shared" si="1718"/>
        <v>Below Average</v>
      </c>
      <c r="AT4376">
        <v>1.85</v>
      </c>
      <c r="AU4376" t="str">
        <f t="shared" si="1719"/>
        <v>HDTV / Widescreen</v>
      </c>
      <c r="AV4376">
        <v>569</v>
      </c>
      <c r="AW4376" t="str">
        <f t="shared" si="1720"/>
        <v>Very Low</v>
      </c>
    </row>
    <row r="4377" spans="1:49" x14ac:dyDescent="0.3">
      <c r="A4377" t="s">
        <v>718</v>
      </c>
      <c r="B4377" t="s">
        <v>1818</v>
      </c>
      <c r="C4377">
        <v>181</v>
      </c>
      <c r="D4377" t="str">
        <f t="shared" si="1700"/>
        <v>Low</v>
      </c>
      <c r="E4377">
        <v>81</v>
      </c>
      <c r="F4377" t="str">
        <f t="shared" si="1701"/>
        <v>1h 21m</v>
      </c>
      <c r="G4377" t="str">
        <f t="shared" si="1702"/>
        <v>Featurette</v>
      </c>
      <c r="H4377">
        <v>670</v>
      </c>
      <c r="I4377" t="str">
        <f t="shared" si="1703"/>
        <v>Very Low</v>
      </c>
      <c r="J4377">
        <v>34</v>
      </c>
      <c r="K4377" t="str">
        <f t="shared" si="1704"/>
        <v>Very Low</v>
      </c>
      <c r="L4377" t="s">
        <v>20721</v>
      </c>
      <c r="M4377">
        <v>486</v>
      </c>
      <c r="N4377" t="str">
        <f t="shared" si="1705"/>
        <v>Low</v>
      </c>
      <c r="O4377">
        <v>7267324</v>
      </c>
      <c r="P4377" t="str">
        <f t="shared" si="1706"/>
        <v>Flop</v>
      </c>
      <c r="Q4377" t="s">
        <v>1906</v>
      </c>
      <c r="R4377" t="str">
        <f t="shared" si="1707"/>
        <v>Crime</v>
      </c>
      <c r="S4377">
        <f t="shared" si="1708"/>
        <v>2</v>
      </c>
      <c r="T4377" t="s">
        <v>3065</v>
      </c>
      <c r="U4377" t="s">
        <v>20722</v>
      </c>
      <c r="V4377">
        <v>161471</v>
      </c>
      <c r="W4377" t="str">
        <f t="shared" si="1709"/>
        <v>Medium</v>
      </c>
      <c r="X4377">
        <v>623</v>
      </c>
      <c r="Y4377" t="str">
        <f t="shared" si="1710"/>
        <v>Very Low</v>
      </c>
      <c r="Z4377" t="s">
        <v>20723</v>
      </c>
      <c r="AA4377">
        <v>1</v>
      </c>
      <c r="AB4377" t="str">
        <f t="shared" si="1711"/>
        <v>Solo Star Poster</v>
      </c>
      <c r="AC4377" t="s">
        <v>20724</v>
      </c>
      <c r="AD4377" t="s">
        <v>20725</v>
      </c>
      <c r="AE4377">
        <v>709</v>
      </c>
      <c r="AF4377" t="str">
        <f t="shared" si="1712"/>
        <v>Low</v>
      </c>
      <c r="AG4377" t="s">
        <v>8702</v>
      </c>
      <c r="AH4377" t="s">
        <v>738</v>
      </c>
      <c r="AI4377" t="s">
        <v>556</v>
      </c>
      <c r="AJ4377" t="str">
        <f t="shared" si="1713"/>
        <v>Adult</v>
      </c>
      <c r="AK4377">
        <v>3500000</v>
      </c>
      <c r="AL4377" t="str">
        <f t="shared" si="1714"/>
        <v>Low Budget</v>
      </c>
      <c r="AM4377">
        <v>1998</v>
      </c>
      <c r="AN4377">
        <f t="shared" si="1715"/>
        <v>27</v>
      </c>
      <c r="AO4377" t="str">
        <f t="shared" si="1716"/>
        <v>Old Classic</v>
      </c>
      <c r="AP4377">
        <v>37</v>
      </c>
      <c r="AQ4377" t="str">
        <f t="shared" si="1717"/>
        <v>Very Low</v>
      </c>
      <c r="AR4377">
        <v>7.8</v>
      </c>
      <c r="AS4377" t="str">
        <f t="shared" si="1718"/>
        <v>Good</v>
      </c>
      <c r="AT4377">
        <v>1.85</v>
      </c>
      <c r="AU4377" t="str">
        <f t="shared" si="1719"/>
        <v>HDTV / Widescreen</v>
      </c>
      <c r="AV4377">
        <v>0</v>
      </c>
      <c r="AW4377" t="str">
        <f t="shared" si="1720"/>
        <v>Very Low</v>
      </c>
    </row>
    <row r="4378" spans="1:49" x14ac:dyDescent="0.3">
      <c r="A4378" t="s">
        <v>0</v>
      </c>
      <c r="B4378" t="s">
        <v>20726</v>
      </c>
      <c r="C4378">
        <v>114</v>
      </c>
      <c r="D4378" t="str">
        <f t="shared" si="1700"/>
        <v>Low</v>
      </c>
      <c r="E4378">
        <v>93</v>
      </c>
      <c r="F4378" t="str">
        <f t="shared" si="1701"/>
        <v>1h 33m</v>
      </c>
      <c r="G4378" t="str">
        <f t="shared" si="1702"/>
        <v>Standard Movie</v>
      </c>
      <c r="H4378">
        <v>75</v>
      </c>
      <c r="I4378" t="str">
        <f t="shared" si="1703"/>
        <v>Very Low</v>
      </c>
      <c r="J4378">
        <v>446</v>
      </c>
      <c r="K4378" t="str">
        <f t="shared" si="1704"/>
        <v>Very Low</v>
      </c>
      <c r="L4378" t="s">
        <v>20727</v>
      </c>
      <c r="M4378">
        <v>701</v>
      </c>
      <c r="N4378" t="str">
        <f t="shared" si="1705"/>
        <v>Low</v>
      </c>
      <c r="O4378">
        <v>145540</v>
      </c>
      <c r="P4378" t="str">
        <f t="shared" si="1706"/>
        <v>Flop</v>
      </c>
      <c r="Q4378" t="s">
        <v>11546</v>
      </c>
      <c r="R4378" t="str">
        <f t="shared" si="1707"/>
        <v>Drama</v>
      </c>
      <c r="S4378">
        <f t="shared" si="1708"/>
        <v>2</v>
      </c>
      <c r="T4378" t="s">
        <v>18245</v>
      </c>
      <c r="U4378" t="s">
        <v>20728</v>
      </c>
      <c r="V4378">
        <v>26773</v>
      </c>
      <c r="W4378" t="str">
        <f t="shared" si="1709"/>
        <v>Low</v>
      </c>
      <c r="X4378">
        <v>2489</v>
      </c>
      <c r="Y4378" t="str">
        <f t="shared" si="1710"/>
        <v>Low</v>
      </c>
      <c r="Z4378" t="s">
        <v>11357</v>
      </c>
      <c r="AA4378">
        <v>1</v>
      </c>
      <c r="AB4378" t="str">
        <f t="shared" si="1711"/>
        <v>Solo Star Poster</v>
      </c>
      <c r="AC4378" t="s">
        <v>20729</v>
      </c>
      <c r="AD4378" t="s">
        <v>20730</v>
      </c>
      <c r="AE4378">
        <v>277</v>
      </c>
      <c r="AF4378" t="str">
        <f t="shared" si="1712"/>
        <v>Very Low</v>
      </c>
      <c r="AG4378" t="s">
        <v>9</v>
      </c>
      <c r="AH4378" t="s">
        <v>10</v>
      </c>
      <c r="AI4378" t="s">
        <v>556</v>
      </c>
      <c r="AJ4378" t="str">
        <f t="shared" si="1713"/>
        <v>Adult</v>
      </c>
      <c r="AK4378">
        <v>500000</v>
      </c>
      <c r="AL4378" t="str">
        <f t="shared" si="1714"/>
        <v>Low Budget</v>
      </c>
      <c r="AM4378">
        <v>2002</v>
      </c>
      <c r="AN4378">
        <f t="shared" si="1715"/>
        <v>23</v>
      </c>
      <c r="AO4378" t="str">
        <f t="shared" si="1716"/>
        <v>Old Classic</v>
      </c>
      <c r="AP4378">
        <v>461</v>
      </c>
      <c r="AQ4378" t="str">
        <f t="shared" si="1717"/>
        <v>Very Low</v>
      </c>
      <c r="AR4378">
        <v>6.7</v>
      </c>
      <c r="AS4378" t="str">
        <f t="shared" si="1718"/>
        <v>Average</v>
      </c>
      <c r="AT4378">
        <v>1.85</v>
      </c>
      <c r="AU4378" t="str">
        <f t="shared" si="1719"/>
        <v>HDTV / Widescreen</v>
      </c>
      <c r="AV4378">
        <v>0</v>
      </c>
      <c r="AW4378" t="str">
        <f t="shared" si="1720"/>
        <v>Very Low</v>
      </c>
    </row>
    <row r="4379" spans="1:49" x14ac:dyDescent="0.3">
      <c r="A4379" t="s">
        <v>0</v>
      </c>
      <c r="B4379" t="s">
        <v>20731</v>
      </c>
      <c r="C4379">
        <v>11</v>
      </c>
      <c r="D4379" t="str">
        <f t="shared" si="1700"/>
        <v>Very Low</v>
      </c>
      <c r="E4379">
        <v>90</v>
      </c>
      <c r="F4379" t="str">
        <f t="shared" si="1701"/>
        <v>1h 30m</v>
      </c>
      <c r="G4379" t="str">
        <f t="shared" si="1702"/>
        <v>Standard Movie</v>
      </c>
      <c r="H4379">
        <v>15</v>
      </c>
      <c r="I4379" t="str">
        <f t="shared" si="1703"/>
        <v>Very Low</v>
      </c>
      <c r="J4379">
        <v>120</v>
      </c>
      <c r="K4379" t="str">
        <f t="shared" si="1704"/>
        <v>Very Low</v>
      </c>
      <c r="L4379" t="s">
        <v>20732</v>
      </c>
      <c r="M4379">
        <v>900</v>
      </c>
      <c r="N4379" t="str">
        <f t="shared" si="1705"/>
        <v>Low</v>
      </c>
      <c r="O4379">
        <f t="shared" ref="O4379:O4380" si="1728">O4378</f>
        <v>145540</v>
      </c>
      <c r="P4379" t="str">
        <f t="shared" si="1706"/>
        <v>Flop</v>
      </c>
      <c r="Q4379" t="s">
        <v>9324</v>
      </c>
      <c r="R4379" t="str">
        <f t="shared" si="1707"/>
        <v>Adventure</v>
      </c>
      <c r="S4379">
        <f t="shared" si="1708"/>
        <v>2</v>
      </c>
      <c r="T4379" t="s">
        <v>7295</v>
      </c>
      <c r="U4379" t="s">
        <v>20733</v>
      </c>
      <c r="V4379">
        <v>840</v>
      </c>
      <c r="W4379" t="str">
        <f t="shared" si="1709"/>
        <v>Very Low</v>
      </c>
      <c r="X4379">
        <v>1724</v>
      </c>
      <c r="Y4379" t="str">
        <f t="shared" si="1710"/>
        <v>Low</v>
      </c>
      <c r="Z4379" t="s">
        <v>20734</v>
      </c>
      <c r="AA4379">
        <v>3</v>
      </c>
      <c r="AB4379" t="str">
        <f t="shared" si="1711"/>
        <v>Duo/Trio Poster</v>
      </c>
      <c r="AC4379" t="s">
        <v>20735</v>
      </c>
      <c r="AD4379" t="s">
        <v>20736</v>
      </c>
      <c r="AE4379">
        <v>9</v>
      </c>
      <c r="AF4379" t="str">
        <f t="shared" si="1712"/>
        <v>Very Low</v>
      </c>
      <c r="AG4379" t="s">
        <v>9</v>
      </c>
      <c r="AH4379" t="s">
        <v>239</v>
      </c>
      <c r="AI4379" t="s">
        <v>66</v>
      </c>
      <c r="AJ4379" t="str">
        <f t="shared" si="1713"/>
        <v>Family</v>
      </c>
      <c r="AK4379">
        <v>2000000</v>
      </c>
      <c r="AL4379" t="str">
        <f t="shared" si="1714"/>
        <v>Low Budget</v>
      </c>
      <c r="AM4379">
        <v>2013</v>
      </c>
      <c r="AN4379">
        <f t="shared" si="1715"/>
        <v>12</v>
      </c>
      <c r="AO4379" t="str">
        <f t="shared" si="1716"/>
        <v>Modern Classic</v>
      </c>
      <c r="AP4379">
        <v>450</v>
      </c>
      <c r="AQ4379" t="str">
        <f t="shared" si="1717"/>
        <v>Very Low</v>
      </c>
      <c r="AR4379">
        <v>4.7</v>
      </c>
      <c r="AS4379" t="str">
        <f t="shared" si="1718"/>
        <v>Poor</v>
      </c>
      <c r="AT4379">
        <f>AT4378</f>
        <v>1.85</v>
      </c>
      <c r="AU4379" t="str">
        <f t="shared" si="1719"/>
        <v>HDTV / Widescreen</v>
      </c>
      <c r="AV4379">
        <v>326</v>
      </c>
      <c r="AW4379" t="str">
        <f t="shared" si="1720"/>
        <v>Very Low</v>
      </c>
    </row>
    <row r="4380" spans="1:49" x14ac:dyDescent="0.3">
      <c r="A4380" t="s">
        <v>0</v>
      </c>
      <c r="B4380" t="s">
        <v>20737</v>
      </c>
      <c r="C4380">
        <v>1</v>
      </c>
      <c r="D4380" t="str">
        <f t="shared" si="1700"/>
        <v>Very Low</v>
      </c>
      <c r="E4380">
        <v>112</v>
      </c>
      <c r="F4380" t="str">
        <f t="shared" si="1701"/>
        <v>1h 52m</v>
      </c>
      <c r="G4380" t="str">
        <f t="shared" si="1702"/>
        <v>Standard Movie</v>
      </c>
      <c r="H4380">
        <v>0</v>
      </c>
      <c r="I4380" t="str">
        <f t="shared" si="1703"/>
        <v>Very Low</v>
      </c>
      <c r="J4380">
        <v>11</v>
      </c>
      <c r="K4380" t="str">
        <f t="shared" si="1704"/>
        <v>Very Low</v>
      </c>
      <c r="L4380" t="s">
        <v>20738</v>
      </c>
      <c r="M4380">
        <v>86</v>
      </c>
      <c r="N4380" t="str">
        <f t="shared" si="1705"/>
        <v>Low</v>
      </c>
      <c r="O4380">
        <f t="shared" si="1728"/>
        <v>145540</v>
      </c>
      <c r="P4380" t="str">
        <f t="shared" si="1706"/>
        <v>Flop</v>
      </c>
      <c r="Q4380" t="s">
        <v>6374</v>
      </c>
      <c r="R4380" t="str">
        <f t="shared" si="1707"/>
        <v>Horror</v>
      </c>
      <c r="S4380">
        <f t="shared" si="1708"/>
        <v>1</v>
      </c>
      <c r="T4380" t="s">
        <v>20739</v>
      </c>
      <c r="U4380" t="s">
        <v>20740</v>
      </c>
      <c r="V4380">
        <v>28</v>
      </c>
      <c r="W4380" t="str">
        <f t="shared" si="1709"/>
        <v>Very Low</v>
      </c>
      <c r="X4380">
        <v>139</v>
      </c>
      <c r="Y4380" t="str">
        <f t="shared" si="1710"/>
        <v>Very Low</v>
      </c>
      <c r="Z4380" t="s">
        <v>20741</v>
      </c>
      <c r="AA4380">
        <v>0</v>
      </c>
      <c r="AB4380" t="str">
        <f t="shared" si="1711"/>
        <v>Symbolic Poster</v>
      </c>
      <c r="AC4380" t="s">
        <v>20742</v>
      </c>
      <c r="AD4380" t="s">
        <v>20743</v>
      </c>
      <c r="AE4380">
        <v>1</v>
      </c>
      <c r="AF4380" t="str">
        <f t="shared" si="1712"/>
        <v>Very Low</v>
      </c>
      <c r="AG4380" t="s">
        <v>9</v>
      </c>
      <c r="AH4380" t="s">
        <v>10</v>
      </c>
      <c r="AI4380" t="s">
        <v>11</v>
      </c>
      <c r="AJ4380" t="str">
        <f t="shared" si="1713"/>
        <v>Teen</v>
      </c>
      <c r="AK4380">
        <v>1750000</v>
      </c>
      <c r="AL4380" t="str">
        <f t="shared" si="1714"/>
        <v>Low Budget</v>
      </c>
      <c r="AM4380">
        <v>2013</v>
      </c>
      <c r="AN4380">
        <f t="shared" si="1715"/>
        <v>12</v>
      </c>
      <c r="AO4380" t="str">
        <f t="shared" si="1716"/>
        <v>Modern Classic</v>
      </c>
      <c r="AP4380">
        <v>42</v>
      </c>
      <c r="AQ4380" t="str">
        <f t="shared" si="1717"/>
        <v>Very Low</v>
      </c>
      <c r="AR4380">
        <v>6.3</v>
      </c>
      <c r="AS4380" t="str">
        <f t="shared" si="1718"/>
        <v>Average</v>
      </c>
      <c r="AT4380">
        <v>1.85</v>
      </c>
      <c r="AU4380" t="str">
        <f t="shared" si="1719"/>
        <v>HDTV / Widescreen</v>
      </c>
      <c r="AV4380">
        <v>73</v>
      </c>
      <c r="AW4380" t="str">
        <f t="shared" si="1720"/>
        <v>Very Low</v>
      </c>
    </row>
    <row r="4381" spans="1:49" x14ac:dyDescent="0.3">
      <c r="A4381" t="s">
        <v>0</v>
      </c>
      <c r="B4381" t="s">
        <v>9849</v>
      </c>
      <c r="C4381">
        <v>75</v>
      </c>
      <c r="D4381" t="str">
        <f t="shared" si="1700"/>
        <v>Low</v>
      </c>
      <c r="E4381">
        <v>106</v>
      </c>
      <c r="F4381" t="str">
        <f t="shared" si="1701"/>
        <v>1h 46m</v>
      </c>
      <c r="G4381" t="str">
        <f t="shared" si="1702"/>
        <v>Standard Movie</v>
      </c>
      <c r="H4381">
        <v>36</v>
      </c>
      <c r="I4381" t="str">
        <f t="shared" si="1703"/>
        <v>Very Low</v>
      </c>
      <c r="J4381">
        <v>345</v>
      </c>
      <c r="K4381" t="str">
        <f t="shared" si="1704"/>
        <v>Very Low</v>
      </c>
      <c r="L4381" t="s">
        <v>17529</v>
      </c>
      <c r="M4381">
        <v>953</v>
      </c>
      <c r="N4381" t="str">
        <f t="shared" si="1705"/>
        <v>Low</v>
      </c>
      <c r="O4381">
        <v>12589108</v>
      </c>
      <c r="P4381" t="str">
        <f t="shared" si="1706"/>
        <v>Average</v>
      </c>
      <c r="Q4381" t="s">
        <v>7014</v>
      </c>
      <c r="R4381" t="str">
        <f t="shared" si="1707"/>
        <v>Adventure</v>
      </c>
      <c r="S4381">
        <f t="shared" si="1708"/>
        <v>2</v>
      </c>
      <c r="T4381" t="s">
        <v>611</v>
      </c>
      <c r="U4381" t="s">
        <v>20744</v>
      </c>
      <c r="V4381">
        <v>5526</v>
      </c>
      <c r="W4381" t="str">
        <f t="shared" si="1709"/>
        <v>Very Low</v>
      </c>
      <c r="X4381">
        <v>2198</v>
      </c>
      <c r="Y4381" t="str">
        <f t="shared" si="1710"/>
        <v>Low</v>
      </c>
      <c r="Z4381" t="s">
        <v>13708</v>
      </c>
      <c r="AA4381">
        <v>1</v>
      </c>
      <c r="AB4381" t="str">
        <f t="shared" si="1711"/>
        <v>Solo Star Poster</v>
      </c>
      <c r="AC4381" t="s">
        <v>20745</v>
      </c>
      <c r="AD4381" t="s">
        <v>20746</v>
      </c>
      <c r="AE4381">
        <v>58</v>
      </c>
      <c r="AF4381" t="str">
        <f t="shared" si="1712"/>
        <v>Very Low</v>
      </c>
      <c r="AG4381" t="s">
        <v>2749</v>
      </c>
      <c r="AH4381" t="s">
        <v>2884</v>
      </c>
      <c r="AI4381" t="s">
        <v>11</v>
      </c>
      <c r="AJ4381" t="str">
        <f t="shared" si="1713"/>
        <v>Teen</v>
      </c>
      <c r="AK4381">
        <f>AK4380</f>
        <v>1750000</v>
      </c>
      <c r="AL4381" t="str">
        <f t="shared" si="1714"/>
        <v>Low Budget</v>
      </c>
      <c r="AM4381">
        <v>2007</v>
      </c>
      <c r="AN4381">
        <f t="shared" si="1715"/>
        <v>18</v>
      </c>
      <c r="AO4381" t="str">
        <f t="shared" si="1716"/>
        <v>Old Classic</v>
      </c>
      <c r="AP4381">
        <v>399</v>
      </c>
      <c r="AQ4381" t="str">
        <f t="shared" si="1717"/>
        <v>Very Low</v>
      </c>
      <c r="AR4381">
        <v>7.4</v>
      </c>
      <c r="AS4381" t="str">
        <f t="shared" si="1718"/>
        <v>Good</v>
      </c>
      <c r="AT4381">
        <v>1.85</v>
      </c>
      <c r="AU4381" t="str">
        <f t="shared" si="1719"/>
        <v>HDTV / Widescreen</v>
      </c>
      <c r="AV4381">
        <v>0</v>
      </c>
      <c r="AW4381" t="str">
        <f t="shared" si="1720"/>
        <v>Very Low</v>
      </c>
    </row>
    <row r="4382" spans="1:49" x14ac:dyDescent="0.3">
      <c r="A4382" t="s">
        <v>0</v>
      </c>
      <c r="B4382" t="s">
        <v>20654</v>
      </c>
      <c r="C4382">
        <v>80</v>
      </c>
      <c r="D4382" t="str">
        <f t="shared" si="1700"/>
        <v>Low</v>
      </c>
      <c r="E4382">
        <v>88</v>
      </c>
      <c r="F4382" t="str">
        <f t="shared" si="1701"/>
        <v>1h 28m</v>
      </c>
      <c r="G4382" t="str">
        <f t="shared" si="1702"/>
        <v>Featurette</v>
      </c>
      <c r="H4382">
        <v>88</v>
      </c>
      <c r="I4382" t="str">
        <f t="shared" si="1703"/>
        <v>Very Low</v>
      </c>
      <c r="J4382">
        <v>67</v>
      </c>
      <c r="K4382" t="str">
        <f t="shared" si="1704"/>
        <v>Very Low</v>
      </c>
      <c r="L4382" t="s">
        <v>20747</v>
      </c>
      <c r="M4382">
        <v>595</v>
      </c>
      <c r="N4382" t="str">
        <f t="shared" si="1705"/>
        <v>Low</v>
      </c>
      <c r="O4382">
        <f>O4381</f>
        <v>12589108</v>
      </c>
      <c r="P4382" t="str">
        <f t="shared" si="1706"/>
        <v>Average</v>
      </c>
      <c r="Q4382" t="s">
        <v>618</v>
      </c>
      <c r="R4382" t="str">
        <f t="shared" si="1707"/>
        <v>Action</v>
      </c>
      <c r="S4382">
        <f t="shared" si="1708"/>
        <v>2</v>
      </c>
      <c r="T4382" t="s">
        <v>6086</v>
      </c>
      <c r="U4382" t="s">
        <v>20748</v>
      </c>
      <c r="V4382">
        <v>23268</v>
      </c>
      <c r="W4382" t="str">
        <f t="shared" si="1709"/>
        <v>Low</v>
      </c>
      <c r="X4382">
        <v>941</v>
      </c>
      <c r="Y4382" t="str">
        <f t="shared" si="1710"/>
        <v>Very Low</v>
      </c>
      <c r="Z4382" t="s">
        <v>20749</v>
      </c>
      <c r="AA4382">
        <v>0</v>
      </c>
      <c r="AB4382" t="str">
        <f t="shared" si="1711"/>
        <v>Symbolic Poster</v>
      </c>
      <c r="AC4382" t="s">
        <v>20750</v>
      </c>
      <c r="AD4382" t="s">
        <v>20751</v>
      </c>
      <c r="AE4382">
        <v>95</v>
      </c>
      <c r="AF4382" t="str">
        <f t="shared" si="1712"/>
        <v>Very Low</v>
      </c>
      <c r="AG4382" t="s">
        <v>9</v>
      </c>
      <c r="AH4382" t="s">
        <v>10</v>
      </c>
      <c r="AI4382" t="s">
        <v>66</v>
      </c>
      <c r="AJ4382" t="str">
        <f t="shared" si="1713"/>
        <v>Family</v>
      </c>
      <c r="AK4382">
        <v>1700000</v>
      </c>
      <c r="AL4382" t="str">
        <f t="shared" si="1714"/>
        <v>Low Budget</v>
      </c>
      <c r="AM4382">
        <v>1972</v>
      </c>
      <c r="AN4382">
        <f t="shared" si="1715"/>
        <v>53</v>
      </c>
      <c r="AO4382" t="str">
        <f t="shared" si="1716"/>
        <v>Old Classic</v>
      </c>
      <c r="AP4382">
        <v>70</v>
      </c>
      <c r="AQ4382" t="str">
        <f t="shared" si="1717"/>
        <v>Very Low</v>
      </c>
      <c r="AR4382">
        <v>6.1</v>
      </c>
      <c r="AS4382" t="str">
        <f t="shared" si="1718"/>
        <v>Average</v>
      </c>
      <c r="AT4382">
        <v>2.35</v>
      </c>
      <c r="AU4382" t="str">
        <f t="shared" si="1719"/>
        <v>Cinematic Widescreen</v>
      </c>
      <c r="AV4382">
        <v>794</v>
      </c>
      <c r="AW4382" t="str">
        <f t="shared" si="1720"/>
        <v>Very Low</v>
      </c>
    </row>
    <row r="4383" spans="1:49" x14ac:dyDescent="0.3">
      <c r="A4383" t="s">
        <v>0</v>
      </c>
      <c r="B4383" t="s">
        <v>13480</v>
      </c>
      <c r="C4383">
        <v>179</v>
      </c>
      <c r="D4383" t="str">
        <f t="shared" si="1700"/>
        <v>Low</v>
      </c>
      <c r="E4383">
        <v>138</v>
      </c>
      <c r="F4383" t="str">
        <f t="shared" si="1701"/>
        <v>2h 18m</v>
      </c>
      <c r="G4383" t="str">
        <f t="shared" si="1702"/>
        <v>Long Movie</v>
      </c>
      <c r="H4383">
        <v>143</v>
      </c>
      <c r="I4383" t="str">
        <f t="shared" si="1703"/>
        <v>Very Low</v>
      </c>
      <c r="J4383">
        <v>783</v>
      </c>
      <c r="K4383" t="str">
        <f t="shared" si="1704"/>
        <v>Very Low</v>
      </c>
      <c r="L4383" t="s">
        <v>5076</v>
      </c>
      <c r="M4383">
        <v>1000</v>
      </c>
      <c r="N4383" t="str">
        <f t="shared" si="1705"/>
        <v>Low</v>
      </c>
      <c r="O4383">
        <v>35918429</v>
      </c>
      <c r="P4383" t="str">
        <f t="shared" si="1706"/>
        <v>Average</v>
      </c>
      <c r="Q4383" t="s">
        <v>1906</v>
      </c>
      <c r="R4383" t="str">
        <f t="shared" si="1707"/>
        <v>Crime</v>
      </c>
      <c r="S4383">
        <f t="shared" si="1708"/>
        <v>2</v>
      </c>
      <c r="T4383" t="s">
        <v>109</v>
      </c>
      <c r="U4383" t="s">
        <v>20752</v>
      </c>
      <c r="V4383">
        <v>32415</v>
      </c>
      <c r="W4383" t="str">
        <f t="shared" si="1709"/>
        <v>Low</v>
      </c>
      <c r="X4383">
        <v>3970</v>
      </c>
      <c r="Y4383" t="str">
        <f t="shared" si="1710"/>
        <v>Low</v>
      </c>
      <c r="Z4383" t="s">
        <v>1317</v>
      </c>
      <c r="AA4383">
        <v>1</v>
      </c>
      <c r="AB4383" t="str">
        <f t="shared" si="1711"/>
        <v>Solo Star Poster</v>
      </c>
      <c r="AC4383" t="s">
        <v>20753</v>
      </c>
      <c r="AD4383" t="s">
        <v>20754</v>
      </c>
      <c r="AE4383">
        <v>510</v>
      </c>
      <c r="AF4383" t="str">
        <f t="shared" si="1712"/>
        <v>Low</v>
      </c>
      <c r="AG4383" t="s">
        <v>9</v>
      </c>
      <c r="AH4383" t="s">
        <v>10</v>
      </c>
      <c r="AI4383" t="s">
        <v>556</v>
      </c>
      <c r="AJ4383" t="str">
        <f t="shared" si="1713"/>
        <v>Adult</v>
      </c>
      <c r="AK4383">
        <v>1700000</v>
      </c>
      <c r="AL4383" t="str">
        <f t="shared" si="1714"/>
        <v>Low Budget</v>
      </c>
      <c r="AM4383">
        <v>2001</v>
      </c>
      <c r="AN4383">
        <f t="shared" si="1715"/>
        <v>24</v>
      </c>
      <c r="AO4383" t="str">
        <f t="shared" si="1716"/>
        <v>Old Classic</v>
      </c>
      <c r="AP4383">
        <v>874</v>
      </c>
      <c r="AQ4383" t="str">
        <f t="shared" si="1717"/>
        <v>Very Low</v>
      </c>
      <c r="AR4383">
        <v>7.5</v>
      </c>
      <c r="AS4383" t="str">
        <f t="shared" si="1718"/>
        <v>Good</v>
      </c>
      <c r="AT4383">
        <v>2.35</v>
      </c>
      <c r="AU4383" t="str">
        <f t="shared" si="1719"/>
        <v>Cinematic Widescreen</v>
      </c>
      <c r="AV4383">
        <v>951</v>
      </c>
      <c r="AW4383" t="str">
        <f t="shared" si="1720"/>
        <v>Very Low</v>
      </c>
    </row>
    <row r="4384" spans="1:49" x14ac:dyDescent="0.3">
      <c r="A4384" t="s">
        <v>0</v>
      </c>
      <c r="B4384" t="s">
        <v>20755</v>
      </c>
      <c r="C4384">
        <v>225</v>
      </c>
      <c r="D4384" t="str">
        <f t="shared" si="1700"/>
        <v>Medium</v>
      </c>
      <c r="E4384">
        <v>105</v>
      </c>
      <c r="F4384" t="str">
        <f t="shared" si="1701"/>
        <v>1h 45m</v>
      </c>
      <c r="G4384" t="str">
        <f t="shared" si="1702"/>
        <v>Standard Movie</v>
      </c>
      <c r="H4384">
        <v>68</v>
      </c>
      <c r="I4384" t="str">
        <f t="shared" si="1703"/>
        <v>Very Low</v>
      </c>
      <c r="J4384">
        <v>374</v>
      </c>
      <c r="K4384" t="str">
        <f t="shared" si="1704"/>
        <v>Very Low</v>
      </c>
      <c r="L4384" t="s">
        <v>990</v>
      </c>
      <c r="M4384">
        <v>635</v>
      </c>
      <c r="N4384" t="str">
        <f t="shared" si="1705"/>
        <v>Low</v>
      </c>
      <c r="O4384">
        <v>92401</v>
      </c>
      <c r="P4384" t="str">
        <f t="shared" si="1706"/>
        <v>Flop</v>
      </c>
      <c r="Q4384" t="s">
        <v>5515</v>
      </c>
      <c r="R4384" t="str">
        <f t="shared" si="1707"/>
        <v>Horror</v>
      </c>
      <c r="S4384">
        <f t="shared" si="1708"/>
        <v>2</v>
      </c>
      <c r="T4384" t="s">
        <v>20756</v>
      </c>
      <c r="U4384" t="s">
        <v>20757</v>
      </c>
      <c r="V4384">
        <v>56402</v>
      </c>
      <c r="W4384" t="str">
        <f t="shared" si="1709"/>
        <v>Medium</v>
      </c>
      <c r="X4384">
        <v>2423</v>
      </c>
      <c r="Y4384" t="str">
        <f t="shared" si="1710"/>
        <v>Low</v>
      </c>
      <c r="Z4384" t="s">
        <v>20758</v>
      </c>
      <c r="AA4384">
        <v>0</v>
      </c>
      <c r="AB4384" t="str">
        <f t="shared" si="1711"/>
        <v>Symbolic Poster</v>
      </c>
      <c r="AC4384" t="s">
        <v>20759</v>
      </c>
      <c r="AD4384" t="s">
        <v>20760</v>
      </c>
      <c r="AE4384">
        <v>209</v>
      </c>
      <c r="AF4384" t="str">
        <f t="shared" si="1712"/>
        <v>Very Low</v>
      </c>
      <c r="AG4384" t="s">
        <v>9</v>
      </c>
      <c r="AH4384" t="s">
        <v>10</v>
      </c>
      <c r="AI4384" t="s">
        <v>556</v>
      </c>
      <c r="AJ4384" t="str">
        <f t="shared" si="1713"/>
        <v>Adult</v>
      </c>
      <c r="AK4384">
        <v>2000000</v>
      </c>
      <c r="AL4384" t="str">
        <f t="shared" si="1714"/>
        <v>Low Budget</v>
      </c>
      <c r="AM4384">
        <v>2010</v>
      </c>
      <c r="AN4384">
        <f t="shared" si="1715"/>
        <v>15</v>
      </c>
      <c r="AO4384" t="str">
        <f t="shared" si="1716"/>
        <v>Modern Classic</v>
      </c>
      <c r="AP4384">
        <v>445</v>
      </c>
      <c r="AQ4384" t="str">
        <f t="shared" si="1717"/>
        <v>Very Low</v>
      </c>
      <c r="AR4384">
        <v>6.3</v>
      </c>
      <c r="AS4384" t="str">
        <f t="shared" si="1718"/>
        <v>Average</v>
      </c>
      <c r="AT4384">
        <v>2.35</v>
      </c>
      <c r="AU4384" t="str">
        <f t="shared" si="1719"/>
        <v>Cinematic Widescreen</v>
      </c>
      <c r="AV4384">
        <v>17000</v>
      </c>
      <c r="AW4384" t="str">
        <f t="shared" si="1720"/>
        <v>Medium</v>
      </c>
    </row>
    <row r="4385" spans="1:49" x14ac:dyDescent="0.3">
      <c r="A4385" t="s">
        <v>0</v>
      </c>
      <c r="B4385" t="s">
        <v>20761</v>
      </c>
      <c r="C4385">
        <v>77</v>
      </c>
      <c r="D4385" t="str">
        <f t="shared" si="1700"/>
        <v>Low</v>
      </c>
      <c r="E4385">
        <v>98</v>
      </c>
      <c r="F4385" t="str">
        <f t="shared" si="1701"/>
        <v>1h 38m</v>
      </c>
      <c r="G4385" t="str">
        <f t="shared" si="1702"/>
        <v>Standard Movie</v>
      </c>
      <c r="H4385">
        <v>3</v>
      </c>
      <c r="I4385" t="str">
        <f t="shared" si="1703"/>
        <v>Very Low</v>
      </c>
      <c r="J4385">
        <v>327</v>
      </c>
      <c r="K4385" t="str">
        <f t="shared" si="1704"/>
        <v>Very Low</v>
      </c>
      <c r="L4385" t="s">
        <v>7915</v>
      </c>
      <c r="M4385">
        <v>349</v>
      </c>
      <c r="N4385" t="str">
        <f t="shared" si="1705"/>
        <v>Low</v>
      </c>
      <c r="O4385">
        <v>1943649</v>
      </c>
      <c r="P4385" t="str">
        <f t="shared" si="1706"/>
        <v>Flop</v>
      </c>
      <c r="Q4385" t="s">
        <v>4233</v>
      </c>
      <c r="R4385" t="str">
        <f t="shared" si="1707"/>
        <v>Comedy</v>
      </c>
      <c r="S4385">
        <f t="shared" si="1708"/>
        <v>3</v>
      </c>
      <c r="T4385" t="s">
        <v>20762</v>
      </c>
      <c r="U4385" t="s">
        <v>20763</v>
      </c>
      <c r="V4385">
        <v>8697</v>
      </c>
      <c r="W4385" t="str">
        <f t="shared" si="1709"/>
        <v>Very Low</v>
      </c>
      <c r="X4385">
        <v>2095</v>
      </c>
      <c r="Y4385" t="str">
        <f t="shared" si="1710"/>
        <v>Low</v>
      </c>
      <c r="Z4385" t="s">
        <v>2927</v>
      </c>
      <c r="AA4385">
        <v>3</v>
      </c>
      <c r="AB4385" t="str">
        <f t="shared" si="1711"/>
        <v>Duo/Trio Poster</v>
      </c>
      <c r="AC4385" t="s">
        <v>20764</v>
      </c>
      <c r="AD4385" t="s">
        <v>20765</v>
      </c>
      <c r="AE4385">
        <v>122</v>
      </c>
      <c r="AF4385" t="str">
        <f t="shared" si="1712"/>
        <v>Very Low</v>
      </c>
      <c r="AG4385" t="s">
        <v>9</v>
      </c>
      <c r="AH4385" t="s">
        <v>10</v>
      </c>
      <c r="AI4385" t="s">
        <v>11</v>
      </c>
      <c r="AJ4385" t="str">
        <f t="shared" si="1713"/>
        <v>Teen</v>
      </c>
      <c r="AK4385">
        <v>1700000</v>
      </c>
      <c r="AL4385" t="str">
        <f t="shared" si="1714"/>
        <v>Low Budget</v>
      </c>
      <c r="AM4385">
        <v>1999</v>
      </c>
      <c r="AN4385">
        <f t="shared" si="1715"/>
        <v>26</v>
      </c>
      <c r="AO4385" t="str">
        <f t="shared" si="1716"/>
        <v>Old Classic</v>
      </c>
      <c r="AP4385">
        <v>347</v>
      </c>
      <c r="AQ4385" t="str">
        <f t="shared" si="1717"/>
        <v>Very Low</v>
      </c>
      <c r="AR4385">
        <v>6.3</v>
      </c>
      <c r="AS4385" t="str">
        <f t="shared" si="1718"/>
        <v>Average</v>
      </c>
      <c r="AT4385">
        <v>1.85</v>
      </c>
      <c r="AU4385" t="str">
        <f t="shared" si="1719"/>
        <v>HDTV / Widescreen</v>
      </c>
      <c r="AV4385">
        <v>374</v>
      </c>
      <c r="AW4385" t="str">
        <f t="shared" si="1720"/>
        <v>Very Low</v>
      </c>
    </row>
    <row r="4386" spans="1:49" x14ac:dyDescent="0.3">
      <c r="A4386" t="s">
        <v>0</v>
      </c>
      <c r="B4386" t="s">
        <v>19721</v>
      </c>
      <c r="C4386">
        <v>124</v>
      </c>
      <c r="D4386" t="str">
        <f t="shared" si="1700"/>
        <v>Low</v>
      </c>
      <c r="E4386">
        <v>86</v>
      </c>
      <c r="F4386" t="str">
        <f t="shared" si="1701"/>
        <v>1h 26m</v>
      </c>
      <c r="G4386" t="str">
        <f t="shared" si="1702"/>
        <v>Featurette</v>
      </c>
      <c r="H4386">
        <v>84</v>
      </c>
      <c r="I4386" t="str">
        <f t="shared" si="1703"/>
        <v>Very Low</v>
      </c>
      <c r="J4386">
        <v>34</v>
      </c>
      <c r="K4386" t="str">
        <f t="shared" si="1704"/>
        <v>Very Low</v>
      </c>
      <c r="L4386" t="s">
        <v>20766</v>
      </c>
      <c r="M4386">
        <v>680</v>
      </c>
      <c r="N4386" t="str">
        <f t="shared" si="1705"/>
        <v>Low</v>
      </c>
      <c r="O4386">
        <v>992238</v>
      </c>
      <c r="P4386" t="str">
        <f t="shared" si="1706"/>
        <v>Flop</v>
      </c>
      <c r="Q4386" t="s">
        <v>185</v>
      </c>
      <c r="R4386" t="str">
        <f t="shared" si="1707"/>
        <v>Drama</v>
      </c>
      <c r="S4386">
        <f t="shared" si="1708"/>
        <v>2</v>
      </c>
      <c r="T4386" t="s">
        <v>2255</v>
      </c>
      <c r="U4386" t="s">
        <v>20767</v>
      </c>
      <c r="V4386">
        <v>16349</v>
      </c>
      <c r="W4386" t="str">
        <f t="shared" si="1709"/>
        <v>Low</v>
      </c>
      <c r="X4386">
        <v>763</v>
      </c>
      <c r="Y4386" t="str">
        <f t="shared" si="1710"/>
        <v>Very Low</v>
      </c>
      <c r="Z4386" t="s">
        <v>20768</v>
      </c>
      <c r="AA4386">
        <v>0</v>
      </c>
      <c r="AB4386" t="str">
        <f t="shared" si="1711"/>
        <v>Symbolic Poster</v>
      </c>
      <c r="AC4386" t="s">
        <v>20769</v>
      </c>
      <c r="AD4386" t="s">
        <v>20770</v>
      </c>
      <c r="AE4386">
        <v>103</v>
      </c>
      <c r="AF4386" t="str">
        <f t="shared" si="1712"/>
        <v>Very Low</v>
      </c>
      <c r="AG4386" t="s">
        <v>9</v>
      </c>
      <c r="AH4386" t="s">
        <v>28</v>
      </c>
      <c r="AI4386" t="s">
        <v>556</v>
      </c>
      <c r="AJ4386" t="str">
        <f t="shared" si="1713"/>
        <v>Adult</v>
      </c>
      <c r="AK4386">
        <v>1700000</v>
      </c>
      <c r="AL4386" t="str">
        <f t="shared" si="1714"/>
        <v>Low Budget</v>
      </c>
      <c r="AM4386">
        <v>2004</v>
      </c>
      <c r="AN4386">
        <f t="shared" si="1715"/>
        <v>21</v>
      </c>
      <c r="AO4386" t="str">
        <f t="shared" si="1716"/>
        <v>Old Classic</v>
      </c>
      <c r="AP4386">
        <v>46</v>
      </c>
      <c r="AQ4386" t="str">
        <f t="shared" si="1717"/>
        <v>Very Low</v>
      </c>
      <c r="AR4386">
        <v>6.8</v>
      </c>
      <c r="AS4386" t="str">
        <f t="shared" si="1718"/>
        <v>Average</v>
      </c>
      <c r="AT4386">
        <v>1.85</v>
      </c>
      <c r="AU4386" t="str">
        <f t="shared" si="1719"/>
        <v>HDTV / Widescreen</v>
      </c>
      <c r="AV4386">
        <v>869</v>
      </c>
      <c r="AW4386" t="str">
        <f t="shared" si="1720"/>
        <v>Very Low</v>
      </c>
    </row>
    <row r="4387" spans="1:49" x14ac:dyDescent="0.3">
      <c r="A4387" t="s">
        <v>0</v>
      </c>
      <c r="B4387" t="s">
        <v>20771</v>
      </c>
      <c r="C4387">
        <v>195</v>
      </c>
      <c r="D4387" t="str">
        <f t="shared" si="1700"/>
        <v>Low</v>
      </c>
      <c r="E4387">
        <v>104</v>
      </c>
      <c r="F4387" t="str">
        <f t="shared" si="1701"/>
        <v>1h 44m</v>
      </c>
      <c r="G4387" t="str">
        <f t="shared" si="1702"/>
        <v>Standard Movie</v>
      </c>
      <c r="H4387">
        <v>25</v>
      </c>
      <c r="I4387" t="str">
        <f t="shared" si="1703"/>
        <v>Very Low</v>
      </c>
      <c r="J4387">
        <v>73</v>
      </c>
      <c r="K4387" t="str">
        <f t="shared" si="1704"/>
        <v>Very Low</v>
      </c>
      <c r="L4387" t="s">
        <v>11158</v>
      </c>
      <c r="M4387">
        <v>638</v>
      </c>
      <c r="N4387" t="str">
        <f t="shared" si="1705"/>
        <v>Low</v>
      </c>
      <c r="O4387">
        <v>4231500</v>
      </c>
      <c r="P4387" t="str">
        <f t="shared" si="1706"/>
        <v>Flop</v>
      </c>
      <c r="Q4387" t="s">
        <v>185</v>
      </c>
      <c r="R4387" t="str">
        <f t="shared" si="1707"/>
        <v>Drama</v>
      </c>
      <c r="S4387">
        <f t="shared" si="1708"/>
        <v>2</v>
      </c>
      <c r="T4387" t="s">
        <v>20772</v>
      </c>
      <c r="U4387" t="s">
        <v>20773</v>
      </c>
      <c r="V4387">
        <v>30479</v>
      </c>
      <c r="W4387" t="str">
        <f t="shared" si="1709"/>
        <v>Low</v>
      </c>
      <c r="X4387">
        <v>822</v>
      </c>
      <c r="Y4387" t="str">
        <f t="shared" si="1710"/>
        <v>Very Low</v>
      </c>
      <c r="Z4387" t="s">
        <v>10281</v>
      </c>
      <c r="AA4387">
        <v>2</v>
      </c>
      <c r="AB4387" t="str">
        <f t="shared" si="1711"/>
        <v>Duo/Trio Poster</v>
      </c>
      <c r="AC4387" t="s">
        <v>20774</v>
      </c>
      <c r="AD4387" t="s">
        <v>20775</v>
      </c>
      <c r="AE4387">
        <v>162</v>
      </c>
      <c r="AF4387" t="str">
        <f t="shared" si="1712"/>
        <v>Very Low</v>
      </c>
      <c r="AG4387" t="s">
        <v>5582</v>
      </c>
      <c r="AH4387" t="s">
        <v>5583</v>
      </c>
      <c r="AI4387" t="s">
        <v>66</v>
      </c>
      <c r="AJ4387" t="str">
        <f t="shared" si="1713"/>
        <v>Family</v>
      </c>
      <c r="AK4387">
        <v>1000000</v>
      </c>
      <c r="AL4387" t="str">
        <f t="shared" si="1714"/>
        <v>Low Budget</v>
      </c>
      <c r="AM4387">
        <v>2013</v>
      </c>
      <c r="AN4387">
        <f t="shared" si="1715"/>
        <v>12</v>
      </c>
      <c r="AO4387" t="str">
        <f t="shared" si="1716"/>
        <v>Modern Classic</v>
      </c>
      <c r="AP4387">
        <v>85</v>
      </c>
      <c r="AQ4387" t="str">
        <f t="shared" si="1717"/>
        <v>Very Low</v>
      </c>
      <c r="AR4387">
        <v>7.8</v>
      </c>
      <c r="AS4387" t="str">
        <f t="shared" si="1718"/>
        <v>Good</v>
      </c>
      <c r="AT4387">
        <v>2.35</v>
      </c>
      <c r="AU4387" t="str">
        <f t="shared" si="1719"/>
        <v>Cinematic Widescreen</v>
      </c>
      <c r="AV4387">
        <v>16000</v>
      </c>
      <c r="AW4387" t="str">
        <f t="shared" si="1720"/>
        <v>Medium</v>
      </c>
    </row>
    <row r="4388" spans="1:49" x14ac:dyDescent="0.3">
      <c r="A4388" t="s">
        <v>0</v>
      </c>
      <c r="B4388" t="s">
        <v>20776</v>
      </c>
      <c r="C4388">
        <v>76</v>
      </c>
      <c r="D4388" t="str">
        <f t="shared" si="1700"/>
        <v>Low</v>
      </c>
      <c r="E4388">
        <v>100</v>
      </c>
      <c r="F4388" t="str">
        <f t="shared" si="1701"/>
        <v>1h 40m</v>
      </c>
      <c r="G4388" t="str">
        <f t="shared" si="1702"/>
        <v>Standard Movie</v>
      </c>
      <c r="H4388">
        <v>87</v>
      </c>
      <c r="I4388" t="str">
        <f t="shared" si="1703"/>
        <v>Very Low</v>
      </c>
      <c r="J4388">
        <v>420</v>
      </c>
      <c r="K4388" t="str">
        <f t="shared" si="1704"/>
        <v>Very Low</v>
      </c>
      <c r="L4388" t="s">
        <v>2289</v>
      </c>
      <c r="M4388">
        <v>887</v>
      </c>
      <c r="N4388" t="str">
        <f t="shared" si="1705"/>
        <v>Low</v>
      </c>
      <c r="O4388">
        <v>396035</v>
      </c>
      <c r="P4388" t="str">
        <f t="shared" si="1706"/>
        <v>Flop</v>
      </c>
      <c r="Q4388" t="s">
        <v>185</v>
      </c>
      <c r="R4388" t="str">
        <f t="shared" si="1707"/>
        <v>Drama</v>
      </c>
      <c r="S4388">
        <f t="shared" si="1708"/>
        <v>2</v>
      </c>
      <c r="T4388" t="s">
        <v>2262</v>
      </c>
      <c r="U4388" t="s">
        <v>20777</v>
      </c>
      <c r="V4388">
        <v>2725</v>
      </c>
      <c r="W4388" t="str">
        <f t="shared" si="1709"/>
        <v>Very Low</v>
      </c>
      <c r="X4388">
        <v>2721</v>
      </c>
      <c r="Y4388" t="str">
        <f t="shared" si="1710"/>
        <v>Low</v>
      </c>
      <c r="Z4388" t="s">
        <v>18572</v>
      </c>
      <c r="AA4388">
        <v>0</v>
      </c>
      <c r="AB4388" t="str">
        <f t="shared" si="1711"/>
        <v>Symbolic Poster</v>
      </c>
      <c r="AC4388" t="s">
        <v>20778</v>
      </c>
      <c r="AD4388" t="s">
        <v>20779</v>
      </c>
      <c r="AE4388">
        <v>48</v>
      </c>
      <c r="AF4388" t="str">
        <f t="shared" si="1712"/>
        <v>Very Low</v>
      </c>
      <c r="AG4388" t="s">
        <v>9</v>
      </c>
      <c r="AH4388" t="s">
        <v>28</v>
      </c>
      <c r="AI4388" t="s">
        <v>556</v>
      </c>
      <c r="AJ4388" t="str">
        <f t="shared" si="1713"/>
        <v>Adult</v>
      </c>
      <c r="AK4388">
        <v>1000000</v>
      </c>
      <c r="AL4388" t="str">
        <f t="shared" si="1714"/>
        <v>Low Budget</v>
      </c>
      <c r="AM4388">
        <v>2004</v>
      </c>
      <c r="AN4388">
        <f t="shared" si="1715"/>
        <v>21</v>
      </c>
      <c r="AO4388" t="str">
        <f t="shared" si="1716"/>
        <v>Old Classic</v>
      </c>
      <c r="AP4388">
        <v>805</v>
      </c>
      <c r="AQ4388" t="str">
        <f t="shared" si="1717"/>
        <v>Very Low</v>
      </c>
      <c r="AR4388">
        <v>6.9</v>
      </c>
      <c r="AS4388" t="str">
        <f t="shared" si="1718"/>
        <v>Average</v>
      </c>
      <c r="AT4388">
        <v>1.85</v>
      </c>
      <c r="AU4388" t="str">
        <f t="shared" si="1719"/>
        <v>HDTV / Widescreen</v>
      </c>
      <c r="AV4388">
        <v>305</v>
      </c>
      <c r="AW4388" t="str">
        <f t="shared" si="1720"/>
        <v>Very Low</v>
      </c>
    </row>
    <row r="4389" spans="1:49" x14ac:dyDescent="0.3">
      <c r="A4389" t="s">
        <v>718</v>
      </c>
      <c r="B4389" t="s">
        <v>19139</v>
      </c>
      <c r="C4389">
        <v>51</v>
      </c>
      <c r="D4389" t="str">
        <f t="shared" si="1700"/>
        <v>Low</v>
      </c>
      <c r="E4389">
        <v>126</v>
      </c>
      <c r="F4389" t="str">
        <f t="shared" si="1701"/>
        <v>2h 6m</v>
      </c>
      <c r="G4389" t="str">
        <f t="shared" si="1702"/>
        <v>Long Movie</v>
      </c>
      <c r="H4389">
        <v>964</v>
      </c>
      <c r="I4389" t="str">
        <f t="shared" si="1703"/>
        <v>Very Low</v>
      </c>
      <c r="J4389">
        <v>275</v>
      </c>
      <c r="K4389" t="str">
        <f t="shared" si="1704"/>
        <v>Very Low</v>
      </c>
      <c r="L4389" t="s">
        <v>20780</v>
      </c>
      <c r="M4389">
        <v>319</v>
      </c>
      <c r="N4389" t="str">
        <f t="shared" si="1705"/>
        <v>Low</v>
      </c>
      <c r="O4389">
        <f t="shared" ref="O4389:O4391" si="1729">O4388</f>
        <v>396035</v>
      </c>
      <c r="P4389" t="str">
        <f t="shared" si="1706"/>
        <v>Flop</v>
      </c>
      <c r="Q4389" t="s">
        <v>1386</v>
      </c>
      <c r="R4389" t="str">
        <f t="shared" si="1707"/>
        <v>Comedy</v>
      </c>
      <c r="S4389">
        <f t="shared" si="1708"/>
        <v>3</v>
      </c>
      <c r="T4389" t="s">
        <v>20781</v>
      </c>
      <c r="U4389" t="s">
        <v>20782</v>
      </c>
      <c r="V4389">
        <v>17799</v>
      </c>
      <c r="W4389" t="str">
        <f t="shared" si="1709"/>
        <v>Low</v>
      </c>
      <c r="X4389">
        <v>1363</v>
      </c>
      <c r="Y4389" t="str">
        <f t="shared" si="1710"/>
        <v>Low</v>
      </c>
      <c r="Z4389" t="s">
        <v>19140</v>
      </c>
      <c r="AA4389">
        <v>10</v>
      </c>
      <c r="AB4389" t="str">
        <f t="shared" si="1711"/>
        <v>Ensemble Poster</v>
      </c>
      <c r="AC4389" t="s">
        <v>20783</v>
      </c>
      <c r="AD4389" t="s">
        <v>20784</v>
      </c>
      <c r="AE4389">
        <v>133</v>
      </c>
      <c r="AF4389" t="str">
        <f t="shared" si="1712"/>
        <v>Very Low</v>
      </c>
      <c r="AG4389" t="s">
        <v>9</v>
      </c>
      <c r="AH4389" t="s">
        <v>10</v>
      </c>
      <c r="AI4389" t="s">
        <v>6007</v>
      </c>
      <c r="AJ4389" t="str">
        <f t="shared" si="1713"/>
        <v>Other/Unknown</v>
      </c>
      <c r="AK4389">
        <v>1644736</v>
      </c>
      <c r="AL4389" t="str">
        <f t="shared" si="1714"/>
        <v>Low Budget</v>
      </c>
      <c r="AM4389">
        <v>1938</v>
      </c>
      <c r="AN4389">
        <f t="shared" si="1715"/>
        <v>87</v>
      </c>
      <c r="AO4389" t="str">
        <f t="shared" si="1716"/>
        <v>Old Classic</v>
      </c>
      <c r="AP4389">
        <v>302</v>
      </c>
      <c r="AQ4389" t="str">
        <f t="shared" si="1717"/>
        <v>Very Low</v>
      </c>
      <c r="AR4389">
        <v>8</v>
      </c>
      <c r="AS4389" t="str">
        <f t="shared" si="1718"/>
        <v>Excellent</v>
      </c>
      <c r="AT4389">
        <v>1.37</v>
      </c>
      <c r="AU4389" t="str">
        <f t="shared" si="1719"/>
        <v>Classic</v>
      </c>
      <c r="AV4389">
        <v>0</v>
      </c>
      <c r="AW4389" t="str">
        <f t="shared" si="1720"/>
        <v>Very Low</v>
      </c>
    </row>
    <row r="4390" spans="1:49" x14ac:dyDescent="0.3">
      <c r="A4390" t="s">
        <v>718</v>
      </c>
      <c r="B4390" t="s">
        <v>17222</v>
      </c>
      <c r="C4390">
        <v>101</v>
      </c>
      <c r="D4390" t="str">
        <f t="shared" si="1700"/>
        <v>Low</v>
      </c>
      <c r="E4390">
        <v>118</v>
      </c>
      <c r="F4390" t="str">
        <f t="shared" si="1701"/>
        <v>1h 58m</v>
      </c>
      <c r="G4390" t="str">
        <f t="shared" si="1702"/>
        <v>Standard Movie</v>
      </c>
      <c r="H4390">
        <v>160</v>
      </c>
      <c r="I4390" t="str">
        <f t="shared" si="1703"/>
        <v>Very Low</v>
      </c>
      <c r="J4390">
        <v>426</v>
      </c>
      <c r="K4390" t="str">
        <f t="shared" si="1704"/>
        <v>Very Low</v>
      </c>
      <c r="L4390" t="s">
        <v>19141</v>
      </c>
      <c r="M4390">
        <v>862</v>
      </c>
      <c r="N4390" t="str">
        <f t="shared" si="1705"/>
        <v>Low</v>
      </c>
      <c r="O4390">
        <f t="shared" si="1729"/>
        <v>396035</v>
      </c>
      <c r="P4390" t="str">
        <f t="shared" si="1706"/>
        <v>Flop</v>
      </c>
      <c r="Q4390" t="s">
        <v>5576</v>
      </c>
      <c r="R4390" t="str">
        <f t="shared" si="1707"/>
        <v>Drama</v>
      </c>
      <c r="S4390">
        <f t="shared" si="1708"/>
        <v>3</v>
      </c>
      <c r="T4390" t="s">
        <v>18501</v>
      </c>
      <c r="U4390" t="s">
        <v>20785</v>
      </c>
      <c r="V4390">
        <v>33987</v>
      </c>
      <c r="W4390" t="str">
        <f t="shared" si="1709"/>
        <v>Low</v>
      </c>
      <c r="X4390">
        <v>2247</v>
      </c>
      <c r="Y4390" t="str">
        <f t="shared" si="1710"/>
        <v>Low</v>
      </c>
      <c r="Z4390" t="s">
        <v>15903</v>
      </c>
      <c r="AA4390">
        <v>5</v>
      </c>
      <c r="AB4390" t="str">
        <f t="shared" si="1711"/>
        <v>Ensemble Poster</v>
      </c>
      <c r="AC4390" t="s">
        <v>20786</v>
      </c>
      <c r="AD4390" t="s">
        <v>20787</v>
      </c>
      <c r="AE4390">
        <v>150</v>
      </c>
      <c r="AF4390" t="str">
        <f t="shared" si="1712"/>
        <v>Very Low</v>
      </c>
      <c r="AG4390" t="s">
        <v>9</v>
      </c>
      <c r="AH4390" t="s">
        <v>10</v>
      </c>
      <c r="AI4390" t="s">
        <v>4801</v>
      </c>
      <c r="AJ4390" t="str">
        <f t="shared" si="1713"/>
        <v>No Rating</v>
      </c>
      <c r="AK4390">
        <v>1650000</v>
      </c>
      <c r="AL4390" t="str">
        <f t="shared" si="1714"/>
        <v>Low Budget</v>
      </c>
      <c r="AM4390">
        <v>1953</v>
      </c>
      <c r="AN4390">
        <f t="shared" si="1715"/>
        <v>72</v>
      </c>
      <c r="AO4390" t="str">
        <f t="shared" si="1716"/>
        <v>Old Classic</v>
      </c>
      <c r="AP4390">
        <v>488</v>
      </c>
      <c r="AQ4390" t="str">
        <f t="shared" si="1717"/>
        <v>Very Low</v>
      </c>
      <c r="AR4390">
        <v>7.8</v>
      </c>
      <c r="AS4390" t="str">
        <f t="shared" si="1718"/>
        <v>Good</v>
      </c>
      <c r="AT4390">
        <v>1.37</v>
      </c>
      <c r="AU4390" t="str">
        <f t="shared" si="1719"/>
        <v>Classic</v>
      </c>
      <c r="AV4390">
        <v>0</v>
      </c>
      <c r="AW4390" t="str">
        <f t="shared" si="1720"/>
        <v>Very Low</v>
      </c>
    </row>
    <row r="4391" spans="1:49" x14ac:dyDescent="0.3">
      <c r="A4391" t="s">
        <v>0</v>
      </c>
      <c r="B4391" t="s">
        <v>19101</v>
      </c>
      <c r="C4391">
        <v>55</v>
      </c>
      <c r="D4391" t="str">
        <f t="shared" si="1700"/>
        <v>Low</v>
      </c>
      <c r="E4391">
        <v>103</v>
      </c>
      <c r="F4391" t="str">
        <f t="shared" si="1701"/>
        <v>1h 43m</v>
      </c>
      <c r="G4391" t="str">
        <f t="shared" si="1702"/>
        <v>Standard Movie</v>
      </c>
      <c r="H4391">
        <v>673</v>
      </c>
      <c r="I4391" t="str">
        <f t="shared" si="1703"/>
        <v>Very Low</v>
      </c>
      <c r="J4391">
        <v>89</v>
      </c>
      <c r="K4391" t="str">
        <f t="shared" si="1704"/>
        <v>Very Low</v>
      </c>
      <c r="L4391" t="s">
        <v>20788</v>
      </c>
      <c r="M4391">
        <v>281</v>
      </c>
      <c r="N4391" t="str">
        <f t="shared" si="1705"/>
        <v>Low</v>
      </c>
      <c r="O4391">
        <f t="shared" si="1729"/>
        <v>396035</v>
      </c>
      <c r="P4391" t="str">
        <f t="shared" si="1706"/>
        <v>Flop</v>
      </c>
      <c r="Q4391" t="s">
        <v>14982</v>
      </c>
      <c r="R4391" t="str">
        <f t="shared" si="1707"/>
        <v>Western</v>
      </c>
      <c r="S4391">
        <f t="shared" si="1708"/>
        <v>1</v>
      </c>
      <c r="T4391" t="s">
        <v>14449</v>
      </c>
      <c r="U4391" t="s">
        <v>20789</v>
      </c>
      <c r="V4391">
        <v>11920</v>
      </c>
      <c r="W4391" t="str">
        <f t="shared" si="1709"/>
        <v>Low</v>
      </c>
      <c r="X4391">
        <v>955</v>
      </c>
      <c r="Y4391" t="str">
        <f t="shared" si="1710"/>
        <v>Very Low</v>
      </c>
      <c r="Z4391" t="s">
        <v>20790</v>
      </c>
      <c r="AA4391">
        <v>1</v>
      </c>
      <c r="AB4391" t="str">
        <f t="shared" si="1711"/>
        <v>Solo Star Poster</v>
      </c>
      <c r="AC4391" t="s">
        <v>20791</v>
      </c>
      <c r="AD4391" t="s">
        <v>20792</v>
      </c>
      <c r="AE4391">
        <v>90</v>
      </c>
      <c r="AF4391" t="str">
        <f t="shared" si="1712"/>
        <v>Very Low</v>
      </c>
      <c r="AG4391" t="s">
        <v>9</v>
      </c>
      <c r="AH4391" t="s">
        <v>10</v>
      </c>
      <c r="AI4391" t="s">
        <v>5584</v>
      </c>
      <c r="AJ4391" t="str">
        <f t="shared" si="1713"/>
        <v>Other/Unknown</v>
      </c>
      <c r="AK4391">
        <v>1600000</v>
      </c>
      <c r="AL4391" t="str">
        <f t="shared" si="1714"/>
        <v>Low Budget</v>
      </c>
      <c r="AM4391">
        <v>1949</v>
      </c>
      <c r="AN4391">
        <f t="shared" si="1715"/>
        <v>76</v>
      </c>
      <c r="AO4391" t="str">
        <f t="shared" si="1716"/>
        <v>Old Classic</v>
      </c>
      <c r="AP4391">
        <v>230</v>
      </c>
      <c r="AQ4391" t="str">
        <f t="shared" si="1717"/>
        <v>Very Low</v>
      </c>
      <c r="AR4391">
        <v>7.4</v>
      </c>
      <c r="AS4391" t="str">
        <f t="shared" si="1718"/>
        <v>Good</v>
      </c>
      <c r="AT4391">
        <v>1.37</v>
      </c>
      <c r="AU4391" t="str">
        <f t="shared" si="1719"/>
        <v>Classic</v>
      </c>
      <c r="AV4391">
        <v>721</v>
      </c>
      <c r="AW4391" t="str">
        <f t="shared" si="1720"/>
        <v>Very Low</v>
      </c>
    </row>
    <row r="4392" spans="1:49" x14ac:dyDescent="0.3">
      <c r="A4392" t="s">
        <v>0</v>
      </c>
      <c r="B4392" t="s">
        <v>20793</v>
      </c>
      <c r="C4392">
        <v>15</v>
      </c>
      <c r="D4392" t="str">
        <f t="shared" si="1700"/>
        <v>Very Low</v>
      </c>
      <c r="E4392">
        <v>102</v>
      </c>
      <c r="F4392" t="str">
        <f t="shared" si="1701"/>
        <v>1h 42m</v>
      </c>
      <c r="G4392" t="str">
        <f t="shared" si="1702"/>
        <v>Standard Movie</v>
      </c>
      <c r="H4392">
        <v>11</v>
      </c>
      <c r="I4392" t="str">
        <f t="shared" si="1703"/>
        <v>Very Low</v>
      </c>
      <c r="J4392">
        <v>575</v>
      </c>
      <c r="K4392" t="str">
        <f t="shared" si="1704"/>
        <v>Very Low</v>
      </c>
      <c r="L4392" t="s">
        <v>20794</v>
      </c>
      <c r="M4392">
        <v>651</v>
      </c>
      <c r="N4392" t="str">
        <f t="shared" si="1705"/>
        <v>Low</v>
      </c>
      <c r="O4392">
        <v>2507106</v>
      </c>
      <c r="P4392" t="str">
        <f t="shared" si="1706"/>
        <v>Flop</v>
      </c>
      <c r="Q4392" t="s">
        <v>6170</v>
      </c>
      <c r="R4392" t="str">
        <f t="shared" si="1707"/>
        <v>Drama</v>
      </c>
      <c r="S4392">
        <f t="shared" si="1708"/>
        <v>2</v>
      </c>
      <c r="T4392" t="s">
        <v>14521</v>
      </c>
      <c r="U4392" t="s">
        <v>20795</v>
      </c>
      <c r="V4392">
        <v>2561</v>
      </c>
      <c r="W4392" t="str">
        <f t="shared" si="1709"/>
        <v>Very Low</v>
      </c>
      <c r="X4392">
        <v>3894</v>
      </c>
      <c r="Y4392" t="str">
        <f t="shared" si="1710"/>
        <v>Low</v>
      </c>
      <c r="Z4392" t="s">
        <v>2510</v>
      </c>
      <c r="AA4392">
        <v>0</v>
      </c>
      <c r="AB4392" t="str">
        <f t="shared" si="1711"/>
        <v>Symbolic Poster</v>
      </c>
      <c r="AC4392" t="s">
        <v>20796</v>
      </c>
      <c r="AD4392" t="s">
        <v>20797</v>
      </c>
      <c r="AE4392">
        <v>21</v>
      </c>
      <c r="AF4392" t="str">
        <f t="shared" si="1712"/>
        <v>Very Low</v>
      </c>
      <c r="AG4392" t="s">
        <v>9</v>
      </c>
      <c r="AH4392" t="s">
        <v>10</v>
      </c>
      <c r="AI4392" t="s">
        <v>66</v>
      </c>
      <c r="AJ4392" t="str">
        <f t="shared" si="1713"/>
        <v>Family</v>
      </c>
      <c r="AK4392">
        <f>AK4391</f>
        <v>1600000</v>
      </c>
      <c r="AL4392" t="str">
        <f t="shared" si="1714"/>
        <v>Low Budget</v>
      </c>
      <c r="AM4392">
        <v>2013</v>
      </c>
      <c r="AN4392">
        <f t="shared" si="1715"/>
        <v>12</v>
      </c>
      <c r="AO4392" t="str">
        <f t="shared" si="1716"/>
        <v>Modern Classic</v>
      </c>
      <c r="AP4392">
        <v>611</v>
      </c>
      <c r="AQ4392" t="str">
        <f t="shared" si="1717"/>
        <v>Very Low</v>
      </c>
      <c r="AR4392">
        <v>6.1</v>
      </c>
      <c r="AS4392" t="str">
        <f t="shared" si="1718"/>
        <v>Average</v>
      </c>
      <c r="AT4392">
        <f t="shared" ref="AT4392:AT4393" si="1730">AT4391</f>
        <v>1.37</v>
      </c>
      <c r="AU4392" t="str">
        <f t="shared" si="1719"/>
        <v>Classic</v>
      </c>
      <c r="AV4392">
        <v>0</v>
      </c>
      <c r="AW4392" t="str">
        <f t="shared" si="1720"/>
        <v>Very Low</v>
      </c>
    </row>
    <row r="4393" spans="1:49" x14ac:dyDescent="0.3">
      <c r="A4393" t="s">
        <v>0</v>
      </c>
      <c r="B4393" t="s">
        <v>20798</v>
      </c>
      <c r="C4393">
        <v>16</v>
      </c>
      <c r="D4393" t="str">
        <f t="shared" si="1700"/>
        <v>Very Low</v>
      </c>
      <c r="E4393">
        <v>84</v>
      </c>
      <c r="F4393" t="str">
        <f t="shared" si="1701"/>
        <v>1h 24m</v>
      </c>
      <c r="G4393" t="str">
        <f t="shared" si="1702"/>
        <v>Featurette</v>
      </c>
      <c r="H4393">
        <v>11</v>
      </c>
      <c r="I4393" t="str">
        <f t="shared" si="1703"/>
        <v>Very Low</v>
      </c>
      <c r="J4393">
        <v>249</v>
      </c>
      <c r="K4393" t="str">
        <f t="shared" si="1704"/>
        <v>Very Low</v>
      </c>
      <c r="L4393" t="s">
        <v>19313</v>
      </c>
      <c r="M4393">
        <v>489</v>
      </c>
      <c r="N4393" t="str">
        <f t="shared" si="1705"/>
        <v>Low</v>
      </c>
      <c r="O4393">
        <v>6026908</v>
      </c>
      <c r="P4393" t="str">
        <f t="shared" si="1706"/>
        <v>Flop</v>
      </c>
      <c r="Q4393" t="s">
        <v>2498</v>
      </c>
      <c r="R4393" t="str">
        <f t="shared" si="1707"/>
        <v>Comedy</v>
      </c>
      <c r="S4393">
        <f t="shared" si="1708"/>
        <v>2</v>
      </c>
      <c r="T4393" t="s">
        <v>9548</v>
      </c>
      <c r="U4393" t="s">
        <v>20799</v>
      </c>
      <c r="V4393">
        <v>536</v>
      </c>
      <c r="W4393" t="str">
        <f t="shared" si="1709"/>
        <v>Very Low</v>
      </c>
      <c r="X4393">
        <v>2196</v>
      </c>
      <c r="Y4393" t="str">
        <f t="shared" si="1710"/>
        <v>Low</v>
      </c>
      <c r="Z4393" t="s">
        <v>20800</v>
      </c>
      <c r="AA4393">
        <v>0</v>
      </c>
      <c r="AB4393" t="str">
        <f t="shared" si="1711"/>
        <v>Symbolic Poster</v>
      </c>
      <c r="AC4393" t="s">
        <v>20801</v>
      </c>
      <c r="AD4393" t="s">
        <v>20802</v>
      </c>
      <c r="AE4393">
        <v>13</v>
      </c>
      <c r="AF4393" t="str">
        <f t="shared" si="1712"/>
        <v>Very Low</v>
      </c>
      <c r="AG4393" t="s">
        <v>9</v>
      </c>
      <c r="AH4393" t="s">
        <v>10</v>
      </c>
      <c r="AI4393" t="s">
        <v>556</v>
      </c>
      <c r="AJ4393" t="str">
        <f t="shared" si="1713"/>
        <v>Adult</v>
      </c>
      <c r="AK4393">
        <v>2000000</v>
      </c>
      <c r="AL4393" t="str">
        <f t="shared" si="1714"/>
        <v>Low Budget</v>
      </c>
      <c r="AM4393">
        <v>1999</v>
      </c>
      <c r="AN4393">
        <f t="shared" si="1715"/>
        <v>26</v>
      </c>
      <c r="AO4393" t="str">
        <f t="shared" si="1716"/>
        <v>Old Classic</v>
      </c>
      <c r="AP4393">
        <v>469</v>
      </c>
      <c r="AQ4393" t="str">
        <f t="shared" si="1717"/>
        <v>Very Low</v>
      </c>
      <c r="AR4393">
        <v>4.3</v>
      </c>
      <c r="AS4393" t="str">
        <f t="shared" si="1718"/>
        <v>Poor</v>
      </c>
      <c r="AT4393">
        <f t="shared" si="1730"/>
        <v>1.37</v>
      </c>
      <c r="AU4393" t="str">
        <f t="shared" si="1719"/>
        <v>Classic</v>
      </c>
      <c r="AV4393">
        <v>43</v>
      </c>
      <c r="AW4393" t="str">
        <f t="shared" si="1720"/>
        <v>Very Low</v>
      </c>
    </row>
    <row r="4394" spans="1:49" x14ac:dyDescent="0.3">
      <c r="A4394" t="s">
        <v>0</v>
      </c>
      <c r="B4394" t="s">
        <v>20803</v>
      </c>
      <c r="C4394">
        <v>5</v>
      </c>
      <c r="D4394" t="str">
        <f t="shared" si="1700"/>
        <v>Very Low</v>
      </c>
      <c r="E4394">
        <f>E4393</f>
        <v>84</v>
      </c>
      <c r="F4394" t="str">
        <f t="shared" si="1701"/>
        <v>1h 24m</v>
      </c>
      <c r="G4394" t="str">
        <f t="shared" si="1702"/>
        <v>Featurette</v>
      </c>
      <c r="H4394">
        <v>8</v>
      </c>
      <c r="I4394" t="str">
        <f t="shared" si="1703"/>
        <v>Very Low</v>
      </c>
      <c r="J4394">
        <v>394</v>
      </c>
      <c r="K4394" t="str">
        <f t="shared" si="1704"/>
        <v>Very Low</v>
      </c>
      <c r="L4394" t="s">
        <v>10773</v>
      </c>
      <c r="M4394">
        <v>713</v>
      </c>
      <c r="N4394" t="str">
        <f t="shared" si="1705"/>
        <v>Low</v>
      </c>
      <c r="O4394">
        <v>2592808</v>
      </c>
      <c r="P4394" t="str">
        <f t="shared" si="1706"/>
        <v>Flop</v>
      </c>
      <c r="Q4394" t="s">
        <v>2096</v>
      </c>
      <c r="R4394" t="str">
        <f t="shared" si="1707"/>
        <v>Crime</v>
      </c>
      <c r="S4394">
        <f t="shared" si="1708"/>
        <v>3</v>
      </c>
      <c r="T4394" t="s">
        <v>9659</v>
      </c>
      <c r="U4394" t="s">
        <v>20804</v>
      </c>
      <c r="V4394">
        <v>548</v>
      </c>
      <c r="W4394" t="str">
        <f t="shared" si="1709"/>
        <v>Very Low</v>
      </c>
      <c r="X4394">
        <v>3137</v>
      </c>
      <c r="Y4394" t="str">
        <f t="shared" si="1710"/>
        <v>Low</v>
      </c>
      <c r="Z4394" t="s">
        <v>19612</v>
      </c>
      <c r="AA4394">
        <v>5</v>
      </c>
      <c r="AB4394" t="str">
        <f t="shared" si="1711"/>
        <v>Ensemble Poster</v>
      </c>
      <c r="AC4394" t="s">
        <v>20805</v>
      </c>
      <c r="AD4394" t="s">
        <v>20806</v>
      </c>
      <c r="AE4394">
        <v>15</v>
      </c>
      <c r="AF4394" t="str">
        <f t="shared" si="1712"/>
        <v>Very Low</v>
      </c>
      <c r="AG4394" t="s">
        <v>9</v>
      </c>
      <c r="AH4394" t="s">
        <v>10</v>
      </c>
      <c r="AI4394" t="s">
        <v>556</v>
      </c>
      <c r="AJ4394" t="str">
        <f t="shared" si="1713"/>
        <v>Adult</v>
      </c>
      <c r="AK4394">
        <f>AK4393</f>
        <v>2000000</v>
      </c>
      <c r="AL4394" t="str">
        <f t="shared" si="1714"/>
        <v>Low Budget</v>
      </c>
      <c r="AM4394">
        <v>2010</v>
      </c>
      <c r="AN4394">
        <f t="shared" si="1715"/>
        <v>15</v>
      </c>
      <c r="AO4394" t="str">
        <f t="shared" si="1716"/>
        <v>Modern Classic</v>
      </c>
      <c r="AP4394">
        <v>607</v>
      </c>
      <c r="AQ4394" t="str">
        <f t="shared" si="1717"/>
        <v>Very Low</v>
      </c>
      <c r="AR4394">
        <v>3.5</v>
      </c>
      <c r="AS4394" t="str">
        <f t="shared" si="1718"/>
        <v>Very Poor</v>
      </c>
      <c r="AT4394">
        <v>2.35</v>
      </c>
      <c r="AU4394" t="str">
        <f t="shared" si="1719"/>
        <v>Cinematic Widescreen</v>
      </c>
      <c r="AV4394">
        <v>588</v>
      </c>
      <c r="AW4394" t="str">
        <f t="shared" si="1720"/>
        <v>Very Low</v>
      </c>
    </row>
    <row r="4395" spans="1:49" x14ac:dyDescent="0.3">
      <c r="A4395" t="s">
        <v>0</v>
      </c>
      <c r="B4395" t="s">
        <v>20807</v>
      </c>
      <c r="C4395">
        <v>109</v>
      </c>
      <c r="D4395" t="str">
        <f t="shared" si="1700"/>
        <v>Low</v>
      </c>
      <c r="E4395">
        <v>95</v>
      </c>
      <c r="F4395" t="str">
        <f t="shared" si="1701"/>
        <v>1h 35m</v>
      </c>
      <c r="G4395" t="str">
        <f t="shared" si="1702"/>
        <v>Standard Movie</v>
      </c>
      <c r="H4395">
        <v>0</v>
      </c>
      <c r="I4395" t="str">
        <f t="shared" si="1703"/>
        <v>Very Low</v>
      </c>
      <c r="J4395">
        <v>0</v>
      </c>
      <c r="K4395" t="str">
        <f t="shared" si="1704"/>
        <v>Very Low</v>
      </c>
      <c r="L4395" t="s">
        <v>20808</v>
      </c>
      <c r="M4395">
        <v>227</v>
      </c>
      <c r="N4395" t="str">
        <f t="shared" si="1705"/>
        <v>Low</v>
      </c>
      <c r="O4395">
        <v>1060591</v>
      </c>
      <c r="P4395" t="str">
        <f t="shared" si="1706"/>
        <v>Flop</v>
      </c>
      <c r="Q4395" t="s">
        <v>1386</v>
      </c>
      <c r="R4395" t="str">
        <f t="shared" si="1707"/>
        <v>Comedy</v>
      </c>
      <c r="S4395">
        <f t="shared" si="1708"/>
        <v>3</v>
      </c>
      <c r="T4395" t="s">
        <v>20809</v>
      </c>
      <c r="U4395" t="s">
        <v>20810</v>
      </c>
      <c r="V4395">
        <v>9750</v>
      </c>
      <c r="W4395" t="str">
        <f t="shared" si="1709"/>
        <v>Very Low</v>
      </c>
      <c r="X4395">
        <v>231</v>
      </c>
      <c r="Y4395" t="str">
        <f t="shared" si="1710"/>
        <v>Very Low</v>
      </c>
      <c r="Z4395" t="s">
        <v>20807</v>
      </c>
      <c r="AA4395">
        <v>0</v>
      </c>
      <c r="AB4395" t="str">
        <f t="shared" si="1711"/>
        <v>Symbolic Poster</v>
      </c>
      <c r="AC4395" t="s">
        <v>20811</v>
      </c>
      <c r="AD4395" t="s">
        <v>20812</v>
      </c>
      <c r="AE4395">
        <v>66</v>
      </c>
      <c r="AF4395" t="str">
        <f t="shared" si="1712"/>
        <v>Very Low</v>
      </c>
      <c r="AG4395" t="s">
        <v>15921</v>
      </c>
      <c r="AH4395" t="s">
        <v>1436</v>
      </c>
      <c r="AI4395" t="s">
        <v>66</v>
      </c>
      <c r="AJ4395" t="str">
        <f t="shared" si="1713"/>
        <v>Family</v>
      </c>
      <c r="AK4395">
        <v>1300000</v>
      </c>
      <c r="AL4395" t="str">
        <f t="shared" si="1714"/>
        <v>Low Budget</v>
      </c>
      <c r="AM4395">
        <v>2007</v>
      </c>
      <c r="AN4395">
        <f t="shared" si="1715"/>
        <v>18</v>
      </c>
      <c r="AO4395" t="str">
        <f t="shared" si="1716"/>
        <v>Old Classic</v>
      </c>
      <c r="AP4395">
        <v>4</v>
      </c>
      <c r="AQ4395" t="str">
        <f t="shared" si="1717"/>
        <v>Very Low</v>
      </c>
      <c r="AR4395">
        <v>7.2</v>
      </c>
      <c r="AS4395" t="str">
        <f t="shared" si="1718"/>
        <v>Good</v>
      </c>
      <c r="AT4395">
        <v>1.85</v>
      </c>
      <c r="AU4395" t="str">
        <f t="shared" si="1719"/>
        <v>HDTV / Widescreen</v>
      </c>
      <c r="AV4395">
        <v>0</v>
      </c>
      <c r="AW4395" t="str">
        <f t="shared" si="1720"/>
        <v>Very Low</v>
      </c>
    </row>
    <row r="4396" spans="1:49" x14ac:dyDescent="0.3">
      <c r="A4396" t="s">
        <v>0</v>
      </c>
      <c r="B4396" t="s">
        <v>20813</v>
      </c>
      <c r="C4396">
        <v>40</v>
      </c>
      <c r="D4396" t="str">
        <f t="shared" si="1700"/>
        <v>Very Low</v>
      </c>
      <c r="E4396">
        <v>92</v>
      </c>
      <c r="F4396" t="str">
        <f t="shared" si="1701"/>
        <v>1h 32m</v>
      </c>
      <c r="G4396" t="str">
        <f t="shared" si="1702"/>
        <v>Standard Movie</v>
      </c>
      <c r="H4396">
        <v>0</v>
      </c>
      <c r="I4396" t="str">
        <f t="shared" si="1703"/>
        <v>Very Low</v>
      </c>
      <c r="J4396">
        <v>2</v>
      </c>
      <c r="K4396" t="str">
        <f t="shared" si="1704"/>
        <v>Very Low</v>
      </c>
      <c r="L4396" t="s">
        <v>20814</v>
      </c>
      <c r="M4396">
        <v>327</v>
      </c>
      <c r="N4396" t="str">
        <f t="shared" si="1705"/>
        <v>Low</v>
      </c>
      <c r="O4396">
        <f>O4395</f>
        <v>1060591</v>
      </c>
      <c r="P4396" t="str">
        <f t="shared" si="1706"/>
        <v>Flop</v>
      </c>
      <c r="Q4396" t="s">
        <v>5515</v>
      </c>
      <c r="R4396" t="str">
        <f t="shared" si="1707"/>
        <v>Horror</v>
      </c>
      <c r="S4396">
        <f t="shared" si="1708"/>
        <v>2</v>
      </c>
      <c r="T4396" t="s">
        <v>3428</v>
      </c>
      <c r="U4396" t="s">
        <v>20815</v>
      </c>
      <c r="V4396">
        <v>2621</v>
      </c>
      <c r="W4396" t="str">
        <f t="shared" si="1709"/>
        <v>Very Low</v>
      </c>
      <c r="X4396">
        <v>380</v>
      </c>
      <c r="Y4396" t="str">
        <f t="shared" si="1710"/>
        <v>Very Low</v>
      </c>
      <c r="Z4396" t="s">
        <v>20816</v>
      </c>
      <c r="AA4396">
        <v>3</v>
      </c>
      <c r="AB4396" t="str">
        <f t="shared" si="1711"/>
        <v>Duo/Trio Poster</v>
      </c>
      <c r="AC4396" t="s">
        <v>20817</v>
      </c>
      <c r="AD4396" t="s">
        <v>20818</v>
      </c>
      <c r="AE4396">
        <v>18</v>
      </c>
      <c r="AF4396" t="str">
        <f t="shared" si="1712"/>
        <v>Very Low</v>
      </c>
      <c r="AG4396" t="s">
        <v>9</v>
      </c>
      <c r="AH4396" t="s">
        <v>10</v>
      </c>
      <c r="AI4396" t="s">
        <v>556</v>
      </c>
      <c r="AJ4396" t="str">
        <f t="shared" si="1713"/>
        <v>Adult</v>
      </c>
      <c r="AK4396">
        <f>AK4395</f>
        <v>1300000</v>
      </c>
      <c r="AL4396" t="str">
        <f t="shared" si="1714"/>
        <v>Low Budget</v>
      </c>
      <c r="AM4396">
        <v>2014</v>
      </c>
      <c r="AN4396">
        <f t="shared" si="1715"/>
        <v>11</v>
      </c>
      <c r="AO4396" t="str">
        <f t="shared" si="1716"/>
        <v>Modern Classic</v>
      </c>
      <c r="AP4396">
        <v>51</v>
      </c>
      <c r="AQ4396" t="str">
        <f t="shared" si="1717"/>
        <v>Very Low</v>
      </c>
      <c r="AR4396">
        <v>4.7</v>
      </c>
      <c r="AS4396" t="str">
        <f t="shared" si="1718"/>
        <v>Poor</v>
      </c>
      <c r="AT4396">
        <v>2.35</v>
      </c>
      <c r="AU4396" t="str">
        <f t="shared" si="1719"/>
        <v>Cinematic Widescreen</v>
      </c>
      <c r="AV4396">
        <v>844</v>
      </c>
      <c r="AW4396" t="str">
        <f t="shared" si="1720"/>
        <v>Very Low</v>
      </c>
    </row>
    <row r="4397" spans="1:49" x14ac:dyDescent="0.3">
      <c r="A4397" t="s">
        <v>0</v>
      </c>
      <c r="B4397" t="s">
        <v>20819</v>
      </c>
      <c r="C4397">
        <v>51</v>
      </c>
      <c r="D4397" t="str">
        <f t="shared" si="1700"/>
        <v>Low</v>
      </c>
      <c r="E4397">
        <v>90</v>
      </c>
      <c r="F4397" t="str">
        <f t="shared" si="1701"/>
        <v>1h 30m</v>
      </c>
      <c r="G4397" t="str">
        <f t="shared" si="1702"/>
        <v>Standard Movie</v>
      </c>
      <c r="H4397">
        <v>21</v>
      </c>
      <c r="I4397" t="str">
        <f t="shared" si="1703"/>
        <v>Very Low</v>
      </c>
      <c r="J4397">
        <v>27</v>
      </c>
      <c r="K4397" t="str">
        <f t="shared" si="1704"/>
        <v>Very Low</v>
      </c>
      <c r="L4397" t="s">
        <v>20820</v>
      </c>
      <c r="M4397">
        <v>53</v>
      </c>
      <c r="N4397" t="str">
        <f t="shared" si="1705"/>
        <v>Low</v>
      </c>
      <c r="O4397">
        <v>155972</v>
      </c>
      <c r="P4397" t="str">
        <f t="shared" si="1706"/>
        <v>Flop</v>
      </c>
      <c r="Q4397" t="s">
        <v>1386</v>
      </c>
      <c r="R4397" t="str">
        <f t="shared" si="1707"/>
        <v>Comedy</v>
      </c>
      <c r="S4397">
        <f t="shared" si="1708"/>
        <v>3</v>
      </c>
      <c r="T4397" t="s">
        <v>20821</v>
      </c>
      <c r="U4397" t="s">
        <v>20822</v>
      </c>
      <c r="V4397">
        <v>4702</v>
      </c>
      <c r="W4397" t="str">
        <f t="shared" si="1709"/>
        <v>Very Low</v>
      </c>
      <c r="X4397">
        <v>137</v>
      </c>
      <c r="Y4397" t="str">
        <f t="shared" si="1710"/>
        <v>Very Low</v>
      </c>
      <c r="Z4397" t="s">
        <v>20823</v>
      </c>
      <c r="AA4397">
        <v>0</v>
      </c>
      <c r="AB4397" t="str">
        <f t="shared" si="1711"/>
        <v>Symbolic Poster</v>
      </c>
      <c r="AC4397" t="s">
        <v>20824</v>
      </c>
      <c r="AD4397" t="s">
        <v>20825</v>
      </c>
      <c r="AE4397">
        <v>23</v>
      </c>
      <c r="AF4397" t="str">
        <f t="shared" si="1712"/>
        <v>Very Low</v>
      </c>
      <c r="AG4397" t="s">
        <v>11661</v>
      </c>
      <c r="AH4397" t="s">
        <v>20273</v>
      </c>
      <c r="AI4397" t="s">
        <v>5584</v>
      </c>
      <c r="AJ4397" t="str">
        <f t="shared" si="1713"/>
        <v>Other/Unknown</v>
      </c>
      <c r="AK4397">
        <v>1500000</v>
      </c>
      <c r="AL4397" t="str">
        <f t="shared" si="1714"/>
        <v>Low Budget</v>
      </c>
      <c r="AM4397">
        <v>2006</v>
      </c>
      <c r="AN4397">
        <f t="shared" si="1715"/>
        <v>19</v>
      </c>
      <c r="AO4397" t="str">
        <f t="shared" si="1716"/>
        <v>Old Classic</v>
      </c>
      <c r="AP4397">
        <v>30</v>
      </c>
      <c r="AQ4397" t="str">
        <f t="shared" si="1717"/>
        <v>Very Low</v>
      </c>
      <c r="AR4397">
        <v>7.3</v>
      </c>
      <c r="AS4397" t="str">
        <f t="shared" si="1718"/>
        <v>Good</v>
      </c>
      <c r="AT4397">
        <f>AT4396</f>
        <v>2.35</v>
      </c>
      <c r="AU4397" t="str">
        <f t="shared" si="1719"/>
        <v>Cinematic Widescreen</v>
      </c>
      <c r="AV4397">
        <v>0</v>
      </c>
      <c r="AW4397" t="str">
        <f t="shared" si="1720"/>
        <v>Very Low</v>
      </c>
    </row>
    <row r="4398" spans="1:49" x14ac:dyDescent="0.3">
      <c r="A4398" t="s">
        <v>0</v>
      </c>
      <c r="B4398" t="s">
        <v>4821</v>
      </c>
      <c r="C4398">
        <v>149</v>
      </c>
      <c r="D4398" t="str">
        <f t="shared" si="1700"/>
        <v>Low</v>
      </c>
      <c r="E4398">
        <v>113</v>
      </c>
      <c r="F4398" t="str">
        <f t="shared" si="1701"/>
        <v>1h 53m</v>
      </c>
      <c r="G4398" t="str">
        <f t="shared" si="1702"/>
        <v>Standard Movie</v>
      </c>
      <c r="H4398">
        <v>0</v>
      </c>
      <c r="I4398" t="str">
        <f t="shared" si="1703"/>
        <v>Very Low</v>
      </c>
      <c r="J4398">
        <v>324</v>
      </c>
      <c r="K4398" t="str">
        <f t="shared" si="1704"/>
        <v>Very Low</v>
      </c>
      <c r="L4398" t="s">
        <v>10612</v>
      </c>
      <c r="M4398">
        <v>11000</v>
      </c>
      <c r="N4398" t="str">
        <f t="shared" si="1705"/>
        <v>Medium</v>
      </c>
      <c r="O4398">
        <f>O4397</f>
        <v>155972</v>
      </c>
      <c r="P4398" t="str">
        <f t="shared" si="1706"/>
        <v>Flop</v>
      </c>
      <c r="Q4398" t="s">
        <v>1895</v>
      </c>
      <c r="R4398" t="str">
        <f t="shared" si="1707"/>
        <v>Drama</v>
      </c>
      <c r="S4398">
        <f t="shared" si="1708"/>
        <v>3</v>
      </c>
      <c r="T4398" t="s">
        <v>362</v>
      </c>
      <c r="U4398" t="s">
        <v>20826</v>
      </c>
      <c r="V4398">
        <v>74651</v>
      </c>
      <c r="W4398" t="str">
        <f t="shared" si="1709"/>
        <v>Medium</v>
      </c>
      <c r="X4398">
        <v>12157</v>
      </c>
      <c r="Y4398" t="str">
        <f t="shared" si="1710"/>
        <v>Medium</v>
      </c>
      <c r="Z4398" t="s">
        <v>20827</v>
      </c>
      <c r="AA4398">
        <v>2</v>
      </c>
      <c r="AB4398" t="str">
        <f t="shared" si="1711"/>
        <v>Duo/Trio Poster</v>
      </c>
      <c r="AC4398" t="s">
        <v>20828</v>
      </c>
      <c r="AD4398" t="s">
        <v>20829</v>
      </c>
      <c r="AE4398">
        <v>313</v>
      </c>
      <c r="AF4398" t="str">
        <f t="shared" si="1712"/>
        <v>Very Low</v>
      </c>
      <c r="AG4398" t="s">
        <v>9</v>
      </c>
      <c r="AH4398" t="s">
        <v>10</v>
      </c>
      <c r="AI4398" t="s">
        <v>66</v>
      </c>
      <c r="AJ4398" t="str">
        <f t="shared" si="1713"/>
        <v>Family</v>
      </c>
      <c r="AK4398">
        <v>1600000</v>
      </c>
      <c r="AL4398" t="str">
        <f t="shared" si="1714"/>
        <v>Low Budget</v>
      </c>
      <c r="AM4398">
        <v>1974</v>
      </c>
      <c r="AN4398">
        <f t="shared" si="1715"/>
        <v>51</v>
      </c>
      <c r="AO4398" t="str">
        <f t="shared" si="1716"/>
        <v>Old Classic</v>
      </c>
      <c r="AP4398">
        <v>481</v>
      </c>
      <c r="AQ4398" t="str">
        <f t="shared" si="1717"/>
        <v>Very Low</v>
      </c>
      <c r="AR4398">
        <v>7.9</v>
      </c>
      <c r="AS4398" t="str">
        <f t="shared" si="1718"/>
        <v>Good</v>
      </c>
      <c r="AT4398">
        <v>1.37</v>
      </c>
      <c r="AU4398" t="str">
        <f t="shared" si="1719"/>
        <v>Classic</v>
      </c>
      <c r="AV4398">
        <v>6000</v>
      </c>
      <c r="AW4398" t="str">
        <f t="shared" si="1720"/>
        <v>Low</v>
      </c>
    </row>
    <row r="4399" spans="1:49" x14ac:dyDescent="0.3">
      <c r="A4399" t="s">
        <v>0</v>
      </c>
      <c r="B4399" t="s">
        <v>20830</v>
      </c>
      <c r="C4399">
        <v>4</v>
      </c>
      <c r="D4399" t="str">
        <f t="shared" si="1700"/>
        <v>Very Low</v>
      </c>
      <c r="E4399">
        <f>E4398</f>
        <v>113</v>
      </c>
      <c r="F4399" t="str">
        <f t="shared" si="1701"/>
        <v>1h 53m</v>
      </c>
      <c r="G4399" t="str">
        <f t="shared" si="1702"/>
        <v>Standard Movie</v>
      </c>
      <c r="H4399">
        <v>0</v>
      </c>
      <c r="I4399" t="str">
        <f t="shared" si="1703"/>
        <v>Very Low</v>
      </c>
      <c r="J4399">
        <v>45</v>
      </c>
      <c r="K4399" t="str">
        <f t="shared" si="1704"/>
        <v>Very Low</v>
      </c>
      <c r="L4399" t="s">
        <v>20831</v>
      </c>
      <c r="M4399">
        <v>421</v>
      </c>
      <c r="N4399" t="str">
        <f t="shared" si="1705"/>
        <v>Low</v>
      </c>
      <c r="O4399">
        <v>129319</v>
      </c>
      <c r="P4399" t="str">
        <f t="shared" si="1706"/>
        <v>Flop</v>
      </c>
      <c r="Q4399" t="s">
        <v>19682</v>
      </c>
      <c r="R4399" t="str">
        <f t="shared" si="1707"/>
        <v>Romance</v>
      </c>
      <c r="S4399">
        <f t="shared" si="1708"/>
        <v>1</v>
      </c>
      <c r="T4399" t="s">
        <v>16813</v>
      </c>
      <c r="U4399" t="s">
        <v>20832</v>
      </c>
      <c r="V4399">
        <v>257</v>
      </c>
      <c r="W4399" t="str">
        <f t="shared" si="1709"/>
        <v>Very Low</v>
      </c>
      <c r="X4399">
        <v>622</v>
      </c>
      <c r="Y4399" t="str">
        <f t="shared" si="1710"/>
        <v>Very Low</v>
      </c>
      <c r="Z4399" t="s">
        <v>17919</v>
      </c>
      <c r="AA4399">
        <v>4</v>
      </c>
      <c r="AB4399" t="str">
        <f t="shared" si="1711"/>
        <v>Ensemble Poster</v>
      </c>
      <c r="AC4399" t="str">
        <f>AC4398</f>
        <v>corruption|neo noir|recording|saxophone|surveillance</v>
      </c>
      <c r="AD4399" t="s">
        <v>20833</v>
      </c>
      <c r="AE4399">
        <v>4</v>
      </c>
      <c r="AF4399" t="str">
        <f t="shared" si="1712"/>
        <v>Very Low</v>
      </c>
      <c r="AG4399" t="s">
        <v>9</v>
      </c>
      <c r="AH4399" t="s">
        <v>5583</v>
      </c>
      <c r="AI4399" t="str">
        <f>AI4398</f>
        <v>PG</v>
      </c>
      <c r="AJ4399" t="str">
        <f t="shared" si="1713"/>
        <v>Family</v>
      </c>
      <c r="AK4399">
        <v>70000000</v>
      </c>
      <c r="AL4399" t="str">
        <f t="shared" si="1714"/>
        <v>Medium Budget</v>
      </c>
      <c r="AM4399">
        <v>2005</v>
      </c>
      <c r="AN4399">
        <f t="shared" si="1715"/>
        <v>20</v>
      </c>
      <c r="AO4399" t="str">
        <f t="shared" si="1716"/>
        <v>Old Classic</v>
      </c>
      <c r="AP4399">
        <v>96</v>
      </c>
      <c r="AQ4399" t="str">
        <f t="shared" si="1717"/>
        <v>Very Low</v>
      </c>
      <c r="AR4399">
        <v>5.0999999999999996</v>
      </c>
      <c r="AS4399" t="str">
        <f t="shared" si="1718"/>
        <v>Below Average</v>
      </c>
      <c r="AT4399">
        <f>AT4398</f>
        <v>1.37</v>
      </c>
      <c r="AU4399" t="str">
        <f t="shared" si="1719"/>
        <v>Classic</v>
      </c>
      <c r="AV4399">
        <v>9</v>
      </c>
      <c r="AW4399" t="str">
        <f t="shared" si="1720"/>
        <v>Very Low</v>
      </c>
    </row>
    <row r="4400" spans="1:49" x14ac:dyDescent="0.3">
      <c r="A4400" t="s">
        <v>0</v>
      </c>
      <c r="B4400" t="s">
        <v>20834</v>
      </c>
      <c r="C4400">
        <v>35</v>
      </c>
      <c r="D4400" t="str">
        <f t="shared" si="1700"/>
        <v>Very Low</v>
      </c>
      <c r="E4400">
        <v>123</v>
      </c>
      <c r="F4400" t="str">
        <f t="shared" si="1701"/>
        <v>2h 3m</v>
      </c>
      <c r="G4400" t="str">
        <f t="shared" si="1702"/>
        <v>Long Movie</v>
      </c>
      <c r="H4400">
        <v>0</v>
      </c>
      <c r="I4400" t="str">
        <f t="shared" si="1703"/>
        <v>Very Low</v>
      </c>
      <c r="J4400">
        <v>21</v>
      </c>
      <c r="K4400" t="str">
        <f t="shared" si="1704"/>
        <v>Very Low</v>
      </c>
      <c r="L4400" t="s">
        <v>20835</v>
      </c>
      <c r="M4400">
        <v>963</v>
      </c>
      <c r="N4400" t="str">
        <f t="shared" si="1705"/>
        <v>Low</v>
      </c>
      <c r="O4400">
        <v>26893</v>
      </c>
      <c r="P4400" t="str">
        <f t="shared" si="1706"/>
        <v>Flop</v>
      </c>
      <c r="Q4400" t="s">
        <v>4795</v>
      </c>
      <c r="R4400" t="str">
        <f t="shared" si="1707"/>
        <v>Crime</v>
      </c>
      <c r="S4400">
        <f t="shared" si="1708"/>
        <v>3</v>
      </c>
      <c r="T4400" t="s">
        <v>6634</v>
      </c>
      <c r="U4400" t="s">
        <v>20836</v>
      </c>
      <c r="V4400">
        <v>4391</v>
      </c>
      <c r="W4400" t="str">
        <f t="shared" si="1709"/>
        <v>Very Low</v>
      </c>
      <c r="X4400">
        <v>1694</v>
      </c>
      <c r="Y4400" t="str">
        <f t="shared" si="1710"/>
        <v>Low</v>
      </c>
      <c r="Z4400" t="s">
        <v>20837</v>
      </c>
      <c r="AA4400">
        <v>0</v>
      </c>
      <c r="AB4400" t="str">
        <f t="shared" si="1711"/>
        <v>Symbolic Poster</v>
      </c>
      <c r="AC4400" t="s">
        <v>20838</v>
      </c>
      <c r="AD4400" t="s">
        <v>20839</v>
      </c>
      <c r="AE4400">
        <v>26</v>
      </c>
      <c r="AF4400" t="str">
        <f t="shared" si="1712"/>
        <v>Very Low</v>
      </c>
      <c r="AG4400" t="s">
        <v>1435</v>
      </c>
      <c r="AH4400" t="s">
        <v>1436</v>
      </c>
      <c r="AI4400" t="s">
        <v>556</v>
      </c>
      <c r="AJ4400" t="str">
        <f t="shared" si="1713"/>
        <v>Adult</v>
      </c>
      <c r="AK4400">
        <v>1600000</v>
      </c>
      <c r="AL4400" t="str">
        <f t="shared" si="1714"/>
        <v>Low Budget</v>
      </c>
      <c r="AM4400">
        <v>1969</v>
      </c>
      <c r="AN4400">
        <f t="shared" si="1715"/>
        <v>56</v>
      </c>
      <c r="AO4400" t="str">
        <f t="shared" si="1716"/>
        <v>Old Classic</v>
      </c>
      <c r="AP4400">
        <v>710</v>
      </c>
      <c r="AQ4400" t="str">
        <f t="shared" si="1717"/>
        <v>Very Low</v>
      </c>
      <c r="AR4400">
        <v>7.2</v>
      </c>
      <c r="AS4400" t="str">
        <f t="shared" si="1718"/>
        <v>Good</v>
      </c>
      <c r="AT4400">
        <v>2.35</v>
      </c>
      <c r="AU4400" t="str">
        <f t="shared" si="1719"/>
        <v>Cinematic Widescreen</v>
      </c>
      <c r="AV4400">
        <v>278</v>
      </c>
      <c r="AW4400" t="str">
        <f t="shared" si="1720"/>
        <v>Very Low</v>
      </c>
    </row>
    <row r="4401" spans="1:49" x14ac:dyDescent="0.3">
      <c r="A4401" t="s">
        <v>0</v>
      </c>
      <c r="B4401" t="s">
        <v>2836</v>
      </c>
      <c r="C4401">
        <v>22</v>
      </c>
      <c r="D4401" t="str">
        <f t="shared" si="1700"/>
        <v>Very Low</v>
      </c>
      <c r="E4401">
        <v>111</v>
      </c>
      <c r="F4401" t="str">
        <f t="shared" si="1701"/>
        <v>1h 51m</v>
      </c>
      <c r="G4401" t="str">
        <f t="shared" si="1702"/>
        <v>Standard Movie</v>
      </c>
      <c r="H4401">
        <v>1000</v>
      </c>
      <c r="I4401" t="str">
        <f t="shared" si="1703"/>
        <v>Very Low</v>
      </c>
      <c r="J4401">
        <v>127</v>
      </c>
      <c r="K4401" t="str">
        <f t="shared" si="1704"/>
        <v>Very Low</v>
      </c>
      <c r="L4401" t="s">
        <v>20840</v>
      </c>
      <c r="M4401">
        <v>2000</v>
      </c>
      <c r="N4401" t="str">
        <f t="shared" si="1705"/>
        <v>Low</v>
      </c>
      <c r="O4401">
        <v>2580</v>
      </c>
      <c r="P4401" t="str">
        <f t="shared" si="1706"/>
        <v>Flop</v>
      </c>
      <c r="Q4401" t="s">
        <v>8031</v>
      </c>
      <c r="R4401" t="str">
        <f t="shared" si="1707"/>
        <v>Drama</v>
      </c>
      <c r="S4401">
        <f t="shared" si="1708"/>
        <v>2</v>
      </c>
      <c r="T4401" t="s">
        <v>205</v>
      </c>
      <c r="U4401" t="s">
        <v>20841</v>
      </c>
      <c r="V4401">
        <v>1618</v>
      </c>
      <c r="W4401" t="str">
        <f t="shared" si="1709"/>
        <v>Very Low</v>
      </c>
      <c r="X4401">
        <v>2564</v>
      </c>
      <c r="Y4401" t="str">
        <f t="shared" si="1710"/>
        <v>Low</v>
      </c>
      <c r="Z4401" t="s">
        <v>15658</v>
      </c>
      <c r="AA4401">
        <v>2</v>
      </c>
      <c r="AB4401" t="str">
        <f t="shared" si="1711"/>
        <v>Duo/Trio Poster</v>
      </c>
      <c r="AC4401" t="s">
        <v>20842</v>
      </c>
      <c r="AD4401" t="s">
        <v>20843</v>
      </c>
      <c r="AE4401">
        <v>40</v>
      </c>
      <c r="AF4401" t="str">
        <f t="shared" si="1712"/>
        <v>Very Low</v>
      </c>
      <c r="AG4401" t="s">
        <v>9</v>
      </c>
      <c r="AH4401" t="s">
        <v>10</v>
      </c>
      <c r="AI4401" t="s">
        <v>556</v>
      </c>
      <c r="AJ4401" t="str">
        <f t="shared" si="1713"/>
        <v>Adult</v>
      </c>
      <c r="AK4401">
        <v>1650000</v>
      </c>
      <c r="AL4401" t="str">
        <f t="shared" si="1714"/>
        <v>Low Budget</v>
      </c>
      <c r="AM4401">
        <v>2003</v>
      </c>
      <c r="AN4401">
        <f t="shared" si="1715"/>
        <v>22</v>
      </c>
      <c r="AO4401" t="str">
        <f t="shared" si="1716"/>
        <v>Old Classic</v>
      </c>
      <c r="AP4401">
        <v>163</v>
      </c>
      <c r="AQ4401" t="str">
        <f t="shared" si="1717"/>
        <v>Very Low</v>
      </c>
      <c r="AR4401">
        <v>5.4</v>
      </c>
      <c r="AS4401" t="str">
        <f t="shared" si="1718"/>
        <v>Below Average</v>
      </c>
      <c r="AT4401">
        <v>2.35</v>
      </c>
      <c r="AU4401" t="str">
        <f t="shared" si="1719"/>
        <v>Cinematic Widescreen</v>
      </c>
      <c r="AV4401">
        <v>63</v>
      </c>
      <c r="AW4401" t="str">
        <f t="shared" si="1720"/>
        <v>Very Low</v>
      </c>
    </row>
    <row r="4402" spans="1:49" x14ac:dyDescent="0.3">
      <c r="A4402" t="s">
        <v>0</v>
      </c>
      <c r="B4402" t="s">
        <v>20844</v>
      </c>
      <c r="C4402">
        <v>68</v>
      </c>
      <c r="D4402" t="str">
        <f t="shared" si="1700"/>
        <v>Low</v>
      </c>
      <c r="E4402">
        <v>99</v>
      </c>
      <c r="F4402" t="str">
        <f t="shared" si="1701"/>
        <v>1h 39m</v>
      </c>
      <c r="G4402" t="str">
        <f t="shared" si="1702"/>
        <v>Standard Movie</v>
      </c>
      <c r="H4402">
        <v>4</v>
      </c>
      <c r="I4402" t="str">
        <f t="shared" si="1703"/>
        <v>Very Low</v>
      </c>
      <c r="J4402">
        <v>114</v>
      </c>
      <c r="K4402" t="str">
        <f t="shared" si="1704"/>
        <v>Very Low</v>
      </c>
      <c r="L4402" t="s">
        <v>20845</v>
      </c>
      <c r="M4402">
        <v>427</v>
      </c>
      <c r="N4402" t="str">
        <f t="shared" si="1705"/>
        <v>Low</v>
      </c>
      <c r="O4402">
        <f>O4401</f>
        <v>2580</v>
      </c>
      <c r="P4402" t="str">
        <f t="shared" si="1706"/>
        <v>Flop</v>
      </c>
      <c r="Q4402" t="s">
        <v>6374</v>
      </c>
      <c r="R4402" t="str">
        <f t="shared" si="1707"/>
        <v>Horror</v>
      </c>
      <c r="S4402">
        <f t="shared" si="1708"/>
        <v>1</v>
      </c>
      <c r="T4402" t="s">
        <v>20846</v>
      </c>
      <c r="U4402" t="s">
        <v>20847</v>
      </c>
      <c r="V4402">
        <v>3313</v>
      </c>
      <c r="W4402" t="str">
        <f t="shared" si="1709"/>
        <v>Very Low</v>
      </c>
      <c r="X4402">
        <v>992</v>
      </c>
      <c r="Y4402" t="str">
        <f t="shared" si="1710"/>
        <v>Very Low</v>
      </c>
      <c r="Z4402" t="s">
        <v>20848</v>
      </c>
      <c r="AA4402">
        <v>0</v>
      </c>
      <c r="AB4402" t="str">
        <f t="shared" si="1711"/>
        <v>Symbolic Poster</v>
      </c>
      <c r="AC4402" t="s">
        <v>20849</v>
      </c>
      <c r="AD4402" t="s">
        <v>20850</v>
      </c>
      <c r="AE4402">
        <v>40</v>
      </c>
      <c r="AF4402" t="str">
        <f t="shared" si="1712"/>
        <v>Very Low</v>
      </c>
      <c r="AG4402" t="s">
        <v>9</v>
      </c>
      <c r="AH4402" t="s">
        <v>10</v>
      </c>
      <c r="AI4402" t="s">
        <v>4801</v>
      </c>
      <c r="AJ4402" t="str">
        <f t="shared" si="1713"/>
        <v>No Rating</v>
      </c>
      <c r="AK4402">
        <f>AK4401</f>
        <v>1650000</v>
      </c>
      <c r="AL4402" t="str">
        <f t="shared" si="1714"/>
        <v>Low Budget</v>
      </c>
      <c r="AM4402">
        <v>2016</v>
      </c>
      <c r="AN4402">
        <f t="shared" si="1715"/>
        <v>9</v>
      </c>
      <c r="AO4402" t="str">
        <f t="shared" si="1716"/>
        <v>Modern Classic</v>
      </c>
      <c r="AP4402">
        <v>253</v>
      </c>
      <c r="AQ4402" t="str">
        <f t="shared" si="1717"/>
        <v>Very Low</v>
      </c>
      <c r="AR4402">
        <v>3.7</v>
      </c>
      <c r="AS4402" t="str">
        <f t="shared" si="1718"/>
        <v>Very Poor</v>
      </c>
      <c r="AT4402">
        <f>AT4401</f>
        <v>2.35</v>
      </c>
      <c r="AU4402" t="str">
        <f t="shared" si="1719"/>
        <v>Cinematic Widescreen</v>
      </c>
      <c r="AV4402">
        <v>2000</v>
      </c>
      <c r="AW4402" t="str">
        <f t="shared" si="1720"/>
        <v>Low</v>
      </c>
    </row>
    <row r="4403" spans="1:49" x14ac:dyDescent="0.3">
      <c r="A4403" t="s">
        <v>0</v>
      </c>
      <c r="B4403" t="s">
        <v>82</v>
      </c>
      <c r="C4403">
        <v>287</v>
      </c>
      <c r="D4403" t="str">
        <f t="shared" si="1700"/>
        <v>Medium</v>
      </c>
      <c r="E4403">
        <v>110</v>
      </c>
      <c r="F4403" t="str">
        <f t="shared" si="1701"/>
        <v>1h 50m</v>
      </c>
      <c r="G4403" t="str">
        <f t="shared" si="1702"/>
        <v>Standard Movie</v>
      </c>
      <c r="H4403">
        <v>0</v>
      </c>
      <c r="I4403" t="str">
        <f t="shared" si="1703"/>
        <v>Very Low</v>
      </c>
      <c r="J4403">
        <v>1000</v>
      </c>
      <c r="K4403" t="str">
        <f t="shared" si="1704"/>
        <v>Very Low</v>
      </c>
      <c r="L4403" t="s">
        <v>4342</v>
      </c>
      <c r="M4403">
        <v>3000</v>
      </c>
      <c r="N4403" t="str">
        <f t="shared" si="1705"/>
        <v>Low</v>
      </c>
      <c r="O4403">
        <v>58885635</v>
      </c>
      <c r="P4403" t="str">
        <f t="shared" si="1706"/>
        <v>Hit</v>
      </c>
      <c r="Q4403" t="s">
        <v>4875</v>
      </c>
      <c r="R4403" t="str">
        <f t="shared" si="1707"/>
        <v>Action</v>
      </c>
      <c r="S4403">
        <f t="shared" si="1708"/>
        <v>3</v>
      </c>
      <c r="T4403" t="s">
        <v>919</v>
      </c>
      <c r="U4403" t="s">
        <v>8848</v>
      </c>
      <c r="V4403">
        <v>194426</v>
      </c>
      <c r="W4403" t="str">
        <f t="shared" si="1709"/>
        <v>Medium</v>
      </c>
      <c r="X4403">
        <v>10438</v>
      </c>
      <c r="Y4403" t="str">
        <f t="shared" si="1710"/>
        <v>Medium</v>
      </c>
      <c r="Z4403" t="s">
        <v>1511</v>
      </c>
      <c r="AA4403">
        <v>0</v>
      </c>
      <c r="AB4403" t="str">
        <f t="shared" si="1711"/>
        <v>Symbolic Poster</v>
      </c>
      <c r="AC4403" t="s">
        <v>8849</v>
      </c>
      <c r="AD4403" t="s">
        <v>8850</v>
      </c>
      <c r="AE4403">
        <v>1057</v>
      </c>
      <c r="AF4403" t="str">
        <f t="shared" si="1712"/>
        <v>Low</v>
      </c>
      <c r="AG4403" t="s">
        <v>9</v>
      </c>
      <c r="AH4403" t="s">
        <v>10</v>
      </c>
      <c r="AI4403" t="s">
        <v>556</v>
      </c>
      <c r="AJ4403" t="str">
        <f t="shared" si="1713"/>
        <v>Adult</v>
      </c>
      <c r="AK4403">
        <v>26000000</v>
      </c>
      <c r="AL4403" t="str">
        <f t="shared" si="1714"/>
        <v>Low Budget</v>
      </c>
      <c r="AM4403">
        <v>2004</v>
      </c>
      <c r="AN4403">
        <f t="shared" si="1715"/>
        <v>21</v>
      </c>
      <c r="AO4403" t="str">
        <f t="shared" si="1716"/>
        <v>Old Classic</v>
      </c>
      <c r="AP4403">
        <v>2000</v>
      </c>
      <c r="AQ4403" t="str">
        <f t="shared" si="1717"/>
        <v>Low</v>
      </c>
      <c r="AR4403">
        <v>7.4</v>
      </c>
      <c r="AS4403" t="str">
        <f t="shared" si="1718"/>
        <v>Good</v>
      </c>
      <c r="AT4403">
        <v>2.35</v>
      </c>
      <c r="AU4403" t="str">
        <f t="shared" si="1719"/>
        <v>Cinematic Widescreen</v>
      </c>
      <c r="AV4403">
        <v>7000</v>
      </c>
      <c r="AW4403" t="str">
        <f t="shared" si="1720"/>
        <v>Low</v>
      </c>
    </row>
    <row r="4404" spans="1:49" x14ac:dyDescent="0.3">
      <c r="A4404" t="s">
        <v>0</v>
      </c>
      <c r="B4404" t="s">
        <v>20851</v>
      </c>
      <c r="C4404">
        <v>173</v>
      </c>
      <c r="D4404" t="str">
        <f t="shared" si="1700"/>
        <v>Low</v>
      </c>
      <c r="E4404">
        <v>108</v>
      </c>
      <c r="F4404" t="str">
        <f t="shared" si="1701"/>
        <v>1h 48m</v>
      </c>
      <c r="G4404" t="str">
        <f t="shared" si="1702"/>
        <v>Standard Movie</v>
      </c>
      <c r="H4404">
        <v>191</v>
      </c>
      <c r="I4404" t="str">
        <f t="shared" si="1703"/>
        <v>Very Low</v>
      </c>
      <c r="J4404">
        <v>336</v>
      </c>
      <c r="K4404" t="str">
        <f t="shared" si="1704"/>
        <v>Very Low</v>
      </c>
      <c r="L4404" t="s">
        <v>5132</v>
      </c>
      <c r="M4404">
        <v>597</v>
      </c>
      <c r="N4404" t="str">
        <f t="shared" si="1705"/>
        <v>Low</v>
      </c>
      <c r="O4404">
        <v>19067631</v>
      </c>
      <c r="P4404" t="str">
        <f t="shared" si="1706"/>
        <v>Average</v>
      </c>
      <c r="Q4404" t="s">
        <v>1386</v>
      </c>
      <c r="R4404" t="str">
        <f t="shared" si="1707"/>
        <v>Comedy</v>
      </c>
      <c r="S4404">
        <f t="shared" si="1708"/>
        <v>3</v>
      </c>
      <c r="T4404" t="s">
        <v>9134</v>
      </c>
      <c r="U4404" t="s">
        <v>20852</v>
      </c>
      <c r="V4404">
        <v>37714</v>
      </c>
      <c r="W4404" t="str">
        <f t="shared" si="1709"/>
        <v>Low</v>
      </c>
      <c r="X4404">
        <v>1981</v>
      </c>
      <c r="Y4404" t="str">
        <f t="shared" si="1710"/>
        <v>Low</v>
      </c>
      <c r="Z4404" t="s">
        <v>7826</v>
      </c>
      <c r="AA4404">
        <v>1</v>
      </c>
      <c r="AB4404" t="str">
        <f t="shared" si="1711"/>
        <v>Solo Star Poster</v>
      </c>
      <c r="AC4404" t="s">
        <v>20853</v>
      </c>
      <c r="AD4404" t="s">
        <v>20854</v>
      </c>
      <c r="AE4404">
        <v>204</v>
      </c>
      <c r="AF4404" t="str">
        <f t="shared" si="1712"/>
        <v>Very Low</v>
      </c>
      <c r="AG4404" t="s">
        <v>9</v>
      </c>
      <c r="AH4404" t="s">
        <v>10</v>
      </c>
      <c r="AI4404" t="s">
        <v>11</v>
      </c>
      <c r="AJ4404" t="str">
        <f t="shared" si="1713"/>
        <v>Teen</v>
      </c>
      <c r="AK4404">
        <v>2000000</v>
      </c>
      <c r="AL4404" t="str">
        <f t="shared" si="1714"/>
        <v>Low Budget</v>
      </c>
      <c r="AM4404">
        <v>2007</v>
      </c>
      <c r="AN4404">
        <f t="shared" si="1715"/>
        <v>18</v>
      </c>
      <c r="AO4404" t="str">
        <f t="shared" si="1716"/>
        <v>Old Classic</v>
      </c>
      <c r="AP4404">
        <v>541</v>
      </c>
      <c r="AQ4404" t="str">
        <f t="shared" si="1717"/>
        <v>Very Low</v>
      </c>
      <c r="AR4404">
        <v>7.1</v>
      </c>
      <c r="AS4404" t="str">
        <f t="shared" si="1718"/>
        <v>Good</v>
      </c>
      <c r="AT4404">
        <v>1.85</v>
      </c>
      <c r="AU4404" t="str">
        <f t="shared" si="1719"/>
        <v>HDTV / Widescreen</v>
      </c>
      <c r="AV4404">
        <v>0</v>
      </c>
      <c r="AW4404" t="str">
        <f t="shared" si="1720"/>
        <v>Very Low</v>
      </c>
    </row>
    <row r="4405" spans="1:49" x14ac:dyDescent="0.3">
      <c r="A4405" t="s">
        <v>0</v>
      </c>
      <c r="B4405" t="s">
        <v>20855</v>
      </c>
      <c r="C4405">
        <v>61</v>
      </c>
      <c r="D4405" t="str">
        <f t="shared" si="1700"/>
        <v>Low</v>
      </c>
      <c r="E4405">
        <v>92</v>
      </c>
      <c r="F4405" t="str">
        <f t="shared" si="1701"/>
        <v>1h 32m</v>
      </c>
      <c r="G4405" t="str">
        <f t="shared" si="1702"/>
        <v>Standard Movie</v>
      </c>
      <c r="H4405">
        <v>15</v>
      </c>
      <c r="I4405" t="str">
        <f t="shared" si="1703"/>
        <v>Very Low</v>
      </c>
      <c r="J4405">
        <v>49</v>
      </c>
      <c r="K4405" t="str">
        <f t="shared" si="1704"/>
        <v>Very Low</v>
      </c>
      <c r="L4405" t="s">
        <v>20856</v>
      </c>
      <c r="M4405">
        <v>633</v>
      </c>
      <c r="N4405" t="str">
        <f t="shared" si="1705"/>
        <v>Low</v>
      </c>
      <c r="O4405">
        <v>11806119</v>
      </c>
      <c r="P4405" t="str">
        <f t="shared" si="1706"/>
        <v>Average</v>
      </c>
      <c r="Q4405" t="s">
        <v>7094</v>
      </c>
      <c r="R4405" t="str">
        <f t="shared" si="1707"/>
        <v>Action</v>
      </c>
      <c r="S4405">
        <f t="shared" si="1708"/>
        <v>4</v>
      </c>
      <c r="T4405" t="s">
        <v>12421</v>
      </c>
      <c r="U4405" t="s">
        <v>20857</v>
      </c>
      <c r="V4405">
        <v>57578</v>
      </c>
      <c r="W4405" t="str">
        <f t="shared" si="1709"/>
        <v>Medium</v>
      </c>
      <c r="X4405">
        <v>1168</v>
      </c>
      <c r="Y4405" t="str">
        <f t="shared" si="1710"/>
        <v>Low</v>
      </c>
      <c r="Z4405" t="s">
        <v>20858</v>
      </c>
      <c r="AA4405">
        <v>1</v>
      </c>
      <c r="AB4405" t="str">
        <f t="shared" si="1711"/>
        <v>Solo Star Poster</v>
      </c>
      <c r="AC4405" t="s">
        <v>20859</v>
      </c>
      <c r="AD4405" t="s">
        <v>20860</v>
      </c>
      <c r="AE4405">
        <v>210</v>
      </c>
      <c r="AF4405" t="str">
        <f t="shared" si="1712"/>
        <v>Very Low</v>
      </c>
      <c r="AG4405" t="s">
        <v>9</v>
      </c>
      <c r="AH4405" t="s">
        <v>10</v>
      </c>
      <c r="AI4405" t="s">
        <v>556</v>
      </c>
      <c r="AJ4405" t="str">
        <f t="shared" si="1713"/>
        <v>Adult</v>
      </c>
      <c r="AK4405">
        <v>1100000</v>
      </c>
      <c r="AL4405" t="str">
        <f t="shared" si="1714"/>
        <v>Low Budget</v>
      </c>
      <c r="AM4405">
        <v>1988</v>
      </c>
      <c r="AN4405">
        <f t="shared" si="1715"/>
        <v>37</v>
      </c>
      <c r="AO4405" t="str">
        <f t="shared" si="1716"/>
        <v>Old Classic</v>
      </c>
      <c r="AP4405">
        <v>403</v>
      </c>
      <c r="AQ4405" t="str">
        <f t="shared" si="1717"/>
        <v>Very Low</v>
      </c>
      <c r="AR4405">
        <v>6.8</v>
      </c>
      <c r="AS4405" t="str">
        <f t="shared" si="1718"/>
        <v>Average</v>
      </c>
      <c r="AT4405">
        <v>1.85</v>
      </c>
      <c r="AU4405" t="str">
        <f t="shared" si="1719"/>
        <v>HDTV / Widescreen</v>
      </c>
      <c r="AV4405">
        <v>0</v>
      </c>
      <c r="AW4405" t="str">
        <f t="shared" si="1720"/>
        <v>Very Low</v>
      </c>
    </row>
    <row r="4406" spans="1:49" x14ac:dyDescent="0.3">
      <c r="A4406" t="s">
        <v>718</v>
      </c>
      <c r="B4406" t="s">
        <v>19139</v>
      </c>
      <c r="C4406">
        <v>96</v>
      </c>
      <c r="D4406" t="str">
        <f t="shared" si="1700"/>
        <v>Low</v>
      </c>
      <c r="E4406">
        <v>120</v>
      </c>
      <c r="F4406" t="str">
        <f t="shared" si="1701"/>
        <v>2h 0m</v>
      </c>
      <c r="G4406" t="str">
        <f t="shared" si="1702"/>
        <v>Standard Movie</v>
      </c>
      <c r="H4406">
        <v>964</v>
      </c>
      <c r="I4406" t="str">
        <f t="shared" si="1703"/>
        <v>Very Low</v>
      </c>
      <c r="J4406">
        <v>248</v>
      </c>
      <c r="K4406" t="str">
        <f t="shared" si="1704"/>
        <v>Very Low</v>
      </c>
      <c r="L4406" t="s">
        <v>20781</v>
      </c>
      <c r="M4406">
        <v>607</v>
      </c>
      <c r="N4406" t="str">
        <f t="shared" si="1705"/>
        <v>Low</v>
      </c>
      <c r="O4406">
        <f>O4405</f>
        <v>11806119</v>
      </c>
      <c r="P4406" t="str">
        <f t="shared" si="1706"/>
        <v>Average</v>
      </c>
      <c r="Q4406" t="s">
        <v>2498</v>
      </c>
      <c r="R4406" t="str">
        <f t="shared" si="1707"/>
        <v>Comedy</v>
      </c>
      <c r="S4406">
        <f t="shared" si="1708"/>
        <v>2</v>
      </c>
      <c r="T4406" t="s">
        <v>12789</v>
      </c>
      <c r="U4406" t="s">
        <v>20861</v>
      </c>
      <c r="V4406">
        <v>77392</v>
      </c>
      <c r="W4406" t="str">
        <f t="shared" si="1709"/>
        <v>Medium</v>
      </c>
      <c r="X4406">
        <v>1573</v>
      </c>
      <c r="Y4406" t="str">
        <f t="shared" si="1710"/>
        <v>Low</v>
      </c>
      <c r="Z4406" t="s">
        <v>18766</v>
      </c>
      <c r="AA4406">
        <v>7</v>
      </c>
      <c r="AB4406" t="str">
        <f t="shared" si="1711"/>
        <v>Ensemble Poster</v>
      </c>
      <c r="AC4406" t="s">
        <v>20862</v>
      </c>
      <c r="AD4406" t="s">
        <v>20863</v>
      </c>
      <c r="AE4406">
        <v>245</v>
      </c>
      <c r="AF4406" t="str">
        <f t="shared" si="1712"/>
        <v>Very Low</v>
      </c>
      <c r="AG4406" t="s">
        <v>9</v>
      </c>
      <c r="AH4406" t="s">
        <v>10</v>
      </c>
      <c r="AI4406" t="s">
        <v>4801</v>
      </c>
      <c r="AJ4406" t="str">
        <f t="shared" si="1713"/>
        <v>No Rating</v>
      </c>
      <c r="AK4406">
        <v>1500000</v>
      </c>
      <c r="AL4406" t="str">
        <f t="shared" si="1714"/>
        <v>Low Budget</v>
      </c>
      <c r="AM4406">
        <v>1939</v>
      </c>
      <c r="AN4406">
        <f t="shared" si="1715"/>
        <v>86</v>
      </c>
      <c r="AO4406" t="str">
        <f t="shared" si="1716"/>
        <v>Old Classic</v>
      </c>
      <c r="AP4406">
        <v>319</v>
      </c>
      <c r="AQ4406" t="str">
        <f t="shared" si="1717"/>
        <v>Very Low</v>
      </c>
      <c r="AR4406">
        <v>8.1999999999999993</v>
      </c>
      <c r="AS4406" t="str">
        <f t="shared" si="1718"/>
        <v>Excellent</v>
      </c>
      <c r="AT4406">
        <v>1.37</v>
      </c>
      <c r="AU4406" t="str">
        <f t="shared" si="1719"/>
        <v>Classic</v>
      </c>
      <c r="AV4406">
        <v>0</v>
      </c>
      <c r="AW4406" t="str">
        <f t="shared" si="1720"/>
        <v>Very Low</v>
      </c>
    </row>
    <row r="4407" spans="1:49" x14ac:dyDescent="0.3">
      <c r="A4407" t="s">
        <v>0</v>
      </c>
      <c r="B4407" t="s">
        <v>20045</v>
      </c>
      <c r="C4407">
        <v>71</v>
      </c>
      <c r="D4407" t="str">
        <f t="shared" si="1700"/>
        <v>Low</v>
      </c>
      <c r="E4407">
        <v>91</v>
      </c>
      <c r="F4407" t="str">
        <f t="shared" si="1701"/>
        <v>1h 31m</v>
      </c>
      <c r="G4407" t="str">
        <f t="shared" si="1702"/>
        <v>Standard Movie</v>
      </c>
      <c r="H4407">
        <v>184</v>
      </c>
      <c r="I4407" t="str">
        <f t="shared" si="1703"/>
        <v>Very Low</v>
      </c>
      <c r="J4407">
        <v>82</v>
      </c>
      <c r="K4407" t="str">
        <f t="shared" si="1704"/>
        <v>Very Low</v>
      </c>
      <c r="L4407" t="s">
        <v>20864</v>
      </c>
      <c r="M4407">
        <v>3000</v>
      </c>
      <c r="N4407" t="str">
        <f t="shared" si="1705"/>
        <v>Low</v>
      </c>
      <c r="O4407">
        <v>7417210</v>
      </c>
      <c r="P4407" t="str">
        <f t="shared" si="1706"/>
        <v>Flop</v>
      </c>
      <c r="Q4407" t="s">
        <v>3380</v>
      </c>
      <c r="R4407" t="str">
        <f t="shared" si="1707"/>
        <v>Drama</v>
      </c>
      <c r="S4407">
        <f t="shared" si="1708"/>
        <v>1</v>
      </c>
      <c r="T4407" t="s">
        <v>953</v>
      </c>
      <c r="U4407" t="s">
        <v>20865</v>
      </c>
      <c r="V4407">
        <v>59041</v>
      </c>
      <c r="W4407" t="str">
        <f t="shared" si="1709"/>
        <v>Medium</v>
      </c>
      <c r="X4407">
        <v>3310</v>
      </c>
      <c r="Y4407" t="str">
        <f t="shared" si="1710"/>
        <v>Low</v>
      </c>
      <c r="Z4407" t="s">
        <v>20866</v>
      </c>
      <c r="AA4407">
        <v>1</v>
      </c>
      <c r="AB4407" t="str">
        <f t="shared" si="1711"/>
        <v>Solo Star Poster</v>
      </c>
      <c r="AC4407" t="s">
        <v>20867</v>
      </c>
      <c r="AD4407" t="s">
        <v>20868</v>
      </c>
      <c r="AE4407">
        <v>408</v>
      </c>
      <c r="AF4407" t="str">
        <f t="shared" si="1712"/>
        <v>Very Low</v>
      </c>
      <c r="AG4407" t="s">
        <v>9</v>
      </c>
      <c r="AH4407" t="s">
        <v>10</v>
      </c>
      <c r="AI4407" t="str">
        <f>AI4406</f>
        <v>Not Rated</v>
      </c>
      <c r="AJ4407" t="str">
        <f t="shared" si="1713"/>
        <v>No Rating</v>
      </c>
      <c r="AK4407">
        <v>1500000</v>
      </c>
      <c r="AL4407" t="str">
        <f t="shared" si="1714"/>
        <v>Low Budget</v>
      </c>
      <c r="AM4407">
        <v>1995</v>
      </c>
      <c r="AN4407">
        <f t="shared" si="1715"/>
        <v>30</v>
      </c>
      <c r="AO4407" t="str">
        <f t="shared" si="1716"/>
        <v>Old Classic</v>
      </c>
      <c r="AP4407">
        <v>202</v>
      </c>
      <c r="AQ4407" t="str">
        <f t="shared" si="1717"/>
        <v>Very Low</v>
      </c>
      <c r="AR4407">
        <v>7</v>
      </c>
      <c r="AS4407" t="str">
        <f t="shared" si="1718"/>
        <v>Good</v>
      </c>
      <c r="AT4407">
        <v>1.85</v>
      </c>
      <c r="AU4407" t="str">
        <f t="shared" si="1719"/>
        <v>HDTV / Widescreen</v>
      </c>
      <c r="AV4407">
        <v>0</v>
      </c>
      <c r="AW4407" t="str">
        <f t="shared" si="1720"/>
        <v>Very Low</v>
      </c>
    </row>
    <row r="4408" spans="1:49" x14ac:dyDescent="0.3">
      <c r="A4408" t="s">
        <v>0</v>
      </c>
      <c r="B4408" t="s">
        <v>15205</v>
      </c>
      <c r="C4408">
        <v>110</v>
      </c>
      <c r="D4408" t="str">
        <f t="shared" si="1700"/>
        <v>Low</v>
      </c>
      <c r="E4408">
        <v>88</v>
      </c>
      <c r="F4408" t="str">
        <f t="shared" si="1701"/>
        <v>1h 28m</v>
      </c>
      <c r="G4408" t="str">
        <f t="shared" si="1702"/>
        <v>Featurette</v>
      </c>
      <c r="H4408">
        <v>387</v>
      </c>
      <c r="I4408" t="str">
        <f t="shared" si="1703"/>
        <v>Very Low</v>
      </c>
      <c r="J4408">
        <v>18</v>
      </c>
      <c r="K4408" t="str">
        <f t="shared" si="1704"/>
        <v>Very Low</v>
      </c>
      <c r="L4408" t="s">
        <v>20869</v>
      </c>
      <c r="M4408">
        <v>436</v>
      </c>
      <c r="N4408" t="str">
        <f t="shared" si="1705"/>
        <v>Low</v>
      </c>
      <c r="O4408">
        <v>7362100</v>
      </c>
      <c r="P4408" t="str">
        <f t="shared" si="1706"/>
        <v>Flop</v>
      </c>
      <c r="Q4408" t="s">
        <v>2498</v>
      </c>
      <c r="R4408" t="str">
        <f t="shared" si="1707"/>
        <v>Comedy</v>
      </c>
      <c r="S4408">
        <f t="shared" si="1708"/>
        <v>2</v>
      </c>
      <c r="T4408" t="s">
        <v>20870</v>
      </c>
      <c r="U4408" t="s">
        <v>20871</v>
      </c>
      <c r="V4408">
        <v>60295</v>
      </c>
      <c r="W4408" t="str">
        <f t="shared" si="1709"/>
        <v>Medium</v>
      </c>
      <c r="X4408">
        <v>479</v>
      </c>
      <c r="Y4408" t="str">
        <f t="shared" si="1710"/>
        <v>Very Low</v>
      </c>
      <c r="Z4408" t="s">
        <v>20872</v>
      </c>
      <c r="AA4408">
        <v>0</v>
      </c>
      <c r="AB4408" t="str">
        <f t="shared" si="1711"/>
        <v>Symbolic Poster</v>
      </c>
      <c r="AC4408" t="s">
        <v>20873</v>
      </c>
      <c r="AD4408" t="s">
        <v>20874</v>
      </c>
      <c r="AE4408">
        <v>232</v>
      </c>
      <c r="AF4408" t="str">
        <f t="shared" si="1712"/>
        <v>Very Low</v>
      </c>
      <c r="AG4408" t="s">
        <v>9</v>
      </c>
      <c r="AH4408" t="s">
        <v>10</v>
      </c>
      <c r="AI4408" t="s">
        <v>556</v>
      </c>
      <c r="AJ4408" t="str">
        <f t="shared" si="1713"/>
        <v>Adult</v>
      </c>
      <c r="AK4408">
        <v>1500000</v>
      </c>
      <c r="AL4408" t="str">
        <f t="shared" si="1714"/>
        <v>Low Budget</v>
      </c>
      <c r="AM4408">
        <v>2005</v>
      </c>
      <c r="AN4408">
        <f t="shared" si="1715"/>
        <v>20</v>
      </c>
      <c r="AO4408" t="str">
        <f t="shared" si="1716"/>
        <v>Old Classic</v>
      </c>
      <c r="AP4408">
        <v>25</v>
      </c>
      <c r="AQ4408" t="str">
        <f t="shared" si="1717"/>
        <v>Very Low</v>
      </c>
      <c r="AR4408">
        <v>7.4</v>
      </c>
      <c r="AS4408" t="str">
        <f t="shared" si="1718"/>
        <v>Good</v>
      </c>
      <c r="AT4408">
        <v>1.85</v>
      </c>
      <c r="AU4408" t="str">
        <f t="shared" si="1719"/>
        <v>HDTV / Widescreen</v>
      </c>
      <c r="AV4408">
        <v>0</v>
      </c>
      <c r="AW4408" t="str">
        <f t="shared" si="1720"/>
        <v>Very Low</v>
      </c>
    </row>
    <row r="4409" spans="1:49" x14ac:dyDescent="0.3">
      <c r="A4409" t="s">
        <v>0</v>
      </c>
      <c r="B4409" t="s">
        <v>9441</v>
      </c>
      <c r="C4409">
        <v>110</v>
      </c>
      <c r="D4409" t="str">
        <f t="shared" si="1700"/>
        <v>Low</v>
      </c>
      <c r="E4409">
        <v>97</v>
      </c>
      <c r="F4409" t="str">
        <f t="shared" si="1701"/>
        <v>1h 37m</v>
      </c>
      <c r="G4409" t="str">
        <f t="shared" si="1702"/>
        <v>Standard Movie</v>
      </c>
      <c r="H4409">
        <v>0</v>
      </c>
      <c r="I4409" t="str">
        <f t="shared" si="1703"/>
        <v>Very Low</v>
      </c>
      <c r="J4409">
        <v>117</v>
      </c>
      <c r="K4409" t="str">
        <f t="shared" si="1704"/>
        <v>Very Low</v>
      </c>
      <c r="L4409" t="s">
        <v>20875</v>
      </c>
      <c r="M4409">
        <v>378</v>
      </c>
      <c r="N4409" t="str">
        <f t="shared" si="1705"/>
        <v>Low</v>
      </c>
      <c r="O4409">
        <v>7022940</v>
      </c>
      <c r="P4409" t="str">
        <f t="shared" si="1706"/>
        <v>Flop</v>
      </c>
      <c r="Q4409" t="s">
        <v>1386</v>
      </c>
      <c r="R4409" t="str">
        <f t="shared" si="1707"/>
        <v>Comedy</v>
      </c>
      <c r="S4409">
        <f t="shared" si="1708"/>
        <v>3</v>
      </c>
      <c r="T4409" t="s">
        <v>20876</v>
      </c>
      <c r="U4409" t="s">
        <v>20877</v>
      </c>
      <c r="V4409">
        <v>14018</v>
      </c>
      <c r="W4409" t="str">
        <f t="shared" si="1709"/>
        <v>Low</v>
      </c>
      <c r="X4409">
        <v>1173</v>
      </c>
      <c r="Y4409" t="str">
        <f t="shared" si="1710"/>
        <v>Low</v>
      </c>
      <c r="Z4409" t="s">
        <v>20878</v>
      </c>
      <c r="AA4409">
        <v>1</v>
      </c>
      <c r="AB4409" t="str">
        <f t="shared" si="1711"/>
        <v>Solo Star Poster</v>
      </c>
      <c r="AC4409" t="s">
        <v>20879</v>
      </c>
      <c r="AD4409" t="s">
        <v>20880</v>
      </c>
      <c r="AE4409">
        <v>190</v>
      </c>
      <c r="AF4409" t="str">
        <f t="shared" si="1712"/>
        <v>Very Low</v>
      </c>
      <c r="AG4409" t="s">
        <v>9</v>
      </c>
      <c r="AH4409" t="s">
        <v>10</v>
      </c>
      <c r="AI4409" t="s">
        <v>556</v>
      </c>
      <c r="AJ4409" t="str">
        <f t="shared" si="1713"/>
        <v>Adult</v>
      </c>
      <c r="AK4409">
        <v>1000000</v>
      </c>
      <c r="AL4409" t="str">
        <f t="shared" si="1714"/>
        <v>Low Budget</v>
      </c>
      <c r="AM4409">
        <v>2001</v>
      </c>
      <c r="AN4409">
        <f t="shared" si="1715"/>
        <v>24</v>
      </c>
      <c r="AO4409" t="str">
        <f t="shared" si="1716"/>
        <v>Old Classic</v>
      </c>
      <c r="AP4409">
        <v>321</v>
      </c>
      <c r="AQ4409" t="str">
        <f t="shared" si="1717"/>
        <v>Very Low</v>
      </c>
      <c r="AR4409">
        <v>6.7</v>
      </c>
      <c r="AS4409" t="str">
        <f t="shared" si="1718"/>
        <v>Average</v>
      </c>
      <c r="AT4409">
        <v>1.85</v>
      </c>
      <c r="AU4409" t="str">
        <f t="shared" si="1719"/>
        <v>HDTV / Widescreen</v>
      </c>
      <c r="AV4409">
        <v>682</v>
      </c>
      <c r="AW4409" t="str">
        <f t="shared" si="1720"/>
        <v>Very Low</v>
      </c>
    </row>
    <row r="4410" spans="1:49" x14ac:dyDescent="0.3">
      <c r="A4410" t="s">
        <v>0</v>
      </c>
      <c r="B4410" t="s">
        <v>1910</v>
      </c>
      <c r="C4410">
        <v>101</v>
      </c>
      <c r="D4410" t="str">
        <f t="shared" si="1700"/>
        <v>Low</v>
      </c>
      <c r="E4410">
        <v>95</v>
      </c>
      <c r="F4410" t="str">
        <f t="shared" si="1701"/>
        <v>1h 35m</v>
      </c>
      <c r="G4410" t="str">
        <f t="shared" si="1702"/>
        <v>Standard Movie</v>
      </c>
      <c r="H4410">
        <v>611</v>
      </c>
      <c r="I4410" t="str">
        <f t="shared" si="1703"/>
        <v>Very Low</v>
      </c>
      <c r="J4410">
        <v>3</v>
      </c>
      <c r="K4410" t="str">
        <f t="shared" si="1704"/>
        <v>Very Low</v>
      </c>
      <c r="L4410" t="s">
        <v>14370</v>
      </c>
      <c r="M4410">
        <v>9</v>
      </c>
      <c r="N4410" t="str">
        <f t="shared" si="1705"/>
        <v>Low</v>
      </c>
      <c r="O4410">
        <v>190666</v>
      </c>
      <c r="P4410" t="str">
        <f t="shared" si="1706"/>
        <v>Flop</v>
      </c>
      <c r="Q4410" t="s">
        <v>2498</v>
      </c>
      <c r="R4410" t="str">
        <f t="shared" si="1707"/>
        <v>Comedy</v>
      </c>
      <c r="S4410">
        <f t="shared" si="1708"/>
        <v>2</v>
      </c>
      <c r="T4410" t="s">
        <v>11948</v>
      </c>
      <c r="U4410" t="s">
        <v>14371</v>
      </c>
      <c r="V4410">
        <v>2410</v>
      </c>
      <c r="W4410" t="str">
        <f t="shared" si="1709"/>
        <v>Very Low</v>
      </c>
      <c r="X4410">
        <v>18</v>
      </c>
      <c r="Y4410" t="str">
        <f t="shared" si="1710"/>
        <v>Very Low</v>
      </c>
      <c r="Z4410" t="s">
        <v>14372</v>
      </c>
      <c r="AA4410">
        <v>1</v>
      </c>
      <c r="AB4410" t="str">
        <f t="shared" si="1711"/>
        <v>Solo Star Poster</v>
      </c>
      <c r="AC4410" t="s">
        <v>14373</v>
      </c>
      <c r="AD4410" t="s">
        <v>14374</v>
      </c>
      <c r="AE4410">
        <v>20</v>
      </c>
      <c r="AF4410" t="str">
        <f t="shared" si="1712"/>
        <v>Very Low</v>
      </c>
      <c r="AG4410" t="s">
        <v>1917</v>
      </c>
      <c r="AH4410" t="s">
        <v>863</v>
      </c>
      <c r="AI4410" t="s">
        <v>556</v>
      </c>
      <c r="AJ4410" t="str">
        <f t="shared" si="1713"/>
        <v>Adult</v>
      </c>
      <c r="AK4410">
        <f>AK4409</f>
        <v>1000000</v>
      </c>
      <c r="AL4410" t="str">
        <f t="shared" si="1714"/>
        <v>Low Budget</v>
      </c>
      <c r="AM4410">
        <v>2009</v>
      </c>
      <c r="AN4410">
        <f t="shared" si="1715"/>
        <v>16</v>
      </c>
      <c r="AO4410" t="str">
        <f t="shared" si="1716"/>
        <v>Old Classic</v>
      </c>
      <c r="AP4410">
        <v>4</v>
      </c>
      <c r="AQ4410" t="str">
        <f t="shared" si="1717"/>
        <v>Very Low</v>
      </c>
      <c r="AR4410">
        <v>5.7</v>
      </c>
      <c r="AS4410" t="str">
        <f t="shared" si="1718"/>
        <v>Below Average</v>
      </c>
      <c r="AT4410">
        <v>2.35</v>
      </c>
      <c r="AU4410" t="str">
        <f t="shared" si="1719"/>
        <v>Cinematic Widescreen</v>
      </c>
      <c r="AV4410">
        <v>784</v>
      </c>
      <c r="AW4410" t="str">
        <f t="shared" si="1720"/>
        <v>Very Low</v>
      </c>
    </row>
    <row r="4411" spans="1:49" x14ac:dyDescent="0.3">
      <c r="A4411" t="str">
        <f>A4410</f>
        <v>Color</v>
      </c>
      <c r="B4411" t="s">
        <v>5379</v>
      </c>
      <c r="C4411">
        <v>2</v>
      </c>
      <c r="D4411" t="str">
        <f t="shared" si="1700"/>
        <v>Very Low</v>
      </c>
      <c r="E4411">
        <v>90</v>
      </c>
      <c r="F4411" t="str">
        <f t="shared" si="1701"/>
        <v>1h 30m</v>
      </c>
      <c r="G4411" t="str">
        <f t="shared" si="1702"/>
        <v>Standard Movie</v>
      </c>
      <c r="H4411">
        <v>134</v>
      </c>
      <c r="I4411" t="str">
        <f t="shared" si="1703"/>
        <v>Very Low</v>
      </c>
      <c r="J4411">
        <v>354</v>
      </c>
      <c r="K4411" t="str">
        <f t="shared" si="1704"/>
        <v>Very Low</v>
      </c>
      <c r="L4411" t="s">
        <v>20881</v>
      </c>
      <c r="M4411">
        <v>260000</v>
      </c>
      <c r="N4411" t="str">
        <f t="shared" si="1705"/>
        <v>Very High</v>
      </c>
      <c r="O4411">
        <f t="shared" ref="O4411:O4412" si="1731">O4410</f>
        <v>190666</v>
      </c>
      <c r="P4411" t="str">
        <f t="shared" si="1706"/>
        <v>Flop</v>
      </c>
      <c r="Q4411" t="s">
        <v>1296</v>
      </c>
      <c r="R4411" t="str">
        <f t="shared" si="1707"/>
        <v>Action</v>
      </c>
      <c r="S4411">
        <f t="shared" si="1708"/>
        <v>1</v>
      </c>
      <c r="T4411" t="s">
        <v>20882</v>
      </c>
      <c r="U4411" t="s">
        <v>20883</v>
      </c>
      <c r="V4411">
        <v>246</v>
      </c>
      <c r="W4411" t="str">
        <f t="shared" si="1709"/>
        <v>Very Low</v>
      </c>
      <c r="X4411">
        <v>261818</v>
      </c>
      <c r="Y4411" t="str">
        <f t="shared" si="1710"/>
        <v>Very High</v>
      </c>
      <c r="Z4411" t="s">
        <v>20884</v>
      </c>
      <c r="AA4411">
        <v>5</v>
      </c>
      <c r="AB4411" t="str">
        <f t="shared" si="1711"/>
        <v>Ensemble Poster</v>
      </c>
      <c r="AC4411" t="str">
        <f>AC4410</f>
        <v>betrayal|husband wife relationship|murder|noodles|salary</v>
      </c>
      <c r="AD4411" t="s">
        <v>20885</v>
      </c>
      <c r="AE4411">
        <v>1</v>
      </c>
      <c r="AF4411" t="str">
        <f t="shared" si="1712"/>
        <v>Very Low</v>
      </c>
      <c r="AG4411" t="str">
        <f>AG4410</f>
        <v>Mandarin</v>
      </c>
      <c r="AH4411" t="s">
        <v>10</v>
      </c>
      <c r="AI4411" t="str">
        <f>AI4410</f>
        <v>R</v>
      </c>
      <c r="AJ4411" t="str">
        <f t="shared" si="1713"/>
        <v>Adult</v>
      </c>
      <c r="AK4411">
        <v>17000000</v>
      </c>
      <c r="AL4411" t="str">
        <f t="shared" si="1714"/>
        <v>Low Budget</v>
      </c>
      <c r="AM4411">
        <v>2016</v>
      </c>
      <c r="AN4411">
        <f t="shared" si="1715"/>
        <v>9</v>
      </c>
      <c r="AO4411" t="str">
        <f t="shared" si="1716"/>
        <v>Modern Classic</v>
      </c>
      <c r="AP4411">
        <v>454</v>
      </c>
      <c r="AQ4411" t="str">
        <f t="shared" si="1717"/>
        <v>Very Low</v>
      </c>
      <c r="AR4411">
        <v>9.1</v>
      </c>
      <c r="AS4411" t="str">
        <f t="shared" si="1718"/>
        <v>Master Piece</v>
      </c>
      <c r="AT4411">
        <f>AT4410</f>
        <v>2.35</v>
      </c>
      <c r="AU4411" t="str">
        <f t="shared" si="1719"/>
        <v>Cinematic Widescreen</v>
      </c>
      <c r="AV4411">
        <v>0</v>
      </c>
      <c r="AW4411" t="str">
        <f t="shared" si="1720"/>
        <v>Very Low</v>
      </c>
    </row>
    <row r="4412" spans="1:49" x14ac:dyDescent="0.3">
      <c r="A4412" t="s">
        <v>0</v>
      </c>
      <c r="B4412" t="s">
        <v>11003</v>
      </c>
      <c r="C4412">
        <v>97</v>
      </c>
      <c r="D4412" t="str">
        <f t="shared" si="1700"/>
        <v>Low</v>
      </c>
      <c r="E4412">
        <v>95</v>
      </c>
      <c r="F4412" t="str">
        <f t="shared" si="1701"/>
        <v>1h 35m</v>
      </c>
      <c r="G4412" t="str">
        <f t="shared" si="1702"/>
        <v>Standard Movie</v>
      </c>
      <c r="H4412">
        <v>13000</v>
      </c>
      <c r="I4412" t="str">
        <f t="shared" si="1703"/>
        <v>Medium</v>
      </c>
      <c r="J4412">
        <v>82</v>
      </c>
      <c r="K4412" t="str">
        <f t="shared" si="1704"/>
        <v>Very Low</v>
      </c>
      <c r="L4412" t="s">
        <v>20886</v>
      </c>
      <c r="M4412">
        <v>472</v>
      </c>
      <c r="N4412" t="str">
        <f t="shared" si="1705"/>
        <v>Low</v>
      </c>
      <c r="O4412">
        <f t="shared" si="1731"/>
        <v>190666</v>
      </c>
      <c r="P4412" t="str">
        <f t="shared" si="1706"/>
        <v>Flop</v>
      </c>
      <c r="Q4412" t="s">
        <v>20887</v>
      </c>
      <c r="R4412" t="str">
        <f t="shared" si="1707"/>
        <v>Film-Noir</v>
      </c>
      <c r="S4412">
        <f t="shared" si="1708"/>
        <v>4</v>
      </c>
      <c r="T4412" t="s">
        <v>20888</v>
      </c>
      <c r="U4412" t="s">
        <v>20889</v>
      </c>
      <c r="V4412">
        <v>32927</v>
      </c>
      <c r="W4412" t="str">
        <f t="shared" si="1709"/>
        <v>Low</v>
      </c>
      <c r="X4412">
        <v>896</v>
      </c>
      <c r="Y4412" t="str">
        <f t="shared" si="1710"/>
        <v>Very Low</v>
      </c>
      <c r="Z4412" t="s">
        <v>20890</v>
      </c>
      <c r="AA4412">
        <v>1</v>
      </c>
      <c r="AB4412" t="str">
        <f t="shared" si="1711"/>
        <v>Solo Star Poster</v>
      </c>
      <c r="AC4412" t="s">
        <v>20891</v>
      </c>
      <c r="AD4412" t="s">
        <v>20892</v>
      </c>
      <c r="AE4412">
        <v>161</v>
      </c>
      <c r="AF4412" t="str">
        <f t="shared" si="1712"/>
        <v>Very Low</v>
      </c>
      <c r="AG4412" t="s">
        <v>9</v>
      </c>
      <c r="AH4412" t="s">
        <v>10</v>
      </c>
      <c r="AI4412" t="s">
        <v>5584</v>
      </c>
      <c r="AJ4412" t="str">
        <f t="shared" si="1713"/>
        <v>Other/Unknown</v>
      </c>
      <c r="AK4412">
        <v>1696377</v>
      </c>
      <c r="AL4412" t="str">
        <f t="shared" si="1714"/>
        <v>Low Budget</v>
      </c>
      <c r="AM4412">
        <v>1945</v>
      </c>
      <c r="AN4412">
        <f t="shared" si="1715"/>
        <v>80</v>
      </c>
      <c r="AO4412" t="str">
        <f t="shared" si="1716"/>
        <v>Old Classic</v>
      </c>
      <c r="AP4412">
        <v>239</v>
      </c>
      <c r="AQ4412" t="str">
        <f t="shared" si="1717"/>
        <v>Very Low</v>
      </c>
      <c r="AR4412">
        <v>7.6</v>
      </c>
      <c r="AS4412" t="str">
        <f t="shared" si="1718"/>
        <v>Good</v>
      </c>
      <c r="AT4412">
        <v>1.37</v>
      </c>
      <c r="AU4412" t="str">
        <f t="shared" si="1719"/>
        <v>Classic</v>
      </c>
      <c r="AV4412">
        <v>0</v>
      </c>
      <c r="AW4412" t="str">
        <f t="shared" si="1720"/>
        <v>Very Low</v>
      </c>
    </row>
    <row r="4413" spans="1:49" x14ac:dyDescent="0.3">
      <c r="A4413" t="s">
        <v>0</v>
      </c>
      <c r="B4413" t="s">
        <v>8609</v>
      </c>
      <c r="C4413">
        <v>53</v>
      </c>
      <c r="D4413" t="str">
        <f t="shared" si="1700"/>
        <v>Low</v>
      </c>
      <c r="E4413">
        <v>103</v>
      </c>
      <c r="F4413" t="str">
        <f t="shared" si="1701"/>
        <v>1h 43m</v>
      </c>
      <c r="G4413" t="str">
        <f t="shared" si="1702"/>
        <v>Standard Movie</v>
      </c>
      <c r="H4413">
        <v>460</v>
      </c>
      <c r="I4413" t="str">
        <f t="shared" si="1703"/>
        <v>Very Low</v>
      </c>
      <c r="J4413">
        <v>900</v>
      </c>
      <c r="K4413" t="str">
        <f t="shared" si="1704"/>
        <v>Very Low</v>
      </c>
      <c r="L4413" t="s">
        <v>4312</v>
      </c>
      <c r="M4413">
        <v>991</v>
      </c>
      <c r="N4413" t="str">
        <f t="shared" si="1705"/>
        <v>Low</v>
      </c>
      <c r="O4413">
        <v>5132222</v>
      </c>
      <c r="P4413" t="str">
        <f t="shared" si="1706"/>
        <v>Flop</v>
      </c>
      <c r="Q4413" t="s">
        <v>3802</v>
      </c>
      <c r="R4413" t="str">
        <f t="shared" si="1707"/>
        <v>Drama</v>
      </c>
      <c r="S4413">
        <f t="shared" si="1708"/>
        <v>3</v>
      </c>
      <c r="T4413" t="s">
        <v>323</v>
      </c>
      <c r="U4413" t="s">
        <v>20893</v>
      </c>
      <c r="V4413">
        <v>14112</v>
      </c>
      <c r="W4413" t="str">
        <f t="shared" si="1709"/>
        <v>Low</v>
      </c>
      <c r="X4413">
        <v>2990</v>
      </c>
      <c r="Y4413" t="str">
        <f t="shared" si="1710"/>
        <v>Low</v>
      </c>
      <c r="Z4413" t="s">
        <v>8526</v>
      </c>
      <c r="AA4413">
        <v>1</v>
      </c>
      <c r="AB4413" t="str">
        <f t="shared" si="1711"/>
        <v>Solo Star Poster</v>
      </c>
      <c r="AC4413" t="s">
        <v>20894</v>
      </c>
      <c r="AD4413" t="s">
        <v>20895</v>
      </c>
      <c r="AE4413">
        <v>83</v>
      </c>
      <c r="AF4413" t="str">
        <f t="shared" si="1712"/>
        <v>Very Low</v>
      </c>
      <c r="AG4413" t="s">
        <v>9</v>
      </c>
      <c r="AH4413" t="s">
        <v>239</v>
      </c>
      <c r="AI4413" t="s">
        <v>556</v>
      </c>
      <c r="AJ4413" t="str">
        <f t="shared" si="1713"/>
        <v>Adult</v>
      </c>
      <c r="AK4413">
        <v>2000000</v>
      </c>
      <c r="AL4413" t="str">
        <f t="shared" si="1714"/>
        <v>Low Budget</v>
      </c>
      <c r="AM4413">
        <v>1994</v>
      </c>
      <c r="AN4413">
        <f t="shared" si="1715"/>
        <v>31</v>
      </c>
      <c r="AO4413" t="str">
        <f t="shared" si="1716"/>
        <v>Old Classic</v>
      </c>
      <c r="AP4413">
        <v>971</v>
      </c>
      <c r="AQ4413" t="str">
        <f t="shared" si="1717"/>
        <v>Very Low</v>
      </c>
      <c r="AR4413">
        <v>7.2</v>
      </c>
      <c r="AS4413" t="str">
        <f t="shared" si="1718"/>
        <v>Good</v>
      </c>
      <c r="AT4413">
        <v>1.85</v>
      </c>
      <c r="AU4413" t="str">
        <f t="shared" si="1719"/>
        <v>HDTV / Widescreen</v>
      </c>
      <c r="AV4413">
        <v>619</v>
      </c>
      <c r="AW4413" t="str">
        <f t="shared" si="1720"/>
        <v>Very Low</v>
      </c>
    </row>
    <row r="4414" spans="1:49" x14ac:dyDescent="0.3">
      <c r="A4414" t="s">
        <v>0</v>
      </c>
      <c r="B4414" t="s">
        <v>13946</v>
      </c>
      <c r="C4414">
        <v>106</v>
      </c>
      <c r="D4414" t="str">
        <f t="shared" si="1700"/>
        <v>Low</v>
      </c>
      <c r="E4414">
        <v>110</v>
      </c>
      <c r="F4414" t="str">
        <f t="shared" si="1701"/>
        <v>1h 50m</v>
      </c>
      <c r="G4414" t="str">
        <f t="shared" si="1702"/>
        <v>Standard Movie</v>
      </c>
      <c r="H4414">
        <v>787</v>
      </c>
      <c r="I4414" t="str">
        <f t="shared" si="1703"/>
        <v>Very Low</v>
      </c>
      <c r="J4414">
        <v>642</v>
      </c>
      <c r="K4414" t="str">
        <f t="shared" si="1704"/>
        <v>Very Low</v>
      </c>
      <c r="L4414" t="s">
        <v>13946</v>
      </c>
      <c r="M4414">
        <v>1000</v>
      </c>
      <c r="N4414" t="str">
        <f t="shared" si="1705"/>
        <v>Low</v>
      </c>
      <c r="O4414">
        <v>2365931</v>
      </c>
      <c r="P4414" t="str">
        <f t="shared" si="1706"/>
        <v>Flop</v>
      </c>
      <c r="Q4414" t="s">
        <v>3095</v>
      </c>
      <c r="R4414" t="str">
        <f t="shared" si="1707"/>
        <v>Comedy</v>
      </c>
      <c r="S4414">
        <f t="shared" si="1708"/>
        <v>4</v>
      </c>
      <c r="T4414" t="s">
        <v>3951</v>
      </c>
      <c r="U4414" t="s">
        <v>20896</v>
      </c>
      <c r="V4414">
        <v>36657</v>
      </c>
      <c r="W4414" t="str">
        <f t="shared" si="1709"/>
        <v>Low</v>
      </c>
      <c r="X4414">
        <v>4762</v>
      </c>
      <c r="Y4414" t="str">
        <f t="shared" si="1710"/>
        <v>Low</v>
      </c>
      <c r="Z4414" t="s">
        <v>12302</v>
      </c>
      <c r="AA4414">
        <v>2</v>
      </c>
      <c r="AB4414" t="str">
        <f t="shared" si="1711"/>
        <v>Duo/Trio Poster</v>
      </c>
      <c r="AC4414" t="s">
        <v>20897</v>
      </c>
      <c r="AD4414" t="s">
        <v>20898</v>
      </c>
      <c r="AE4414">
        <v>318</v>
      </c>
      <c r="AF4414" t="str">
        <f t="shared" si="1712"/>
        <v>Very Low</v>
      </c>
      <c r="AG4414" t="s">
        <v>9</v>
      </c>
      <c r="AH4414" t="s">
        <v>10</v>
      </c>
      <c r="AI4414" t="s">
        <v>556</v>
      </c>
      <c r="AJ4414" t="str">
        <f t="shared" si="1713"/>
        <v>Adult</v>
      </c>
      <c r="AK4414">
        <v>1500000</v>
      </c>
      <c r="AL4414" t="str">
        <f t="shared" si="1714"/>
        <v>Low Budget</v>
      </c>
      <c r="AM4414">
        <v>1998</v>
      </c>
      <c r="AN4414">
        <f t="shared" si="1715"/>
        <v>27</v>
      </c>
      <c r="AO4414" t="str">
        <f t="shared" si="1716"/>
        <v>Old Classic</v>
      </c>
      <c r="AP4414">
        <v>787</v>
      </c>
      <c r="AQ4414" t="str">
        <f t="shared" si="1717"/>
        <v>Very Low</v>
      </c>
      <c r="AR4414">
        <v>7.5</v>
      </c>
      <c r="AS4414" t="str">
        <f t="shared" si="1718"/>
        <v>Good</v>
      </c>
      <c r="AT4414">
        <v>1.85</v>
      </c>
      <c r="AU4414" t="str">
        <f t="shared" si="1719"/>
        <v>HDTV / Widescreen</v>
      </c>
      <c r="AV4414">
        <v>0</v>
      </c>
      <c r="AW4414" t="str">
        <f t="shared" si="1720"/>
        <v>Very Low</v>
      </c>
    </row>
    <row r="4415" spans="1:49" x14ac:dyDescent="0.3">
      <c r="A4415" t="s">
        <v>0</v>
      </c>
      <c r="B4415" t="s">
        <v>303</v>
      </c>
      <c r="C4415">
        <v>445</v>
      </c>
      <c r="D4415" t="str">
        <f t="shared" si="1700"/>
        <v>Medium</v>
      </c>
      <c r="E4415">
        <v>103</v>
      </c>
      <c r="F4415" t="str">
        <f t="shared" si="1701"/>
        <v>1h 43m</v>
      </c>
      <c r="G4415" t="str">
        <f t="shared" si="1702"/>
        <v>Standard Movie</v>
      </c>
      <c r="H4415">
        <v>0</v>
      </c>
      <c r="I4415" t="str">
        <f t="shared" si="1703"/>
        <v>Very Low</v>
      </c>
      <c r="J4415">
        <v>588</v>
      </c>
      <c r="K4415" t="str">
        <f t="shared" si="1704"/>
        <v>Very Low</v>
      </c>
      <c r="L4415" t="s">
        <v>16562</v>
      </c>
      <c r="M4415">
        <v>852</v>
      </c>
      <c r="N4415" t="str">
        <f t="shared" si="1705"/>
        <v>Low</v>
      </c>
      <c r="O4415">
        <v>53991137</v>
      </c>
      <c r="P4415" t="str">
        <f t="shared" si="1706"/>
        <v>Hit</v>
      </c>
      <c r="Q4415" t="s">
        <v>2635</v>
      </c>
      <c r="R4415" t="str">
        <f t="shared" si="1707"/>
        <v>Fantasy</v>
      </c>
      <c r="S4415">
        <f t="shared" si="1708"/>
        <v>4</v>
      </c>
      <c r="T4415" t="s">
        <v>7300</v>
      </c>
      <c r="U4415" t="s">
        <v>20899</v>
      </c>
      <c r="V4415">
        <v>202800</v>
      </c>
      <c r="W4415" t="str">
        <f t="shared" si="1709"/>
        <v>High</v>
      </c>
      <c r="X4415">
        <v>3030</v>
      </c>
      <c r="Y4415" t="str">
        <f t="shared" si="1710"/>
        <v>Low</v>
      </c>
      <c r="Z4415" t="s">
        <v>20900</v>
      </c>
      <c r="AA4415">
        <v>1</v>
      </c>
      <c r="AB4415" t="str">
        <f t="shared" si="1711"/>
        <v>Solo Star Poster</v>
      </c>
      <c r="AC4415" t="s">
        <v>20901</v>
      </c>
      <c r="AD4415" t="s">
        <v>20902</v>
      </c>
      <c r="AE4415">
        <v>752</v>
      </c>
      <c r="AF4415" t="str">
        <f t="shared" si="1712"/>
        <v>Low</v>
      </c>
      <c r="AG4415" t="s">
        <v>9</v>
      </c>
      <c r="AH4415" t="s">
        <v>10</v>
      </c>
      <c r="AI4415" t="s">
        <v>11</v>
      </c>
      <c r="AJ4415" t="str">
        <f t="shared" si="1713"/>
        <v>Teen</v>
      </c>
      <c r="AK4415">
        <v>1500000</v>
      </c>
      <c r="AL4415" t="str">
        <f t="shared" si="1714"/>
        <v>Low Budget</v>
      </c>
      <c r="AM4415">
        <v>2010</v>
      </c>
      <c r="AN4415">
        <f t="shared" si="1715"/>
        <v>15</v>
      </c>
      <c r="AO4415" t="str">
        <f t="shared" si="1716"/>
        <v>Modern Classic</v>
      </c>
      <c r="AP4415">
        <v>618</v>
      </c>
      <c r="AQ4415" t="str">
        <f t="shared" si="1717"/>
        <v>Very Low</v>
      </c>
      <c r="AR4415">
        <v>6.8</v>
      </c>
      <c r="AS4415" t="str">
        <f t="shared" si="1718"/>
        <v>Average</v>
      </c>
      <c r="AT4415">
        <v>2.35</v>
      </c>
      <c r="AU4415" t="str">
        <f t="shared" si="1719"/>
        <v>Cinematic Widescreen</v>
      </c>
      <c r="AV4415">
        <v>60000</v>
      </c>
      <c r="AW4415" t="str">
        <f t="shared" si="1720"/>
        <v>High</v>
      </c>
    </row>
    <row r="4416" spans="1:49" x14ac:dyDescent="0.3">
      <c r="A4416" t="s">
        <v>0</v>
      </c>
      <c r="B4416" t="s">
        <v>20903</v>
      </c>
      <c r="C4416">
        <v>131</v>
      </c>
      <c r="D4416" t="str">
        <f t="shared" si="1700"/>
        <v>Low</v>
      </c>
      <c r="E4416">
        <v>92</v>
      </c>
      <c r="F4416" t="str">
        <f t="shared" si="1701"/>
        <v>1h 32m</v>
      </c>
      <c r="G4416" t="str">
        <f t="shared" si="1702"/>
        <v>Standard Movie</v>
      </c>
      <c r="H4416">
        <v>92</v>
      </c>
      <c r="I4416" t="str">
        <f t="shared" si="1703"/>
        <v>Very Low</v>
      </c>
      <c r="J4416">
        <v>166</v>
      </c>
      <c r="K4416" t="str">
        <f t="shared" si="1704"/>
        <v>Very Low</v>
      </c>
      <c r="L4416" t="s">
        <v>12461</v>
      </c>
      <c r="M4416">
        <v>752</v>
      </c>
      <c r="N4416" t="str">
        <f t="shared" si="1705"/>
        <v>Low</v>
      </c>
      <c r="O4416">
        <f>O4415</f>
        <v>53991137</v>
      </c>
      <c r="P4416" t="str">
        <f t="shared" si="1706"/>
        <v>Hit</v>
      </c>
      <c r="Q4416" t="s">
        <v>20904</v>
      </c>
      <c r="R4416" t="str">
        <f t="shared" si="1707"/>
        <v>Comedy</v>
      </c>
      <c r="S4416">
        <f t="shared" si="1708"/>
        <v>4</v>
      </c>
      <c r="T4416" t="s">
        <v>1653</v>
      </c>
      <c r="U4416" t="s">
        <v>20905</v>
      </c>
      <c r="V4416">
        <v>25332</v>
      </c>
      <c r="W4416" t="str">
        <f t="shared" si="1709"/>
        <v>Low</v>
      </c>
      <c r="X4416">
        <v>1652</v>
      </c>
      <c r="Y4416" t="str">
        <f t="shared" si="1710"/>
        <v>Low</v>
      </c>
      <c r="Z4416" t="s">
        <v>20906</v>
      </c>
      <c r="AA4416">
        <v>3</v>
      </c>
      <c r="AB4416" t="str">
        <f t="shared" si="1711"/>
        <v>Duo/Trio Poster</v>
      </c>
      <c r="AC4416" t="s">
        <v>20907</v>
      </c>
      <c r="AD4416" t="s">
        <v>20908</v>
      </c>
      <c r="AE4416">
        <v>148</v>
      </c>
      <c r="AF4416" t="str">
        <f t="shared" si="1712"/>
        <v>Very Low</v>
      </c>
      <c r="AG4416" t="s">
        <v>9</v>
      </c>
      <c r="AH4416" t="s">
        <v>10</v>
      </c>
      <c r="AI4416" t="s">
        <v>556</v>
      </c>
      <c r="AJ4416" t="str">
        <f t="shared" si="1713"/>
        <v>Adult</v>
      </c>
      <c r="AK4416">
        <v>1500000</v>
      </c>
      <c r="AL4416" t="str">
        <f t="shared" si="1714"/>
        <v>Low Budget</v>
      </c>
      <c r="AM4416">
        <v>1984</v>
      </c>
      <c r="AN4416">
        <f t="shared" si="1715"/>
        <v>41</v>
      </c>
      <c r="AO4416" t="str">
        <f t="shared" si="1716"/>
        <v>Old Classic</v>
      </c>
      <c r="AP4416">
        <v>324</v>
      </c>
      <c r="AQ4416" t="str">
        <f t="shared" si="1717"/>
        <v>Very Low</v>
      </c>
      <c r="AR4416">
        <v>6.9</v>
      </c>
      <c r="AS4416" t="str">
        <f t="shared" si="1718"/>
        <v>Average</v>
      </c>
      <c r="AT4416">
        <v>1.85</v>
      </c>
      <c r="AU4416" t="str">
        <f t="shared" si="1719"/>
        <v>HDTV / Widescreen</v>
      </c>
      <c r="AV4416">
        <v>0</v>
      </c>
      <c r="AW4416" t="str">
        <f t="shared" si="1720"/>
        <v>Very Low</v>
      </c>
    </row>
    <row r="4417" spans="1:49" x14ac:dyDescent="0.3">
      <c r="A4417" t="s">
        <v>0</v>
      </c>
      <c r="B4417" t="s">
        <v>20909</v>
      </c>
      <c r="C4417">
        <v>94</v>
      </c>
      <c r="D4417" t="str">
        <f t="shared" si="1700"/>
        <v>Low</v>
      </c>
      <c r="E4417">
        <v>114</v>
      </c>
      <c r="F4417" t="str">
        <f t="shared" si="1701"/>
        <v>1h 54m</v>
      </c>
      <c r="G4417" t="str">
        <f t="shared" si="1702"/>
        <v>Standard Movie</v>
      </c>
      <c r="H4417">
        <v>44</v>
      </c>
      <c r="I4417" t="str">
        <f t="shared" si="1703"/>
        <v>Very Low</v>
      </c>
      <c r="J4417">
        <v>7</v>
      </c>
      <c r="K4417" t="str">
        <f t="shared" si="1704"/>
        <v>Very Low</v>
      </c>
      <c r="L4417" t="s">
        <v>20910</v>
      </c>
      <c r="M4417">
        <v>827</v>
      </c>
      <c r="N4417" t="str">
        <f t="shared" si="1705"/>
        <v>Low</v>
      </c>
      <c r="O4417">
        <v>1221261</v>
      </c>
      <c r="P4417" t="str">
        <f t="shared" si="1706"/>
        <v>Flop</v>
      </c>
      <c r="Q4417" t="s">
        <v>2096</v>
      </c>
      <c r="R4417" t="str">
        <f t="shared" si="1707"/>
        <v>Crime</v>
      </c>
      <c r="S4417">
        <f t="shared" si="1708"/>
        <v>3</v>
      </c>
      <c r="T4417" t="s">
        <v>18908</v>
      </c>
      <c r="U4417" t="s">
        <v>20911</v>
      </c>
      <c r="V4417">
        <v>38215</v>
      </c>
      <c r="W4417" t="str">
        <f t="shared" si="1709"/>
        <v>Low</v>
      </c>
      <c r="X4417">
        <v>856</v>
      </c>
      <c r="Y4417" t="str">
        <f t="shared" si="1710"/>
        <v>Very Low</v>
      </c>
      <c r="Z4417" t="s">
        <v>20912</v>
      </c>
      <c r="AA4417">
        <v>0</v>
      </c>
      <c r="AB4417" t="str">
        <f t="shared" si="1711"/>
        <v>Symbolic Poster</v>
      </c>
      <c r="AC4417" t="s">
        <v>20913</v>
      </c>
      <c r="AD4417" t="s">
        <v>20914</v>
      </c>
      <c r="AE4417">
        <v>125</v>
      </c>
      <c r="AF4417" t="str">
        <f t="shared" si="1712"/>
        <v>Very Low</v>
      </c>
      <c r="AG4417" t="s">
        <v>2749</v>
      </c>
      <c r="AH4417" t="s">
        <v>18913</v>
      </c>
      <c r="AI4417" t="s">
        <v>556</v>
      </c>
      <c r="AJ4417" t="str">
        <f t="shared" si="1713"/>
        <v>Adult</v>
      </c>
      <c r="AK4417">
        <v>1500000</v>
      </c>
      <c r="AL4417" t="str">
        <f t="shared" si="1714"/>
        <v>Low Budget</v>
      </c>
      <c r="AM4417">
        <v>2000</v>
      </c>
      <c r="AN4417">
        <f t="shared" si="1715"/>
        <v>25</v>
      </c>
      <c r="AO4417" t="str">
        <f t="shared" si="1716"/>
        <v>Old Classic</v>
      </c>
      <c r="AP4417">
        <v>22</v>
      </c>
      <c r="AQ4417" t="str">
        <f t="shared" si="1717"/>
        <v>Very Low</v>
      </c>
      <c r="AR4417">
        <v>7.9</v>
      </c>
      <c r="AS4417" t="str">
        <f t="shared" si="1718"/>
        <v>Good</v>
      </c>
      <c r="AT4417">
        <v>1.85</v>
      </c>
      <c r="AU4417" t="str">
        <f t="shared" si="1719"/>
        <v>HDTV / Widescreen</v>
      </c>
      <c r="AV4417">
        <v>0</v>
      </c>
      <c r="AW4417" t="str">
        <f t="shared" si="1720"/>
        <v>Very Low</v>
      </c>
    </row>
    <row r="4418" spans="1:49" x14ac:dyDescent="0.3">
      <c r="A4418" t="s">
        <v>0</v>
      </c>
      <c r="B4418" t="s">
        <v>20915</v>
      </c>
      <c r="C4418">
        <v>105</v>
      </c>
      <c r="D4418" t="str">
        <f t="shared" si="1700"/>
        <v>Low</v>
      </c>
      <c r="E4418">
        <v>101</v>
      </c>
      <c r="F4418" t="str">
        <f t="shared" si="1701"/>
        <v>1h 41m</v>
      </c>
      <c r="G4418" t="str">
        <f t="shared" si="1702"/>
        <v>Standard Movie</v>
      </c>
      <c r="H4418">
        <v>4</v>
      </c>
      <c r="I4418" t="str">
        <f t="shared" si="1703"/>
        <v>Very Low</v>
      </c>
      <c r="J4418">
        <v>0</v>
      </c>
      <c r="K4418" t="str">
        <f t="shared" si="1704"/>
        <v>Very Low</v>
      </c>
      <c r="L4418" t="s">
        <v>20916</v>
      </c>
      <c r="M4418">
        <v>0</v>
      </c>
      <c r="N4418" t="str">
        <f t="shared" si="1705"/>
        <v>Low</v>
      </c>
      <c r="O4418">
        <v>2408553</v>
      </c>
      <c r="P4418" t="str">
        <f t="shared" si="1706"/>
        <v>Flop</v>
      </c>
      <c r="Q4418" t="s">
        <v>20282</v>
      </c>
      <c r="R4418" t="str">
        <f t="shared" si="1707"/>
        <v>Documentary</v>
      </c>
      <c r="S4418">
        <f t="shared" si="1708"/>
        <v>2</v>
      </c>
      <c r="T4418" t="s">
        <v>20917</v>
      </c>
      <c r="U4418" t="s">
        <v>20918</v>
      </c>
      <c r="V4418">
        <v>4547</v>
      </c>
      <c r="W4418" t="str">
        <f t="shared" si="1709"/>
        <v>Very Low</v>
      </c>
      <c r="X4418">
        <v>0</v>
      </c>
      <c r="Y4418" t="str">
        <f t="shared" si="1710"/>
        <v>Very Low</v>
      </c>
      <c r="Z4418" t="s">
        <v>20919</v>
      </c>
      <c r="AA4418">
        <v>3</v>
      </c>
      <c r="AB4418" t="str">
        <f t="shared" si="1711"/>
        <v>Duo/Trio Poster</v>
      </c>
      <c r="AC4418" t="s">
        <v>20920</v>
      </c>
      <c r="AD4418" t="s">
        <v>20921</v>
      </c>
      <c r="AE4418">
        <v>33</v>
      </c>
      <c r="AF4418" t="str">
        <f t="shared" si="1712"/>
        <v>Very Low</v>
      </c>
      <c r="AG4418" t="s">
        <v>11661</v>
      </c>
      <c r="AH4418" t="s">
        <v>20273</v>
      </c>
      <c r="AI4418" t="s">
        <v>11</v>
      </c>
      <c r="AJ4418" t="str">
        <f t="shared" si="1713"/>
        <v>Teen</v>
      </c>
      <c r="AK4418">
        <f>AK4417</f>
        <v>1500000</v>
      </c>
      <c r="AL4418" t="str">
        <f t="shared" si="1714"/>
        <v>Low Budget</v>
      </c>
      <c r="AM4418">
        <v>2012</v>
      </c>
      <c r="AN4418">
        <f t="shared" si="1715"/>
        <v>13</v>
      </c>
      <c r="AO4418" t="str">
        <f t="shared" si="1716"/>
        <v>Modern Classic</v>
      </c>
      <c r="AP4418">
        <v>0</v>
      </c>
      <c r="AQ4418" t="str">
        <f t="shared" si="1717"/>
        <v>Very Low</v>
      </c>
      <c r="AR4418">
        <v>7.6</v>
      </c>
      <c r="AS4418" t="str">
        <f t="shared" si="1718"/>
        <v>Good</v>
      </c>
      <c r="AT4418">
        <v>1.85</v>
      </c>
      <c r="AU4418" t="str">
        <f t="shared" si="1719"/>
        <v>HDTV / Widescreen</v>
      </c>
      <c r="AV4418">
        <v>0</v>
      </c>
      <c r="AW4418" t="str">
        <f t="shared" si="1720"/>
        <v>Very Low</v>
      </c>
    </row>
    <row r="4419" spans="1:49" x14ac:dyDescent="0.3">
      <c r="A4419" t="s">
        <v>0</v>
      </c>
      <c r="B4419" t="s">
        <v>20922</v>
      </c>
      <c r="C4419">
        <v>75</v>
      </c>
      <c r="D4419" t="str">
        <f t="shared" ref="D4419:D4482" si="1732">IF(C4419&lt;=50,"Very Low",
IF(C4419&lt;=200,"Low",
IF(C4419&lt;=500,"Medium",
IF(C4419&lt;=1000,"High","Very High"))))</f>
        <v>Low</v>
      </c>
      <c r="E4419">
        <v>112</v>
      </c>
      <c r="F4419" t="str">
        <f t="shared" ref="F4419:F4482" si="1733">INT(E4419/60) &amp; "h " &amp; MOD(E4419,60) &amp; "m"</f>
        <v>1h 52m</v>
      </c>
      <c r="G4419" t="str">
        <f t="shared" ref="G4419:G4482" si="1734">IF(E4419&lt;60,"Short Film",IF(E4419&lt;90,"Featurette",IF(E4419&lt;=120,"Standard Movie",IF(E4419&lt;=180,"Long Movie","Epic"))))</f>
        <v>Standard Movie</v>
      </c>
      <c r="H4419">
        <v>58</v>
      </c>
      <c r="I4419" t="str">
        <f t="shared" ref="I4419:I4482" si="1735">IF(H4419&lt;=1000,"Very Low",IF(H4419&lt;=10000,"Low",IF(H4419&lt;=50000,"Medium",IF(H4419&lt;=200000,"High","Very High"))))</f>
        <v>Very Low</v>
      </c>
      <c r="J4419">
        <v>42</v>
      </c>
      <c r="K4419" t="str">
        <f t="shared" ref="K4419:K4482" si="1736">IF(J4419&lt;=1000,"Very Low",IF(J4419&lt;=10000,"Low",IF(J4419&lt;=50000,"Medium",IF(J4419&lt;=200000,"High","Very High"))))</f>
        <v>Very Low</v>
      </c>
      <c r="L4419" t="s">
        <v>4307</v>
      </c>
      <c r="M4419">
        <v>552</v>
      </c>
      <c r="N4419" t="str">
        <f t="shared" ref="N4419:N4482" si="1737">IF(A4419&lt;=1000,"Very Low",
IF(M4419&lt;=10000,"Low",IF(M4419&lt;=50000,"Medium",IF(M4419&lt;=200000,"High","Very High"))))</f>
        <v>Low</v>
      </c>
      <c r="O4419">
        <v>712294</v>
      </c>
      <c r="P4419" t="str">
        <f t="shared" ref="P4419:P4482" si="1738">IF(AND(O4419&gt;=500000000),"Blockbuster",
IF(AND(O4419&gt;=200000000,O4419&lt;=499999999),"Superhit",
IF(AND(O4419&gt;=50000000,O4419&lt;=199999999),"Hit",
IF(AND(O4419&gt;=10000000,O4419&lt;=49999999),"Average",
IF(AND(O4419&lt;=10000000),"Flop","")))))</f>
        <v>Flop</v>
      </c>
      <c r="Q4419" t="s">
        <v>3380</v>
      </c>
      <c r="R4419" t="str">
        <f t="shared" ref="R4419:R4482" si="1739">LEFT(Q4419, FIND("|",Q4419&amp;"|")-1)</f>
        <v>Drama</v>
      </c>
      <c r="S4419">
        <f t="shared" ref="S4419:S4482" si="1740">LEN(Q4419)-LEN(SUBSTITUTE(Q4419,"|",""))+1</f>
        <v>1</v>
      </c>
      <c r="T4419" t="s">
        <v>7385</v>
      </c>
      <c r="U4419" t="s">
        <v>20923</v>
      </c>
      <c r="V4419">
        <v>9408</v>
      </c>
      <c r="W4419" t="str">
        <f t="shared" ref="W4419:W4482" si="1741">IF(V4419&lt;=10000,"Very Low",IF(V4419&lt;=50000,"Low",IF(V4419&lt;=200000,"Medium",IF(V4419&lt;=500000,"High","Very High"))))</f>
        <v>Very Low</v>
      </c>
      <c r="X4419">
        <v>859</v>
      </c>
      <c r="Y4419" t="str">
        <f t="shared" ref="Y4419:Y4482" si="1742">IF(X4419&lt;=1000,"Very Low",IF(X4419&lt;=10000,"Low",IF(X4419&lt;=50000,"Medium",IF(X4419&lt;=200000,"High","Very High"))))</f>
        <v>Very Low</v>
      </c>
      <c r="Z4419" t="s">
        <v>20924</v>
      </c>
      <c r="AA4419">
        <v>1</v>
      </c>
      <c r="AB4419" t="str">
        <f t="shared" ref="AB4419:AB4482" si="1743">IF(AA4419=0,"Symbolic Poster",IF(AA4419=1,"Solo Star Poster",IF(AA4419&lt;=3,"Duo/Trio Poster","Ensemble Poster")))</f>
        <v>Solo Star Poster</v>
      </c>
      <c r="AC4419" t="s">
        <v>20925</v>
      </c>
      <c r="AD4419" t="s">
        <v>20926</v>
      </c>
      <c r="AE4419">
        <v>68</v>
      </c>
      <c r="AF4419" t="str">
        <f t="shared" ref="AF4419:AF4482" si="1744">IF(AE4419&lt;=500,"Very Low",IF(AE4419&lt;=2000,"Low",IF(AE4419&lt;=5000,"Medium",IF(AE4419&lt;=15000,"High","Very High"))))</f>
        <v>Very Low</v>
      </c>
      <c r="AG4419" t="s">
        <v>9</v>
      </c>
      <c r="AH4419" t="s">
        <v>10</v>
      </c>
      <c r="AI4419" t="s">
        <v>556</v>
      </c>
      <c r="AJ4419" t="str">
        <f t="shared" ref="AJ4419:AJ4482" si="1745">IF(OR(AI4419="G",AI4419="PG",AI4419="U",AI4419="TV-Y",AI4419="TV-G"),"Family",IF(OR(AI4419="PG-13",AI4419="UA",AI4419="TV-14"),"Teen",IF(OR(AI4419="R",AI4419="NC-17",AI4419="A",AI4419="TV-MA"),"Adult",IF(AI4419="Not Rated","No Rating","Other/Unknown"))))</f>
        <v>Adult</v>
      </c>
      <c r="AK4419">
        <v>1500000</v>
      </c>
      <c r="AL4419" t="str">
        <f t="shared" ref="AL4419:AL4482" si="1746">IF(AK4419&gt;=200000000,"Very High Budget",
IF(AND(AK4419&gt;=100000000,AK4419&lt;=199999999),"High Budget",
IF(AND(AK4419&gt;=30000000,AK4419&lt;=99999999),"Medium Budget",
IF(AK4419&lt;30000000,"Low Budget",""))))</f>
        <v>Low Budget</v>
      </c>
      <c r="AM4419">
        <v>2005</v>
      </c>
      <c r="AN4419">
        <f t="shared" ref="AN4419:AN4482" si="1747">$AY$20-AM4419</f>
        <v>20</v>
      </c>
      <c r="AO4419" t="str">
        <f t="shared" ref="AO4419:AO4482" si="1748">IF(AN4419&lt;=5,"Recent",IF(AND(AN4419&gt;=6,AN4419&lt;=15),"Modern Classic",IF(AN4419&gt;15,"Old Classic","")))</f>
        <v>Old Classic</v>
      </c>
      <c r="AP4419">
        <v>265</v>
      </c>
      <c r="AQ4419" t="str">
        <f t="shared" ref="AQ4419:AQ4482" si="1749">IF(AP4419&lt;=1000,"Very Low",IF(AP4419&lt;=10000,"Low",IF(AP4419&lt;=50000,"Medium",IF(AP4419&lt;=200000,"High","Very High"))))</f>
        <v>Very Low</v>
      </c>
      <c r="AR4419">
        <v>6.7</v>
      </c>
      <c r="AS4419" t="str">
        <f t="shared" ref="AS4419:AS4482" si="1750">IF(AND(AR4419&gt;=9,AR4419&lt;=10),"Master Piece",
IF(AND(AR4419&gt;=8,AR4419&lt;9),"Excellent",
IF(AND(AR4419&gt;=7,AR4419&lt;8),"Good",
IF(AND(AR4419&gt;=6,AR4419&lt;7),"Average",
IF(AND(AR4419&gt;=5,AR4419&lt;6),"Below Average",
IF(AND(AR4419&gt;=4,AR4419&lt;5),"Poor",
IF(AND(AR4419&gt;=3,AR4419&lt;4),"Very Poor",
IF(AND(AR4419&gt;=0,AR4419&lt;3),"Terrible",""))))))))</f>
        <v>Average</v>
      </c>
      <c r="AT4419">
        <v>1.66</v>
      </c>
      <c r="AU4419" t="str">
        <f t="shared" ref="AU4419:AU4482" si="1751">IF(AND(AT4419&gt;=1.3,AT4419&lt;=1.4),"Classic",IF(AND(AT4419&gt;=1.7,AT4419&lt;=1.9),"HDTV / Widescreen",IF(AND(AT4419&gt;=2.2,AT4419&lt;=2.4),"Cinematic Widescreen",IF(AND(AT4419&gt;=1.4,AT4419&lt;=1.6),"Standard Academy",IF(AT4419&gt;=2.4,"Ultra Widescreen","")))))</f>
        <v/>
      </c>
      <c r="AV4419">
        <v>608</v>
      </c>
      <c r="AW4419" t="str">
        <f t="shared" ref="AW4419:AW4482" si="1752">IF(AV4419&lt;=1000,"Very Low",IF(AV4419&lt;=10000,"Low",IF(AV4419&lt;=50000,"Medium",IF(AV4419&lt;=200000,"High","Very High"))))</f>
        <v>Very Low</v>
      </c>
    </row>
    <row r="4420" spans="1:49" x14ac:dyDescent="0.3">
      <c r="A4420" t="s">
        <v>0</v>
      </c>
      <c r="B4420" t="s">
        <v>20927</v>
      </c>
      <c r="C4420">
        <v>97</v>
      </c>
      <c r="D4420" t="str">
        <f t="shared" si="1732"/>
        <v>Low</v>
      </c>
      <c r="E4420">
        <v>104</v>
      </c>
      <c r="F4420" t="str">
        <f t="shared" si="1733"/>
        <v>1h 44m</v>
      </c>
      <c r="G4420" t="str">
        <f t="shared" si="1734"/>
        <v>Standard Movie</v>
      </c>
      <c r="H4420">
        <v>38</v>
      </c>
      <c r="I4420" t="str">
        <f t="shared" si="1735"/>
        <v>Very Low</v>
      </c>
      <c r="J4420">
        <v>690</v>
      </c>
      <c r="K4420" t="str">
        <f t="shared" si="1736"/>
        <v>Very Low</v>
      </c>
      <c r="L4420" t="s">
        <v>4961</v>
      </c>
      <c r="M4420">
        <v>801</v>
      </c>
      <c r="N4420" t="str">
        <f t="shared" si="1737"/>
        <v>Low</v>
      </c>
      <c r="O4420">
        <v>3447339</v>
      </c>
      <c r="P4420" t="str">
        <f t="shared" si="1738"/>
        <v>Flop</v>
      </c>
      <c r="Q4420" t="s">
        <v>1652</v>
      </c>
      <c r="R4420" t="str">
        <f t="shared" si="1739"/>
        <v>Comedy</v>
      </c>
      <c r="S4420">
        <f t="shared" si="1740"/>
        <v>2</v>
      </c>
      <c r="T4420" t="s">
        <v>1636</v>
      </c>
      <c r="U4420" t="s">
        <v>20928</v>
      </c>
      <c r="V4420">
        <v>29517</v>
      </c>
      <c r="W4420" t="str">
        <f t="shared" si="1741"/>
        <v>Low</v>
      </c>
      <c r="X4420">
        <v>2667</v>
      </c>
      <c r="Y4420" t="str">
        <f t="shared" si="1742"/>
        <v>Low</v>
      </c>
      <c r="Z4420" t="s">
        <v>1379</v>
      </c>
      <c r="AA4420">
        <v>7</v>
      </c>
      <c r="AB4420" t="str">
        <f t="shared" si="1743"/>
        <v>Ensemble Poster</v>
      </c>
      <c r="AC4420" t="s">
        <v>20929</v>
      </c>
      <c r="AD4420" t="s">
        <v>20930</v>
      </c>
      <c r="AE4420">
        <v>79</v>
      </c>
      <c r="AF4420" t="str">
        <f t="shared" si="1744"/>
        <v>Very Low</v>
      </c>
      <c r="AG4420" t="s">
        <v>9</v>
      </c>
      <c r="AH4420" t="s">
        <v>10</v>
      </c>
      <c r="AI4420" t="s">
        <v>556</v>
      </c>
      <c r="AJ4420" t="str">
        <f t="shared" si="1745"/>
        <v>Adult</v>
      </c>
      <c r="AK4420">
        <v>1500000</v>
      </c>
      <c r="AL4420" t="str">
        <f t="shared" si="1746"/>
        <v>Low Budget</v>
      </c>
      <c r="AM4420">
        <v>2013</v>
      </c>
      <c r="AN4420">
        <f t="shared" si="1747"/>
        <v>12</v>
      </c>
      <c r="AO4420" t="str">
        <f t="shared" si="1748"/>
        <v>Modern Classic</v>
      </c>
      <c r="AP4420">
        <v>727</v>
      </c>
      <c r="AQ4420" t="str">
        <f t="shared" si="1749"/>
        <v>Very Low</v>
      </c>
      <c r="AR4420">
        <v>5.8</v>
      </c>
      <c r="AS4420" t="str">
        <f t="shared" si="1750"/>
        <v>Below Average</v>
      </c>
      <c r="AT4420">
        <v>1.78</v>
      </c>
      <c r="AU4420" t="str">
        <f t="shared" si="1751"/>
        <v>HDTV / Widescreen</v>
      </c>
      <c r="AV4420">
        <v>0</v>
      </c>
      <c r="AW4420" t="str">
        <f t="shared" si="1752"/>
        <v>Very Low</v>
      </c>
    </row>
    <row r="4421" spans="1:49" x14ac:dyDescent="0.3">
      <c r="A4421" t="s">
        <v>0</v>
      </c>
      <c r="B4421" t="s">
        <v>18524</v>
      </c>
      <c r="C4421">
        <v>37</v>
      </c>
      <c r="D4421" t="str">
        <f t="shared" si="1732"/>
        <v>Very Low</v>
      </c>
      <c r="E4421">
        <v>99</v>
      </c>
      <c r="F4421" t="str">
        <f t="shared" si="1733"/>
        <v>1h 39m</v>
      </c>
      <c r="G4421" t="str">
        <f t="shared" si="1734"/>
        <v>Standard Movie</v>
      </c>
      <c r="H4421">
        <v>675</v>
      </c>
      <c r="I4421" t="str">
        <f t="shared" si="1735"/>
        <v>Very Low</v>
      </c>
      <c r="J4421">
        <v>164</v>
      </c>
      <c r="K4421" t="str">
        <f t="shared" si="1736"/>
        <v>Very Low</v>
      </c>
      <c r="L4421" t="s">
        <v>20931</v>
      </c>
      <c r="M4421">
        <v>902</v>
      </c>
      <c r="N4421" t="str">
        <f t="shared" si="1737"/>
        <v>Low</v>
      </c>
      <c r="O4421">
        <v>418953</v>
      </c>
      <c r="P4421" t="str">
        <f t="shared" si="1738"/>
        <v>Flop</v>
      </c>
      <c r="Q4421" t="s">
        <v>2096</v>
      </c>
      <c r="R4421" t="str">
        <f t="shared" si="1739"/>
        <v>Crime</v>
      </c>
      <c r="S4421">
        <f t="shared" si="1740"/>
        <v>3</v>
      </c>
      <c r="T4421" t="s">
        <v>5752</v>
      </c>
      <c r="U4421" t="s">
        <v>20932</v>
      </c>
      <c r="V4421">
        <v>17322</v>
      </c>
      <c r="W4421" t="str">
        <f t="shared" si="1741"/>
        <v>Low</v>
      </c>
      <c r="X4421">
        <v>1582</v>
      </c>
      <c r="Y4421" t="str">
        <f t="shared" si="1742"/>
        <v>Low</v>
      </c>
      <c r="Z4421" t="s">
        <v>20329</v>
      </c>
      <c r="AA4421">
        <v>0</v>
      </c>
      <c r="AB4421" t="str">
        <f t="shared" si="1743"/>
        <v>Symbolic Poster</v>
      </c>
      <c r="AC4421" t="s">
        <v>20933</v>
      </c>
      <c r="AD4421" t="s">
        <v>20934</v>
      </c>
      <c r="AE4421">
        <v>93</v>
      </c>
      <c r="AF4421" t="str">
        <f t="shared" si="1744"/>
        <v>Very Low</v>
      </c>
      <c r="AG4421" t="s">
        <v>9</v>
      </c>
      <c r="AH4421" t="s">
        <v>1436</v>
      </c>
      <c r="AI4421" t="s">
        <v>556</v>
      </c>
      <c r="AJ4421" t="str">
        <f t="shared" si="1745"/>
        <v>Adult</v>
      </c>
      <c r="AK4421">
        <v>1500000</v>
      </c>
      <c r="AL4421" t="str">
        <f t="shared" si="1746"/>
        <v>Low Budget</v>
      </c>
      <c r="AM4421">
        <v>1993</v>
      </c>
      <c r="AN4421">
        <f t="shared" si="1747"/>
        <v>32</v>
      </c>
      <c r="AO4421" t="str">
        <f t="shared" si="1748"/>
        <v>Old Classic</v>
      </c>
      <c r="AP4421">
        <v>424</v>
      </c>
      <c r="AQ4421" t="str">
        <f t="shared" si="1749"/>
        <v>Very Low</v>
      </c>
      <c r="AR4421">
        <v>6.5</v>
      </c>
      <c r="AS4421" t="str">
        <f t="shared" si="1750"/>
        <v>Average</v>
      </c>
      <c r="AT4421">
        <v>1.85</v>
      </c>
      <c r="AU4421" t="str">
        <f t="shared" si="1751"/>
        <v>HDTV / Widescreen</v>
      </c>
      <c r="AV4421">
        <v>853</v>
      </c>
      <c r="AW4421" t="str">
        <f t="shared" si="1752"/>
        <v>Very Low</v>
      </c>
    </row>
    <row r="4422" spans="1:49" x14ac:dyDescent="0.3">
      <c r="A4422" t="s">
        <v>718</v>
      </c>
      <c r="B4422" t="s">
        <v>20935</v>
      </c>
      <c r="C4422">
        <v>84</v>
      </c>
      <c r="D4422" t="str">
        <f t="shared" si="1732"/>
        <v>Low</v>
      </c>
      <c r="E4422">
        <v>98</v>
      </c>
      <c r="F4422" t="str">
        <f t="shared" si="1733"/>
        <v>1h 38m</v>
      </c>
      <c r="G4422" t="str">
        <f t="shared" si="1734"/>
        <v>Standard Movie</v>
      </c>
      <c r="H4422">
        <v>21</v>
      </c>
      <c r="I4422" t="str">
        <f t="shared" si="1735"/>
        <v>Very Low</v>
      </c>
      <c r="J4422">
        <v>76</v>
      </c>
      <c r="K4422" t="str">
        <f t="shared" si="1736"/>
        <v>Very Low</v>
      </c>
      <c r="L4422" t="s">
        <v>20936</v>
      </c>
      <c r="M4422">
        <v>33000</v>
      </c>
      <c r="N4422" t="str">
        <f t="shared" si="1737"/>
        <v>Medium</v>
      </c>
      <c r="O4422">
        <v>406035</v>
      </c>
      <c r="P4422" t="str">
        <f t="shared" si="1738"/>
        <v>Flop</v>
      </c>
      <c r="Q4422" t="s">
        <v>3380</v>
      </c>
      <c r="R4422" t="str">
        <f t="shared" si="1739"/>
        <v>Drama</v>
      </c>
      <c r="S4422">
        <f t="shared" si="1740"/>
        <v>1</v>
      </c>
      <c r="T4422" t="s">
        <v>4184</v>
      </c>
      <c r="U4422" t="s">
        <v>20937</v>
      </c>
      <c r="V4422">
        <v>30314</v>
      </c>
      <c r="W4422" t="str">
        <f t="shared" si="1741"/>
        <v>Low</v>
      </c>
      <c r="X4422">
        <v>33441</v>
      </c>
      <c r="Y4422" t="str">
        <f t="shared" si="1742"/>
        <v>Medium</v>
      </c>
      <c r="Z4422" t="s">
        <v>20938</v>
      </c>
      <c r="AA4422">
        <v>0</v>
      </c>
      <c r="AB4422" t="str">
        <f t="shared" si="1743"/>
        <v>Symbolic Poster</v>
      </c>
      <c r="AC4422" t="s">
        <v>20939</v>
      </c>
      <c r="AD4422" t="s">
        <v>20940</v>
      </c>
      <c r="AE4422">
        <v>159</v>
      </c>
      <c r="AF4422" t="str">
        <f t="shared" si="1744"/>
        <v>Very Low</v>
      </c>
      <c r="AG4422" t="s">
        <v>9</v>
      </c>
      <c r="AH4422" t="s">
        <v>10</v>
      </c>
      <c r="AI4422" t="s">
        <v>556</v>
      </c>
      <c r="AJ4422" t="str">
        <f t="shared" si="1745"/>
        <v>Adult</v>
      </c>
      <c r="AK4422">
        <v>1500000</v>
      </c>
      <c r="AL4422" t="str">
        <f t="shared" si="1746"/>
        <v>Low Budget</v>
      </c>
      <c r="AM4422">
        <v>2001</v>
      </c>
      <c r="AN4422">
        <f t="shared" si="1747"/>
        <v>24</v>
      </c>
      <c r="AO4422" t="str">
        <f t="shared" si="1748"/>
        <v>Old Classic</v>
      </c>
      <c r="AP4422">
        <v>243</v>
      </c>
      <c r="AQ4422" t="str">
        <f t="shared" si="1749"/>
        <v>Very Low</v>
      </c>
      <c r="AR4422">
        <v>7.2</v>
      </c>
      <c r="AS4422" t="str">
        <f t="shared" si="1750"/>
        <v>Good</v>
      </c>
      <c r="AT4422">
        <v>1.66</v>
      </c>
      <c r="AU4422" t="str">
        <f t="shared" si="1751"/>
        <v/>
      </c>
      <c r="AV4422">
        <v>0</v>
      </c>
      <c r="AW4422" t="str">
        <f t="shared" si="1752"/>
        <v>Very Low</v>
      </c>
    </row>
    <row r="4423" spans="1:49" x14ac:dyDescent="0.3">
      <c r="A4423" t="s">
        <v>0</v>
      </c>
      <c r="B4423" t="s">
        <v>5389</v>
      </c>
      <c r="C4423">
        <v>88</v>
      </c>
      <c r="D4423" t="str">
        <f t="shared" si="1732"/>
        <v>Low</v>
      </c>
      <c r="E4423">
        <v>107</v>
      </c>
      <c r="F4423" t="str">
        <f t="shared" si="1733"/>
        <v>1h 47m</v>
      </c>
      <c r="G4423" t="str">
        <f t="shared" si="1734"/>
        <v>Standard Movie</v>
      </c>
      <c r="H4423">
        <v>234</v>
      </c>
      <c r="I4423" t="str">
        <f t="shared" si="1735"/>
        <v>Very Low</v>
      </c>
      <c r="J4423">
        <v>442</v>
      </c>
      <c r="K4423" t="str">
        <f t="shared" si="1736"/>
        <v>Very Low</v>
      </c>
      <c r="L4423" t="s">
        <v>18667</v>
      </c>
      <c r="M4423">
        <v>947</v>
      </c>
      <c r="N4423" t="str">
        <f t="shared" si="1737"/>
        <v>Low</v>
      </c>
      <c r="O4423">
        <v>402820</v>
      </c>
      <c r="P4423" t="str">
        <f t="shared" si="1738"/>
        <v>Flop</v>
      </c>
      <c r="Q4423" t="s">
        <v>185</v>
      </c>
      <c r="R4423" t="str">
        <f t="shared" si="1739"/>
        <v>Drama</v>
      </c>
      <c r="S4423">
        <f t="shared" si="1740"/>
        <v>2</v>
      </c>
      <c r="T4423" t="s">
        <v>2268</v>
      </c>
      <c r="U4423" t="s">
        <v>20941</v>
      </c>
      <c r="V4423">
        <v>10896</v>
      </c>
      <c r="W4423" t="str">
        <f t="shared" si="1741"/>
        <v>Low</v>
      </c>
      <c r="X4423">
        <v>2747</v>
      </c>
      <c r="Y4423" t="str">
        <f t="shared" si="1742"/>
        <v>Low</v>
      </c>
      <c r="Z4423" t="s">
        <v>2377</v>
      </c>
      <c r="AA4423">
        <v>0</v>
      </c>
      <c r="AB4423" t="str">
        <f t="shared" si="1743"/>
        <v>Symbolic Poster</v>
      </c>
      <c r="AC4423" t="s">
        <v>20942</v>
      </c>
      <c r="AD4423" t="s">
        <v>20943</v>
      </c>
      <c r="AE4423">
        <v>57</v>
      </c>
      <c r="AF4423" t="str">
        <f t="shared" si="1744"/>
        <v>Very Low</v>
      </c>
      <c r="AG4423" t="s">
        <v>9</v>
      </c>
      <c r="AH4423" t="s">
        <v>10</v>
      </c>
      <c r="AI4423" t="s">
        <v>556</v>
      </c>
      <c r="AJ4423" t="str">
        <f t="shared" si="1745"/>
        <v>Adult</v>
      </c>
      <c r="AK4423">
        <f>AK4422</f>
        <v>1500000</v>
      </c>
      <c r="AL4423" t="str">
        <f t="shared" si="1746"/>
        <v>Low Budget</v>
      </c>
      <c r="AM4423">
        <v>2007</v>
      </c>
      <c r="AN4423">
        <f t="shared" si="1747"/>
        <v>18</v>
      </c>
      <c r="AO4423" t="str">
        <f t="shared" si="1748"/>
        <v>Old Classic</v>
      </c>
      <c r="AP4423">
        <v>530</v>
      </c>
      <c r="AQ4423" t="str">
        <f t="shared" si="1749"/>
        <v>Very Low</v>
      </c>
      <c r="AR4423">
        <v>6.9</v>
      </c>
      <c r="AS4423" t="str">
        <f t="shared" si="1750"/>
        <v>Average</v>
      </c>
      <c r="AT4423">
        <v>2.35</v>
      </c>
      <c r="AU4423" t="str">
        <f t="shared" si="1751"/>
        <v>Cinematic Widescreen</v>
      </c>
      <c r="AV4423">
        <v>415</v>
      </c>
      <c r="AW4423" t="str">
        <f t="shared" si="1752"/>
        <v>Very Low</v>
      </c>
    </row>
    <row r="4424" spans="1:49" x14ac:dyDescent="0.3">
      <c r="A4424" t="s">
        <v>0</v>
      </c>
      <c r="B4424" t="s">
        <v>20944</v>
      </c>
      <c r="C4424">
        <v>6</v>
      </c>
      <c r="D4424" t="str">
        <f t="shared" si="1732"/>
        <v>Very Low</v>
      </c>
      <c r="E4424">
        <v>93</v>
      </c>
      <c r="F4424" t="str">
        <f t="shared" si="1733"/>
        <v>1h 33m</v>
      </c>
      <c r="G4424" t="str">
        <f t="shared" si="1734"/>
        <v>Standard Movie</v>
      </c>
      <c r="H4424">
        <v>6</v>
      </c>
      <c r="I4424" t="str">
        <f t="shared" si="1735"/>
        <v>Very Low</v>
      </c>
      <c r="J4424">
        <v>56</v>
      </c>
      <c r="K4424" t="str">
        <f t="shared" si="1736"/>
        <v>Very Low</v>
      </c>
      <c r="L4424" t="s">
        <v>20945</v>
      </c>
      <c r="M4424">
        <v>393</v>
      </c>
      <c r="N4424" t="str">
        <f t="shared" si="1737"/>
        <v>Low</v>
      </c>
      <c r="O4424">
        <f>O4423</f>
        <v>402820</v>
      </c>
      <c r="P4424" t="str">
        <f t="shared" si="1738"/>
        <v>Flop</v>
      </c>
      <c r="Q4424" t="s">
        <v>4875</v>
      </c>
      <c r="R4424" t="str">
        <f t="shared" si="1739"/>
        <v>Action</v>
      </c>
      <c r="S4424">
        <f t="shared" si="1740"/>
        <v>3</v>
      </c>
      <c r="T4424" t="s">
        <v>20946</v>
      </c>
      <c r="U4424" t="s">
        <v>20947</v>
      </c>
      <c r="V4424">
        <v>95</v>
      </c>
      <c r="W4424" t="str">
        <f t="shared" si="1741"/>
        <v>Very Low</v>
      </c>
      <c r="X4424">
        <v>792</v>
      </c>
      <c r="Y4424" t="str">
        <f t="shared" si="1742"/>
        <v>Very Low</v>
      </c>
      <c r="Z4424" t="s">
        <v>20948</v>
      </c>
      <c r="AA4424">
        <v>1</v>
      </c>
      <c r="AB4424" t="str">
        <f t="shared" si="1743"/>
        <v>Solo Star Poster</v>
      </c>
      <c r="AC4424" t="str">
        <f>AC4423</f>
        <v>flashback|football game|school|small town|snow</v>
      </c>
      <c r="AD4424" t="s">
        <v>20949</v>
      </c>
      <c r="AE4424">
        <v>3</v>
      </c>
      <c r="AF4424" t="str">
        <f t="shared" si="1744"/>
        <v>Very Low</v>
      </c>
      <c r="AG4424" t="s">
        <v>9</v>
      </c>
      <c r="AH4424" t="s">
        <v>10</v>
      </c>
      <c r="AI4424" t="s">
        <v>556</v>
      </c>
      <c r="AJ4424" t="str">
        <f t="shared" si="1745"/>
        <v>Adult</v>
      </c>
      <c r="AK4424">
        <v>1500000</v>
      </c>
      <c r="AL4424" t="str">
        <f t="shared" si="1746"/>
        <v>Low Budget</v>
      </c>
      <c r="AM4424">
        <v>2014</v>
      </c>
      <c r="AN4424">
        <f t="shared" si="1747"/>
        <v>11</v>
      </c>
      <c r="AO4424" t="str">
        <f t="shared" si="1748"/>
        <v>Modern Classic</v>
      </c>
      <c r="AP4424">
        <v>191</v>
      </c>
      <c r="AQ4424" t="str">
        <f t="shared" si="1749"/>
        <v>Very Low</v>
      </c>
      <c r="AR4424">
        <v>5.5</v>
      </c>
      <c r="AS4424" t="str">
        <f t="shared" si="1750"/>
        <v>Below Average</v>
      </c>
      <c r="AT4424">
        <v>2.35</v>
      </c>
      <c r="AU4424" t="str">
        <f t="shared" si="1751"/>
        <v>Cinematic Widescreen</v>
      </c>
      <c r="AV4424">
        <v>307</v>
      </c>
      <c r="AW4424" t="str">
        <f t="shared" si="1752"/>
        <v>Very Low</v>
      </c>
    </row>
    <row r="4425" spans="1:49" x14ac:dyDescent="0.3">
      <c r="A4425" t="s">
        <v>0</v>
      </c>
      <c r="B4425" t="s">
        <v>13152</v>
      </c>
      <c r="C4425">
        <v>127</v>
      </c>
      <c r="D4425" t="str">
        <f t="shared" si="1732"/>
        <v>Low</v>
      </c>
      <c r="E4425">
        <v>100</v>
      </c>
      <c r="F4425" t="str">
        <f t="shared" si="1733"/>
        <v>1h 40m</v>
      </c>
      <c r="G4425" t="str">
        <f t="shared" si="1734"/>
        <v>Standard Movie</v>
      </c>
      <c r="H4425">
        <v>122</v>
      </c>
      <c r="I4425" t="str">
        <f t="shared" si="1735"/>
        <v>Very Low</v>
      </c>
      <c r="J4425">
        <v>83</v>
      </c>
      <c r="K4425" t="str">
        <f t="shared" si="1736"/>
        <v>Very Low</v>
      </c>
      <c r="L4425" t="s">
        <v>11231</v>
      </c>
      <c r="M4425">
        <v>210</v>
      </c>
      <c r="N4425" t="str">
        <f t="shared" si="1737"/>
        <v>Low</v>
      </c>
      <c r="O4425">
        <v>373967</v>
      </c>
      <c r="P4425" t="str">
        <f t="shared" si="1738"/>
        <v>Flop</v>
      </c>
      <c r="Q4425" t="s">
        <v>5074</v>
      </c>
      <c r="R4425" t="str">
        <f t="shared" si="1739"/>
        <v>Horror</v>
      </c>
      <c r="S4425">
        <f t="shared" si="1740"/>
        <v>2</v>
      </c>
      <c r="T4425" t="s">
        <v>3734</v>
      </c>
      <c r="U4425" t="s">
        <v>20950</v>
      </c>
      <c r="V4425">
        <v>43839</v>
      </c>
      <c r="W4425" t="str">
        <f t="shared" si="1741"/>
        <v>Low</v>
      </c>
      <c r="X4425">
        <v>469</v>
      </c>
      <c r="Y4425" t="str">
        <f t="shared" si="1742"/>
        <v>Very Low</v>
      </c>
      <c r="Z4425" t="s">
        <v>15308</v>
      </c>
      <c r="AA4425">
        <v>0</v>
      </c>
      <c r="AB4425" t="str">
        <f t="shared" si="1743"/>
        <v>Symbolic Poster</v>
      </c>
      <c r="AC4425" t="s">
        <v>20951</v>
      </c>
      <c r="AD4425" t="s">
        <v>20952</v>
      </c>
      <c r="AE4425">
        <v>481</v>
      </c>
      <c r="AF4425" t="str">
        <f t="shared" si="1744"/>
        <v>Very Low</v>
      </c>
      <c r="AG4425" t="s">
        <v>9</v>
      </c>
      <c r="AH4425" t="s">
        <v>10</v>
      </c>
      <c r="AI4425" t="s">
        <v>556</v>
      </c>
      <c r="AJ4425" t="str">
        <f t="shared" si="1745"/>
        <v>Adult</v>
      </c>
      <c r="AK4425">
        <v>1500000</v>
      </c>
      <c r="AL4425" t="str">
        <f t="shared" si="1746"/>
        <v>Low Budget</v>
      </c>
      <c r="AM4425">
        <v>2001</v>
      </c>
      <c r="AN4425">
        <f t="shared" si="1747"/>
        <v>24</v>
      </c>
      <c r="AO4425" t="str">
        <f t="shared" si="1748"/>
        <v>Old Classic</v>
      </c>
      <c r="AP4425">
        <v>148</v>
      </c>
      <c r="AQ4425" t="str">
        <f t="shared" si="1749"/>
        <v>Very Low</v>
      </c>
      <c r="AR4425">
        <v>6.5</v>
      </c>
      <c r="AS4425" t="str">
        <f t="shared" si="1750"/>
        <v>Average</v>
      </c>
      <c r="AT4425">
        <v>2.35</v>
      </c>
      <c r="AU4425" t="str">
        <f t="shared" si="1751"/>
        <v>Cinematic Widescreen</v>
      </c>
      <c r="AV4425">
        <v>0</v>
      </c>
      <c r="AW4425" t="str">
        <f t="shared" si="1752"/>
        <v>Very Low</v>
      </c>
    </row>
    <row r="4426" spans="1:49" x14ac:dyDescent="0.3">
      <c r="A4426" t="s">
        <v>0</v>
      </c>
      <c r="B4426" t="s">
        <v>389</v>
      </c>
      <c r="C4426">
        <v>32</v>
      </c>
      <c r="D4426" t="str">
        <f t="shared" si="1732"/>
        <v>Very Low</v>
      </c>
      <c r="E4426">
        <v>80</v>
      </c>
      <c r="F4426" t="str">
        <f t="shared" si="1733"/>
        <v>1h 20m</v>
      </c>
      <c r="G4426" t="str">
        <f t="shared" si="1734"/>
        <v>Featurette</v>
      </c>
      <c r="H4426">
        <v>522</v>
      </c>
      <c r="I4426" t="str">
        <f t="shared" si="1735"/>
        <v>Very Low</v>
      </c>
      <c r="J4426">
        <v>423</v>
      </c>
      <c r="K4426" t="str">
        <f t="shared" si="1736"/>
        <v>Very Low</v>
      </c>
      <c r="L4426" t="s">
        <v>389</v>
      </c>
      <c r="M4426">
        <v>813</v>
      </c>
      <c r="N4426" t="str">
        <f t="shared" si="1737"/>
        <v>Low</v>
      </c>
      <c r="O4426">
        <v>194568</v>
      </c>
      <c r="P4426" t="str">
        <f t="shared" si="1738"/>
        <v>Flop</v>
      </c>
      <c r="Q4426" t="s">
        <v>1652</v>
      </c>
      <c r="R4426" t="str">
        <f t="shared" si="1739"/>
        <v>Comedy</v>
      </c>
      <c r="S4426">
        <f t="shared" si="1740"/>
        <v>2</v>
      </c>
      <c r="T4426" t="s">
        <v>20953</v>
      </c>
      <c r="U4426" t="s">
        <v>20954</v>
      </c>
      <c r="V4426">
        <v>2963</v>
      </c>
      <c r="W4426" t="str">
        <f t="shared" si="1741"/>
        <v>Very Low</v>
      </c>
      <c r="X4426">
        <v>2179</v>
      </c>
      <c r="Y4426" t="str">
        <f t="shared" si="1742"/>
        <v>Low</v>
      </c>
      <c r="Z4426" t="s">
        <v>2087</v>
      </c>
      <c r="AA4426">
        <v>0</v>
      </c>
      <c r="AB4426" t="str">
        <f t="shared" si="1743"/>
        <v>Symbolic Poster</v>
      </c>
      <c r="AC4426" t="s">
        <v>20955</v>
      </c>
      <c r="AD4426" t="s">
        <v>20956</v>
      </c>
      <c r="AE4426">
        <v>28</v>
      </c>
      <c r="AF4426" t="str">
        <f t="shared" si="1744"/>
        <v>Very Low</v>
      </c>
      <c r="AG4426" t="s">
        <v>9</v>
      </c>
      <c r="AH4426" t="s">
        <v>10</v>
      </c>
      <c r="AI4426" t="s">
        <v>556</v>
      </c>
      <c r="AJ4426" t="str">
        <f t="shared" si="1745"/>
        <v>Adult</v>
      </c>
      <c r="AK4426">
        <v>1500000</v>
      </c>
      <c r="AL4426" t="str">
        <f t="shared" si="1746"/>
        <v>Low Budget</v>
      </c>
      <c r="AM4426">
        <v>2006</v>
      </c>
      <c r="AN4426">
        <f t="shared" si="1747"/>
        <v>19</v>
      </c>
      <c r="AO4426" t="str">
        <f t="shared" si="1748"/>
        <v>Old Classic</v>
      </c>
      <c r="AP4426">
        <v>522</v>
      </c>
      <c r="AQ4426" t="str">
        <f t="shared" si="1749"/>
        <v>Very Low</v>
      </c>
      <c r="AR4426">
        <v>6.2</v>
      </c>
      <c r="AS4426" t="str">
        <f t="shared" si="1750"/>
        <v>Average</v>
      </c>
      <c r="AT4426">
        <v>1.85</v>
      </c>
      <c r="AU4426" t="str">
        <f t="shared" si="1751"/>
        <v>HDTV / Widescreen</v>
      </c>
      <c r="AV4426">
        <v>0</v>
      </c>
      <c r="AW4426" t="str">
        <f t="shared" si="1752"/>
        <v>Very Low</v>
      </c>
    </row>
    <row r="4427" spans="1:49" x14ac:dyDescent="0.3">
      <c r="A4427" t="s">
        <v>0</v>
      </c>
      <c r="B4427" t="s">
        <v>20957</v>
      </c>
      <c r="C4427">
        <v>8</v>
      </c>
      <c r="D4427" t="str">
        <f t="shared" si="1732"/>
        <v>Very Low</v>
      </c>
      <c r="E4427">
        <v>94</v>
      </c>
      <c r="F4427" t="str">
        <f t="shared" si="1733"/>
        <v>1h 34m</v>
      </c>
      <c r="G4427" t="str">
        <f t="shared" si="1734"/>
        <v>Standard Movie</v>
      </c>
      <c r="H4427">
        <v>13</v>
      </c>
      <c r="I4427" t="str">
        <f t="shared" si="1735"/>
        <v>Very Low</v>
      </c>
      <c r="J4427">
        <v>616</v>
      </c>
      <c r="K4427" t="str">
        <f t="shared" si="1736"/>
        <v>Very Low</v>
      </c>
      <c r="L4427" t="s">
        <v>6353</v>
      </c>
      <c r="M4427">
        <v>1000</v>
      </c>
      <c r="N4427" t="str">
        <f t="shared" si="1737"/>
        <v>Low</v>
      </c>
      <c r="O4427">
        <f t="shared" ref="O4427:O4428" si="1753">O4426</f>
        <v>194568</v>
      </c>
      <c r="P4427" t="str">
        <f t="shared" si="1738"/>
        <v>Flop</v>
      </c>
      <c r="Q4427" t="s">
        <v>7115</v>
      </c>
      <c r="R4427" t="str">
        <f t="shared" si="1739"/>
        <v>Drama</v>
      </c>
      <c r="S4427">
        <f t="shared" si="1740"/>
        <v>2</v>
      </c>
      <c r="T4427" t="s">
        <v>2700</v>
      </c>
      <c r="U4427" t="s">
        <v>20958</v>
      </c>
      <c r="V4427">
        <v>919</v>
      </c>
      <c r="W4427" t="str">
        <f t="shared" si="1741"/>
        <v>Very Low</v>
      </c>
      <c r="X4427">
        <v>3288</v>
      </c>
      <c r="Y4427" t="str">
        <f t="shared" si="1742"/>
        <v>Low</v>
      </c>
      <c r="Z4427" t="s">
        <v>15148</v>
      </c>
      <c r="AA4427">
        <v>1</v>
      </c>
      <c r="AB4427" t="str">
        <f t="shared" si="1743"/>
        <v>Solo Star Poster</v>
      </c>
      <c r="AC4427" t="s">
        <v>16908</v>
      </c>
      <c r="AD4427" t="s">
        <v>20959</v>
      </c>
      <c r="AE4427">
        <v>14</v>
      </c>
      <c r="AF4427" t="str">
        <f t="shared" si="1744"/>
        <v>Very Low</v>
      </c>
      <c r="AG4427" t="s">
        <v>9</v>
      </c>
      <c r="AH4427" t="s">
        <v>10</v>
      </c>
      <c r="AI4427" t="s">
        <v>11</v>
      </c>
      <c r="AJ4427" t="str">
        <f t="shared" si="1745"/>
        <v>Teen</v>
      </c>
      <c r="AK4427">
        <f>AK4426</f>
        <v>1500000</v>
      </c>
      <c r="AL4427" t="str">
        <f t="shared" si="1746"/>
        <v>Low Budget</v>
      </c>
      <c r="AM4427">
        <v>2010</v>
      </c>
      <c r="AN4427">
        <f t="shared" si="1747"/>
        <v>15</v>
      </c>
      <c r="AO4427" t="str">
        <f t="shared" si="1748"/>
        <v>Modern Classic</v>
      </c>
      <c r="AP4427">
        <v>826</v>
      </c>
      <c r="AQ4427" t="str">
        <f t="shared" si="1749"/>
        <v>Very Low</v>
      </c>
      <c r="AR4427">
        <v>6.7</v>
      </c>
      <c r="AS4427" t="str">
        <f t="shared" si="1750"/>
        <v>Average</v>
      </c>
      <c r="AT4427">
        <f>AT4426</f>
        <v>1.85</v>
      </c>
      <c r="AU4427" t="str">
        <f t="shared" si="1751"/>
        <v>HDTV / Widescreen</v>
      </c>
      <c r="AV4427">
        <v>0</v>
      </c>
      <c r="AW4427" t="str">
        <f t="shared" si="1752"/>
        <v>Very Low</v>
      </c>
    </row>
    <row r="4428" spans="1:49" x14ac:dyDescent="0.3">
      <c r="A4428" t="s">
        <v>0</v>
      </c>
      <c r="B4428" t="s">
        <v>20960</v>
      </c>
      <c r="C4428">
        <v>229</v>
      </c>
      <c r="D4428" t="str">
        <f t="shared" si="1732"/>
        <v>Medium</v>
      </c>
      <c r="E4428">
        <v>93</v>
      </c>
      <c r="F4428" t="str">
        <f t="shared" si="1733"/>
        <v>1h 33m</v>
      </c>
      <c r="G4428" t="str">
        <f t="shared" si="1734"/>
        <v>Standard Movie</v>
      </c>
      <c r="H4428">
        <v>134</v>
      </c>
      <c r="I4428" t="str">
        <f t="shared" si="1735"/>
        <v>Very Low</v>
      </c>
      <c r="J4428">
        <v>488</v>
      </c>
      <c r="K4428" t="str">
        <f t="shared" si="1736"/>
        <v>Very Low</v>
      </c>
      <c r="L4428" t="s">
        <v>13455</v>
      </c>
      <c r="M4428">
        <v>936</v>
      </c>
      <c r="N4428" t="str">
        <f t="shared" si="1737"/>
        <v>Low</v>
      </c>
      <c r="O4428">
        <f t="shared" si="1753"/>
        <v>194568</v>
      </c>
      <c r="P4428" t="str">
        <f t="shared" si="1738"/>
        <v>Flop</v>
      </c>
      <c r="Q4428" t="s">
        <v>7550</v>
      </c>
      <c r="R4428" t="str">
        <f t="shared" si="1739"/>
        <v>Comedy</v>
      </c>
      <c r="S4428">
        <f t="shared" si="1740"/>
        <v>2</v>
      </c>
      <c r="T4428" t="s">
        <v>2</v>
      </c>
      <c r="U4428" t="s">
        <v>20961</v>
      </c>
      <c r="V4428">
        <v>23349</v>
      </c>
      <c r="W4428" t="str">
        <f t="shared" si="1741"/>
        <v>Low</v>
      </c>
      <c r="X4428">
        <v>3668</v>
      </c>
      <c r="Y4428" t="str">
        <f t="shared" si="1742"/>
        <v>Low</v>
      </c>
      <c r="Z4428" t="s">
        <v>20962</v>
      </c>
      <c r="AA4428">
        <v>0</v>
      </c>
      <c r="AB4428" t="str">
        <f t="shared" si="1743"/>
        <v>Symbolic Poster</v>
      </c>
      <c r="AC4428" t="s">
        <v>20963</v>
      </c>
      <c r="AD4428" t="s">
        <v>20964</v>
      </c>
      <c r="AE4428">
        <v>235</v>
      </c>
      <c r="AF4428" t="str">
        <f t="shared" si="1744"/>
        <v>Very Low</v>
      </c>
      <c r="AG4428" t="s">
        <v>9</v>
      </c>
      <c r="AH4428" t="s">
        <v>10</v>
      </c>
      <c r="AI4428" t="s">
        <v>556</v>
      </c>
      <c r="AJ4428" t="str">
        <f t="shared" si="1745"/>
        <v>Adult</v>
      </c>
      <c r="AK4428">
        <v>1500000</v>
      </c>
      <c r="AL4428" t="str">
        <f t="shared" si="1746"/>
        <v>Low Budget</v>
      </c>
      <c r="AM4428">
        <v>2006</v>
      </c>
      <c r="AN4428">
        <f t="shared" si="1747"/>
        <v>19</v>
      </c>
      <c r="AO4428" t="str">
        <f t="shared" si="1748"/>
        <v>Old Classic</v>
      </c>
      <c r="AP4428">
        <v>935</v>
      </c>
      <c r="AQ4428" t="str">
        <f t="shared" si="1749"/>
        <v>Very Low</v>
      </c>
      <c r="AR4428">
        <v>5.7</v>
      </c>
      <c r="AS4428" t="str">
        <f t="shared" si="1750"/>
        <v>Below Average</v>
      </c>
      <c r="AT4428">
        <v>1.85</v>
      </c>
      <c r="AU4428" t="str">
        <f t="shared" si="1751"/>
        <v>HDTV / Widescreen</v>
      </c>
      <c r="AV4428">
        <v>0</v>
      </c>
      <c r="AW4428" t="str">
        <f t="shared" si="1752"/>
        <v>Very Low</v>
      </c>
    </row>
    <row r="4429" spans="1:49" x14ac:dyDescent="0.3">
      <c r="A4429" t="s">
        <v>718</v>
      </c>
      <c r="B4429" t="s">
        <v>20965</v>
      </c>
      <c r="C4429">
        <v>120</v>
      </c>
      <c r="D4429" t="str">
        <f t="shared" si="1732"/>
        <v>Low</v>
      </c>
      <c r="E4429">
        <v>87</v>
      </c>
      <c r="F4429" t="str">
        <f t="shared" si="1733"/>
        <v>1h 27m</v>
      </c>
      <c r="G4429" t="str">
        <f t="shared" si="1734"/>
        <v>Featurette</v>
      </c>
      <c r="H4429">
        <v>0</v>
      </c>
      <c r="I4429" t="str">
        <f t="shared" si="1735"/>
        <v>Very Low</v>
      </c>
      <c r="J4429">
        <v>8</v>
      </c>
      <c r="K4429" t="str">
        <f t="shared" si="1736"/>
        <v>Very Low</v>
      </c>
      <c r="L4429" t="s">
        <v>20966</v>
      </c>
      <c r="M4429">
        <v>309</v>
      </c>
      <c r="N4429" t="str">
        <f t="shared" si="1737"/>
        <v>Low</v>
      </c>
      <c r="O4429">
        <v>163245</v>
      </c>
      <c r="P4429" t="str">
        <f t="shared" si="1738"/>
        <v>Flop</v>
      </c>
      <c r="Q4429" t="s">
        <v>3903</v>
      </c>
      <c r="R4429" t="str">
        <f t="shared" si="1739"/>
        <v>Comedy</v>
      </c>
      <c r="S4429">
        <f t="shared" si="1740"/>
        <v>3</v>
      </c>
      <c r="T4429" t="s">
        <v>20967</v>
      </c>
      <c r="U4429" t="s">
        <v>20968</v>
      </c>
      <c r="V4429">
        <v>143086</v>
      </c>
      <c r="W4429" t="str">
        <f t="shared" si="1741"/>
        <v>Medium</v>
      </c>
      <c r="X4429">
        <v>352</v>
      </c>
      <c r="Y4429" t="str">
        <f t="shared" si="1742"/>
        <v>Very Low</v>
      </c>
      <c r="Z4429" t="s">
        <v>20969</v>
      </c>
      <c r="AA4429">
        <v>1</v>
      </c>
      <c r="AB4429" t="str">
        <f t="shared" si="1743"/>
        <v>Solo Star Poster</v>
      </c>
      <c r="AC4429" t="s">
        <v>20970</v>
      </c>
      <c r="AD4429" t="s">
        <v>20971</v>
      </c>
      <c r="AE4429">
        <v>211</v>
      </c>
      <c r="AF4429" t="str">
        <f t="shared" si="1744"/>
        <v>Very Low</v>
      </c>
      <c r="AG4429" t="s">
        <v>9</v>
      </c>
      <c r="AH4429" t="s">
        <v>10</v>
      </c>
      <c r="AI4429" t="s">
        <v>248</v>
      </c>
      <c r="AJ4429" t="str">
        <f t="shared" si="1745"/>
        <v>Family</v>
      </c>
      <c r="AK4429">
        <v>1500000</v>
      </c>
      <c r="AL4429" t="str">
        <f t="shared" si="1746"/>
        <v>Low Budget</v>
      </c>
      <c r="AM4429">
        <v>1936</v>
      </c>
      <c r="AN4429">
        <f t="shared" si="1747"/>
        <v>89</v>
      </c>
      <c r="AO4429" t="str">
        <f t="shared" si="1748"/>
        <v>Old Classic</v>
      </c>
      <c r="AP4429">
        <v>8</v>
      </c>
      <c r="AQ4429" t="str">
        <f t="shared" si="1749"/>
        <v>Very Low</v>
      </c>
      <c r="AR4429">
        <v>8.6</v>
      </c>
      <c r="AS4429" t="str">
        <f t="shared" si="1750"/>
        <v>Excellent</v>
      </c>
      <c r="AT4429">
        <v>1.37</v>
      </c>
      <c r="AU4429" t="str">
        <f t="shared" si="1751"/>
        <v>Classic</v>
      </c>
      <c r="AV4429">
        <v>0</v>
      </c>
      <c r="AW4429" t="str">
        <f t="shared" si="1752"/>
        <v>Very Low</v>
      </c>
    </row>
    <row r="4430" spans="1:49" x14ac:dyDescent="0.3">
      <c r="A4430" t="s">
        <v>0</v>
      </c>
      <c r="B4430" t="s">
        <v>20972</v>
      </c>
      <c r="C4430">
        <v>31</v>
      </c>
      <c r="D4430" t="str">
        <f t="shared" si="1732"/>
        <v>Very Low</v>
      </c>
      <c r="E4430">
        <v>91</v>
      </c>
      <c r="F4430" t="str">
        <f t="shared" si="1733"/>
        <v>1h 31m</v>
      </c>
      <c r="G4430" t="str">
        <f t="shared" si="1734"/>
        <v>Standard Movie</v>
      </c>
      <c r="H4430">
        <v>18</v>
      </c>
      <c r="I4430" t="str">
        <f t="shared" si="1735"/>
        <v>Very Low</v>
      </c>
      <c r="J4430">
        <v>597</v>
      </c>
      <c r="K4430" t="str">
        <f t="shared" si="1736"/>
        <v>Very Low</v>
      </c>
      <c r="L4430" t="s">
        <v>6417</v>
      </c>
      <c r="M4430">
        <v>954</v>
      </c>
      <c r="N4430" t="str">
        <f t="shared" si="1737"/>
        <v>Low</v>
      </c>
      <c r="O4430">
        <v>119841</v>
      </c>
      <c r="P4430" t="str">
        <f t="shared" si="1738"/>
        <v>Flop</v>
      </c>
      <c r="Q4430" t="s">
        <v>3380</v>
      </c>
      <c r="R4430" t="str">
        <f t="shared" si="1739"/>
        <v>Drama</v>
      </c>
      <c r="S4430">
        <f t="shared" si="1740"/>
        <v>1</v>
      </c>
      <c r="T4430" t="s">
        <v>766</v>
      </c>
      <c r="U4430" t="s">
        <v>20973</v>
      </c>
      <c r="V4430">
        <v>2419</v>
      </c>
      <c r="W4430" t="str">
        <f t="shared" si="1741"/>
        <v>Very Low</v>
      </c>
      <c r="X4430">
        <v>3901</v>
      </c>
      <c r="Y4430" t="str">
        <f t="shared" si="1742"/>
        <v>Low</v>
      </c>
      <c r="Z4430" t="s">
        <v>4982</v>
      </c>
      <c r="AA4430">
        <v>1</v>
      </c>
      <c r="AB4430" t="str">
        <f t="shared" si="1743"/>
        <v>Solo Star Poster</v>
      </c>
      <c r="AC4430" t="s">
        <v>20974</v>
      </c>
      <c r="AD4430" t="s">
        <v>20975</v>
      </c>
      <c r="AE4430">
        <v>55</v>
      </c>
      <c r="AF4430" t="str">
        <f t="shared" si="1744"/>
        <v>Very Low</v>
      </c>
      <c r="AG4430" t="s">
        <v>9</v>
      </c>
      <c r="AH4430" t="s">
        <v>10</v>
      </c>
      <c r="AI4430" t="s">
        <v>66</v>
      </c>
      <c r="AJ4430" t="str">
        <f t="shared" si="1745"/>
        <v>Family</v>
      </c>
      <c r="AK4430">
        <v>1500000</v>
      </c>
      <c r="AL4430" t="str">
        <f t="shared" si="1746"/>
        <v>Low Budget</v>
      </c>
      <c r="AM4430">
        <v>2002</v>
      </c>
      <c r="AN4430">
        <f t="shared" si="1747"/>
        <v>23</v>
      </c>
      <c r="AO4430" t="str">
        <f t="shared" si="1748"/>
        <v>Old Classic</v>
      </c>
      <c r="AP4430">
        <v>767</v>
      </c>
      <c r="AQ4430" t="str">
        <f t="shared" si="1749"/>
        <v>Very Low</v>
      </c>
      <c r="AR4430">
        <v>6.5</v>
      </c>
      <c r="AS4430" t="str">
        <f t="shared" si="1750"/>
        <v>Average</v>
      </c>
      <c r="AT4430">
        <v>1.85</v>
      </c>
      <c r="AU4430" t="str">
        <f t="shared" si="1751"/>
        <v>HDTV / Widescreen</v>
      </c>
      <c r="AV4430">
        <v>304</v>
      </c>
      <c r="AW4430" t="str">
        <f t="shared" si="1752"/>
        <v>Very Low</v>
      </c>
    </row>
    <row r="4431" spans="1:49" x14ac:dyDescent="0.3">
      <c r="A4431" t="s">
        <v>0</v>
      </c>
      <c r="B4431" t="s">
        <v>6222</v>
      </c>
      <c r="C4431">
        <v>100</v>
      </c>
      <c r="D4431" t="str">
        <f t="shared" si="1732"/>
        <v>Low</v>
      </c>
      <c r="E4431">
        <v>84</v>
      </c>
      <c r="F4431" t="str">
        <f t="shared" si="1733"/>
        <v>1h 24m</v>
      </c>
      <c r="G4431" t="str">
        <f t="shared" si="1734"/>
        <v>Featurette</v>
      </c>
      <c r="H4431">
        <v>0</v>
      </c>
      <c r="I4431" t="str">
        <f t="shared" si="1735"/>
        <v>Very Low</v>
      </c>
      <c r="J4431">
        <v>158</v>
      </c>
      <c r="K4431" t="str">
        <f t="shared" si="1736"/>
        <v>Very Low</v>
      </c>
      <c r="L4431" t="s">
        <v>18921</v>
      </c>
      <c r="M4431">
        <v>634</v>
      </c>
      <c r="N4431" t="str">
        <f t="shared" si="1737"/>
        <v>Low</v>
      </c>
      <c r="O4431">
        <v>173066</v>
      </c>
      <c r="P4431" t="str">
        <f t="shared" si="1738"/>
        <v>Flop</v>
      </c>
      <c r="Q4431" t="s">
        <v>2757</v>
      </c>
      <c r="R4431" t="str">
        <f t="shared" si="1739"/>
        <v>Comedy</v>
      </c>
      <c r="S4431">
        <f t="shared" si="1740"/>
        <v>2</v>
      </c>
      <c r="T4431" t="s">
        <v>14799</v>
      </c>
      <c r="U4431" t="s">
        <v>20976</v>
      </c>
      <c r="V4431">
        <v>21379</v>
      </c>
      <c r="W4431" t="str">
        <f t="shared" si="1741"/>
        <v>Low</v>
      </c>
      <c r="X4431">
        <v>1238</v>
      </c>
      <c r="Y4431" t="str">
        <f t="shared" si="1742"/>
        <v>Low</v>
      </c>
      <c r="Z4431" t="s">
        <v>20977</v>
      </c>
      <c r="AA4431">
        <v>1</v>
      </c>
      <c r="AB4431" t="str">
        <f t="shared" si="1743"/>
        <v>Solo Star Poster</v>
      </c>
      <c r="AC4431" t="s">
        <v>20978</v>
      </c>
      <c r="AD4431" t="s">
        <v>20979</v>
      </c>
      <c r="AE4431">
        <v>88</v>
      </c>
      <c r="AF4431" t="str">
        <f t="shared" si="1744"/>
        <v>Very Low</v>
      </c>
      <c r="AG4431" t="s">
        <v>9</v>
      </c>
      <c r="AH4431" t="s">
        <v>10</v>
      </c>
      <c r="AI4431" t="s">
        <v>556</v>
      </c>
      <c r="AJ4431" t="str">
        <f t="shared" si="1745"/>
        <v>Adult</v>
      </c>
      <c r="AK4431">
        <v>1500000</v>
      </c>
      <c r="AL4431" t="str">
        <f t="shared" si="1746"/>
        <v>Low Budget</v>
      </c>
      <c r="AM4431">
        <v>2007</v>
      </c>
      <c r="AN4431">
        <f t="shared" si="1747"/>
        <v>18</v>
      </c>
      <c r="AO4431" t="str">
        <f t="shared" si="1748"/>
        <v>Old Classic</v>
      </c>
      <c r="AP4431">
        <v>328</v>
      </c>
      <c r="AQ4431" t="str">
        <f t="shared" si="1749"/>
        <v>Very Low</v>
      </c>
      <c r="AR4431">
        <v>6.3</v>
      </c>
      <c r="AS4431" t="str">
        <f t="shared" si="1750"/>
        <v>Average</v>
      </c>
      <c r="AT4431">
        <v>1.85</v>
      </c>
      <c r="AU4431" t="str">
        <f t="shared" si="1751"/>
        <v>HDTV / Widescreen</v>
      </c>
      <c r="AV4431">
        <v>0</v>
      </c>
      <c r="AW4431" t="str">
        <f t="shared" si="1752"/>
        <v>Very Low</v>
      </c>
    </row>
    <row r="4432" spans="1:49" x14ac:dyDescent="0.3">
      <c r="A4432" t="s">
        <v>0</v>
      </c>
      <c r="B4432" t="s">
        <v>13727</v>
      </c>
      <c r="C4432">
        <v>14</v>
      </c>
      <c r="D4432" t="str">
        <f t="shared" si="1732"/>
        <v>Very Low</v>
      </c>
      <c r="E4432">
        <v>90</v>
      </c>
      <c r="F4432" t="str">
        <f t="shared" si="1733"/>
        <v>1h 30m</v>
      </c>
      <c r="G4432" t="str">
        <f t="shared" si="1734"/>
        <v>Standard Movie</v>
      </c>
      <c r="H4432">
        <v>7</v>
      </c>
      <c r="I4432" t="str">
        <f t="shared" si="1735"/>
        <v>Very Low</v>
      </c>
      <c r="J4432">
        <v>424</v>
      </c>
      <c r="K4432" t="str">
        <f t="shared" si="1736"/>
        <v>Very Low</v>
      </c>
      <c r="L4432" t="s">
        <v>17637</v>
      </c>
      <c r="M4432">
        <v>890</v>
      </c>
      <c r="N4432" t="str">
        <f t="shared" si="1737"/>
        <v>Low</v>
      </c>
      <c r="O4432">
        <v>92362</v>
      </c>
      <c r="P4432" t="str">
        <f t="shared" si="1738"/>
        <v>Flop</v>
      </c>
      <c r="Q4432" t="s">
        <v>2498</v>
      </c>
      <c r="R4432" t="str">
        <f t="shared" si="1739"/>
        <v>Comedy</v>
      </c>
      <c r="S4432">
        <f t="shared" si="1740"/>
        <v>2</v>
      </c>
      <c r="T4432" t="s">
        <v>605</v>
      </c>
      <c r="U4432" t="s">
        <v>20980</v>
      </c>
      <c r="V4432">
        <v>444</v>
      </c>
      <c r="W4432" t="str">
        <f t="shared" si="1741"/>
        <v>Very Low</v>
      </c>
      <c r="X4432">
        <v>3138</v>
      </c>
      <c r="Y4432" t="str">
        <f t="shared" si="1742"/>
        <v>Low</v>
      </c>
      <c r="Z4432" t="s">
        <v>10243</v>
      </c>
      <c r="AA4432">
        <v>7</v>
      </c>
      <c r="AB4432" t="str">
        <f t="shared" si="1743"/>
        <v>Ensemble Poster</v>
      </c>
      <c r="AC4432" t="str">
        <f>AC4431</f>
        <v>b movie|birthday|chinese|demon|small town</v>
      </c>
      <c r="AD4432" t="s">
        <v>20981</v>
      </c>
      <c r="AE4432">
        <v>5</v>
      </c>
      <c r="AF4432" t="str">
        <f t="shared" si="1744"/>
        <v>Very Low</v>
      </c>
      <c r="AG4432" t="s">
        <v>9</v>
      </c>
      <c r="AH4432" t="s">
        <v>10</v>
      </c>
      <c r="AI4432" t="s">
        <v>11</v>
      </c>
      <c r="AJ4432" t="str">
        <f t="shared" si="1745"/>
        <v>Teen</v>
      </c>
      <c r="AK4432">
        <v>1500000</v>
      </c>
      <c r="AL4432" t="str">
        <f t="shared" si="1746"/>
        <v>Low Budget</v>
      </c>
      <c r="AM4432">
        <v>2005</v>
      </c>
      <c r="AN4432">
        <f t="shared" si="1747"/>
        <v>20</v>
      </c>
      <c r="AO4432" t="str">
        <f t="shared" si="1748"/>
        <v>Old Classic</v>
      </c>
      <c r="AP4432">
        <v>597</v>
      </c>
      <c r="AQ4432" t="str">
        <f t="shared" si="1749"/>
        <v>Very Low</v>
      </c>
      <c r="AR4432">
        <v>4.3</v>
      </c>
      <c r="AS4432" t="str">
        <f t="shared" si="1750"/>
        <v>Poor</v>
      </c>
      <c r="AT4432">
        <v>1.85</v>
      </c>
      <c r="AU4432" t="str">
        <f t="shared" si="1751"/>
        <v>HDTV / Widescreen</v>
      </c>
      <c r="AV4432">
        <v>68</v>
      </c>
      <c r="AW4432" t="str">
        <f t="shared" si="1752"/>
        <v>Very Low</v>
      </c>
    </row>
    <row r="4433" spans="1:49" x14ac:dyDescent="0.3">
      <c r="A4433" t="s">
        <v>0</v>
      </c>
      <c r="B4433" t="s">
        <v>20982</v>
      </c>
      <c r="C4433">
        <v>14</v>
      </c>
      <c r="D4433" t="str">
        <f t="shared" si="1732"/>
        <v>Very Low</v>
      </c>
      <c r="E4433">
        <v>98</v>
      </c>
      <c r="F4433" t="str">
        <f t="shared" si="1733"/>
        <v>1h 38m</v>
      </c>
      <c r="G4433" t="str">
        <f t="shared" si="1734"/>
        <v>Standard Movie</v>
      </c>
      <c r="H4433">
        <v>102</v>
      </c>
      <c r="I4433" t="str">
        <f t="shared" si="1735"/>
        <v>Very Low</v>
      </c>
      <c r="J4433">
        <v>360</v>
      </c>
      <c r="K4433" t="str">
        <f t="shared" si="1736"/>
        <v>Very Low</v>
      </c>
      <c r="L4433" t="s">
        <v>20983</v>
      </c>
      <c r="M4433">
        <v>563</v>
      </c>
      <c r="N4433" t="str">
        <f t="shared" si="1737"/>
        <v>Low</v>
      </c>
      <c r="O4433">
        <v>105943</v>
      </c>
      <c r="P4433" t="str">
        <f t="shared" si="1738"/>
        <v>Flop</v>
      </c>
      <c r="Q4433" t="s">
        <v>1642</v>
      </c>
      <c r="R4433" t="str">
        <f t="shared" si="1739"/>
        <v>Comedy</v>
      </c>
      <c r="S4433">
        <f t="shared" si="1740"/>
        <v>1</v>
      </c>
      <c r="T4433" t="s">
        <v>5294</v>
      </c>
      <c r="U4433" t="s">
        <v>20984</v>
      </c>
      <c r="V4433">
        <v>1351</v>
      </c>
      <c r="W4433" t="str">
        <f t="shared" si="1741"/>
        <v>Very Low</v>
      </c>
      <c r="X4433">
        <v>2628</v>
      </c>
      <c r="Y4433" t="str">
        <f t="shared" si="1742"/>
        <v>Low</v>
      </c>
      <c r="Z4433" t="s">
        <v>17053</v>
      </c>
      <c r="AA4433">
        <v>0</v>
      </c>
      <c r="AB4433" t="str">
        <f t="shared" si="1743"/>
        <v>Symbolic Poster</v>
      </c>
      <c r="AC4433" t="s">
        <v>20985</v>
      </c>
      <c r="AD4433" t="s">
        <v>20986</v>
      </c>
      <c r="AE4433">
        <v>11</v>
      </c>
      <c r="AF4433" t="str">
        <f t="shared" si="1744"/>
        <v>Very Low</v>
      </c>
      <c r="AG4433" t="s">
        <v>9</v>
      </c>
      <c r="AH4433" t="s">
        <v>10</v>
      </c>
      <c r="AI4433" t="str">
        <f>AI4432</f>
        <v>PG-13</v>
      </c>
      <c r="AJ4433" t="str">
        <f t="shared" si="1745"/>
        <v>Teen</v>
      </c>
      <c r="AK4433">
        <v>1500000</v>
      </c>
      <c r="AL4433" t="str">
        <f t="shared" si="1746"/>
        <v>Low Budget</v>
      </c>
      <c r="AM4433">
        <v>2015</v>
      </c>
      <c r="AN4433">
        <f t="shared" si="1747"/>
        <v>10</v>
      </c>
      <c r="AO4433" t="str">
        <f t="shared" si="1748"/>
        <v>Modern Classic</v>
      </c>
      <c r="AP4433">
        <v>485</v>
      </c>
      <c r="AQ4433" t="str">
        <f t="shared" si="1749"/>
        <v>Very Low</v>
      </c>
      <c r="AR4433">
        <v>6.1</v>
      </c>
      <c r="AS4433" t="str">
        <f t="shared" si="1750"/>
        <v>Average</v>
      </c>
      <c r="AT4433">
        <f>AT4432</f>
        <v>1.85</v>
      </c>
      <c r="AU4433" t="str">
        <f t="shared" si="1751"/>
        <v>HDTV / Widescreen</v>
      </c>
      <c r="AV4433">
        <v>212</v>
      </c>
      <c r="AW4433" t="str">
        <f t="shared" si="1752"/>
        <v>Very Low</v>
      </c>
    </row>
    <row r="4434" spans="1:49" x14ac:dyDescent="0.3">
      <c r="A4434" t="s">
        <v>0</v>
      </c>
      <c r="B4434" t="s">
        <v>14320</v>
      </c>
      <c r="C4434">
        <v>39</v>
      </c>
      <c r="D4434" t="str">
        <f t="shared" si="1732"/>
        <v>Very Low</v>
      </c>
      <c r="E4434">
        <v>108</v>
      </c>
      <c r="F4434" t="str">
        <f t="shared" si="1733"/>
        <v>1h 48m</v>
      </c>
      <c r="G4434" t="str">
        <f t="shared" si="1734"/>
        <v>Standard Movie</v>
      </c>
      <c r="H4434">
        <v>60</v>
      </c>
      <c r="I4434" t="str">
        <f t="shared" si="1735"/>
        <v>Very Low</v>
      </c>
      <c r="J4434">
        <v>121</v>
      </c>
      <c r="K4434" t="str">
        <f t="shared" si="1736"/>
        <v>Very Low</v>
      </c>
      <c r="L4434" t="s">
        <v>20987</v>
      </c>
      <c r="M4434">
        <v>826</v>
      </c>
      <c r="N4434" t="str">
        <f t="shared" si="1737"/>
        <v>Low</v>
      </c>
      <c r="O4434">
        <f>O4433</f>
        <v>105943</v>
      </c>
      <c r="P4434" t="str">
        <f t="shared" si="1738"/>
        <v>Flop</v>
      </c>
      <c r="Q4434" t="s">
        <v>7808</v>
      </c>
      <c r="R4434" t="str">
        <f t="shared" si="1739"/>
        <v>Drama</v>
      </c>
      <c r="S4434">
        <f t="shared" si="1740"/>
        <v>3</v>
      </c>
      <c r="T4434" t="s">
        <v>875</v>
      </c>
      <c r="U4434" t="s">
        <v>20988</v>
      </c>
      <c r="V4434">
        <v>1134</v>
      </c>
      <c r="W4434" t="str">
        <f t="shared" si="1741"/>
        <v>Very Low</v>
      </c>
      <c r="X4434">
        <v>1240</v>
      </c>
      <c r="Y4434" t="str">
        <f t="shared" si="1742"/>
        <v>Low</v>
      </c>
      <c r="Z4434" t="s">
        <v>20989</v>
      </c>
      <c r="AA4434">
        <v>0</v>
      </c>
      <c r="AB4434" t="str">
        <f t="shared" si="1743"/>
        <v>Symbolic Poster</v>
      </c>
      <c r="AC4434" t="s">
        <v>20990</v>
      </c>
      <c r="AD4434" t="s">
        <v>20991</v>
      </c>
      <c r="AE4434">
        <v>26</v>
      </c>
      <c r="AF4434" t="str">
        <f t="shared" si="1744"/>
        <v>Very Low</v>
      </c>
      <c r="AG4434" t="s">
        <v>9</v>
      </c>
      <c r="AH4434" t="s">
        <v>10</v>
      </c>
      <c r="AI4434" t="s">
        <v>556</v>
      </c>
      <c r="AJ4434" t="str">
        <f t="shared" si="1745"/>
        <v>Adult</v>
      </c>
      <c r="AK4434">
        <v>1500000</v>
      </c>
      <c r="AL4434" t="str">
        <f t="shared" si="1746"/>
        <v>Low Budget</v>
      </c>
      <c r="AM4434">
        <v>2005</v>
      </c>
      <c r="AN4434">
        <f t="shared" si="1747"/>
        <v>20</v>
      </c>
      <c r="AO4434" t="str">
        <f t="shared" si="1748"/>
        <v>Old Classic</v>
      </c>
      <c r="AP4434">
        <v>189</v>
      </c>
      <c r="AQ4434" t="str">
        <f t="shared" si="1749"/>
        <v>Very Low</v>
      </c>
      <c r="AR4434">
        <v>6</v>
      </c>
      <c r="AS4434" t="str">
        <f t="shared" si="1750"/>
        <v>Average</v>
      </c>
      <c r="AT4434">
        <v>1.85</v>
      </c>
      <c r="AU4434" t="str">
        <f t="shared" si="1751"/>
        <v>HDTV / Widescreen</v>
      </c>
      <c r="AV4434">
        <v>216</v>
      </c>
      <c r="AW4434" t="str">
        <f t="shared" si="1752"/>
        <v>Very Low</v>
      </c>
    </row>
    <row r="4435" spans="1:49" x14ac:dyDescent="0.3">
      <c r="A4435" t="s">
        <v>0</v>
      </c>
      <c r="B4435" t="s">
        <v>15877</v>
      </c>
      <c r="C4435">
        <v>35</v>
      </c>
      <c r="D4435" t="str">
        <f t="shared" si="1732"/>
        <v>Very Low</v>
      </c>
      <c r="E4435">
        <v>124</v>
      </c>
      <c r="F4435" t="str">
        <f t="shared" si="1733"/>
        <v>2h 4m</v>
      </c>
      <c r="G4435" t="str">
        <f t="shared" si="1734"/>
        <v>Long Movie</v>
      </c>
      <c r="H4435">
        <v>407</v>
      </c>
      <c r="I4435" t="str">
        <f t="shared" si="1735"/>
        <v>Very Low</v>
      </c>
      <c r="J4435">
        <v>7</v>
      </c>
      <c r="K4435" t="str">
        <f t="shared" si="1736"/>
        <v>Very Low</v>
      </c>
      <c r="L4435" t="s">
        <v>20992</v>
      </c>
      <c r="M4435">
        <v>38</v>
      </c>
      <c r="N4435" t="str">
        <f t="shared" si="1737"/>
        <v>Low</v>
      </c>
      <c r="O4435">
        <v>183490</v>
      </c>
      <c r="P4435" t="str">
        <f t="shared" si="1738"/>
        <v>Flop</v>
      </c>
      <c r="Q4435" t="s">
        <v>3367</v>
      </c>
      <c r="R4435" t="str">
        <f t="shared" si="1739"/>
        <v>Drama</v>
      </c>
      <c r="S4435">
        <f t="shared" si="1740"/>
        <v>2</v>
      </c>
      <c r="T4435" t="s">
        <v>20993</v>
      </c>
      <c r="U4435" t="s">
        <v>20994</v>
      </c>
      <c r="V4435">
        <v>463</v>
      </c>
      <c r="W4435" t="str">
        <f t="shared" si="1741"/>
        <v>Very Low</v>
      </c>
      <c r="X4435">
        <v>60</v>
      </c>
      <c r="Y4435" t="str">
        <f t="shared" si="1742"/>
        <v>Very Low</v>
      </c>
      <c r="Z4435" t="s">
        <v>20995</v>
      </c>
      <c r="AA4435">
        <v>0</v>
      </c>
      <c r="AB4435" t="str">
        <f t="shared" si="1743"/>
        <v>Symbolic Poster</v>
      </c>
      <c r="AC4435" t="s">
        <v>20996</v>
      </c>
      <c r="AD4435" t="s">
        <v>20997</v>
      </c>
      <c r="AE4435">
        <v>8</v>
      </c>
      <c r="AF4435" t="str">
        <f t="shared" si="1744"/>
        <v>Very Low</v>
      </c>
      <c r="AG4435" t="s">
        <v>9</v>
      </c>
      <c r="AH4435" t="s">
        <v>10</v>
      </c>
      <c r="AI4435" t="s">
        <v>556</v>
      </c>
      <c r="AJ4435" t="str">
        <f t="shared" si="1745"/>
        <v>Adult</v>
      </c>
      <c r="AK4435">
        <v>1700000</v>
      </c>
      <c r="AL4435" t="str">
        <f t="shared" si="1746"/>
        <v>Low Budget</v>
      </c>
      <c r="AM4435">
        <v>2010</v>
      </c>
      <c r="AN4435">
        <f t="shared" si="1747"/>
        <v>15</v>
      </c>
      <c r="AO4435" t="str">
        <f t="shared" si="1748"/>
        <v>Modern Classic</v>
      </c>
      <c r="AP4435">
        <v>8</v>
      </c>
      <c r="AQ4435" t="str">
        <f t="shared" si="1749"/>
        <v>Very Low</v>
      </c>
      <c r="AR4435">
        <v>5.8</v>
      </c>
      <c r="AS4435" t="str">
        <f t="shared" si="1750"/>
        <v>Below Average</v>
      </c>
      <c r="AT4435">
        <f>AT4434</f>
        <v>1.85</v>
      </c>
      <c r="AU4435" t="str">
        <f t="shared" si="1751"/>
        <v>HDTV / Widescreen</v>
      </c>
      <c r="AV4435">
        <v>594</v>
      </c>
      <c r="AW4435" t="str">
        <f t="shared" si="1752"/>
        <v>Very Low</v>
      </c>
    </row>
    <row r="4436" spans="1:49" x14ac:dyDescent="0.3">
      <c r="A4436" t="s">
        <v>0</v>
      </c>
      <c r="B4436" t="s">
        <v>20998</v>
      </c>
      <c r="C4436">
        <v>178</v>
      </c>
      <c r="D4436" t="str">
        <f t="shared" si="1732"/>
        <v>Low</v>
      </c>
      <c r="E4436">
        <v>95</v>
      </c>
      <c r="F4436" t="str">
        <f t="shared" si="1733"/>
        <v>1h 35m</v>
      </c>
      <c r="G4436" t="str">
        <f t="shared" si="1734"/>
        <v>Standard Movie</v>
      </c>
      <c r="H4436">
        <v>49</v>
      </c>
      <c r="I4436" t="str">
        <f t="shared" si="1735"/>
        <v>Very Low</v>
      </c>
      <c r="J4436">
        <v>57</v>
      </c>
      <c r="K4436" t="str">
        <f t="shared" si="1736"/>
        <v>Very Low</v>
      </c>
      <c r="L4436" t="s">
        <v>20999</v>
      </c>
      <c r="M4436">
        <v>413</v>
      </c>
      <c r="N4436" t="str">
        <f t="shared" si="1737"/>
        <v>Low</v>
      </c>
      <c r="O4436">
        <v>3478</v>
      </c>
      <c r="P4436" t="str">
        <f t="shared" si="1738"/>
        <v>Flop</v>
      </c>
      <c r="Q4436" t="s">
        <v>7377</v>
      </c>
      <c r="R4436" t="str">
        <f t="shared" si="1739"/>
        <v>Fantasy</v>
      </c>
      <c r="S4436">
        <f t="shared" si="1740"/>
        <v>2</v>
      </c>
      <c r="T4436" t="s">
        <v>1026</v>
      </c>
      <c r="U4436" t="s">
        <v>21000</v>
      </c>
      <c r="V4436">
        <v>22212</v>
      </c>
      <c r="W4436" t="str">
        <f t="shared" si="1741"/>
        <v>Low</v>
      </c>
      <c r="X4436">
        <v>721</v>
      </c>
      <c r="Y4436" t="str">
        <f t="shared" si="1742"/>
        <v>Very Low</v>
      </c>
      <c r="Z4436" t="s">
        <v>21001</v>
      </c>
      <c r="AA4436">
        <v>0</v>
      </c>
      <c r="AB4436" t="str">
        <f t="shared" si="1743"/>
        <v>Symbolic Poster</v>
      </c>
      <c r="AC4436" t="s">
        <v>21002</v>
      </c>
      <c r="AD4436" t="s">
        <v>21003</v>
      </c>
      <c r="AE4436">
        <v>142</v>
      </c>
      <c r="AF4436" t="str">
        <f t="shared" si="1744"/>
        <v>Very Low</v>
      </c>
      <c r="AG4436" t="s">
        <v>9</v>
      </c>
      <c r="AH4436" t="s">
        <v>239</v>
      </c>
      <c r="AI4436" t="s">
        <v>4801</v>
      </c>
      <c r="AJ4436" t="str">
        <f t="shared" si="1745"/>
        <v>No Rating</v>
      </c>
      <c r="AK4436">
        <v>1500000</v>
      </c>
      <c r="AL4436" t="str">
        <f t="shared" si="1746"/>
        <v>Low Budget</v>
      </c>
      <c r="AM4436">
        <v>2008</v>
      </c>
      <c r="AN4436">
        <f t="shared" si="1747"/>
        <v>17</v>
      </c>
      <c r="AO4436" t="str">
        <f t="shared" si="1748"/>
        <v>Old Classic</v>
      </c>
      <c r="AP4436">
        <v>98</v>
      </c>
      <c r="AQ4436" t="str">
        <f t="shared" si="1749"/>
        <v>Very Low</v>
      </c>
      <c r="AR4436">
        <v>6.7</v>
      </c>
      <c r="AS4436" t="str">
        <f t="shared" si="1750"/>
        <v>Average</v>
      </c>
      <c r="AT4436">
        <v>2.35</v>
      </c>
      <c r="AU4436" t="str">
        <f t="shared" si="1751"/>
        <v>Cinematic Widescreen</v>
      </c>
      <c r="AV4436">
        <v>0</v>
      </c>
      <c r="AW4436" t="str">
        <f t="shared" si="1752"/>
        <v>Very Low</v>
      </c>
    </row>
    <row r="4437" spans="1:49" x14ac:dyDescent="0.3">
      <c r="A4437" t="s">
        <v>0</v>
      </c>
      <c r="B4437" t="s">
        <v>21004</v>
      </c>
      <c r="C4437">
        <v>46</v>
      </c>
      <c r="D4437" t="str">
        <f t="shared" si="1732"/>
        <v>Very Low</v>
      </c>
      <c r="E4437">
        <v>90</v>
      </c>
      <c r="F4437" t="str">
        <f t="shared" si="1733"/>
        <v>1h 30m</v>
      </c>
      <c r="G4437" t="str">
        <f t="shared" si="1734"/>
        <v>Standard Movie</v>
      </c>
      <c r="H4437">
        <v>7</v>
      </c>
      <c r="I4437" t="str">
        <f t="shared" si="1735"/>
        <v>Very Low</v>
      </c>
      <c r="J4437">
        <v>711</v>
      </c>
      <c r="K4437" t="str">
        <f t="shared" si="1736"/>
        <v>Very Low</v>
      </c>
      <c r="L4437" t="s">
        <v>8060</v>
      </c>
      <c r="M4437">
        <v>87000</v>
      </c>
      <c r="N4437" t="str">
        <f t="shared" si="1737"/>
        <v>High</v>
      </c>
      <c r="O4437">
        <v>52166</v>
      </c>
      <c r="P4437" t="str">
        <f t="shared" si="1738"/>
        <v>Flop</v>
      </c>
      <c r="Q4437" t="s">
        <v>3380</v>
      </c>
      <c r="R4437" t="str">
        <f t="shared" si="1739"/>
        <v>Drama</v>
      </c>
      <c r="S4437">
        <f t="shared" si="1740"/>
        <v>1</v>
      </c>
      <c r="T4437" t="s">
        <v>487</v>
      </c>
      <c r="U4437" t="s">
        <v>21005</v>
      </c>
      <c r="V4437">
        <v>2792</v>
      </c>
      <c r="W4437" t="str">
        <f t="shared" si="1741"/>
        <v>Very Low</v>
      </c>
      <c r="X4437">
        <v>89263</v>
      </c>
      <c r="Y4437" t="str">
        <f t="shared" si="1742"/>
        <v>High</v>
      </c>
      <c r="Z4437" t="s">
        <v>9346</v>
      </c>
      <c r="AA4437">
        <v>3</v>
      </c>
      <c r="AB4437" t="str">
        <f t="shared" si="1743"/>
        <v>Duo/Trio Poster</v>
      </c>
      <c r="AC4437" t="s">
        <v>21006</v>
      </c>
      <c r="AD4437" t="s">
        <v>21007</v>
      </c>
      <c r="AE4437">
        <v>22</v>
      </c>
      <c r="AF4437" t="str">
        <f t="shared" si="1744"/>
        <v>Very Low</v>
      </c>
      <c r="AG4437" t="s">
        <v>9</v>
      </c>
      <c r="AH4437" t="s">
        <v>10</v>
      </c>
      <c r="AI4437" t="s">
        <v>556</v>
      </c>
      <c r="AJ4437" t="str">
        <f t="shared" si="1745"/>
        <v>Adult</v>
      </c>
      <c r="AK4437">
        <v>2000000</v>
      </c>
      <c r="AL4437" t="str">
        <f t="shared" si="1746"/>
        <v>Low Budget</v>
      </c>
      <c r="AM4437">
        <v>2008</v>
      </c>
      <c r="AN4437">
        <f t="shared" si="1747"/>
        <v>17</v>
      </c>
      <c r="AO4437" t="str">
        <f t="shared" si="1748"/>
        <v>Old Classic</v>
      </c>
      <c r="AP4437">
        <v>781</v>
      </c>
      <c r="AQ4437" t="str">
        <f t="shared" si="1749"/>
        <v>Very Low</v>
      </c>
      <c r="AR4437">
        <v>6.7</v>
      </c>
      <c r="AS4437" t="str">
        <f t="shared" si="1750"/>
        <v>Average</v>
      </c>
      <c r="AT4437">
        <v>2.35</v>
      </c>
      <c r="AU4437" t="str">
        <f t="shared" si="1751"/>
        <v>Cinematic Widescreen</v>
      </c>
      <c r="AV4437">
        <v>371</v>
      </c>
      <c r="AW4437" t="str">
        <f t="shared" si="1752"/>
        <v>Very Low</v>
      </c>
    </row>
    <row r="4438" spans="1:49" x14ac:dyDescent="0.3">
      <c r="A4438" t="s">
        <v>0</v>
      </c>
      <c r="B4438" t="s">
        <v>21008</v>
      </c>
      <c r="C4438">
        <f>C4437</f>
        <v>46</v>
      </c>
      <c r="D4438" t="str">
        <f t="shared" si="1732"/>
        <v>Very Low</v>
      </c>
      <c r="E4438">
        <v>93</v>
      </c>
      <c r="F4438" t="str">
        <f t="shared" si="1733"/>
        <v>1h 33m</v>
      </c>
      <c r="G4438" t="str">
        <f t="shared" si="1734"/>
        <v>Standard Movie</v>
      </c>
      <c r="H4438">
        <v>228</v>
      </c>
      <c r="I4438" t="str">
        <f t="shared" si="1735"/>
        <v>Very Low</v>
      </c>
      <c r="J4438">
        <v>134</v>
      </c>
      <c r="K4438" t="str">
        <f t="shared" si="1736"/>
        <v>Very Low</v>
      </c>
      <c r="L4438" t="s">
        <v>21008</v>
      </c>
      <c r="M4438">
        <v>310</v>
      </c>
      <c r="N4438" t="str">
        <f t="shared" si="1737"/>
        <v>Low</v>
      </c>
      <c r="O4438">
        <f>O4437</f>
        <v>52166</v>
      </c>
      <c r="P4438" t="str">
        <f t="shared" si="1738"/>
        <v>Flop</v>
      </c>
      <c r="Q4438" t="s">
        <v>1386</v>
      </c>
      <c r="R4438" t="str">
        <f t="shared" si="1739"/>
        <v>Comedy</v>
      </c>
      <c r="S4438">
        <f t="shared" si="1740"/>
        <v>3</v>
      </c>
      <c r="T4438" t="s">
        <v>12528</v>
      </c>
      <c r="U4438" t="s">
        <v>21009</v>
      </c>
      <c r="V4438">
        <v>7</v>
      </c>
      <c r="W4438" t="str">
        <f t="shared" si="1741"/>
        <v>Very Low</v>
      </c>
      <c r="X4438">
        <v>771</v>
      </c>
      <c r="Y4438" t="str">
        <f t="shared" si="1742"/>
        <v>Very Low</v>
      </c>
      <c r="Z4438" t="s">
        <v>21010</v>
      </c>
      <c r="AA4438">
        <v>1</v>
      </c>
      <c r="AB4438" t="str">
        <f t="shared" si="1743"/>
        <v>Solo Star Poster</v>
      </c>
      <c r="AC4438" t="str">
        <f>AC4437</f>
        <v>cancer|cigarette smoking|hospital|one night stand|trucker</v>
      </c>
      <c r="AD4438" t="s">
        <v>21011</v>
      </c>
      <c r="AE4438">
        <f>AE4437</f>
        <v>22</v>
      </c>
      <c r="AF4438" t="str">
        <f t="shared" si="1744"/>
        <v>Very Low</v>
      </c>
      <c r="AG4438" t="s">
        <v>9</v>
      </c>
      <c r="AH4438" t="s">
        <v>10</v>
      </c>
      <c r="AI4438" t="str">
        <f>AI4437</f>
        <v>R</v>
      </c>
      <c r="AJ4438" t="str">
        <f t="shared" si="1745"/>
        <v>Adult</v>
      </c>
      <c r="AK4438">
        <v>1500000</v>
      </c>
      <c r="AL4438" t="str">
        <f t="shared" si="1746"/>
        <v>Low Budget</v>
      </c>
      <c r="AM4438">
        <v>2015</v>
      </c>
      <c r="AN4438">
        <f t="shared" si="1747"/>
        <v>10</v>
      </c>
      <c r="AO4438" t="str">
        <f t="shared" si="1748"/>
        <v>Modern Classic</v>
      </c>
      <c r="AP4438">
        <v>228</v>
      </c>
      <c r="AQ4438" t="str">
        <f t="shared" si="1749"/>
        <v>Very Low</v>
      </c>
      <c r="AR4438">
        <v>7.6</v>
      </c>
      <c r="AS4438" t="str">
        <f t="shared" si="1750"/>
        <v>Good</v>
      </c>
      <c r="AT4438">
        <f>AT4437</f>
        <v>2.35</v>
      </c>
      <c r="AU4438" t="str">
        <f t="shared" si="1751"/>
        <v>Cinematic Widescreen</v>
      </c>
      <c r="AV4438">
        <v>132</v>
      </c>
      <c r="AW4438" t="str">
        <f t="shared" si="1752"/>
        <v>Very Low</v>
      </c>
    </row>
    <row r="4439" spans="1:49" x14ac:dyDescent="0.3">
      <c r="A4439" t="s">
        <v>0</v>
      </c>
      <c r="B4439" t="s">
        <v>12793</v>
      </c>
      <c r="C4439">
        <v>234</v>
      </c>
      <c r="D4439" t="str">
        <f t="shared" si="1732"/>
        <v>Medium</v>
      </c>
      <c r="E4439">
        <v>101</v>
      </c>
      <c r="F4439" t="str">
        <f t="shared" si="1733"/>
        <v>1h 41m</v>
      </c>
      <c r="G4439" t="str">
        <f t="shared" si="1734"/>
        <v>Standard Movie</v>
      </c>
      <c r="H4439">
        <v>0</v>
      </c>
      <c r="I4439" t="str">
        <f t="shared" si="1735"/>
        <v>Very Low</v>
      </c>
      <c r="J4439">
        <v>721</v>
      </c>
      <c r="K4439" t="str">
        <f t="shared" si="1736"/>
        <v>Very Low</v>
      </c>
      <c r="L4439" t="s">
        <v>14701</v>
      </c>
      <c r="M4439">
        <v>1000</v>
      </c>
      <c r="N4439" t="str">
        <f t="shared" si="1737"/>
        <v>Low</v>
      </c>
      <c r="O4439">
        <v>1163508</v>
      </c>
      <c r="P4439" t="str">
        <f t="shared" si="1738"/>
        <v>Flop</v>
      </c>
      <c r="Q4439" t="s">
        <v>866</v>
      </c>
      <c r="R4439" t="str">
        <f t="shared" si="1739"/>
        <v>Drama</v>
      </c>
      <c r="S4439">
        <f t="shared" si="1740"/>
        <v>4</v>
      </c>
      <c r="T4439" t="s">
        <v>14037</v>
      </c>
      <c r="U4439" t="s">
        <v>21012</v>
      </c>
      <c r="V4439">
        <v>20376</v>
      </c>
      <c r="W4439" t="str">
        <f t="shared" si="1741"/>
        <v>Low</v>
      </c>
      <c r="X4439">
        <v>5158</v>
      </c>
      <c r="Y4439" t="str">
        <f t="shared" si="1742"/>
        <v>Low</v>
      </c>
      <c r="Z4439" t="s">
        <v>17189</v>
      </c>
      <c r="AA4439">
        <v>1</v>
      </c>
      <c r="AB4439" t="str">
        <f t="shared" si="1743"/>
        <v>Solo Star Poster</v>
      </c>
      <c r="AC4439" t="s">
        <v>21013</v>
      </c>
      <c r="AD4439" t="s">
        <v>21014</v>
      </c>
      <c r="AE4439">
        <v>166</v>
      </c>
      <c r="AF4439" t="str">
        <f t="shared" si="1744"/>
        <v>Very Low</v>
      </c>
      <c r="AG4439" t="s">
        <v>9</v>
      </c>
      <c r="AH4439" t="s">
        <v>10</v>
      </c>
      <c r="AI4439" t="s">
        <v>556</v>
      </c>
      <c r="AJ4439" t="str">
        <f t="shared" si="1745"/>
        <v>Adult</v>
      </c>
      <c r="AK4439">
        <v>2500000</v>
      </c>
      <c r="AL4439" t="str">
        <f t="shared" si="1746"/>
        <v>Low Budget</v>
      </c>
      <c r="AM4439">
        <v>2012</v>
      </c>
      <c r="AN4439">
        <f t="shared" si="1747"/>
        <v>13</v>
      </c>
      <c r="AO4439" t="str">
        <f t="shared" si="1748"/>
        <v>Modern Classic</v>
      </c>
      <c r="AP4439">
        <v>725</v>
      </c>
      <c r="AQ4439" t="str">
        <f t="shared" si="1749"/>
        <v>Very Low</v>
      </c>
      <c r="AR4439">
        <v>5.0999999999999996</v>
      </c>
      <c r="AS4439" t="str">
        <f t="shared" si="1750"/>
        <v>Below Average</v>
      </c>
      <c r="AT4439">
        <v>2.35</v>
      </c>
      <c r="AU4439" t="str">
        <f t="shared" si="1751"/>
        <v>Cinematic Widescreen</v>
      </c>
      <c r="AV4439">
        <v>15000</v>
      </c>
      <c r="AW4439" t="str">
        <f t="shared" si="1752"/>
        <v>Medium</v>
      </c>
    </row>
    <row r="4440" spans="1:49" x14ac:dyDescent="0.3">
      <c r="A4440" t="s">
        <v>0</v>
      </c>
      <c r="B4440" t="s">
        <v>21015</v>
      </c>
      <c r="C4440">
        <v>166</v>
      </c>
      <c r="D4440" t="str">
        <f t="shared" si="1732"/>
        <v>Low</v>
      </c>
      <c r="E4440">
        <v>107</v>
      </c>
      <c r="F4440" t="str">
        <f t="shared" si="1733"/>
        <v>1h 47m</v>
      </c>
      <c r="G4440" t="str">
        <f t="shared" si="1734"/>
        <v>Standard Movie</v>
      </c>
      <c r="H4440">
        <v>3</v>
      </c>
      <c r="I4440" t="str">
        <f t="shared" si="1735"/>
        <v>Very Low</v>
      </c>
      <c r="J4440">
        <v>28</v>
      </c>
      <c r="K4440" t="str">
        <f t="shared" si="1736"/>
        <v>Very Low</v>
      </c>
      <c r="L4440" t="s">
        <v>21016</v>
      </c>
      <c r="M4440">
        <v>61</v>
      </c>
      <c r="N4440" t="str">
        <f t="shared" si="1737"/>
        <v>Low</v>
      </c>
      <c r="O4440">
        <f t="shared" ref="O4440:O4447" si="1754">O4439</f>
        <v>1163508</v>
      </c>
      <c r="P4440" t="str">
        <f t="shared" si="1738"/>
        <v>Flop</v>
      </c>
      <c r="Q4440" t="s">
        <v>18623</v>
      </c>
      <c r="R4440" t="str">
        <f t="shared" si="1739"/>
        <v>Comedy</v>
      </c>
      <c r="S4440">
        <f t="shared" si="1740"/>
        <v>3</v>
      </c>
      <c r="T4440" t="s">
        <v>21017</v>
      </c>
      <c r="U4440" t="s">
        <v>21018</v>
      </c>
      <c r="V4440">
        <v>23323</v>
      </c>
      <c r="W4440" t="str">
        <f t="shared" si="1741"/>
        <v>Low</v>
      </c>
      <c r="X4440">
        <v>165</v>
      </c>
      <c r="Y4440" t="str">
        <f t="shared" si="1742"/>
        <v>Very Low</v>
      </c>
      <c r="Z4440" t="s">
        <v>21019</v>
      </c>
      <c r="AA4440">
        <v>3</v>
      </c>
      <c r="AB4440" t="str">
        <f t="shared" si="1743"/>
        <v>Duo/Trio Poster</v>
      </c>
      <c r="AC4440" t="s">
        <v>21020</v>
      </c>
      <c r="AD4440" t="s">
        <v>21021</v>
      </c>
      <c r="AE4440">
        <v>83</v>
      </c>
      <c r="AF4440" t="str">
        <f t="shared" si="1744"/>
        <v>Very Low</v>
      </c>
      <c r="AG4440" t="s">
        <v>9</v>
      </c>
      <c r="AH4440" t="s">
        <v>150</v>
      </c>
      <c r="AI4440" t="s">
        <v>4801</v>
      </c>
      <c r="AJ4440" t="str">
        <f t="shared" si="1745"/>
        <v>No Rating</v>
      </c>
      <c r="AK4440">
        <v>350000</v>
      </c>
      <c r="AL4440" t="str">
        <f t="shared" si="1746"/>
        <v>Low Budget</v>
      </c>
      <c r="AM4440">
        <v>2014</v>
      </c>
      <c r="AN4440">
        <f t="shared" si="1747"/>
        <v>11</v>
      </c>
      <c r="AO4440" t="str">
        <f t="shared" si="1748"/>
        <v>Modern Classic</v>
      </c>
      <c r="AP4440">
        <v>46</v>
      </c>
      <c r="AQ4440" t="str">
        <f t="shared" si="1749"/>
        <v>Very Low</v>
      </c>
      <c r="AR4440">
        <v>6.8</v>
      </c>
      <c r="AS4440" t="str">
        <f t="shared" si="1750"/>
        <v>Average</v>
      </c>
      <c r="AT4440">
        <v>2.35</v>
      </c>
      <c r="AU4440" t="str">
        <f t="shared" si="1751"/>
        <v>Cinematic Widescreen</v>
      </c>
      <c r="AV4440">
        <v>10000</v>
      </c>
      <c r="AW4440" t="str">
        <f t="shared" si="1752"/>
        <v>Low</v>
      </c>
    </row>
    <row r="4441" spans="1:49" x14ac:dyDescent="0.3">
      <c r="A4441" t="s">
        <v>0</v>
      </c>
      <c r="B4441" t="s">
        <v>21022</v>
      </c>
      <c r="C4441">
        <v>56</v>
      </c>
      <c r="D4441" t="str">
        <f t="shared" si="1732"/>
        <v>Low</v>
      </c>
      <c r="E4441">
        <v>20</v>
      </c>
      <c r="F4441" t="str">
        <f t="shared" si="1733"/>
        <v>0h 20m</v>
      </c>
      <c r="G4441" t="str">
        <f t="shared" si="1734"/>
        <v>Short Film</v>
      </c>
      <c r="H4441">
        <v>21</v>
      </c>
      <c r="I4441" t="str">
        <f t="shared" si="1735"/>
        <v>Very Low</v>
      </c>
      <c r="J4441">
        <v>0</v>
      </c>
      <c r="K4441" t="str">
        <f t="shared" si="1736"/>
        <v>Very Low</v>
      </c>
      <c r="L4441" t="s">
        <v>21023</v>
      </c>
      <c r="M4441">
        <v>0</v>
      </c>
      <c r="N4441" t="str">
        <f t="shared" si="1737"/>
        <v>Low</v>
      </c>
      <c r="O4441">
        <f t="shared" si="1754"/>
        <v>1163508</v>
      </c>
      <c r="P4441" t="str">
        <f t="shared" si="1738"/>
        <v>Flop</v>
      </c>
      <c r="Q4441" t="s">
        <v>39</v>
      </c>
      <c r="R4441" t="str">
        <f t="shared" si="1739"/>
        <v>Documentary</v>
      </c>
      <c r="S4441">
        <f t="shared" si="1740"/>
        <v>1</v>
      </c>
      <c r="T4441" t="s">
        <v>21024</v>
      </c>
      <c r="U4441" t="s">
        <v>21025</v>
      </c>
      <c r="V4441">
        <v>4120</v>
      </c>
      <c r="W4441" t="str">
        <f t="shared" si="1741"/>
        <v>Very Low</v>
      </c>
      <c r="X4441">
        <v>0</v>
      </c>
      <c r="Y4441" t="str">
        <f t="shared" si="1742"/>
        <v>Very Low</v>
      </c>
      <c r="Z4441" t="s">
        <v>21026</v>
      </c>
      <c r="AA4441">
        <v>0</v>
      </c>
      <c r="AB4441" t="str">
        <f t="shared" si="1743"/>
        <v>Symbolic Poster</v>
      </c>
      <c r="AC4441" t="s">
        <v>21027</v>
      </c>
      <c r="AD4441" t="s">
        <v>21028</v>
      </c>
      <c r="AE4441">
        <v>70</v>
      </c>
      <c r="AF4441" t="str">
        <f t="shared" si="1744"/>
        <v>Very Low</v>
      </c>
      <c r="AG4441" t="s">
        <v>9</v>
      </c>
      <c r="AH4441" t="s">
        <v>10</v>
      </c>
      <c r="AI4441" t="s">
        <v>4801</v>
      </c>
      <c r="AJ4441" t="str">
        <f t="shared" si="1745"/>
        <v>No Rating</v>
      </c>
      <c r="AK4441">
        <v>1500000</v>
      </c>
      <c r="AL4441" t="str">
        <f t="shared" si="1746"/>
        <v>Low Budget</v>
      </c>
      <c r="AM4441">
        <v>2005</v>
      </c>
      <c r="AN4441">
        <f t="shared" si="1747"/>
        <v>20</v>
      </c>
      <c r="AO4441" t="str">
        <f t="shared" si="1748"/>
        <v>Old Classic</v>
      </c>
      <c r="AP4441">
        <v>0</v>
      </c>
      <c r="AQ4441" t="str">
        <f t="shared" si="1749"/>
        <v>Very Low</v>
      </c>
      <c r="AR4441">
        <v>6.8</v>
      </c>
      <c r="AS4441" t="str">
        <f t="shared" si="1750"/>
        <v>Average</v>
      </c>
      <c r="AT4441">
        <v>1.85</v>
      </c>
      <c r="AU4441" t="str">
        <f t="shared" si="1751"/>
        <v>HDTV / Widescreen</v>
      </c>
      <c r="AV4441">
        <v>0</v>
      </c>
      <c r="AW4441" t="str">
        <f t="shared" si="1752"/>
        <v>Very Low</v>
      </c>
    </row>
    <row r="4442" spans="1:49" x14ac:dyDescent="0.3">
      <c r="A4442" t="s">
        <v>0</v>
      </c>
      <c r="B4442" t="s">
        <v>21029</v>
      </c>
      <c r="C4442">
        <v>16</v>
      </c>
      <c r="D4442" t="str">
        <f t="shared" si="1732"/>
        <v>Very Low</v>
      </c>
      <c r="E4442">
        <v>87</v>
      </c>
      <c r="F4442" t="str">
        <f t="shared" si="1733"/>
        <v>1h 27m</v>
      </c>
      <c r="G4442" t="str">
        <f t="shared" si="1734"/>
        <v>Featurette</v>
      </c>
      <c r="H4442">
        <v>0</v>
      </c>
      <c r="I4442" t="str">
        <f t="shared" si="1735"/>
        <v>Very Low</v>
      </c>
      <c r="J4442">
        <v>108</v>
      </c>
      <c r="K4442" t="str">
        <f t="shared" si="1736"/>
        <v>Very Low</v>
      </c>
      <c r="L4442" t="s">
        <v>21030</v>
      </c>
      <c r="M4442">
        <v>199</v>
      </c>
      <c r="N4442" t="str">
        <f t="shared" si="1737"/>
        <v>Low</v>
      </c>
      <c r="O4442">
        <f t="shared" si="1754"/>
        <v>1163508</v>
      </c>
      <c r="P4442" t="str">
        <f t="shared" si="1738"/>
        <v>Flop</v>
      </c>
      <c r="Q4442" t="s">
        <v>658</v>
      </c>
      <c r="R4442" t="str">
        <f t="shared" si="1739"/>
        <v>Drama</v>
      </c>
      <c r="S4442">
        <f t="shared" si="1740"/>
        <v>3</v>
      </c>
      <c r="T4442" t="s">
        <v>21031</v>
      </c>
      <c r="U4442" t="s">
        <v>21032</v>
      </c>
      <c r="V4442">
        <v>1232</v>
      </c>
      <c r="W4442" t="str">
        <f t="shared" si="1741"/>
        <v>Very Low</v>
      </c>
      <c r="X4442">
        <v>596</v>
      </c>
      <c r="Y4442" t="str">
        <f t="shared" si="1742"/>
        <v>Very Low</v>
      </c>
      <c r="Z4442" t="s">
        <v>21033</v>
      </c>
      <c r="AA4442">
        <v>2</v>
      </c>
      <c r="AB4442" t="str">
        <f t="shared" si="1743"/>
        <v>Duo/Trio Poster</v>
      </c>
      <c r="AC4442" t="s">
        <v>21034</v>
      </c>
      <c r="AD4442" t="s">
        <v>21035</v>
      </c>
      <c r="AE4442">
        <v>10</v>
      </c>
      <c r="AF4442" t="str">
        <f t="shared" si="1744"/>
        <v>Very Low</v>
      </c>
      <c r="AG4442" t="s">
        <v>9</v>
      </c>
      <c r="AH4442" t="s">
        <v>239</v>
      </c>
      <c r="AI4442" t="str">
        <f>AI4441</f>
        <v>Not Rated</v>
      </c>
      <c r="AJ4442" t="str">
        <f t="shared" si="1745"/>
        <v>No Rating</v>
      </c>
      <c r="AK4442">
        <v>1500000</v>
      </c>
      <c r="AL4442" t="str">
        <f t="shared" si="1746"/>
        <v>Low Budget</v>
      </c>
      <c r="AM4442">
        <v>2005</v>
      </c>
      <c r="AN4442">
        <f t="shared" si="1747"/>
        <v>20</v>
      </c>
      <c r="AO4442" t="str">
        <f t="shared" si="1748"/>
        <v>Old Classic</v>
      </c>
      <c r="AP4442">
        <v>134</v>
      </c>
      <c r="AQ4442" t="str">
        <f t="shared" si="1749"/>
        <v>Very Low</v>
      </c>
      <c r="AR4442">
        <v>6.8</v>
      </c>
      <c r="AS4442" t="str">
        <f t="shared" si="1750"/>
        <v>Average</v>
      </c>
      <c r="AT4442">
        <f>AT4441</f>
        <v>1.85</v>
      </c>
      <c r="AU4442" t="str">
        <f t="shared" si="1751"/>
        <v>HDTV / Widescreen</v>
      </c>
      <c r="AV4442">
        <v>193</v>
      </c>
      <c r="AW4442" t="str">
        <f t="shared" si="1752"/>
        <v>Very Low</v>
      </c>
    </row>
    <row r="4443" spans="1:49" x14ac:dyDescent="0.3">
      <c r="A4443" t="str">
        <f>A4442</f>
        <v>Color</v>
      </c>
      <c r="B4443" t="s">
        <v>21036</v>
      </c>
      <c r="C4443">
        <v>9</v>
      </c>
      <c r="D4443" t="str">
        <f t="shared" si="1732"/>
        <v>Very Low</v>
      </c>
      <c r="E4443">
        <v>98</v>
      </c>
      <c r="F4443" t="str">
        <f t="shared" si="1733"/>
        <v>1h 38m</v>
      </c>
      <c r="G4443" t="str">
        <f t="shared" si="1734"/>
        <v>Standard Movie</v>
      </c>
      <c r="H4443">
        <v>11</v>
      </c>
      <c r="I4443" t="str">
        <f t="shared" si="1735"/>
        <v>Very Low</v>
      </c>
      <c r="J4443">
        <v>636</v>
      </c>
      <c r="K4443" t="str">
        <f t="shared" si="1736"/>
        <v>Very Low</v>
      </c>
      <c r="L4443" t="s">
        <v>2494</v>
      </c>
      <c r="M4443">
        <v>979</v>
      </c>
      <c r="N4443" t="str">
        <f t="shared" si="1737"/>
        <v>Low</v>
      </c>
      <c r="O4443">
        <f t="shared" si="1754"/>
        <v>1163508</v>
      </c>
      <c r="P4443" t="str">
        <f t="shared" si="1738"/>
        <v>Flop</v>
      </c>
      <c r="Q4443" t="s">
        <v>2498</v>
      </c>
      <c r="R4443" t="str">
        <f t="shared" si="1739"/>
        <v>Comedy</v>
      </c>
      <c r="S4443">
        <f t="shared" si="1740"/>
        <v>2</v>
      </c>
      <c r="T4443" t="s">
        <v>1624</v>
      </c>
      <c r="U4443" t="s">
        <v>21037</v>
      </c>
      <c r="V4443">
        <v>291</v>
      </c>
      <c r="W4443" t="str">
        <f t="shared" si="1741"/>
        <v>Very Low</v>
      </c>
      <c r="X4443">
        <v>4036</v>
      </c>
      <c r="Y4443" t="str">
        <f t="shared" si="1742"/>
        <v>Low</v>
      </c>
      <c r="Z4443" t="s">
        <v>7630</v>
      </c>
      <c r="AA4443">
        <v>2</v>
      </c>
      <c r="AB4443" t="str">
        <f t="shared" si="1743"/>
        <v>Duo/Trio Poster</v>
      </c>
      <c r="AC4443" t="str">
        <f t="shared" ref="AC4443:AC4445" si="1755">AC4442</f>
        <v>death|high school|prostitute|suicide|time travel</v>
      </c>
      <c r="AD4443" t="s">
        <v>21038</v>
      </c>
      <c r="AE4443">
        <v>7</v>
      </c>
      <c r="AF4443" t="str">
        <f t="shared" si="1744"/>
        <v>Very Low</v>
      </c>
      <c r="AG4443" t="s">
        <v>9</v>
      </c>
      <c r="AH4443" t="s">
        <v>10</v>
      </c>
      <c r="AI4443" t="s">
        <v>556</v>
      </c>
      <c r="AJ4443" t="str">
        <f t="shared" si="1745"/>
        <v>Adult</v>
      </c>
      <c r="AK4443">
        <v>1500000</v>
      </c>
      <c r="AL4443" t="str">
        <f t="shared" si="1746"/>
        <v>Low Budget</v>
      </c>
      <c r="AM4443">
        <v>2013</v>
      </c>
      <c r="AN4443">
        <f t="shared" si="1747"/>
        <v>12</v>
      </c>
      <c r="AO4443" t="str">
        <f t="shared" si="1748"/>
        <v>Modern Classic</v>
      </c>
      <c r="AP4443">
        <v>975</v>
      </c>
      <c r="AQ4443" t="str">
        <f t="shared" si="1749"/>
        <v>Very Low</v>
      </c>
      <c r="AR4443">
        <v>6.3</v>
      </c>
      <c r="AS4443" t="str">
        <f t="shared" si="1750"/>
        <v>Average</v>
      </c>
      <c r="AT4443">
        <v>1.89</v>
      </c>
      <c r="AU4443" t="str">
        <f t="shared" si="1751"/>
        <v>HDTV / Widescreen</v>
      </c>
      <c r="AV4443">
        <v>283</v>
      </c>
      <c r="AW4443" t="str">
        <f t="shared" si="1752"/>
        <v>Very Low</v>
      </c>
    </row>
    <row r="4444" spans="1:49" x14ac:dyDescent="0.3">
      <c r="A4444" t="s">
        <v>0</v>
      </c>
      <c r="B4444" t="s">
        <v>21039</v>
      </c>
      <c r="C4444">
        <v>18</v>
      </c>
      <c r="D4444" t="str">
        <f t="shared" si="1732"/>
        <v>Very Low</v>
      </c>
      <c r="E4444">
        <v>112</v>
      </c>
      <c r="F4444" t="str">
        <f t="shared" si="1733"/>
        <v>1h 52m</v>
      </c>
      <c r="G4444" t="str">
        <f t="shared" si="1734"/>
        <v>Standard Movie</v>
      </c>
      <c r="H4444">
        <v>34</v>
      </c>
      <c r="I4444" t="str">
        <f t="shared" si="1735"/>
        <v>Very Low</v>
      </c>
      <c r="J4444">
        <v>71</v>
      </c>
      <c r="K4444" t="str">
        <f t="shared" si="1736"/>
        <v>Very Low</v>
      </c>
      <c r="L4444" t="s">
        <v>21040</v>
      </c>
      <c r="M4444">
        <v>129</v>
      </c>
      <c r="N4444" t="str">
        <f t="shared" si="1737"/>
        <v>Low</v>
      </c>
      <c r="O4444">
        <f t="shared" si="1754"/>
        <v>1163508</v>
      </c>
      <c r="P4444" t="str">
        <f t="shared" si="1738"/>
        <v>Flop</v>
      </c>
      <c r="Q4444" t="s">
        <v>2498</v>
      </c>
      <c r="R4444" t="str">
        <f t="shared" si="1739"/>
        <v>Comedy</v>
      </c>
      <c r="S4444">
        <f t="shared" si="1740"/>
        <v>2</v>
      </c>
      <c r="T4444" t="s">
        <v>21041</v>
      </c>
      <c r="U4444" t="s">
        <v>21042</v>
      </c>
      <c r="V4444">
        <v>2841</v>
      </c>
      <c r="W4444" t="str">
        <f t="shared" si="1741"/>
        <v>Very Low</v>
      </c>
      <c r="X4444">
        <v>588</v>
      </c>
      <c r="Y4444" t="str">
        <f t="shared" si="1742"/>
        <v>Very Low</v>
      </c>
      <c r="Z4444" t="s">
        <v>21043</v>
      </c>
      <c r="AA4444">
        <v>2</v>
      </c>
      <c r="AB4444" t="str">
        <f t="shared" si="1743"/>
        <v>Duo/Trio Poster</v>
      </c>
      <c r="AC4444" t="str">
        <f t="shared" si="1755"/>
        <v>death|high school|prostitute|suicide|time travel</v>
      </c>
      <c r="AD4444" t="s">
        <v>21044</v>
      </c>
      <c r="AE4444">
        <v>13</v>
      </c>
      <c r="AF4444" t="str">
        <f t="shared" si="1744"/>
        <v>Very Low</v>
      </c>
      <c r="AG4444" t="s">
        <v>9</v>
      </c>
      <c r="AH4444" t="s">
        <v>8790</v>
      </c>
      <c r="AI4444" t="s">
        <v>4801</v>
      </c>
      <c r="AJ4444" t="str">
        <f t="shared" si="1745"/>
        <v>No Rating</v>
      </c>
      <c r="AK4444">
        <v>5000000</v>
      </c>
      <c r="AL4444" t="str">
        <f t="shared" si="1746"/>
        <v>Low Budget</v>
      </c>
      <c r="AM4444">
        <v>2014</v>
      </c>
      <c r="AN4444">
        <f t="shared" si="1747"/>
        <v>11</v>
      </c>
      <c r="AO4444" t="str">
        <f t="shared" si="1748"/>
        <v>Modern Classic</v>
      </c>
      <c r="AP4444">
        <v>98</v>
      </c>
      <c r="AQ4444" t="str">
        <f t="shared" si="1749"/>
        <v>Very Low</v>
      </c>
      <c r="AR4444">
        <v>7.1</v>
      </c>
      <c r="AS4444" t="str">
        <f t="shared" si="1750"/>
        <v>Good</v>
      </c>
      <c r="AT4444">
        <v>2.35</v>
      </c>
      <c r="AU4444" t="str">
        <f t="shared" si="1751"/>
        <v>Cinematic Widescreen</v>
      </c>
      <c r="AV4444">
        <v>0</v>
      </c>
      <c r="AW4444" t="str">
        <f t="shared" si="1752"/>
        <v>Very Low</v>
      </c>
    </row>
    <row r="4445" spans="1:49" x14ac:dyDescent="0.3">
      <c r="A4445" t="s">
        <v>0</v>
      </c>
      <c r="B4445" t="s">
        <v>21045</v>
      </c>
      <c r="C4445">
        <v>4</v>
      </c>
      <c r="D4445" t="str">
        <f t="shared" si="1732"/>
        <v>Very Low</v>
      </c>
      <c r="E4445">
        <v>82</v>
      </c>
      <c r="F4445" t="str">
        <f t="shared" si="1733"/>
        <v>1h 22m</v>
      </c>
      <c r="G4445" t="str">
        <f t="shared" si="1734"/>
        <v>Featurette</v>
      </c>
      <c r="H4445">
        <v>65</v>
      </c>
      <c r="I4445" t="str">
        <f t="shared" si="1735"/>
        <v>Very Low</v>
      </c>
      <c r="J4445">
        <v>146</v>
      </c>
      <c r="K4445" t="str">
        <f t="shared" si="1736"/>
        <v>Very Low</v>
      </c>
      <c r="L4445" t="s">
        <v>21046</v>
      </c>
      <c r="M4445">
        <v>341</v>
      </c>
      <c r="N4445" t="str">
        <f t="shared" si="1737"/>
        <v>Low</v>
      </c>
      <c r="O4445">
        <f t="shared" si="1754"/>
        <v>1163508</v>
      </c>
      <c r="P4445" t="str">
        <f t="shared" si="1738"/>
        <v>Flop</v>
      </c>
      <c r="Q4445" t="s">
        <v>12303</v>
      </c>
      <c r="R4445" t="str">
        <f t="shared" si="1739"/>
        <v>Sci-Fi</v>
      </c>
      <c r="S4445">
        <f t="shared" si="1740"/>
        <v>1</v>
      </c>
      <c r="T4445" t="s">
        <v>21047</v>
      </c>
      <c r="U4445" t="s">
        <v>21048</v>
      </c>
      <c r="V4445">
        <v>459</v>
      </c>
      <c r="W4445" t="str">
        <f t="shared" si="1741"/>
        <v>Very Low</v>
      </c>
      <c r="X4445">
        <v>967</v>
      </c>
      <c r="Y4445" t="str">
        <f t="shared" si="1742"/>
        <v>Very Low</v>
      </c>
      <c r="Z4445" t="s">
        <v>21049</v>
      </c>
      <c r="AA4445">
        <v>0</v>
      </c>
      <c r="AB4445" t="str">
        <f t="shared" si="1743"/>
        <v>Symbolic Poster</v>
      </c>
      <c r="AC4445" t="str">
        <f t="shared" si="1755"/>
        <v>death|high school|prostitute|suicide|time travel</v>
      </c>
      <c r="AD4445" t="s">
        <v>21050</v>
      </c>
      <c r="AE4445">
        <v>10</v>
      </c>
      <c r="AF4445" t="str">
        <f t="shared" si="1744"/>
        <v>Very Low</v>
      </c>
      <c r="AG4445" t="s">
        <v>9</v>
      </c>
      <c r="AH4445" t="s">
        <v>239</v>
      </c>
      <c r="AI4445" t="str">
        <f>AI4444</f>
        <v>Not Rated</v>
      </c>
      <c r="AJ4445" t="str">
        <f t="shared" si="1745"/>
        <v>No Rating</v>
      </c>
      <c r="AK4445">
        <v>1500000</v>
      </c>
      <c r="AL4445" t="str">
        <f t="shared" si="1746"/>
        <v>Low Budget</v>
      </c>
      <c r="AM4445">
        <v>2014</v>
      </c>
      <c r="AN4445">
        <f t="shared" si="1747"/>
        <v>11</v>
      </c>
      <c r="AO4445" t="str">
        <f t="shared" si="1748"/>
        <v>Modern Classic</v>
      </c>
      <c r="AP4445">
        <v>265</v>
      </c>
      <c r="AQ4445" t="str">
        <f t="shared" si="1749"/>
        <v>Very Low</v>
      </c>
      <c r="AR4445">
        <v>2.8</v>
      </c>
      <c r="AS4445" t="str">
        <f t="shared" si="1750"/>
        <v>Terrible</v>
      </c>
      <c r="AT4445">
        <f>AT4444</f>
        <v>2.35</v>
      </c>
      <c r="AU4445" t="str">
        <f t="shared" si="1751"/>
        <v>Cinematic Widescreen</v>
      </c>
      <c r="AV4445">
        <v>236</v>
      </c>
      <c r="AW4445" t="str">
        <f t="shared" si="1752"/>
        <v>Very Low</v>
      </c>
    </row>
    <row r="4446" spans="1:49" x14ac:dyDescent="0.3">
      <c r="A4446" t="s">
        <v>0</v>
      </c>
      <c r="B4446" t="s">
        <v>21051</v>
      </c>
      <c r="C4446">
        <f>C4445</f>
        <v>4</v>
      </c>
      <c r="D4446" t="str">
        <f t="shared" si="1732"/>
        <v>Very Low</v>
      </c>
      <c r="E4446">
        <v>102</v>
      </c>
      <c r="F4446" t="str">
        <f t="shared" si="1733"/>
        <v>1h 42m</v>
      </c>
      <c r="G4446" t="str">
        <f t="shared" si="1734"/>
        <v>Standard Movie</v>
      </c>
      <c r="H4446">
        <v>5</v>
      </c>
      <c r="I4446" t="str">
        <f t="shared" si="1735"/>
        <v>Very Low</v>
      </c>
      <c r="J4446">
        <v>259</v>
      </c>
      <c r="K4446" t="str">
        <f t="shared" si="1736"/>
        <v>Very Low</v>
      </c>
      <c r="L4446" t="s">
        <v>1813</v>
      </c>
      <c r="M4446">
        <v>3000</v>
      </c>
      <c r="N4446" t="str">
        <f t="shared" si="1737"/>
        <v>Low</v>
      </c>
      <c r="O4446">
        <f t="shared" si="1754"/>
        <v>1163508</v>
      </c>
      <c r="P4446" t="str">
        <f t="shared" si="1738"/>
        <v>Flop</v>
      </c>
      <c r="Q4446" t="s">
        <v>3903</v>
      </c>
      <c r="R4446" t="str">
        <f t="shared" si="1739"/>
        <v>Comedy</v>
      </c>
      <c r="S4446">
        <f t="shared" si="1740"/>
        <v>3</v>
      </c>
      <c r="T4446" t="s">
        <v>13639</v>
      </c>
      <c r="U4446" t="s">
        <v>21052</v>
      </c>
      <c r="V4446">
        <v>108</v>
      </c>
      <c r="W4446" t="str">
        <f t="shared" si="1741"/>
        <v>Very Low</v>
      </c>
      <c r="X4446">
        <v>4320</v>
      </c>
      <c r="Y4446" t="str">
        <f t="shared" si="1742"/>
        <v>Low</v>
      </c>
      <c r="Z4446" t="s">
        <v>6791</v>
      </c>
      <c r="AA4446">
        <f>AA4445</f>
        <v>0</v>
      </c>
      <c r="AB4446" t="str">
        <f t="shared" si="1743"/>
        <v>Symbolic Poster</v>
      </c>
      <c r="AC4446" t="s">
        <v>21053</v>
      </c>
      <c r="AD4446" t="s">
        <v>21054</v>
      </c>
      <c r="AE4446">
        <v>1</v>
      </c>
      <c r="AF4446" t="str">
        <f t="shared" si="1744"/>
        <v>Very Low</v>
      </c>
      <c r="AG4446" t="s">
        <v>9</v>
      </c>
      <c r="AH4446" t="s">
        <v>10</v>
      </c>
      <c r="AI4446" t="s">
        <v>11</v>
      </c>
      <c r="AJ4446" t="str">
        <f t="shared" si="1745"/>
        <v>Teen</v>
      </c>
      <c r="AK4446">
        <v>2000000</v>
      </c>
      <c r="AL4446" t="str">
        <f t="shared" si="1746"/>
        <v>Low Budget</v>
      </c>
      <c r="AM4446">
        <v>2015</v>
      </c>
      <c r="AN4446">
        <f t="shared" si="1747"/>
        <v>10</v>
      </c>
      <c r="AO4446" t="str">
        <f t="shared" si="1748"/>
        <v>Modern Classic</v>
      </c>
      <c r="AP4446">
        <v>660</v>
      </c>
      <c r="AQ4446" t="str">
        <f t="shared" si="1749"/>
        <v>Very Low</v>
      </c>
      <c r="AR4446">
        <v>8.1999999999999993</v>
      </c>
      <c r="AS4446" t="str">
        <f t="shared" si="1750"/>
        <v>Excellent</v>
      </c>
      <c r="AT4446">
        <v>1.85</v>
      </c>
      <c r="AU4446" t="str">
        <f t="shared" si="1751"/>
        <v>HDTV / Widescreen</v>
      </c>
      <c r="AV4446">
        <v>232</v>
      </c>
      <c r="AW4446" t="str">
        <f t="shared" si="1752"/>
        <v>Very Low</v>
      </c>
    </row>
    <row r="4447" spans="1:49" x14ac:dyDescent="0.3">
      <c r="A4447" t="s">
        <v>0</v>
      </c>
      <c r="B4447" t="s">
        <v>21055</v>
      </c>
      <c r="C4447">
        <v>6</v>
      </c>
      <c r="D4447" t="str">
        <f t="shared" si="1732"/>
        <v>Very Low</v>
      </c>
      <c r="E4447">
        <v>97</v>
      </c>
      <c r="F4447" t="str">
        <f t="shared" si="1733"/>
        <v>1h 37m</v>
      </c>
      <c r="G4447" t="str">
        <f t="shared" si="1734"/>
        <v>Standard Movie</v>
      </c>
      <c r="H4447">
        <v>764</v>
      </c>
      <c r="I4447" t="str">
        <f t="shared" si="1735"/>
        <v>Very Low</v>
      </c>
      <c r="J4447">
        <v>492</v>
      </c>
      <c r="K4447" t="str">
        <f t="shared" si="1736"/>
        <v>Very Low</v>
      </c>
      <c r="L4447" t="s">
        <v>9614</v>
      </c>
      <c r="M4447">
        <v>835</v>
      </c>
      <c r="N4447" t="str">
        <f t="shared" si="1737"/>
        <v>Low</v>
      </c>
      <c r="O4447">
        <f t="shared" si="1754"/>
        <v>1163508</v>
      </c>
      <c r="P4447" t="str">
        <f t="shared" si="1738"/>
        <v>Flop</v>
      </c>
      <c r="Q4447" t="s">
        <v>305</v>
      </c>
      <c r="R4447" t="str">
        <f t="shared" si="1739"/>
        <v>Action</v>
      </c>
      <c r="S4447">
        <f t="shared" si="1740"/>
        <v>3</v>
      </c>
      <c r="T4447" t="s">
        <v>21056</v>
      </c>
      <c r="U4447" t="s">
        <v>21057</v>
      </c>
      <c r="V4447">
        <v>735</v>
      </c>
      <c r="W4447" t="str">
        <f t="shared" si="1741"/>
        <v>Very Low</v>
      </c>
      <c r="X4447">
        <v>2882</v>
      </c>
      <c r="Y4447" t="str">
        <f t="shared" si="1742"/>
        <v>Low</v>
      </c>
      <c r="Z4447" t="s">
        <v>9957</v>
      </c>
      <c r="AA4447">
        <v>3</v>
      </c>
      <c r="AB4447" t="str">
        <f t="shared" si="1743"/>
        <v>Duo/Trio Poster</v>
      </c>
      <c r="AC4447" t="str">
        <f>AC4446</f>
        <v>adolescence|girl next door|growing vegetables|high standards|sent away</v>
      </c>
      <c r="AD4447" t="s">
        <v>21058</v>
      </c>
      <c r="AE4447">
        <v>18</v>
      </c>
      <c r="AF4447" t="str">
        <f t="shared" si="1744"/>
        <v>Very Low</v>
      </c>
      <c r="AG4447" t="s">
        <v>9</v>
      </c>
      <c r="AH4447" t="s">
        <v>10</v>
      </c>
      <c r="AI4447" t="str">
        <f>AI4446</f>
        <v>PG-13</v>
      </c>
      <c r="AJ4447" t="str">
        <f t="shared" si="1745"/>
        <v>Teen</v>
      </c>
      <c r="AK4447">
        <v>1500000</v>
      </c>
      <c r="AL4447" t="str">
        <f t="shared" si="1746"/>
        <v>Low Budget</v>
      </c>
      <c r="AM4447">
        <v>2015</v>
      </c>
      <c r="AN4447">
        <f t="shared" si="1747"/>
        <v>10</v>
      </c>
      <c r="AO4447" t="str">
        <f t="shared" si="1748"/>
        <v>Modern Classic</v>
      </c>
      <c r="AP4447">
        <v>522</v>
      </c>
      <c r="AQ4447" t="str">
        <f t="shared" si="1749"/>
        <v>Very Low</v>
      </c>
      <c r="AR4447">
        <v>3.1</v>
      </c>
      <c r="AS4447" t="str">
        <f t="shared" si="1750"/>
        <v>Very Poor</v>
      </c>
      <c r="AT4447">
        <v>2.35</v>
      </c>
      <c r="AU4447" t="str">
        <f t="shared" si="1751"/>
        <v>Cinematic Widescreen</v>
      </c>
      <c r="AV4447">
        <v>402</v>
      </c>
      <c r="AW4447" t="str">
        <f t="shared" si="1752"/>
        <v>Very Low</v>
      </c>
    </row>
    <row r="4448" spans="1:49" x14ac:dyDescent="0.3">
      <c r="A4448" t="s">
        <v>0</v>
      </c>
      <c r="B4448" t="s">
        <v>857</v>
      </c>
      <c r="C4448">
        <v>387</v>
      </c>
      <c r="D4448" t="str">
        <f t="shared" si="1732"/>
        <v>Medium</v>
      </c>
      <c r="E4448">
        <v>130</v>
      </c>
      <c r="F4448" t="str">
        <f t="shared" si="1733"/>
        <v>2h 10m</v>
      </c>
      <c r="G4448" t="str">
        <f t="shared" si="1734"/>
        <v>Long Movie</v>
      </c>
      <c r="H4448">
        <v>188</v>
      </c>
      <c r="I4448" t="str">
        <f t="shared" si="1735"/>
        <v>Very Low</v>
      </c>
      <c r="J4448">
        <v>1000</v>
      </c>
      <c r="K4448" t="str">
        <f t="shared" si="1736"/>
        <v>Very Low</v>
      </c>
      <c r="L4448" t="s">
        <v>1660</v>
      </c>
      <c r="M4448">
        <v>10000</v>
      </c>
      <c r="N4448" t="str">
        <f t="shared" si="1737"/>
        <v>Low</v>
      </c>
      <c r="O4448">
        <v>80033643</v>
      </c>
      <c r="P4448" t="str">
        <f t="shared" si="1738"/>
        <v>Hit</v>
      </c>
      <c r="Q4448" t="s">
        <v>1170</v>
      </c>
      <c r="R4448" t="str">
        <f t="shared" si="1739"/>
        <v>Action</v>
      </c>
      <c r="S4448">
        <f t="shared" si="1740"/>
        <v>4</v>
      </c>
      <c r="T4448" t="s">
        <v>494</v>
      </c>
      <c r="U4448" t="s">
        <v>4030</v>
      </c>
      <c r="V4448">
        <v>226583</v>
      </c>
      <c r="W4448" t="str">
        <f t="shared" si="1741"/>
        <v>High</v>
      </c>
      <c r="X4448">
        <v>16385</v>
      </c>
      <c r="Y4448" t="str">
        <f t="shared" si="1742"/>
        <v>Medium</v>
      </c>
      <c r="Z4448" t="s">
        <v>2009</v>
      </c>
      <c r="AA4448">
        <v>2</v>
      </c>
      <c r="AB4448" t="str">
        <f t="shared" si="1743"/>
        <v>Duo/Trio Poster</v>
      </c>
      <c r="AC4448" t="s">
        <v>4031</v>
      </c>
      <c r="AD4448" t="s">
        <v>4032</v>
      </c>
      <c r="AE4448">
        <v>448</v>
      </c>
      <c r="AF4448" t="str">
        <f t="shared" si="1744"/>
        <v>Very Low</v>
      </c>
      <c r="AG4448" t="s">
        <v>9</v>
      </c>
      <c r="AH4448" t="s">
        <v>10</v>
      </c>
      <c r="AI4448" t="s">
        <v>11</v>
      </c>
      <c r="AJ4448" t="str">
        <f t="shared" si="1745"/>
        <v>Teen</v>
      </c>
      <c r="AK4448">
        <v>60000000</v>
      </c>
      <c r="AL4448" t="str">
        <f t="shared" si="1746"/>
        <v>Medium Budget</v>
      </c>
      <c r="AM4448">
        <v>2012</v>
      </c>
      <c r="AN4448">
        <f t="shared" si="1747"/>
        <v>13</v>
      </c>
      <c r="AO4448" t="str">
        <f t="shared" si="1748"/>
        <v>Modern Classic</v>
      </c>
      <c r="AP4448">
        <v>3000</v>
      </c>
      <c r="AQ4448" t="str">
        <f t="shared" si="1749"/>
        <v>Low</v>
      </c>
      <c r="AR4448">
        <v>7</v>
      </c>
      <c r="AS4448" t="str">
        <f t="shared" si="1750"/>
        <v>Good</v>
      </c>
      <c r="AT4448">
        <v>2.35</v>
      </c>
      <c r="AU4448" t="str">
        <f t="shared" si="1751"/>
        <v>Cinematic Widescreen</v>
      </c>
      <c r="AV4448">
        <v>38000</v>
      </c>
      <c r="AW4448" t="str">
        <f t="shared" si="1752"/>
        <v>Medium</v>
      </c>
    </row>
    <row r="4449" spans="1:49" x14ac:dyDescent="0.3">
      <c r="A4449" t="s">
        <v>0</v>
      </c>
      <c r="B4449" t="s">
        <v>21059</v>
      </c>
      <c r="C4449">
        <v>35</v>
      </c>
      <c r="D4449" t="str">
        <f t="shared" si="1732"/>
        <v>Very Low</v>
      </c>
      <c r="E4449">
        <v>101</v>
      </c>
      <c r="F4449" t="str">
        <f t="shared" si="1733"/>
        <v>1h 41m</v>
      </c>
      <c r="G4449" t="str">
        <f t="shared" si="1734"/>
        <v>Standard Movie</v>
      </c>
      <c r="H4449">
        <v>37</v>
      </c>
      <c r="I4449" t="str">
        <f t="shared" si="1735"/>
        <v>Very Low</v>
      </c>
      <c r="J4449">
        <v>56</v>
      </c>
      <c r="K4449" t="str">
        <f t="shared" si="1736"/>
        <v>Very Low</v>
      </c>
      <c r="L4449" t="s">
        <v>21060</v>
      </c>
      <c r="M4449">
        <v>501</v>
      </c>
      <c r="N4449" t="str">
        <f t="shared" si="1737"/>
        <v>Low</v>
      </c>
      <c r="O4449">
        <f t="shared" ref="O4449:O4450" si="1756">O4448</f>
        <v>80033643</v>
      </c>
      <c r="P4449" t="str">
        <f t="shared" si="1738"/>
        <v>Hit</v>
      </c>
      <c r="Q4449" t="s">
        <v>6103</v>
      </c>
      <c r="R4449" t="str">
        <f t="shared" si="1739"/>
        <v>Drama</v>
      </c>
      <c r="S4449">
        <f t="shared" si="1740"/>
        <v>4</v>
      </c>
      <c r="T4449" t="s">
        <v>3935</v>
      </c>
      <c r="U4449" t="s">
        <v>21061</v>
      </c>
      <c r="V4449">
        <v>1547</v>
      </c>
      <c r="W4449" t="str">
        <f t="shared" si="1741"/>
        <v>Very Low</v>
      </c>
      <c r="X4449">
        <v>1044</v>
      </c>
      <c r="Y4449" t="str">
        <f t="shared" si="1742"/>
        <v>Low</v>
      </c>
      <c r="Z4449" t="s">
        <v>21062</v>
      </c>
      <c r="AA4449">
        <v>1</v>
      </c>
      <c r="AB4449" t="str">
        <f t="shared" si="1743"/>
        <v>Solo Star Poster</v>
      </c>
      <c r="AC4449" t="s">
        <v>21063</v>
      </c>
      <c r="AD4449" t="s">
        <v>21064</v>
      </c>
      <c r="AE4449">
        <v>42</v>
      </c>
      <c r="AF4449" t="str">
        <f t="shared" si="1744"/>
        <v>Very Low</v>
      </c>
      <c r="AG4449" t="s">
        <v>9</v>
      </c>
      <c r="AH4449" t="s">
        <v>10</v>
      </c>
      <c r="AI4449" t="s">
        <v>4801</v>
      </c>
      <c r="AJ4449" t="str">
        <f t="shared" si="1745"/>
        <v>No Rating</v>
      </c>
      <c r="AK4449">
        <v>1500000</v>
      </c>
      <c r="AL4449" t="str">
        <f t="shared" si="1746"/>
        <v>Low Budget</v>
      </c>
      <c r="AM4449">
        <v>2015</v>
      </c>
      <c r="AN4449">
        <f t="shared" si="1747"/>
        <v>10</v>
      </c>
      <c r="AO4449" t="str">
        <f t="shared" si="1748"/>
        <v>Modern Classic</v>
      </c>
      <c r="AP4449">
        <v>418</v>
      </c>
      <c r="AQ4449" t="str">
        <f t="shared" si="1749"/>
        <v>Very Low</v>
      </c>
      <c r="AR4449">
        <v>3.3</v>
      </c>
      <c r="AS4449" t="str">
        <f t="shared" si="1750"/>
        <v>Very Poor</v>
      </c>
      <c r="AT4449">
        <f t="shared" ref="AT4449:AT4450" si="1757">AT4448</f>
        <v>2.35</v>
      </c>
      <c r="AU4449" t="str">
        <f t="shared" si="1751"/>
        <v>Cinematic Widescreen</v>
      </c>
      <c r="AV4449">
        <v>750</v>
      </c>
      <c r="AW4449" t="str">
        <f t="shared" si="1752"/>
        <v>Very Low</v>
      </c>
    </row>
    <row r="4450" spans="1:49" x14ac:dyDescent="0.3">
      <c r="A4450" t="s">
        <v>0</v>
      </c>
      <c r="B4450" t="s">
        <v>21065</v>
      </c>
      <c r="C4450">
        <v>27</v>
      </c>
      <c r="D4450" t="str">
        <f t="shared" si="1732"/>
        <v>Very Low</v>
      </c>
      <c r="E4450">
        <v>93</v>
      </c>
      <c r="F4450" t="str">
        <f t="shared" si="1733"/>
        <v>1h 33m</v>
      </c>
      <c r="G4450" t="str">
        <f t="shared" si="1734"/>
        <v>Standard Movie</v>
      </c>
      <c r="H4450">
        <v>9</v>
      </c>
      <c r="I4450" t="str">
        <f t="shared" si="1735"/>
        <v>Very Low</v>
      </c>
      <c r="J4450">
        <v>485</v>
      </c>
      <c r="K4450" t="str">
        <f t="shared" si="1736"/>
        <v>Very Low</v>
      </c>
      <c r="L4450" t="s">
        <v>14755</v>
      </c>
      <c r="M4450">
        <v>708</v>
      </c>
      <c r="N4450" t="str">
        <f t="shared" si="1737"/>
        <v>Low</v>
      </c>
      <c r="O4450">
        <f t="shared" si="1756"/>
        <v>80033643</v>
      </c>
      <c r="P4450" t="str">
        <f t="shared" si="1738"/>
        <v>Hit</v>
      </c>
      <c r="Q4450" t="s">
        <v>4875</v>
      </c>
      <c r="R4450" t="str">
        <f t="shared" si="1739"/>
        <v>Action</v>
      </c>
      <c r="S4450">
        <f t="shared" si="1740"/>
        <v>3</v>
      </c>
      <c r="T4450" t="s">
        <v>6434</v>
      </c>
      <c r="U4450" t="s">
        <v>21066</v>
      </c>
      <c r="V4450">
        <v>133</v>
      </c>
      <c r="W4450" t="str">
        <f t="shared" si="1741"/>
        <v>Very Low</v>
      </c>
      <c r="X4450">
        <v>2870</v>
      </c>
      <c r="Y4450" t="str">
        <f t="shared" si="1742"/>
        <v>Low</v>
      </c>
      <c r="Z4450" t="s">
        <v>21067</v>
      </c>
      <c r="AA4450">
        <f>AA4449</f>
        <v>1</v>
      </c>
      <c r="AB4450" t="str">
        <f t="shared" si="1743"/>
        <v>Solo Star Poster</v>
      </c>
      <c r="AC4450" t="s">
        <v>21068</v>
      </c>
      <c r="AD4450" t="s">
        <v>21069</v>
      </c>
      <c r="AE4450">
        <v>2</v>
      </c>
      <c r="AF4450" t="str">
        <f t="shared" si="1744"/>
        <v>Very Low</v>
      </c>
      <c r="AG4450" t="s">
        <v>9</v>
      </c>
      <c r="AH4450" t="s">
        <v>10</v>
      </c>
      <c r="AI4450" t="s">
        <v>556</v>
      </c>
      <c r="AJ4450" t="str">
        <f t="shared" si="1745"/>
        <v>Adult</v>
      </c>
      <c r="AK4450">
        <v>2000000</v>
      </c>
      <c r="AL4450" t="str">
        <f t="shared" si="1746"/>
        <v>Low Budget</v>
      </c>
      <c r="AM4450">
        <v>2015</v>
      </c>
      <c r="AN4450">
        <f t="shared" si="1747"/>
        <v>10</v>
      </c>
      <c r="AO4450" t="str">
        <f t="shared" si="1748"/>
        <v>Modern Classic</v>
      </c>
      <c r="AP4450">
        <v>571</v>
      </c>
      <c r="AQ4450" t="str">
        <f t="shared" si="1749"/>
        <v>Very Low</v>
      </c>
      <c r="AR4450">
        <v>3.6</v>
      </c>
      <c r="AS4450" t="str">
        <f t="shared" si="1750"/>
        <v>Very Poor</v>
      </c>
      <c r="AT4450">
        <f t="shared" si="1757"/>
        <v>2.35</v>
      </c>
      <c r="AU4450" t="str">
        <f t="shared" si="1751"/>
        <v>Cinematic Widescreen</v>
      </c>
      <c r="AV4450">
        <v>135</v>
      </c>
      <c r="AW4450" t="str">
        <f t="shared" si="1752"/>
        <v>Very Low</v>
      </c>
    </row>
    <row r="4451" spans="1:49" x14ac:dyDescent="0.3">
      <c r="A4451" t="s">
        <v>0</v>
      </c>
      <c r="B4451" t="s">
        <v>21070</v>
      </c>
      <c r="C4451">
        <v>145</v>
      </c>
      <c r="D4451" t="str">
        <f t="shared" si="1732"/>
        <v>Low</v>
      </c>
      <c r="E4451">
        <v>83</v>
      </c>
      <c r="F4451" t="str">
        <f t="shared" si="1733"/>
        <v>1h 23m</v>
      </c>
      <c r="G4451" t="str">
        <f t="shared" si="1734"/>
        <v>Featurette</v>
      </c>
      <c r="H4451">
        <v>0</v>
      </c>
      <c r="I4451" t="str">
        <f t="shared" si="1735"/>
        <v>Very Low</v>
      </c>
      <c r="J4451">
        <v>31</v>
      </c>
      <c r="K4451" t="str">
        <f t="shared" si="1736"/>
        <v>Very Low</v>
      </c>
      <c r="L4451" t="s">
        <v>21071</v>
      </c>
      <c r="M4451">
        <v>82</v>
      </c>
      <c r="N4451" t="str">
        <f t="shared" si="1737"/>
        <v>Low</v>
      </c>
      <c r="O4451">
        <v>184925485</v>
      </c>
      <c r="P4451" t="str">
        <f t="shared" si="1738"/>
        <v>Hit</v>
      </c>
      <c r="Q4451" t="s">
        <v>6001</v>
      </c>
      <c r="R4451" t="str">
        <f t="shared" si="1739"/>
        <v>Animation</v>
      </c>
      <c r="S4451">
        <f t="shared" si="1740"/>
        <v>4</v>
      </c>
      <c r="T4451" t="s">
        <v>21072</v>
      </c>
      <c r="U4451" t="s">
        <v>21073</v>
      </c>
      <c r="V4451">
        <v>133348</v>
      </c>
      <c r="W4451" t="str">
        <f t="shared" si="1741"/>
        <v>Medium</v>
      </c>
      <c r="X4451">
        <v>229</v>
      </c>
      <c r="Y4451" t="str">
        <f t="shared" si="1742"/>
        <v>Very Low</v>
      </c>
      <c r="Z4451" t="s">
        <v>21074</v>
      </c>
      <c r="AA4451">
        <v>1</v>
      </c>
      <c r="AB4451" t="str">
        <f t="shared" si="1743"/>
        <v>Solo Star Poster</v>
      </c>
      <c r="AC4451" t="s">
        <v>21075</v>
      </c>
      <c r="AD4451" t="s">
        <v>21076</v>
      </c>
      <c r="AE4451">
        <v>204</v>
      </c>
      <c r="AF4451" t="str">
        <f t="shared" si="1744"/>
        <v>Very Low</v>
      </c>
      <c r="AG4451" t="s">
        <v>9</v>
      </c>
      <c r="AH4451" t="s">
        <v>10</v>
      </c>
      <c r="AI4451" t="s">
        <v>6007</v>
      </c>
      <c r="AJ4451" t="str">
        <f t="shared" si="1745"/>
        <v>Other/Unknown</v>
      </c>
      <c r="AK4451">
        <v>2000000</v>
      </c>
      <c r="AL4451" t="str">
        <f t="shared" si="1746"/>
        <v>Low Budget</v>
      </c>
      <c r="AM4451">
        <v>1937</v>
      </c>
      <c r="AN4451">
        <f t="shared" si="1747"/>
        <v>88</v>
      </c>
      <c r="AO4451" t="str">
        <f t="shared" si="1748"/>
        <v>Old Classic</v>
      </c>
      <c r="AP4451">
        <v>47</v>
      </c>
      <c r="AQ4451" t="str">
        <f t="shared" si="1749"/>
        <v>Very Low</v>
      </c>
      <c r="AR4451">
        <v>7.7</v>
      </c>
      <c r="AS4451" t="str">
        <f t="shared" si="1750"/>
        <v>Good</v>
      </c>
      <c r="AT4451">
        <v>1.37</v>
      </c>
      <c r="AU4451" t="str">
        <f t="shared" si="1751"/>
        <v>Classic</v>
      </c>
      <c r="AV4451">
        <v>0</v>
      </c>
      <c r="AW4451" t="str">
        <f t="shared" si="1752"/>
        <v>Very Low</v>
      </c>
    </row>
    <row r="4452" spans="1:49" x14ac:dyDescent="0.3">
      <c r="A4452" t="s">
        <v>0</v>
      </c>
      <c r="B4452" t="s">
        <v>21077</v>
      </c>
      <c r="C4452">
        <v>78</v>
      </c>
      <c r="D4452" t="str">
        <f t="shared" si="1732"/>
        <v>Low</v>
      </c>
      <c r="E4452">
        <v>106</v>
      </c>
      <c r="F4452" t="str">
        <f t="shared" si="1733"/>
        <v>1h 46m</v>
      </c>
      <c r="G4452" t="str">
        <f t="shared" si="1734"/>
        <v>Standard Movie</v>
      </c>
      <c r="H4452">
        <v>33</v>
      </c>
      <c r="I4452" t="str">
        <f t="shared" si="1735"/>
        <v>Very Low</v>
      </c>
      <c r="J4452">
        <v>3</v>
      </c>
      <c r="K4452" t="str">
        <f t="shared" si="1736"/>
        <v>Very Low</v>
      </c>
      <c r="L4452" t="s">
        <v>21078</v>
      </c>
      <c r="M4452">
        <v>341</v>
      </c>
      <c r="N4452" t="str">
        <f t="shared" si="1737"/>
        <v>Low</v>
      </c>
      <c r="O4452">
        <v>304124</v>
      </c>
      <c r="P4452" t="str">
        <f t="shared" si="1738"/>
        <v>Flop</v>
      </c>
      <c r="Q4452" t="s">
        <v>3380</v>
      </c>
      <c r="R4452" t="str">
        <f t="shared" si="1739"/>
        <v>Drama</v>
      </c>
      <c r="S4452">
        <f t="shared" si="1740"/>
        <v>1</v>
      </c>
      <c r="T4452" t="s">
        <v>18229</v>
      </c>
      <c r="U4452" t="s">
        <v>21079</v>
      </c>
      <c r="V4452">
        <v>2720</v>
      </c>
      <c r="W4452" t="str">
        <f t="shared" si="1741"/>
        <v>Very Low</v>
      </c>
      <c r="X4452">
        <v>358</v>
      </c>
      <c r="Y4452" t="str">
        <f t="shared" si="1742"/>
        <v>Very Low</v>
      </c>
      <c r="Z4452" t="s">
        <v>21080</v>
      </c>
      <c r="AA4452">
        <v>0</v>
      </c>
      <c r="AB4452" t="str">
        <f t="shared" si="1743"/>
        <v>Symbolic Poster</v>
      </c>
      <c r="AC4452" t="s">
        <v>21081</v>
      </c>
      <c r="AD4452" t="s">
        <v>21082</v>
      </c>
      <c r="AE4452">
        <v>37</v>
      </c>
      <c r="AF4452" t="str">
        <f t="shared" si="1744"/>
        <v>Very Low</v>
      </c>
      <c r="AG4452" t="s">
        <v>2749</v>
      </c>
      <c r="AH4452" t="s">
        <v>18913</v>
      </c>
      <c r="AI4452" t="s">
        <v>556</v>
      </c>
      <c r="AJ4452" t="str">
        <f t="shared" si="1745"/>
        <v>Adult</v>
      </c>
      <c r="AK4452">
        <v>1400000</v>
      </c>
      <c r="AL4452" t="str">
        <f t="shared" si="1746"/>
        <v>Low Budget</v>
      </c>
      <c r="AM4452">
        <v>2004</v>
      </c>
      <c r="AN4452">
        <f t="shared" si="1747"/>
        <v>21</v>
      </c>
      <c r="AO4452" t="str">
        <f t="shared" si="1748"/>
        <v>Old Classic</v>
      </c>
      <c r="AP4452">
        <v>5</v>
      </c>
      <c r="AQ4452" t="str">
        <f t="shared" si="1749"/>
        <v>Very Low</v>
      </c>
      <c r="AR4452">
        <v>6.7</v>
      </c>
      <c r="AS4452" t="str">
        <f t="shared" si="1750"/>
        <v>Average</v>
      </c>
      <c r="AT4452">
        <v>1.85</v>
      </c>
      <c r="AU4452" t="str">
        <f t="shared" si="1751"/>
        <v>HDTV / Widescreen</v>
      </c>
      <c r="AV4452">
        <v>57</v>
      </c>
      <c r="AW4452" t="str">
        <f t="shared" si="1752"/>
        <v>Very Low</v>
      </c>
    </row>
    <row r="4453" spans="1:49" x14ac:dyDescent="0.3">
      <c r="A4453" t="s">
        <v>0</v>
      </c>
      <c r="B4453" t="s">
        <v>21083</v>
      </c>
      <c r="C4453">
        <v>10</v>
      </c>
      <c r="D4453" t="str">
        <f t="shared" si="1732"/>
        <v>Very Low</v>
      </c>
      <c r="E4453">
        <v>113</v>
      </c>
      <c r="F4453" t="str">
        <f t="shared" si="1733"/>
        <v>1h 53m</v>
      </c>
      <c r="G4453" t="str">
        <f t="shared" si="1734"/>
        <v>Standard Movie</v>
      </c>
      <c r="H4453">
        <v>74</v>
      </c>
      <c r="I4453" t="str">
        <f t="shared" si="1735"/>
        <v>Very Low</v>
      </c>
      <c r="J4453">
        <v>387</v>
      </c>
      <c r="K4453" t="str">
        <f t="shared" si="1736"/>
        <v>Very Low</v>
      </c>
      <c r="L4453" t="s">
        <v>17812</v>
      </c>
      <c r="M4453">
        <v>984</v>
      </c>
      <c r="N4453" t="str">
        <f t="shared" si="1737"/>
        <v>Low</v>
      </c>
      <c r="O4453">
        <f>O4452</f>
        <v>304124</v>
      </c>
      <c r="P4453" t="str">
        <f t="shared" si="1738"/>
        <v>Flop</v>
      </c>
      <c r="Q4453" t="s">
        <v>14982</v>
      </c>
      <c r="R4453" t="str">
        <f t="shared" si="1739"/>
        <v>Western</v>
      </c>
      <c r="S4453">
        <f t="shared" si="1740"/>
        <v>1</v>
      </c>
      <c r="T4453" t="s">
        <v>21084</v>
      </c>
      <c r="U4453" t="s">
        <v>21085</v>
      </c>
      <c r="V4453">
        <v>1978</v>
      </c>
      <c r="W4453" t="str">
        <f t="shared" si="1741"/>
        <v>Very Low</v>
      </c>
      <c r="X4453">
        <v>2140</v>
      </c>
      <c r="Y4453" t="str">
        <f t="shared" si="1742"/>
        <v>Low</v>
      </c>
      <c r="Z4453" t="s">
        <v>19130</v>
      </c>
      <c r="AA4453">
        <v>2</v>
      </c>
      <c r="AB4453" t="str">
        <f t="shared" si="1743"/>
        <v>Duo/Trio Poster</v>
      </c>
      <c r="AC4453" t="s">
        <v>21086</v>
      </c>
      <c r="AD4453" t="s">
        <v>21087</v>
      </c>
      <c r="AE4453">
        <v>41</v>
      </c>
      <c r="AF4453" t="str">
        <f t="shared" si="1744"/>
        <v>Very Low</v>
      </c>
      <c r="AG4453" t="s">
        <v>9</v>
      </c>
      <c r="AH4453" t="s">
        <v>28</v>
      </c>
      <c r="AI4453" t="s">
        <v>66</v>
      </c>
      <c r="AJ4453" t="str">
        <f t="shared" si="1745"/>
        <v>Family</v>
      </c>
      <c r="AK4453">
        <v>1455000</v>
      </c>
      <c r="AL4453" t="str">
        <f t="shared" si="1746"/>
        <v>Low Budget</v>
      </c>
      <c r="AM4453">
        <v>1968</v>
      </c>
      <c r="AN4453">
        <f t="shared" si="1747"/>
        <v>57</v>
      </c>
      <c r="AO4453" t="str">
        <f t="shared" si="1748"/>
        <v>Old Classic</v>
      </c>
      <c r="AP4453">
        <v>423</v>
      </c>
      <c r="AQ4453" t="str">
        <f t="shared" si="1749"/>
        <v>Very Low</v>
      </c>
      <c r="AR4453">
        <v>5.5</v>
      </c>
      <c r="AS4453" t="str">
        <f t="shared" si="1750"/>
        <v>Below Average</v>
      </c>
      <c r="AT4453">
        <v>2.35</v>
      </c>
      <c r="AU4453" t="str">
        <f t="shared" si="1751"/>
        <v>Cinematic Widescreen</v>
      </c>
      <c r="AV4453">
        <v>209</v>
      </c>
      <c r="AW4453" t="str">
        <f t="shared" si="1752"/>
        <v>Very Low</v>
      </c>
    </row>
    <row r="4454" spans="1:49" x14ac:dyDescent="0.3">
      <c r="A4454" t="s">
        <v>0</v>
      </c>
      <c r="B4454" t="s">
        <v>21088</v>
      </c>
      <c r="C4454">
        <v>60</v>
      </c>
      <c r="D4454" t="str">
        <f t="shared" si="1732"/>
        <v>Low</v>
      </c>
      <c r="E4454">
        <v>94</v>
      </c>
      <c r="F4454" t="str">
        <f t="shared" si="1733"/>
        <v>1h 34m</v>
      </c>
      <c r="G4454" t="str">
        <f t="shared" si="1734"/>
        <v>Standard Movie</v>
      </c>
      <c r="H4454">
        <v>87</v>
      </c>
      <c r="I4454" t="str">
        <f t="shared" si="1735"/>
        <v>Very Low</v>
      </c>
      <c r="J4454">
        <v>37</v>
      </c>
      <c r="K4454" t="str">
        <f t="shared" si="1736"/>
        <v>Very Low</v>
      </c>
      <c r="L4454" t="s">
        <v>21089</v>
      </c>
      <c r="M4454">
        <v>87</v>
      </c>
      <c r="N4454" t="str">
        <f t="shared" si="1737"/>
        <v>Low</v>
      </c>
      <c r="O4454">
        <v>36830</v>
      </c>
      <c r="P4454" t="str">
        <f t="shared" si="1738"/>
        <v>Flop</v>
      </c>
      <c r="Q4454" t="s">
        <v>21090</v>
      </c>
      <c r="R4454" t="str">
        <f t="shared" si="1739"/>
        <v>Adventure</v>
      </c>
      <c r="S4454">
        <f t="shared" si="1740"/>
        <v>3</v>
      </c>
      <c r="T4454" t="s">
        <v>21088</v>
      </c>
      <c r="U4454" t="s">
        <v>21091</v>
      </c>
      <c r="V4454">
        <v>3291</v>
      </c>
      <c r="W4454" t="str">
        <f t="shared" si="1741"/>
        <v>Very Low</v>
      </c>
      <c r="X4454">
        <v>256</v>
      </c>
      <c r="Y4454" t="str">
        <f t="shared" si="1742"/>
        <v>Very Low</v>
      </c>
      <c r="Z4454" t="s">
        <v>21092</v>
      </c>
      <c r="AA4454">
        <v>0</v>
      </c>
      <c r="AB4454" t="str">
        <f t="shared" si="1743"/>
        <v>Symbolic Poster</v>
      </c>
      <c r="AC4454" t="s">
        <v>21093</v>
      </c>
      <c r="AD4454" t="s">
        <v>21094</v>
      </c>
      <c r="AE4454">
        <v>63</v>
      </c>
      <c r="AF4454" t="str">
        <f t="shared" si="1744"/>
        <v>Very Low</v>
      </c>
      <c r="AG4454" t="s">
        <v>9</v>
      </c>
      <c r="AH4454" t="s">
        <v>28</v>
      </c>
      <c r="AI4454" t="s">
        <v>11</v>
      </c>
      <c r="AJ4454" t="str">
        <f t="shared" si="1745"/>
        <v>Teen</v>
      </c>
      <c r="AK4454">
        <v>1400000</v>
      </c>
      <c r="AL4454" t="str">
        <f t="shared" si="1746"/>
        <v>Low Budget</v>
      </c>
      <c r="AM4454">
        <v>2004</v>
      </c>
      <c r="AN4454">
        <f t="shared" si="1747"/>
        <v>21</v>
      </c>
      <c r="AO4454" t="str">
        <f t="shared" si="1748"/>
        <v>Old Classic</v>
      </c>
      <c r="AP4454">
        <v>70</v>
      </c>
      <c r="AQ4454" t="str">
        <f t="shared" si="1749"/>
        <v>Very Low</v>
      </c>
      <c r="AR4454">
        <v>6.6</v>
      </c>
      <c r="AS4454" t="str">
        <f t="shared" si="1750"/>
        <v>Average</v>
      </c>
      <c r="AT4454">
        <v>1.85</v>
      </c>
      <c r="AU4454" t="str">
        <f t="shared" si="1751"/>
        <v>HDTV / Widescreen</v>
      </c>
      <c r="AV4454">
        <v>400</v>
      </c>
      <c r="AW4454" t="str">
        <f t="shared" si="1752"/>
        <v>Very Low</v>
      </c>
    </row>
    <row r="4455" spans="1:49" x14ac:dyDescent="0.3">
      <c r="A4455" t="s">
        <v>0</v>
      </c>
      <c r="B4455" t="s">
        <v>21095</v>
      </c>
      <c r="C4455">
        <v>9</v>
      </c>
      <c r="D4455" t="str">
        <f t="shared" si="1732"/>
        <v>Very Low</v>
      </c>
      <c r="E4455">
        <v>101</v>
      </c>
      <c r="F4455" t="str">
        <f t="shared" si="1733"/>
        <v>1h 41m</v>
      </c>
      <c r="G4455" t="str">
        <f t="shared" si="1734"/>
        <v>Standard Movie</v>
      </c>
      <c r="H4455">
        <v>20</v>
      </c>
      <c r="I4455" t="str">
        <f t="shared" si="1735"/>
        <v>Very Low</v>
      </c>
      <c r="J4455">
        <v>256</v>
      </c>
      <c r="K4455" t="str">
        <f t="shared" si="1736"/>
        <v>Very Low</v>
      </c>
      <c r="L4455" t="s">
        <v>21096</v>
      </c>
      <c r="M4455">
        <v>1000</v>
      </c>
      <c r="N4455" t="str">
        <f t="shared" si="1737"/>
        <v>Low</v>
      </c>
      <c r="O4455">
        <f t="shared" ref="O4455:O4456" si="1758">O4454</f>
        <v>36830</v>
      </c>
      <c r="P4455" t="str">
        <f t="shared" si="1738"/>
        <v>Flop</v>
      </c>
      <c r="Q4455" t="s">
        <v>3380</v>
      </c>
      <c r="R4455" t="str">
        <f t="shared" si="1739"/>
        <v>Drama</v>
      </c>
      <c r="S4455">
        <f t="shared" si="1740"/>
        <v>1</v>
      </c>
      <c r="T4455" t="s">
        <v>3727</v>
      </c>
      <c r="U4455" t="s">
        <v>21097</v>
      </c>
      <c r="V4455">
        <v>162</v>
      </c>
      <c r="W4455" t="str">
        <f t="shared" si="1741"/>
        <v>Very Low</v>
      </c>
      <c r="X4455">
        <v>2419</v>
      </c>
      <c r="Y4455" t="str">
        <f t="shared" si="1742"/>
        <v>Low</v>
      </c>
      <c r="Z4455" t="s">
        <v>21098</v>
      </c>
      <c r="AA4455">
        <f t="shared" ref="AA4455:AC4455" si="1759">AA4454</f>
        <v>0</v>
      </c>
      <c r="AB4455" t="str">
        <f t="shared" si="1743"/>
        <v>Symbolic Poster</v>
      </c>
      <c r="AC4455" t="str">
        <f t="shared" si="1759"/>
        <v>boat|director|loch ness|loch ness monster|monster</v>
      </c>
      <c r="AD4455" t="s">
        <v>21099</v>
      </c>
      <c r="AE4455">
        <v>8</v>
      </c>
      <c r="AF4455" t="str">
        <f t="shared" si="1744"/>
        <v>Very Low</v>
      </c>
      <c r="AG4455" t="s">
        <v>9</v>
      </c>
      <c r="AH4455" t="s">
        <v>10</v>
      </c>
      <c r="AI4455" t="s">
        <v>66</v>
      </c>
      <c r="AJ4455" t="str">
        <f t="shared" si="1745"/>
        <v>Family</v>
      </c>
      <c r="AK4455">
        <v>2000000</v>
      </c>
      <c r="AL4455" t="str">
        <f t="shared" si="1746"/>
        <v>Low Budget</v>
      </c>
      <c r="AM4455">
        <v>2016</v>
      </c>
      <c r="AN4455">
        <f t="shared" si="1747"/>
        <v>9</v>
      </c>
      <c r="AO4455" t="str">
        <f t="shared" si="1748"/>
        <v>Modern Classic</v>
      </c>
      <c r="AP4455">
        <v>301</v>
      </c>
      <c r="AQ4455" t="str">
        <f t="shared" si="1749"/>
        <v>Very Low</v>
      </c>
      <c r="AR4455">
        <v>4.8</v>
      </c>
      <c r="AS4455" t="str">
        <f t="shared" si="1750"/>
        <v>Poor</v>
      </c>
      <c r="AT4455">
        <v>2.35</v>
      </c>
      <c r="AU4455" t="str">
        <f t="shared" si="1751"/>
        <v>Cinematic Widescreen</v>
      </c>
      <c r="AV4455">
        <v>724</v>
      </c>
      <c r="AW4455" t="str">
        <f t="shared" si="1752"/>
        <v>Very Low</v>
      </c>
    </row>
    <row r="4456" spans="1:49" x14ac:dyDescent="0.3">
      <c r="A4456" t="s">
        <v>0</v>
      </c>
      <c r="B4456" t="s">
        <v>17144</v>
      </c>
      <c r="C4456">
        <v>63</v>
      </c>
      <c r="D4456" t="str">
        <f t="shared" si="1732"/>
        <v>Low</v>
      </c>
      <c r="E4456">
        <v>99</v>
      </c>
      <c r="F4456" t="str">
        <f t="shared" si="1733"/>
        <v>1h 39m</v>
      </c>
      <c r="G4456" t="str">
        <f t="shared" si="1734"/>
        <v>Standard Movie</v>
      </c>
      <c r="H4456">
        <v>10</v>
      </c>
      <c r="I4456" t="str">
        <f t="shared" si="1735"/>
        <v>Very Low</v>
      </c>
      <c r="J4456">
        <v>295</v>
      </c>
      <c r="K4456" t="str">
        <f t="shared" si="1736"/>
        <v>Very Low</v>
      </c>
      <c r="L4456" t="s">
        <v>21100</v>
      </c>
      <c r="M4456">
        <v>756</v>
      </c>
      <c r="N4456" t="str">
        <f t="shared" si="1737"/>
        <v>Low</v>
      </c>
      <c r="O4456">
        <f t="shared" si="1758"/>
        <v>36830</v>
      </c>
      <c r="P4456" t="str">
        <f t="shared" si="1738"/>
        <v>Flop</v>
      </c>
      <c r="Q4456" t="s">
        <v>5515</v>
      </c>
      <c r="R4456" t="str">
        <f t="shared" si="1739"/>
        <v>Horror</v>
      </c>
      <c r="S4456">
        <f t="shared" si="1740"/>
        <v>2</v>
      </c>
      <c r="T4456" t="s">
        <v>21101</v>
      </c>
      <c r="U4456" t="s">
        <v>21102</v>
      </c>
      <c r="V4456">
        <v>4948</v>
      </c>
      <c r="W4456" t="str">
        <f t="shared" si="1741"/>
        <v>Very Low</v>
      </c>
      <c r="X4456">
        <v>2072</v>
      </c>
      <c r="Y4456" t="str">
        <f t="shared" si="1742"/>
        <v>Low</v>
      </c>
      <c r="Z4456" t="s">
        <v>21103</v>
      </c>
      <c r="AA4456">
        <v>0</v>
      </c>
      <c r="AB4456" t="str">
        <f t="shared" si="1743"/>
        <v>Symbolic Poster</v>
      </c>
      <c r="AC4456" t="s">
        <v>21104</v>
      </c>
      <c r="AD4456" t="s">
        <v>21105</v>
      </c>
      <c r="AE4456">
        <v>33</v>
      </c>
      <c r="AF4456" t="str">
        <f t="shared" si="1744"/>
        <v>Very Low</v>
      </c>
      <c r="AG4456" t="s">
        <v>9</v>
      </c>
      <c r="AH4456" t="s">
        <v>239</v>
      </c>
      <c r="AI4456" t="str">
        <f>AI4455</f>
        <v>PG</v>
      </c>
      <c r="AJ4456" t="str">
        <f t="shared" si="1745"/>
        <v>Family</v>
      </c>
      <c r="AK4456">
        <v>3150000</v>
      </c>
      <c r="AL4456" t="str">
        <f t="shared" si="1746"/>
        <v>Low Budget</v>
      </c>
      <c r="AM4456">
        <v>2014</v>
      </c>
      <c r="AN4456">
        <f t="shared" si="1747"/>
        <v>11</v>
      </c>
      <c r="AO4456" t="str">
        <f t="shared" si="1748"/>
        <v>Modern Classic</v>
      </c>
      <c r="AP4456">
        <v>382</v>
      </c>
      <c r="AQ4456" t="str">
        <f t="shared" si="1749"/>
        <v>Very Low</v>
      </c>
      <c r="AR4456">
        <v>5.5</v>
      </c>
      <c r="AS4456" t="str">
        <f t="shared" si="1750"/>
        <v>Below Average</v>
      </c>
      <c r="AT4456">
        <v>2.35</v>
      </c>
      <c r="AU4456" t="str">
        <f t="shared" si="1751"/>
        <v>Cinematic Widescreen</v>
      </c>
      <c r="AV4456">
        <v>969</v>
      </c>
      <c r="AW4456" t="str">
        <f t="shared" si="1752"/>
        <v>Very Low</v>
      </c>
    </row>
    <row r="4457" spans="1:49" x14ac:dyDescent="0.3">
      <c r="A4457" t="s">
        <v>0</v>
      </c>
      <c r="B4457" t="s">
        <v>97</v>
      </c>
      <c r="C4457">
        <v>92</v>
      </c>
      <c r="D4457" t="str">
        <f t="shared" si="1732"/>
        <v>Low</v>
      </c>
      <c r="E4457">
        <v>76</v>
      </c>
      <c r="F4457" t="str">
        <f t="shared" si="1733"/>
        <v>1h 16m</v>
      </c>
      <c r="G4457" t="str">
        <f t="shared" si="1734"/>
        <v>Featurette</v>
      </c>
      <c r="H4457">
        <v>412</v>
      </c>
      <c r="I4457" t="str">
        <f t="shared" si="1735"/>
        <v>Very Low</v>
      </c>
      <c r="J4457">
        <v>3</v>
      </c>
      <c r="K4457" t="str">
        <f t="shared" si="1736"/>
        <v>Very Low</v>
      </c>
      <c r="L4457" t="s">
        <v>21106</v>
      </c>
      <c r="M4457">
        <v>412</v>
      </c>
      <c r="N4457" t="str">
        <f t="shared" si="1737"/>
        <v>Low</v>
      </c>
      <c r="O4457">
        <v>231186</v>
      </c>
      <c r="P4457" t="str">
        <f t="shared" si="1738"/>
        <v>Flop</v>
      </c>
      <c r="Q4457" t="s">
        <v>5591</v>
      </c>
      <c r="R4457" t="str">
        <f t="shared" si="1739"/>
        <v>Crime</v>
      </c>
      <c r="S4457">
        <f t="shared" si="1740"/>
        <v>3</v>
      </c>
      <c r="T4457" t="s">
        <v>97</v>
      </c>
      <c r="U4457" t="s">
        <v>21107</v>
      </c>
      <c r="V4457">
        <v>2082</v>
      </c>
      <c r="W4457" t="str">
        <f t="shared" si="1741"/>
        <v>Very Low</v>
      </c>
      <c r="X4457">
        <v>421</v>
      </c>
      <c r="Y4457" t="str">
        <f t="shared" si="1742"/>
        <v>Very Low</v>
      </c>
      <c r="Z4457" t="s">
        <v>21108</v>
      </c>
      <c r="AA4457">
        <v>0</v>
      </c>
      <c r="AB4457" t="str">
        <f t="shared" si="1743"/>
        <v>Symbolic Poster</v>
      </c>
      <c r="AC4457" t="s">
        <v>21109</v>
      </c>
      <c r="AD4457" t="s">
        <v>21110</v>
      </c>
      <c r="AE4457">
        <v>16</v>
      </c>
      <c r="AF4457" t="str">
        <f t="shared" si="1744"/>
        <v>Very Low</v>
      </c>
      <c r="AG4457" t="s">
        <v>1435</v>
      </c>
      <c r="AH4457" t="s">
        <v>1436</v>
      </c>
      <c r="AI4457" t="s">
        <v>556</v>
      </c>
      <c r="AJ4457" t="str">
        <f t="shared" si="1745"/>
        <v>Adult</v>
      </c>
      <c r="AK4457">
        <f>AK4456</f>
        <v>3150000</v>
      </c>
      <c r="AL4457" t="str">
        <f t="shared" si="1746"/>
        <v>Low Budget</v>
      </c>
      <c r="AM4457">
        <v>2014</v>
      </c>
      <c r="AN4457">
        <f t="shared" si="1747"/>
        <v>11</v>
      </c>
      <c r="AO4457" t="str">
        <f t="shared" si="1748"/>
        <v>Modern Classic</v>
      </c>
      <c r="AP4457">
        <v>4</v>
      </c>
      <c r="AQ4457" t="str">
        <f t="shared" si="1749"/>
        <v>Very Low</v>
      </c>
      <c r="AR4457">
        <v>6.3</v>
      </c>
      <c r="AS4457" t="str">
        <f t="shared" si="1750"/>
        <v>Average</v>
      </c>
      <c r="AT4457">
        <v>1.33</v>
      </c>
      <c r="AU4457" t="str">
        <f t="shared" si="1751"/>
        <v>Classic</v>
      </c>
      <c r="AV4457">
        <v>389</v>
      </c>
      <c r="AW4457" t="str">
        <f t="shared" si="1752"/>
        <v>Very Low</v>
      </c>
    </row>
    <row r="4458" spans="1:49" x14ac:dyDescent="0.3">
      <c r="A4458" t="s">
        <v>0</v>
      </c>
      <c r="B4458" t="s">
        <v>21111</v>
      </c>
      <c r="C4458">
        <v>4</v>
      </c>
      <c r="D4458" t="str">
        <f t="shared" si="1732"/>
        <v>Very Low</v>
      </c>
      <c r="E4458">
        <v>91</v>
      </c>
      <c r="F4458" t="str">
        <f t="shared" si="1733"/>
        <v>1h 31m</v>
      </c>
      <c r="G4458" t="str">
        <f t="shared" si="1734"/>
        <v>Standard Movie</v>
      </c>
      <c r="H4458">
        <v>58</v>
      </c>
      <c r="I4458" t="str">
        <f t="shared" si="1735"/>
        <v>Very Low</v>
      </c>
      <c r="J4458">
        <v>69</v>
      </c>
      <c r="K4458" t="str">
        <f t="shared" si="1736"/>
        <v>Very Low</v>
      </c>
      <c r="L4458" t="s">
        <v>21112</v>
      </c>
      <c r="M4458">
        <v>847</v>
      </c>
      <c r="N4458" t="str">
        <f t="shared" si="1737"/>
        <v>Low</v>
      </c>
      <c r="O4458">
        <f t="shared" ref="O4458:O4459" si="1760">O4457</f>
        <v>231186</v>
      </c>
      <c r="P4458" t="str">
        <f t="shared" si="1738"/>
        <v>Flop</v>
      </c>
      <c r="Q4458" t="s">
        <v>5515</v>
      </c>
      <c r="R4458" t="str">
        <f t="shared" si="1739"/>
        <v>Horror</v>
      </c>
      <c r="S4458">
        <f t="shared" si="1740"/>
        <v>2</v>
      </c>
      <c r="T4458" t="s">
        <v>4465</v>
      </c>
      <c r="U4458" t="s">
        <v>21113</v>
      </c>
      <c r="V4458">
        <v>330</v>
      </c>
      <c r="W4458" t="str">
        <f t="shared" si="1741"/>
        <v>Very Low</v>
      </c>
      <c r="X4458">
        <v>1159</v>
      </c>
      <c r="Y4458" t="str">
        <f t="shared" si="1742"/>
        <v>Low</v>
      </c>
      <c r="Z4458" t="s">
        <v>21114</v>
      </c>
      <c r="AA4458">
        <v>0</v>
      </c>
      <c r="AB4458" t="str">
        <f t="shared" si="1743"/>
        <v>Symbolic Poster</v>
      </c>
      <c r="AC4458" t="s">
        <v>21115</v>
      </c>
      <c r="AD4458" t="s">
        <v>21116</v>
      </c>
      <c r="AE4458">
        <v>6</v>
      </c>
      <c r="AF4458" t="str">
        <f t="shared" si="1744"/>
        <v>Very Low</v>
      </c>
      <c r="AG4458" t="s">
        <v>9</v>
      </c>
      <c r="AH4458" t="s">
        <v>10</v>
      </c>
      <c r="AI4458" t="s">
        <v>556</v>
      </c>
      <c r="AJ4458" t="str">
        <f t="shared" si="1745"/>
        <v>Adult</v>
      </c>
      <c r="AK4458">
        <v>1400000</v>
      </c>
      <c r="AL4458" t="str">
        <f t="shared" si="1746"/>
        <v>Low Budget</v>
      </c>
      <c r="AM4458">
        <v>2014</v>
      </c>
      <c r="AN4458">
        <f t="shared" si="1747"/>
        <v>11</v>
      </c>
      <c r="AO4458" t="str">
        <f t="shared" si="1748"/>
        <v>Modern Classic</v>
      </c>
      <c r="AP4458">
        <v>147</v>
      </c>
      <c r="AQ4458" t="str">
        <f t="shared" si="1749"/>
        <v>Very Low</v>
      </c>
      <c r="AR4458">
        <v>6.9</v>
      </c>
      <c r="AS4458" t="str">
        <f t="shared" si="1750"/>
        <v>Average</v>
      </c>
      <c r="AT4458">
        <f>AT4457</f>
        <v>1.33</v>
      </c>
      <c r="AU4458" t="str">
        <f t="shared" si="1751"/>
        <v>Classic</v>
      </c>
      <c r="AV4458">
        <v>223</v>
      </c>
      <c r="AW4458" t="str">
        <f t="shared" si="1752"/>
        <v>Very Low</v>
      </c>
    </row>
    <row r="4459" spans="1:49" x14ac:dyDescent="0.3">
      <c r="A4459" t="s">
        <v>0</v>
      </c>
      <c r="B4459" t="s">
        <v>21117</v>
      </c>
      <c r="C4459">
        <v>53</v>
      </c>
      <c r="D4459" t="str">
        <f t="shared" si="1732"/>
        <v>Low</v>
      </c>
      <c r="E4459">
        <v>105</v>
      </c>
      <c r="F4459" t="str">
        <f t="shared" si="1733"/>
        <v>1h 45m</v>
      </c>
      <c r="G4459" t="str">
        <f t="shared" si="1734"/>
        <v>Standard Movie</v>
      </c>
      <c r="H4459">
        <v>7</v>
      </c>
      <c r="I4459" t="str">
        <f t="shared" si="1735"/>
        <v>Very Low</v>
      </c>
      <c r="J4459">
        <v>356</v>
      </c>
      <c r="K4459" t="str">
        <f t="shared" si="1736"/>
        <v>Very Low</v>
      </c>
      <c r="L4459" t="s">
        <v>19695</v>
      </c>
      <c r="M4459">
        <v>1000</v>
      </c>
      <c r="N4459" t="str">
        <f t="shared" si="1737"/>
        <v>Low</v>
      </c>
      <c r="O4459">
        <f t="shared" si="1760"/>
        <v>231186</v>
      </c>
      <c r="P4459" t="str">
        <f t="shared" si="1738"/>
        <v>Flop</v>
      </c>
      <c r="Q4459" t="s">
        <v>2329</v>
      </c>
      <c r="R4459" t="str">
        <f t="shared" si="1739"/>
        <v>Adventure</v>
      </c>
      <c r="S4459">
        <f t="shared" si="1740"/>
        <v>3</v>
      </c>
      <c r="T4459" t="s">
        <v>21118</v>
      </c>
      <c r="U4459" t="s">
        <v>21119</v>
      </c>
      <c r="V4459">
        <v>22975</v>
      </c>
      <c r="W4459" t="str">
        <f t="shared" si="1741"/>
        <v>Low</v>
      </c>
      <c r="X4459">
        <v>2658</v>
      </c>
      <c r="Y4459" t="str">
        <f t="shared" si="1742"/>
        <v>Low</v>
      </c>
      <c r="Z4459" t="s">
        <v>21120</v>
      </c>
      <c r="AA4459">
        <v>1</v>
      </c>
      <c r="AB4459" t="str">
        <f t="shared" si="1743"/>
        <v>Solo Star Poster</v>
      </c>
      <c r="AC4459" t="s">
        <v>21121</v>
      </c>
      <c r="AD4459" t="s">
        <v>21122</v>
      </c>
      <c r="AE4459">
        <v>155</v>
      </c>
      <c r="AF4459" t="str">
        <f t="shared" si="1744"/>
        <v>Very Low</v>
      </c>
      <c r="AG4459" t="s">
        <v>9</v>
      </c>
      <c r="AH4459" t="s">
        <v>10</v>
      </c>
      <c r="AI4459" t="s">
        <v>6007</v>
      </c>
      <c r="AJ4459" t="str">
        <f t="shared" si="1745"/>
        <v>Other/Unknown</v>
      </c>
      <c r="AK4459">
        <v>1377800</v>
      </c>
      <c r="AL4459" t="str">
        <f t="shared" si="1746"/>
        <v>Low Budget</v>
      </c>
      <c r="AM4459">
        <v>1966</v>
      </c>
      <c r="AN4459">
        <f t="shared" si="1747"/>
        <v>59</v>
      </c>
      <c r="AO4459" t="str">
        <f t="shared" si="1748"/>
        <v>Old Classic</v>
      </c>
      <c r="AP4459">
        <v>370</v>
      </c>
      <c r="AQ4459" t="str">
        <f t="shared" si="1749"/>
        <v>Very Low</v>
      </c>
      <c r="AR4459">
        <v>6.5</v>
      </c>
      <c r="AS4459" t="str">
        <f t="shared" si="1750"/>
        <v>Average</v>
      </c>
      <c r="AT4459">
        <v>1.85</v>
      </c>
      <c r="AU4459" t="str">
        <f t="shared" si="1751"/>
        <v>HDTV / Widescreen</v>
      </c>
      <c r="AV4459">
        <v>0</v>
      </c>
      <c r="AW4459" t="str">
        <f t="shared" si="1752"/>
        <v>Very Low</v>
      </c>
    </row>
    <row r="4460" spans="1:49" x14ac:dyDescent="0.3">
      <c r="A4460" t="s">
        <v>0</v>
      </c>
      <c r="B4460" t="s">
        <v>1265</v>
      </c>
      <c r="C4460">
        <v>116</v>
      </c>
      <c r="D4460" t="str">
        <f t="shared" si="1732"/>
        <v>Low</v>
      </c>
      <c r="E4460">
        <v>120</v>
      </c>
      <c r="F4460" t="str">
        <f t="shared" si="1733"/>
        <v>2h 0m</v>
      </c>
      <c r="G4460" t="str">
        <f t="shared" si="1734"/>
        <v>Standard Movie</v>
      </c>
      <c r="H4460">
        <v>0</v>
      </c>
      <c r="I4460" t="str">
        <f t="shared" si="1735"/>
        <v>Very Low</v>
      </c>
      <c r="J4460">
        <v>452</v>
      </c>
      <c r="K4460" t="str">
        <f t="shared" si="1736"/>
        <v>Very Low</v>
      </c>
      <c r="L4460" t="s">
        <v>657</v>
      </c>
      <c r="M4460">
        <v>26000</v>
      </c>
      <c r="N4460" t="str">
        <f t="shared" si="1737"/>
        <v>Medium</v>
      </c>
      <c r="O4460">
        <v>3650677</v>
      </c>
      <c r="P4460" t="str">
        <f t="shared" si="1738"/>
        <v>Flop</v>
      </c>
      <c r="Q4460" t="s">
        <v>980</v>
      </c>
      <c r="R4460" t="str">
        <f t="shared" si="1739"/>
        <v>Comedy</v>
      </c>
      <c r="S4460">
        <f t="shared" si="1740"/>
        <v>2</v>
      </c>
      <c r="T4460" t="s">
        <v>306</v>
      </c>
      <c r="U4460" t="s">
        <v>21123</v>
      </c>
      <c r="V4460">
        <v>414976</v>
      </c>
      <c r="W4460" t="str">
        <f t="shared" si="1741"/>
        <v>High</v>
      </c>
      <c r="X4460">
        <v>28294</v>
      </c>
      <c r="Y4460" t="str">
        <f t="shared" si="1742"/>
        <v>Medium</v>
      </c>
      <c r="Z4460" t="s">
        <v>3419</v>
      </c>
      <c r="AA4460">
        <v>1</v>
      </c>
      <c r="AB4460" t="str">
        <f t="shared" si="1743"/>
        <v>Solo Star Poster</v>
      </c>
      <c r="AC4460" t="s">
        <v>21124</v>
      </c>
      <c r="AD4460" t="s">
        <v>21125</v>
      </c>
      <c r="AE4460">
        <v>523</v>
      </c>
      <c r="AF4460" t="str">
        <f t="shared" si="1744"/>
        <v>Low</v>
      </c>
      <c r="AG4460" t="s">
        <v>9</v>
      </c>
      <c r="AH4460" t="s">
        <v>28</v>
      </c>
      <c r="AI4460" t="s">
        <v>556</v>
      </c>
      <c r="AJ4460" t="str">
        <f t="shared" si="1745"/>
        <v>Adult</v>
      </c>
      <c r="AK4460">
        <v>960000</v>
      </c>
      <c r="AL4460" t="str">
        <f t="shared" si="1746"/>
        <v>Low Budget</v>
      </c>
      <c r="AM4460">
        <v>1998</v>
      </c>
      <c r="AN4460">
        <f t="shared" si="1747"/>
        <v>27</v>
      </c>
      <c r="AO4460" t="str">
        <f t="shared" si="1748"/>
        <v>Old Classic</v>
      </c>
      <c r="AP4460">
        <v>1000</v>
      </c>
      <c r="AQ4460" t="str">
        <f t="shared" si="1749"/>
        <v>Very Low</v>
      </c>
      <c r="AR4460">
        <v>8.1999999999999993</v>
      </c>
      <c r="AS4460" t="str">
        <f t="shared" si="1750"/>
        <v>Excellent</v>
      </c>
      <c r="AT4460">
        <v>1.85</v>
      </c>
      <c r="AU4460" t="str">
        <f t="shared" si="1751"/>
        <v>HDTV / Widescreen</v>
      </c>
      <c r="AV4460">
        <v>21000</v>
      </c>
      <c r="AW4460" t="str">
        <f t="shared" si="1752"/>
        <v>Medium</v>
      </c>
    </row>
    <row r="4461" spans="1:49" x14ac:dyDescent="0.3">
      <c r="A4461" t="s">
        <v>0</v>
      </c>
      <c r="B4461" t="s">
        <v>21126</v>
      </c>
      <c r="C4461">
        <f>C4460</f>
        <v>116</v>
      </c>
      <c r="D4461" t="str">
        <f t="shared" si="1732"/>
        <v>Low</v>
      </c>
      <c r="E4461">
        <v>105</v>
      </c>
      <c r="F4461" t="str">
        <f t="shared" si="1733"/>
        <v>1h 45m</v>
      </c>
      <c r="G4461" t="str">
        <f t="shared" si="1734"/>
        <v>Standard Movie</v>
      </c>
      <c r="H4461">
        <v>0</v>
      </c>
      <c r="I4461" t="str">
        <f t="shared" si="1735"/>
        <v>Very Low</v>
      </c>
      <c r="J4461">
        <v>467</v>
      </c>
      <c r="K4461" t="str">
        <f t="shared" si="1736"/>
        <v>Very Low</v>
      </c>
      <c r="L4461" t="s">
        <v>2254</v>
      </c>
      <c r="M4461">
        <v>883</v>
      </c>
      <c r="N4461" t="str">
        <f t="shared" si="1737"/>
        <v>Low</v>
      </c>
      <c r="O4461">
        <f t="shared" ref="O4461:O4462" si="1761">O4460</f>
        <v>3650677</v>
      </c>
      <c r="P4461" t="str">
        <f t="shared" si="1738"/>
        <v>Flop</v>
      </c>
      <c r="Q4461" t="s">
        <v>14982</v>
      </c>
      <c r="R4461" t="str">
        <f t="shared" si="1739"/>
        <v>Western</v>
      </c>
      <c r="S4461">
        <f t="shared" si="1740"/>
        <v>1</v>
      </c>
      <c r="T4461" t="s">
        <v>4516</v>
      </c>
      <c r="U4461" t="s">
        <v>21127</v>
      </c>
      <c r="V4461">
        <v>39</v>
      </c>
      <c r="W4461" t="str">
        <f t="shared" si="1741"/>
        <v>Very Low</v>
      </c>
      <c r="X4461">
        <v>3164</v>
      </c>
      <c r="Y4461" t="str">
        <f t="shared" si="1742"/>
        <v>Low</v>
      </c>
      <c r="Z4461" t="s">
        <v>4153</v>
      </c>
      <c r="AA4461">
        <v>0</v>
      </c>
      <c r="AB4461" t="str">
        <f t="shared" si="1743"/>
        <v>Symbolic Poster</v>
      </c>
      <c r="AC4461" t="str">
        <f>AC4460</f>
        <v>antique|cockney accent|hatchet|money|shotgun</v>
      </c>
      <c r="AD4461" t="s">
        <v>21128</v>
      </c>
      <c r="AE4461">
        <v>2</v>
      </c>
      <c r="AF4461" t="str">
        <f t="shared" si="1744"/>
        <v>Very Low</v>
      </c>
      <c r="AG4461" t="s">
        <v>9</v>
      </c>
      <c r="AH4461" t="s">
        <v>10</v>
      </c>
      <c r="AI4461" t="str">
        <f>AI4460</f>
        <v>R</v>
      </c>
      <c r="AJ4461" t="str">
        <f t="shared" si="1745"/>
        <v>Adult</v>
      </c>
      <c r="AK4461">
        <v>1250000</v>
      </c>
      <c r="AL4461" t="str">
        <f t="shared" si="1746"/>
        <v>Low Budget</v>
      </c>
      <c r="AM4461">
        <v>1982</v>
      </c>
      <c r="AN4461">
        <f t="shared" si="1747"/>
        <v>43</v>
      </c>
      <c r="AO4461" t="str">
        <f t="shared" si="1748"/>
        <v>Old Classic</v>
      </c>
      <c r="AP4461">
        <v>655</v>
      </c>
      <c r="AQ4461" t="str">
        <f t="shared" si="1749"/>
        <v>Very Low</v>
      </c>
      <c r="AR4461">
        <v>7.1</v>
      </c>
      <c r="AS4461" t="str">
        <f t="shared" si="1750"/>
        <v>Good</v>
      </c>
      <c r="AT4461">
        <f>AT4460</f>
        <v>1.85</v>
      </c>
      <c r="AU4461" t="str">
        <f t="shared" si="1751"/>
        <v>HDTV / Widescreen</v>
      </c>
      <c r="AV4461">
        <v>32</v>
      </c>
      <c r="AW4461" t="str">
        <f t="shared" si="1752"/>
        <v>Very Low</v>
      </c>
    </row>
    <row r="4462" spans="1:49" x14ac:dyDescent="0.3">
      <c r="A4462" t="s">
        <v>0</v>
      </c>
      <c r="B4462" t="str">
        <f>B4461</f>
        <v>Robert M. Young</v>
      </c>
      <c r="C4462">
        <v>13</v>
      </c>
      <c r="D4462" t="str">
        <f t="shared" si="1732"/>
        <v>Very Low</v>
      </c>
      <c r="E4462">
        <v>120</v>
      </c>
      <c r="F4462" t="str">
        <f t="shared" si="1733"/>
        <v>2h 0m</v>
      </c>
      <c r="G4462" t="str">
        <f t="shared" si="1734"/>
        <v>Standard Movie</v>
      </c>
      <c r="H4462">
        <f t="shared" ref="H4462:J4462" si="1762">H4461</f>
        <v>0</v>
      </c>
      <c r="I4462" t="str">
        <f t="shared" si="1735"/>
        <v>Very Low</v>
      </c>
      <c r="J4462">
        <f t="shared" si="1762"/>
        <v>467</v>
      </c>
      <c r="K4462" t="str">
        <f t="shared" si="1736"/>
        <v>Very Low</v>
      </c>
      <c r="L4462" t="s">
        <v>21129</v>
      </c>
      <c r="M4462">
        <v>416</v>
      </c>
      <c r="N4462" t="str">
        <f t="shared" si="1737"/>
        <v>Low</v>
      </c>
      <c r="O4462">
        <f t="shared" si="1761"/>
        <v>3650677</v>
      </c>
      <c r="P4462" t="str">
        <f t="shared" si="1738"/>
        <v>Flop</v>
      </c>
      <c r="Q4462" t="s">
        <v>21130</v>
      </c>
      <c r="R4462" t="str">
        <f t="shared" si="1739"/>
        <v>Action</v>
      </c>
      <c r="S4462">
        <f t="shared" si="1740"/>
        <v>4</v>
      </c>
      <c r="T4462" t="s">
        <v>12496</v>
      </c>
      <c r="U4462" t="s">
        <v>21131</v>
      </c>
      <c r="V4462">
        <v>3405</v>
      </c>
      <c r="W4462" t="str">
        <f t="shared" si="1741"/>
        <v>Very Low</v>
      </c>
      <c r="X4462">
        <v>416</v>
      </c>
      <c r="Y4462" t="str">
        <f t="shared" si="1742"/>
        <v>Very Low</v>
      </c>
      <c r="Z4462" t="str">
        <f>Z4461</f>
        <v>Ned Beatty</v>
      </c>
      <c r="AA4462">
        <v>0</v>
      </c>
      <c r="AB4462" t="str">
        <f t="shared" si="1743"/>
        <v>Symbolic Poster</v>
      </c>
      <c r="AC4462" t="s">
        <v>21132</v>
      </c>
      <c r="AD4462" t="s">
        <v>21133</v>
      </c>
      <c r="AE4462">
        <v>13</v>
      </c>
      <c r="AF4462" t="str">
        <f t="shared" si="1744"/>
        <v>Very Low</v>
      </c>
      <c r="AG4462" t="s">
        <v>9</v>
      </c>
      <c r="AH4462" t="s">
        <v>10</v>
      </c>
      <c r="AI4462" t="str">
        <f t="shared" ref="AI4462:AM4462" si="1763">AI4461</f>
        <v>R</v>
      </c>
      <c r="AJ4462" t="str">
        <f t="shared" si="1745"/>
        <v>Adult</v>
      </c>
      <c r="AK4462">
        <f t="shared" si="1763"/>
        <v>1250000</v>
      </c>
      <c r="AL4462" t="str">
        <f t="shared" si="1746"/>
        <v>Low Budget</v>
      </c>
      <c r="AM4462">
        <f t="shared" si="1763"/>
        <v>1982</v>
      </c>
      <c r="AN4462">
        <f t="shared" si="1747"/>
        <v>43</v>
      </c>
      <c r="AO4462" t="str">
        <f t="shared" si="1748"/>
        <v>Old Classic</v>
      </c>
      <c r="AP4462">
        <v>0</v>
      </c>
      <c r="AQ4462" t="str">
        <f t="shared" si="1749"/>
        <v>Very Low</v>
      </c>
      <c r="AR4462">
        <v>7.3</v>
      </c>
      <c r="AS4462" t="str">
        <f t="shared" si="1750"/>
        <v>Good</v>
      </c>
      <c r="AT4462">
        <v>4</v>
      </c>
      <c r="AU4462" t="str">
        <f t="shared" si="1751"/>
        <v>Ultra Widescreen</v>
      </c>
      <c r="AV4462">
        <v>533</v>
      </c>
      <c r="AW4462" t="str">
        <f t="shared" si="1752"/>
        <v>Very Low</v>
      </c>
    </row>
    <row r="4463" spans="1:49" x14ac:dyDescent="0.3">
      <c r="A4463" t="s">
        <v>0</v>
      </c>
      <c r="B4463" t="s">
        <v>16215</v>
      </c>
      <c r="C4463">
        <v>98</v>
      </c>
      <c r="D4463" t="str">
        <f t="shared" si="1732"/>
        <v>Low</v>
      </c>
      <c r="E4463">
        <v>105</v>
      </c>
      <c r="F4463" t="str">
        <f t="shared" si="1733"/>
        <v>1h 45m</v>
      </c>
      <c r="G4463" t="str">
        <f t="shared" si="1734"/>
        <v>Standard Movie</v>
      </c>
      <c r="H4463">
        <v>346</v>
      </c>
      <c r="I4463" t="str">
        <f t="shared" si="1735"/>
        <v>Very Low</v>
      </c>
      <c r="J4463">
        <v>141</v>
      </c>
      <c r="K4463" t="str">
        <f t="shared" si="1736"/>
        <v>Very Low</v>
      </c>
      <c r="L4463" t="s">
        <v>21134</v>
      </c>
      <c r="M4463">
        <v>280</v>
      </c>
      <c r="N4463" t="str">
        <f t="shared" si="1737"/>
        <v>Low</v>
      </c>
      <c r="O4463">
        <v>1647780</v>
      </c>
      <c r="P4463" t="str">
        <f t="shared" si="1738"/>
        <v>Flop</v>
      </c>
      <c r="Q4463" t="s">
        <v>3380</v>
      </c>
      <c r="R4463" t="str">
        <f t="shared" si="1739"/>
        <v>Drama</v>
      </c>
      <c r="S4463">
        <f t="shared" si="1740"/>
        <v>1</v>
      </c>
      <c r="T4463" t="s">
        <v>4376</v>
      </c>
      <c r="U4463" t="s">
        <v>21135</v>
      </c>
      <c r="V4463">
        <v>65951</v>
      </c>
      <c r="W4463" t="str">
        <f t="shared" si="1741"/>
        <v>Medium</v>
      </c>
      <c r="X4463">
        <v>821</v>
      </c>
      <c r="Y4463" t="str">
        <f t="shared" si="1742"/>
        <v>Very Low</v>
      </c>
      <c r="Z4463" t="s">
        <v>21136</v>
      </c>
      <c r="AA4463">
        <v>1</v>
      </c>
      <c r="AB4463" t="str">
        <f t="shared" si="1743"/>
        <v>Solo Star Poster</v>
      </c>
      <c r="AC4463" t="s">
        <v>21137</v>
      </c>
      <c r="AD4463" t="s">
        <v>21138</v>
      </c>
      <c r="AE4463">
        <v>258</v>
      </c>
      <c r="AF4463" t="str">
        <f t="shared" si="1744"/>
        <v>Very Low</v>
      </c>
      <c r="AG4463" t="s">
        <v>15749</v>
      </c>
      <c r="AH4463" t="s">
        <v>7682</v>
      </c>
      <c r="AI4463" t="s">
        <v>556</v>
      </c>
      <c r="AJ4463" t="str">
        <f t="shared" si="1745"/>
        <v>Adult</v>
      </c>
      <c r="AK4463">
        <v>1300000</v>
      </c>
      <c r="AL4463" t="str">
        <f t="shared" si="1746"/>
        <v>Low Budget</v>
      </c>
      <c r="AM4463">
        <v>1998</v>
      </c>
      <c r="AN4463">
        <f t="shared" si="1747"/>
        <v>27</v>
      </c>
      <c r="AO4463" t="str">
        <f t="shared" si="1748"/>
        <v>Old Classic</v>
      </c>
      <c r="AP4463">
        <v>278</v>
      </c>
      <c r="AQ4463" t="str">
        <f t="shared" si="1749"/>
        <v>Very Low</v>
      </c>
      <c r="AR4463">
        <v>8.1</v>
      </c>
      <c r="AS4463" t="str">
        <f t="shared" si="1750"/>
        <v>Excellent</v>
      </c>
      <c r="AT4463">
        <v>1.33</v>
      </c>
      <c r="AU4463" t="str">
        <f t="shared" si="1751"/>
        <v>Classic</v>
      </c>
      <c r="AV4463">
        <v>5000</v>
      </c>
      <c r="AW4463" t="str">
        <f t="shared" si="1752"/>
        <v>Low</v>
      </c>
    </row>
    <row r="4464" spans="1:49" x14ac:dyDescent="0.3">
      <c r="A4464" t="s">
        <v>0</v>
      </c>
      <c r="B4464" t="s">
        <v>243</v>
      </c>
      <c r="C4464">
        <v>43</v>
      </c>
      <c r="D4464" t="str">
        <f t="shared" si="1732"/>
        <v>Very Low</v>
      </c>
      <c r="E4464">
        <v>95</v>
      </c>
      <c r="F4464" t="str">
        <f t="shared" si="1733"/>
        <v>1h 35m</v>
      </c>
      <c r="G4464" t="str">
        <f t="shared" si="1734"/>
        <v>Standard Movie</v>
      </c>
      <c r="H4464">
        <v>12000</v>
      </c>
      <c r="I4464" t="str">
        <f t="shared" si="1735"/>
        <v>Medium</v>
      </c>
      <c r="J4464">
        <v>636</v>
      </c>
      <c r="K4464" t="str">
        <f t="shared" si="1736"/>
        <v>Very Low</v>
      </c>
      <c r="L4464" t="s">
        <v>1808</v>
      </c>
      <c r="M4464">
        <v>12000</v>
      </c>
      <c r="N4464" t="str">
        <f t="shared" si="1737"/>
        <v>Medium</v>
      </c>
      <c r="O4464">
        <v>695229</v>
      </c>
      <c r="P4464" t="str">
        <f t="shared" si="1738"/>
        <v>Flop</v>
      </c>
      <c r="Q4464" t="s">
        <v>2498</v>
      </c>
      <c r="R4464" t="str">
        <f t="shared" si="1739"/>
        <v>Comedy</v>
      </c>
      <c r="S4464">
        <f t="shared" si="1740"/>
        <v>2</v>
      </c>
      <c r="T4464" t="s">
        <v>243</v>
      </c>
      <c r="U4464" t="s">
        <v>21139</v>
      </c>
      <c r="V4464">
        <v>11369</v>
      </c>
      <c r="W4464" t="str">
        <f t="shared" si="1741"/>
        <v>Low</v>
      </c>
      <c r="X4464">
        <v>14420</v>
      </c>
      <c r="Y4464" t="str">
        <f t="shared" si="1742"/>
        <v>Medium</v>
      </c>
      <c r="Z4464" t="s">
        <v>6715</v>
      </c>
      <c r="AA4464">
        <v>1</v>
      </c>
      <c r="AB4464" t="str">
        <f t="shared" si="1743"/>
        <v>Solo Star Poster</v>
      </c>
      <c r="AC4464" t="s">
        <v>21140</v>
      </c>
      <c r="AD4464" t="s">
        <v>21141</v>
      </c>
      <c r="AE4464">
        <v>65</v>
      </c>
      <c r="AF4464" t="str">
        <f t="shared" si="1744"/>
        <v>Very Low</v>
      </c>
      <c r="AG4464" t="s">
        <v>9</v>
      </c>
      <c r="AH4464" t="s">
        <v>10</v>
      </c>
      <c r="AI4464" t="s">
        <v>556</v>
      </c>
      <c r="AJ4464" t="str">
        <f t="shared" si="1745"/>
        <v>Adult</v>
      </c>
      <c r="AK4464">
        <v>1300000</v>
      </c>
      <c r="AL4464" t="str">
        <f t="shared" si="1746"/>
        <v>Low Budget</v>
      </c>
      <c r="AM4464">
        <v>1996</v>
      </c>
      <c r="AN4464">
        <f t="shared" si="1747"/>
        <v>29</v>
      </c>
      <c r="AO4464" t="str">
        <f t="shared" si="1748"/>
        <v>Old Classic</v>
      </c>
      <c r="AP4464">
        <v>680</v>
      </c>
      <c r="AQ4464" t="str">
        <f t="shared" si="1749"/>
        <v>Very Low</v>
      </c>
      <c r="AR4464">
        <v>7.2</v>
      </c>
      <c r="AS4464" t="str">
        <f t="shared" si="1750"/>
        <v>Good</v>
      </c>
      <c r="AT4464">
        <v>1.85</v>
      </c>
      <c r="AU4464" t="str">
        <f t="shared" si="1751"/>
        <v>HDTV / Widescreen</v>
      </c>
      <c r="AV4464">
        <v>872</v>
      </c>
      <c r="AW4464" t="str">
        <f t="shared" si="1752"/>
        <v>Very Low</v>
      </c>
    </row>
    <row r="4465" spans="1:49" x14ac:dyDescent="0.3">
      <c r="A4465" t="s">
        <v>0</v>
      </c>
      <c r="B4465" t="s">
        <v>21142</v>
      </c>
      <c r="C4465">
        <v>15</v>
      </c>
      <c r="D4465" t="str">
        <f t="shared" si="1732"/>
        <v>Very Low</v>
      </c>
      <c r="E4465">
        <v>135</v>
      </c>
      <c r="F4465" t="str">
        <f t="shared" si="1733"/>
        <v>2h 15m</v>
      </c>
      <c r="G4465" t="str">
        <f t="shared" si="1734"/>
        <v>Long Movie</v>
      </c>
      <c r="H4465">
        <v>5</v>
      </c>
      <c r="I4465" t="str">
        <f t="shared" si="1735"/>
        <v>Very Low</v>
      </c>
      <c r="J4465">
        <v>5</v>
      </c>
      <c r="K4465" t="str">
        <f t="shared" si="1736"/>
        <v>Very Low</v>
      </c>
      <c r="L4465" t="s">
        <v>21143</v>
      </c>
      <c r="M4465">
        <v>51</v>
      </c>
      <c r="N4465" t="str">
        <f t="shared" si="1737"/>
        <v>Low</v>
      </c>
      <c r="O4465">
        <v>638951</v>
      </c>
      <c r="P4465" t="str">
        <f t="shared" si="1738"/>
        <v>Flop</v>
      </c>
      <c r="Q4465" t="s">
        <v>3380</v>
      </c>
      <c r="R4465" t="str">
        <f t="shared" si="1739"/>
        <v>Drama</v>
      </c>
      <c r="S4465">
        <f t="shared" si="1740"/>
        <v>1</v>
      </c>
      <c r="T4465" t="s">
        <v>21144</v>
      </c>
      <c r="U4465" t="s">
        <v>21145</v>
      </c>
      <c r="V4465">
        <v>775</v>
      </c>
      <c r="W4465" t="str">
        <f t="shared" si="1741"/>
        <v>Very Low</v>
      </c>
      <c r="X4465">
        <v>83</v>
      </c>
      <c r="Y4465" t="str">
        <f t="shared" si="1742"/>
        <v>Very Low</v>
      </c>
      <c r="Z4465" t="s">
        <v>21146</v>
      </c>
      <c r="AA4465">
        <v>2</v>
      </c>
      <c r="AB4465" t="str">
        <f t="shared" si="1743"/>
        <v>Duo/Trio Poster</v>
      </c>
      <c r="AC4465" t="s">
        <v>21147</v>
      </c>
      <c r="AD4465" t="s">
        <v>21148</v>
      </c>
      <c r="AE4465">
        <v>19</v>
      </c>
      <c r="AF4465" t="str">
        <f t="shared" si="1744"/>
        <v>Very Low</v>
      </c>
      <c r="AG4465" t="s">
        <v>21149</v>
      </c>
      <c r="AH4465" t="s">
        <v>10</v>
      </c>
      <c r="AI4465" t="s">
        <v>556</v>
      </c>
      <c r="AJ4465" t="str">
        <f t="shared" si="1745"/>
        <v>Adult</v>
      </c>
      <c r="AK4465">
        <v>1592000</v>
      </c>
      <c r="AL4465" t="str">
        <f t="shared" si="1746"/>
        <v>Low Budget</v>
      </c>
      <c r="AM4465">
        <v>2006</v>
      </c>
      <c r="AN4465">
        <f t="shared" si="1747"/>
        <v>19</v>
      </c>
      <c r="AO4465" t="str">
        <f t="shared" si="1748"/>
        <v>Old Classic</v>
      </c>
      <c r="AP4465">
        <v>24</v>
      </c>
      <c r="AQ4465" t="str">
        <f t="shared" si="1749"/>
        <v>Very Low</v>
      </c>
      <c r="AR4465">
        <v>7.4</v>
      </c>
      <c r="AS4465" t="str">
        <f t="shared" si="1750"/>
        <v>Good</v>
      </c>
      <c r="AT4465">
        <v>1.85</v>
      </c>
      <c r="AU4465" t="str">
        <f t="shared" si="1751"/>
        <v>HDTV / Widescreen</v>
      </c>
      <c r="AV4465">
        <v>100</v>
      </c>
      <c r="AW4465" t="str">
        <f t="shared" si="1752"/>
        <v>Very Low</v>
      </c>
    </row>
    <row r="4466" spans="1:49" x14ac:dyDescent="0.3">
      <c r="A4466" t="s">
        <v>0</v>
      </c>
      <c r="B4466" t="s">
        <v>21150</v>
      </c>
      <c r="C4466">
        <v>14</v>
      </c>
      <c r="D4466" t="str">
        <f t="shared" si="1732"/>
        <v>Very Low</v>
      </c>
      <c r="E4466">
        <v>105</v>
      </c>
      <c r="F4466" t="str">
        <f t="shared" si="1733"/>
        <v>1h 45m</v>
      </c>
      <c r="G4466" t="str">
        <f t="shared" si="1734"/>
        <v>Standard Movie</v>
      </c>
      <c r="H4466">
        <v>7</v>
      </c>
      <c r="I4466" t="str">
        <f t="shared" si="1735"/>
        <v>Very Low</v>
      </c>
      <c r="J4466">
        <v>548</v>
      </c>
      <c r="K4466" t="str">
        <f t="shared" si="1736"/>
        <v>Very Low</v>
      </c>
      <c r="L4466" t="s">
        <v>1317</v>
      </c>
      <c r="M4466">
        <v>2000</v>
      </c>
      <c r="N4466" t="str">
        <f t="shared" si="1737"/>
        <v>Low</v>
      </c>
      <c r="O4466">
        <v>609042</v>
      </c>
      <c r="P4466" t="str">
        <f t="shared" si="1738"/>
        <v>Flop</v>
      </c>
      <c r="Q4466" t="s">
        <v>3380</v>
      </c>
      <c r="R4466" t="str">
        <f t="shared" si="1739"/>
        <v>Drama</v>
      </c>
      <c r="S4466">
        <f t="shared" si="1740"/>
        <v>1</v>
      </c>
      <c r="T4466" t="s">
        <v>3904</v>
      </c>
      <c r="U4466" t="s">
        <v>21151</v>
      </c>
      <c r="V4466">
        <v>449</v>
      </c>
      <c r="W4466" t="str">
        <f t="shared" si="1741"/>
        <v>Very Low</v>
      </c>
      <c r="X4466">
        <v>3475</v>
      </c>
      <c r="Y4466" t="str">
        <f t="shared" si="1742"/>
        <v>Low</v>
      </c>
      <c r="Z4466" t="s">
        <v>3173</v>
      </c>
      <c r="AA4466">
        <v>2</v>
      </c>
      <c r="AB4466" t="str">
        <f t="shared" si="1743"/>
        <v>Duo/Trio Poster</v>
      </c>
      <c r="AC4466" t="s">
        <v>21152</v>
      </c>
      <c r="AD4466" t="s">
        <v>21153</v>
      </c>
      <c r="AE4466">
        <v>38</v>
      </c>
      <c r="AF4466" t="str">
        <f t="shared" si="1744"/>
        <v>Very Low</v>
      </c>
      <c r="AG4466" t="s">
        <v>9</v>
      </c>
      <c r="AH4466" t="s">
        <v>10</v>
      </c>
      <c r="AI4466" t="s">
        <v>66</v>
      </c>
      <c r="AJ4466" t="str">
        <f t="shared" si="1745"/>
        <v>Family</v>
      </c>
      <c r="AK4466">
        <v>1300000</v>
      </c>
      <c r="AL4466" t="str">
        <f t="shared" si="1746"/>
        <v>Low Budget</v>
      </c>
      <c r="AM4466">
        <v>1999</v>
      </c>
      <c r="AN4466">
        <f t="shared" si="1747"/>
        <v>26</v>
      </c>
      <c r="AO4466" t="str">
        <f t="shared" si="1748"/>
        <v>Old Classic</v>
      </c>
      <c r="AP4466">
        <v>783</v>
      </c>
      <c r="AQ4466" t="str">
        <f t="shared" si="1749"/>
        <v>Very Low</v>
      </c>
      <c r="AR4466">
        <v>6.5</v>
      </c>
      <c r="AS4466" t="str">
        <f t="shared" si="1750"/>
        <v>Average</v>
      </c>
      <c r="AT4466">
        <v>1.85</v>
      </c>
      <c r="AU4466" t="str">
        <f t="shared" si="1751"/>
        <v>HDTV / Widescreen</v>
      </c>
      <c r="AV4466">
        <v>117</v>
      </c>
      <c r="AW4466" t="str">
        <f t="shared" si="1752"/>
        <v>Very Low</v>
      </c>
    </row>
    <row r="4467" spans="1:49" x14ac:dyDescent="0.3">
      <c r="A4467" t="s">
        <v>0</v>
      </c>
      <c r="B4467" t="s">
        <v>21154</v>
      </c>
      <c r="C4467">
        <v>56</v>
      </c>
      <c r="D4467" t="str">
        <f t="shared" si="1732"/>
        <v>Low</v>
      </c>
      <c r="E4467">
        <v>83</v>
      </c>
      <c r="F4467" t="str">
        <f t="shared" si="1733"/>
        <v>1h 23m</v>
      </c>
      <c r="G4467" t="str">
        <f t="shared" si="1734"/>
        <v>Featurette</v>
      </c>
      <c r="H4467">
        <v>5</v>
      </c>
      <c r="I4467" t="str">
        <f t="shared" si="1735"/>
        <v>Very Low</v>
      </c>
      <c r="J4467">
        <v>98</v>
      </c>
      <c r="K4467" t="str">
        <f t="shared" si="1736"/>
        <v>Very Low</v>
      </c>
      <c r="L4467" t="s">
        <v>15744</v>
      </c>
      <c r="M4467">
        <v>413</v>
      </c>
      <c r="N4467" t="str">
        <f t="shared" si="1737"/>
        <v>Low</v>
      </c>
      <c r="O4467">
        <v>1521</v>
      </c>
      <c r="P4467" t="str">
        <f t="shared" si="1738"/>
        <v>Flop</v>
      </c>
      <c r="Q4467" t="s">
        <v>7550</v>
      </c>
      <c r="R4467" t="str">
        <f t="shared" si="1739"/>
        <v>Comedy</v>
      </c>
      <c r="S4467">
        <f t="shared" si="1740"/>
        <v>2</v>
      </c>
      <c r="T4467" t="s">
        <v>1026</v>
      </c>
      <c r="U4467" t="s">
        <v>21155</v>
      </c>
      <c r="V4467">
        <v>1231</v>
      </c>
      <c r="W4467" t="str">
        <f t="shared" si="1741"/>
        <v>Very Low</v>
      </c>
      <c r="X4467">
        <v>843</v>
      </c>
      <c r="Y4467" t="str">
        <f t="shared" si="1742"/>
        <v>Very Low</v>
      </c>
      <c r="Z4467" t="s">
        <v>20999</v>
      </c>
      <c r="AA4467">
        <v>0</v>
      </c>
      <c r="AB4467" t="str">
        <f t="shared" si="1743"/>
        <v>Symbolic Poster</v>
      </c>
      <c r="AC4467" t="s">
        <v>21156</v>
      </c>
      <c r="AD4467" t="s">
        <v>21157</v>
      </c>
      <c r="AE4467">
        <v>10</v>
      </c>
      <c r="AF4467" t="str">
        <f t="shared" si="1744"/>
        <v>Very Low</v>
      </c>
      <c r="AG4467" t="s">
        <v>9</v>
      </c>
      <c r="AH4467" t="s">
        <v>239</v>
      </c>
      <c r="AI4467" t="s">
        <v>4801</v>
      </c>
      <c r="AJ4467" t="str">
        <f t="shared" si="1745"/>
        <v>No Rating</v>
      </c>
      <c r="AK4467">
        <v>1500000</v>
      </c>
      <c r="AL4467" t="str">
        <f t="shared" si="1746"/>
        <v>Low Budget</v>
      </c>
      <c r="AM4467">
        <v>2012</v>
      </c>
      <c r="AN4467">
        <f t="shared" si="1747"/>
        <v>13</v>
      </c>
      <c r="AO4467" t="str">
        <f t="shared" si="1748"/>
        <v>Modern Classic</v>
      </c>
      <c r="AP4467">
        <v>197</v>
      </c>
      <c r="AQ4467" t="str">
        <f t="shared" si="1749"/>
        <v>Very Low</v>
      </c>
      <c r="AR4467">
        <v>5.7</v>
      </c>
      <c r="AS4467" t="str">
        <f t="shared" si="1750"/>
        <v>Below Average</v>
      </c>
      <c r="AT4467">
        <f>AT4466</f>
        <v>1.85</v>
      </c>
      <c r="AU4467" t="str">
        <f t="shared" si="1751"/>
        <v>HDTV / Widescreen</v>
      </c>
      <c r="AV4467">
        <v>932</v>
      </c>
      <c r="AW4467" t="str">
        <f t="shared" si="1752"/>
        <v>Very Low</v>
      </c>
    </row>
    <row r="4468" spans="1:49" x14ac:dyDescent="0.3">
      <c r="A4468" t="s">
        <v>0</v>
      </c>
      <c r="B4468" t="s">
        <v>4262</v>
      </c>
      <c r="C4468">
        <v>79</v>
      </c>
      <c r="D4468" t="str">
        <f t="shared" si="1732"/>
        <v>Low</v>
      </c>
      <c r="E4468">
        <v>111</v>
      </c>
      <c r="F4468" t="str">
        <f t="shared" si="1733"/>
        <v>1h 51m</v>
      </c>
      <c r="G4468" t="str">
        <f t="shared" si="1734"/>
        <v>Standard Movie</v>
      </c>
      <c r="H4468">
        <v>17</v>
      </c>
      <c r="I4468" t="str">
        <f t="shared" si="1735"/>
        <v>Very Low</v>
      </c>
      <c r="J4468">
        <v>652</v>
      </c>
      <c r="K4468" t="str">
        <f t="shared" si="1736"/>
        <v>Very Low</v>
      </c>
      <c r="L4468" t="s">
        <v>3623</v>
      </c>
      <c r="M4468">
        <v>13000</v>
      </c>
      <c r="N4468" t="str">
        <f t="shared" si="1737"/>
        <v>Medium</v>
      </c>
      <c r="O4468">
        <v>32940507</v>
      </c>
      <c r="P4468" t="str">
        <f t="shared" si="1738"/>
        <v>Average</v>
      </c>
      <c r="Q4468" t="s">
        <v>435</v>
      </c>
      <c r="R4468" t="str">
        <f t="shared" si="1739"/>
        <v>Action</v>
      </c>
      <c r="S4468">
        <f t="shared" si="1740"/>
        <v>4</v>
      </c>
      <c r="T4468" t="s">
        <v>948</v>
      </c>
      <c r="U4468" t="s">
        <v>4263</v>
      </c>
      <c r="V4468">
        <v>54316</v>
      </c>
      <c r="W4468" t="str">
        <f t="shared" si="1741"/>
        <v>Medium</v>
      </c>
      <c r="X4468">
        <v>16537</v>
      </c>
      <c r="Y4468" t="str">
        <f t="shared" si="1742"/>
        <v>Medium</v>
      </c>
      <c r="Z4468" t="s">
        <v>4264</v>
      </c>
      <c r="AA4468">
        <v>1</v>
      </c>
      <c r="AB4468" t="str">
        <f t="shared" si="1743"/>
        <v>Solo Star Poster</v>
      </c>
      <c r="AC4468" t="s">
        <v>4265</v>
      </c>
      <c r="AD4468" t="s">
        <v>4266</v>
      </c>
      <c r="AE4468">
        <v>127</v>
      </c>
      <c r="AF4468" t="str">
        <f t="shared" si="1744"/>
        <v>Very Low</v>
      </c>
      <c r="AG4468" t="s">
        <v>9</v>
      </c>
      <c r="AH4468" t="s">
        <v>10</v>
      </c>
      <c r="AI4468" t="s">
        <v>556</v>
      </c>
      <c r="AJ4468" t="str">
        <f t="shared" si="1745"/>
        <v>Adult</v>
      </c>
      <c r="AK4468">
        <v>60000000</v>
      </c>
      <c r="AL4468" t="str">
        <f t="shared" si="1746"/>
        <v>Medium Budget</v>
      </c>
      <c r="AM4468">
        <v>1998</v>
      </c>
      <c r="AN4468">
        <f t="shared" si="1747"/>
        <v>27</v>
      </c>
      <c r="AO4468" t="str">
        <f t="shared" si="1748"/>
        <v>Old Classic</v>
      </c>
      <c r="AP4468">
        <v>969</v>
      </c>
      <c r="AQ4468" t="str">
        <f t="shared" si="1749"/>
        <v>Very Low</v>
      </c>
      <c r="AR4468">
        <v>6.1</v>
      </c>
      <c r="AS4468" t="str">
        <f t="shared" si="1750"/>
        <v>Average</v>
      </c>
      <c r="AT4468">
        <v>2.35</v>
      </c>
      <c r="AU4468" t="str">
        <f t="shared" si="1751"/>
        <v>Cinematic Widescreen</v>
      </c>
      <c r="AV4468">
        <v>0</v>
      </c>
      <c r="AW4468" t="str">
        <f t="shared" si="1752"/>
        <v>Very Low</v>
      </c>
    </row>
    <row r="4469" spans="1:49" x14ac:dyDescent="0.3">
      <c r="A4469" t="s">
        <v>0</v>
      </c>
      <c r="B4469" t="str">
        <f>B4468</f>
        <v>Harold Becker</v>
      </c>
      <c r="C4469">
        <v>8</v>
      </c>
      <c r="D4469" t="str">
        <f t="shared" si="1732"/>
        <v>Very Low</v>
      </c>
      <c r="E4469">
        <v>60</v>
      </c>
      <c r="F4469" t="str">
        <f t="shared" si="1733"/>
        <v>1h 0m</v>
      </c>
      <c r="G4469" t="str">
        <f t="shared" si="1734"/>
        <v>Featurette</v>
      </c>
      <c r="H4469">
        <f>H4468</f>
        <v>17</v>
      </c>
      <c r="I4469" t="str">
        <f t="shared" si="1735"/>
        <v>Very Low</v>
      </c>
      <c r="J4469">
        <v>109</v>
      </c>
      <c r="K4469" t="str">
        <f t="shared" si="1736"/>
        <v>Very Low</v>
      </c>
      <c r="L4469" t="s">
        <v>21158</v>
      </c>
      <c r="M4469">
        <v>210</v>
      </c>
      <c r="N4469" t="str">
        <f t="shared" si="1737"/>
        <v>Low</v>
      </c>
      <c r="O4469">
        <f t="shared" ref="O4469:O4471" si="1764">O4468</f>
        <v>32940507</v>
      </c>
      <c r="P4469" t="str">
        <f t="shared" si="1738"/>
        <v>Average</v>
      </c>
      <c r="Q4469" t="s">
        <v>1820</v>
      </c>
      <c r="R4469" t="str">
        <f t="shared" si="1739"/>
        <v>Drama</v>
      </c>
      <c r="S4469">
        <f t="shared" si="1740"/>
        <v>2</v>
      </c>
      <c r="T4469" t="s">
        <v>3220</v>
      </c>
      <c r="U4469" t="s">
        <v>21159</v>
      </c>
      <c r="V4469">
        <v>6381</v>
      </c>
      <c r="W4469" t="str">
        <f t="shared" si="1741"/>
        <v>Very Low</v>
      </c>
      <c r="X4469">
        <v>611</v>
      </c>
      <c r="Y4469" t="str">
        <f t="shared" si="1742"/>
        <v>Very Low</v>
      </c>
      <c r="Z4469" t="s">
        <v>21160</v>
      </c>
      <c r="AA4469">
        <v>0</v>
      </c>
      <c r="AB4469" t="str">
        <f t="shared" si="1743"/>
        <v>Symbolic Poster</v>
      </c>
      <c r="AC4469" t="s">
        <v>21161</v>
      </c>
      <c r="AD4469" t="s">
        <v>21162</v>
      </c>
      <c r="AE4469">
        <v>79</v>
      </c>
      <c r="AF4469" t="str">
        <f t="shared" si="1744"/>
        <v>Very Low</v>
      </c>
      <c r="AG4469" t="s">
        <v>9</v>
      </c>
      <c r="AH4469" t="s">
        <v>10</v>
      </c>
      <c r="AI4469" t="str">
        <f>AI4468</f>
        <v>R</v>
      </c>
      <c r="AJ4469" t="str">
        <f t="shared" si="1745"/>
        <v>Adult</v>
      </c>
      <c r="AK4469">
        <v>5000000</v>
      </c>
      <c r="AL4469" t="str">
        <f t="shared" si="1746"/>
        <v>Low Budget</v>
      </c>
      <c r="AM4469">
        <f>AM4468</f>
        <v>1998</v>
      </c>
      <c r="AN4469">
        <f t="shared" si="1747"/>
        <v>27</v>
      </c>
      <c r="AO4469" t="str">
        <f t="shared" si="1748"/>
        <v>Old Classic</v>
      </c>
      <c r="AP4469">
        <v>121</v>
      </c>
      <c r="AQ4469" t="str">
        <f t="shared" si="1749"/>
        <v>Very Low</v>
      </c>
      <c r="AR4469">
        <v>7.7</v>
      </c>
      <c r="AS4469" t="str">
        <f t="shared" si="1750"/>
        <v>Good</v>
      </c>
      <c r="AT4469">
        <v>1.33</v>
      </c>
      <c r="AU4469" t="str">
        <f t="shared" si="1751"/>
        <v>Classic</v>
      </c>
      <c r="AV4469">
        <v>963</v>
      </c>
      <c r="AW4469" t="str">
        <f t="shared" si="1752"/>
        <v>Very Low</v>
      </c>
    </row>
    <row r="4470" spans="1:49" x14ac:dyDescent="0.3">
      <c r="A4470" t="s">
        <v>0</v>
      </c>
      <c r="B4470" t="s">
        <v>21163</v>
      </c>
      <c r="C4470">
        <v>16</v>
      </c>
      <c r="D4470" t="str">
        <f t="shared" si="1732"/>
        <v>Very Low</v>
      </c>
      <c r="E4470">
        <v>135</v>
      </c>
      <c r="F4470" t="str">
        <f t="shared" si="1733"/>
        <v>2h 15m</v>
      </c>
      <c r="G4470" t="str">
        <f t="shared" si="1734"/>
        <v>Long Movie</v>
      </c>
      <c r="H4470">
        <v>135</v>
      </c>
      <c r="I4470" t="str">
        <f t="shared" si="1735"/>
        <v>Very Low</v>
      </c>
      <c r="J4470">
        <v>0</v>
      </c>
      <c r="K4470" t="str">
        <f t="shared" si="1736"/>
        <v>Very Low</v>
      </c>
      <c r="L4470" t="s">
        <v>21164</v>
      </c>
      <c r="M4470">
        <v>0</v>
      </c>
      <c r="N4470" t="str">
        <f t="shared" si="1737"/>
        <v>Low</v>
      </c>
      <c r="O4470">
        <f t="shared" si="1764"/>
        <v>32940507</v>
      </c>
      <c r="P4470" t="str">
        <f t="shared" si="1738"/>
        <v>Average</v>
      </c>
      <c r="Q4470" t="s">
        <v>7207</v>
      </c>
      <c r="R4470" t="str">
        <f t="shared" si="1739"/>
        <v>Action</v>
      </c>
      <c r="S4470">
        <f t="shared" si="1740"/>
        <v>4</v>
      </c>
      <c r="T4470" t="s">
        <v>21165</v>
      </c>
      <c r="U4470" t="s">
        <v>21166</v>
      </c>
      <c r="V4470">
        <v>3144</v>
      </c>
      <c r="W4470" t="str">
        <f t="shared" si="1741"/>
        <v>Very Low</v>
      </c>
      <c r="X4470">
        <v>0</v>
      </c>
      <c r="Y4470" t="str">
        <f t="shared" si="1742"/>
        <v>Very Low</v>
      </c>
      <c r="Z4470" t="s">
        <v>21167</v>
      </c>
      <c r="AA4470">
        <v>1</v>
      </c>
      <c r="AB4470" t="str">
        <f t="shared" si="1743"/>
        <v>Solo Star Poster</v>
      </c>
      <c r="AC4470" t="s">
        <v>21168</v>
      </c>
      <c r="AD4470" t="s">
        <v>21169</v>
      </c>
      <c r="AE4470">
        <v>24</v>
      </c>
      <c r="AF4470" t="str">
        <f t="shared" si="1744"/>
        <v>Very Low</v>
      </c>
      <c r="AG4470" t="s">
        <v>9</v>
      </c>
      <c r="AH4470" t="s">
        <v>21170</v>
      </c>
      <c r="AI4470" t="s">
        <v>11</v>
      </c>
      <c r="AJ4470" t="str">
        <f t="shared" si="1745"/>
        <v>Teen</v>
      </c>
      <c r="AK4470">
        <v>1400000</v>
      </c>
      <c r="AL4470" t="str">
        <f t="shared" si="1746"/>
        <v>Low Budget</v>
      </c>
      <c r="AM4470">
        <v>2014</v>
      </c>
      <c r="AN4470">
        <f t="shared" si="1747"/>
        <v>11</v>
      </c>
      <c r="AO4470" t="str">
        <f t="shared" si="1748"/>
        <v>Modern Classic</v>
      </c>
      <c r="AP4470">
        <v>0</v>
      </c>
      <c r="AQ4470" t="str">
        <f t="shared" si="1749"/>
        <v>Very Low</v>
      </c>
      <c r="AR4470">
        <v>8.6999999999999993</v>
      </c>
      <c r="AS4470" t="str">
        <f t="shared" si="1750"/>
        <v>Excellent</v>
      </c>
      <c r="AT4470">
        <v>2.35</v>
      </c>
      <c r="AU4470" t="str">
        <f t="shared" si="1751"/>
        <v>Cinematic Widescreen</v>
      </c>
      <c r="AV4470">
        <v>0</v>
      </c>
      <c r="AW4470" t="str">
        <f t="shared" si="1752"/>
        <v>Very Low</v>
      </c>
    </row>
    <row r="4471" spans="1:49" x14ac:dyDescent="0.3">
      <c r="A4471" t="s">
        <v>0</v>
      </c>
      <c r="B4471" t="s">
        <v>21171</v>
      </c>
      <c r="C4471">
        <v>18</v>
      </c>
      <c r="D4471" t="str">
        <f t="shared" si="1732"/>
        <v>Very Low</v>
      </c>
      <c r="E4471">
        <v>88</v>
      </c>
      <c r="F4471" t="str">
        <f t="shared" si="1733"/>
        <v>1h 28m</v>
      </c>
      <c r="G4471" t="str">
        <f t="shared" si="1734"/>
        <v>Featurette</v>
      </c>
      <c r="H4471">
        <v>4</v>
      </c>
      <c r="I4471" t="str">
        <f t="shared" si="1735"/>
        <v>Very Low</v>
      </c>
      <c r="J4471">
        <v>13</v>
      </c>
      <c r="K4471" t="str">
        <f t="shared" si="1736"/>
        <v>Very Low</v>
      </c>
      <c r="L4471" t="s">
        <v>21172</v>
      </c>
      <c r="M4471">
        <v>232</v>
      </c>
      <c r="N4471" t="str">
        <f t="shared" si="1737"/>
        <v>Low</v>
      </c>
      <c r="O4471">
        <f t="shared" si="1764"/>
        <v>32940507</v>
      </c>
      <c r="P4471" t="str">
        <f t="shared" si="1738"/>
        <v>Average</v>
      </c>
      <c r="Q4471" t="s">
        <v>618</v>
      </c>
      <c r="R4471" t="str">
        <f t="shared" si="1739"/>
        <v>Action</v>
      </c>
      <c r="S4471">
        <f t="shared" si="1740"/>
        <v>2</v>
      </c>
      <c r="T4471" t="s">
        <v>3576</v>
      </c>
      <c r="U4471" t="s">
        <v>21173</v>
      </c>
      <c r="V4471">
        <v>1339</v>
      </c>
      <c r="W4471" t="str">
        <f t="shared" si="1741"/>
        <v>Very Low</v>
      </c>
      <c r="X4471">
        <v>289</v>
      </c>
      <c r="Y4471" t="str">
        <f t="shared" si="1742"/>
        <v>Very Low</v>
      </c>
      <c r="Z4471" t="s">
        <v>21174</v>
      </c>
      <c r="AA4471">
        <v>0</v>
      </c>
      <c r="AB4471" t="str">
        <f t="shared" si="1743"/>
        <v>Symbolic Poster</v>
      </c>
      <c r="AC4471" t="s">
        <v>21175</v>
      </c>
      <c r="AD4471" t="s">
        <v>21176</v>
      </c>
      <c r="AE4471">
        <v>46</v>
      </c>
      <c r="AF4471" t="str">
        <f t="shared" si="1744"/>
        <v>Very Low</v>
      </c>
      <c r="AG4471" t="s">
        <v>9</v>
      </c>
      <c r="AH4471" t="s">
        <v>239</v>
      </c>
      <c r="AI4471" t="s">
        <v>556</v>
      </c>
      <c r="AJ4471" t="str">
        <f t="shared" si="1745"/>
        <v>Adult</v>
      </c>
      <c r="AK4471">
        <v>1750000</v>
      </c>
      <c r="AL4471" t="str">
        <f t="shared" si="1746"/>
        <v>Low Budget</v>
      </c>
      <c r="AM4471">
        <v>1985</v>
      </c>
      <c r="AN4471">
        <f t="shared" si="1747"/>
        <v>40</v>
      </c>
      <c r="AO4471" t="str">
        <f t="shared" si="1748"/>
        <v>Old Classic</v>
      </c>
      <c r="AP4471">
        <v>23</v>
      </c>
      <c r="AQ4471" t="str">
        <f t="shared" si="1749"/>
        <v>Very Low</v>
      </c>
      <c r="AR4471">
        <v>4.3</v>
      </c>
      <c r="AS4471" t="str">
        <f t="shared" si="1750"/>
        <v>Poor</v>
      </c>
      <c r="AT4471">
        <v>1.85</v>
      </c>
      <c r="AU4471" t="str">
        <f t="shared" si="1751"/>
        <v>HDTV / Widescreen</v>
      </c>
      <c r="AV4471">
        <v>220</v>
      </c>
      <c r="AW4471" t="str">
        <f t="shared" si="1752"/>
        <v>Very Low</v>
      </c>
    </row>
    <row r="4472" spans="1:49" x14ac:dyDescent="0.3">
      <c r="A4472" t="s">
        <v>718</v>
      </c>
      <c r="B4472" t="s">
        <v>21177</v>
      </c>
      <c r="C4472">
        <v>35</v>
      </c>
      <c r="D4472" t="str">
        <f t="shared" si="1732"/>
        <v>Very Low</v>
      </c>
      <c r="E4472">
        <v>87</v>
      </c>
      <c r="F4472" t="str">
        <f t="shared" si="1733"/>
        <v>1h 27m</v>
      </c>
      <c r="G4472" t="str">
        <f t="shared" si="1734"/>
        <v>Featurette</v>
      </c>
      <c r="H4472">
        <v>4</v>
      </c>
      <c r="I4472" t="str">
        <f t="shared" si="1735"/>
        <v>Very Low</v>
      </c>
      <c r="J4472">
        <v>624</v>
      </c>
      <c r="K4472" t="str">
        <f t="shared" si="1736"/>
        <v>Very Low</v>
      </c>
      <c r="L4472" t="s">
        <v>2836</v>
      </c>
      <c r="M4472">
        <v>2000</v>
      </c>
      <c r="N4472" t="str">
        <f t="shared" si="1737"/>
        <v>Low</v>
      </c>
      <c r="O4472">
        <v>19539</v>
      </c>
      <c r="P4472" t="str">
        <f t="shared" si="1738"/>
        <v>Flop</v>
      </c>
      <c r="Q4472" t="s">
        <v>1642</v>
      </c>
      <c r="R4472" t="str">
        <f t="shared" si="1739"/>
        <v>Comedy</v>
      </c>
      <c r="S4472">
        <f t="shared" si="1740"/>
        <v>1</v>
      </c>
      <c r="T4472" t="s">
        <v>205</v>
      </c>
      <c r="U4472" t="s">
        <v>21178</v>
      </c>
      <c r="V4472">
        <v>4182</v>
      </c>
      <c r="W4472" t="str">
        <f t="shared" si="1741"/>
        <v>Very Low</v>
      </c>
      <c r="X4472">
        <v>6227</v>
      </c>
      <c r="Y4472" t="str">
        <f t="shared" si="1742"/>
        <v>Low</v>
      </c>
      <c r="Z4472" t="s">
        <v>4948</v>
      </c>
      <c r="AA4472">
        <v>1</v>
      </c>
      <c r="AB4472" t="str">
        <f t="shared" si="1743"/>
        <v>Solo Star Poster</v>
      </c>
      <c r="AC4472" t="s">
        <v>21179</v>
      </c>
      <c r="AD4472" t="s">
        <v>21180</v>
      </c>
      <c r="AE4472">
        <v>53</v>
      </c>
      <c r="AF4472" t="str">
        <f t="shared" si="1744"/>
        <v>Very Low</v>
      </c>
      <c r="AG4472" t="s">
        <v>9</v>
      </c>
      <c r="AH4472" t="s">
        <v>10</v>
      </c>
      <c r="AI4472" t="s">
        <v>556</v>
      </c>
      <c r="AJ4472" t="str">
        <f t="shared" si="1745"/>
        <v>Adult</v>
      </c>
      <c r="AK4472">
        <v>1000000</v>
      </c>
      <c r="AL4472" t="str">
        <f t="shared" si="1746"/>
        <v>Low Budget</v>
      </c>
      <c r="AM4472">
        <v>2003</v>
      </c>
      <c r="AN4472">
        <f t="shared" si="1747"/>
        <v>22</v>
      </c>
      <c r="AO4472" t="str">
        <f t="shared" si="1748"/>
        <v>Old Classic</v>
      </c>
      <c r="AP4472">
        <v>1000</v>
      </c>
      <c r="AQ4472" t="str">
        <f t="shared" si="1749"/>
        <v>Very Low</v>
      </c>
      <c r="AR4472">
        <v>6.2</v>
      </c>
      <c r="AS4472" t="str">
        <f t="shared" si="1750"/>
        <v>Average</v>
      </c>
      <c r="AT4472">
        <v>1.85</v>
      </c>
      <c r="AU4472" t="str">
        <f t="shared" si="1751"/>
        <v>HDTV / Widescreen</v>
      </c>
      <c r="AV4472">
        <v>3000</v>
      </c>
      <c r="AW4472" t="str">
        <f t="shared" si="1752"/>
        <v>Low</v>
      </c>
    </row>
    <row r="4473" spans="1:49" x14ac:dyDescent="0.3">
      <c r="A4473" t="s">
        <v>0</v>
      </c>
      <c r="B4473" t="s">
        <v>21181</v>
      </c>
      <c r="C4473">
        <v>5</v>
      </c>
      <c r="D4473" t="str">
        <f t="shared" si="1732"/>
        <v>Very Low</v>
      </c>
      <c r="E4473">
        <v>97</v>
      </c>
      <c r="F4473" t="str">
        <f t="shared" si="1733"/>
        <v>1h 37m</v>
      </c>
      <c r="G4473" t="str">
        <f t="shared" si="1734"/>
        <v>Standard Movie</v>
      </c>
      <c r="H4473">
        <v>0</v>
      </c>
      <c r="I4473" t="str">
        <f t="shared" si="1735"/>
        <v>Very Low</v>
      </c>
      <c r="J4473">
        <v>40</v>
      </c>
      <c r="K4473" t="str">
        <f t="shared" si="1736"/>
        <v>Very Low</v>
      </c>
      <c r="L4473" t="s">
        <v>21182</v>
      </c>
      <c r="M4473">
        <v>374</v>
      </c>
      <c r="N4473" t="str">
        <f t="shared" si="1737"/>
        <v>Low</v>
      </c>
      <c r="O4473">
        <v>100358</v>
      </c>
      <c r="P4473" t="str">
        <f t="shared" si="1738"/>
        <v>Flop</v>
      </c>
      <c r="Q4473" t="s">
        <v>11221</v>
      </c>
      <c r="R4473" t="str">
        <f t="shared" si="1739"/>
        <v>Comedy</v>
      </c>
      <c r="S4473">
        <f t="shared" si="1740"/>
        <v>3</v>
      </c>
      <c r="T4473" t="s">
        <v>17488</v>
      </c>
      <c r="U4473" t="s">
        <v>21183</v>
      </c>
      <c r="V4473">
        <v>1167</v>
      </c>
      <c r="W4473" t="str">
        <f t="shared" si="1741"/>
        <v>Very Low</v>
      </c>
      <c r="X4473">
        <v>602</v>
      </c>
      <c r="Y4473" t="str">
        <f t="shared" si="1742"/>
        <v>Very Low</v>
      </c>
      <c r="Z4473" t="s">
        <v>21184</v>
      </c>
      <c r="AA4473">
        <v>2</v>
      </c>
      <c r="AB4473" t="str">
        <f t="shared" si="1743"/>
        <v>Duo/Trio Poster</v>
      </c>
      <c r="AC4473" t="s">
        <v>21185</v>
      </c>
      <c r="AD4473" t="s">
        <v>21186</v>
      </c>
      <c r="AE4473">
        <v>24</v>
      </c>
      <c r="AF4473" t="str">
        <f t="shared" si="1744"/>
        <v>Very Low</v>
      </c>
      <c r="AG4473" t="s">
        <v>9</v>
      </c>
      <c r="AH4473" t="s">
        <v>5583</v>
      </c>
      <c r="AI4473" t="str">
        <f>AI4472</f>
        <v>R</v>
      </c>
      <c r="AJ4473" t="str">
        <f t="shared" si="1745"/>
        <v>Adult</v>
      </c>
      <c r="AK4473">
        <v>1500000</v>
      </c>
      <c r="AL4473" t="str">
        <f t="shared" si="1746"/>
        <v>Low Budget</v>
      </c>
      <c r="AM4473">
        <v>2005</v>
      </c>
      <c r="AN4473">
        <f t="shared" si="1747"/>
        <v>20</v>
      </c>
      <c r="AO4473" t="str">
        <f t="shared" si="1748"/>
        <v>Old Classic</v>
      </c>
      <c r="AP4473">
        <v>145</v>
      </c>
      <c r="AQ4473" t="str">
        <f t="shared" si="1749"/>
        <v>Very Low</v>
      </c>
      <c r="AR4473">
        <v>3.3</v>
      </c>
      <c r="AS4473" t="str">
        <f t="shared" si="1750"/>
        <v>Very Poor</v>
      </c>
      <c r="AT4473">
        <v>2.35</v>
      </c>
      <c r="AU4473" t="str">
        <f t="shared" si="1751"/>
        <v>Cinematic Widescreen</v>
      </c>
      <c r="AV4473">
        <v>66</v>
      </c>
      <c r="AW4473" t="str">
        <f t="shared" si="1752"/>
        <v>Very Low</v>
      </c>
    </row>
    <row r="4474" spans="1:49" x14ac:dyDescent="0.3">
      <c r="A4474" t="s">
        <v>0</v>
      </c>
      <c r="B4474" t="s">
        <v>19529</v>
      </c>
      <c r="C4474">
        <v>16</v>
      </c>
      <c r="D4474" t="str">
        <f t="shared" si="1732"/>
        <v>Very Low</v>
      </c>
      <c r="E4474">
        <v>82</v>
      </c>
      <c r="F4474" t="str">
        <f t="shared" si="1733"/>
        <v>1h 22m</v>
      </c>
      <c r="G4474" t="str">
        <f t="shared" si="1734"/>
        <v>Featurette</v>
      </c>
      <c r="H4474">
        <v>19</v>
      </c>
      <c r="I4474" t="str">
        <f t="shared" si="1735"/>
        <v>Very Low</v>
      </c>
      <c r="J4474">
        <v>134</v>
      </c>
      <c r="K4474" t="str">
        <f t="shared" si="1736"/>
        <v>Very Low</v>
      </c>
      <c r="L4474" t="s">
        <v>9429</v>
      </c>
      <c r="M4474">
        <v>700</v>
      </c>
      <c r="N4474" t="str">
        <f t="shared" si="1737"/>
        <v>Low</v>
      </c>
      <c r="O4474">
        <f t="shared" ref="O4474:O4476" si="1765">O4473</f>
        <v>100358</v>
      </c>
      <c r="P4474" t="str">
        <f t="shared" si="1738"/>
        <v>Flop</v>
      </c>
      <c r="Q4474" t="s">
        <v>1642</v>
      </c>
      <c r="R4474" t="str">
        <f t="shared" si="1739"/>
        <v>Comedy</v>
      </c>
      <c r="S4474">
        <f t="shared" si="1740"/>
        <v>1</v>
      </c>
      <c r="T4474" t="s">
        <v>4515</v>
      </c>
      <c r="U4474" t="s">
        <v>21187</v>
      </c>
      <c r="V4474">
        <v>5579</v>
      </c>
      <c r="W4474" t="str">
        <f t="shared" si="1741"/>
        <v>Very Low</v>
      </c>
      <c r="X4474">
        <v>1499</v>
      </c>
      <c r="Y4474" t="str">
        <f t="shared" si="1742"/>
        <v>Low</v>
      </c>
      <c r="Z4474" t="s">
        <v>21188</v>
      </c>
      <c r="AA4474">
        <v>3</v>
      </c>
      <c r="AB4474" t="str">
        <f t="shared" si="1743"/>
        <v>Duo/Trio Poster</v>
      </c>
      <c r="AC4474" t="s">
        <v>21189</v>
      </c>
      <c r="AD4474" t="s">
        <v>21190</v>
      </c>
      <c r="AE4474">
        <v>42</v>
      </c>
      <c r="AF4474" t="str">
        <f t="shared" si="1744"/>
        <v>Very Low</v>
      </c>
      <c r="AG4474" t="s">
        <v>9</v>
      </c>
      <c r="AH4474" t="s">
        <v>10</v>
      </c>
      <c r="AI4474" t="s">
        <v>556</v>
      </c>
      <c r="AJ4474" t="str">
        <f t="shared" si="1745"/>
        <v>Adult</v>
      </c>
      <c r="AK4474">
        <v>1300000</v>
      </c>
      <c r="AL4474" t="str">
        <f t="shared" si="1746"/>
        <v>Low Budget</v>
      </c>
      <c r="AM4474">
        <v>2010</v>
      </c>
      <c r="AN4474">
        <f t="shared" si="1747"/>
        <v>15</v>
      </c>
      <c r="AO4474" t="str">
        <f t="shared" si="1748"/>
        <v>Modern Classic</v>
      </c>
      <c r="AP4474">
        <v>460</v>
      </c>
      <c r="AQ4474" t="str">
        <f t="shared" si="1749"/>
        <v>Very Low</v>
      </c>
      <c r="AR4474">
        <v>2.7</v>
      </c>
      <c r="AS4474" t="str">
        <f t="shared" si="1750"/>
        <v>Terrible</v>
      </c>
      <c r="AT4474">
        <v>1.85</v>
      </c>
      <c r="AU4474" t="str">
        <f t="shared" si="1751"/>
        <v>HDTV / Widescreen</v>
      </c>
      <c r="AV4474">
        <v>0</v>
      </c>
      <c r="AW4474" t="str">
        <f t="shared" si="1752"/>
        <v>Very Low</v>
      </c>
    </row>
    <row r="4475" spans="1:49" x14ac:dyDescent="0.3">
      <c r="A4475" t="s">
        <v>0</v>
      </c>
      <c r="B4475" t="s">
        <v>21191</v>
      </c>
      <c r="C4475">
        <v>24</v>
      </c>
      <c r="D4475" t="str">
        <f t="shared" si="1732"/>
        <v>Very Low</v>
      </c>
      <c r="E4475">
        <v>103</v>
      </c>
      <c r="F4475" t="str">
        <f t="shared" si="1733"/>
        <v>1h 43m</v>
      </c>
      <c r="G4475" t="str">
        <f t="shared" si="1734"/>
        <v>Standard Movie</v>
      </c>
      <c r="H4475">
        <v>0</v>
      </c>
      <c r="I4475" t="str">
        <f t="shared" si="1735"/>
        <v>Very Low</v>
      </c>
      <c r="J4475">
        <v>511</v>
      </c>
      <c r="K4475" t="str">
        <f t="shared" si="1736"/>
        <v>Very Low</v>
      </c>
      <c r="L4475" t="s">
        <v>21192</v>
      </c>
      <c r="M4475">
        <v>35000</v>
      </c>
      <c r="N4475" t="str">
        <f t="shared" si="1737"/>
        <v>Medium</v>
      </c>
      <c r="O4475">
        <f t="shared" si="1765"/>
        <v>100358</v>
      </c>
      <c r="P4475" t="str">
        <f t="shared" si="1738"/>
        <v>Flop</v>
      </c>
      <c r="Q4475" t="s">
        <v>21193</v>
      </c>
      <c r="R4475" t="str">
        <f t="shared" si="1739"/>
        <v>Horror</v>
      </c>
      <c r="S4475">
        <f t="shared" si="1740"/>
        <v>3</v>
      </c>
      <c r="T4475" t="s">
        <v>2140</v>
      </c>
      <c r="U4475" t="s">
        <v>21194</v>
      </c>
      <c r="V4475">
        <v>4866</v>
      </c>
      <c r="W4475" t="str">
        <f t="shared" si="1741"/>
        <v>Very Low</v>
      </c>
      <c r="X4475">
        <v>38121</v>
      </c>
      <c r="Y4475" t="str">
        <f t="shared" si="1742"/>
        <v>Medium</v>
      </c>
      <c r="Z4475" t="s">
        <v>18186</v>
      </c>
      <c r="AA4475">
        <v>1</v>
      </c>
      <c r="AB4475" t="str">
        <f t="shared" si="1743"/>
        <v>Solo Star Poster</v>
      </c>
      <c r="AC4475" t="str">
        <f>AC4474</f>
        <v>masturbation|porn actor in mainstream movie|sex|spoof|virginity</v>
      </c>
      <c r="AD4475" t="s">
        <v>21195</v>
      </c>
      <c r="AE4475">
        <v>38</v>
      </c>
      <c r="AF4475" t="str">
        <f t="shared" si="1744"/>
        <v>Very Low</v>
      </c>
      <c r="AG4475" t="s">
        <v>9</v>
      </c>
      <c r="AH4475" t="s">
        <v>10</v>
      </c>
      <c r="AI4475" t="s">
        <v>556</v>
      </c>
      <c r="AJ4475" t="str">
        <f t="shared" si="1745"/>
        <v>Adult</v>
      </c>
      <c r="AK4475">
        <v>1300000</v>
      </c>
      <c r="AL4475" t="str">
        <f t="shared" si="1746"/>
        <v>Low Budget</v>
      </c>
      <c r="AM4475">
        <v>2009</v>
      </c>
      <c r="AN4475">
        <f t="shared" si="1747"/>
        <v>16</v>
      </c>
      <c r="AO4475" t="str">
        <f t="shared" si="1748"/>
        <v>Old Classic</v>
      </c>
      <c r="AP4475">
        <v>516</v>
      </c>
      <c r="AQ4475" t="str">
        <f t="shared" si="1749"/>
        <v>Very Low</v>
      </c>
      <c r="AR4475">
        <v>5.2</v>
      </c>
      <c r="AS4475" t="str">
        <f t="shared" si="1750"/>
        <v>Below Average</v>
      </c>
      <c r="AT4475">
        <v>2.35</v>
      </c>
      <c r="AU4475" t="str">
        <f t="shared" si="1751"/>
        <v>Cinematic Widescreen</v>
      </c>
      <c r="AV4475">
        <v>969</v>
      </c>
      <c r="AW4475" t="str">
        <f t="shared" si="1752"/>
        <v>Very Low</v>
      </c>
    </row>
    <row r="4476" spans="1:49" x14ac:dyDescent="0.3">
      <c r="A4476" t="s">
        <v>718</v>
      </c>
      <c r="B4476" t="s">
        <v>11003</v>
      </c>
      <c r="C4476">
        <v>144</v>
      </c>
      <c r="D4476" t="str">
        <f t="shared" si="1732"/>
        <v>Low</v>
      </c>
      <c r="E4476">
        <v>130</v>
      </c>
      <c r="F4476" t="str">
        <f t="shared" si="1733"/>
        <v>2h 10m</v>
      </c>
      <c r="G4476" t="str">
        <f t="shared" si="1734"/>
        <v>Long Movie</v>
      </c>
      <c r="H4476">
        <v>13000</v>
      </c>
      <c r="I4476" t="str">
        <f t="shared" si="1735"/>
        <v>Medium</v>
      </c>
      <c r="J4476">
        <v>333</v>
      </c>
      <c r="K4476" t="str">
        <f t="shared" si="1736"/>
        <v>Very Low</v>
      </c>
      <c r="L4476" t="s">
        <v>21196</v>
      </c>
      <c r="M4476">
        <v>1000</v>
      </c>
      <c r="N4476" t="str">
        <f t="shared" si="1737"/>
        <v>Low</v>
      </c>
      <c r="O4476">
        <f t="shared" si="1765"/>
        <v>100358</v>
      </c>
      <c r="P4476" t="str">
        <f t="shared" si="1738"/>
        <v>Flop</v>
      </c>
      <c r="Q4476" t="s">
        <v>21197</v>
      </c>
      <c r="R4476" t="str">
        <f t="shared" si="1739"/>
        <v>Drama</v>
      </c>
      <c r="S4476">
        <f t="shared" si="1740"/>
        <v>4</v>
      </c>
      <c r="T4476" t="s">
        <v>3483</v>
      </c>
      <c r="U4476" t="s">
        <v>21198</v>
      </c>
      <c r="V4476">
        <v>87424</v>
      </c>
      <c r="W4476" t="str">
        <f t="shared" si="1741"/>
        <v>Medium</v>
      </c>
      <c r="X4476">
        <v>2888</v>
      </c>
      <c r="Y4476" t="str">
        <f t="shared" si="1742"/>
        <v>Low</v>
      </c>
      <c r="Z4476" t="s">
        <v>17747</v>
      </c>
      <c r="AA4476">
        <v>2</v>
      </c>
      <c r="AB4476" t="str">
        <f t="shared" si="1743"/>
        <v>Duo/Trio Poster</v>
      </c>
      <c r="AC4476" t="s">
        <v>21199</v>
      </c>
      <c r="AD4476" t="s">
        <v>21200</v>
      </c>
      <c r="AE4476">
        <v>276</v>
      </c>
      <c r="AF4476" t="str">
        <f t="shared" si="1744"/>
        <v>Very Low</v>
      </c>
      <c r="AG4476" t="s">
        <v>9</v>
      </c>
      <c r="AH4476" t="s">
        <v>10</v>
      </c>
      <c r="AI4476" t="s">
        <v>4801</v>
      </c>
      <c r="AJ4476" t="str">
        <f t="shared" si="1745"/>
        <v>No Rating</v>
      </c>
      <c r="AK4476">
        <v>1288000</v>
      </c>
      <c r="AL4476" t="str">
        <f t="shared" si="1746"/>
        <v>Low Budget</v>
      </c>
      <c r="AM4476">
        <v>1940</v>
      </c>
      <c r="AN4476">
        <f t="shared" si="1747"/>
        <v>85</v>
      </c>
      <c r="AO4476" t="str">
        <f t="shared" si="1748"/>
        <v>Old Classic</v>
      </c>
      <c r="AP4476">
        <v>991</v>
      </c>
      <c r="AQ4476" t="str">
        <f t="shared" si="1749"/>
        <v>Very Low</v>
      </c>
      <c r="AR4476">
        <v>8.1999999999999993</v>
      </c>
      <c r="AS4476" t="str">
        <f t="shared" si="1750"/>
        <v>Excellent</v>
      </c>
      <c r="AT4476">
        <v>1.37</v>
      </c>
      <c r="AU4476" t="str">
        <f t="shared" si="1751"/>
        <v>Classic</v>
      </c>
      <c r="AV4476">
        <v>0</v>
      </c>
      <c r="AW4476" t="str">
        <f t="shared" si="1752"/>
        <v>Very Low</v>
      </c>
    </row>
    <row r="4477" spans="1:49" x14ac:dyDescent="0.3">
      <c r="A4477" t="s">
        <v>0</v>
      </c>
      <c r="B4477" t="s">
        <v>7035</v>
      </c>
      <c r="C4477">
        <v>242</v>
      </c>
      <c r="D4477" t="str">
        <f t="shared" si="1732"/>
        <v>Medium</v>
      </c>
      <c r="E4477">
        <v>87</v>
      </c>
      <c r="F4477" t="str">
        <f t="shared" si="1733"/>
        <v>1h 27m</v>
      </c>
      <c r="G4477" t="str">
        <f t="shared" si="1734"/>
        <v>Featurette</v>
      </c>
      <c r="H4477">
        <v>49</v>
      </c>
      <c r="I4477" t="str">
        <f t="shared" si="1735"/>
        <v>Very Low</v>
      </c>
      <c r="J4477">
        <v>59</v>
      </c>
      <c r="K4477" t="str">
        <f t="shared" si="1736"/>
        <v>Very Low</v>
      </c>
      <c r="L4477" t="s">
        <v>21201</v>
      </c>
      <c r="M4477">
        <v>309</v>
      </c>
      <c r="N4477" t="str">
        <f t="shared" si="1737"/>
        <v>Low</v>
      </c>
      <c r="O4477">
        <v>19100000</v>
      </c>
      <c r="P4477" t="str">
        <f t="shared" si="1738"/>
        <v>Average</v>
      </c>
      <c r="Q4477" t="s">
        <v>3001</v>
      </c>
      <c r="R4477" t="str">
        <f t="shared" si="1739"/>
        <v>Horror</v>
      </c>
      <c r="S4477">
        <f t="shared" si="1740"/>
        <v>3</v>
      </c>
      <c r="T4477" t="s">
        <v>21202</v>
      </c>
      <c r="U4477" t="s">
        <v>21203</v>
      </c>
      <c r="V4477">
        <v>39690</v>
      </c>
      <c r="W4477" t="str">
        <f t="shared" si="1741"/>
        <v>Low</v>
      </c>
      <c r="X4477">
        <v>707</v>
      </c>
      <c r="Y4477" t="str">
        <f t="shared" si="1742"/>
        <v>Very Low</v>
      </c>
      <c r="Z4477" t="s">
        <v>21204</v>
      </c>
      <c r="AA4477">
        <v>0</v>
      </c>
      <c r="AB4477" t="str">
        <f t="shared" si="1743"/>
        <v>Symbolic Poster</v>
      </c>
      <c r="AC4477" t="s">
        <v>21205</v>
      </c>
      <c r="AD4477" t="s">
        <v>21206</v>
      </c>
      <c r="AE4477">
        <v>394</v>
      </c>
      <c r="AF4477" t="str">
        <f t="shared" si="1744"/>
        <v>Very Low</v>
      </c>
      <c r="AG4477" t="s">
        <v>9</v>
      </c>
      <c r="AH4477" t="s">
        <v>10</v>
      </c>
      <c r="AI4477" t="s">
        <v>556</v>
      </c>
      <c r="AJ4477" t="str">
        <f t="shared" si="1745"/>
        <v>Adult</v>
      </c>
      <c r="AK4477">
        <v>1250000</v>
      </c>
      <c r="AL4477" t="str">
        <f t="shared" si="1746"/>
        <v>Low Budget</v>
      </c>
      <c r="AM4477">
        <v>1981</v>
      </c>
      <c r="AN4477">
        <f t="shared" si="1747"/>
        <v>44</v>
      </c>
      <c r="AO4477" t="str">
        <f t="shared" si="1748"/>
        <v>Old Classic</v>
      </c>
      <c r="AP4477">
        <v>121</v>
      </c>
      <c r="AQ4477" t="str">
        <f t="shared" si="1749"/>
        <v>Very Low</v>
      </c>
      <c r="AR4477">
        <v>6.1</v>
      </c>
      <c r="AS4477" t="str">
        <f t="shared" si="1750"/>
        <v>Average</v>
      </c>
      <c r="AT4477">
        <v>1.85</v>
      </c>
      <c r="AU4477" t="str">
        <f t="shared" si="1751"/>
        <v>HDTV / Widescreen</v>
      </c>
      <c r="AV4477">
        <v>0</v>
      </c>
      <c r="AW4477" t="str">
        <f t="shared" si="1752"/>
        <v>Very Low</v>
      </c>
    </row>
    <row r="4478" spans="1:49" x14ac:dyDescent="0.3">
      <c r="A4478" t="s">
        <v>718</v>
      </c>
      <c r="B4478" t="s">
        <v>18438</v>
      </c>
      <c r="C4478">
        <v>97</v>
      </c>
      <c r="D4478" t="str">
        <f t="shared" si="1732"/>
        <v>Low</v>
      </c>
      <c r="E4478">
        <v>101</v>
      </c>
      <c r="F4478" t="str">
        <f t="shared" si="1733"/>
        <v>1h 41m</v>
      </c>
      <c r="G4478" t="str">
        <f t="shared" si="1734"/>
        <v>Standard Movie</v>
      </c>
      <c r="H4478">
        <v>0</v>
      </c>
      <c r="I4478" t="str">
        <f t="shared" si="1735"/>
        <v>Very Low</v>
      </c>
      <c r="J4478">
        <v>66</v>
      </c>
      <c r="K4478" t="str">
        <f t="shared" si="1736"/>
        <v>Very Low</v>
      </c>
      <c r="L4478" t="s">
        <v>21207</v>
      </c>
      <c r="M4478">
        <v>287</v>
      </c>
      <c r="N4478" t="str">
        <f t="shared" si="1737"/>
        <v>Low</v>
      </c>
      <c r="O4478">
        <f t="shared" ref="O4478:O4479" si="1766">O4477</f>
        <v>19100000</v>
      </c>
      <c r="P4478" t="str">
        <f t="shared" si="1738"/>
        <v>Average</v>
      </c>
      <c r="Q4478" t="s">
        <v>21208</v>
      </c>
      <c r="R4478" t="str">
        <f t="shared" si="1739"/>
        <v>Drama</v>
      </c>
      <c r="S4478">
        <f t="shared" si="1740"/>
        <v>2</v>
      </c>
      <c r="T4478" t="s">
        <v>21209</v>
      </c>
      <c r="U4478" t="s">
        <v>21210</v>
      </c>
      <c r="V4478">
        <v>24959</v>
      </c>
      <c r="W4478" t="str">
        <f t="shared" si="1741"/>
        <v>Low</v>
      </c>
      <c r="X4478">
        <v>581</v>
      </c>
      <c r="Y4478" t="str">
        <f t="shared" si="1742"/>
        <v>Very Low</v>
      </c>
      <c r="Z4478" t="s">
        <v>21211</v>
      </c>
      <c r="AA4478">
        <v>4</v>
      </c>
      <c r="AB4478" t="str">
        <f t="shared" si="1743"/>
        <v>Ensemble Poster</v>
      </c>
      <c r="AC4478" t="s">
        <v>21212</v>
      </c>
      <c r="AD4478" t="s">
        <v>21213</v>
      </c>
      <c r="AE4478">
        <v>136</v>
      </c>
      <c r="AF4478" t="str">
        <f t="shared" si="1744"/>
        <v>Very Low</v>
      </c>
      <c r="AG4478" t="s">
        <v>9</v>
      </c>
      <c r="AH4478" t="s">
        <v>10</v>
      </c>
      <c r="AI4478" t="s">
        <v>4801</v>
      </c>
      <c r="AJ4478" t="str">
        <f t="shared" si="1745"/>
        <v>No Rating</v>
      </c>
      <c r="AK4478">
        <v>1250000</v>
      </c>
      <c r="AL4478" t="str">
        <f t="shared" si="1746"/>
        <v>Low Budget</v>
      </c>
      <c r="AM4478">
        <v>1945</v>
      </c>
      <c r="AN4478">
        <f t="shared" si="1747"/>
        <v>80</v>
      </c>
      <c r="AO4478" t="str">
        <f t="shared" si="1748"/>
        <v>Old Classic</v>
      </c>
      <c r="AP4478">
        <v>160</v>
      </c>
      <c r="AQ4478" t="str">
        <f t="shared" si="1749"/>
        <v>Very Low</v>
      </c>
      <c r="AR4478">
        <v>8</v>
      </c>
      <c r="AS4478" t="str">
        <f t="shared" si="1750"/>
        <v>Excellent</v>
      </c>
      <c r="AT4478">
        <v>1.37</v>
      </c>
      <c r="AU4478" t="str">
        <f t="shared" si="1751"/>
        <v>Classic</v>
      </c>
      <c r="AV4478">
        <v>0</v>
      </c>
      <c r="AW4478" t="str">
        <f t="shared" si="1752"/>
        <v>Very Low</v>
      </c>
    </row>
    <row r="4479" spans="1:49" x14ac:dyDescent="0.3">
      <c r="A4479" t="s">
        <v>0</v>
      </c>
      <c r="B4479" t="s">
        <v>21214</v>
      </c>
      <c r="C4479">
        <v>77</v>
      </c>
      <c r="D4479" t="str">
        <f t="shared" si="1732"/>
        <v>Low</v>
      </c>
      <c r="E4479">
        <v>96</v>
      </c>
      <c r="F4479" t="str">
        <f t="shared" si="1733"/>
        <v>1h 36m</v>
      </c>
      <c r="G4479" t="str">
        <f t="shared" si="1734"/>
        <v>Standard Movie</v>
      </c>
      <c r="H4479">
        <v>4</v>
      </c>
      <c r="I4479" t="str">
        <f t="shared" si="1735"/>
        <v>Very Low</v>
      </c>
      <c r="J4479">
        <v>132</v>
      </c>
      <c r="K4479" t="str">
        <f t="shared" si="1736"/>
        <v>Very Low</v>
      </c>
      <c r="L4479" t="s">
        <v>3169</v>
      </c>
      <c r="M4479">
        <v>796</v>
      </c>
      <c r="N4479" t="str">
        <f t="shared" si="1737"/>
        <v>Low</v>
      </c>
      <c r="O4479">
        <f t="shared" si="1766"/>
        <v>19100000</v>
      </c>
      <c r="P4479" t="str">
        <f t="shared" si="1738"/>
        <v>Average</v>
      </c>
      <c r="Q4479" t="s">
        <v>10193</v>
      </c>
      <c r="R4479" t="str">
        <f t="shared" si="1739"/>
        <v>Horror</v>
      </c>
      <c r="S4479">
        <f t="shared" si="1740"/>
        <v>2</v>
      </c>
      <c r="T4479" t="s">
        <v>8480</v>
      </c>
      <c r="U4479" t="s">
        <v>21215</v>
      </c>
      <c r="V4479">
        <v>7528</v>
      </c>
      <c r="W4479" t="str">
        <f t="shared" si="1741"/>
        <v>Very Low</v>
      </c>
      <c r="X4479">
        <v>1866</v>
      </c>
      <c r="Y4479" t="str">
        <f t="shared" si="1742"/>
        <v>Low</v>
      </c>
      <c r="Z4479" t="s">
        <v>9912</v>
      </c>
      <c r="AA4479">
        <v>0</v>
      </c>
      <c r="AB4479" t="str">
        <f t="shared" si="1743"/>
        <v>Symbolic Poster</v>
      </c>
      <c r="AC4479" t="s">
        <v>21216</v>
      </c>
      <c r="AD4479" t="s">
        <v>21217</v>
      </c>
      <c r="AE4479">
        <v>88</v>
      </c>
      <c r="AF4479" t="str">
        <f t="shared" si="1744"/>
        <v>Very Low</v>
      </c>
      <c r="AG4479" t="s">
        <v>9</v>
      </c>
      <c r="AH4479" t="s">
        <v>10</v>
      </c>
      <c r="AI4479" t="s">
        <v>556</v>
      </c>
      <c r="AJ4479" t="str">
        <f t="shared" si="1745"/>
        <v>Adult</v>
      </c>
      <c r="AK4479">
        <v>1250000</v>
      </c>
      <c r="AL4479" t="str">
        <f t="shared" si="1746"/>
        <v>Low Budget</v>
      </c>
      <c r="AM4479">
        <v>1984</v>
      </c>
      <c r="AN4479">
        <f t="shared" si="1747"/>
        <v>41</v>
      </c>
      <c r="AO4479" t="str">
        <f t="shared" si="1748"/>
        <v>Old Classic</v>
      </c>
      <c r="AP4479">
        <v>697</v>
      </c>
      <c r="AQ4479" t="str">
        <f t="shared" si="1749"/>
        <v>Very Low</v>
      </c>
      <c r="AR4479">
        <v>5.5</v>
      </c>
      <c r="AS4479" t="str">
        <f t="shared" si="1750"/>
        <v>Below Average</v>
      </c>
      <c r="AT4479">
        <v>1.85</v>
      </c>
      <c r="AU4479" t="str">
        <f t="shared" si="1751"/>
        <v>HDTV / Widescreen</v>
      </c>
      <c r="AV4479">
        <v>0</v>
      </c>
      <c r="AW4479" t="str">
        <f t="shared" si="1752"/>
        <v>Very Low</v>
      </c>
    </row>
    <row r="4480" spans="1:49" x14ac:dyDescent="0.3">
      <c r="A4480" t="s">
        <v>0</v>
      </c>
      <c r="B4480" t="s">
        <v>19551</v>
      </c>
      <c r="C4480">
        <v>16</v>
      </c>
      <c r="D4480" t="str">
        <f t="shared" si="1732"/>
        <v>Very Low</v>
      </c>
      <c r="E4480">
        <v>80</v>
      </c>
      <c r="F4480" t="str">
        <f t="shared" si="1733"/>
        <v>1h 20m</v>
      </c>
      <c r="G4480" t="str">
        <f t="shared" si="1734"/>
        <v>Featurette</v>
      </c>
      <c r="H4480">
        <v>8</v>
      </c>
      <c r="I4480" t="str">
        <f t="shared" si="1735"/>
        <v>Very Low</v>
      </c>
      <c r="J4480">
        <v>183</v>
      </c>
      <c r="K4480" t="str">
        <f t="shared" si="1736"/>
        <v>Very Low</v>
      </c>
      <c r="L4480" t="s">
        <v>21218</v>
      </c>
      <c r="M4480">
        <v>2000</v>
      </c>
      <c r="N4480" t="str">
        <f t="shared" si="1737"/>
        <v>Low</v>
      </c>
      <c r="O4480">
        <v>2833383</v>
      </c>
      <c r="P4480" t="str">
        <f t="shared" si="1738"/>
        <v>Flop</v>
      </c>
      <c r="Q4480" t="s">
        <v>6170</v>
      </c>
      <c r="R4480" t="str">
        <f t="shared" si="1739"/>
        <v>Drama</v>
      </c>
      <c r="S4480">
        <f t="shared" si="1740"/>
        <v>2</v>
      </c>
      <c r="T4480" t="s">
        <v>5702</v>
      </c>
      <c r="U4480" t="s">
        <v>21219</v>
      </c>
      <c r="V4480">
        <v>910</v>
      </c>
      <c r="W4480" t="str">
        <f t="shared" si="1741"/>
        <v>Very Low</v>
      </c>
      <c r="X4480">
        <v>2459</v>
      </c>
      <c r="Y4480" t="str">
        <f t="shared" si="1742"/>
        <v>Low</v>
      </c>
      <c r="Z4480" t="s">
        <v>21220</v>
      </c>
      <c r="AA4480">
        <v>1</v>
      </c>
      <c r="AB4480" t="str">
        <f t="shared" si="1743"/>
        <v>Solo Star Poster</v>
      </c>
      <c r="AC4480" t="str">
        <f>AC4479</f>
        <v>bum|city|mutant|new york city|street</v>
      </c>
      <c r="AD4480" t="s">
        <v>21221</v>
      </c>
      <c r="AE4480">
        <v>11</v>
      </c>
      <c r="AF4480" t="str">
        <f t="shared" si="1744"/>
        <v>Very Low</v>
      </c>
      <c r="AG4480" t="s">
        <v>9</v>
      </c>
      <c r="AH4480" t="s">
        <v>10</v>
      </c>
      <c r="AI4480" t="s">
        <v>556</v>
      </c>
      <c r="AJ4480" t="str">
        <f t="shared" si="1745"/>
        <v>Adult</v>
      </c>
      <c r="AK4480">
        <v>427000</v>
      </c>
      <c r="AL4480" t="str">
        <f t="shared" si="1746"/>
        <v>Low Budget</v>
      </c>
      <c r="AM4480">
        <v>2012</v>
      </c>
      <c r="AN4480">
        <f t="shared" si="1747"/>
        <v>13</v>
      </c>
      <c r="AO4480" t="str">
        <f t="shared" si="1748"/>
        <v>Modern Classic</v>
      </c>
      <c r="AP4480">
        <v>245</v>
      </c>
      <c r="AQ4480" t="str">
        <f t="shared" si="1749"/>
        <v>Very Low</v>
      </c>
      <c r="AR4480">
        <v>5.7</v>
      </c>
      <c r="AS4480" t="str">
        <f t="shared" si="1750"/>
        <v>Below Average</v>
      </c>
      <c r="AT4480">
        <v>2.35</v>
      </c>
      <c r="AU4480" t="str">
        <f t="shared" si="1751"/>
        <v>Cinematic Widescreen</v>
      </c>
      <c r="AV4480">
        <v>0</v>
      </c>
      <c r="AW4480" t="str">
        <f t="shared" si="1752"/>
        <v>Very Low</v>
      </c>
    </row>
    <row r="4481" spans="1:49" x14ac:dyDescent="0.3">
      <c r="A4481" t="s">
        <v>0</v>
      </c>
      <c r="B4481" t="s">
        <v>21222</v>
      </c>
      <c r="C4481">
        <v>7</v>
      </c>
      <c r="D4481" t="str">
        <f t="shared" si="1732"/>
        <v>Very Low</v>
      </c>
      <c r="E4481">
        <v>87</v>
      </c>
      <c r="F4481" t="str">
        <f t="shared" si="1733"/>
        <v>1h 27m</v>
      </c>
      <c r="G4481" t="str">
        <f t="shared" si="1734"/>
        <v>Featurette</v>
      </c>
      <c r="H4481">
        <v>11</v>
      </c>
      <c r="I4481" t="str">
        <f t="shared" si="1735"/>
        <v>Very Low</v>
      </c>
      <c r="J4481">
        <v>397</v>
      </c>
      <c r="K4481" t="str">
        <f t="shared" si="1736"/>
        <v>Very Low</v>
      </c>
      <c r="L4481" t="s">
        <v>675</v>
      </c>
      <c r="M4481">
        <v>578</v>
      </c>
      <c r="N4481" t="str">
        <f t="shared" si="1737"/>
        <v>Low</v>
      </c>
      <c r="O4481">
        <f t="shared" ref="O4481:O4485" si="1767">O4480</f>
        <v>2833383</v>
      </c>
      <c r="P4481" t="str">
        <f t="shared" si="1738"/>
        <v>Flop</v>
      </c>
      <c r="Q4481" t="s">
        <v>11497</v>
      </c>
      <c r="R4481" t="str">
        <f t="shared" si="1739"/>
        <v>Animation</v>
      </c>
      <c r="S4481">
        <f t="shared" si="1740"/>
        <v>1</v>
      </c>
      <c r="T4481" t="s">
        <v>21223</v>
      </c>
      <c r="U4481" t="s">
        <v>21224</v>
      </c>
      <c r="V4481">
        <v>458</v>
      </c>
      <c r="W4481" t="str">
        <f t="shared" si="1741"/>
        <v>Very Low</v>
      </c>
      <c r="X4481">
        <v>1730</v>
      </c>
      <c r="Y4481" t="str">
        <f t="shared" si="1742"/>
        <v>Low</v>
      </c>
      <c r="Z4481" t="s">
        <v>16572</v>
      </c>
      <c r="AA4481">
        <v>0</v>
      </c>
      <c r="AB4481" t="str">
        <f t="shared" si="1743"/>
        <v>Symbolic Poster</v>
      </c>
      <c r="AC4481" t="s">
        <v>21225</v>
      </c>
      <c r="AD4481" t="s">
        <v>21226</v>
      </c>
      <c r="AE4481">
        <v>3</v>
      </c>
      <c r="AF4481" t="str">
        <f t="shared" si="1744"/>
        <v>Very Low</v>
      </c>
      <c r="AG4481" t="s">
        <v>9</v>
      </c>
      <c r="AH4481" t="s">
        <v>10</v>
      </c>
      <c r="AI4481" t="s">
        <v>66</v>
      </c>
      <c r="AJ4481" t="str">
        <f t="shared" si="1745"/>
        <v>Family</v>
      </c>
      <c r="AK4481">
        <v>15000000</v>
      </c>
      <c r="AL4481" t="str">
        <f t="shared" si="1746"/>
        <v>Low Budget</v>
      </c>
      <c r="AM4481">
        <v>2011</v>
      </c>
      <c r="AN4481">
        <f t="shared" si="1747"/>
        <v>14</v>
      </c>
      <c r="AO4481" t="str">
        <f t="shared" si="1748"/>
        <v>Modern Classic</v>
      </c>
      <c r="AP4481">
        <v>418</v>
      </c>
      <c r="AQ4481" t="str">
        <f t="shared" si="1749"/>
        <v>Very Low</v>
      </c>
      <c r="AR4481">
        <v>3.7</v>
      </c>
      <c r="AS4481" t="str">
        <f t="shared" si="1750"/>
        <v>Very Poor</v>
      </c>
      <c r="AT4481">
        <v>1.78</v>
      </c>
      <c r="AU4481" t="str">
        <f t="shared" si="1751"/>
        <v>HDTV / Widescreen</v>
      </c>
      <c r="AV4481">
        <v>381</v>
      </c>
      <c r="AW4481" t="str">
        <f t="shared" si="1752"/>
        <v>Very Low</v>
      </c>
    </row>
    <row r="4482" spans="1:49" x14ac:dyDescent="0.3">
      <c r="A4482" t="s">
        <v>0</v>
      </c>
      <c r="B4482" t="s">
        <v>21227</v>
      </c>
      <c r="C4482">
        <v>74</v>
      </c>
      <c r="D4482" t="str">
        <f t="shared" si="1732"/>
        <v>Low</v>
      </c>
      <c r="E4482">
        <v>92</v>
      </c>
      <c r="F4482" t="str">
        <f t="shared" si="1733"/>
        <v>1h 32m</v>
      </c>
      <c r="G4482" t="str">
        <f t="shared" si="1734"/>
        <v>Standard Movie</v>
      </c>
      <c r="H4482">
        <v>83</v>
      </c>
      <c r="I4482" t="str">
        <f t="shared" si="1735"/>
        <v>Very Low</v>
      </c>
      <c r="J4482">
        <v>48</v>
      </c>
      <c r="K4482" t="str">
        <f t="shared" si="1736"/>
        <v>Very Low</v>
      </c>
      <c r="L4482" t="s">
        <v>21228</v>
      </c>
      <c r="M4482">
        <v>469</v>
      </c>
      <c r="N4482" t="str">
        <f t="shared" si="1737"/>
        <v>Low</v>
      </c>
      <c r="O4482">
        <f t="shared" si="1767"/>
        <v>2833383</v>
      </c>
      <c r="P4482" t="str">
        <f t="shared" si="1738"/>
        <v>Flop</v>
      </c>
      <c r="Q4482" t="s">
        <v>21229</v>
      </c>
      <c r="R4482" t="str">
        <f t="shared" si="1739"/>
        <v>Crime</v>
      </c>
      <c r="S4482">
        <f t="shared" si="1740"/>
        <v>3</v>
      </c>
      <c r="T4482" t="s">
        <v>9640</v>
      </c>
      <c r="U4482" t="s">
        <v>21230</v>
      </c>
      <c r="V4482">
        <v>11047</v>
      </c>
      <c r="W4482" t="str">
        <f t="shared" si="1741"/>
        <v>Low</v>
      </c>
      <c r="X4482">
        <v>683</v>
      </c>
      <c r="Y4482" t="str">
        <f t="shared" si="1742"/>
        <v>Very Low</v>
      </c>
      <c r="Z4482" t="s">
        <v>21231</v>
      </c>
      <c r="AA4482">
        <v>0</v>
      </c>
      <c r="AB4482" t="str">
        <f t="shared" si="1743"/>
        <v>Symbolic Poster</v>
      </c>
      <c r="AC4482" t="s">
        <v>21232</v>
      </c>
      <c r="AD4482" t="s">
        <v>21233</v>
      </c>
      <c r="AE4482">
        <v>116</v>
      </c>
      <c r="AF4482" t="str">
        <f t="shared" si="1744"/>
        <v>Very Low</v>
      </c>
      <c r="AG4482" t="s">
        <v>9</v>
      </c>
      <c r="AH4482" t="s">
        <v>10</v>
      </c>
      <c r="AI4482" t="s">
        <v>6007</v>
      </c>
      <c r="AJ4482" t="str">
        <f t="shared" si="1745"/>
        <v>Other/Unknown</v>
      </c>
      <c r="AK4482">
        <v>1250000</v>
      </c>
      <c r="AL4482" t="str">
        <f t="shared" si="1746"/>
        <v>Low Budget</v>
      </c>
      <c r="AM4482">
        <v>1953</v>
      </c>
      <c r="AN4482">
        <f t="shared" si="1747"/>
        <v>72</v>
      </c>
      <c r="AO4482" t="str">
        <f t="shared" si="1748"/>
        <v>Old Classic</v>
      </c>
      <c r="AP4482">
        <v>79</v>
      </c>
      <c r="AQ4482" t="str">
        <f t="shared" si="1749"/>
        <v>Very Low</v>
      </c>
      <c r="AR4482">
        <v>7.1</v>
      </c>
      <c r="AS4482" t="str">
        <f t="shared" si="1750"/>
        <v>Good</v>
      </c>
      <c r="AT4482">
        <v>1.37</v>
      </c>
      <c r="AU4482" t="str">
        <f t="shared" si="1751"/>
        <v>Classic</v>
      </c>
      <c r="AV4482">
        <v>1000</v>
      </c>
      <c r="AW4482" t="str">
        <f t="shared" si="1752"/>
        <v>Very Low</v>
      </c>
    </row>
    <row r="4483" spans="1:49" x14ac:dyDescent="0.3">
      <c r="A4483" t="s">
        <v>718</v>
      </c>
      <c r="B4483" t="s">
        <v>19101</v>
      </c>
      <c r="C4483">
        <v>74</v>
      </c>
      <c r="D4483" t="str">
        <f t="shared" ref="D4483:D4546" si="1768">IF(C4483&lt;=50,"Very Low",
IF(C4483&lt;=200,"Low",
IF(C4483&lt;=500,"Medium",
IF(C4483&lt;=1000,"High","Very High"))))</f>
        <v>Low</v>
      </c>
      <c r="E4483">
        <v>118</v>
      </c>
      <c r="F4483" t="str">
        <f t="shared" ref="F4483:F4546" si="1769">INT(E4483/60) &amp; "h " &amp; MOD(E4483,60) &amp; "m"</f>
        <v>1h 58m</v>
      </c>
      <c r="G4483" t="str">
        <f t="shared" ref="G4483:G4546" si="1770">IF(E4483&lt;60,"Short Film",IF(E4483&lt;90,"Featurette",IF(E4483&lt;=120,"Standard Movie",IF(E4483&lt;=180,"Long Movie","Epic"))))</f>
        <v>Standard Movie</v>
      </c>
      <c r="H4483">
        <v>673</v>
      </c>
      <c r="I4483" t="str">
        <f t="shared" ref="I4483:I4546" si="1771">IF(H4483&lt;=1000,"Very Low",IF(H4483&lt;=10000,"Low",IF(H4483&lt;=50000,"Medium",IF(H4483&lt;=200000,"High","Very High"))))</f>
        <v>Very Low</v>
      </c>
      <c r="J4483">
        <v>137</v>
      </c>
      <c r="K4483" t="str">
        <f t="shared" ref="K4483:K4546" si="1772">IF(J4483&lt;=1000,"Very Low",IF(J4483&lt;=10000,"Low",IF(J4483&lt;=50000,"Medium",IF(J4483&lt;=200000,"High","Very High"))))</f>
        <v>Very Low</v>
      </c>
      <c r="L4483" t="s">
        <v>21234</v>
      </c>
      <c r="M4483">
        <v>595</v>
      </c>
      <c r="N4483" t="str">
        <f t="shared" ref="N4483:N4546" si="1773">IF(A4483&lt;=1000,"Very Low",
IF(M4483&lt;=10000,"Low",IF(M4483&lt;=50000,"Medium",IF(M4483&lt;=200000,"High","Very High"))))</f>
        <v>Low</v>
      </c>
      <c r="O4483">
        <f t="shared" si="1767"/>
        <v>2833383</v>
      </c>
      <c r="P4483" t="str">
        <f t="shared" ref="P4483:P4546" si="1774">IF(AND(O4483&gt;=500000000),"Blockbuster",
IF(AND(O4483&gt;=200000000,O4483&lt;=499999999),"Superhit",
IF(AND(O4483&gt;=50000000,O4483&lt;=199999999),"Hit",
IF(AND(O4483&gt;=10000000,O4483&lt;=49999999),"Average",
IF(AND(O4483&lt;=10000000),"Flop","")))))</f>
        <v>Flop</v>
      </c>
      <c r="Q4483" t="s">
        <v>7115</v>
      </c>
      <c r="R4483" t="str">
        <f t="shared" ref="R4483:R4546" si="1775">LEFT(Q4483, FIND("|",Q4483&amp;"|")-1)</f>
        <v>Drama</v>
      </c>
      <c r="S4483">
        <f t="shared" ref="S4483:S4546" si="1776">LEN(Q4483)-LEN(SUBSTITUTE(Q4483,"|",""))+1</f>
        <v>2</v>
      </c>
      <c r="T4483" t="s">
        <v>6086</v>
      </c>
      <c r="U4483" t="s">
        <v>21235</v>
      </c>
      <c r="V4483">
        <v>15840</v>
      </c>
      <c r="W4483" t="str">
        <f t="shared" ref="W4483:W4546" si="1777">IF(V4483&lt;=10000,"Very Low",IF(V4483&lt;=50000,"Low",IF(V4483&lt;=200000,"Medium",IF(V4483&lt;=500000,"High","Very High"))))</f>
        <v>Low</v>
      </c>
      <c r="X4483">
        <v>1129</v>
      </c>
      <c r="Y4483" t="str">
        <f t="shared" ref="Y4483:Y4546" si="1778">IF(X4483&lt;=1000,"Very Low",IF(X4483&lt;=10000,"Low",IF(X4483&lt;=50000,"Medium",IF(X4483&lt;=200000,"High","Very High"))))</f>
        <v>Low</v>
      </c>
      <c r="Z4483" t="s">
        <v>21236</v>
      </c>
      <c r="AA4483">
        <v>5</v>
      </c>
      <c r="AB4483" t="str">
        <f t="shared" ref="AB4483:AB4546" si="1779">IF(AA4483=0,"Symbolic Poster",IF(AA4483=1,"Solo Star Poster",IF(AA4483&lt;=3,"Duo/Trio Poster","Ensemble Poster")))</f>
        <v>Ensemble Poster</v>
      </c>
      <c r="AC4483" t="s">
        <v>21237</v>
      </c>
      <c r="AD4483" t="s">
        <v>21238</v>
      </c>
      <c r="AE4483">
        <v>124</v>
      </c>
      <c r="AF4483" t="str">
        <f t="shared" ref="AF4483:AF4546" si="1780">IF(AE4483&lt;=500,"Very Low",IF(AE4483&lt;=2000,"Low",IF(AE4483&lt;=5000,"Medium",IF(AE4483&lt;=15000,"High","Very High"))))</f>
        <v>Very Low</v>
      </c>
      <c r="AG4483" t="s">
        <v>9</v>
      </c>
      <c r="AH4483" t="s">
        <v>10</v>
      </c>
      <c r="AI4483" t="s">
        <v>6007</v>
      </c>
      <c r="AJ4483" t="str">
        <f t="shared" ref="AJ4483:AJ4546" si="1781">IF(OR(AI4483="G",AI4483="PG",AI4483="U",AI4483="TV-Y",AI4483="TV-G"),"Family",IF(OR(AI4483="PG-13",AI4483="UA",AI4483="TV-14"),"Teen",IF(OR(AI4483="R",AI4483="NC-17",AI4483="A",AI4483="TV-MA"),"Adult",IF(AI4483="Not Rated","No Rating","Other/Unknown"))))</f>
        <v>Other/Unknown</v>
      </c>
      <c r="AK4483">
        <v>1250000</v>
      </c>
      <c r="AL4483" t="str">
        <f t="shared" ref="AL4483:AL4546" si="1782">IF(AK4483&gt;=200000000,"Very High Budget",
IF(AND(AK4483&gt;=100000000,AK4483&lt;=199999999),"High Budget",
IF(AND(AK4483&gt;=30000000,AK4483&lt;=99999999),"Medium Budget",
IF(AK4483&lt;30000000,"Low Budget",""))))</f>
        <v>Low Budget</v>
      </c>
      <c r="AM4483">
        <v>1941</v>
      </c>
      <c r="AN4483">
        <f t="shared" ref="AN4483:AN4546" si="1783">$AY$20-AM4483</f>
        <v>84</v>
      </c>
      <c r="AO4483" t="str">
        <f t="shared" ref="AO4483:AO4546" si="1784">IF(AN4483&lt;=5,"Recent",IF(AND(AN4483&gt;=6,AN4483&lt;=15),"Modern Classic",IF(AN4483&gt;15,"Old Classic","")))</f>
        <v>Old Classic</v>
      </c>
      <c r="AP4483">
        <v>176</v>
      </c>
      <c r="AQ4483" t="str">
        <f t="shared" ref="AQ4483:AQ4546" si="1785">IF(AP4483&lt;=1000,"Very Low",IF(AP4483&lt;=10000,"Low",IF(AP4483&lt;=50000,"Medium",IF(AP4483&lt;=200000,"High","Very High"))))</f>
        <v>Very Low</v>
      </c>
      <c r="AR4483">
        <v>7.8</v>
      </c>
      <c r="AS4483" t="str">
        <f t="shared" ref="AS4483:AS4546" si="1786">IF(AND(AR4483&gt;=9,AR4483&lt;=10),"Master Piece",
IF(AND(AR4483&gt;=8,AR4483&lt;9),"Excellent",
IF(AND(AR4483&gt;=7,AR4483&lt;8),"Good",
IF(AND(AR4483&gt;=6,AR4483&lt;7),"Average",
IF(AND(AR4483&gt;=5,AR4483&lt;6),"Below Average",
IF(AND(AR4483&gt;=4,AR4483&lt;5),"Poor",
IF(AND(AR4483&gt;=3,AR4483&lt;4),"Very Poor",
IF(AND(AR4483&gt;=0,AR4483&lt;3),"Terrible",""))))))))</f>
        <v>Good</v>
      </c>
      <c r="AT4483">
        <v>1.37</v>
      </c>
      <c r="AU4483" t="str">
        <f t="shared" ref="AU4483:AU4546" si="1787">IF(AND(AT4483&gt;=1.3,AT4483&lt;=1.4),"Classic",IF(AND(AT4483&gt;=1.7,AT4483&lt;=1.9),"HDTV / Widescreen",IF(AND(AT4483&gt;=2.2,AT4483&lt;=2.4),"Cinematic Widescreen",IF(AND(AT4483&gt;=1.4,AT4483&lt;=1.6),"Standard Academy",IF(AT4483&gt;=2.4,"Ultra Widescreen","")))))</f>
        <v>Classic</v>
      </c>
      <c r="AV4483">
        <v>0</v>
      </c>
      <c r="AW4483" t="str">
        <f t="shared" ref="AW4483:AW4546" si="1788">IF(AV4483&lt;=1000,"Very Low",IF(AV4483&lt;=10000,"Low",IF(AV4483&lt;=50000,"Medium",IF(AV4483&lt;=200000,"High","Very High"))))</f>
        <v>Very Low</v>
      </c>
    </row>
    <row r="4484" spans="1:49" x14ac:dyDescent="0.3">
      <c r="A4484" t="s">
        <v>0</v>
      </c>
      <c r="B4484" t="str">
        <f>B4483</f>
        <v>John Ford</v>
      </c>
      <c r="C4484">
        <v>19</v>
      </c>
      <c r="D4484" t="str">
        <f t="shared" si="1768"/>
        <v>Very Low</v>
      </c>
      <c r="E4484">
        <v>27</v>
      </c>
      <c r="F4484" t="str">
        <f t="shared" si="1769"/>
        <v>0h 27m</v>
      </c>
      <c r="G4484" t="str">
        <f t="shared" si="1770"/>
        <v>Short Film</v>
      </c>
      <c r="H4484">
        <f>H4483</f>
        <v>673</v>
      </c>
      <c r="I4484" t="str">
        <f t="shared" si="1771"/>
        <v>Very Low</v>
      </c>
      <c r="J4484">
        <v>201</v>
      </c>
      <c r="K4484" t="str">
        <f t="shared" si="1772"/>
        <v>Very Low</v>
      </c>
      <c r="L4484" t="s">
        <v>21239</v>
      </c>
      <c r="M4484">
        <v>934</v>
      </c>
      <c r="N4484" t="str">
        <f t="shared" si="1773"/>
        <v>Low</v>
      </c>
      <c r="O4484">
        <f t="shared" si="1767"/>
        <v>2833383</v>
      </c>
      <c r="P4484" t="str">
        <f t="shared" si="1774"/>
        <v>Flop</v>
      </c>
      <c r="Q4484" t="s">
        <v>3380</v>
      </c>
      <c r="R4484" t="str">
        <f t="shared" si="1775"/>
        <v>Drama</v>
      </c>
      <c r="S4484">
        <f t="shared" si="1776"/>
        <v>1</v>
      </c>
      <c r="T4484" t="s">
        <v>5177</v>
      </c>
      <c r="U4484" t="s">
        <v>21240</v>
      </c>
      <c r="V4484">
        <v>3282</v>
      </c>
      <c r="W4484" t="str">
        <f t="shared" si="1777"/>
        <v>Very Low</v>
      </c>
      <c r="X4484">
        <v>1961</v>
      </c>
      <c r="Y4484" t="str">
        <f t="shared" si="1778"/>
        <v>Low</v>
      </c>
      <c r="Z4484" t="s">
        <v>11972</v>
      </c>
      <c r="AA4484">
        <v>0</v>
      </c>
      <c r="AB4484" t="str">
        <f t="shared" si="1779"/>
        <v>Symbolic Poster</v>
      </c>
      <c r="AC4484" t="s">
        <v>21241</v>
      </c>
      <c r="AD4484" t="s">
        <v>21242</v>
      </c>
      <c r="AE4484">
        <v>17</v>
      </c>
      <c r="AF4484" t="str">
        <f t="shared" si="1780"/>
        <v>Very Low</v>
      </c>
      <c r="AG4484" t="s">
        <v>9</v>
      </c>
      <c r="AH4484" t="s">
        <v>10</v>
      </c>
      <c r="AI4484" t="s">
        <v>2606</v>
      </c>
      <c r="AJ4484" t="str">
        <f t="shared" si="1781"/>
        <v>Adult</v>
      </c>
      <c r="AK4484">
        <f t="shared" ref="AK4484:AM4484" si="1789">AK4483</f>
        <v>1250000</v>
      </c>
      <c r="AL4484" t="str">
        <f t="shared" si="1782"/>
        <v>Low Budget</v>
      </c>
      <c r="AM4484">
        <f t="shared" si="1789"/>
        <v>1941</v>
      </c>
      <c r="AN4484">
        <f t="shared" si="1783"/>
        <v>84</v>
      </c>
      <c r="AO4484" t="str">
        <f t="shared" si="1784"/>
        <v>Old Classic</v>
      </c>
      <c r="AP4484">
        <v>691</v>
      </c>
      <c r="AQ4484" t="str">
        <f t="shared" si="1785"/>
        <v>Very Low</v>
      </c>
      <c r="AR4484">
        <v>7.3</v>
      </c>
      <c r="AS4484" t="str">
        <f t="shared" si="1786"/>
        <v>Good</v>
      </c>
      <c r="AT4484">
        <f>AT4483</f>
        <v>1.37</v>
      </c>
      <c r="AU4484" t="str">
        <f t="shared" si="1787"/>
        <v>Classic</v>
      </c>
      <c r="AV4484">
        <v>632</v>
      </c>
      <c r="AW4484" t="str">
        <f t="shared" si="1788"/>
        <v>Very Low</v>
      </c>
    </row>
    <row r="4485" spans="1:49" x14ac:dyDescent="0.3">
      <c r="A4485" t="s">
        <v>0</v>
      </c>
      <c r="B4485" t="s">
        <v>5047</v>
      </c>
      <c r="C4485">
        <v>46</v>
      </c>
      <c r="D4485" t="str">
        <f t="shared" si="1768"/>
        <v>Very Low</v>
      </c>
      <c r="E4485">
        <v>123</v>
      </c>
      <c r="F4485" t="str">
        <f t="shared" si="1769"/>
        <v>2h 3m</v>
      </c>
      <c r="G4485" t="str">
        <f t="shared" si="1770"/>
        <v>Long Movie</v>
      </c>
      <c r="H4485">
        <v>0</v>
      </c>
      <c r="I4485" t="str">
        <f t="shared" si="1771"/>
        <v>Very Low</v>
      </c>
      <c r="J4485">
        <v>161</v>
      </c>
      <c r="K4485" t="str">
        <f t="shared" si="1772"/>
        <v>Very Low</v>
      </c>
      <c r="L4485" t="s">
        <v>21243</v>
      </c>
      <c r="M4485">
        <v>3000</v>
      </c>
      <c r="N4485" t="str">
        <f t="shared" si="1773"/>
        <v>Low</v>
      </c>
      <c r="O4485">
        <f t="shared" si="1767"/>
        <v>2833383</v>
      </c>
      <c r="P4485" t="str">
        <f t="shared" si="1774"/>
        <v>Flop</v>
      </c>
      <c r="Q4485" t="s">
        <v>15041</v>
      </c>
      <c r="R4485" t="str">
        <f t="shared" si="1775"/>
        <v>Comedy</v>
      </c>
      <c r="S4485">
        <f t="shared" si="1776"/>
        <v>3</v>
      </c>
      <c r="T4485" t="s">
        <v>781</v>
      </c>
      <c r="U4485" t="s">
        <v>21244</v>
      </c>
      <c r="V4485">
        <v>794</v>
      </c>
      <c r="W4485" t="str">
        <f t="shared" si="1777"/>
        <v>Very Low</v>
      </c>
      <c r="X4485">
        <v>4040</v>
      </c>
      <c r="Y4485" t="str">
        <f t="shared" si="1778"/>
        <v>Low</v>
      </c>
      <c r="Z4485" t="s">
        <v>21245</v>
      </c>
      <c r="AA4485">
        <v>0</v>
      </c>
      <c r="AB4485" t="str">
        <f t="shared" si="1779"/>
        <v>Symbolic Poster</v>
      </c>
      <c r="AC4485" t="s">
        <v>21246</v>
      </c>
      <c r="AD4485" t="s">
        <v>21247</v>
      </c>
      <c r="AE4485">
        <v>9</v>
      </c>
      <c r="AF4485" t="str">
        <f t="shared" si="1780"/>
        <v>Very Low</v>
      </c>
      <c r="AG4485" t="s">
        <v>9</v>
      </c>
      <c r="AH4485" t="s">
        <v>10</v>
      </c>
      <c r="AI4485" t="str">
        <f>AI4484</f>
        <v>TV-MA</v>
      </c>
      <c r="AJ4485" t="str">
        <f t="shared" si="1781"/>
        <v>Adult</v>
      </c>
      <c r="AK4485">
        <v>1420000</v>
      </c>
      <c r="AL4485" t="str">
        <f t="shared" si="1782"/>
        <v>Low Budget</v>
      </c>
      <c r="AM4485">
        <v>2014</v>
      </c>
      <c r="AN4485">
        <f t="shared" si="1783"/>
        <v>11</v>
      </c>
      <c r="AO4485" t="str">
        <f t="shared" si="1784"/>
        <v>Modern Classic</v>
      </c>
      <c r="AP4485">
        <v>372</v>
      </c>
      <c r="AQ4485" t="str">
        <f t="shared" si="1785"/>
        <v>Very Low</v>
      </c>
      <c r="AR4485">
        <v>4.0999999999999996</v>
      </c>
      <c r="AS4485" t="str">
        <f t="shared" si="1786"/>
        <v>Poor</v>
      </c>
      <c r="AT4485">
        <v>2.35</v>
      </c>
      <c r="AU4485" t="str">
        <f t="shared" si="1787"/>
        <v>Cinematic Widescreen</v>
      </c>
      <c r="AV4485">
        <v>447</v>
      </c>
      <c r="AW4485" t="str">
        <f t="shared" si="1788"/>
        <v>Very Low</v>
      </c>
    </row>
    <row r="4486" spans="1:49" x14ac:dyDescent="0.3">
      <c r="A4486" t="s">
        <v>0</v>
      </c>
      <c r="B4486" t="s">
        <v>1497</v>
      </c>
      <c r="C4486">
        <v>58</v>
      </c>
      <c r="D4486" t="str">
        <f t="shared" si="1768"/>
        <v>Low</v>
      </c>
      <c r="E4486">
        <v>100</v>
      </c>
      <c r="F4486" t="str">
        <f t="shared" si="1769"/>
        <v>1h 40m</v>
      </c>
      <c r="G4486" t="str">
        <f t="shared" si="1770"/>
        <v>Standard Movie</v>
      </c>
      <c r="H4486">
        <v>0</v>
      </c>
      <c r="I4486" t="str">
        <f t="shared" si="1771"/>
        <v>Very Low</v>
      </c>
      <c r="J4486">
        <v>65</v>
      </c>
      <c r="K4486" t="str">
        <f t="shared" si="1772"/>
        <v>Very Low</v>
      </c>
      <c r="L4486" t="s">
        <v>21248</v>
      </c>
      <c r="M4486">
        <v>828</v>
      </c>
      <c r="N4486" t="str">
        <f t="shared" si="1773"/>
        <v>Low</v>
      </c>
      <c r="O4486">
        <v>24741700</v>
      </c>
      <c r="P4486" t="str">
        <f t="shared" si="1774"/>
        <v>Average</v>
      </c>
      <c r="Q4486" t="s">
        <v>3380</v>
      </c>
      <c r="R4486" t="str">
        <f t="shared" si="1775"/>
        <v>Drama</v>
      </c>
      <c r="S4486">
        <f t="shared" si="1776"/>
        <v>1</v>
      </c>
      <c r="T4486" t="s">
        <v>4781</v>
      </c>
      <c r="U4486" t="s">
        <v>21249</v>
      </c>
      <c r="V4486">
        <v>37785</v>
      </c>
      <c r="W4486" t="str">
        <f t="shared" si="1777"/>
        <v>Low</v>
      </c>
      <c r="X4486">
        <v>1431</v>
      </c>
      <c r="Y4486" t="str">
        <f t="shared" si="1778"/>
        <v>Low</v>
      </c>
      <c r="Z4486" t="s">
        <v>2756</v>
      </c>
      <c r="AA4486">
        <v>2</v>
      </c>
      <c r="AB4486" t="str">
        <f t="shared" si="1779"/>
        <v>Duo/Trio Poster</v>
      </c>
      <c r="AC4486" t="s">
        <v>21250</v>
      </c>
      <c r="AD4486" t="s">
        <v>21251</v>
      </c>
      <c r="AE4486">
        <v>95</v>
      </c>
      <c r="AF4486" t="str">
        <f t="shared" si="1780"/>
        <v>Very Low</v>
      </c>
      <c r="AG4486" t="s">
        <v>9</v>
      </c>
      <c r="AH4486" t="s">
        <v>10</v>
      </c>
      <c r="AI4486" t="s">
        <v>556</v>
      </c>
      <c r="AJ4486" t="str">
        <f t="shared" si="1781"/>
        <v>Adult</v>
      </c>
      <c r="AK4486">
        <v>1200000</v>
      </c>
      <c r="AL4486" t="str">
        <f t="shared" si="1782"/>
        <v>Low Budget</v>
      </c>
      <c r="AM4486">
        <v>1989</v>
      </c>
      <c r="AN4486">
        <f t="shared" si="1783"/>
        <v>36</v>
      </c>
      <c r="AO4486" t="str">
        <f t="shared" si="1784"/>
        <v>Old Classic</v>
      </c>
      <c r="AP4486">
        <v>531</v>
      </c>
      <c r="AQ4486" t="str">
        <f t="shared" si="1785"/>
        <v>Very Low</v>
      </c>
      <c r="AR4486">
        <v>7.2</v>
      </c>
      <c r="AS4486" t="str">
        <f t="shared" si="1786"/>
        <v>Good</v>
      </c>
      <c r="AT4486">
        <v>1.85</v>
      </c>
      <c r="AU4486" t="str">
        <f t="shared" si="1787"/>
        <v>HDTV / Widescreen</v>
      </c>
      <c r="AV4486">
        <v>2000</v>
      </c>
      <c r="AW4486" t="str">
        <f t="shared" si="1788"/>
        <v>Low</v>
      </c>
    </row>
    <row r="4487" spans="1:49" x14ac:dyDescent="0.3">
      <c r="A4487" t="s">
        <v>0</v>
      </c>
      <c r="B4487" t="s">
        <v>303</v>
      </c>
      <c r="C4487">
        <v>287</v>
      </c>
      <c r="D4487" t="str">
        <f t="shared" si="1768"/>
        <v>Medium</v>
      </c>
      <c r="E4487">
        <v>103</v>
      </c>
      <c r="F4487" t="str">
        <f t="shared" si="1769"/>
        <v>1h 43m</v>
      </c>
      <c r="G4487" t="str">
        <f t="shared" si="1770"/>
        <v>Standard Movie</v>
      </c>
      <c r="H4487">
        <v>0</v>
      </c>
      <c r="I4487" t="str">
        <f t="shared" si="1771"/>
        <v>Very Low</v>
      </c>
      <c r="J4487">
        <v>651</v>
      </c>
      <c r="K4487" t="str">
        <f t="shared" si="1772"/>
        <v>Very Low</v>
      </c>
      <c r="L4487" t="s">
        <v>2607</v>
      </c>
      <c r="M4487">
        <v>2000</v>
      </c>
      <c r="N4487" t="str">
        <f t="shared" si="1773"/>
        <v>Low</v>
      </c>
      <c r="O4487">
        <v>55153403</v>
      </c>
      <c r="P4487" t="str">
        <f t="shared" si="1774"/>
        <v>Hit</v>
      </c>
      <c r="Q4487" t="s">
        <v>3001</v>
      </c>
      <c r="R4487" t="str">
        <f t="shared" si="1775"/>
        <v>Horror</v>
      </c>
      <c r="S4487">
        <f t="shared" si="1776"/>
        <v>3</v>
      </c>
      <c r="T4487" t="s">
        <v>2744</v>
      </c>
      <c r="U4487" t="s">
        <v>21252</v>
      </c>
      <c r="V4487">
        <v>299127</v>
      </c>
      <c r="W4487" t="str">
        <f t="shared" si="1777"/>
        <v>High</v>
      </c>
      <c r="X4487">
        <v>5161</v>
      </c>
      <c r="Y4487" t="str">
        <f t="shared" si="1778"/>
        <v>Low</v>
      </c>
      <c r="Z4487" t="s">
        <v>14521</v>
      </c>
      <c r="AA4487">
        <v>0</v>
      </c>
      <c r="AB4487" t="str">
        <f t="shared" si="1779"/>
        <v>Symbolic Poster</v>
      </c>
      <c r="AC4487" t="s">
        <v>21253</v>
      </c>
      <c r="AD4487" t="s">
        <v>21254</v>
      </c>
      <c r="AE4487">
        <v>1509</v>
      </c>
      <c r="AF4487" t="str">
        <f t="shared" si="1780"/>
        <v>Low</v>
      </c>
      <c r="AG4487" t="s">
        <v>9</v>
      </c>
      <c r="AH4487" t="s">
        <v>10</v>
      </c>
      <c r="AI4487" t="s">
        <v>556</v>
      </c>
      <c r="AJ4487" t="str">
        <f t="shared" si="1781"/>
        <v>Adult</v>
      </c>
      <c r="AK4487">
        <v>1200000</v>
      </c>
      <c r="AL4487" t="str">
        <f t="shared" si="1782"/>
        <v>Low Budget</v>
      </c>
      <c r="AM4487">
        <v>2004</v>
      </c>
      <c r="AN4487">
        <f t="shared" si="1783"/>
        <v>21</v>
      </c>
      <c r="AO4487" t="str">
        <f t="shared" si="1784"/>
        <v>Old Classic</v>
      </c>
      <c r="AP4487">
        <v>878</v>
      </c>
      <c r="AQ4487" t="str">
        <f t="shared" si="1785"/>
        <v>Very Low</v>
      </c>
      <c r="AR4487">
        <v>7.7</v>
      </c>
      <c r="AS4487" t="str">
        <f t="shared" si="1786"/>
        <v>Good</v>
      </c>
      <c r="AT4487">
        <v>1.85</v>
      </c>
      <c r="AU4487" t="str">
        <f t="shared" si="1787"/>
        <v>HDTV / Widescreen</v>
      </c>
      <c r="AV4487">
        <v>0</v>
      </c>
      <c r="AW4487" t="str">
        <f t="shared" si="1788"/>
        <v>Very Low</v>
      </c>
    </row>
    <row r="4488" spans="1:49" x14ac:dyDescent="0.3">
      <c r="A4488" t="s">
        <v>0</v>
      </c>
      <c r="B4488" t="s">
        <v>4910</v>
      </c>
      <c r="C4488">
        <v>100</v>
      </c>
      <c r="D4488" t="str">
        <f t="shared" si="1768"/>
        <v>Low</v>
      </c>
      <c r="E4488">
        <v>100</v>
      </c>
      <c r="F4488" t="str">
        <f t="shared" si="1769"/>
        <v>1h 40m</v>
      </c>
      <c r="G4488" t="str">
        <f t="shared" si="1770"/>
        <v>Standard Movie</v>
      </c>
      <c r="H4488">
        <v>422</v>
      </c>
      <c r="I4488" t="str">
        <f t="shared" si="1771"/>
        <v>Very Low</v>
      </c>
      <c r="J4488">
        <v>422</v>
      </c>
      <c r="K4488" t="str">
        <f t="shared" si="1772"/>
        <v>Very Low</v>
      </c>
      <c r="L4488" t="s">
        <v>3682</v>
      </c>
      <c r="M4488">
        <v>816</v>
      </c>
      <c r="N4488" t="str">
        <f t="shared" si="1773"/>
        <v>Low</v>
      </c>
      <c r="O4488">
        <v>18488314</v>
      </c>
      <c r="P4488" t="str">
        <f t="shared" si="1774"/>
        <v>Average</v>
      </c>
      <c r="Q4488" t="s">
        <v>12459</v>
      </c>
      <c r="R4488" t="str">
        <f t="shared" si="1775"/>
        <v>Comedy</v>
      </c>
      <c r="S4488">
        <f t="shared" si="1776"/>
        <v>3</v>
      </c>
      <c r="T4488" t="s">
        <v>11279</v>
      </c>
      <c r="U4488" t="s">
        <v>21255</v>
      </c>
      <c r="V4488">
        <v>76151</v>
      </c>
      <c r="W4488" t="str">
        <f t="shared" si="1777"/>
        <v>Medium</v>
      </c>
      <c r="X4488">
        <v>2893</v>
      </c>
      <c r="Y4488" t="str">
        <f t="shared" si="1778"/>
        <v>Low</v>
      </c>
      <c r="Z4488" t="s">
        <v>4910</v>
      </c>
      <c r="AA4488">
        <v>0</v>
      </c>
      <c r="AB4488" t="str">
        <f t="shared" si="1779"/>
        <v>Symbolic Poster</v>
      </c>
      <c r="AC4488" t="s">
        <v>21256</v>
      </c>
      <c r="AD4488" t="s">
        <v>21257</v>
      </c>
      <c r="AE4488">
        <v>333</v>
      </c>
      <c r="AF4488" t="str">
        <f t="shared" si="1780"/>
        <v>Very Low</v>
      </c>
      <c r="AG4488" t="s">
        <v>9</v>
      </c>
      <c r="AH4488" t="s">
        <v>10</v>
      </c>
      <c r="AI4488" t="s">
        <v>556</v>
      </c>
      <c r="AJ4488" t="str">
        <f t="shared" si="1781"/>
        <v>Adult</v>
      </c>
      <c r="AK4488">
        <v>1200000</v>
      </c>
      <c r="AL4488" t="str">
        <f t="shared" si="1782"/>
        <v>Low Budget</v>
      </c>
      <c r="AM4488">
        <v>2001</v>
      </c>
      <c r="AN4488">
        <f t="shared" si="1783"/>
        <v>24</v>
      </c>
      <c r="AO4488" t="str">
        <f t="shared" si="1784"/>
        <v>Old Classic</v>
      </c>
      <c r="AP4488">
        <v>577</v>
      </c>
      <c r="AQ4488" t="str">
        <f t="shared" si="1785"/>
        <v>Very Low</v>
      </c>
      <c r="AR4488">
        <v>7.1</v>
      </c>
      <c r="AS4488" t="str">
        <f t="shared" si="1786"/>
        <v>Good</v>
      </c>
      <c r="AT4488">
        <v>1.85</v>
      </c>
      <c r="AU4488" t="str">
        <f t="shared" si="1787"/>
        <v>HDTV / Widescreen</v>
      </c>
      <c r="AV4488">
        <v>0</v>
      </c>
      <c r="AW4488" t="str">
        <f t="shared" si="1788"/>
        <v>Very Low</v>
      </c>
    </row>
    <row r="4489" spans="1:49" x14ac:dyDescent="0.3">
      <c r="A4489" t="s">
        <v>0</v>
      </c>
      <c r="B4489" t="s">
        <v>21258</v>
      </c>
      <c r="C4489">
        <v>5</v>
      </c>
      <c r="D4489" t="str">
        <f t="shared" si="1768"/>
        <v>Very Low</v>
      </c>
      <c r="E4489">
        <v>99</v>
      </c>
      <c r="F4489" t="str">
        <f t="shared" si="1769"/>
        <v>1h 39m</v>
      </c>
      <c r="G4489" t="str">
        <f t="shared" si="1770"/>
        <v>Standard Movie</v>
      </c>
      <c r="H4489">
        <v>4</v>
      </c>
      <c r="I4489" t="str">
        <f t="shared" si="1771"/>
        <v>Very Low</v>
      </c>
      <c r="J4489">
        <v>434</v>
      </c>
      <c r="K4489" t="str">
        <f t="shared" si="1772"/>
        <v>Very Low</v>
      </c>
      <c r="L4489" t="s">
        <v>114</v>
      </c>
      <c r="M4489">
        <v>18000</v>
      </c>
      <c r="N4489" t="str">
        <f t="shared" si="1773"/>
        <v>Medium</v>
      </c>
      <c r="O4489">
        <f>O4488</f>
        <v>18488314</v>
      </c>
      <c r="P4489" t="str">
        <f t="shared" si="1774"/>
        <v>Average</v>
      </c>
      <c r="Q4489" t="s">
        <v>1785</v>
      </c>
      <c r="R4489" t="str">
        <f t="shared" si="1775"/>
        <v>Action</v>
      </c>
      <c r="S4489">
        <f t="shared" si="1776"/>
        <v>3</v>
      </c>
      <c r="T4489" t="s">
        <v>21259</v>
      </c>
      <c r="U4489" t="s">
        <v>21260</v>
      </c>
      <c r="V4489">
        <v>101</v>
      </c>
      <c r="W4489" t="str">
        <f t="shared" si="1777"/>
        <v>Very Low</v>
      </c>
      <c r="X4489">
        <v>20218</v>
      </c>
      <c r="Y4489" t="str">
        <f t="shared" si="1778"/>
        <v>Medium</v>
      </c>
      <c r="Z4489" t="s">
        <v>21261</v>
      </c>
      <c r="AA4489">
        <v>6</v>
      </c>
      <c r="AB4489" t="str">
        <f t="shared" si="1779"/>
        <v>Ensemble Poster</v>
      </c>
      <c r="AC4489" t="s">
        <v>21262</v>
      </c>
      <c r="AD4489" t="s">
        <v>21263</v>
      </c>
      <c r="AE4489">
        <v>1</v>
      </c>
      <c r="AF4489" t="str">
        <f t="shared" si="1780"/>
        <v>Very Low</v>
      </c>
      <c r="AG4489" t="s">
        <v>9</v>
      </c>
      <c r="AH4489" t="s">
        <v>10</v>
      </c>
      <c r="AI4489" t="str">
        <f t="shared" ref="AI4489:AI4490" si="1790">AI4488</f>
        <v>R</v>
      </c>
      <c r="AJ4489" t="str">
        <f t="shared" si="1781"/>
        <v>Adult</v>
      </c>
      <c r="AK4489">
        <v>1300000</v>
      </c>
      <c r="AL4489" t="str">
        <f t="shared" si="1782"/>
        <v>Low Budget</v>
      </c>
      <c r="AM4489">
        <v>2014</v>
      </c>
      <c r="AN4489">
        <f t="shared" si="1783"/>
        <v>11</v>
      </c>
      <c r="AO4489" t="str">
        <f t="shared" si="1784"/>
        <v>Modern Classic</v>
      </c>
      <c r="AP4489">
        <v>748</v>
      </c>
      <c r="AQ4489" t="str">
        <f t="shared" si="1785"/>
        <v>Very Low</v>
      </c>
      <c r="AR4489">
        <v>7.6</v>
      </c>
      <c r="AS4489" t="str">
        <f t="shared" si="1786"/>
        <v>Good</v>
      </c>
      <c r="AT4489">
        <v>1.85</v>
      </c>
      <c r="AU4489" t="str">
        <f t="shared" si="1787"/>
        <v>HDTV / Widescreen</v>
      </c>
      <c r="AV4489">
        <v>221</v>
      </c>
      <c r="AW4489" t="str">
        <f t="shared" si="1788"/>
        <v>Very Low</v>
      </c>
    </row>
    <row r="4490" spans="1:49" x14ac:dyDescent="0.3">
      <c r="A4490" t="s">
        <v>0</v>
      </c>
      <c r="B4490" t="s">
        <v>21264</v>
      </c>
      <c r="C4490">
        <v>50</v>
      </c>
      <c r="D4490" t="str">
        <f t="shared" si="1768"/>
        <v>Very Low</v>
      </c>
      <c r="E4490">
        <v>89</v>
      </c>
      <c r="F4490" t="str">
        <f t="shared" si="1769"/>
        <v>1h 29m</v>
      </c>
      <c r="G4490" t="str">
        <f t="shared" si="1770"/>
        <v>Featurette</v>
      </c>
      <c r="H4490">
        <v>0</v>
      </c>
      <c r="I4490" t="str">
        <f t="shared" si="1771"/>
        <v>Very Low</v>
      </c>
      <c r="J4490">
        <v>3</v>
      </c>
      <c r="K4490" t="str">
        <f t="shared" si="1772"/>
        <v>Very Low</v>
      </c>
      <c r="L4490" t="s">
        <v>21265</v>
      </c>
      <c r="M4490">
        <v>31</v>
      </c>
      <c r="N4490" t="str">
        <f t="shared" si="1773"/>
        <v>Low</v>
      </c>
      <c r="O4490">
        <v>11278</v>
      </c>
      <c r="P4490" t="str">
        <f t="shared" si="1774"/>
        <v>Flop</v>
      </c>
      <c r="Q4490" t="s">
        <v>2498</v>
      </c>
      <c r="R4490" t="str">
        <f t="shared" si="1775"/>
        <v>Comedy</v>
      </c>
      <c r="S4490">
        <f t="shared" si="1776"/>
        <v>2</v>
      </c>
      <c r="T4490" t="s">
        <v>21266</v>
      </c>
      <c r="U4490" t="s">
        <v>21267</v>
      </c>
      <c r="V4490">
        <v>1229</v>
      </c>
      <c r="W4490" t="str">
        <f t="shared" si="1777"/>
        <v>Very Low</v>
      </c>
      <c r="X4490">
        <v>58</v>
      </c>
      <c r="Y4490" t="str">
        <f t="shared" si="1778"/>
        <v>Very Low</v>
      </c>
      <c r="Z4490" t="s">
        <v>21268</v>
      </c>
      <c r="AA4490">
        <v>0</v>
      </c>
      <c r="AB4490" t="str">
        <f t="shared" si="1779"/>
        <v>Symbolic Poster</v>
      </c>
      <c r="AC4490" t="s">
        <v>21269</v>
      </c>
      <c r="AD4490" t="s">
        <v>21270</v>
      </c>
      <c r="AE4490">
        <v>2</v>
      </c>
      <c r="AF4490" t="str">
        <f t="shared" si="1780"/>
        <v>Very Low</v>
      </c>
      <c r="AG4490" t="s">
        <v>2749</v>
      </c>
      <c r="AH4490" t="s">
        <v>2884</v>
      </c>
      <c r="AI4490" t="str">
        <f t="shared" si="1790"/>
        <v>R</v>
      </c>
      <c r="AJ4490" t="str">
        <f t="shared" si="1781"/>
        <v>Adult</v>
      </c>
      <c r="AK4490">
        <v>1300000</v>
      </c>
      <c r="AL4490" t="str">
        <f t="shared" si="1782"/>
        <v>Low Budget</v>
      </c>
      <c r="AM4490">
        <v>2013</v>
      </c>
      <c r="AN4490">
        <f t="shared" si="1783"/>
        <v>12</v>
      </c>
      <c r="AO4490" t="str">
        <f t="shared" si="1784"/>
        <v>Modern Classic</v>
      </c>
      <c r="AP4490">
        <v>24</v>
      </c>
      <c r="AQ4490" t="str">
        <f t="shared" si="1785"/>
        <v>Very Low</v>
      </c>
      <c r="AR4490">
        <v>7</v>
      </c>
      <c r="AS4490" t="str">
        <f t="shared" si="1786"/>
        <v>Good</v>
      </c>
      <c r="AT4490">
        <f>AT4489</f>
        <v>1.85</v>
      </c>
      <c r="AU4490" t="str">
        <f t="shared" si="1787"/>
        <v>HDTV / Widescreen</v>
      </c>
      <c r="AV4490">
        <v>407</v>
      </c>
      <c r="AW4490" t="str">
        <f t="shared" si="1788"/>
        <v>Very Low</v>
      </c>
    </row>
    <row r="4491" spans="1:49" x14ac:dyDescent="0.3">
      <c r="A4491" t="s">
        <v>0</v>
      </c>
      <c r="B4491" t="s">
        <v>2653</v>
      </c>
      <c r="C4491">
        <v>276</v>
      </c>
      <c r="D4491" t="str">
        <f t="shared" si="1768"/>
        <v>Medium</v>
      </c>
      <c r="E4491">
        <v>104</v>
      </c>
      <c r="F4491" t="str">
        <f t="shared" si="1769"/>
        <v>1h 44m</v>
      </c>
      <c r="G4491" t="str">
        <f t="shared" si="1770"/>
        <v>Standard Movie</v>
      </c>
      <c r="H4491">
        <v>301</v>
      </c>
      <c r="I4491" t="str">
        <f t="shared" si="1771"/>
        <v>Very Low</v>
      </c>
      <c r="J4491">
        <v>71</v>
      </c>
      <c r="K4491" t="str">
        <f t="shared" si="1772"/>
        <v>Very Low</v>
      </c>
      <c r="L4491" t="s">
        <v>570</v>
      </c>
      <c r="M4491">
        <v>18000</v>
      </c>
      <c r="N4491" t="str">
        <f t="shared" si="1773"/>
        <v>Medium</v>
      </c>
      <c r="O4491">
        <v>79363785</v>
      </c>
      <c r="P4491" t="str">
        <f t="shared" si="1774"/>
        <v>Hit</v>
      </c>
      <c r="Q4491" t="s">
        <v>2654</v>
      </c>
      <c r="R4491" t="str">
        <f t="shared" si="1775"/>
        <v>Drama</v>
      </c>
      <c r="S4491">
        <f t="shared" si="1776"/>
        <v>3</v>
      </c>
      <c r="T4491" t="s">
        <v>559</v>
      </c>
      <c r="U4491" t="s">
        <v>2655</v>
      </c>
      <c r="V4491">
        <v>139426</v>
      </c>
      <c r="W4491" t="str">
        <f t="shared" si="1777"/>
        <v>Medium</v>
      </c>
      <c r="X4491">
        <v>22194</v>
      </c>
      <c r="Y4491" t="str">
        <f t="shared" si="1778"/>
        <v>Medium</v>
      </c>
      <c r="Z4491" t="s">
        <v>2656</v>
      </c>
      <c r="AA4491">
        <v>0</v>
      </c>
      <c r="AB4491" t="str">
        <f t="shared" si="1779"/>
        <v>Symbolic Poster</v>
      </c>
      <c r="AC4491" t="s">
        <v>2657</v>
      </c>
      <c r="AD4491" t="s">
        <v>2658</v>
      </c>
      <c r="AE4491">
        <v>698</v>
      </c>
      <c r="AF4491" t="str">
        <f t="shared" si="1780"/>
        <v>Low</v>
      </c>
      <c r="AG4491" t="s">
        <v>9</v>
      </c>
      <c r="AH4491" t="s">
        <v>10</v>
      </c>
      <c r="AI4491" t="s">
        <v>11</v>
      </c>
      <c r="AJ4491" t="str">
        <f t="shared" si="1781"/>
        <v>Teen</v>
      </c>
      <c r="AK4491">
        <v>80000000</v>
      </c>
      <c r="AL4491" t="str">
        <f t="shared" si="1782"/>
        <v>Medium Budget</v>
      </c>
      <c r="AM4491">
        <v>2008</v>
      </c>
      <c r="AN4491">
        <f t="shared" si="1783"/>
        <v>17</v>
      </c>
      <c r="AO4491" t="str">
        <f t="shared" si="1784"/>
        <v>Old Classic</v>
      </c>
      <c r="AP4491">
        <v>4000</v>
      </c>
      <c r="AQ4491" t="str">
        <f t="shared" si="1785"/>
        <v>Low</v>
      </c>
      <c r="AR4491">
        <v>5.5</v>
      </c>
      <c r="AS4491" t="str">
        <f t="shared" si="1786"/>
        <v>Below Average</v>
      </c>
      <c r="AT4491">
        <v>2.35</v>
      </c>
      <c r="AU4491" t="str">
        <f t="shared" si="1787"/>
        <v>Cinematic Widescreen</v>
      </c>
      <c r="AV4491">
        <v>0</v>
      </c>
      <c r="AW4491" t="str">
        <f t="shared" si="1788"/>
        <v>Very Low</v>
      </c>
    </row>
    <row r="4492" spans="1:49" x14ac:dyDescent="0.3">
      <c r="A4492" t="s">
        <v>0</v>
      </c>
      <c r="B4492" t="s">
        <v>10277</v>
      </c>
      <c r="C4492">
        <v>137</v>
      </c>
      <c r="D4492" t="str">
        <f t="shared" si="1768"/>
        <v>Low</v>
      </c>
      <c r="E4492">
        <v>114</v>
      </c>
      <c r="F4492" t="str">
        <f t="shared" si="1769"/>
        <v>1h 54m</v>
      </c>
      <c r="G4492" t="str">
        <f t="shared" si="1770"/>
        <v>Standard Movie</v>
      </c>
      <c r="H4492">
        <v>300</v>
      </c>
      <c r="I4492" t="str">
        <f t="shared" si="1771"/>
        <v>Very Low</v>
      </c>
      <c r="J4492">
        <v>73</v>
      </c>
      <c r="K4492" t="str">
        <f t="shared" si="1772"/>
        <v>Very Low</v>
      </c>
      <c r="L4492" t="s">
        <v>21271</v>
      </c>
      <c r="M4492">
        <v>307</v>
      </c>
      <c r="N4492" t="str">
        <f t="shared" si="1773"/>
        <v>Low</v>
      </c>
      <c r="O4492">
        <v>13876974</v>
      </c>
      <c r="P4492" t="str">
        <f t="shared" si="1774"/>
        <v>Average</v>
      </c>
      <c r="Q4492" t="s">
        <v>1386</v>
      </c>
      <c r="R4492" t="str">
        <f t="shared" si="1775"/>
        <v>Comedy</v>
      </c>
      <c r="S4492">
        <f t="shared" si="1776"/>
        <v>3</v>
      </c>
      <c r="T4492" t="s">
        <v>15231</v>
      </c>
      <c r="U4492" t="s">
        <v>21272</v>
      </c>
      <c r="V4492">
        <v>19397</v>
      </c>
      <c r="W4492" t="str">
        <f t="shared" si="1777"/>
        <v>Low</v>
      </c>
      <c r="X4492">
        <v>809</v>
      </c>
      <c r="Y4492" t="str">
        <f t="shared" si="1778"/>
        <v>Very Low</v>
      </c>
      <c r="Z4492" t="s">
        <v>10281</v>
      </c>
      <c r="AA4492">
        <v>0</v>
      </c>
      <c r="AB4492" t="str">
        <f t="shared" si="1779"/>
        <v>Symbolic Poster</v>
      </c>
      <c r="AC4492" t="s">
        <v>21273</v>
      </c>
      <c r="AD4492" t="s">
        <v>21274</v>
      </c>
      <c r="AE4492">
        <v>214</v>
      </c>
      <c r="AF4492" t="str">
        <f t="shared" si="1780"/>
        <v>Very Low</v>
      </c>
      <c r="AG4492" t="s">
        <v>5582</v>
      </c>
      <c r="AH4492" t="s">
        <v>5583</v>
      </c>
      <c r="AI4492" t="s">
        <v>556</v>
      </c>
      <c r="AJ4492" t="str">
        <f t="shared" si="1781"/>
        <v>Adult</v>
      </c>
      <c r="AK4492">
        <v>7000000</v>
      </c>
      <c r="AL4492" t="str">
        <f t="shared" si="1782"/>
        <v>Low Budget</v>
      </c>
      <c r="AM4492">
        <v>2001</v>
      </c>
      <c r="AN4492">
        <f t="shared" si="1783"/>
        <v>24</v>
      </c>
      <c r="AO4492" t="str">
        <f t="shared" si="1784"/>
        <v>Old Classic</v>
      </c>
      <c r="AP4492">
        <v>209</v>
      </c>
      <c r="AQ4492" t="str">
        <f t="shared" si="1785"/>
        <v>Very Low</v>
      </c>
      <c r="AR4492">
        <v>7.4</v>
      </c>
      <c r="AS4492" t="str">
        <f t="shared" si="1786"/>
        <v>Good</v>
      </c>
      <c r="AT4492">
        <v>1.85</v>
      </c>
      <c r="AU4492" t="str">
        <f t="shared" si="1787"/>
        <v>HDTV / Widescreen</v>
      </c>
      <c r="AV4492">
        <v>0</v>
      </c>
      <c r="AW4492" t="str">
        <f t="shared" si="1788"/>
        <v>Very Low</v>
      </c>
    </row>
    <row r="4493" spans="1:49" x14ac:dyDescent="0.3">
      <c r="A4493" t="s">
        <v>0</v>
      </c>
      <c r="B4493" t="s">
        <v>13544</v>
      </c>
      <c r="C4493">
        <v>122</v>
      </c>
      <c r="D4493" t="str">
        <f t="shared" si="1768"/>
        <v>Low</v>
      </c>
      <c r="E4493">
        <v>111</v>
      </c>
      <c r="F4493" t="str">
        <f t="shared" si="1769"/>
        <v>1h 51m</v>
      </c>
      <c r="G4493" t="str">
        <f t="shared" si="1770"/>
        <v>Standard Movie</v>
      </c>
      <c r="H4493">
        <v>50</v>
      </c>
      <c r="I4493" t="str">
        <f t="shared" si="1771"/>
        <v>Very Low</v>
      </c>
      <c r="J4493">
        <v>612</v>
      </c>
      <c r="K4493" t="str">
        <f t="shared" si="1772"/>
        <v>Very Low</v>
      </c>
      <c r="L4493" t="s">
        <v>3258</v>
      </c>
      <c r="M4493">
        <v>2000</v>
      </c>
      <c r="N4493" t="str">
        <f t="shared" si="1773"/>
        <v>Low</v>
      </c>
      <c r="O4493">
        <v>9180275</v>
      </c>
      <c r="P4493" t="str">
        <f t="shared" si="1774"/>
        <v>Flop</v>
      </c>
      <c r="Q4493" t="s">
        <v>3380</v>
      </c>
      <c r="R4493" t="str">
        <f t="shared" si="1775"/>
        <v>Drama</v>
      </c>
      <c r="S4493">
        <f t="shared" si="1776"/>
        <v>1</v>
      </c>
      <c r="T4493" t="s">
        <v>873</v>
      </c>
      <c r="U4493" t="s">
        <v>21275</v>
      </c>
      <c r="V4493">
        <v>22145</v>
      </c>
      <c r="W4493" t="str">
        <f t="shared" si="1777"/>
        <v>Low</v>
      </c>
      <c r="X4493">
        <v>4288</v>
      </c>
      <c r="Y4493" t="str">
        <f t="shared" si="1778"/>
        <v>Low</v>
      </c>
      <c r="Z4493" t="s">
        <v>2234</v>
      </c>
      <c r="AA4493">
        <v>0</v>
      </c>
      <c r="AB4493" t="str">
        <f t="shared" si="1779"/>
        <v>Symbolic Poster</v>
      </c>
      <c r="AC4493" t="s">
        <v>21276</v>
      </c>
      <c r="AD4493" t="s">
        <v>21277</v>
      </c>
      <c r="AE4493">
        <v>231</v>
      </c>
      <c r="AF4493" t="str">
        <f t="shared" si="1780"/>
        <v>Very Low</v>
      </c>
      <c r="AG4493" t="s">
        <v>9</v>
      </c>
      <c r="AH4493" t="s">
        <v>10</v>
      </c>
      <c r="AI4493" t="s">
        <v>556</v>
      </c>
      <c r="AJ4493" t="str">
        <f t="shared" si="1781"/>
        <v>Adult</v>
      </c>
      <c r="AK4493">
        <v>1200000</v>
      </c>
      <c r="AL4493" t="str">
        <f t="shared" si="1782"/>
        <v>Low Budget</v>
      </c>
      <c r="AM4493">
        <v>2000</v>
      </c>
      <c r="AN4493">
        <f t="shared" si="1783"/>
        <v>25</v>
      </c>
      <c r="AO4493" t="str">
        <f t="shared" si="1784"/>
        <v>Old Classic</v>
      </c>
      <c r="AP4493">
        <v>710</v>
      </c>
      <c r="AQ4493" t="str">
        <f t="shared" si="1785"/>
        <v>Very Low</v>
      </c>
      <c r="AR4493">
        <v>7.7</v>
      </c>
      <c r="AS4493" t="str">
        <f t="shared" si="1786"/>
        <v>Good</v>
      </c>
      <c r="AT4493">
        <v>1.85</v>
      </c>
      <c r="AU4493" t="str">
        <f t="shared" si="1787"/>
        <v>HDTV / Widescreen</v>
      </c>
      <c r="AV4493">
        <v>756</v>
      </c>
      <c r="AW4493" t="str">
        <f t="shared" si="1788"/>
        <v>Very Low</v>
      </c>
    </row>
    <row r="4494" spans="1:49" x14ac:dyDescent="0.3">
      <c r="A4494" t="s">
        <v>0</v>
      </c>
      <c r="B4494" t="s">
        <v>11003</v>
      </c>
      <c r="C4494">
        <v>73</v>
      </c>
      <c r="D4494" t="str">
        <f t="shared" si="1768"/>
        <v>Low</v>
      </c>
      <c r="E4494">
        <v>99</v>
      </c>
      <c r="F4494" t="str">
        <f t="shared" si="1769"/>
        <v>1h 39m</v>
      </c>
      <c r="G4494" t="str">
        <f t="shared" si="1770"/>
        <v>Standard Movie</v>
      </c>
      <c r="H4494">
        <v>13000</v>
      </c>
      <c r="I4494" t="str">
        <f t="shared" si="1771"/>
        <v>Medium</v>
      </c>
      <c r="J4494">
        <v>232</v>
      </c>
      <c r="K4494" t="str">
        <f t="shared" si="1772"/>
        <v>Very Low</v>
      </c>
      <c r="L4494" t="s">
        <v>18869</v>
      </c>
      <c r="M4494">
        <v>282</v>
      </c>
      <c r="N4494" t="str">
        <f t="shared" si="1773"/>
        <v>Low</v>
      </c>
      <c r="O4494">
        <f>O4493</f>
        <v>9180275</v>
      </c>
      <c r="P4494" t="str">
        <f t="shared" si="1774"/>
        <v>Flop</v>
      </c>
      <c r="Q4494" t="s">
        <v>13464</v>
      </c>
      <c r="R4494" t="str">
        <f t="shared" si="1775"/>
        <v>Comedy</v>
      </c>
      <c r="S4494">
        <f t="shared" si="1776"/>
        <v>3</v>
      </c>
      <c r="T4494" t="s">
        <v>21278</v>
      </c>
      <c r="U4494" t="s">
        <v>21279</v>
      </c>
      <c r="V4494">
        <v>24891</v>
      </c>
      <c r="W4494" t="str">
        <f t="shared" si="1777"/>
        <v>Low</v>
      </c>
      <c r="X4494">
        <v>1041</v>
      </c>
      <c r="Y4494" t="str">
        <f t="shared" si="1778"/>
        <v>Low</v>
      </c>
      <c r="Z4494" t="s">
        <v>18199</v>
      </c>
      <c r="AA4494">
        <v>0</v>
      </c>
      <c r="AB4494" t="str">
        <f t="shared" si="1779"/>
        <v>Symbolic Poster</v>
      </c>
      <c r="AC4494" t="s">
        <v>21280</v>
      </c>
      <c r="AD4494" t="s">
        <v>21281</v>
      </c>
      <c r="AE4494">
        <v>150</v>
      </c>
      <c r="AF4494" t="str">
        <f t="shared" si="1780"/>
        <v>Very Low</v>
      </c>
      <c r="AG4494" t="s">
        <v>9</v>
      </c>
      <c r="AH4494" t="s">
        <v>10</v>
      </c>
      <c r="AI4494" t="s">
        <v>6007</v>
      </c>
      <c r="AJ4494" t="str">
        <f t="shared" si="1781"/>
        <v>Other/Unknown</v>
      </c>
      <c r="AK4494">
        <v>1200000</v>
      </c>
      <c r="AL4494" t="str">
        <f t="shared" si="1782"/>
        <v>Low Budget</v>
      </c>
      <c r="AM4494">
        <v>1955</v>
      </c>
      <c r="AN4494">
        <f t="shared" si="1783"/>
        <v>70</v>
      </c>
      <c r="AO4494" t="str">
        <f t="shared" si="1784"/>
        <v>Old Classic</v>
      </c>
      <c r="AP4494">
        <v>255</v>
      </c>
      <c r="AQ4494" t="str">
        <f t="shared" si="1785"/>
        <v>Very Low</v>
      </c>
      <c r="AR4494">
        <v>7.2</v>
      </c>
      <c r="AS4494" t="str">
        <f t="shared" si="1786"/>
        <v>Good</v>
      </c>
      <c r="AT4494">
        <v>1.5</v>
      </c>
      <c r="AU4494" t="str">
        <f t="shared" si="1787"/>
        <v>Standard Academy</v>
      </c>
      <c r="AV4494">
        <v>0</v>
      </c>
      <c r="AW4494" t="str">
        <f t="shared" si="1788"/>
        <v>Very Low</v>
      </c>
    </row>
    <row r="4495" spans="1:49" x14ac:dyDescent="0.3">
      <c r="A4495" t="s">
        <v>0</v>
      </c>
      <c r="B4495" t="s">
        <v>6017</v>
      </c>
      <c r="C4495">
        <v>202</v>
      </c>
      <c r="D4495" t="str">
        <f t="shared" si="1768"/>
        <v>Medium</v>
      </c>
      <c r="E4495">
        <v>110</v>
      </c>
      <c r="F4495" t="str">
        <f t="shared" si="1769"/>
        <v>1h 50m</v>
      </c>
      <c r="G4495" t="str">
        <f t="shared" si="1770"/>
        <v>Standard Movie</v>
      </c>
      <c r="H4495">
        <v>118</v>
      </c>
      <c r="I4495" t="str">
        <f t="shared" si="1771"/>
        <v>Very Low</v>
      </c>
      <c r="J4495">
        <v>1000</v>
      </c>
      <c r="K4495" t="str">
        <f t="shared" si="1772"/>
        <v>Very Low</v>
      </c>
      <c r="L4495" t="s">
        <v>437</v>
      </c>
      <c r="M4495">
        <v>13000</v>
      </c>
      <c r="N4495" t="str">
        <f t="shared" si="1773"/>
        <v>Medium</v>
      </c>
      <c r="O4495">
        <v>22494487</v>
      </c>
      <c r="P4495" t="str">
        <f t="shared" si="1774"/>
        <v>Average</v>
      </c>
      <c r="Q4495" t="s">
        <v>2113</v>
      </c>
      <c r="R4495" t="str">
        <f t="shared" si="1775"/>
        <v>Crime</v>
      </c>
      <c r="S4495">
        <f t="shared" si="1776"/>
        <v>4</v>
      </c>
      <c r="T4495" t="s">
        <v>948</v>
      </c>
      <c r="U4495" t="s">
        <v>9096</v>
      </c>
      <c r="V4495">
        <v>262160</v>
      </c>
      <c r="W4495" t="str">
        <f t="shared" si="1777"/>
        <v>High</v>
      </c>
      <c r="X4495">
        <v>26451</v>
      </c>
      <c r="Y4495" t="str">
        <f t="shared" si="1778"/>
        <v>Medium</v>
      </c>
      <c r="Z4495" t="s">
        <v>2700</v>
      </c>
      <c r="AA4495">
        <v>3</v>
      </c>
      <c r="AB4495" t="str">
        <f t="shared" si="1779"/>
        <v>Duo/Trio Poster</v>
      </c>
      <c r="AC4495" t="s">
        <v>9097</v>
      </c>
      <c r="AD4495" t="s">
        <v>9098</v>
      </c>
      <c r="AE4495">
        <v>507</v>
      </c>
      <c r="AF4495" t="str">
        <f t="shared" si="1780"/>
        <v>Low</v>
      </c>
      <c r="AG4495" t="s">
        <v>9</v>
      </c>
      <c r="AH4495" t="s">
        <v>738</v>
      </c>
      <c r="AI4495" t="s">
        <v>556</v>
      </c>
      <c r="AJ4495" t="str">
        <f t="shared" si="1781"/>
        <v>Adult</v>
      </c>
      <c r="AK4495">
        <v>27000000</v>
      </c>
      <c r="AL4495" t="str">
        <f t="shared" si="1782"/>
        <v>Low Budget</v>
      </c>
      <c r="AM4495">
        <v>2006</v>
      </c>
      <c r="AN4495">
        <f t="shared" si="1783"/>
        <v>19</v>
      </c>
      <c r="AO4495" t="str">
        <f t="shared" si="1784"/>
        <v>Old Classic</v>
      </c>
      <c r="AP4495">
        <v>11000</v>
      </c>
      <c r="AQ4495" t="str">
        <f t="shared" si="1785"/>
        <v>Medium</v>
      </c>
      <c r="AR4495">
        <v>7.8</v>
      </c>
      <c r="AS4495" t="str">
        <f t="shared" si="1786"/>
        <v>Good</v>
      </c>
      <c r="AT4495">
        <v>2.35</v>
      </c>
      <c r="AU4495" t="str">
        <f t="shared" si="1787"/>
        <v>Cinematic Widescreen</v>
      </c>
      <c r="AV4495">
        <v>10000</v>
      </c>
      <c r="AW4495" t="str">
        <f t="shared" si="1788"/>
        <v>Low</v>
      </c>
    </row>
    <row r="4496" spans="1:49" x14ac:dyDescent="0.3">
      <c r="A4496" t="s">
        <v>0</v>
      </c>
      <c r="B4496" t="s">
        <v>21282</v>
      </c>
      <c r="C4496">
        <v>99</v>
      </c>
      <c r="D4496" t="str">
        <f t="shared" si="1768"/>
        <v>Low</v>
      </c>
      <c r="E4496">
        <v>85</v>
      </c>
      <c r="F4496" t="str">
        <f t="shared" si="1769"/>
        <v>1h 25m</v>
      </c>
      <c r="G4496" t="str">
        <f t="shared" si="1770"/>
        <v>Featurette</v>
      </c>
      <c r="H4496">
        <v>91</v>
      </c>
      <c r="I4496" t="str">
        <f t="shared" si="1771"/>
        <v>Very Low</v>
      </c>
      <c r="J4496">
        <v>849</v>
      </c>
      <c r="K4496" t="str">
        <f t="shared" si="1772"/>
        <v>Very Low</v>
      </c>
      <c r="L4496" t="s">
        <v>5975</v>
      </c>
      <c r="M4496">
        <v>1000</v>
      </c>
      <c r="N4496" t="str">
        <f t="shared" si="1773"/>
        <v>Low</v>
      </c>
      <c r="O4496">
        <v>2199853</v>
      </c>
      <c r="P4496" t="str">
        <f t="shared" si="1774"/>
        <v>Flop</v>
      </c>
      <c r="Q4496" t="s">
        <v>2498</v>
      </c>
      <c r="R4496" t="str">
        <f t="shared" si="1775"/>
        <v>Comedy</v>
      </c>
      <c r="S4496">
        <f t="shared" si="1776"/>
        <v>2</v>
      </c>
      <c r="T4496" t="s">
        <v>3721</v>
      </c>
      <c r="U4496" t="s">
        <v>21283</v>
      </c>
      <c r="V4496">
        <v>19986</v>
      </c>
      <c r="W4496" t="str">
        <f t="shared" si="1777"/>
        <v>Low</v>
      </c>
      <c r="X4496">
        <v>4289</v>
      </c>
      <c r="Y4496" t="str">
        <f t="shared" si="1778"/>
        <v>Low</v>
      </c>
      <c r="Z4496" t="s">
        <v>8542</v>
      </c>
      <c r="AA4496">
        <v>1</v>
      </c>
      <c r="AB4496" t="str">
        <f t="shared" si="1779"/>
        <v>Solo Star Poster</v>
      </c>
      <c r="AC4496" t="s">
        <v>21284</v>
      </c>
      <c r="AD4496" t="s">
        <v>21285</v>
      </c>
      <c r="AE4496">
        <v>186</v>
      </c>
      <c r="AF4496" t="str">
        <f t="shared" si="1780"/>
        <v>Very Low</v>
      </c>
      <c r="AG4496" t="s">
        <v>9</v>
      </c>
      <c r="AH4496" t="s">
        <v>10</v>
      </c>
      <c r="AI4496" t="s">
        <v>556</v>
      </c>
      <c r="AJ4496" t="str">
        <f t="shared" si="1781"/>
        <v>Adult</v>
      </c>
      <c r="AK4496">
        <v>1200000</v>
      </c>
      <c r="AL4496" t="str">
        <f t="shared" si="1782"/>
        <v>Low Budget</v>
      </c>
      <c r="AM4496">
        <v>1999</v>
      </c>
      <c r="AN4496">
        <f t="shared" si="1783"/>
        <v>26</v>
      </c>
      <c r="AO4496" t="str">
        <f t="shared" si="1784"/>
        <v>Old Classic</v>
      </c>
      <c r="AP4496">
        <v>1000</v>
      </c>
      <c r="AQ4496" t="str">
        <f t="shared" si="1785"/>
        <v>Very Low</v>
      </c>
      <c r="AR4496">
        <v>6.6</v>
      </c>
      <c r="AS4496" t="str">
        <f t="shared" si="1786"/>
        <v>Average</v>
      </c>
      <c r="AT4496">
        <v>1.85</v>
      </c>
      <c r="AU4496" t="str">
        <f t="shared" si="1787"/>
        <v>HDTV / Widescreen</v>
      </c>
      <c r="AV4496">
        <v>0</v>
      </c>
      <c r="AW4496" t="str">
        <f t="shared" si="1788"/>
        <v>Very Low</v>
      </c>
    </row>
    <row r="4497" spans="1:49" x14ac:dyDescent="0.3">
      <c r="A4497" t="s">
        <v>0</v>
      </c>
      <c r="B4497" t="s">
        <v>21286</v>
      </c>
      <c r="C4497">
        <v>10</v>
      </c>
      <c r="D4497" t="str">
        <f t="shared" si="1768"/>
        <v>Very Low</v>
      </c>
      <c r="E4497">
        <v>113</v>
      </c>
      <c r="F4497" t="str">
        <f t="shared" si="1769"/>
        <v>1h 53m</v>
      </c>
      <c r="G4497" t="str">
        <f t="shared" si="1770"/>
        <v>Standard Movie</v>
      </c>
      <c r="H4497">
        <v>29</v>
      </c>
      <c r="I4497" t="str">
        <f t="shared" si="1771"/>
        <v>Very Low</v>
      </c>
      <c r="J4497">
        <v>449</v>
      </c>
      <c r="K4497" t="str">
        <f t="shared" si="1772"/>
        <v>Very Low</v>
      </c>
      <c r="L4497" t="s">
        <v>15384</v>
      </c>
      <c r="M4497">
        <v>890</v>
      </c>
      <c r="N4497" t="str">
        <f t="shared" si="1773"/>
        <v>Low</v>
      </c>
      <c r="O4497">
        <v>2859955</v>
      </c>
      <c r="P4497" t="str">
        <f t="shared" si="1774"/>
        <v>Flop</v>
      </c>
      <c r="Q4497" t="s">
        <v>3765</v>
      </c>
      <c r="R4497" t="str">
        <f t="shared" si="1775"/>
        <v>Drama</v>
      </c>
      <c r="S4497">
        <f t="shared" si="1776"/>
        <v>2</v>
      </c>
      <c r="T4497" t="s">
        <v>605</v>
      </c>
      <c r="U4497" t="s">
        <v>21287</v>
      </c>
      <c r="V4497">
        <v>2417</v>
      </c>
      <c r="W4497" t="str">
        <f t="shared" si="1777"/>
        <v>Very Low</v>
      </c>
      <c r="X4497">
        <v>2681</v>
      </c>
      <c r="Y4497" t="str">
        <f t="shared" si="1778"/>
        <v>Low</v>
      </c>
      <c r="Z4497" t="s">
        <v>6246</v>
      </c>
      <c r="AA4497">
        <v>2</v>
      </c>
      <c r="AB4497" t="str">
        <f t="shared" si="1779"/>
        <v>Duo/Trio Poster</v>
      </c>
      <c r="AC4497" t="s">
        <v>21288</v>
      </c>
      <c r="AD4497" t="s">
        <v>21289</v>
      </c>
      <c r="AE4497">
        <v>32</v>
      </c>
      <c r="AF4497" t="str">
        <f t="shared" si="1780"/>
        <v>Very Low</v>
      </c>
      <c r="AG4497" t="s">
        <v>9</v>
      </c>
      <c r="AH4497" t="s">
        <v>10</v>
      </c>
      <c r="AI4497" t="s">
        <v>11</v>
      </c>
      <c r="AJ4497" t="str">
        <f t="shared" si="1781"/>
        <v>Teen</v>
      </c>
      <c r="AK4497">
        <v>1200000</v>
      </c>
      <c r="AL4497" t="str">
        <f t="shared" si="1782"/>
        <v>Low Budget</v>
      </c>
      <c r="AM4497">
        <v>2013</v>
      </c>
      <c r="AN4497">
        <f t="shared" si="1783"/>
        <v>12</v>
      </c>
      <c r="AO4497" t="str">
        <f t="shared" si="1784"/>
        <v>Modern Classic</v>
      </c>
      <c r="AP4497">
        <v>848</v>
      </c>
      <c r="AQ4497" t="str">
        <f t="shared" si="1785"/>
        <v>Very Low</v>
      </c>
      <c r="AR4497">
        <v>6</v>
      </c>
      <c r="AS4497" t="str">
        <f t="shared" si="1786"/>
        <v>Average</v>
      </c>
      <c r="AT4497">
        <v>2.35</v>
      </c>
      <c r="AU4497" t="str">
        <f t="shared" si="1787"/>
        <v>Cinematic Widescreen</v>
      </c>
      <c r="AV4497">
        <v>0</v>
      </c>
      <c r="AW4497" t="str">
        <f t="shared" si="1788"/>
        <v>Very Low</v>
      </c>
    </row>
    <row r="4498" spans="1:49" x14ac:dyDescent="0.3">
      <c r="A4498" t="s">
        <v>0</v>
      </c>
      <c r="B4498" t="s">
        <v>1735</v>
      </c>
      <c r="C4498">
        <v>173</v>
      </c>
      <c r="D4498" t="str">
        <f t="shared" si="1768"/>
        <v>Low</v>
      </c>
      <c r="E4498">
        <v>99</v>
      </c>
      <c r="F4498" t="str">
        <f t="shared" si="1769"/>
        <v>1h 39m</v>
      </c>
      <c r="G4498" t="str">
        <f t="shared" si="1770"/>
        <v>Standard Movie</v>
      </c>
      <c r="H4498">
        <v>16000</v>
      </c>
      <c r="I4498" t="str">
        <f t="shared" si="1771"/>
        <v>Medium</v>
      </c>
      <c r="J4498">
        <v>455</v>
      </c>
      <c r="K4498" t="str">
        <f t="shared" si="1772"/>
        <v>Very Low</v>
      </c>
      <c r="L4498" t="s">
        <v>243</v>
      </c>
      <c r="M4498">
        <v>16000</v>
      </c>
      <c r="N4498" t="str">
        <f t="shared" si="1773"/>
        <v>Medium</v>
      </c>
      <c r="O4498">
        <v>2812029</v>
      </c>
      <c r="P4498" t="str">
        <f t="shared" si="1774"/>
        <v>Flop</v>
      </c>
      <c r="Q4498" t="s">
        <v>2096</v>
      </c>
      <c r="R4498" t="str">
        <f t="shared" si="1775"/>
        <v>Crime</v>
      </c>
      <c r="S4498">
        <f t="shared" si="1776"/>
        <v>3</v>
      </c>
      <c r="T4498" t="s">
        <v>1735</v>
      </c>
      <c r="U4498" t="s">
        <v>21290</v>
      </c>
      <c r="V4498">
        <v>664719</v>
      </c>
      <c r="W4498" t="str">
        <f t="shared" si="1777"/>
        <v>Very High</v>
      </c>
      <c r="X4498">
        <v>28994</v>
      </c>
      <c r="Y4498" t="str">
        <f t="shared" si="1778"/>
        <v>Medium</v>
      </c>
      <c r="Z4498" t="s">
        <v>4499</v>
      </c>
      <c r="AA4498">
        <v>0</v>
      </c>
      <c r="AB4498" t="str">
        <f t="shared" si="1779"/>
        <v>Symbolic Poster</v>
      </c>
      <c r="AC4498" t="s">
        <v>21291</v>
      </c>
      <c r="AD4498" t="s">
        <v>21292</v>
      </c>
      <c r="AE4498">
        <v>931</v>
      </c>
      <c r="AF4498" t="str">
        <f t="shared" si="1780"/>
        <v>Low</v>
      </c>
      <c r="AG4498" t="s">
        <v>9</v>
      </c>
      <c r="AH4498" t="s">
        <v>10</v>
      </c>
      <c r="AI4498" t="s">
        <v>556</v>
      </c>
      <c r="AJ4498" t="str">
        <f t="shared" si="1781"/>
        <v>Adult</v>
      </c>
      <c r="AK4498">
        <v>1200000</v>
      </c>
      <c r="AL4498" t="str">
        <f t="shared" si="1782"/>
        <v>Low Budget</v>
      </c>
      <c r="AM4498">
        <v>1992</v>
      </c>
      <c r="AN4498">
        <f t="shared" si="1783"/>
        <v>33</v>
      </c>
      <c r="AO4498" t="str">
        <f t="shared" si="1784"/>
        <v>Old Classic</v>
      </c>
      <c r="AP4498">
        <v>12000</v>
      </c>
      <c r="AQ4498" t="str">
        <f t="shared" si="1785"/>
        <v>Medium</v>
      </c>
      <c r="AR4498">
        <v>8.4</v>
      </c>
      <c r="AS4498" t="str">
        <f t="shared" si="1786"/>
        <v>Excellent</v>
      </c>
      <c r="AT4498">
        <v>2.35</v>
      </c>
      <c r="AU4498" t="str">
        <f t="shared" si="1787"/>
        <v>Cinematic Widescreen</v>
      </c>
      <c r="AV4498">
        <v>19000</v>
      </c>
      <c r="AW4498" t="str">
        <f t="shared" si="1788"/>
        <v>Medium</v>
      </c>
    </row>
    <row r="4499" spans="1:49" x14ac:dyDescent="0.3">
      <c r="A4499" t="s">
        <v>718</v>
      </c>
      <c r="B4499" t="s">
        <v>18219</v>
      </c>
      <c r="C4499">
        <v>7</v>
      </c>
      <c r="D4499" t="str">
        <f t="shared" si="1768"/>
        <v>Very Low</v>
      </c>
      <c r="E4499">
        <v>83</v>
      </c>
      <c r="F4499" t="str">
        <f t="shared" si="1769"/>
        <v>1h 23m</v>
      </c>
      <c r="G4499" t="str">
        <f t="shared" si="1770"/>
        <v>Featurette</v>
      </c>
      <c r="H4499">
        <v>9</v>
      </c>
      <c r="I4499" t="str">
        <f t="shared" si="1771"/>
        <v>Very Low</v>
      </c>
      <c r="J4499">
        <v>51</v>
      </c>
      <c r="K4499" t="str">
        <f t="shared" si="1772"/>
        <v>Very Low</v>
      </c>
      <c r="L4499" t="s">
        <v>21293</v>
      </c>
      <c r="M4499">
        <v>94</v>
      </c>
      <c r="N4499" t="str">
        <f t="shared" si="1773"/>
        <v>Low</v>
      </c>
      <c r="O4499">
        <f>O4498</f>
        <v>2812029</v>
      </c>
      <c r="P4499" t="str">
        <f t="shared" si="1774"/>
        <v>Flop</v>
      </c>
      <c r="Q4499" t="s">
        <v>5822</v>
      </c>
      <c r="R4499" t="str">
        <f t="shared" si="1775"/>
        <v>Drama</v>
      </c>
      <c r="S4499">
        <f t="shared" si="1776"/>
        <v>3</v>
      </c>
      <c r="T4499" t="s">
        <v>21294</v>
      </c>
      <c r="U4499" t="s">
        <v>21295</v>
      </c>
      <c r="V4499">
        <v>1047</v>
      </c>
      <c r="W4499" t="str">
        <f t="shared" si="1777"/>
        <v>Very Low</v>
      </c>
      <c r="X4499">
        <v>293</v>
      </c>
      <c r="Y4499" t="str">
        <f t="shared" si="1778"/>
        <v>Very Low</v>
      </c>
      <c r="Z4499" t="s">
        <v>21296</v>
      </c>
      <c r="AA4499">
        <v>1</v>
      </c>
      <c r="AB4499" t="str">
        <f t="shared" si="1779"/>
        <v>Solo Star Poster</v>
      </c>
      <c r="AC4499" t="s">
        <v>21297</v>
      </c>
      <c r="AD4499" t="s">
        <v>21298</v>
      </c>
      <c r="AE4499">
        <v>25</v>
      </c>
      <c r="AF4499" t="str">
        <f t="shared" si="1780"/>
        <v>Very Low</v>
      </c>
      <c r="AG4499" t="s">
        <v>9</v>
      </c>
      <c r="AH4499" t="s">
        <v>10</v>
      </c>
      <c r="AI4499" t="s">
        <v>6007</v>
      </c>
      <c r="AJ4499" t="str">
        <f t="shared" si="1781"/>
        <v>Other/Unknown</v>
      </c>
      <c r="AK4499">
        <f>AK4498</f>
        <v>1200000</v>
      </c>
      <c r="AL4499" t="str">
        <f t="shared" si="1782"/>
        <v>Low Budget</v>
      </c>
      <c r="AM4499">
        <v>1940</v>
      </c>
      <c r="AN4499">
        <f t="shared" si="1783"/>
        <v>85</v>
      </c>
      <c r="AO4499" t="str">
        <f t="shared" si="1784"/>
        <v>Old Classic</v>
      </c>
      <c r="AP4499">
        <v>62</v>
      </c>
      <c r="AQ4499" t="str">
        <f t="shared" si="1785"/>
        <v>Very Low</v>
      </c>
      <c r="AR4499">
        <v>6.5</v>
      </c>
      <c r="AS4499" t="str">
        <f t="shared" si="1786"/>
        <v>Average</v>
      </c>
      <c r="AT4499">
        <v>1.37</v>
      </c>
      <c r="AU4499" t="str">
        <f t="shared" si="1787"/>
        <v>Classic</v>
      </c>
      <c r="AV4499">
        <v>548</v>
      </c>
      <c r="AW4499" t="str">
        <f t="shared" si="1788"/>
        <v>Very Low</v>
      </c>
    </row>
    <row r="4500" spans="1:49" x14ac:dyDescent="0.3">
      <c r="A4500" t="s">
        <v>0</v>
      </c>
      <c r="B4500" t="s">
        <v>8633</v>
      </c>
      <c r="C4500">
        <v>181</v>
      </c>
      <c r="D4500" t="str">
        <f t="shared" si="1768"/>
        <v>Low</v>
      </c>
      <c r="E4500">
        <v>142</v>
      </c>
      <c r="F4500" t="str">
        <f t="shared" si="1769"/>
        <v>2h 22m</v>
      </c>
      <c r="G4500" t="str">
        <f t="shared" si="1770"/>
        <v>Long Movie</v>
      </c>
      <c r="H4500">
        <v>0</v>
      </c>
      <c r="I4500" t="str">
        <f t="shared" si="1771"/>
        <v>Very Low</v>
      </c>
      <c r="J4500">
        <v>24</v>
      </c>
      <c r="K4500" t="str">
        <f t="shared" si="1772"/>
        <v>Very Low</v>
      </c>
      <c r="L4500" t="s">
        <v>21299</v>
      </c>
      <c r="M4500">
        <v>16000</v>
      </c>
      <c r="N4500" t="str">
        <f t="shared" si="1773"/>
        <v>Medium</v>
      </c>
      <c r="O4500">
        <v>6100000</v>
      </c>
      <c r="P4500" t="str">
        <f t="shared" si="1774"/>
        <v>Flop</v>
      </c>
      <c r="Q4500" t="s">
        <v>14982</v>
      </c>
      <c r="R4500" t="str">
        <f t="shared" si="1775"/>
        <v>Western</v>
      </c>
      <c r="S4500">
        <f t="shared" si="1776"/>
        <v>1</v>
      </c>
      <c r="T4500" t="s">
        <v>3665</v>
      </c>
      <c r="U4500" t="s">
        <v>21300</v>
      </c>
      <c r="V4500">
        <v>503509</v>
      </c>
      <c r="W4500" t="str">
        <f t="shared" si="1777"/>
        <v>Very High</v>
      </c>
      <c r="X4500">
        <v>16089</v>
      </c>
      <c r="Y4500" t="str">
        <f t="shared" si="1778"/>
        <v>Medium</v>
      </c>
      <c r="Z4500" t="s">
        <v>21301</v>
      </c>
      <c r="AA4500">
        <v>3</v>
      </c>
      <c r="AB4500" t="str">
        <f t="shared" si="1779"/>
        <v>Duo/Trio Poster</v>
      </c>
      <c r="AC4500" t="s">
        <v>21302</v>
      </c>
      <c r="AD4500" t="s">
        <v>21303</v>
      </c>
      <c r="AE4500">
        <v>780</v>
      </c>
      <c r="AF4500" t="str">
        <f t="shared" si="1780"/>
        <v>Low</v>
      </c>
      <c r="AG4500" t="s">
        <v>9766</v>
      </c>
      <c r="AH4500" t="s">
        <v>7061</v>
      </c>
      <c r="AI4500" t="s">
        <v>6007</v>
      </c>
      <c r="AJ4500" t="str">
        <f t="shared" si="1781"/>
        <v>Other/Unknown</v>
      </c>
      <c r="AK4500">
        <v>1200000</v>
      </c>
      <c r="AL4500" t="str">
        <f t="shared" si="1782"/>
        <v>Low Budget</v>
      </c>
      <c r="AM4500">
        <v>1966</v>
      </c>
      <c r="AN4500">
        <f t="shared" si="1783"/>
        <v>59</v>
      </c>
      <c r="AO4500" t="str">
        <f t="shared" si="1784"/>
        <v>Old Classic</v>
      </c>
      <c r="AP4500">
        <v>34</v>
      </c>
      <c r="AQ4500" t="str">
        <f t="shared" si="1785"/>
        <v>Very Low</v>
      </c>
      <c r="AR4500">
        <v>8.9</v>
      </c>
      <c r="AS4500" t="str">
        <f t="shared" si="1786"/>
        <v>Excellent</v>
      </c>
      <c r="AT4500">
        <v>2.35</v>
      </c>
      <c r="AU4500" t="str">
        <f t="shared" si="1787"/>
        <v>Cinematic Widescreen</v>
      </c>
      <c r="AV4500">
        <v>20000</v>
      </c>
      <c r="AW4500" t="str">
        <f t="shared" si="1788"/>
        <v>Medium</v>
      </c>
    </row>
    <row r="4501" spans="1:49" x14ac:dyDescent="0.3">
      <c r="A4501" t="s">
        <v>0</v>
      </c>
      <c r="B4501" t="s">
        <v>21304</v>
      </c>
      <c r="C4501">
        <v>111</v>
      </c>
      <c r="D4501" t="str">
        <f t="shared" si="1768"/>
        <v>Low</v>
      </c>
      <c r="E4501">
        <v>112</v>
      </c>
      <c r="F4501" t="str">
        <f t="shared" si="1769"/>
        <v>1h 52m</v>
      </c>
      <c r="G4501" t="str">
        <f t="shared" si="1770"/>
        <v>Standard Movie</v>
      </c>
      <c r="H4501">
        <v>9</v>
      </c>
      <c r="I4501" t="str">
        <f t="shared" si="1771"/>
        <v>Very Low</v>
      </c>
      <c r="J4501">
        <v>4</v>
      </c>
      <c r="K4501" t="str">
        <f t="shared" si="1772"/>
        <v>Very Low</v>
      </c>
      <c r="L4501" t="s">
        <v>21305</v>
      </c>
      <c r="M4501">
        <v>61</v>
      </c>
      <c r="N4501" t="str">
        <f t="shared" si="1773"/>
        <v>Low</v>
      </c>
      <c r="O4501">
        <v>375723</v>
      </c>
      <c r="P4501" t="str">
        <f t="shared" si="1774"/>
        <v>Flop</v>
      </c>
      <c r="Q4501" t="s">
        <v>2498</v>
      </c>
      <c r="R4501" t="str">
        <f t="shared" si="1775"/>
        <v>Comedy</v>
      </c>
      <c r="S4501">
        <f t="shared" si="1776"/>
        <v>2</v>
      </c>
      <c r="T4501" t="s">
        <v>21306</v>
      </c>
      <c r="U4501" t="s">
        <v>21307</v>
      </c>
      <c r="V4501">
        <v>7025</v>
      </c>
      <c r="W4501" t="str">
        <f t="shared" si="1777"/>
        <v>Very Low</v>
      </c>
      <c r="X4501">
        <v>76</v>
      </c>
      <c r="Y4501" t="str">
        <f t="shared" si="1778"/>
        <v>Very Low</v>
      </c>
      <c r="Z4501" t="s">
        <v>21308</v>
      </c>
      <c r="AA4501">
        <v>1</v>
      </c>
      <c r="AB4501" t="str">
        <f t="shared" si="1779"/>
        <v>Solo Star Poster</v>
      </c>
      <c r="AC4501" t="s">
        <v>21309</v>
      </c>
      <c r="AD4501" t="s">
        <v>21310</v>
      </c>
      <c r="AE4501">
        <v>26</v>
      </c>
      <c r="AF4501" t="str">
        <f t="shared" si="1780"/>
        <v>Very Low</v>
      </c>
      <c r="AG4501" t="s">
        <v>14474</v>
      </c>
      <c r="AH4501" t="s">
        <v>16812</v>
      </c>
      <c r="AI4501" t="s">
        <v>556</v>
      </c>
      <c r="AJ4501" t="str">
        <f t="shared" si="1781"/>
        <v>Adult</v>
      </c>
      <c r="AK4501">
        <v>4000000</v>
      </c>
      <c r="AL4501" t="str">
        <f t="shared" si="1782"/>
        <v>Low Budget</v>
      </c>
      <c r="AM4501">
        <v>2015</v>
      </c>
      <c r="AN4501">
        <f t="shared" si="1783"/>
        <v>10</v>
      </c>
      <c r="AO4501" t="str">
        <f t="shared" si="1784"/>
        <v>Modern Classic</v>
      </c>
      <c r="AP4501">
        <v>9</v>
      </c>
      <c r="AQ4501" t="str">
        <f t="shared" si="1785"/>
        <v>Very Low</v>
      </c>
      <c r="AR4501">
        <v>7.9</v>
      </c>
      <c r="AS4501" t="str">
        <f t="shared" si="1786"/>
        <v>Good</v>
      </c>
      <c r="AT4501">
        <v>2.35</v>
      </c>
      <c r="AU4501" t="str">
        <f t="shared" si="1787"/>
        <v>Cinematic Widescreen</v>
      </c>
      <c r="AV4501">
        <v>0</v>
      </c>
      <c r="AW4501" t="str">
        <f t="shared" si="1788"/>
        <v>Very Low</v>
      </c>
    </row>
    <row r="4502" spans="1:49" x14ac:dyDescent="0.3">
      <c r="A4502" t="s">
        <v>0</v>
      </c>
      <c r="B4502" t="s">
        <v>21311</v>
      </c>
      <c r="C4502">
        <v>38</v>
      </c>
      <c r="D4502" t="str">
        <f t="shared" si="1768"/>
        <v>Very Low</v>
      </c>
      <c r="E4502">
        <v>108</v>
      </c>
      <c r="F4502" t="str">
        <f t="shared" si="1769"/>
        <v>1h 48m</v>
      </c>
      <c r="G4502" t="str">
        <f t="shared" si="1770"/>
        <v>Standard Movie</v>
      </c>
      <c r="H4502">
        <v>14</v>
      </c>
      <c r="I4502" t="str">
        <f t="shared" si="1771"/>
        <v>Very Low</v>
      </c>
      <c r="J4502">
        <v>274</v>
      </c>
      <c r="K4502" t="str">
        <f t="shared" si="1772"/>
        <v>Very Low</v>
      </c>
      <c r="L4502" t="s">
        <v>21312</v>
      </c>
      <c r="M4502">
        <v>1000</v>
      </c>
      <c r="N4502" t="str">
        <f t="shared" si="1773"/>
        <v>Low</v>
      </c>
      <c r="O4502">
        <v>594904</v>
      </c>
      <c r="P4502" t="str">
        <f t="shared" si="1774"/>
        <v>Flop</v>
      </c>
      <c r="Q4502" t="s">
        <v>2498</v>
      </c>
      <c r="R4502" t="str">
        <f t="shared" si="1775"/>
        <v>Comedy</v>
      </c>
      <c r="S4502">
        <f t="shared" si="1776"/>
        <v>2</v>
      </c>
      <c r="T4502" t="s">
        <v>7013</v>
      </c>
      <c r="U4502" t="s">
        <v>21313</v>
      </c>
      <c r="V4502">
        <v>2582</v>
      </c>
      <c r="W4502" t="str">
        <f t="shared" si="1777"/>
        <v>Very Low</v>
      </c>
      <c r="X4502">
        <v>1805</v>
      </c>
      <c r="Y4502" t="str">
        <f t="shared" si="1778"/>
        <v>Low</v>
      </c>
      <c r="Z4502" t="s">
        <v>21314</v>
      </c>
      <c r="AA4502">
        <v>0</v>
      </c>
      <c r="AB4502" t="str">
        <f t="shared" si="1779"/>
        <v>Symbolic Poster</v>
      </c>
      <c r="AC4502" t="s">
        <v>21315</v>
      </c>
      <c r="AD4502" t="s">
        <v>21316</v>
      </c>
      <c r="AE4502">
        <v>89</v>
      </c>
      <c r="AF4502" t="str">
        <f t="shared" si="1780"/>
        <v>Very Low</v>
      </c>
      <c r="AG4502" t="s">
        <v>9</v>
      </c>
      <c r="AH4502" t="s">
        <v>10</v>
      </c>
      <c r="AI4502" t="s">
        <v>11</v>
      </c>
      <c r="AJ4502" t="str">
        <f t="shared" si="1781"/>
        <v>Teen</v>
      </c>
      <c r="AK4502">
        <v>1200000</v>
      </c>
      <c r="AL4502" t="str">
        <f t="shared" si="1782"/>
        <v>Low Budget</v>
      </c>
      <c r="AM4502">
        <v>2012</v>
      </c>
      <c r="AN4502">
        <f t="shared" si="1783"/>
        <v>13</v>
      </c>
      <c r="AO4502" t="str">
        <f t="shared" si="1784"/>
        <v>Modern Classic</v>
      </c>
      <c r="AP4502">
        <v>330</v>
      </c>
      <c r="AQ4502" t="str">
        <f t="shared" si="1785"/>
        <v>Very Low</v>
      </c>
      <c r="AR4502">
        <v>6</v>
      </c>
      <c r="AS4502" t="str">
        <f t="shared" si="1786"/>
        <v>Average</v>
      </c>
      <c r="AT4502">
        <v>1.85</v>
      </c>
      <c r="AU4502" t="str">
        <f t="shared" si="1787"/>
        <v>HDTV / Widescreen</v>
      </c>
      <c r="AV4502">
        <v>0</v>
      </c>
      <c r="AW4502" t="str">
        <f t="shared" si="1788"/>
        <v>Very Low</v>
      </c>
    </row>
    <row r="4503" spans="1:49" x14ac:dyDescent="0.3">
      <c r="A4503" t="s">
        <v>0</v>
      </c>
      <c r="B4503" t="s">
        <v>21317</v>
      </c>
      <c r="C4503">
        <v>12</v>
      </c>
      <c r="D4503" t="str">
        <f t="shared" si="1768"/>
        <v>Very Low</v>
      </c>
      <c r="E4503">
        <v>88</v>
      </c>
      <c r="F4503" t="str">
        <f t="shared" si="1769"/>
        <v>1h 28m</v>
      </c>
      <c r="G4503" t="str">
        <f t="shared" si="1770"/>
        <v>Featurette</v>
      </c>
      <c r="H4503">
        <v>0</v>
      </c>
      <c r="I4503" t="str">
        <f t="shared" si="1771"/>
        <v>Very Low</v>
      </c>
      <c r="J4503">
        <v>3</v>
      </c>
      <c r="K4503" t="str">
        <f t="shared" si="1772"/>
        <v>Very Low</v>
      </c>
      <c r="L4503" t="s">
        <v>21318</v>
      </c>
      <c r="M4503">
        <v>268</v>
      </c>
      <c r="N4503" t="str">
        <f t="shared" si="1773"/>
        <v>Low</v>
      </c>
      <c r="O4503">
        <v>58936</v>
      </c>
      <c r="P4503" t="str">
        <f t="shared" si="1774"/>
        <v>Flop</v>
      </c>
      <c r="Q4503" t="s">
        <v>6390</v>
      </c>
      <c r="R4503" t="str">
        <f t="shared" si="1775"/>
        <v>Comedy</v>
      </c>
      <c r="S4503">
        <f t="shared" si="1776"/>
        <v>2</v>
      </c>
      <c r="T4503" t="s">
        <v>21319</v>
      </c>
      <c r="U4503" t="s">
        <v>21320</v>
      </c>
      <c r="V4503">
        <v>91</v>
      </c>
      <c r="W4503" t="str">
        <f t="shared" si="1777"/>
        <v>Very Low</v>
      </c>
      <c r="X4503">
        <v>318</v>
      </c>
      <c r="Y4503" t="str">
        <f t="shared" si="1778"/>
        <v>Very Low</v>
      </c>
      <c r="Z4503" t="s">
        <v>21321</v>
      </c>
      <c r="AA4503">
        <v>0</v>
      </c>
      <c r="AB4503" t="str">
        <f t="shared" si="1779"/>
        <v>Symbolic Poster</v>
      </c>
      <c r="AC4503" t="s">
        <v>21322</v>
      </c>
      <c r="AD4503" t="s">
        <v>21323</v>
      </c>
      <c r="AE4503">
        <v>4</v>
      </c>
      <c r="AF4503" t="str">
        <f t="shared" si="1780"/>
        <v>Very Low</v>
      </c>
      <c r="AG4503" t="s">
        <v>9</v>
      </c>
      <c r="AH4503" t="s">
        <v>10</v>
      </c>
      <c r="AI4503" t="s">
        <v>556</v>
      </c>
      <c r="AJ4503" t="str">
        <f t="shared" si="1781"/>
        <v>Adult</v>
      </c>
      <c r="AK4503">
        <v>1200000</v>
      </c>
      <c r="AL4503" t="str">
        <f t="shared" si="1782"/>
        <v>Low Budget</v>
      </c>
      <c r="AM4503">
        <v>2001</v>
      </c>
      <c r="AN4503">
        <f t="shared" si="1783"/>
        <v>24</v>
      </c>
      <c r="AO4503" t="str">
        <f t="shared" si="1784"/>
        <v>Old Classic</v>
      </c>
      <c r="AP4503">
        <v>44</v>
      </c>
      <c r="AQ4503" t="str">
        <f t="shared" si="1785"/>
        <v>Very Low</v>
      </c>
      <c r="AR4503">
        <v>6.1</v>
      </c>
      <c r="AS4503" t="str">
        <f t="shared" si="1786"/>
        <v>Average</v>
      </c>
      <c r="AT4503">
        <v>1.78</v>
      </c>
      <c r="AU4503" t="str">
        <f t="shared" si="1787"/>
        <v>HDTV / Widescreen</v>
      </c>
      <c r="AV4503">
        <v>27</v>
      </c>
      <c r="AW4503" t="str">
        <f t="shared" si="1788"/>
        <v>Very Low</v>
      </c>
    </row>
    <row r="4504" spans="1:49" x14ac:dyDescent="0.3">
      <c r="A4504" t="s">
        <v>0</v>
      </c>
      <c r="B4504" t="s">
        <v>14710</v>
      </c>
      <c r="C4504">
        <v>23</v>
      </c>
      <c r="D4504" t="str">
        <f t="shared" si="1768"/>
        <v>Very Low</v>
      </c>
      <c r="E4504">
        <v>97</v>
      </c>
      <c r="F4504" t="str">
        <f t="shared" si="1769"/>
        <v>1h 37m</v>
      </c>
      <c r="G4504" t="str">
        <f t="shared" si="1770"/>
        <v>Standard Movie</v>
      </c>
      <c r="H4504">
        <v>4</v>
      </c>
      <c r="I4504" t="str">
        <f t="shared" si="1771"/>
        <v>Very Low</v>
      </c>
      <c r="J4504">
        <f t="shared" ref="J4504:M4504" si="1791">J4503</f>
        <v>3</v>
      </c>
      <c r="K4504" t="str">
        <f t="shared" si="1772"/>
        <v>Very Low</v>
      </c>
      <c r="L4504" t="str">
        <f t="shared" si="1791"/>
        <v>Coyote Shivers</v>
      </c>
      <c r="M4504">
        <f t="shared" si="1791"/>
        <v>268</v>
      </c>
      <c r="N4504" t="str">
        <f t="shared" si="1773"/>
        <v>Low</v>
      </c>
      <c r="O4504">
        <v>24784</v>
      </c>
      <c r="P4504" t="str">
        <f t="shared" si="1774"/>
        <v>Flop</v>
      </c>
      <c r="Q4504" t="s">
        <v>39</v>
      </c>
      <c r="R4504" t="str">
        <f t="shared" si="1775"/>
        <v>Documentary</v>
      </c>
      <c r="S4504">
        <f t="shared" si="1776"/>
        <v>1</v>
      </c>
      <c r="T4504" t="str">
        <f>T4503</f>
        <v>Lemmy</v>
      </c>
      <c r="U4504" t="s">
        <v>21324</v>
      </c>
      <c r="V4504">
        <v>591</v>
      </c>
      <c r="W4504" t="str">
        <f t="shared" si="1777"/>
        <v>Very Low</v>
      </c>
      <c r="X4504">
        <v>0</v>
      </c>
      <c r="Y4504" t="str">
        <f t="shared" si="1778"/>
        <v>Very Low</v>
      </c>
      <c r="Z4504" t="str">
        <f>Z4503</f>
        <v>ZoÃ« Poledouris</v>
      </c>
      <c r="AA4504">
        <v>0</v>
      </c>
      <c r="AB4504" t="str">
        <f t="shared" si="1779"/>
        <v>Symbolic Poster</v>
      </c>
      <c r="AC4504" t="s">
        <v>21325</v>
      </c>
      <c r="AD4504" t="s">
        <v>21326</v>
      </c>
      <c r="AE4504">
        <v>10</v>
      </c>
      <c r="AF4504" t="str">
        <f t="shared" si="1780"/>
        <v>Very Low</v>
      </c>
      <c r="AG4504" t="s">
        <v>9</v>
      </c>
      <c r="AH4504" t="s">
        <v>239</v>
      </c>
      <c r="AI4504" t="s">
        <v>4801</v>
      </c>
      <c r="AJ4504" t="str">
        <f t="shared" si="1781"/>
        <v>No Rating</v>
      </c>
      <c r="AK4504">
        <v>1200000</v>
      </c>
      <c r="AL4504" t="str">
        <f t="shared" si="1782"/>
        <v>Low Budget</v>
      </c>
      <c r="AM4504">
        <v>2011</v>
      </c>
      <c r="AN4504">
        <f t="shared" si="1783"/>
        <v>14</v>
      </c>
      <c r="AO4504" t="str">
        <f t="shared" si="1784"/>
        <v>Modern Classic</v>
      </c>
      <c r="AP4504">
        <f>AP4503</f>
        <v>44</v>
      </c>
      <c r="AQ4504" t="str">
        <f t="shared" si="1785"/>
        <v>Very Low</v>
      </c>
      <c r="AR4504">
        <v>7.4</v>
      </c>
      <c r="AS4504" t="str">
        <f t="shared" si="1786"/>
        <v>Good</v>
      </c>
      <c r="AT4504">
        <f t="shared" ref="AT4504:AT4505" si="1792">AT4503</f>
        <v>1.78</v>
      </c>
      <c r="AU4504" t="str">
        <f t="shared" si="1787"/>
        <v>HDTV / Widescreen</v>
      </c>
      <c r="AV4504">
        <v>5000</v>
      </c>
      <c r="AW4504" t="str">
        <f t="shared" si="1788"/>
        <v>Low</v>
      </c>
    </row>
    <row r="4505" spans="1:49" x14ac:dyDescent="0.3">
      <c r="A4505" t="s">
        <v>0</v>
      </c>
      <c r="B4505" t="s">
        <v>21327</v>
      </c>
      <c r="C4505">
        <v>17</v>
      </c>
      <c r="D4505" t="str">
        <f t="shared" si="1768"/>
        <v>Very Low</v>
      </c>
      <c r="E4505">
        <v>85</v>
      </c>
      <c r="F4505" t="str">
        <f t="shared" si="1769"/>
        <v>1h 25m</v>
      </c>
      <c r="G4505" t="str">
        <f t="shared" si="1770"/>
        <v>Featurette</v>
      </c>
      <c r="H4505">
        <v>0</v>
      </c>
      <c r="I4505" t="str">
        <f t="shared" si="1771"/>
        <v>Very Low</v>
      </c>
      <c r="J4505">
        <v>924</v>
      </c>
      <c r="K4505" t="str">
        <f t="shared" si="1772"/>
        <v>Very Low</v>
      </c>
      <c r="L4505" t="s">
        <v>591</v>
      </c>
      <c r="M4505">
        <v>49000</v>
      </c>
      <c r="N4505" t="str">
        <f t="shared" si="1773"/>
        <v>Medium</v>
      </c>
      <c r="O4505">
        <v>7826</v>
      </c>
      <c r="P4505" t="str">
        <f t="shared" si="1774"/>
        <v>Flop</v>
      </c>
      <c r="Q4505" t="s">
        <v>17505</v>
      </c>
      <c r="R4505" t="str">
        <f t="shared" si="1775"/>
        <v>Comedy</v>
      </c>
      <c r="S4505">
        <f t="shared" si="1776"/>
        <v>2</v>
      </c>
      <c r="T4505" t="s">
        <v>782</v>
      </c>
      <c r="U4505" t="s">
        <v>21328</v>
      </c>
      <c r="V4505">
        <v>132</v>
      </c>
      <c r="W4505" t="str">
        <f t="shared" si="1777"/>
        <v>Very Low</v>
      </c>
      <c r="X4505">
        <v>54484</v>
      </c>
      <c r="Y4505" t="str">
        <f t="shared" si="1778"/>
        <v>High</v>
      </c>
      <c r="Z4505" t="s">
        <v>2932</v>
      </c>
      <c r="AA4505">
        <v>10</v>
      </c>
      <c r="AB4505" t="str">
        <f t="shared" si="1779"/>
        <v>Ensemble Poster</v>
      </c>
      <c r="AC4505" t="s">
        <v>21329</v>
      </c>
      <c r="AD4505" t="s">
        <v>21330</v>
      </c>
      <c r="AE4505">
        <v>2</v>
      </c>
      <c r="AF4505" t="str">
        <f t="shared" si="1780"/>
        <v>Very Low</v>
      </c>
      <c r="AG4505" t="s">
        <v>9</v>
      </c>
      <c r="AH4505" t="s">
        <v>10</v>
      </c>
      <c r="AI4505" t="str">
        <f t="shared" ref="AI4505:AI4507" si="1793">AI4504</f>
        <v>Not Rated</v>
      </c>
      <c r="AJ4505" t="str">
        <f t="shared" si="1781"/>
        <v>No Rating</v>
      </c>
      <c r="AK4505">
        <v>1200000</v>
      </c>
      <c r="AL4505" t="str">
        <f t="shared" si="1782"/>
        <v>Low Budget</v>
      </c>
      <c r="AM4505">
        <v>2007</v>
      </c>
      <c r="AN4505">
        <f t="shared" si="1783"/>
        <v>18</v>
      </c>
      <c r="AO4505" t="str">
        <f t="shared" si="1784"/>
        <v>Old Classic</v>
      </c>
      <c r="AP4505">
        <v>931</v>
      </c>
      <c r="AQ4505" t="str">
        <f t="shared" si="1785"/>
        <v>Very Low</v>
      </c>
      <c r="AR4505">
        <v>6.2</v>
      </c>
      <c r="AS4505" t="str">
        <f t="shared" si="1786"/>
        <v>Average</v>
      </c>
      <c r="AT4505">
        <f t="shared" si="1792"/>
        <v>1.78</v>
      </c>
      <c r="AU4505" t="str">
        <f t="shared" si="1787"/>
        <v>HDTV / Widescreen</v>
      </c>
      <c r="AV4505">
        <v>87</v>
      </c>
      <c r="AW4505" t="str">
        <f t="shared" si="1788"/>
        <v>Very Low</v>
      </c>
    </row>
    <row r="4506" spans="1:49" x14ac:dyDescent="0.3">
      <c r="A4506" t="s">
        <v>0</v>
      </c>
      <c r="B4506" t="s">
        <v>21331</v>
      </c>
      <c r="C4506">
        <v>9</v>
      </c>
      <c r="D4506" t="str">
        <f t="shared" si="1768"/>
        <v>Very Low</v>
      </c>
      <c r="E4506">
        <v>103</v>
      </c>
      <c r="F4506" t="str">
        <f t="shared" si="1769"/>
        <v>1h 43m</v>
      </c>
      <c r="G4506" t="str">
        <f t="shared" si="1770"/>
        <v>Standard Movie</v>
      </c>
      <c r="H4506">
        <v>0</v>
      </c>
      <c r="I4506" t="str">
        <f t="shared" si="1771"/>
        <v>Very Low</v>
      </c>
      <c r="J4506">
        <v>24</v>
      </c>
      <c r="K4506" t="str">
        <f t="shared" si="1772"/>
        <v>Very Low</v>
      </c>
      <c r="L4506" t="s">
        <v>21332</v>
      </c>
      <c r="M4506">
        <v>34</v>
      </c>
      <c r="N4506" t="str">
        <f t="shared" si="1773"/>
        <v>Low</v>
      </c>
      <c r="O4506">
        <f>O4505</f>
        <v>7826</v>
      </c>
      <c r="P4506" t="str">
        <f t="shared" si="1774"/>
        <v>Flop</v>
      </c>
      <c r="Q4506" t="s">
        <v>3380</v>
      </c>
      <c r="R4506" t="str">
        <f t="shared" si="1775"/>
        <v>Drama</v>
      </c>
      <c r="S4506">
        <f t="shared" si="1776"/>
        <v>1</v>
      </c>
      <c r="T4506" t="s">
        <v>21333</v>
      </c>
      <c r="U4506" t="s">
        <v>21334</v>
      </c>
      <c r="V4506">
        <v>4068</v>
      </c>
      <c r="W4506" t="str">
        <f t="shared" si="1777"/>
        <v>Very Low</v>
      </c>
      <c r="X4506">
        <v>114</v>
      </c>
      <c r="Y4506" t="str">
        <f t="shared" si="1778"/>
        <v>Very Low</v>
      </c>
      <c r="Z4506" t="s">
        <v>21335</v>
      </c>
      <c r="AA4506">
        <v>1</v>
      </c>
      <c r="AB4506" t="str">
        <f t="shared" si="1779"/>
        <v>Solo Star Poster</v>
      </c>
      <c r="AC4506" t="s">
        <v>21336</v>
      </c>
      <c r="AD4506" t="s">
        <v>21337</v>
      </c>
      <c r="AE4506">
        <v>16</v>
      </c>
      <c r="AF4506" t="str">
        <f t="shared" si="1780"/>
        <v>Very Low</v>
      </c>
      <c r="AG4506" t="s">
        <v>1435</v>
      </c>
      <c r="AH4506" t="s">
        <v>1436</v>
      </c>
      <c r="AI4506" t="str">
        <f t="shared" si="1793"/>
        <v>Not Rated</v>
      </c>
      <c r="AJ4506" t="str">
        <f t="shared" si="1781"/>
        <v>No Rating</v>
      </c>
      <c r="AK4506">
        <v>1500000</v>
      </c>
      <c r="AL4506" t="str">
        <f t="shared" si="1782"/>
        <v>Low Budget</v>
      </c>
      <c r="AM4506">
        <v>2011</v>
      </c>
      <c r="AN4506">
        <f t="shared" si="1783"/>
        <v>14</v>
      </c>
      <c r="AO4506" t="str">
        <f t="shared" si="1784"/>
        <v>Modern Classic</v>
      </c>
      <c r="AP4506">
        <v>29</v>
      </c>
      <c r="AQ4506" t="str">
        <f t="shared" si="1785"/>
        <v>Very Low</v>
      </c>
      <c r="AR4506">
        <v>5.6</v>
      </c>
      <c r="AS4506" t="str">
        <f t="shared" si="1786"/>
        <v>Below Average</v>
      </c>
      <c r="AT4506">
        <v>1.78</v>
      </c>
      <c r="AU4506" t="str">
        <f t="shared" si="1787"/>
        <v>HDTV / Widescreen</v>
      </c>
      <c r="AV4506">
        <v>754</v>
      </c>
      <c r="AW4506" t="str">
        <f t="shared" si="1788"/>
        <v>Very Low</v>
      </c>
    </row>
    <row r="4507" spans="1:49" x14ac:dyDescent="0.3">
      <c r="A4507" t="s">
        <v>0</v>
      </c>
      <c r="B4507" t="s">
        <v>21338</v>
      </c>
      <c r="C4507">
        <v>1</v>
      </c>
      <c r="D4507" t="str">
        <f t="shared" si="1768"/>
        <v>Very Low</v>
      </c>
      <c r="E4507">
        <v>110</v>
      </c>
      <c r="F4507" t="str">
        <f t="shared" si="1769"/>
        <v>1h 50m</v>
      </c>
      <c r="G4507" t="str">
        <f t="shared" si="1770"/>
        <v>Standard Movie</v>
      </c>
      <c r="H4507">
        <v>0</v>
      </c>
      <c r="I4507" t="str">
        <f t="shared" si="1771"/>
        <v>Very Low</v>
      </c>
      <c r="J4507">
        <v>0</v>
      </c>
      <c r="K4507" t="str">
        <f t="shared" si="1772"/>
        <v>Very Low</v>
      </c>
      <c r="L4507" t="s">
        <v>21339</v>
      </c>
      <c r="M4507">
        <v>3</v>
      </c>
      <c r="N4507" t="str">
        <f t="shared" si="1773"/>
        <v>Low</v>
      </c>
      <c r="O4507">
        <v>3830</v>
      </c>
      <c r="P4507" t="str">
        <f t="shared" si="1774"/>
        <v>Flop</v>
      </c>
      <c r="Q4507" t="s">
        <v>2498</v>
      </c>
      <c r="R4507" t="str">
        <f t="shared" si="1775"/>
        <v>Comedy</v>
      </c>
      <c r="S4507">
        <f t="shared" si="1776"/>
        <v>2</v>
      </c>
      <c r="T4507" t="s">
        <v>21340</v>
      </c>
      <c r="U4507" t="s">
        <v>21341</v>
      </c>
      <c r="V4507">
        <v>27</v>
      </c>
      <c r="W4507" t="str">
        <f t="shared" si="1777"/>
        <v>Very Low</v>
      </c>
      <c r="X4507">
        <v>5</v>
      </c>
      <c r="Y4507" t="str">
        <f t="shared" si="1778"/>
        <v>Very Low</v>
      </c>
      <c r="Z4507" t="s">
        <v>21342</v>
      </c>
      <c r="AA4507">
        <v>3</v>
      </c>
      <c r="AB4507" t="str">
        <f t="shared" si="1779"/>
        <v>Duo/Trio Poster</v>
      </c>
      <c r="AC4507" t="str">
        <f>AC4506</f>
        <v>female explicit nudity|hand job|oral sex|penetration|unsimulated sex</v>
      </c>
      <c r="AD4507" t="s">
        <v>21343</v>
      </c>
      <c r="AE4507">
        <v>1</v>
      </c>
      <c r="AF4507" t="str">
        <f t="shared" si="1780"/>
        <v>Very Low</v>
      </c>
      <c r="AG4507" t="s">
        <v>2749</v>
      </c>
      <c r="AH4507" t="s">
        <v>10</v>
      </c>
      <c r="AI4507" t="str">
        <f t="shared" si="1793"/>
        <v>Not Rated</v>
      </c>
      <c r="AJ4507" t="str">
        <f t="shared" si="1781"/>
        <v>No Rating</v>
      </c>
      <c r="AK4507">
        <v>1200000</v>
      </c>
      <c r="AL4507" t="str">
        <f t="shared" si="1782"/>
        <v>Low Budget</v>
      </c>
      <c r="AM4507">
        <v>2013</v>
      </c>
      <c r="AN4507">
        <f t="shared" si="1783"/>
        <v>12</v>
      </c>
      <c r="AO4507" t="str">
        <f t="shared" si="1784"/>
        <v>Modern Classic</v>
      </c>
      <c r="AP4507">
        <v>2</v>
      </c>
      <c r="AQ4507" t="str">
        <f t="shared" si="1785"/>
        <v>Very Low</v>
      </c>
      <c r="AR4507">
        <v>7.2</v>
      </c>
      <c r="AS4507" t="str">
        <f t="shared" si="1786"/>
        <v>Good</v>
      </c>
      <c r="AT4507">
        <f>AT4506</f>
        <v>1.78</v>
      </c>
      <c r="AU4507" t="str">
        <f t="shared" si="1787"/>
        <v>HDTV / Widescreen</v>
      </c>
      <c r="AV4507">
        <v>75</v>
      </c>
      <c r="AW4507" t="str">
        <f t="shared" si="1788"/>
        <v>Very Low</v>
      </c>
    </row>
    <row r="4508" spans="1:49" x14ac:dyDescent="0.3">
      <c r="A4508" t="s">
        <v>0</v>
      </c>
      <c r="B4508" t="s">
        <v>21344</v>
      </c>
      <c r="C4508">
        <v>51</v>
      </c>
      <c r="D4508" t="str">
        <f t="shared" si="1768"/>
        <v>Low</v>
      </c>
      <c r="E4508">
        <v>88</v>
      </c>
      <c r="F4508" t="str">
        <f t="shared" si="1769"/>
        <v>1h 28m</v>
      </c>
      <c r="G4508" t="str">
        <f t="shared" si="1770"/>
        <v>Featurette</v>
      </c>
      <c r="H4508">
        <v>4</v>
      </c>
      <c r="I4508" t="str">
        <f t="shared" si="1771"/>
        <v>Very Low</v>
      </c>
      <c r="J4508">
        <v>95</v>
      </c>
      <c r="K4508" t="str">
        <f t="shared" si="1772"/>
        <v>Very Low</v>
      </c>
      <c r="L4508" t="s">
        <v>8217</v>
      </c>
      <c r="M4508">
        <v>690</v>
      </c>
      <c r="N4508" t="str">
        <f t="shared" si="1773"/>
        <v>Low</v>
      </c>
      <c r="O4508">
        <f t="shared" ref="O4508:O4512" si="1794">O4507</f>
        <v>3830</v>
      </c>
      <c r="P4508" t="str">
        <f t="shared" si="1774"/>
        <v>Flop</v>
      </c>
      <c r="Q4508" t="s">
        <v>5354</v>
      </c>
      <c r="R4508" t="str">
        <f t="shared" si="1775"/>
        <v>Adventure</v>
      </c>
      <c r="S4508">
        <f t="shared" si="1776"/>
        <v>3</v>
      </c>
      <c r="T4508" t="s">
        <v>7660</v>
      </c>
      <c r="U4508" t="s">
        <v>21345</v>
      </c>
      <c r="V4508">
        <v>2953</v>
      </c>
      <c r="W4508" t="str">
        <f t="shared" si="1777"/>
        <v>Very Low</v>
      </c>
      <c r="X4508">
        <v>1438</v>
      </c>
      <c r="Y4508" t="str">
        <f t="shared" si="1778"/>
        <v>Low</v>
      </c>
      <c r="Z4508" t="s">
        <v>21346</v>
      </c>
      <c r="AA4508">
        <v>1</v>
      </c>
      <c r="AB4508" t="str">
        <f t="shared" si="1779"/>
        <v>Solo Star Poster</v>
      </c>
      <c r="AC4508" t="s">
        <v>21347</v>
      </c>
      <c r="AD4508" t="s">
        <v>21348</v>
      </c>
      <c r="AE4508">
        <v>38</v>
      </c>
      <c r="AF4508" t="str">
        <f t="shared" si="1780"/>
        <v>Very Low</v>
      </c>
      <c r="AG4508" t="s">
        <v>9</v>
      </c>
      <c r="AH4508" t="s">
        <v>10</v>
      </c>
      <c r="AI4508" t="s">
        <v>11</v>
      </c>
      <c r="AJ4508" t="str">
        <f t="shared" si="1781"/>
        <v>Teen</v>
      </c>
      <c r="AK4508">
        <f t="shared" ref="AK4508:AK4509" si="1795">AK4507</f>
        <v>1200000</v>
      </c>
      <c r="AL4508" t="str">
        <f t="shared" si="1782"/>
        <v>Low Budget</v>
      </c>
      <c r="AM4508">
        <v>2003</v>
      </c>
      <c r="AN4508">
        <f t="shared" si="1783"/>
        <v>22</v>
      </c>
      <c r="AO4508" t="str">
        <f t="shared" si="1784"/>
        <v>Old Classic</v>
      </c>
      <c r="AP4508">
        <v>316</v>
      </c>
      <c r="AQ4508" t="str">
        <f t="shared" si="1785"/>
        <v>Very Low</v>
      </c>
      <c r="AR4508">
        <v>6.1</v>
      </c>
      <c r="AS4508" t="str">
        <f t="shared" si="1786"/>
        <v>Average</v>
      </c>
      <c r="AT4508">
        <v>1.85</v>
      </c>
      <c r="AU4508" t="str">
        <f t="shared" si="1787"/>
        <v>HDTV / Widescreen</v>
      </c>
      <c r="AV4508">
        <v>480</v>
      </c>
      <c r="AW4508" t="str">
        <f t="shared" si="1788"/>
        <v>Very Low</v>
      </c>
    </row>
    <row r="4509" spans="1:49" x14ac:dyDescent="0.3">
      <c r="A4509" t="s">
        <v>0</v>
      </c>
      <c r="B4509" t="s">
        <v>21349</v>
      </c>
      <c r="C4509">
        <v>14</v>
      </c>
      <c r="D4509" t="str">
        <f t="shared" si="1768"/>
        <v>Very Low</v>
      </c>
      <c r="E4509">
        <v>76</v>
      </c>
      <c r="F4509" t="str">
        <f t="shared" si="1769"/>
        <v>1h 16m</v>
      </c>
      <c r="G4509" t="str">
        <f t="shared" si="1770"/>
        <v>Featurette</v>
      </c>
      <c r="H4509">
        <v>0</v>
      </c>
      <c r="I4509" t="str">
        <f t="shared" si="1771"/>
        <v>Very Low</v>
      </c>
      <c r="J4509">
        <v>227</v>
      </c>
      <c r="K4509" t="str">
        <f t="shared" si="1772"/>
        <v>Very Low</v>
      </c>
      <c r="L4509" t="s">
        <v>10775</v>
      </c>
      <c r="M4509">
        <v>387</v>
      </c>
      <c r="N4509" t="str">
        <f t="shared" si="1773"/>
        <v>Low</v>
      </c>
      <c r="O4509">
        <f t="shared" si="1794"/>
        <v>3830</v>
      </c>
      <c r="P4509" t="str">
        <f t="shared" si="1774"/>
        <v>Flop</v>
      </c>
      <c r="Q4509" t="s">
        <v>1642</v>
      </c>
      <c r="R4509" t="str">
        <f t="shared" si="1775"/>
        <v>Comedy</v>
      </c>
      <c r="S4509">
        <f t="shared" si="1776"/>
        <v>1</v>
      </c>
      <c r="T4509" t="s">
        <v>21350</v>
      </c>
      <c r="U4509" t="s">
        <v>21351</v>
      </c>
      <c r="V4509">
        <v>9560</v>
      </c>
      <c r="W4509" t="str">
        <f t="shared" si="1777"/>
        <v>Very Low</v>
      </c>
      <c r="X4509">
        <v>1190</v>
      </c>
      <c r="Y4509" t="str">
        <f t="shared" si="1778"/>
        <v>Low</v>
      </c>
      <c r="Z4509" t="s">
        <v>2959</v>
      </c>
      <c r="AA4509">
        <v>6</v>
      </c>
      <c r="AB4509" t="str">
        <f t="shared" si="1779"/>
        <v>Ensemble Poster</v>
      </c>
      <c r="AC4509" t="s">
        <v>21352</v>
      </c>
      <c r="AD4509" t="s">
        <v>21353</v>
      </c>
      <c r="AE4509">
        <v>35</v>
      </c>
      <c r="AF4509" t="str">
        <f t="shared" si="1780"/>
        <v>Very Low</v>
      </c>
      <c r="AG4509" t="s">
        <v>9</v>
      </c>
      <c r="AH4509" t="s">
        <v>10</v>
      </c>
      <c r="AI4509" t="s">
        <v>556</v>
      </c>
      <c r="AJ4509" t="str">
        <f t="shared" si="1781"/>
        <v>Adult</v>
      </c>
      <c r="AK4509">
        <f t="shared" si="1795"/>
        <v>1200000</v>
      </c>
      <c r="AL4509" t="str">
        <f t="shared" si="1782"/>
        <v>Low Budget</v>
      </c>
      <c r="AM4509">
        <v>2008</v>
      </c>
      <c r="AN4509">
        <f t="shared" si="1783"/>
        <v>17</v>
      </c>
      <c r="AO4509" t="str">
        <f t="shared" si="1784"/>
        <v>Old Classic</v>
      </c>
      <c r="AP4509">
        <v>295</v>
      </c>
      <c r="AQ4509" t="str">
        <f t="shared" si="1785"/>
        <v>Very Low</v>
      </c>
      <c r="AR4509">
        <v>3.8</v>
      </c>
      <c r="AS4509" t="str">
        <f t="shared" si="1786"/>
        <v>Very Poor</v>
      </c>
      <c r="AT4509">
        <v>1.85</v>
      </c>
      <c r="AU4509" t="str">
        <f t="shared" si="1787"/>
        <v>HDTV / Widescreen</v>
      </c>
      <c r="AV4509">
        <v>636</v>
      </c>
      <c r="AW4509" t="str">
        <f t="shared" si="1788"/>
        <v>Very Low</v>
      </c>
    </row>
    <row r="4510" spans="1:49" x14ac:dyDescent="0.3">
      <c r="A4510" t="s">
        <v>718</v>
      </c>
      <c r="B4510" t="s">
        <v>17658</v>
      </c>
      <c r="C4510">
        <v>24</v>
      </c>
      <c r="D4510" t="str">
        <f t="shared" si="1768"/>
        <v>Very Low</v>
      </c>
      <c r="E4510">
        <v>100</v>
      </c>
      <c r="F4510" t="str">
        <f t="shared" si="1769"/>
        <v>1h 40m</v>
      </c>
      <c r="G4510" t="str">
        <f t="shared" si="1770"/>
        <v>Standard Movie</v>
      </c>
      <c r="H4510">
        <v>345</v>
      </c>
      <c r="I4510" t="str">
        <f t="shared" si="1771"/>
        <v>Very Low</v>
      </c>
      <c r="J4510">
        <v>94</v>
      </c>
      <c r="K4510" t="str">
        <f t="shared" si="1772"/>
        <v>Very Low</v>
      </c>
      <c r="L4510" t="s">
        <v>12227</v>
      </c>
      <c r="M4510">
        <v>843</v>
      </c>
      <c r="N4510" t="str">
        <f t="shared" si="1773"/>
        <v>Low</v>
      </c>
      <c r="O4510">
        <f t="shared" si="1794"/>
        <v>3830</v>
      </c>
      <c r="P4510" t="str">
        <f t="shared" si="1774"/>
        <v>Flop</v>
      </c>
      <c r="Q4510" t="s">
        <v>21354</v>
      </c>
      <c r="R4510" t="str">
        <f t="shared" si="1775"/>
        <v>Action</v>
      </c>
      <c r="S4510">
        <f t="shared" si="1776"/>
        <v>4</v>
      </c>
      <c r="T4510" t="s">
        <v>21355</v>
      </c>
      <c r="U4510" t="s">
        <v>21356</v>
      </c>
      <c r="V4510">
        <v>3418</v>
      </c>
      <c r="W4510" t="str">
        <f t="shared" si="1777"/>
        <v>Very Low</v>
      </c>
      <c r="X4510">
        <v>1621</v>
      </c>
      <c r="Y4510" t="str">
        <f t="shared" si="1778"/>
        <v>Low</v>
      </c>
      <c r="Z4510" t="s">
        <v>21294</v>
      </c>
      <c r="AA4510">
        <v>3</v>
      </c>
      <c r="AB4510" t="str">
        <f t="shared" si="1779"/>
        <v>Duo/Trio Poster</v>
      </c>
      <c r="AC4510" t="s">
        <v>21357</v>
      </c>
      <c r="AD4510" t="s">
        <v>21358</v>
      </c>
      <c r="AE4510">
        <v>52</v>
      </c>
      <c r="AF4510" t="str">
        <f t="shared" si="1780"/>
        <v>Very Low</v>
      </c>
      <c r="AG4510" t="s">
        <v>9</v>
      </c>
      <c r="AH4510" t="s">
        <v>10</v>
      </c>
      <c r="AI4510" t="s">
        <v>6007</v>
      </c>
      <c r="AJ4510" t="str">
        <f t="shared" si="1781"/>
        <v>Other/Unknown</v>
      </c>
      <c r="AK4510">
        <v>1200000</v>
      </c>
      <c r="AL4510" t="str">
        <f t="shared" si="1782"/>
        <v>Low Budget</v>
      </c>
      <c r="AM4510">
        <v>1936</v>
      </c>
      <c r="AN4510">
        <f t="shared" si="1783"/>
        <v>89</v>
      </c>
      <c r="AO4510" t="str">
        <f t="shared" si="1784"/>
        <v>Old Classic</v>
      </c>
      <c r="AP4510">
        <v>490</v>
      </c>
      <c r="AQ4510" t="str">
        <f t="shared" si="1785"/>
        <v>Very Low</v>
      </c>
      <c r="AR4510">
        <v>7.1</v>
      </c>
      <c r="AS4510" t="str">
        <f t="shared" si="1786"/>
        <v>Good</v>
      </c>
      <c r="AT4510">
        <v>1.37</v>
      </c>
      <c r="AU4510" t="str">
        <f t="shared" si="1787"/>
        <v>Classic</v>
      </c>
      <c r="AV4510">
        <v>204</v>
      </c>
      <c r="AW4510" t="str">
        <f t="shared" si="1788"/>
        <v>Very Low</v>
      </c>
    </row>
    <row r="4511" spans="1:49" x14ac:dyDescent="0.3">
      <c r="A4511" t="s">
        <v>0</v>
      </c>
      <c r="B4511" t="s">
        <v>21359</v>
      </c>
      <c r="C4511">
        <v>18</v>
      </c>
      <c r="D4511" t="str">
        <f t="shared" si="1768"/>
        <v>Very Low</v>
      </c>
      <c r="E4511">
        <v>99</v>
      </c>
      <c r="F4511" t="str">
        <f t="shared" si="1769"/>
        <v>1h 39m</v>
      </c>
      <c r="G4511" t="str">
        <f t="shared" si="1770"/>
        <v>Standard Movie</v>
      </c>
      <c r="H4511">
        <v>0</v>
      </c>
      <c r="I4511" t="str">
        <f t="shared" si="1771"/>
        <v>Very Low</v>
      </c>
      <c r="J4511">
        <v>5</v>
      </c>
      <c r="K4511" t="str">
        <f t="shared" si="1772"/>
        <v>Very Low</v>
      </c>
      <c r="L4511" t="s">
        <v>21360</v>
      </c>
      <c r="M4511">
        <v>721</v>
      </c>
      <c r="N4511" t="str">
        <f t="shared" si="1773"/>
        <v>Low</v>
      </c>
      <c r="O4511">
        <f t="shared" si="1794"/>
        <v>3830</v>
      </c>
      <c r="P4511" t="str">
        <f t="shared" si="1774"/>
        <v>Flop</v>
      </c>
      <c r="Q4511" t="s">
        <v>10384</v>
      </c>
      <c r="R4511" t="str">
        <f t="shared" si="1775"/>
        <v>Thriller</v>
      </c>
      <c r="S4511">
        <f t="shared" si="1776"/>
        <v>1</v>
      </c>
      <c r="T4511" t="s">
        <v>17189</v>
      </c>
      <c r="U4511" t="s">
        <v>21361</v>
      </c>
      <c r="V4511">
        <v>652</v>
      </c>
      <c r="W4511" t="str">
        <f t="shared" si="1777"/>
        <v>Very Low</v>
      </c>
      <c r="X4511">
        <v>862</v>
      </c>
      <c r="Y4511" t="str">
        <f t="shared" si="1778"/>
        <v>Very Low</v>
      </c>
      <c r="Z4511" t="s">
        <v>21362</v>
      </c>
      <c r="AA4511">
        <v>2</v>
      </c>
      <c r="AB4511" t="str">
        <f t="shared" si="1779"/>
        <v>Duo/Trio Poster</v>
      </c>
      <c r="AC4511" t="str">
        <f>AC4510</f>
        <v>attack|fort|india|lancer|massacre</v>
      </c>
      <c r="AD4511" t="s">
        <v>21363</v>
      </c>
      <c r="AE4511">
        <v>11</v>
      </c>
      <c r="AF4511" t="str">
        <f t="shared" si="1780"/>
        <v>Very Low</v>
      </c>
      <c r="AG4511" t="s">
        <v>9</v>
      </c>
      <c r="AH4511" t="s">
        <v>239</v>
      </c>
      <c r="AI4511" t="s">
        <v>556</v>
      </c>
      <c r="AJ4511" t="str">
        <f t="shared" si="1781"/>
        <v>Adult</v>
      </c>
      <c r="AK4511">
        <v>1200000</v>
      </c>
      <c r="AL4511" t="str">
        <f t="shared" si="1782"/>
        <v>Low Budget</v>
      </c>
      <c r="AM4511">
        <v>2011</v>
      </c>
      <c r="AN4511">
        <f t="shared" si="1783"/>
        <v>14</v>
      </c>
      <c r="AO4511" t="str">
        <f t="shared" si="1784"/>
        <v>Modern Classic</v>
      </c>
      <c r="AP4511">
        <v>134</v>
      </c>
      <c r="AQ4511" t="str">
        <f t="shared" si="1785"/>
        <v>Very Low</v>
      </c>
      <c r="AR4511">
        <v>4.5</v>
      </c>
      <c r="AS4511" t="str">
        <f t="shared" si="1786"/>
        <v>Poor</v>
      </c>
      <c r="AT4511">
        <f t="shared" ref="AT4511:AT4512" si="1796">AT4510</f>
        <v>1.37</v>
      </c>
      <c r="AU4511" t="str">
        <f t="shared" si="1787"/>
        <v>Classic</v>
      </c>
      <c r="AV4511">
        <v>161</v>
      </c>
      <c r="AW4511" t="str">
        <f t="shared" si="1788"/>
        <v>Very Low</v>
      </c>
    </row>
    <row r="4512" spans="1:49" x14ac:dyDescent="0.3">
      <c r="A4512" t="s">
        <v>0</v>
      </c>
      <c r="B4512" t="s">
        <v>21364</v>
      </c>
      <c r="C4512">
        <v>22</v>
      </c>
      <c r="D4512" t="str">
        <f t="shared" si="1768"/>
        <v>Very Low</v>
      </c>
      <c r="E4512">
        <v>84</v>
      </c>
      <c r="F4512" t="str">
        <f t="shared" si="1769"/>
        <v>1h 24m</v>
      </c>
      <c r="G4512" t="str">
        <f t="shared" si="1770"/>
        <v>Featurette</v>
      </c>
      <c r="H4512">
        <v>0</v>
      </c>
      <c r="I4512" t="str">
        <f t="shared" si="1771"/>
        <v>Very Low</v>
      </c>
      <c r="J4512">
        <v>63</v>
      </c>
      <c r="K4512" t="str">
        <f t="shared" si="1772"/>
        <v>Very Low</v>
      </c>
      <c r="L4512" t="s">
        <v>21365</v>
      </c>
      <c r="M4512">
        <v>380</v>
      </c>
      <c r="N4512" t="str">
        <f t="shared" si="1773"/>
        <v>Low</v>
      </c>
      <c r="O4512">
        <f t="shared" si="1794"/>
        <v>3830</v>
      </c>
      <c r="P4512" t="str">
        <f t="shared" si="1774"/>
        <v>Flop</v>
      </c>
      <c r="Q4512" t="s">
        <v>21366</v>
      </c>
      <c r="R4512" t="str">
        <f t="shared" si="1775"/>
        <v>Action</v>
      </c>
      <c r="S4512">
        <f t="shared" si="1776"/>
        <v>4</v>
      </c>
      <c r="T4512" t="s">
        <v>21367</v>
      </c>
      <c r="U4512" t="s">
        <v>21368</v>
      </c>
      <c r="V4512">
        <v>1321</v>
      </c>
      <c r="W4512" t="str">
        <f t="shared" si="1777"/>
        <v>Very Low</v>
      </c>
      <c r="X4512">
        <v>630</v>
      </c>
      <c r="Y4512" t="str">
        <f t="shared" si="1778"/>
        <v>Very Low</v>
      </c>
      <c r="Z4512" t="s">
        <v>21369</v>
      </c>
      <c r="AA4512">
        <v>0</v>
      </c>
      <c r="AB4512" t="str">
        <f t="shared" si="1779"/>
        <v>Symbolic Poster</v>
      </c>
      <c r="AC4512" t="s">
        <v>21370</v>
      </c>
      <c r="AD4512" t="s">
        <v>21371</v>
      </c>
      <c r="AE4512">
        <v>51</v>
      </c>
      <c r="AF4512" t="str">
        <f t="shared" si="1780"/>
        <v>Very Low</v>
      </c>
      <c r="AG4512" t="s">
        <v>9</v>
      </c>
      <c r="AH4512" t="s">
        <v>239</v>
      </c>
      <c r="AI4512" t="s">
        <v>556</v>
      </c>
      <c r="AJ4512" t="str">
        <f t="shared" si="1781"/>
        <v>Adult</v>
      </c>
      <c r="AK4512">
        <v>1200000</v>
      </c>
      <c r="AL4512" t="str">
        <f t="shared" si="1782"/>
        <v>Low Budget</v>
      </c>
      <c r="AM4512">
        <v>2012</v>
      </c>
      <c r="AN4512">
        <f t="shared" si="1783"/>
        <v>13</v>
      </c>
      <c r="AO4512" t="str">
        <f t="shared" si="1784"/>
        <v>Modern Classic</v>
      </c>
      <c r="AP4512">
        <v>91</v>
      </c>
      <c r="AQ4512" t="str">
        <f t="shared" si="1785"/>
        <v>Very Low</v>
      </c>
      <c r="AR4512">
        <v>3.8</v>
      </c>
      <c r="AS4512" t="str">
        <f t="shared" si="1786"/>
        <v>Very Poor</v>
      </c>
      <c r="AT4512">
        <f t="shared" si="1796"/>
        <v>1.37</v>
      </c>
      <c r="AU4512" t="str">
        <f t="shared" si="1787"/>
        <v>Classic</v>
      </c>
      <c r="AV4512">
        <v>238</v>
      </c>
      <c r="AW4512" t="str">
        <f t="shared" si="1788"/>
        <v>Very Low</v>
      </c>
    </row>
    <row r="4513" spans="1:49" x14ac:dyDescent="0.3">
      <c r="A4513" t="s">
        <v>0</v>
      </c>
      <c r="B4513" t="s">
        <v>3584</v>
      </c>
      <c r="C4513">
        <v>9</v>
      </c>
      <c r="D4513" t="str">
        <f t="shared" si="1768"/>
        <v>Very Low</v>
      </c>
      <c r="E4513">
        <v>91</v>
      </c>
      <c r="F4513" t="str">
        <f t="shared" si="1769"/>
        <v>1h 31m</v>
      </c>
      <c r="G4513" t="str">
        <f t="shared" si="1770"/>
        <v>Standard Movie</v>
      </c>
      <c r="H4513">
        <v>38</v>
      </c>
      <c r="I4513" t="str">
        <f t="shared" si="1771"/>
        <v>Very Low</v>
      </c>
      <c r="J4513">
        <v>117</v>
      </c>
      <c r="K4513" t="str">
        <f t="shared" si="1772"/>
        <v>Very Low</v>
      </c>
      <c r="L4513" t="s">
        <v>5486</v>
      </c>
      <c r="M4513">
        <v>584</v>
      </c>
      <c r="N4513" t="str">
        <f t="shared" si="1773"/>
        <v>Low</v>
      </c>
      <c r="O4513">
        <v>2850263</v>
      </c>
      <c r="P4513" t="str">
        <f t="shared" si="1774"/>
        <v>Flop</v>
      </c>
      <c r="Q4513" t="s">
        <v>21372</v>
      </c>
      <c r="R4513" t="str">
        <f t="shared" si="1775"/>
        <v>Adventure</v>
      </c>
      <c r="S4513">
        <f t="shared" si="1776"/>
        <v>3</v>
      </c>
      <c r="T4513" t="s">
        <v>11705</v>
      </c>
      <c r="U4513" t="s">
        <v>21373</v>
      </c>
      <c r="V4513">
        <v>5061</v>
      </c>
      <c r="W4513" t="str">
        <f t="shared" si="1777"/>
        <v>Very Low</v>
      </c>
      <c r="X4513">
        <v>1218</v>
      </c>
      <c r="Y4513" t="str">
        <f t="shared" si="1778"/>
        <v>Low</v>
      </c>
      <c r="Z4513" t="s">
        <v>21374</v>
      </c>
      <c r="AA4513">
        <v>0</v>
      </c>
      <c r="AB4513" t="str">
        <f t="shared" si="1779"/>
        <v>Symbolic Poster</v>
      </c>
      <c r="AC4513" t="s">
        <v>21375</v>
      </c>
      <c r="AD4513" t="s">
        <v>21376</v>
      </c>
      <c r="AE4513">
        <v>70</v>
      </c>
      <c r="AF4513" t="str">
        <f t="shared" si="1780"/>
        <v>Very Low</v>
      </c>
      <c r="AG4513" t="s">
        <v>9</v>
      </c>
      <c r="AH4513" t="s">
        <v>10</v>
      </c>
      <c r="AI4513" t="s">
        <v>66</v>
      </c>
      <c r="AJ4513" t="str">
        <f t="shared" si="1781"/>
        <v>Family</v>
      </c>
      <c r="AK4513">
        <v>2600000</v>
      </c>
      <c r="AL4513" t="str">
        <f t="shared" si="1782"/>
        <v>Low Budget</v>
      </c>
      <c r="AM4513">
        <v>1993</v>
      </c>
      <c r="AN4513">
        <f t="shared" si="1783"/>
        <v>32</v>
      </c>
      <c r="AO4513" t="str">
        <f t="shared" si="1784"/>
        <v>Old Classic</v>
      </c>
      <c r="AP4513">
        <v>399</v>
      </c>
      <c r="AQ4513" t="str">
        <f t="shared" si="1785"/>
        <v>Very Low</v>
      </c>
      <c r="AR4513">
        <v>6.2</v>
      </c>
      <c r="AS4513" t="str">
        <f t="shared" si="1786"/>
        <v>Average</v>
      </c>
      <c r="AT4513">
        <v>1.85</v>
      </c>
      <c r="AU4513" t="str">
        <f t="shared" si="1787"/>
        <v>HDTV / Widescreen</v>
      </c>
      <c r="AV4513">
        <v>0</v>
      </c>
      <c r="AW4513" t="str">
        <f t="shared" si="1788"/>
        <v>Very Low</v>
      </c>
    </row>
    <row r="4514" spans="1:49" x14ac:dyDescent="0.3">
      <c r="A4514" t="s">
        <v>0</v>
      </c>
      <c r="B4514" t="s">
        <v>17025</v>
      </c>
      <c r="C4514">
        <v>30</v>
      </c>
      <c r="D4514" t="str">
        <f t="shared" si="1768"/>
        <v>Very Low</v>
      </c>
      <c r="E4514">
        <v>97</v>
      </c>
      <c r="F4514" t="str">
        <f t="shared" si="1769"/>
        <v>1h 37m</v>
      </c>
      <c r="G4514" t="str">
        <f t="shared" si="1770"/>
        <v>Standard Movie</v>
      </c>
      <c r="H4514">
        <v>282</v>
      </c>
      <c r="I4514" t="str">
        <f t="shared" si="1771"/>
        <v>Very Low</v>
      </c>
      <c r="J4514">
        <v>148</v>
      </c>
      <c r="K4514" t="str">
        <f t="shared" si="1772"/>
        <v>Very Low</v>
      </c>
      <c r="L4514" t="s">
        <v>21377</v>
      </c>
      <c r="M4514">
        <v>586</v>
      </c>
      <c r="N4514" t="str">
        <f t="shared" si="1773"/>
        <v>Low</v>
      </c>
      <c r="O4514">
        <f t="shared" ref="O4514:O4516" si="1797">O4513</f>
        <v>2850263</v>
      </c>
      <c r="P4514" t="str">
        <f t="shared" si="1774"/>
        <v>Flop</v>
      </c>
      <c r="Q4514" t="s">
        <v>2107</v>
      </c>
      <c r="R4514" t="str">
        <f t="shared" si="1775"/>
        <v>Action</v>
      </c>
      <c r="S4514">
        <f t="shared" si="1776"/>
        <v>2</v>
      </c>
      <c r="T4514" t="s">
        <v>21378</v>
      </c>
      <c r="U4514" t="s">
        <v>21379</v>
      </c>
      <c r="V4514">
        <v>1172</v>
      </c>
      <c r="W4514" t="str">
        <f t="shared" si="1777"/>
        <v>Very Low</v>
      </c>
      <c r="X4514">
        <v>1581</v>
      </c>
      <c r="Y4514" t="str">
        <f t="shared" si="1778"/>
        <v>Low</v>
      </c>
      <c r="Z4514" t="s">
        <v>21380</v>
      </c>
      <c r="AA4514">
        <v>1</v>
      </c>
      <c r="AB4514" t="str">
        <f t="shared" si="1779"/>
        <v>Solo Star Poster</v>
      </c>
      <c r="AC4514" t="s">
        <v>21381</v>
      </c>
      <c r="AD4514" t="s">
        <v>21382</v>
      </c>
      <c r="AE4514">
        <v>27</v>
      </c>
      <c r="AF4514" t="str">
        <f t="shared" si="1780"/>
        <v>Very Low</v>
      </c>
      <c r="AG4514" t="s">
        <v>9</v>
      </c>
      <c r="AH4514" t="s">
        <v>10</v>
      </c>
      <c r="AI4514" t="s">
        <v>556</v>
      </c>
      <c r="AJ4514" t="str">
        <f t="shared" si="1781"/>
        <v>Adult</v>
      </c>
      <c r="AK4514">
        <v>1200000</v>
      </c>
      <c r="AL4514" t="str">
        <f t="shared" si="1782"/>
        <v>Low Budget</v>
      </c>
      <c r="AM4514">
        <v>1970</v>
      </c>
      <c r="AN4514">
        <f t="shared" si="1783"/>
        <v>55</v>
      </c>
      <c r="AO4514" t="str">
        <f t="shared" si="1784"/>
        <v>Old Classic</v>
      </c>
      <c r="AP4514">
        <v>434</v>
      </c>
      <c r="AQ4514" t="str">
        <f t="shared" si="1785"/>
        <v>Very Low</v>
      </c>
      <c r="AR4514">
        <v>6.6</v>
      </c>
      <c r="AS4514" t="str">
        <f t="shared" si="1786"/>
        <v>Average</v>
      </c>
      <c r="AT4514">
        <v>1.85</v>
      </c>
      <c r="AU4514" t="str">
        <f t="shared" si="1787"/>
        <v>HDTV / Widescreen</v>
      </c>
      <c r="AV4514">
        <v>477</v>
      </c>
      <c r="AW4514" t="str">
        <f t="shared" si="1788"/>
        <v>Very Low</v>
      </c>
    </row>
    <row r="4515" spans="1:49" x14ac:dyDescent="0.3">
      <c r="A4515" t="s">
        <v>0</v>
      </c>
      <c r="B4515" t="s">
        <v>21383</v>
      </c>
      <c r="C4515">
        <v>9</v>
      </c>
      <c r="D4515" t="str">
        <f t="shared" si="1768"/>
        <v>Very Low</v>
      </c>
      <c r="E4515">
        <v>84</v>
      </c>
      <c r="F4515" t="str">
        <f t="shared" si="1769"/>
        <v>1h 24m</v>
      </c>
      <c r="G4515" t="str">
        <f t="shared" si="1770"/>
        <v>Featurette</v>
      </c>
      <c r="H4515">
        <v>2</v>
      </c>
      <c r="I4515" t="str">
        <f t="shared" si="1771"/>
        <v>Very Low</v>
      </c>
      <c r="J4515">
        <v>475</v>
      </c>
      <c r="K4515" t="str">
        <f t="shared" si="1772"/>
        <v>Very Low</v>
      </c>
      <c r="L4515" t="s">
        <v>21384</v>
      </c>
      <c r="M4515">
        <v>10000</v>
      </c>
      <c r="N4515" t="str">
        <f t="shared" si="1773"/>
        <v>Low</v>
      </c>
      <c r="O4515">
        <f t="shared" si="1797"/>
        <v>2850263</v>
      </c>
      <c r="P4515" t="str">
        <f t="shared" si="1774"/>
        <v>Flop</v>
      </c>
      <c r="Q4515" t="s">
        <v>6374</v>
      </c>
      <c r="R4515" t="str">
        <f t="shared" si="1775"/>
        <v>Horror</v>
      </c>
      <c r="S4515">
        <f t="shared" si="1776"/>
        <v>1</v>
      </c>
      <c r="T4515" t="s">
        <v>10850</v>
      </c>
      <c r="U4515" t="s">
        <v>21385</v>
      </c>
      <c r="V4515">
        <v>742</v>
      </c>
      <c r="W4515" t="str">
        <f t="shared" si="1777"/>
        <v>Very Low</v>
      </c>
      <c r="X4515">
        <v>11257</v>
      </c>
      <c r="Y4515" t="str">
        <f t="shared" si="1778"/>
        <v>Medium</v>
      </c>
      <c r="Z4515" t="s">
        <v>1811</v>
      </c>
      <c r="AA4515">
        <v>0</v>
      </c>
      <c r="AB4515" t="str">
        <f t="shared" si="1779"/>
        <v>Symbolic Poster</v>
      </c>
      <c r="AC4515" t="s">
        <v>21068</v>
      </c>
      <c r="AD4515" t="s">
        <v>21386</v>
      </c>
      <c r="AE4515">
        <v>7</v>
      </c>
      <c r="AF4515" t="str">
        <f t="shared" si="1780"/>
        <v>Very Low</v>
      </c>
      <c r="AG4515" t="s">
        <v>9</v>
      </c>
      <c r="AH4515" t="s">
        <v>10</v>
      </c>
      <c r="AI4515" t="s">
        <v>556</v>
      </c>
      <c r="AJ4515" t="str">
        <f t="shared" si="1781"/>
        <v>Adult</v>
      </c>
      <c r="AK4515">
        <v>1200000</v>
      </c>
      <c r="AL4515" t="str">
        <f t="shared" si="1782"/>
        <v>Low Budget</v>
      </c>
      <c r="AM4515">
        <v>2015</v>
      </c>
      <c r="AN4515">
        <f t="shared" si="1783"/>
        <v>10</v>
      </c>
      <c r="AO4515" t="str">
        <f t="shared" si="1784"/>
        <v>Modern Classic</v>
      </c>
      <c r="AP4515">
        <v>500</v>
      </c>
      <c r="AQ4515" t="str">
        <f t="shared" si="1785"/>
        <v>Very Low</v>
      </c>
      <c r="AR4515">
        <v>4.5999999999999996</v>
      </c>
      <c r="AS4515" t="str">
        <f t="shared" si="1786"/>
        <v>Poor</v>
      </c>
      <c r="AT4515">
        <f t="shared" ref="AT4515:AT4516" si="1798">AT4514</f>
        <v>1.85</v>
      </c>
      <c r="AU4515" t="str">
        <f t="shared" si="1787"/>
        <v>HDTV / Widescreen</v>
      </c>
      <c r="AV4515">
        <v>479</v>
      </c>
      <c r="AW4515" t="str">
        <f t="shared" si="1788"/>
        <v>Very Low</v>
      </c>
    </row>
    <row r="4516" spans="1:49" x14ac:dyDescent="0.3">
      <c r="A4516" t="s">
        <v>0</v>
      </c>
      <c r="B4516" t="s">
        <v>21387</v>
      </c>
      <c r="C4516">
        <v>7</v>
      </c>
      <c r="D4516" t="str">
        <f t="shared" si="1768"/>
        <v>Very Low</v>
      </c>
      <c r="E4516">
        <v>100</v>
      </c>
      <c r="F4516" t="str">
        <f t="shared" si="1769"/>
        <v>1h 40m</v>
      </c>
      <c r="G4516" t="str">
        <f t="shared" si="1770"/>
        <v>Standard Movie</v>
      </c>
      <c r="H4516">
        <v>0</v>
      </c>
      <c r="I4516" t="str">
        <f t="shared" si="1771"/>
        <v>Very Low</v>
      </c>
      <c r="J4516">
        <v>312</v>
      </c>
      <c r="K4516" t="str">
        <f t="shared" si="1772"/>
        <v>Very Low</v>
      </c>
      <c r="L4516" t="s">
        <v>21388</v>
      </c>
      <c r="M4516">
        <v>498</v>
      </c>
      <c r="N4516" t="str">
        <f t="shared" si="1773"/>
        <v>Low</v>
      </c>
      <c r="O4516">
        <f t="shared" si="1797"/>
        <v>2850263</v>
      </c>
      <c r="P4516" t="str">
        <f t="shared" si="1774"/>
        <v>Flop</v>
      </c>
      <c r="Q4516" t="s">
        <v>6374</v>
      </c>
      <c r="R4516" t="str">
        <f t="shared" si="1775"/>
        <v>Horror</v>
      </c>
      <c r="S4516">
        <f t="shared" si="1776"/>
        <v>1</v>
      </c>
      <c r="T4516" t="s">
        <v>21389</v>
      </c>
      <c r="U4516" t="s">
        <v>21390</v>
      </c>
      <c r="V4516">
        <v>71</v>
      </c>
      <c r="W4516" t="str">
        <f t="shared" si="1777"/>
        <v>Very Low</v>
      </c>
      <c r="X4516">
        <v>1810</v>
      </c>
      <c r="Y4516" t="str">
        <f t="shared" si="1778"/>
        <v>Low</v>
      </c>
      <c r="Z4516" t="s">
        <v>21391</v>
      </c>
      <c r="AA4516">
        <v>1</v>
      </c>
      <c r="AB4516" t="str">
        <f t="shared" si="1779"/>
        <v>Solo Star Poster</v>
      </c>
      <c r="AC4516" t="s">
        <v>21392</v>
      </c>
      <c r="AD4516" t="s">
        <v>21393</v>
      </c>
      <c r="AE4516">
        <v>2</v>
      </c>
      <c r="AF4516" t="str">
        <f t="shared" si="1780"/>
        <v>Very Low</v>
      </c>
      <c r="AG4516" t="s">
        <v>9</v>
      </c>
      <c r="AH4516" t="s">
        <v>10</v>
      </c>
      <c r="AI4516" t="str">
        <f>AI4515</f>
        <v>R</v>
      </c>
      <c r="AJ4516" t="str">
        <f t="shared" si="1781"/>
        <v>Adult</v>
      </c>
      <c r="AK4516">
        <v>1200000</v>
      </c>
      <c r="AL4516" t="str">
        <f t="shared" si="1782"/>
        <v>Low Budget</v>
      </c>
      <c r="AM4516">
        <v>2015</v>
      </c>
      <c r="AN4516">
        <f t="shared" si="1783"/>
        <v>10</v>
      </c>
      <c r="AO4516" t="str">
        <f t="shared" si="1784"/>
        <v>Modern Classic</v>
      </c>
      <c r="AP4516">
        <v>350</v>
      </c>
      <c r="AQ4516" t="str">
        <f t="shared" si="1785"/>
        <v>Very Low</v>
      </c>
      <c r="AR4516">
        <v>4.2</v>
      </c>
      <c r="AS4516" t="str">
        <f t="shared" si="1786"/>
        <v>Poor</v>
      </c>
      <c r="AT4516">
        <f t="shared" si="1798"/>
        <v>1.85</v>
      </c>
      <c r="AU4516" t="str">
        <f t="shared" si="1787"/>
        <v>HDTV / Widescreen</v>
      </c>
      <c r="AV4516">
        <v>242</v>
      </c>
      <c r="AW4516" t="str">
        <f t="shared" si="1788"/>
        <v>Very Low</v>
      </c>
    </row>
    <row r="4517" spans="1:49" x14ac:dyDescent="0.3">
      <c r="A4517" t="s">
        <v>0</v>
      </c>
      <c r="B4517" t="s">
        <v>21394</v>
      </c>
      <c r="C4517">
        <v>91</v>
      </c>
      <c r="D4517" t="str">
        <f t="shared" si="1768"/>
        <v>Low</v>
      </c>
      <c r="E4517">
        <v>94</v>
      </c>
      <c r="F4517" t="str">
        <f t="shared" si="1769"/>
        <v>1h 34m</v>
      </c>
      <c r="G4517" t="str">
        <f t="shared" si="1770"/>
        <v>Standard Movie</v>
      </c>
      <c r="H4517">
        <v>6</v>
      </c>
      <c r="I4517" t="str">
        <f t="shared" si="1771"/>
        <v>Very Low</v>
      </c>
      <c r="J4517">
        <v>804</v>
      </c>
      <c r="K4517" t="str">
        <f t="shared" si="1772"/>
        <v>Very Low</v>
      </c>
      <c r="L4517" t="s">
        <v>6682</v>
      </c>
      <c r="M4517">
        <v>16000</v>
      </c>
      <c r="N4517" t="str">
        <f t="shared" si="1773"/>
        <v>Medium</v>
      </c>
      <c r="O4517">
        <v>16101109</v>
      </c>
      <c r="P4517" t="str">
        <f t="shared" si="1774"/>
        <v>Average</v>
      </c>
      <c r="Q4517" t="s">
        <v>1642</v>
      </c>
      <c r="R4517" t="str">
        <f t="shared" si="1775"/>
        <v>Comedy</v>
      </c>
      <c r="S4517">
        <f t="shared" si="1776"/>
        <v>1</v>
      </c>
      <c r="T4517" t="s">
        <v>286</v>
      </c>
      <c r="U4517" t="s">
        <v>21395</v>
      </c>
      <c r="V4517">
        <v>76467</v>
      </c>
      <c r="W4517" t="str">
        <f t="shared" si="1777"/>
        <v>Medium</v>
      </c>
      <c r="X4517">
        <v>19957</v>
      </c>
      <c r="Y4517" t="str">
        <f t="shared" si="1778"/>
        <v>Medium</v>
      </c>
      <c r="Z4517" t="s">
        <v>10971</v>
      </c>
      <c r="AA4517">
        <v>3</v>
      </c>
      <c r="AB4517" t="str">
        <f t="shared" si="1779"/>
        <v>Duo/Trio Poster</v>
      </c>
      <c r="AC4517" t="s">
        <v>21396</v>
      </c>
      <c r="AD4517" t="s">
        <v>21397</v>
      </c>
      <c r="AE4517">
        <v>236</v>
      </c>
      <c r="AF4517" t="str">
        <f t="shared" si="1780"/>
        <v>Very Low</v>
      </c>
      <c r="AG4517" t="s">
        <v>9</v>
      </c>
      <c r="AH4517" t="s">
        <v>10</v>
      </c>
      <c r="AI4517" t="s">
        <v>556</v>
      </c>
      <c r="AJ4517" t="str">
        <f t="shared" si="1781"/>
        <v>Adult</v>
      </c>
      <c r="AK4517">
        <v>3000000</v>
      </c>
      <c r="AL4517" t="str">
        <f t="shared" si="1782"/>
        <v>Low Budget</v>
      </c>
      <c r="AM4517">
        <v>2005</v>
      </c>
      <c r="AN4517">
        <f t="shared" si="1783"/>
        <v>20</v>
      </c>
      <c r="AO4517" t="str">
        <f t="shared" si="1784"/>
        <v>Old Classic</v>
      </c>
      <c r="AP4517">
        <v>1000</v>
      </c>
      <c r="AQ4517" t="str">
        <f t="shared" si="1785"/>
        <v>Very Low</v>
      </c>
      <c r="AR4517">
        <v>6.8</v>
      </c>
      <c r="AS4517" t="str">
        <f t="shared" si="1786"/>
        <v>Average</v>
      </c>
      <c r="AT4517">
        <v>1.85</v>
      </c>
      <c r="AU4517" t="str">
        <f t="shared" si="1787"/>
        <v>HDTV / Widescreen</v>
      </c>
      <c r="AV4517">
        <v>0</v>
      </c>
      <c r="AW4517" t="str">
        <f t="shared" si="1788"/>
        <v>Very Low</v>
      </c>
    </row>
    <row r="4518" spans="1:49" x14ac:dyDescent="0.3">
      <c r="A4518" t="s">
        <v>718</v>
      </c>
      <c r="B4518" t="s">
        <v>17455</v>
      </c>
      <c r="C4518">
        <v>99</v>
      </c>
      <c r="D4518" t="str">
        <f t="shared" si="1768"/>
        <v>Low</v>
      </c>
      <c r="E4518">
        <v>90</v>
      </c>
      <c r="F4518" t="str">
        <f t="shared" si="1769"/>
        <v>1h 30m</v>
      </c>
      <c r="G4518" t="str">
        <f t="shared" si="1770"/>
        <v>Standard Movie</v>
      </c>
      <c r="H4518">
        <v>222</v>
      </c>
      <c r="I4518" t="str">
        <f t="shared" si="1771"/>
        <v>Very Low</v>
      </c>
      <c r="J4518">
        <v>68</v>
      </c>
      <c r="K4518" t="str">
        <f t="shared" si="1772"/>
        <v>Very Low</v>
      </c>
      <c r="L4518" t="s">
        <v>5829</v>
      </c>
      <c r="M4518">
        <v>680</v>
      </c>
      <c r="N4518" t="str">
        <f t="shared" si="1773"/>
        <v>Low</v>
      </c>
      <c r="O4518">
        <v>6013</v>
      </c>
      <c r="P4518" t="str">
        <f t="shared" si="1774"/>
        <v>Flop</v>
      </c>
      <c r="Q4518" t="s">
        <v>2096</v>
      </c>
      <c r="R4518" t="str">
        <f t="shared" si="1775"/>
        <v>Crime</v>
      </c>
      <c r="S4518">
        <f t="shared" si="1776"/>
        <v>3</v>
      </c>
      <c r="T4518" t="s">
        <v>2255</v>
      </c>
      <c r="U4518" t="s">
        <v>21398</v>
      </c>
      <c r="V4518">
        <v>39929</v>
      </c>
      <c r="W4518" t="str">
        <f t="shared" si="1777"/>
        <v>Low</v>
      </c>
      <c r="X4518">
        <v>1311</v>
      </c>
      <c r="Y4518" t="str">
        <f t="shared" si="1778"/>
        <v>Low</v>
      </c>
      <c r="Z4518" t="s">
        <v>21399</v>
      </c>
      <c r="AA4518">
        <v>0</v>
      </c>
      <c r="AB4518" t="str">
        <f t="shared" si="1779"/>
        <v>Symbolic Poster</v>
      </c>
      <c r="AC4518" t="s">
        <v>21400</v>
      </c>
      <c r="AD4518" t="s">
        <v>21401</v>
      </c>
      <c r="AE4518">
        <v>207</v>
      </c>
      <c r="AF4518" t="str">
        <f t="shared" si="1780"/>
        <v>Very Low</v>
      </c>
      <c r="AG4518" t="s">
        <v>9</v>
      </c>
      <c r="AH4518" t="s">
        <v>28</v>
      </c>
      <c r="AI4518" t="str">
        <f>AI4517</f>
        <v>R</v>
      </c>
      <c r="AJ4518" t="str">
        <f t="shared" si="1781"/>
        <v>Adult</v>
      </c>
      <c r="AK4518">
        <v>695393</v>
      </c>
      <c r="AL4518" t="str">
        <f t="shared" si="1782"/>
        <v>Low Budget</v>
      </c>
      <c r="AM4518">
        <v>2004</v>
      </c>
      <c r="AN4518">
        <f t="shared" si="1783"/>
        <v>21</v>
      </c>
      <c r="AO4518" t="str">
        <f t="shared" si="1784"/>
        <v>Old Classic</v>
      </c>
      <c r="AP4518">
        <v>404</v>
      </c>
      <c r="AQ4518" t="str">
        <f t="shared" si="1785"/>
        <v>Very Low</v>
      </c>
      <c r="AR4518">
        <v>7.7</v>
      </c>
      <c r="AS4518" t="str">
        <f t="shared" si="1786"/>
        <v>Good</v>
      </c>
      <c r="AT4518">
        <v>1.85</v>
      </c>
      <c r="AU4518" t="str">
        <f t="shared" si="1787"/>
        <v>HDTV / Widescreen</v>
      </c>
      <c r="AV4518">
        <v>0</v>
      </c>
      <c r="AW4518" t="str">
        <f t="shared" si="1788"/>
        <v>Very Low</v>
      </c>
    </row>
    <row r="4519" spans="1:49" x14ac:dyDescent="0.3">
      <c r="A4519" t="s">
        <v>0</v>
      </c>
      <c r="B4519" t="str">
        <f>B4518</f>
        <v>Shane Meadows</v>
      </c>
      <c r="C4519">
        <v>2</v>
      </c>
      <c r="D4519" t="str">
        <f t="shared" si="1768"/>
        <v>Very Low</v>
      </c>
      <c r="E4519">
        <f t="shared" ref="E4519:H4519" si="1799">E4518</f>
        <v>90</v>
      </c>
      <c r="F4519" t="str">
        <f t="shared" si="1769"/>
        <v>1h 30m</v>
      </c>
      <c r="G4519" t="str">
        <f t="shared" si="1770"/>
        <v>Standard Movie</v>
      </c>
      <c r="H4519">
        <f t="shared" si="1799"/>
        <v>222</v>
      </c>
      <c r="I4519" t="str">
        <f t="shared" si="1771"/>
        <v>Very Low</v>
      </c>
      <c r="J4519">
        <v>206</v>
      </c>
      <c r="K4519" t="str">
        <f t="shared" si="1772"/>
        <v>Very Low</v>
      </c>
      <c r="L4519" t="s">
        <v>21402</v>
      </c>
      <c r="M4519">
        <v>511</v>
      </c>
      <c r="N4519" t="str">
        <f t="shared" si="1773"/>
        <v>Low</v>
      </c>
      <c r="O4519">
        <f>O4518</f>
        <v>6013</v>
      </c>
      <c r="P4519" t="str">
        <f t="shared" si="1774"/>
        <v>Flop</v>
      </c>
      <c r="Q4519" t="s">
        <v>4355</v>
      </c>
      <c r="R4519" t="str">
        <f t="shared" si="1775"/>
        <v>Drama</v>
      </c>
      <c r="S4519">
        <f t="shared" si="1776"/>
        <v>3</v>
      </c>
      <c r="T4519" t="s">
        <v>21403</v>
      </c>
      <c r="U4519" t="s">
        <v>21404</v>
      </c>
      <c r="V4519">
        <v>726</v>
      </c>
      <c r="W4519" t="str">
        <f t="shared" si="1777"/>
        <v>Very Low</v>
      </c>
      <c r="X4519">
        <v>1617</v>
      </c>
      <c r="Y4519" t="str">
        <f t="shared" si="1778"/>
        <v>Low</v>
      </c>
      <c r="Z4519" t="s">
        <v>16257</v>
      </c>
      <c r="AA4519">
        <v>0</v>
      </c>
      <c r="AB4519" t="str">
        <f t="shared" si="1779"/>
        <v>Symbolic Poster</v>
      </c>
      <c r="AC4519" t="s">
        <v>21405</v>
      </c>
      <c r="AD4519" t="s">
        <v>21406</v>
      </c>
      <c r="AE4519">
        <v>6</v>
      </c>
      <c r="AF4519" t="str">
        <f t="shared" si="1780"/>
        <v>Very Low</v>
      </c>
      <c r="AG4519" t="s">
        <v>9</v>
      </c>
      <c r="AH4519" t="s">
        <v>341</v>
      </c>
      <c r="AI4519" t="str">
        <f t="shared" ref="AI4519:AM4519" si="1800">AI4518</f>
        <v>R</v>
      </c>
      <c r="AJ4519" t="str">
        <f t="shared" si="1781"/>
        <v>Adult</v>
      </c>
      <c r="AK4519">
        <f t="shared" si="1800"/>
        <v>695393</v>
      </c>
      <c r="AL4519" t="str">
        <f t="shared" si="1782"/>
        <v>Low Budget</v>
      </c>
      <c r="AM4519">
        <f t="shared" si="1800"/>
        <v>2004</v>
      </c>
      <c r="AN4519">
        <f t="shared" si="1783"/>
        <v>21</v>
      </c>
      <c r="AO4519" t="str">
        <f t="shared" si="1784"/>
        <v>Old Classic</v>
      </c>
      <c r="AP4519">
        <v>457</v>
      </c>
      <c r="AQ4519" t="str">
        <f t="shared" si="1785"/>
        <v>Very Low</v>
      </c>
      <c r="AR4519">
        <v>7.1</v>
      </c>
      <c r="AS4519" t="str">
        <f t="shared" si="1786"/>
        <v>Good</v>
      </c>
      <c r="AT4519">
        <v>2</v>
      </c>
      <c r="AU4519" t="str">
        <f t="shared" si="1787"/>
        <v/>
      </c>
      <c r="AV4519">
        <v>954</v>
      </c>
      <c r="AW4519" t="str">
        <f t="shared" si="1788"/>
        <v>Very Low</v>
      </c>
    </row>
    <row r="4520" spans="1:49" x14ac:dyDescent="0.3">
      <c r="A4520" t="s">
        <v>0</v>
      </c>
      <c r="B4520" t="s">
        <v>21407</v>
      </c>
      <c r="C4520">
        <v>57</v>
      </c>
      <c r="D4520" t="str">
        <f t="shared" si="1768"/>
        <v>Low</v>
      </c>
      <c r="E4520">
        <v>92</v>
      </c>
      <c r="F4520" t="str">
        <f t="shared" si="1769"/>
        <v>1h 32m</v>
      </c>
      <c r="G4520" t="str">
        <f t="shared" si="1770"/>
        <v>Standard Movie</v>
      </c>
      <c r="H4520">
        <v>155</v>
      </c>
      <c r="I4520" t="str">
        <f t="shared" si="1771"/>
        <v>Very Low</v>
      </c>
      <c r="J4520">
        <v>147</v>
      </c>
      <c r="K4520" t="str">
        <f t="shared" si="1772"/>
        <v>Very Low</v>
      </c>
      <c r="L4520" t="s">
        <v>16928</v>
      </c>
      <c r="M4520">
        <v>448</v>
      </c>
      <c r="N4520" t="str">
        <f t="shared" si="1773"/>
        <v>Low</v>
      </c>
      <c r="O4520">
        <v>1400000</v>
      </c>
      <c r="P4520" t="str">
        <f t="shared" si="1774"/>
        <v>Flop</v>
      </c>
      <c r="Q4520" t="s">
        <v>19819</v>
      </c>
      <c r="R4520" t="str">
        <f t="shared" si="1775"/>
        <v>Action</v>
      </c>
      <c r="S4520">
        <f t="shared" si="1776"/>
        <v>4</v>
      </c>
      <c r="T4520" t="s">
        <v>19645</v>
      </c>
      <c r="U4520" t="s">
        <v>21408</v>
      </c>
      <c r="V4520">
        <v>1324</v>
      </c>
      <c r="W4520" t="str">
        <f t="shared" si="1777"/>
        <v>Very Low</v>
      </c>
      <c r="X4520">
        <v>1329</v>
      </c>
      <c r="Y4520" t="str">
        <f t="shared" si="1778"/>
        <v>Low</v>
      </c>
      <c r="Z4520" t="s">
        <v>21409</v>
      </c>
      <c r="AA4520">
        <v>0</v>
      </c>
      <c r="AB4520" t="str">
        <f t="shared" si="1779"/>
        <v>Symbolic Poster</v>
      </c>
      <c r="AC4520" t="s">
        <v>21410</v>
      </c>
      <c r="AD4520" t="s">
        <v>21411</v>
      </c>
      <c r="AE4520">
        <v>37</v>
      </c>
      <c r="AF4520" t="str">
        <f t="shared" si="1780"/>
        <v>Very Low</v>
      </c>
      <c r="AG4520" t="s">
        <v>9</v>
      </c>
      <c r="AH4520" t="s">
        <v>10</v>
      </c>
      <c r="AI4520" t="s">
        <v>556</v>
      </c>
      <c r="AJ4520" t="str">
        <f t="shared" si="1781"/>
        <v>Adult</v>
      </c>
      <c r="AK4520">
        <v>1100000</v>
      </c>
      <c r="AL4520" t="str">
        <f t="shared" si="1782"/>
        <v>Low Budget</v>
      </c>
      <c r="AM4520">
        <v>1987</v>
      </c>
      <c r="AN4520">
        <f t="shared" si="1783"/>
        <v>38</v>
      </c>
      <c r="AO4520" t="str">
        <f t="shared" si="1784"/>
        <v>Old Classic</v>
      </c>
      <c r="AP4520">
        <v>426</v>
      </c>
      <c r="AQ4520" t="str">
        <f t="shared" si="1785"/>
        <v>Very Low</v>
      </c>
      <c r="AR4520">
        <v>5.9</v>
      </c>
      <c r="AS4520" t="str">
        <f t="shared" si="1786"/>
        <v>Below Average</v>
      </c>
      <c r="AT4520">
        <v>1.85</v>
      </c>
      <c r="AU4520" t="str">
        <f t="shared" si="1787"/>
        <v>HDTV / Widescreen</v>
      </c>
      <c r="AV4520">
        <v>241</v>
      </c>
      <c r="AW4520" t="str">
        <f t="shared" si="1788"/>
        <v>Very Low</v>
      </c>
    </row>
    <row r="4521" spans="1:49" x14ac:dyDescent="0.3">
      <c r="A4521" t="s">
        <v>0</v>
      </c>
      <c r="B4521" t="s">
        <v>21412</v>
      </c>
      <c r="C4521">
        <v>12</v>
      </c>
      <c r="D4521" t="str">
        <f t="shared" si="1768"/>
        <v>Very Low</v>
      </c>
      <c r="E4521">
        <v>105</v>
      </c>
      <c r="F4521" t="str">
        <f t="shared" si="1769"/>
        <v>1h 45m</v>
      </c>
      <c r="G4521" t="str">
        <f t="shared" si="1770"/>
        <v>Standard Movie</v>
      </c>
      <c r="H4521">
        <v>0</v>
      </c>
      <c r="I4521" t="str">
        <f t="shared" si="1771"/>
        <v>Very Low</v>
      </c>
      <c r="J4521">
        <f t="shared" ref="J4521:M4521" si="1801">J4520</f>
        <v>147</v>
      </c>
      <c r="K4521" t="str">
        <f t="shared" si="1772"/>
        <v>Very Low</v>
      </c>
      <c r="L4521" t="str">
        <f t="shared" si="1801"/>
        <v>Clu Gulager</v>
      </c>
      <c r="M4521">
        <f t="shared" si="1801"/>
        <v>448</v>
      </c>
      <c r="N4521" t="str">
        <f t="shared" si="1773"/>
        <v>Low</v>
      </c>
      <c r="O4521">
        <v>247740</v>
      </c>
      <c r="P4521" t="str">
        <f t="shared" si="1774"/>
        <v>Flop</v>
      </c>
      <c r="Q4521" t="s">
        <v>2860</v>
      </c>
      <c r="R4521" t="str">
        <f t="shared" si="1775"/>
        <v>Documentary</v>
      </c>
      <c r="S4521">
        <f t="shared" si="1776"/>
        <v>2</v>
      </c>
      <c r="T4521" t="str">
        <f>T4520</f>
        <v>Terry Kiser</v>
      </c>
      <c r="U4521" t="s">
        <v>21413</v>
      </c>
      <c r="V4521">
        <v>285</v>
      </c>
      <c r="W4521" t="str">
        <f t="shared" si="1777"/>
        <v>Very Low</v>
      </c>
      <c r="X4521">
        <v>0</v>
      </c>
      <c r="Y4521" t="str">
        <f t="shared" si="1778"/>
        <v>Very Low</v>
      </c>
      <c r="Z4521" t="str">
        <f>Z4520</f>
        <v>Susan Tyrrell</v>
      </c>
      <c r="AA4521">
        <v>0</v>
      </c>
      <c r="AB4521" t="str">
        <f t="shared" si="1779"/>
        <v>Symbolic Poster</v>
      </c>
      <c r="AC4521" t="s">
        <v>21414</v>
      </c>
      <c r="AD4521" t="s">
        <v>21415</v>
      </c>
      <c r="AE4521">
        <v>8</v>
      </c>
      <c r="AF4521" t="str">
        <f t="shared" si="1780"/>
        <v>Very Low</v>
      </c>
      <c r="AG4521" t="s">
        <v>9</v>
      </c>
      <c r="AH4521" t="s">
        <v>10</v>
      </c>
      <c r="AI4521" t="str">
        <f t="shared" ref="AI4521:AI4522" si="1802">AI4520</f>
        <v>R</v>
      </c>
      <c r="AJ4521" t="str">
        <f t="shared" si="1781"/>
        <v>Adult</v>
      </c>
      <c r="AK4521">
        <f>AK4520</f>
        <v>1100000</v>
      </c>
      <c r="AL4521" t="str">
        <f t="shared" si="1782"/>
        <v>Low Budget</v>
      </c>
      <c r="AM4521">
        <v>2002</v>
      </c>
      <c r="AN4521">
        <f t="shared" si="1783"/>
        <v>23</v>
      </c>
      <c r="AO4521" t="str">
        <f t="shared" si="1784"/>
        <v>Old Classic</v>
      </c>
      <c r="AP4521">
        <f>AP4520</f>
        <v>426</v>
      </c>
      <c r="AQ4521" t="str">
        <f t="shared" si="1785"/>
        <v>Very Low</v>
      </c>
      <c r="AR4521">
        <v>4.7</v>
      </c>
      <c r="AS4521" t="str">
        <f t="shared" si="1786"/>
        <v>Poor</v>
      </c>
      <c r="AT4521">
        <v>1.33</v>
      </c>
      <c r="AU4521" t="str">
        <f t="shared" si="1787"/>
        <v>Classic</v>
      </c>
      <c r="AV4521">
        <v>51</v>
      </c>
      <c r="AW4521" t="str">
        <f t="shared" si="1788"/>
        <v>Very Low</v>
      </c>
    </row>
    <row r="4522" spans="1:49" x14ac:dyDescent="0.3">
      <c r="A4522" t="s">
        <v>718</v>
      </c>
      <c r="B4522" t="s">
        <v>21416</v>
      </c>
      <c r="C4522">
        <v>58</v>
      </c>
      <c r="D4522" t="str">
        <f t="shared" si="1768"/>
        <v>Low</v>
      </c>
      <c r="E4522">
        <v>73</v>
      </c>
      <c r="F4522" t="str">
        <f t="shared" si="1769"/>
        <v>1h 13m</v>
      </c>
      <c r="G4522" t="str">
        <f t="shared" si="1770"/>
        <v>Featurette</v>
      </c>
      <c r="H4522">
        <v>126</v>
      </c>
      <c r="I4522" t="str">
        <f t="shared" si="1771"/>
        <v>Very Low</v>
      </c>
      <c r="J4522">
        <v>3</v>
      </c>
      <c r="K4522" t="str">
        <f t="shared" si="1772"/>
        <v>Very Low</v>
      </c>
      <c r="L4522" t="s">
        <v>21417</v>
      </c>
      <c r="M4522">
        <v>14</v>
      </c>
      <c r="N4522" t="str">
        <f t="shared" si="1773"/>
        <v>Low</v>
      </c>
      <c r="O4522">
        <v>39659</v>
      </c>
      <c r="P4522" t="str">
        <f t="shared" si="1774"/>
        <v>Flop</v>
      </c>
      <c r="Q4522" t="s">
        <v>21418</v>
      </c>
      <c r="R4522" t="str">
        <f t="shared" si="1775"/>
        <v>Comedy</v>
      </c>
      <c r="S4522">
        <f t="shared" si="1776"/>
        <v>3</v>
      </c>
      <c r="T4522" t="s">
        <v>21419</v>
      </c>
      <c r="U4522" t="s">
        <v>21420</v>
      </c>
      <c r="V4522">
        <v>1555</v>
      </c>
      <c r="W4522" t="str">
        <f t="shared" si="1777"/>
        <v>Very Low</v>
      </c>
      <c r="X4522">
        <v>21</v>
      </c>
      <c r="Y4522" t="str">
        <f t="shared" si="1778"/>
        <v>Very Low</v>
      </c>
      <c r="Z4522" t="s">
        <v>21421</v>
      </c>
      <c r="AA4522">
        <v>1</v>
      </c>
      <c r="AB4522" t="str">
        <f t="shared" si="1779"/>
        <v>Solo Star Poster</v>
      </c>
      <c r="AC4522" t="s">
        <v>21422</v>
      </c>
      <c r="AD4522" t="s">
        <v>21423</v>
      </c>
      <c r="AE4522">
        <v>32</v>
      </c>
      <c r="AF4522" t="str">
        <f t="shared" si="1780"/>
        <v>Very Low</v>
      </c>
      <c r="AG4522" t="s">
        <v>9</v>
      </c>
      <c r="AH4522" t="s">
        <v>239</v>
      </c>
      <c r="AI4522" t="str">
        <f t="shared" si="1802"/>
        <v>R</v>
      </c>
      <c r="AJ4522" t="str">
        <f t="shared" si="1781"/>
        <v>Adult</v>
      </c>
      <c r="AK4522">
        <v>1600000</v>
      </c>
      <c r="AL4522" t="str">
        <f t="shared" si="1782"/>
        <v>Low Budget</v>
      </c>
      <c r="AM4522">
        <v>2002</v>
      </c>
      <c r="AN4522">
        <f t="shared" si="1783"/>
        <v>23</v>
      </c>
      <c r="AO4522" t="str">
        <f t="shared" si="1784"/>
        <v>Old Classic</v>
      </c>
      <c r="AP4522">
        <v>4</v>
      </c>
      <c r="AQ4522" t="str">
        <f t="shared" si="1785"/>
        <v>Very Low</v>
      </c>
      <c r="AR4522">
        <v>7</v>
      </c>
      <c r="AS4522" t="str">
        <f t="shared" si="1786"/>
        <v>Good</v>
      </c>
      <c r="AT4522">
        <v>1.85</v>
      </c>
      <c r="AU4522" t="str">
        <f t="shared" si="1787"/>
        <v>HDTV / Widescreen</v>
      </c>
      <c r="AV4522">
        <v>131</v>
      </c>
      <c r="AW4522" t="str">
        <f t="shared" si="1788"/>
        <v>Very Low</v>
      </c>
    </row>
    <row r="4523" spans="1:49" x14ac:dyDescent="0.3">
      <c r="A4523" t="s">
        <v>0</v>
      </c>
      <c r="B4523" t="s">
        <v>21424</v>
      </c>
      <c r="C4523">
        <v>5</v>
      </c>
      <c r="D4523" t="str">
        <f t="shared" si="1768"/>
        <v>Very Low</v>
      </c>
      <c r="E4523">
        <v>116</v>
      </c>
      <c r="F4523" t="str">
        <f t="shared" si="1769"/>
        <v>1h 56m</v>
      </c>
      <c r="G4523" t="str">
        <f t="shared" si="1770"/>
        <v>Standard Movie</v>
      </c>
      <c r="H4523">
        <v>12</v>
      </c>
      <c r="I4523" t="str">
        <f t="shared" si="1771"/>
        <v>Very Low</v>
      </c>
      <c r="J4523">
        <v>25</v>
      </c>
      <c r="K4523" t="str">
        <f t="shared" si="1772"/>
        <v>Very Low</v>
      </c>
      <c r="L4523" t="s">
        <v>21425</v>
      </c>
      <c r="M4523">
        <v>412</v>
      </c>
      <c r="N4523" t="str">
        <f t="shared" si="1773"/>
        <v>Low</v>
      </c>
      <c r="O4523">
        <f>O4522</f>
        <v>39659</v>
      </c>
      <c r="P4523" t="str">
        <f t="shared" si="1774"/>
        <v>Flop</v>
      </c>
      <c r="Q4523" t="s">
        <v>3380</v>
      </c>
      <c r="R4523" t="str">
        <f t="shared" si="1775"/>
        <v>Drama</v>
      </c>
      <c r="S4523">
        <f t="shared" si="1776"/>
        <v>1</v>
      </c>
      <c r="T4523" t="s">
        <v>21426</v>
      </c>
      <c r="U4523" t="s">
        <v>21427</v>
      </c>
      <c r="V4523">
        <v>2050</v>
      </c>
      <c r="W4523" t="str">
        <f t="shared" si="1777"/>
        <v>Very Low</v>
      </c>
      <c r="X4523">
        <v>521</v>
      </c>
      <c r="Y4523" t="str">
        <f t="shared" si="1778"/>
        <v>Very Low</v>
      </c>
      <c r="Z4523" t="s">
        <v>21428</v>
      </c>
      <c r="AA4523">
        <v>2</v>
      </c>
      <c r="AB4523" t="str">
        <f t="shared" si="1779"/>
        <v>Duo/Trio Poster</v>
      </c>
      <c r="AC4523" t="s">
        <v>21429</v>
      </c>
      <c r="AD4523" t="s">
        <v>21430</v>
      </c>
      <c r="AE4523">
        <v>36</v>
      </c>
      <c r="AF4523" t="str">
        <f t="shared" si="1780"/>
        <v>Very Low</v>
      </c>
      <c r="AG4523" t="s">
        <v>19392</v>
      </c>
      <c r="AH4523" t="s">
        <v>8115</v>
      </c>
      <c r="AI4523" t="s">
        <v>66</v>
      </c>
      <c r="AJ4523" t="str">
        <f t="shared" si="1781"/>
        <v>Family</v>
      </c>
      <c r="AK4523">
        <v>10000000</v>
      </c>
      <c r="AL4523" t="str">
        <f t="shared" si="1782"/>
        <v>Low Budget</v>
      </c>
      <c r="AM4523">
        <v>2006</v>
      </c>
      <c r="AN4523">
        <f t="shared" si="1783"/>
        <v>19</v>
      </c>
      <c r="AO4523" t="str">
        <f t="shared" si="1784"/>
        <v>Old Classic</v>
      </c>
      <c r="AP4523">
        <v>48</v>
      </c>
      <c r="AQ4523" t="str">
        <f t="shared" si="1785"/>
        <v>Very Low</v>
      </c>
      <c r="AR4523">
        <v>6.9</v>
      </c>
      <c r="AS4523" t="str">
        <f t="shared" si="1786"/>
        <v>Average</v>
      </c>
      <c r="AT4523">
        <v>1.85</v>
      </c>
      <c r="AU4523" t="str">
        <f t="shared" si="1787"/>
        <v>HDTV / Widescreen</v>
      </c>
      <c r="AV4523">
        <v>0</v>
      </c>
      <c r="AW4523" t="str">
        <f t="shared" si="1788"/>
        <v>Very Low</v>
      </c>
    </row>
    <row r="4524" spans="1:49" x14ac:dyDescent="0.3">
      <c r="A4524" t="s">
        <v>0</v>
      </c>
      <c r="B4524" t="s">
        <v>21431</v>
      </c>
      <c r="C4524">
        <v>97</v>
      </c>
      <c r="D4524" t="str">
        <f t="shared" si="1768"/>
        <v>Low</v>
      </c>
      <c r="E4524">
        <v>110</v>
      </c>
      <c r="F4524" t="str">
        <f t="shared" si="1769"/>
        <v>1h 50m</v>
      </c>
      <c r="G4524" t="str">
        <f t="shared" si="1770"/>
        <v>Standard Movie</v>
      </c>
      <c r="H4524">
        <v>22</v>
      </c>
      <c r="I4524" t="str">
        <f t="shared" si="1771"/>
        <v>Very Low</v>
      </c>
      <c r="J4524">
        <v>48</v>
      </c>
      <c r="K4524" t="str">
        <f t="shared" si="1772"/>
        <v>Very Low</v>
      </c>
      <c r="L4524" t="s">
        <v>21432</v>
      </c>
      <c r="M4524">
        <v>434</v>
      </c>
      <c r="N4524" t="str">
        <f t="shared" si="1773"/>
        <v>Low</v>
      </c>
      <c r="O4524">
        <v>56129</v>
      </c>
      <c r="P4524" t="str">
        <f t="shared" si="1774"/>
        <v>Flop</v>
      </c>
      <c r="Q4524" t="s">
        <v>2925</v>
      </c>
      <c r="R4524" t="str">
        <f t="shared" si="1775"/>
        <v>Sci-Fi</v>
      </c>
      <c r="S4524">
        <f t="shared" si="1776"/>
        <v>2</v>
      </c>
      <c r="T4524" t="s">
        <v>9509</v>
      </c>
      <c r="U4524" t="s">
        <v>21433</v>
      </c>
      <c r="V4524">
        <v>6555</v>
      </c>
      <c r="W4524" t="str">
        <f t="shared" si="1777"/>
        <v>Very Low</v>
      </c>
      <c r="X4524">
        <v>645</v>
      </c>
      <c r="Y4524" t="str">
        <f t="shared" si="1778"/>
        <v>Very Low</v>
      </c>
      <c r="Z4524" t="s">
        <v>21434</v>
      </c>
      <c r="AA4524">
        <v>1</v>
      </c>
      <c r="AB4524" t="str">
        <f t="shared" si="1779"/>
        <v>Solo Star Poster</v>
      </c>
      <c r="AC4524" t="s">
        <v>21435</v>
      </c>
      <c r="AD4524" t="s">
        <v>21436</v>
      </c>
      <c r="AE4524">
        <v>82</v>
      </c>
      <c r="AF4524" t="str">
        <f t="shared" si="1780"/>
        <v>Very Low</v>
      </c>
      <c r="AG4524" t="s">
        <v>9</v>
      </c>
      <c r="AH4524" t="s">
        <v>239</v>
      </c>
      <c r="AI4524" t="s">
        <v>556</v>
      </c>
      <c r="AJ4524" t="str">
        <f t="shared" si="1781"/>
        <v>Adult</v>
      </c>
      <c r="AK4524">
        <v>1100000</v>
      </c>
      <c r="AL4524" t="str">
        <f t="shared" si="1782"/>
        <v>Low Budget</v>
      </c>
      <c r="AM4524">
        <v>2010</v>
      </c>
      <c r="AN4524">
        <f t="shared" si="1783"/>
        <v>15</v>
      </c>
      <c r="AO4524" t="str">
        <f t="shared" si="1784"/>
        <v>Modern Classic</v>
      </c>
      <c r="AP4524">
        <v>95</v>
      </c>
      <c r="AQ4524" t="str">
        <f t="shared" si="1785"/>
        <v>Very Low</v>
      </c>
      <c r="AR4524">
        <v>6.1</v>
      </c>
      <c r="AS4524" t="str">
        <f t="shared" si="1786"/>
        <v>Average</v>
      </c>
      <c r="AT4524">
        <v>2.35</v>
      </c>
      <c r="AU4524" t="str">
        <f t="shared" si="1787"/>
        <v>Cinematic Widescreen</v>
      </c>
      <c r="AV4524">
        <v>0</v>
      </c>
      <c r="AW4524" t="str">
        <f t="shared" si="1788"/>
        <v>Very Low</v>
      </c>
    </row>
    <row r="4525" spans="1:49" x14ac:dyDescent="0.3">
      <c r="A4525" t="s">
        <v>0</v>
      </c>
      <c r="B4525" t="s">
        <v>21437</v>
      </c>
      <c r="C4525">
        <v>481</v>
      </c>
      <c r="D4525" t="str">
        <f t="shared" si="1768"/>
        <v>Medium</v>
      </c>
      <c r="E4525">
        <v>102</v>
      </c>
      <c r="F4525" t="str">
        <f t="shared" si="1769"/>
        <v>1h 42m</v>
      </c>
      <c r="G4525" t="str">
        <f t="shared" si="1770"/>
        <v>Standard Movie</v>
      </c>
      <c r="H4525">
        <v>338</v>
      </c>
      <c r="I4525" t="str">
        <f t="shared" si="1771"/>
        <v>Very Low</v>
      </c>
      <c r="J4525">
        <v>60</v>
      </c>
      <c r="K4525" t="str">
        <f t="shared" si="1772"/>
        <v>Very Low</v>
      </c>
      <c r="L4525" t="s">
        <v>21438</v>
      </c>
      <c r="M4525">
        <v>1000</v>
      </c>
      <c r="N4525" t="str">
        <f t="shared" si="1773"/>
        <v>Low</v>
      </c>
      <c r="O4525">
        <v>4105123</v>
      </c>
      <c r="P4525" t="str">
        <f t="shared" si="1774"/>
        <v>Flop</v>
      </c>
      <c r="Q4525" t="s">
        <v>305</v>
      </c>
      <c r="R4525" t="str">
        <f t="shared" si="1775"/>
        <v>Action</v>
      </c>
      <c r="S4525">
        <f t="shared" si="1776"/>
        <v>3</v>
      </c>
      <c r="T4525" t="s">
        <v>21439</v>
      </c>
      <c r="U4525" t="s">
        <v>21440</v>
      </c>
      <c r="V4525">
        <v>148221</v>
      </c>
      <c r="W4525" t="str">
        <f t="shared" si="1777"/>
        <v>Medium</v>
      </c>
      <c r="X4525">
        <v>1445</v>
      </c>
      <c r="Y4525" t="str">
        <f t="shared" si="1778"/>
        <v>Low</v>
      </c>
      <c r="Z4525" t="s">
        <v>21441</v>
      </c>
      <c r="AA4525">
        <v>0</v>
      </c>
      <c r="AB4525" t="str">
        <f t="shared" si="1779"/>
        <v>Symbolic Poster</v>
      </c>
      <c r="AC4525" t="s">
        <v>21442</v>
      </c>
      <c r="AD4525" t="s">
        <v>21443</v>
      </c>
      <c r="AE4525">
        <v>316</v>
      </c>
      <c r="AF4525" t="str">
        <f t="shared" si="1780"/>
        <v>Very Low</v>
      </c>
      <c r="AG4525" t="s">
        <v>21444</v>
      </c>
      <c r="AH4525" t="s">
        <v>21445</v>
      </c>
      <c r="AI4525" t="s">
        <v>556</v>
      </c>
      <c r="AJ4525" t="str">
        <f t="shared" si="1781"/>
        <v>Adult</v>
      </c>
      <c r="AK4525">
        <v>1100000</v>
      </c>
      <c r="AL4525" t="str">
        <f t="shared" si="1782"/>
        <v>Low Budget</v>
      </c>
      <c r="AM4525">
        <v>2011</v>
      </c>
      <c r="AN4525">
        <f t="shared" si="1783"/>
        <v>14</v>
      </c>
      <c r="AO4525" t="str">
        <f t="shared" si="1784"/>
        <v>Modern Classic</v>
      </c>
      <c r="AP4525">
        <v>342</v>
      </c>
      <c r="AQ4525" t="str">
        <f t="shared" si="1785"/>
        <v>Very Low</v>
      </c>
      <c r="AR4525">
        <v>7.6</v>
      </c>
      <c r="AS4525" t="str">
        <f t="shared" si="1786"/>
        <v>Good</v>
      </c>
      <c r="AT4525">
        <v>1.85</v>
      </c>
      <c r="AU4525" t="str">
        <f t="shared" si="1787"/>
        <v>HDTV / Widescreen</v>
      </c>
      <c r="AV4525">
        <v>51000</v>
      </c>
      <c r="AW4525" t="str">
        <f t="shared" si="1788"/>
        <v>High</v>
      </c>
    </row>
    <row r="4526" spans="1:49" x14ac:dyDescent="0.3">
      <c r="A4526" t="s">
        <v>0</v>
      </c>
      <c r="B4526" t="s">
        <v>21446</v>
      </c>
      <c r="C4526">
        <v>17</v>
      </c>
      <c r="D4526" t="str">
        <f t="shared" si="1768"/>
        <v>Very Low</v>
      </c>
      <c r="E4526">
        <v>89</v>
      </c>
      <c r="F4526" t="str">
        <f t="shared" si="1769"/>
        <v>1h 29m</v>
      </c>
      <c r="G4526" t="str">
        <f t="shared" si="1770"/>
        <v>Featurette</v>
      </c>
      <c r="H4526">
        <v>252</v>
      </c>
      <c r="I4526" t="str">
        <f t="shared" si="1771"/>
        <v>Very Low</v>
      </c>
      <c r="J4526">
        <v>252</v>
      </c>
      <c r="K4526" t="str">
        <f t="shared" si="1772"/>
        <v>Very Low</v>
      </c>
      <c r="L4526" t="s">
        <v>14836</v>
      </c>
      <c r="M4526">
        <v>1000</v>
      </c>
      <c r="N4526" t="str">
        <f t="shared" si="1773"/>
        <v>Low</v>
      </c>
      <c r="O4526">
        <f t="shared" ref="O4526:O4531" si="1803">O4525</f>
        <v>4105123</v>
      </c>
      <c r="P4526" t="str">
        <f t="shared" si="1774"/>
        <v>Flop</v>
      </c>
      <c r="Q4526" t="s">
        <v>4148</v>
      </c>
      <c r="R4526" t="str">
        <f t="shared" si="1775"/>
        <v>Action</v>
      </c>
      <c r="S4526">
        <f t="shared" si="1776"/>
        <v>3</v>
      </c>
      <c r="T4526" t="s">
        <v>19479</v>
      </c>
      <c r="U4526" t="s">
        <v>21447</v>
      </c>
      <c r="V4526">
        <v>737</v>
      </c>
      <c r="W4526" t="str">
        <f t="shared" si="1777"/>
        <v>Very Low</v>
      </c>
      <c r="X4526">
        <v>2510</v>
      </c>
      <c r="Y4526" t="str">
        <f t="shared" si="1778"/>
        <v>Low</v>
      </c>
      <c r="Z4526" t="s">
        <v>21446</v>
      </c>
      <c r="AA4526">
        <v>1</v>
      </c>
      <c r="AB4526" t="str">
        <f t="shared" si="1779"/>
        <v>Solo Star Poster</v>
      </c>
      <c r="AC4526" t="s">
        <v>21448</v>
      </c>
      <c r="AD4526" t="s">
        <v>21449</v>
      </c>
      <c r="AE4526">
        <v>15</v>
      </c>
      <c r="AF4526" t="str">
        <f t="shared" si="1780"/>
        <v>Very Low</v>
      </c>
      <c r="AG4526" t="s">
        <v>9</v>
      </c>
      <c r="AH4526" t="s">
        <v>10</v>
      </c>
      <c r="AI4526" t="s">
        <v>556</v>
      </c>
      <c r="AJ4526" t="str">
        <f t="shared" si="1781"/>
        <v>Adult</v>
      </c>
      <c r="AK4526">
        <v>1100000</v>
      </c>
      <c r="AL4526" t="str">
        <f t="shared" si="1782"/>
        <v>Low Budget</v>
      </c>
      <c r="AM4526">
        <v>2010</v>
      </c>
      <c r="AN4526">
        <f t="shared" si="1783"/>
        <v>15</v>
      </c>
      <c r="AO4526" t="str">
        <f t="shared" si="1784"/>
        <v>Modern Classic</v>
      </c>
      <c r="AP4526">
        <v>745</v>
      </c>
      <c r="AQ4526" t="str">
        <f t="shared" si="1785"/>
        <v>Very Low</v>
      </c>
      <c r="AR4526">
        <v>3</v>
      </c>
      <c r="AS4526" t="str">
        <f t="shared" si="1786"/>
        <v>Very Poor</v>
      </c>
      <c r="AT4526">
        <v>1.85</v>
      </c>
      <c r="AU4526" t="str">
        <f t="shared" si="1787"/>
        <v>HDTV / Widescreen</v>
      </c>
      <c r="AV4526">
        <v>444</v>
      </c>
      <c r="AW4526" t="str">
        <f t="shared" si="1788"/>
        <v>Very Low</v>
      </c>
    </row>
    <row r="4527" spans="1:49" x14ac:dyDescent="0.3">
      <c r="A4527" t="s">
        <v>0</v>
      </c>
      <c r="B4527" t="s">
        <v>21450</v>
      </c>
      <c r="C4527">
        <v>9</v>
      </c>
      <c r="D4527" t="str">
        <f t="shared" si="1768"/>
        <v>Very Low</v>
      </c>
      <c r="E4527">
        <v>76</v>
      </c>
      <c r="F4527" t="str">
        <f t="shared" si="1769"/>
        <v>1h 16m</v>
      </c>
      <c r="G4527" t="str">
        <f t="shared" si="1770"/>
        <v>Featurette</v>
      </c>
      <c r="H4527">
        <v>0</v>
      </c>
      <c r="I4527" t="str">
        <f t="shared" si="1771"/>
        <v>Very Low</v>
      </c>
      <c r="J4527">
        <v>0</v>
      </c>
      <c r="K4527" t="str">
        <f t="shared" si="1772"/>
        <v>Very Low</v>
      </c>
      <c r="L4527" t="s">
        <v>21451</v>
      </c>
      <c r="M4527">
        <v>12</v>
      </c>
      <c r="N4527" t="str">
        <f t="shared" si="1773"/>
        <v>Low</v>
      </c>
      <c r="O4527">
        <f t="shared" si="1803"/>
        <v>4105123</v>
      </c>
      <c r="P4527" t="str">
        <f t="shared" si="1774"/>
        <v>Flop</v>
      </c>
      <c r="Q4527" t="s">
        <v>6374</v>
      </c>
      <c r="R4527" t="str">
        <f t="shared" si="1775"/>
        <v>Horror</v>
      </c>
      <c r="S4527">
        <f t="shared" si="1776"/>
        <v>1</v>
      </c>
      <c r="T4527" t="s">
        <v>21452</v>
      </c>
      <c r="U4527" t="s">
        <v>21453</v>
      </c>
      <c r="V4527">
        <v>332</v>
      </c>
      <c r="W4527" t="str">
        <f t="shared" si="1777"/>
        <v>Very Low</v>
      </c>
      <c r="X4527">
        <v>12</v>
      </c>
      <c r="Y4527" t="str">
        <f t="shared" si="1778"/>
        <v>Very Low</v>
      </c>
      <c r="Z4527" t="s">
        <v>21450</v>
      </c>
      <c r="AA4527">
        <v>0</v>
      </c>
      <c r="AB4527" t="str">
        <f t="shared" si="1779"/>
        <v>Symbolic Poster</v>
      </c>
      <c r="AC4527" t="str">
        <f>AC4526</f>
        <v>flashback|immortality|rural setting|vampire|zombie</v>
      </c>
      <c r="AD4527" t="s">
        <v>21454</v>
      </c>
      <c r="AE4527">
        <v>10</v>
      </c>
      <c r="AF4527" t="str">
        <f t="shared" si="1780"/>
        <v>Very Low</v>
      </c>
      <c r="AG4527" t="s">
        <v>9</v>
      </c>
      <c r="AH4527" t="s">
        <v>7061</v>
      </c>
      <c r="AI4527" t="s">
        <v>556</v>
      </c>
      <c r="AJ4527" t="str">
        <f t="shared" si="1781"/>
        <v>Adult</v>
      </c>
      <c r="AK4527">
        <v>1100000</v>
      </c>
      <c r="AL4527" t="str">
        <f t="shared" si="1782"/>
        <v>Low Budget</v>
      </c>
      <c r="AM4527">
        <v>2013</v>
      </c>
      <c r="AN4527">
        <f t="shared" si="1783"/>
        <v>12</v>
      </c>
      <c r="AO4527" t="str">
        <f t="shared" si="1784"/>
        <v>Modern Classic</v>
      </c>
      <c r="AP4527">
        <v>0</v>
      </c>
      <c r="AQ4527" t="str">
        <f t="shared" si="1785"/>
        <v>Very Low</v>
      </c>
      <c r="AR4527">
        <v>2.6</v>
      </c>
      <c r="AS4527" t="str">
        <f t="shared" si="1786"/>
        <v>Terrible</v>
      </c>
      <c r="AT4527">
        <v>2.35</v>
      </c>
      <c r="AU4527" t="str">
        <f t="shared" si="1787"/>
        <v>Cinematic Widescreen</v>
      </c>
      <c r="AV4527">
        <v>200</v>
      </c>
      <c r="AW4527" t="str">
        <f t="shared" si="1788"/>
        <v>Very Low</v>
      </c>
    </row>
    <row r="4528" spans="1:49" x14ac:dyDescent="0.3">
      <c r="A4528" t="s">
        <v>0</v>
      </c>
      <c r="B4528" t="s">
        <v>17658</v>
      </c>
      <c r="C4528">
        <v>242</v>
      </c>
      <c r="D4528" t="str">
        <f t="shared" si="1768"/>
        <v>Medium</v>
      </c>
      <c r="E4528">
        <v>82</v>
      </c>
      <c r="F4528" t="str">
        <f t="shared" si="1769"/>
        <v>1h 22m</v>
      </c>
      <c r="G4528" t="str">
        <f t="shared" si="1770"/>
        <v>Featurette</v>
      </c>
      <c r="H4528">
        <v>345</v>
      </c>
      <c r="I4528" t="str">
        <f t="shared" si="1771"/>
        <v>Very Low</v>
      </c>
      <c r="J4528">
        <v>269</v>
      </c>
      <c r="K4528" t="str">
        <f t="shared" si="1772"/>
        <v>Very Low</v>
      </c>
      <c r="L4528" t="s">
        <v>12789</v>
      </c>
      <c r="M4528">
        <v>2000</v>
      </c>
      <c r="N4528" t="str">
        <f t="shared" si="1773"/>
        <v>Low</v>
      </c>
      <c r="O4528">
        <f t="shared" si="1803"/>
        <v>4105123</v>
      </c>
      <c r="P4528" t="str">
        <f t="shared" si="1774"/>
        <v>Flop</v>
      </c>
      <c r="Q4528" t="s">
        <v>5576</v>
      </c>
      <c r="R4528" t="str">
        <f t="shared" si="1775"/>
        <v>Drama</v>
      </c>
      <c r="S4528">
        <f t="shared" si="1776"/>
        <v>3</v>
      </c>
      <c r="T4528" t="s">
        <v>20696</v>
      </c>
      <c r="U4528" t="s">
        <v>21455</v>
      </c>
      <c r="V4528">
        <v>387508</v>
      </c>
      <c r="W4528" t="str">
        <f t="shared" si="1777"/>
        <v>High</v>
      </c>
      <c r="X4528">
        <v>3442</v>
      </c>
      <c r="Y4528" t="str">
        <f t="shared" si="1778"/>
        <v>Low</v>
      </c>
      <c r="Z4528" t="s">
        <v>21456</v>
      </c>
      <c r="AA4528">
        <v>4</v>
      </c>
      <c r="AB4528" t="str">
        <f t="shared" si="1779"/>
        <v>Ensemble Poster</v>
      </c>
      <c r="AC4528" t="s">
        <v>21457</v>
      </c>
      <c r="AD4528" t="s">
        <v>21458</v>
      </c>
      <c r="AE4528">
        <v>1123</v>
      </c>
      <c r="AF4528" t="str">
        <f t="shared" si="1780"/>
        <v>Low</v>
      </c>
      <c r="AG4528" t="s">
        <v>9</v>
      </c>
      <c r="AH4528" t="s">
        <v>10</v>
      </c>
      <c r="AI4528" t="s">
        <v>66</v>
      </c>
      <c r="AJ4528" t="str">
        <f t="shared" si="1781"/>
        <v>Family</v>
      </c>
      <c r="AK4528">
        <v>950000</v>
      </c>
      <c r="AL4528" t="str">
        <f t="shared" si="1782"/>
        <v>Low Budget</v>
      </c>
      <c r="AM4528">
        <v>1942</v>
      </c>
      <c r="AN4528">
        <f t="shared" si="1783"/>
        <v>83</v>
      </c>
      <c r="AO4528" t="str">
        <f t="shared" si="1784"/>
        <v>Old Classic</v>
      </c>
      <c r="AP4528">
        <v>607</v>
      </c>
      <c r="AQ4528" t="str">
        <f t="shared" si="1785"/>
        <v>Very Low</v>
      </c>
      <c r="AR4528">
        <v>8.6</v>
      </c>
      <c r="AS4528" t="str">
        <f t="shared" si="1786"/>
        <v>Excellent</v>
      </c>
      <c r="AT4528">
        <v>1.37</v>
      </c>
      <c r="AU4528" t="str">
        <f t="shared" si="1787"/>
        <v>Classic</v>
      </c>
      <c r="AV4528">
        <v>23000</v>
      </c>
      <c r="AW4528" t="str">
        <f t="shared" si="1788"/>
        <v>Medium</v>
      </c>
    </row>
    <row r="4529" spans="1:49" x14ac:dyDescent="0.3">
      <c r="A4529" t="s">
        <v>0</v>
      </c>
      <c r="B4529" t="s">
        <v>21459</v>
      </c>
      <c r="C4529">
        <v>95</v>
      </c>
      <c r="D4529" t="str">
        <f t="shared" si="1768"/>
        <v>Low</v>
      </c>
      <c r="E4529">
        <v>89</v>
      </c>
      <c r="F4529" t="str">
        <f t="shared" si="1769"/>
        <v>1h 29m</v>
      </c>
      <c r="G4529" t="str">
        <f t="shared" si="1770"/>
        <v>Featurette</v>
      </c>
      <c r="H4529">
        <v>0</v>
      </c>
      <c r="I4529" t="str">
        <f t="shared" si="1771"/>
        <v>Very Low</v>
      </c>
      <c r="J4529">
        <v>5</v>
      </c>
      <c r="K4529" t="str">
        <f t="shared" si="1772"/>
        <v>Very Low</v>
      </c>
      <c r="L4529" t="s">
        <v>21460</v>
      </c>
      <c r="M4529">
        <v>12</v>
      </c>
      <c r="N4529" t="str">
        <f t="shared" si="1773"/>
        <v>Low</v>
      </c>
      <c r="O4529">
        <f t="shared" si="1803"/>
        <v>4105123</v>
      </c>
      <c r="P4529" t="str">
        <f t="shared" si="1774"/>
        <v>Flop</v>
      </c>
      <c r="Q4529" t="s">
        <v>6103</v>
      </c>
      <c r="R4529" t="str">
        <f t="shared" si="1775"/>
        <v>Drama</v>
      </c>
      <c r="S4529">
        <f t="shared" si="1776"/>
        <v>4</v>
      </c>
      <c r="T4529" t="s">
        <v>21461</v>
      </c>
      <c r="U4529" t="s">
        <v>21462</v>
      </c>
      <c r="V4529">
        <v>9465</v>
      </c>
      <c r="W4529" t="str">
        <f t="shared" si="1777"/>
        <v>Very Low</v>
      </c>
      <c r="X4529">
        <v>29</v>
      </c>
      <c r="Y4529" t="str">
        <f t="shared" si="1778"/>
        <v>Very Low</v>
      </c>
      <c r="Z4529" t="s">
        <v>21463</v>
      </c>
      <c r="AA4529">
        <v>0</v>
      </c>
      <c r="AB4529" t="str">
        <f t="shared" si="1779"/>
        <v>Symbolic Poster</v>
      </c>
      <c r="AC4529" t="s">
        <v>21464</v>
      </c>
      <c r="AD4529" t="s">
        <v>21465</v>
      </c>
      <c r="AE4529">
        <v>85</v>
      </c>
      <c r="AF4529" t="str">
        <f t="shared" si="1780"/>
        <v>Very Low</v>
      </c>
      <c r="AG4529" t="s">
        <v>9</v>
      </c>
      <c r="AH4529" t="s">
        <v>341</v>
      </c>
      <c r="AI4529" t="s">
        <v>556</v>
      </c>
      <c r="AJ4529" t="str">
        <f t="shared" si="1781"/>
        <v>Adult</v>
      </c>
      <c r="AK4529">
        <v>1400000</v>
      </c>
      <c r="AL4529" t="str">
        <f t="shared" si="1782"/>
        <v>Low Budget</v>
      </c>
      <c r="AM4529">
        <v>2008</v>
      </c>
      <c r="AN4529">
        <f t="shared" si="1783"/>
        <v>17</v>
      </c>
      <c r="AO4529" t="str">
        <f t="shared" si="1784"/>
        <v>Old Classic</v>
      </c>
      <c r="AP4529">
        <v>5</v>
      </c>
      <c r="AQ4529" t="str">
        <f t="shared" si="1785"/>
        <v>Very Low</v>
      </c>
      <c r="AR4529">
        <v>6.1</v>
      </c>
      <c r="AS4529" t="str">
        <f t="shared" si="1786"/>
        <v>Average</v>
      </c>
      <c r="AT4529">
        <v>1.85</v>
      </c>
      <c r="AU4529" t="str">
        <f t="shared" si="1787"/>
        <v>HDTV / Widescreen</v>
      </c>
      <c r="AV4529">
        <v>0</v>
      </c>
      <c r="AW4529" t="str">
        <f t="shared" si="1788"/>
        <v>Very Low</v>
      </c>
    </row>
    <row r="4530" spans="1:49" x14ac:dyDescent="0.3">
      <c r="A4530" t="s">
        <v>0</v>
      </c>
      <c r="B4530" t="s">
        <v>21466</v>
      </c>
      <c r="C4530">
        <v>14</v>
      </c>
      <c r="D4530" t="str">
        <f t="shared" si="1768"/>
        <v>Very Low</v>
      </c>
      <c r="E4530">
        <v>150</v>
      </c>
      <c r="F4530" t="str">
        <f t="shared" si="1769"/>
        <v>2h 30m</v>
      </c>
      <c r="G4530" t="str">
        <f t="shared" si="1770"/>
        <v>Long Movie</v>
      </c>
      <c r="H4530">
        <v>6</v>
      </c>
      <c r="I4530" t="str">
        <f t="shared" si="1771"/>
        <v>Very Low</v>
      </c>
      <c r="J4530">
        <v>20</v>
      </c>
      <c r="K4530" t="str">
        <f t="shared" si="1772"/>
        <v>Very Low</v>
      </c>
      <c r="L4530" t="s">
        <v>21467</v>
      </c>
      <c r="M4530">
        <v>964</v>
      </c>
      <c r="N4530" t="str">
        <f t="shared" si="1773"/>
        <v>Low</v>
      </c>
      <c r="O4530">
        <f t="shared" si="1803"/>
        <v>4105123</v>
      </c>
      <c r="P4530" t="str">
        <f t="shared" si="1774"/>
        <v>Flop</v>
      </c>
      <c r="Q4530" t="s">
        <v>2498</v>
      </c>
      <c r="R4530" t="str">
        <f t="shared" si="1775"/>
        <v>Comedy</v>
      </c>
      <c r="S4530">
        <f t="shared" si="1776"/>
        <v>2</v>
      </c>
      <c r="T4530" t="s">
        <v>15897</v>
      </c>
      <c r="U4530" t="s">
        <v>21468</v>
      </c>
      <c r="V4530">
        <v>11010</v>
      </c>
      <c r="W4530" t="str">
        <f t="shared" si="1777"/>
        <v>Low</v>
      </c>
      <c r="X4530">
        <v>1052</v>
      </c>
      <c r="Y4530" t="str">
        <f t="shared" si="1778"/>
        <v>Low</v>
      </c>
      <c r="Z4530" t="s">
        <v>21469</v>
      </c>
      <c r="AA4530">
        <v>1</v>
      </c>
      <c r="AB4530" t="str">
        <f t="shared" si="1779"/>
        <v>Solo Star Poster</v>
      </c>
      <c r="AC4530" t="s">
        <v>21470</v>
      </c>
      <c r="AD4530" t="s">
        <v>21471</v>
      </c>
      <c r="AE4530">
        <v>35</v>
      </c>
      <c r="AF4530" t="str">
        <f t="shared" si="1780"/>
        <v>Very Low</v>
      </c>
      <c r="AG4530" t="s">
        <v>5582</v>
      </c>
      <c r="AH4530" t="s">
        <v>5583</v>
      </c>
      <c r="AI4530" t="str">
        <f t="shared" ref="AI4530:AK4530" si="1804">AI4529</f>
        <v>R</v>
      </c>
      <c r="AJ4530" t="str">
        <f t="shared" si="1781"/>
        <v>Adult</v>
      </c>
      <c r="AK4530">
        <f t="shared" si="1804"/>
        <v>1400000</v>
      </c>
      <c r="AL4530" t="str">
        <f t="shared" si="1782"/>
        <v>Low Budget</v>
      </c>
      <c r="AM4530">
        <v>2009</v>
      </c>
      <c r="AN4530">
        <f t="shared" si="1783"/>
        <v>16</v>
      </c>
      <c r="AO4530" t="str">
        <f t="shared" si="1784"/>
        <v>Old Classic</v>
      </c>
      <c r="AP4530">
        <v>22</v>
      </c>
      <c r="AQ4530" t="str">
        <f t="shared" si="1785"/>
        <v>Very Low</v>
      </c>
      <c r="AR4530">
        <v>7.5</v>
      </c>
      <c r="AS4530" t="str">
        <f t="shared" si="1786"/>
        <v>Good</v>
      </c>
      <c r="AT4530">
        <f>AT4529</f>
        <v>1.85</v>
      </c>
      <c r="AU4530" t="str">
        <f t="shared" si="1787"/>
        <v>HDTV / Widescreen</v>
      </c>
      <c r="AV4530">
        <v>773</v>
      </c>
      <c r="AW4530" t="str">
        <f t="shared" si="1788"/>
        <v>Very Low</v>
      </c>
    </row>
    <row r="4531" spans="1:49" x14ac:dyDescent="0.3">
      <c r="A4531" t="s">
        <v>0</v>
      </c>
      <c r="B4531" t="s">
        <v>21472</v>
      </c>
      <c r="C4531">
        <v>87</v>
      </c>
      <c r="D4531" t="str">
        <f t="shared" si="1768"/>
        <v>Low</v>
      </c>
      <c r="E4531">
        <v>89</v>
      </c>
      <c r="F4531" t="str">
        <f t="shared" si="1769"/>
        <v>1h 29m</v>
      </c>
      <c r="G4531" t="str">
        <f t="shared" si="1770"/>
        <v>Featurette</v>
      </c>
      <c r="H4531">
        <v>136</v>
      </c>
      <c r="I4531" t="str">
        <f t="shared" si="1771"/>
        <v>Very Low</v>
      </c>
      <c r="J4531">
        <v>42</v>
      </c>
      <c r="K4531" t="str">
        <f t="shared" si="1772"/>
        <v>Very Low</v>
      </c>
      <c r="L4531" t="s">
        <v>3364</v>
      </c>
      <c r="M4531">
        <v>844</v>
      </c>
      <c r="N4531" t="str">
        <f t="shared" si="1773"/>
        <v>Low</v>
      </c>
      <c r="O4531">
        <f t="shared" si="1803"/>
        <v>4105123</v>
      </c>
      <c r="P4531" t="str">
        <f t="shared" si="1774"/>
        <v>Flop</v>
      </c>
      <c r="Q4531" t="s">
        <v>1820</v>
      </c>
      <c r="R4531" t="str">
        <f t="shared" si="1775"/>
        <v>Drama</v>
      </c>
      <c r="S4531">
        <f t="shared" si="1776"/>
        <v>2</v>
      </c>
      <c r="T4531" t="s">
        <v>10407</v>
      </c>
      <c r="U4531" t="s">
        <v>21473</v>
      </c>
      <c r="V4531">
        <v>20678</v>
      </c>
      <c r="W4531" t="str">
        <f t="shared" si="1777"/>
        <v>Low</v>
      </c>
      <c r="X4531">
        <v>1080</v>
      </c>
      <c r="Y4531" t="str">
        <f t="shared" si="1778"/>
        <v>Low</v>
      </c>
      <c r="Z4531" t="s">
        <v>21474</v>
      </c>
      <c r="AA4531">
        <v>1</v>
      </c>
      <c r="AB4531" t="str">
        <f t="shared" si="1779"/>
        <v>Solo Star Poster</v>
      </c>
      <c r="AC4531" t="s">
        <v>21475</v>
      </c>
      <c r="AD4531" t="s">
        <v>21476</v>
      </c>
      <c r="AE4531">
        <v>199</v>
      </c>
      <c r="AF4531" t="str">
        <f t="shared" si="1780"/>
        <v>Very Low</v>
      </c>
      <c r="AG4531" t="s">
        <v>9</v>
      </c>
      <c r="AH4531" t="s">
        <v>10</v>
      </c>
      <c r="AI4531" t="s">
        <v>14075</v>
      </c>
      <c r="AJ4531" t="str">
        <f t="shared" si="1781"/>
        <v>Other/Unknown</v>
      </c>
      <c r="AK4531">
        <v>1000000</v>
      </c>
      <c r="AL4531" t="str">
        <f t="shared" si="1782"/>
        <v>Low Budget</v>
      </c>
      <c r="AM4531">
        <v>1972</v>
      </c>
      <c r="AN4531">
        <f t="shared" si="1783"/>
        <v>53</v>
      </c>
      <c r="AO4531" t="str">
        <f t="shared" si="1784"/>
        <v>Old Classic</v>
      </c>
      <c r="AP4531">
        <v>184</v>
      </c>
      <c r="AQ4531" t="str">
        <f t="shared" si="1785"/>
        <v>Very Low</v>
      </c>
      <c r="AR4531">
        <v>6.7</v>
      </c>
      <c r="AS4531" t="str">
        <f t="shared" si="1786"/>
        <v>Average</v>
      </c>
      <c r="AT4531">
        <v>1.85</v>
      </c>
      <c r="AU4531" t="str">
        <f t="shared" si="1787"/>
        <v>HDTV / Widescreen</v>
      </c>
      <c r="AV4531">
        <v>0</v>
      </c>
      <c r="AW4531" t="str">
        <f t="shared" si="1788"/>
        <v>Very Low</v>
      </c>
    </row>
    <row r="4532" spans="1:49" x14ac:dyDescent="0.3">
      <c r="A4532" t="s">
        <v>0</v>
      </c>
      <c r="B4532" t="s">
        <v>6205</v>
      </c>
      <c r="C4532">
        <v>141</v>
      </c>
      <c r="D4532" t="str">
        <f t="shared" si="1768"/>
        <v>Low</v>
      </c>
      <c r="E4532">
        <v>145</v>
      </c>
      <c r="F4532" t="str">
        <f t="shared" si="1769"/>
        <v>2h 25m</v>
      </c>
      <c r="G4532" t="str">
        <f t="shared" si="1770"/>
        <v>Long Movie</v>
      </c>
      <c r="H4532">
        <v>80</v>
      </c>
      <c r="I4532" t="str">
        <f t="shared" si="1771"/>
        <v>Very Low</v>
      </c>
      <c r="J4532">
        <v>794</v>
      </c>
      <c r="K4532" t="str">
        <f t="shared" si="1772"/>
        <v>Very Low</v>
      </c>
      <c r="L4532" t="s">
        <v>21118</v>
      </c>
      <c r="M4532">
        <v>13000</v>
      </c>
      <c r="N4532" t="str">
        <f t="shared" si="1773"/>
        <v>Medium</v>
      </c>
      <c r="O4532">
        <v>117235247</v>
      </c>
      <c r="P4532" t="str">
        <f t="shared" si="1774"/>
        <v>Hit</v>
      </c>
      <c r="Q4532" t="s">
        <v>3765</v>
      </c>
      <c r="R4532" t="str">
        <f t="shared" si="1775"/>
        <v>Drama</v>
      </c>
      <c r="S4532">
        <f t="shared" si="1776"/>
        <v>2</v>
      </c>
      <c r="T4532" t="s">
        <v>1755</v>
      </c>
      <c r="U4532" t="s">
        <v>21477</v>
      </c>
      <c r="V4532">
        <v>375240</v>
      </c>
      <c r="W4532" t="str">
        <f t="shared" si="1777"/>
        <v>High</v>
      </c>
      <c r="X4532">
        <v>16094</v>
      </c>
      <c r="Y4532" t="str">
        <f t="shared" si="1778"/>
        <v>Medium</v>
      </c>
      <c r="Z4532" t="s">
        <v>11749</v>
      </c>
      <c r="AA4532">
        <v>0</v>
      </c>
      <c r="AB4532" t="str">
        <f t="shared" si="1779"/>
        <v>Symbolic Poster</v>
      </c>
      <c r="AC4532" t="s">
        <v>21478</v>
      </c>
      <c r="AD4532" t="s">
        <v>21479</v>
      </c>
      <c r="AE4532">
        <v>542</v>
      </c>
      <c r="AF4532" t="str">
        <f t="shared" si="1780"/>
        <v>Low</v>
      </c>
      <c r="AG4532" t="s">
        <v>9</v>
      </c>
      <c r="AH4532" t="s">
        <v>10</v>
      </c>
      <c r="AI4532" t="s">
        <v>66</v>
      </c>
      <c r="AJ4532" t="str">
        <f t="shared" si="1781"/>
        <v>Family</v>
      </c>
      <c r="AK4532">
        <v>960000</v>
      </c>
      <c r="AL4532" t="str">
        <f t="shared" si="1782"/>
        <v>Low Budget</v>
      </c>
      <c r="AM4532">
        <v>1976</v>
      </c>
      <c r="AN4532">
        <f t="shared" si="1783"/>
        <v>49</v>
      </c>
      <c r="AO4532" t="str">
        <f t="shared" si="1784"/>
        <v>Old Classic</v>
      </c>
      <c r="AP4532">
        <v>1000</v>
      </c>
      <c r="AQ4532" t="str">
        <f t="shared" si="1785"/>
        <v>Very Low</v>
      </c>
      <c r="AR4532">
        <v>8.1</v>
      </c>
      <c r="AS4532" t="str">
        <f t="shared" si="1786"/>
        <v>Excellent</v>
      </c>
      <c r="AT4532">
        <v>1.33</v>
      </c>
      <c r="AU4532" t="str">
        <f t="shared" si="1787"/>
        <v>Classic</v>
      </c>
      <c r="AV4532">
        <v>0</v>
      </c>
      <c r="AW4532" t="str">
        <f t="shared" si="1788"/>
        <v>Very Low</v>
      </c>
    </row>
    <row r="4533" spans="1:49" x14ac:dyDescent="0.3">
      <c r="A4533" t="s">
        <v>0</v>
      </c>
      <c r="B4533" t="s">
        <v>21480</v>
      </c>
      <c r="C4533">
        <v>16</v>
      </c>
      <c r="D4533" t="str">
        <f t="shared" si="1768"/>
        <v>Very Low</v>
      </c>
      <c r="E4533">
        <v>91</v>
      </c>
      <c r="F4533" t="str">
        <f t="shared" si="1769"/>
        <v>1h 31m</v>
      </c>
      <c r="G4533" t="str">
        <f t="shared" si="1770"/>
        <v>Standard Movie</v>
      </c>
      <c r="H4533">
        <v>2</v>
      </c>
      <c r="I4533" t="str">
        <f t="shared" si="1771"/>
        <v>Very Low</v>
      </c>
      <c r="J4533">
        <v>9</v>
      </c>
      <c r="K4533" t="str">
        <f t="shared" si="1772"/>
        <v>Very Low</v>
      </c>
      <c r="L4533" t="s">
        <v>4777</v>
      </c>
      <c r="M4533">
        <v>321</v>
      </c>
      <c r="N4533" t="str">
        <f t="shared" si="1773"/>
        <v>Low</v>
      </c>
      <c r="O4533">
        <f>O4532</f>
        <v>117235247</v>
      </c>
      <c r="P4533" t="str">
        <f t="shared" si="1774"/>
        <v>Hit</v>
      </c>
      <c r="Q4533" t="s">
        <v>3380</v>
      </c>
      <c r="R4533" t="str">
        <f t="shared" si="1775"/>
        <v>Drama</v>
      </c>
      <c r="S4533">
        <f t="shared" si="1776"/>
        <v>1</v>
      </c>
      <c r="T4533" t="s">
        <v>21481</v>
      </c>
      <c r="U4533" t="s">
        <v>21482</v>
      </c>
      <c r="V4533">
        <v>512</v>
      </c>
      <c r="W4533" t="str">
        <f t="shared" si="1777"/>
        <v>Very Low</v>
      </c>
      <c r="X4533">
        <v>622</v>
      </c>
      <c r="Y4533" t="str">
        <f t="shared" si="1778"/>
        <v>Very Low</v>
      </c>
      <c r="Z4533" t="s">
        <v>21483</v>
      </c>
      <c r="AA4533">
        <v>1</v>
      </c>
      <c r="AB4533" t="str">
        <f t="shared" si="1779"/>
        <v>Solo Star Poster</v>
      </c>
      <c r="AC4533" t="s">
        <v>21484</v>
      </c>
      <c r="AD4533" t="s">
        <v>21485</v>
      </c>
      <c r="AE4533">
        <v>2</v>
      </c>
      <c r="AF4533" t="str">
        <f t="shared" si="1780"/>
        <v>Very Low</v>
      </c>
      <c r="AG4533" t="s">
        <v>9</v>
      </c>
      <c r="AH4533" t="s">
        <v>12587</v>
      </c>
      <c r="AI4533" t="s">
        <v>4801</v>
      </c>
      <c r="AJ4533" t="str">
        <f t="shared" si="1781"/>
        <v>No Rating</v>
      </c>
      <c r="AK4533">
        <v>1100000</v>
      </c>
      <c r="AL4533" t="str">
        <f t="shared" si="1782"/>
        <v>Low Budget</v>
      </c>
      <c r="AM4533">
        <v>2014</v>
      </c>
      <c r="AN4533">
        <f t="shared" si="1783"/>
        <v>11</v>
      </c>
      <c r="AO4533" t="str">
        <f t="shared" si="1784"/>
        <v>Modern Classic</v>
      </c>
      <c r="AP4533">
        <v>287</v>
      </c>
      <c r="AQ4533" t="str">
        <f t="shared" si="1785"/>
        <v>Very Low</v>
      </c>
      <c r="AR4533">
        <v>4.9000000000000004</v>
      </c>
      <c r="AS4533" t="str">
        <f t="shared" si="1786"/>
        <v>Poor</v>
      </c>
      <c r="AT4533">
        <v>2.35</v>
      </c>
      <c r="AU4533" t="str">
        <f t="shared" si="1787"/>
        <v>Cinematic Widescreen</v>
      </c>
      <c r="AV4533">
        <v>234</v>
      </c>
      <c r="AW4533" t="str">
        <f t="shared" si="1788"/>
        <v>Very Low</v>
      </c>
    </row>
    <row r="4534" spans="1:49" x14ac:dyDescent="0.3">
      <c r="A4534" t="s">
        <v>0</v>
      </c>
      <c r="B4534" t="s">
        <v>5338</v>
      </c>
      <c r="C4534">
        <v>212</v>
      </c>
      <c r="D4534" t="str">
        <f t="shared" si="1768"/>
        <v>Medium</v>
      </c>
      <c r="E4534">
        <v>89</v>
      </c>
      <c r="F4534" t="str">
        <f t="shared" si="1769"/>
        <v>1h 29m</v>
      </c>
      <c r="G4534" t="str">
        <f t="shared" si="1770"/>
        <v>Featurette</v>
      </c>
      <c r="H4534">
        <v>0</v>
      </c>
      <c r="I4534" t="str">
        <f t="shared" si="1771"/>
        <v>Very Low</v>
      </c>
      <c r="J4534">
        <v>606</v>
      </c>
      <c r="K4534" t="str">
        <f t="shared" si="1772"/>
        <v>Very Low</v>
      </c>
      <c r="L4534" t="s">
        <v>2467</v>
      </c>
      <c r="M4534">
        <v>2000</v>
      </c>
      <c r="N4534" t="str">
        <f t="shared" si="1773"/>
        <v>Low</v>
      </c>
      <c r="O4534">
        <v>21378000</v>
      </c>
      <c r="P4534" t="str">
        <f t="shared" si="1774"/>
        <v>Average</v>
      </c>
      <c r="Q4534" t="s">
        <v>7377</v>
      </c>
      <c r="R4534" t="str">
        <f t="shared" si="1775"/>
        <v>Fantasy</v>
      </c>
      <c r="S4534">
        <f t="shared" si="1776"/>
        <v>2</v>
      </c>
      <c r="T4534" t="s">
        <v>1705</v>
      </c>
      <c r="U4534" t="s">
        <v>11803</v>
      </c>
      <c r="V4534">
        <v>46493</v>
      </c>
      <c r="W4534" t="str">
        <f t="shared" si="1777"/>
        <v>Low</v>
      </c>
      <c r="X4534">
        <v>4878</v>
      </c>
      <c r="Y4534" t="str">
        <f t="shared" si="1778"/>
        <v>Low</v>
      </c>
      <c r="Z4534" t="s">
        <v>11005</v>
      </c>
      <c r="AA4534">
        <v>0</v>
      </c>
      <c r="AB4534" t="str">
        <f t="shared" si="1779"/>
        <v>Symbolic Poster</v>
      </c>
      <c r="AC4534" t="s">
        <v>11804</v>
      </c>
      <c r="AD4534" t="s">
        <v>11805</v>
      </c>
      <c r="AE4534">
        <v>335</v>
      </c>
      <c r="AF4534" t="str">
        <f t="shared" si="1780"/>
        <v>Very Low</v>
      </c>
      <c r="AG4534" t="s">
        <v>9</v>
      </c>
      <c r="AH4534" t="s">
        <v>10</v>
      </c>
      <c r="AI4534" t="s">
        <v>556</v>
      </c>
      <c r="AJ4534" t="str">
        <f t="shared" si="1781"/>
        <v>Adult</v>
      </c>
      <c r="AK4534">
        <v>1000000</v>
      </c>
      <c r="AL4534" t="str">
        <f t="shared" si="1782"/>
        <v>Low Budget</v>
      </c>
      <c r="AM4534">
        <v>1980</v>
      </c>
      <c r="AN4534">
        <f t="shared" si="1783"/>
        <v>45</v>
      </c>
      <c r="AO4534" t="str">
        <f t="shared" si="1784"/>
        <v>Old Classic</v>
      </c>
      <c r="AP4534">
        <v>826</v>
      </c>
      <c r="AQ4534" t="str">
        <f t="shared" si="1785"/>
        <v>Very Low</v>
      </c>
      <c r="AR4534">
        <v>6.8</v>
      </c>
      <c r="AS4534" t="str">
        <f t="shared" si="1786"/>
        <v>Average</v>
      </c>
      <c r="AT4534">
        <v>2.35</v>
      </c>
      <c r="AU4534" t="str">
        <f t="shared" si="1787"/>
        <v>Cinematic Widescreen</v>
      </c>
      <c r="AV4534">
        <v>7000</v>
      </c>
      <c r="AW4534" t="str">
        <f t="shared" si="1788"/>
        <v>Low</v>
      </c>
    </row>
    <row r="4535" spans="1:49" x14ac:dyDescent="0.3">
      <c r="A4535" t="s">
        <v>0</v>
      </c>
      <c r="B4535" t="s">
        <v>16322</v>
      </c>
      <c r="C4535">
        <v>30</v>
      </c>
      <c r="D4535" t="str">
        <f t="shared" si="1768"/>
        <v>Very Low</v>
      </c>
      <c r="E4535">
        <v>121</v>
      </c>
      <c r="F4535" t="str">
        <f t="shared" si="1769"/>
        <v>2h 1m</v>
      </c>
      <c r="G4535" t="str">
        <f t="shared" si="1770"/>
        <v>Long Movie</v>
      </c>
      <c r="H4535">
        <v>62</v>
      </c>
      <c r="I4535" t="str">
        <f t="shared" si="1771"/>
        <v>Very Low</v>
      </c>
      <c r="J4535">
        <v>69</v>
      </c>
      <c r="K4535" t="str">
        <f t="shared" si="1772"/>
        <v>Very Low</v>
      </c>
      <c r="L4535" t="s">
        <v>18755</v>
      </c>
      <c r="M4535">
        <v>883</v>
      </c>
      <c r="N4535" t="str">
        <f t="shared" si="1773"/>
        <v>Low</v>
      </c>
      <c r="O4535">
        <f>O4534</f>
        <v>21378000</v>
      </c>
      <c r="P4535" t="str">
        <f t="shared" si="1774"/>
        <v>Average</v>
      </c>
      <c r="Q4535" t="s">
        <v>21486</v>
      </c>
      <c r="R4535" t="str">
        <f t="shared" si="1775"/>
        <v>Adventure</v>
      </c>
      <c r="S4535">
        <f t="shared" si="1776"/>
        <v>3</v>
      </c>
      <c r="T4535" t="s">
        <v>212</v>
      </c>
      <c r="U4535" t="s">
        <v>21487</v>
      </c>
      <c r="V4535">
        <v>8508</v>
      </c>
      <c r="W4535" t="str">
        <f t="shared" si="1777"/>
        <v>Very Low</v>
      </c>
      <c r="X4535">
        <v>1371</v>
      </c>
      <c r="Y4535" t="str">
        <f t="shared" si="1778"/>
        <v>Low</v>
      </c>
      <c r="Z4535" t="s">
        <v>21488</v>
      </c>
      <c r="AA4535">
        <v>1</v>
      </c>
      <c r="AB4535" t="str">
        <f t="shared" si="1779"/>
        <v>Solo Star Poster</v>
      </c>
      <c r="AC4535" t="s">
        <v>21489</v>
      </c>
      <c r="AD4535" t="s">
        <v>21490</v>
      </c>
      <c r="AE4535">
        <v>56</v>
      </c>
      <c r="AF4535" t="str">
        <f t="shared" si="1780"/>
        <v>Very Low</v>
      </c>
      <c r="AG4535" t="s">
        <v>9</v>
      </c>
      <c r="AH4535" t="s">
        <v>28</v>
      </c>
      <c r="AI4535" t="s">
        <v>5584</v>
      </c>
      <c r="AJ4535" t="str">
        <f t="shared" si="1781"/>
        <v>Other/Unknown</v>
      </c>
      <c r="AK4535">
        <v>1000000</v>
      </c>
      <c r="AL4535" t="str">
        <f t="shared" si="1782"/>
        <v>Low Budget</v>
      </c>
      <c r="AM4535">
        <v>1963</v>
      </c>
      <c r="AN4535">
        <f t="shared" si="1783"/>
        <v>62</v>
      </c>
      <c r="AO4535" t="str">
        <f t="shared" si="1784"/>
        <v>Old Classic</v>
      </c>
      <c r="AP4535">
        <v>269</v>
      </c>
      <c r="AQ4535" t="str">
        <f t="shared" si="1785"/>
        <v>Very Low</v>
      </c>
      <c r="AR4535">
        <v>6.8</v>
      </c>
      <c r="AS4535" t="str">
        <f t="shared" si="1786"/>
        <v>Average</v>
      </c>
      <c r="AT4535">
        <v>1.37</v>
      </c>
      <c r="AU4535" t="str">
        <f t="shared" si="1787"/>
        <v>Classic</v>
      </c>
      <c r="AV4535">
        <v>328</v>
      </c>
      <c r="AW4535" t="str">
        <f t="shared" si="1788"/>
        <v>Very Low</v>
      </c>
    </row>
    <row r="4536" spans="1:49" x14ac:dyDescent="0.3">
      <c r="A4536" t="s">
        <v>0</v>
      </c>
      <c r="B4536" t="s">
        <v>21491</v>
      </c>
      <c r="C4536">
        <v>270</v>
      </c>
      <c r="D4536" t="str">
        <f t="shared" si="1768"/>
        <v>Medium</v>
      </c>
      <c r="E4536">
        <v>83</v>
      </c>
      <c r="F4536" t="str">
        <f t="shared" si="1769"/>
        <v>1h 23m</v>
      </c>
      <c r="G4536" t="str">
        <f t="shared" si="1770"/>
        <v>Featurette</v>
      </c>
      <c r="H4536">
        <v>6</v>
      </c>
      <c r="I4536" t="str">
        <f t="shared" si="1771"/>
        <v>Very Low</v>
      </c>
      <c r="J4536">
        <v>142</v>
      </c>
      <c r="K4536" t="str">
        <f t="shared" si="1772"/>
        <v>Very Low</v>
      </c>
      <c r="L4536" t="s">
        <v>21492</v>
      </c>
      <c r="M4536">
        <v>707</v>
      </c>
      <c r="N4536" t="str">
        <f t="shared" si="1773"/>
        <v>Low</v>
      </c>
      <c r="O4536">
        <v>31537320</v>
      </c>
      <c r="P4536" t="str">
        <f t="shared" si="1774"/>
        <v>Average</v>
      </c>
      <c r="Q4536" t="s">
        <v>3001</v>
      </c>
      <c r="R4536" t="str">
        <f t="shared" si="1775"/>
        <v>Horror</v>
      </c>
      <c r="S4536">
        <f t="shared" si="1776"/>
        <v>3</v>
      </c>
      <c r="T4536" t="s">
        <v>17519</v>
      </c>
      <c r="U4536" t="s">
        <v>21493</v>
      </c>
      <c r="V4536">
        <v>44329</v>
      </c>
      <c r="W4536" t="str">
        <f t="shared" si="1777"/>
        <v>Low</v>
      </c>
      <c r="X4536">
        <v>1565</v>
      </c>
      <c r="Y4536" t="str">
        <f t="shared" si="1778"/>
        <v>Low</v>
      </c>
      <c r="Z4536" t="s">
        <v>21494</v>
      </c>
      <c r="AA4536">
        <v>0</v>
      </c>
      <c r="AB4536" t="str">
        <f t="shared" si="1779"/>
        <v>Symbolic Poster</v>
      </c>
      <c r="AC4536" t="s">
        <v>21495</v>
      </c>
      <c r="AD4536" t="s">
        <v>21496</v>
      </c>
      <c r="AE4536">
        <v>309</v>
      </c>
      <c r="AF4536" t="str">
        <f t="shared" si="1780"/>
        <v>Very Low</v>
      </c>
      <c r="AG4536" t="s">
        <v>9</v>
      </c>
      <c r="AH4536" t="s">
        <v>10</v>
      </c>
      <c r="AI4536" t="s">
        <v>556</v>
      </c>
      <c r="AJ4536" t="str">
        <f t="shared" si="1781"/>
        <v>Adult</v>
      </c>
      <c r="AK4536">
        <v>1000000</v>
      </c>
      <c r="AL4536" t="str">
        <f t="shared" si="1782"/>
        <v>Low Budget</v>
      </c>
      <c r="AM4536">
        <v>2014</v>
      </c>
      <c r="AN4536">
        <f t="shared" si="1783"/>
        <v>11</v>
      </c>
      <c r="AO4536" t="str">
        <f t="shared" si="1784"/>
        <v>Modern Classic</v>
      </c>
      <c r="AP4536">
        <v>305</v>
      </c>
      <c r="AQ4536" t="str">
        <f t="shared" si="1785"/>
        <v>Very Low</v>
      </c>
      <c r="AR4536">
        <v>5.7</v>
      </c>
      <c r="AS4536" t="str">
        <f t="shared" si="1786"/>
        <v>Below Average</v>
      </c>
      <c r="AT4536">
        <v>1.85</v>
      </c>
      <c r="AU4536" t="str">
        <f t="shared" si="1787"/>
        <v>HDTV / Widescreen</v>
      </c>
      <c r="AV4536">
        <v>13000</v>
      </c>
      <c r="AW4536" t="str">
        <f t="shared" si="1788"/>
        <v>Medium</v>
      </c>
    </row>
    <row r="4537" spans="1:49" x14ac:dyDescent="0.3">
      <c r="A4537" t="s">
        <v>0</v>
      </c>
      <c r="B4537" t="s">
        <v>458</v>
      </c>
      <c r="C4537">
        <v>211</v>
      </c>
      <c r="D4537" t="str">
        <f t="shared" si="1768"/>
        <v>Medium</v>
      </c>
      <c r="E4537">
        <v>110</v>
      </c>
      <c r="F4537" t="str">
        <f t="shared" si="1769"/>
        <v>1h 50m</v>
      </c>
      <c r="G4537" t="str">
        <f t="shared" si="1770"/>
        <v>Standard Movie</v>
      </c>
      <c r="H4537">
        <v>17000</v>
      </c>
      <c r="I4537" t="str">
        <f t="shared" si="1771"/>
        <v>Medium</v>
      </c>
      <c r="J4537">
        <v>595</v>
      </c>
      <c r="K4537" t="str">
        <f t="shared" si="1772"/>
        <v>Very Low</v>
      </c>
      <c r="L4537" t="s">
        <v>2939</v>
      </c>
      <c r="M4537">
        <v>22000</v>
      </c>
      <c r="N4537" t="str">
        <f t="shared" si="1773"/>
        <v>Medium</v>
      </c>
      <c r="O4537">
        <f>O4536</f>
        <v>31537320</v>
      </c>
      <c r="P4537" t="str">
        <f t="shared" si="1774"/>
        <v>Average</v>
      </c>
      <c r="Q4537" t="s">
        <v>1906</v>
      </c>
      <c r="R4537" t="str">
        <f t="shared" si="1775"/>
        <v>Crime</v>
      </c>
      <c r="S4537">
        <f t="shared" si="1776"/>
        <v>2</v>
      </c>
      <c r="T4537" t="s">
        <v>1717</v>
      </c>
      <c r="U4537" t="s">
        <v>21497</v>
      </c>
      <c r="V4537">
        <v>507063</v>
      </c>
      <c r="W4537" t="str">
        <f t="shared" si="1777"/>
        <v>Very High</v>
      </c>
      <c r="X4537">
        <v>23525</v>
      </c>
      <c r="Y4537" t="str">
        <f t="shared" si="1778"/>
        <v>Medium</v>
      </c>
      <c r="Z4537" t="s">
        <v>3254</v>
      </c>
      <c r="AA4537">
        <v>1</v>
      </c>
      <c r="AB4537" t="str">
        <f t="shared" si="1779"/>
        <v>Solo Star Poster</v>
      </c>
      <c r="AC4537" t="s">
        <v>21498</v>
      </c>
      <c r="AD4537" t="s">
        <v>21499</v>
      </c>
      <c r="AE4537">
        <v>881</v>
      </c>
      <c r="AF4537" t="str">
        <f t="shared" si="1780"/>
        <v>Low</v>
      </c>
      <c r="AG4537" t="s">
        <v>9</v>
      </c>
      <c r="AH4537" t="s">
        <v>10</v>
      </c>
      <c r="AI4537" t="s">
        <v>556</v>
      </c>
      <c r="AJ4537" t="str">
        <f t="shared" si="1781"/>
        <v>Adult</v>
      </c>
      <c r="AK4537">
        <v>1300000</v>
      </c>
      <c r="AL4537" t="str">
        <f t="shared" si="1782"/>
        <v>Low Budget</v>
      </c>
      <c r="AM4537">
        <v>1976</v>
      </c>
      <c r="AN4537">
        <f t="shared" si="1783"/>
        <v>49</v>
      </c>
      <c r="AO4537" t="str">
        <f t="shared" si="1784"/>
        <v>Old Classic</v>
      </c>
      <c r="AP4537">
        <v>745</v>
      </c>
      <c r="AQ4537" t="str">
        <f t="shared" si="1785"/>
        <v>Very Low</v>
      </c>
      <c r="AR4537">
        <v>8.3000000000000007</v>
      </c>
      <c r="AS4537" t="str">
        <f t="shared" si="1786"/>
        <v>Excellent</v>
      </c>
      <c r="AT4537">
        <v>1.85</v>
      </c>
      <c r="AU4537" t="str">
        <f t="shared" si="1787"/>
        <v>HDTV / Widescreen</v>
      </c>
      <c r="AV4537">
        <v>35000</v>
      </c>
      <c r="AW4537" t="str">
        <f t="shared" si="1788"/>
        <v>Medium</v>
      </c>
    </row>
    <row r="4538" spans="1:49" x14ac:dyDescent="0.3">
      <c r="A4538" t="s">
        <v>0</v>
      </c>
      <c r="B4538" t="s">
        <v>2814</v>
      </c>
      <c r="C4538">
        <v>161</v>
      </c>
      <c r="D4538" t="str">
        <f t="shared" si="1768"/>
        <v>Low</v>
      </c>
      <c r="E4538">
        <v>91</v>
      </c>
      <c r="F4538" t="str">
        <f t="shared" si="1769"/>
        <v>1h 31m</v>
      </c>
      <c r="G4538" t="str">
        <f t="shared" si="1770"/>
        <v>Standard Movie</v>
      </c>
      <c r="H4538">
        <v>287</v>
      </c>
      <c r="I4538" t="str">
        <f t="shared" si="1771"/>
        <v>Very Low</v>
      </c>
      <c r="J4538">
        <v>725</v>
      </c>
      <c r="K4538" t="str">
        <f t="shared" si="1772"/>
        <v>Very Low</v>
      </c>
      <c r="L4538" t="s">
        <v>5222</v>
      </c>
      <c r="M4538">
        <v>1000</v>
      </c>
      <c r="N4538" t="str">
        <f t="shared" si="1773"/>
        <v>Low</v>
      </c>
      <c r="O4538">
        <v>17986000</v>
      </c>
      <c r="P4538" t="str">
        <f t="shared" si="1774"/>
        <v>Average</v>
      </c>
      <c r="Q4538" t="s">
        <v>6374</v>
      </c>
      <c r="R4538" t="str">
        <f t="shared" si="1775"/>
        <v>Horror</v>
      </c>
      <c r="S4538">
        <f t="shared" si="1776"/>
        <v>1</v>
      </c>
      <c r="T4538" t="s">
        <v>8259</v>
      </c>
      <c r="U4538" t="s">
        <v>21500</v>
      </c>
      <c r="V4538">
        <v>22773</v>
      </c>
      <c r="W4538" t="str">
        <f t="shared" si="1777"/>
        <v>Low</v>
      </c>
      <c r="X4538">
        <v>4438</v>
      </c>
      <c r="Y4538" t="str">
        <f t="shared" si="1778"/>
        <v>Low</v>
      </c>
      <c r="Z4538" t="s">
        <v>14701</v>
      </c>
      <c r="AA4538">
        <v>0</v>
      </c>
      <c r="AB4538" t="str">
        <f t="shared" si="1779"/>
        <v>Symbolic Poster</v>
      </c>
      <c r="AC4538" t="s">
        <v>21501</v>
      </c>
      <c r="AD4538" t="s">
        <v>21502</v>
      </c>
      <c r="AE4538">
        <v>195</v>
      </c>
      <c r="AF4538" t="str">
        <f t="shared" si="1780"/>
        <v>Very Low</v>
      </c>
      <c r="AG4538" t="s">
        <v>9</v>
      </c>
      <c r="AH4538" t="s">
        <v>10</v>
      </c>
      <c r="AI4538" t="s">
        <v>556</v>
      </c>
      <c r="AJ4538" t="str">
        <f t="shared" si="1781"/>
        <v>Adult</v>
      </c>
      <c r="AK4538">
        <v>1000000</v>
      </c>
      <c r="AL4538" t="str">
        <f t="shared" si="1782"/>
        <v>Low Budget</v>
      </c>
      <c r="AM4538">
        <v>1981</v>
      </c>
      <c r="AN4538">
        <f t="shared" si="1783"/>
        <v>44</v>
      </c>
      <c r="AO4538" t="str">
        <f t="shared" si="1784"/>
        <v>Old Classic</v>
      </c>
      <c r="AP4538">
        <v>823</v>
      </c>
      <c r="AQ4538" t="str">
        <f t="shared" si="1785"/>
        <v>Very Low</v>
      </c>
      <c r="AR4538">
        <v>6.6</v>
      </c>
      <c r="AS4538" t="str">
        <f t="shared" si="1786"/>
        <v>Average</v>
      </c>
      <c r="AT4538">
        <v>1.85</v>
      </c>
      <c r="AU4538" t="str">
        <f t="shared" si="1787"/>
        <v>HDTV / Widescreen</v>
      </c>
      <c r="AV4538">
        <v>0</v>
      </c>
      <c r="AW4538" t="str">
        <f t="shared" si="1788"/>
        <v>Very Low</v>
      </c>
    </row>
    <row r="4539" spans="1:49" x14ac:dyDescent="0.3">
      <c r="A4539" t="s">
        <v>0</v>
      </c>
      <c r="B4539" t="s">
        <v>5660</v>
      </c>
      <c r="C4539">
        <v>184</v>
      </c>
      <c r="D4539" t="str">
        <f t="shared" si="1768"/>
        <v>Low</v>
      </c>
      <c r="E4539">
        <v>110</v>
      </c>
      <c r="F4539" t="str">
        <f t="shared" si="1769"/>
        <v>1h 50m</v>
      </c>
      <c r="G4539" t="str">
        <f t="shared" si="1770"/>
        <v>Standard Movie</v>
      </c>
      <c r="H4539">
        <v>92</v>
      </c>
      <c r="I4539" t="str">
        <f t="shared" si="1771"/>
        <v>Very Low</v>
      </c>
      <c r="J4539">
        <v>177</v>
      </c>
      <c r="K4539" t="str">
        <f t="shared" si="1772"/>
        <v>Very Low</v>
      </c>
      <c r="L4539" t="s">
        <v>21503</v>
      </c>
      <c r="M4539">
        <v>650</v>
      </c>
      <c r="N4539" t="str">
        <f t="shared" si="1773"/>
        <v>Low</v>
      </c>
      <c r="O4539">
        <v>16067035</v>
      </c>
      <c r="P4539" t="str">
        <f t="shared" si="1774"/>
        <v>Average</v>
      </c>
      <c r="Q4539" t="s">
        <v>22</v>
      </c>
      <c r="R4539" t="str">
        <f t="shared" si="1775"/>
        <v>Action</v>
      </c>
      <c r="S4539">
        <f t="shared" si="1776"/>
        <v>3</v>
      </c>
      <c r="T4539" t="s">
        <v>21504</v>
      </c>
      <c r="U4539" t="s">
        <v>21505</v>
      </c>
      <c r="V4539">
        <v>116642</v>
      </c>
      <c r="W4539" t="str">
        <f t="shared" si="1777"/>
        <v>Medium</v>
      </c>
      <c r="X4539">
        <v>1421</v>
      </c>
      <c r="Y4539" t="str">
        <f t="shared" si="1778"/>
        <v>Low</v>
      </c>
      <c r="Z4539" t="s">
        <v>4798</v>
      </c>
      <c r="AA4539">
        <v>4</v>
      </c>
      <c r="AB4539" t="str">
        <f t="shared" si="1779"/>
        <v>Ensemble Poster</v>
      </c>
      <c r="AC4539" t="s">
        <v>21506</v>
      </c>
      <c r="AD4539" t="s">
        <v>21507</v>
      </c>
      <c r="AE4539">
        <v>389</v>
      </c>
      <c r="AF4539" t="str">
        <f t="shared" si="1780"/>
        <v>Very Low</v>
      </c>
      <c r="AG4539" t="s">
        <v>9</v>
      </c>
      <c r="AH4539" t="s">
        <v>28</v>
      </c>
      <c r="AI4539" t="s">
        <v>6007</v>
      </c>
      <c r="AJ4539" t="str">
        <f t="shared" si="1781"/>
        <v>Other/Unknown</v>
      </c>
      <c r="AK4539">
        <v>1100000</v>
      </c>
      <c r="AL4539" t="str">
        <f t="shared" si="1782"/>
        <v>Low Budget</v>
      </c>
      <c r="AM4539">
        <v>1962</v>
      </c>
      <c r="AN4539">
        <f t="shared" si="1783"/>
        <v>63</v>
      </c>
      <c r="AO4539" t="str">
        <f t="shared" si="1784"/>
        <v>Old Classic</v>
      </c>
      <c r="AP4539">
        <v>275</v>
      </c>
      <c r="AQ4539" t="str">
        <f t="shared" si="1785"/>
        <v>Very Low</v>
      </c>
      <c r="AR4539">
        <v>7.3</v>
      </c>
      <c r="AS4539" t="str">
        <f t="shared" si="1786"/>
        <v>Good</v>
      </c>
      <c r="AT4539">
        <v>1.37</v>
      </c>
      <c r="AU4539" t="str">
        <f t="shared" si="1787"/>
        <v>Classic</v>
      </c>
      <c r="AV4539">
        <v>5000</v>
      </c>
      <c r="AW4539" t="str">
        <f t="shared" si="1788"/>
        <v>Low</v>
      </c>
    </row>
    <row r="4540" spans="1:49" x14ac:dyDescent="0.3">
      <c r="A4540" t="s">
        <v>0</v>
      </c>
      <c r="B4540" t="s">
        <v>21508</v>
      </c>
      <c r="C4540">
        <v>270</v>
      </c>
      <c r="D4540" t="str">
        <f t="shared" si="1768"/>
        <v>Medium</v>
      </c>
      <c r="E4540">
        <v>86</v>
      </c>
      <c r="F4540" t="str">
        <f t="shared" si="1769"/>
        <v>1h 26m</v>
      </c>
      <c r="G4540" t="str">
        <f t="shared" si="1770"/>
        <v>Featurette</v>
      </c>
      <c r="H4540">
        <v>18</v>
      </c>
      <c r="I4540" t="str">
        <f t="shared" si="1771"/>
        <v>Very Low</v>
      </c>
      <c r="J4540">
        <v>300</v>
      </c>
      <c r="K4540" t="str">
        <f t="shared" si="1772"/>
        <v>Very Low</v>
      </c>
      <c r="L4540" t="s">
        <v>1837</v>
      </c>
      <c r="M4540">
        <v>1000</v>
      </c>
      <c r="N4540" t="str">
        <f t="shared" si="1773"/>
        <v>Low</v>
      </c>
      <c r="O4540">
        <v>18112929</v>
      </c>
      <c r="P4540" t="str">
        <f t="shared" si="1774"/>
        <v>Average</v>
      </c>
      <c r="Q4540" t="s">
        <v>4248</v>
      </c>
      <c r="R4540" t="str">
        <f t="shared" si="1775"/>
        <v>Horror</v>
      </c>
      <c r="S4540">
        <f t="shared" si="1776"/>
        <v>4</v>
      </c>
      <c r="T4540" t="s">
        <v>2142</v>
      </c>
      <c r="U4540" t="s">
        <v>21509</v>
      </c>
      <c r="V4540">
        <v>52642</v>
      </c>
      <c r="W4540" t="str">
        <f t="shared" si="1777"/>
        <v>Medium</v>
      </c>
      <c r="X4540">
        <v>2665</v>
      </c>
      <c r="Y4540" t="str">
        <f t="shared" si="1778"/>
        <v>Low</v>
      </c>
      <c r="Z4540" t="s">
        <v>1589</v>
      </c>
      <c r="AA4540">
        <v>0</v>
      </c>
      <c r="AB4540" t="str">
        <f t="shared" si="1779"/>
        <v>Symbolic Poster</v>
      </c>
      <c r="AC4540" t="s">
        <v>21510</v>
      </c>
      <c r="AD4540" t="s">
        <v>21511</v>
      </c>
      <c r="AE4540">
        <v>271</v>
      </c>
      <c r="AF4540" t="str">
        <f t="shared" si="1780"/>
        <v>Very Low</v>
      </c>
      <c r="AG4540" t="s">
        <v>9</v>
      </c>
      <c r="AH4540" t="s">
        <v>10</v>
      </c>
      <c r="AI4540" t="s">
        <v>556</v>
      </c>
      <c r="AJ4540" t="str">
        <f t="shared" si="1781"/>
        <v>Adult</v>
      </c>
      <c r="AK4540">
        <v>1000000</v>
      </c>
      <c r="AL4540" t="str">
        <f t="shared" si="1782"/>
        <v>Low Budget</v>
      </c>
      <c r="AM4540">
        <v>2012</v>
      </c>
      <c r="AN4540">
        <f t="shared" si="1783"/>
        <v>13</v>
      </c>
      <c r="AO4540" t="str">
        <f t="shared" si="1784"/>
        <v>Modern Classic</v>
      </c>
      <c r="AP4540">
        <v>466</v>
      </c>
      <c r="AQ4540" t="str">
        <f t="shared" si="1785"/>
        <v>Very Low</v>
      </c>
      <c r="AR4540">
        <v>5</v>
      </c>
      <c r="AS4540" t="str">
        <f t="shared" si="1786"/>
        <v>Below Average</v>
      </c>
      <c r="AT4540">
        <v>1.85</v>
      </c>
      <c r="AU4540" t="str">
        <f t="shared" si="1787"/>
        <v>HDTV / Widescreen</v>
      </c>
      <c r="AV4540">
        <v>24000</v>
      </c>
      <c r="AW4540" t="str">
        <f t="shared" si="1788"/>
        <v>Medium</v>
      </c>
    </row>
    <row r="4541" spans="1:49" x14ac:dyDescent="0.3">
      <c r="A4541" t="s">
        <v>0</v>
      </c>
      <c r="B4541" t="s">
        <v>21512</v>
      </c>
      <c r="C4541">
        <v>203</v>
      </c>
      <c r="D4541" t="str">
        <f t="shared" si="1768"/>
        <v>Medium</v>
      </c>
      <c r="E4541">
        <v>86</v>
      </c>
      <c r="F4541" t="str">
        <f t="shared" si="1769"/>
        <v>1h 26m</v>
      </c>
      <c r="G4541" t="str">
        <f t="shared" si="1770"/>
        <v>Featurette</v>
      </c>
      <c r="H4541">
        <v>385</v>
      </c>
      <c r="I4541" t="str">
        <f t="shared" si="1771"/>
        <v>Very Low</v>
      </c>
      <c r="J4541">
        <v>100</v>
      </c>
      <c r="K4541" t="str">
        <f t="shared" si="1772"/>
        <v>Very Low</v>
      </c>
      <c r="L4541" t="s">
        <v>21513</v>
      </c>
      <c r="M4541">
        <v>266</v>
      </c>
      <c r="N4541" t="str">
        <f t="shared" si="1773"/>
        <v>Low</v>
      </c>
      <c r="O4541">
        <v>14564027</v>
      </c>
      <c r="P4541" t="str">
        <f t="shared" si="1774"/>
        <v>Average</v>
      </c>
      <c r="Q4541" t="s">
        <v>7377</v>
      </c>
      <c r="R4541" t="str">
        <f t="shared" si="1775"/>
        <v>Fantasy</v>
      </c>
      <c r="S4541">
        <f t="shared" si="1776"/>
        <v>2</v>
      </c>
      <c r="T4541" t="s">
        <v>21514</v>
      </c>
      <c r="U4541" t="s">
        <v>21515</v>
      </c>
      <c r="V4541">
        <v>76407</v>
      </c>
      <c r="W4541" t="str">
        <f t="shared" si="1777"/>
        <v>Medium</v>
      </c>
      <c r="X4541">
        <v>673</v>
      </c>
      <c r="Y4541" t="str">
        <f t="shared" si="1778"/>
        <v>Very Low</v>
      </c>
      <c r="Z4541" t="s">
        <v>21516</v>
      </c>
      <c r="AA4541">
        <v>0</v>
      </c>
      <c r="AB4541" t="str">
        <f t="shared" si="1779"/>
        <v>Symbolic Poster</v>
      </c>
      <c r="AC4541" t="s">
        <v>21517</v>
      </c>
      <c r="AD4541" t="s">
        <v>21518</v>
      </c>
      <c r="AE4541">
        <v>335</v>
      </c>
      <c r="AF4541" t="str">
        <f t="shared" si="1780"/>
        <v>Very Low</v>
      </c>
      <c r="AG4541" t="s">
        <v>9</v>
      </c>
      <c r="AH4541" t="s">
        <v>28</v>
      </c>
      <c r="AI4541" t="s">
        <v>556</v>
      </c>
      <c r="AJ4541" t="str">
        <f t="shared" si="1781"/>
        <v>Adult</v>
      </c>
      <c r="AK4541">
        <v>1000000</v>
      </c>
      <c r="AL4541" t="str">
        <f t="shared" si="1782"/>
        <v>Low Budget</v>
      </c>
      <c r="AM4541">
        <v>1987</v>
      </c>
      <c r="AN4541">
        <f t="shared" si="1783"/>
        <v>38</v>
      </c>
      <c r="AO4541" t="str">
        <f t="shared" si="1784"/>
        <v>Old Classic</v>
      </c>
      <c r="AP4541">
        <v>209</v>
      </c>
      <c r="AQ4541" t="str">
        <f t="shared" si="1785"/>
        <v>Very Low</v>
      </c>
      <c r="AR4541">
        <v>7</v>
      </c>
      <c r="AS4541" t="str">
        <f t="shared" si="1786"/>
        <v>Good</v>
      </c>
      <c r="AT4541">
        <v>1.85</v>
      </c>
      <c r="AU4541" t="str">
        <f t="shared" si="1787"/>
        <v>HDTV / Widescreen</v>
      </c>
      <c r="AV4541">
        <v>0</v>
      </c>
      <c r="AW4541" t="str">
        <f t="shared" si="1788"/>
        <v>Very Low</v>
      </c>
    </row>
    <row r="4542" spans="1:49" x14ac:dyDescent="0.3">
      <c r="A4542" t="s">
        <v>0</v>
      </c>
      <c r="B4542" t="s">
        <v>21519</v>
      </c>
      <c r="C4542">
        <v>29</v>
      </c>
      <c r="D4542" t="str">
        <f t="shared" si="1768"/>
        <v>Very Low</v>
      </c>
      <c r="E4542">
        <v>120</v>
      </c>
      <c r="F4542" t="str">
        <f t="shared" si="1769"/>
        <v>2h 0m</v>
      </c>
      <c r="G4542" t="str">
        <f t="shared" si="1770"/>
        <v>Standard Movie</v>
      </c>
      <c r="H4542">
        <v>18</v>
      </c>
      <c r="I4542" t="str">
        <f t="shared" si="1771"/>
        <v>Very Low</v>
      </c>
      <c r="J4542">
        <v>295</v>
      </c>
      <c r="K4542" t="str">
        <f t="shared" si="1772"/>
        <v>Very Low</v>
      </c>
      <c r="L4542" t="s">
        <v>21520</v>
      </c>
      <c r="M4542">
        <v>634</v>
      </c>
      <c r="N4542" t="str">
        <f t="shared" si="1773"/>
        <v>Low</v>
      </c>
      <c r="O4542">
        <v>20773070</v>
      </c>
      <c r="P4542" t="str">
        <f t="shared" si="1774"/>
        <v>Average</v>
      </c>
      <c r="Q4542" t="s">
        <v>3380</v>
      </c>
      <c r="R4542" t="str">
        <f t="shared" si="1775"/>
        <v>Drama</v>
      </c>
      <c r="S4542">
        <f t="shared" si="1776"/>
        <v>1</v>
      </c>
      <c r="T4542" t="s">
        <v>21521</v>
      </c>
      <c r="U4542" t="s">
        <v>21522</v>
      </c>
      <c r="V4542">
        <v>4501</v>
      </c>
      <c r="W4542" t="str">
        <f t="shared" si="1777"/>
        <v>Very Low</v>
      </c>
      <c r="X4542">
        <v>1810</v>
      </c>
      <c r="Y4542" t="str">
        <f t="shared" si="1778"/>
        <v>Low</v>
      </c>
      <c r="Z4542" t="s">
        <v>21523</v>
      </c>
      <c r="AA4542">
        <v>11</v>
      </c>
      <c r="AB4542" t="str">
        <f t="shared" si="1779"/>
        <v>Ensemble Poster</v>
      </c>
      <c r="AC4542" t="s">
        <v>21524</v>
      </c>
      <c r="AD4542" t="s">
        <v>21525</v>
      </c>
      <c r="AE4542">
        <v>102</v>
      </c>
      <c r="AF4542" t="str">
        <f t="shared" si="1780"/>
        <v>Very Low</v>
      </c>
      <c r="AG4542" t="s">
        <v>9</v>
      </c>
      <c r="AH4542" t="s">
        <v>10</v>
      </c>
      <c r="AI4542" t="s">
        <v>66</v>
      </c>
      <c r="AJ4542" t="str">
        <f t="shared" si="1781"/>
        <v>Family</v>
      </c>
      <c r="AK4542">
        <v>5000000</v>
      </c>
      <c r="AL4542" t="str">
        <f t="shared" si="1782"/>
        <v>Low Budget</v>
      </c>
      <c r="AM4542">
        <v>2016</v>
      </c>
      <c r="AN4542">
        <f t="shared" si="1783"/>
        <v>9</v>
      </c>
      <c r="AO4542" t="str">
        <f t="shared" si="1784"/>
        <v>Modern Classic</v>
      </c>
      <c r="AP4542">
        <v>420</v>
      </c>
      <c r="AQ4542" t="str">
        <f t="shared" si="1785"/>
        <v>Very Low</v>
      </c>
      <c r="AR4542">
        <v>3.4</v>
      </c>
      <c r="AS4542" t="str">
        <f t="shared" si="1786"/>
        <v>Very Poor</v>
      </c>
      <c r="AT4542">
        <v>2.35</v>
      </c>
      <c r="AU4542" t="str">
        <f t="shared" si="1787"/>
        <v>Cinematic Widescreen</v>
      </c>
      <c r="AV4542">
        <v>0</v>
      </c>
      <c r="AW4542" t="str">
        <f t="shared" si="1788"/>
        <v>Very Low</v>
      </c>
    </row>
    <row r="4543" spans="1:49" x14ac:dyDescent="0.3">
      <c r="A4543" t="s">
        <v>0</v>
      </c>
      <c r="B4543" t="s">
        <v>9002</v>
      </c>
      <c r="C4543">
        <v>137</v>
      </c>
      <c r="D4543" t="str">
        <f t="shared" si="1768"/>
        <v>Low</v>
      </c>
      <c r="E4543">
        <v>90</v>
      </c>
      <c r="F4543" t="str">
        <f t="shared" si="1769"/>
        <v>1h 30m</v>
      </c>
      <c r="G4543" t="str">
        <f t="shared" si="1770"/>
        <v>Standard Movie</v>
      </c>
      <c r="H4543">
        <v>65</v>
      </c>
      <c r="I4543" t="str">
        <f t="shared" si="1771"/>
        <v>Very Low</v>
      </c>
      <c r="J4543">
        <v>683</v>
      </c>
      <c r="K4543" t="str">
        <f t="shared" si="1772"/>
        <v>Very Low</v>
      </c>
      <c r="L4543" t="s">
        <v>3201</v>
      </c>
      <c r="M4543">
        <v>1000</v>
      </c>
      <c r="N4543" t="str">
        <f t="shared" si="1773"/>
        <v>Low</v>
      </c>
      <c r="O4543">
        <v>10042266</v>
      </c>
      <c r="P4543" t="str">
        <f t="shared" si="1774"/>
        <v>Average</v>
      </c>
      <c r="Q4543" t="s">
        <v>6103</v>
      </c>
      <c r="R4543" t="str">
        <f t="shared" si="1775"/>
        <v>Drama</v>
      </c>
      <c r="S4543">
        <f t="shared" si="1776"/>
        <v>4</v>
      </c>
      <c r="T4543" t="s">
        <v>13917</v>
      </c>
      <c r="U4543" t="s">
        <v>21526</v>
      </c>
      <c r="V4543">
        <v>23021</v>
      </c>
      <c r="W4543" t="str">
        <f t="shared" si="1777"/>
        <v>Low</v>
      </c>
      <c r="X4543">
        <v>3155</v>
      </c>
      <c r="Y4543" t="str">
        <f t="shared" si="1778"/>
        <v>Low</v>
      </c>
      <c r="Z4543" t="s">
        <v>14978</v>
      </c>
      <c r="AA4543">
        <v>0</v>
      </c>
      <c r="AB4543" t="str">
        <f t="shared" si="1779"/>
        <v>Symbolic Poster</v>
      </c>
      <c r="AC4543" t="s">
        <v>21527</v>
      </c>
      <c r="AD4543" t="s">
        <v>21528</v>
      </c>
      <c r="AE4543">
        <v>220</v>
      </c>
      <c r="AF4543" t="str">
        <f t="shared" si="1780"/>
        <v>Very Low</v>
      </c>
      <c r="AG4543" t="s">
        <v>9</v>
      </c>
      <c r="AH4543" t="s">
        <v>10</v>
      </c>
      <c r="AI4543" t="s">
        <v>11</v>
      </c>
      <c r="AJ4543" t="str">
        <f t="shared" si="1781"/>
        <v>Teen</v>
      </c>
      <c r="AK4543">
        <v>1000000</v>
      </c>
      <c r="AL4543" t="str">
        <f t="shared" si="1782"/>
        <v>Low Budget</v>
      </c>
      <c r="AM4543">
        <v>2005</v>
      </c>
      <c r="AN4543">
        <f t="shared" si="1783"/>
        <v>20</v>
      </c>
      <c r="AO4543" t="str">
        <f t="shared" si="1784"/>
        <v>Old Classic</v>
      </c>
      <c r="AP4543">
        <v>989</v>
      </c>
      <c r="AQ4543" t="str">
        <f t="shared" si="1785"/>
        <v>Very Low</v>
      </c>
      <c r="AR4543">
        <v>5.9</v>
      </c>
      <c r="AS4543" t="str">
        <f t="shared" si="1786"/>
        <v>Below Average</v>
      </c>
      <c r="AT4543">
        <v>2.35</v>
      </c>
      <c r="AU4543" t="str">
        <f t="shared" si="1787"/>
        <v>Cinematic Widescreen</v>
      </c>
      <c r="AV4543">
        <v>816</v>
      </c>
      <c r="AW4543" t="str">
        <f t="shared" si="1788"/>
        <v>Very Low</v>
      </c>
    </row>
    <row r="4544" spans="1:49" x14ac:dyDescent="0.3">
      <c r="A4544" t="s">
        <v>0</v>
      </c>
      <c r="B4544" t="s">
        <v>21529</v>
      </c>
      <c r="C4544">
        <v>107</v>
      </c>
      <c r="D4544" t="str">
        <f t="shared" si="1768"/>
        <v>Low</v>
      </c>
      <c r="E4544">
        <v>99</v>
      </c>
      <c r="F4544" t="str">
        <f t="shared" si="1769"/>
        <v>1h 39m</v>
      </c>
      <c r="G4544" t="str">
        <f t="shared" si="1770"/>
        <v>Standard Movie</v>
      </c>
      <c r="H4544">
        <v>2</v>
      </c>
      <c r="I4544" t="str">
        <f t="shared" si="1771"/>
        <v>Very Low</v>
      </c>
      <c r="J4544">
        <v>3</v>
      </c>
      <c r="K4544" t="str">
        <f t="shared" si="1772"/>
        <v>Very Low</v>
      </c>
      <c r="L4544" t="s">
        <v>21530</v>
      </c>
      <c r="M4544">
        <v>43</v>
      </c>
      <c r="N4544" t="str">
        <f t="shared" si="1773"/>
        <v>Low</v>
      </c>
      <c r="O4544">
        <v>10037390</v>
      </c>
      <c r="P4544" t="str">
        <f t="shared" si="1774"/>
        <v>Average</v>
      </c>
      <c r="Q4544" t="s">
        <v>5635</v>
      </c>
      <c r="R4544" t="str">
        <f t="shared" si="1775"/>
        <v>Action</v>
      </c>
      <c r="S4544">
        <f t="shared" si="1776"/>
        <v>5</v>
      </c>
      <c r="T4544" t="s">
        <v>21531</v>
      </c>
      <c r="U4544" t="s">
        <v>21532</v>
      </c>
      <c r="V4544">
        <v>5442</v>
      </c>
      <c r="W4544" t="str">
        <f t="shared" si="1777"/>
        <v>Very Low</v>
      </c>
      <c r="X4544">
        <v>53</v>
      </c>
      <c r="Y4544" t="str">
        <f t="shared" si="1778"/>
        <v>Very Low</v>
      </c>
      <c r="Z4544" t="s">
        <v>21533</v>
      </c>
      <c r="AA4544">
        <v>0</v>
      </c>
      <c r="AB4544" t="str">
        <f t="shared" si="1779"/>
        <v>Symbolic Poster</v>
      </c>
      <c r="AC4544" t="s">
        <v>21534</v>
      </c>
      <c r="AD4544" t="s">
        <v>21535</v>
      </c>
      <c r="AE4544">
        <v>140</v>
      </c>
      <c r="AF4544" t="str">
        <f t="shared" si="1780"/>
        <v>Very Low</v>
      </c>
      <c r="AG4544" t="s">
        <v>647</v>
      </c>
      <c r="AH4544" t="s">
        <v>648</v>
      </c>
      <c r="AI4544" t="s">
        <v>66</v>
      </c>
      <c r="AJ4544" t="str">
        <f t="shared" si="1781"/>
        <v>Family</v>
      </c>
      <c r="AK4544">
        <v>1000000000</v>
      </c>
      <c r="AL4544" t="str">
        <f t="shared" si="1782"/>
        <v>Very High Budget</v>
      </c>
      <c r="AM4544">
        <v>1999</v>
      </c>
      <c r="AN4544">
        <f t="shared" si="1783"/>
        <v>26</v>
      </c>
      <c r="AO4544" t="str">
        <f t="shared" si="1784"/>
        <v>Old Classic</v>
      </c>
      <c r="AP4544">
        <v>3</v>
      </c>
      <c r="AQ4544" t="str">
        <f t="shared" si="1785"/>
        <v>Very Low</v>
      </c>
      <c r="AR4544">
        <v>6</v>
      </c>
      <c r="AS4544" t="str">
        <f t="shared" si="1786"/>
        <v>Average</v>
      </c>
      <c r="AT4544">
        <v>2.35</v>
      </c>
      <c r="AU4544" t="str">
        <f t="shared" si="1787"/>
        <v>Cinematic Widescreen</v>
      </c>
      <c r="AV4544">
        <v>339</v>
      </c>
      <c r="AW4544" t="str">
        <f t="shared" si="1788"/>
        <v>Very Low</v>
      </c>
    </row>
    <row r="4545" spans="1:49" x14ac:dyDescent="0.3">
      <c r="A4545" t="s">
        <v>0</v>
      </c>
      <c r="B4545" t="s">
        <v>12929</v>
      </c>
      <c r="C4545">
        <v>377</v>
      </c>
      <c r="D4545" t="str">
        <f t="shared" si="1768"/>
        <v>Medium</v>
      </c>
      <c r="E4545">
        <v>112</v>
      </c>
      <c r="F4545" t="str">
        <f t="shared" si="1769"/>
        <v>1h 52m</v>
      </c>
      <c r="G4545" t="str">
        <f t="shared" si="1770"/>
        <v>Standard Movie</v>
      </c>
      <c r="H4545">
        <v>310</v>
      </c>
      <c r="I4545" t="str">
        <f t="shared" si="1771"/>
        <v>Very Low</v>
      </c>
      <c r="J4545">
        <v>616</v>
      </c>
      <c r="K4545" t="str">
        <f t="shared" si="1772"/>
        <v>Very Low</v>
      </c>
      <c r="L4545" t="s">
        <v>682</v>
      </c>
      <c r="M4545">
        <v>33000</v>
      </c>
      <c r="N4545" t="str">
        <f t="shared" si="1773"/>
        <v>Medium</v>
      </c>
      <c r="O4545">
        <v>9701559</v>
      </c>
      <c r="P4545" t="str">
        <f t="shared" si="1774"/>
        <v>Flop</v>
      </c>
      <c r="Q4545" t="s">
        <v>185</v>
      </c>
      <c r="R4545" t="str">
        <f t="shared" si="1775"/>
        <v>Drama</v>
      </c>
      <c r="S4545">
        <f t="shared" si="1776"/>
        <v>2</v>
      </c>
      <c r="T4545" t="s">
        <v>4184</v>
      </c>
      <c r="U4545" t="s">
        <v>21536</v>
      </c>
      <c r="V4545">
        <v>141425</v>
      </c>
      <c r="W4545" t="str">
        <f t="shared" si="1777"/>
        <v>Medium</v>
      </c>
      <c r="X4545">
        <v>35941</v>
      </c>
      <c r="Y4545" t="str">
        <f t="shared" si="1778"/>
        <v>Medium</v>
      </c>
      <c r="Z4545" t="s">
        <v>6672</v>
      </c>
      <c r="AA4545">
        <v>0</v>
      </c>
      <c r="AB4545" t="str">
        <f t="shared" si="1779"/>
        <v>Symbolic Poster</v>
      </c>
      <c r="AC4545" t="s">
        <v>21537</v>
      </c>
      <c r="AD4545" t="s">
        <v>21538</v>
      </c>
      <c r="AE4545">
        <v>283</v>
      </c>
      <c r="AF4545" t="str">
        <f t="shared" si="1780"/>
        <v>Very Low</v>
      </c>
      <c r="AG4545" t="s">
        <v>9</v>
      </c>
      <c r="AH4545" t="s">
        <v>10</v>
      </c>
      <c r="AI4545" t="s">
        <v>556</v>
      </c>
      <c r="AJ4545" t="str">
        <f t="shared" si="1781"/>
        <v>Adult</v>
      </c>
      <c r="AK4545">
        <v>3500000</v>
      </c>
      <c r="AL4545" t="str">
        <f t="shared" si="1782"/>
        <v>Low Budget</v>
      </c>
      <c r="AM4545">
        <v>2010</v>
      </c>
      <c r="AN4545">
        <f t="shared" si="1783"/>
        <v>15</v>
      </c>
      <c r="AO4545" t="str">
        <f t="shared" si="1784"/>
        <v>Modern Classic</v>
      </c>
      <c r="AP4545">
        <v>2000</v>
      </c>
      <c r="AQ4545" t="str">
        <f t="shared" si="1785"/>
        <v>Low</v>
      </c>
      <c r="AR4545">
        <v>7.4</v>
      </c>
      <c r="AS4545" t="str">
        <f t="shared" si="1786"/>
        <v>Good</v>
      </c>
      <c r="AT4545">
        <v>1.66</v>
      </c>
      <c r="AU4545" t="str">
        <f t="shared" si="1787"/>
        <v/>
      </c>
      <c r="AV4545">
        <v>25000</v>
      </c>
      <c r="AW4545" t="str">
        <f t="shared" si="1788"/>
        <v>Medium</v>
      </c>
    </row>
    <row r="4546" spans="1:49" x14ac:dyDescent="0.3">
      <c r="A4546" t="s">
        <v>0</v>
      </c>
      <c r="B4546" t="s">
        <v>21539</v>
      </c>
      <c r="C4546">
        <v>169</v>
      </c>
      <c r="D4546" t="str">
        <f t="shared" si="1768"/>
        <v>Low</v>
      </c>
      <c r="E4546">
        <v>103</v>
      </c>
      <c r="F4546" t="str">
        <f t="shared" si="1769"/>
        <v>1h 43m</v>
      </c>
      <c r="G4546" t="str">
        <f t="shared" si="1770"/>
        <v>Standard Movie</v>
      </c>
      <c r="H4546">
        <v>2</v>
      </c>
      <c r="I4546" t="str">
        <f t="shared" si="1771"/>
        <v>Very Low</v>
      </c>
      <c r="J4546">
        <v>226</v>
      </c>
      <c r="K4546" t="str">
        <f t="shared" si="1772"/>
        <v>Very Low</v>
      </c>
      <c r="L4546" t="s">
        <v>1894</v>
      </c>
      <c r="M4546">
        <v>2000</v>
      </c>
      <c r="N4546" t="str">
        <f t="shared" si="1773"/>
        <v>Low</v>
      </c>
      <c r="O4546">
        <v>9013113</v>
      </c>
      <c r="P4546" t="str">
        <f t="shared" si="1774"/>
        <v>Flop</v>
      </c>
      <c r="Q4546" t="s">
        <v>5354</v>
      </c>
      <c r="R4546" t="str">
        <f t="shared" si="1775"/>
        <v>Adventure</v>
      </c>
      <c r="S4546">
        <f t="shared" si="1776"/>
        <v>3</v>
      </c>
      <c r="T4546" t="s">
        <v>4342</v>
      </c>
      <c r="U4546" t="s">
        <v>21540</v>
      </c>
      <c r="V4546">
        <v>36321</v>
      </c>
      <c r="W4546" t="str">
        <f t="shared" si="1777"/>
        <v>Low</v>
      </c>
      <c r="X4546">
        <v>3192</v>
      </c>
      <c r="Y4546" t="str">
        <f t="shared" si="1778"/>
        <v>Low</v>
      </c>
      <c r="Z4546" t="s">
        <v>21541</v>
      </c>
      <c r="AA4546">
        <v>2</v>
      </c>
      <c r="AB4546" t="str">
        <f t="shared" si="1779"/>
        <v>Duo/Trio Poster</v>
      </c>
      <c r="AC4546" t="s">
        <v>21542</v>
      </c>
      <c r="AD4546" t="s">
        <v>21543</v>
      </c>
      <c r="AE4546">
        <v>230</v>
      </c>
      <c r="AF4546" t="str">
        <f t="shared" si="1780"/>
        <v>Very Low</v>
      </c>
      <c r="AG4546" t="s">
        <v>9</v>
      </c>
      <c r="AH4546" t="s">
        <v>10</v>
      </c>
      <c r="AI4546" t="s">
        <v>556</v>
      </c>
      <c r="AJ4546" t="str">
        <f t="shared" si="1781"/>
        <v>Adult</v>
      </c>
      <c r="AK4546">
        <v>1000000</v>
      </c>
      <c r="AL4546" t="str">
        <f t="shared" si="1782"/>
        <v>Low Budget</v>
      </c>
      <c r="AM4546">
        <v>2005</v>
      </c>
      <c r="AN4546">
        <f t="shared" si="1783"/>
        <v>20</v>
      </c>
      <c r="AO4546" t="str">
        <f t="shared" si="1784"/>
        <v>Old Classic</v>
      </c>
      <c r="AP4546">
        <v>508</v>
      </c>
      <c r="AQ4546" t="str">
        <f t="shared" si="1785"/>
        <v>Very Low</v>
      </c>
      <c r="AR4546">
        <v>7.4</v>
      </c>
      <c r="AS4546" t="str">
        <f t="shared" si="1786"/>
        <v>Good</v>
      </c>
      <c r="AT4546">
        <v>1.85</v>
      </c>
      <c r="AU4546" t="str">
        <f t="shared" si="1787"/>
        <v>HDTV / Widescreen</v>
      </c>
      <c r="AV4546">
        <v>0</v>
      </c>
      <c r="AW4546" t="str">
        <f t="shared" si="1788"/>
        <v>Very Low</v>
      </c>
    </row>
    <row r="4547" spans="1:49" x14ac:dyDescent="0.3">
      <c r="A4547" t="s">
        <v>0</v>
      </c>
      <c r="B4547" t="s">
        <v>10954</v>
      </c>
      <c r="C4547">
        <v>225</v>
      </c>
      <c r="D4547" t="str">
        <f t="shared" ref="D4547:D4610" si="1805">IF(C4547&lt;=50,"Very Low",
IF(C4547&lt;=200,"Low",
IF(C4547&lt;=500,"Medium",
IF(C4547&lt;=1000,"High","Very High"))))</f>
        <v>Medium</v>
      </c>
      <c r="E4547">
        <v>83</v>
      </c>
      <c r="F4547" t="str">
        <f t="shared" ref="F4547:F4610" si="1806">INT(E4547/60) &amp; "h " &amp; MOD(E4547,60) &amp; "m"</f>
        <v>1h 23m</v>
      </c>
      <c r="G4547" t="str">
        <f t="shared" ref="G4547:G4610" si="1807">IF(E4547&lt;60,"Short Film",IF(E4547&lt;90,"Featurette",IF(E4547&lt;=120,"Standard Movie",IF(E4547&lt;=180,"Long Movie","Epic"))))</f>
        <v>Featurette</v>
      </c>
      <c r="H4547">
        <v>19</v>
      </c>
      <c r="I4547" t="str">
        <f t="shared" ref="I4547:I4610" si="1808">IF(H4547&lt;=1000,"Very Low",IF(H4547&lt;=10000,"Low",IF(H4547&lt;=50000,"Medium",IF(H4547&lt;=200000,"High","Very High"))))</f>
        <v>Very Low</v>
      </c>
      <c r="J4547">
        <v>128</v>
      </c>
      <c r="K4547" t="str">
        <f t="shared" ref="K4547:K4610" si="1809">IF(J4547&lt;=1000,"Very Low",IF(J4547&lt;=10000,"Low",IF(J4547&lt;=50000,"Medium",IF(J4547&lt;=200000,"High","Very High"))))</f>
        <v>Very Low</v>
      </c>
      <c r="L4547" t="s">
        <v>21544</v>
      </c>
      <c r="M4547">
        <v>403</v>
      </c>
      <c r="N4547" t="str">
        <f t="shared" ref="N4547:N4610" si="1810">IF(A4547&lt;=1000,"Very Low",
IF(M4547&lt;=10000,"Low",IF(M4547&lt;=50000,"Medium",IF(M4547&lt;=200000,"High","Very High"))))</f>
        <v>Low</v>
      </c>
      <c r="O4547">
        <v>53245055</v>
      </c>
      <c r="P4547" t="str">
        <f t="shared" ref="P4547:P4610" si="1811">IF(AND(O4547&gt;=500000000),"Blockbuster",
IF(AND(O4547&gt;=200000000,O4547&lt;=499999999),"Superhit",
IF(AND(O4547&gt;=50000000,O4547&lt;=199999999),"Hit",
IF(AND(O4547&gt;=10000000,O4547&lt;=49999999),"Average",
IF(AND(O4547&lt;=10000000),"Flop","")))))</f>
        <v>Hit</v>
      </c>
      <c r="Q4547" t="s">
        <v>6374</v>
      </c>
      <c r="R4547" t="str">
        <f t="shared" ref="R4547:R4610" si="1812">LEFT(Q4547, FIND("|",Q4547&amp;"|")-1)</f>
        <v>Horror</v>
      </c>
      <c r="S4547">
        <f t="shared" ref="S4547:S4610" si="1813">LEN(Q4547)-LEN(SUBSTITUTE(Q4547,"|",""))+1</f>
        <v>1</v>
      </c>
      <c r="T4547" t="s">
        <v>21545</v>
      </c>
      <c r="U4547" t="s">
        <v>21546</v>
      </c>
      <c r="V4547">
        <v>30570</v>
      </c>
      <c r="W4547" t="str">
        <f t="shared" ref="W4547:W4610" si="1814">IF(V4547&lt;=10000,"Very Low",IF(V4547&lt;=50000,"Low",IF(V4547&lt;=200000,"Medium",IF(V4547&lt;=500000,"High","Very High"))))</f>
        <v>Low</v>
      </c>
      <c r="X4547">
        <v>988</v>
      </c>
      <c r="Y4547" t="str">
        <f t="shared" ref="Y4547:Y4610" si="1815">IF(X4547&lt;=1000,"Very Low",IF(X4547&lt;=10000,"Low",IF(X4547&lt;=50000,"Medium",IF(X4547&lt;=200000,"High","Very High"))))</f>
        <v>Very Low</v>
      </c>
      <c r="Z4547" t="s">
        <v>10201</v>
      </c>
      <c r="AA4547">
        <v>0</v>
      </c>
      <c r="AB4547" t="str">
        <f t="shared" ref="AB4547:AB4610" si="1816">IF(AA4547=0,"Symbolic Poster",IF(AA4547=1,"Solo Star Poster",IF(AA4547&lt;=3,"Duo/Trio Poster","Ensemble Poster")))</f>
        <v>Symbolic Poster</v>
      </c>
      <c r="AC4547" t="s">
        <v>21547</v>
      </c>
      <c r="AD4547" t="s">
        <v>21548</v>
      </c>
      <c r="AE4547">
        <v>290</v>
      </c>
      <c r="AF4547" t="str">
        <f t="shared" ref="AF4547:AF4610" si="1817">IF(AE4547&lt;=500,"Very Low",IF(AE4547&lt;=2000,"Low",IF(AE4547&lt;=5000,"Medium",IF(AE4547&lt;=15000,"High","Very High"))))</f>
        <v>Very Low</v>
      </c>
      <c r="AG4547" t="s">
        <v>9</v>
      </c>
      <c r="AH4547" t="s">
        <v>10</v>
      </c>
      <c r="AI4547" t="s">
        <v>556</v>
      </c>
      <c r="AJ4547" t="str">
        <f t="shared" ref="AJ4547:AJ4610" si="1818">IF(OR(AI4547="G",AI4547="PG",AI4547="U",AI4547="TV-Y",AI4547="TV-G"),"Family",IF(OR(AI4547="PG-13",AI4547="UA",AI4547="TV-14"),"Teen",IF(OR(AI4547="R",AI4547="NC-17",AI4547="A",AI4547="TV-MA"),"Adult",IF(AI4547="Not Rated","No Rating","Other/Unknown"))))</f>
        <v>Adult</v>
      </c>
      <c r="AK4547">
        <v>1000000</v>
      </c>
      <c r="AL4547" t="str">
        <f t="shared" ref="AL4547:AL4610" si="1819">IF(AK4547&gt;=200000000,"Very High Budget",
IF(AND(AK4547&gt;=100000000,AK4547&lt;=199999999),"High Budget",
IF(AND(AK4547&gt;=30000000,AK4547&lt;=99999999),"Medium Budget",
IF(AK4547&lt;30000000,"Low Budget",""))))</f>
        <v>Low Budget</v>
      </c>
      <c r="AM4547">
        <v>2012</v>
      </c>
      <c r="AN4547">
        <f t="shared" ref="AN4547:AN4610" si="1820">$AY$20-AM4547</f>
        <v>13</v>
      </c>
      <c r="AO4547" t="str">
        <f t="shared" ref="AO4547:AO4610" si="1821">IF(AN4547&lt;=5,"Recent",IF(AND(AN4547&gt;=6,AN4547&lt;=15),"Modern Classic",IF(AN4547&gt;15,"Old Classic","")))</f>
        <v>Modern Classic</v>
      </c>
      <c r="AP4547">
        <v>169</v>
      </c>
      <c r="AQ4547" t="str">
        <f t="shared" ref="AQ4547:AQ4610" si="1822">IF(AP4547&lt;=1000,"Very Low",IF(AP4547&lt;=10000,"Low",IF(AP4547&lt;=50000,"Medium",IF(AP4547&lt;=200000,"High","Very High"))))</f>
        <v>Very Low</v>
      </c>
      <c r="AR4547">
        <v>4.2</v>
      </c>
      <c r="AS4547" t="str">
        <f t="shared" ref="AS4547:AS4610" si="1823">IF(AND(AR4547&gt;=9,AR4547&lt;=10),"Master Piece",
IF(AND(AR4547&gt;=8,AR4547&lt;9),"Excellent",
IF(AND(AR4547&gt;=7,AR4547&lt;8),"Good",
IF(AND(AR4547&gt;=6,AR4547&lt;7),"Average",
IF(AND(AR4547&gt;=5,AR4547&lt;6),"Below Average",
IF(AND(AR4547&gt;=4,AR4547&lt;5),"Poor",
IF(AND(AR4547&gt;=3,AR4547&lt;4),"Very Poor",
IF(AND(AR4547&gt;=0,AR4547&lt;3),"Terrible",""))))))))</f>
        <v>Poor</v>
      </c>
      <c r="AT4547">
        <v>1.85</v>
      </c>
      <c r="AU4547" t="str">
        <f t="shared" ref="AU4547:AU4610" si="1824">IF(AND(AT4547&gt;=1.3,AT4547&lt;=1.4),"Classic",IF(AND(AT4547&gt;=1.7,AT4547&lt;=1.9),"HDTV / Widescreen",IF(AND(AT4547&gt;=2.2,AT4547&lt;=2.4),"Cinematic Widescreen",IF(AND(AT4547&gt;=1.4,AT4547&lt;=1.6),"Standard Academy",IF(AT4547&gt;=2.4,"Ultra Widescreen","")))))</f>
        <v>HDTV / Widescreen</v>
      </c>
      <c r="AV4547">
        <v>12000</v>
      </c>
      <c r="AW4547" t="str">
        <f t="shared" ref="AW4547:AW4610" si="1825">IF(AV4547&lt;=1000,"Very Low",IF(AV4547&lt;=10000,"Low",IF(AV4547&lt;=50000,"Medium",IF(AV4547&lt;=200000,"High","Very High"))))</f>
        <v>Medium</v>
      </c>
    </row>
    <row r="4548" spans="1:49" x14ac:dyDescent="0.3">
      <c r="A4548" t="s">
        <v>0</v>
      </c>
      <c r="B4548" t="s">
        <v>21549</v>
      </c>
      <c r="C4548">
        <v>101</v>
      </c>
      <c r="D4548" t="str">
        <f t="shared" si="1805"/>
        <v>Low</v>
      </c>
      <c r="E4548">
        <v>109</v>
      </c>
      <c r="F4548" t="str">
        <f t="shared" si="1806"/>
        <v>1h 49m</v>
      </c>
      <c r="G4548" t="str">
        <f t="shared" si="1807"/>
        <v>Standard Movie</v>
      </c>
      <c r="H4548">
        <v>199</v>
      </c>
      <c r="I4548" t="str">
        <f t="shared" si="1808"/>
        <v>Very Low</v>
      </c>
      <c r="J4548">
        <v>44</v>
      </c>
      <c r="K4548" t="str">
        <f t="shared" si="1809"/>
        <v>Very Low</v>
      </c>
      <c r="L4548" t="s">
        <v>21550</v>
      </c>
      <c r="M4548">
        <v>503</v>
      </c>
      <c r="N4548" t="str">
        <f t="shared" si="1810"/>
        <v>Low</v>
      </c>
      <c r="O4548">
        <v>9000000</v>
      </c>
      <c r="P4548" t="str">
        <f t="shared" si="1811"/>
        <v>Flop</v>
      </c>
      <c r="Q4548" t="s">
        <v>5481</v>
      </c>
      <c r="R4548" t="str">
        <f t="shared" si="1812"/>
        <v>Comedy</v>
      </c>
      <c r="S4548">
        <f t="shared" si="1813"/>
        <v>3</v>
      </c>
      <c r="T4548" t="s">
        <v>2681</v>
      </c>
      <c r="U4548" t="s">
        <v>21551</v>
      </c>
      <c r="V4548">
        <v>7584</v>
      </c>
      <c r="W4548" t="str">
        <f t="shared" si="1814"/>
        <v>Very Low</v>
      </c>
      <c r="X4548">
        <v>731</v>
      </c>
      <c r="Y4548" t="str">
        <f t="shared" si="1815"/>
        <v>Very Low</v>
      </c>
      <c r="Z4548" t="s">
        <v>21552</v>
      </c>
      <c r="AA4548">
        <v>8</v>
      </c>
      <c r="AB4548" t="str">
        <f t="shared" si="1816"/>
        <v>Ensemble Poster</v>
      </c>
      <c r="AC4548" t="s">
        <v>21553</v>
      </c>
      <c r="AD4548" t="s">
        <v>21554</v>
      </c>
      <c r="AE4548">
        <v>137</v>
      </c>
      <c r="AF4548" t="str">
        <f t="shared" si="1817"/>
        <v>Very Low</v>
      </c>
      <c r="AG4548" t="s">
        <v>9</v>
      </c>
      <c r="AH4548" t="s">
        <v>10</v>
      </c>
      <c r="AI4548" t="s">
        <v>7305</v>
      </c>
      <c r="AJ4548" t="str">
        <f t="shared" si="1818"/>
        <v>Other/Unknown</v>
      </c>
      <c r="AK4548">
        <v>900000</v>
      </c>
      <c r="AL4548" t="str">
        <f t="shared" si="1819"/>
        <v>Low Budget</v>
      </c>
      <c r="AM4548">
        <v>1970</v>
      </c>
      <c r="AN4548">
        <f t="shared" si="1820"/>
        <v>55</v>
      </c>
      <c r="AO4548" t="str">
        <f t="shared" si="1821"/>
        <v>Old Classic</v>
      </c>
      <c r="AP4548">
        <v>46</v>
      </c>
      <c r="AQ4548" t="str">
        <f t="shared" si="1822"/>
        <v>Very Low</v>
      </c>
      <c r="AR4548">
        <v>6.2</v>
      </c>
      <c r="AS4548" t="str">
        <f t="shared" si="1823"/>
        <v>Average</v>
      </c>
      <c r="AT4548">
        <v>2.35</v>
      </c>
      <c r="AU4548" t="str">
        <f t="shared" si="1824"/>
        <v>Cinematic Widescreen</v>
      </c>
      <c r="AV4548">
        <v>0</v>
      </c>
      <c r="AW4548" t="str">
        <f t="shared" si="1825"/>
        <v>Very Low</v>
      </c>
    </row>
    <row r="4549" spans="1:49" x14ac:dyDescent="0.3">
      <c r="A4549" t="s">
        <v>718</v>
      </c>
      <c r="B4549" t="s">
        <v>21555</v>
      </c>
      <c r="C4549">
        <v>39</v>
      </c>
      <c r="D4549" t="str">
        <f t="shared" si="1805"/>
        <v>Very Low</v>
      </c>
      <c r="E4549">
        <v>89</v>
      </c>
      <c r="F4549" t="str">
        <f t="shared" si="1806"/>
        <v>1h 29m</v>
      </c>
      <c r="G4549" t="str">
        <f t="shared" si="1807"/>
        <v>Featurette</v>
      </c>
      <c r="H4549">
        <v>0</v>
      </c>
      <c r="I4549" t="str">
        <f t="shared" si="1808"/>
        <v>Very Low</v>
      </c>
      <c r="J4549">
        <v>102</v>
      </c>
      <c r="K4549" t="str">
        <f t="shared" si="1809"/>
        <v>Very Low</v>
      </c>
      <c r="L4549" t="s">
        <v>21556</v>
      </c>
      <c r="M4549">
        <v>356</v>
      </c>
      <c r="N4549" t="str">
        <f t="shared" si="1810"/>
        <v>Low</v>
      </c>
      <c r="O4549">
        <f>O4548</f>
        <v>9000000</v>
      </c>
      <c r="P4549" t="str">
        <f t="shared" si="1811"/>
        <v>Flop</v>
      </c>
      <c r="Q4549" t="s">
        <v>4013</v>
      </c>
      <c r="R4549" t="str">
        <f t="shared" si="1812"/>
        <v>Drama</v>
      </c>
      <c r="S4549">
        <f t="shared" si="1813"/>
        <v>3</v>
      </c>
      <c r="T4549" t="s">
        <v>21557</v>
      </c>
      <c r="U4549" t="s">
        <v>21558</v>
      </c>
      <c r="V4549">
        <v>2636</v>
      </c>
      <c r="W4549" t="str">
        <f t="shared" si="1814"/>
        <v>Very Low</v>
      </c>
      <c r="X4549">
        <v>831</v>
      </c>
      <c r="Y4549" t="str">
        <f t="shared" si="1815"/>
        <v>Very Low</v>
      </c>
      <c r="Z4549" t="s">
        <v>21559</v>
      </c>
      <c r="AA4549">
        <v>1</v>
      </c>
      <c r="AB4549" t="str">
        <f t="shared" si="1816"/>
        <v>Solo Star Poster</v>
      </c>
      <c r="AC4549" t="s">
        <v>21560</v>
      </c>
      <c r="AD4549" t="s">
        <v>21561</v>
      </c>
      <c r="AE4549">
        <v>36</v>
      </c>
      <c r="AF4549" t="str">
        <f t="shared" si="1817"/>
        <v>Very Low</v>
      </c>
      <c r="AG4549" t="s">
        <v>9</v>
      </c>
      <c r="AH4549" t="s">
        <v>10</v>
      </c>
      <c r="AI4549" t="str">
        <f>AI4548</f>
        <v>X</v>
      </c>
      <c r="AJ4549" t="str">
        <f t="shared" si="1818"/>
        <v>Other/Unknown</v>
      </c>
      <c r="AK4549">
        <v>1000000</v>
      </c>
      <c r="AL4549" t="str">
        <f t="shared" si="1819"/>
        <v>Low Budget</v>
      </c>
      <c r="AM4549">
        <v>1956</v>
      </c>
      <c r="AN4549">
        <f t="shared" si="1820"/>
        <v>69</v>
      </c>
      <c r="AO4549" t="str">
        <f t="shared" si="1821"/>
        <v>Old Classic</v>
      </c>
      <c r="AP4549">
        <v>110</v>
      </c>
      <c r="AQ4549" t="str">
        <f t="shared" si="1822"/>
        <v>Very Low</v>
      </c>
      <c r="AR4549">
        <v>6.2</v>
      </c>
      <c r="AS4549" t="str">
        <f t="shared" si="1823"/>
        <v>Average</v>
      </c>
      <c r="AT4549">
        <v>2.35</v>
      </c>
      <c r="AU4549" t="str">
        <f t="shared" si="1824"/>
        <v>Cinematic Widescreen</v>
      </c>
      <c r="AV4549">
        <v>365</v>
      </c>
      <c r="AW4549" t="str">
        <f t="shared" si="1825"/>
        <v>Very Low</v>
      </c>
    </row>
    <row r="4550" spans="1:49" x14ac:dyDescent="0.3">
      <c r="A4550" t="s">
        <v>0</v>
      </c>
      <c r="B4550" t="s">
        <v>13485</v>
      </c>
      <c r="C4550">
        <v>372</v>
      </c>
      <c r="D4550" t="str">
        <f t="shared" si="1805"/>
        <v>Medium</v>
      </c>
      <c r="E4550">
        <v>96</v>
      </c>
      <c r="F4550" t="str">
        <f t="shared" si="1806"/>
        <v>1h 36m</v>
      </c>
      <c r="G4550" t="str">
        <f t="shared" si="1807"/>
        <v>Standard Movie</v>
      </c>
      <c r="H4550">
        <v>49</v>
      </c>
      <c r="I4550" t="str">
        <f t="shared" si="1808"/>
        <v>Very Low</v>
      </c>
      <c r="J4550">
        <f>J4549</f>
        <v>102</v>
      </c>
      <c r="K4550" t="str">
        <f t="shared" si="1809"/>
        <v>Very Low</v>
      </c>
      <c r="L4550" t="s">
        <v>21562</v>
      </c>
      <c r="M4550">
        <v>861</v>
      </c>
      <c r="N4550" t="str">
        <f t="shared" si="1810"/>
        <v>Low</v>
      </c>
      <c r="O4550">
        <v>23808111</v>
      </c>
      <c r="P4550" t="str">
        <f t="shared" si="1811"/>
        <v>Average</v>
      </c>
      <c r="Q4550" t="s">
        <v>39</v>
      </c>
      <c r="R4550" t="str">
        <f t="shared" si="1812"/>
        <v>Documentary</v>
      </c>
      <c r="S4550">
        <f t="shared" si="1813"/>
        <v>1</v>
      </c>
      <c r="T4550" t="s">
        <v>3285</v>
      </c>
      <c r="U4550" t="s">
        <v>21563</v>
      </c>
      <c r="V4550">
        <v>67654</v>
      </c>
      <c r="W4550" t="str">
        <f t="shared" si="1814"/>
        <v>Medium</v>
      </c>
      <c r="X4550">
        <v>929</v>
      </c>
      <c r="Y4550" t="str">
        <f t="shared" si="1815"/>
        <v>Very Low</v>
      </c>
      <c r="Z4550" t="str">
        <f>Z4549</f>
        <v>Debra Paget</v>
      </c>
      <c r="AA4550">
        <v>0</v>
      </c>
      <c r="AB4550" t="str">
        <f t="shared" si="1816"/>
        <v>Symbolic Poster</v>
      </c>
      <c r="AC4550" t="s">
        <v>21564</v>
      </c>
      <c r="AD4550" t="s">
        <v>21565</v>
      </c>
      <c r="AE4550">
        <v>504</v>
      </c>
      <c r="AF4550" t="str">
        <f t="shared" si="1817"/>
        <v>Low</v>
      </c>
      <c r="AG4550" t="s">
        <v>9</v>
      </c>
      <c r="AH4550" t="s">
        <v>10</v>
      </c>
      <c r="AI4550" t="s">
        <v>66</v>
      </c>
      <c r="AJ4550" t="str">
        <f t="shared" si="1818"/>
        <v>Family</v>
      </c>
      <c r="AK4550">
        <f>AK4549</f>
        <v>1000000</v>
      </c>
      <c r="AL4550" t="str">
        <f t="shared" si="1819"/>
        <v>Low Budget</v>
      </c>
      <c r="AM4550">
        <v>2006</v>
      </c>
      <c r="AN4550">
        <f t="shared" si="1820"/>
        <v>19</v>
      </c>
      <c r="AO4550" t="str">
        <f t="shared" si="1821"/>
        <v>Old Classic</v>
      </c>
      <c r="AP4550">
        <v>68</v>
      </c>
      <c r="AQ4550" t="str">
        <f t="shared" si="1822"/>
        <v>Very Low</v>
      </c>
      <c r="AR4550">
        <v>7.5</v>
      </c>
      <c r="AS4550" t="str">
        <f t="shared" si="1823"/>
        <v>Good</v>
      </c>
      <c r="AT4550">
        <v>1.85</v>
      </c>
      <c r="AU4550" t="str">
        <f t="shared" si="1824"/>
        <v>HDTV / Widescreen</v>
      </c>
      <c r="AV4550">
        <v>0</v>
      </c>
      <c r="AW4550" t="str">
        <f t="shared" si="1825"/>
        <v>Very Low</v>
      </c>
    </row>
    <row r="4551" spans="1:49" x14ac:dyDescent="0.3">
      <c r="A4551" t="s">
        <v>718</v>
      </c>
      <c r="B4551" t="s">
        <v>21566</v>
      </c>
      <c r="C4551">
        <v>40</v>
      </c>
      <c r="D4551" t="str">
        <f t="shared" si="1805"/>
        <v>Very Low</v>
      </c>
      <c r="E4551">
        <v>109</v>
      </c>
      <c r="F4551" t="str">
        <f t="shared" si="1806"/>
        <v>1h 49m</v>
      </c>
      <c r="G4551" t="str">
        <f t="shared" si="1807"/>
        <v>Standard Movie</v>
      </c>
      <c r="H4551">
        <v>23</v>
      </c>
      <c r="I4551" t="str">
        <f t="shared" si="1808"/>
        <v>Very Low</v>
      </c>
      <c r="J4551">
        <v>88</v>
      </c>
      <c r="K4551" t="str">
        <f t="shared" si="1809"/>
        <v>Very Low</v>
      </c>
      <c r="L4551" t="s">
        <v>21567</v>
      </c>
      <c r="M4551">
        <v>183</v>
      </c>
      <c r="N4551" t="str">
        <f t="shared" si="1810"/>
        <v>Low</v>
      </c>
      <c r="O4551">
        <f>O4550</f>
        <v>23808111</v>
      </c>
      <c r="P4551" t="str">
        <f t="shared" si="1811"/>
        <v>Average</v>
      </c>
      <c r="Q4551" t="s">
        <v>21568</v>
      </c>
      <c r="R4551" t="str">
        <f t="shared" si="1812"/>
        <v>Action</v>
      </c>
      <c r="S4551">
        <f t="shared" si="1813"/>
        <v>4</v>
      </c>
      <c r="T4551" t="s">
        <v>21569</v>
      </c>
      <c r="U4551" t="s">
        <v>21570</v>
      </c>
      <c r="V4551">
        <v>7346</v>
      </c>
      <c r="W4551" t="str">
        <f t="shared" si="1814"/>
        <v>Very Low</v>
      </c>
      <c r="X4551">
        <v>510</v>
      </c>
      <c r="Y4551" t="str">
        <f t="shared" si="1815"/>
        <v>Very Low</v>
      </c>
      <c r="Z4551" t="s">
        <v>21571</v>
      </c>
      <c r="AA4551">
        <v>0</v>
      </c>
      <c r="AB4551" t="str">
        <f t="shared" si="1816"/>
        <v>Symbolic Poster</v>
      </c>
      <c r="AC4551" t="s">
        <v>21572</v>
      </c>
      <c r="AD4551" t="s">
        <v>21573</v>
      </c>
      <c r="AE4551">
        <v>69</v>
      </c>
      <c r="AF4551" t="str">
        <f t="shared" si="1817"/>
        <v>Very Low</v>
      </c>
      <c r="AG4551" t="s">
        <v>9</v>
      </c>
      <c r="AH4551" t="s">
        <v>10</v>
      </c>
      <c r="AI4551" t="s">
        <v>6007</v>
      </c>
      <c r="AJ4551" t="str">
        <f t="shared" si="1818"/>
        <v>Other/Unknown</v>
      </c>
      <c r="AK4551">
        <v>1000000</v>
      </c>
      <c r="AL4551" t="str">
        <f t="shared" si="1819"/>
        <v>Low Budget</v>
      </c>
      <c r="AM4551">
        <v>1949</v>
      </c>
      <c r="AN4551">
        <f t="shared" si="1820"/>
        <v>76</v>
      </c>
      <c r="AO4551" t="str">
        <f t="shared" si="1821"/>
        <v>Old Classic</v>
      </c>
      <c r="AP4551">
        <v>102</v>
      </c>
      <c r="AQ4551" t="str">
        <f t="shared" si="1822"/>
        <v>Very Low</v>
      </c>
      <c r="AR4551">
        <v>7.2</v>
      </c>
      <c r="AS4551" t="str">
        <f t="shared" si="1823"/>
        <v>Good</v>
      </c>
      <c r="AT4551">
        <v>1.37</v>
      </c>
      <c r="AU4551" t="str">
        <f t="shared" si="1824"/>
        <v>Classic</v>
      </c>
      <c r="AV4551">
        <v>624</v>
      </c>
      <c r="AW4551" t="str">
        <f t="shared" si="1825"/>
        <v>Very Low</v>
      </c>
    </row>
    <row r="4552" spans="1:49" x14ac:dyDescent="0.3">
      <c r="A4552" t="s">
        <v>0</v>
      </c>
      <c r="B4552" t="s">
        <v>458</v>
      </c>
      <c r="C4552">
        <v>129</v>
      </c>
      <c r="D4552" t="str">
        <f t="shared" si="1805"/>
        <v>Low</v>
      </c>
      <c r="E4552">
        <v>122</v>
      </c>
      <c r="F4552" t="str">
        <f t="shared" si="1806"/>
        <v>2h 2m</v>
      </c>
      <c r="G4552" t="str">
        <f t="shared" si="1807"/>
        <v>Long Movie</v>
      </c>
      <c r="H4552">
        <v>17000</v>
      </c>
      <c r="I4552" t="str">
        <f t="shared" si="1808"/>
        <v>Medium</v>
      </c>
      <c r="J4552">
        <v>184</v>
      </c>
      <c r="K4552" t="str">
        <f t="shared" si="1809"/>
        <v>Very Low</v>
      </c>
      <c r="L4552" t="s">
        <v>21574</v>
      </c>
      <c r="M4552">
        <v>543</v>
      </c>
      <c r="N4552" t="str">
        <f t="shared" si="1810"/>
        <v>Low</v>
      </c>
      <c r="O4552">
        <v>5355376</v>
      </c>
      <c r="P4552" t="str">
        <f t="shared" si="1811"/>
        <v>Flop</v>
      </c>
      <c r="Q4552" t="s">
        <v>21575</v>
      </c>
      <c r="R4552" t="str">
        <f t="shared" si="1812"/>
        <v>Biography</v>
      </c>
      <c r="S4552">
        <f t="shared" si="1813"/>
        <v>3</v>
      </c>
      <c r="T4552" t="s">
        <v>21576</v>
      </c>
      <c r="U4552" t="s">
        <v>21577</v>
      </c>
      <c r="V4552">
        <v>9638</v>
      </c>
      <c r="W4552" t="str">
        <f t="shared" si="1814"/>
        <v>Very Low</v>
      </c>
      <c r="X4552">
        <v>1218</v>
      </c>
      <c r="Y4552" t="str">
        <f t="shared" si="1815"/>
        <v>Low</v>
      </c>
      <c r="Z4552" t="s">
        <v>21578</v>
      </c>
      <c r="AA4552">
        <v>0</v>
      </c>
      <c r="AB4552" t="str">
        <f t="shared" si="1816"/>
        <v>Symbolic Poster</v>
      </c>
      <c r="AC4552" t="s">
        <v>21579</v>
      </c>
      <c r="AD4552" t="s">
        <v>21580</v>
      </c>
      <c r="AE4552">
        <v>67</v>
      </c>
      <c r="AF4552" t="str">
        <f t="shared" si="1817"/>
        <v>Very Low</v>
      </c>
      <c r="AG4552" t="s">
        <v>9</v>
      </c>
      <c r="AH4552" t="s">
        <v>10</v>
      </c>
      <c r="AI4552" t="s">
        <v>11</v>
      </c>
      <c r="AJ4552" t="str">
        <f t="shared" si="1818"/>
        <v>Teen</v>
      </c>
      <c r="AK4552">
        <f>AK4551</f>
        <v>1000000</v>
      </c>
      <c r="AL4552" t="str">
        <f t="shared" si="1819"/>
        <v>Low Budget</v>
      </c>
      <c r="AM4552">
        <v>2008</v>
      </c>
      <c r="AN4552">
        <f t="shared" si="1820"/>
        <v>17</v>
      </c>
      <c r="AO4552" t="str">
        <f t="shared" si="1821"/>
        <v>Old Classic</v>
      </c>
      <c r="AP4552">
        <v>426</v>
      </c>
      <c r="AQ4552" t="str">
        <f t="shared" si="1822"/>
        <v>Very Low</v>
      </c>
      <c r="AR4552">
        <v>7.2</v>
      </c>
      <c r="AS4552" t="str">
        <f t="shared" si="1823"/>
        <v>Good</v>
      </c>
      <c r="AT4552">
        <v>1.85</v>
      </c>
      <c r="AU4552" t="str">
        <f t="shared" si="1824"/>
        <v>HDTV / Widescreen</v>
      </c>
      <c r="AV4552">
        <v>0</v>
      </c>
      <c r="AW4552" t="str">
        <f t="shared" si="1825"/>
        <v>Very Low</v>
      </c>
    </row>
    <row r="4553" spans="1:49" x14ac:dyDescent="0.3">
      <c r="A4553" t="s">
        <v>0</v>
      </c>
      <c r="B4553" t="s">
        <v>16310</v>
      </c>
      <c r="C4553">
        <v>285</v>
      </c>
      <c r="D4553" t="str">
        <f t="shared" si="1805"/>
        <v>Medium</v>
      </c>
      <c r="E4553">
        <v>100</v>
      </c>
      <c r="F4553" t="str">
        <f t="shared" si="1806"/>
        <v>1h 40m</v>
      </c>
      <c r="G4553" t="str">
        <f t="shared" si="1807"/>
        <v>Standard Movie</v>
      </c>
      <c r="H4553">
        <v>0</v>
      </c>
      <c r="I4553" t="str">
        <f t="shared" si="1808"/>
        <v>Very Low</v>
      </c>
      <c r="J4553">
        <v>389</v>
      </c>
      <c r="K4553" t="str">
        <f t="shared" si="1809"/>
        <v>Very Low</v>
      </c>
      <c r="L4553" t="s">
        <v>979</v>
      </c>
      <c r="M4553">
        <v>640</v>
      </c>
      <c r="N4553" t="str">
        <f t="shared" si="1810"/>
        <v>Low</v>
      </c>
      <c r="O4553">
        <v>7186670</v>
      </c>
      <c r="P4553" t="str">
        <f t="shared" si="1811"/>
        <v>Flop</v>
      </c>
      <c r="Q4553" t="s">
        <v>17671</v>
      </c>
      <c r="R4553" t="str">
        <f t="shared" si="1812"/>
        <v>Adventure</v>
      </c>
      <c r="S4553">
        <f t="shared" si="1813"/>
        <v>2</v>
      </c>
      <c r="T4553" t="s">
        <v>45</v>
      </c>
      <c r="U4553" t="s">
        <v>21581</v>
      </c>
      <c r="V4553">
        <v>21468</v>
      </c>
      <c r="W4553" t="str">
        <f t="shared" si="1814"/>
        <v>Low</v>
      </c>
      <c r="X4553">
        <v>2082</v>
      </c>
      <c r="Y4553" t="str">
        <f t="shared" si="1815"/>
        <v>Low</v>
      </c>
      <c r="Z4553" t="s">
        <v>21582</v>
      </c>
      <c r="AA4553">
        <v>0</v>
      </c>
      <c r="AB4553" t="str">
        <f t="shared" si="1816"/>
        <v>Symbolic Poster</v>
      </c>
      <c r="AC4553" t="s">
        <v>21583</v>
      </c>
      <c r="AD4553" t="s">
        <v>21584</v>
      </c>
      <c r="AE4553">
        <v>164</v>
      </c>
      <c r="AF4553" t="str">
        <f t="shared" si="1817"/>
        <v>Very Low</v>
      </c>
      <c r="AG4553" t="s">
        <v>9</v>
      </c>
      <c r="AH4553" t="s">
        <v>10</v>
      </c>
      <c r="AI4553" t="s">
        <v>556</v>
      </c>
      <c r="AJ4553" t="str">
        <f t="shared" si="1818"/>
        <v>Adult</v>
      </c>
      <c r="AK4553">
        <v>6000000</v>
      </c>
      <c r="AL4553" t="str">
        <f t="shared" si="1819"/>
        <v>Low Budget</v>
      </c>
      <c r="AM4553">
        <v>2013</v>
      </c>
      <c r="AN4553">
        <f t="shared" si="1820"/>
        <v>12</v>
      </c>
      <c r="AO4553" t="str">
        <f t="shared" si="1821"/>
        <v>Modern Classic</v>
      </c>
      <c r="AP4553">
        <v>550</v>
      </c>
      <c r="AQ4553" t="str">
        <f t="shared" si="1822"/>
        <v>Very Low</v>
      </c>
      <c r="AR4553">
        <v>5.4</v>
      </c>
      <c r="AS4553" t="str">
        <f t="shared" si="1823"/>
        <v>Below Average</v>
      </c>
      <c r="AT4553">
        <v>2.35</v>
      </c>
      <c r="AU4553" t="str">
        <f t="shared" si="1824"/>
        <v>Cinematic Widescreen</v>
      </c>
      <c r="AV4553">
        <v>12000</v>
      </c>
      <c r="AW4553" t="str">
        <f t="shared" si="1825"/>
        <v>Medium</v>
      </c>
    </row>
    <row r="4554" spans="1:49" x14ac:dyDescent="0.3">
      <c r="A4554" t="s">
        <v>0</v>
      </c>
      <c r="B4554" t="s">
        <v>21585</v>
      </c>
      <c r="C4554">
        <v>29</v>
      </c>
      <c r="D4554" t="str">
        <f t="shared" si="1805"/>
        <v>Very Low</v>
      </c>
      <c r="E4554">
        <v>109</v>
      </c>
      <c r="F4554" t="str">
        <f t="shared" si="1806"/>
        <v>1h 49m</v>
      </c>
      <c r="G4554" t="str">
        <f t="shared" si="1807"/>
        <v>Standard Movie</v>
      </c>
      <c r="H4554">
        <v>0</v>
      </c>
      <c r="I4554" t="str">
        <f t="shared" si="1808"/>
        <v>Very Low</v>
      </c>
      <c r="J4554">
        <v>30</v>
      </c>
      <c r="K4554" t="str">
        <f t="shared" si="1809"/>
        <v>Very Low</v>
      </c>
      <c r="L4554" t="s">
        <v>21586</v>
      </c>
      <c r="M4554">
        <v>202</v>
      </c>
      <c r="N4554" t="str">
        <f t="shared" si="1810"/>
        <v>Low</v>
      </c>
      <c r="O4554">
        <f>O4553</f>
        <v>7186670</v>
      </c>
      <c r="P4554" t="str">
        <f t="shared" si="1811"/>
        <v>Flop</v>
      </c>
      <c r="Q4554" t="s">
        <v>12715</v>
      </c>
      <c r="R4554" t="str">
        <f t="shared" si="1812"/>
        <v>Drama</v>
      </c>
      <c r="S4554">
        <f t="shared" si="1813"/>
        <v>3</v>
      </c>
      <c r="T4554" t="s">
        <v>11920</v>
      </c>
      <c r="U4554" t="s">
        <v>21587</v>
      </c>
      <c r="V4554">
        <v>162</v>
      </c>
      <c r="W4554" t="str">
        <f t="shared" si="1814"/>
        <v>Very Low</v>
      </c>
      <c r="X4554">
        <v>283</v>
      </c>
      <c r="Y4554" t="str">
        <f t="shared" si="1815"/>
        <v>Very Low</v>
      </c>
      <c r="Z4554" t="s">
        <v>21588</v>
      </c>
      <c r="AA4554">
        <v>0</v>
      </c>
      <c r="AB4554" t="str">
        <f t="shared" si="1816"/>
        <v>Symbolic Poster</v>
      </c>
      <c r="AC4554" t="s">
        <v>21589</v>
      </c>
      <c r="AD4554" t="s">
        <v>21590</v>
      </c>
      <c r="AE4554">
        <v>5</v>
      </c>
      <c r="AF4554" t="str">
        <f t="shared" si="1817"/>
        <v>Very Low</v>
      </c>
      <c r="AG4554" t="s">
        <v>9</v>
      </c>
      <c r="AH4554" t="s">
        <v>28</v>
      </c>
      <c r="AI4554" t="str">
        <f>AI4553</f>
        <v>R</v>
      </c>
      <c r="AJ4554" t="str">
        <f t="shared" si="1818"/>
        <v>Adult</v>
      </c>
      <c r="AK4554">
        <v>1100000</v>
      </c>
      <c r="AL4554" t="str">
        <f t="shared" si="1819"/>
        <v>Low Budget</v>
      </c>
      <c r="AM4554">
        <v>2015</v>
      </c>
      <c r="AN4554">
        <f t="shared" si="1820"/>
        <v>10</v>
      </c>
      <c r="AO4554" t="str">
        <f t="shared" si="1821"/>
        <v>Modern Classic</v>
      </c>
      <c r="AP4554">
        <v>47</v>
      </c>
      <c r="AQ4554" t="str">
        <f t="shared" si="1822"/>
        <v>Very Low</v>
      </c>
      <c r="AR4554">
        <v>7</v>
      </c>
      <c r="AS4554" t="str">
        <f t="shared" si="1823"/>
        <v>Good</v>
      </c>
      <c r="AT4554">
        <v>1.85</v>
      </c>
      <c r="AU4554" t="str">
        <f t="shared" si="1824"/>
        <v>HDTV / Widescreen</v>
      </c>
      <c r="AV4554">
        <v>75</v>
      </c>
      <c r="AW4554" t="str">
        <f t="shared" si="1825"/>
        <v>Very Low</v>
      </c>
    </row>
    <row r="4555" spans="1:49" x14ac:dyDescent="0.3">
      <c r="A4555" t="s">
        <v>0</v>
      </c>
      <c r="B4555" t="s">
        <v>21591</v>
      </c>
      <c r="C4555">
        <v>337</v>
      </c>
      <c r="D4555" t="str">
        <f t="shared" si="1805"/>
        <v>Medium</v>
      </c>
      <c r="E4555">
        <v>95</v>
      </c>
      <c r="F4555" t="str">
        <f t="shared" si="1806"/>
        <v>1h 35m</v>
      </c>
      <c r="G4555" t="str">
        <f t="shared" si="1807"/>
        <v>Standard Movie</v>
      </c>
      <c r="H4555">
        <v>20</v>
      </c>
      <c r="I4555" t="str">
        <f t="shared" si="1808"/>
        <v>Very Low</v>
      </c>
      <c r="J4555">
        <v>365</v>
      </c>
      <c r="K4555" t="str">
        <f t="shared" si="1809"/>
        <v>Very Low</v>
      </c>
      <c r="L4555" t="s">
        <v>3054</v>
      </c>
      <c r="M4555">
        <v>422</v>
      </c>
      <c r="N4555" t="str">
        <f t="shared" si="1810"/>
        <v>Low</v>
      </c>
      <c r="O4555">
        <v>5997134</v>
      </c>
      <c r="P4555" t="str">
        <f t="shared" si="1811"/>
        <v>Flop</v>
      </c>
      <c r="Q4555" t="s">
        <v>4993</v>
      </c>
      <c r="R4555" t="str">
        <f t="shared" si="1812"/>
        <v>Biography</v>
      </c>
      <c r="S4555">
        <f t="shared" si="1813"/>
        <v>4</v>
      </c>
      <c r="T4555" t="s">
        <v>11538</v>
      </c>
      <c r="U4555" t="s">
        <v>21592</v>
      </c>
      <c r="V4555">
        <v>36381</v>
      </c>
      <c r="W4555" t="str">
        <f t="shared" si="1814"/>
        <v>Low</v>
      </c>
      <c r="X4555">
        <v>1899</v>
      </c>
      <c r="Y4555" t="str">
        <f t="shared" si="1815"/>
        <v>Low</v>
      </c>
      <c r="Z4555" t="s">
        <v>21593</v>
      </c>
      <c r="AA4555">
        <v>3</v>
      </c>
      <c r="AB4555" t="str">
        <f t="shared" si="1816"/>
        <v>Duo/Trio Poster</v>
      </c>
      <c r="AC4555" t="s">
        <v>21594</v>
      </c>
      <c r="AD4555" t="s">
        <v>21595</v>
      </c>
      <c r="AE4555">
        <v>126</v>
      </c>
      <c r="AF4555" t="str">
        <f t="shared" si="1817"/>
        <v>Very Low</v>
      </c>
      <c r="AG4555" t="s">
        <v>9</v>
      </c>
      <c r="AH4555" t="s">
        <v>10</v>
      </c>
      <c r="AI4555" t="s">
        <v>556</v>
      </c>
      <c r="AJ4555" t="str">
        <f t="shared" si="1818"/>
        <v>Adult</v>
      </c>
      <c r="AK4555">
        <v>1000000</v>
      </c>
      <c r="AL4555" t="str">
        <f t="shared" si="1819"/>
        <v>Low Budget</v>
      </c>
      <c r="AM4555">
        <v>2012</v>
      </c>
      <c r="AN4555">
        <f t="shared" si="1820"/>
        <v>13</v>
      </c>
      <c r="AO4555" t="str">
        <f t="shared" si="1821"/>
        <v>Modern Classic</v>
      </c>
      <c r="AP4555">
        <v>374</v>
      </c>
      <c r="AQ4555" t="str">
        <f t="shared" si="1822"/>
        <v>Very Low</v>
      </c>
      <c r="AR4555">
        <v>7.2</v>
      </c>
      <c r="AS4555" t="str">
        <f t="shared" si="1823"/>
        <v>Good</v>
      </c>
      <c r="AT4555">
        <v>1.85</v>
      </c>
      <c r="AU4555" t="str">
        <f t="shared" si="1824"/>
        <v>HDTV / Widescreen</v>
      </c>
      <c r="AV4555">
        <v>11000</v>
      </c>
      <c r="AW4555" t="str">
        <f t="shared" si="1825"/>
        <v>Medium</v>
      </c>
    </row>
    <row r="4556" spans="1:49" x14ac:dyDescent="0.3">
      <c r="A4556" t="s">
        <v>0</v>
      </c>
      <c r="B4556" t="s">
        <v>21596</v>
      </c>
      <c r="C4556">
        <v>120</v>
      </c>
      <c r="D4556" t="str">
        <f t="shared" si="1805"/>
        <v>Low</v>
      </c>
      <c r="E4556">
        <v>94</v>
      </c>
      <c r="F4556" t="str">
        <f t="shared" si="1806"/>
        <v>1h 34m</v>
      </c>
      <c r="G4556" t="str">
        <f t="shared" si="1807"/>
        <v>Standard Movie</v>
      </c>
      <c r="H4556">
        <v>11</v>
      </c>
      <c r="I4556" t="str">
        <f t="shared" si="1808"/>
        <v>Very Low</v>
      </c>
      <c r="J4556">
        <v>2</v>
      </c>
      <c r="K4556" t="str">
        <f t="shared" si="1809"/>
        <v>Very Low</v>
      </c>
      <c r="L4556" t="s">
        <v>21597</v>
      </c>
      <c r="M4556">
        <v>37</v>
      </c>
      <c r="N4556" t="str">
        <f t="shared" si="1810"/>
        <v>Low</v>
      </c>
      <c r="O4556">
        <v>4417124</v>
      </c>
      <c r="P4556" t="str">
        <f t="shared" si="1811"/>
        <v>Flop</v>
      </c>
      <c r="Q4556" t="s">
        <v>39</v>
      </c>
      <c r="R4556" t="str">
        <f t="shared" si="1812"/>
        <v>Documentary</v>
      </c>
      <c r="S4556">
        <f t="shared" si="1813"/>
        <v>1</v>
      </c>
      <c r="T4556" t="s">
        <v>21598</v>
      </c>
      <c r="U4556" t="s">
        <v>21599</v>
      </c>
      <c r="V4556">
        <v>42389</v>
      </c>
      <c r="W4556" t="str">
        <f t="shared" si="1814"/>
        <v>Low</v>
      </c>
      <c r="X4556">
        <v>42</v>
      </c>
      <c r="Y4556" t="str">
        <f t="shared" si="1815"/>
        <v>Very Low</v>
      </c>
      <c r="Z4556" t="s">
        <v>21600</v>
      </c>
      <c r="AA4556">
        <v>0</v>
      </c>
      <c r="AB4556" t="str">
        <f t="shared" si="1816"/>
        <v>Symbolic Poster</v>
      </c>
      <c r="AC4556" t="s">
        <v>21601</v>
      </c>
      <c r="AD4556" t="s">
        <v>21602</v>
      </c>
      <c r="AE4556">
        <v>183</v>
      </c>
      <c r="AF4556" t="str">
        <f t="shared" si="1817"/>
        <v>Very Low</v>
      </c>
      <c r="AG4556" t="s">
        <v>9</v>
      </c>
      <c r="AH4556" t="s">
        <v>10</v>
      </c>
      <c r="AI4556" t="s">
        <v>66</v>
      </c>
      <c r="AJ4556" t="str">
        <f t="shared" si="1818"/>
        <v>Family</v>
      </c>
      <c r="AK4556">
        <f t="shared" ref="AK4556:AK4557" si="1826">AK4555</f>
        <v>1000000</v>
      </c>
      <c r="AL4556" t="str">
        <f t="shared" si="1819"/>
        <v>Low Budget</v>
      </c>
      <c r="AM4556">
        <v>2008</v>
      </c>
      <c r="AN4556">
        <f t="shared" si="1820"/>
        <v>17</v>
      </c>
      <c r="AO4556" t="str">
        <f t="shared" si="1821"/>
        <v>Old Classic</v>
      </c>
      <c r="AP4556">
        <v>3</v>
      </c>
      <c r="AQ4556" t="str">
        <f t="shared" si="1822"/>
        <v>Very Low</v>
      </c>
      <c r="AR4556">
        <v>7.9</v>
      </c>
      <c r="AS4556" t="str">
        <f t="shared" si="1823"/>
        <v>Good</v>
      </c>
      <c r="AT4556">
        <v>1.78</v>
      </c>
      <c r="AU4556" t="str">
        <f t="shared" si="1824"/>
        <v>HDTV / Widescreen</v>
      </c>
      <c r="AV4556">
        <v>37000</v>
      </c>
      <c r="AW4556" t="str">
        <f t="shared" si="1825"/>
        <v>Medium</v>
      </c>
    </row>
    <row r="4557" spans="1:49" x14ac:dyDescent="0.3">
      <c r="A4557" t="s">
        <v>0</v>
      </c>
      <c r="B4557" t="s">
        <v>18238</v>
      </c>
      <c r="C4557">
        <v>40</v>
      </c>
      <c r="D4557" t="str">
        <f t="shared" si="1805"/>
        <v>Very Low</v>
      </c>
      <c r="E4557">
        <v>107</v>
      </c>
      <c r="F4557" t="str">
        <f t="shared" si="1806"/>
        <v>1h 47m</v>
      </c>
      <c r="G4557" t="str">
        <f t="shared" si="1807"/>
        <v>Standard Movie</v>
      </c>
      <c r="H4557">
        <v>10</v>
      </c>
      <c r="I4557" t="str">
        <f t="shared" si="1808"/>
        <v>Very Low</v>
      </c>
      <c r="J4557">
        <v>245</v>
      </c>
      <c r="K4557" t="str">
        <f t="shared" si="1809"/>
        <v>Very Low</v>
      </c>
      <c r="L4557" t="s">
        <v>21603</v>
      </c>
      <c r="M4557">
        <v>544</v>
      </c>
      <c r="N4557" t="str">
        <f t="shared" si="1810"/>
        <v>Low</v>
      </c>
      <c r="O4557">
        <v>5355847</v>
      </c>
      <c r="P4557" t="str">
        <f t="shared" si="1811"/>
        <v>Flop</v>
      </c>
      <c r="Q4557" t="s">
        <v>3380</v>
      </c>
      <c r="R4557" t="str">
        <f t="shared" si="1812"/>
        <v>Drama</v>
      </c>
      <c r="S4557">
        <f t="shared" si="1813"/>
        <v>1</v>
      </c>
      <c r="T4557" t="s">
        <v>18750</v>
      </c>
      <c r="U4557" t="s">
        <v>21604</v>
      </c>
      <c r="V4557">
        <v>6110</v>
      </c>
      <c r="W4557" t="str">
        <f t="shared" si="1814"/>
        <v>Very Low</v>
      </c>
      <c r="X4557">
        <v>1147</v>
      </c>
      <c r="Y4557" t="str">
        <f t="shared" si="1815"/>
        <v>Low</v>
      </c>
      <c r="Z4557" t="s">
        <v>21605</v>
      </c>
      <c r="AA4557">
        <v>1</v>
      </c>
      <c r="AB4557" t="str">
        <f t="shared" si="1816"/>
        <v>Solo Star Poster</v>
      </c>
      <c r="AC4557" t="s">
        <v>21606</v>
      </c>
      <c r="AD4557" t="s">
        <v>21607</v>
      </c>
      <c r="AE4557">
        <v>82</v>
      </c>
      <c r="AF4557" t="str">
        <f t="shared" si="1817"/>
        <v>Very Low</v>
      </c>
      <c r="AG4557" t="s">
        <v>9</v>
      </c>
      <c r="AH4557" t="s">
        <v>10</v>
      </c>
      <c r="AI4557" t="s">
        <v>11</v>
      </c>
      <c r="AJ4557" t="str">
        <f t="shared" si="1818"/>
        <v>Teen</v>
      </c>
      <c r="AK4557">
        <f t="shared" si="1826"/>
        <v>1000000</v>
      </c>
      <c r="AL4557" t="str">
        <f t="shared" si="1819"/>
        <v>Low Budget</v>
      </c>
      <c r="AM4557">
        <v>2011</v>
      </c>
      <c r="AN4557">
        <f t="shared" si="1820"/>
        <v>14</v>
      </c>
      <c r="AO4557" t="str">
        <f t="shared" si="1821"/>
        <v>Modern Classic</v>
      </c>
      <c r="AP4557">
        <v>264</v>
      </c>
      <c r="AQ4557" t="str">
        <f t="shared" si="1822"/>
        <v>Very Low</v>
      </c>
      <c r="AR4557">
        <v>6.8</v>
      </c>
      <c r="AS4557" t="str">
        <f t="shared" si="1823"/>
        <v>Average</v>
      </c>
      <c r="AT4557">
        <f>AT4556</f>
        <v>1.78</v>
      </c>
      <c r="AU4557" t="str">
        <f t="shared" si="1824"/>
        <v>HDTV / Widescreen</v>
      </c>
      <c r="AV4557">
        <v>0</v>
      </c>
      <c r="AW4557" t="str">
        <f t="shared" si="1825"/>
        <v>Very Low</v>
      </c>
    </row>
    <row r="4558" spans="1:49" x14ac:dyDescent="0.3">
      <c r="A4558" t="s">
        <v>0</v>
      </c>
      <c r="B4558" t="s">
        <v>13152</v>
      </c>
      <c r="C4558">
        <v>38</v>
      </c>
      <c r="D4558" t="str">
        <f t="shared" si="1805"/>
        <v>Very Low</v>
      </c>
      <c r="E4558">
        <v>104</v>
      </c>
      <c r="F4558" t="str">
        <f t="shared" si="1806"/>
        <v>1h 44m</v>
      </c>
      <c r="G4558" t="str">
        <f t="shared" si="1807"/>
        <v>Standard Movie</v>
      </c>
      <c r="H4558">
        <v>122</v>
      </c>
      <c r="I4558" t="str">
        <f t="shared" si="1808"/>
        <v>Very Low</v>
      </c>
      <c r="J4558">
        <v>458</v>
      </c>
      <c r="K4558" t="str">
        <f t="shared" si="1809"/>
        <v>Very Low</v>
      </c>
      <c r="L4558" t="s">
        <v>19334</v>
      </c>
      <c r="M4558">
        <v>22000</v>
      </c>
      <c r="N4558" t="str">
        <f t="shared" si="1810"/>
        <v>Medium</v>
      </c>
      <c r="O4558">
        <v>3386698</v>
      </c>
      <c r="P4558" t="str">
        <f t="shared" si="1811"/>
        <v>Flop</v>
      </c>
      <c r="Q4558" t="s">
        <v>1386</v>
      </c>
      <c r="R4558" t="str">
        <f t="shared" si="1812"/>
        <v>Comedy</v>
      </c>
      <c r="S4558">
        <f t="shared" si="1813"/>
        <v>3</v>
      </c>
      <c r="T4558" t="s">
        <v>668</v>
      </c>
      <c r="U4558" t="s">
        <v>21608</v>
      </c>
      <c r="V4558">
        <v>4195</v>
      </c>
      <c r="W4558" t="str">
        <f t="shared" si="1814"/>
        <v>Very Low</v>
      </c>
      <c r="X4558">
        <v>23461</v>
      </c>
      <c r="Y4558" t="str">
        <f t="shared" si="1815"/>
        <v>Medium</v>
      </c>
      <c r="Z4558" t="s">
        <v>4565</v>
      </c>
      <c r="AA4558">
        <v>1</v>
      </c>
      <c r="AB4558" t="str">
        <f t="shared" si="1816"/>
        <v>Solo Star Poster</v>
      </c>
      <c r="AC4558" t="s">
        <v>21609</v>
      </c>
      <c r="AD4558" t="s">
        <v>21610</v>
      </c>
      <c r="AE4558">
        <v>86</v>
      </c>
      <c r="AF4558" t="str">
        <f t="shared" si="1817"/>
        <v>Very Low</v>
      </c>
      <c r="AG4558" t="s">
        <v>9</v>
      </c>
      <c r="AH4558" t="s">
        <v>10</v>
      </c>
      <c r="AI4558" t="s">
        <v>556</v>
      </c>
      <c r="AJ4558" t="str">
        <f t="shared" si="1818"/>
        <v>Adult</v>
      </c>
      <c r="AK4558">
        <v>1000000</v>
      </c>
      <c r="AL4558" t="str">
        <f t="shared" si="1819"/>
        <v>Low Budget</v>
      </c>
      <c r="AM4558">
        <v>1998</v>
      </c>
      <c r="AN4558">
        <f t="shared" si="1820"/>
        <v>27</v>
      </c>
      <c r="AO4558" t="str">
        <f t="shared" si="1821"/>
        <v>Old Classic</v>
      </c>
      <c r="AP4558">
        <v>472</v>
      </c>
      <c r="AQ4558" t="str">
        <f t="shared" si="1822"/>
        <v>Very Low</v>
      </c>
      <c r="AR4558">
        <v>6.7</v>
      </c>
      <c r="AS4558" t="str">
        <f t="shared" si="1823"/>
        <v>Average</v>
      </c>
      <c r="AT4558">
        <v>1.85</v>
      </c>
      <c r="AU4558" t="str">
        <f t="shared" si="1824"/>
        <v>HDTV / Widescreen</v>
      </c>
      <c r="AV4558">
        <v>392</v>
      </c>
      <c r="AW4558" t="str">
        <f t="shared" si="1825"/>
        <v>Very Low</v>
      </c>
    </row>
    <row r="4559" spans="1:49" x14ac:dyDescent="0.3">
      <c r="A4559" t="s">
        <v>0</v>
      </c>
      <c r="B4559" t="s">
        <v>8157</v>
      </c>
      <c r="C4559">
        <v>387</v>
      </c>
      <c r="D4559" t="str">
        <f t="shared" si="1805"/>
        <v>Medium</v>
      </c>
      <c r="E4559">
        <v>96</v>
      </c>
      <c r="F4559" t="str">
        <f t="shared" si="1806"/>
        <v>1h 36m</v>
      </c>
      <c r="G4559" t="str">
        <f t="shared" si="1807"/>
        <v>Standard Movie</v>
      </c>
      <c r="H4559">
        <v>655</v>
      </c>
      <c r="I4559" t="str">
        <f t="shared" si="1808"/>
        <v>Very Low</v>
      </c>
      <c r="J4559">
        <v>973</v>
      </c>
      <c r="K4559" t="str">
        <f t="shared" si="1809"/>
        <v>Very Low</v>
      </c>
      <c r="L4559" t="s">
        <v>721</v>
      </c>
      <c r="M4559">
        <v>24000</v>
      </c>
      <c r="N4559" t="str">
        <f t="shared" si="1810"/>
        <v>Medium</v>
      </c>
      <c r="O4559">
        <v>143492840</v>
      </c>
      <c r="P4559" t="str">
        <f t="shared" si="1811"/>
        <v>Hit</v>
      </c>
      <c r="Q4559" t="s">
        <v>1386</v>
      </c>
      <c r="R4559" t="str">
        <f t="shared" si="1812"/>
        <v>Comedy</v>
      </c>
      <c r="S4559">
        <f t="shared" si="1813"/>
        <v>3</v>
      </c>
      <c r="T4559" t="s">
        <v>53</v>
      </c>
      <c r="U4559" t="s">
        <v>16412</v>
      </c>
      <c r="V4559">
        <v>414345</v>
      </c>
      <c r="W4559" t="str">
        <f t="shared" si="1814"/>
        <v>High</v>
      </c>
      <c r="X4559">
        <v>28817</v>
      </c>
      <c r="Y4559" t="str">
        <f t="shared" si="1815"/>
        <v>Medium</v>
      </c>
      <c r="Z4559" t="s">
        <v>448</v>
      </c>
      <c r="AA4559">
        <v>0</v>
      </c>
      <c r="AB4559" t="str">
        <f t="shared" si="1816"/>
        <v>Symbolic Poster</v>
      </c>
      <c r="AC4559" t="s">
        <v>16413</v>
      </c>
      <c r="AD4559" t="s">
        <v>16414</v>
      </c>
      <c r="AE4559">
        <v>881</v>
      </c>
      <c r="AF4559" t="str">
        <f t="shared" si="1817"/>
        <v>Low</v>
      </c>
      <c r="AG4559" t="s">
        <v>9</v>
      </c>
      <c r="AH4559" t="s">
        <v>10</v>
      </c>
      <c r="AI4559" t="s">
        <v>11</v>
      </c>
      <c r="AJ4559" t="str">
        <f t="shared" si="1818"/>
        <v>Teen</v>
      </c>
      <c r="AK4559">
        <v>7500000</v>
      </c>
      <c r="AL4559" t="str">
        <f t="shared" si="1819"/>
        <v>Low Budget</v>
      </c>
      <c r="AM4559">
        <v>2007</v>
      </c>
      <c r="AN4559">
        <f t="shared" si="1820"/>
        <v>18</v>
      </c>
      <c r="AO4559" t="str">
        <f t="shared" si="1821"/>
        <v>Old Classic</v>
      </c>
      <c r="AP4559">
        <v>3000</v>
      </c>
      <c r="AQ4559" t="str">
        <f t="shared" si="1822"/>
        <v>Low</v>
      </c>
      <c r="AR4559">
        <v>7.5</v>
      </c>
      <c r="AS4559" t="str">
        <f t="shared" si="1823"/>
        <v>Good</v>
      </c>
      <c r="AT4559">
        <v>1.85</v>
      </c>
      <c r="AU4559" t="str">
        <f t="shared" si="1824"/>
        <v>HDTV / Widescreen</v>
      </c>
      <c r="AV4559">
        <v>10000</v>
      </c>
      <c r="AW4559" t="str">
        <f t="shared" si="1825"/>
        <v>Low</v>
      </c>
    </row>
    <row r="4560" spans="1:49" x14ac:dyDescent="0.3">
      <c r="A4560" t="s">
        <v>0</v>
      </c>
      <c r="B4560" t="s">
        <v>21611</v>
      </c>
      <c r="C4560">
        <v>185</v>
      </c>
      <c r="D4560" t="str">
        <f t="shared" si="1805"/>
        <v>Low</v>
      </c>
      <c r="E4560">
        <v>93</v>
      </c>
      <c r="F4560" t="str">
        <f t="shared" si="1806"/>
        <v>1h 33m</v>
      </c>
      <c r="G4560" t="str">
        <f t="shared" si="1807"/>
        <v>Standard Movie</v>
      </c>
      <c r="H4560">
        <v>7</v>
      </c>
      <c r="I4560" t="str">
        <f t="shared" si="1808"/>
        <v>Very Low</v>
      </c>
      <c r="J4560">
        <v>180</v>
      </c>
      <c r="K4560" t="str">
        <f t="shared" si="1809"/>
        <v>Very Low</v>
      </c>
      <c r="L4560" t="s">
        <v>9202</v>
      </c>
      <c r="M4560">
        <v>3000</v>
      </c>
      <c r="N4560" t="str">
        <f t="shared" si="1810"/>
        <v>Low</v>
      </c>
      <c r="O4560">
        <v>5283379</v>
      </c>
      <c r="P4560" t="str">
        <f t="shared" si="1811"/>
        <v>Flop</v>
      </c>
      <c r="Q4560" t="s">
        <v>2498</v>
      </c>
      <c r="R4560" t="str">
        <f t="shared" si="1812"/>
        <v>Comedy</v>
      </c>
      <c r="S4560">
        <f t="shared" si="1813"/>
        <v>2</v>
      </c>
      <c r="T4560" t="s">
        <v>919</v>
      </c>
      <c r="U4560" t="s">
        <v>21612</v>
      </c>
      <c r="V4560">
        <v>31254</v>
      </c>
      <c r="W4560" t="str">
        <f t="shared" si="1814"/>
        <v>Low</v>
      </c>
      <c r="X4560">
        <v>3986</v>
      </c>
      <c r="Y4560" t="str">
        <f t="shared" si="1815"/>
        <v>Low</v>
      </c>
      <c r="Z4560" t="s">
        <v>21613</v>
      </c>
      <c r="AA4560">
        <v>2</v>
      </c>
      <c r="AB4560" t="str">
        <f t="shared" si="1816"/>
        <v>Duo/Trio Poster</v>
      </c>
      <c r="AC4560" t="s">
        <v>21614</v>
      </c>
      <c r="AD4560" t="s">
        <v>21615</v>
      </c>
      <c r="AE4560">
        <v>79</v>
      </c>
      <c r="AF4560" t="str">
        <f t="shared" si="1817"/>
        <v>Very Low</v>
      </c>
      <c r="AG4560" t="s">
        <v>9</v>
      </c>
      <c r="AH4560" t="s">
        <v>10</v>
      </c>
      <c r="AI4560" t="s">
        <v>556</v>
      </c>
      <c r="AJ4560" t="str">
        <f t="shared" si="1818"/>
        <v>Adult</v>
      </c>
      <c r="AK4560">
        <f t="shared" ref="AK4560:AK4562" si="1827">AK4559</f>
        <v>7500000</v>
      </c>
      <c r="AL4560" t="str">
        <f t="shared" si="1819"/>
        <v>Low Budget</v>
      </c>
      <c r="AM4560">
        <v>2014</v>
      </c>
      <c r="AN4560">
        <f t="shared" si="1820"/>
        <v>11</v>
      </c>
      <c r="AO4560" t="str">
        <f t="shared" si="1821"/>
        <v>Modern Classic</v>
      </c>
      <c r="AP4560">
        <v>439</v>
      </c>
      <c r="AQ4560" t="str">
        <f t="shared" si="1822"/>
        <v>Very Low</v>
      </c>
      <c r="AR4560">
        <v>6.8</v>
      </c>
      <c r="AS4560" t="str">
        <f t="shared" si="1823"/>
        <v>Average</v>
      </c>
      <c r="AT4560">
        <v>2.35</v>
      </c>
      <c r="AU4560" t="str">
        <f t="shared" si="1824"/>
        <v>Cinematic Widescreen</v>
      </c>
      <c r="AV4560">
        <v>0</v>
      </c>
      <c r="AW4560" t="str">
        <f t="shared" si="1825"/>
        <v>Very Low</v>
      </c>
    </row>
    <row r="4561" spans="1:49" x14ac:dyDescent="0.3">
      <c r="A4561" t="s">
        <v>0</v>
      </c>
      <c r="B4561" t="s">
        <v>21616</v>
      </c>
      <c r="C4561">
        <v>348</v>
      </c>
      <c r="D4561" t="str">
        <f t="shared" si="1805"/>
        <v>Medium</v>
      </c>
      <c r="E4561">
        <v>102</v>
      </c>
      <c r="F4561" t="str">
        <f t="shared" si="1806"/>
        <v>1h 42m</v>
      </c>
      <c r="G4561" t="str">
        <f t="shared" si="1807"/>
        <v>Standard Movie</v>
      </c>
      <c r="H4561">
        <v>46</v>
      </c>
      <c r="I4561" t="str">
        <f t="shared" si="1808"/>
        <v>Very Low</v>
      </c>
      <c r="J4561">
        <v>287</v>
      </c>
      <c r="K4561" t="str">
        <f t="shared" si="1809"/>
        <v>Very Low</v>
      </c>
      <c r="L4561" t="s">
        <v>21617</v>
      </c>
      <c r="M4561">
        <v>321</v>
      </c>
      <c r="N4561" t="str">
        <f t="shared" si="1810"/>
        <v>Low</v>
      </c>
      <c r="O4561">
        <v>2981638</v>
      </c>
      <c r="P4561" t="str">
        <f t="shared" si="1811"/>
        <v>Flop</v>
      </c>
      <c r="Q4561" t="s">
        <v>1895</v>
      </c>
      <c r="R4561" t="str">
        <f t="shared" si="1812"/>
        <v>Drama</v>
      </c>
      <c r="S4561">
        <f t="shared" si="1813"/>
        <v>3</v>
      </c>
      <c r="T4561" t="s">
        <v>21481</v>
      </c>
      <c r="U4561" t="s">
        <v>21618</v>
      </c>
      <c r="V4561">
        <v>40425</v>
      </c>
      <c r="W4561" t="str">
        <f t="shared" si="1814"/>
        <v>Low</v>
      </c>
      <c r="X4561">
        <v>1263</v>
      </c>
      <c r="Y4561" t="str">
        <f t="shared" si="1815"/>
        <v>Low</v>
      </c>
      <c r="Z4561" t="s">
        <v>4777</v>
      </c>
      <c r="AA4561">
        <v>0</v>
      </c>
      <c r="AB4561" t="str">
        <f t="shared" si="1816"/>
        <v>Symbolic Poster</v>
      </c>
      <c r="AC4561" t="s">
        <v>21619</v>
      </c>
      <c r="AD4561" t="s">
        <v>21620</v>
      </c>
      <c r="AE4561">
        <v>186</v>
      </c>
      <c r="AF4561" t="str">
        <f t="shared" si="1817"/>
        <v>Very Low</v>
      </c>
      <c r="AG4561" t="s">
        <v>9</v>
      </c>
      <c r="AH4561" t="s">
        <v>10</v>
      </c>
      <c r="AI4561" t="s">
        <v>556</v>
      </c>
      <c r="AJ4561" t="str">
        <f t="shared" si="1818"/>
        <v>Adult</v>
      </c>
      <c r="AK4561">
        <f t="shared" si="1827"/>
        <v>7500000</v>
      </c>
      <c r="AL4561" t="str">
        <f t="shared" si="1819"/>
        <v>Low Budget</v>
      </c>
      <c r="AM4561">
        <v>2011</v>
      </c>
      <c r="AN4561">
        <f t="shared" si="1820"/>
        <v>14</v>
      </c>
      <c r="AO4561" t="str">
        <f t="shared" si="1821"/>
        <v>Modern Classic</v>
      </c>
      <c r="AP4561">
        <v>300</v>
      </c>
      <c r="AQ4561" t="str">
        <f t="shared" si="1822"/>
        <v>Very Low</v>
      </c>
      <c r="AR4561">
        <v>6.9</v>
      </c>
      <c r="AS4561" t="str">
        <f t="shared" si="1823"/>
        <v>Average</v>
      </c>
      <c r="AT4561">
        <v>2.35</v>
      </c>
      <c r="AU4561" t="str">
        <f t="shared" si="1824"/>
        <v>Cinematic Widescreen</v>
      </c>
      <c r="AV4561">
        <v>0</v>
      </c>
      <c r="AW4561" t="str">
        <f t="shared" si="1825"/>
        <v>Very Low</v>
      </c>
    </row>
    <row r="4562" spans="1:49" x14ac:dyDescent="0.3">
      <c r="A4562" t="s">
        <v>0</v>
      </c>
      <c r="B4562" t="s">
        <v>21621</v>
      </c>
      <c r="C4562">
        <v>155</v>
      </c>
      <c r="D4562" t="str">
        <f t="shared" si="1805"/>
        <v>Low</v>
      </c>
      <c r="E4562">
        <v>84</v>
      </c>
      <c r="F4562" t="str">
        <f t="shared" si="1806"/>
        <v>1h 24m</v>
      </c>
      <c r="G4562" t="str">
        <f t="shared" si="1807"/>
        <v>Featurette</v>
      </c>
      <c r="H4562">
        <v>9</v>
      </c>
      <c r="I4562" t="str">
        <f t="shared" si="1808"/>
        <v>Very Low</v>
      </c>
      <c r="J4562">
        <v>313</v>
      </c>
      <c r="K4562" t="str">
        <f t="shared" si="1809"/>
        <v>Very Low</v>
      </c>
      <c r="L4562" t="s">
        <v>21622</v>
      </c>
      <c r="M4562">
        <v>612</v>
      </c>
      <c r="N4562" t="str">
        <f t="shared" si="1810"/>
        <v>Low</v>
      </c>
      <c r="O4562">
        <v>3122616</v>
      </c>
      <c r="P4562" t="str">
        <f t="shared" si="1811"/>
        <v>Flop</v>
      </c>
      <c r="Q4562" t="s">
        <v>2498</v>
      </c>
      <c r="R4562" t="str">
        <f t="shared" si="1812"/>
        <v>Comedy</v>
      </c>
      <c r="S4562">
        <f t="shared" si="1813"/>
        <v>2</v>
      </c>
      <c r="T4562" t="s">
        <v>2234</v>
      </c>
      <c r="U4562" t="s">
        <v>21623</v>
      </c>
      <c r="V4562">
        <v>16594</v>
      </c>
      <c r="W4562" t="str">
        <f t="shared" si="1814"/>
        <v>Low</v>
      </c>
      <c r="X4562">
        <v>1587</v>
      </c>
      <c r="Y4562" t="str">
        <f t="shared" si="1815"/>
        <v>Low</v>
      </c>
      <c r="Z4562" t="s">
        <v>21624</v>
      </c>
      <c r="AA4562">
        <v>1</v>
      </c>
      <c r="AB4562" t="str">
        <f t="shared" si="1816"/>
        <v>Solo Star Poster</v>
      </c>
      <c r="AC4562" t="s">
        <v>21625</v>
      </c>
      <c r="AD4562" t="s">
        <v>21626</v>
      </c>
      <c r="AE4562">
        <v>73</v>
      </c>
      <c r="AF4562" t="str">
        <f t="shared" si="1817"/>
        <v>Very Low</v>
      </c>
      <c r="AG4562" t="s">
        <v>9</v>
      </c>
      <c r="AH4562" t="s">
        <v>10</v>
      </c>
      <c r="AI4562" t="s">
        <v>556</v>
      </c>
      <c r="AJ4562" t="str">
        <f t="shared" si="1818"/>
        <v>Adult</v>
      </c>
      <c r="AK4562">
        <f t="shared" si="1827"/>
        <v>7500000</v>
      </c>
      <c r="AL4562" t="str">
        <f t="shared" si="1819"/>
        <v>Low Budget</v>
      </c>
      <c r="AM4562">
        <v>2014</v>
      </c>
      <c r="AN4562">
        <f t="shared" si="1820"/>
        <v>11</v>
      </c>
      <c r="AO4562" t="str">
        <f t="shared" si="1821"/>
        <v>Modern Classic</v>
      </c>
      <c r="AP4562">
        <v>457</v>
      </c>
      <c r="AQ4562" t="str">
        <f t="shared" si="1822"/>
        <v>Very Low</v>
      </c>
      <c r="AR4562">
        <v>6.8</v>
      </c>
      <c r="AS4562" t="str">
        <f t="shared" si="1823"/>
        <v>Average</v>
      </c>
      <c r="AT4562">
        <v>2.35</v>
      </c>
      <c r="AU4562" t="str">
        <f t="shared" si="1824"/>
        <v>Cinematic Widescreen</v>
      </c>
      <c r="AV4562">
        <v>0</v>
      </c>
      <c r="AW4562" t="str">
        <f t="shared" si="1825"/>
        <v>Very Low</v>
      </c>
    </row>
    <row r="4563" spans="1:49" x14ac:dyDescent="0.3">
      <c r="A4563" t="s">
        <v>0</v>
      </c>
      <c r="B4563" t="s">
        <v>21627</v>
      </c>
      <c r="C4563">
        <v>181</v>
      </c>
      <c r="D4563" t="str">
        <f t="shared" si="1805"/>
        <v>Low</v>
      </c>
      <c r="E4563">
        <v>97</v>
      </c>
      <c r="F4563" t="str">
        <f t="shared" si="1806"/>
        <v>1h 37m</v>
      </c>
      <c r="G4563" t="str">
        <f t="shared" si="1807"/>
        <v>Standard Movie</v>
      </c>
      <c r="H4563">
        <v>33</v>
      </c>
      <c r="I4563" t="str">
        <f t="shared" si="1808"/>
        <v>Very Low</v>
      </c>
      <c r="J4563">
        <v>229</v>
      </c>
      <c r="K4563" t="str">
        <f t="shared" si="1809"/>
        <v>Very Low</v>
      </c>
      <c r="L4563" t="s">
        <v>21628</v>
      </c>
      <c r="M4563">
        <v>496</v>
      </c>
      <c r="N4563" t="str">
        <f t="shared" si="1810"/>
        <v>Low</v>
      </c>
      <c r="O4563">
        <v>2508841</v>
      </c>
      <c r="P4563" t="str">
        <f t="shared" si="1811"/>
        <v>Flop</v>
      </c>
      <c r="Q4563" t="s">
        <v>1906</v>
      </c>
      <c r="R4563" t="str">
        <f t="shared" si="1812"/>
        <v>Crime</v>
      </c>
      <c r="S4563">
        <f t="shared" si="1813"/>
        <v>2</v>
      </c>
      <c r="T4563" t="s">
        <v>7154</v>
      </c>
      <c r="U4563" t="s">
        <v>21629</v>
      </c>
      <c r="V4563">
        <v>21746</v>
      </c>
      <c r="W4563" t="str">
        <f t="shared" si="1814"/>
        <v>Low</v>
      </c>
      <c r="X4563">
        <v>994</v>
      </c>
      <c r="Y4563" t="str">
        <f t="shared" si="1815"/>
        <v>Very Low</v>
      </c>
      <c r="Z4563" t="s">
        <v>21630</v>
      </c>
      <c r="AA4563">
        <v>1</v>
      </c>
      <c r="AB4563" t="str">
        <f t="shared" si="1816"/>
        <v>Solo Star Poster</v>
      </c>
      <c r="AC4563" t="s">
        <v>21631</v>
      </c>
      <c r="AD4563" t="s">
        <v>21632</v>
      </c>
      <c r="AE4563">
        <v>93</v>
      </c>
      <c r="AF4563" t="str">
        <f t="shared" si="1817"/>
        <v>Very Low</v>
      </c>
      <c r="AG4563" t="s">
        <v>9</v>
      </c>
      <c r="AH4563" t="s">
        <v>10</v>
      </c>
      <c r="AI4563" t="s">
        <v>556</v>
      </c>
      <c r="AJ4563" t="str">
        <f t="shared" si="1818"/>
        <v>Adult</v>
      </c>
      <c r="AK4563">
        <v>1000000</v>
      </c>
      <c r="AL4563" t="str">
        <f t="shared" si="1819"/>
        <v>Low Budget</v>
      </c>
      <c r="AM4563">
        <v>2008</v>
      </c>
      <c r="AN4563">
        <f t="shared" si="1820"/>
        <v>17</v>
      </c>
      <c r="AO4563" t="str">
        <f t="shared" si="1821"/>
        <v>Old Classic</v>
      </c>
      <c r="AP4563">
        <v>238</v>
      </c>
      <c r="AQ4563" t="str">
        <f t="shared" si="1822"/>
        <v>Very Low</v>
      </c>
      <c r="AR4563">
        <v>7.2</v>
      </c>
      <c r="AS4563" t="str">
        <f t="shared" si="1823"/>
        <v>Good</v>
      </c>
      <c r="AT4563">
        <v>1.85</v>
      </c>
      <c r="AU4563" t="str">
        <f t="shared" si="1824"/>
        <v>HDTV / Widescreen</v>
      </c>
      <c r="AV4563">
        <v>0</v>
      </c>
      <c r="AW4563" t="str">
        <f t="shared" si="1825"/>
        <v>Very Low</v>
      </c>
    </row>
    <row r="4564" spans="1:49" x14ac:dyDescent="0.3">
      <c r="A4564" t="s">
        <v>0</v>
      </c>
      <c r="B4564" t="s">
        <v>21633</v>
      </c>
      <c r="C4564">
        <v>149</v>
      </c>
      <c r="D4564" t="str">
        <f t="shared" si="1805"/>
        <v>Low</v>
      </c>
      <c r="E4564">
        <v>91</v>
      </c>
      <c r="F4564" t="str">
        <f t="shared" si="1806"/>
        <v>1h 31m</v>
      </c>
      <c r="G4564" t="str">
        <f t="shared" si="1807"/>
        <v>Standard Movie</v>
      </c>
      <c r="H4564">
        <v>9</v>
      </c>
      <c r="I4564" t="str">
        <f t="shared" si="1808"/>
        <v>Very Low</v>
      </c>
      <c r="J4564">
        <v>13</v>
      </c>
      <c r="K4564" t="str">
        <f t="shared" si="1809"/>
        <v>Very Low</v>
      </c>
      <c r="L4564" t="s">
        <v>21634</v>
      </c>
      <c r="M4564">
        <v>130</v>
      </c>
      <c r="N4564" t="str">
        <f t="shared" si="1810"/>
        <v>Low</v>
      </c>
      <c r="O4564">
        <v>4946250</v>
      </c>
      <c r="P4564" t="str">
        <f t="shared" si="1811"/>
        <v>Flop</v>
      </c>
      <c r="Q4564" t="s">
        <v>4039</v>
      </c>
      <c r="R4564" t="str">
        <f t="shared" si="1812"/>
        <v>Documentary</v>
      </c>
      <c r="S4564">
        <f t="shared" si="1813"/>
        <v>2</v>
      </c>
      <c r="T4564" t="s">
        <v>19870</v>
      </c>
      <c r="U4564" t="s">
        <v>21635</v>
      </c>
      <c r="V4564">
        <v>9540</v>
      </c>
      <c r="W4564" t="str">
        <f t="shared" si="1814"/>
        <v>Very Low</v>
      </c>
      <c r="X4564">
        <v>198</v>
      </c>
      <c r="Y4564" t="str">
        <f t="shared" si="1815"/>
        <v>Very Low</v>
      </c>
      <c r="Z4564" t="s">
        <v>21636</v>
      </c>
      <c r="AA4564">
        <v>0</v>
      </c>
      <c r="AB4564" t="str">
        <f t="shared" si="1816"/>
        <v>Symbolic Poster</v>
      </c>
      <c r="AC4564" t="s">
        <v>21637</v>
      </c>
      <c r="AD4564" t="s">
        <v>21638</v>
      </c>
      <c r="AE4564">
        <v>80</v>
      </c>
      <c r="AF4564" t="str">
        <f t="shared" si="1817"/>
        <v>Very Low</v>
      </c>
      <c r="AG4564" t="s">
        <v>9</v>
      </c>
      <c r="AH4564" t="s">
        <v>10</v>
      </c>
      <c r="AI4564" t="s">
        <v>11</v>
      </c>
      <c r="AJ4564" t="str">
        <f t="shared" si="1818"/>
        <v>Teen</v>
      </c>
      <c r="AK4564">
        <v>1000000</v>
      </c>
      <c r="AL4564" t="str">
        <f t="shared" si="1819"/>
        <v>Low Budget</v>
      </c>
      <c r="AM4564">
        <v>2013</v>
      </c>
      <c r="AN4564">
        <f t="shared" si="1820"/>
        <v>12</v>
      </c>
      <c r="AO4564" t="str">
        <f t="shared" si="1821"/>
        <v>Modern Classic</v>
      </c>
      <c r="AP4564">
        <v>19</v>
      </c>
      <c r="AQ4564" t="str">
        <f t="shared" si="1822"/>
        <v>Very Low</v>
      </c>
      <c r="AR4564">
        <v>7.4</v>
      </c>
      <c r="AS4564" t="str">
        <f t="shared" si="1823"/>
        <v>Good</v>
      </c>
      <c r="AT4564">
        <v>1.78</v>
      </c>
      <c r="AU4564" t="str">
        <f t="shared" si="1824"/>
        <v>HDTV / Widescreen</v>
      </c>
      <c r="AV4564">
        <v>14000</v>
      </c>
      <c r="AW4564" t="str">
        <f t="shared" si="1825"/>
        <v>Medium</v>
      </c>
    </row>
    <row r="4565" spans="1:49" x14ac:dyDescent="0.3">
      <c r="A4565" t="s">
        <v>0</v>
      </c>
      <c r="B4565" t="s">
        <v>17412</v>
      </c>
      <c r="C4565">
        <v>54</v>
      </c>
      <c r="D4565" t="str">
        <f t="shared" si="1805"/>
        <v>Low</v>
      </c>
      <c r="E4565">
        <v>84</v>
      </c>
      <c r="F4565" t="str">
        <f t="shared" si="1806"/>
        <v>1h 24m</v>
      </c>
      <c r="G4565" t="str">
        <f t="shared" si="1807"/>
        <v>Featurette</v>
      </c>
      <c r="H4565">
        <v>56</v>
      </c>
      <c r="I4565" t="str">
        <f t="shared" si="1808"/>
        <v>Very Low</v>
      </c>
      <c r="J4565">
        <v>13</v>
      </c>
      <c r="K4565" t="str">
        <f t="shared" si="1809"/>
        <v>Very Low</v>
      </c>
      <c r="L4565" t="s">
        <v>21639</v>
      </c>
      <c r="M4565">
        <v>21000</v>
      </c>
      <c r="N4565" t="str">
        <f t="shared" si="1810"/>
        <v>Medium</v>
      </c>
      <c r="O4565">
        <v>1950218</v>
      </c>
      <c r="P4565" t="str">
        <f t="shared" si="1811"/>
        <v>Flop</v>
      </c>
      <c r="Q4565" t="s">
        <v>2498</v>
      </c>
      <c r="R4565" t="str">
        <f t="shared" si="1812"/>
        <v>Comedy</v>
      </c>
      <c r="S4565">
        <f t="shared" si="1813"/>
        <v>2</v>
      </c>
      <c r="T4565" t="s">
        <v>68</v>
      </c>
      <c r="U4565" t="s">
        <v>21640</v>
      </c>
      <c r="V4565">
        <v>5933</v>
      </c>
      <c r="W4565" t="str">
        <f t="shared" si="1814"/>
        <v>Very Low</v>
      </c>
      <c r="X4565">
        <v>21124</v>
      </c>
      <c r="Y4565" t="str">
        <f t="shared" si="1815"/>
        <v>Medium</v>
      </c>
      <c r="Z4565" t="s">
        <v>21641</v>
      </c>
      <c r="AA4565">
        <v>3</v>
      </c>
      <c r="AB4565" t="str">
        <f t="shared" si="1816"/>
        <v>Duo/Trio Poster</v>
      </c>
      <c r="AC4565" t="s">
        <v>21642</v>
      </c>
      <c r="AD4565" t="s">
        <v>21643</v>
      </c>
      <c r="AE4565">
        <v>102</v>
      </c>
      <c r="AF4565" t="str">
        <f t="shared" si="1817"/>
        <v>Very Low</v>
      </c>
      <c r="AG4565" t="s">
        <v>9</v>
      </c>
      <c r="AH4565" t="s">
        <v>10</v>
      </c>
      <c r="AI4565" t="s">
        <v>556</v>
      </c>
      <c r="AJ4565" t="str">
        <f t="shared" si="1818"/>
        <v>Adult</v>
      </c>
      <c r="AK4565">
        <v>1000000</v>
      </c>
      <c r="AL4565" t="str">
        <f t="shared" si="1819"/>
        <v>Low Budget</v>
      </c>
      <c r="AM4565">
        <v>1997</v>
      </c>
      <c r="AN4565">
        <f t="shared" si="1820"/>
        <v>28</v>
      </c>
      <c r="AO4565" t="str">
        <f t="shared" si="1821"/>
        <v>Old Classic</v>
      </c>
      <c r="AP4565">
        <v>104</v>
      </c>
      <c r="AQ4565" t="str">
        <f t="shared" si="1822"/>
        <v>Very Low</v>
      </c>
      <c r="AR4565">
        <v>5.6</v>
      </c>
      <c r="AS4565" t="str">
        <f t="shared" si="1823"/>
        <v>Below Average</v>
      </c>
      <c r="AT4565">
        <v>1.85</v>
      </c>
      <c r="AU4565" t="str">
        <f t="shared" si="1824"/>
        <v>HDTV / Widescreen</v>
      </c>
      <c r="AV4565">
        <v>387</v>
      </c>
      <c r="AW4565" t="str">
        <f t="shared" si="1825"/>
        <v>Very Low</v>
      </c>
    </row>
    <row r="4566" spans="1:49" x14ac:dyDescent="0.3">
      <c r="A4566" t="s">
        <v>0</v>
      </c>
      <c r="B4566" t="s">
        <v>16072</v>
      </c>
      <c r="C4566">
        <v>18</v>
      </c>
      <c r="D4566" t="str">
        <f t="shared" si="1805"/>
        <v>Very Low</v>
      </c>
      <c r="E4566">
        <v>86</v>
      </c>
      <c r="F4566" t="str">
        <f t="shared" si="1806"/>
        <v>1h 26m</v>
      </c>
      <c r="G4566" t="str">
        <f t="shared" si="1807"/>
        <v>Featurette</v>
      </c>
      <c r="H4566">
        <v>132</v>
      </c>
      <c r="I4566" t="str">
        <f t="shared" si="1808"/>
        <v>Very Low</v>
      </c>
      <c r="J4566">
        <v>584</v>
      </c>
      <c r="K4566" t="str">
        <f t="shared" si="1809"/>
        <v>Very Low</v>
      </c>
      <c r="L4566" t="s">
        <v>2232</v>
      </c>
      <c r="M4566">
        <v>778</v>
      </c>
      <c r="N4566" t="str">
        <f t="shared" si="1810"/>
        <v>Low</v>
      </c>
      <c r="O4566">
        <v>1277257</v>
      </c>
      <c r="P4566" t="str">
        <f t="shared" si="1811"/>
        <v>Flop</v>
      </c>
      <c r="Q4566" t="s">
        <v>1386</v>
      </c>
      <c r="R4566" t="str">
        <f t="shared" si="1812"/>
        <v>Comedy</v>
      </c>
      <c r="S4566">
        <f t="shared" si="1813"/>
        <v>3</v>
      </c>
      <c r="T4566" t="s">
        <v>4338</v>
      </c>
      <c r="U4566" t="s">
        <v>21644</v>
      </c>
      <c r="V4566">
        <v>2629</v>
      </c>
      <c r="W4566" t="str">
        <f t="shared" si="1814"/>
        <v>Very Low</v>
      </c>
      <c r="X4566">
        <v>2400</v>
      </c>
      <c r="Y4566" t="str">
        <f t="shared" si="1815"/>
        <v>Low</v>
      </c>
      <c r="Z4566" t="s">
        <v>3526</v>
      </c>
      <c r="AA4566">
        <v>2</v>
      </c>
      <c r="AB4566" t="str">
        <f t="shared" si="1816"/>
        <v>Duo/Trio Poster</v>
      </c>
      <c r="AC4566" t="s">
        <v>21645</v>
      </c>
      <c r="AD4566" t="s">
        <v>21646</v>
      </c>
      <c r="AE4566">
        <v>32</v>
      </c>
      <c r="AF4566" t="str">
        <f t="shared" si="1817"/>
        <v>Very Low</v>
      </c>
      <c r="AG4566" t="s">
        <v>9</v>
      </c>
      <c r="AH4566" t="s">
        <v>28</v>
      </c>
      <c r="AI4566" t="s">
        <v>556</v>
      </c>
      <c r="AJ4566" t="str">
        <f t="shared" si="1818"/>
        <v>Adult</v>
      </c>
      <c r="AK4566">
        <v>1000000</v>
      </c>
      <c r="AL4566" t="str">
        <f t="shared" si="1819"/>
        <v>Low Budget</v>
      </c>
      <c r="AM4566">
        <v>1996</v>
      </c>
      <c r="AN4566">
        <f t="shared" si="1820"/>
        <v>29</v>
      </c>
      <c r="AO4566" t="str">
        <f t="shared" si="1821"/>
        <v>Old Classic</v>
      </c>
      <c r="AP4566">
        <v>695</v>
      </c>
      <c r="AQ4566" t="str">
        <f t="shared" si="1822"/>
        <v>Very Low</v>
      </c>
      <c r="AR4566">
        <v>6.8</v>
      </c>
      <c r="AS4566" t="str">
        <f t="shared" si="1823"/>
        <v>Average</v>
      </c>
      <c r="AT4566">
        <v>1.85</v>
      </c>
      <c r="AU4566" t="str">
        <f t="shared" si="1824"/>
        <v>HDTV / Widescreen</v>
      </c>
      <c r="AV4566">
        <v>227</v>
      </c>
      <c r="AW4566" t="str">
        <f t="shared" si="1825"/>
        <v>Very Low</v>
      </c>
    </row>
    <row r="4567" spans="1:49" x14ac:dyDescent="0.3">
      <c r="A4567" t="s">
        <v>0</v>
      </c>
      <c r="B4567" t="s">
        <v>13096</v>
      </c>
      <c r="C4567">
        <v>122</v>
      </c>
      <c r="D4567" t="str">
        <f t="shared" si="1805"/>
        <v>Low</v>
      </c>
      <c r="E4567">
        <v>91</v>
      </c>
      <c r="F4567" t="str">
        <f t="shared" si="1806"/>
        <v>1h 31m</v>
      </c>
      <c r="G4567" t="str">
        <f t="shared" si="1807"/>
        <v>Standard Movie</v>
      </c>
      <c r="H4567">
        <v>11</v>
      </c>
      <c r="I4567" t="str">
        <f t="shared" si="1808"/>
        <v>Very Low</v>
      </c>
      <c r="J4567">
        <v>121</v>
      </c>
      <c r="K4567" t="str">
        <f t="shared" si="1809"/>
        <v>Very Low</v>
      </c>
      <c r="L4567" t="s">
        <v>161</v>
      </c>
      <c r="M4567">
        <v>1000</v>
      </c>
      <c r="N4567" t="str">
        <f t="shared" si="1810"/>
        <v>Low</v>
      </c>
      <c r="O4567">
        <v>45857453</v>
      </c>
      <c r="P4567" t="str">
        <f t="shared" si="1811"/>
        <v>Average</v>
      </c>
      <c r="Q4567" t="s">
        <v>5481</v>
      </c>
      <c r="R4567" t="str">
        <f t="shared" si="1812"/>
        <v>Comedy</v>
      </c>
      <c r="S4567">
        <f t="shared" si="1813"/>
        <v>3</v>
      </c>
      <c r="T4567" t="s">
        <v>109</v>
      </c>
      <c r="U4567" t="s">
        <v>18834</v>
      </c>
      <c r="V4567">
        <v>82232</v>
      </c>
      <c r="W4567" t="str">
        <f t="shared" si="1814"/>
        <v>Medium</v>
      </c>
      <c r="X4567">
        <v>2323</v>
      </c>
      <c r="Y4567" t="str">
        <f t="shared" si="1815"/>
        <v>Low</v>
      </c>
      <c r="Z4567" t="s">
        <v>18835</v>
      </c>
      <c r="AA4567">
        <v>3</v>
      </c>
      <c r="AB4567" t="str">
        <f t="shared" si="1816"/>
        <v>Duo/Trio Poster</v>
      </c>
      <c r="AC4567" t="s">
        <v>18836</v>
      </c>
      <c r="AD4567" t="s">
        <v>18837</v>
      </c>
      <c r="AE4567">
        <v>174</v>
      </c>
      <c r="AF4567" t="str">
        <f t="shared" si="1817"/>
        <v>Very Low</v>
      </c>
      <c r="AG4567" t="s">
        <v>9</v>
      </c>
      <c r="AH4567" t="s">
        <v>28</v>
      </c>
      <c r="AI4567" t="s">
        <v>556</v>
      </c>
      <c r="AJ4567" t="str">
        <f t="shared" si="1818"/>
        <v>Adult</v>
      </c>
      <c r="AK4567">
        <v>3500000</v>
      </c>
      <c r="AL4567" t="str">
        <f t="shared" si="1819"/>
        <v>Low Budget</v>
      </c>
      <c r="AM4567">
        <v>1997</v>
      </c>
      <c r="AN4567">
        <f t="shared" si="1820"/>
        <v>28</v>
      </c>
      <c r="AO4567" t="str">
        <f t="shared" si="1821"/>
        <v>Old Classic</v>
      </c>
      <c r="AP4567">
        <v>891</v>
      </c>
      <c r="AQ4567" t="str">
        <f t="shared" si="1822"/>
        <v>Very Low</v>
      </c>
      <c r="AR4567">
        <v>7.2</v>
      </c>
      <c r="AS4567" t="str">
        <f t="shared" si="1823"/>
        <v>Good</v>
      </c>
      <c r="AT4567">
        <v>1.85</v>
      </c>
      <c r="AU4567" t="str">
        <f t="shared" si="1824"/>
        <v>HDTV / Widescreen</v>
      </c>
      <c r="AV4567">
        <v>0</v>
      </c>
      <c r="AW4567" t="str">
        <f t="shared" si="1825"/>
        <v>Very Low</v>
      </c>
    </row>
    <row r="4568" spans="1:49" x14ac:dyDescent="0.3">
      <c r="A4568" t="s">
        <v>0</v>
      </c>
      <c r="B4568" t="s">
        <v>21647</v>
      </c>
      <c r="C4568">
        <v>87</v>
      </c>
      <c r="D4568" t="str">
        <f t="shared" si="1805"/>
        <v>Low</v>
      </c>
      <c r="E4568">
        <v>92</v>
      </c>
      <c r="F4568" t="str">
        <f t="shared" si="1806"/>
        <v>1h 32m</v>
      </c>
      <c r="G4568" t="str">
        <f t="shared" si="1807"/>
        <v>Standard Movie</v>
      </c>
      <c r="H4568">
        <v>2</v>
      </c>
      <c r="I4568" t="str">
        <f t="shared" si="1808"/>
        <v>Very Low</v>
      </c>
      <c r="J4568">
        <v>5</v>
      </c>
      <c r="K4568" t="str">
        <f t="shared" si="1809"/>
        <v>Very Low</v>
      </c>
      <c r="L4568" t="s">
        <v>21648</v>
      </c>
      <c r="M4568">
        <v>783</v>
      </c>
      <c r="N4568" t="str">
        <f t="shared" si="1810"/>
        <v>Low</v>
      </c>
      <c r="O4568">
        <v>1677838</v>
      </c>
      <c r="P4568" t="str">
        <f t="shared" si="1811"/>
        <v>Flop</v>
      </c>
      <c r="Q4568" t="s">
        <v>39</v>
      </c>
      <c r="R4568" t="str">
        <f t="shared" si="1812"/>
        <v>Documentary</v>
      </c>
      <c r="S4568">
        <f t="shared" si="1813"/>
        <v>1</v>
      </c>
      <c r="T4568" t="s">
        <v>943</v>
      </c>
      <c r="U4568" t="s">
        <v>21649</v>
      </c>
      <c r="V4568">
        <v>11283</v>
      </c>
      <c r="W4568" t="str">
        <f t="shared" si="1814"/>
        <v>Low</v>
      </c>
      <c r="X4568">
        <v>1447</v>
      </c>
      <c r="Y4568" t="str">
        <f t="shared" si="1815"/>
        <v>Low</v>
      </c>
      <c r="Z4568" t="s">
        <v>21650</v>
      </c>
      <c r="AA4568">
        <v>0</v>
      </c>
      <c r="AB4568" t="str">
        <f t="shared" si="1816"/>
        <v>Symbolic Poster</v>
      </c>
      <c r="AC4568" t="s">
        <v>21651</v>
      </c>
      <c r="AD4568" t="s">
        <v>21652</v>
      </c>
      <c r="AE4568">
        <v>155</v>
      </c>
      <c r="AF4568" t="str">
        <f t="shared" si="1817"/>
        <v>Very Low</v>
      </c>
      <c r="AG4568" t="s">
        <v>9</v>
      </c>
      <c r="AH4568" t="s">
        <v>10</v>
      </c>
      <c r="AI4568" t="s">
        <v>66</v>
      </c>
      <c r="AJ4568" t="str">
        <f t="shared" si="1818"/>
        <v>Family</v>
      </c>
      <c r="AK4568">
        <v>1000000</v>
      </c>
      <c r="AL4568" t="str">
        <f t="shared" si="1819"/>
        <v>Low Budget</v>
      </c>
      <c r="AM4568">
        <v>2006</v>
      </c>
      <c r="AN4568">
        <f t="shared" si="1820"/>
        <v>19</v>
      </c>
      <c r="AO4568" t="str">
        <f t="shared" si="1821"/>
        <v>Old Classic</v>
      </c>
      <c r="AP4568">
        <v>659</v>
      </c>
      <c r="AQ4568" t="str">
        <f t="shared" si="1822"/>
        <v>Very Low</v>
      </c>
      <c r="AR4568">
        <v>7.7</v>
      </c>
      <c r="AS4568" t="str">
        <f t="shared" si="1823"/>
        <v>Good</v>
      </c>
      <c r="AT4568">
        <v>1.75</v>
      </c>
      <c r="AU4568" t="str">
        <f t="shared" si="1824"/>
        <v>HDTV / Widescreen</v>
      </c>
      <c r="AV4568">
        <v>0</v>
      </c>
      <c r="AW4568" t="str">
        <f t="shared" si="1825"/>
        <v>Very Low</v>
      </c>
    </row>
    <row r="4569" spans="1:49" x14ac:dyDescent="0.3">
      <c r="A4569" t="s">
        <v>0</v>
      </c>
      <c r="B4569" t="s">
        <v>21653</v>
      </c>
      <c r="C4569">
        <v>51</v>
      </c>
      <c r="D4569" t="str">
        <f t="shared" si="1805"/>
        <v>Low</v>
      </c>
      <c r="E4569">
        <v>94</v>
      </c>
      <c r="F4569" t="str">
        <f t="shared" si="1806"/>
        <v>1h 34m</v>
      </c>
      <c r="G4569" t="str">
        <f t="shared" si="1807"/>
        <v>Standard Movie</v>
      </c>
      <c r="H4569">
        <v>112</v>
      </c>
      <c r="I4569" t="str">
        <f t="shared" si="1808"/>
        <v>Very Low</v>
      </c>
      <c r="J4569">
        <v>428</v>
      </c>
      <c r="K4569" t="str">
        <f t="shared" si="1809"/>
        <v>Very Low</v>
      </c>
      <c r="L4569" t="s">
        <v>6353</v>
      </c>
      <c r="M4569">
        <v>1000</v>
      </c>
      <c r="N4569" t="str">
        <f t="shared" si="1810"/>
        <v>Low</v>
      </c>
      <c r="O4569">
        <v>1744858</v>
      </c>
      <c r="P4569" t="str">
        <f t="shared" si="1811"/>
        <v>Flop</v>
      </c>
      <c r="Q4569" t="s">
        <v>4450</v>
      </c>
      <c r="R4569" t="str">
        <f t="shared" si="1812"/>
        <v>Comedy</v>
      </c>
      <c r="S4569">
        <f t="shared" si="1813"/>
        <v>4</v>
      </c>
      <c r="T4569" t="s">
        <v>1348</v>
      </c>
      <c r="U4569" t="s">
        <v>21654</v>
      </c>
      <c r="V4569">
        <v>6084</v>
      </c>
      <c r="W4569" t="str">
        <f t="shared" si="1814"/>
        <v>Very Low</v>
      </c>
      <c r="X4569">
        <v>3085</v>
      </c>
      <c r="Y4569" t="str">
        <f t="shared" si="1815"/>
        <v>Low</v>
      </c>
      <c r="Z4569" t="s">
        <v>8963</v>
      </c>
      <c r="AA4569">
        <v>1</v>
      </c>
      <c r="AB4569" t="str">
        <f t="shared" si="1816"/>
        <v>Solo Star Poster</v>
      </c>
      <c r="AC4569" t="s">
        <v>21655</v>
      </c>
      <c r="AD4569" t="s">
        <v>21656</v>
      </c>
      <c r="AE4569">
        <v>120</v>
      </c>
      <c r="AF4569" t="str">
        <f t="shared" si="1817"/>
        <v>Very Low</v>
      </c>
      <c r="AG4569" t="s">
        <v>9</v>
      </c>
      <c r="AH4569" t="s">
        <v>10</v>
      </c>
      <c r="AI4569" t="s">
        <v>556</v>
      </c>
      <c r="AJ4569" t="str">
        <f t="shared" si="1818"/>
        <v>Adult</v>
      </c>
      <c r="AK4569">
        <v>1000000</v>
      </c>
      <c r="AL4569" t="str">
        <f t="shared" si="1819"/>
        <v>Low Budget</v>
      </c>
      <c r="AM4569">
        <v>2000</v>
      </c>
      <c r="AN4569">
        <f t="shared" si="1820"/>
        <v>25</v>
      </c>
      <c r="AO4569" t="str">
        <f t="shared" si="1821"/>
        <v>Old Classic</v>
      </c>
      <c r="AP4569">
        <v>826</v>
      </c>
      <c r="AQ4569" t="str">
        <f t="shared" si="1822"/>
        <v>Very Low</v>
      </c>
      <c r="AR4569">
        <v>7</v>
      </c>
      <c r="AS4569" t="str">
        <f t="shared" si="1823"/>
        <v>Good</v>
      </c>
      <c r="AT4569">
        <v>2.35</v>
      </c>
      <c r="AU4569" t="str">
        <f t="shared" si="1824"/>
        <v>Cinematic Widescreen</v>
      </c>
      <c r="AV4569">
        <v>671</v>
      </c>
      <c r="AW4569" t="str">
        <f t="shared" si="1825"/>
        <v>Very Low</v>
      </c>
    </row>
    <row r="4570" spans="1:49" x14ac:dyDescent="0.3">
      <c r="A4570" t="s">
        <v>0</v>
      </c>
      <c r="B4570" t="s">
        <v>17742</v>
      </c>
      <c r="C4570">
        <v>260</v>
      </c>
      <c r="D4570" t="str">
        <f t="shared" si="1805"/>
        <v>Medium</v>
      </c>
      <c r="E4570">
        <v>92</v>
      </c>
      <c r="F4570" t="str">
        <f t="shared" si="1806"/>
        <v>1h 32m</v>
      </c>
      <c r="G4570" t="str">
        <f t="shared" si="1807"/>
        <v>Standard Movie</v>
      </c>
      <c r="H4570">
        <v>152</v>
      </c>
      <c r="I4570" t="str">
        <f t="shared" si="1808"/>
        <v>Very Low</v>
      </c>
      <c r="J4570">
        <v>124</v>
      </c>
      <c r="K4570" t="str">
        <f t="shared" si="1809"/>
        <v>Very Low</v>
      </c>
      <c r="L4570" t="s">
        <v>17025</v>
      </c>
      <c r="M4570">
        <v>1000</v>
      </c>
      <c r="N4570" t="str">
        <f t="shared" si="1810"/>
        <v>Low</v>
      </c>
      <c r="O4570">
        <f>O4569</f>
        <v>1744858</v>
      </c>
      <c r="P4570" t="str">
        <f t="shared" si="1811"/>
        <v>Flop</v>
      </c>
      <c r="Q4570" t="s">
        <v>21657</v>
      </c>
      <c r="R4570" t="str">
        <f t="shared" si="1812"/>
        <v>Comedy</v>
      </c>
      <c r="S4570">
        <f t="shared" si="1813"/>
        <v>3</v>
      </c>
      <c r="T4570" t="s">
        <v>5979</v>
      </c>
      <c r="U4570" t="s">
        <v>21658</v>
      </c>
      <c r="V4570">
        <v>38893</v>
      </c>
      <c r="W4570" t="str">
        <f t="shared" si="1814"/>
        <v>Low</v>
      </c>
      <c r="X4570">
        <v>1587</v>
      </c>
      <c r="Y4570" t="str">
        <f t="shared" si="1815"/>
        <v>Low</v>
      </c>
      <c r="Z4570" t="s">
        <v>21659</v>
      </c>
      <c r="AA4570">
        <v>2</v>
      </c>
      <c r="AB4570" t="str">
        <f t="shared" si="1816"/>
        <v>Duo/Trio Poster</v>
      </c>
      <c r="AC4570" t="s">
        <v>21660</v>
      </c>
      <c r="AD4570" t="s">
        <v>21661</v>
      </c>
      <c r="AE4570">
        <v>366</v>
      </c>
      <c r="AF4570" t="str">
        <f t="shared" si="1817"/>
        <v>Very Low</v>
      </c>
      <c r="AG4570" t="s">
        <v>9</v>
      </c>
      <c r="AH4570" t="s">
        <v>10</v>
      </c>
      <c r="AI4570" t="s">
        <v>556</v>
      </c>
      <c r="AJ4570" t="str">
        <f t="shared" si="1818"/>
        <v>Adult</v>
      </c>
      <c r="AK4570">
        <v>1000000</v>
      </c>
      <c r="AL4570" t="str">
        <f t="shared" si="1819"/>
        <v>Low Budget</v>
      </c>
      <c r="AM4570">
        <v>2002</v>
      </c>
      <c r="AN4570">
        <f t="shared" si="1820"/>
        <v>23</v>
      </c>
      <c r="AO4570" t="str">
        <f t="shared" si="1821"/>
        <v>Old Classic</v>
      </c>
      <c r="AP4570">
        <v>282</v>
      </c>
      <c r="AQ4570" t="str">
        <f t="shared" si="1822"/>
        <v>Very Low</v>
      </c>
      <c r="AR4570">
        <v>7.2</v>
      </c>
      <c r="AS4570" t="str">
        <f t="shared" si="1823"/>
        <v>Good</v>
      </c>
      <c r="AT4570">
        <v>1.85</v>
      </c>
      <c r="AU4570" t="str">
        <f t="shared" si="1824"/>
        <v>HDTV / Widescreen</v>
      </c>
      <c r="AV4570">
        <v>0</v>
      </c>
      <c r="AW4570" t="str">
        <f t="shared" si="1825"/>
        <v>Very Low</v>
      </c>
    </row>
    <row r="4571" spans="1:49" x14ac:dyDescent="0.3">
      <c r="A4571" t="s">
        <v>0</v>
      </c>
      <c r="B4571" t="s">
        <v>447</v>
      </c>
      <c r="C4571">
        <v>218</v>
      </c>
      <c r="D4571" t="str">
        <f t="shared" si="1805"/>
        <v>Medium</v>
      </c>
      <c r="E4571">
        <v>103</v>
      </c>
      <c r="F4571" t="str">
        <f t="shared" si="1806"/>
        <v>1h 43m</v>
      </c>
      <c r="G4571" t="str">
        <f t="shared" si="1807"/>
        <v>Standard Movie</v>
      </c>
      <c r="H4571">
        <v>11</v>
      </c>
      <c r="I4571" t="str">
        <f t="shared" si="1808"/>
        <v>Very Low</v>
      </c>
      <c r="J4571">
        <v>543</v>
      </c>
      <c r="K4571" t="str">
        <f t="shared" si="1809"/>
        <v>Very Low</v>
      </c>
      <c r="L4571" t="s">
        <v>4420</v>
      </c>
      <c r="M4571">
        <v>2000</v>
      </c>
      <c r="N4571" t="str">
        <f t="shared" si="1810"/>
        <v>Low</v>
      </c>
      <c r="O4571">
        <v>80021740</v>
      </c>
      <c r="P4571" t="str">
        <f t="shared" si="1811"/>
        <v>Hit</v>
      </c>
      <c r="Q4571" t="s">
        <v>4421</v>
      </c>
      <c r="R4571" t="str">
        <f t="shared" si="1812"/>
        <v>Adventure</v>
      </c>
      <c r="S4571">
        <f t="shared" si="1813"/>
        <v>5</v>
      </c>
      <c r="T4571" t="s">
        <v>4422</v>
      </c>
      <c r="U4571" t="s">
        <v>4423</v>
      </c>
      <c r="V4571">
        <v>47988</v>
      </c>
      <c r="W4571" t="str">
        <f t="shared" si="1814"/>
        <v>Low</v>
      </c>
      <c r="X4571">
        <v>5497</v>
      </c>
      <c r="Y4571" t="str">
        <f t="shared" si="1815"/>
        <v>Low</v>
      </c>
      <c r="Z4571" t="s">
        <v>4424</v>
      </c>
      <c r="AA4571">
        <v>4</v>
      </c>
      <c r="AB4571" t="str">
        <f t="shared" si="1816"/>
        <v>Ensemble Poster</v>
      </c>
      <c r="AC4571" t="s">
        <v>4425</v>
      </c>
      <c r="AD4571" t="s">
        <v>4426</v>
      </c>
      <c r="AE4571">
        <v>154</v>
      </c>
      <c r="AF4571" t="str">
        <f t="shared" si="1817"/>
        <v>Very Low</v>
      </c>
      <c r="AG4571" t="s">
        <v>9</v>
      </c>
      <c r="AH4571" t="s">
        <v>10</v>
      </c>
      <c r="AI4571" t="s">
        <v>66</v>
      </c>
      <c r="AJ4571" t="str">
        <f t="shared" si="1818"/>
        <v>Family</v>
      </c>
      <c r="AK4571">
        <v>58000000</v>
      </c>
      <c r="AL4571" t="str">
        <f t="shared" si="1819"/>
        <v>Medium Budget</v>
      </c>
      <c r="AM4571">
        <v>2015</v>
      </c>
      <c r="AN4571">
        <f t="shared" si="1820"/>
        <v>10</v>
      </c>
      <c r="AO4571" t="str">
        <f t="shared" si="1821"/>
        <v>Modern Classic</v>
      </c>
      <c r="AP4571">
        <v>1000</v>
      </c>
      <c r="AQ4571" t="str">
        <f t="shared" si="1822"/>
        <v>Very Low</v>
      </c>
      <c r="AR4571">
        <v>6.4</v>
      </c>
      <c r="AS4571" t="str">
        <f t="shared" si="1823"/>
        <v>Average</v>
      </c>
      <c r="AT4571">
        <v>2.35</v>
      </c>
      <c r="AU4571" t="str">
        <f t="shared" si="1824"/>
        <v>Cinematic Widescreen</v>
      </c>
      <c r="AV4571">
        <v>35000</v>
      </c>
      <c r="AW4571" t="str">
        <f t="shared" si="1825"/>
        <v>Medium</v>
      </c>
    </row>
    <row r="4572" spans="1:49" x14ac:dyDescent="0.3">
      <c r="A4572" t="s">
        <v>0</v>
      </c>
      <c r="B4572" t="s">
        <v>21662</v>
      </c>
      <c r="C4572">
        <v>16</v>
      </c>
      <c r="D4572" t="str">
        <f t="shared" si="1805"/>
        <v>Very Low</v>
      </c>
      <c r="E4572">
        <v>100</v>
      </c>
      <c r="F4572" t="str">
        <f t="shared" si="1806"/>
        <v>1h 40m</v>
      </c>
      <c r="G4572" t="str">
        <f t="shared" si="1807"/>
        <v>Standard Movie</v>
      </c>
      <c r="H4572">
        <v>12</v>
      </c>
      <c r="I4572" t="str">
        <f t="shared" si="1808"/>
        <v>Very Low</v>
      </c>
      <c r="J4572">
        <v>6</v>
      </c>
      <c r="K4572" t="str">
        <f t="shared" si="1809"/>
        <v>Very Low</v>
      </c>
      <c r="L4572" t="s">
        <v>21663</v>
      </c>
      <c r="M4572">
        <v>245</v>
      </c>
      <c r="N4572" t="str">
        <f t="shared" si="1810"/>
        <v>Low</v>
      </c>
      <c r="O4572">
        <v>982214</v>
      </c>
      <c r="P4572" t="str">
        <f t="shared" si="1811"/>
        <v>Flop</v>
      </c>
      <c r="Q4572" t="s">
        <v>3380</v>
      </c>
      <c r="R4572" t="str">
        <f t="shared" si="1812"/>
        <v>Drama</v>
      </c>
      <c r="S4572">
        <f t="shared" si="1813"/>
        <v>1</v>
      </c>
      <c r="T4572" t="s">
        <v>7961</v>
      </c>
      <c r="U4572" t="s">
        <v>21664</v>
      </c>
      <c r="V4572">
        <v>1976</v>
      </c>
      <c r="W4572" t="str">
        <f t="shared" si="1814"/>
        <v>Very Low</v>
      </c>
      <c r="X4572">
        <v>295</v>
      </c>
      <c r="Y4572" t="str">
        <f t="shared" si="1815"/>
        <v>Very Low</v>
      </c>
      <c r="Z4572" t="s">
        <v>21665</v>
      </c>
      <c r="AA4572">
        <v>0</v>
      </c>
      <c r="AB4572" t="str">
        <f t="shared" si="1816"/>
        <v>Symbolic Poster</v>
      </c>
      <c r="AC4572" t="s">
        <v>21666</v>
      </c>
      <c r="AD4572" t="s">
        <v>21667</v>
      </c>
      <c r="AE4572">
        <v>51</v>
      </c>
      <c r="AF4572" t="str">
        <f t="shared" si="1817"/>
        <v>Very Low</v>
      </c>
      <c r="AG4572" t="s">
        <v>9</v>
      </c>
      <c r="AH4572" t="s">
        <v>10</v>
      </c>
      <c r="AI4572" t="s">
        <v>556</v>
      </c>
      <c r="AJ4572" t="str">
        <f t="shared" si="1818"/>
        <v>Adult</v>
      </c>
      <c r="AK4572">
        <v>1000000</v>
      </c>
      <c r="AL4572" t="str">
        <f t="shared" si="1819"/>
        <v>Low Budget</v>
      </c>
      <c r="AM4572">
        <v>1998</v>
      </c>
      <c r="AN4572">
        <f t="shared" si="1820"/>
        <v>27</v>
      </c>
      <c r="AO4572" t="str">
        <f t="shared" si="1821"/>
        <v>Old Classic</v>
      </c>
      <c r="AP4572">
        <v>38</v>
      </c>
      <c r="AQ4572" t="str">
        <f t="shared" si="1822"/>
        <v>Very Low</v>
      </c>
      <c r="AR4572">
        <v>7.2</v>
      </c>
      <c r="AS4572" t="str">
        <f t="shared" si="1823"/>
        <v>Good</v>
      </c>
      <c r="AT4572">
        <v>1.85</v>
      </c>
      <c r="AU4572" t="str">
        <f t="shared" si="1824"/>
        <v>HDTV / Widescreen</v>
      </c>
      <c r="AV4572">
        <v>603</v>
      </c>
      <c r="AW4572" t="str">
        <f t="shared" si="1825"/>
        <v>Very Low</v>
      </c>
    </row>
    <row r="4573" spans="1:49" x14ac:dyDescent="0.3">
      <c r="A4573" t="s">
        <v>0</v>
      </c>
      <c r="B4573" t="s">
        <v>21668</v>
      </c>
      <c r="C4573">
        <v>12</v>
      </c>
      <c r="D4573" t="str">
        <f t="shared" si="1805"/>
        <v>Very Low</v>
      </c>
      <c r="E4573">
        <v>119</v>
      </c>
      <c r="F4573" t="str">
        <f t="shared" si="1806"/>
        <v>1h 59m</v>
      </c>
      <c r="G4573" t="str">
        <f t="shared" si="1807"/>
        <v>Standard Movie</v>
      </c>
      <c r="H4573">
        <v>13</v>
      </c>
      <c r="I4573" t="str">
        <f t="shared" si="1808"/>
        <v>Very Low</v>
      </c>
      <c r="J4573">
        <v>25</v>
      </c>
      <c r="K4573" t="str">
        <f t="shared" si="1809"/>
        <v>Very Low</v>
      </c>
      <c r="L4573" t="s">
        <v>21669</v>
      </c>
      <c r="M4573">
        <v>957</v>
      </c>
      <c r="N4573" t="str">
        <f t="shared" si="1810"/>
        <v>Low</v>
      </c>
      <c r="O4573">
        <v>798341</v>
      </c>
      <c r="P4573" t="str">
        <f t="shared" si="1811"/>
        <v>Flop</v>
      </c>
      <c r="Q4573" t="s">
        <v>3053</v>
      </c>
      <c r="R4573" t="str">
        <f t="shared" si="1812"/>
        <v>Crime</v>
      </c>
      <c r="S4573">
        <f t="shared" si="1813"/>
        <v>3</v>
      </c>
      <c r="T4573" t="s">
        <v>6042</v>
      </c>
      <c r="U4573" t="s">
        <v>21670</v>
      </c>
      <c r="V4573">
        <v>983</v>
      </c>
      <c r="W4573" t="str">
        <f t="shared" si="1814"/>
        <v>Very Low</v>
      </c>
      <c r="X4573">
        <v>1107</v>
      </c>
      <c r="Y4573" t="str">
        <f t="shared" si="1815"/>
        <v>Low</v>
      </c>
      <c r="Z4573" t="s">
        <v>21671</v>
      </c>
      <c r="AA4573">
        <v>0</v>
      </c>
      <c r="AB4573" t="str">
        <f t="shared" si="1816"/>
        <v>Symbolic Poster</v>
      </c>
      <c r="AC4573" t="s">
        <v>21672</v>
      </c>
      <c r="AD4573" t="s">
        <v>21673</v>
      </c>
      <c r="AE4573">
        <v>63</v>
      </c>
      <c r="AF4573" t="str">
        <f t="shared" si="1817"/>
        <v>Very Low</v>
      </c>
      <c r="AG4573" t="s">
        <v>9</v>
      </c>
      <c r="AH4573" t="s">
        <v>10</v>
      </c>
      <c r="AI4573" t="s">
        <v>11</v>
      </c>
      <c r="AJ4573" t="str">
        <f t="shared" si="1818"/>
        <v>Teen</v>
      </c>
      <c r="AK4573">
        <v>1000000</v>
      </c>
      <c r="AL4573" t="str">
        <f t="shared" si="1819"/>
        <v>Low Budget</v>
      </c>
      <c r="AM4573">
        <v>2001</v>
      </c>
      <c r="AN4573">
        <f t="shared" si="1820"/>
        <v>24</v>
      </c>
      <c r="AO4573" t="str">
        <f t="shared" si="1821"/>
        <v>Old Classic</v>
      </c>
      <c r="AP4573">
        <v>81</v>
      </c>
      <c r="AQ4573" t="str">
        <f t="shared" si="1822"/>
        <v>Very Low</v>
      </c>
      <c r="AR4573">
        <v>7.2</v>
      </c>
      <c r="AS4573" t="str">
        <f t="shared" si="1823"/>
        <v>Good</v>
      </c>
      <c r="AT4573">
        <v>1.85</v>
      </c>
      <c r="AU4573" t="str">
        <f t="shared" si="1824"/>
        <v>HDTV / Widescreen</v>
      </c>
      <c r="AV4573">
        <v>100</v>
      </c>
      <c r="AW4573" t="str">
        <f t="shared" si="1825"/>
        <v>Very Low</v>
      </c>
    </row>
    <row r="4574" spans="1:49" x14ac:dyDescent="0.3">
      <c r="A4574" t="s">
        <v>718</v>
      </c>
      <c r="B4574" t="s">
        <v>21674</v>
      </c>
      <c r="C4574">
        <v>1</v>
      </c>
      <c r="D4574" t="str">
        <f t="shared" si="1805"/>
        <v>Very Low</v>
      </c>
      <c r="E4574">
        <v>167</v>
      </c>
      <c r="F4574" t="str">
        <f t="shared" si="1806"/>
        <v>2h 47m</v>
      </c>
      <c r="G4574" t="str">
        <f t="shared" si="1807"/>
        <v>Long Movie</v>
      </c>
      <c r="H4574">
        <v>10</v>
      </c>
      <c r="I4574" t="str">
        <f t="shared" si="1808"/>
        <v>Very Low</v>
      </c>
      <c r="J4574">
        <v>97</v>
      </c>
      <c r="K4574" t="str">
        <f t="shared" si="1809"/>
        <v>Very Low</v>
      </c>
      <c r="L4574" t="s">
        <v>21675</v>
      </c>
      <c r="M4574">
        <v>353</v>
      </c>
      <c r="N4574" t="str">
        <f t="shared" si="1810"/>
        <v>Low</v>
      </c>
      <c r="O4574">
        <v>610991</v>
      </c>
      <c r="P4574" t="str">
        <f t="shared" si="1811"/>
        <v>Flop</v>
      </c>
      <c r="Q4574" t="s">
        <v>185</v>
      </c>
      <c r="R4574" t="str">
        <f t="shared" si="1812"/>
        <v>Drama</v>
      </c>
      <c r="S4574">
        <f t="shared" si="1813"/>
        <v>2</v>
      </c>
      <c r="T4574" t="s">
        <v>20353</v>
      </c>
      <c r="U4574" t="s">
        <v>21676</v>
      </c>
      <c r="V4574">
        <v>2715</v>
      </c>
      <c r="W4574" t="str">
        <f t="shared" si="1814"/>
        <v>Very Low</v>
      </c>
      <c r="X4574">
        <v>773</v>
      </c>
      <c r="Y4574" t="str">
        <f t="shared" si="1815"/>
        <v>Very Low</v>
      </c>
      <c r="Z4574" t="s">
        <v>21677</v>
      </c>
      <c r="AA4574">
        <v>3</v>
      </c>
      <c r="AB4574" t="str">
        <f t="shared" si="1816"/>
        <v>Duo/Trio Poster</v>
      </c>
      <c r="AC4574" t="s">
        <v>21678</v>
      </c>
      <c r="AD4574" t="s">
        <v>21679</v>
      </c>
      <c r="AE4574">
        <v>19</v>
      </c>
      <c r="AF4574" t="str">
        <f t="shared" si="1817"/>
        <v>Very Low</v>
      </c>
      <c r="AG4574" t="s">
        <v>5582</v>
      </c>
      <c r="AH4574" t="s">
        <v>5583</v>
      </c>
      <c r="AI4574" t="str">
        <f>AI4573</f>
        <v>PG-13</v>
      </c>
      <c r="AJ4574" t="str">
        <f t="shared" si="1818"/>
        <v>Teen</v>
      </c>
      <c r="AK4574">
        <v>1000000</v>
      </c>
      <c r="AL4574" t="str">
        <f t="shared" si="1819"/>
        <v>Low Budget</v>
      </c>
      <c r="AM4574">
        <v>2000</v>
      </c>
      <c r="AN4574">
        <f t="shared" si="1820"/>
        <v>25</v>
      </c>
      <c r="AO4574" t="str">
        <f t="shared" si="1821"/>
        <v>Old Classic</v>
      </c>
      <c r="AP4574">
        <v>186</v>
      </c>
      <c r="AQ4574" t="str">
        <f t="shared" si="1822"/>
        <v>Very Low</v>
      </c>
      <c r="AR4574">
        <v>6.2</v>
      </c>
      <c r="AS4574" t="str">
        <f t="shared" si="1823"/>
        <v>Average</v>
      </c>
      <c r="AT4574">
        <v>2.35</v>
      </c>
      <c r="AU4574" t="str">
        <f t="shared" si="1824"/>
        <v>Cinematic Widescreen</v>
      </c>
      <c r="AV4574">
        <v>92</v>
      </c>
      <c r="AW4574" t="str">
        <f t="shared" si="1825"/>
        <v>Very Low</v>
      </c>
    </row>
    <row r="4575" spans="1:49" x14ac:dyDescent="0.3">
      <c r="A4575" t="s">
        <v>0</v>
      </c>
      <c r="B4575" t="s">
        <v>10296</v>
      </c>
      <c r="C4575">
        <v>48</v>
      </c>
      <c r="D4575" t="str">
        <f t="shared" si="1805"/>
        <v>Very Low</v>
      </c>
      <c r="E4575">
        <v>92</v>
      </c>
      <c r="F4575" t="str">
        <f t="shared" si="1806"/>
        <v>1h 32m</v>
      </c>
      <c r="G4575" t="str">
        <f t="shared" si="1807"/>
        <v>Standard Movie</v>
      </c>
      <c r="H4575">
        <v>0</v>
      </c>
      <c r="I4575" t="str">
        <f t="shared" si="1808"/>
        <v>Very Low</v>
      </c>
      <c r="J4575">
        <v>842</v>
      </c>
      <c r="K4575" t="str">
        <f t="shared" si="1809"/>
        <v>Very Low</v>
      </c>
      <c r="L4575" t="s">
        <v>14526</v>
      </c>
      <c r="M4575">
        <v>1000</v>
      </c>
      <c r="N4575" t="str">
        <f t="shared" si="1810"/>
        <v>Low</v>
      </c>
      <c r="O4575">
        <f>O4574</f>
        <v>610991</v>
      </c>
      <c r="P4575" t="str">
        <f t="shared" si="1811"/>
        <v>Flop</v>
      </c>
      <c r="Q4575" t="s">
        <v>1642</v>
      </c>
      <c r="R4575" t="str">
        <f t="shared" si="1812"/>
        <v>Comedy</v>
      </c>
      <c r="S4575">
        <f t="shared" si="1813"/>
        <v>1</v>
      </c>
      <c r="T4575" t="s">
        <v>5768</v>
      </c>
      <c r="U4575" t="s">
        <v>14527</v>
      </c>
      <c r="V4575">
        <v>36559</v>
      </c>
      <c r="W4575" t="str">
        <f t="shared" si="1814"/>
        <v>Low</v>
      </c>
      <c r="X4575">
        <v>3931</v>
      </c>
      <c r="Y4575" t="str">
        <f t="shared" si="1815"/>
        <v>Low</v>
      </c>
      <c r="Z4575" t="s">
        <v>10600</v>
      </c>
      <c r="AA4575">
        <v>0</v>
      </c>
      <c r="AB4575" t="str">
        <f t="shared" si="1816"/>
        <v>Symbolic Poster</v>
      </c>
      <c r="AC4575" t="s">
        <v>14528</v>
      </c>
      <c r="AD4575" t="s">
        <v>14529</v>
      </c>
      <c r="AE4575">
        <v>131</v>
      </c>
      <c r="AF4575" t="str">
        <f t="shared" si="1817"/>
        <v>Very Low</v>
      </c>
      <c r="AG4575" t="s">
        <v>9</v>
      </c>
      <c r="AH4575" t="s">
        <v>10</v>
      </c>
      <c r="AI4575" t="s">
        <v>556</v>
      </c>
      <c r="AJ4575" t="str">
        <f t="shared" si="1818"/>
        <v>Adult</v>
      </c>
      <c r="AK4575">
        <v>11000000</v>
      </c>
      <c r="AL4575" t="str">
        <f t="shared" si="1819"/>
        <v>Low Budget</v>
      </c>
      <c r="AM4575">
        <v>1981</v>
      </c>
      <c r="AN4575">
        <f t="shared" si="1820"/>
        <v>44</v>
      </c>
      <c r="AO4575" t="str">
        <f t="shared" si="1821"/>
        <v>Old Classic</v>
      </c>
      <c r="AP4575">
        <v>898</v>
      </c>
      <c r="AQ4575" t="str">
        <f t="shared" si="1822"/>
        <v>Very Low</v>
      </c>
      <c r="AR4575">
        <v>6.9</v>
      </c>
      <c r="AS4575" t="str">
        <f t="shared" si="1823"/>
        <v>Average</v>
      </c>
      <c r="AT4575">
        <v>2.35</v>
      </c>
      <c r="AU4575" t="str">
        <f t="shared" si="1824"/>
        <v>Cinematic Widescreen</v>
      </c>
      <c r="AV4575">
        <v>0</v>
      </c>
      <c r="AW4575" t="str">
        <f t="shared" si="1825"/>
        <v>Very Low</v>
      </c>
    </row>
    <row r="4576" spans="1:49" x14ac:dyDescent="0.3">
      <c r="A4576" t="s">
        <v>0</v>
      </c>
      <c r="B4576" t="s">
        <v>10529</v>
      </c>
      <c r="C4576">
        <v>59</v>
      </c>
      <c r="D4576" t="str">
        <f t="shared" si="1805"/>
        <v>Low</v>
      </c>
      <c r="E4576">
        <v>92</v>
      </c>
      <c r="F4576" t="str">
        <f t="shared" si="1806"/>
        <v>1h 32m</v>
      </c>
      <c r="G4576" t="str">
        <f t="shared" si="1807"/>
        <v>Standard Movie</v>
      </c>
      <c r="H4576">
        <v>406</v>
      </c>
      <c r="I4576" t="str">
        <f t="shared" si="1808"/>
        <v>Very Low</v>
      </c>
      <c r="J4576">
        <v>194</v>
      </c>
      <c r="K4576" t="str">
        <f t="shared" si="1809"/>
        <v>Very Low</v>
      </c>
      <c r="L4576" t="s">
        <v>21680</v>
      </c>
      <c r="M4576">
        <v>406</v>
      </c>
      <c r="N4576" t="str">
        <f t="shared" si="1810"/>
        <v>Low</v>
      </c>
      <c r="O4576">
        <v>582024</v>
      </c>
      <c r="P4576" t="str">
        <f t="shared" si="1811"/>
        <v>Flop</v>
      </c>
      <c r="Q4576" t="s">
        <v>5453</v>
      </c>
      <c r="R4576" t="str">
        <f t="shared" si="1812"/>
        <v>Comedy</v>
      </c>
      <c r="S4576">
        <f t="shared" si="1813"/>
        <v>2</v>
      </c>
      <c r="T4576" t="s">
        <v>10529</v>
      </c>
      <c r="U4576" t="s">
        <v>21681</v>
      </c>
      <c r="V4576">
        <v>30396</v>
      </c>
      <c r="W4576" t="str">
        <f t="shared" si="1814"/>
        <v>Low</v>
      </c>
      <c r="X4576">
        <v>904</v>
      </c>
      <c r="Y4576" t="str">
        <f t="shared" si="1815"/>
        <v>Very Low</v>
      </c>
      <c r="Z4576" t="s">
        <v>21682</v>
      </c>
      <c r="AA4576">
        <v>0</v>
      </c>
      <c r="AB4576" t="str">
        <f t="shared" si="1816"/>
        <v>Symbolic Poster</v>
      </c>
      <c r="AC4576" t="s">
        <v>21683</v>
      </c>
      <c r="AD4576" t="s">
        <v>21684</v>
      </c>
      <c r="AE4576">
        <v>168</v>
      </c>
      <c r="AF4576" t="str">
        <f t="shared" si="1817"/>
        <v>Very Low</v>
      </c>
      <c r="AG4576" t="s">
        <v>9</v>
      </c>
      <c r="AH4576" t="s">
        <v>10</v>
      </c>
      <c r="AI4576" t="s">
        <v>6694</v>
      </c>
      <c r="AJ4576" t="str">
        <f t="shared" si="1818"/>
        <v>Adult</v>
      </c>
      <c r="AK4576">
        <v>1000000</v>
      </c>
      <c r="AL4576" t="str">
        <f t="shared" si="1819"/>
        <v>Low Budget</v>
      </c>
      <c r="AM4576">
        <v>1997</v>
      </c>
      <c r="AN4576">
        <f t="shared" si="1820"/>
        <v>28</v>
      </c>
      <c r="AO4576" t="str">
        <f t="shared" si="1821"/>
        <v>Old Classic</v>
      </c>
      <c r="AP4576">
        <v>203</v>
      </c>
      <c r="AQ4576" t="str">
        <f t="shared" si="1822"/>
        <v>Very Low</v>
      </c>
      <c r="AR4576">
        <v>6.2</v>
      </c>
      <c r="AS4576" t="str">
        <f t="shared" si="1823"/>
        <v>Average</v>
      </c>
      <c r="AT4576">
        <v>1.85</v>
      </c>
      <c r="AU4576" t="str">
        <f t="shared" si="1824"/>
        <v>HDTV / Widescreen</v>
      </c>
      <c r="AV4576">
        <v>0</v>
      </c>
      <c r="AW4576" t="str">
        <f t="shared" si="1825"/>
        <v>Very Low</v>
      </c>
    </row>
    <row r="4577" spans="1:49" x14ac:dyDescent="0.3">
      <c r="A4577" t="s">
        <v>0</v>
      </c>
      <c r="B4577" t="s">
        <v>5389</v>
      </c>
      <c r="C4577">
        <v>88</v>
      </c>
      <c r="D4577" t="str">
        <f t="shared" si="1805"/>
        <v>Low</v>
      </c>
      <c r="E4577">
        <v>108</v>
      </c>
      <c r="F4577" t="str">
        <f t="shared" si="1806"/>
        <v>1h 48m</v>
      </c>
      <c r="G4577" t="str">
        <f t="shared" si="1807"/>
        <v>Standard Movie</v>
      </c>
      <c r="H4577">
        <v>234</v>
      </c>
      <c r="I4577" t="str">
        <f t="shared" si="1808"/>
        <v>Very Low</v>
      </c>
      <c r="J4577">
        <v>463</v>
      </c>
      <c r="K4577" t="str">
        <f t="shared" si="1809"/>
        <v>Very Low</v>
      </c>
      <c r="L4577" t="s">
        <v>11724</v>
      </c>
      <c r="M4577">
        <v>11000</v>
      </c>
      <c r="N4577" t="str">
        <f t="shared" si="1810"/>
        <v>Medium</v>
      </c>
      <c r="O4577">
        <v>548712</v>
      </c>
      <c r="P4577" t="str">
        <f t="shared" si="1811"/>
        <v>Flop</v>
      </c>
      <c r="Q4577" t="s">
        <v>185</v>
      </c>
      <c r="R4577" t="str">
        <f t="shared" si="1812"/>
        <v>Drama</v>
      </c>
      <c r="S4577">
        <f t="shared" si="1813"/>
        <v>2</v>
      </c>
      <c r="T4577" t="s">
        <v>1919</v>
      </c>
      <c r="U4577" t="s">
        <v>21685</v>
      </c>
      <c r="V4577">
        <v>9233</v>
      </c>
      <c r="W4577" t="str">
        <f t="shared" si="1814"/>
        <v>Very Low</v>
      </c>
      <c r="X4577">
        <v>12385</v>
      </c>
      <c r="Y4577" t="str">
        <f t="shared" si="1815"/>
        <v>Medium</v>
      </c>
      <c r="Z4577" t="s">
        <v>5826</v>
      </c>
      <c r="AA4577">
        <v>0</v>
      </c>
      <c r="AB4577" t="str">
        <f t="shared" si="1816"/>
        <v>Symbolic Poster</v>
      </c>
      <c r="AC4577" t="s">
        <v>21686</v>
      </c>
      <c r="AD4577" t="s">
        <v>21687</v>
      </c>
      <c r="AE4577">
        <v>126</v>
      </c>
      <c r="AF4577" t="str">
        <f t="shared" si="1817"/>
        <v>Very Low</v>
      </c>
      <c r="AG4577" t="s">
        <v>9</v>
      </c>
      <c r="AH4577" t="s">
        <v>10</v>
      </c>
      <c r="AI4577" t="s">
        <v>556</v>
      </c>
      <c r="AJ4577" t="str">
        <f t="shared" si="1818"/>
        <v>Adult</v>
      </c>
      <c r="AK4577">
        <v>2500000</v>
      </c>
      <c r="AL4577" t="str">
        <f t="shared" si="1819"/>
        <v>Low Budget</v>
      </c>
      <c r="AM4577">
        <v>2003</v>
      </c>
      <c r="AN4577">
        <f t="shared" si="1820"/>
        <v>22</v>
      </c>
      <c r="AO4577" t="str">
        <f t="shared" si="1821"/>
        <v>Old Classic</v>
      </c>
      <c r="AP4577">
        <v>552</v>
      </c>
      <c r="AQ4577" t="str">
        <f t="shared" si="1822"/>
        <v>Very Low</v>
      </c>
      <c r="AR4577">
        <v>6.9</v>
      </c>
      <c r="AS4577" t="str">
        <f t="shared" si="1823"/>
        <v>Average</v>
      </c>
      <c r="AT4577">
        <v>2.35</v>
      </c>
      <c r="AU4577" t="str">
        <f t="shared" si="1824"/>
        <v>Cinematic Widescreen</v>
      </c>
      <c r="AV4577">
        <v>571</v>
      </c>
      <c r="AW4577" t="str">
        <f t="shared" si="1825"/>
        <v>Very Low</v>
      </c>
    </row>
    <row r="4578" spans="1:49" x14ac:dyDescent="0.3">
      <c r="A4578" t="s">
        <v>0</v>
      </c>
      <c r="B4578" t="s">
        <v>21688</v>
      </c>
      <c r="C4578">
        <v>28</v>
      </c>
      <c r="D4578" t="str">
        <f t="shared" si="1805"/>
        <v>Very Low</v>
      </c>
      <c r="E4578">
        <v>97</v>
      </c>
      <c r="F4578" t="str">
        <f t="shared" si="1806"/>
        <v>1h 37m</v>
      </c>
      <c r="G4578" t="str">
        <f t="shared" si="1807"/>
        <v>Standard Movie</v>
      </c>
      <c r="H4578">
        <v>4</v>
      </c>
      <c r="I4578" t="str">
        <f t="shared" si="1808"/>
        <v>Very Low</v>
      </c>
      <c r="J4578">
        <v>301</v>
      </c>
      <c r="K4578" t="str">
        <f t="shared" si="1809"/>
        <v>Very Low</v>
      </c>
      <c r="L4578" t="s">
        <v>4254</v>
      </c>
      <c r="M4578">
        <v>611</v>
      </c>
      <c r="N4578" t="str">
        <f t="shared" si="1810"/>
        <v>Low</v>
      </c>
      <c r="O4578">
        <v>464655</v>
      </c>
      <c r="P4578" t="str">
        <f t="shared" si="1811"/>
        <v>Flop</v>
      </c>
      <c r="Q4578" t="s">
        <v>2498</v>
      </c>
      <c r="R4578" t="str">
        <f t="shared" si="1812"/>
        <v>Comedy</v>
      </c>
      <c r="S4578">
        <f t="shared" si="1813"/>
        <v>2</v>
      </c>
      <c r="T4578" t="s">
        <v>10113</v>
      </c>
      <c r="U4578" t="s">
        <v>21689</v>
      </c>
      <c r="V4578">
        <v>1524</v>
      </c>
      <c r="W4578" t="str">
        <f t="shared" si="1814"/>
        <v>Very Low</v>
      </c>
      <c r="X4578">
        <v>1692</v>
      </c>
      <c r="Y4578" t="str">
        <f t="shared" si="1815"/>
        <v>Low</v>
      </c>
      <c r="Z4578" t="s">
        <v>14127</v>
      </c>
      <c r="AA4578">
        <v>0</v>
      </c>
      <c r="AB4578" t="str">
        <f t="shared" si="1816"/>
        <v>Symbolic Poster</v>
      </c>
      <c r="AC4578" t="s">
        <v>21690</v>
      </c>
      <c r="AD4578" t="s">
        <v>21691</v>
      </c>
      <c r="AE4578">
        <v>29</v>
      </c>
      <c r="AF4578" t="str">
        <f t="shared" si="1817"/>
        <v>Very Low</v>
      </c>
      <c r="AG4578" t="s">
        <v>9</v>
      </c>
      <c r="AH4578" t="s">
        <v>10</v>
      </c>
      <c r="AI4578" t="s">
        <v>556</v>
      </c>
      <c r="AJ4578" t="str">
        <f t="shared" si="1818"/>
        <v>Adult</v>
      </c>
      <c r="AK4578">
        <v>1000000</v>
      </c>
      <c r="AL4578" t="str">
        <f t="shared" si="1819"/>
        <v>Low Budget</v>
      </c>
      <c r="AM4578">
        <v>1997</v>
      </c>
      <c r="AN4578">
        <f t="shared" si="1820"/>
        <v>28</v>
      </c>
      <c r="AO4578" t="str">
        <f t="shared" si="1821"/>
        <v>Old Classic</v>
      </c>
      <c r="AP4578">
        <v>394</v>
      </c>
      <c r="AQ4578" t="str">
        <f t="shared" si="1822"/>
        <v>Very Low</v>
      </c>
      <c r="AR4578">
        <v>7</v>
      </c>
      <c r="AS4578" t="str">
        <f t="shared" si="1823"/>
        <v>Good</v>
      </c>
      <c r="AT4578">
        <v>1.85</v>
      </c>
      <c r="AU4578" t="str">
        <f t="shared" si="1824"/>
        <v>HDTV / Widescreen</v>
      </c>
      <c r="AV4578">
        <v>166</v>
      </c>
      <c r="AW4578" t="str">
        <f t="shared" si="1825"/>
        <v>Very Low</v>
      </c>
    </row>
    <row r="4579" spans="1:49" x14ac:dyDescent="0.3">
      <c r="A4579" t="s">
        <v>0</v>
      </c>
      <c r="B4579" t="s">
        <v>19059</v>
      </c>
      <c r="C4579">
        <v>44</v>
      </c>
      <c r="D4579" t="str">
        <f t="shared" si="1805"/>
        <v>Very Low</v>
      </c>
      <c r="E4579">
        <v>88</v>
      </c>
      <c r="F4579" t="str">
        <f t="shared" si="1806"/>
        <v>1h 28m</v>
      </c>
      <c r="G4579" t="str">
        <f t="shared" si="1807"/>
        <v>Featurette</v>
      </c>
      <c r="H4579">
        <v>22</v>
      </c>
      <c r="I4579" t="str">
        <f t="shared" si="1808"/>
        <v>Very Low</v>
      </c>
      <c r="J4579">
        <v>275</v>
      </c>
      <c r="K4579" t="str">
        <f t="shared" si="1809"/>
        <v>Very Low</v>
      </c>
      <c r="L4579" t="s">
        <v>5301</v>
      </c>
      <c r="M4579">
        <v>638</v>
      </c>
      <c r="N4579" t="str">
        <f t="shared" si="1810"/>
        <v>Low</v>
      </c>
      <c r="O4579">
        <v>464126</v>
      </c>
      <c r="P4579" t="str">
        <f t="shared" si="1811"/>
        <v>Flop</v>
      </c>
      <c r="Q4579" t="s">
        <v>3380</v>
      </c>
      <c r="R4579" t="str">
        <f t="shared" si="1812"/>
        <v>Drama</v>
      </c>
      <c r="S4579">
        <f t="shared" si="1813"/>
        <v>1</v>
      </c>
      <c r="T4579" t="s">
        <v>3194</v>
      </c>
      <c r="U4579" t="s">
        <v>21692</v>
      </c>
      <c r="V4579">
        <v>3142</v>
      </c>
      <c r="W4579" t="str">
        <f t="shared" si="1814"/>
        <v>Very Low</v>
      </c>
      <c r="X4579">
        <v>1641</v>
      </c>
      <c r="Y4579" t="str">
        <f t="shared" si="1815"/>
        <v>Low</v>
      </c>
      <c r="Z4579" t="s">
        <v>369</v>
      </c>
      <c r="AA4579">
        <v>0</v>
      </c>
      <c r="AB4579" t="str">
        <f t="shared" si="1816"/>
        <v>Symbolic Poster</v>
      </c>
      <c r="AC4579" t="s">
        <v>21693</v>
      </c>
      <c r="AD4579" t="s">
        <v>21694</v>
      </c>
      <c r="AE4579">
        <v>68</v>
      </c>
      <c r="AF4579" t="str">
        <f t="shared" si="1817"/>
        <v>Very Low</v>
      </c>
      <c r="AG4579" t="s">
        <v>9</v>
      </c>
      <c r="AH4579" t="s">
        <v>10</v>
      </c>
      <c r="AI4579" t="s">
        <v>556</v>
      </c>
      <c r="AJ4579" t="str">
        <f t="shared" si="1818"/>
        <v>Adult</v>
      </c>
      <c r="AK4579">
        <v>1000000</v>
      </c>
      <c r="AL4579" t="str">
        <f t="shared" si="1819"/>
        <v>Low Budget</v>
      </c>
      <c r="AM4579">
        <v>2002</v>
      </c>
      <c r="AN4579">
        <f t="shared" si="1820"/>
        <v>23</v>
      </c>
      <c r="AO4579" t="str">
        <f t="shared" si="1821"/>
        <v>Old Classic</v>
      </c>
      <c r="AP4579">
        <v>400</v>
      </c>
      <c r="AQ4579" t="str">
        <f t="shared" si="1822"/>
        <v>Very Low</v>
      </c>
      <c r="AR4579">
        <v>6.7</v>
      </c>
      <c r="AS4579" t="str">
        <f t="shared" si="1823"/>
        <v>Average</v>
      </c>
      <c r="AT4579">
        <v>1.85</v>
      </c>
      <c r="AU4579" t="str">
        <f t="shared" si="1824"/>
        <v>HDTV / Widescreen</v>
      </c>
      <c r="AV4579">
        <v>115</v>
      </c>
      <c r="AW4579" t="str">
        <f t="shared" si="1825"/>
        <v>Very Low</v>
      </c>
    </row>
    <row r="4580" spans="1:49" x14ac:dyDescent="0.3">
      <c r="A4580" t="s">
        <v>0</v>
      </c>
      <c r="B4580" t="s">
        <v>21695</v>
      </c>
      <c r="C4580">
        <v>13</v>
      </c>
      <c r="D4580" t="str">
        <f t="shared" si="1805"/>
        <v>Very Low</v>
      </c>
      <c r="E4580">
        <v>100</v>
      </c>
      <c r="F4580" t="str">
        <f t="shared" si="1806"/>
        <v>1h 40m</v>
      </c>
      <c r="G4580" t="str">
        <f t="shared" si="1807"/>
        <v>Standard Movie</v>
      </c>
      <c r="H4580">
        <v>0</v>
      </c>
      <c r="I4580" t="str">
        <f t="shared" si="1808"/>
        <v>Very Low</v>
      </c>
      <c r="J4580">
        <v>268</v>
      </c>
      <c r="K4580" t="str">
        <f t="shared" si="1809"/>
        <v>Very Low</v>
      </c>
      <c r="L4580" t="s">
        <v>4988</v>
      </c>
      <c r="M4580">
        <v>844</v>
      </c>
      <c r="N4580" t="str">
        <f t="shared" si="1810"/>
        <v>Low</v>
      </c>
      <c r="O4580">
        <v>428535</v>
      </c>
      <c r="P4580" t="str">
        <f t="shared" si="1811"/>
        <v>Flop</v>
      </c>
      <c r="Q4580" t="s">
        <v>1652</v>
      </c>
      <c r="R4580" t="str">
        <f t="shared" si="1812"/>
        <v>Comedy</v>
      </c>
      <c r="S4580">
        <f t="shared" si="1813"/>
        <v>2</v>
      </c>
      <c r="T4580" t="s">
        <v>3269</v>
      </c>
      <c r="U4580" t="s">
        <v>21696</v>
      </c>
      <c r="V4580">
        <v>505</v>
      </c>
      <c r="W4580" t="str">
        <f t="shared" si="1814"/>
        <v>Very Low</v>
      </c>
      <c r="X4580">
        <v>2289</v>
      </c>
      <c r="Y4580" t="str">
        <f t="shared" si="1815"/>
        <v>Low</v>
      </c>
      <c r="Z4580" t="s">
        <v>17723</v>
      </c>
      <c r="AA4580">
        <v>1</v>
      </c>
      <c r="AB4580" t="str">
        <f t="shared" si="1816"/>
        <v>Solo Star Poster</v>
      </c>
      <c r="AC4580" t="s">
        <v>21697</v>
      </c>
      <c r="AD4580" t="s">
        <v>21698</v>
      </c>
      <c r="AE4580">
        <v>32</v>
      </c>
      <c r="AF4580" t="str">
        <f t="shared" si="1817"/>
        <v>Very Low</v>
      </c>
      <c r="AG4580" t="s">
        <v>9</v>
      </c>
      <c r="AH4580" t="s">
        <v>10</v>
      </c>
      <c r="AI4580" t="s">
        <v>556</v>
      </c>
      <c r="AJ4580" t="str">
        <f t="shared" si="1818"/>
        <v>Adult</v>
      </c>
      <c r="AK4580">
        <v>1000000</v>
      </c>
      <c r="AL4580" t="str">
        <f t="shared" si="1819"/>
        <v>Low Budget</v>
      </c>
      <c r="AM4580">
        <v>2000</v>
      </c>
      <c r="AN4580">
        <f t="shared" si="1820"/>
        <v>25</v>
      </c>
      <c r="AO4580" t="str">
        <f t="shared" si="1821"/>
        <v>Old Classic</v>
      </c>
      <c r="AP4580">
        <v>625</v>
      </c>
      <c r="AQ4580" t="str">
        <f t="shared" si="1822"/>
        <v>Very Low</v>
      </c>
      <c r="AR4580">
        <v>3.6</v>
      </c>
      <c r="AS4580" t="str">
        <f t="shared" si="1823"/>
        <v>Very Poor</v>
      </c>
      <c r="AT4580">
        <f>AT4579</f>
        <v>1.85</v>
      </c>
      <c r="AU4580" t="str">
        <f t="shared" si="1824"/>
        <v>HDTV / Widescreen</v>
      </c>
      <c r="AV4580">
        <v>24</v>
      </c>
      <c r="AW4580" t="str">
        <f t="shared" si="1825"/>
        <v>Very Low</v>
      </c>
    </row>
    <row r="4581" spans="1:49" x14ac:dyDescent="0.3">
      <c r="A4581" t="s">
        <v>0</v>
      </c>
      <c r="B4581" t="s">
        <v>21699</v>
      </c>
      <c r="C4581">
        <v>117</v>
      </c>
      <c r="D4581" t="str">
        <f t="shared" si="1805"/>
        <v>Low</v>
      </c>
      <c r="E4581">
        <v>100</v>
      </c>
      <c r="F4581" t="str">
        <f t="shared" si="1806"/>
        <v>1h 40m</v>
      </c>
      <c r="G4581" t="str">
        <f t="shared" si="1807"/>
        <v>Standard Movie</v>
      </c>
      <c r="H4581">
        <v>71</v>
      </c>
      <c r="I4581" t="str">
        <f t="shared" si="1808"/>
        <v>Very Low</v>
      </c>
      <c r="J4581">
        <v>145</v>
      </c>
      <c r="K4581" t="str">
        <f t="shared" si="1809"/>
        <v>Very Low</v>
      </c>
      <c r="L4581" t="s">
        <v>14112</v>
      </c>
      <c r="M4581">
        <v>11000</v>
      </c>
      <c r="N4581" t="str">
        <f t="shared" si="1810"/>
        <v>Medium</v>
      </c>
      <c r="O4581">
        <v>750100</v>
      </c>
      <c r="P4581" t="str">
        <f t="shared" si="1811"/>
        <v>Flop</v>
      </c>
      <c r="Q4581" t="s">
        <v>3380</v>
      </c>
      <c r="R4581" t="str">
        <f t="shared" si="1812"/>
        <v>Drama</v>
      </c>
      <c r="S4581">
        <f t="shared" si="1813"/>
        <v>1</v>
      </c>
      <c r="T4581" t="s">
        <v>51</v>
      </c>
      <c r="U4581" t="s">
        <v>21700</v>
      </c>
      <c r="V4581">
        <v>19752</v>
      </c>
      <c r="W4581" t="str">
        <f t="shared" si="1814"/>
        <v>Low</v>
      </c>
      <c r="X4581">
        <v>12234</v>
      </c>
      <c r="Y4581" t="str">
        <f t="shared" si="1815"/>
        <v>Medium</v>
      </c>
      <c r="Z4581" t="s">
        <v>21701</v>
      </c>
      <c r="AA4581">
        <v>0</v>
      </c>
      <c r="AB4581" t="str">
        <f t="shared" si="1816"/>
        <v>Symbolic Poster</v>
      </c>
      <c r="AC4581" t="s">
        <v>21702</v>
      </c>
      <c r="AD4581" t="s">
        <v>21703</v>
      </c>
      <c r="AE4581">
        <v>61</v>
      </c>
      <c r="AF4581" t="str">
        <f t="shared" si="1817"/>
        <v>Very Low</v>
      </c>
      <c r="AG4581" t="s">
        <v>9</v>
      </c>
      <c r="AH4581" t="s">
        <v>10</v>
      </c>
      <c r="AI4581" t="s">
        <v>556</v>
      </c>
      <c r="AJ4581" t="str">
        <f t="shared" si="1818"/>
        <v>Adult</v>
      </c>
      <c r="AK4581">
        <f>AK4580</f>
        <v>1000000</v>
      </c>
      <c r="AL4581" t="str">
        <f t="shared" si="1819"/>
        <v>Low Budget</v>
      </c>
      <c r="AM4581">
        <v>2013</v>
      </c>
      <c r="AN4581">
        <f t="shared" si="1820"/>
        <v>12</v>
      </c>
      <c r="AO4581" t="str">
        <f t="shared" si="1821"/>
        <v>Modern Classic</v>
      </c>
      <c r="AP4581">
        <v>733</v>
      </c>
      <c r="AQ4581" t="str">
        <f t="shared" si="1822"/>
        <v>Very Low</v>
      </c>
      <c r="AR4581">
        <v>6.3</v>
      </c>
      <c r="AS4581" t="str">
        <f t="shared" si="1823"/>
        <v>Average</v>
      </c>
      <c r="AT4581">
        <v>1.85</v>
      </c>
      <c r="AU4581" t="str">
        <f t="shared" si="1824"/>
        <v>HDTV / Widescreen</v>
      </c>
      <c r="AV4581">
        <v>0</v>
      </c>
      <c r="AW4581" t="str">
        <f t="shared" si="1825"/>
        <v>Very Low</v>
      </c>
    </row>
    <row r="4582" spans="1:49" x14ac:dyDescent="0.3">
      <c r="A4582" t="s">
        <v>0</v>
      </c>
      <c r="B4582" t="s">
        <v>21704</v>
      </c>
      <c r="C4582">
        <v>100</v>
      </c>
      <c r="D4582" t="str">
        <f t="shared" si="1805"/>
        <v>Low</v>
      </c>
      <c r="E4582">
        <v>124</v>
      </c>
      <c r="F4582" t="str">
        <f t="shared" si="1806"/>
        <v>2h 4m</v>
      </c>
      <c r="G4582" t="str">
        <f t="shared" si="1807"/>
        <v>Long Movie</v>
      </c>
      <c r="H4582">
        <v>13</v>
      </c>
      <c r="I4582" t="str">
        <f t="shared" si="1808"/>
        <v>Very Low</v>
      </c>
      <c r="J4582">
        <v>7</v>
      </c>
      <c r="K4582" t="str">
        <f t="shared" si="1809"/>
        <v>Very Low</v>
      </c>
      <c r="L4582" t="s">
        <v>21704</v>
      </c>
      <c r="M4582">
        <v>20</v>
      </c>
      <c r="N4582" t="str">
        <f t="shared" si="1810"/>
        <v>Low</v>
      </c>
      <c r="O4582">
        <v>621240</v>
      </c>
      <c r="P4582" t="str">
        <f t="shared" si="1811"/>
        <v>Flop</v>
      </c>
      <c r="Q4582" t="s">
        <v>1906</v>
      </c>
      <c r="R4582" t="str">
        <f t="shared" si="1812"/>
        <v>Crime</v>
      </c>
      <c r="S4582">
        <f t="shared" si="1813"/>
        <v>2</v>
      </c>
      <c r="T4582" t="s">
        <v>21705</v>
      </c>
      <c r="U4582" t="s">
        <v>21706</v>
      </c>
      <c r="V4582">
        <v>4999</v>
      </c>
      <c r="W4582" t="str">
        <f t="shared" si="1814"/>
        <v>Very Low</v>
      </c>
      <c r="X4582">
        <v>42</v>
      </c>
      <c r="Y4582" t="str">
        <f t="shared" si="1815"/>
        <v>Very Low</v>
      </c>
      <c r="Z4582" t="s">
        <v>21707</v>
      </c>
      <c r="AA4582">
        <v>6</v>
      </c>
      <c r="AB4582" t="str">
        <f t="shared" si="1816"/>
        <v>Ensemble Poster</v>
      </c>
      <c r="AC4582" t="s">
        <v>21708</v>
      </c>
      <c r="AD4582" t="s">
        <v>21709</v>
      </c>
      <c r="AE4582">
        <v>32</v>
      </c>
      <c r="AF4582" t="str">
        <f t="shared" si="1817"/>
        <v>Very Low</v>
      </c>
      <c r="AG4582" t="s">
        <v>15921</v>
      </c>
      <c r="AH4582" t="s">
        <v>738</v>
      </c>
      <c r="AI4582" t="str">
        <f t="shared" ref="AI4582:AK4582" si="1828">AI4581</f>
        <v>R</v>
      </c>
      <c r="AJ4582" t="str">
        <f t="shared" si="1818"/>
        <v>Adult</v>
      </c>
      <c r="AK4582">
        <f t="shared" si="1828"/>
        <v>1000000</v>
      </c>
      <c r="AL4582" t="str">
        <f t="shared" si="1819"/>
        <v>Low Budget</v>
      </c>
      <c r="AM4582">
        <v>2009</v>
      </c>
      <c r="AN4582">
        <f t="shared" si="1820"/>
        <v>16</v>
      </c>
      <c r="AO4582" t="str">
        <f t="shared" si="1821"/>
        <v>Old Classic</v>
      </c>
      <c r="AP4582">
        <v>13</v>
      </c>
      <c r="AQ4582" t="str">
        <f t="shared" si="1822"/>
        <v>Very Low</v>
      </c>
      <c r="AR4582">
        <v>7.4</v>
      </c>
      <c r="AS4582" t="str">
        <f t="shared" si="1823"/>
        <v>Good</v>
      </c>
      <c r="AT4582">
        <v>1.85</v>
      </c>
      <c r="AU4582" t="str">
        <f t="shared" si="1824"/>
        <v>HDTV / Widescreen</v>
      </c>
      <c r="AV4582">
        <v>0</v>
      </c>
      <c r="AW4582" t="str">
        <f t="shared" si="1825"/>
        <v>Very Low</v>
      </c>
    </row>
    <row r="4583" spans="1:49" x14ac:dyDescent="0.3">
      <c r="A4583" t="s">
        <v>0</v>
      </c>
      <c r="B4583" t="s">
        <v>21710</v>
      </c>
      <c r="C4583">
        <v>117</v>
      </c>
      <c r="D4583" t="str">
        <f t="shared" si="1805"/>
        <v>Low</v>
      </c>
      <c r="E4583">
        <v>88</v>
      </c>
      <c r="F4583" t="str">
        <f t="shared" si="1806"/>
        <v>1h 28m</v>
      </c>
      <c r="G4583" t="str">
        <f t="shared" si="1807"/>
        <v>Featurette</v>
      </c>
      <c r="H4583">
        <v>21</v>
      </c>
      <c r="I4583" t="str">
        <f t="shared" si="1808"/>
        <v>Very Low</v>
      </c>
      <c r="J4583">
        <v>772</v>
      </c>
      <c r="K4583" t="str">
        <f t="shared" si="1809"/>
        <v>Very Low</v>
      </c>
      <c r="L4583" t="s">
        <v>3922</v>
      </c>
      <c r="M4583">
        <v>1000</v>
      </c>
      <c r="N4583" t="str">
        <f t="shared" si="1810"/>
        <v>Low</v>
      </c>
      <c r="O4583">
        <v>104077</v>
      </c>
      <c r="P4583" t="str">
        <f t="shared" si="1811"/>
        <v>Flop</v>
      </c>
      <c r="Q4583" t="s">
        <v>2461</v>
      </c>
      <c r="R4583" t="str">
        <f t="shared" si="1812"/>
        <v>Comedy</v>
      </c>
      <c r="S4583">
        <f t="shared" si="1813"/>
        <v>4</v>
      </c>
      <c r="T4583" t="s">
        <v>2687</v>
      </c>
      <c r="U4583" t="s">
        <v>21711</v>
      </c>
      <c r="V4583">
        <v>46076</v>
      </c>
      <c r="W4583" t="str">
        <f t="shared" si="1814"/>
        <v>Low</v>
      </c>
      <c r="X4583">
        <v>4720</v>
      </c>
      <c r="Y4583" t="str">
        <f t="shared" si="1815"/>
        <v>Low</v>
      </c>
      <c r="Z4583" t="s">
        <v>15029</v>
      </c>
      <c r="AA4583">
        <v>2</v>
      </c>
      <c r="AB4583" t="str">
        <f t="shared" si="1816"/>
        <v>Duo/Trio Poster</v>
      </c>
      <c r="AC4583" t="s">
        <v>21712</v>
      </c>
      <c r="AD4583" t="s">
        <v>21713</v>
      </c>
      <c r="AE4583">
        <v>88</v>
      </c>
      <c r="AF4583" t="str">
        <f t="shared" si="1817"/>
        <v>Very Low</v>
      </c>
      <c r="AG4583" t="s">
        <v>9</v>
      </c>
      <c r="AH4583" t="s">
        <v>10</v>
      </c>
      <c r="AI4583" t="s">
        <v>556</v>
      </c>
      <c r="AJ4583" t="str">
        <f t="shared" si="1818"/>
        <v>Adult</v>
      </c>
      <c r="AK4583">
        <v>1000000</v>
      </c>
      <c r="AL4583" t="str">
        <f t="shared" si="1819"/>
        <v>Low Budget</v>
      </c>
      <c r="AM4583">
        <v>2006</v>
      </c>
      <c r="AN4583">
        <f t="shared" si="1820"/>
        <v>19</v>
      </c>
      <c r="AO4583" t="str">
        <f t="shared" si="1821"/>
        <v>Old Classic</v>
      </c>
      <c r="AP4583">
        <v>835</v>
      </c>
      <c r="AQ4583" t="str">
        <f t="shared" si="1822"/>
        <v>Very Low</v>
      </c>
      <c r="AR4583">
        <v>7.4</v>
      </c>
      <c r="AS4583" t="str">
        <f t="shared" si="1823"/>
        <v>Good</v>
      </c>
      <c r="AT4583">
        <v>1.78</v>
      </c>
      <c r="AU4583" t="str">
        <f t="shared" si="1824"/>
        <v>HDTV / Widescreen</v>
      </c>
      <c r="AV4583">
        <v>11000</v>
      </c>
      <c r="AW4583" t="str">
        <f t="shared" si="1825"/>
        <v>Medium</v>
      </c>
    </row>
    <row r="4584" spans="1:49" x14ac:dyDescent="0.3">
      <c r="A4584" t="s">
        <v>0</v>
      </c>
      <c r="B4584" t="s">
        <v>21714</v>
      </c>
      <c r="C4584">
        <v>140</v>
      </c>
      <c r="D4584" t="str">
        <f t="shared" si="1805"/>
        <v>Low</v>
      </c>
      <c r="E4584">
        <v>106</v>
      </c>
      <c r="F4584" t="str">
        <f t="shared" si="1806"/>
        <v>1h 46m</v>
      </c>
      <c r="G4584" t="str">
        <f t="shared" si="1807"/>
        <v>Standard Movie</v>
      </c>
      <c r="H4584">
        <v>135</v>
      </c>
      <c r="I4584" t="str">
        <f t="shared" si="1808"/>
        <v>Very Low</v>
      </c>
      <c r="J4584">
        <v>11</v>
      </c>
      <c r="K4584" t="str">
        <f t="shared" si="1809"/>
        <v>Very Low</v>
      </c>
      <c r="L4584" t="s">
        <v>17206</v>
      </c>
      <c r="M4584">
        <v>7000</v>
      </c>
      <c r="N4584" t="str">
        <f t="shared" si="1810"/>
        <v>Low</v>
      </c>
      <c r="O4584">
        <v>334658</v>
      </c>
      <c r="P4584" t="str">
        <f t="shared" si="1811"/>
        <v>Flop</v>
      </c>
      <c r="Q4584" t="s">
        <v>5470</v>
      </c>
      <c r="R4584" t="str">
        <f t="shared" si="1812"/>
        <v>Drama</v>
      </c>
      <c r="S4584">
        <f t="shared" si="1813"/>
        <v>3</v>
      </c>
      <c r="T4584" t="s">
        <v>21715</v>
      </c>
      <c r="U4584" t="s">
        <v>21716</v>
      </c>
      <c r="V4584">
        <v>75633</v>
      </c>
      <c r="W4584" t="str">
        <f t="shared" si="1814"/>
        <v>Medium</v>
      </c>
      <c r="X4584">
        <v>7098</v>
      </c>
      <c r="Y4584" t="str">
        <f t="shared" si="1815"/>
        <v>Low</v>
      </c>
      <c r="Z4584" t="s">
        <v>21717</v>
      </c>
      <c r="AA4584">
        <v>0</v>
      </c>
      <c r="AB4584" t="str">
        <f t="shared" si="1816"/>
        <v>Symbolic Poster</v>
      </c>
      <c r="AC4584" t="s">
        <v>21718</v>
      </c>
      <c r="AD4584" t="s">
        <v>21719</v>
      </c>
      <c r="AE4584">
        <v>160</v>
      </c>
      <c r="AF4584" t="str">
        <f t="shared" si="1817"/>
        <v>Very Low</v>
      </c>
      <c r="AG4584" t="s">
        <v>9</v>
      </c>
      <c r="AH4584" t="s">
        <v>10</v>
      </c>
      <c r="AI4584" t="s">
        <v>556</v>
      </c>
      <c r="AJ4584" t="str">
        <f t="shared" si="1818"/>
        <v>Adult</v>
      </c>
      <c r="AK4584">
        <f>AK4583</f>
        <v>1000000</v>
      </c>
      <c r="AL4584" t="str">
        <f t="shared" si="1819"/>
        <v>Low Budget</v>
      </c>
      <c r="AM4584">
        <v>2014</v>
      </c>
      <c r="AN4584">
        <f t="shared" si="1820"/>
        <v>11</v>
      </c>
      <c r="AO4584" t="str">
        <f t="shared" si="1821"/>
        <v>Modern Classic</v>
      </c>
      <c r="AP4584">
        <v>71</v>
      </c>
      <c r="AQ4584" t="str">
        <f t="shared" si="1822"/>
        <v>Very Low</v>
      </c>
      <c r="AR4584">
        <v>7.3</v>
      </c>
      <c r="AS4584" t="str">
        <f t="shared" si="1823"/>
        <v>Good</v>
      </c>
      <c r="AT4584">
        <v>2.39</v>
      </c>
      <c r="AU4584" t="str">
        <f t="shared" si="1824"/>
        <v>Cinematic Widescreen</v>
      </c>
      <c r="AV4584">
        <v>32000</v>
      </c>
      <c r="AW4584" t="str">
        <f t="shared" si="1825"/>
        <v>Medium</v>
      </c>
    </row>
    <row r="4585" spans="1:49" x14ac:dyDescent="0.3">
      <c r="A4585" t="s">
        <v>0</v>
      </c>
      <c r="B4585" t="s">
        <v>21720</v>
      </c>
      <c r="C4585">
        <v>29</v>
      </c>
      <c r="D4585" t="str">
        <f t="shared" si="1805"/>
        <v>Very Low</v>
      </c>
      <c r="E4585">
        <v>79</v>
      </c>
      <c r="F4585" t="str">
        <f t="shared" si="1806"/>
        <v>1h 19m</v>
      </c>
      <c r="G4585" t="str">
        <f t="shared" si="1807"/>
        <v>Featurette</v>
      </c>
      <c r="H4585">
        <v>2</v>
      </c>
      <c r="I4585" t="str">
        <f t="shared" si="1808"/>
        <v>Very Low</v>
      </c>
      <c r="J4585">
        <v>551</v>
      </c>
      <c r="K4585" t="str">
        <f t="shared" si="1809"/>
        <v>Very Low</v>
      </c>
      <c r="L4585" t="s">
        <v>2601</v>
      </c>
      <c r="M4585">
        <v>855</v>
      </c>
      <c r="N4585" t="str">
        <f t="shared" si="1810"/>
        <v>Low</v>
      </c>
      <c r="O4585">
        <v>279282</v>
      </c>
      <c r="P4585" t="str">
        <f t="shared" si="1811"/>
        <v>Flop</v>
      </c>
      <c r="Q4585" t="s">
        <v>1386</v>
      </c>
      <c r="R4585" t="str">
        <f t="shared" si="1812"/>
        <v>Comedy</v>
      </c>
      <c r="S4585">
        <f t="shared" si="1813"/>
        <v>3</v>
      </c>
      <c r="T4585" t="s">
        <v>14888</v>
      </c>
      <c r="U4585" t="s">
        <v>21721</v>
      </c>
      <c r="V4585">
        <v>3806</v>
      </c>
      <c r="W4585" t="str">
        <f t="shared" si="1814"/>
        <v>Very Low</v>
      </c>
      <c r="X4585">
        <v>2489</v>
      </c>
      <c r="Y4585" t="str">
        <f t="shared" si="1815"/>
        <v>Low</v>
      </c>
      <c r="Z4585" t="s">
        <v>3625</v>
      </c>
      <c r="AA4585">
        <v>2</v>
      </c>
      <c r="AB4585" t="str">
        <f t="shared" si="1816"/>
        <v>Duo/Trio Poster</v>
      </c>
      <c r="AC4585" t="s">
        <v>21722</v>
      </c>
      <c r="AD4585" t="s">
        <v>21723</v>
      </c>
      <c r="AE4585">
        <v>49</v>
      </c>
      <c r="AF4585" t="str">
        <f t="shared" si="1817"/>
        <v>Very Low</v>
      </c>
      <c r="AG4585" t="s">
        <v>9</v>
      </c>
      <c r="AH4585" t="s">
        <v>10</v>
      </c>
      <c r="AI4585" t="s">
        <v>11</v>
      </c>
      <c r="AJ4585" t="str">
        <f t="shared" si="1818"/>
        <v>Teen</v>
      </c>
      <c r="AK4585">
        <v>1000000</v>
      </c>
      <c r="AL4585" t="str">
        <f t="shared" si="1819"/>
        <v>Low Budget</v>
      </c>
      <c r="AM4585">
        <v>2003</v>
      </c>
      <c r="AN4585">
        <f t="shared" si="1820"/>
        <v>22</v>
      </c>
      <c r="AO4585" t="str">
        <f t="shared" si="1821"/>
        <v>Old Classic</v>
      </c>
      <c r="AP4585">
        <v>577</v>
      </c>
      <c r="AQ4585" t="str">
        <f t="shared" si="1822"/>
        <v>Very Low</v>
      </c>
      <c r="AR4585">
        <v>6.1</v>
      </c>
      <c r="AS4585" t="str">
        <f t="shared" si="1823"/>
        <v>Average</v>
      </c>
      <c r="AT4585">
        <v>1.85</v>
      </c>
      <c r="AU4585" t="str">
        <f t="shared" si="1824"/>
        <v>HDTV / Widescreen</v>
      </c>
      <c r="AV4585">
        <v>150</v>
      </c>
      <c r="AW4585" t="str">
        <f t="shared" si="1825"/>
        <v>Very Low</v>
      </c>
    </row>
    <row r="4586" spans="1:49" x14ac:dyDescent="0.3">
      <c r="A4586" t="s">
        <v>0</v>
      </c>
      <c r="B4586" t="s">
        <v>142</v>
      </c>
      <c r="C4586">
        <v>308</v>
      </c>
      <c r="D4586" t="str">
        <f t="shared" si="1805"/>
        <v>Medium</v>
      </c>
      <c r="E4586">
        <v>135</v>
      </c>
      <c r="F4586" t="str">
        <f t="shared" si="1806"/>
        <v>2h 15m</v>
      </c>
      <c r="G4586" t="str">
        <f t="shared" si="1807"/>
        <v>Long Movie</v>
      </c>
      <c r="H4586">
        <v>0</v>
      </c>
      <c r="I4586" t="str">
        <f t="shared" si="1808"/>
        <v>Very Low</v>
      </c>
      <c r="J4586">
        <v>310</v>
      </c>
      <c r="K4586" t="str">
        <f t="shared" si="1809"/>
        <v>Very Low</v>
      </c>
      <c r="L4586" t="s">
        <v>1971</v>
      </c>
      <c r="M4586">
        <v>873</v>
      </c>
      <c r="N4586" t="str">
        <f t="shared" si="1810"/>
        <v>Low</v>
      </c>
      <c r="O4586">
        <v>43982842</v>
      </c>
      <c r="P4586" t="str">
        <f t="shared" si="1811"/>
        <v>Average</v>
      </c>
      <c r="Q4586" t="s">
        <v>1972</v>
      </c>
      <c r="R4586" t="str">
        <f t="shared" si="1812"/>
        <v>Drama</v>
      </c>
      <c r="S4586">
        <f t="shared" si="1813"/>
        <v>3</v>
      </c>
      <c r="T4586" t="s">
        <v>1973</v>
      </c>
      <c r="U4586" t="s">
        <v>1974</v>
      </c>
      <c r="V4586">
        <v>125114</v>
      </c>
      <c r="W4586" t="str">
        <f t="shared" si="1814"/>
        <v>Medium</v>
      </c>
      <c r="X4586">
        <v>2369</v>
      </c>
      <c r="Y4586" t="str">
        <f t="shared" si="1815"/>
        <v>Low</v>
      </c>
      <c r="Z4586" t="s">
        <v>403</v>
      </c>
      <c r="AA4586">
        <v>1</v>
      </c>
      <c r="AB4586" t="str">
        <f t="shared" si="1816"/>
        <v>Solo Star Poster</v>
      </c>
      <c r="AC4586" t="s">
        <v>1975</v>
      </c>
      <c r="AD4586" t="s">
        <v>1976</v>
      </c>
      <c r="AE4586">
        <v>593</v>
      </c>
      <c r="AF4586" t="str">
        <f t="shared" si="1817"/>
        <v>Low</v>
      </c>
      <c r="AG4586" t="s">
        <v>9</v>
      </c>
      <c r="AH4586" t="s">
        <v>10</v>
      </c>
      <c r="AI4586" t="s">
        <v>11</v>
      </c>
      <c r="AJ4586" t="str">
        <f t="shared" si="1818"/>
        <v>Teen</v>
      </c>
      <c r="AK4586">
        <v>65000000</v>
      </c>
      <c r="AL4586" t="str">
        <f t="shared" si="1819"/>
        <v>Medium Budget</v>
      </c>
      <c r="AM4586">
        <v>2009</v>
      </c>
      <c r="AN4586">
        <f t="shared" si="1820"/>
        <v>16</v>
      </c>
      <c r="AO4586" t="str">
        <f t="shared" si="1821"/>
        <v>Old Classic</v>
      </c>
      <c r="AP4586">
        <v>559</v>
      </c>
      <c r="AQ4586" t="str">
        <f t="shared" si="1822"/>
        <v>Very Low</v>
      </c>
      <c r="AR4586">
        <v>6.7</v>
      </c>
      <c r="AS4586" t="str">
        <f t="shared" si="1823"/>
        <v>Average</v>
      </c>
      <c r="AT4586">
        <v>2.35</v>
      </c>
      <c r="AU4586" t="str">
        <f t="shared" si="1824"/>
        <v>Cinematic Widescreen</v>
      </c>
      <c r="AV4586">
        <v>16000</v>
      </c>
      <c r="AW4586" t="str">
        <f t="shared" si="1825"/>
        <v>Medium</v>
      </c>
    </row>
    <row r="4587" spans="1:49" x14ac:dyDescent="0.3">
      <c r="A4587" t="s">
        <v>0</v>
      </c>
      <c r="B4587" t="s">
        <v>21724</v>
      </c>
      <c r="C4587">
        <v>248</v>
      </c>
      <c r="D4587" t="str">
        <f t="shared" si="1805"/>
        <v>Medium</v>
      </c>
      <c r="E4587">
        <v>96</v>
      </c>
      <c r="F4587" t="str">
        <f t="shared" si="1806"/>
        <v>1h 36m</v>
      </c>
      <c r="G4587" t="str">
        <f t="shared" si="1807"/>
        <v>Standard Movie</v>
      </c>
      <c r="H4587">
        <v>50</v>
      </c>
      <c r="I4587" t="str">
        <f t="shared" si="1808"/>
        <v>Very Low</v>
      </c>
      <c r="J4587">
        <v>0</v>
      </c>
      <c r="K4587" t="str">
        <f t="shared" si="1809"/>
        <v>Very Low</v>
      </c>
      <c r="L4587" t="s">
        <v>21725</v>
      </c>
      <c r="M4587">
        <v>3</v>
      </c>
      <c r="N4587" t="str">
        <f t="shared" si="1810"/>
        <v>Low</v>
      </c>
      <c r="O4587">
        <v>484221</v>
      </c>
      <c r="P4587" t="str">
        <f t="shared" si="1811"/>
        <v>Flop</v>
      </c>
      <c r="Q4587" t="s">
        <v>21726</v>
      </c>
      <c r="R4587" t="str">
        <f t="shared" si="1812"/>
        <v>Biography</v>
      </c>
      <c r="S4587">
        <f t="shared" si="1813"/>
        <v>4</v>
      </c>
      <c r="T4587" t="s">
        <v>21727</v>
      </c>
      <c r="U4587" t="s">
        <v>21728</v>
      </c>
      <c r="V4587">
        <v>23836</v>
      </c>
      <c r="W4587" t="str">
        <f t="shared" si="1814"/>
        <v>Low</v>
      </c>
      <c r="X4587">
        <v>6</v>
      </c>
      <c r="Y4587" t="str">
        <f t="shared" si="1815"/>
        <v>Very Low</v>
      </c>
      <c r="Z4587" t="s">
        <v>21729</v>
      </c>
      <c r="AA4587">
        <v>1</v>
      </c>
      <c r="AB4587" t="str">
        <f t="shared" si="1816"/>
        <v>Solo Star Poster</v>
      </c>
      <c r="AC4587" t="s">
        <v>21730</v>
      </c>
      <c r="AD4587" t="s">
        <v>21731</v>
      </c>
      <c r="AE4587">
        <v>107</v>
      </c>
      <c r="AF4587" t="str">
        <f t="shared" si="1817"/>
        <v>Very Low</v>
      </c>
      <c r="AG4587" t="s">
        <v>21444</v>
      </c>
      <c r="AH4587" t="s">
        <v>28</v>
      </c>
      <c r="AI4587" t="s">
        <v>4801</v>
      </c>
      <c r="AJ4587" t="str">
        <f t="shared" si="1818"/>
        <v>No Rating</v>
      </c>
      <c r="AK4587">
        <v>1000000</v>
      </c>
      <c r="AL4587" t="str">
        <f t="shared" si="1819"/>
        <v>Low Budget</v>
      </c>
      <c r="AM4587">
        <v>2012</v>
      </c>
      <c r="AN4587">
        <f t="shared" si="1820"/>
        <v>13</v>
      </c>
      <c r="AO4587" t="str">
        <f t="shared" si="1821"/>
        <v>Modern Classic</v>
      </c>
      <c r="AP4587">
        <v>3</v>
      </c>
      <c r="AQ4587" t="str">
        <f t="shared" si="1822"/>
        <v>Very Low</v>
      </c>
      <c r="AR4587">
        <v>8.1999999999999993</v>
      </c>
      <c r="AS4587" t="str">
        <f t="shared" si="1823"/>
        <v>Excellent</v>
      </c>
      <c r="AT4587">
        <v>1.85</v>
      </c>
      <c r="AU4587" t="str">
        <f t="shared" si="1824"/>
        <v>HDTV / Widescreen</v>
      </c>
      <c r="AV4587">
        <v>20000</v>
      </c>
      <c r="AW4587" t="str">
        <f t="shared" si="1825"/>
        <v>Medium</v>
      </c>
    </row>
    <row r="4588" spans="1:49" x14ac:dyDescent="0.3">
      <c r="A4588" t="s">
        <v>0</v>
      </c>
      <c r="B4588" t="s">
        <v>21732</v>
      </c>
      <c r="C4588">
        <v>84</v>
      </c>
      <c r="D4588" t="str">
        <f t="shared" si="1805"/>
        <v>Low</v>
      </c>
      <c r="E4588">
        <v>53</v>
      </c>
      <c r="F4588" t="str">
        <f t="shared" si="1806"/>
        <v>0h 53m</v>
      </c>
      <c r="G4588" t="str">
        <f t="shared" si="1807"/>
        <v>Short Film</v>
      </c>
      <c r="H4588">
        <v>141</v>
      </c>
      <c r="I4588" t="str">
        <f t="shared" si="1808"/>
        <v>Very Low</v>
      </c>
      <c r="J4588">
        <v>23</v>
      </c>
      <c r="K4588" t="str">
        <f t="shared" si="1809"/>
        <v>Very Low</v>
      </c>
      <c r="L4588" t="s">
        <v>19872</v>
      </c>
      <c r="M4588">
        <v>141</v>
      </c>
      <c r="N4588" t="str">
        <f t="shared" si="1810"/>
        <v>Low</v>
      </c>
      <c r="O4588">
        <v>274661</v>
      </c>
      <c r="P4588" t="str">
        <f t="shared" si="1811"/>
        <v>Flop</v>
      </c>
      <c r="Q4588" t="s">
        <v>17927</v>
      </c>
      <c r="R4588" t="str">
        <f t="shared" si="1812"/>
        <v>Crime</v>
      </c>
      <c r="S4588">
        <f t="shared" si="1813"/>
        <v>3</v>
      </c>
      <c r="T4588" t="s">
        <v>21732</v>
      </c>
      <c r="U4588" t="s">
        <v>21733</v>
      </c>
      <c r="V4588">
        <v>10564</v>
      </c>
      <c r="W4588" t="str">
        <f t="shared" si="1814"/>
        <v>Low</v>
      </c>
      <c r="X4588">
        <v>313</v>
      </c>
      <c r="Y4588" t="str">
        <f t="shared" si="1815"/>
        <v>Very Low</v>
      </c>
      <c r="Z4588" t="s">
        <v>21734</v>
      </c>
      <c r="AA4588">
        <v>0</v>
      </c>
      <c r="AB4588" t="str">
        <f t="shared" si="1816"/>
        <v>Symbolic Poster</v>
      </c>
      <c r="AC4588" t="s">
        <v>21735</v>
      </c>
      <c r="AD4588" t="s">
        <v>21736</v>
      </c>
      <c r="AE4588">
        <v>40</v>
      </c>
      <c r="AF4588" t="str">
        <f t="shared" si="1817"/>
        <v>Very Low</v>
      </c>
      <c r="AG4588" t="s">
        <v>9</v>
      </c>
      <c r="AH4588" t="s">
        <v>10</v>
      </c>
      <c r="AI4588" t="s">
        <v>556</v>
      </c>
      <c r="AJ4588" t="str">
        <f t="shared" si="1818"/>
        <v>Adult</v>
      </c>
      <c r="AK4588">
        <v>1000000</v>
      </c>
      <c r="AL4588" t="str">
        <f t="shared" si="1819"/>
        <v>Low Budget</v>
      </c>
      <c r="AM4588">
        <v>2007</v>
      </c>
      <c r="AN4588">
        <f t="shared" si="1820"/>
        <v>18</v>
      </c>
      <c r="AO4588" t="str">
        <f t="shared" si="1821"/>
        <v>Old Classic</v>
      </c>
      <c r="AP4588">
        <v>125</v>
      </c>
      <c r="AQ4588" t="str">
        <f t="shared" si="1822"/>
        <v>Very Low</v>
      </c>
      <c r="AR4588">
        <v>7.7</v>
      </c>
      <c r="AS4588" t="str">
        <f t="shared" si="1823"/>
        <v>Good</v>
      </c>
      <c r="AT4588">
        <v>1.85</v>
      </c>
      <c r="AU4588" t="str">
        <f t="shared" si="1824"/>
        <v>HDTV / Widescreen</v>
      </c>
      <c r="AV4588">
        <v>0</v>
      </c>
      <c r="AW4588" t="str">
        <f t="shared" si="1825"/>
        <v>Very Low</v>
      </c>
    </row>
    <row r="4589" spans="1:49" x14ac:dyDescent="0.3">
      <c r="A4589" t="s">
        <v>0</v>
      </c>
      <c r="B4589" t="s">
        <v>21737</v>
      </c>
      <c r="C4589">
        <v>40</v>
      </c>
      <c r="D4589" t="str">
        <f t="shared" si="1805"/>
        <v>Very Low</v>
      </c>
      <c r="E4589">
        <v>97</v>
      </c>
      <c r="F4589" t="str">
        <f t="shared" si="1806"/>
        <v>1h 37m</v>
      </c>
      <c r="G4589" t="str">
        <f t="shared" si="1807"/>
        <v>Standard Movie</v>
      </c>
      <c r="H4589">
        <v>10</v>
      </c>
      <c r="I4589" t="str">
        <f t="shared" si="1808"/>
        <v>Very Low</v>
      </c>
      <c r="J4589">
        <v>5</v>
      </c>
      <c r="K4589" t="str">
        <f t="shared" si="1809"/>
        <v>Very Low</v>
      </c>
      <c r="L4589" t="s">
        <v>21738</v>
      </c>
      <c r="M4589">
        <v>102</v>
      </c>
      <c r="N4589" t="str">
        <f t="shared" si="1810"/>
        <v>Low</v>
      </c>
      <c r="O4589">
        <v>144431</v>
      </c>
      <c r="P4589" t="str">
        <f t="shared" si="1811"/>
        <v>Flop</v>
      </c>
      <c r="Q4589" t="s">
        <v>16499</v>
      </c>
      <c r="R4589" t="str">
        <f t="shared" si="1812"/>
        <v>Documentary</v>
      </c>
      <c r="S4589">
        <f t="shared" si="1813"/>
        <v>2</v>
      </c>
      <c r="T4589" t="s">
        <v>21739</v>
      </c>
      <c r="U4589" t="s">
        <v>21740</v>
      </c>
      <c r="V4589">
        <v>1290</v>
      </c>
      <c r="W4589" t="str">
        <f t="shared" si="1814"/>
        <v>Very Low</v>
      </c>
      <c r="X4589">
        <v>118</v>
      </c>
      <c r="Y4589" t="str">
        <f t="shared" si="1815"/>
        <v>Very Low</v>
      </c>
      <c r="Z4589" t="s">
        <v>21741</v>
      </c>
      <c r="AA4589">
        <v>0</v>
      </c>
      <c r="AB4589" t="str">
        <f t="shared" si="1816"/>
        <v>Symbolic Poster</v>
      </c>
      <c r="AC4589" t="s">
        <v>21742</v>
      </c>
      <c r="AD4589" t="s">
        <v>21743</v>
      </c>
      <c r="AE4589">
        <v>13</v>
      </c>
      <c r="AF4589" t="str">
        <f t="shared" si="1817"/>
        <v>Very Low</v>
      </c>
      <c r="AG4589" t="s">
        <v>9</v>
      </c>
      <c r="AH4589" t="s">
        <v>28</v>
      </c>
      <c r="AI4589" t="s">
        <v>11</v>
      </c>
      <c r="AJ4589" t="str">
        <f t="shared" si="1818"/>
        <v>Teen</v>
      </c>
      <c r="AK4589">
        <v>1000000</v>
      </c>
      <c r="AL4589" t="str">
        <f t="shared" si="1819"/>
        <v>Low Budget</v>
      </c>
      <c r="AM4589">
        <v>2006</v>
      </c>
      <c r="AN4589">
        <f t="shared" si="1820"/>
        <v>19</v>
      </c>
      <c r="AO4589" t="str">
        <f t="shared" si="1821"/>
        <v>Old Classic</v>
      </c>
      <c r="AP4589">
        <v>7</v>
      </c>
      <c r="AQ4589" t="str">
        <f t="shared" si="1822"/>
        <v>Very Low</v>
      </c>
      <c r="AR4589">
        <v>7.3</v>
      </c>
      <c r="AS4589" t="str">
        <f t="shared" si="1823"/>
        <v>Good</v>
      </c>
      <c r="AT4589">
        <v>1.85</v>
      </c>
      <c r="AU4589" t="str">
        <f t="shared" si="1824"/>
        <v>HDTV / Widescreen</v>
      </c>
      <c r="AV4589">
        <v>587</v>
      </c>
      <c r="AW4589" t="str">
        <f t="shared" si="1825"/>
        <v>Very Low</v>
      </c>
    </row>
    <row r="4590" spans="1:49" x14ac:dyDescent="0.3">
      <c r="A4590" t="s">
        <v>0</v>
      </c>
      <c r="B4590" t="s">
        <v>21744</v>
      </c>
      <c r="C4590">
        <f>C4589</f>
        <v>40</v>
      </c>
      <c r="D4590" t="str">
        <f t="shared" si="1805"/>
        <v>Very Low</v>
      </c>
      <c r="E4590">
        <v>120</v>
      </c>
      <c r="F4590" t="str">
        <f t="shared" si="1806"/>
        <v>2h 0m</v>
      </c>
      <c r="G4590" t="str">
        <f t="shared" si="1807"/>
        <v>Standard Movie</v>
      </c>
      <c r="H4590">
        <v>0</v>
      </c>
      <c r="I4590" t="str">
        <f t="shared" si="1808"/>
        <v>Very Low</v>
      </c>
      <c r="J4590">
        <v>0</v>
      </c>
      <c r="K4590" t="str">
        <f t="shared" si="1809"/>
        <v>Very Low</v>
      </c>
      <c r="L4590" t="s">
        <v>21745</v>
      </c>
      <c r="M4590">
        <v>12</v>
      </c>
      <c r="N4590" t="str">
        <f t="shared" si="1810"/>
        <v>Low</v>
      </c>
      <c r="O4590">
        <v>227241</v>
      </c>
      <c r="P4590" t="str">
        <f t="shared" si="1811"/>
        <v>Flop</v>
      </c>
      <c r="Q4590" t="s">
        <v>3380</v>
      </c>
      <c r="R4590" t="str">
        <f t="shared" si="1812"/>
        <v>Drama</v>
      </c>
      <c r="S4590">
        <f t="shared" si="1813"/>
        <v>1</v>
      </c>
      <c r="T4590" t="s">
        <v>21746</v>
      </c>
      <c r="U4590" t="s">
        <v>21747</v>
      </c>
      <c r="V4590">
        <v>56</v>
      </c>
      <c r="W4590" t="str">
        <f t="shared" si="1814"/>
        <v>Very Low</v>
      </c>
      <c r="X4590">
        <v>15</v>
      </c>
      <c r="Y4590" t="str">
        <f t="shared" si="1815"/>
        <v>Very Low</v>
      </c>
      <c r="Z4590" t="s">
        <v>21748</v>
      </c>
      <c r="AA4590">
        <v>0</v>
      </c>
      <c r="AB4590" t="str">
        <f t="shared" si="1816"/>
        <v>Symbolic Poster</v>
      </c>
      <c r="AC4590" t="s">
        <v>21749</v>
      </c>
      <c r="AD4590" t="s">
        <v>21750</v>
      </c>
      <c r="AE4590">
        <v>2</v>
      </c>
      <c r="AF4590" t="str">
        <f t="shared" si="1817"/>
        <v>Very Low</v>
      </c>
      <c r="AG4590" t="s">
        <v>9</v>
      </c>
      <c r="AH4590" t="s">
        <v>10</v>
      </c>
      <c r="AI4590" t="s">
        <v>5584</v>
      </c>
      <c r="AJ4590" t="str">
        <f t="shared" si="1818"/>
        <v>Other/Unknown</v>
      </c>
      <c r="AK4590">
        <f t="shared" ref="AK4590:AK4591" si="1829">AK4589</f>
        <v>1000000</v>
      </c>
      <c r="AL4590" t="str">
        <f t="shared" si="1819"/>
        <v>Low Budget</v>
      </c>
      <c r="AM4590">
        <v>2004</v>
      </c>
      <c r="AN4590">
        <f t="shared" si="1820"/>
        <v>21</v>
      </c>
      <c r="AO4590" t="str">
        <f t="shared" si="1821"/>
        <v>Old Classic</v>
      </c>
      <c r="AP4590">
        <v>3</v>
      </c>
      <c r="AQ4590" t="str">
        <f t="shared" si="1822"/>
        <v>Very Low</v>
      </c>
      <c r="AR4590">
        <v>7.4</v>
      </c>
      <c r="AS4590" t="str">
        <f t="shared" si="1823"/>
        <v>Good</v>
      </c>
      <c r="AT4590">
        <f t="shared" ref="AT4590:AT4591" si="1830">AT4589</f>
        <v>1.85</v>
      </c>
      <c r="AU4590" t="str">
        <f t="shared" si="1824"/>
        <v>HDTV / Widescreen</v>
      </c>
      <c r="AV4590">
        <v>32</v>
      </c>
      <c r="AW4590" t="str">
        <f t="shared" si="1825"/>
        <v>Very Low</v>
      </c>
    </row>
    <row r="4591" spans="1:49" x14ac:dyDescent="0.3">
      <c r="A4591" t="s">
        <v>0</v>
      </c>
      <c r="B4591" t="s">
        <v>4165</v>
      </c>
      <c r="C4591">
        <v>13</v>
      </c>
      <c r="D4591" t="str">
        <f t="shared" si="1805"/>
        <v>Very Low</v>
      </c>
      <c r="E4591">
        <v>90</v>
      </c>
      <c r="F4591" t="str">
        <f t="shared" si="1806"/>
        <v>1h 30m</v>
      </c>
      <c r="G4591" t="str">
        <f t="shared" si="1807"/>
        <v>Standard Movie</v>
      </c>
      <c r="H4591">
        <v>165</v>
      </c>
      <c r="I4591" t="str">
        <f t="shared" si="1808"/>
        <v>Very Low</v>
      </c>
      <c r="J4591">
        <v>679</v>
      </c>
      <c r="K4591" t="str">
        <f t="shared" si="1809"/>
        <v>Very Low</v>
      </c>
      <c r="L4591" t="s">
        <v>6128</v>
      </c>
      <c r="M4591">
        <v>978</v>
      </c>
      <c r="N4591" t="str">
        <f t="shared" si="1810"/>
        <v>Low</v>
      </c>
      <c r="O4591">
        <v>112521</v>
      </c>
      <c r="P4591" t="str">
        <f t="shared" si="1811"/>
        <v>Flop</v>
      </c>
      <c r="Q4591" t="s">
        <v>2498</v>
      </c>
      <c r="R4591" t="str">
        <f t="shared" si="1812"/>
        <v>Comedy</v>
      </c>
      <c r="S4591">
        <f t="shared" si="1813"/>
        <v>2</v>
      </c>
      <c r="T4591" t="s">
        <v>6676</v>
      </c>
      <c r="U4591" t="s">
        <v>21751</v>
      </c>
      <c r="V4591">
        <v>455</v>
      </c>
      <c r="W4591" t="str">
        <f t="shared" si="1814"/>
        <v>Very Low</v>
      </c>
      <c r="X4591">
        <v>3258</v>
      </c>
      <c r="Y4591" t="str">
        <f t="shared" si="1815"/>
        <v>Low</v>
      </c>
      <c r="Z4591" t="s">
        <v>21752</v>
      </c>
      <c r="AA4591">
        <v>1</v>
      </c>
      <c r="AB4591" t="str">
        <f t="shared" si="1816"/>
        <v>Solo Star Poster</v>
      </c>
      <c r="AC4591" t="s">
        <v>21753</v>
      </c>
      <c r="AD4591" t="s">
        <v>21754</v>
      </c>
      <c r="AE4591">
        <v>16</v>
      </c>
      <c r="AF4591" t="str">
        <f t="shared" si="1817"/>
        <v>Very Low</v>
      </c>
      <c r="AG4591" t="s">
        <v>9</v>
      </c>
      <c r="AH4591" t="s">
        <v>10</v>
      </c>
      <c r="AI4591" t="s">
        <v>11</v>
      </c>
      <c r="AJ4591" t="str">
        <f t="shared" si="1818"/>
        <v>Teen</v>
      </c>
      <c r="AK4591">
        <f t="shared" si="1829"/>
        <v>1000000</v>
      </c>
      <c r="AL4591" t="str">
        <f t="shared" si="1819"/>
        <v>Low Budget</v>
      </c>
      <c r="AM4591">
        <v>2000</v>
      </c>
      <c r="AN4591">
        <f t="shared" si="1820"/>
        <v>25</v>
      </c>
      <c r="AO4591" t="str">
        <f t="shared" si="1821"/>
        <v>Old Classic</v>
      </c>
      <c r="AP4591">
        <v>922</v>
      </c>
      <c r="AQ4591" t="str">
        <f t="shared" si="1822"/>
        <v>Very Low</v>
      </c>
      <c r="AR4591">
        <v>5.7</v>
      </c>
      <c r="AS4591" t="str">
        <f t="shared" si="1823"/>
        <v>Below Average</v>
      </c>
      <c r="AT4591">
        <f t="shared" si="1830"/>
        <v>1.85</v>
      </c>
      <c r="AU4591" t="str">
        <f t="shared" si="1824"/>
        <v>HDTV / Widescreen</v>
      </c>
      <c r="AV4591">
        <v>25</v>
      </c>
      <c r="AW4591" t="str">
        <f t="shared" si="1825"/>
        <v>Very Low</v>
      </c>
    </row>
    <row r="4592" spans="1:49" x14ac:dyDescent="0.3">
      <c r="A4592" t="s">
        <v>0</v>
      </c>
      <c r="B4592" t="s">
        <v>21755</v>
      </c>
      <c r="C4592">
        <v>31</v>
      </c>
      <c r="D4592" t="str">
        <f t="shared" si="1805"/>
        <v>Very Low</v>
      </c>
      <c r="E4592">
        <v>91</v>
      </c>
      <c r="F4592" t="str">
        <f t="shared" si="1806"/>
        <v>1h 31m</v>
      </c>
      <c r="G4592" t="str">
        <f t="shared" si="1807"/>
        <v>Standard Movie</v>
      </c>
      <c r="H4592">
        <v>9</v>
      </c>
      <c r="I4592" t="str">
        <f t="shared" si="1808"/>
        <v>Very Low</v>
      </c>
      <c r="J4592">
        <v>9</v>
      </c>
      <c r="K4592" t="str">
        <f t="shared" si="1809"/>
        <v>Very Low</v>
      </c>
      <c r="L4592" t="s">
        <v>21756</v>
      </c>
      <c r="M4592">
        <v>53</v>
      </c>
      <c r="N4592" t="str">
        <f t="shared" si="1810"/>
        <v>Low</v>
      </c>
      <c r="O4592">
        <v>287761</v>
      </c>
      <c r="P4592" t="str">
        <f t="shared" si="1811"/>
        <v>Flop</v>
      </c>
      <c r="Q4592" t="s">
        <v>21757</v>
      </c>
      <c r="R4592" t="str">
        <f t="shared" si="1812"/>
        <v>Adventure</v>
      </c>
      <c r="S4592">
        <f t="shared" si="1813"/>
        <v>4</v>
      </c>
      <c r="T4592" t="s">
        <v>21758</v>
      </c>
      <c r="U4592" t="s">
        <v>21759</v>
      </c>
      <c r="V4592">
        <v>2482</v>
      </c>
      <c r="W4592" t="str">
        <f t="shared" si="1814"/>
        <v>Very Low</v>
      </c>
      <c r="X4592">
        <v>86</v>
      </c>
      <c r="Y4592" t="str">
        <f t="shared" si="1815"/>
        <v>Very Low</v>
      </c>
      <c r="Z4592" t="s">
        <v>21755</v>
      </c>
      <c r="AA4592">
        <v>1</v>
      </c>
      <c r="AB4592" t="str">
        <f t="shared" si="1816"/>
        <v>Solo Star Poster</v>
      </c>
      <c r="AC4592" t="s">
        <v>21760</v>
      </c>
      <c r="AD4592" t="s">
        <v>21761</v>
      </c>
      <c r="AE4592">
        <v>16</v>
      </c>
      <c r="AF4592" t="str">
        <f t="shared" si="1817"/>
        <v>Very Low</v>
      </c>
      <c r="AG4592" t="s">
        <v>9</v>
      </c>
      <c r="AH4592" t="s">
        <v>150</v>
      </c>
      <c r="AI4592" t="s">
        <v>66</v>
      </c>
      <c r="AJ4592" t="str">
        <f t="shared" si="1818"/>
        <v>Family</v>
      </c>
      <c r="AK4592">
        <v>1000000</v>
      </c>
      <c r="AL4592" t="str">
        <f t="shared" si="1819"/>
        <v>Low Budget</v>
      </c>
      <c r="AM4592">
        <v>2013</v>
      </c>
      <c r="AN4592">
        <f t="shared" si="1820"/>
        <v>12</v>
      </c>
      <c r="AO4592" t="str">
        <f t="shared" si="1821"/>
        <v>Modern Classic</v>
      </c>
      <c r="AP4592">
        <v>24</v>
      </c>
      <c r="AQ4592" t="str">
        <f t="shared" si="1822"/>
        <v>Very Low</v>
      </c>
      <c r="AR4592">
        <v>7.6</v>
      </c>
      <c r="AS4592" t="str">
        <f t="shared" si="1823"/>
        <v>Good</v>
      </c>
      <c r="AT4592">
        <v>1.85</v>
      </c>
      <c r="AU4592" t="str">
        <f t="shared" si="1824"/>
        <v>HDTV / Widescreen</v>
      </c>
      <c r="AV4592">
        <v>0</v>
      </c>
      <c r="AW4592" t="str">
        <f t="shared" si="1825"/>
        <v>Very Low</v>
      </c>
    </row>
    <row r="4593" spans="1:49" x14ac:dyDescent="0.3">
      <c r="A4593" t="s">
        <v>0</v>
      </c>
      <c r="B4593" t="s">
        <v>21762</v>
      </c>
      <c r="C4593">
        <v>43</v>
      </c>
      <c r="D4593" t="str">
        <f t="shared" si="1805"/>
        <v>Very Low</v>
      </c>
      <c r="E4593">
        <v>93</v>
      </c>
      <c r="F4593" t="str">
        <f t="shared" si="1806"/>
        <v>1h 33m</v>
      </c>
      <c r="G4593" t="str">
        <f t="shared" si="1807"/>
        <v>Standard Movie</v>
      </c>
      <c r="H4593">
        <v>0</v>
      </c>
      <c r="I4593" t="str">
        <f t="shared" si="1808"/>
        <v>Very Low</v>
      </c>
      <c r="J4593">
        <v>0</v>
      </c>
      <c r="K4593" t="str">
        <f t="shared" si="1809"/>
        <v>Very Low</v>
      </c>
      <c r="L4593" t="s">
        <v>21763</v>
      </c>
      <c r="M4593">
        <v>20</v>
      </c>
      <c r="N4593" t="str">
        <f t="shared" si="1810"/>
        <v>Low</v>
      </c>
      <c r="O4593">
        <v>100240</v>
      </c>
      <c r="P4593" t="str">
        <f t="shared" si="1811"/>
        <v>Flop</v>
      </c>
      <c r="Q4593" t="s">
        <v>39</v>
      </c>
      <c r="R4593" t="str">
        <f t="shared" si="1812"/>
        <v>Documentary</v>
      </c>
      <c r="S4593">
        <f t="shared" si="1813"/>
        <v>1</v>
      </c>
      <c r="T4593" t="s">
        <v>21764</v>
      </c>
      <c r="U4593" t="s">
        <v>21765</v>
      </c>
      <c r="V4593">
        <v>1220</v>
      </c>
      <c r="W4593" t="str">
        <f t="shared" si="1814"/>
        <v>Very Low</v>
      </c>
      <c r="X4593">
        <v>28</v>
      </c>
      <c r="Y4593" t="str">
        <f t="shared" si="1815"/>
        <v>Very Low</v>
      </c>
      <c r="Z4593" t="s">
        <v>15115</v>
      </c>
      <c r="AA4593">
        <v>0</v>
      </c>
      <c r="AB4593" t="str">
        <f t="shared" si="1816"/>
        <v>Symbolic Poster</v>
      </c>
      <c r="AC4593" t="s">
        <v>21766</v>
      </c>
      <c r="AD4593" t="s">
        <v>21767</v>
      </c>
      <c r="AE4593">
        <v>11</v>
      </c>
      <c r="AF4593" t="str">
        <f t="shared" si="1817"/>
        <v>Very Low</v>
      </c>
      <c r="AG4593" t="s">
        <v>9</v>
      </c>
      <c r="AH4593" t="s">
        <v>7682</v>
      </c>
      <c r="AI4593" t="s">
        <v>248</v>
      </c>
      <c r="AJ4593" t="str">
        <f t="shared" si="1818"/>
        <v>Family</v>
      </c>
      <c r="AK4593">
        <v>1000000</v>
      </c>
      <c r="AL4593" t="str">
        <f t="shared" si="1819"/>
        <v>Low Budget</v>
      </c>
      <c r="AM4593">
        <v>2014</v>
      </c>
      <c r="AN4593">
        <f t="shared" si="1820"/>
        <v>11</v>
      </c>
      <c r="AO4593" t="str">
        <f t="shared" si="1821"/>
        <v>Modern Classic</v>
      </c>
      <c r="AP4593">
        <v>8</v>
      </c>
      <c r="AQ4593" t="str">
        <f t="shared" si="1822"/>
        <v>Very Low</v>
      </c>
      <c r="AR4593">
        <v>6.8</v>
      </c>
      <c r="AS4593" t="str">
        <f t="shared" si="1823"/>
        <v>Average</v>
      </c>
      <c r="AT4593">
        <f>AT4592</f>
        <v>1.85</v>
      </c>
      <c r="AU4593" t="str">
        <f t="shared" si="1824"/>
        <v>HDTV / Widescreen</v>
      </c>
      <c r="AV4593">
        <v>0</v>
      </c>
      <c r="AW4593" t="str">
        <f t="shared" si="1825"/>
        <v>Very Low</v>
      </c>
    </row>
    <row r="4594" spans="1:49" x14ac:dyDescent="0.3">
      <c r="A4594" t="s">
        <v>0</v>
      </c>
      <c r="B4594" t="s">
        <v>21768</v>
      </c>
      <c r="C4594">
        <v>2</v>
      </c>
      <c r="D4594" t="str">
        <f t="shared" si="1805"/>
        <v>Very Low</v>
      </c>
      <c r="E4594">
        <v>112</v>
      </c>
      <c r="F4594" t="str">
        <f t="shared" si="1806"/>
        <v>1h 52m</v>
      </c>
      <c r="G4594" t="str">
        <f t="shared" si="1807"/>
        <v>Standard Movie</v>
      </c>
      <c r="H4594">
        <v>74</v>
      </c>
      <c r="I4594" t="str">
        <f t="shared" si="1808"/>
        <v>Very Low</v>
      </c>
      <c r="J4594">
        <v>891</v>
      </c>
      <c r="K4594" t="str">
        <f t="shared" si="1809"/>
        <v>Very Low</v>
      </c>
      <c r="L4594" t="s">
        <v>17698</v>
      </c>
      <c r="M4594">
        <v>260000</v>
      </c>
      <c r="N4594" t="str">
        <f t="shared" si="1810"/>
        <v>Very High</v>
      </c>
      <c r="O4594">
        <v>96734</v>
      </c>
      <c r="P4594" t="str">
        <f t="shared" si="1811"/>
        <v>Flop</v>
      </c>
      <c r="Q4594" t="s">
        <v>748</v>
      </c>
      <c r="R4594" t="str">
        <f t="shared" si="1812"/>
        <v>Action</v>
      </c>
      <c r="S4594">
        <f t="shared" si="1813"/>
        <v>2</v>
      </c>
      <c r="T4594" t="s">
        <v>20882</v>
      </c>
      <c r="U4594" t="s">
        <v>21769</v>
      </c>
      <c r="V4594">
        <v>606</v>
      </c>
      <c r="W4594" t="str">
        <f t="shared" si="1814"/>
        <v>Very Low</v>
      </c>
      <c r="X4594">
        <v>263584</v>
      </c>
      <c r="Y4594" t="str">
        <f t="shared" si="1815"/>
        <v>Very High</v>
      </c>
      <c r="Z4594" t="s">
        <v>21770</v>
      </c>
      <c r="AA4594">
        <v>3</v>
      </c>
      <c r="AB4594" t="str">
        <f t="shared" si="1816"/>
        <v>Duo/Trio Poster</v>
      </c>
      <c r="AC4594" t="s">
        <v>21771</v>
      </c>
      <c r="AD4594" t="s">
        <v>21772</v>
      </c>
      <c r="AE4594">
        <v>5</v>
      </c>
      <c r="AF4594" t="str">
        <f t="shared" si="1817"/>
        <v>Very Low</v>
      </c>
      <c r="AG4594" t="s">
        <v>9</v>
      </c>
      <c r="AH4594" t="s">
        <v>10</v>
      </c>
      <c r="AI4594" t="s">
        <v>11</v>
      </c>
      <c r="AJ4594" t="str">
        <f t="shared" si="1818"/>
        <v>Teen</v>
      </c>
      <c r="AK4594">
        <v>1000000</v>
      </c>
      <c r="AL4594" t="str">
        <f t="shared" si="1819"/>
        <v>Low Budget</v>
      </c>
      <c r="AM4594">
        <v>2012</v>
      </c>
      <c r="AN4594">
        <f t="shared" si="1820"/>
        <v>13</v>
      </c>
      <c r="AO4594" t="str">
        <f t="shared" si="1821"/>
        <v>Modern Classic</v>
      </c>
      <c r="AP4594">
        <v>984</v>
      </c>
      <c r="AQ4594" t="str">
        <f t="shared" si="1822"/>
        <v>Very Low</v>
      </c>
      <c r="AR4594">
        <v>5.6</v>
      </c>
      <c r="AS4594" t="str">
        <f t="shared" si="1823"/>
        <v>Below Average</v>
      </c>
      <c r="AT4594">
        <v>1.85</v>
      </c>
      <c r="AU4594" t="str">
        <f t="shared" si="1824"/>
        <v>HDTV / Widescreen</v>
      </c>
      <c r="AV4594">
        <v>706</v>
      </c>
      <c r="AW4594" t="str">
        <f t="shared" si="1825"/>
        <v>Very Low</v>
      </c>
    </row>
    <row r="4595" spans="1:49" x14ac:dyDescent="0.3">
      <c r="A4595" t="s">
        <v>0</v>
      </c>
      <c r="B4595" t="s">
        <v>21773</v>
      </c>
      <c r="C4595">
        <v>4</v>
      </c>
      <c r="D4595" t="str">
        <f t="shared" si="1805"/>
        <v>Very Low</v>
      </c>
      <c r="E4595">
        <v>160</v>
      </c>
      <c r="F4595" t="str">
        <f t="shared" si="1806"/>
        <v>2h 40m</v>
      </c>
      <c r="G4595" t="str">
        <f t="shared" si="1807"/>
        <v>Long Movie</v>
      </c>
      <c r="H4595">
        <v>5</v>
      </c>
      <c r="I4595" t="str">
        <f t="shared" si="1808"/>
        <v>Very Low</v>
      </c>
      <c r="J4595">
        <v>219</v>
      </c>
      <c r="K4595" t="str">
        <f t="shared" si="1809"/>
        <v>Very Low</v>
      </c>
      <c r="L4595" t="s">
        <v>13325</v>
      </c>
      <c r="M4595">
        <v>724</v>
      </c>
      <c r="N4595" t="str">
        <f t="shared" si="1810"/>
        <v>Low</v>
      </c>
      <c r="O4595">
        <v>49000</v>
      </c>
      <c r="P4595" t="str">
        <f t="shared" si="1811"/>
        <v>Flop</v>
      </c>
      <c r="Q4595" t="s">
        <v>10384</v>
      </c>
      <c r="R4595" t="str">
        <f t="shared" si="1812"/>
        <v>Thriller</v>
      </c>
      <c r="S4595">
        <f t="shared" si="1813"/>
        <v>1</v>
      </c>
      <c r="T4595" t="s">
        <v>21774</v>
      </c>
      <c r="U4595" t="s">
        <v>21775</v>
      </c>
      <c r="V4595">
        <v>1524</v>
      </c>
      <c r="W4595" t="str">
        <f t="shared" si="1814"/>
        <v>Very Low</v>
      </c>
      <c r="X4595">
        <v>2024</v>
      </c>
      <c r="Y4595" t="str">
        <f t="shared" si="1815"/>
        <v>Low</v>
      </c>
      <c r="Z4595" t="s">
        <v>21776</v>
      </c>
      <c r="AA4595">
        <v>5</v>
      </c>
      <c r="AB4595" t="str">
        <f t="shared" si="1816"/>
        <v>Ensemble Poster</v>
      </c>
      <c r="AC4595" t="s">
        <v>21777</v>
      </c>
      <c r="AD4595" t="s">
        <v>21778</v>
      </c>
      <c r="AE4595">
        <v>30</v>
      </c>
      <c r="AF4595" t="str">
        <f t="shared" si="1817"/>
        <v>Very Low</v>
      </c>
      <c r="AG4595" t="s">
        <v>5582</v>
      </c>
      <c r="AH4595" t="s">
        <v>5583</v>
      </c>
      <c r="AI4595" t="str">
        <f>AI4594</f>
        <v>PG-13</v>
      </c>
      <c r="AJ4595" t="str">
        <f t="shared" si="1818"/>
        <v>Teen</v>
      </c>
      <c r="AK4595">
        <v>1500000</v>
      </c>
      <c r="AL4595" t="str">
        <f t="shared" si="1819"/>
        <v>Low Budget</v>
      </c>
      <c r="AM4595">
        <v>2005</v>
      </c>
      <c r="AN4595">
        <f t="shared" si="1820"/>
        <v>20</v>
      </c>
      <c r="AO4595" t="str">
        <f t="shared" si="1821"/>
        <v>Old Classic</v>
      </c>
      <c r="AP4595">
        <v>668</v>
      </c>
      <c r="AQ4595" t="str">
        <f t="shared" si="1822"/>
        <v>Very Low</v>
      </c>
      <c r="AR4595">
        <v>4.8</v>
      </c>
      <c r="AS4595" t="str">
        <f t="shared" si="1823"/>
        <v>Poor</v>
      </c>
      <c r="AT4595">
        <f>AT4594</f>
        <v>1.85</v>
      </c>
      <c r="AU4595" t="str">
        <f t="shared" si="1824"/>
        <v>HDTV / Widescreen</v>
      </c>
      <c r="AV4595">
        <v>31</v>
      </c>
      <c r="AW4595" t="str">
        <f t="shared" si="1825"/>
        <v>Very Low</v>
      </c>
    </row>
    <row r="4596" spans="1:49" x14ac:dyDescent="0.3">
      <c r="A4596" t="s">
        <v>0</v>
      </c>
      <c r="B4596" t="s">
        <v>21779</v>
      </c>
      <c r="C4596">
        <v>238</v>
      </c>
      <c r="D4596" t="str">
        <f t="shared" si="1805"/>
        <v>Medium</v>
      </c>
      <c r="E4596">
        <v>95</v>
      </c>
      <c r="F4596" t="str">
        <f t="shared" si="1806"/>
        <v>1h 35m</v>
      </c>
      <c r="G4596" t="str">
        <f t="shared" si="1807"/>
        <v>Standard Movie</v>
      </c>
      <c r="H4596">
        <v>243</v>
      </c>
      <c r="I4596" t="str">
        <f t="shared" si="1808"/>
        <v>Very Low</v>
      </c>
      <c r="J4596">
        <v>725</v>
      </c>
      <c r="K4596" t="str">
        <f t="shared" si="1809"/>
        <v>Very Low</v>
      </c>
      <c r="L4596" t="s">
        <v>9450</v>
      </c>
      <c r="M4596">
        <v>969</v>
      </c>
      <c r="N4596" t="str">
        <f t="shared" si="1810"/>
        <v>Low</v>
      </c>
      <c r="O4596">
        <v>100659</v>
      </c>
      <c r="P4596" t="str">
        <f t="shared" si="1811"/>
        <v>Flop</v>
      </c>
      <c r="Q4596" t="s">
        <v>6374</v>
      </c>
      <c r="R4596" t="str">
        <f t="shared" si="1812"/>
        <v>Horror</v>
      </c>
      <c r="S4596">
        <f t="shared" si="1813"/>
        <v>1</v>
      </c>
      <c r="T4596" t="s">
        <v>21780</v>
      </c>
      <c r="U4596" t="s">
        <v>21781</v>
      </c>
      <c r="V4596">
        <v>30160</v>
      </c>
      <c r="W4596" t="str">
        <f t="shared" si="1814"/>
        <v>Low</v>
      </c>
      <c r="X4596">
        <v>3833</v>
      </c>
      <c r="Y4596" t="str">
        <f t="shared" si="1815"/>
        <v>Low</v>
      </c>
      <c r="Z4596" t="s">
        <v>14701</v>
      </c>
      <c r="AA4596">
        <v>0</v>
      </c>
      <c r="AB4596" t="str">
        <f t="shared" si="1816"/>
        <v>Symbolic Poster</v>
      </c>
      <c r="AC4596" t="s">
        <v>21782</v>
      </c>
      <c r="AD4596" t="s">
        <v>21783</v>
      </c>
      <c r="AE4596">
        <v>193</v>
      </c>
      <c r="AF4596" t="str">
        <f t="shared" si="1817"/>
        <v>Very Low</v>
      </c>
      <c r="AG4596" t="s">
        <v>9</v>
      </c>
      <c r="AH4596" t="s">
        <v>10</v>
      </c>
      <c r="AI4596" t="s">
        <v>556</v>
      </c>
      <c r="AJ4596" t="str">
        <f t="shared" si="1818"/>
        <v>Adult</v>
      </c>
      <c r="AK4596">
        <v>900000</v>
      </c>
      <c r="AL4596" t="str">
        <f t="shared" si="1819"/>
        <v>Low Budget</v>
      </c>
      <c r="AM4596">
        <v>2009</v>
      </c>
      <c r="AN4596">
        <f t="shared" si="1820"/>
        <v>16</v>
      </c>
      <c r="AO4596" t="str">
        <f t="shared" si="1821"/>
        <v>Old Classic</v>
      </c>
      <c r="AP4596">
        <v>962</v>
      </c>
      <c r="AQ4596" t="str">
        <f t="shared" si="1822"/>
        <v>Very Low</v>
      </c>
      <c r="AR4596">
        <v>6.4</v>
      </c>
      <c r="AS4596" t="str">
        <f t="shared" si="1823"/>
        <v>Average</v>
      </c>
      <c r="AT4596">
        <v>1.85</v>
      </c>
      <c r="AU4596" t="str">
        <f t="shared" si="1824"/>
        <v>HDTV / Widescreen</v>
      </c>
      <c r="AV4596">
        <v>0</v>
      </c>
      <c r="AW4596" t="str">
        <f t="shared" si="1825"/>
        <v>Very Low</v>
      </c>
    </row>
    <row r="4597" spans="1:49" x14ac:dyDescent="0.3">
      <c r="A4597" t="s">
        <v>0</v>
      </c>
      <c r="B4597" t="s">
        <v>21784</v>
      </c>
      <c r="C4597">
        <v>112</v>
      </c>
      <c r="D4597" t="str">
        <f t="shared" si="1805"/>
        <v>Low</v>
      </c>
      <c r="E4597">
        <v>93</v>
      </c>
      <c r="F4597" t="str">
        <f t="shared" si="1806"/>
        <v>1h 33m</v>
      </c>
      <c r="G4597" t="str">
        <f t="shared" si="1807"/>
        <v>Standard Movie</v>
      </c>
      <c r="H4597">
        <v>11</v>
      </c>
      <c r="I4597" t="str">
        <f t="shared" si="1808"/>
        <v>Very Low</v>
      </c>
      <c r="J4597">
        <v>271</v>
      </c>
      <c r="K4597" t="str">
        <f t="shared" si="1809"/>
        <v>Very Low</v>
      </c>
      <c r="L4597" t="s">
        <v>4395</v>
      </c>
      <c r="M4597">
        <v>443</v>
      </c>
      <c r="N4597" t="str">
        <f t="shared" si="1810"/>
        <v>Low</v>
      </c>
      <c r="O4597">
        <v>48430</v>
      </c>
      <c r="P4597" t="str">
        <f t="shared" si="1811"/>
        <v>Flop</v>
      </c>
      <c r="Q4597" t="s">
        <v>5938</v>
      </c>
      <c r="R4597" t="str">
        <f t="shared" si="1812"/>
        <v>Comedy</v>
      </c>
      <c r="S4597">
        <f t="shared" si="1813"/>
        <v>3</v>
      </c>
      <c r="T4597" t="s">
        <v>3362</v>
      </c>
      <c r="U4597" t="s">
        <v>21785</v>
      </c>
      <c r="V4597">
        <v>20176</v>
      </c>
      <c r="W4597" t="str">
        <f t="shared" si="1814"/>
        <v>Low</v>
      </c>
      <c r="X4597">
        <v>1452</v>
      </c>
      <c r="Y4597" t="str">
        <f t="shared" si="1815"/>
        <v>Low</v>
      </c>
      <c r="Z4597" t="s">
        <v>3398</v>
      </c>
      <c r="AA4597">
        <v>1</v>
      </c>
      <c r="AB4597" t="str">
        <f t="shared" si="1816"/>
        <v>Solo Star Poster</v>
      </c>
      <c r="AC4597" t="s">
        <v>21786</v>
      </c>
      <c r="AD4597" t="s">
        <v>21787</v>
      </c>
      <c r="AE4597">
        <v>73</v>
      </c>
      <c r="AF4597" t="str">
        <f t="shared" si="1817"/>
        <v>Very Low</v>
      </c>
      <c r="AG4597" t="s">
        <v>9</v>
      </c>
      <c r="AH4597" t="s">
        <v>10</v>
      </c>
      <c r="AI4597" t="s">
        <v>556</v>
      </c>
      <c r="AJ4597" t="str">
        <f t="shared" si="1818"/>
        <v>Adult</v>
      </c>
      <c r="AK4597">
        <v>500000</v>
      </c>
      <c r="AL4597" t="str">
        <f t="shared" si="1819"/>
        <v>Low Budget</v>
      </c>
      <c r="AM4597">
        <v>2010</v>
      </c>
      <c r="AN4597">
        <f t="shared" si="1820"/>
        <v>15</v>
      </c>
      <c r="AO4597" t="str">
        <f t="shared" si="1821"/>
        <v>Modern Classic</v>
      </c>
      <c r="AP4597">
        <v>298</v>
      </c>
      <c r="AQ4597" t="str">
        <f t="shared" si="1822"/>
        <v>Very Low</v>
      </c>
      <c r="AR4597">
        <v>6.8</v>
      </c>
      <c r="AS4597" t="str">
        <f t="shared" si="1823"/>
        <v>Average</v>
      </c>
      <c r="AT4597">
        <v>1.85</v>
      </c>
      <c r="AU4597" t="str">
        <f t="shared" si="1824"/>
        <v>HDTV / Widescreen</v>
      </c>
      <c r="AV4597">
        <v>0</v>
      </c>
      <c r="AW4597" t="str">
        <f t="shared" si="1825"/>
        <v>Very Low</v>
      </c>
    </row>
    <row r="4598" spans="1:49" x14ac:dyDescent="0.3">
      <c r="A4598" t="s">
        <v>0</v>
      </c>
      <c r="B4598" t="s">
        <v>6068</v>
      </c>
      <c r="C4598">
        <v>33</v>
      </c>
      <c r="D4598" t="str">
        <f t="shared" si="1805"/>
        <v>Very Low</v>
      </c>
      <c r="E4598">
        <v>88</v>
      </c>
      <c r="F4598" t="str">
        <f t="shared" si="1806"/>
        <v>1h 28m</v>
      </c>
      <c r="G4598" t="str">
        <f t="shared" si="1807"/>
        <v>Featurette</v>
      </c>
      <c r="H4598">
        <v>29</v>
      </c>
      <c r="I4598" t="str">
        <f t="shared" si="1808"/>
        <v>Very Low</v>
      </c>
      <c r="J4598">
        <v>117</v>
      </c>
      <c r="K4598" t="str">
        <f t="shared" si="1809"/>
        <v>Very Low</v>
      </c>
      <c r="L4598" t="s">
        <v>4214</v>
      </c>
      <c r="M4598">
        <v>499</v>
      </c>
      <c r="N4598" t="str">
        <f t="shared" si="1810"/>
        <v>Low</v>
      </c>
      <c r="O4598">
        <v>21210</v>
      </c>
      <c r="P4598" t="str">
        <f t="shared" si="1811"/>
        <v>Flop</v>
      </c>
      <c r="Q4598" t="s">
        <v>980</v>
      </c>
      <c r="R4598" t="str">
        <f t="shared" si="1812"/>
        <v>Comedy</v>
      </c>
      <c r="S4598">
        <f t="shared" si="1813"/>
        <v>2</v>
      </c>
      <c r="T4598" t="s">
        <v>2101</v>
      </c>
      <c r="U4598" t="s">
        <v>21788</v>
      </c>
      <c r="V4598">
        <v>2735</v>
      </c>
      <c r="W4598" t="str">
        <f t="shared" si="1814"/>
        <v>Very Low</v>
      </c>
      <c r="X4598">
        <v>1141</v>
      </c>
      <c r="Y4598" t="str">
        <f t="shared" si="1815"/>
        <v>Low</v>
      </c>
      <c r="Z4598" t="s">
        <v>16001</v>
      </c>
      <c r="AA4598">
        <v>0</v>
      </c>
      <c r="AB4598" t="str">
        <f t="shared" si="1816"/>
        <v>Symbolic Poster</v>
      </c>
      <c r="AC4598" t="s">
        <v>21789</v>
      </c>
      <c r="AD4598" t="s">
        <v>21790</v>
      </c>
      <c r="AE4598">
        <v>52</v>
      </c>
      <c r="AF4598" t="str">
        <f t="shared" si="1817"/>
        <v>Very Low</v>
      </c>
      <c r="AG4598" t="s">
        <v>9</v>
      </c>
      <c r="AH4598" t="s">
        <v>10</v>
      </c>
      <c r="AI4598" t="s">
        <v>556</v>
      </c>
      <c r="AJ4598" t="str">
        <f t="shared" si="1818"/>
        <v>Adult</v>
      </c>
      <c r="AK4598">
        <v>1000000</v>
      </c>
      <c r="AL4598" t="str">
        <f t="shared" si="1819"/>
        <v>Low Budget</v>
      </c>
      <c r="AM4598">
        <v>1998</v>
      </c>
      <c r="AN4598">
        <f t="shared" si="1820"/>
        <v>27</v>
      </c>
      <c r="AO4598" t="str">
        <f t="shared" si="1821"/>
        <v>Old Classic</v>
      </c>
      <c r="AP4598">
        <v>230</v>
      </c>
      <c r="AQ4598" t="str">
        <f t="shared" si="1822"/>
        <v>Very Low</v>
      </c>
      <c r="AR4598">
        <v>6.1</v>
      </c>
      <c r="AS4598" t="str">
        <f t="shared" si="1823"/>
        <v>Average</v>
      </c>
      <c r="AT4598">
        <v>1.85</v>
      </c>
      <c r="AU4598" t="str">
        <f t="shared" si="1824"/>
        <v>HDTV / Widescreen</v>
      </c>
      <c r="AV4598">
        <v>157</v>
      </c>
      <c r="AW4598" t="str">
        <f t="shared" si="1825"/>
        <v>Very Low</v>
      </c>
    </row>
    <row r="4599" spans="1:49" x14ac:dyDescent="0.3">
      <c r="A4599" t="s">
        <v>0</v>
      </c>
      <c r="B4599" t="s">
        <v>21791</v>
      </c>
      <c r="C4599">
        <v>8</v>
      </c>
      <c r="D4599" t="str">
        <f t="shared" si="1805"/>
        <v>Very Low</v>
      </c>
      <c r="E4599">
        <v>105</v>
      </c>
      <c r="F4599" t="str">
        <f t="shared" si="1806"/>
        <v>1h 45m</v>
      </c>
      <c r="G4599" t="str">
        <f t="shared" si="1807"/>
        <v>Standard Movie</v>
      </c>
      <c r="H4599">
        <v>5</v>
      </c>
      <c r="I4599" t="str">
        <f t="shared" si="1808"/>
        <v>Very Low</v>
      </c>
      <c r="J4599">
        <v>73</v>
      </c>
      <c r="K4599" t="str">
        <f t="shared" si="1809"/>
        <v>Very Low</v>
      </c>
      <c r="L4599" t="s">
        <v>21792</v>
      </c>
      <c r="M4599">
        <v>590</v>
      </c>
      <c r="N4599" t="str">
        <f t="shared" si="1810"/>
        <v>Low</v>
      </c>
      <c r="O4599">
        <f>O4598</f>
        <v>21210</v>
      </c>
      <c r="P4599" t="str">
        <f t="shared" si="1811"/>
        <v>Flop</v>
      </c>
      <c r="Q4599" t="s">
        <v>4795</v>
      </c>
      <c r="R4599" t="str">
        <f t="shared" si="1812"/>
        <v>Crime</v>
      </c>
      <c r="S4599">
        <f t="shared" si="1813"/>
        <v>3</v>
      </c>
      <c r="T4599" t="s">
        <v>21793</v>
      </c>
      <c r="U4599" t="s">
        <v>21794</v>
      </c>
      <c r="V4599">
        <v>1434</v>
      </c>
      <c r="W4599" t="str">
        <f t="shared" si="1814"/>
        <v>Very Low</v>
      </c>
      <c r="X4599">
        <v>1042</v>
      </c>
      <c r="Y4599" t="str">
        <f t="shared" si="1815"/>
        <v>Low</v>
      </c>
      <c r="Z4599" t="s">
        <v>21795</v>
      </c>
      <c r="AA4599">
        <v>2</v>
      </c>
      <c r="AB4599" t="str">
        <f t="shared" si="1816"/>
        <v>Duo/Trio Poster</v>
      </c>
      <c r="AC4599" t="s">
        <v>21796</v>
      </c>
      <c r="AD4599" t="s">
        <v>21797</v>
      </c>
      <c r="AE4599">
        <v>43</v>
      </c>
      <c r="AF4599" t="str">
        <f t="shared" si="1817"/>
        <v>Very Low</v>
      </c>
      <c r="AG4599" t="s">
        <v>9</v>
      </c>
      <c r="AH4599" t="s">
        <v>10</v>
      </c>
      <c r="AI4599" t="s">
        <v>556</v>
      </c>
      <c r="AJ4599" t="str">
        <f t="shared" si="1818"/>
        <v>Adult</v>
      </c>
      <c r="AK4599">
        <v>1000000</v>
      </c>
      <c r="AL4599" t="str">
        <f t="shared" si="1819"/>
        <v>Low Budget</v>
      </c>
      <c r="AM4599">
        <v>1999</v>
      </c>
      <c r="AN4599">
        <f t="shared" si="1820"/>
        <v>26</v>
      </c>
      <c r="AO4599" t="str">
        <f t="shared" si="1821"/>
        <v>Old Classic</v>
      </c>
      <c r="AP4599">
        <v>231</v>
      </c>
      <c r="AQ4599" t="str">
        <f t="shared" si="1822"/>
        <v>Very Low</v>
      </c>
      <c r="AR4599">
        <v>5.2</v>
      </c>
      <c r="AS4599" t="str">
        <f t="shared" si="1823"/>
        <v>Below Average</v>
      </c>
      <c r="AT4599">
        <f>AT4598</f>
        <v>1.85</v>
      </c>
      <c r="AU4599" t="str">
        <f t="shared" si="1824"/>
        <v>HDTV / Widescreen</v>
      </c>
      <c r="AV4599">
        <v>27</v>
      </c>
      <c r="AW4599" t="str">
        <f t="shared" si="1825"/>
        <v>Very Low</v>
      </c>
    </row>
    <row r="4600" spans="1:49" x14ac:dyDescent="0.3">
      <c r="A4600" t="s">
        <v>0</v>
      </c>
      <c r="B4600" t="s">
        <v>21798</v>
      </c>
      <c r="C4600">
        <v>95</v>
      </c>
      <c r="D4600" t="str">
        <f t="shared" si="1805"/>
        <v>Low</v>
      </c>
      <c r="E4600">
        <v>98</v>
      </c>
      <c r="F4600" t="str">
        <f t="shared" si="1806"/>
        <v>1h 38m</v>
      </c>
      <c r="G4600" t="str">
        <f t="shared" si="1807"/>
        <v>Standard Movie</v>
      </c>
      <c r="H4600">
        <v>8</v>
      </c>
      <c r="I4600" t="str">
        <f t="shared" si="1808"/>
        <v>Very Low</v>
      </c>
      <c r="J4600">
        <v>14</v>
      </c>
      <c r="K4600" t="str">
        <f t="shared" si="1809"/>
        <v>Very Low</v>
      </c>
      <c r="L4600" t="s">
        <v>21799</v>
      </c>
      <c r="M4600">
        <v>96</v>
      </c>
      <c r="N4600" t="str">
        <f t="shared" si="1810"/>
        <v>Low</v>
      </c>
      <c r="O4600">
        <v>22434</v>
      </c>
      <c r="P4600" t="str">
        <f t="shared" si="1811"/>
        <v>Flop</v>
      </c>
      <c r="Q4600" t="s">
        <v>2498</v>
      </c>
      <c r="R4600" t="str">
        <f t="shared" si="1812"/>
        <v>Comedy</v>
      </c>
      <c r="S4600">
        <f t="shared" si="1813"/>
        <v>2</v>
      </c>
      <c r="T4600" t="s">
        <v>21800</v>
      </c>
      <c r="U4600" t="s">
        <v>21801</v>
      </c>
      <c r="V4600">
        <v>334</v>
      </c>
      <c r="W4600" t="str">
        <f t="shared" si="1814"/>
        <v>Very Low</v>
      </c>
      <c r="X4600">
        <v>196</v>
      </c>
      <c r="Y4600" t="str">
        <f t="shared" si="1815"/>
        <v>Very Low</v>
      </c>
      <c r="Z4600" t="s">
        <v>21802</v>
      </c>
      <c r="AA4600">
        <v>1</v>
      </c>
      <c r="AB4600" t="str">
        <f t="shared" si="1816"/>
        <v>Solo Star Poster</v>
      </c>
      <c r="AC4600" t="s">
        <v>21803</v>
      </c>
      <c r="AD4600" t="s">
        <v>21804</v>
      </c>
      <c r="AE4600">
        <v>17</v>
      </c>
      <c r="AF4600" t="str">
        <f t="shared" si="1817"/>
        <v>Very Low</v>
      </c>
      <c r="AG4600" t="s">
        <v>9</v>
      </c>
      <c r="AH4600" t="s">
        <v>10</v>
      </c>
      <c r="AI4600" t="s">
        <v>556</v>
      </c>
      <c r="AJ4600" t="str">
        <f t="shared" si="1818"/>
        <v>Adult</v>
      </c>
      <c r="AK4600">
        <f>AK4599</f>
        <v>1000000</v>
      </c>
      <c r="AL4600" t="str">
        <f t="shared" si="1819"/>
        <v>Low Budget</v>
      </c>
      <c r="AM4600">
        <v>1996</v>
      </c>
      <c r="AN4600">
        <f t="shared" si="1820"/>
        <v>29</v>
      </c>
      <c r="AO4600" t="str">
        <f t="shared" si="1821"/>
        <v>Old Classic</v>
      </c>
      <c r="AP4600">
        <v>71</v>
      </c>
      <c r="AQ4600" t="str">
        <f t="shared" si="1822"/>
        <v>Very Low</v>
      </c>
      <c r="AR4600">
        <v>6.9</v>
      </c>
      <c r="AS4600" t="str">
        <f t="shared" si="1823"/>
        <v>Average</v>
      </c>
      <c r="AT4600">
        <v>1.85</v>
      </c>
      <c r="AU4600" t="str">
        <f t="shared" si="1824"/>
        <v>HDTV / Widescreen</v>
      </c>
      <c r="AV4600">
        <v>43</v>
      </c>
      <c r="AW4600" t="str">
        <f t="shared" si="1825"/>
        <v>Very Low</v>
      </c>
    </row>
    <row r="4601" spans="1:49" x14ac:dyDescent="0.3">
      <c r="A4601" t="s">
        <v>0</v>
      </c>
      <c r="B4601" t="s">
        <v>7536</v>
      </c>
      <c r="C4601">
        <v>29</v>
      </c>
      <c r="D4601" t="str">
        <f t="shared" si="1805"/>
        <v>Very Low</v>
      </c>
      <c r="E4601">
        <v>82</v>
      </c>
      <c r="F4601" t="str">
        <f t="shared" si="1806"/>
        <v>1h 22m</v>
      </c>
      <c r="G4601" t="str">
        <f t="shared" si="1807"/>
        <v>Featurette</v>
      </c>
      <c r="H4601">
        <v>82</v>
      </c>
      <c r="I4601" t="str">
        <f t="shared" si="1808"/>
        <v>Very Low</v>
      </c>
      <c r="J4601">
        <v>490</v>
      </c>
      <c r="K4601" t="str">
        <f t="shared" si="1809"/>
        <v>Very Low</v>
      </c>
      <c r="L4601" t="s">
        <v>624</v>
      </c>
      <c r="M4601">
        <v>2000</v>
      </c>
      <c r="N4601" t="str">
        <f t="shared" si="1810"/>
        <v>Low</v>
      </c>
      <c r="O4601">
        <v>12996</v>
      </c>
      <c r="P4601" t="str">
        <f t="shared" si="1811"/>
        <v>Flop</v>
      </c>
      <c r="Q4601" t="s">
        <v>942</v>
      </c>
      <c r="R4601" t="str">
        <f t="shared" si="1812"/>
        <v>Action</v>
      </c>
      <c r="S4601">
        <f t="shared" si="1813"/>
        <v>4</v>
      </c>
      <c r="T4601" t="s">
        <v>205</v>
      </c>
      <c r="U4601" t="s">
        <v>21805</v>
      </c>
      <c r="V4601">
        <v>1938</v>
      </c>
      <c r="W4601" t="str">
        <f t="shared" si="1814"/>
        <v>Very Low</v>
      </c>
      <c r="X4601">
        <v>3905</v>
      </c>
      <c r="Y4601" t="str">
        <f t="shared" si="1815"/>
        <v>Low</v>
      </c>
      <c r="Z4601" t="s">
        <v>1862</v>
      </c>
      <c r="AA4601">
        <v>0</v>
      </c>
      <c r="AB4601" t="str">
        <f t="shared" si="1816"/>
        <v>Symbolic Poster</v>
      </c>
      <c r="AC4601" t="s">
        <v>21806</v>
      </c>
      <c r="AD4601" t="s">
        <v>21807</v>
      </c>
      <c r="AE4601">
        <v>54</v>
      </c>
      <c r="AF4601" t="str">
        <f t="shared" si="1817"/>
        <v>Very Low</v>
      </c>
      <c r="AG4601" t="s">
        <v>9</v>
      </c>
      <c r="AH4601" t="s">
        <v>10</v>
      </c>
      <c r="AI4601" t="s">
        <v>556</v>
      </c>
      <c r="AJ4601" t="str">
        <f t="shared" si="1818"/>
        <v>Adult</v>
      </c>
      <c r="AK4601">
        <v>1000000</v>
      </c>
      <c r="AL4601" t="str">
        <f t="shared" si="1819"/>
        <v>Low Budget</v>
      </c>
      <c r="AM4601">
        <v>2000</v>
      </c>
      <c r="AN4601">
        <f t="shared" si="1820"/>
        <v>25</v>
      </c>
      <c r="AO4601" t="str">
        <f t="shared" si="1821"/>
        <v>Old Classic</v>
      </c>
      <c r="AP4601">
        <v>571</v>
      </c>
      <c r="AQ4601" t="str">
        <f t="shared" si="1822"/>
        <v>Very Low</v>
      </c>
      <c r="AR4601">
        <v>6</v>
      </c>
      <c r="AS4601" t="str">
        <f t="shared" si="1823"/>
        <v>Average</v>
      </c>
      <c r="AT4601">
        <v>1.85</v>
      </c>
      <c r="AU4601" t="str">
        <f t="shared" si="1824"/>
        <v>HDTV / Widescreen</v>
      </c>
      <c r="AV4601">
        <v>210</v>
      </c>
      <c r="AW4601" t="str">
        <f t="shared" si="1825"/>
        <v>Very Low</v>
      </c>
    </row>
    <row r="4602" spans="1:49" x14ac:dyDescent="0.3">
      <c r="A4602" t="s">
        <v>0</v>
      </c>
      <c r="B4602" t="s">
        <v>21808</v>
      </c>
      <c r="C4602">
        <v>3</v>
      </c>
      <c r="D4602" t="str">
        <f t="shared" si="1805"/>
        <v>Very Low</v>
      </c>
      <c r="E4602">
        <v>89</v>
      </c>
      <c r="F4602" t="str">
        <f t="shared" si="1806"/>
        <v>1h 29m</v>
      </c>
      <c r="G4602" t="str">
        <f t="shared" si="1807"/>
        <v>Featurette</v>
      </c>
      <c r="H4602">
        <v>32</v>
      </c>
      <c r="I4602" t="str">
        <f t="shared" si="1808"/>
        <v>Very Low</v>
      </c>
      <c r="J4602">
        <v>256</v>
      </c>
      <c r="K4602" t="str">
        <f t="shared" si="1809"/>
        <v>Very Low</v>
      </c>
      <c r="L4602" t="s">
        <v>21809</v>
      </c>
      <c r="M4602">
        <v>386</v>
      </c>
      <c r="N4602" t="str">
        <f t="shared" si="1810"/>
        <v>Low</v>
      </c>
      <c r="O4602">
        <f>O4601</f>
        <v>12996</v>
      </c>
      <c r="P4602" t="str">
        <f t="shared" si="1811"/>
        <v>Flop</v>
      </c>
      <c r="Q4602" t="s">
        <v>1652</v>
      </c>
      <c r="R4602" t="str">
        <f t="shared" si="1812"/>
        <v>Comedy</v>
      </c>
      <c r="S4602">
        <f t="shared" si="1813"/>
        <v>2</v>
      </c>
      <c r="T4602" t="s">
        <v>21810</v>
      </c>
      <c r="U4602" t="s">
        <v>21811</v>
      </c>
      <c r="V4602">
        <v>397</v>
      </c>
      <c r="W4602" t="str">
        <f t="shared" si="1814"/>
        <v>Very Low</v>
      </c>
      <c r="X4602">
        <v>1647</v>
      </c>
      <c r="Y4602" t="str">
        <f t="shared" si="1815"/>
        <v>Low</v>
      </c>
      <c r="Z4602" t="s">
        <v>21812</v>
      </c>
      <c r="AA4602">
        <v>1</v>
      </c>
      <c r="AB4602" t="str">
        <f t="shared" si="1816"/>
        <v>Solo Star Poster</v>
      </c>
      <c r="AC4602" t="s">
        <v>21813</v>
      </c>
      <c r="AD4602" t="s">
        <v>21814</v>
      </c>
      <c r="AE4602">
        <v>6</v>
      </c>
      <c r="AF4602" t="str">
        <f t="shared" si="1817"/>
        <v>Very Low</v>
      </c>
      <c r="AG4602" t="s">
        <v>9</v>
      </c>
      <c r="AH4602" t="s">
        <v>10</v>
      </c>
      <c r="AI4602" t="str">
        <f>AI4601</f>
        <v>R</v>
      </c>
      <c r="AJ4602" t="str">
        <f t="shared" si="1818"/>
        <v>Adult</v>
      </c>
      <c r="AK4602">
        <v>1000000</v>
      </c>
      <c r="AL4602" t="str">
        <f t="shared" si="1819"/>
        <v>Low Budget</v>
      </c>
      <c r="AM4602">
        <v>2009</v>
      </c>
      <c r="AN4602">
        <f t="shared" si="1820"/>
        <v>16</v>
      </c>
      <c r="AO4602" t="str">
        <f t="shared" si="1821"/>
        <v>Old Classic</v>
      </c>
      <c r="AP4602">
        <v>261</v>
      </c>
      <c r="AQ4602" t="str">
        <f t="shared" si="1822"/>
        <v>Very Low</v>
      </c>
      <c r="AR4602">
        <v>6.3</v>
      </c>
      <c r="AS4602" t="str">
        <f t="shared" si="1823"/>
        <v>Average</v>
      </c>
      <c r="AT4602">
        <v>1.78</v>
      </c>
      <c r="AU4602" t="str">
        <f t="shared" si="1824"/>
        <v>HDTV / Widescreen</v>
      </c>
      <c r="AV4602">
        <v>143</v>
      </c>
      <c r="AW4602" t="str">
        <f t="shared" si="1825"/>
        <v>Very Low</v>
      </c>
    </row>
    <row r="4603" spans="1:49" x14ac:dyDescent="0.3">
      <c r="A4603" t="s">
        <v>718</v>
      </c>
      <c r="B4603" t="s">
        <v>21815</v>
      </c>
      <c r="C4603">
        <v>71</v>
      </c>
      <c r="D4603" t="str">
        <f t="shared" si="1805"/>
        <v>Low</v>
      </c>
      <c r="E4603">
        <v>78</v>
      </c>
      <c r="F4603" t="str">
        <f t="shared" si="1806"/>
        <v>1h 18m</v>
      </c>
      <c r="G4603" t="str">
        <f t="shared" si="1807"/>
        <v>Featurette</v>
      </c>
      <c r="H4603">
        <v>0</v>
      </c>
      <c r="I4603" t="str">
        <f t="shared" si="1808"/>
        <v>Very Low</v>
      </c>
      <c r="J4603">
        <v>61</v>
      </c>
      <c r="K4603" t="str">
        <f t="shared" si="1809"/>
        <v>Very Low</v>
      </c>
      <c r="L4603" t="s">
        <v>20644</v>
      </c>
      <c r="M4603">
        <v>262</v>
      </c>
      <c r="N4603" t="str">
        <f t="shared" si="1810"/>
        <v>Low</v>
      </c>
      <c r="O4603">
        <v>10018</v>
      </c>
      <c r="P4603" t="str">
        <f t="shared" si="1811"/>
        <v>Flop</v>
      </c>
      <c r="Q4603" t="s">
        <v>2096</v>
      </c>
      <c r="R4603" t="str">
        <f t="shared" si="1812"/>
        <v>Crime</v>
      </c>
      <c r="S4603">
        <f t="shared" si="1813"/>
        <v>3</v>
      </c>
      <c r="T4603" t="s">
        <v>21816</v>
      </c>
      <c r="U4603" t="s">
        <v>21817</v>
      </c>
      <c r="V4603">
        <v>3228</v>
      </c>
      <c r="W4603" t="str">
        <f t="shared" si="1814"/>
        <v>Very Low</v>
      </c>
      <c r="X4603">
        <v>509</v>
      </c>
      <c r="Y4603" t="str">
        <f t="shared" si="1815"/>
        <v>Very Low</v>
      </c>
      <c r="Z4603" t="s">
        <v>21818</v>
      </c>
      <c r="AA4603">
        <v>0</v>
      </c>
      <c r="AB4603" t="str">
        <f t="shared" si="1816"/>
        <v>Symbolic Poster</v>
      </c>
      <c r="AC4603" t="s">
        <v>21819</v>
      </c>
      <c r="AD4603" t="s">
        <v>21820</v>
      </c>
      <c r="AE4603">
        <v>31</v>
      </c>
      <c r="AF4603" t="str">
        <f t="shared" si="1817"/>
        <v>Very Low</v>
      </c>
      <c r="AG4603" t="s">
        <v>9</v>
      </c>
      <c r="AH4603" t="s">
        <v>10</v>
      </c>
      <c r="AI4603" t="s">
        <v>4801</v>
      </c>
      <c r="AJ4603" t="str">
        <f t="shared" si="1818"/>
        <v>No Rating</v>
      </c>
      <c r="AK4603">
        <v>1000000</v>
      </c>
      <c r="AL4603" t="str">
        <f t="shared" si="1819"/>
        <v>Low Budget</v>
      </c>
      <c r="AM4603">
        <v>2006</v>
      </c>
      <c r="AN4603">
        <f t="shared" si="1820"/>
        <v>19</v>
      </c>
      <c r="AO4603" t="str">
        <f t="shared" si="1821"/>
        <v>Old Classic</v>
      </c>
      <c r="AP4603">
        <v>163</v>
      </c>
      <c r="AQ4603" t="str">
        <f t="shared" si="1822"/>
        <v>Very Low</v>
      </c>
      <c r="AR4603">
        <v>6.1</v>
      </c>
      <c r="AS4603" t="str">
        <f t="shared" si="1823"/>
        <v>Average</v>
      </c>
      <c r="AT4603">
        <v>1.85</v>
      </c>
      <c r="AU4603" t="str">
        <f t="shared" si="1824"/>
        <v>HDTV / Widescreen</v>
      </c>
      <c r="AV4603">
        <v>244</v>
      </c>
      <c r="AW4603" t="str">
        <f t="shared" si="1825"/>
        <v>Very Low</v>
      </c>
    </row>
    <row r="4604" spans="1:49" x14ac:dyDescent="0.3">
      <c r="A4604" t="s">
        <v>0</v>
      </c>
      <c r="B4604" t="s">
        <v>21821</v>
      </c>
      <c r="C4604">
        <v>36</v>
      </c>
      <c r="D4604" t="str">
        <f t="shared" si="1805"/>
        <v>Very Low</v>
      </c>
      <c r="E4604">
        <v>97</v>
      </c>
      <c r="F4604" t="str">
        <f t="shared" si="1806"/>
        <v>1h 37m</v>
      </c>
      <c r="G4604" t="str">
        <f t="shared" si="1807"/>
        <v>Standard Movie</v>
      </c>
      <c r="H4604">
        <v>4</v>
      </c>
      <c r="I4604" t="str">
        <f t="shared" si="1808"/>
        <v>Very Low</v>
      </c>
      <c r="J4604">
        <v>150</v>
      </c>
      <c r="K4604" t="str">
        <f t="shared" si="1809"/>
        <v>Very Low</v>
      </c>
      <c r="L4604" t="s">
        <v>21822</v>
      </c>
      <c r="M4604">
        <v>446</v>
      </c>
      <c r="N4604" t="str">
        <f t="shared" si="1810"/>
        <v>Low</v>
      </c>
      <c r="O4604">
        <v>62480</v>
      </c>
      <c r="P4604" t="str">
        <f t="shared" si="1811"/>
        <v>Flop</v>
      </c>
      <c r="Q4604" t="s">
        <v>1820</v>
      </c>
      <c r="R4604" t="str">
        <f t="shared" si="1812"/>
        <v>Drama</v>
      </c>
      <c r="S4604">
        <f t="shared" si="1813"/>
        <v>2</v>
      </c>
      <c r="T4604" t="s">
        <v>11357</v>
      </c>
      <c r="U4604" t="s">
        <v>21823</v>
      </c>
      <c r="V4604">
        <v>1048</v>
      </c>
      <c r="W4604" t="str">
        <f t="shared" si="1814"/>
        <v>Very Low</v>
      </c>
      <c r="X4604">
        <v>928</v>
      </c>
      <c r="Y4604" t="str">
        <f t="shared" si="1815"/>
        <v>Very Low</v>
      </c>
      <c r="Z4604" t="s">
        <v>21824</v>
      </c>
      <c r="AA4604">
        <v>1</v>
      </c>
      <c r="AB4604" t="str">
        <f t="shared" si="1816"/>
        <v>Solo Star Poster</v>
      </c>
      <c r="AC4604" t="s">
        <v>21825</v>
      </c>
      <c r="AD4604" t="s">
        <v>21826</v>
      </c>
      <c r="AE4604">
        <v>7</v>
      </c>
      <c r="AF4604" t="str">
        <f t="shared" si="1817"/>
        <v>Very Low</v>
      </c>
      <c r="AG4604" t="s">
        <v>9</v>
      </c>
      <c r="AH4604" t="s">
        <v>10</v>
      </c>
      <c r="AI4604" t="s">
        <v>556</v>
      </c>
      <c r="AJ4604" t="str">
        <f t="shared" si="1818"/>
        <v>Adult</v>
      </c>
      <c r="AK4604">
        <v>1000000</v>
      </c>
      <c r="AL4604" t="str">
        <f t="shared" si="1819"/>
        <v>Low Budget</v>
      </c>
      <c r="AM4604">
        <v>2015</v>
      </c>
      <c r="AN4604">
        <f t="shared" si="1820"/>
        <v>10</v>
      </c>
      <c r="AO4604" t="str">
        <f t="shared" si="1821"/>
        <v>Modern Classic</v>
      </c>
      <c r="AP4604">
        <v>171</v>
      </c>
      <c r="AQ4604" t="str">
        <f t="shared" si="1822"/>
        <v>Very Low</v>
      </c>
      <c r="AR4604">
        <v>5.5</v>
      </c>
      <c r="AS4604" t="str">
        <f t="shared" si="1823"/>
        <v>Below Average</v>
      </c>
      <c r="AT4604">
        <v>2.39</v>
      </c>
      <c r="AU4604" t="str">
        <f t="shared" si="1824"/>
        <v>Cinematic Widescreen</v>
      </c>
      <c r="AV4604">
        <v>793</v>
      </c>
      <c r="AW4604" t="str">
        <f t="shared" si="1825"/>
        <v>Very Low</v>
      </c>
    </row>
    <row r="4605" spans="1:49" x14ac:dyDescent="0.3">
      <c r="A4605" t="s">
        <v>0</v>
      </c>
      <c r="B4605" t="s">
        <v>21827</v>
      </c>
      <c r="C4605">
        <v>56</v>
      </c>
      <c r="D4605" t="str">
        <f t="shared" si="1805"/>
        <v>Low</v>
      </c>
      <c r="E4605">
        <v>81</v>
      </c>
      <c r="F4605" t="str">
        <f t="shared" si="1806"/>
        <v>1h 21m</v>
      </c>
      <c r="G4605" t="str">
        <f t="shared" si="1807"/>
        <v>Featurette</v>
      </c>
      <c r="H4605">
        <v>0</v>
      </c>
      <c r="I4605" t="str">
        <f t="shared" si="1808"/>
        <v>Very Low</v>
      </c>
      <c r="J4605">
        <v>394</v>
      </c>
      <c r="K4605" t="str">
        <f t="shared" si="1809"/>
        <v>Very Low</v>
      </c>
      <c r="L4605" t="s">
        <v>21828</v>
      </c>
      <c r="M4605">
        <v>975</v>
      </c>
      <c r="N4605" t="str">
        <f t="shared" si="1810"/>
        <v>Low</v>
      </c>
      <c r="O4605">
        <v>6387</v>
      </c>
      <c r="P4605" t="str">
        <f t="shared" si="1811"/>
        <v>Flop</v>
      </c>
      <c r="Q4605" t="s">
        <v>2227</v>
      </c>
      <c r="R4605" t="str">
        <f t="shared" si="1812"/>
        <v>Comedy</v>
      </c>
      <c r="S4605">
        <f t="shared" si="1813"/>
        <v>3</v>
      </c>
      <c r="T4605" t="s">
        <v>2494</v>
      </c>
      <c r="U4605" t="s">
        <v>21829</v>
      </c>
      <c r="V4605">
        <v>4862</v>
      </c>
      <c r="W4605" t="str">
        <f t="shared" si="1814"/>
        <v>Very Low</v>
      </c>
      <c r="X4605">
        <v>2694</v>
      </c>
      <c r="Y4605" t="str">
        <f t="shared" si="1815"/>
        <v>Low</v>
      </c>
      <c r="Z4605" t="s">
        <v>21830</v>
      </c>
      <c r="AA4605">
        <v>0</v>
      </c>
      <c r="AB4605" t="str">
        <f t="shared" si="1816"/>
        <v>Symbolic Poster</v>
      </c>
      <c r="AC4605" t="s">
        <v>21831</v>
      </c>
      <c r="AD4605" t="s">
        <v>21832</v>
      </c>
      <c r="AE4605">
        <v>37</v>
      </c>
      <c r="AF4605" t="str">
        <f t="shared" si="1817"/>
        <v>Very Low</v>
      </c>
      <c r="AG4605" t="s">
        <v>9</v>
      </c>
      <c r="AH4605" t="s">
        <v>10</v>
      </c>
      <c r="AI4605" t="s">
        <v>556</v>
      </c>
      <c r="AJ4605" t="str">
        <f t="shared" si="1818"/>
        <v>Adult</v>
      </c>
      <c r="AK4605">
        <v>1000000</v>
      </c>
      <c r="AL4605" t="str">
        <f t="shared" si="1819"/>
        <v>Low Budget</v>
      </c>
      <c r="AM4605">
        <v>2006</v>
      </c>
      <c r="AN4605">
        <f t="shared" si="1820"/>
        <v>19</v>
      </c>
      <c r="AO4605" t="str">
        <f t="shared" si="1821"/>
        <v>Old Classic</v>
      </c>
      <c r="AP4605">
        <v>645</v>
      </c>
      <c r="AQ4605" t="str">
        <f t="shared" si="1822"/>
        <v>Very Low</v>
      </c>
      <c r="AR4605">
        <v>6.9</v>
      </c>
      <c r="AS4605" t="str">
        <f t="shared" si="1823"/>
        <v>Average</v>
      </c>
      <c r="AT4605">
        <v>1.85</v>
      </c>
      <c r="AU4605" t="str">
        <f t="shared" si="1824"/>
        <v>HDTV / Widescreen</v>
      </c>
      <c r="AV4605">
        <v>0</v>
      </c>
      <c r="AW4605" t="str">
        <f t="shared" si="1825"/>
        <v>Very Low</v>
      </c>
    </row>
    <row r="4606" spans="1:49" x14ac:dyDescent="0.3">
      <c r="A4606" t="s">
        <v>0</v>
      </c>
      <c r="B4606" t="s">
        <v>19374</v>
      </c>
      <c r="C4606">
        <v>8</v>
      </c>
      <c r="D4606" t="str">
        <f t="shared" si="1805"/>
        <v>Very Low</v>
      </c>
      <c r="E4606">
        <v>90</v>
      </c>
      <c r="F4606" t="str">
        <f t="shared" si="1806"/>
        <v>1h 30m</v>
      </c>
      <c r="G4606" t="str">
        <f t="shared" si="1807"/>
        <v>Standard Movie</v>
      </c>
      <c r="H4606">
        <v>18</v>
      </c>
      <c r="I4606" t="str">
        <f t="shared" si="1808"/>
        <v>Very Low</v>
      </c>
      <c r="J4606">
        <v>422</v>
      </c>
      <c r="K4606" t="str">
        <f t="shared" si="1809"/>
        <v>Very Low</v>
      </c>
      <c r="L4606" t="s">
        <v>1862</v>
      </c>
      <c r="M4606">
        <v>491</v>
      </c>
      <c r="N4606" t="str">
        <f t="shared" si="1810"/>
        <v>Low</v>
      </c>
      <c r="O4606">
        <v>5494</v>
      </c>
      <c r="P4606" t="str">
        <f t="shared" si="1811"/>
        <v>Flop</v>
      </c>
      <c r="Q4606" t="s">
        <v>2498</v>
      </c>
      <c r="R4606" t="str">
        <f t="shared" si="1812"/>
        <v>Comedy</v>
      </c>
      <c r="S4606">
        <f t="shared" si="1813"/>
        <v>2</v>
      </c>
      <c r="T4606" t="s">
        <v>14803</v>
      </c>
      <c r="U4606" t="s">
        <v>21833</v>
      </c>
      <c r="V4606">
        <v>377</v>
      </c>
      <c r="W4606" t="str">
        <f t="shared" si="1814"/>
        <v>Very Low</v>
      </c>
      <c r="X4606">
        <v>2633</v>
      </c>
      <c r="Y4606" t="str">
        <f t="shared" si="1815"/>
        <v>Low</v>
      </c>
      <c r="Z4606" t="s">
        <v>2924</v>
      </c>
      <c r="AA4606">
        <v>3</v>
      </c>
      <c r="AB4606" t="str">
        <f t="shared" si="1816"/>
        <v>Duo/Trio Poster</v>
      </c>
      <c r="AC4606" t="s">
        <v>21834</v>
      </c>
      <c r="AD4606" t="s">
        <v>21835</v>
      </c>
      <c r="AE4606">
        <v>13</v>
      </c>
      <c r="AF4606" t="str">
        <f t="shared" si="1817"/>
        <v>Very Low</v>
      </c>
      <c r="AG4606" t="s">
        <v>9</v>
      </c>
      <c r="AH4606" t="s">
        <v>10</v>
      </c>
      <c r="AI4606" t="s">
        <v>556</v>
      </c>
      <c r="AJ4606" t="str">
        <f t="shared" si="1818"/>
        <v>Adult</v>
      </c>
      <c r="AK4606">
        <f>AK4605</f>
        <v>1000000</v>
      </c>
      <c r="AL4606" t="str">
        <f t="shared" si="1819"/>
        <v>Low Budget</v>
      </c>
      <c r="AM4606">
        <v>1997</v>
      </c>
      <c r="AN4606">
        <f t="shared" si="1820"/>
        <v>28</v>
      </c>
      <c r="AO4606" t="str">
        <f t="shared" si="1821"/>
        <v>Old Classic</v>
      </c>
      <c r="AP4606">
        <v>490</v>
      </c>
      <c r="AQ4606" t="str">
        <f t="shared" si="1822"/>
        <v>Very Low</v>
      </c>
      <c r="AR4606">
        <v>5.6</v>
      </c>
      <c r="AS4606" t="str">
        <f t="shared" si="1823"/>
        <v>Below Average</v>
      </c>
      <c r="AT4606">
        <f>AT4605</f>
        <v>1.85</v>
      </c>
      <c r="AU4606" t="str">
        <f t="shared" si="1824"/>
        <v>HDTV / Widescreen</v>
      </c>
      <c r="AV4606">
        <v>17</v>
      </c>
      <c r="AW4606" t="str">
        <f t="shared" si="1825"/>
        <v>Very Low</v>
      </c>
    </row>
    <row r="4607" spans="1:49" x14ac:dyDescent="0.3">
      <c r="A4607" t="s">
        <v>0</v>
      </c>
      <c r="B4607" t="s">
        <v>21836</v>
      </c>
      <c r="C4607">
        <v>3</v>
      </c>
      <c r="D4607" t="str">
        <f t="shared" si="1805"/>
        <v>Very Low</v>
      </c>
      <c r="E4607">
        <v>97</v>
      </c>
      <c r="F4607" t="str">
        <f t="shared" si="1806"/>
        <v>1h 37m</v>
      </c>
      <c r="G4607" t="str">
        <f t="shared" si="1807"/>
        <v>Standard Movie</v>
      </c>
      <c r="H4607">
        <v>0</v>
      </c>
      <c r="I4607" t="str">
        <f t="shared" si="1808"/>
        <v>Very Low</v>
      </c>
      <c r="J4607">
        <v>94</v>
      </c>
      <c r="K4607" t="str">
        <f t="shared" si="1809"/>
        <v>Very Low</v>
      </c>
      <c r="L4607" t="s">
        <v>21837</v>
      </c>
      <c r="M4607">
        <v>639</v>
      </c>
      <c r="N4607" t="str">
        <f t="shared" si="1810"/>
        <v>Low</v>
      </c>
      <c r="O4607">
        <f>O4606</f>
        <v>5494</v>
      </c>
      <c r="P4607" t="str">
        <f t="shared" si="1811"/>
        <v>Flop</v>
      </c>
      <c r="Q4607" t="s">
        <v>21838</v>
      </c>
      <c r="R4607" t="str">
        <f t="shared" si="1812"/>
        <v>Action</v>
      </c>
      <c r="S4607">
        <f t="shared" si="1813"/>
        <v>5</v>
      </c>
      <c r="T4607" t="s">
        <v>21839</v>
      </c>
      <c r="U4607" t="s">
        <v>21840</v>
      </c>
      <c r="V4607">
        <v>534</v>
      </c>
      <c r="W4607" t="str">
        <f t="shared" si="1814"/>
        <v>Very Low</v>
      </c>
      <c r="X4607">
        <v>1188</v>
      </c>
      <c r="Y4607" t="str">
        <f t="shared" si="1815"/>
        <v>Low</v>
      </c>
      <c r="Z4607" t="s">
        <v>21841</v>
      </c>
      <c r="AA4607">
        <v>2</v>
      </c>
      <c r="AB4607" t="str">
        <f t="shared" si="1816"/>
        <v>Duo/Trio Poster</v>
      </c>
      <c r="AC4607" t="s">
        <v>21842</v>
      </c>
      <c r="AD4607" t="s">
        <v>21843</v>
      </c>
      <c r="AE4607">
        <v>9</v>
      </c>
      <c r="AF4607" t="str">
        <f t="shared" si="1817"/>
        <v>Very Low</v>
      </c>
      <c r="AG4607" t="s">
        <v>9</v>
      </c>
      <c r="AH4607" t="s">
        <v>10</v>
      </c>
      <c r="AI4607" t="s">
        <v>556</v>
      </c>
      <c r="AJ4607" t="str">
        <f t="shared" si="1818"/>
        <v>Adult</v>
      </c>
      <c r="AK4607">
        <v>1000000</v>
      </c>
      <c r="AL4607" t="str">
        <f t="shared" si="1819"/>
        <v>Low Budget</v>
      </c>
      <c r="AM4607">
        <v>2005</v>
      </c>
      <c r="AN4607">
        <f t="shared" si="1820"/>
        <v>20</v>
      </c>
      <c r="AO4607" t="str">
        <f t="shared" si="1821"/>
        <v>Old Classic</v>
      </c>
      <c r="AP4607">
        <v>361</v>
      </c>
      <c r="AQ4607" t="str">
        <f t="shared" si="1822"/>
        <v>Very Low</v>
      </c>
      <c r="AR4607">
        <v>1.9</v>
      </c>
      <c r="AS4607" t="str">
        <f t="shared" si="1823"/>
        <v>Terrible</v>
      </c>
      <c r="AT4607">
        <v>1.78</v>
      </c>
      <c r="AU4607" t="str">
        <f t="shared" si="1824"/>
        <v>HDTV / Widescreen</v>
      </c>
      <c r="AV4607">
        <v>128</v>
      </c>
      <c r="AW4607" t="str">
        <f t="shared" si="1825"/>
        <v>Very Low</v>
      </c>
    </row>
    <row r="4608" spans="1:49" x14ac:dyDescent="0.3">
      <c r="A4608" t="s">
        <v>0</v>
      </c>
      <c r="B4608" t="s">
        <v>10435</v>
      </c>
      <c r="C4608">
        <v>8</v>
      </c>
      <c r="D4608" t="str">
        <f t="shared" si="1805"/>
        <v>Very Low</v>
      </c>
      <c r="E4608">
        <v>88</v>
      </c>
      <c r="F4608" t="str">
        <f t="shared" si="1806"/>
        <v>1h 28m</v>
      </c>
      <c r="G4608" t="str">
        <f t="shared" si="1807"/>
        <v>Featurette</v>
      </c>
      <c r="H4608">
        <v>53</v>
      </c>
      <c r="I4608" t="str">
        <f t="shared" si="1808"/>
        <v>Very Low</v>
      </c>
      <c r="J4608">
        <v>176</v>
      </c>
      <c r="K4608" t="str">
        <f t="shared" si="1809"/>
        <v>Very Low</v>
      </c>
      <c r="L4608" t="s">
        <v>21844</v>
      </c>
      <c r="M4608">
        <v>563</v>
      </c>
      <c r="N4608" t="str">
        <f t="shared" si="1810"/>
        <v>Low</v>
      </c>
      <c r="O4608">
        <v>721</v>
      </c>
      <c r="P4608" t="str">
        <f t="shared" si="1811"/>
        <v>Flop</v>
      </c>
      <c r="Q4608" t="s">
        <v>748</v>
      </c>
      <c r="R4608" t="str">
        <f t="shared" si="1812"/>
        <v>Action</v>
      </c>
      <c r="S4608">
        <f t="shared" si="1813"/>
        <v>2</v>
      </c>
      <c r="T4608" t="s">
        <v>3859</v>
      </c>
      <c r="U4608" t="s">
        <v>21845</v>
      </c>
      <c r="V4608">
        <v>783</v>
      </c>
      <c r="W4608" t="str">
        <f t="shared" si="1814"/>
        <v>Very Low</v>
      </c>
      <c r="X4608">
        <v>1284</v>
      </c>
      <c r="Y4608" t="str">
        <f t="shared" si="1815"/>
        <v>Low</v>
      </c>
      <c r="Z4608" t="s">
        <v>21846</v>
      </c>
      <c r="AA4608">
        <v>2</v>
      </c>
      <c r="AB4608" t="str">
        <f t="shared" si="1816"/>
        <v>Duo/Trio Poster</v>
      </c>
      <c r="AC4608" t="s">
        <v>21847</v>
      </c>
      <c r="AD4608" t="s">
        <v>21848</v>
      </c>
      <c r="AE4608">
        <v>12</v>
      </c>
      <c r="AF4608" t="str">
        <f t="shared" si="1817"/>
        <v>Very Low</v>
      </c>
      <c r="AG4608" t="s">
        <v>9</v>
      </c>
      <c r="AH4608" t="s">
        <v>738</v>
      </c>
      <c r="AI4608" t="s">
        <v>556</v>
      </c>
      <c r="AJ4608" t="str">
        <f t="shared" si="1818"/>
        <v>Adult</v>
      </c>
      <c r="AK4608">
        <v>1000000</v>
      </c>
      <c r="AL4608" t="str">
        <f t="shared" si="1819"/>
        <v>Low Budget</v>
      </c>
      <c r="AM4608">
        <v>2006</v>
      </c>
      <c r="AN4608">
        <f t="shared" si="1820"/>
        <v>19</v>
      </c>
      <c r="AO4608" t="str">
        <f t="shared" si="1821"/>
        <v>Old Classic</v>
      </c>
      <c r="AP4608">
        <v>288</v>
      </c>
      <c r="AQ4608" t="str">
        <f t="shared" si="1822"/>
        <v>Very Low</v>
      </c>
      <c r="AR4608">
        <v>4.0999999999999996</v>
      </c>
      <c r="AS4608" t="str">
        <f t="shared" si="1823"/>
        <v>Poor</v>
      </c>
      <c r="AT4608">
        <v>1.85</v>
      </c>
      <c r="AU4608" t="str">
        <f t="shared" si="1824"/>
        <v>HDTV / Widescreen</v>
      </c>
      <c r="AV4608">
        <v>42</v>
      </c>
      <c r="AW4608" t="str">
        <f t="shared" si="1825"/>
        <v>Very Low</v>
      </c>
    </row>
    <row r="4609" spans="1:49" x14ac:dyDescent="0.3">
      <c r="A4609" t="s">
        <v>0</v>
      </c>
      <c r="B4609" t="s">
        <v>7502</v>
      </c>
      <c r="C4609">
        <v>9</v>
      </c>
      <c r="D4609" t="str">
        <f t="shared" si="1805"/>
        <v>Very Low</v>
      </c>
      <c r="E4609">
        <v>96</v>
      </c>
      <c r="F4609" t="str">
        <f t="shared" si="1806"/>
        <v>1h 36m</v>
      </c>
      <c r="G4609" t="str">
        <f t="shared" si="1807"/>
        <v>Standard Movie</v>
      </c>
      <c r="H4609">
        <v>436</v>
      </c>
      <c r="I4609" t="str">
        <f t="shared" si="1808"/>
        <v>Very Low</v>
      </c>
      <c r="J4609">
        <v>4</v>
      </c>
      <c r="K4609" t="str">
        <f t="shared" si="1809"/>
        <v>Very Low</v>
      </c>
      <c r="L4609" t="s">
        <v>7502</v>
      </c>
      <c r="M4609">
        <v>474</v>
      </c>
      <c r="N4609" t="str">
        <f t="shared" si="1810"/>
        <v>Low</v>
      </c>
      <c r="O4609">
        <v>703</v>
      </c>
      <c r="P4609" t="str">
        <f t="shared" si="1811"/>
        <v>Flop</v>
      </c>
      <c r="Q4609" t="s">
        <v>2498</v>
      </c>
      <c r="R4609" t="str">
        <f t="shared" si="1812"/>
        <v>Comedy</v>
      </c>
      <c r="S4609">
        <f t="shared" si="1813"/>
        <v>2</v>
      </c>
      <c r="T4609" t="s">
        <v>11204</v>
      </c>
      <c r="U4609" t="s">
        <v>21849</v>
      </c>
      <c r="V4609">
        <v>480</v>
      </c>
      <c r="W4609" t="str">
        <f t="shared" si="1814"/>
        <v>Very Low</v>
      </c>
      <c r="X4609">
        <v>920</v>
      </c>
      <c r="Y4609" t="str">
        <f t="shared" si="1815"/>
        <v>Very Low</v>
      </c>
      <c r="Z4609" t="s">
        <v>21850</v>
      </c>
      <c r="AA4609">
        <v>3</v>
      </c>
      <c r="AB4609" t="str">
        <f t="shared" si="1816"/>
        <v>Duo/Trio Poster</v>
      </c>
      <c r="AC4609" t="s">
        <v>21851</v>
      </c>
      <c r="AD4609" t="s">
        <v>21852</v>
      </c>
      <c r="AE4609">
        <v>21</v>
      </c>
      <c r="AF4609" t="str">
        <f t="shared" si="1817"/>
        <v>Very Low</v>
      </c>
      <c r="AG4609" t="s">
        <v>9</v>
      </c>
      <c r="AH4609" t="s">
        <v>10</v>
      </c>
      <c r="AI4609" t="s">
        <v>556</v>
      </c>
      <c r="AJ4609" t="str">
        <f t="shared" si="1818"/>
        <v>Adult</v>
      </c>
      <c r="AK4609">
        <v>1500000</v>
      </c>
      <c r="AL4609" t="str">
        <f t="shared" si="1819"/>
        <v>Low Budget</v>
      </c>
      <c r="AM4609">
        <v>2001</v>
      </c>
      <c r="AN4609">
        <f t="shared" si="1820"/>
        <v>24</v>
      </c>
      <c r="AO4609" t="str">
        <f t="shared" si="1821"/>
        <v>Old Classic</v>
      </c>
      <c r="AP4609">
        <v>436</v>
      </c>
      <c r="AQ4609" t="str">
        <f t="shared" si="1822"/>
        <v>Very Low</v>
      </c>
      <c r="AR4609">
        <v>5.4</v>
      </c>
      <c r="AS4609" t="str">
        <f t="shared" si="1823"/>
        <v>Below Average</v>
      </c>
      <c r="AT4609">
        <v>1.85</v>
      </c>
      <c r="AU4609" t="str">
        <f t="shared" si="1824"/>
        <v>HDTV / Widescreen</v>
      </c>
      <c r="AV4609">
        <v>47</v>
      </c>
      <c r="AW4609" t="str">
        <f t="shared" si="1825"/>
        <v>Very Low</v>
      </c>
    </row>
    <row r="4610" spans="1:49" x14ac:dyDescent="0.3">
      <c r="A4610" t="s">
        <v>0</v>
      </c>
      <c r="B4610" t="s">
        <v>21853</v>
      </c>
      <c r="C4610">
        <v>87</v>
      </c>
      <c r="D4610" t="str">
        <f t="shared" si="1805"/>
        <v>Low</v>
      </c>
      <c r="E4610">
        <v>105</v>
      </c>
      <c r="F4610" t="str">
        <f t="shared" si="1806"/>
        <v>1h 45m</v>
      </c>
      <c r="G4610" t="str">
        <f t="shared" si="1807"/>
        <v>Standard Movie</v>
      </c>
      <c r="H4610">
        <v>50</v>
      </c>
      <c r="I4610" t="str">
        <f t="shared" si="1808"/>
        <v>Very Low</v>
      </c>
      <c r="J4610">
        <v>8</v>
      </c>
      <c r="K4610" t="str">
        <f t="shared" si="1809"/>
        <v>Very Low</v>
      </c>
      <c r="L4610" t="s">
        <v>21854</v>
      </c>
      <c r="M4610">
        <v>327</v>
      </c>
      <c r="N4610" t="str">
        <f t="shared" si="1810"/>
        <v>Low</v>
      </c>
      <c r="O4610">
        <f t="shared" ref="O4610:O4632" si="1831">O4609</f>
        <v>703</v>
      </c>
      <c r="P4610" t="str">
        <f t="shared" si="1811"/>
        <v>Flop</v>
      </c>
      <c r="Q4610" t="s">
        <v>4795</v>
      </c>
      <c r="R4610" t="str">
        <f t="shared" si="1812"/>
        <v>Crime</v>
      </c>
      <c r="S4610">
        <f t="shared" si="1813"/>
        <v>3</v>
      </c>
      <c r="T4610" t="s">
        <v>21855</v>
      </c>
      <c r="U4610" t="s">
        <v>21856</v>
      </c>
      <c r="V4610">
        <v>3499</v>
      </c>
      <c r="W4610" t="str">
        <f t="shared" si="1814"/>
        <v>Very Low</v>
      </c>
      <c r="X4610">
        <v>351</v>
      </c>
      <c r="Y4610" t="str">
        <f t="shared" si="1815"/>
        <v>Very Low</v>
      </c>
      <c r="Z4610" t="s">
        <v>21857</v>
      </c>
      <c r="AA4610">
        <v>0</v>
      </c>
      <c r="AB4610" t="str">
        <f t="shared" si="1816"/>
        <v>Symbolic Poster</v>
      </c>
      <c r="AC4610" t="s">
        <v>21858</v>
      </c>
      <c r="AD4610" t="s">
        <v>21859</v>
      </c>
      <c r="AE4610">
        <v>15</v>
      </c>
      <c r="AF4610" t="str">
        <f t="shared" si="1817"/>
        <v>Very Low</v>
      </c>
      <c r="AG4610" t="s">
        <v>2749</v>
      </c>
      <c r="AH4610" t="s">
        <v>2884</v>
      </c>
      <c r="AI4610" t="s">
        <v>4801</v>
      </c>
      <c r="AJ4610" t="str">
        <f t="shared" si="1818"/>
        <v>No Rating</v>
      </c>
      <c r="AK4610">
        <v>1000000</v>
      </c>
      <c r="AL4610" t="str">
        <f t="shared" si="1819"/>
        <v>Low Budget</v>
      </c>
      <c r="AM4610">
        <v>2013</v>
      </c>
      <c r="AN4610">
        <f t="shared" si="1820"/>
        <v>12</v>
      </c>
      <c r="AO4610" t="str">
        <f t="shared" si="1821"/>
        <v>Modern Classic</v>
      </c>
      <c r="AP4610">
        <v>9</v>
      </c>
      <c r="AQ4610" t="str">
        <f t="shared" si="1822"/>
        <v>Very Low</v>
      </c>
      <c r="AR4610">
        <v>6.8</v>
      </c>
      <c r="AS4610" t="str">
        <f t="shared" si="1823"/>
        <v>Average</v>
      </c>
      <c r="AT4610">
        <v>1.85</v>
      </c>
      <c r="AU4610" t="str">
        <f t="shared" si="1824"/>
        <v>HDTV / Widescreen</v>
      </c>
      <c r="AV4610">
        <v>0</v>
      </c>
      <c r="AW4610" t="str">
        <f t="shared" si="1825"/>
        <v>Very Low</v>
      </c>
    </row>
    <row r="4611" spans="1:49" x14ac:dyDescent="0.3">
      <c r="A4611" t="s">
        <v>0</v>
      </c>
      <c r="B4611" t="s">
        <v>21860</v>
      </c>
      <c r="C4611">
        <v>6</v>
      </c>
      <c r="D4611" t="str">
        <f t="shared" ref="D4611:D4674" si="1832">IF(C4611&lt;=50,"Very Low",
IF(C4611&lt;=200,"Low",
IF(C4611&lt;=500,"Medium",
IF(C4611&lt;=1000,"High","Very High"))))</f>
        <v>Very Low</v>
      </c>
      <c r="E4611">
        <f>E4610</f>
        <v>105</v>
      </c>
      <c r="F4611" t="str">
        <f t="shared" ref="F4611:F4674" si="1833">INT(E4611/60) &amp; "h " &amp; MOD(E4611,60) &amp; "m"</f>
        <v>1h 45m</v>
      </c>
      <c r="G4611" t="str">
        <f t="shared" ref="G4611:G4674" si="1834">IF(E4611&lt;60,"Short Film",IF(E4611&lt;90,"Featurette",IF(E4611&lt;=120,"Standard Movie",IF(E4611&lt;=180,"Long Movie","Epic"))))</f>
        <v>Standard Movie</v>
      </c>
      <c r="H4611">
        <v>3</v>
      </c>
      <c r="I4611" t="str">
        <f t="shared" ref="I4611:I4674" si="1835">IF(H4611&lt;=1000,"Very Low",IF(H4611&lt;=10000,"Low",IF(H4611&lt;=50000,"Medium",IF(H4611&lt;=200000,"High","Very High"))))</f>
        <v>Very Low</v>
      </c>
      <c r="J4611">
        <v>4</v>
      </c>
      <c r="K4611" t="str">
        <f t="shared" ref="K4611:K4674" si="1836">IF(J4611&lt;=1000,"Very Low",IF(J4611&lt;=10000,"Low",IF(J4611&lt;=50000,"Medium",IF(J4611&lt;=200000,"High","Very High"))))</f>
        <v>Very Low</v>
      </c>
      <c r="L4611" t="s">
        <v>21861</v>
      </c>
      <c r="M4611">
        <v>7</v>
      </c>
      <c r="N4611" t="str">
        <f t="shared" ref="N4611:N4674" si="1837">IF(A4611&lt;=1000,"Very Low",
IF(M4611&lt;=10000,"Low",IF(M4611&lt;=50000,"Medium",IF(M4611&lt;=200000,"High","Very High"))))</f>
        <v>Low</v>
      </c>
      <c r="O4611">
        <f t="shared" si="1831"/>
        <v>703</v>
      </c>
      <c r="P4611" t="str">
        <f t="shared" ref="P4611:P4674" si="1838">IF(AND(O4611&gt;=500000000),"Blockbuster",
IF(AND(O4611&gt;=200000000,O4611&lt;=499999999),"Superhit",
IF(AND(O4611&gt;=50000000,O4611&lt;=199999999),"Hit",
IF(AND(O4611&gt;=10000000,O4611&lt;=49999999),"Average",
IF(AND(O4611&lt;=10000000),"Flop","")))))</f>
        <v>Flop</v>
      </c>
      <c r="Q4611" t="s">
        <v>3028</v>
      </c>
      <c r="R4611" t="str">
        <f t="shared" ref="R4611:R4674" si="1839">LEFT(Q4611, FIND("|",Q4611&amp;"|")-1)</f>
        <v>Comedy</v>
      </c>
      <c r="S4611">
        <f t="shared" ref="S4611:S4674" si="1840">LEN(Q4611)-LEN(SUBSTITUTE(Q4611,"|",""))+1</f>
        <v>2</v>
      </c>
      <c r="T4611" t="s">
        <v>21862</v>
      </c>
      <c r="U4611" t="s">
        <v>21863</v>
      </c>
      <c r="V4611">
        <v>876</v>
      </c>
      <c r="W4611" t="str">
        <f t="shared" ref="W4611:W4674" si="1841">IF(V4611&lt;=10000,"Very Low",IF(V4611&lt;=50000,"Low",IF(V4611&lt;=200000,"Medium",IF(V4611&lt;=500000,"High","Very High"))))</f>
        <v>Very Low</v>
      </c>
      <c r="X4611">
        <v>19</v>
      </c>
      <c r="Y4611" t="str">
        <f t="shared" ref="Y4611:Y4674" si="1842">IF(X4611&lt;=1000,"Very Low",IF(X4611&lt;=10000,"Low",IF(X4611&lt;=50000,"Medium",IF(X4611&lt;=200000,"High","Very High"))))</f>
        <v>Very Low</v>
      </c>
      <c r="Z4611" t="s">
        <v>21864</v>
      </c>
      <c r="AA4611">
        <v>9</v>
      </c>
      <c r="AB4611" t="str">
        <f t="shared" ref="AB4611:AB4674" si="1843">IF(AA4611=0,"Symbolic Poster",IF(AA4611=1,"Solo Star Poster",IF(AA4611&lt;=3,"Duo/Trio Poster","Ensemble Poster")))</f>
        <v>Ensemble Poster</v>
      </c>
      <c r="AC4611" t="s">
        <v>21865</v>
      </c>
      <c r="AD4611" t="s">
        <v>21866</v>
      </c>
      <c r="AE4611">
        <v>15</v>
      </c>
      <c r="AF4611" t="str">
        <f t="shared" ref="AF4611:AF4674" si="1844">IF(AE4611&lt;=500,"Very Low",IF(AE4611&lt;=2000,"Low",IF(AE4611&lt;=5000,"Medium",IF(AE4611&lt;=15000,"High","Very High"))))</f>
        <v>Very Low</v>
      </c>
      <c r="AG4611" t="s">
        <v>21867</v>
      </c>
      <c r="AH4611" t="s">
        <v>21868</v>
      </c>
      <c r="AI4611" t="str">
        <f>AI4610</f>
        <v>Not Rated</v>
      </c>
      <c r="AJ4611" t="str">
        <f t="shared" ref="AJ4611:AJ4674" si="1845">IF(OR(AI4611="G",AI4611="PG",AI4611="U",AI4611="TV-Y",AI4611="TV-G"),"Family",IF(OR(AI4611="PG-13",AI4611="UA",AI4611="TV-14"),"Teen",IF(OR(AI4611="R",AI4611="NC-17",AI4611="A",AI4611="TV-MA"),"Adult",IF(AI4611="Not Rated","No Rating","Other/Unknown"))))</f>
        <v>No Rating</v>
      </c>
      <c r="AK4611">
        <v>1000000</v>
      </c>
      <c r="AL4611" t="str">
        <f t="shared" ref="AL4611:AL4674" si="1846">IF(AK4611&gt;=200000000,"Very High Budget",
IF(AND(AK4611&gt;=100000000,AK4611&lt;=199999999),"High Budget",
IF(AND(AK4611&gt;=30000000,AK4611&lt;=99999999),"Medium Budget",
IF(AK4611&lt;30000000,"Low Budget",""))))</f>
        <v>Low Budget</v>
      </c>
      <c r="AM4611">
        <v>2015</v>
      </c>
      <c r="AN4611">
        <f t="shared" ref="AN4611:AN4674" si="1847">$AY$20-AM4611</f>
        <v>10</v>
      </c>
      <c r="AO4611" t="str">
        <f t="shared" ref="AO4611:AO4674" si="1848">IF(AN4611&lt;=5,"Recent",IF(AND(AN4611&gt;=6,AN4611&lt;=15),"Modern Classic",IF(AN4611&gt;15,"Old Classic","")))</f>
        <v>Modern Classic</v>
      </c>
      <c r="AP4611">
        <v>5</v>
      </c>
      <c r="AQ4611" t="str">
        <f t="shared" ref="AQ4611:AQ4674" si="1849">IF(AP4611&lt;=1000,"Very Low",IF(AP4611&lt;=10000,"Low",IF(AP4611&lt;=50000,"Medium",IF(AP4611&lt;=200000,"High","Very High"))))</f>
        <v>Very Low</v>
      </c>
      <c r="AR4611">
        <v>7</v>
      </c>
      <c r="AS4611" t="str">
        <f t="shared" ref="AS4611:AS4674" si="1850">IF(AND(AR4611&gt;=9,AR4611&lt;=10),"Master Piece",
IF(AND(AR4611&gt;=8,AR4611&lt;9),"Excellent",
IF(AND(AR4611&gt;=7,AR4611&lt;8),"Good",
IF(AND(AR4611&gt;=6,AR4611&lt;7),"Average",
IF(AND(AR4611&gt;=5,AR4611&lt;6),"Below Average",
IF(AND(AR4611&gt;=4,AR4611&lt;5),"Poor",
IF(AND(AR4611&gt;=3,AR4611&lt;4),"Very Poor",
IF(AND(AR4611&gt;=0,AR4611&lt;3),"Terrible",""))))))))</f>
        <v>Good</v>
      </c>
      <c r="AT4611">
        <f>AT4610</f>
        <v>1.85</v>
      </c>
      <c r="AU4611" t="str">
        <f t="shared" ref="AU4611:AU4674" si="1851">IF(AND(AT4611&gt;=1.3,AT4611&lt;=1.4),"Classic",IF(AND(AT4611&gt;=1.7,AT4611&lt;=1.9),"HDTV / Widescreen",IF(AND(AT4611&gt;=2.2,AT4611&lt;=2.4),"Cinematic Widescreen",IF(AND(AT4611&gt;=1.4,AT4611&lt;=1.6),"Standard Academy",IF(AT4611&gt;=2.4,"Ultra Widescreen","")))))</f>
        <v>HDTV / Widescreen</v>
      </c>
      <c r="AV4611">
        <v>259</v>
      </c>
      <c r="AW4611" t="str">
        <f t="shared" ref="AW4611:AW4674" si="1852">IF(AV4611&lt;=1000,"Very Low",IF(AV4611&lt;=10000,"Low",IF(AV4611&lt;=50000,"Medium",IF(AV4611&lt;=200000,"High","Very High"))))</f>
        <v>Very Low</v>
      </c>
    </row>
    <row r="4612" spans="1:49" x14ac:dyDescent="0.3">
      <c r="A4612" t="s">
        <v>0</v>
      </c>
      <c r="B4612" t="s">
        <v>21869</v>
      </c>
      <c r="C4612">
        <v>14</v>
      </c>
      <c r="D4612" t="str">
        <f t="shared" si="1832"/>
        <v>Very Low</v>
      </c>
      <c r="E4612">
        <v>76</v>
      </c>
      <c r="F4612" t="str">
        <f t="shared" si="1833"/>
        <v>1h 16m</v>
      </c>
      <c r="G4612" t="str">
        <f t="shared" si="1834"/>
        <v>Featurette</v>
      </c>
      <c r="H4612">
        <v>57</v>
      </c>
      <c r="I4612" t="str">
        <f t="shared" si="1835"/>
        <v>Very Low</v>
      </c>
      <c r="J4612">
        <v>228</v>
      </c>
      <c r="K4612" t="str">
        <f t="shared" si="1836"/>
        <v>Very Low</v>
      </c>
      <c r="L4612" t="s">
        <v>18500</v>
      </c>
      <c r="M4612">
        <v>442</v>
      </c>
      <c r="N4612" t="str">
        <f t="shared" si="1837"/>
        <v>Low</v>
      </c>
      <c r="O4612">
        <f t="shared" si="1831"/>
        <v>703</v>
      </c>
      <c r="P4612" t="str">
        <f t="shared" si="1838"/>
        <v>Flop</v>
      </c>
      <c r="Q4612" t="s">
        <v>185</v>
      </c>
      <c r="R4612" t="str">
        <f t="shared" si="1839"/>
        <v>Drama</v>
      </c>
      <c r="S4612">
        <f t="shared" si="1840"/>
        <v>2</v>
      </c>
      <c r="T4612" t="s">
        <v>21870</v>
      </c>
      <c r="U4612" t="s">
        <v>21871</v>
      </c>
      <c r="V4612">
        <v>9190</v>
      </c>
      <c r="W4612" t="str">
        <f t="shared" si="1841"/>
        <v>Very Low</v>
      </c>
      <c r="X4612">
        <v>1635</v>
      </c>
      <c r="Y4612" t="str">
        <f t="shared" si="1842"/>
        <v>Low</v>
      </c>
      <c r="Z4612" t="s">
        <v>21872</v>
      </c>
      <c r="AA4612">
        <v>0</v>
      </c>
      <c r="AB4612" t="str">
        <f t="shared" si="1843"/>
        <v>Symbolic Poster</v>
      </c>
      <c r="AC4612" t="s">
        <v>21873</v>
      </c>
      <c r="AD4612" t="s">
        <v>21874</v>
      </c>
      <c r="AE4612">
        <v>75</v>
      </c>
      <c r="AF4612" t="str">
        <f t="shared" si="1844"/>
        <v>Very Low</v>
      </c>
      <c r="AG4612" t="s">
        <v>9</v>
      </c>
      <c r="AH4612" t="s">
        <v>10</v>
      </c>
      <c r="AI4612" t="s">
        <v>4801</v>
      </c>
      <c r="AJ4612" t="str">
        <f t="shared" si="1845"/>
        <v>No Rating</v>
      </c>
      <c r="AK4612">
        <v>1000000</v>
      </c>
      <c r="AL4612" t="str">
        <f t="shared" si="1846"/>
        <v>Low Budget</v>
      </c>
      <c r="AM4612">
        <v>2006</v>
      </c>
      <c r="AN4612">
        <f t="shared" si="1847"/>
        <v>19</v>
      </c>
      <c r="AO4612" t="str">
        <f t="shared" si="1848"/>
        <v>Old Classic</v>
      </c>
      <c r="AP4612">
        <v>403</v>
      </c>
      <c r="AQ4612" t="str">
        <f t="shared" si="1849"/>
        <v>Very Low</v>
      </c>
      <c r="AR4612">
        <v>6.7</v>
      </c>
      <c r="AS4612" t="str">
        <f t="shared" si="1850"/>
        <v>Average</v>
      </c>
      <c r="AT4612">
        <v>1.85</v>
      </c>
      <c r="AU4612" t="str">
        <f t="shared" si="1851"/>
        <v>HDTV / Widescreen</v>
      </c>
      <c r="AV4612">
        <v>501</v>
      </c>
      <c r="AW4612" t="str">
        <f t="shared" si="1852"/>
        <v>Very Low</v>
      </c>
    </row>
    <row r="4613" spans="1:49" x14ac:dyDescent="0.3">
      <c r="A4613" t="s">
        <v>0</v>
      </c>
      <c r="B4613" t="s">
        <v>21875</v>
      </c>
      <c r="C4613">
        <v>20</v>
      </c>
      <c r="D4613" t="str">
        <f t="shared" si="1832"/>
        <v>Very Low</v>
      </c>
      <c r="E4613">
        <v>96</v>
      </c>
      <c r="F4613" t="str">
        <f t="shared" si="1833"/>
        <v>1h 36m</v>
      </c>
      <c r="G4613" t="str">
        <f t="shared" si="1834"/>
        <v>Standard Movie</v>
      </c>
      <c r="H4613">
        <v>0</v>
      </c>
      <c r="I4613" t="str">
        <f t="shared" si="1835"/>
        <v>Very Low</v>
      </c>
      <c r="J4613">
        <v>396</v>
      </c>
      <c r="K4613" t="str">
        <f t="shared" si="1836"/>
        <v>Very Low</v>
      </c>
      <c r="L4613" t="s">
        <v>3655</v>
      </c>
      <c r="M4613">
        <v>782</v>
      </c>
      <c r="N4613" t="str">
        <f t="shared" si="1837"/>
        <v>Low</v>
      </c>
      <c r="O4613">
        <f t="shared" si="1831"/>
        <v>703</v>
      </c>
      <c r="P4613" t="str">
        <f t="shared" si="1838"/>
        <v>Flop</v>
      </c>
      <c r="Q4613" t="s">
        <v>2498</v>
      </c>
      <c r="R4613" t="str">
        <f t="shared" si="1839"/>
        <v>Comedy</v>
      </c>
      <c r="S4613">
        <f t="shared" si="1840"/>
        <v>2</v>
      </c>
      <c r="T4613" t="s">
        <v>9396</v>
      </c>
      <c r="U4613" t="s">
        <v>21876</v>
      </c>
      <c r="V4613">
        <v>1359</v>
      </c>
      <c r="W4613" t="str">
        <f t="shared" si="1841"/>
        <v>Very Low</v>
      </c>
      <c r="X4613">
        <v>2607</v>
      </c>
      <c r="Y4613" t="str">
        <f t="shared" si="1842"/>
        <v>Low</v>
      </c>
      <c r="Z4613" t="s">
        <v>1166</v>
      </c>
      <c r="AA4613">
        <v>1</v>
      </c>
      <c r="AB4613" t="str">
        <f t="shared" si="1843"/>
        <v>Solo Star Poster</v>
      </c>
      <c r="AC4613" t="s">
        <v>21877</v>
      </c>
      <c r="AD4613" t="s">
        <v>21878</v>
      </c>
      <c r="AE4613">
        <v>8</v>
      </c>
      <c r="AF4613" t="str">
        <f t="shared" si="1844"/>
        <v>Very Low</v>
      </c>
      <c r="AG4613" t="s">
        <v>9</v>
      </c>
      <c r="AH4613" t="s">
        <v>10</v>
      </c>
      <c r="AI4613" t="str">
        <f>AI4612</f>
        <v>Not Rated</v>
      </c>
      <c r="AJ4613" t="str">
        <f t="shared" si="1845"/>
        <v>No Rating</v>
      </c>
      <c r="AK4613">
        <v>1000000</v>
      </c>
      <c r="AL4613" t="str">
        <f t="shared" si="1846"/>
        <v>Low Budget</v>
      </c>
      <c r="AM4613">
        <v>2014</v>
      </c>
      <c r="AN4613">
        <f t="shared" si="1847"/>
        <v>11</v>
      </c>
      <c r="AO4613" t="str">
        <f t="shared" si="1848"/>
        <v>Modern Classic</v>
      </c>
      <c r="AP4613">
        <v>490</v>
      </c>
      <c r="AQ4613" t="str">
        <f t="shared" si="1849"/>
        <v>Very Low</v>
      </c>
      <c r="AR4613">
        <v>5.8</v>
      </c>
      <c r="AS4613" t="str">
        <f t="shared" si="1850"/>
        <v>Below Average</v>
      </c>
      <c r="AT4613">
        <v>1.78</v>
      </c>
      <c r="AU4613" t="str">
        <f t="shared" si="1851"/>
        <v>HDTV / Widescreen</v>
      </c>
      <c r="AV4613">
        <v>903</v>
      </c>
      <c r="AW4613" t="str">
        <f t="shared" si="1852"/>
        <v>Very Low</v>
      </c>
    </row>
    <row r="4614" spans="1:49" x14ac:dyDescent="0.3">
      <c r="A4614" t="s">
        <v>0</v>
      </c>
      <c r="B4614" t="s">
        <v>21879</v>
      </c>
      <c r="C4614">
        <v>23</v>
      </c>
      <c r="D4614" t="str">
        <f t="shared" si="1832"/>
        <v>Very Low</v>
      </c>
      <c r="E4614">
        <v>99</v>
      </c>
      <c r="F4614" t="str">
        <f t="shared" si="1833"/>
        <v>1h 39m</v>
      </c>
      <c r="G4614" t="str">
        <f t="shared" si="1834"/>
        <v>Standard Movie</v>
      </c>
      <c r="H4614">
        <v>0</v>
      </c>
      <c r="I4614" t="str">
        <f t="shared" si="1835"/>
        <v>Very Low</v>
      </c>
      <c r="J4614">
        <v>131</v>
      </c>
      <c r="K4614" t="str">
        <f t="shared" si="1836"/>
        <v>Very Low</v>
      </c>
      <c r="L4614" t="s">
        <v>369</v>
      </c>
      <c r="M4614">
        <v>363</v>
      </c>
      <c r="N4614" t="str">
        <f t="shared" si="1837"/>
        <v>Low</v>
      </c>
      <c r="O4614">
        <f t="shared" si="1831"/>
        <v>703</v>
      </c>
      <c r="P4614" t="str">
        <f t="shared" si="1838"/>
        <v>Flop</v>
      </c>
      <c r="Q4614" t="s">
        <v>2096</v>
      </c>
      <c r="R4614" t="str">
        <f t="shared" si="1839"/>
        <v>Crime</v>
      </c>
      <c r="S4614">
        <f t="shared" si="1840"/>
        <v>3</v>
      </c>
      <c r="T4614" t="s">
        <v>21880</v>
      </c>
      <c r="U4614" t="s">
        <v>21881</v>
      </c>
      <c r="V4614">
        <v>1420</v>
      </c>
      <c r="W4614" t="str">
        <f t="shared" si="1841"/>
        <v>Very Low</v>
      </c>
      <c r="X4614">
        <v>997</v>
      </c>
      <c r="Y4614" t="str">
        <f t="shared" si="1842"/>
        <v>Very Low</v>
      </c>
      <c r="Z4614" t="s">
        <v>21882</v>
      </c>
      <c r="AA4614">
        <v>2</v>
      </c>
      <c r="AB4614" t="str">
        <f t="shared" si="1843"/>
        <v>Duo/Trio Poster</v>
      </c>
      <c r="AC4614" t="s">
        <v>21883</v>
      </c>
      <c r="AD4614" t="s">
        <v>21884</v>
      </c>
      <c r="AE4614">
        <v>26</v>
      </c>
      <c r="AF4614" t="str">
        <f t="shared" si="1844"/>
        <v>Very Low</v>
      </c>
      <c r="AG4614" t="s">
        <v>9</v>
      </c>
      <c r="AH4614" t="s">
        <v>10</v>
      </c>
      <c r="AI4614" t="s">
        <v>556</v>
      </c>
      <c r="AJ4614" t="str">
        <f t="shared" si="1845"/>
        <v>Adult</v>
      </c>
      <c r="AK4614">
        <v>1000000</v>
      </c>
      <c r="AL4614" t="str">
        <f t="shared" si="1846"/>
        <v>Low Budget</v>
      </c>
      <c r="AM4614">
        <v>2006</v>
      </c>
      <c r="AN4614">
        <f t="shared" si="1847"/>
        <v>19</v>
      </c>
      <c r="AO4614" t="str">
        <f t="shared" si="1848"/>
        <v>Old Classic</v>
      </c>
      <c r="AP4614">
        <v>275</v>
      </c>
      <c r="AQ4614" t="str">
        <f t="shared" si="1849"/>
        <v>Very Low</v>
      </c>
      <c r="AR4614">
        <v>6.2</v>
      </c>
      <c r="AS4614" t="str">
        <f t="shared" si="1850"/>
        <v>Average</v>
      </c>
      <c r="AT4614">
        <f>AT4613</f>
        <v>1.78</v>
      </c>
      <c r="AU4614" t="str">
        <f t="shared" si="1851"/>
        <v>HDTV / Widescreen</v>
      </c>
      <c r="AV4614">
        <v>138</v>
      </c>
      <c r="AW4614" t="str">
        <f t="shared" si="1852"/>
        <v>Very Low</v>
      </c>
    </row>
    <row r="4615" spans="1:49" x14ac:dyDescent="0.3">
      <c r="A4615" t="s">
        <v>0</v>
      </c>
      <c r="B4615" t="s">
        <v>21885</v>
      </c>
      <c r="C4615">
        <v>6</v>
      </c>
      <c r="D4615" t="str">
        <f t="shared" si="1832"/>
        <v>Very Low</v>
      </c>
      <c r="E4615">
        <v>90</v>
      </c>
      <c r="F4615" t="str">
        <f t="shared" si="1833"/>
        <v>1h 30m</v>
      </c>
      <c r="G4615" t="str">
        <f t="shared" si="1834"/>
        <v>Standard Movie</v>
      </c>
      <c r="H4615">
        <v>15</v>
      </c>
      <c r="I4615" t="str">
        <f t="shared" si="1835"/>
        <v>Very Low</v>
      </c>
      <c r="J4615">
        <v>106</v>
      </c>
      <c r="K4615" t="str">
        <f t="shared" si="1836"/>
        <v>Very Low</v>
      </c>
      <c r="L4615" t="s">
        <v>21886</v>
      </c>
      <c r="M4615">
        <v>984</v>
      </c>
      <c r="N4615" t="str">
        <f t="shared" si="1837"/>
        <v>Low</v>
      </c>
      <c r="O4615">
        <f t="shared" si="1831"/>
        <v>703</v>
      </c>
      <c r="P4615" t="str">
        <f t="shared" si="1838"/>
        <v>Flop</v>
      </c>
      <c r="Q4615" t="s">
        <v>1642</v>
      </c>
      <c r="R4615" t="str">
        <f t="shared" si="1839"/>
        <v>Comedy</v>
      </c>
      <c r="S4615">
        <f t="shared" si="1840"/>
        <v>1</v>
      </c>
      <c r="T4615" t="s">
        <v>17698</v>
      </c>
      <c r="U4615" t="s">
        <v>21887</v>
      </c>
      <c r="V4615">
        <v>1612</v>
      </c>
      <c r="W4615" t="str">
        <f t="shared" si="1841"/>
        <v>Very Low</v>
      </c>
      <c r="X4615">
        <v>1752</v>
      </c>
      <c r="Y4615" t="str">
        <f t="shared" si="1842"/>
        <v>Low</v>
      </c>
      <c r="Z4615" t="s">
        <v>21888</v>
      </c>
      <c r="AA4615">
        <v>4</v>
      </c>
      <c r="AB4615" t="str">
        <f t="shared" si="1843"/>
        <v>Ensemble Poster</v>
      </c>
      <c r="AC4615" t="s">
        <v>21889</v>
      </c>
      <c r="AD4615" t="s">
        <v>21890</v>
      </c>
      <c r="AE4615">
        <v>28</v>
      </c>
      <c r="AF4615" t="str">
        <f t="shared" si="1844"/>
        <v>Very Low</v>
      </c>
      <c r="AG4615" t="s">
        <v>9</v>
      </c>
      <c r="AH4615" t="s">
        <v>10</v>
      </c>
      <c r="AI4615" t="s">
        <v>556</v>
      </c>
      <c r="AJ4615" t="str">
        <f t="shared" si="1845"/>
        <v>Adult</v>
      </c>
      <c r="AK4615">
        <v>1000000</v>
      </c>
      <c r="AL4615" t="str">
        <f t="shared" si="1846"/>
        <v>Low Budget</v>
      </c>
      <c r="AM4615">
        <v>2009</v>
      </c>
      <c r="AN4615">
        <f t="shared" si="1847"/>
        <v>16</v>
      </c>
      <c r="AO4615" t="str">
        <f t="shared" si="1848"/>
        <v>Old Classic</v>
      </c>
      <c r="AP4615">
        <v>157</v>
      </c>
      <c r="AQ4615" t="str">
        <f t="shared" si="1849"/>
        <v>Very Low</v>
      </c>
      <c r="AR4615">
        <v>2.8</v>
      </c>
      <c r="AS4615" t="str">
        <f t="shared" si="1850"/>
        <v>Terrible</v>
      </c>
      <c r="AT4615">
        <v>16</v>
      </c>
      <c r="AU4615" t="str">
        <f t="shared" si="1851"/>
        <v>Ultra Widescreen</v>
      </c>
      <c r="AV4615">
        <v>297</v>
      </c>
      <c r="AW4615" t="str">
        <f t="shared" si="1852"/>
        <v>Very Low</v>
      </c>
    </row>
    <row r="4616" spans="1:49" x14ac:dyDescent="0.3">
      <c r="A4616" t="s">
        <v>718</v>
      </c>
      <c r="B4616" t="s">
        <v>16421</v>
      </c>
      <c r="C4616">
        <v>12</v>
      </c>
      <c r="D4616" t="str">
        <f t="shared" si="1832"/>
        <v>Very Low</v>
      </c>
      <c r="E4616">
        <v>94</v>
      </c>
      <c r="F4616" t="str">
        <f t="shared" si="1833"/>
        <v>1h 34m</v>
      </c>
      <c r="G4616" t="str">
        <f t="shared" si="1834"/>
        <v>Standard Movie</v>
      </c>
      <c r="H4616">
        <v>82</v>
      </c>
      <c r="I4616" t="str">
        <f t="shared" si="1835"/>
        <v>Very Low</v>
      </c>
      <c r="J4616">
        <v>47</v>
      </c>
      <c r="K4616" t="str">
        <f t="shared" si="1836"/>
        <v>Very Low</v>
      </c>
      <c r="L4616" t="s">
        <v>14792</v>
      </c>
      <c r="M4616">
        <v>694</v>
      </c>
      <c r="N4616" t="str">
        <f t="shared" si="1837"/>
        <v>Low</v>
      </c>
      <c r="O4616">
        <f t="shared" si="1831"/>
        <v>703</v>
      </c>
      <c r="P4616" t="str">
        <f t="shared" si="1838"/>
        <v>Flop</v>
      </c>
      <c r="Q4616" t="s">
        <v>3380</v>
      </c>
      <c r="R4616" t="str">
        <f t="shared" si="1839"/>
        <v>Drama</v>
      </c>
      <c r="S4616">
        <f t="shared" si="1840"/>
        <v>1</v>
      </c>
      <c r="T4616" t="s">
        <v>1666</v>
      </c>
      <c r="U4616" t="s">
        <v>21891</v>
      </c>
      <c r="V4616">
        <v>340</v>
      </c>
      <c r="W4616" t="str">
        <f t="shared" si="1841"/>
        <v>Very Low</v>
      </c>
      <c r="X4616">
        <v>964</v>
      </c>
      <c r="Y4616" t="str">
        <f t="shared" si="1842"/>
        <v>Very Low</v>
      </c>
      <c r="Z4616" t="s">
        <v>21892</v>
      </c>
      <c r="AA4616">
        <v>1</v>
      </c>
      <c r="AB4616" t="str">
        <f t="shared" si="1843"/>
        <v>Solo Star Poster</v>
      </c>
      <c r="AC4616" t="s">
        <v>21893</v>
      </c>
      <c r="AD4616" t="s">
        <v>21894</v>
      </c>
      <c r="AE4616">
        <v>7</v>
      </c>
      <c r="AF4616" t="str">
        <f t="shared" si="1844"/>
        <v>Very Low</v>
      </c>
      <c r="AG4616" t="s">
        <v>9</v>
      </c>
      <c r="AH4616" t="s">
        <v>28</v>
      </c>
      <c r="AI4616" t="str">
        <f t="shared" ref="AI4616:AK4616" si="1853">AI4615</f>
        <v>R</v>
      </c>
      <c r="AJ4616" t="str">
        <f t="shared" si="1845"/>
        <v>Adult</v>
      </c>
      <c r="AK4616">
        <f t="shared" si="1853"/>
        <v>1000000</v>
      </c>
      <c r="AL4616" t="str">
        <f t="shared" si="1846"/>
        <v>Low Budget</v>
      </c>
      <c r="AM4616">
        <v>1965</v>
      </c>
      <c r="AN4616">
        <f t="shared" si="1847"/>
        <v>60</v>
      </c>
      <c r="AO4616" t="str">
        <f t="shared" si="1848"/>
        <v>Old Classic</v>
      </c>
      <c r="AP4616">
        <v>196</v>
      </c>
      <c r="AQ4616" t="str">
        <f t="shared" si="1849"/>
        <v>Very Low</v>
      </c>
      <c r="AR4616">
        <v>7.3</v>
      </c>
      <c r="AS4616" t="str">
        <f t="shared" si="1850"/>
        <v>Good</v>
      </c>
      <c r="AT4616">
        <v>1.37</v>
      </c>
      <c r="AU4616" t="str">
        <f t="shared" si="1851"/>
        <v>Classic</v>
      </c>
      <c r="AV4616">
        <v>32</v>
      </c>
      <c r="AW4616" t="str">
        <f t="shared" si="1852"/>
        <v>Very Low</v>
      </c>
    </row>
    <row r="4617" spans="1:49" x14ac:dyDescent="0.3">
      <c r="A4617" t="s">
        <v>0</v>
      </c>
      <c r="B4617" t="s">
        <v>21895</v>
      </c>
      <c r="C4617">
        <v>2</v>
      </c>
      <c r="D4617" t="str">
        <f t="shared" si="1832"/>
        <v>Very Low</v>
      </c>
      <c r="E4617">
        <v>87</v>
      </c>
      <c r="F4617" t="str">
        <f t="shared" si="1833"/>
        <v>1h 27m</v>
      </c>
      <c r="G4617" t="str">
        <f t="shared" si="1834"/>
        <v>Featurette</v>
      </c>
      <c r="H4617">
        <v>3</v>
      </c>
      <c r="I4617" t="str">
        <f t="shared" si="1835"/>
        <v>Very Low</v>
      </c>
      <c r="J4617">
        <v>149</v>
      </c>
      <c r="K4617" t="str">
        <f t="shared" si="1836"/>
        <v>Very Low</v>
      </c>
      <c r="L4617" t="s">
        <v>17025</v>
      </c>
      <c r="M4617">
        <v>767</v>
      </c>
      <c r="N4617" t="str">
        <f t="shared" si="1837"/>
        <v>Low</v>
      </c>
      <c r="O4617">
        <f t="shared" si="1831"/>
        <v>703</v>
      </c>
      <c r="P4617" t="str">
        <f t="shared" si="1838"/>
        <v>Flop</v>
      </c>
      <c r="Q4617" t="s">
        <v>3380</v>
      </c>
      <c r="R4617" t="str">
        <f t="shared" si="1839"/>
        <v>Drama</v>
      </c>
      <c r="S4617">
        <f t="shared" si="1840"/>
        <v>1</v>
      </c>
      <c r="T4617" t="s">
        <v>6417</v>
      </c>
      <c r="U4617" t="s">
        <v>21896</v>
      </c>
      <c r="V4617">
        <v>275</v>
      </c>
      <c r="W4617" t="str">
        <f t="shared" si="1841"/>
        <v>Very Low</v>
      </c>
      <c r="X4617">
        <v>1593</v>
      </c>
      <c r="Y4617" t="str">
        <f t="shared" si="1842"/>
        <v>Low</v>
      </c>
      <c r="Z4617" t="s">
        <v>21897</v>
      </c>
      <c r="AA4617">
        <v>2</v>
      </c>
      <c r="AB4617" t="str">
        <f t="shared" si="1843"/>
        <v>Duo/Trio Poster</v>
      </c>
      <c r="AC4617" t="str">
        <f>AC4616</f>
        <v>beatnik|businessman|necrophilia|party|partying</v>
      </c>
      <c r="AD4617" t="s">
        <v>21898</v>
      </c>
      <c r="AE4617">
        <v>22</v>
      </c>
      <c r="AF4617" t="str">
        <f t="shared" si="1844"/>
        <v>Very Low</v>
      </c>
      <c r="AG4617" t="s">
        <v>9</v>
      </c>
      <c r="AH4617" t="s">
        <v>10</v>
      </c>
      <c r="AI4617" t="s">
        <v>66</v>
      </c>
      <c r="AJ4617" t="str">
        <f t="shared" si="1845"/>
        <v>Family</v>
      </c>
      <c r="AK4617">
        <v>1000000</v>
      </c>
      <c r="AL4617" t="str">
        <f t="shared" si="1846"/>
        <v>Low Budget</v>
      </c>
      <c r="AM4617">
        <v>2004</v>
      </c>
      <c r="AN4617">
        <f t="shared" si="1847"/>
        <v>21</v>
      </c>
      <c r="AO4617" t="str">
        <f t="shared" si="1848"/>
        <v>Old Classic</v>
      </c>
      <c r="AP4617">
        <v>282</v>
      </c>
      <c r="AQ4617" t="str">
        <f t="shared" si="1849"/>
        <v>Very Low</v>
      </c>
      <c r="AR4617">
        <v>5.8</v>
      </c>
      <c r="AS4617" t="str">
        <f t="shared" si="1850"/>
        <v>Below Average</v>
      </c>
      <c r="AT4617">
        <f>AT4616</f>
        <v>1.37</v>
      </c>
      <c r="AU4617" t="str">
        <f t="shared" si="1851"/>
        <v>Classic</v>
      </c>
      <c r="AV4617">
        <v>141</v>
      </c>
      <c r="AW4617" t="str">
        <f t="shared" si="1852"/>
        <v>Very Low</v>
      </c>
    </row>
    <row r="4618" spans="1:49" x14ac:dyDescent="0.3">
      <c r="A4618" t="s">
        <v>0</v>
      </c>
      <c r="B4618" t="s">
        <v>6253</v>
      </c>
      <c r="C4618">
        <v>12</v>
      </c>
      <c r="D4618" t="str">
        <f t="shared" si="1832"/>
        <v>Very Low</v>
      </c>
      <c r="E4618">
        <v>93</v>
      </c>
      <c r="F4618" t="str">
        <f t="shared" si="1833"/>
        <v>1h 33m</v>
      </c>
      <c r="G4618" t="str">
        <f t="shared" si="1834"/>
        <v>Standard Movie</v>
      </c>
      <c r="H4618">
        <v>923</v>
      </c>
      <c r="I4618" t="str">
        <f t="shared" si="1835"/>
        <v>Very Low</v>
      </c>
      <c r="J4618">
        <v>904</v>
      </c>
      <c r="K4618" t="str">
        <f t="shared" si="1836"/>
        <v>Very Low</v>
      </c>
      <c r="L4618" t="s">
        <v>460</v>
      </c>
      <c r="M4618">
        <v>34000</v>
      </c>
      <c r="N4618" t="str">
        <f t="shared" si="1837"/>
        <v>Medium</v>
      </c>
      <c r="O4618">
        <f t="shared" si="1831"/>
        <v>703</v>
      </c>
      <c r="P4618" t="str">
        <f t="shared" si="1838"/>
        <v>Flop</v>
      </c>
      <c r="Q4618" t="s">
        <v>3380</v>
      </c>
      <c r="R4618" t="str">
        <f t="shared" si="1839"/>
        <v>Drama</v>
      </c>
      <c r="S4618">
        <f t="shared" si="1840"/>
        <v>1</v>
      </c>
      <c r="T4618" t="s">
        <v>318</v>
      </c>
      <c r="U4618" t="s">
        <v>21899</v>
      </c>
      <c r="V4618">
        <v>3943</v>
      </c>
      <c r="W4618" t="str">
        <f t="shared" si="1841"/>
        <v>Very Low</v>
      </c>
      <c r="X4618">
        <v>52113</v>
      </c>
      <c r="Y4618" t="str">
        <f t="shared" si="1842"/>
        <v>High</v>
      </c>
      <c r="Z4618" t="s">
        <v>2980</v>
      </c>
      <c r="AA4618">
        <v>3</v>
      </c>
      <c r="AB4618" t="str">
        <f t="shared" si="1843"/>
        <v>Duo/Trio Poster</v>
      </c>
      <c r="AC4618" t="s">
        <v>21900</v>
      </c>
      <c r="AD4618" t="s">
        <v>21901</v>
      </c>
      <c r="AE4618">
        <v>24</v>
      </c>
      <c r="AF4618" t="str">
        <f t="shared" si="1844"/>
        <v>Very Low</v>
      </c>
      <c r="AG4618" t="s">
        <v>9</v>
      </c>
      <c r="AH4618" t="s">
        <v>10</v>
      </c>
      <c r="AI4618" t="s">
        <v>556</v>
      </c>
      <c r="AJ4618" t="str">
        <f t="shared" si="1845"/>
        <v>Adult</v>
      </c>
      <c r="AK4618">
        <f>AK4617</f>
        <v>1000000</v>
      </c>
      <c r="AL4618" t="str">
        <f t="shared" si="1846"/>
        <v>Low Budget</v>
      </c>
      <c r="AM4618">
        <v>2008</v>
      </c>
      <c r="AN4618">
        <f t="shared" si="1847"/>
        <v>17</v>
      </c>
      <c r="AO4618" t="str">
        <f t="shared" si="1848"/>
        <v>Old Classic</v>
      </c>
      <c r="AP4618">
        <v>17000</v>
      </c>
      <c r="AQ4618" t="str">
        <f t="shared" si="1849"/>
        <v>Medium</v>
      </c>
      <c r="AR4618">
        <v>6.5</v>
      </c>
      <c r="AS4618" t="str">
        <f t="shared" si="1850"/>
        <v>Average</v>
      </c>
      <c r="AT4618">
        <v>1.85</v>
      </c>
      <c r="AU4618" t="str">
        <f t="shared" si="1851"/>
        <v>HDTV / Widescreen</v>
      </c>
      <c r="AV4618">
        <v>599</v>
      </c>
      <c r="AW4618" t="str">
        <f t="shared" si="1852"/>
        <v>Very Low</v>
      </c>
    </row>
    <row r="4619" spans="1:49" x14ac:dyDescent="0.3">
      <c r="A4619" t="s">
        <v>0</v>
      </c>
      <c r="B4619" t="s">
        <v>21902</v>
      </c>
      <c r="C4619">
        <f>C4618</f>
        <v>12</v>
      </c>
      <c r="D4619" t="str">
        <f t="shared" si="1832"/>
        <v>Very Low</v>
      </c>
      <c r="E4619">
        <v>90</v>
      </c>
      <c r="F4619" t="str">
        <f t="shared" si="1833"/>
        <v>1h 30m</v>
      </c>
      <c r="G4619" t="str">
        <f t="shared" si="1834"/>
        <v>Standard Movie</v>
      </c>
      <c r="H4619">
        <v>0</v>
      </c>
      <c r="I4619" t="str">
        <f t="shared" si="1835"/>
        <v>Very Low</v>
      </c>
      <c r="J4619">
        <v>171</v>
      </c>
      <c r="K4619" t="str">
        <f t="shared" si="1836"/>
        <v>Very Low</v>
      </c>
      <c r="L4619" t="s">
        <v>16562</v>
      </c>
      <c r="M4619">
        <v>1000</v>
      </c>
      <c r="N4619" t="str">
        <f t="shared" si="1837"/>
        <v>Low</v>
      </c>
      <c r="O4619">
        <f t="shared" si="1831"/>
        <v>703</v>
      </c>
      <c r="P4619" t="str">
        <f t="shared" si="1838"/>
        <v>Flop</v>
      </c>
      <c r="Q4619" t="s">
        <v>3380</v>
      </c>
      <c r="R4619" t="str">
        <f t="shared" si="1839"/>
        <v>Drama</v>
      </c>
      <c r="S4619">
        <f t="shared" si="1840"/>
        <v>1</v>
      </c>
      <c r="T4619" t="s">
        <v>279</v>
      </c>
      <c r="U4619" t="s">
        <v>21903</v>
      </c>
      <c r="V4619">
        <v>33</v>
      </c>
      <c r="W4619" t="str">
        <f t="shared" si="1841"/>
        <v>Very Low</v>
      </c>
      <c r="X4619">
        <v>1996</v>
      </c>
      <c r="Y4619" t="str">
        <f t="shared" si="1842"/>
        <v>Low</v>
      </c>
      <c r="Z4619" t="s">
        <v>21904</v>
      </c>
      <c r="AA4619">
        <v>5</v>
      </c>
      <c r="AB4619" t="str">
        <f t="shared" si="1843"/>
        <v>Ensemble Poster</v>
      </c>
      <c r="AC4619" t="str">
        <f>AC4618</f>
        <v>basketball|drug abuse|interracial rape|iowa|tween girl</v>
      </c>
      <c r="AD4619" t="s">
        <v>21905</v>
      </c>
      <c r="AE4619">
        <f>AE4618</f>
        <v>24</v>
      </c>
      <c r="AF4619" t="str">
        <f t="shared" si="1844"/>
        <v>Very Low</v>
      </c>
      <c r="AG4619" t="s">
        <v>9</v>
      </c>
      <c r="AH4619" t="s">
        <v>10</v>
      </c>
      <c r="AI4619" t="s">
        <v>556</v>
      </c>
      <c r="AJ4619" t="str">
        <f t="shared" si="1845"/>
        <v>Adult</v>
      </c>
      <c r="AK4619">
        <v>1000000</v>
      </c>
      <c r="AL4619" t="str">
        <f t="shared" si="1846"/>
        <v>Low Budget</v>
      </c>
      <c r="AM4619">
        <v>2008</v>
      </c>
      <c r="AN4619">
        <f t="shared" si="1847"/>
        <v>17</v>
      </c>
      <c r="AO4619" t="str">
        <f t="shared" si="1848"/>
        <v>Old Classic</v>
      </c>
      <c r="AP4619">
        <v>618</v>
      </c>
      <c r="AQ4619" t="str">
        <f t="shared" si="1849"/>
        <v>Very Low</v>
      </c>
      <c r="AR4619">
        <v>6.1</v>
      </c>
      <c r="AS4619" t="str">
        <f t="shared" si="1850"/>
        <v>Average</v>
      </c>
      <c r="AT4619">
        <f>AT4618</f>
        <v>1.85</v>
      </c>
      <c r="AU4619" t="str">
        <f t="shared" si="1851"/>
        <v>HDTV / Widescreen</v>
      </c>
      <c r="AV4619">
        <v>3</v>
      </c>
      <c r="AW4619" t="str">
        <f t="shared" si="1852"/>
        <v>Very Low</v>
      </c>
    </row>
    <row r="4620" spans="1:49" x14ac:dyDescent="0.3">
      <c r="A4620" t="s">
        <v>0</v>
      </c>
      <c r="B4620" t="s">
        <v>21906</v>
      </c>
      <c r="C4620">
        <v>64</v>
      </c>
      <c r="D4620" t="str">
        <f t="shared" si="1832"/>
        <v>Low</v>
      </c>
      <c r="E4620">
        <v>89</v>
      </c>
      <c r="F4620" t="str">
        <f t="shared" si="1833"/>
        <v>1h 29m</v>
      </c>
      <c r="G4620" t="str">
        <f t="shared" si="1834"/>
        <v>Featurette</v>
      </c>
      <c r="H4620">
        <v>23</v>
      </c>
      <c r="I4620" t="str">
        <f t="shared" si="1835"/>
        <v>Very Low</v>
      </c>
      <c r="J4620">
        <v>23</v>
      </c>
      <c r="K4620" t="str">
        <f t="shared" si="1836"/>
        <v>Very Low</v>
      </c>
      <c r="L4620" t="s">
        <v>21907</v>
      </c>
      <c r="M4620">
        <v>199</v>
      </c>
      <c r="N4620" t="str">
        <f t="shared" si="1837"/>
        <v>Low</v>
      </c>
      <c r="O4620">
        <f t="shared" si="1831"/>
        <v>703</v>
      </c>
      <c r="P4620" t="str">
        <f t="shared" si="1838"/>
        <v>Flop</v>
      </c>
      <c r="Q4620" t="s">
        <v>12610</v>
      </c>
      <c r="R4620" t="str">
        <f t="shared" si="1839"/>
        <v>Comedy</v>
      </c>
      <c r="S4620">
        <f t="shared" si="1840"/>
        <v>3</v>
      </c>
      <c r="T4620" t="s">
        <v>21908</v>
      </c>
      <c r="U4620" t="s">
        <v>21909</v>
      </c>
      <c r="V4620">
        <v>3650</v>
      </c>
      <c r="W4620" t="str">
        <f t="shared" si="1841"/>
        <v>Very Low</v>
      </c>
      <c r="X4620">
        <v>292</v>
      </c>
      <c r="Y4620" t="str">
        <f t="shared" si="1842"/>
        <v>Very Low</v>
      </c>
      <c r="Z4620" t="s">
        <v>21906</v>
      </c>
      <c r="AA4620">
        <v>0</v>
      </c>
      <c r="AB4620" t="str">
        <f t="shared" si="1843"/>
        <v>Symbolic Poster</v>
      </c>
      <c r="AC4620" t="s">
        <v>21910</v>
      </c>
      <c r="AD4620" t="s">
        <v>21911</v>
      </c>
      <c r="AE4620">
        <v>39</v>
      </c>
      <c r="AF4620" t="str">
        <f t="shared" si="1844"/>
        <v>Very Low</v>
      </c>
      <c r="AG4620" t="s">
        <v>9</v>
      </c>
      <c r="AH4620" t="s">
        <v>10</v>
      </c>
      <c r="AI4620" t="s">
        <v>556</v>
      </c>
      <c r="AJ4620" t="str">
        <f t="shared" si="1845"/>
        <v>Adult</v>
      </c>
      <c r="AK4620">
        <v>500000</v>
      </c>
      <c r="AL4620" t="str">
        <f t="shared" si="1846"/>
        <v>Low Budget</v>
      </c>
      <c r="AM4620">
        <v>2009</v>
      </c>
      <c r="AN4620">
        <f t="shared" si="1847"/>
        <v>16</v>
      </c>
      <c r="AO4620" t="str">
        <f t="shared" si="1848"/>
        <v>Old Classic</v>
      </c>
      <c r="AP4620">
        <v>37</v>
      </c>
      <c r="AQ4620" t="str">
        <f t="shared" si="1849"/>
        <v>Very Low</v>
      </c>
      <c r="AR4620">
        <v>5.0999999999999996</v>
      </c>
      <c r="AS4620" t="str">
        <f t="shared" si="1850"/>
        <v>Below Average</v>
      </c>
      <c r="AT4620">
        <v>1.85</v>
      </c>
      <c r="AU4620" t="str">
        <f t="shared" si="1851"/>
        <v>HDTV / Widescreen</v>
      </c>
      <c r="AV4620">
        <v>0</v>
      </c>
      <c r="AW4620" t="str">
        <f t="shared" si="1852"/>
        <v>Very Low</v>
      </c>
    </row>
    <row r="4621" spans="1:49" x14ac:dyDescent="0.3">
      <c r="A4621" t="s">
        <v>0</v>
      </c>
      <c r="B4621" t="s">
        <v>21912</v>
      </c>
      <c r="C4621">
        <v>7</v>
      </c>
      <c r="D4621" t="str">
        <f t="shared" si="1832"/>
        <v>Very Low</v>
      </c>
      <c r="E4621">
        <v>83</v>
      </c>
      <c r="F4621" t="str">
        <f t="shared" si="1833"/>
        <v>1h 23m</v>
      </c>
      <c r="G4621" t="str">
        <f t="shared" si="1834"/>
        <v>Featurette</v>
      </c>
      <c r="H4621">
        <v>142</v>
      </c>
      <c r="I4621" t="str">
        <f t="shared" si="1835"/>
        <v>Very Low</v>
      </c>
      <c r="J4621">
        <v>317</v>
      </c>
      <c r="K4621" t="str">
        <f t="shared" si="1836"/>
        <v>Very Low</v>
      </c>
      <c r="L4621" t="s">
        <v>15583</v>
      </c>
      <c r="M4621">
        <v>458</v>
      </c>
      <c r="N4621" t="str">
        <f t="shared" si="1837"/>
        <v>Low</v>
      </c>
      <c r="O4621">
        <f t="shared" si="1831"/>
        <v>703</v>
      </c>
      <c r="P4621" t="str">
        <f t="shared" si="1838"/>
        <v>Flop</v>
      </c>
      <c r="Q4621" t="s">
        <v>6374</v>
      </c>
      <c r="R4621" t="str">
        <f t="shared" si="1839"/>
        <v>Horror</v>
      </c>
      <c r="S4621">
        <f t="shared" si="1840"/>
        <v>1</v>
      </c>
      <c r="T4621" t="s">
        <v>21913</v>
      </c>
      <c r="U4621" t="s">
        <v>21914</v>
      </c>
      <c r="V4621">
        <v>634</v>
      </c>
      <c r="W4621" t="str">
        <f t="shared" si="1841"/>
        <v>Very Low</v>
      </c>
      <c r="X4621">
        <v>1549</v>
      </c>
      <c r="Y4621" t="str">
        <f t="shared" si="1842"/>
        <v>Low</v>
      </c>
      <c r="Z4621" t="s">
        <v>21915</v>
      </c>
      <c r="AA4621">
        <v>1</v>
      </c>
      <c r="AB4621" t="str">
        <f t="shared" si="1843"/>
        <v>Solo Star Poster</v>
      </c>
      <c r="AC4621" t="s">
        <v>21916</v>
      </c>
      <c r="AD4621" t="s">
        <v>21917</v>
      </c>
      <c r="AE4621">
        <v>14</v>
      </c>
      <c r="AF4621" t="str">
        <f t="shared" si="1844"/>
        <v>Very Low</v>
      </c>
      <c r="AG4621" t="s">
        <v>9</v>
      </c>
      <c r="AH4621" t="s">
        <v>10</v>
      </c>
      <c r="AI4621" t="s">
        <v>11</v>
      </c>
      <c r="AJ4621" t="str">
        <f t="shared" si="1845"/>
        <v>Teen</v>
      </c>
      <c r="AK4621">
        <v>1000000</v>
      </c>
      <c r="AL4621" t="str">
        <f t="shared" si="1846"/>
        <v>Low Budget</v>
      </c>
      <c r="AM4621">
        <v>2012</v>
      </c>
      <c r="AN4621">
        <f t="shared" si="1847"/>
        <v>13</v>
      </c>
      <c r="AO4621" t="str">
        <f t="shared" si="1848"/>
        <v>Modern Classic</v>
      </c>
      <c r="AP4621">
        <v>383</v>
      </c>
      <c r="AQ4621" t="str">
        <f t="shared" si="1849"/>
        <v>Very Low</v>
      </c>
      <c r="AR4621">
        <v>2.2000000000000002</v>
      </c>
      <c r="AS4621" t="str">
        <f t="shared" si="1850"/>
        <v>Terrible</v>
      </c>
      <c r="AT4621">
        <v>1.78</v>
      </c>
      <c r="AU4621" t="str">
        <f t="shared" si="1851"/>
        <v>HDTV / Widescreen</v>
      </c>
      <c r="AV4621">
        <v>150</v>
      </c>
      <c r="AW4621" t="str">
        <f t="shared" si="1852"/>
        <v>Very Low</v>
      </c>
    </row>
    <row r="4622" spans="1:49" x14ac:dyDescent="0.3">
      <c r="A4622" t="s">
        <v>0</v>
      </c>
      <c r="B4622" t="s">
        <v>21918</v>
      </c>
      <c r="C4622">
        <v>9</v>
      </c>
      <c r="D4622" t="str">
        <f t="shared" si="1832"/>
        <v>Very Low</v>
      </c>
      <c r="E4622">
        <v>96</v>
      </c>
      <c r="F4622" t="str">
        <f t="shared" si="1833"/>
        <v>1h 36m</v>
      </c>
      <c r="G4622" t="str">
        <f t="shared" si="1834"/>
        <v>Standard Movie</v>
      </c>
      <c r="H4622">
        <v>0</v>
      </c>
      <c r="I4622" t="str">
        <f t="shared" si="1835"/>
        <v>Very Low</v>
      </c>
      <c r="J4622">
        <v>0</v>
      </c>
      <c r="K4622" t="str">
        <f t="shared" si="1836"/>
        <v>Very Low</v>
      </c>
      <c r="L4622" t="s">
        <v>21919</v>
      </c>
      <c r="M4622">
        <v>90</v>
      </c>
      <c r="N4622" t="str">
        <f t="shared" si="1837"/>
        <v>Low</v>
      </c>
      <c r="O4622">
        <f t="shared" si="1831"/>
        <v>703</v>
      </c>
      <c r="P4622" t="str">
        <f t="shared" si="1838"/>
        <v>Flop</v>
      </c>
      <c r="Q4622" t="s">
        <v>185</v>
      </c>
      <c r="R4622" t="str">
        <f t="shared" si="1839"/>
        <v>Drama</v>
      </c>
      <c r="S4622">
        <f t="shared" si="1840"/>
        <v>2</v>
      </c>
      <c r="T4622" t="s">
        <v>21920</v>
      </c>
      <c r="U4622" t="s">
        <v>21921</v>
      </c>
      <c r="V4622">
        <v>955</v>
      </c>
      <c r="W4622" t="str">
        <f t="shared" si="1841"/>
        <v>Very Low</v>
      </c>
      <c r="X4622">
        <v>90</v>
      </c>
      <c r="Y4622" t="str">
        <f t="shared" si="1842"/>
        <v>Very Low</v>
      </c>
      <c r="Z4622" t="s">
        <v>21922</v>
      </c>
      <c r="AA4622">
        <v>0</v>
      </c>
      <c r="AB4622" t="str">
        <f t="shared" si="1843"/>
        <v>Symbolic Poster</v>
      </c>
      <c r="AC4622" t="s">
        <v>21923</v>
      </c>
      <c r="AD4622" t="s">
        <v>21924</v>
      </c>
      <c r="AE4622">
        <v>7</v>
      </c>
      <c r="AF4622" t="str">
        <f t="shared" si="1844"/>
        <v>Very Low</v>
      </c>
      <c r="AG4622" t="s">
        <v>2749</v>
      </c>
      <c r="AH4622" t="s">
        <v>3542</v>
      </c>
      <c r="AI4622" t="s">
        <v>5584</v>
      </c>
      <c r="AJ4622" t="str">
        <f t="shared" si="1845"/>
        <v>Other/Unknown</v>
      </c>
      <c r="AK4622">
        <f>AK4621</f>
        <v>1000000</v>
      </c>
      <c r="AL4622" t="str">
        <f t="shared" si="1846"/>
        <v>Low Budget</v>
      </c>
      <c r="AM4622">
        <v>2014</v>
      </c>
      <c r="AN4622">
        <f t="shared" si="1847"/>
        <v>11</v>
      </c>
      <c r="AO4622" t="str">
        <f t="shared" si="1848"/>
        <v>Modern Classic</v>
      </c>
      <c r="AP4622">
        <v>0</v>
      </c>
      <c r="AQ4622" t="str">
        <f t="shared" si="1849"/>
        <v>Very Low</v>
      </c>
      <c r="AR4622">
        <v>7.2</v>
      </c>
      <c r="AS4622" t="str">
        <f t="shared" si="1850"/>
        <v>Good</v>
      </c>
      <c r="AT4622">
        <v>2.35</v>
      </c>
      <c r="AU4622" t="str">
        <f t="shared" si="1851"/>
        <v>Cinematic Widescreen</v>
      </c>
      <c r="AV4622">
        <v>68</v>
      </c>
      <c r="AW4622" t="str">
        <f t="shared" si="1852"/>
        <v>Very Low</v>
      </c>
    </row>
    <row r="4623" spans="1:49" x14ac:dyDescent="0.3">
      <c r="A4623" t="s">
        <v>0</v>
      </c>
      <c r="B4623" t="s">
        <v>21925</v>
      </c>
      <c r="C4623">
        <v>21</v>
      </c>
      <c r="D4623" t="str">
        <f t="shared" si="1832"/>
        <v>Very Low</v>
      </c>
      <c r="E4623">
        <v>90</v>
      </c>
      <c r="F4623" t="str">
        <f t="shared" si="1833"/>
        <v>1h 30m</v>
      </c>
      <c r="G4623" t="str">
        <f t="shared" si="1834"/>
        <v>Standard Movie</v>
      </c>
      <c r="H4623">
        <v>0</v>
      </c>
      <c r="I4623" t="str">
        <f t="shared" si="1835"/>
        <v>Very Low</v>
      </c>
      <c r="J4623">
        <v>360</v>
      </c>
      <c r="K4623" t="str">
        <f t="shared" si="1836"/>
        <v>Very Low</v>
      </c>
      <c r="L4623" t="s">
        <v>20431</v>
      </c>
      <c r="M4623">
        <v>898</v>
      </c>
      <c r="N4623" t="str">
        <f t="shared" si="1837"/>
        <v>Low</v>
      </c>
      <c r="O4623">
        <f t="shared" si="1831"/>
        <v>703</v>
      </c>
      <c r="P4623" t="str">
        <f t="shared" si="1838"/>
        <v>Flop</v>
      </c>
      <c r="Q4623" t="s">
        <v>1386</v>
      </c>
      <c r="R4623" t="str">
        <f t="shared" si="1839"/>
        <v>Comedy</v>
      </c>
      <c r="S4623">
        <f t="shared" si="1840"/>
        <v>3</v>
      </c>
      <c r="T4623" t="s">
        <v>3313</v>
      </c>
      <c r="U4623" t="s">
        <v>21926</v>
      </c>
      <c r="V4623">
        <v>982</v>
      </c>
      <c r="W4623" t="str">
        <f t="shared" si="1841"/>
        <v>Very Low</v>
      </c>
      <c r="X4623">
        <v>2116</v>
      </c>
      <c r="Y4623" t="str">
        <f t="shared" si="1842"/>
        <v>Low</v>
      </c>
      <c r="Z4623" t="s">
        <v>1472</v>
      </c>
      <c r="AA4623">
        <v>1</v>
      </c>
      <c r="AB4623" t="str">
        <f t="shared" si="1843"/>
        <v>Solo Star Poster</v>
      </c>
      <c r="AC4623" t="s">
        <v>21927</v>
      </c>
      <c r="AD4623" t="s">
        <v>21928</v>
      </c>
      <c r="AE4623">
        <v>12</v>
      </c>
      <c r="AF4623" t="str">
        <f t="shared" si="1844"/>
        <v>Very Low</v>
      </c>
      <c r="AG4623" t="s">
        <v>9</v>
      </c>
      <c r="AH4623" t="s">
        <v>10</v>
      </c>
      <c r="AI4623" t="str">
        <f>AI4622</f>
        <v>Unrated</v>
      </c>
      <c r="AJ4623" t="str">
        <f t="shared" si="1845"/>
        <v>Other/Unknown</v>
      </c>
      <c r="AK4623">
        <v>1000000</v>
      </c>
      <c r="AL4623" t="str">
        <f t="shared" si="1846"/>
        <v>Low Budget</v>
      </c>
      <c r="AM4623">
        <v>2011</v>
      </c>
      <c r="AN4623">
        <f t="shared" si="1847"/>
        <v>14</v>
      </c>
      <c r="AO4623" t="str">
        <f t="shared" si="1848"/>
        <v>Modern Classic</v>
      </c>
      <c r="AP4623">
        <v>395</v>
      </c>
      <c r="AQ4623" t="str">
        <f t="shared" si="1849"/>
        <v>Very Low</v>
      </c>
      <c r="AR4623">
        <v>5.7</v>
      </c>
      <c r="AS4623" t="str">
        <f t="shared" si="1850"/>
        <v>Below Average</v>
      </c>
      <c r="AT4623">
        <v>1.66</v>
      </c>
      <c r="AU4623" t="str">
        <f t="shared" si="1851"/>
        <v/>
      </c>
      <c r="AV4623">
        <v>370</v>
      </c>
      <c r="AW4623" t="str">
        <f t="shared" si="1852"/>
        <v>Very Low</v>
      </c>
    </row>
    <row r="4624" spans="1:49" x14ac:dyDescent="0.3">
      <c r="A4624" t="s">
        <v>0</v>
      </c>
      <c r="B4624" t="s">
        <v>21929</v>
      </c>
      <c r="C4624">
        <f>C4623</f>
        <v>21</v>
      </c>
      <c r="D4624" t="str">
        <f t="shared" si="1832"/>
        <v>Very Low</v>
      </c>
      <c r="E4624">
        <v>138</v>
      </c>
      <c r="F4624" t="str">
        <f t="shared" si="1833"/>
        <v>2h 18m</v>
      </c>
      <c r="G4624" t="str">
        <f t="shared" si="1834"/>
        <v>Long Movie</v>
      </c>
      <c r="H4624">
        <v>105</v>
      </c>
      <c r="I4624" t="str">
        <f t="shared" si="1835"/>
        <v>Very Low</v>
      </c>
      <c r="J4624">
        <v>110</v>
      </c>
      <c r="K4624" t="str">
        <f t="shared" si="1836"/>
        <v>Very Low</v>
      </c>
      <c r="L4624" t="s">
        <v>21930</v>
      </c>
      <c r="M4624">
        <v>592</v>
      </c>
      <c r="N4624" t="str">
        <f t="shared" si="1837"/>
        <v>Low</v>
      </c>
      <c r="O4624">
        <f t="shared" si="1831"/>
        <v>703</v>
      </c>
      <c r="P4624" t="str">
        <f t="shared" si="1838"/>
        <v>Flop</v>
      </c>
      <c r="Q4624" t="s">
        <v>6390</v>
      </c>
      <c r="R4624" t="str">
        <f t="shared" si="1839"/>
        <v>Comedy</v>
      </c>
      <c r="S4624">
        <f t="shared" si="1840"/>
        <v>2</v>
      </c>
      <c r="T4624" t="s">
        <v>17330</v>
      </c>
      <c r="U4624" t="s">
        <v>21931</v>
      </c>
      <c r="V4624">
        <v>293</v>
      </c>
      <c r="W4624" t="str">
        <f t="shared" si="1841"/>
        <v>Very Low</v>
      </c>
      <c r="X4624">
        <v>1350</v>
      </c>
      <c r="Y4624" t="str">
        <f t="shared" si="1842"/>
        <v>Low</v>
      </c>
      <c r="Z4624" t="s">
        <v>21932</v>
      </c>
      <c r="AA4624">
        <v>6</v>
      </c>
      <c r="AB4624" t="str">
        <f t="shared" si="1843"/>
        <v>Ensemble Poster</v>
      </c>
      <c r="AC4624" t="str">
        <f>AC4623</f>
        <v>business trip|german|love|new york|singer songwriter</v>
      </c>
      <c r="AD4624" t="s">
        <v>21933</v>
      </c>
      <c r="AE4624">
        <v>1</v>
      </c>
      <c r="AF4624" t="str">
        <f t="shared" si="1844"/>
        <v>Very Low</v>
      </c>
      <c r="AG4624" t="s">
        <v>9</v>
      </c>
      <c r="AH4624" t="s">
        <v>10</v>
      </c>
      <c r="AI4624" t="s">
        <v>11</v>
      </c>
      <c r="AJ4624" t="str">
        <f t="shared" si="1845"/>
        <v>Teen</v>
      </c>
      <c r="AK4624">
        <v>1000000</v>
      </c>
      <c r="AL4624" t="str">
        <f t="shared" si="1846"/>
        <v>Low Budget</v>
      </c>
      <c r="AM4624">
        <v>2009</v>
      </c>
      <c r="AN4624">
        <f t="shared" si="1847"/>
        <v>16</v>
      </c>
      <c r="AO4624" t="str">
        <f t="shared" si="1848"/>
        <v>Old Classic</v>
      </c>
      <c r="AP4624">
        <v>207</v>
      </c>
      <c r="AQ4624" t="str">
        <f t="shared" si="1849"/>
        <v>Very Low</v>
      </c>
      <c r="AR4624">
        <v>3.4</v>
      </c>
      <c r="AS4624" t="str">
        <f t="shared" si="1850"/>
        <v>Very Poor</v>
      </c>
      <c r="AT4624">
        <f>AT4623</f>
        <v>1.66</v>
      </c>
      <c r="AU4624" t="str">
        <f t="shared" si="1851"/>
        <v/>
      </c>
      <c r="AV4624">
        <v>41</v>
      </c>
      <c r="AW4624" t="str">
        <f t="shared" si="1852"/>
        <v>Very Low</v>
      </c>
    </row>
    <row r="4625" spans="1:49" x14ac:dyDescent="0.3">
      <c r="A4625" t="s">
        <v>0</v>
      </c>
      <c r="B4625" t="s">
        <v>21912</v>
      </c>
      <c r="C4625">
        <v>1</v>
      </c>
      <c r="D4625" t="str">
        <f t="shared" si="1832"/>
        <v>Very Low</v>
      </c>
      <c r="E4625">
        <v>84</v>
      </c>
      <c r="F4625" t="str">
        <f t="shared" si="1833"/>
        <v>1h 24m</v>
      </c>
      <c r="G4625" t="str">
        <f t="shared" si="1834"/>
        <v>Featurette</v>
      </c>
      <c r="H4625">
        <v>142</v>
      </c>
      <c r="I4625" t="str">
        <f t="shared" si="1835"/>
        <v>Very Low</v>
      </c>
      <c r="J4625">
        <v>402</v>
      </c>
      <c r="K4625" t="str">
        <f t="shared" si="1836"/>
        <v>Very Low</v>
      </c>
      <c r="L4625" t="s">
        <v>4803</v>
      </c>
      <c r="M4625">
        <v>10000</v>
      </c>
      <c r="N4625" t="str">
        <f t="shared" si="1837"/>
        <v>Low</v>
      </c>
      <c r="O4625">
        <f t="shared" si="1831"/>
        <v>703</v>
      </c>
      <c r="P4625" t="str">
        <f t="shared" si="1838"/>
        <v>Flop</v>
      </c>
      <c r="Q4625" t="s">
        <v>14982</v>
      </c>
      <c r="R4625" t="str">
        <f t="shared" si="1839"/>
        <v>Western</v>
      </c>
      <c r="S4625">
        <f t="shared" si="1840"/>
        <v>1</v>
      </c>
      <c r="T4625" t="s">
        <v>10850</v>
      </c>
      <c r="U4625" t="s">
        <v>21934</v>
      </c>
      <c r="V4625">
        <v>93</v>
      </c>
      <c r="W4625" t="str">
        <f t="shared" si="1841"/>
        <v>Very Low</v>
      </c>
      <c r="X4625">
        <v>11466</v>
      </c>
      <c r="Y4625" t="str">
        <f t="shared" si="1842"/>
        <v>Medium</v>
      </c>
      <c r="Z4625" t="s">
        <v>21935</v>
      </c>
      <c r="AA4625">
        <v>3</v>
      </c>
      <c r="AB4625" t="str">
        <f t="shared" si="1843"/>
        <v>Duo/Trio Poster</v>
      </c>
      <c r="AC4625" t="s">
        <v>21936</v>
      </c>
      <c r="AD4625" t="s">
        <v>21937</v>
      </c>
      <c r="AE4625">
        <v>6</v>
      </c>
      <c r="AF4625" t="str">
        <f t="shared" si="1844"/>
        <v>Very Low</v>
      </c>
      <c r="AG4625" t="s">
        <v>9</v>
      </c>
      <c r="AH4625" t="s">
        <v>10</v>
      </c>
      <c r="AI4625" t="s">
        <v>11</v>
      </c>
      <c r="AJ4625" t="str">
        <f t="shared" si="1845"/>
        <v>Teen</v>
      </c>
      <c r="AK4625">
        <v>1000000</v>
      </c>
      <c r="AL4625" t="str">
        <f t="shared" si="1846"/>
        <v>Low Budget</v>
      </c>
      <c r="AM4625">
        <v>2014</v>
      </c>
      <c r="AN4625">
        <f t="shared" si="1847"/>
        <v>11</v>
      </c>
      <c r="AO4625" t="str">
        <f t="shared" si="1848"/>
        <v>Modern Classic</v>
      </c>
      <c r="AP4625">
        <v>854</v>
      </c>
      <c r="AQ4625" t="str">
        <f t="shared" si="1849"/>
        <v>Very Low</v>
      </c>
      <c r="AR4625">
        <v>3.8</v>
      </c>
      <c r="AS4625" t="str">
        <f t="shared" si="1850"/>
        <v>Very Poor</v>
      </c>
      <c r="AT4625">
        <v>1.78</v>
      </c>
      <c r="AU4625" t="str">
        <f t="shared" si="1851"/>
        <v>HDTV / Widescreen</v>
      </c>
      <c r="AV4625">
        <v>54</v>
      </c>
      <c r="AW4625" t="str">
        <f t="shared" si="1852"/>
        <v>Very Low</v>
      </c>
    </row>
    <row r="4626" spans="1:49" x14ac:dyDescent="0.3">
      <c r="A4626" t="s">
        <v>0</v>
      </c>
      <c r="B4626" t="s">
        <v>16612</v>
      </c>
      <c r="C4626">
        <v>95</v>
      </c>
      <c r="D4626" t="str">
        <f t="shared" si="1832"/>
        <v>Low</v>
      </c>
      <c r="E4626">
        <v>83</v>
      </c>
      <c r="F4626" t="str">
        <f t="shared" si="1833"/>
        <v>1h 23m</v>
      </c>
      <c r="G4626" t="str">
        <f t="shared" si="1834"/>
        <v>Featurette</v>
      </c>
      <c r="H4626">
        <v>224</v>
      </c>
      <c r="I4626" t="str">
        <f t="shared" si="1835"/>
        <v>Very Low</v>
      </c>
      <c r="J4626">
        <v>37</v>
      </c>
      <c r="K4626" t="str">
        <f t="shared" si="1836"/>
        <v>Very Low</v>
      </c>
      <c r="L4626" t="s">
        <v>21938</v>
      </c>
      <c r="M4626">
        <v>224</v>
      </c>
      <c r="N4626" t="str">
        <f t="shared" si="1837"/>
        <v>Low</v>
      </c>
      <c r="O4626">
        <f t="shared" si="1831"/>
        <v>703</v>
      </c>
      <c r="P4626" t="str">
        <f t="shared" si="1838"/>
        <v>Flop</v>
      </c>
      <c r="Q4626" t="s">
        <v>5515</v>
      </c>
      <c r="R4626" t="str">
        <f t="shared" si="1839"/>
        <v>Horror</v>
      </c>
      <c r="S4626">
        <f t="shared" si="1840"/>
        <v>2</v>
      </c>
      <c r="T4626" t="s">
        <v>16612</v>
      </c>
      <c r="U4626" t="s">
        <v>21939</v>
      </c>
      <c r="V4626">
        <v>6531</v>
      </c>
      <c r="W4626" t="str">
        <f t="shared" si="1841"/>
        <v>Very Low</v>
      </c>
      <c r="X4626">
        <v>344</v>
      </c>
      <c r="Y4626" t="str">
        <f t="shared" si="1842"/>
        <v>Very Low</v>
      </c>
      <c r="Z4626" t="s">
        <v>21940</v>
      </c>
      <c r="AA4626">
        <v>1</v>
      </c>
      <c r="AB4626" t="str">
        <f t="shared" si="1843"/>
        <v>Solo Star Poster</v>
      </c>
      <c r="AC4626" t="s">
        <v>21941</v>
      </c>
      <c r="AD4626" t="s">
        <v>21942</v>
      </c>
      <c r="AE4626">
        <v>47</v>
      </c>
      <c r="AF4626" t="str">
        <f t="shared" si="1844"/>
        <v>Very Low</v>
      </c>
      <c r="AG4626" t="s">
        <v>9</v>
      </c>
      <c r="AH4626" t="s">
        <v>10</v>
      </c>
      <c r="AI4626" t="s">
        <v>556</v>
      </c>
      <c r="AJ4626" t="str">
        <f t="shared" si="1845"/>
        <v>Adult</v>
      </c>
      <c r="AK4626">
        <f>AK4625</f>
        <v>1000000</v>
      </c>
      <c r="AL4626" t="str">
        <f t="shared" si="1846"/>
        <v>Low Budget</v>
      </c>
      <c r="AM4626">
        <v>2012</v>
      </c>
      <c r="AN4626">
        <f t="shared" si="1847"/>
        <v>13</v>
      </c>
      <c r="AO4626" t="str">
        <f t="shared" si="1848"/>
        <v>Modern Classic</v>
      </c>
      <c r="AP4626">
        <v>59</v>
      </c>
      <c r="AQ4626" t="str">
        <f t="shared" si="1849"/>
        <v>Very Low</v>
      </c>
      <c r="AR4626">
        <v>4.7</v>
      </c>
      <c r="AS4626" t="str">
        <f t="shared" si="1850"/>
        <v>Poor</v>
      </c>
      <c r="AT4626">
        <v>1.85</v>
      </c>
      <c r="AU4626" t="str">
        <f t="shared" si="1851"/>
        <v>HDTV / Widescreen</v>
      </c>
      <c r="AV4626">
        <v>0</v>
      </c>
      <c r="AW4626" t="str">
        <f t="shared" si="1852"/>
        <v>Very Low</v>
      </c>
    </row>
    <row r="4627" spans="1:49" x14ac:dyDescent="0.3">
      <c r="A4627" t="s">
        <v>0</v>
      </c>
      <c r="B4627" t="s">
        <v>21943</v>
      </c>
      <c r="C4627">
        <v>40</v>
      </c>
      <c r="D4627" t="str">
        <f t="shared" si="1832"/>
        <v>Very Low</v>
      </c>
      <c r="E4627">
        <v>96</v>
      </c>
      <c r="F4627" t="str">
        <f t="shared" si="1833"/>
        <v>1h 36m</v>
      </c>
      <c r="G4627" t="str">
        <f t="shared" si="1834"/>
        <v>Standard Movie</v>
      </c>
      <c r="H4627">
        <v>0</v>
      </c>
      <c r="I4627" t="str">
        <f t="shared" si="1835"/>
        <v>Very Low</v>
      </c>
      <c r="J4627">
        <v>177</v>
      </c>
      <c r="K4627" t="str">
        <f t="shared" si="1836"/>
        <v>Very Low</v>
      </c>
      <c r="L4627" t="s">
        <v>21944</v>
      </c>
      <c r="M4627">
        <v>335</v>
      </c>
      <c r="N4627" t="str">
        <f t="shared" si="1837"/>
        <v>Low</v>
      </c>
      <c r="O4627">
        <f t="shared" si="1831"/>
        <v>703</v>
      </c>
      <c r="P4627" t="str">
        <f t="shared" si="1838"/>
        <v>Flop</v>
      </c>
      <c r="Q4627" t="s">
        <v>5074</v>
      </c>
      <c r="R4627" t="str">
        <f t="shared" si="1839"/>
        <v>Horror</v>
      </c>
      <c r="S4627">
        <f t="shared" si="1840"/>
        <v>2</v>
      </c>
      <c r="T4627" t="s">
        <v>21945</v>
      </c>
      <c r="U4627" t="s">
        <v>21946</v>
      </c>
      <c r="V4627">
        <v>6513</v>
      </c>
      <c r="W4627" t="str">
        <f t="shared" si="1841"/>
        <v>Very Low</v>
      </c>
      <c r="X4627">
        <v>1226</v>
      </c>
      <c r="Y4627" t="str">
        <f t="shared" si="1842"/>
        <v>Low</v>
      </c>
      <c r="Z4627" t="s">
        <v>21947</v>
      </c>
      <c r="AA4627">
        <v>2</v>
      </c>
      <c r="AB4627" t="str">
        <f t="shared" si="1843"/>
        <v>Duo/Trio Poster</v>
      </c>
      <c r="AC4627" t="s">
        <v>21948</v>
      </c>
      <c r="AD4627" t="s">
        <v>21949</v>
      </c>
      <c r="AE4627">
        <v>41</v>
      </c>
      <c r="AF4627" t="str">
        <f t="shared" si="1844"/>
        <v>Very Low</v>
      </c>
      <c r="AG4627" t="s">
        <v>9</v>
      </c>
      <c r="AH4627" t="s">
        <v>28</v>
      </c>
      <c r="AI4627" t="s">
        <v>4801</v>
      </c>
      <c r="AJ4627" t="str">
        <f t="shared" si="1845"/>
        <v>No Rating</v>
      </c>
      <c r="AK4627">
        <v>1000000</v>
      </c>
      <c r="AL4627" t="str">
        <f t="shared" si="1846"/>
        <v>Low Budget</v>
      </c>
      <c r="AM4627">
        <v>2012</v>
      </c>
      <c r="AN4627">
        <f t="shared" si="1847"/>
        <v>13</v>
      </c>
      <c r="AO4627" t="str">
        <f t="shared" si="1848"/>
        <v>Modern Classic</v>
      </c>
      <c r="AP4627">
        <v>334</v>
      </c>
      <c r="AQ4627" t="str">
        <f t="shared" si="1849"/>
        <v>Very Low</v>
      </c>
      <c r="AR4627">
        <v>5.6</v>
      </c>
      <c r="AS4627" t="str">
        <f t="shared" si="1850"/>
        <v>Below Average</v>
      </c>
      <c r="AT4627">
        <v>2.35</v>
      </c>
      <c r="AU4627" t="str">
        <f t="shared" si="1851"/>
        <v>Cinematic Widescreen</v>
      </c>
      <c r="AV4627">
        <v>968</v>
      </c>
      <c r="AW4627" t="str">
        <f t="shared" si="1852"/>
        <v>Very Low</v>
      </c>
    </row>
    <row r="4628" spans="1:49" x14ac:dyDescent="0.3">
      <c r="A4628" t="s">
        <v>0</v>
      </c>
      <c r="B4628" t="s">
        <v>21950</v>
      </c>
      <c r="C4628">
        <v>6</v>
      </c>
      <c r="D4628" t="str">
        <f t="shared" si="1832"/>
        <v>Very Low</v>
      </c>
      <c r="E4628">
        <v>94</v>
      </c>
      <c r="F4628" t="str">
        <f t="shared" si="1833"/>
        <v>1h 34m</v>
      </c>
      <c r="G4628" t="str">
        <f t="shared" si="1834"/>
        <v>Standard Movie</v>
      </c>
      <c r="H4628">
        <v>6</v>
      </c>
      <c r="I4628" t="str">
        <f t="shared" si="1835"/>
        <v>Very Low</v>
      </c>
      <c r="J4628">
        <v>0</v>
      </c>
      <c r="K4628" t="str">
        <f t="shared" si="1836"/>
        <v>Very Low</v>
      </c>
      <c r="L4628" t="s">
        <v>21951</v>
      </c>
      <c r="M4628">
        <v>92</v>
      </c>
      <c r="N4628" t="str">
        <f t="shared" si="1837"/>
        <v>Low</v>
      </c>
      <c r="O4628">
        <f t="shared" si="1831"/>
        <v>703</v>
      </c>
      <c r="P4628" t="str">
        <f t="shared" si="1838"/>
        <v>Flop</v>
      </c>
      <c r="Q4628" t="s">
        <v>4046</v>
      </c>
      <c r="R4628" t="str">
        <f t="shared" si="1839"/>
        <v>Drama</v>
      </c>
      <c r="S4628">
        <f t="shared" si="1840"/>
        <v>2</v>
      </c>
      <c r="T4628" t="s">
        <v>21952</v>
      </c>
      <c r="U4628" t="s">
        <v>21953</v>
      </c>
      <c r="V4628">
        <v>425</v>
      </c>
      <c r="W4628" t="str">
        <f t="shared" si="1841"/>
        <v>Very Low</v>
      </c>
      <c r="X4628">
        <v>109</v>
      </c>
      <c r="Y4628" t="str">
        <f t="shared" si="1842"/>
        <v>Very Low</v>
      </c>
      <c r="Z4628" t="s">
        <v>21954</v>
      </c>
      <c r="AA4628">
        <v>0</v>
      </c>
      <c r="AB4628" t="str">
        <f t="shared" si="1843"/>
        <v>Symbolic Poster</v>
      </c>
      <c r="AC4628" t="s">
        <v>21955</v>
      </c>
      <c r="AD4628" t="s">
        <v>21956</v>
      </c>
      <c r="AE4628">
        <v>24</v>
      </c>
      <c r="AF4628" t="str">
        <f t="shared" si="1844"/>
        <v>Very Low</v>
      </c>
      <c r="AG4628" t="s">
        <v>9</v>
      </c>
      <c r="AH4628" t="s">
        <v>10</v>
      </c>
      <c r="AI4628" t="str">
        <f t="shared" ref="AI4628:AI4629" si="1854">AI4627</f>
        <v>Not Rated</v>
      </c>
      <c r="AJ4628" t="str">
        <f t="shared" si="1845"/>
        <v>No Rating</v>
      </c>
      <c r="AK4628">
        <v>1000000</v>
      </c>
      <c r="AL4628" t="str">
        <f t="shared" si="1846"/>
        <v>Low Budget</v>
      </c>
      <c r="AM4628">
        <v>2006</v>
      </c>
      <c r="AN4628">
        <f t="shared" si="1847"/>
        <v>19</v>
      </c>
      <c r="AO4628" t="str">
        <f t="shared" si="1848"/>
        <v>Old Classic</v>
      </c>
      <c r="AP4628">
        <v>17</v>
      </c>
      <c r="AQ4628" t="str">
        <f t="shared" si="1849"/>
        <v>Very Low</v>
      </c>
      <c r="AR4628">
        <v>3.9</v>
      </c>
      <c r="AS4628" t="str">
        <f t="shared" si="1850"/>
        <v>Very Poor</v>
      </c>
      <c r="AT4628">
        <f t="shared" ref="AT4628:AT4629" si="1855">AT4627</f>
        <v>2.35</v>
      </c>
      <c r="AU4628" t="str">
        <f t="shared" si="1851"/>
        <v>Cinematic Widescreen</v>
      </c>
      <c r="AV4628">
        <v>91</v>
      </c>
      <c r="AW4628" t="str">
        <f t="shared" si="1852"/>
        <v>Very Low</v>
      </c>
    </row>
    <row r="4629" spans="1:49" x14ac:dyDescent="0.3">
      <c r="A4629" t="s">
        <v>0</v>
      </c>
      <c r="B4629" t="s">
        <v>21957</v>
      </c>
      <c r="C4629">
        <v>16</v>
      </c>
      <c r="D4629" t="str">
        <f t="shared" si="1832"/>
        <v>Very Low</v>
      </c>
      <c r="E4629">
        <v>90</v>
      </c>
      <c r="F4629" t="str">
        <f t="shared" si="1833"/>
        <v>1h 30m</v>
      </c>
      <c r="G4629" t="str">
        <f t="shared" si="1834"/>
        <v>Standard Movie</v>
      </c>
      <c r="H4629">
        <v>0</v>
      </c>
      <c r="I4629" t="str">
        <f t="shared" si="1835"/>
        <v>Very Low</v>
      </c>
      <c r="J4629">
        <v>36</v>
      </c>
      <c r="K4629" t="str">
        <f t="shared" si="1836"/>
        <v>Very Low</v>
      </c>
      <c r="L4629" t="s">
        <v>21958</v>
      </c>
      <c r="M4629">
        <v>57</v>
      </c>
      <c r="N4629" t="str">
        <f t="shared" si="1837"/>
        <v>Low</v>
      </c>
      <c r="O4629">
        <f t="shared" si="1831"/>
        <v>703</v>
      </c>
      <c r="P4629" t="str">
        <f t="shared" si="1838"/>
        <v>Flop</v>
      </c>
      <c r="Q4629" t="s">
        <v>21959</v>
      </c>
      <c r="R4629" t="str">
        <f t="shared" si="1839"/>
        <v>Drama</v>
      </c>
      <c r="S4629">
        <f t="shared" si="1840"/>
        <v>3</v>
      </c>
      <c r="T4629" t="s">
        <v>21001</v>
      </c>
      <c r="U4629" t="s">
        <v>21960</v>
      </c>
      <c r="V4629">
        <v>137</v>
      </c>
      <c r="W4629" t="str">
        <f t="shared" si="1841"/>
        <v>Very Low</v>
      </c>
      <c r="X4629">
        <v>231</v>
      </c>
      <c r="Y4629" t="str">
        <f t="shared" si="1842"/>
        <v>Very Low</v>
      </c>
      <c r="Z4629" t="s">
        <v>21961</v>
      </c>
      <c r="AA4629">
        <v>2</v>
      </c>
      <c r="AB4629" t="str">
        <f t="shared" si="1843"/>
        <v>Duo/Trio Poster</v>
      </c>
      <c r="AC4629" t="str">
        <f>AC4628</f>
        <v>dominance submissiveness|female nudity|human branding|human pet|power exchange</v>
      </c>
      <c r="AD4629" t="s">
        <v>21962</v>
      </c>
      <c r="AE4629">
        <v>16</v>
      </c>
      <c r="AF4629" t="str">
        <f t="shared" si="1844"/>
        <v>Very Low</v>
      </c>
      <c r="AG4629" t="s">
        <v>9</v>
      </c>
      <c r="AH4629" t="s">
        <v>239</v>
      </c>
      <c r="AI4629" t="str">
        <f t="shared" si="1854"/>
        <v>Not Rated</v>
      </c>
      <c r="AJ4629" t="str">
        <f t="shared" si="1845"/>
        <v>No Rating</v>
      </c>
      <c r="AK4629">
        <v>1000000</v>
      </c>
      <c r="AL4629" t="str">
        <f t="shared" si="1846"/>
        <v>Low Budget</v>
      </c>
      <c r="AM4629">
        <v>2014</v>
      </c>
      <c r="AN4629">
        <f t="shared" si="1847"/>
        <v>11</v>
      </c>
      <c r="AO4629" t="str">
        <f t="shared" si="1848"/>
        <v>Modern Classic</v>
      </c>
      <c r="AP4629">
        <v>40</v>
      </c>
      <c r="AQ4629" t="str">
        <f t="shared" si="1849"/>
        <v>Very Low</v>
      </c>
      <c r="AR4629">
        <v>5.4</v>
      </c>
      <c r="AS4629" t="str">
        <f t="shared" si="1850"/>
        <v>Below Average</v>
      </c>
      <c r="AT4629">
        <f t="shared" si="1855"/>
        <v>2.35</v>
      </c>
      <c r="AU4629" t="str">
        <f t="shared" si="1851"/>
        <v>Cinematic Widescreen</v>
      </c>
      <c r="AV4629">
        <v>48</v>
      </c>
      <c r="AW4629" t="str">
        <f t="shared" si="1852"/>
        <v>Very Low</v>
      </c>
    </row>
    <row r="4630" spans="1:49" x14ac:dyDescent="0.3">
      <c r="A4630" t="s">
        <v>0</v>
      </c>
      <c r="B4630" t="s">
        <v>21963</v>
      </c>
      <c r="C4630">
        <v>39</v>
      </c>
      <c r="D4630" t="str">
        <f t="shared" si="1832"/>
        <v>Very Low</v>
      </c>
      <c r="E4630">
        <v>95</v>
      </c>
      <c r="F4630" t="str">
        <f t="shared" si="1833"/>
        <v>1h 35m</v>
      </c>
      <c r="G4630" t="str">
        <f t="shared" si="1834"/>
        <v>Standard Movie</v>
      </c>
      <c r="H4630">
        <v>53</v>
      </c>
      <c r="I4630" t="str">
        <f t="shared" si="1835"/>
        <v>Very Low</v>
      </c>
      <c r="J4630">
        <v>253</v>
      </c>
      <c r="K4630" t="str">
        <f t="shared" si="1836"/>
        <v>Very Low</v>
      </c>
      <c r="L4630" t="s">
        <v>12998</v>
      </c>
      <c r="M4630">
        <v>677</v>
      </c>
      <c r="N4630" t="str">
        <f t="shared" si="1837"/>
        <v>Low</v>
      </c>
      <c r="O4630">
        <f t="shared" si="1831"/>
        <v>703</v>
      </c>
      <c r="P4630" t="str">
        <f t="shared" si="1838"/>
        <v>Flop</v>
      </c>
      <c r="Q4630" t="s">
        <v>6374</v>
      </c>
      <c r="R4630" t="str">
        <f t="shared" si="1839"/>
        <v>Horror</v>
      </c>
      <c r="S4630">
        <f t="shared" si="1840"/>
        <v>1</v>
      </c>
      <c r="T4630" t="s">
        <v>21964</v>
      </c>
      <c r="U4630" t="s">
        <v>21965</v>
      </c>
      <c r="V4630">
        <v>6256</v>
      </c>
      <c r="W4630" t="str">
        <f t="shared" si="1841"/>
        <v>Very Low</v>
      </c>
      <c r="X4630">
        <v>1825</v>
      </c>
      <c r="Y4630" t="str">
        <f t="shared" si="1842"/>
        <v>Low</v>
      </c>
      <c r="Z4630" t="s">
        <v>21966</v>
      </c>
      <c r="AA4630">
        <v>0</v>
      </c>
      <c r="AB4630" t="str">
        <f t="shared" si="1843"/>
        <v>Symbolic Poster</v>
      </c>
      <c r="AC4630" t="s">
        <v>21967</v>
      </c>
      <c r="AD4630" t="s">
        <v>21968</v>
      </c>
      <c r="AE4630">
        <v>19</v>
      </c>
      <c r="AF4630" t="str">
        <f t="shared" si="1844"/>
        <v>Very Low</v>
      </c>
      <c r="AG4630" t="s">
        <v>9</v>
      </c>
      <c r="AH4630" t="s">
        <v>10</v>
      </c>
      <c r="AI4630" t="s">
        <v>556</v>
      </c>
      <c r="AJ4630" t="str">
        <f t="shared" si="1845"/>
        <v>Adult</v>
      </c>
      <c r="AK4630">
        <v>1000000</v>
      </c>
      <c r="AL4630" t="str">
        <f t="shared" si="1846"/>
        <v>Low Budget</v>
      </c>
      <c r="AM4630">
        <v>2015</v>
      </c>
      <c r="AN4630">
        <f t="shared" si="1847"/>
        <v>10</v>
      </c>
      <c r="AO4630" t="str">
        <f t="shared" si="1848"/>
        <v>Modern Classic</v>
      </c>
      <c r="AP4630">
        <v>366</v>
      </c>
      <c r="AQ4630" t="str">
        <f t="shared" si="1849"/>
        <v>Very Low</v>
      </c>
      <c r="AR4630">
        <v>5.2</v>
      </c>
      <c r="AS4630" t="str">
        <f t="shared" si="1850"/>
        <v>Below Average</v>
      </c>
      <c r="AT4630">
        <v>2.35</v>
      </c>
      <c r="AU4630" t="str">
        <f t="shared" si="1851"/>
        <v>Cinematic Widescreen</v>
      </c>
      <c r="AV4630">
        <v>936</v>
      </c>
      <c r="AW4630" t="str">
        <f t="shared" si="1852"/>
        <v>Very Low</v>
      </c>
    </row>
    <row r="4631" spans="1:49" x14ac:dyDescent="0.3">
      <c r="A4631" t="s">
        <v>0</v>
      </c>
      <c r="B4631" t="s">
        <v>21969</v>
      </c>
      <c r="C4631">
        <v>150</v>
      </c>
      <c r="D4631" t="str">
        <f t="shared" si="1832"/>
        <v>Low</v>
      </c>
      <c r="E4631">
        <v>93</v>
      </c>
      <c r="F4631" t="str">
        <f t="shared" si="1833"/>
        <v>1h 33m</v>
      </c>
      <c r="G4631" t="str">
        <f t="shared" si="1834"/>
        <v>Standard Movie</v>
      </c>
      <c r="H4631">
        <v>3</v>
      </c>
      <c r="I4631" t="str">
        <f t="shared" si="1835"/>
        <v>Very Low</v>
      </c>
      <c r="J4631">
        <v>115</v>
      </c>
      <c r="K4631" t="str">
        <f t="shared" si="1836"/>
        <v>Very Low</v>
      </c>
      <c r="L4631" t="s">
        <v>21970</v>
      </c>
      <c r="M4631">
        <v>214</v>
      </c>
      <c r="N4631" t="str">
        <f t="shared" si="1837"/>
        <v>Low</v>
      </c>
      <c r="O4631">
        <f t="shared" si="1831"/>
        <v>703</v>
      </c>
      <c r="P4631" t="str">
        <f t="shared" si="1838"/>
        <v>Flop</v>
      </c>
      <c r="Q4631" t="s">
        <v>8507</v>
      </c>
      <c r="R4631" t="str">
        <f t="shared" si="1839"/>
        <v>Action</v>
      </c>
      <c r="S4631">
        <f t="shared" si="1840"/>
        <v>3</v>
      </c>
      <c r="T4631" t="s">
        <v>21971</v>
      </c>
      <c r="U4631" t="s">
        <v>21972</v>
      </c>
      <c r="V4631">
        <v>2057</v>
      </c>
      <c r="W4631" t="str">
        <f t="shared" si="1841"/>
        <v>Very Low</v>
      </c>
      <c r="X4631">
        <v>656</v>
      </c>
      <c r="Y4631" t="str">
        <f t="shared" si="1842"/>
        <v>Very Low</v>
      </c>
      <c r="Z4631" t="s">
        <v>21973</v>
      </c>
      <c r="AA4631">
        <v>2</v>
      </c>
      <c r="AB4631" t="str">
        <f t="shared" si="1843"/>
        <v>Duo/Trio Poster</v>
      </c>
      <c r="AC4631" t="s">
        <v>21974</v>
      </c>
      <c r="AD4631" t="s">
        <v>21975</v>
      </c>
      <c r="AE4631">
        <v>30</v>
      </c>
      <c r="AF4631" t="str">
        <f t="shared" si="1844"/>
        <v>Very Low</v>
      </c>
      <c r="AG4631" t="s">
        <v>9</v>
      </c>
      <c r="AH4631" t="s">
        <v>10</v>
      </c>
      <c r="AI4631" t="s">
        <v>4801</v>
      </c>
      <c r="AJ4631" t="str">
        <f t="shared" si="1845"/>
        <v>No Rating</v>
      </c>
      <c r="AK4631">
        <v>1000000</v>
      </c>
      <c r="AL4631" t="str">
        <f t="shared" si="1846"/>
        <v>Low Budget</v>
      </c>
      <c r="AM4631">
        <v>2013</v>
      </c>
      <c r="AN4631">
        <f t="shared" si="1847"/>
        <v>12</v>
      </c>
      <c r="AO4631" t="str">
        <f t="shared" si="1848"/>
        <v>Modern Classic</v>
      </c>
      <c r="AP4631">
        <v>211</v>
      </c>
      <c r="AQ4631" t="str">
        <f t="shared" si="1849"/>
        <v>Very Low</v>
      </c>
      <c r="AR4631">
        <v>3.5</v>
      </c>
      <c r="AS4631" t="str">
        <f t="shared" si="1850"/>
        <v>Very Poor</v>
      </c>
      <c r="AT4631">
        <v>2.35</v>
      </c>
      <c r="AU4631" t="str">
        <f t="shared" si="1851"/>
        <v>Cinematic Widescreen</v>
      </c>
      <c r="AV4631">
        <v>0</v>
      </c>
      <c r="AW4631" t="str">
        <f t="shared" si="1852"/>
        <v>Very Low</v>
      </c>
    </row>
    <row r="4632" spans="1:49" x14ac:dyDescent="0.3">
      <c r="A4632" t="str">
        <f>A4631</f>
        <v>Color</v>
      </c>
      <c r="B4632" t="s">
        <v>21976</v>
      </c>
      <c r="C4632">
        <v>1</v>
      </c>
      <c r="D4632" t="str">
        <f t="shared" si="1832"/>
        <v>Very Low</v>
      </c>
      <c r="E4632">
        <v>111</v>
      </c>
      <c r="F4632" t="str">
        <f t="shared" si="1833"/>
        <v>1h 51m</v>
      </c>
      <c r="G4632" t="str">
        <f t="shared" si="1834"/>
        <v>Standard Movie</v>
      </c>
      <c r="H4632">
        <v>0</v>
      </c>
      <c r="I4632" t="str">
        <f t="shared" si="1835"/>
        <v>Very Low</v>
      </c>
      <c r="J4632">
        <v>426</v>
      </c>
      <c r="K4632" t="str">
        <f t="shared" si="1836"/>
        <v>Very Low</v>
      </c>
      <c r="L4632" t="s">
        <v>15455</v>
      </c>
      <c r="M4632">
        <v>657</v>
      </c>
      <c r="N4632" t="str">
        <f t="shared" si="1837"/>
        <v>Low</v>
      </c>
      <c r="O4632">
        <f t="shared" si="1831"/>
        <v>703</v>
      </c>
      <c r="P4632" t="str">
        <f t="shared" si="1838"/>
        <v>Flop</v>
      </c>
      <c r="Q4632" t="s">
        <v>3380</v>
      </c>
      <c r="R4632" t="str">
        <f t="shared" si="1839"/>
        <v>Drama</v>
      </c>
      <c r="S4632">
        <f t="shared" si="1840"/>
        <v>1</v>
      </c>
      <c r="T4632" t="s">
        <v>21977</v>
      </c>
      <c r="U4632" t="s">
        <v>21978</v>
      </c>
      <c r="V4632">
        <v>207</v>
      </c>
      <c r="W4632" t="str">
        <f t="shared" si="1841"/>
        <v>Very Low</v>
      </c>
      <c r="X4632">
        <v>2677</v>
      </c>
      <c r="Y4632" t="str">
        <f t="shared" si="1842"/>
        <v>Low</v>
      </c>
      <c r="Z4632" t="s">
        <v>7039</v>
      </c>
      <c r="AA4632">
        <v>0</v>
      </c>
      <c r="AB4632" t="str">
        <f t="shared" si="1843"/>
        <v>Symbolic Poster</v>
      </c>
      <c r="AC4632" t="str">
        <f>AC4631</f>
        <v>desert|drifter|seduction|siege|zombie</v>
      </c>
      <c r="AD4632" t="s">
        <v>21979</v>
      </c>
      <c r="AE4632">
        <v>1</v>
      </c>
      <c r="AF4632" t="str">
        <f t="shared" si="1844"/>
        <v>Very Low</v>
      </c>
      <c r="AG4632" t="str">
        <f>AG4631</f>
        <v>English</v>
      </c>
      <c r="AH4632" t="s">
        <v>10</v>
      </c>
      <c r="AI4632" t="s">
        <v>66</v>
      </c>
      <c r="AJ4632" t="str">
        <f t="shared" si="1845"/>
        <v>Family</v>
      </c>
      <c r="AK4632">
        <v>1000000</v>
      </c>
      <c r="AL4632" t="str">
        <f t="shared" si="1846"/>
        <v>Low Budget</v>
      </c>
      <c r="AM4632">
        <v>2014</v>
      </c>
      <c r="AN4632">
        <f t="shared" si="1847"/>
        <v>11</v>
      </c>
      <c r="AO4632" t="str">
        <f t="shared" si="1848"/>
        <v>Modern Classic</v>
      </c>
      <c r="AP4632">
        <v>608</v>
      </c>
      <c r="AQ4632" t="str">
        <f t="shared" si="1849"/>
        <v>Very Low</v>
      </c>
      <c r="AR4632">
        <v>5.3</v>
      </c>
      <c r="AS4632" t="str">
        <f t="shared" si="1850"/>
        <v>Below Average</v>
      </c>
      <c r="AT4632">
        <f>AT4631</f>
        <v>2.35</v>
      </c>
      <c r="AU4632" t="str">
        <f t="shared" si="1851"/>
        <v>Cinematic Widescreen</v>
      </c>
      <c r="AV4632">
        <v>212</v>
      </c>
      <c r="AW4632" t="str">
        <f t="shared" si="1852"/>
        <v>Very Low</v>
      </c>
    </row>
    <row r="4633" spans="1:49" x14ac:dyDescent="0.3">
      <c r="A4633" t="s">
        <v>0</v>
      </c>
      <c r="B4633" t="s">
        <v>5260</v>
      </c>
      <c r="C4633">
        <v>393</v>
      </c>
      <c r="D4633" t="str">
        <f t="shared" si="1832"/>
        <v>Medium</v>
      </c>
      <c r="E4633">
        <v>101</v>
      </c>
      <c r="F4633" t="str">
        <f t="shared" si="1833"/>
        <v>1h 41m</v>
      </c>
      <c r="G4633" t="str">
        <f t="shared" si="1834"/>
        <v>Standard Movie</v>
      </c>
      <c r="H4633">
        <v>0</v>
      </c>
      <c r="I4633" t="str">
        <f t="shared" si="1835"/>
        <v>Very Low</v>
      </c>
      <c r="J4633">
        <v>888</v>
      </c>
      <c r="K4633" t="str">
        <f t="shared" si="1836"/>
        <v>Very Low</v>
      </c>
      <c r="L4633" t="s">
        <v>4503</v>
      </c>
      <c r="M4633">
        <v>3000</v>
      </c>
      <c r="N4633" t="str">
        <f t="shared" si="1837"/>
        <v>Low</v>
      </c>
      <c r="O4633">
        <v>2319187</v>
      </c>
      <c r="P4633" t="str">
        <f t="shared" si="1838"/>
        <v>Flop</v>
      </c>
      <c r="Q4633" t="s">
        <v>2113</v>
      </c>
      <c r="R4633" t="str">
        <f t="shared" si="1839"/>
        <v>Crime</v>
      </c>
      <c r="S4633">
        <f t="shared" si="1840"/>
        <v>4</v>
      </c>
      <c r="T4633" t="s">
        <v>953</v>
      </c>
      <c r="U4633" t="s">
        <v>12536</v>
      </c>
      <c r="V4633">
        <v>92640</v>
      </c>
      <c r="W4633" t="str">
        <f t="shared" si="1841"/>
        <v>Medium</v>
      </c>
      <c r="X4633">
        <v>5056</v>
      </c>
      <c r="Y4633" t="str">
        <f t="shared" si="1842"/>
        <v>Low</v>
      </c>
      <c r="Z4633" t="s">
        <v>12537</v>
      </c>
      <c r="AA4633">
        <v>0</v>
      </c>
      <c r="AB4633" t="str">
        <f t="shared" si="1843"/>
        <v>Symbolic Poster</v>
      </c>
      <c r="AC4633" t="s">
        <v>12538</v>
      </c>
      <c r="AD4633" t="s">
        <v>12539</v>
      </c>
      <c r="AE4633">
        <v>212</v>
      </c>
      <c r="AF4633" t="str">
        <f t="shared" si="1844"/>
        <v>Very Low</v>
      </c>
      <c r="AG4633" t="s">
        <v>9</v>
      </c>
      <c r="AH4633" t="s">
        <v>28</v>
      </c>
      <c r="AI4633" t="s">
        <v>556</v>
      </c>
      <c r="AJ4633" t="str">
        <f t="shared" si="1845"/>
        <v>Adult</v>
      </c>
      <c r="AK4633">
        <v>20000000</v>
      </c>
      <c r="AL4633" t="str">
        <f t="shared" si="1846"/>
        <v>Low Budget</v>
      </c>
      <c r="AM4633">
        <v>2013</v>
      </c>
      <c r="AN4633">
        <f t="shared" si="1847"/>
        <v>12</v>
      </c>
      <c r="AO4633" t="str">
        <f t="shared" si="1848"/>
        <v>Modern Classic</v>
      </c>
      <c r="AP4633">
        <v>1000</v>
      </c>
      <c r="AQ4633" t="str">
        <f t="shared" si="1849"/>
        <v>Very Low</v>
      </c>
      <c r="AR4633">
        <v>7</v>
      </c>
      <c r="AS4633" t="str">
        <f t="shared" si="1850"/>
        <v>Good</v>
      </c>
      <c r="AT4633">
        <v>2.35</v>
      </c>
      <c r="AU4633" t="str">
        <f t="shared" si="1851"/>
        <v>Cinematic Widescreen</v>
      </c>
      <c r="AV4633">
        <v>23000</v>
      </c>
      <c r="AW4633" t="str">
        <f t="shared" si="1852"/>
        <v>Medium</v>
      </c>
    </row>
    <row r="4634" spans="1:49" x14ac:dyDescent="0.3">
      <c r="A4634" t="s">
        <v>0</v>
      </c>
      <c r="B4634" t="s">
        <v>21980</v>
      </c>
      <c r="C4634">
        <v>32</v>
      </c>
      <c r="D4634" t="str">
        <f t="shared" si="1832"/>
        <v>Very Low</v>
      </c>
      <c r="E4634">
        <v>103</v>
      </c>
      <c r="F4634" t="str">
        <f t="shared" si="1833"/>
        <v>1h 43m</v>
      </c>
      <c r="G4634" t="str">
        <f t="shared" si="1834"/>
        <v>Standard Movie</v>
      </c>
      <c r="H4634">
        <v>17</v>
      </c>
      <c r="I4634" t="str">
        <f t="shared" si="1835"/>
        <v>Very Low</v>
      </c>
      <c r="J4634">
        <v>113</v>
      </c>
      <c r="K4634" t="str">
        <f t="shared" si="1836"/>
        <v>Very Low</v>
      </c>
      <c r="L4634" t="s">
        <v>10297</v>
      </c>
      <c r="M4634">
        <v>754</v>
      </c>
      <c r="N4634" t="str">
        <f t="shared" si="1837"/>
        <v>Low</v>
      </c>
      <c r="O4634">
        <f t="shared" ref="O4634:O4639" si="1856">O4633</f>
        <v>2319187</v>
      </c>
      <c r="P4634" t="str">
        <f t="shared" si="1838"/>
        <v>Flop</v>
      </c>
      <c r="Q4634" t="s">
        <v>5470</v>
      </c>
      <c r="R4634" t="str">
        <f t="shared" si="1839"/>
        <v>Drama</v>
      </c>
      <c r="S4634">
        <f t="shared" si="1840"/>
        <v>3</v>
      </c>
      <c r="T4634" t="s">
        <v>6655</v>
      </c>
      <c r="U4634" t="s">
        <v>21981</v>
      </c>
      <c r="V4634">
        <v>4998</v>
      </c>
      <c r="W4634" t="str">
        <f t="shared" si="1841"/>
        <v>Very Low</v>
      </c>
      <c r="X4634">
        <v>1567</v>
      </c>
      <c r="Y4634" t="str">
        <f t="shared" si="1842"/>
        <v>Low</v>
      </c>
      <c r="Z4634" t="s">
        <v>21982</v>
      </c>
      <c r="AA4634">
        <v>0</v>
      </c>
      <c r="AB4634" t="str">
        <f t="shared" si="1843"/>
        <v>Symbolic Poster</v>
      </c>
      <c r="AC4634" t="s">
        <v>21983</v>
      </c>
      <c r="AD4634" t="s">
        <v>21984</v>
      </c>
      <c r="AE4634">
        <v>55</v>
      </c>
      <c r="AF4634" t="str">
        <f t="shared" si="1844"/>
        <v>Very Low</v>
      </c>
      <c r="AG4634" t="s">
        <v>9</v>
      </c>
      <c r="AH4634" t="s">
        <v>10</v>
      </c>
      <c r="AI4634" t="s">
        <v>66</v>
      </c>
      <c r="AJ4634" t="str">
        <f t="shared" si="1845"/>
        <v>Family</v>
      </c>
      <c r="AK4634">
        <f>AK4633</f>
        <v>20000000</v>
      </c>
      <c r="AL4634" t="str">
        <f t="shared" si="1846"/>
        <v>Low Budget</v>
      </c>
      <c r="AM4634">
        <v>1968</v>
      </c>
      <c r="AN4634">
        <f t="shared" si="1847"/>
        <v>57</v>
      </c>
      <c r="AO4634" t="str">
        <f t="shared" si="1848"/>
        <v>Old Classic</v>
      </c>
      <c r="AP4634">
        <v>605</v>
      </c>
      <c r="AQ4634" t="str">
        <f t="shared" si="1849"/>
        <v>Very Low</v>
      </c>
      <c r="AR4634">
        <v>7.1</v>
      </c>
      <c r="AS4634" t="str">
        <f t="shared" si="1850"/>
        <v>Good</v>
      </c>
      <c r="AT4634">
        <v>2.35</v>
      </c>
      <c r="AU4634" t="str">
        <f t="shared" si="1851"/>
        <v>Cinematic Widescreen</v>
      </c>
      <c r="AV4634">
        <v>785</v>
      </c>
      <c r="AW4634" t="str">
        <f t="shared" si="1852"/>
        <v>Very Low</v>
      </c>
    </row>
    <row r="4635" spans="1:49" x14ac:dyDescent="0.3">
      <c r="A4635" t="s">
        <v>0</v>
      </c>
      <c r="B4635" t="s">
        <v>21985</v>
      </c>
      <c r="C4635">
        <v>78</v>
      </c>
      <c r="D4635" t="str">
        <f t="shared" si="1832"/>
        <v>Low</v>
      </c>
      <c r="E4635">
        <v>87</v>
      </c>
      <c r="F4635" t="str">
        <f t="shared" si="1833"/>
        <v>1h 27m</v>
      </c>
      <c r="G4635" t="str">
        <f t="shared" si="1834"/>
        <v>Featurette</v>
      </c>
      <c r="H4635">
        <v>0</v>
      </c>
      <c r="I4635" t="str">
        <f t="shared" si="1835"/>
        <v>Very Low</v>
      </c>
      <c r="J4635">
        <v>302</v>
      </c>
      <c r="K4635" t="str">
        <f t="shared" si="1836"/>
        <v>Very Low</v>
      </c>
      <c r="L4635" t="s">
        <v>3311</v>
      </c>
      <c r="M4635">
        <v>696</v>
      </c>
      <c r="N4635" t="str">
        <f t="shared" si="1837"/>
        <v>Low</v>
      </c>
      <c r="O4635">
        <f t="shared" si="1856"/>
        <v>2319187</v>
      </c>
      <c r="P4635" t="str">
        <f t="shared" si="1838"/>
        <v>Flop</v>
      </c>
      <c r="Q4635" t="s">
        <v>5515</v>
      </c>
      <c r="R4635" t="str">
        <f t="shared" si="1839"/>
        <v>Horror</v>
      </c>
      <c r="S4635">
        <f t="shared" si="1840"/>
        <v>2</v>
      </c>
      <c r="T4635" t="s">
        <v>21986</v>
      </c>
      <c r="U4635" t="s">
        <v>21987</v>
      </c>
      <c r="V4635">
        <v>6265</v>
      </c>
      <c r="W4635" t="str">
        <f t="shared" si="1841"/>
        <v>Very Low</v>
      </c>
      <c r="X4635">
        <v>1618</v>
      </c>
      <c r="Y4635" t="str">
        <f t="shared" si="1842"/>
        <v>Low</v>
      </c>
      <c r="Z4635" t="s">
        <v>21988</v>
      </c>
      <c r="AA4635">
        <v>1</v>
      </c>
      <c r="AB4635" t="str">
        <f t="shared" si="1843"/>
        <v>Solo Star Poster</v>
      </c>
      <c r="AC4635" t="s">
        <v>21989</v>
      </c>
      <c r="AD4635" t="s">
        <v>21990</v>
      </c>
      <c r="AE4635">
        <v>56</v>
      </c>
      <c r="AF4635" t="str">
        <f t="shared" si="1844"/>
        <v>Very Low</v>
      </c>
      <c r="AG4635" t="s">
        <v>9</v>
      </c>
      <c r="AH4635" t="s">
        <v>738</v>
      </c>
      <c r="AI4635" t="s">
        <v>556</v>
      </c>
      <c r="AJ4635" t="str">
        <f t="shared" si="1845"/>
        <v>Adult</v>
      </c>
      <c r="AK4635">
        <v>950000</v>
      </c>
      <c r="AL4635" t="str">
        <f t="shared" si="1846"/>
        <v>Low Budget</v>
      </c>
      <c r="AM4635">
        <v>2013</v>
      </c>
      <c r="AN4635">
        <f t="shared" si="1847"/>
        <v>12</v>
      </c>
      <c r="AO4635" t="str">
        <f t="shared" si="1848"/>
        <v>Modern Classic</v>
      </c>
      <c r="AP4635">
        <v>371</v>
      </c>
      <c r="AQ4635" t="str">
        <f t="shared" si="1849"/>
        <v>Very Low</v>
      </c>
      <c r="AR4635">
        <v>5.5</v>
      </c>
      <c r="AS4635" t="str">
        <f t="shared" si="1850"/>
        <v>Below Average</v>
      </c>
      <c r="AT4635">
        <f t="shared" ref="AT4635:AT4639" si="1857">AT4634</f>
        <v>2.35</v>
      </c>
      <c r="AU4635" t="str">
        <f t="shared" si="1851"/>
        <v>Cinematic Widescreen</v>
      </c>
      <c r="AV4635">
        <v>2000</v>
      </c>
      <c r="AW4635" t="str">
        <f t="shared" si="1852"/>
        <v>Low</v>
      </c>
    </row>
    <row r="4636" spans="1:49" x14ac:dyDescent="0.3">
      <c r="A4636" t="s">
        <v>0</v>
      </c>
      <c r="B4636" t="str">
        <f t="shared" ref="B4636:C4636" si="1858">B4635</f>
        <v>Blair Erickson</v>
      </c>
      <c r="C4636">
        <f t="shared" si="1858"/>
        <v>78</v>
      </c>
      <c r="D4636" t="str">
        <f t="shared" si="1832"/>
        <v>Low</v>
      </c>
      <c r="E4636">
        <v>30</v>
      </c>
      <c r="F4636" t="str">
        <f t="shared" si="1833"/>
        <v>0h 30m</v>
      </c>
      <c r="G4636" t="str">
        <f t="shared" si="1834"/>
        <v>Short Film</v>
      </c>
      <c r="H4636">
        <f>H4635</f>
        <v>0</v>
      </c>
      <c r="I4636" t="str">
        <f t="shared" si="1835"/>
        <v>Very Low</v>
      </c>
      <c r="J4636">
        <v>223</v>
      </c>
      <c r="K4636" t="str">
        <f t="shared" si="1836"/>
        <v>Very Low</v>
      </c>
      <c r="L4636" t="s">
        <v>21991</v>
      </c>
      <c r="M4636">
        <v>775</v>
      </c>
      <c r="N4636" t="str">
        <f t="shared" si="1837"/>
        <v>Low</v>
      </c>
      <c r="O4636">
        <f t="shared" si="1856"/>
        <v>2319187</v>
      </c>
      <c r="P4636" t="str">
        <f t="shared" si="1838"/>
        <v>Flop</v>
      </c>
      <c r="Q4636" t="s">
        <v>1642</v>
      </c>
      <c r="R4636" t="str">
        <f t="shared" si="1839"/>
        <v>Comedy</v>
      </c>
      <c r="S4636">
        <f t="shared" si="1840"/>
        <v>1</v>
      </c>
      <c r="T4636" t="s">
        <v>3632</v>
      </c>
      <c r="U4636" t="s">
        <v>21992</v>
      </c>
      <c r="V4636">
        <v>954</v>
      </c>
      <c r="W4636" t="str">
        <f t="shared" si="1841"/>
        <v>Very Low</v>
      </c>
      <c r="X4636">
        <v>1713</v>
      </c>
      <c r="Y4636" t="str">
        <f t="shared" si="1842"/>
        <v>Low</v>
      </c>
      <c r="Z4636" t="s">
        <v>21993</v>
      </c>
      <c r="AA4636">
        <v>8</v>
      </c>
      <c r="AB4636" t="str">
        <f t="shared" si="1843"/>
        <v>Ensemble Poster</v>
      </c>
      <c r="AC4636" t="s">
        <v>21994</v>
      </c>
      <c r="AD4636" t="s">
        <v>21995</v>
      </c>
      <c r="AE4636">
        <v>14</v>
      </c>
      <c r="AF4636" t="str">
        <f t="shared" si="1844"/>
        <v>Very Low</v>
      </c>
      <c r="AG4636" t="s">
        <v>9</v>
      </c>
      <c r="AH4636" t="s">
        <v>10</v>
      </c>
      <c r="AI4636" t="str">
        <f t="shared" ref="AI4636:AM4636" si="1859">AI4635</f>
        <v>R</v>
      </c>
      <c r="AJ4636" t="str">
        <f t="shared" si="1845"/>
        <v>Adult</v>
      </c>
      <c r="AK4636">
        <f t="shared" si="1859"/>
        <v>950000</v>
      </c>
      <c r="AL4636" t="str">
        <f t="shared" si="1846"/>
        <v>Low Budget</v>
      </c>
      <c r="AM4636">
        <f t="shared" si="1859"/>
        <v>2013</v>
      </c>
      <c r="AN4636">
        <f t="shared" si="1847"/>
        <v>12</v>
      </c>
      <c r="AO4636" t="str">
        <f t="shared" si="1848"/>
        <v>Modern Classic</v>
      </c>
      <c r="AP4636">
        <v>275</v>
      </c>
      <c r="AQ4636" t="str">
        <f t="shared" si="1849"/>
        <v>Very Low</v>
      </c>
      <c r="AR4636">
        <v>5.9</v>
      </c>
      <c r="AS4636" t="str">
        <f t="shared" si="1850"/>
        <v>Below Average</v>
      </c>
      <c r="AT4636">
        <f t="shared" si="1857"/>
        <v>2.35</v>
      </c>
      <c r="AU4636" t="str">
        <f t="shared" si="1851"/>
        <v>Cinematic Widescreen</v>
      </c>
      <c r="AV4636">
        <v>57</v>
      </c>
      <c r="AW4636" t="str">
        <f t="shared" si="1852"/>
        <v>Very Low</v>
      </c>
    </row>
    <row r="4637" spans="1:49" x14ac:dyDescent="0.3">
      <c r="A4637" t="s">
        <v>0</v>
      </c>
      <c r="B4637" t="s">
        <v>21996</v>
      </c>
      <c r="C4637">
        <v>8</v>
      </c>
      <c r="D4637" t="str">
        <f t="shared" si="1832"/>
        <v>Very Low</v>
      </c>
      <c r="E4637">
        <v>100</v>
      </c>
      <c r="F4637" t="str">
        <f t="shared" si="1833"/>
        <v>1h 40m</v>
      </c>
      <c r="G4637" t="str">
        <f t="shared" si="1834"/>
        <v>Standard Movie</v>
      </c>
      <c r="H4637">
        <v>12</v>
      </c>
      <c r="I4637" t="str">
        <f t="shared" si="1835"/>
        <v>Very Low</v>
      </c>
      <c r="J4637">
        <v>354</v>
      </c>
      <c r="K4637" t="str">
        <f t="shared" si="1836"/>
        <v>Very Low</v>
      </c>
      <c r="L4637" t="s">
        <v>21997</v>
      </c>
      <c r="M4637">
        <v>529</v>
      </c>
      <c r="N4637" t="str">
        <f t="shared" si="1837"/>
        <v>Low</v>
      </c>
      <c r="O4637">
        <f t="shared" si="1856"/>
        <v>2319187</v>
      </c>
      <c r="P4637" t="str">
        <f t="shared" si="1838"/>
        <v>Flop</v>
      </c>
      <c r="Q4637" t="s">
        <v>3380</v>
      </c>
      <c r="R4637" t="str">
        <f t="shared" si="1839"/>
        <v>Drama</v>
      </c>
      <c r="S4637">
        <f t="shared" si="1840"/>
        <v>1</v>
      </c>
      <c r="T4637" t="s">
        <v>3764</v>
      </c>
      <c r="U4637" t="s">
        <v>21998</v>
      </c>
      <c r="V4637">
        <v>7870</v>
      </c>
      <c r="W4637" t="str">
        <f t="shared" si="1841"/>
        <v>Very Low</v>
      </c>
      <c r="X4637">
        <v>2468</v>
      </c>
      <c r="Y4637" t="str">
        <f t="shared" si="1842"/>
        <v>Low</v>
      </c>
      <c r="Z4637" t="s">
        <v>9900</v>
      </c>
      <c r="AA4637">
        <v>1</v>
      </c>
      <c r="AB4637" t="str">
        <f t="shared" si="1843"/>
        <v>Solo Star Poster</v>
      </c>
      <c r="AC4637" t="s">
        <v>21999</v>
      </c>
      <c r="AD4637" t="s">
        <v>22000</v>
      </c>
      <c r="AE4637">
        <v>64</v>
      </c>
      <c r="AF4637" t="str">
        <f t="shared" si="1844"/>
        <v>Very Low</v>
      </c>
      <c r="AG4637" t="s">
        <v>9</v>
      </c>
      <c r="AH4637" t="s">
        <v>10</v>
      </c>
      <c r="AI4637" t="s">
        <v>4801</v>
      </c>
      <c r="AJ4637" t="str">
        <f t="shared" si="1845"/>
        <v>No Rating</v>
      </c>
      <c r="AK4637">
        <v>950000</v>
      </c>
      <c r="AL4637" t="str">
        <f t="shared" si="1846"/>
        <v>Low Budget</v>
      </c>
      <c r="AM4637">
        <v>2014</v>
      </c>
      <c r="AN4637">
        <f t="shared" si="1847"/>
        <v>11</v>
      </c>
      <c r="AO4637" t="str">
        <f t="shared" si="1848"/>
        <v>Modern Classic</v>
      </c>
      <c r="AP4637">
        <v>413</v>
      </c>
      <c r="AQ4637" t="str">
        <f t="shared" si="1849"/>
        <v>Very Low</v>
      </c>
      <c r="AR4637">
        <v>6</v>
      </c>
      <c r="AS4637" t="str">
        <f t="shared" si="1850"/>
        <v>Average</v>
      </c>
      <c r="AT4637">
        <f t="shared" si="1857"/>
        <v>2.35</v>
      </c>
      <c r="AU4637" t="str">
        <f t="shared" si="1851"/>
        <v>Cinematic Widescreen</v>
      </c>
      <c r="AV4637">
        <v>884</v>
      </c>
      <c r="AW4637" t="str">
        <f t="shared" si="1852"/>
        <v>Very Low</v>
      </c>
    </row>
    <row r="4638" spans="1:49" x14ac:dyDescent="0.3">
      <c r="A4638" t="s">
        <v>0</v>
      </c>
      <c r="B4638" t="s">
        <v>22001</v>
      </c>
      <c r="C4638">
        <v>6</v>
      </c>
      <c r="D4638" t="str">
        <f t="shared" si="1832"/>
        <v>Very Low</v>
      </c>
      <c r="E4638">
        <v>90</v>
      </c>
      <c r="F4638" t="str">
        <f t="shared" si="1833"/>
        <v>1h 30m</v>
      </c>
      <c r="G4638" t="str">
        <f t="shared" si="1834"/>
        <v>Standard Movie</v>
      </c>
      <c r="H4638">
        <v>29</v>
      </c>
      <c r="I4638" t="str">
        <f t="shared" si="1835"/>
        <v>Very Low</v>
      </c>
      <c r="J4638">
        <v>558</v>
      </c>
      <c r="K4638" t="str">
        <f t="shared" si="1836"/>
        <v>Very Low</v>
      </c>
      <c r="L4638" t="s">
        <v>8127</v>
      </c>
      <c r="M4638">
        <v>1000</v>
      </c>
      <c r="N4638" t="str">
        <f t="shared" si="1837"/>
        <v>Low</v>
      </c>
      <c r="O4638">
        <f t="shared" si="1856"/>
        <v>2319187</v>
      </c>
      <c r="P4638" t="str">
        <f t="shared" si="1838"/>
        <v>Flop</v>
      </c>
      <c r="Q4638" t="s">
        <v>1652</v>
      </c>
      <c r="R4638" t="str">
        <f t="shared" si="1839"/>
        <v>Comedy</v>
      </c>
      <c r="S4638">
        <f t="shared" si="1840"/>
        <v>2</v>
      </c>
      <c r="T4638" t="s">
        <v>1730</v>
      </c>
      <c r="U4638" t="s">
        <v>22002</v>
      </c>
      <c r="V4638">
        <v>443</v>
      </c>
      <c r="W4638" t="str">
        <f t="shared" si="1841"/>
        <v>Very Low</v>
      </c>
      <c r="X4638">
        <v>2504</v>
      </c>
      <c r="Y4638" t="str">
        <f t="shared" si="1842"/>
        <v>Low</v>
      </c>
      <c r="Z4638" t="s">
        <v>1749</v>
      </c>
      <c r="AA4638">
        <v>1</v>
      </c>
      <c r="AB4638" t="str">
        <f t="shared" si="1843"/>
        <v>Solo Star Poster</v>
      </c>
      <c r="AC4638" t="s">
        <v>22003</v>
      </c>
      <c r="AD4638" t="s">
        <v>22004</v>
      </c>
      <c r="AE4638">
        <v>4</v>
      </c>
      <c r="AF4638" t="str">
        <f t="shared" si="1844"/>
        <v>Very Low</v>
      </c>
      <c r="AG4638" t="s">
        <v>9</v>
      </c>
      <c r="AH4638" t="s">
        <v>10</v>
      </c>
      <c r="AI4638" t="str">
        <f t="shared" ref="AI4638:AI4639" si="1860">AI4637</f>
        <v>Not Rated</v>
      </c>
      <c r="AJ4638" t="str">
        <f t="shared" si="1845"/>
        <v>No Rating</v>
      </c>
      <c r="AK4638">
        <v>989000</v>
      </c>
      <c r="AL4638" t="str">
        <f t="shared" si="1846"/>
        <v>Low Budget</v>
      </c>
      <c r="AM4638">
        <v>2007</v>
      </c>
      <c r="AN4638">
        <f t="shared" si="1847"/>
        <v>18</v>
      </c>
      <c r="AO4638" t="str">
        <f t="shared" si="1848"/>
        <v>Old Classic</v>
      </c>
      <c r="AP4638">
        <v>569</v>
      </c>
      <c r="AQ4638" t="str">
        <f t="shared" si="1849"/>
        <v>Very Low</v>
      </c>
      <c r="AR4638">
        <v>4.8</v>
      </c>
      <c r="AS4638" t="str">
        <f t="shared" si="1850"/>
        <v>Poor</v>
      </c>
      <c r="AT4638">
        <f t="shared" si="1857"/>
        <v>2.35</v>
      </c>
      <c r="AU4638" t="str">
        <f t="shared" si="1851"/>
        <v>Cinematic Widescreen</v>
      </c>
      <c r="AV4638">
        <v>42</v>
      </c>
      <c r="AW4638" t="str">
        <f t="shared" si="1852"/>
        <v>Very Low</v>
      </c>
    </row>
    <row r="4639" spans="1:49" x14ac:dyDescent="0.3">
      <c r="A4639" t="s">
        <v>0</v>
      </c>
      <c r="B4639" t="s">
        <v>22005</v>
      </c>
      <c r="C4639">
        <v>9</v>
      </c>
      <c r="D4639" t="str">
        <f t="shared" si="1832"/>
        <v>Very Low</v>
      </c>
      <c r="E4639">
        <v>83</v>
      </c>
      <c r="F4639" t="str">
        <f t="shared" si="1833"/>
        <v>1h 23m</v>
      </c>
      <c r="G4639" t="str">
        <f t="shared" si="1834"/>
        <v>Featurette</v>
      </c>
      <c r="H4639">
        <v>0</v>
      </c>
      <c r="I4639" t="str">
        <f t="shared" si="1835"/>
        <v>Very Low</v>
      </c>
      <c r="J4639">
        <v>17</v>
      </c>
      <c r="K4639" t="str">
        <f t="shared" si="1836"/>
        <v>Very Low</v>
      </c>
      <c r="L4639" t="s">
        <v>22006</v>
      </c>
      <c r="M4639">
        <v>56</v>
      </c>
      <c r="N4639" t="str">
        <f t="shared" si="1837"/>
        <v>Low</v>
      </c>
      <c r="O4639">
        <f t="shared" si="1856"/>
        <v>2319187</v>
      </c>
      <c r="P4639" t="str">
        <f t="shared" si="1838"/>
        <v>Flop</v>
      </c>
      <c r="Q4639" t="s">
        <v>22007</v>
      </c>
      <c r="R4639" t="str">
        <f t="shared" si="1839"/>
        <v>Documentary</v>
      </c>
      <c r="S4639">
        <f t="shared" si="1840"/>
        <v>2</v>
      </c>
      <c r="T4639" t="s">
        <v>22008</v>
      </c>
      <c r="U4639" t="s">
        <v>22009</v>
      </c>
      <c r="V4639">
        <v>265</v>
      </c>
      <c r="W4639" t="str">
        <f t="shared" si="1841"/>
        <v>Very Low</v>
      </c>
      <c r="X4639">
        <v>104</v>
      </c>
      <c r="Y4639" t="str">
        <f t="shared" si="1842"/>
        <v>Very Low</v>
      </c>
      <c r="Z4639" t="s">
        <v>22010</v>
      </c>
      <c r="AA4639">
        <v>0</v>
      </c>
      <c r="AB4639" t="str">
        <f t="shared" si="1843"/>
        <v>Symbolic Poster</v>
      </c>
      <c r="AC4639" t="s">
        <v>22011</v>
      </c>
      <c r="AD4639" t="s">
        <v>22012</v>
      </c>
      <c r="AE4639">
        <v>3</v>
      </c>
      <c r="AF4639" t="str">
        <f t="shared" si="1844"/>
        <v>Very Low</v>
      </c>
      <c r="AG4639" t="s">
        <v>9</v>
      </c>
      <c r="AH4639" t="s">
        <v>10</v>
      </c>
      <c r="AI4639" t="str">
        <f t="shared" si="1860"/>
        <v>Not Rated</v>
      </c>
      <c r="AJ4639" t="str">
        <f t="shared" si="1845"/>
        <v>No Rating</v>
      </c>
      <c r="AK4639">
        <v>913000</v>
      </c>
      <c r="AL4639" t="str">
        <f t="shared" si="1846"/>
        <v>Low Budget</v>
      </c>
      <c r="AM4639">
        <v>2014</v>
      </c>
      <c r="AN4639">
        <f t="shared" si="1847"/>
        <v>11</v>
      </c>
      <c r="AO4639" t="str">
        <f t="shared" si="1848"/>
        <v>Modern Classic</v>
      </c>
      <c r="AP4639">
        <v>28</v>
      </c>
      <c r="AQ4639" t="str">
        <f t="shared" si="1849"/>
        <v>Very Low</v>
      </c>
      <c r="AR4639">
        <v>7.1</v>
      </c>
      <c r="AS4639" t="str">
        <f t="shared" si="1850"/>
        <v>Good</v>
      </c>
      <c r="AT4639">
        <f t="shared" si="1857"/>
        <v>2.35</v>
      </c>
      <c r="AU4639" t="str">
        <f t="shared" si="1851"/>
        <v>Cinematic Widescreen</v>
      </c>
      <c r="AV4639">
        <v>489</v>
      </c>
      <c r="AW4639" t="str">
        <f t="shared" si="1852"/>
        <v>Very Low</v>
      </c>
    </row>
    <row r="4640" spans="1:49" x14ac:dyDescent="0.3">
      <c r="A4640" t="s">
        <v>718</v>
      </c>
      <c r="B4640" t="s">
        <v>20197</v>
      </c>
      <c r="C4640">
        <v>134</v>
      </c>
      <c r="D4640" t="str">
        <f t="shared" si="1832"/>
        <v>Low</v>
      </c>
      <c r="E4640">
        <v>108</v>
      </c>
      <c r="F4640" t="str">
        <f t="shared" si="1833"/>
        <v>1h 48m</v>
      </c>
      <c r="G4640" t="str">
        <f t="shared" si="1834"/>
        <v>Standard Movie</v>
      </c>
      <c r="H4640">
        <v>603</v>
      </c>
      <c r="I4640" t="str">
        <f t="shared" si="1835"/>
        <v>Very Low</v>
      </c>
      <c r="J4640">
        <v>279</v>
      </c>
      <c r="K4640" t="str">
        <f t="shared" si="1836"/>
        <v>Very Low</v>
      </c>
      <c r="L4640" t="s">
        <v>12496</v>
      </c>
      <c r="M4640">
        <v>10000</v>
      </c>
      <c r="N4640" t="str">
        <f t="shared" si="1837"/>
        <v>Low</v>
      </c>
      <c r="O4640">
        <v>9600000</v>
      </c>
      <c r="P4640" t="str">
        <f t="shared" si="1838"/>
        <v>Flop</v>
      </c>
      <c r="Q4640" t="s">
        <v>4795</v>
      </c>
      <c r="R4640" t="str">
        <f t="shared" si="1839"/>
        <v>Crime</v>
      </c>
      <c r="S4640">
        <f t="shared" si="1840"/>
        <v>3</v>
      </c>
      <c r="T4640" t="s">
        <v>90</v>
      </c>
      <c r="U4640" t="s">
        <v>22013</v>
      </c>
      <c r="V4640">
        <v>100890</v>
      </c>
      <c r="W4640" t="str">
        <f t="shared" si="1841"/>
        <v>Medium</v>
      </c>
      <c r="X4640">
        <v>11094</v>
      </c>
      <c r="Y4640" t="str">
        <f t="shared" si="1842"/>
        <v>Medium</v>
      </c>
      <c r="Z4640" t="s">
        <v>5776</v>
      </c>
      <c r="AA4640">
        <v>2</v>
      </c>
      <c r="AB4640" t="str">
        <f t="shared" si="1843"/>
        <v>Duo/Trio Poster</v>
      </c>
      <c r="AC4640" t="s">
        <v>22014</v>
      </c>
      <c r="AD4640" t="s">
        <v>22015</v>
      </c>
      <c r="AE4640">
        <v>281</v>
      </c>
      <c r="AF4640" t="str">
        <f t="shared" si="1844"/>
        <v>Very Low</v>
      </c>
      <c r="AG4640" t="s">
        <v>9</v>
      </c>
      <c r="AH4640" t="s">
        <v>10</v>
      </c>
      <c r="AI4640" t="s">
        <v>4801</v>
      </c>
      <c r="AJ4640" t="str">
        <f t="shared" si="1845"/>
        <v>No Rating</v>
      </c>
      <c r="AK4640">
        <v>910000</v>
      </c>
      <c r="AL4640" t="str">
        <f t="shared" si="1846"/>
        <v>Low Budget</v>
      </c>
      <c r="AM4640">
        <v>1954</v>
      </c>
      <c r="AN4640">
        <f t="shared" si="1847"/>
        <v>71</v>
      </c>
      <c r="AO4640" t="str">
        <f t="shared" si="1848"/>
        <v>Old Classic</v>
      </c>
      <c r="AP4640">
        <v>416</v>
      </c>
      <c r="AQ4640" t="str">
        <f t="shared" si="1849"/>
        <v>Very Low</v>
      </c>
      <c r="AR4640">
        <v>8.1999999999999993</v>
      </c>
      <c r="AS4640" t="str">
        <f t="shared" si="1850"/>
        <v>Excellent</v>
      </c>
      <c r="AT4640">
        <v>1.85</v>
      </c>
      <c r="AU4640" t="str">
        <f t="shared" si="1851"/>
        <v>HDTV / Widescreen</v>
      </c>
      <c r="AV4640">
        <v>0</v>
      </c>
      <c r="AW4640" t="str">
        <f t="shared" si="1852"/>
        <v>Very Low</v>
      </c>
    </row>
    <row r="4641" spans="1:49" x14ac:dyDescent="0.3">
      <c r="A4641" t="s">
        <v>0</v>
      </c>
      <c r="B4641" t="s">
        <v>22016</v>
      </c>
      <c r="C4641">
        <v>18</v>
      </c>
      <c r="D4641" t="str">
        <f t="shared" si="1832"/>
        <v>Very Low</v>
      </c>
      <c r="E4641">
        <v>100</v>
      </c>
      <c r="F4641" t="str">
        <f t="shared" si="1833"/>
        <v>1h 40m</v>
      </c>
      <c r="G4641" t="str">
        <f t="shared" si="1834"/>
        <v>Standard Movie</v>
      </c>
      <c r="H4641">
        <v>28</v>
      </c>
      <c r="I4641" t="str">
        <f t="shared" si="1835"/>
        <v>Very Low</v>
      </c>
      <c r="J4641">
        <v>501</v>
      </c>
      <c r="K4641" t="str">
        <f t="shared" si="1836"/>
        <v>Very Low</v>
      </c>
      <c r="L4641" t="s">
        <v>10945</v>
      </c>
      <c r="M4641">
        <v>945</v>
      </c>
      <c r="N4641" t="str">
        <f t="shared" si="1837"/>
        <v>Low</v>
      </c>
      <c r="O4641">
        <v>20186</v>
      </c>
      <c r="P4641" t="str">
        <f t="shared" si="1838"/>
        <v>Flop</v>
      </c>
      <c r="Q4641" t="s">
        <v>1642</v>
      </c>
      <c r="R4641" t="str">
        <f t="shared" si="1839"/>
        <v>Comedy</v>
      </c>
      <c r="S4641">
        <f t="shared" si="1840"/>
        <v>1</v>
      </c>
      <c r="T4641" t="s">
        <v>12559</v>
      </c>
      <c r="U4641" t="s">
        <v>22017</v>
      </c>
      <c r="V4641">
        <v>6025</v>
      </c>
      <c r="W4641" t="str">
        <f t="shared" si="1841"/>
        <v>Very Low</v>
      </c>
      <c r="X4641">
        <v>2924</v>
      </c>
      <c r="Y4641" t="str">
        <f t="shared" si="1842"/>
        <v>Low</v>
      </c>
      <c r="Z4641" t="s">
        <v>6959</v>
      </c>
      <c r="AA4641">
        <v>8</v>
      </c>
      <c r="AB4641" t="str">
        <f t="shared" si="1843"/>
        <v>Ensemble Poster</v>
      </c>
      <c r="AC4641" t="s">
        <v>22018</v>
      </c>
      <c r="AD4641" t="s">
        <v>22019</v>
      </c>
      <c r="AE4641">
        <v>15</v>
      </c>
      <c r="AF4641" t="str">
        <f t="shared" si="1844"/>
        <v>Very Low</v>
      </c>
      <c r="AG4641" t="s">
        <v>9</v>
      </c>
      <c r="AH4641" t="s">
        <v>10</v>
      </c>
      <c r="AI4641" t="s">
        <v>556</v>
      </c>
      <c r="AJ4641" t="str">
        <f t="shared" si="1845"/>
        <v>Adult</v>
      </c>
      <c r="AK4641">
        <v>930000</v>
      </c>
      <c r="AL4641" t="str">
        <f t="shared" si="1846"/>
        <v>Low Budget</v>
      </c>
      <c r="AM4641">
        <v>2011</v>
      </c>
      <c r="AN4641">
        <f t="shared" si="1847"/>
        <v>14</v>
      </c>
      <c r="AO4641" t="str">
        <f t="shared" si="1848"/>
        <v>Modern Classic</v>
      </c>
      <c r="AP4641">
        <v>756</v>
      </c>
      <c r="AQ4641" t="str">
        <f t="shared" si="1849"/>
        <v>Very Low</v>
      </c>
      <c r="AR4641">
        <v>5.7</v>
      </c>
      <c r="AS4641" t="str">
        <f t="shared" si="1850"/>
        <v>Below Average</v>
      </c>
      <c r="AT4641">
        <v>2.35</v>
      </c>
      <c r="AU4641" t="str">
        <f t="shared" si="1851"/>
        <v>Cinematic Widescreen</v>
      </c>
      <c r="AV4641">
        <v>995</v>
      </c>
      <c r="AW4641" t="str">
        <f t="shared" si="1852"/>
        <v>Very Low</v>
      </c>
    </row>
    <row r="4642" spans="1:49" x14ac:dyDescent="0.3">
      <c r="A4642" t="s">
        <v>0</v>
      </c>
      <c r="B4642" t="s">
        <v>22020</v>
      </c>
      <c r="C4642">
        <v>233</v>
      </c>
      <c r="D4642" t="str">
        <f t="shared" si="1832"/>
        <v>Medium</v>
      </c>
      <c r="E4642">
        <v>113</v>
      </c>
      <c r="F4642" t="str">
        <f t="shared" si="1833"/>
        <v>1h 53m</v>
      </c>
      <c r="G4642" t="str">
        <f t="shared" si="1834"/>
        <v>Standard Movie</v>
      </c>
      <c r="H4642">
        <v>163</v>
      </c>
      <c r="I4642" t="str">
        <f t="shared" si="1835"/>
        <v>Very Low</v>
      </c>
      <c r="J4642">
        <v>27</v>
      </c>
      <c r="K4642" t="str">
        <f t="shared" si="1836"/>
        <v>Very Low</v>
      </c>
      <c r="L4642" t="s">
        <v>22021</v>
      </c>
      <c r="M4642">
        <v>131</v>
      </c>
      <c r="N4642" t="str">
        <f t="shared" si="1837"/>
        <v>Low</v>
      </c>
      <c r="O4642">
        <v>1185783</v>
      </c>
      <c r="P4642" t="str">
        <f t="shared" si="1838"/>
        <v>Flop</v>
      </c>
      <c r="Q4642" t="s">
        <v>3380</v>
      </c>
      <c r="R4642" t="str">
        <f t="shared" si="1839"/>
        <v>Drama</v>
      </c>
      <c r="S4642">
        <f t="shared" si="1840"/>
        <v>1</v>
      </c>
      <c r="T4642" t="s">
        <v>22022</v>
      </c>
      <c r="U4642" t="s">
        <v>22023</v>
      </c>
      <c r="V4642">
        <v>44763</v>
      </c>
      <c r="W4642" t="str">
        <f t="shared" si="1841"/>
        <v>Low</v>
      </c>
      <c r="X4642">
        <v>264</v>
      </c>
      <c r="Y4642" t="str">
        <f t="shared" si="1842"/>
        <v>Very Low</v>
      </c>
      <c r="Z4642" t="s">
        <v>22024</v>
      </c>
      <c r="AA4642">
        <v>0</v>
      </c>
      <c r="AB4642" t="str">
        <f t="shared" si="1843"/>
        <v>Symbolic Poster</v>
      </c>
      <c r="AC4642" t="s">
        <v>22025</v>
      </c>
      <c r="AD4642" t="s">
        <v>22026</v>
      </c>
      <c r="AE4642">
        <v>172</v>
      </c>
      <c r="AF4642" t="str">
        <f t="shared" si="1844"/>
        <v>Very Low</v>
      </c>
      <c r="AG4642" t="s">
        <v>22027</v>
      </c>
      <c r="AH4642" t="s">
        <v>8790</v>
      </c>
      <c r="AI4642" t="s">
        <v>4801</v>
      </c>
      <c r="AJ4642" t="str">
        <f t="shared" si="1845"/>
        <v>No Rating</v>
      </c>
      <c r="AK4642">
        <v>590000</v>
      </c>
      <c r="AL4642" t="str">
        <f t="shared" si="1846"/>
        <v>Low Budget</v>
      </c>
      <c r="AM4642">
        <v>2007</v>
      </c>
      <c r="AN4642">
        <f t="shared" si="1847"/>
        <v>18</v>
      </c>
      <c r="AO4642" t="str">
        <f t="shared" si="1848"/>
        <v>Old Classic</v>
      </c>
      <c r="AP4642">
        <v>60</v>
      </c>
      <c r="AQ4642" t="str">
        <f t="shared" si="1849"/>
        <v>Very Low</v>
      </c>
      <c r="AR4642">
        <v>7.9</v>
      </c>
      <c r="AS4642" t="str">
        <f t="shared" si="1850"/>
        <v>Good</v>
      </c>
      <c r="AT4642">
        <v>1.85</v>
      </c>
      <c r="AU4642" t="str">
        <f t="shared" si="1851"/>
        <v>HDTV / Widescreen</v>
      </c>
      <c r="AV4642">
        <v>14000</v>
      </c>
      <c r="AW4642" t="str">
        <f t="shared" si="1852"/>
        <v>Medium</v>
      </c>
    </row>
    <row r="4643" spans="1:49" x14ac:dyDescent="0.3">
      <c r="A4643" t="s">
        <v>0</v>
      </c>
      <c r="B4643" t="s">
        <v>22028</v>
      </c>
      <c r="C4643">
        <v>10</v>
      </c>
      <c r="D4643" t="str">
        <f t="shared" si="1832"/>
        <v>Very Low</v>
      </c>
      <c r="E4643">
        <v>97</v>
      </c>
      <c r="F4643" t="str">
        <f t="shared" si="1833"/>
        <v>1h 37m</v>
      </c>
      <c r="G4643" t="str">
        <f t="shared" si="1834"/>
        <v>Standard Movie</v>
      </c>
      <c r="H4643">
        <v>171</v>
      </c>
      <c r="I4643" t="str">
        <f t="shared" si="1835"/>
        <v>Very Low</v>
      </c>
      <c r="J4643">
        <v>76</v>
      </c>
      <c r="K4643" t="str">
        <f t="shared" si="1836"/>
        <v>Very Low</v>
      </c>
      <c r="L4643" t="s">
        <v>22028</v>
      </c>
      <c r="M4643">
        <v>1000</v>
      </c>
      <c r="N4643" t="str">
        <f t="shared" si="1837"/>
        <v>Low</v>
      </c>
      <c r="O4643">
        <f>O4642</f>
        <v>1185783</v>
      </c>
      <c r="P4643" t="str">
        <f t="shared" si="1838"/>
        <v>Flop</v>
      </c>
      <c r="Q4643" t="s">
        <v>6374</v>
      </c>
      <c r="R4643" t="str">
        <f t="shared" si="1839"/>
        <v>Horror</v>
      </c>
      <c r="S4643">
        <f t="shared" si="1840"/>
        <v>1</v>
      </c>
      <c r="T4643" t="s">
        <v>6259</v>
      </c>
      <c r="U4643" t="s">
        <v>22029</v>
      </c>
      <c r="V4643">
        <v>139</v>
      </c>
      <c r="W4643" t="str">
        <f t="shared" si="1841"/>
        <v>Very Low</v>
      </c>
      <c r="X4643">
        <v>1343</v>
      </c>
      <c r="Y4643" t="str">
        <f t="shared" si="1842"/>
        <v>Low</v>
      </c>
      <c r="Z4643" t="s">
        <v>10868</v>
      </c>
      <c r="AA4643">
        <v>0</v>
      </c>
      <c r="AB4643" t="str">
        <f t="shared" si="1843"/>
        <v>Symbolic Poster</v>
      </c>
      <c r="AC4643" t="s">
        <v>22030</v>
      </c>
      <c r="AD4643" t="s">
        <v>22031</v>
      </c>
      <c r="AE4643">
        <v>3</v>
      </c>
      <c r="AF4643" t="str">
        <f t="shared" si="1844"/>
        <v>Very Low</v>
      </c>
      <c r="AG4643" t="s">
        <v>9</v>
      </c>
      <c r="AH4643" t="s">
        <v>10</v>
      </c>
      <c r="AI4643" t="str">
        <f>AI4642</f>
        <v>Not Rated</v>
      </c>
      <c r="AJ4643" t="str">
        <f t="shared" si="1845"/>
        <v>No Rating</v>
      </c>
      <c r="AK4643">
        <v>3000000</v>
      </c>
      <c r="AL4643" t="str">
        <f t="shared" si="1846"/>
        <v>Low Budget</v>
      </c>
      <c r="AM4643">
        <v>2015</v>
      </c>
      <c r="AN4643">
        <f t="shared" si="1847"/>
        <v>10</v>
      </c>
      <c r="AO4643" t="str">
        <f t="shared" si="1848"/>
        <v>Modern Classic</v>
      </c>
      <c r="AP4643">
        <v>171</v>
      </c>
      <c r="AQ4643" t="str">
        <f t="shared" si="1849"/>
        <v>Very Low</v>
      </c>
      <c r="AR4643">
        <v>7.3</v>
      </c>
      <c r="AS4643" t="str">
        <f t="shared" si="1850"/>
        <v>Good</v>
      </c>
      <c r="AT4643">
        <f>AT4642</f>
        <v>1.85</v>
      </c>
      <c r="AU4643" t="str">
        <f t="shared" si="1851"/>
        <v>HDTV / Widescreen</v>
      </c>
      <c r="AV4643">
        <v>52</v>
      </c>
      <c r="AW4643" t="str">
        <f t="shared" si="1852"/>
        <v>Very Low</v>
      </c>
    </row>
    <row r="4644" spans="1:49" x14ac:dyDescent="0.3">
      <c r="A4644" t="s">
        <v>0</v>
      </c>
      <c r="B4644" t="s">
        <v>3512</v>
      </c>
      <c r="C4644">
        <v>231</v>
      </c>
      <c r="D4644" t="str">
        <f t="shared" si="1832"/>
        <v>Medium</v>
      </c>
      <c r="E4644">
        <v>104</v>
      </c>
      <c r="F4644" t="str">
        <f t="shared" si="1833"/>
        <v>1h 44m</v>
      </c>
      <c r="G4644" t="str">
        <f t="shared" si="1834"/>
        <v>Standard Movie</v>
      </c>
      <c r="H4644">
        <v>171</v>
      </c>
      <c r="I4644" t="str">
        <f t="shared" si="1835"/>
        <v>Very Low</v>
      </c>
      <c r="J4644">
        <v>0</v>
      </c>
      <c r="K4644" t="str">
        <f t="shared" si="1836"/>
        <v>Very Low</v>
      </c>
      <c r="L4644" t="s">
        <v>22032</v>
      </c>
      <c r="M4644">
        <v>109</v>
      </c>
      <c r="N4644" t="str">
        <f t="shared" si="1837"/>
        <v>Low</v>
      </c>
      <c r="O4644">
        <v>1007962</v>
      </c>
      <c r="P4644" t="str">
        <f t="shared" si="1838"/>
        <v>Flop</v>
      </c>
      <c r="Q4644" t="s">
        <v>2096</v>
      </c>
      <c r="R4644" t="str">
        <f t="shared" si="1839"/>
        <v>Crime</v>
      </c>
      <c r="S4644">
        <f t="shared" si="1840"/>
        <v>3</v>
      </c>
      <c r="T4644" t="s">
        <v>22033</v>
      </c>
      <c r="U4644" t="s">
        <v>22034</v>
      </c>
      <c r="V4644">
        <v>131969</v>
      </c>
      <c r="W4644" t="str">
        <f t="shared" si="1841"/>
        <v>Medium</v>
      </c>
      <c r="X4644">
        <v>117</v>
      </c>
      <c r="Y4644" t="str">
        <f t="shared" si="1842"/>
        <v>Very Low</v>
      </c>
      <c r="Z4644" t="s">
        <v>22035</v>
      </c>
      <c r="AA4644">
        <v>0</v>
      </c>
      <c r="AB4644" t="str">
        <f t="shared" si="1843"/>
        <v>Symbolic Poster</v>
      </c>
      <c r="AC4644" t="s">
        <v>22036</v>
      </c>
      <c r="AD4644" t="s">
        <v>22037</v>
      </c>
      <c r="AE4644">
        <v>651</v>
      </c>
      <c r="AF4644" t="str">
        <f t="shared" si="1844"/>
        <v>Low</v>
      </c>
      <c r="AG4644" t="s">
        <v>9</v>
      </c>
      <c r="AH4644" t="s">
        <v>10</v>
      </c>
      <c r="AI4644" t="s">
        <v>556</v>
      </c>
      <c r="AJ4644" t="str">
        <f t="shared" si="1845"/>
        <v>Adult</v>
      </c>
      <c r="AK4644">
        <v>950000</v>
      </c>
      <c r="AL4644" t="str">
        <f t="shared" si="1846"/>
        <v>Low Budget</v>
      </c>
      <c r="AM4644">
        <v>2005</v>
      </c>
      <c r="AN4644">
        <f t="shared" si="1847"/>
        <v>20</v>
      </c>
      <c r="AO4644" t="str">
        <f t="shared" si="1848"/>
        <v>Old Classic</v>
      </c>
      <c r="AP4644">
        <v>8</v>
      </c>
      <c r="AQ4644" t="str">
        <f t="shared" si="1849"/>
        <v>Very Low</v>
      </c>
      <c r="AR4644">
        <v>7.1</v>
      </c>
      <c r="AS4644" t="str">
        <f t="shared" si="1850"/>
        <v>Good</v>
      </c>
      <c r="AT4644">
        <v>2.35</v>
      </c>
      <c r="AU4644" t="str">
        <f t="shared" si="1851"/>
        <v>Cinematic Widescreen</v>
      </c>
      <c r="AV4644">
        <v>12000</v>
      </c>
      <c r="AW4644" t="str">
        <f t="shared" si="1852"/>
        <v>Medium</v>
      </c>
    </row>
    <row r="4645" spans="1:49" x14ac:dyDescent="0.3">
      <c r="A4645" t="s">
        <v>0</v>
      </c>
      <c r="B4645" t="s">
        <v>21282</v>
      </c>
      <c r="C4645">
        <v>65</v>
      </c>
      <c r="D4645" t="str">
        <f t="shared" si="1832"/>
        <v>Low</v>
      </c>
      <c r="E4645">
        <v>91</v>
      </c>
      <c r="F4645" t="str">
        <f t="shared" si="1833"/>
        <v>1h 31m</v>
      </c>
      <c r="G4645" t="str">
        <f t="shared" si="1834"/>
        <v>Standard Movie</v>
      </c>
      <c r="H4645">
        <v>91</v>
      </c>
      <c r="I4645" t="str">
        <f t="shared" si="1835"/>
        <v>Very Low</v>
      </c>
      <c r="J4645">
        <v>659</v>
      </c>
      <c r="K4645" t="str">
        <f t="shared" si="1836"/>
        <v>Very Low</v>
      </c>
      <c r="L4645" t="s">
        <v>7865</v>
      </c>
      <c r="M4645">
        <v>982</v>
      </c>
      <c r="N4645" t="str">
        <f t="shared" si="1837"/>
        <v>Low</v>
      </c>
      <c r="O4645">
        <v>381186</v>
      </c>
      <c r="P4645" t="str">
        <f t="shared" si="1838"/>
        <v>Flop</v>
      </c>
      <c r="Q4645" t="s">
        <v>4046</v>
      </c>
      <c r="R4645" t="str">
        <f t="shared" si="1839"/>
        <v>Drama</v>
      </c>
      <c r="S4645">
        <f t="shared" si="1840"/>
        <v>2</v>
      </c>
      <c r="T4645" t="s">
        <v>2572</v>
      </c>
      <c r="U4645" t="s">
        <v>22038</v>
      </c>
      <c r="V4645">
        <v>13485</v>
      </c>
      <c r="W4645" t="str">
        <f t="shared" si="1841"/>
        <v>Low</v>
      </c>
      <c r="X4645">
        <v>3299</v>
      </c>
      <c r="Y4645" t="str">
        <f t="shared" si="1842"/>
        <v>Low</v>
      </c>
      <c r="Z4645" t="s">
        <v>17324</v>
      </c>
      <c r="AA4645">
        <v>0</v>
      </c>
      <c r="AB4645" t="str">
        <f t="shared" si="1843"/>
        <v>Symbolic Poster</v>
      </c>
      <c r="AC4645" t="s">
        <v>22039</v>
      </c>
      <c r="AD4645" t="s">
        <v>22040</v>
      </c>
      <c r="AE4645">
        <v>90</v>
      </c>
      <c r="AF4645" t="str">
        <f t="shared" si="1844"/>
        <v>Very Low</v>
      </c>
      <c r="AG4645" t="s">
        <v>9</v>
      </c>
      <c r="AH4645" t="s">
        <v>10</v>
      </c>
      <c r="AI4645" t="s">
        <v>556</v>
      </c>
      <c r="AJ4645" t="str">
        <f t="shared" si="1845"/>
        <v>Adult</v>
      </c>
      <c r="AK4645">
        <v>900000</v>
      </c>
      <c r="AL4645" t="str">
        <f t="shared" si="1846"/>
        <v>Low Budget</v>
      </c>
      <c r="AM4645">
        <v>2005</v>
      </c>
      <c r="AN4645">
        <f t="shared" si="1847"/>
        <v>20</v>
      </c>
      <c r="AO4645" t="str">
        <f t="shared" si="1848"/>
        <v>Old Classic</v>
      </c>
      <c r="AP4645">
        <v>796</v>
      </c>
      <c r="AQ4645" t="str">
        <f t="shared" si="1849"/>
        <v>Very Low</v>
      </c>
      <c r="AR4645">
        <v>6.4</v>
      </c>
      <c r="AS4645" t="str">
        <f t="shared" si="1850"/>
        <v>Average</v>
      </c>
      <c r="AT4645">
        <v>2.35</v>
      </c>
      <c r="AU4645" t="str">
        <f t="shared" si="1851"/>
        <v>Cinematic Widescreen</v>
      </c>
      <c r="AV4645">
        <v>698</v>
      </c>
      <c r="AW4645" t="str">
        <f t="shared" si="1852"/>
        <v>Very Low</v>
      </c>
    </row>
    <row r="4646" spans="1:49" x14ac:dyDescent="0.3">
      <c r="A4646" t="s">
        <v>0</v>
      </c>
      <c r="B4646" t="s">
        <v>22041</v>
      </c>
      <c r="C4646">
        <v>76</v>
      </c>
      <c r="D4646" t="str">
        <f t="shared" si="1832"/>
        <v>Low</v>
      </c>
      <c r="E4646">
        <v>107</v>
      </c>
      <c r="F4646" t="str">
        <f t="shared" si="1833"/>
        <v>1h 47m</v>
      </c>
      <c r="G4646" t="str">
        <f t="shared" si="1834"/>
        <v>Standard Movie</v>
      </c>
      <c r="H4646">
        <v>32</v>
      </c>
      <c r="I4646" t="str">
        <f t="shared" si="1835"/>
        <v>Very Low</v>
      </c>
      <c r="J4646">
        <v>127</v>
      </c>
      <c r="K4646" t="str">
        <f t="shared" si="1836"/>
        <v>Very Low</v>
      </c>
      <c r="L4646" t="s">
        <v>22042</v>
      </c>
      <c r="M4646">
        <v>144</v>
      </c>
      <c r="N4646" t="str">
        <f t="shared" si="1837"/>
        <v>Low</v>
      </c>
      <c r="O4646">
        <v>439958</v>
      </c>
      <c r="P4646" t="str">
        <f t="shared" si="1838"/>
        <v>Flop</v>
      </c>
      <c r="Q4646" t="s">
        <v>3380</v>
      </c>
      <c r="R4646" t="str">
        <f t="shared" si="1839"/>
        <v>Drama</v>
      </c>
      <c r="S4646">
        <f t="shared" si="1840"/>
        <v>1</v>
      </c>
      <c r="T4646" t="s">
        <v>22043</v>
      </c>
      <c r="U4646" t="s">
        <v>22044</v>
      </c>
      <c r="V4646">
        <v>6277</v>
      </c>
      <c r="W4646" t="str">
        <f t="shared" si="1841"/>
        <v>Very Low</v>
      </c>
      <c r="X4646">
        <v>509</v>
      </c>
      <c r="Y4646" t="str">
        <f t="shared" si="1842"/>
        <v>Very Low</v>
      </c>
      <c r="Z4646" t="s">
        <v>22045</v>
      </c>
      <c r="AA4646">
        <v>1</v>
      </c>
      <c r="AB4646" t="str">
        <f t="shared" si="1843"/>
        <v>Solo Star Poster</v>
      </c>
      <c r="AC4646" t="s">
        <v>22046</v>
      </c>
      <c r="AD4646" t="s">
        <v>22047</v>
      </c>
      <c r="AE4646">
        <v>43</v>
      </c>
      <c r="AF4646" t="str">
        <f t="shared" si="1844"/>
        <v>Very Low</v>
      </c>
      <c r="AG4646" t="s">
        <v>22048</v>
      </c>
      <c r="AH4646" t="s">
        <v>1436</v>
      </c>
      <c r="AI4646" t="s">
        <v>556</v>
      </c>
      <c r="AJ4646" t="str">
        <f t="shared" si="1845"/>
        <v>Adult</v>
      </c>
      <c r="AK4646">
        <f>AK4645</f>
        <v>900000</v>
      </c>
      <c r="AL4646" t="str">
        <f t="shared" si="1846"/>
        <v>Low Budget</v>
      </c>
      <c r="AM4646">
        <v>2011</v>
      </c>
      <c r="AN4646">
        <f t="shared" si="1847"/>
        <v>14</v>
      </c>
      <c r="AO4646" t="str">
        <f t="shared" si="1848"/>
        <v>Modern Classic</v>
      </c>
      <c r="AP4646">
        <v>127</v>
      </c>
      <c r="AQ4646" t="str">
        <f t="shared" si="1849"/>
        <v>Very Low</v>
      </c>
      <c r="AR4646">
        <v>5.9</v>
      </c>
      <c r="AS4646" t="str">
        <f t="shared" si="1850"/>
        <v>Below Average</v>
      </c>
      <c r="AT4646">
        <v>2.35</v>
      </c>
      <c r="AU4646" t="str">
        <f t="shared" si="1851"/>
        <v>Cinematic Widescreen</v>
      </c>
      <c r="AV4646">
        <v>0</v>
      </c>
      <c r="AW4646" t="str">
        <f t="shared" si="1852"/>
        <v>Very Low</v>
      </c>
    </row>
    <row r="4647" spans="1:49" x14ac:dyDescent="0.3">
      <c r="A4647" t="s">
        <v>0</v>
      </c>
      <c r="B4647" t="s">
        <v>7071</v>
      </c>
      <c r="C4647">
        <v>327</v>
      </c>
      <c r="D4647" t="str">
        <f t="shared" si="1832"/>
        <v>Medium</v>
      </c>
      <c r="E4647">
        <v>85</v>
      </c>
      <c r="F4647" t="str">
        <f t="shared" si="1833"/>
        <v>1h 25m</v>
      </c>
      <c r="G4647" t="str">
        <f t="shared" si="1834"/>
        <v>Featurette</v>
      </c>
      <c r="H4647">
        <v>0</v>
      </c>
      <c r="I4647" t="str">
        <f t="shared" si="1835"/>
        <v>Very Low</v>
      </c>
      <c r="J4647">
        <v>88</v>
      </c>
      <c r="K4647" t="str">
        <f t="shared" si="1836"/>
        <v>Very Low</v>
      </c>
      <c r="L4647" t="s">
        <v>11192</v>
      </c>
      <c r="M4647">
        <v>282</v>
      </c>
      <c r="N4647" t="str">
        <f t="shared" si="1837"/>
        <v>Low</v>
      </c>
      <c r="O4647">
        <v>16097842</v>
      </c>
      <c r="P4647" t="str">
        <f t="shared" si="1838"/>
        <v>Average</v>
      </c>
      <c r="Q4647" t="s">
        <v>6297</v>
      </c>
      <c r="R4647" t="str">
        <f t="shared" si="1839"/>
        <v>Biography</v>
      </c>
      <c r="S4647">
        <f t="shared" si="1840"/>
        <v>3</v>
      </c>
      <c r="T4647" t="s">
        <v>22049</v>
      </c>
      <c r="U4647" t="s">
        <v>22050</v>
      </c>
      <c r="V4647">
        <v>53919</v>
      </c>
      <c r="W4647" t="str">
        <f t="shared" si="1841"/>
        <v>Medium</v>
      </c>
      <c r="X4647">
        <v>687</v>
      </c>
      <c r="Y4647" t="str">
        <f t="shared" si="1842"/>
        <v>Very Low</v>
      </c>
      <c r="Z4647" t="s">
        <v>22051</v>
      </c>
      <c r="AA4647">
        <v>0</v>
      </c>
      <c r="AB4647" t="str">
        <f t="shared" si="1843"/>
        <v>Symbolic Poster</v>
      </c>
      <c r="AC4647" t="s">
        <v>22052</v>
      </c>
      <c r="AD4647" t="s">
        <v>22053</v>
      </c>
      <c r="AE4647">
        <v>168</v>
      </c>
      <c r="AF4647" t="str">
        <f t="shared" si="1844"/>
        <v>Very Low</v>
      </c>
      <c r="AG4647" t="s">
        <v>9</v>
      </c>
      <c r="AH4647" t="s">
        <v>10</v>
      </c>
      <c r="AI4647" t="s">
        <v>556</v>
      </c>
      <c r="AJ4647" t="str">
        <f t="shared" si="1845"/>
        <v>Adult</v>
      </c>
      <c r="AK4647">
        <v>900000</v>
      </c>
      <c r="AL4647" t="str">
        <f t="shared" si="1846"/>
        <v>Low Budget</v>
      </c>
      <c r="AM4647">
        <v>2013</v>
      </c>
      <c r="AN4647">
        <f t="shared" si="1847"/>
        <v>12</v>
      </c>
      <c r="AO4647" t="str">
        <f t="shared" si="1848"/>
        <v>Modern Classic</v>
      </c>
      <c r="AP4647">
        <v>270</v>
      </c>
      <c r="AQ4647" t="str">
        <f t="shared" si="1849"/>
        <v>Very Low</v>
      </c>
      <c r="AR4647">
        <v>7.5</v>
      </c>
      <c r="AS4647" t="str">
        <f t="shared" si="1850"/>
        <v>Good</v>
      </c>
      <c r="AT4647">
        <v>1.85</v>
      </c>
      <c r="AU4647" t="str">
        <f t="shared" si="1851"/>
        <v>HDTV / Widescreen</v>
      </c>
      <c r="AV4647">
        <v>17000</v>
      </c>
      <c r="AW4647" t="str">
        <f t="shared" si="1852"/>
        <v>Medium</v>
      </c>
    </row>
    <row r="4648" spans="1:49" x14ac:dyDescent="0.3">
      <c r="A4648" t="s">
        <v>0</v>
      </c>
      <c r="B4648" t="s">
        <v>22054</v>
      </c>
      <c r="C4648">
        <v>62</v>
      </c>
      <c r="D4648" t="str">
        <f t="shared" si="1832"/>
        <v>Low</v>
      </c>
      <c r="E4648">
        <v>101</v>
      </c>
      <c r="F4648" t="str">
        <f t="shared" si="1833"/>
        <v>1h 41m</v>
      </c>
      <c r="G4648" t="str">
        <f t="shared" si="1834"/>
        <v>Standard Movie</v>
      </c>
      <c r="H4648">
        <v>6</v>
      </c>
      <c r="I4648" t="str">
        <f t="shared" si="1835"/>
        <v>Very Low</v>
      </c>
      <c r="J4648">
        <v>727</v>
      </c>
      <c r="K4648" t="str">
        <f t="shared" si="1836"/>
        <v>Very Low</v>
      </c>
      <c r="L4648" t="s">
        <v>2268</v>
      </c>
      <c r="M4648">
        <v>975</v>
      </c>
      <c r="N4648" t="str">
        <f t="shared" si="1837"/>
        <v>Low</v>
      </c>
      <c r="O4648">
        <v>6643</v>
      </c>
      <c r="P4648" t="str">
        <f t="shared" si="1838"/>
        <v>Flop</v>
      </c>
      <c r="Q4648" t="s">
        <v>22055</v>
      </c>
      <c r="R4648" t="str">
        <f t="shared" si="1839"/>
        <v>Comedy</v>
      </c>
      <c r="S4648">
        <f t="shared" si="1840"/>
        <v>3</v>
      </c>
      <c r="T4648" t="s">
        <v>593</v>
      </c>
      <c r="U4648" t="s">
        <v>22056</v>
      </c>
      <c r="V4648">
        <v>11965</v>
      </c>
      <c r="W4648" t="str">
        <f t="shared" si="1841"/>
        <v>Low</v>
      </c>
      <c r="X4648">
        <v>4184</v>
      </c>
      <c r="Y4648" t="str">
        <f t="shared" si="1842"/>
        <v>Low</v>
      </c>
      <c r="Z4648" t="s">
        <v>4961</v>
      </c>
      <c r="AA4648">
        <v>2</v>
      </c>
      <c r="AB4648" t="str">
        <f t="shared" si="1843"/>
        <v>Duo/Trio Poster</v>
      </c>
      <c r="AC4648" t="s">
        <v>22057</v>
      </c>
      <c r="AD4648" t="s">
        <v>22058</v>
      </c>
      <c r="AE4648">
        <v>39</v>
      </c>
      <c r="AF4648" t="str">
        <f t="shared" si="1844"/>
        <v>Very Low</v>
      </c>
      <c r="AG4648" t="s">
        <v>9</v>
      </c>
      <c r="AH4648" t="s">
        <v>10</v>
      </c>
      <c r="AI4648" t="s">
        <v>556</v>
      </c>
      <c r="AJ4648" t="str">
        <f t="shared" si="1845"/>
        <v>Adult</v>
      </c>
      <c r="AK4648">
        <v>900000</v>
      </c>
      <c r="AL4648" t="str">
        <f t="shared" si="1846"/>
        <v>Low Budget</v>
      </c>
      <c r="AM4648">
        <v>2012</v>
      </c>
      <c r="AN4648">
        <f t="shared" si="1847"/>
        <v>13</v>
      </c>
      <c r="AO4648" t="str">
        <f t="shared" si="1848"/>
        <v>Modern Classic</v>
      </c>
      <c r="AP4648">
        <v>947</v>
      </c>
      <c r="AQ4648" t="str">
        <f t="shared" si="1849"/>
        <v>Very Low</v>
      </c>
      <c r="AR4648">
        <v>6.4</v>
      </c>
      <c r="AS4648" t="str">
        <f t="shared" si="1850"/>
        <v>Average</v>
      </c>
      <c r="AT4648">
        <v>2.35</v>
      </c>
      <c r="AU4648" t="str">
        <f t="shared" si="1851"/>
        <v>Cinematic Widescreen</v>
      </c>
      <c r="AV4648">
        <v>0</v>
      </c>
      <c r="AW4648" t="str">
        <f t="shared" si="1852"/>
        <v>Very Low</v>
      </c>
    </row>
    <row r="4649" spans="1:49" x14ac:dyDescent="0.3">
      <c r="A4649" t="s">
        <v>0</v>
      </c>
      <c r="B4649" t="s">
        <v>2721</v>
      </c>
      <c r="C4649">
        <v>116</v>
      </c>
      <c r="D4649" t="str">
        <f t="shared" si="1832"/>
        <v>Low</v>
      </c>
      <c r="E4649">
        <v>70</v>
      </c>
      <c r="F4649" t="str">
        <f t="shared" si="1833"/>
        <v>1h 10m</v>
      </c>
      <c r="G4649" t="str">
        <f t="shared" si="1834"/>
        <v>Featurette</v>
      </c>
      <c r="H4649">
        <v>11</v>
      </c>
      <c r="I4649" t="str">
        <f t="shared" si="1835"/>
        <v>Very Low</v>
      </c>
      <c r="J4649">
        <v>8</v>
      </c>
      <c r="K4649" t="str">
        <f t="shared" si="1836"/>
        <v>Very Low</v>
      </c>
      <c r="L4649" t="s">
        <v>22059</v>
      </c>
      <c r="M4649">
        <v>16</v>
      </c>
      <c r="N4649" t="str">
        <f t="shared" si="1837"/>
        <v>Low</v>
      </c>
      <c r="O4649">
        <v>102797150</v>
      </c>
      <c r="P4649" t="str">
        <f t="shared" si="1838"/>
        <v>Hit</v>
      </c>
      <c r="Q4649" t="s">
        <v>22060</v>
      </c>
      <c r="R4649" t="str">
        <f t="shared" si="1839"/>
        <v>Animation</v>
      </c>
      <c r="S4649">
        <f t="shared" si="1840"/>
        <v>3</v>
      </c>
      <c r="T4649" t="s">
        <v>22061</v>
      </c>
      <c r="U4649" t="s">
        <v>22062</v>
      </c>
      <c r="V4649">
        <v>94225</v>
      </c>
      <c r="W4649" t="str">
        <f t="shared" si="1841"/>
        <v>Medium</v>
      </c>
      <c r="X4649">
        <v>63</v>
      </c>
      <c r="Y4649" t="str">
        <f t="shared" si="1842"/>
        <v>Very Low</v>
      </c>
      <c r="Z4649" t="s">
        <v>22063</v>
      </c>
      <c r="AA4649">
        <v>0</v>
      </c>
      <c r="AB4649" t="str">
        <f t="shared" si="1843"/>
        <v>Symbolic Poster</v>
      </c>
      <c r="AC4649" t="s">
        <v>22064</v>
      </c>
      <c r="AD4649" t="s">
        <v>22065</v>
      </c>
      <c r="AE4649">
        <v>136</v>
      </c>
      <c r="AF4649" t="str">
        <f t="shared" si="1844"/>
        <v>Very Low</v>
      </c>
      <c r="AG4649" t="s">
        <v>9</v>
      </c>
      <c r="AH4649" t="s">
        <v>10</v>
      </c>
      <c r="AI4649" t="s">
        <v>6007</v>
      </c>
      <c r="AJ4649" t="str">
        <f t="shared" si="1845"/>
        <v>Other/Unknown</v>
      </c>
      <c r="AK4649">
        <f>AK4648</f>
        <v>900000</v>
      </c>
      <c r="AL4649" t="str">
        <f t="shared" si="1846"/>
        <v>Low Budget</v>
      </c>
      <c r="AM4649">
        <v>1942</v>
      </c>
      <c r="AN4649">
        <f t="shared" si="1847"/>
        <v>83</v>
      </c>
      <c r="AO4649" t="str">
        <f t="shared" si="1848"/>
        <v>Old Classic</v>
      </c>
      <c r="AP4649">
        <v>12</v>
      </c>
      <c r="AQ4649" t="str">
        <f t="shared" si="1849"/>
        <v>Very Low</v>
      </c>
      <c r="AR4649">
        <v>7.4</v>
      </c>
      <c r="AS4649" t="str">
        <f t="shared" si="1850"/>
        <v>Good</v>
      </c>
      <c r="AT4649">
        <v>1.33</v>
      </c>
      <c r="AU4649" t="str">
        <f t="shared" si="1851"/>
        <v>Classic</v>
      </c>
      <c r="AV4649">
        <v>0</v>
      </c>
      <c r="AW4649" t="str">
        <f t="shared" si="1852"/>
        <v>Very Low</v>
      </c>
    </row>
    <row r="4650" spans="1:49" x14ac:dyDescent="0.3">
      <c r="A4650" t="s">
        <v>0</v>
      </c>
      <c r="B4650" t="s">
        <v>9441</v>
      </c>
      <c r="C4650">
        <v>73</v>
      </c>
      <c r="D4650" t="str">
        <f t="shared" si="1832"/>
        <v>Low</v>
      </c>
      <c r="E4650">
        <v>88</v>
      </c>
      <c r="F4650" t="str">
        <f t="shared" si="1833"/>
        <v>1h 28m</v>
      </c>
      <c r="G4650" t="str">
        <f t="shared" si="1834"/>
        <v>Featurette</v>
      </c>
      <c r="H4650">
        <v>0</v>
      </c>
      <c r="I4650" t="str">
        <f t="shared" si="1835"/>
        <v>Very Low</v>
      </c>
      <c r="J4650">
        <v>102</v>
      </c>
      <c r="K4650" t="str">
        <f t="shared" si="1836"/>
        <v>Very Low</v>
      </c>
      <c r="L4650" t="s">
        <v>22066</v>
      </c>
      <c r="M4650">
        <v>465</v>
      </c>
      <c r="N4650" t="str">
        <f t="shared" si="1837"/>
        <v>Low</v>
      </c>
      <c r="O4650">
        <v>442638</v>
      </c>
      <c r="P4650" t="str">
        <f t="shared" si="1838"/>
        <v>Flop</v>
      </c>
      <c r="Q4650" t="s">
        <v>3869</v>
      </c>
      <c r="R4650" t="str">
        <f t="shared" si="1839"/>
        <v>Comedy</v>
      </c>
      <c r="S4650">
        <f t="shared" si="1840"/>
        <v>3</v>
      </c>
      <c r="T4650" t="s">
        <v>14505</v>
      </c>
      <c r="U4650" t="s">
        <v>22067</v>
      </c>
      <c r="V4650">
        <v>5489</v>
      </c>
      <c r="W4650" t="str">
        <f t="shared" si="1841"/>
        <v>Very Low</v>
      </c>
      <c r="X4650">
        <v>897</v>
      </c>
      <c r="Y4650" t="str">
        <f t="shared" si="1842"/>
        <v>Very Low</v>
      </c>
      <c r="Z4650" t="s">
        <v>20982</v>
      </c>
      <c r="AA4650">
        <v>1</v>
      </c>
      <c r="AB4650" t="str">
        <f t="shared" si="1843"/>
        <v>Solo Star Poster</v>
      </c>
      <c r="AC4650" t="s">
        <v>22068</v>
      </c>
      <c r="AD4650" t="s">
        <v>22069</v>
      </c>
      <c r="AE4650">
        <v>23</v>
      </c>
      <c r="AF4650" t="str">
        <f t="shared" si="1844"/>
        <v>Very Low</v>
      </c>
      <c r="AG4650" t="s">
        <v>9</v>
      </c>
      <c r="AH4650" t="s">
        <v>10</v>
      </c>
      <c r="AI4650" t="s">
        <v>556</v>
      </c>
      <c r="AJ4650" t="str">
        <f t="shared" si="1845"/>
        <v>Adult</v>
      </c>
      <c r="AK4650">
        <v>850000</v>
      </c>
      <c r="AL4650" t="str">
        <f t="shared" si="1846"/>
        <v>Low Budget</v>
      </c>
      <c r="AM4650">
        <v>2007</v>
      </c>
      <c r="AN4650">
        <f t="shared" si="1847"/>
        <v>18</v>
      </c>
      <c r="AO4650" t="str">
        <f t="shared" si="1848"/>
        <v>Old Classic</v>
      </c>
      <c r="AP4650">
        <v>140</v>
      </c>
      <c r="AQ4650" t="str">
        <f t="shared" si="1849"/>
        <v>Very Low</v>
      </c>
      <c r="AR4650">
        <v>7.3</v>
      </c>
      <c r="AS4650" t="str">
        <f t="shared" si="1850"/>
        <v>Good</v>
      </c>
      <c r="AT4650">
        <f>AT4649</f>
        <v>1.33</v>
      </c>
      <c r="AU4650" t="str">
        <f t="shared" si="1851"/>
        <v>Classic</v>
      </c>
      <c r="AV4650">
        <v>337</v>
      </c>
      <c r="AW4650" t="str">
        <f t="shared" si="1852"/>
        <v>Very Low</v>
      </c>
    </row>
    <row r="4651" spans="1:49" x14ac:dyDescent="0.3">
      <c r="A4651" t="s">
        <v>0</v>
      </c>
      <c r="B4651" t="s">
        <v>12745</v>
      </c>
      <c r="C4651">
        <v>238</v>
      </c>
      <c r="D4651" t="str">
        <f t="shared" si="1832"/>
        <v>Medium</v>
      </c>
      <c r="E4651">
        <v>112</v>
      </c>
      <c r="F4651" t="str">
        <f t="shared" si="1833"/>
        <v>1h 52m</v>
      </c>
      <c r="G4651" t="str">
        <f t="shared" si="1834"/>
        <v>Standard Movie</v>
      </c>
      <c r="H4651">
        <v>29</v>
      </c>
      <c r="I4651" t="str">
        <f t="shared" si="1835"/>
        <v>Very Low</v>
      </c>
      <c r="J4651">
        <v>874</v>
      </c>
      <c r="K4651" t="str">
        <f t="shared" si="1836"/>
        <v>Very Low</v>
      </c>
      <c r="L4651" t="s">
        <v>2778</v>
      </c>
      <c r="M4651">
        <v>12000</v>
      </c>
      <c r="N4651" t="str">
        <f t="shared" si="1837"/>
        <v>Medium</v>
      </c>
      <c r="O4651">
        <v>42919096</v>
      </c>
      <c r="P4651" t="str">
        <f t="shared" si="1838"/>
        <v>Average</v>
      </c>
      <c r="Q4651" t="s">
        <v>894</v>
      </c>
      <c r="R4651" t="str">
        <f t="shared" si="1839"/>
        <v>Action</v>
      </c>
      <c r="S4651">
        <f t="shared" si="1840"/>
        <v>3</v>
      </c>
      <c r="T4651" t="s">
        <v>1043</v>
      </c>
      <c r="U4651" t="s">
        <v>12746</v>
      </c>
      <c r="V4651">
        <v>64748</v>
      </c>
      <c r="W4651" t="str">
        <f t="shared" si="1841"/>
        <v>Medium</v>
      </c>
      <c r="X4651">
        <v>15800</v>
      </c>
      <c r="Y4651" t="str">
        <f t="shared" si="1842"/>
        <v>Medium</v>
      </c>
      <c r="Z4651" t="s">
        <v>6317</v>
      </c>
      <c r="AA4651">
        <v>1</v>
      </c>
      <c r="AB4651" t="str">
        <f t="shared" si="1843"/>
        <v>Solo Star Poster</v>
      </c>
      <c r="AC4651" t="s">
        <v>12747</v>
      </c>
      <c r="AD4651" t="s">
        <v>12748</v>
      </c>
      <c r="AE4651">
        <v>122</v>
      </c>
      <c r="AF4651" t="str">
        <f t="shared" si="1844"/>
        <v>Very Low</v>
      </c>
      <c r="AG4651" t="s">
        <v>9</v>
      </c>
      <c r="AH4651" t="s">
        <v>10</v>
      </c>
      <c r="AI4651" t="s">
        <v>11</v>
      </c>
      <c r="AJ4651" t="str">
        <f t="shared" si="1845"/>
        <v>Teen</v>
      </c>
      <c r="AK4651">
        <v>15000000</v>
      </c>
      <c r="AL4651" t="str">
        <f t="shared" si="1846"/>
        <v>Low Budget</v>
      </c>
      <c r="AM4651">
        <v>2013</v>
      </c>
      <c r="AN4651">
        <f t="shared" si="1847"/>
        <v>12</v>
      </c>
      <c r="AO4651" t="str">
        <f t="shared" si="1848"/>
        <v>Modern Classic</v>
      </c>
      <c r="AP4651">
        <v>1000</v>
      </c>
      <c r="AQ4651" t="str">
        <f t="shared" si="1849"/>
        <v>Very Low</v>
      </c>
      <c r="AR4651">
        <v>6.5</v>
      </c>
      <c r="AS4651" t="str">
        <f t="shared" si="1850"/>
        <v>Average</v>
      </c>
      <c r="AT4651">
        <v>2.35</v>
      </c>
      <c r="AU4651" t="str">
        <f t="shared" si="1851"/>
        <v>Cinematic Widescreen</v>
      </c>
      <c r="AV4651">
        <v>12000</v>
      </c>
      <c r="AW4651" t="str">
        <f t="shared" si="1852"/>
        <v>Medium</v>
      </c>
    </row>
    <row r="4652" spans="1:49" x14ac:dyDescent="0.3">
      <c r="A4652" t="s">
        <v>0</v>
      </c>
      <c r="B4652" t="s">
        <v>22070</v>
      </c>
      <c r="C4652">
        <v>35</v>
      </c>
      <c r="D4652" t="str">
        <f t="shared" si="1832"/>
        <v>Very Low</v>
      </c>
      <c r="E4652">
        <v>107</v>
      </c>
      <c r="F4652" t="str">
        <f t="shared" si="1833"/>
        <v>1h 47m</v>
      </c>
      <c r="G4652" t="str">
        <f t="shared" si="1834"/>
        <v>Standard Movie</v>
      </c>
      <c r="H4652">
        <v>6</v>
      </c>
      <c r="I4652" t="str">
        <f t="shared" si="1835"/>
        <v>Very Low</v>
      </c>
      <c r="J4652">
        <v>522</v>
      </c>
      <c r="K4652" t="str">
        <f t="shared" si="1836"/>
        <v>Very Low</v>
      </c>
      <c r="L4652" t="s">
        <v>9224</v>
      </c>
      <c r="M4652">
        <v>23000</v>
      </c>
      <c r="N4652" t="str">
        <f t="shared" si="1837"/>
        <v>Medium</v>
      </c>
      <c r="O4652">
        <v>819939</v>
      </c>
      <c r="P4652" t="str">
        <f t="shared" si="1838"/>
        <v>Flop</v>
      </c>
      <c r="Q4652" t="s">
        <v>1386</v>
      </c>
      <c r="R4652" t="str">
        <f t="shared" si="1839"/>
        <v>Comedy</v>
      </c>
      <c r="S4652">
        <f t="shared" si="1840"/>
        <v>3</v>
      </c>
      <c r="T4652" t="s">
        <v>34</v>
      </c>
      <c r="U4652" t="s">
        <v>22071</v>
      </c>
      <c r="V4652">
        <v>14580</v>
      </c>
      <c r="W4652" t="str">
        <f t="shared" si="1841"/>
        <v>Low</v>
      </c>
      <c r="X4652">
        <v>26017</v>
      </c>
      <c r="Y4652" t="str">
        <f t="shared" si="1842"/>
        <v>Medium</v>
      </c>
      <c r="Z4652" t="s">
        <v>5662</v>
      </c>
      <c r="AA4652">
        <v>2</v>
      </c>
      <c r="AB4652" t="str">
        <f t="shared" si="1843"/>
        <v>Duo/Trio Poster</v>
      </c>
      <c r="AC4652" t="s">
        <v>22072</v>
      </c>
      <c r="AD4652" t="s">
        <v>22073</v>
      </c>
      <c r="AE4652">
        <v>252</v>
      </c>
      <c r="AF4652" t="str">
        <f t="shared" si="1844"/>
        <v>Very Low</v>
      </c>
      <c r="AG4652" t="s">
        <v>9</v>
      </c>
      <c r="AH4652" t="s">
        <v>10</v>
      </c>
      <c r="AI4652" t="s">
        <v>556</v>
      </c>
      <c r="AJ4652" t="str">
        <f t="shared" si="1845"/>
        <v>Adult</v>
      </c>
      <c r="AK4652">
        <v>850000</v>
      </c>
      <c r="AL4652" t="str">
        <f t="shared" si="1846"/>
        <v>Low Budget</v>
      </c>
      <c r="AM4652">
        <v>2003</v>
      </c>
      <c r="AN4652">
        <f t="shared" si="1847"/>
        <v>22</v>
      </c>
      <c r="AO4652" t="str">
        <f t="shared" si="1848"/>
        <v>Old Classic</v>
      </c>
      <c r="AP4652">
        <v>813</v>
      </c>
      <c r="AQ4652" t="str">
        <f t="shared" si="1849"/>
        <v>Very Low</v>
      </c>
      <c r="AR4652">
        <v>7.2</v>
      </c>
      <c r="AS4652" t="str">
        <f t="shared" si="1850"/>
        <v>Good</v>
      </c>
      <c r="AT4652">
        <v>1.85</v>
      </c>
      <c r="AU4652" t="str">
        <f t="shared" si="1851"/>
        <v>HDTV / Widescreen</v>
      </c>
      <c r="AV4652">
        <v>0</v>
      </c>
      <c r="AW4652" t="str">
        <f t="shared" si="1852"/>
        <v>Very Low</v>
      </c>
    </row>
    <row r="4653" spans="1:49" x14ac:dyDescent="0.3">
      <c r="A4653" t="s">
        <v>0</v>
      </c>
      <c r="B4653" t="s">
        <v>22074</v>
      </c>
      <c r="C4653">
        <v>2</v>
      </c>
      <c r="D4653" t="str">
        <f t="shared" si="1832"/>
        <v>Very Low</v>
      </c>
      <c r="E4653">
        <v>78</v>
      </c>
      <c r="F4653" t="str">
        <f t="shared" si="1833"/>
        <v>1h 18m</v>
      </c>
      <c r="G4653" t="str">
        <f t="shared" si="1834"/>
        <v>Featurette</v>
      </c>
      <c r="H4653">
        <v>0</v>
      </c>
      <c r="I4653" t="str">
        <f t="shared" si="1835"/>
        <v>Very Low</v>
      </c>
      <c r="J4653">
        <v>0</v>
      </c>
      <c r="K4653" t="str">
        <f t="shared" si="1836"/>
        <v>Very Low</v>
      </c>
      <c r="L4653" t="s">
        <v>22075</v>
      </c>
      <c r="M4653">
        <v>0</v>
      </c>
      <c r="N4653" t="str">
        <f t="shared" si="1837"/>
        <v>Low</v>
      </c>
      <c r="O4653">
        <f t="shared" ref="O4653:O4654" si="1861">O4652</f>
        <v>819939</v>
      </c>
      <c r="P4653" t="str">
        <f t="shared" si="1838"/>
        <v>Flop</v>
      </c>
      <c r="Q4653" t="s">
        <v>3380</v>
      </c>
      <c r="R4653" t="str">
        <f t="shared" si="1839"/>
        <v>Drama</v>
      </c>
      <c r="S4653">
        <f t="shared" si="1840"/>
        <v>1</v>
      </c>
      <c r="T4653" t="s">
        <v>22076</v>
      </c>
      <c r="U4653" t="s">
        <v>22077</v>
      </c>
      <c r="V4653">
        <v>19</v>
      </c>
      <c r="W4653" t="str">
        <f t="shared" si="1841"/>
        <v>Very Low</v>
      </c>
      <c r="X4653">
        <v>0</v>
      </c>
      <c r="Y4653" t="str">
        <f t="shared" si="1842"/>
        <v>Very Low</v>
      </c>
      <c r="Z4653" t="s">
        <v>22078</v>
      </c>
      <c r="AA4653">
        <v>1</v>
      </c>
      <c r="AB4653" t="str">
        <f t="shared" si="1843"/>
        <v>Solo Star Poster</v>
      </c>
      <c r="AC4653" t="s">
        <v>22079</v>
      </c>
      <c r="AD4653" t="s">
        <v>22080</v>
      </c>
      <c r="AE4653">
        <v>2</v>
      </c>
      <c r="AF4653" t="str">
        <f t="shared" si="1844"/>
        <v>Very Low</v>
      </c>
      <c r="AG4653" t="s">
        <v>1435</v>
      </c>
      <c r="AH4653" t="s">
        <v>1436</v>
      </c>
      <c r="AI4653" t="str">
        <f>AI4652</f>
        <v>R</v>
      </c>
      <c r="AJ4653" t="str">
        <f t="shared" si="1845"/>
        <v>Adult</v>
      </c>
      <c r="AK4653">
        <v>900000</v>
      </c>
      <c r="AL4653" t="str">
        <f t="shared" si="1846"/>
        <v>Low Budget</v>
      </c>
      <c r="AM4653">
        <v>2011</v>
      </c>
      <c r="AN4653">
        <f t="shared" si="1847"/>
        <v>14</v>
      </c>
      <c r="AO4653" t="str">
        <f t="shared" si="1848"/>
        <v>Modern Classic</v>
      </c>
      <c r="AP4653">
        <v>0</v>
      </c>
      <c r="AQ4653" t="str">
        <f t="shared" si="1849"/>
        <v>Very Low</v>
      </c>
      <c r="AR4653">
        <v>6.7</v>
      </c>
      <c r="AS4653" t="str">
        <f t="shared" si="1850"/>
        <v>Average</v>
      </c>
      <c r="AT4653">
        <v>16</v>
      </c>
      <c r="AU4653" t="str">
        <f t="shared" si="1851"/>
        <v>Ultra Widescreen</v>
      </c>
      <c r="AV4653">
        <v>24</v>
      </c>
      <c r="AW4653" t="str">
        <f t="shared" si="1852"/>
        <v>Very Low</v>
      </c>
    </row>
    <row r="4654" spans="1:49" x14ac:dyDescent="0.3">
      <c r="A4654" t="s">
        <v>0</v>
      </c>
      <c r="B4654" t="s">
        <v>22081</v>
      </c>
      <c r="C4654">
        <v>6</v>
      </c>
      <c r="D4654" t="str">
        <f t="shared" si="1832"/>
        <v>Very Low</v>
      </c>
      <c r="E4654">
        <v>90</v>
      </c>
      <c r="F4654" t="str">
        <f t="shared" si="1833"/>
        <v>1h 30m</v>
      </c>
      <c r="G4654" t="str">
        <f t="shared" si="1834"/>
        <v>Standard Movie</v>
      </c>
      <c r="H4654">
        <v>66</v>
      </c>
      <c r="I4654" t="str">
        <f t="shared" si="1835"/>
        <v>Very Low</v>
      </c>
      <c r="J4654">
        <v>734</v>
      </c>
      <c r="K4654" t="str">
        <f t="shared" si="1836"/>
        <v>Very Low</v>
      </c>
      <c r="L4654" t="s">
        <v>1696</v>
      </c>
      <c r="M4654">
        <v>904</v>
      </c>
      <c r="N4654" t="str">
        <f t="shared" si="1837"/>
        <v>Low</v>
      </c>
      <c r="O4654">
        <f t="shared" si="1861"/>
        <v>819939</v>
      </c>
      <c r="P4654" t="str">
        <f t="shared" si="1838"/>
        <v>Flop</v>
      </c>
      <c r="Q4654" t="s">
        <v>3380</v>
      </c>
      <c r="R4654" t="str">
        <f t="shared" si="1839"/>
        <v>Drama</v>
      </c>
      <c r="S4654">
        <f t="shared" si="1840"/>
        <v>1</v>
      </c>
      <c r="T4654" t="s">
        <v>2980</v>
      </c>
      <c r="U4654" t="s">
        <v>22082</v>
      </c>
      <c r="V4654">
        <v>122</v>
      </c>
      <c r="W4654" t="str">
        <f t="shared" si="1841"/>
        <v>Very Low</v>
      </c>
      <c r="X4654">
        <v>5435</v>
      </c>
      <c r="Y4654" t="str">
        <f t="shared" si="1842"/>
        <v>Low</v>
      </c>
      <c r="Z4654" t="s">
        <v>7228</v>
      </c>
      <c r="AA4654">
        <v>4</v>
      </c>
      <c r="AB4654" t="str">
        <f t="shared" si="1843"/>
        <v>Ensemble Poster</v>
      </c>
      <c r="AC4654" t="s">
        <v>22083</v>
      </c>
      <c r="AD4654" t="s">
        <v>22084</v>
      </c>
      <c r="AE4654">
        <v>3</v>
      </c>
      <c r="AF4654" t="str">
        <f t="shared" si="1844"/>
        <v>Very Low</v>
      </c>
      <c r="AG4654" t="s">
        <v>9</v>
      </c>
      <c r="AH4654" t="s">
        <v>10</v>
      </c>
      <c r="AI4654" t="s">
        <v>556</v>
      </c>
      <c r="AJ4654" t="str">
        <f t="shared" si="1845"/>
        <v>Adult</v>
      </c>
      <c r="AK4654">
        <v>1000000</v>
      </c>
      <c r="AL4654" t="str">
        <f t="shared" si="1846"/>
        <v>Low Budget</v>
      </c>
      <c r="AM4654">
        <v>2013</v>
      </c>
      <c r="AN4654">
        <f t="shared" si="1847"/>
        <v>12</v>
      </c>
      <c r="AO4654" t="str">
        <f t="shared" si="1848"/>
        <v>Modern Classic</v>
      </c>
      <c r="AP4654">
        <v>782</v>
      </c>
      <c r="AQ4654" t="str">
        <f t="shared" si="1849"/>
        <v>Very Low</v>
      </c>
      <c r="AR4654">
        <v>7.1</v>
      </c>
      <c r="AS4654" t="str">
        <f t="shared" si="1850"/>
        <v>Good</v>
      </c>
      <c r="AT4654">
        <f>AT4653</f>
        <v>16</v>
      </c>
      <c r="AU4654" t="str">
        <f t="shared" si="1851"/>
        <v>Ultra Widescreen</v>
      </c>
      <c r="AV4654">
        <v>181</v>
      </c>
      <c r="AW4654" t="str">
        <f t="shared" si="1852"/>
        <v>Very Low</v>
      </c>
    </row>
    <row r="4655" spans="1:49" x14ac:dyDescent="0.3">
      <c r="A4655" t="s">
        <v>0</v>
      </c>
      <c r="B4655" t="s">
        <v>22085</v>
      </c>
      <c r="C4655">
        <v>115</v>
      </c>
      <c r="D4655" t="str">
        <f t="shared" si="1832"/>
        <v>Low</v>
      </c>
      <c r="E4655">
        <v>88</v>
      </c>
      <c r="F4655" t="str">
        <f t="shared" si="1833"/>
        <v>1h 28m</v>
      </c>
      <c r="G4655" t="str">
        <f t="shared" si="1834"/>
        <v>Featurette</v>
      </c>
      <c r="H4655">
        <v>15</v>
      </c>
      <c r="I4655" t="str">
        <f t="shared" si="1835"/>
        <v>Very Low</v>
      </c>
      <c r="J4655">
        <v>567</v>
      </c>
      <c r="K4655" t="str">
        <f t="shared" si="1836"/>
        <v>Very Low</v>
      </c>
      <c r="L4655" t="s">
        <v>9653</v>
      </c>
      <c r="M4655">
        <v>938</v>
      </c>
      <c r="N4655" t="str">
        <f t="shared" si="1837"/>
        <v>Low</v>
      </c>
      <c r="O4655">
        <v>1243961</v>
      </c>
      <c r="P4655" t="str">
        <f t="shared" si="1838"/>
        <v>Flop</v>
      </c>
      <c r="Q4655" t="s">
        <v>1642</v>
      </c>
      <c r="R4655" t="str">
        <f t="shared" si="1839"/>
        <v>Comedy</v>
      </c>
      <c r="S4655">
        <f t="shared" si="1840"/>
        <v>1</v>
      </c>
      <c r="T4655" t="s">
        <v>10917</v>
      </c>
      <c r="U4655" t="s">
        <v>22086</v>
      </c>
      <c r="V4655">
        <v>13421</v>
      </c>
      <c r="W4655" t="str">
        <f t="shared" si="1841"/>
        <v>Low</v>
      </c>
      <c r="X4655">
        <v>3770</v>
      </c>
      <c r="Y4655" t="str">
        <f t="shared" si="1842"/>
        <v>Low</v>
      </c>
      <c r="Z4655" t="s">
        <v>11249</v>
      </c>
      <c r="AA4655">
        <v>0</v>
      </c>
      <c r="AB4655" t="str">
        <f t="shared" si="1843"/>
        <v>Symbolic Poster</v>
      </c>
      <c r="AC4655" t="s">
        <v>22087</v>
      </c>
      <c r="AD4655" t="s">
        <v>22088</v>
      </c>
      <c r="AE4655">
        <v>34</v>
      </c>
      <c r="AF4655" t="str">
        <f t="shared" si="1844"/>
        <v>Very Low</v>
      </c>
      <c r="AG4655" t="s">
        <v>9</v>
      </c>
      <c r="AH4655" t="s">
        <v>10</v>
      </c>
      <c r="AI4655" t="s">
        <v>556</v>
      </c>
      <c r="AJ4655" t="str">
        <f t="shared" si="1845"/>
        <v>Adult</v>
      </c>
      <c r="AK4655">
        <v>850000</v>
      </c>
      <c r="AL4655" t="str">
        <f t="shared" si="1846"/>
        <v>Low Budget</v>
      </c>
      <c r="AM4655">
        <v>2012</v>
      </c>
      <c r="AN4655">
        <f t="shared" si="1847"/>
        <v>13</v>
      </c>
      <c r="AO4655" t="str">
        <f t="shared" si="1848"/>
        <v>Modern Classic</v>
      </c>
      <c r="AP4655">
        <v>904</v>
      </c>
      <c r="AQ4655" t="str">
        <f t="shared" si="1849"/>
        <v>Very Low</v>
      </c>
      <c r="AR4655">
        <v>6</v>
      </c>
      <c r="AS4655" t="str">
        <f t="shared" si="1850"/>
        <v>Average</v>
      </c>
      <c r="AT4655">
        <v>2.35</v>
      </c>
      <c r="AU4655" t="str">
        <f t="shared" si="1851"/>
        <v>Cinematic Widescreen</v>
      </c>
      <c r="AV4655">
        <v>0</v>
      </c>
      <c r="AW4655" t="str">
        <f t="shared" si="1852"/>
        <v>Very Low</v>
      </c>
    </row>
    <row r="4656" spans="1:49" x14ac:dyDescent="0.3">
      <c r="A4656" t="s">
        <v>0</v>
      </c>
      <c r="B4656" t="s">
        <v>8322</v>
      </c>
      <c r="C4656">
        <v>193</v>
      </c>
      <c r="D4656" t="str">
        <f t="shared" si="1832"/>
        <v>Low</v>
      </c>
      <c r="E4656">
        <v>92</v>
      </c>
      <c r="F4656" t="str">
        <f t="shared" si="1833"/>
        <v>1h 32m</v>
      </c>
      <c r="G4656" t="str">
        <f t="shared" si="1834"/>
        <v>Standard Movie</v>
      </c>
      <c r="H4656">
        <v>43</v>
      </c>
      <c r="I4656" t="str">
        <f t="shared" si="1835"/>
        <v>Very Low</v>
      </c>
      <c r="J4656">
        <v>172</v>
      </c>
      <c r="K4656" t="str">
        <f t="shared" si="1836"/>
        <v>Very Low</v>
      </c>
      <c r="L4656" t="s">
        <v>22089</v>
      </c>
      <c r="M4656">
        <v>904</v>
      </c>
      <c r="N4656" t="str">
        <f t="shared" si="1837"/>
        <v>Low</v>
      </c>
      <c r="O4656">
        <v>3094687</v>
      </c>
      <c r="P4656" t="str">
        <f t="shared" si="1838"/>
        <v>Flop</v>
      </c>
      <c r="Q4656" t="s">
        <v>1386</v>
      </c>
      <c r="R4656" t="str">
        <f t="shared" si="1839"/>
        <v>Comedy</v>
      </c>
      <c r="S4656">
        <f t="shared" si="1840"/>
        <v>3</v>
      </c>
      <c r="T4656" t="s">
        <v>9653</v>
      </c>
      <c r="U4656" t="s">
        <v>22090</v>
      </c>
      <c r="V4656">
        <v>24391</v>
      </c>
      <c r="W4656" t="str">
        <f t="shared" si="1841"/>
        <v>Low</v>
      </c>
      <c r="X4656">
        <v>1751</v>
      </c>
      <c r="Y4656" t="str">
        <f t="shared" si="1842"/>
        <v>Low</v>
      </c>
      <c r="Z4656" t="s">
        <v>15075</v>
      </c>
      <c r="AA4656">
        <v>2</v>
      </c>
      <c r="AB4656" t="str">
        <f t="shared" si="1843"/>
        <v>Duo/Trio Poster</v>
      </c>
      <c r="AC4656" t="s">
        <v>22091</v>
      </c>
      <c r="AD4656" t="s">
        <v>22092</v>
      </c>
      <c r="AE4656">
        <v>61</v>
      </c>
      <c r="AF4656" t="str">
        <f t="shared" si="1844"/>
        <v>Very Low</v>
      </c>
      <c r="AG4656" t="s">
        <v>9</v>
      </c>
      <c r="AH4656" t="s">
        <v>10</v>
      </c>
      <c r="AI4656" t="s">
        <v>556</v>
      </c>
      <c r="AJ4656" t="str">
        <f t="shared" si="1845"/>
        <v>Adult</v>
      </c>
      <c r="AK4656">
        <f>AK4655</f>
        <v>850000</v>
      </c>
      <c r="AL4656" t="str">
        <f t="shared" si="1846"/>
        <v>Low Budget</v>
      </c>
      <c r="AM4656">
        <v>2012</v>
      </c>
      <c r="AN4656">
        <f t="shared" si="1847"/>
        <v>13</v>
      </c>
      <c r="AO4656" t="str">
        <f t="shared" si="1848"/>
        <v>Modern Classic</v>
      </c>
      <c r="AP4656">
        <v>517</v>
      </c>
      <c r="AQ4656" t="str">
        <f t="shared" si="1849"/>
        <v>Very Low</v>
      </c>
      <c r="AR4656">
        <v>6.7</v>
      </c>
      <c r="AS4656" t="str">
        <f t="shared" si="1850"/>
        <v>Average</v>
      </c>
      <c r="AT4656">
        <v>2.35</v>
      </c>
      <c r="AU4656" t="str">
        <f t="shared" si="1851"/>
        <v>Cinematic Widescreen</v>
      </c>
      <c r="AV4656">
        <v>0</v>
      </c>
      <c r="AW4656" t="str">
        <f t="shared" si="1852"/>
        <v>Very Low</v>
      </c>
    </row>
    <row r="4657" spans="1:49" x14ac:dyDescent="0.3">
      <c r="A4657" t="s">
        <v>0</v>
      </c>
      <c r="B4657" t="s">
        <v>22093</v>
      </c>
      <c r="C4657">
        <v>16</v>
      </c>
      <c r="D4657" t="str">
        <f t="shared" si="1832"/>
        <v>Very Low</v>
      </c>
      <c r="E4657">
        <v>95</v>
      </c>
      <c r="F4657" t="str">
        <f t="shared" si="1833"/>
        <v>1h 35m</v>
      </c>
      <c r="G4657" t="str">
        <f t="shared" si="1834"/>
        <v>Standard Movie</v>
      </c>
      <c r="H4657">
        <v>14</v>
      </c>
      <c r="I4657" t="str">
        <f t="shared" si="1835"/>
        <v>Very Low</v>
      </c>
      <c r="J4657">
        <v>221</v>
      </c>
      <c r="K4657" t="str">
        <f t="shared" si="1836"/>
        <v>Very Low</v>
      </c>
      <c r="L4657" t="s">
        <v>22094</v>
      </c>
      <c r="M4657">
        <v>284</v>
      </c>
      <c r="N4657" t="str">
        <f t="shared" si="1837"/>
        <v>Low</v>
      </c>
      <c r="O4657">
        <v>15278</v>
      </c>
      <c r="P4657" t="str">
        <f t="shared" si="1838"/>
        <v>Flop</v>
      </c>
      <c r="Q4657" t="s">
        <v>22095</v>
      </c>
      <c r="R4657" t="str">
        <f t="shared" si="1839"/>
        <v>Drama</v>
      </c>
      <c r="S4657">
        <f t="shared" si="1840"/>
        <v>3</v>
      </c>
      <c r="T4657" t="s">
        <v>6160</v>
      </c>
      <c r="U4657" t="s">
        <v>22096</v>
      </c>
      <c r="V4657">
        <v>1742</v>
      </c>
      <c r="W4657" t="str">
        <f t="shared" si="1841"/>
        <v>Very Low</v>
      </c>
      <c r="X4657">
        <v>1185</v>
      </c>
      <c r="Y4657" t="str">
        <f t="shared" si="1842"/>
        <v>Low</v>
      </c>
      <c r="Z4657" t="s">
        <v>22097</v>
      </c>
      <c r="AA4657">
        <v>1</v>
      </c>
      <c r="AB4657" t="str">
        <f t="shared" si="1843"/>
        <v>Solo Star Poster</v>
      </c>
      <c r="AC4657" t="s">
        <v>22098</v>
      </c>
      <c r="AD4657" t="s">
        <v>22099</v>
      </c>
      <c r="AE4657">
        <v>158</v>
      </c>
      <c r="AF4657" t="str">
        <f t="shared" si="1844"/>
        <v>Very Low</v>
      </c>
      <c r="AG4657" t="s">
        <v>9</v>
      </c>
      <c r="AH4657" t="s">
        <v>10</v>
      </c>
      <c r="AI4657" t="s">
        <v>66</v>
      </c>
      <c r="AJ4657" t="str">
        <f t="shared" si="1845"/>
        <v>Family</v>
      </c>
      <c r="AK4657">
        <v>825000</v>
      </c>
      <c r="AL4657" t="str">
        <f t="shared" si="1846"/>
        <v>Low Budget</v>
      </c>
      <c r="AM4657">
        <v>2002</v>
      </c>
      <c r="AN4657">
        <f t="shared" si="1847"/>
        <v>23</v>
      </c>
      <c r="AO4657" t="str">
        <f t="shared" si="1848"/>
        <v>Old Classic</v>
      </c>
      <c r="AP4657">
        <v>234</v>
      </c>
      <c r="AQ4657" t="str">
        <f t="shared" si="1849"/>
        <v>Very Low</v>
      </c>
      <c r="AR4657">
        <v>5.6</v>
      </c>
      <c r="AS4657" t="str">
        <f t="shared" si="1850"/>
        <v>Below Average</v>
      </c>
      <c r="AT4657">
        <v>1.85</v>
      </c>
      <c r="AU4657" t="str">
        <f t="shared" si="1851"/>
        <v>HDTV / Widescreen</v>
      </c>
      <c r="AV4657">
        <v>409</v>
      </c>
      <c r="AW4657" t="str">
        <f t="shared" si="1852"/>
        <v>Very Low</v>
      </c>
    </row>
    <row r="4658" spans="1:49" x14ac:dyDescent="0.3">
      <c r="A4658" t="s">
        <v>0</v>
      </c>
      <c r="B4658" t="s">
        <v>18001</v>
      </c>
      <c r="C4658">
        <v>68</v>
      </c>
      <c r="D4658" t="str">
        <f t="shared" si="1832"/>
        <v>Low</v>
      </c>
      <c r="E4658">
        <v>85</v>
      </c>
      <c r="F4658" t="str">
        <f t="shared" si="1833"/>
        <v>1h 25m</v>
      </c>
      <c r="G4658" t="str">
        <f t="shared" si="1834"/>
        <v>Featurette</v>
      </c>
      <c r="H4658">
        <v>46</v>
      </c>
      <c r="I4658" t="str">
        <f t="shared" si="1835"/>
        <v>Very Low</v>
      </c>
      <c r="J4658">
        <v>141</v>
      </c>
      <c r="K4658" t="str">
        <f t="shared" si="1836"/>
        <v>Very Low</v>
      </c>
      <c r="L4658" t="s">
        <v>22100</v>
      </c>
      <c r="M4658">
        <v>418</v>
      </c>
      <c r="N4658" t="str">
        <f t="shared" si="1837"/>
        <v>Low</v>
      </c>
      <c r="O4658">
        <f t="shared" ref="O4658:O4660" si="1862">O4657</f>
        <v>15278</v>
      </c>
      <c r="P4658" t="str">
        <f t="shared" si="1838"/>
        <v>Flop</v>
      </c>
      <c r="Q4658" t="s">
        <v>2096</v>
      </c>
      <c r="R4658" t="str">
        <f t="shared" si="1839"/>
        <v>Crime</v>
      </c>
      <c r="S4658">
        <f t="shared" si="1840"/>
        <v>3</v>
      </c>
      <c r="T4658" t="s">
        <v>20427</v>
      </c>
      <c r="U4658" t="s">
        <v>22101</v>
      </c>
      <c r="V4658">
        <v>7308</v>
      </c>
      <c r="W4658" t="str">
        <f t="shared" si="1841"/>
        <v>Very Low</v>
      </c>
      <c r="X4658">
        <v>926</v>
      </c>
      <c r="Y4658" t="str">
        <f t="shared" si="1842"/>
        <v>Very Low</v>
      </c>
      <c r="Z4658" t="s">
        <v>18005</v>
      </c>
      <c r="AA4658">
        <v>0</v>
      </c>
      <c r="AB4658" t="str">
        <f t="shared" si="1843"/>
        <v>Symbolic Poster</v>
      </c>
      <c r="AC4658" t="s">
        <v>22102</v>
      </c>
      <c r="AD4658" t="s">
        <v>22103</v>
      </c>
      <c r="AE4658">
        <v>72</v>
      </c>
      <c r="AF4658" t="str">
        <f t="shared" si="1844"/>
        <v>Very Low</v>
      </c>
      <c r="AG4658" t="s">
        <v>9</v>
      </c>
      <c r="AH4658" t="s">
        <v>28</v>
      </c>
      <c r="AI4658" t="s">
        <v>556</v>
      </c>
      <c r="AJ4658" t="str">
        <f t="shared" si="1845"/>
        <v>Adult</v>
      </c>
      <c r="AK4658">
        <v>500000</v>
      </c>
      <c r="AL4658" t="str">
        <f t="shared" si="1846"/>
        <v>Low Budget</v>
      </c>
      <c r="AM4658">
        <v>2006</v>
      </c>
      <c r="AN4658">
        <f t="shared" si="1847"/>
        <v>19</v>
      </c>
      <c r="AO4658" t="str">
        <f t="shared" si="1848"/>
        <v>Old Classic</v>
      </c>
      <c r="AP4658">
        <v>146</v>
      </c>
      <c r="AQ4658" t="str">
        <f t="shared" si="1849"/>
        <v>Very Low</v>
      </c>
      <c r="AR4658">
        <v>7</v>
      </c>
      <c r="AS4658" t="str">
        <f t="shared" si="1850"/>
        <v>Good</v>
      </c>
      <c r="AT4658">
        <v>2.35</v>
      </c>
      <c r="AU4658" t="str">
        <f t="shared" si="1851"/>
        <v>Cinematic Widescreen</v>
      </c>
      <c r="AV4658">
        <v>933</v>
      </c>
      <c r="AW4658" t="str">
        <f t="shared" si="1852"/>
        <v>Very Low</v>
      </c>
    </row>
    <row r="4659" spans="1:49" x14ac:dyDescent="0.3">
      <c r="A4659" t="s">
        <v>0</v>
      </c>
      <c r="B4659" t="s">
        <v>18340</v>
      </c>
      <c r="C4659">
        <v>16</v>
      </c>
      <c r="D4659" t="str">
        <f t="shared" si="1832"/>
        <v>Very Low</v>
      </c>
      <c r="E4659">
        <v>86</v>
      </c>
      <c r="F4659" t="str">
        <f t="shared" si="1833"/>
        <v>1h 26m</v>
      </c>
      <c r="G4659" t="str">
        <f t="shared" si="1834"/>
        <v>Featurette</v>
      </c>
      <c r="H4659">
        <v>63</v>
      </c>
      <c r="I4659" t="str">
        <f t="shared" si="1835"/>
        <v>Very Low</v>
      </c>
      <c r="J4659">
        <v>175</v>
      </c>
      <c r="K4659" t="str">
        <f t="shared" si="1836"/>
        <v>Very Low</v>
      </c>
      <c r="L4659" t="s">
        <v>22104</v>
      </c>
      <c r="M4659">
        <v>489</v>
      </c>
      <c r="N4659" t="str">
        <f t="shared" si="1837"/>
        <v>Low</v>
      </c>
      <c r="O4659">
        <f t="shared" si="1862"/>
        <v>15278</v>
      </c>
      <c r="P4659" t="str">
        <f t="shared" si="1838"/>
        <v>Flop</v>
      </c>
      <c r="Q4659" t="s">
        <v>22105</v>
      </c>
      <c r="R4659" t="str">
        <f t="shared" si="1839"/>
        <v>Action</v>
      </c>
      <c r="S4659">
        <f t="shared" si="1840"/>
        <v>4</v>
      </c>
      <c r="T4659" t="s">
        <v>9548</v>
      </c>
      <c r="U4659" t="s">
        <v>22106</v>
      </c>
      <c r="V4659">
        <v>2706</v>
      </c>
      <c r="W4659" t="str">
        <f t="shared" si="1841"/>
        <v>Very Low</v>
      </c>
      <c r="X4659">
        <v>1278</v>
      </c>
      <c r="Y4659" t="str">
        <f t="shared" si="1842"/>
        <v>Low</v>
      </c>
      <c r="Z4659" t="s">
        <v>22107</v>
      </c>
      <c r="AA4659">
        <v>2</v>
      </c>
      <c r="AB4659" t="str">
        <f t="shared" si="1843"/>
        <v>Duo/Trio Poster</v>
      </c>
      <c r="AC4659" t="s">
        <v>22108</v>
      </c>
      <c r="AD4659" t="s">
        <v>22109</v>
      </c>
      <c r="AE4659">
        <v>23</v>
      </c>
      <c r="AF4659" t="str">
        <f t="shared" si="1844"/>
        <v>Very Low</v>
      </c>
      <c r="AG4659" t="s">
        <v>9</v>
      </c>
      <c r="AH4659" t="s">
        <v>10</v>
      </c>
      <c r="AI4659" t="str">
        <f t="shared" ref="AI4659:AI4660" si="1863">AI4658</f>
        <v>R</v>
      </c>
      <c r="AJ4659" t="str">
        <f t="shared" si="1845"/>
        <v>Adult</v>
      </c>
      <c r="AK4659">
        <v>990000</v>
      </c>
      <c r="AL4659" t="str">
        <f t="shared" si="1846"/>
        <v>Low Budget</v>
      </c>
      <c r="AM4659">
        <v>2015</v>
      </c>
      <c r="AN4659">
        <f t="shared" si="1847"/>
        <v>10</v>
      </c>
      <c r="AO4659" t="str">
        <f t="shared" si="1848"/>
        <v>Modern Classic</v>
      </c>
      <c r="AP4659">
        <v>207</v>
      </c>
      <c r="AQ4659" t="str">
        <f t="shared" si="1849"/>
        <v>Very Low</v>
      </c>
      <c r="AR4659">
        <v>4.9000000000000004</v>
      </c>
      <c r="AS4659" t="str">
        <f t="shared" si="1850"/>
        <v>Poor</v>
      </c>
      <c r="AT4659">
        <f t="shared" ref="AT4659:AT4660" si="1864">AT4658</f>
        <v>2.35</v>
      </c>
      <c r="AU4659" t="str">
        <f t="shared" si="1851"/>
        <v>Cinematic Widescreen</v>
      </c>
      <c r="AV4659">
        <v>549</v>
      </c>
      <c r="AW4659" t="str">
        <f t="shared" si="1852"/>
        <v>Very Low</v>
      </c>
    </row>
    <row r="4660" spans="1:49" x14ac:dyDescent="0.3">
      <c r="A4660" t="s">
        <v>0</v>
      </c>
      <c r="B4660" t="s">
        <v>22110</v>
      </c>
      <c r="C4660">
        <v>7</v>
      </c>
      <c r="D4660" t="str">
        <f t="shared" si="1832"/>
        <v>Very Low</v>
      </c>
      <c r="E4660">
        <v>90</v>
      </c>
      <c r="F4660" t="str">
        <f t="shared" si="1833"/>
        <v>1h 30m</v>
      </c>
      <c r="G4660" t="str">
        <f t="shared" si="1834"/>
        <v>Standard Movie</v>
      </c>
      <c r="H4660">
        <v>8</v>
      </c>
      <c r="I4660" t="str">
        <f t="shared" si="1835"/>
        <v>Very Low</v>
      </c>
      <c r="J4660">
        <v>487</v>
      </c>
      <c r="K4660" t="str">
        <f t="shared" si="1836"/>
        <v>Very Low</v>
      </c>
      <c r="L4660" t="s">
        <v>8959</v>
      </c>
      <c r="M4660">
        <v>1000</v>
      </c>
      <c r="N4660" t="str">
        <f t="shared" si="1837"/>
        <v>Low</v>
      </c>
      <c r="O4660">
        <f t="shared" si="1862"/>
        <v>15278</v>
      </c>
      <c r="P4660" t="str">
        <f t="shared" si="1838"/>
        <v>Flop</v>
      </c>
      <c r="Q4660" t="s">
        <v>823</v>
      </c>
      <c r="R4660" t="str">
        <f t="shared" si="1839"/>
        <v>Mystery</v>
      </c>
      <c r="S4660">
        <f t="shared" si="1840"/>
        <v>2</v>
      </c>
      <c r="T4660" t="s">
        <v>22111</v>
      </c>
      <c r="U4660" t="s">
        <v>22112</v>
      </c>
      <c r="V4660">
        <v>169</v>
      </c>
      <c r="W4660" t="str">
        <f t="shared" si="1841"/>
        <v>Very Low</v>
      </c>
      <c r="X4660">
        <v>3336</v>
      </c>
      <c r="Y4660" t="str">
        <f t="shared" si="1842"/>
        <v>Low</v>
      </c>
      <c r="Z4660" t="s">
        <v>19483</v>
      </c>
      <c r="AA4660">
        <v>1</v>
      </c>
      <c r="AB4660" t="str">
        <f t="shared" si="1843"/>
        <v>Solo Star Poster</v>
      </c>
      <c r="AC4660" t="str">
        <f>AC4659</f>
        <v>father son relationship|female nudity|mother daughter relationship|reconciliation|superhero</v>
      </c>
      <c r="AD4660" t="s">
        <v>22113</v>
      </c>
      <c r="AE4660">
        <v>6</v>
      </c>
      <c r="AF4660" t="str">
        <f t="shared" si="1844"/>
        <v>Very Low</v>
      </c>
      <c r="AG4660" t="s">
        <v>9</v>
      </c>
      <c r="AH4660" t="s">
        <v>10</v>
      </c>
      <c r="AI4660" t="str">
        <f t="shared" si="1863"/>
        <v>R</v>
      </c>
      <c r="AJ4660" t="str">
        <f t="shared" si="1845"/>
        <v>Adult</v>
      </c>
      <c r="AK4660">
        <v>100000</v>
      </c>
      <c r="AL4660" t="str">
        <f t="shared" si="1846"/>
        <v>Low Budget</v>
      </c>
      <c r="AM4660">
        <v>2015</v>
      </c>
      <c r="AN4660">
        <f t="shared" si="1847"/>
        <v>10</v>
      </c>
      <c r="AO4660" t="str">
        <f t="shared" si="1848"/>
        <v>Modern Classic</v>
      </c>
      <c r="AP4660">
        <v>806</v>
      </c>
      <c r="AQ4660" t="str">
        <f t="shared" si="1849"/>
        <v>Very Low</v>
      </c>
      <c r="AR4660">
        <v>3.2</v>
      </c>
      <c r="AS4660" t="str">
        <f t="shared" si="1850"/>
        <v>Very Poor</v>
      </c>
      <c r="AT4660">
        <f t="shared" si="1864"/>
        <v>2.35</v>
      </c>
      <c r="AU4660" t="str">
        <f t="shared" si="1851"/>
        <v>Cinematic Widescreen</v>
      </c>
      <c r="AV4660">
        <v>312</v>
      </c>
      <c r="AW4660" t="str">
        <f t="shared" si="1852"/>
        <v>Very Low</v>
      </c>
    </row>
    <row r="4661" spans="1:49" x14ac:dyDescent="0.3">
      <c r="A4661" t="s">
        <v>0</v>
      </c>
      <c r="B4661" t="s">
        <v>22114</v>
      </c>
      <c r="C4661">
        <v>354</v>
      </c>
      <c r="D4661" t="str">
        <f t="shared" si="1832"/>
        <v>Medium</v>
      </c>
      <c r="E4661">
        <v>123</v>
      </c>
      <c r="F4661" t="str">
        <f t="shared" si="1833"/>
        <v>2h 3m</v>
      </c>
      <c r="G4661" t="str">
        <f t="shared" si="1834"/>
        <v>Long Movie</v>
      </c>
      <c r="H4661">
        <v>0</v>
      </c>
      <c r="I4661" t="str">
        <f t="shared" si="1835"/>
        <v>Very Low</v>
      </c>
      <c r="J4661">
        <v>620</v>
      </c>
      <c r="K4661" t="str">
        <f t="shared" si="1836"/>
        <v>Very Low</v>
      </c>
      <c r="L4661" t="s">
        <v>22115</v>
      </c>
      <c r="M4661">
        <v>786</v>
      </c>
      <c r="N4661" t="str">
        <f t="shared" si="1837"/>
        <v>Low</v>
      </c>
      <c r="O4661">
        <v>7098492</v>
      </c>
      <c r="P4661" t="str">
        <f t="shared" si="1838"/>
        <v>Flop</v>
      </c>
      <c r="Q4661" t="s">
        <v>8031</v>
      </c>
      <c r="R4661" t="str">
        <f t="shared" si="1839"/>
        <v>Drama</v>
      </c>
      <c r="S4661">
        <f t="shared" si="1840"/>
        <v>2</v>
      </c>
      <c r="T4661" t="s">
        <v>22116</v>
      </c>
      <c r="U4661" t="s">
        <v>22117</v>
      </c>
      <c r="V4661">
        <v>151812</v>
      </c>
      <c r="W4661" t="str">
        <f t="shared" si="1841"/>
        <v>Medium</v>
      </c>
      <c r="X4661">
        <v>2501</v>
      </c>
      <c r="Y4661" t="str">
        <f t="shared" si="1842"/>
        <v>Low</v>
      </c>
      <c r="Z4661" t="s">
        <v>22118</v>
      </c>
      <c r="AA4661">
        <v>2</v>
      </c>
      <c r="AB4661" t="str">
        <f t="shared" si="1843"/>
        <v>Duo/Trio Poster</v>
      </c>
      <c r="AC4661" t="s">
        <v>22119</v>
      </c>
      <c r="AD4661" t="s">
        <v>22120</v>
      </c>
      <c r="AE4661">
        <v>264</v>
      </c>
      <c r="AF4661" t="str">
        <f t="shared" si="1844"/>
        <v>Very Low</v>
      </c>
      <c r="AG4661" t="s">
        <v>22048</v>
      </c>
      <c r="AH4661" t="s">
        <v>13518</v>
      </c>
      <c r="AI4661" t="s">
        <v>11</v>
      </c>
      <c r="AJ4661" t="str">
        <f t="shared" si="1845"/>
        <v>Teen</v>
      </c>
      <c r="AK4661">
        <v>500000</v>
      </c>
      <c r="AL4661" t="str">
        <f t="shared" si="1846"/>
        <v>Low Budget</v>
      </c>
      <c r="AM4661">
        <v>2011</v>
      </c>
      <c r="AN4661">
        <f t="shared" si="1847"/>
        <v>14</v>
      </c>
      <c r="AO4661" t="str">
        <f t="shared" si="1848"/>
        <v>Modern Classic</v>
      </c>
      <c r="AP4661">
        <v>712</v>
      </c>
      <c r="AQ4661" t="str">
        <f t="shared" si="1849"/>
        <v>Very Low</v>
      </c>
      <c r="AR4661">
        <v>8.4</v>
      </c>
      <c r="AS4661" t="str">
        <f t="shared" si="1850"/>
        <v>Excellent</v>
      </c>
      <c r="AT4661">
        <v>1.85</v>
      </c>
      <c r="AU4661" t="str">
        <f t="shared" si="1851"/>
        <v>HDTV / Widescreen</v>
      </c>
      <c r="AV4661">
        <v>48000</v>
      </c>
      <c r="AW4661" t="str">
        <f t="shared" si="1852"/>
        <v>Medium</v>
      </c>
    </row>
    <row r="4662" spans="1:49" x14ac:dyDescent="0.3">
      <c r="A4662" t="s">
        <v>0</v>
      </c>
      <c r="B4662" t="s">
        <v>22121</v>
      </c>
      <c r="C4662">
        <v>16</v>
      </c>
      <c r="D4662" t="str">
        <f t="shared" si="1832"/>
        <v>Very Low</v>
      </c>
      <c r="E4662">
        <v>93</v>
      </c>
      <c r="F4662" t="str">
        <f t="shared" si="1833"/>
        <v>1h 33m</v>
      </c>
      <c r="G4662" t="str">
        <f t="shared" si="1834"/>
        <v>Standard Movie</v>
      </c>
      <c r="H4662">
        <v>5</v>
      </c>
      <c r="I4662" t="str">
        <f t="shared" si="1835"/>
        <v>Very Low</v>
      </c>
      <c r="J4662">
        <v>10</v>
      </c>
      <c r="K4662" t="str">
        <f t="shared" si="1836"/>
        <v>Very Low</v>
      </c>
      <c r="L4662" t="s">
        <v>22122</v>
      </c>
      <c r="M4662">
        <v>49</v>
      </c>
      <c r="N4662" t="str">
        <f t="shared" si="1837"/>
        <v>Low</v>
      </c>
      <c r="O4662">
        <f>O4661</f>
        <v>7098492</v>
      </c>
      <c r="P4662" t="str">
        <f t="shared" si="1838"/>
        <v>Flop</v>
      </c>
      <c r="Q4662" t="s">
        <v>10384</v>
      </c>
      <c r="R4662" t="str">
        <f t="shared" si="1839"/>
        <v>Thriller</v>
      </c>
      <c r="S4662">
        <f t="shared" si="1840"/>
        <v>1</v>
      </c>
      <c r="T4662" t="s">
        <v>22123</v>
      </c>
      <c r="U4662" t="s">
        <v>22124</v>
      </c>
      <c r="V4662">
        <v>190</v>
      </c>
      <c r="W4662" t="str">
        <f t="shared" si="1841"/>
        <v>Very Low</v>
      </c>
      <c r="X4662">
        <v>81</v>
      </c>
      <c r="Y4662" t="str">
        <f t="shared" si="1842"/>
        <v>Very Low</v>
      </c>
      <c r="Z4662" t="s">
        <v>22125</v>
      </c>
      <c r="AA4662">
        <v>1</v>
      </c>
      <c r="AB4662" t="str">
        <f t="shared" si="1843"/>
        <v>Solo Star Poster</v>
      </c>
      <c r="AC4662" t="s">
        <v>22126</v>
      </c>
      <c r="AD4662" t="s">
        <v>22127</v>
      </c>
      <c r="AE4662">
        <v>6</v>
      </c>
      <c r="AF4662" t="str">
        <f t="shared" si="1844"/>
        <v>Very Low</v>
      </c>
      <c r="AG4662" t="s">
        <v>9</v>
      </c>
      <c r="AH4662" t="s">
        <v>28</v>
      </c>
      <c r="AI4662" t="str">
        <f t="shared" ref="AI4662:AK4662" si="1865">AI4661</f>
        <v>PG-13</v>
      </c>
      <c r="AJ4662" t="str">
        <f t="shared" si="1845"/>
        <v>Teen</v>
      </c>
      <c r="AK4662">
        <f t="shared" si="1865"/>
        <v>500000</v>
      </c>
      <c r="AL4662" t="str">
        <f t="shared" si="1846"/>
        <v>Low Budget</v>
      </c>
      <c r="AM4662">
        <v>2009</v>
      </c>
      <c r="AN4662">
        <f t="shared" si="1847"/>
        <v>16</v>
      </c>
      <c r="AO4662" t="str">
        <f t="shared" si="1848"/>
        <v>Old Classic</v>
      </c>
      <c r="AP4662">
        <v>11</v>
      </c>
      <c r="AQ4662" t="str">
        <f t="shared" si="1849"/>
        <v>Very Low</v>
      </c>
      <c r="AR4662">
        <v>6.9</v>
      </c>
      <c r="AS4662" t="str">
        <f t="shared" si="1850"/>
        <v>Average</v>
      </c>
      <c r="AT4662">
        <f>AT4661</f>
        <v>1.85</v>
      </c>
      <c r="AU4662" t="str">
        <f t="shared" si="1851"/>
        <v>HDTV / Widescreen</v>
      </c>
      <c r="AV4662">
        <v>33</v>
      </c>
      <c r="AW4662" t="str">
        <f t="shared" si="1852"/>
        <v>Very Low</v>
      </c>
    </row>
    <row r="4663" spans="1:49" x14ac:dyDescent="0.3">
      <c r="A4663" t="s">
        <v>0</v>
      </c>
      <c r="B4663" t="s">
        <v>18267</v>
      </c>
      <c r="C4663">
        <v>74</v>
      </c>
      <c r="D4663" t="str">
        <f t="shared" si="1832"/>
        <v>Low</v>
      </c>
      <c r="E4663">
        <v>88</v>
      </c>
      <c r="F4663" t="str">
        <f t="shared" si="1833"/>
        <v>1h 28m</v>
      </c>
      <c r="G4663" t="str">
        <f t="shared" si="1834"/>
        <v>Featurette</v>
      </c>
      <c r="H4663">
        <v>377</v>
      </c>
      <c r="I4663" t="str">
        <f t="shared" si="1835"/>
        <v>Very Low</v>
      </c>
      <c r="J4663">
        <v>236</v>
      </c>
      <c r="K4663" t="str">
        <f t="shared" si="1836"/>
        <v>Very Low</v>
      </c>
      <c r="L4663" t="s">
        <v>22128</v>
      </c>
      <c r="M4663">
        <v>529</v>
      </c>
      <c r="N4663" t="str">
        <f t="shared" si="1837"/>
        <v>Low</v>
      </c>
      <c r="O4663">
        <v>4771000</v>
      </c>
      <c r="P4663" t="str">
        <f t="shared" si="1838"/>
        <v>Flop</v>
      </c>
      <c r="Q4663" t="s">
        <v>2498</v>
      </c>
      <c r="R4663" t="str">
        <f t="shared" si="1839"/>
        <v>Comedy</v>
      </c>
      <c r="S4663">
        <f t="shared" si="1840"/>
        <v>2</v>
      </c>
      <c r="T4663" t="s">
        <v>8103</v>
      </c>
      <c r="U4663" t="s">
        <v>22129</v>
      </c>
      <c r="V4663">
        <v>26513</v>
      </c>
      <c r="W4663" t="str">
        <f t="shared" si="1841"/>
        <v>Low</v>
      </c>
      <c r="X4663">
        <v>1502</v>
      </c>
      <c r="Y4663" t="str">
        <f t="shared" si="1842"/>
        <v>Low</v>
      </c>
      <c r="Z4663" t="s">
        <v>22130</v>
      </c>
      <c r="AA4663">
        <v>1</v>
      </c>
      <c r="AB4663" t="str">
        <f t="shared" si="1843"/>
        <v>Solo Star Poster</v>
      </c>
      <c r="AC4663" t="s">
        <v>22131</v>
      </c>
      <c r="AD4663" t="s">
        <v>22132</v>
      </c>
      <c r="AE4663">
        <v>174</v>
      </c>
      <c r="AF4663" t="str">
        <f t="shared" si="1844"/>
        <v>Very Low</v>
      </c>
      <c r="AG4663" t="s">
        <v>9</v>
      </c>
      <c r="AH4663" t="s">
        <v>10</v>
      </c>
      <c r="AI4663" t="s">
        <v>556</v>
      </c>
      <c r="AJ4663" t="str">
        <f t="shared" si="1845"/>
        <v>Adult</v>
      </c>
      <c r="AK4663">
        <v>800000</v>
      </c>
      <c r="AL4663" t="str">
        <f t="shared" si="1846"/>
        <v>Low Budget</v>
      </c>
      <c r="AM4663">
        <v>1995</v>
      </c>
      <c r="AN4663">
        <f t="shared" si="1847"/>
        <v>30</v>
      </c>
      <c r="AO4663" t="str">
        <f t="shared" si="1848"/>
        <v>Old Classic</v>
      </c>
      <c r="AP4663">
        <v>502</v>
      </c>
      <c r="AQ4663" t="str">
        <f t="shared" si="1849"/>
        <v>Very Low</v>
      </c>
      <c r="AR4663">
        <v>7.5</v>
      </c>
      <c r="AS4663" t="str">
        <f t="shared" si="1850"/>
        <v>Good</v>
      </c>
      <c r="AT4663">
        <v>1.85</v>
      </c>
      <c r="AU4663" t="str">
        <f t="shared" si="1851"/>
        <v>HDTV / Widescreen</v>
      </c>
      <c r="AV4663">
        <v>0</v>
      </c>
      <c r="AW4663" t="str">
        <f t="shared" si="1852"/>
        <v>Very Low</v>
      </c>
    </row>
    <row r="4664" spans="1:49" x14ac:dyDescent="0.3">
      <c r="A4664" t="s">
        <v>0</v>
      </c>
      <c r="B4664" t="s">
        <v>19668</v>
      </c>
      <c r="C4664">
        <v>11</v>
      </c>
      <c r="D4664" t="str">
        <f t="shared" si="1832"/>
        <v>Very Low</v>
      </c>
      <c r="E4664">
        <v>114</v>
      </c>
      <c r="F4664" t="str">
        <f t="shared" si="1833"/>
        <v>1h 54m</v>
      </c>
      <c r="G4664" t="str">
        <f t="shared" si="1834"/>
        <v>Standard Movie</v>
      </c>
      <c r="H4664">
        <v>9</v>
      </c>
      <c r="I4664" t="str">
        <f t="shared" si="1835"/>
        <v>Very Low</v>
      </c>
      <c r="J4664">
        <v>86</v>
      </c>
      <c r="K4664" t="str">
        <f t="shared" si="1836"/>
        <v>Very Low</v>
      </c>
      <c r="L4664" t="s">
        <v>13480</v>
      </c>
      <c r="M4664">
        <v>159</v>
      </c>
      <c r="N4664" t="str">
        <f t="shared" si="1837"/>
        <v>Low</v>
      </c>
      <c r="O4664">
        <v>1001437</v>
      </c>
      <c r="P4664" t="str">
        <f t="shared" si="1838"/>
        <v>Flop</v>
      </c>
      <c r="Q4664" t="s">
        <v>185</v>
      </c>
      <c r="R4664" t="str">
        <f t="shared" si="1839"/>
        <v>Drama</v>
      </c>
      <c r="S4664">
        <f t="shared" si="1840"/>
        <v>2</v>
      </c>
      <c r="T4664" t="s">
        <v>22133</v>
      </c>
      <c r="U4664" t="s">
        <v>22134</v>
      </c>
      <c r="V4664">
        <v>2039</v>
      </c>
      <c r="W4664" t="str">
        <f t="shared" si="1841"/>
        <v>Very Low</v>
      </c>
      <c r="X4664">
        <v>423</v>
      </c>
      <c r="Y4664" t="str">
        <f t="shared" si="1842"/>
        <v>Very Low</v>
      </c>
      <c r="Z4664" t="s">
        <v>22135</v>
      </c>
      <c r="AA4664">
        <v>1</v>
      </c>
      <c r="AB4664" t="str">
        <f t="shared" si="1843"/>
        <v>Solo Star Poster</v>
      </c>
      <c r="AC4664" t="s">
        <v>22136</v>
      </c>
      <c r="AD4664" t="s">
        <v>22137</v>
      </c>
      <c r="AE4664">
        <v>28</v>
      </c>
      <c r="AF4664" t="str">
        <f t="shared" si="1844"/>
        <v>Very Low</v>
      </c>
      <c r="AG4664" t="s">
        <v>9</v>
      </c>
      <c r="AH4664" t="s">
        <v>10</v>
      </c>
      <c r="AI4664" t="s">
        <v>556</v>
      </c>
      <c r="AJ4664" t="str">
        <f t="shared" si="1845"/>
        <v>Adult</v>
      </c>
      <c r="AK4664">
        <v>800000</v>
      </c>
      <c r="AL4664" t="str">
        <f t="shared" si="1846"/>
        <v>Low Budget</v>
      </c>
      <c r="AM4664">
        <v>1993</v>
      </c>
      <c r="AN4664">
        <f t="shared" si="1847"/>
        <v>32</v>
      </c>
      <c r="AO4664" t="str">
        <f t="shared" si="1848"/>
        <v>Old Classic</v>
      </c>
      <c r="AP4664">
        <v>143</v>
      </c>
      <c r="AQ4664" t="str">
        <f t="shared" si="1849"/>
        <v>Very Low</v>
      </c>
      <c r="AR4664">
        <v>7.2</v>
      </c>
      <c r="AS4664" t="str">
        <f t="shared" si="1850"/>
        <v>Good</v>
      </c>
      <c r="AT4664">
        <v>1.85</v>
      </c>
      <c r="AU4664" t="str">
        <f t="shared" si="1851"/>
        <v>HDTV / Widescreen</v>
      </c>
      <c r="AV4664">
        <v>81</v>
      </c>
      <c r="AW4664" t="str">
        <f t="shared" si="1852"/>
        <v>Very Low</v>
      </c>
    </row>
    <row r="4665" spans="1:49" x14ac:dyDescent="0.3">
      <c r="A4665" t="s">
        <v>0</v>
      </c>
      <c r="B4665" t="s">
        <v>14866</v>
      </c>
      <c r="C4665">
        <v>59</v>
      </c>
      <c r="D4665" t="str">
        <f t="shared" si="1832"/>
        <v>Low</v>
      </c>
      <c r="E4665">
        <v>88</v>
      </c>
      <c r="F4665" t="str">
        <f t="shared" si="1833"/>
        <v>1h 28m</v>
      </c>
      <c r="G4665" t="str">
        <f t="shared" si="1834"/>
        <v>Featurette</v>
      </c>
      <c r="H4665">
        <v>6</v>
      </c>
      <c r="I4665" t="str">
        <f t="shared" si="1835"/>
        <v>Very Low</v>
      </c>
      <c r="J4665">
        <v>68</v>
      </c>
      <c r="K4665" t="str">
        <f t="shared" si="1836"/>
        <v>Very Low</v>
      </c>
      <c r="L4665" t="s">
        <v>11192</v>
      </c>
      <c r="M4665">
        <v>302</v>
      </c>
      <c r="N4665" t="str">
        <f t="shared" si="1837"/>
        <v>Low</v>
      </c>
      <c r="O4665">
        <v>2073984</v>
      </c>
      <c r="P4665" t="str">
        <f t="shared" si="1838"/>
        <v>Flop</v>
      </c>
      <c r="Q4665" t="s">
        <v>185</v>
      </c>
      <c r="R4665" t="str">
        <f t="shared" si="1839"/>
        <v>Drama</v>
      </c>
      <c r="S4665">
        <f t="shared" si="1840"/>
        <v>2</v>
      </c>
      <c r="T4665" t="s">
        <v>22138</v>
      </c>
      <c r="U4665" t="s">
        <v>22139</v>
      </c>
      <c r="V4665">
        <v>4743</v>
      </c>
      <c r="W4665" t="str">
        <f t="shared" si="1841"/>
        <v>Very Low</v>
      </c>
      <c r="X4665">
        <v>663</v>
      </c>
      <c r="Y4665" t="str">
        <f t="shared" si="1842"/>
        <v>Very Low</v>
      </c>
      <c r="Z4665" t="s">
        <v>22140</v>
      </c>
      <c r="AA4665">
        <v>1</v>
      </c>
      <c r="AB4665" t="str">
        <f t="shared" si="1843"/>
        <v>Solo Star Poster</v>
      </c>
      <c r="AC4665" t="s">
        <v>22141</v>
      </c>
      <c r="AD4665" t="s">
        <v>22142</v>
      </c>
      <c r="AE4665">
        <v>135</v>
      </c>
      <c r="AF4665" t="str">
        <f t="shared" si="1844"/>
        <v>Very Low</v>
      </c>
      <c r="AG4665" t="s">
        <v>9</v>
      </c>
      <c r="AH4665" t="s">
        <v>1436</v>
      </c>
      <c r="AI4665" t="s">
        <v>556</v>
      </c>
      <c r="AJ4665" t="str">
        <f t="shared" si="1845"/>
        <v>Adult</v>
      </c>
      <c r="AK4665">
        <v>800000</v>
      </c>
      <c r="AL4665" t="str">
        <f t="shared" si="1846"/>
        <v>Low Budget</v>
      </c>
      <c r="AM4665">
        <v>2002</v>
      </c>
      <c r="AN4665">
        <f t="shared" si="1847"/>
        <v>23</v>
      </c>
      <c r="AO4665" t="str">
        <f t="shared" si="1848"/>
        <v>Old Classic</v>
      </c>
      <c r="AP4665">
        <v>270</v>
      </c>
      <c r="AQ4665" t="str">
        <f t="shared" si="1849"/>
        <v>Very Low</v>
      </c>
      <c r="AR4665">
        <v>7.2</v>
      </c>
      <c r="AS4665" t="str">
        <f t="shared" si="1850"/>
        <v>Good</v>
      </c>
      <c r="AT4665">
        <v>1.85</v>
      </c>
      <c r="AU4665" t="str">
        <f t="shared" si="1851"/>
        <v>HDTV / Widescreen</v>
      </c>
      <c r="AV4665">
        <v>219</v>
      </c>
      <c r="AW4665" t="str">
        <f t="shared" si="1852"/>
        <v>Very Low</v>
      </c>
    </row>
    <row r="4666" spans="1:49" x14ac:dyDescent="0.3">
      <c r="A4666" t="s">
        <v>718</v>
      </c>
      <c r="B4666" t="s">
        <v>22143</v>
      </c>
      <c r="C4666">
        <v>71</v>
      </c>
      <c r="D4666" t="str">
        <f t="shared" si="1832"/>
        <v>Low</v>
      </c>
      <c r="E4666">
        <v>110</v>
      </c>
      <c r="F4666" t="str">
        <f t="shared" si="1833"/>
        <v>1h 50m</v>
      </c>
      <c r="G4666" t="str">
        <f t="shared" si="1834"/>
        <v>Standard Movie</v>
      </c>
      <c r="H4666">
        <v>21</v>
      </c>
      <c r="I4666" t="str">
        <f t="shared" si="1835"/>
        <v>Very Low</v>
      </c>
      <c r="J4666">
        <v>3</v>
      </c>
      <c r="K4666" t="str">
        <f t="shared" si="1836"/>
        <v>Very Low</v>
      </c>
      <c r="L4666" t="s">
        <v>22144</v>
      </c>
      <c r="M4666">
        <v>426</v>
      </c>
      <c r="N4666" t="str">
        <f t="shared" si="1837"/>
        <v>Low</v>
      </c>
      <c r="O4666">
        <v>9950</v>
      </c>
      <c r="P4666" t="str">
        <f t="shared" si="1838"/>
        <v>Flop</v>
      </c>
      <c r="Q4666" t="s">
        <v>4795</v>
      </c>
      <c r="R4666" t="str">
        <f t="shared" si="1839"/>
        <v>Crime</v>
      </c>
      <c r="S4666">
        <f t="shared" si="1840"/>
        <v>3</v>
      </c>
      <c r="T4666" t="s">
        <v>22145</v>
      </c>
      <c r="U4666" t="s">
        <v>22146</v>
      </c>
      <c r="V4666">
        <v>7431</v>
      </c>
      <c r="W4666" t="str">
        <f t="shared" si="1841"/>
        <v>Very Low</v>
      </c>
      <c r="X4666">
        <v>455</v>
      </c>
      <c r="Y4666" t="str">
        <f t="shared" si="1842"/>
        <v>Very Low</v>
      </c>
      <c r="Z4666" t="s">
        <v>22147</v>
      </c>
      <c r="AA4666">
        <v>1</v>
      </c>
      <c r="AB4666" t="str">
        <f t="shared" si="1843"/>
        <v>Solo Star Poster</v>
      </c>
      <c r="AC4666" t="s">
        <v>22148</v>
      </c>
      <c r="AD4666" t="s">
        <v>22149</v>
      </c>
      <c r="AE4666">
        <v>84</v>
      </c>
      <c r="AF4666" t="str">
        <f t="shared" si="1844"/>
        <v>Very Low</v>
      </c>
      <c r="AG4666" t="s">
        <v>8702</v>
      </c>
      <c r="AH4666" t="s">
        <v>738</v>
      </c>
      <c r="AI4666" t="s">
        <v>4801</v>
      </c>
      <c r="AJ4666" t="str">
        <f t="shared" si="1845"/>
        <v>No Rating</v>
      </c>
      <c r="AK4666">
        <f>AK4665</f>
        <v>800000</v>
      </c>
      <c r="AL4666" t="str">
        <f t="shared" si="1846"/>
        <v>Low Budget</v>
      </c>
      <c r="AM4666">
        <v>1929</v>
      </c>
      <c r="AN4666">
        <f t="shared" si="1847"/>
        <v>96</v>
      </c>
      <c r="AO4666" t="str">
        <f t="shared" si="1848"/>
        <v>Old Classic</v>
      </c>
      <c r="AP4666">
        <v>20</v>
      </c>
      <c r="AQ4666" t="str">
        <f t="shared" si="1849"/>
        <v>Very Low</v>
      </c>
      <c r="AR4666">
        <v>8</v>
      </c>
      <c r="AS4666" t="str">
        <f t="shared" si="1850"/>
        <v>Excellent</v>
      </c>
      <c r="AT4666">
        <v>1.33</v>
      </c>
      <c r="AU4666" t="str">
        <f t="shared" si="1851"/>
        <v>Classic</v>
      </c>
      <c r="AV4666">
        <v>926</v>
      </c>
      <c r="AW4666" t="str">
        <f t="shared" si="1852"/>
        <v>Very Low</v>
      </c>
    </row>
    <row r="4667" spans="1:49" x14ac:dyDescent="0.3">
      <c r="A4667" t="s">
        <v>0</v>
      </c>
      <c r="B4667" t="s">
        <v>22150</v>
      </c>
      <c r="C4667">
        <v>5</v>
      </c>
      <c r="D4667" t="str">
        <f t="shared" si="1832"/>
        <v>Very Low</v>
      </c>
      <c r="E4667">
        <v>95</v>
      </c>
      <c r="F4667" t="str">
        <f t="shared" si="1833"/>
        <v>1h 35m</v>
      </c>
      <c r="G4667" t="str">
        <f t="shared" si="1834"/>
        <v>Standard Movie</v>
      </c>
      <c r="H4667">
        <v>0</v>
      </c>
      <c r="I4667" t="str">
        <f t="shared" si="1835"/>
        <v>Very Low</v>
      </c>
      <c r="J4667">
        <v>167</v>
      </c>
      <c r="K4667" t="str">
        <f t="shared" si="1836"/>
        <v>Very Low</v>
      </c>
      <c r="L4667" t="s">
        <v>22151</v>
      </c>
      <c r="M4667">
        <v>940</v>
      </c>
      <c r="N4667" t="str">
        <f t="shared" si="1837"/>
        <v>Low</v>
      </c>
      <c r="O4667">
        <f t="shared" ref="O4667:O4668" si="1866">O4666</f>
        <v>9950</v>
      </c>
      <c r="P4667" t="str">
        <f t="shared" si="1838"/>
        <v>Flop</v>
      </c>
      <c r="Q4667" t="s">
        <v>3380</v>
      </c>
      <c r="R4667" t="str">
        <f t="shared" si="1839"/>
        <v>Drama</v>
      </c>
      <c r="S4667">
        <f t="shared" si="1840"/>
        <v>1</v>
      </c>
      <c r="T4667" t="s">
        <v>3231</v>
      </c>
      <c r="U4667" t="s">
        <v>22152</v>
      </c>
      <c r="V4667">
        <v>59</v>
      </c>
      <c r="W4667" t="str">
        <f t="shared" si="1841"/>
        <v>Very Low</v>
      </c>
      <c r="X4667">
        <v>1484</v>
      </c>
      <c r="Y4667" t="str">
        <f t="shared" si="1842"/>
        <v>Low</v>
      </c>
      <c r="Z4667" t="s">
        <v>22153</v>
      </c>
      <c r="AA4667">
        <v>2</v>
      </c>
      <c r="AB4667" t="str">
        <f t="shared" si="1843"/>
        <v>Duo/Trio Poster</v>
      </c>
      <c r="AC4667" t="s">
        <v>22154</v>
      </c>
      <c r="AD4667" t="s">
        <v>22155</v>
      </c>
      <c r="AE4667">
        <v>1</v>
      </c>
      <c r="AF4667" t="str">
        <f t="shared" si="1844"/>
        <v>Very Low</v>
      </c>
      <c r="AG4667" t="s">
        <v>9</v>
      </c>
      <c r="AH4667" t="s">
        <v>10</v>
      </c>
      <c r="AI4667" t="str">
        <f>AI4666</f>
        <v>Not Rated</v>
      </c>
      <c r="AJ4667" t="str">
        <f t="shared" si="1845"/>
        <v>No Rating</v>
      </c>
      <c r="AK4667">
        <v>850000</v>
      </c>
      <c r="AL4667" t="str">
        <f t="shared" si="1846"/>
        <v>Low Budget</v>
      </c>
      <c r="AM4667">
        <v>2008</v>
      </c>
      <c r="AN4667">
        <f t="shared" si="1847"/>
        <v>17</v>
      </c>
      <c r="AO4667" t="str">
        <f t="shared" si="1848"/>
        <v>Old Classic</v>
      </c>
      <c r="AP4667">
        <v>188</v>
      </c>
      <c r="AQ4667" t="str">
        <f t="shared" si="1849"/>
        <v>Very Low</v>
      </c>
      <c r="AR4667">
        <v>7.4</v>
      </c>
      <c r="AS4667" t="str">
        <f t="shared" si="1850"/>
        <v>Good</v>
      </c>
      <c r="AT4667">
        <v>1.78</v>
      </c>
      <c r="AU4667" t="str">
        <f t="shared" si="1851"/>
        <v>HDTV / Widescreen</v>
      </c>
      <c r="AV4667">
        <v>18</v>
      </c>
      <c r="AW4667" t="str">
        <f t="shared" si="1852"/>
        <v>Very Low</v>
      </c>
    </row>
    <row r="4668" spans="1:49" x14ac:dyDescent="0.3">
      <c r="A4668" t="s">
        <v>0</v>
      </c>
      <c r="B4668" t="s">
        <v>22156</v>
      </c>
      <c r="C4668">
        <v>25</v>
      </c>
      <c r="D4668" t="str">
        <f t="shared" si="1832"/>
        <v>Very Low</v>
      </c>
      <c r="E4668">
        <v>83</v>
      </c>
      <c r="F4668" t="str">
        <f t="shared" si="1833"/>
        <v>1h 23m</v>
      </c>
      <c r="G4668" t="str">
        <f t="shared" si="1834"/>
        <v>Featurette</v>
      </c>
      <c r="H4668">
        <v>0</v>
      </c>
      <c r="I4668" t="str">
        <f t="shared" si="1835"/>
        <v>Very Low</v>
      </c>
      <c r="J4668">
        <v>0</v>
      </c>
      <c r="K4668" t="str">
        <f t="shared" si="1836"/>
        <v>Very Low</v>
      </c>
      <c r="L4668" t="s">
        <v>22157</v>
      </c>
      <c r="M4668">
        <v>24</v>
      </c>
      <c r="N4668" t="str">
        <f t="shared" si="1837"/>
        <v>Low</v>
      </c>
      <c r="O4668">
        <f t="shared" si="1866"/>
        <v>9950</v>
      </c>
      <c r="P4668" t="str">
        <f t="shared" si="1838"/>
        <v>Flop</v>
      </c>
      <c r="Q4668" t="s">
        <v>3380</v>
      </c>
      <c r="R4668" t="str">
        <f t="shared" si="1839"/>
        <v>Drama</v>
      </c>
      <c r="S4668">
        <f t="shared" si="1840"/>
        <v>1</v>
      </c>
      <c r="T4668" t="s">
        <v>22158</v>
      </c>
      <c r="U4668" t="s">
        <v>22159</v>
      </c>
      <c r="V4668">
        <v>772</v>
      </c>
      <c r="W4668" t="str">
        <f t="shared" si="1841"/>
        <v>Very Low</v>
      </c>
      <c r="X4668">
        <v>29</v>
      </c>
      <c r="Y4668" t="str">
        <f t="shared" si="1842"/>
        <v>Very Low</v>
      </c>
      <c r="Z4668" t="s">
        <v>22160</v>
      </c>
      <c r="AA4668">
        <v>0</v>
      </c>
      <c r="AB4668" t="str">
        <f t="shared" si="1843"/>
        <v>Symbolic Poster</v>
      </c>
      <c r="AC4668" t="s">
        <v>22161</v>
      </c>
      <c r="AD4668" t="s">
        <v>22162</v>
      </c>
      <c r="AE4668">
        <v>11</v>
      </c>
      <c r="AF4668" t="str">
        <f t="shared" si="1844"/>
        <v>Very Low</v>
      </c>
      <c r="AG4668" t="s">
        <v>2749</v>
      </c>
      <c r="AH4668" t="s">
        <v>18913</v>
      </c>
      <c r="AI4668" t="s">
        <v>5584</v>
      </c>
      <c r="AJ4668" t="str">
        <f t="shared" si="1845"/>
        <v>Other/Unknown</v>
      </c>
      <c r="AK4668">
        <v>800000</v>
      </c>
      <c r="AL4668" t="str">
        <f t="shared" si="1846"/>
        <v>Low Budget</v>
      </c>
      <c r="AM4668">
        <v>2004</v>
      </c>
      <c r="AN4668">
        <f t="shared" si="1847"/>
        <v>21</v>
      </c>
      <c r="AO4668" t="str">
        <f t="shared" si="1848"/>
        <v>Old Classic</v>
      </c>
      <c r="AP4668">
        <v>5</v>
      </c>
      <c r="AQ4668" t="str">
        <f t="shared" si="1849"/>
        <v>Very Low</v>
      </c>
      <c r="AR4668">
        <v>7.2</v>
      </c>
      <c r="AS4668" t="str">
        <f t="shared" si="1850"/>
        <v>Good</v>
      </c>
      <c r="AT4668">
        <f>AT4667</f>
        <v>1.78</v>
      </c>
      <c r="AU4668" t="str">
        <f t="shared" si="1851"/>
        <v>HDTV / Widescreen</v>
      </c>
      <c r="AV4668">
        <v>83</v>
      </c>
      <c r="AW4668" t="str">
        <f t="shared" si="1852"/>
        <v>Very Low</v>
      </c>
    </row>
    <row r="4669" spans="1:49" x14ac:dyDescent="0.3">
      <c r="A4669" t="s">
        <v>0</v>
      </c>
      <c r="B4669" t="s">
        <v>4322</v>
      </c>
      <c r="C4669">
        <v>29</v>
      </c>
      <c r="D4669" t="str">
        <f t="shared" si="1832"/>
        <v>Very Low</v>
      </c>
      <c r="E4669">
        <v>104</v>
      </c>
      <c r="F4669" t="str">
        <f t="shared" si="1833"/>
        <v>1h 44m</v>
      </c>
      <c r="G4669" t="str">
        <f t="shared" si="1834"/>
        <v>Standard Movie</v>
      </c>
      <c r="H4669">
        <v>37</v>
      </c>
      <c r="I4669" t="str">
        <f t="shared" si="1835"/>
        <v>Very Low</v>
      </c>
      <c r="J4669">
        <v>501</v>
      </c>
      <c r="K4669" t="str">
        <f t="shared" si="1836"/>
        <v>Very Low</v>
      </c>
      <c r="L4669" t="s">
        <v>13802</v>
      </c>
      <c r="M4669">
        <v>574</v>
      </c>
      <c r="N4669" t="str">
        <f t="shared" si="1837"/>
        <v>Low</v>
      </c>
      <c r="O4669">
        <v>144583</v>
      </c>
      <c r="P4669" t="str">
        <f t="shared" si="1838"/>
        <v>Flop</v>
      </c>
      <c r="Q4669" t="s">
        <v>4046</v>
      </c>
      <c r="R4669" t="str">
        <f t="shared" si="1839"/>
        <v>Drama</v>
      </c>
      <c r="S4669">
        <f t="shared" si="1840"/>
        <v>2</v>
      </c>
      <c r="T4669" t="s">
        <v>3207</v>
      </c>
      <c r="U4669" t="s">
        <v>22163</v>
      </c>
      <c r="V4669">
        <v>2256</v>
      </c>
      <c r="W4669" t="str">
        <f t="shared" si="1841"/>
        <v>Very Low</v>
      </c>
      <c r="X4669">
        <v>1983</v>
      </c>
      <c r="Y4669" t="str">
        <f t="shared" si="1842"/>
        <v>Low</v>
      </c>
      <c r="Z4669" t="s">
        <v>3935</v>
      </c>
      <c r="AA4669">
        <v>0</v>
      </c>
      <c r="AB4669" t="str">
        <f t="shared" si="1843"/>
        <v>Symbolic Poster</v>
      </c>
      <c r="AC4669" t="s">
        <v>22164</v>
      </c>
      <c r="AD4669" t="s">
        <v>22165</v>
      </c>
      <c r="AE4669">
        <v>79</v>
      </c>
      <c r="AF4669" t="str">
        <f t="shared" si="1844"/>
        <v>Very Low</v>
      </c>
      <c r="AG4669" t="s">
        <v>9</v>
      </c>
      <c r="AH4669" t="s">
        <v>1436</v>
      </c>
      <c r="AI4669" t="s">
        <v>556</v>
      </c>
      <c r="AJ4669" t="str">
        <f t="shared" si="1845"/>
        <v>Adult</v>
      </c>
      <c r="AK4669">
        <v>800000</v>
      </c>
      <c r="AL4669" t="str">
        <f t="shared" si="1846"/>
        <v>Low Budget</v>
      </c>
      <c r="AM4669">
        <v>1999</v>
      </c>
      <c r="AN4669">
        <f t="shared" si="1847"/>
        <v>26</v>
      </c>
      <c r="AO4669" t="str">
        <f t="shared" si="1848"/>
        <v>Old Classic</v>
      </c>
      <c r="AP4669">
        <v>573</v>
      </c>
      <c r="AQ4669" t="str">
        <f t="shared" si="1849"/>
        <v>Very Low</v>
      </c>
      <c r="AR4669">
        <v>6.5</v>
      </c>
      <c r="AS4669" t="str">
        <f t="shared" si="1850"/>
        <v>Average</v>
      </c>
      <c r="AT4669">
        <v>1.85</v>
      </c>
      <c r="AU4669" t="str">
        <f t="shared" si="1851"/>
        <v>HDTV / Widescreen</v>
      </c>
      <c r="AV4669">
        <v>130</v>
      </c>
      <c r="AW4669" t="str">
        <f t="shared" si="1852"/>
        <v>Very Low</v>
      </c>
    </row>
    <row r="4670" spans="1:49" x14ac:dyDescent="0.3">
      <c r="A4670" t="s">
        <v>0</v>
      </c>
      <c r="B4670" t="s">
        <v>22166</v>
      </c>
      <c r="C4670">
        <v>17</v>
      </c>
      <c r="D4670" t="str">
        <f t="shared" si="1832"/>
        <v>Very Low</v>
      </c>
      <c r="E4670">
        <v>94</v>
      </c>
      <c r="F4670" t="str">
        <f t="shared" si="1833"/>
        <v>1h 34m</v>
      </c>
      <c r="G4670" t="str">
        <f t="shared" si="1834"/>
        <v>Standard Movie</v>
      </c>
      <c r="H4670">
        <v>3</v>
      </c>
      <c r="I4670" t="str">
        <f t="shared" si="1835"/>
        <v>Very Low</v>
      </c>
      <c r="J4670">
        <v>181</v>
      </c>
      <c r="K4670" t="str">
        <f t="shared" si="1836"/>
        <v>Very Low</v>
      </c>
      <c r="L4670" t="s">
        <v>8123</v>
      </c>
      <c r="M4670">
        <v>262</v>
      </c>
      <c r="N4670" t="str">
        <f t="shared" si="1837"/>
        <v>Low</v>
      </c>
      <c r="O4670">
        <f>O4669</f>
        <v>144583</v>
      </c>
      <c r="P4670" t="str">
        <f t="shared" si="1838"/>
        <v>Flop</v>
      </c>
      <c r="Q4670" t="s">
        <v>4795</v>
      </c>
      <c r="R4670" t="str">
        <f t="shared" si="1839"/>
        <v>Crime</v>
      </c>
      <c r="S4670">
        <f t="shared" si="1840"/>
        <v>3</v>
      </c>
      <c r="T4670" t="s">
        <v>22167</v>
      </c>
      <c r="U4670" t="s">
        <v>22168</v>
      </c>
      <c r="V4670">
        <v>3480</v>
      </c>
      <c r="W4670" t="str">
        <f t="shared" si="1841"/>
        <v>Very Low</v>
      </c>
      <c r="X4670">
        <v>991</v>
      </c>
      <c r="Y4670" t="str">
        <f t="shared" si="1842"/>
        <v>Very Low</v>
      </c>
      <c r="Z4670" t="s">
        <v>11325</v>
      </c>
      <c r="AA4670">
        <v>1</v>
      </c>
      <c r="AB4670" t="str">
        <f t="shared" si="1843"/>
        <v>Solo Star Poster</v>
      </c>
      <c r="AC4670" t="s">
        <v>22169</v>
      </c>
      <c r="AD4670" t="s">
        <v>22170</v>
      </c>
      <c r="AE4670">
        <v>30</v>
      </c>
      <c r="AF4670" t="str">
        <f t="shared" si="1844"/>
        <v>Very Low</v>
      </c>
      <c r="AG4670" t="s">
        <v>9</v>
      </c>
      <c r="AH4670" t="s">
        <v>10</v>
      </c>
      <c r="AI4670" t="s">
        <v>556</v>
      </c>
      <c r="AJ4670" t="str">
        <f t="shared" si="1845"/>
        <v>Adult</v>
      </c>
      <c r="AK4670">
        <v>800000</v>
      </c>
      <c r="AL4670" t="str">
        <f t="shared" si="1846"/>
        <v>Low Budget</v>
      </c>
      <c r="AM4670">
        <v>2003</v>
      </c>
      <c r="AN4670">
        <f t="shared" si="1847"/>
        <v>22</v>
      </c>
      <c r="AO4670" t="str">
        <f t="shared" si="1848"/>
        <v>Old Classic</v>
      </c>
      <c r="AP4670">
        <v>262</v>
      </c>
      <c r="AQ4670" t="str">
        <f t="shared" si="1849"/>
        <v>Very Low</v>
      </c>
      <c r="AR4670">
        <v>7.2</v>
      </c>
      <c r="AS4670" t="str">
        <f t="shared" si="1850"/>
        <v>Good</v>
      </c>
      <c r="AT4670">
        <f t="shared" ref="AT4670:AT4672" si="1867">AT4669</f>
        <v>1.85</v>
      </c>
      <c r="AU4670" t="str">
        <f t="shared" si="1851"/>
        <v>HDTV / Widescreen</v>
      </c>
      <c r="AV4670">
        <v>396</v>
      </c>
      <c r="AW4670" t="str">
        <f t="shared" si="1852"/>
        <v>Very Low</v>
      </c>
    </row>
    <row r="4671" spans="1:49" x14ac:dyDescent="0.3">
      <c r="A4671" t="s">
        <v>0</v>
      </c>
      <c r="B4671" t="s">
        <v>22171</v>
      </c>
      <c r="C4671">
        <v>13</v>
      </c>
      <c r="D4671" t="str">
        <f t="shared" si="1832"/>
        <v>Very Low</v>
      </c>
      <c r="E4671">
        <v>87</v>
      </c>
      <c r="F4671" t="str">
        <f t="shared" si="1833"/>
        <v>1h 27m</v>
      </c>
      <c r="G4671" t="str">
        <f t="shared" si="1834"/>
        <v>Featurette</v>
      </c>
      <c r="H4671">
        <v>0</v>
      </c>
      <c r="I4671" t="str">
        <f t="shared" si="1835"/>
        <v>Very Low</v>
      </c>
      <c r="J4671">
        <v>258</v>
      </c>
      <c r="K4671" t="str">
        <f t="shared" si="1836"/>
        <v>Very Low</v>
      </c>
      <c r="L4671" t="s">
        <v>9169</v>
      </c>
      <c r="M4671">
        <v>1000</v>
      </c>
      <c r="N4671" t="str">
        <f t="shared" si="1837"/>
        <v>Low</v>
      </c>
      <c r="O4671">
        <v>58163</v>
      </c>
      <c r="P4671" t="str">
        <f t="shared" si="1838"/>
        <v>Flop</v>
      </c>
      <c r="Q4671" t="s">
        <v>3380</v>
      </c>
      <c r="R4671" t="str">
        <f t="shared" si="1839"/>
        <v>Drama</v>
      </c>
      <c r="S4671">
        <f t="shared" si="1840"/>
        <v>1</v>
      </c>
      <c r="T4671" t="s">
        <v>2687</v>
      </c>
      <c r="U4671" t="s">
        <v>22172</v>
      </c>
      <c r="V4671">
        <v>122</v>
      </c>
      <c r="W4671" t="str">
        <f t="shared" si="1841"/>
        <v>Very Low</v>
      </c>
      <c r="X4671">
        <v>2359</v>
      </c>
      <c r="Y4671" t="str">
        <f t="shared" si="1842"/>
        <v>Low</v>
      </c>
      <c r="Z4671" t="s">
        <v>22173</v>
      </c>
      <c r="AA4671">
        <v>0</v>
      </c>
      <c r="AB4671" t="str">
        <f t="shared" si="1843"/>
        <v>Symbolic Poster</v>
      </c>
      <c r="AC4671" t="s">
        <v>22174</v>
      </c>
      <c r="AD4671" t="s">
        <v>22175</v>
      </c>
      <c r="AE4671">
        <v>3</v>
      </c>
      <c r="AF4671" t="str">
        <f t="shared" si="1844"/>
        <v>Very Low</v>
      </c>
      <c r="AG4671" t="s">
        <v>9</v>
      </c>
      <c r="AH4671" t="s">
        <v>10</v>
      </c>
      <c r="AI4671" t="s">
        <v>556</v>
      </c>
      <c r="AJ4671" t="str">
        <f t="shared" si="1845"/>
        <v>Adult</v>
      </c>
      <c r="AK4671">
        <f>AK4670</f>
        <v>800000</v>
      </c>
      <c r="AL4671" t="str">
        <f t="shared" si="1846"/>
        <v>Low Budget</v>
      </c>
      <c r="AM4671">
        <v>2000</v>
      </c>
      <c r="AN4671">
        <f t="shared" si="1847"/>
        <v>25</v>
      </c>
      <c r="AO4671" t="str">
        <f t="shared" si="1848"/>
        <v>Old Classic</v>
      </c>
      <c r="AP4671">
        <v>749</v>
      </c>
      <c r="AQ4671" t="str">
        <f t="shared" si="1849"/>
        <v>Very Low</v>
      </c>
      <c r="AR4671">
        <v>4.2</v>
      </c>
      <c r="AS4671" t="str">
        <f t="shared" si="1850"/>
        <v>Poor</v>
      </c>
      <c r="AT4671">
        <f t="shared" si="1867"/>
        <v>1.85</v>
      </c>
      <c r="AU4671" t="str">
        <f t="shared" si="1851"/>
        <v>HDTV / Widescreen</v>
      </c>
      <c r="AV4671">
        <v>4</v>
      </c>
      <c r="AW4671" t="str">
        <f t="shared" si="1852"/>
        <v>Very Low</v>
      </c>
    </row>
    <row r="4672" spans="1:49" x14ac:dyDescent="0.3">
      <c r="A4672" t="s">
        <v>0</v>
      </c>
      <c r="B4672" t="s">
        <v>22176</v>
      </c>
      <c r="C4672">
        <v>6</v>
      </c>
      <c r="D4672" t="str">
        <f t="shared" si="1832"/>
        <v>Very Low</v>
      </c>
      <c r="E4672">
        <v>93</v>
      </c>
      <c r="F4672" t="str">
        <f t="shared" si="1833"/>
        <v>1h 33m</v>
      </c>
      <c r="G4672" t="str">
        <f t="shared" si="1834"/>
        <v>Standard Movie</v>
      </c>
      <c r="H4672">
        <v>247</v>
      </c>
      <c r="I4672" t="str">
        <f t="shared" si="1835"/>
        <v>Very Low</v>
      </c>
      <c r="J4672">
        <v>152</v>
      </c>
      <c r="K4672" t="str">
        <f t="shared" si="1836"/>
        <v>Very Low</v>
      </c>
      <c r="L4672" t="s">
        <v>22177</v>
      </c>
      <c r="M4672">
        <v>247</v>
      </c>
      <c r="N4672" t="str">
        <f t="shared" si="1837"/>
        <v>Low</v>
      </c>
      <c r="O4672">
        <v>35688</v>
      </c>
      <c r="P4672" t="str">
        <f t="shared" si="1838"/>
        <v>Flop</v>
      </c>
      <c r="Q4672" t="s">
        <v>1642</v>
      </c>
      <c r="R4672" t="str">
        <f t="shared" si="1839"/>
        <v>Comedy</v>
      </c>
      <c r="S4672">
        <f t="shared" si="1840"/>
        <v>1</v>
      </c>
      <c r="T4672" t="s">
        <v>22176</v>
      </c>
      <c r="U4672" t="s">
        <v>22178</v>
      </c>
      <c r="V4672">
        <v>4167</v>
      </c>
      <c r="W4672" t="str">
        <f t="shared" si="1841"/>
        <v>Very Low</v>
      </c>
      <c r="X4672">
        <v>954</v>
      </c>
      <c r="Y4672" t="str">
        <f t="shared" si="1842"/>
        <v>Very Low</v>
      </c>
      <c r="Z4672" t="s">
        <v>22179</v>
      </c>
      <c r="AA4672">
        <v>4</v>
      </c>
      <c r="AB4672" t="str">
        <f t="shared" si="1843"/>
        <v>Ensemble Poster</v>
      </c>
      <c r="AC4672" t="str">
        <f>AC4671</f>
        <v>based on play|independent film</v>
      </c>
      <c r="AD4672" t="s">
        <v>22180</v>
      </c>
      <c r="AE4672">
        <v>72</v>
      </c>
      <c r="AF4672" t="str">
        <f t="shared" si="1844"/>
        <v>Very Low</v>
      </c>
      <c r="AG4672" t="s">
        <v>9</v>
      </c>
      <c r="AH4672" t="s">
        <v>10</v>
      </c>
      <c r="AI4672" t="s">
        <v>4801</v>
      </c>
      <c r="AJ4672" t="str">
        <f t="shared" si="1845"/>
        <v>No Rating</v>
      </c>
      <c r="AK4672">
        <v>600000</v>
      </c>
      <c r="AL4672" t="str">
        <f t="shared" si="1846"/>
        <v>Low Budget</v>
      </c>
      <c r="AM4672">
        <v>2014</v>
      </c>
      <c r="AN4672">
        <f t="shared" si="1847"/>
        <v>11</v>
      </c>
      <c r="AO4672" t="str">
        <f t="shared" si="1848"/>
        <v>Modern Classic</v>
      </c>
      <c r="AP4672">
        <v>217</v>
      </c>
      <c r="AQ4672" t="str">
        <f t="shared" si="1849"/>
        <v>Very Low</v>
      </c>
      <c r="AR4672">
        <v>5.0999999999999996</v>
      </c>
      <c r="AS4672" t="str">
        <f t="shared" si="1850"/>
        <v>Below Average</v>
      </c>
      <c r="AT4672">
        <f t="shared" si="1867"/>
        <v>1.85</v>
      </c>
      <c r="AU4672" t="str">
        <f t="shared" si="1851"/>
        <v>HDTV / Widescreen</v>
      </c>
      <c r="AV4672">
        <v>0</v>
      </c>
      <c r="AW4672" t="str">
        <f t="shared" si="1852"/>
        <v>Very Low</v>
      </c>
    </row>
    <row r="4673" spans="1:49" x14ac:dyDescent="0.3">
      <c r="A4673" t="s">
        <v>0</v>
      </c>
      <c r="B4673" t="s">
        <v>5141</v>
      </c>
      <c r="C4673">
        <v>224</v>
      </c>
      <c r="D4673" t="str">
        <f t="shared" si="1832"/>
        <v>Medium</v>
      </c>
      <c r="E4673">
        <v>91</v>
      </c>
      <c r="F4673" t="str">
        <f t="shared" si="1833"/>
        <v>1h 31m</v>
      </c>
      <c r="G4673" t="str">
        <f t="shared" si="1834"/>
        <v>Standard Movie</v>
      </c>
      <c r="H4673">
        <v>75</v>
      </c>
      <c r="I4673" t="str">
        <f t="shared" si="1835"/>
        <v>Very Low</v>
      </c>
      <c r="J4673">
        <v>13</v>
      </c>
      <c r="K4673" t="str">
        <f t="shared" si="1836"/>
        <v>Very Low</v>
      </c>
      <c r="L4673" t="s">
        <v>22181</v>
      </c>
      <c r="M4673">
        <v>35</v>
      </c>
      <c r="N4673" t="str">
        <f t="shared" si="1837"/>
        <v>Low</v>
      </c>
      <c r="O4673">
        <v>41709</v>
      </c>
      <c r="P4673" t="str">
        <f t="shared" si="1838"/>
        <v>Flop</v>
      </c>
      <c r="Q4673" t="s">
        <v>7550</v>
      </c>
      <c r="R4673" t="str">
        <f t="shared" si="1839"/>
        <v>Comedy</v>
      </c>
      <c r="S4673">
        <f t="shared" si="1840"/>
        <v>2</v>
      </c>
      <c r="T4673" t="s">
        <v>15833</v>
      </c>
      <c r="U4673" t="s">
        <v>22182</v>
      </c>
      <c r="V4673">
        <v>54601</v>
      </c>
      <c r="W4673" t="str">
        <f t="shared" si="1841"/>
        <v>Medium</v>
      </c>
      <c r="X4673">
        <v>116</v>
      </c>
      <c r="Y4673" t="str">
        <f t="shared" si="1842"/>
        <v>Very Low</v>
      </c>
      <c r="Z4673" t="s">
        <v>22183</v>
      </c>
      <c r="AA4673">
        <v>0</v>
      </c>
      <c r="AB4673" t="str">
        <f t="shared" si="1843"/>
        <v>Symbolic Poster</v>
      </c>
      <c r="AC4673" t="s">
        <v>22184</v>
      </c>
      <c r="AD4673" t="s">
        <v>22185</v>
      </c>
      <c r="AE4673">
        <v>200</v>
      </c>
      <c r="AF4673" t="str">
        <f t="shared" si="1844"/>
        <v>Very Low</v>
      </c>
      <c r="AG4673" t="s">
        <v>17465</v>
      </c>
      <c r="AH4673" t="s">
        <v>12587</v>
      </c>
      <c r="AI4673" t="s">
        <v>4801</v>
      </c>
      <c r="AJ4673" t="str">
        <f t="shared" si="1845"/>
        <v>No Rating</v>
      </c>
      <c r="AK4673">
        <v>800000</v>
      </c>
      <c r="AL4673" t="str">
        <f t="shared" si="1846"/>
        <v>Low Budget</v>
      </c>
      <c r="AM4673">
        <v>2009</v>
      </c>
      <c r="AN4673">
        <f t="shared" si="1847"/>
        <v>16</v>
      </c>
      <c r="AO4673" t="str">
        <f t="shared" si="1848"/>
        <v>Old Classic</v>
      </c>
      <c r="AP4673">
        <v>16</v>
      </c>
      <c r="AQ4673" t="str">
        <f t="shared" si="1849"/>
        <v>Very Low</v>
      </c>
      <c r="AR4673">
        <v>6.4</v>
      </c>
      <c r="AS4673" t="str">
        <f t="shared" si="1850"/>
        <v>Average</v>
      </c>
      <c r="AT4673">
        <v>1.85</v>
      </c>
      <c r="AU4673" t="str">
        <f t="shared" si="1851"/>
        <v>HDTV / Widescreen</v>
      </c>
      <c r="AV4673">
        <v>23000</v>
      </c>
      <c r="AW4673" t="str">
        <f t="shared" si="1852"/>
        <v>Medium</v>
      </c>
    </row>
    <row r="4674" spans="1:49" x14ac:dyDescent="0.3">
      <c r="A4674" t="s">
        <v>0</v>
      </c>
      <c r="B4674" t="s">
        <v>22186</v>
      </c>
      <c r="C4674">
        <v>33</v>
      </c>
      <c r="D4674" t="str">
        <f t="shared" si="1832"/>
        <v>Very Low</v>
      </c>
      <c r="E4674">
        <v>90</v>
      </c>
      <c r="F4674" t="str">
        <f t="shared" si="1833"/>
        <v>1h 30m</v>
      </c>
      <c r="G4674" t="str">
        <f t="shared" si="1834"/>
        <v>Standard Movie</v>
      </c>
      <c r="H4674">
        <v>38</v>
      </c>
      <c r="I4674" t="str">
        <f t="shared" si="1835"/>
        <v>Very Low</v>
      </c>
      <c r="J4674">
        <v>69</v>
      </c>
      <c r="K4674" t="str">
        <f t="shared" si="1836"/>
        <v>Very Low</v>
      </c>
      <c r="L4674" t="s">
        <v>8900</v>
      </c>
      <c r="M4674">
        <v>214</v>
      </c>
      <c r="N4674" t="str">
        <f t="shared" si="1837"/>
        <v>Low</v>
      </c>
      <c r="O4674">
        <v>1310270</v>
      </c>
      <c r="P4674" t="str">
        <f t="shared" si="1838"/>
        <v>Flop</v>
      </c>
      <c r="Q4674" t="s">
        <v>22187</v>
      </c>
      <c r="R4674" t="str">
        <f t="shared" si="1839"/>
        <v>Action</v>
      </c>
      <c r="S4674">
        <f t="shared" si="1840"/>
        <v>4</v>
      </c>
      <c r="T4674" t="s">
        <v>22188</v>
      </c>
      <c r="U4674" t="s">
        <v>22189</v>
      </c>
      <c r="V4674">
        <v>17725</v>
      </c>
      <c r="W4674" t="str">
        <f t="shared" si="1841"/>
        <v>Low</v>
      </c>
      <c r="X4674">
        <v>587</v>
      </c>
      <c r="Y4674" t="str">
        <f t="shared" si="1842"/>
        <v>Very Low</v>
      </c>
      <c r="Z4674" t="s">
        <v>20275</v>
      </c>
      <c r="AA4674">
        <v>0</v>
      </c>
      <c r="AB4674" t="str">
        <f t="shared" si="1843"/>
        <v>Symbolic Poster</v>
      </c>
      <c r="AC4674" t="s">
        <v>22190</v>
      </c>
      <c r="AD4674" t="s">
        <v>22191</v>
      </c>
      <c r="AE4674">
        <v>157</v>
      </c>
      <c r="AF4674" t="str">
        <f t="shared" si="1844"/>
        <v>Very Low</v>
      </c>
      <c r="AG4674" t="s">
        <v>9</v>
      </c>
      <c r="AH4674" t="s">
        <v>10</v>
      </c>
      <c r="AI4674" t="s">
        <v>11</v>
      </c>
      <c r="AJ4674" t="str">
        <f t="shared" si="1845"/>
        <v>Teen</v>
      </c>
      <c r="AK4674">
        <v>780000</v>
      </c>
      <c r="AL4674" t="str">
        <f t="shared" si="1846"/>
        <v>Low Budget</v>
      </c>
      <c r="AM4674">
        <v>2003</v>
      </c>
      <c r="AN4674">
        <f t="shared" si="1847"/>
        <v>22</v>
      </c>
      <c r="AO4674" t="str">
        <f t="shared" si="1848"/>
        <v>Old Classic</v>
      </c>
      <c r="AP4674">
        <v>115</v>
      </c>
      <c r="AQ4674" t="str">
        <f t="shared" si="1849"/>
        <v>Very Low</v>
      </c>
      <c r="AR4674">
        <v>6.8</v>
      </c>
      <c r="AS4674" t="str">
        <f t="shared" si="1850"/>
        <v>Average</v>
      </c>
      <c r="AT4674">
        <f t="shared" ref="AT4674:AT4675" si="1868">AT4673</f>
        <v>1.85</v>
      </c>
      <c r="AU4674" t="str">
        <f t="shared" si="1851"/>
        <v>HDTV / Widescreen</v>
      </c>
      <c r="AV4674">
        <v>1000</v>
      </c>
      <c r="AW4674" t="str">
        <f t="shared" si="1852"/>
        <v>Very Low</v>
      </c>
    </row>
    <row r="4675" spans="1:49" x14ac:dyDescent="0.3">
      <c r="A4675" t="s">
        <v>0</v>
      </c>
      <c r="B4675" t="s">
        <v>22192</v>
      </c>
      <c r="C4675">
        <v>1</v>
      </c>
      <c r="D4675" t="str">
        <f t="shared" ref="D4675:D4738" si="1869">IF(C4675&lt;=50,"Very Low",
IF(C4675&lt;=200,"Low",
IF(C4675&lt;=500,"Medium",
IF(C4675&lt;=1000,"High","Very High"))))</f>
        <v>Very Low</v>
      </c>
      <c r="E4675">
        <v>14</v>
      </c>
      <c r="F4675" t="str">
        <f t="shared" ref="F4675:F4738" si="1870">INT(E4675/60) &amp; "h " &amp; MOD(E4675,60) &amp; "m"</f>
        <v>0h 14m</v>
      </c>
      <c r="G4675" t="str">
        <f t="shared" ref="G4675:G4738" si="1871">IF(E4675&lt;60,"Short Film",IF(E4675&lt;90,"Featurette",IF(E4675&lt;=120,"Standard Movie",IF(E4675&lt;=180,"Long Movie","Epic"))))</f>
        <v>Short Film</v>
      </c>
      <c r="H4675">
        <v>0</v>
      </c>
      <c r="I4675" t="str">
        <f t="shared" ref="I4675:I4738" si="1872">IF(H4675&lt;=1000,"Very Low",IF(H4675&lt;=10000,"Low",IF(H4675&lt;=50000,"Medium",IF(H4675&lt;=200000,"High","Very High"))))</f>
        <v>Very Low</v>
      </c>
      <c r="J4675">
        <v>37</v>
      </c>
      <c r="K4675" t="str">
        <f t="shared" ref="K4675:K4738" si="1873">IF(J4675&lt;=1000,"Very Low",IF(J4675&lt;=10000,"Low",IF(J4675&lt;=50000,"Medium",IF(J4675&lt;=200000,"High","Very High"))))</f>
        <v>Very Low</v>
      </c>
      <c r="L4675" t="s">
        <v>22193</v>
      </c>
      <c r="M4675">
        <v>134</v>
      </c>
      <c r="N4675" t="str">
        <f t="shared" ref="N4675:N4738" si="1874">IF(A4675&lt;=1000,"Very Low",
IF(M4675&lt;=10000,"Low",IF(M4675&lt;=50000,"Medium",IF(M4675&lt;=200000,"High","Very High"))))</f>
        <v>Low</v>
      </c>
      <c r="O4675">
        <f>O4674</f>
        <v>1310270</v>
      </c>
      <c r="P4675" t="str">
        <f t="shared" ref="P4675:P4738" si="1875">IF(AND(O4675&gt;=500000000),"Blockbuster",
IF(AND(O4675&gt;=200000000,O4675&lt;=499999999),"Superhit",
IF(AND(O4675&gt;=50000000,O4675&lt;=199999999),"Hit",
IF(AND(O4675&gt;=10000000,O4675&lt;=49999999),"Average",
IF(AND(O4675&lt;=10000000),"Flop","")))))</f>
        <v>Flop</v>
      </c>
      <c r="Q4675" t="s">
        <v>22194</v>
      </c>
      <c r="R4675" t="str">
        <f t="shared" ref="R4675:R4738" si="1876">LEFT(Q4675, FIND("|",Q4675&amp;"|")-1)</f>
        <v>Horror</v>
      </c>
      <c r="S4675">
        <f t="shared" ref="S4675:S4738" si="1877">LEN(Q4675)-LEN(SUBSTITUTE(Q4675,"|",""))+1</f>
        <v>4</v>
      </c>
      <c r="T4675" t="s">
        <v>22195</v>
      </c>
      <c r="U4675" t="s">
        <v>22196</v>
      </c>
      <c r="V4675">
        <v>292</v>
      </c>
      <c r="W4675" t="str">
        <f t="shared" ref="W4675:W4738" si="1878">IF(V4675&lt;=10000,"Very Low",IF(V4675&lt;=50000,"Low",IF(V4675&lt;=200000,"Medium",IF(V4675&lt;=500000,"High","Very High"))))</f>
        <v>Very Low</v>
      </c>
      <c r="X4675">
        <v>315</v>
      </c>
      <c r="Y4675" t="str">
        <f t="shared" ref="Y4675:Y4738" si="1879">IF(X4675&lt;=1000,"Very Low",IF(X4675&lt;=10000,"Low",IF(X4675&lt;=50000,"Medium",IF(X4675&lt;=200000,"High","Very High"))))</f>
        <v>Very Low</v>
      </c>
      <c r="Z4675" t="s">
        <v>22197</v>
      </c>
      <c r="AA4675">
        <v>1</v>
      </c>
      <c r="AB4675" t="str">
        <f t="shared" ref="AB4675:AB4738" si="1880">IF(AA4675=0,"Symbolic Poster",IF(AA4675=1,"Solo Star Poster",IF(AA4675&lt;=3,"Duo/Trio Poster","Ensemble Poster")))</f>
        <v>Solo Star Poster</v>
      </c>
      <c r="AC4675" t="s">
        <v>22198</v>
      </c>
      <c r="AD4675" t="s">
        <v>22199</v>
      </c>
      <c r="AE4675">
        <v>3</v>
      </c>
      <c r="AF4675" t="str">
        <f t="shared" ref="AF4675:AF4738" si="1881">IF(AE4675&lt;=500,"Very Low",IF(AE4675&lt;=2000,"Low",IF(AE4675&lt;=5000,"Medium",IF(AE4675&lt;=15000,"High","Very High"))))</f>
        <v>Very Low</v>
      </c>
      <c r="AG4675" t="s">
        <v>9</v>
      </c>
      <c r="AH4675" t="s">
        <v>10</v>
      </c>
      <c r="AI4675" t="str">
        <f t="shared" ref="AI4675:AK4675" si="1882">AI4674</f>
        <v>PG-13</v>
      </c>
      <c r="AJ4675" t="str">
        <f t="shared" ref="AJ4675:AJ4738" si="1883">IF(OR(AI4675="G",AI4675="PG",AI4675="U",AI4675="TV-Y",AI4675="TV-G"),"Family",IF(OR(AI4675="PG-13",AI4675="UA",AI4675="TV-14"),"Teen",IF(OR(AI4675="R",AI4675="NC-17",AI4675="A",AI4675="TV-MA"),"Adult",IF(AI4675="Not Rated","No Rating","Other/Unknown"))))</f>
        <v>Teen</v>
      </c>
      <c r="AK4675">
        <f t="shared" si="1882"/>
        <v>780000</v>
      </c>
      <c r="AL4675" t="str">
        <f t="shared" ref="AL4675:AL4738" si="1884">IF(AK4675&gt;=200000000,"Very High Budget",
IF(AND(AK4675&gt;=100000000,AK4675&lt;=199999999),"High Budget",
IF(AND(AK4675&gt;=30000000,AK4675&lt;=99999999),"Medium Budget",
IF(AK4675&lt;30000000,"Low Budget",""))))</f>
        <v>Low Budget</v>
      </c>
      <c r="AM4675">
        <v>2012</v>
      </c>
      <c r="AN4675">
        <f t="shared" ref="AN4675:AN4738" si="1885">$AY$20-AM4675</f>
        <v>13</v>
      </c>
      <c r="AO4675" t="str">
        <f t="shared" ref="AO4675:AO4738" si="1886">IF(AN4675&lt;=5,"Recent",IF(AND(AN4675&gt;=6,AN4675&lt;=15),"Modern Classic",IF(AN4675&gt;15,"Old Classic","")))</f>
        <v>Modern Classic</v>
      </c>
      <c r="AP4675">
        <v>93</v>
      </c>
      <c r="AQ4675" t="str">
        <f t="shared" ref="AQ4675:AQ4738" si="1887">IF(AP4675&lt;=1000,"Very Low",IF(AP4675&lt;=10000,"Low",IF(AP4675&lt;=50000,"Medium",IF(AP4675&lt;=200000,"High","Very High"))))</f>
        <v>Very Low</v>
      </c>
      <c r="AR4675">
        <v>6.2</v>
      </c>
      <c r="AS4675" t="str">
        <f t="shared" ref="AS4675:AS4738" si="1888">IF(AND(AR4675&gt;=9,AR4675&lt;=10),"Master Piece",
IF(AND(AR4675&gt;=8,AR4675&lt;9),"Excellent",
IF(AND(AR4675&gt;=7,AR4675&lt;8),"Good",
IF(AND(AR4675&gt;=6,AR4675&lt;7),"Average",
IF(AND(AR4675&gt;=5,AR4675&lt;6),"Below Average",
IF(AND(AR4675&gt;=4,AR4675&lt;5),"Poor",
IF(AND(AR4675&gt;=3,AR4675&lt;4),"Very Poor",
IF(AND(AR4675&gt;=0,AR4675&lt;3),"Terrible",""))))))))</f>
        <v>Average</v>
      </c>
      <c r="AT4675">
        <f t="shared" si="1868"/>
        <v>1.85</v>
      </c>
      <c r="AU4675" t="str">
        <f t="shared" ref="AU4675:AU4738" si="1889">IF(AND(AT4675&gt;=1.3,AT4675&lt;=1.4),"Classic",IF(AND(AT4675&gt;=1.7,AT4675&lt;=1.9),"HDTV / Widescreen",IF(AND(AT4675&gt;=2.2,AT4675&lt;=2.4),"Cinematic Widescreen",IF(AND(AT4675&gt;=1.4,AT4675&lt;=1.6),"Standard Academy",IF(AT4675&gt;=2.4,"Ultra Widescreen","")))))</f>
        <v>HDTV / Widescreen</v>
      </c>
      <c r="AV4675">
        <v>14</v>
      </c>
      <c r="AW4675" t="str">
        <f t="shared" ref="AW4675:AW4738" si="1890">IF(AV4675&lt;=1000,"Very Low",IF(AV4675&lt;=10000,"Low",IF(AV4675&lt;=50000,"Medium",IF(AV4675&lt;=200000,"High","Very High"))))</f>
        <v>Very Low</v>
      </c>
    </row>
    <row r="4676" spans="1:49" x14ac:dyDescent="0.3">
      <c r="A4676" t="s">
        <v>0</v>
      </c>
      <c r="B4676" t="s">
        <v>1403</v>
      </c>
      <c r="C4676">
        <v>100</v>
      </c>
      <c r="D4676" t="str">
        <f t="shared" si="1869"/>
        <v>Low</v>
      </c>
      <c r="E4676">
        <v>112</v>
      </c>
      <c r="F4676" t="str">
        <f t="shared" si="1870"/>
        <v>1h 52m</v>
      </c>
      <c r="G4676" t="str">
        <f t="shared" si="1871"/>
        <v>Standard Movie</v>
      </c>
      <c r="H4676">
        <v>0</v>
      </c>
      <c r="I4676" t="str">
        <f t="shared" si="1872"/>
        <v>Very Low</v>
      </c>
      <c r="J4676">
        <v>425</v>
      </c>
      <c r="K4676" t="str">
        <f t="shared" si="1873"/>
        <v>Very Low</v>
      </c>
      <c r="L4676" t="s">
        <v>821</v>
      </c>
      <c r="M4676">
        <v>11000</v>
      </c>
      <c r="N4676" t="str">
        <f t="shared" si="1874"/>
        <v>Medium</v>
      </c>
      <c r="O4676">
        <v>115000000</v>
      </c>
      <c r="P4676" t="str">
        <f t="shared" si="1875"/>
        <v>Hit</v>
      </c>
      <c r="Q4676" t="s">
        <v>5481</v>
      </c>
      <c r="R4676" t="str">
        <f t="shared" si="1876"/>
        <v>Comedy</v>
      </c>
      <c r="S4676">
        <f t="shared" si="1877"/>
        <v>3</v>
      </c>
      <c r="T4676" t="s">
        <v>362</v>
      </c>
      <c r="U4676" t="s">
        <v>22200</v>
      </c>
      <c r="V4676">
        <v>63839</v>
      </c>
      <c r="W4676" t="str">
        <f t="shared" si="1878"/>
        <v>Medium</v>
      </c>
      <c r="X4676">
        <v>14954</v>
      </c>
      <c r="Y4676" t="str">
        <f t="shared" si="1879"/>
        <v>Medium</v>
      </c>
      <c r="Z4676" t="s">
        <v>22201</v>
      </c>
      <c r="AA4676">
        <v>1</v>
      </c>
      <c r="AB4676" t="str">
        <f t="shared" si="1880"/>
        <v>Solo Star Poster</v>
      </c>
      <c r="AC4676" t="s">
        <v>22202</v>
      </c>
      <c r="AD4676" t="s">
        <v>22203</v>
      </c>
      <c r="AE4676">
        <v>238</v>
      </c>
      <c r="AF4676" t="str">
        <f t="shared" si="1881"/>
        <v>Very Low</v>
      </c>
      <c r="AG4676" t="s">
        <v>9</v>
      </c>
      <c r="AH4676" t="s">
        <v>10</v>
      </c>
      <c r="AI4676" t="s">
        <v>66</v>
      </c>
      <c r="AJ4676" t="str">
        <f t="shared" si="1883"/>
        <v>Family</v>
      </c>
      <c r="AK4676">
        <v>777000</v>
      </c>
      <c r="AL4676" t="str">
        <f t="shared" si="1884"/>
        <v>Low Budget</v>
      </c>
      <c r="AM4676">
        <v>1973</v>
      </c>
      <c r="AN4676">
        <f t="shared" si="1885"/>
        <v>52</v>
      </c>
      <c r="AO4676" t="str">
        <f t="shared" si="1886"/>
        <v>Old Classic</v>
      </c>
      <c r="AP4676">
        <v>2000</v>
      </c>
      <c r="AQ4676" t="str">
        <f t="shared" si="1887"/>
        <v>Low</v>
      </c>
      <c r="AR4676">
        <v>7.5</v>
      </c>
      <c r="AS4676" t="str">
        <f t="shared" si="1888"/>
        <v>Good</v>
      </c>
      <c r="AT4676">
        <v>2.35</v>
      </c>
      <c r="AU4676" t="str">
        <f t="shared" si="1889"/>
        <v>Cinematic Widescreen</v>
      </c>
      <c r="AV4676">
        <v>0</v>
      </c>
      <c r="AW4676" t="str">
        <f t="shared" si="1890"/>
        <v>Very Low</v>
      </c>
    </row>
    <row r="4677" spans="1:49" x14ac:dyDescent="0.3">
      <c r="A4677" t="s">
        <v>0</v>
      </c>
      <c r="B4677" t="s">
        <v>21022</v>
      </c>
      <c r="C4677">
        <v>21</v>
      </c>
      <c r="D4677" t="str">
        <f t="shared" si="1869"/>
        <v>Very Low</v>
      </c>
      <c r="E4677">
        <v>75</v>
      </c>
      <c r="F4677" t="str">
        <f t="shared" si="1870"/>
        <v>1h 15m</v>
      </c>
      <c r="G4677" t="str">
        <f t="shared" si="1871"/>
        <v>Featurette</v>
      </c>
      <c r="H4677">
        <v>21</v>
      </c>
      <c r="I4677" t="str">
        <f t="shared" si="1872"/>
        <v>Very Low</v>
      </c>
      <c r="J4677">
        <v>0</v>
      </c>
      <c r="K4677" t="str">
        <f t="shared" si="1873"/>
        <v>Very Low</v>
      </c>
      <c r="L4677" t="s">
        <v>22204</v>
      </c>
      <c r="M4677">
        <v>25</v>
      </c>
      <c r="N4677" t="str">
        <f t="shared" si="1874"/>
        <v>Low</v>
      </c>
      <c r="O4677">
        <f>O4676</f>
        <v>115000000</v>
      </c>
      <c r="P4677" t="str">
        <f t="shared" si="1875"/>
        <v>Hit</v>
      </c>
      <c r="Q4677" t="s">
        <v>20282</v>
      </c>
      <c r="R4677" t="str">
        <f t="shared" si="1876"/>
        <v>Documentary</v>
      </c>
      <c r="S4677">
        <f t="shared" si="1877"/>
        <v>2</v>
      </c>
      <c r="T4677" t="s">
        <v>22205</v>
      </c>
      <c r="U4677" t="s">
        <v>22206</v>
      </c>
      <c r="V4677">
        <v>1477</v>
      </c>
      <c r="W4677" t="str">
        <f t="shared" si="1878"/>
        <v>Very Low</v>
      </c>
      <c r="X4677">
        <v>25</v>
      </c>
      <c r="Y4677" t="str">
        <f t="shared" si="1879"/>
        <v>Very Low</v>
      </c>
      <c r="Z4677" t="s">
        <v>22207</v>
      </c>
      <c r="AA4677">
        <v>0</v>
      </c>
      <c r="AB4677" t="str">
        <f t="shared" si="1880"/>
        <v>Symbolic Poster</v>
      </c>
      <c r="AC4677" t="s">
        <v>22208</v>
      </c>
      <c r="AD4677" t="s">
        <v>22209</v>
      </c>
      <c r="AE4677">
        <v>24</v>
      </c>
      <c r="AF4677" t="str">
        <f t="shared" si="1881"/>
        <v>Very Low</v>
      </c>
      <c r="AG4677" t="s">
        <v>9</v>
      </c>
      <c r="AH4677" t="s">
        <v>10</v>
      </c>
      <c r="AI4677" t="str">
        <f>AI4676</f>
        <v>PG</v>
      </c>
      <c r="AJ4677" t="str">
        <f t="shared" si="1883"/>
        <v>Family</v>
      </c>
      <c r="AK4677">
        <v>750000</v>
      </c>
      <c r="AL4677" t="str">
        <f t="shared" si="1884"/>
        <v>Low Budget</v>
      </c>
      <c r="AM4677">
        <v>2006</v>
      </c>
      <c r="AN4677">
        <f t="shared" si="1885"/>
        <v>19</v>
      </c>
      <c r="AO4677" t="str">
        <f t="shared" si="1886"/>
        <v>Old Classic</v>
      </c>
      <c r="AP4677">
        <v>0</v>
      </c>
      <c r="AQ4677" t="str">
        <f t="shared" si="1887"/>
        <v>Very Low</v>
      </c>
      <c r="AR4677">
        <v>7.7</v>
      </c>
      <c r="AS4677" t="str">
        <f t="shared" si="1888"/>
        <v>Good</v>
      </c>
      <c r="AT4677">
        <v>1.78</v>
      </c>
      <c r="AU4677" t="str">
        <f t="shared" si="1889"/>
        <v>HDTV / Widescreen</v>
      </c>
      <c r="AV4677">
        <v>274</v>
      </c>
      <c r="AW4677" t="str">
        <f t="shared" si="1890"/>
        <v>Very Low</v>
      </c>
    </row>
    <row r="4678" spans="1:49" x14ac:dyDescent="0.3">
      <c r="A4678" t="s">
        <v>0</v>
      </c>
      <c r="B4678" t="s">
        <v>22210</v>
      </c>
      <c r="C4678">
        <v>82</v>
      </c>
      <c r="D4678" t="str">
        <f t="shared" si="1869"/>
        <v>Low</v>
      </c>
      <c r="E4678">
        <v>86</v>
      </c>
      <c r="F4678" t="str">
        <f t="shared" si="1870"/>
        <v>1h 26m</v>
      </c>
      <c r="G4678" t="str">
        <f t="shared" si="1871"/>
        <v>Featurette</v>
      </c>
      <c r="H4678">
        <v>8</v>
      </c>
      <c r="I4678" t="str">
        <f t="shared" si="1872"/>
        <v>Very Low</v>
      </c>
      <c r="J4678">
        <v>357</v>
      </c>
      <c r="K4678" t="str">
        <f t="shared" si="1873"/>
        <v>Very Low</v>
      </c>
      <c r="L4678" t="s">
        <v>16079</v>
      </c>
      <c r="M4678">
        <v>2000</v>
      </c>
      <c r="N4678" t="str">
        <f t="shared" si="1874"/>
        <v>Low</v>
      </c>
      <c r="O4678">
        <v>5518918</v>
      </c>
      <c r="P4678" t="str">
        <f t="shared" si="1875"/>
        <v>Flop</v>
      </c>
      <c r="Q4678" t="s">
        <v>22211</v>
      </c>
      <c r="R4678" t="str">
        <f t="shared" si="1876"/>
        <v>Action</v>
      </c>
      <c r="S4678">
        <f t="shared" si="1877"/>
        <v>6</v>
      </c>
      <c r="T4678" t="s">
        <v>4770</v>
      </c>
      <c r="U4678" t="s">
        <v>22212</v>
      </c>
      <c r="V4678">
        <v>12160</v>
      </c>
      <c r="W4678" t="str">
        <f t="shared" si="1878"/>
        <v>Low</v>
      </c>
      <c r="X4678">
        <v>3071</v>
      </c>
      <c r="Y4678" t="str">
        <f t="shared" si="1879"/>
        <v>Low</v>
      </c>
      <c r="Z4678" t="s">
        <v>12164</v>
      </c>
      <c r="AA4678">
        <v>0</v>
      </c>
      <c r="AB4678" t="str">
        <f t="shared" si="1880"/>
        <v>Symbolic Poster</v>
      </c>
      <c r="AC4678" t="s">
        <v>22213</v>
      </c>
      <c r="AD4678" t="s">
        <v>22214</v>
      </c>
      <c r="AE4678">
        <v>73</v>
      </c>
      <c r="AF4678" t="str">
        <f t="shared" si="1881"/>
        <v>Very Low</v>
      </c>
      <c r="AG4678" t="s">
        <v>9</v>
      </c>
      <c r="AH4678" t="s">
        <v>10</v>
      </c>
      <c r="AI4678" t="s">
        <v>556</v>
      </c>
      <c r="AJ4678" t="str">
        <f t="shared" si="1883"/>
        <v>Adult</v>
      </c>
      <c r="AK4678">
        <v>750000</v>
      </c>
      <c r="AL4678" t="str">
        <f t="shared" si="1884"/>
        <v>Low Budget</v>
      </c>
      <c r="AM4678">
        <v>2007</v>
      </c>
      <c r="AN4678">
        <f t="shared" si="1885"/>
        <v>18</v>
      </c>
      <c r="AO4678" t="str">
        <f t="shared" si="1886"/>
        <v>Old Classic</v>
      </c>
      <c r="AP4678">
        <v>424</v>
      </c>
      <c r="AQ4678" t="str">
        <f t="shared" si="1887"/>
        <v>Very Low</v>
      </c>
      <c r="AR4678">
        <v>6.9</v>
      </c>
      <c r="AS4678" t="str">
        <f t="shared" si="1888"/>
        <v>Average</v>
      </c>
      <c r="AT4678">
        <v>1.85</v>
      </c>
      <c r="AU4678" t="str">
        <f t="shared" si="1889"/>
        <v>HDTV / Widescreen</v>
      </c>
      <c r="AV4678">
        <v>307</v>
      </c>
      <c r="AW4678" t="str">
        <f t="shared" si="1890"/>
        <v>Very Low</v>
      </c>
    </row>
    <row r="4679" spans="1:49" x14ac:dyDescent="0.3">
      <c r="A4679" t="s">
        <v>0</v>
      </c>
      <c r="B4679" t="s">
        <v>204</v>
      </c>
      <c r="C4679">
        <v>271</v>
      </c>
      <c r="D4679" t="str">
        <f t="shared" si="1869"/>
        <v>Medium</v>
      </c>
      <c r="E4679">
        <v>86</v>
      </c>
      <c r="F4679" t="str">
        <f t="shared" si="1870"/>
        <v>1h 26m</v>
      </c>
      <c r="G4679" t="str">
        <f t="shared" si="1871"/>
        <v>Featurette</v>
      </c>
      <c r="H4679">
        <v>365</v>
      </c>
      <c r="I4679" t="str">
        <f t="shared" si="1872"/>
        <v>Very Low</v>
      </c>
      <c r="J4679">
        <v>522</v>
      </c>
      <c r="K4679" t="str">
        <f t="shared" si="1873"/>
        <v>Very Low</v>
      </c>
      <c r="L4679" t="s">
        <v>10662</v>
      </c>
      <c r="M4679">
        <v>934</v>
      </c>
      <c r="N4679" t="str">
        <f t="shared" si="1874"/>
        <v>Low</v>
      </c>
      <c r="O4679">
        <v>4007792</v>
      </c>
      <c r="P4679" t="str">
        <f t="shared" si="1875"/>
        <v>Flop</v>
      </c>
      <c r="Q4679" t="s">
        <v>1386</v>
      </c>
      <c r="R4679" t="str">
        <f t="shared" si="1876"/>
        <v>Comedy</v>
      </c>
      <c r="S4679">
        <f t="shared" si="1877"/>
        <v>3</v>
      </c>
      <c r="T4679" t="s">
        <v>5177</v>
      </c>
      <c r="U4679" t="s">
        <v>22215</v>
      </c>
      <c r="V4679">
        <v>101287</v>
      </c>
      <c r="W4679" t="str">
        <f t="shared" si="1878"/>
        <v>Medium</v>
      </c>
      <c r="X4679">
        <v>2714</v>
      </c>
      <c r="Y4679" t="str">
        <f t="shared" si="1879"/>
        <v>Low</v>
      </c>
      <c r="Z4679" t="s">
        <v>389</v>
      </c>
      <c r="AA4679">
        <v>0</v>
      </c>
      <c r="AB4679" t="str">
        <f t="shared" si="1880"/>
        <v>Symbolic Poster</v>
      </c>
      <c r="AC4679" t="s">
        <v>22216</v>
      </c>
      <c r="AD4679" t="s">
        <v>22217</v>
      </c>
      <c r="AE4679">
        <v>260</v>
      </c>
      <c r="AF4679" t="str">
        <f t="shared" si="1881"/>
        <v>Very Low</v>
      </c>
      <c r="AG4679" t="s">
        <v>9</v>
      </c>
      <c r="AH4679" t="s">
        <v>10</v>
      </c>
      <c r="AI4679" t="s">
        <v>556</v>
      </c>
      <c r="AJ4679" t="str">
        <f t="shared" si="1883"/>
        <v>Adult</v>
      </c>
      <c r="AK4679">
        <v>750000</v>
      </c>
      <c r="AL4679" t="str">
        <f t="shared" si="1884"/>
        <v>Low Budget</v>
      </c>
      <c r="AM4679">
        <v>2012</v>
      </c>
      <c r="AN4679">
        <f t="shared" si="1885"/>
        <v>13</v>
      </c>
      <c r="AO4679" t="str">
        <f t="shared" si="1886"/>
        <v>Modern Classic</v>
      </c>
      <c r="AP4679">
        <v>830</v>
      </c>
      <c r="AQ4679" t="str">
        <f t="shared" si="1887"/>
        <v>Very Low</v>
      </c>
      <c r="AR4679">
        <v>7</v>
      </c>
      <c r="AS4679" t="str">
        <f t="shared" si="1888"/>
        <v>Good</v>
      </c>
      <c r="AT4679">
        <v>2.35</v>
      </c>
      <c r="AU4679" t="str">
        <f t="shared" si="1889"/>
        <v>Cinematic Widescreen</v>
      </c>
      <c r="AV4679">
        <v>31000</v>
      </c>
      <c r="AW4679" t="str">
        <f t="shared" si="1890"/>
        <v>Medium</v>
      </c>
    </row>
    <row r="4680" spans="1:49" x14ac:dyDescent="0.3">
      <c r="A4680" t="s">
        <v>0</v>
      </c>
      <c r="B4680" t="s">
        <v>19797</v>
      </c>
      <c r="C4680">
        <v>5</v>
      </c>
      <c r="D4680" t="str">
        <f t="shared" si="1869"/>
        <v>Very Low</v>
      </c>
      <c r="E4680">
        <v>89</v>
      </c>
      <c r="F4680" t="str">
        <f t="shared" si="1870"/>
        <v>1h 29m</v>
      </c>
      <c r="G4680" t="str">
        <f t="shared" si="1871"/>
        <v>Featurette</v>
      </c>
      <c r="H4680">
        <v>15</v>
      </c>
      <c r="I4680" t="str">
        <f t="shared" si="1872"/>
        <v>Very Low</v>
      </c>
      <c r="J4680">
        <v>95</v>
      </c>
      <c r="K4680" t="str">
        <f t="shared" si="1873"/>
        <v>Very Low</v>
      </c>
      <c r="L4680" t="s">
        <v>2175</v>
      </c>
      <c r="M4680">
        <v>312</v>
      </c>
      <c r="N4680" t="str">
        <f t="shared" si="1874"/>
        <v>Low</v>
      </c>
      <c r="O4680">
        <v>7705974</v>
      </c>
      <c r="P4680" t="str">
        <f t="shared" si="1875"/>
        <v>Flop</v>
      </c>
      <c r="Q4680" t="s">
        <v>17505</v>
      </c>
      <c r="R4680" t="str">
        <f t="shared" si="1876"/>
        <v>Comedy</v>
      </c>
      <c r="S4680">
        <f t="shared" si="1877"/>
        <v>2</v>
      </c>
      <c r="T4680" t="s">
        <v>22218</v>
      </c>
      <c r="U4680" t="s">
        <v>22219</v>
      </c>
      <c r="V4680">
        <v>3543</v>
      </c>
      <c r="W4680" t="str">
        <f t="shared" si="1878"/>
        <v>Very Low</v>
      </c>
      <c r="X4680">
        <v>548</v>
      </c>
      <c r="Y4680" t="str">
        <f t="shared" si="1879"/>
        <v>Very Low</v>
      </c>
      <c r="Z4680" t="s">
        <v>22220</v>
      </c>
      <c r="AA4680">
        <v>1</v>
      </c>
      <c r="AB4680" t="str">
        <f t="shared" si="1880"/>
        <v>Solo Star Poster</v>
      </c>
      <c r="AC4680" t="s">
        <v>22221</v>
      </c>
      <c r="AD4680" t="s">
        <v>22222</v>
      </c>
      <c r="AE4680">
        <v>8</v>
      </c>
      <c r="AF4680" t="str">
        <f t="shared" si="1881"/>
        <v>Very Low</v>
      </c>
      <c r="AG4680" t="s">
        <v>9</v>
      </c>
      <c r="AH4680" t="s">
        <v>10</v>
      </c>
      <c r="AI4680" t="s">
        <v>556</v>
      </c>
      <c r="AJ4680" t="str">
        <f t="shared" si="1883"/>
        <v>Adult</v>
      </c>
      <c r="AK4680">
        <f>AK4679</f>
        <v>750000</v>
      </c>
      <c r="AL4680" t="str">
        <f t="shared" si="1884"/>
        <v>Low Budget</v>
      </c>
      <c r="AM4680">
        <v>2011</v>
      </c>
      <c r="AN4680">
        <f t="shared" si="1885"/>
        <v>14</v>
      </c>
      <c r="AO4680" t="str">
        <f t="shared" si="1886"/>
        <v>Modern Classic</v>
      </c>
      <c r="AP4680">
        <v>135</v>
      </c>
      <c r="AQ4680" t="str">
        <f t="shared" si="1887"/>
        <v>Very Low</v>
      </c>
      <c r="AR4680">
        <v>7.5</v>
      </c>
      <c r="AS4680" t="str">
        <f t="shared" si="1888"/>
        <v>Good</v>
      </c>
      <c r="AT4680">
        <v>1.85</v>
      </c>
      <c r="AU4680" t="str">
        <f t="shared" si="1889"/>
        <v>HDTV / Widescreen</v>
      </c>
      <c r="AV4680">
        <v>614</v>
      </c>
      <c r="AW4680" t="str">
        <f t="shared" si="1890"/>
        <v>Very Low</v>
      </c>
    </row>
    <row r="4681" spans="1:49" x14ac:dyDescent="0.3">
      <c r="A4681" t="s">
        <v>0</v>
      </c>
      <c r="B4681" t="s">
        <v>22223</v>
      </c>
      <c r="C4681">
        <v>255</v>
      </c>
      <c r="D4681" t="str">
        <f t="shared" si="1869"/>
        <v>Medium</v>
      </c>
      <c r="E4681">
        <v>95</v>
      </c>
      <c r="F4681" t="str">
        <f t="shared" si="1870"/>
        <v>1h 35m</v>
      </c>
      <c r="G4681" t="str">
        <f t="shared" si="1871"/>
        <v>Standard Movie</v>
      </c>
      <c r="H4681">
        <v>214</v>
      </c>
      <c r="I4681" t="str">
        <f t="shared" si="1872"/>
        <v>Very Low</v>
      </c>
      <c r="J4681">
        <v>246</v>
      </c>
      <c r="K4681" t="str">
        <f t="shared" si="1873"/>
        <v>Very Low</v>
      </c>
      <c r="L4681" t="s">
        <v>10477</v>
      </c>
      <c r="M4681">
        <v>513</v>
      </c>
      <c r="N4681" t="str">
        <f t="shared" si="1874"/>
        <v>Low</v>
      </c>
      <c r="O4681">
        <v>26297</v>
      </c>
      <c r="P4681" t="str">
        <f t="shared" si="1875"/>
        <v>Flop</v>
      </c>
      <c r="Q4681" t="s">
        <v>6761</v>
      </c>
      <c r="R4681" t="str">
        <f t="shared" si="1876"/>
        <v>Crime</v>
      </c>
      <c r="S4681">
        <f t="shared" si="1877"/>
        <v>3</v>
      </c>
      <c r="T4681" t="s">
        <v>16493</v>
      </c>
      <c r="U4681" t="s">
        <v>22224</v>
      </c>
      <c r="V4681">
        <v>25750</v>
      </c>
      <c r="W4681" t="str">
        <f t="shared" si="1878"/>
        <v>Low</v>
      </c>
      <c r="X4681">
        <v>1269</v>
      </c>
      <c r="Y4681" t="str">
        <f t="shared" si="1879"/>
        <v>Low</v>
      </c>
      <c r="Z4681" t="s">
        <v>3491</v>
      </c>
      <c r="AA4681">
        <v>0</v>
      </c>
      <c r="AB4681" t="str">
        <f t="shared" si="1880"/>
        <v>Symbolic Poster</v>
      </c>
      <c r="AC4681" t="s">
        <v>22225</v>
      </c>
      <c r="AD4681" t="s">
        <v>22226</v>
      </c>
      <c r="AE4681">
        <v>209</v>
      </c>
      <c r="AF4681" t="str">
        <f t="shared" si="1881"/>
        <v>Very Low</v>
      </c>
      <c r="AG4681" t="s">
        <v>9</v>
      </c>
      <c r="AH4681" t="s">
        <v>28</v>
      </c>
      <c r="AI4681" t="s">
        <v>4801</v>
      </c>
      <c r="AJ4681" t="str">
        <f t="shared" si="1883"/>
        <v>No Rating</v>
      </c>
      <c r="AK4681">
        <v>500000</v>
      </c>
      <c r="AL4681" t="str">
        <f t="shared" si="1884"/>
        <v>Low Budget</v>
      </c>
      <c r="AM4681">
        <v>2011</v>
      </c>
      <c r="AN4681">
        <f t="shared" si="1885"/>
        <v>14</v>
      </c>
      <c r="AO4681" t="str">
        <f t="shared" si="1886"/>
        <v>Modern Classic</v>
      </c>
      <c r="AP4681">
        <v>257</v>
      </c>
      <c r="AQ4681" t="str">
        <f t="shared" si="1887"/>
        <v>Very Low</v>
      </c>
      <c r="AR4681">
        <v>6.3</v>
      </c>
      <c r="AS4681" t="str">
        <f t="shared" si="1888"/>
        <v>Average</v>
      </c>
      <c r="AT4681">
        <v>2.35</v>
      </c>
      <c r="AU4681" t="str">
        <f t="shared" si="1889"/>
        <v>Cinematic Widescreen</v>
      </c>
      <c r="AV4681">
        <v>0</v>
      </c>
      <c r="AW4681" t="str">
        <f t="shared" si="1890"/>
        <v>Very Low</v>
      </c>
    </row>
    <row r="4682" spans="1:49" x14ac:dyDescent="0.3">
      <c r="A4682" t="s">
        <v>0</v>
      </c>
      <c r="B4682" t="s">
        <v>21779</v>
      </c>
      <c r="C4682">
        <v>292</v>
      </c>
      <c r="D4682" t="str">
        <f t="shared" si="1869"/>
        <v>Medium</v>
      </c>
      <c r="E4682">
        <v>101</v>
      </c>
      <c r="F4682" t="str">
        <f t="shared" si="1870"/>
        <v>1h 41m</v>
      </c>
      <c r="G4682" t="str">
        <f t="shared" si="1871"/>
        <v>Standard Movie</v>
      </c>
      <c r="H4682">
        <v>243</v>
      </c>
      <c r="I4682" t="str">
        <f t="shared" si="1872"/>
        <v>Very Low</v>
      </c>
      <c r="J4682">
        <v>74</v>
      </c>
      <c r="K4682" t="str">
        <f t="shared" si="1873"/>
        <v>Very Low</v>
      </c>
      <c r="L4682" t="s">
        <v>22227</v>
      </c>
      <c r="M4682">
        <v>969</v>
      </c>
      <c r="N4682" t="str">
        <f t="shared" si="1874"/>
        <v>Low</v>
      </c>
      <c r="O4682">
        <v>77501</v>
      </c>
      <c r="P4682" t="str">
        <f t="shared" si="1875"/>
        <v>Flop</v>
      </c>
      <c r="Q4682" t="s">
        <v>6374</v>
      </c>
      <c r="R4682" t="str">
        <f t="shared" si="1876"/>
        <v>Horror</v>
      </c>
      <c r="S4682">
        <f t="shared" si="1877"/>
        <v>1</v>
      </c>
      <c r="T4682" t="s">
        <v>21780</v>
      </c>
      <c r="U4682" t="s">
        <v>22228</v>
      </c>
      <c r="V4682">
        <v>27260</v>
      </c>
      <c r="W4682" t="str">
        <f t="shared" si="1878"/>
        <v>Low</v>
      </c>
      <c r="X4682">
        <v>1252</v>
      </c>
      <c r="Y4682" t="str">
        <f t="shared" si="1879"/>
        <v>Low</v>
      </c>
      <c r="Z4682" t="s">
        <v>22229</v>
      </c>
      <c r="AA4682">
        <v>0</v>
      </c>
      <c r="AB4682" t="str">
        <f t="shared" si="1880"/>
        <v>Symbolic Poster</v>
      </c>
      <c r="AC4682" t="s">
        <v>22230</v>
      </c>
      <c r="AD4682" t="s">
        <v>22231</v>
      </c>
      <c r="AE4682">
        <v>247</v>
      </c>
      <c r="AF4682" t="str">
        <f t="shared" si="1881"/>
        <v>Very Low</v>
      </c>
      <c r="AG4682" t="s">
        <v>9</v>
      </c>
      <c r="AH4682" t="s">
        <v>10</v>
      </c>
      <c r="AI4682" t="s">
        <v>556</v>
      </c>
      <c r="AJ4682" t="str">
        <f t="shared" si="1883"/>
        <v>Adult</v>
      </c>
      <c r="AK4682">
        <v>750000</v>
      </c>
      <c r="AL4682" t="str">
        <f t="shared" si="1884"/>
        <v>Low Budget</v>
      </c>
      <c r="AM4682">
        <v>2011</v>
      </c>
      <c r="AN4682">
        <f t="shared" si="1885"/>
        <v>14</v>
      </c>
      <c r="AO4682" t="str">
        <f t="shared" si="1886"/>
        <v>Modern Classic</v>
      </c>
      <c r="AP4682">
        <v>128</v>
      </c>
      <c r="AQ4682" t="str">
        <f t="shared" si="1887"/>
        <v>Very Low</v>
      </c>
      <c r="AR4682">
        <v>5.5</v>
      </c>
      <c r="AS4682" t="str">
        <f t="shared" si="1888"/>
        <v>Below Average</v>
      </c>
      <c r="AT4682">
        <v>2.35</v>
      </c>
      <c r="AU4682" t="str">
        <f t="shared" si="1889"/>
        <v>Cinematic Widescreen</v>
      </c>
      <c r="AV4682">
        <v>0</v>
      </c>
      <c r="AW4682" t="str">
        <f t="shared" si="1890"/>
        <v>Very Low</v>
      </c>
    </row>
    <row r="4683" spans="1:49" x14ac:dyDescent="0.3">
      <c r="A4683" t="s">
        <v>0</v>
      </c>
      <c r="B4683" t="s">
        <v>3720</v>
      </c>
      <c r="C4683">
        <v>178</v>
      </c>
      <c r="D4683" t="str">
        <f t="shared" si="1869"/>
        <v>Low</v>
      </c>
      <c r="E4683">
        <v>89</v>
      </c>
      <c r="F4683" t="str">
        <f t="shared" si="1870"/>
        <v>1h 29m</v>
      </c>
      <c r="G4683" t="str">
        <f t="shared" si="1871"/>
        <v>Featurette</v>
      </c>
      <c r="H4683">
        <v>687</v>
      </c>
      <c r="I4683" t="str">
        <f t="shared" si="1872"/>
        <v>Very Low</v>
      </c>
      <c r="J4683">
        <v>389</v>
      </c>
      <c r="K4683" t="str">
        <f t="shared" si="1873"/>
        <v>Very Low</v>
      </c>
      <c r="L4683" t="s">
        <v>6902</v>
      </c>
      <c r="M4683">
        <v>10000</v>
      </c>
      <c r="N4683" t="str">
        <f t="shared" si="1874"/>
        <v>Low</v>
      </c>
      <c r="O4683">
        <v>42638165</v>
      </c>
      <c r="P4683" t="str">
        <f t="shared" si="1875"/>
        <v>Average</v>
      </c>
      <c r="Q4683" t="s">
        <v>2065</v>
      </c>
      <c r="R4683" t="str">
        <f t="shared" si="1876"/>
        <v>Drama</v>
      </c>
      <c r="S4683">
        <f t="shared" si="1877"/>
        <v>5</v>
      </c>
      <c r="T4683" t="s">
        <v>411</v>
      </c>
      <c r="U4683" t="s">
        <v>12375</v>
      </c>
      <c r="V4683">
        <v>42183</v>
      </c>
      <c r="W4683" t="str">
        <f t="shared" si="1878"/>
        <v>Low</v>
      </c>
      <c r="X4683">
        <v>12183</v>
      </c>
      <c r="Y4683" t="str">
        <f t="shared" si="1879"/>
        <v>Medium</v>
      </c>
      <c r="Z4683" t="s">
        <v>12376</v>
      </c>
      <c r="AA4683">
        <v>1</v>
      </c>
      <c r="AB4683" t="str">
        <f t="shared" si="1880"/>
        <v>Solo Star Poster</v>
      </c>
      <c r="AC4683" t="s">
        <v>12377</v>
      </c>
      <c r="AD4683" t="s">
        <v>12378</v>
      </c>
      <c r="AE4683">
        <v>230</v>
      </c>
      <c r="AF4683" t="str">
        <f t="shared" si="1881"/>
        <v>Very Low</v>
      </c>
      <c r="AG4683" t="s">
        <v>9</v>
      </c>
      <c r="AH4683" t="s">
        <v>10</v>
      </c>
      <c r="AI4683" t="s">
        <v>11</v>
      </c>
      <c r="AJ4683" t="str">
        <f t="shared" si="1883"/>
        <v>Teen</v>
      </c>
      <c r="AK4683">
        <v>16000000</v>
      </c>
      <c r="AL4683" t="str">
        <f t="shared" si="1884"/>
        <v>Low Budget</v>
      </c>
      <c r="AM4683">
        <v>2009</v>
      </c>
      <c r="AN4683">
        <f t="shared" si="1885"/>
        <v>16</v>
      </c>
      <c r="AO4683" t="str">
        <f t="shared" si="1886"/>
        <v>Old Classic</v>
      </c>
      <c r="AP4683">
        <v>787</v>
      </c>
      <c r="AQ4683" t="str">
        <f t="shared" si="1887"/>
        <v>Very Low</v>
      </c>
      <c r="AR4683">
        <v>4.8</v>
      </c>
      <c r="AS4683" t="str">
        <f t="shared" si="1888"/>
        <v>Poor</v>
      </c>
      <c r="AT4683">
        <v>2.35</v>
      </c>
      <c r="AU4683" t="str">
        <f t="shared" si="1889"/>
        <v>Cinematic Widescreen</v>
      </c>
      <c r="AV4683">
        <v>0</v>
      </c>
      <c r="AW4683" t="str">
        <f t="shared" si="1890"/>
        <v>Very Low</v>
      </c>
    </row>
    <row r="4684" spans="1:49" x14ac:dyDescent="0.3">
      <c r="A4684" t="s">
        <v>0</v>
      </c>
      <c r="B4684" t="s">
        <v>9522</v>
      </c>
      <c r="C4684">
        <v>120</v>
      </c>
      <c r="D4684" t="str">
        <f t="shared" si="1869"/>
        <v>Low</v>
      </c>
      <c r="E4684">
        <v>106</v>
      </c>
      <c r="F4684" t="str">
        <f t="shared" si="1870"/>
        <v>1h 46m</v>
      </c>
      <c r="G4684" t="str">
        <f t="shared" si="1871"/>
        <v>Standard Movie</v>
      </c>
      <c r="H4684">
        <v>973</v>
      </c>
      <c r="I4684" t="str">
        <f t="shared" si="1872"/>
        <v>Very Low</v>
      </c>
      <c r="J4684">
        <v>48</v>
      </c>
      <c r="K4684" t="str">
        <f t="shared" si="1873"/>
        <v>Very Low</v>
      </c>
      <c r="L4684" t="s">
        <v>22232</v>
      </c>
      <c r="M4684">
        <v>319</v>
      </c>
      <c r="N4684" t="str">
        <f t="shared" si="1874"/>
        <v>Low</v>
      </c>
      <c r="O4684">
        <f>O4683</f>
        <v>42638165</v>
      </c>
      <c r="P4684" t="str">
        <f t="shared" si="1875"/>
        <v>Average</v>
      </c>
      <c r="Q4684" t="s">
        <v>3380</v>
      </c>
      <c r="R4684" t="str">
        <f t="shared" si="1876"/>
        <v>Drama</v>
      </c>
      <c r="S4684">
        <f t="shared" si="1877"/>
        <v>1</v>
      </c>
      <c r="T4684" t="s">
        <v>15497</v>
      </c>
      <c r="U4684" t="s">
        <v>22233</v>
      </c>
      <c r="V4684">
        <v>17813</v>
      </c>
      <c r="W4684" t="str">
        <f t="shared" si="1878"/>
        <v>Low</v>
      </c>
      <c r="X4684">
        <v>500</v>
      </c>
      <c r="Y4684" t="str">
        <f t="shared" si="1879"/>
        <v>Very Low</v>
      </c>
      <c r="Z4684" t="s">
        <v>22234</v>
      </c>
      <c r="AA4684">
        <v>1</v>
      </c>
      <c r="AB4684" t="str">
        <f t="shared" si="1880"/>
        <v>Solo Star Poster</v>
      </c>
      <c r="AC4684" t="s">
        <v>22235</v>
      </c>
      <c r="AD4684" t="s">
        <v>22236</v>
      </c>
      <c r="AE4684">
        <v>101</v>
      </c>
      <c r="AF4684" t="str">
        <f t="shared" si="1881"/>
        <v>Very Low</v>
      </c>
      <c r="AG4684" t="s">
        <v>9766</v>
      </c>
      <c r="AH4684" t="s">
        <v>7061</v>
      </c>
      <c r="AI4684" t="s">
        <v>556</v>
      </c>
      <c r="AJ4684" t="str">
        <f t="shared" si="1883"/>
        <v>Adult</v>
      </c>
      <c r="AK4684">
        <v>750000</v>
      </c>
      <c r="AL4684" t="str">
        <f t="shared" si="1884"/>
        <v>Low Budget</v>
      </c>
      <c r="AM4684">
        <v>1970</v>
      </c>
      <c r="AN4684">
        <f t="shared" si="1885"/>
        <v>55</v>
      </c>
      <c r="AO4684" t="str">
        <f t="shared" si="1886"/>
        <v>Old Classic</v>
      </c>
      <c r="AP4684">
        <v>90</v>
      </c>
      <c r="AQ4684" t="str">
        <f t="shared" si="1887"/>
        <v>Very Low</v>
      </c>
      <c r="AR4684">
        <v>8.1</v>
      </c>
      <c r="AS4684" t="str">
        <f t="shared" si="1888"/>
        <v>Excellent</v>
      </c>
      <c r="AT4684">
        <v>1.66</v>
      </c>
      <c r="AU4684" t="str">
        <f t="shared" si="1889"/>
        <v/>
      </c>
      <c r="AV4684">
        <v>0</v>
      </c>
      <c r="AW4684" t="str">
        <f t="shared" si="1890"/>
        <v>Very Low</v>
      </c>
    </row>
    <row r="4685" spans="1:49" x14ac:dyDescent="0.3">
      <c r="A4685" t="s">
        <v>0</v>
      </c>
      <c r="B4685" t="s">
        <v>2363</v>
      </c>
      <c r="C4685">
        <v>31</v>
      </c>
      <c r="D4685" t="str">
        <f t="shared" si="1869"/>
        <v>Very Low</v>
      </c>
      <c r="E4685">
        <v>88</v>
      </c>
      <c r="F4685" t="str">
        <f t="shared" si="1870"/>
        <v>1h 28m</v>
      </c>
      <c r="G4685" t="str">
        <f t="shared" si="1871"/>
        <v>Featurette</v>
      </c>
      <c r="H4685">
        <v>168</v>
      </c>
      <c r="I4685" t="str">
        <f t="shared" si="1872"/>
        <v>Very Low</v>
      </c>
      <c r="J4685">
        <v>21</v>
      </c>
      <c r="K4685" t="str">
        <f t="shared" si="1873"/>
        <v>Very Low</v>
      </c>
      <c r="L4685" t="s">
        <v>22237</v>
      </c>
      <c r="M4685">
        <v>108</v>
      </c>
      <c r="N4685" t="str">
        <f t="shared" si="1874"/>
        <v>Low</v>
      </c>
      <c r="O4685">
        <v>47329</v>
      </c>
      <c r="P4685" t="str">
        <f t="shared" si="1875"/>
        <v>Flop</v>
      </c>
      <c r="Q4685" t="s">
        <v>3380</v>
      </c>
      <c r="R4685" t="str">
        <f t="shared" si="1876"/>
        <v>Drama</v>
      </c>
      <c r="S4685">
        <f t="shared" si="1877"/>
        <v>1</v>
      </c>
      <c r="T4685" t="s">
        <v>22238</v>
      </c>
      <c r="U4685" t="s">
        <v>22239</v>
      </c>
      <c r="V4685">
        <v>1661</v>
      </c>
      <c r="W4685" t="str">
        <f t="shared" si="1878"/>
        <v>Very Low</v>
      </c>
      <c r="X4685">
        <v>243</v>
      </c>
      <c r="Y4685" t="str">
        <f t="shared" si="1879"/>
        <v>Very Low</v>
      </c>
      <c r="Z4685" t="s">
        <v>22240</v>
      </c>
      <c r="AA4685">
        <v>0</v>
      </c>
      <c r="AB4685" t="str">
        <f t="shared" si="1880"/>
        <v>Symbolic Poster</v>
      </c>
      <c r="AC4685" t="s">
        <v>22241</v>
      </c>
      <c r="AD4685" t="s">
        <v>22242</v>
      </c>
      <c r="AE4685">
        <v>31</v>
      </c>
      <c r="AF4685" t="str">
        <f t="shared" si="1881"/>
        <v>Very Low</v>
      </c>
      <c r="AG4685" t="s">
        <v>9</v>
      </c>
      <c r="AH4685" t="s">
        <v>10</v>
      </c>
      <c r="AI4685" t="s">
        <v>556</v>
      </c>
      <c r="AJ4685" t="str">
        <f t="shared" si="1883"/>
        <v>Adult</v>
      </c>
      <c r="AK4685">
        <v>750000</v>
      </c>
      <c r="AL4685" t="str">
        <f t="shared" si="1884"/>
        <v>Low Budget</v>
      </c>
      <c r="AM4685">
        <v>2002</v>
      </c>
      <c r="AN4685">
        <f t="shared" si="1885"/>
        <v>23</v>
      </c>
      <c r="AO4685" t="str">
        <f t="shared" si="1886"/>
        <v>Old Classic</v>
      </c>
      <c r="AP4685">
        <v>72</v>
      </c>
      <c r="AQ4685" t="str">
        <f t="shared" si="1887"/>
        <v>Very Low</v>
      </c>
      <c r="AR4685">
        <v>6.6</v>
      </c>
      <c r="AS4685" t="str">
        <f t="shared" si="1888"/>
        <v>Average</v>
      </c>
      <c r="AT4685">
        <v>1.78</v>
      </c>
      <c r="AU4685" t="str">
        <f t="shared" si="1889"/>
        <v>HDTV / Widescreen</v>
      </c>
      <c r="AV4685">
        <v>163</v>
      </c>
      <c r="AW4685" t="str">
        <f t="shared" si="1890"/>
        <v>Very Low</v>
      </c>
    </row>
    <row r="4686" spans="1:49" x14ac:dyDescent="0.3">
      <c r="A4686" t="s">
        <v>0</v>
      </c>
      <c r="B4686" t="s">
        <v>22243</v>
      </c>
      <c r="C4686">
        <v>114</v>
      </c>
      <c r="D4686" t="str">
        <f t="shared" si="1869"/>
        <v>Low</v>
      </c>
      <c r="E4686">
        <v>99</v>
      </c>
      <c r="F4686" t="str">
        <f t="shared" si="1870"/>
        <v>1h 39m</v>
      </c>
      <c r="G4686" t="str">
        <f t="shared" si="1871"/>
        <v>Standard Movie</v>
      </c>
      <c r="H4686">
        <v>4</v>
      </c>
      <c r="I4686" t="str">
        <f t="shared" si="1872"/>
        <v>Very Low</v>
      </c>
      <c r="J4686">
        <v>201</v>
      </c>
      <c r="K4686" t="str">
        <f t="shared" si="1873"/>
        <v>Very Low</v>
      </c>
      <c r="L4686" t="s">
        <v>22244</v>
      </c>
      <c r="M4686">
        <v>1000</v>
      </c>
      <c r="N4686" t="str">
        <f t="shared" si="1874"/>
        <v>Low</v>
      </c>
      <c r="O4686">
        <v>18378</v>
      </c>
      <c r="P4686" t="str">
        <f t="shared" si="1875"/>
        <v>Flop</v>
      </c>
      <c r="Q4686" t="s">
        <v>6619</v>
      </c>
      <c r="R4686" t="str">
        <f t="shared" si="1876"/>
        <v>Crime</v>
      </c>
      <c r="S4686">
        <f t="shared" si="1877"/>
        <v>4</v>
      </c>
      <c r="T4686" t="s">
        <v>13917</v>
      </c>
      <c r="U4686" t="s">
        <v>22245</v>
      </c>
      <c r="V4686">
        <v>9376</v>
      </c>
      <c r="W4686" t="str">
        <f t="shared" si="1878"/>
        <v>Very Low</v>
      </c>
      <c r="X4686">
        <v>1558</v>
      </c>
      <c r="Y4686" t="str">
        <f t="shared" si="1879"/>
        <v>Low</v>
      </c>
      <c r="Z4686" t="s">
        <v>10269</v>
      </c>
      <c r="AA4686">
        <v>0</v>
      </c>
      <c r="AB4686" t="str">
        <f t="shared" si="1880"/>
        <v>Symbolic Poster</v>
      </c>
      <c r="AC4686" t="s">
        <v>22246</v>
      </c>
      <c r="AD4686" t="s">
        <v>22247</v>
      </c>
      <c r="AE4686">
        <v>74</v>
      </c>
      <c r="AF4686" t="str">
        <f t="shared" si="1881"/>
        <v>Very Low</v>
      </c>
      <c r="AG4686" t="s">
        <v>9</v>
      </c>
      <c r="AH4686" t="s">
        <v>28</v>
      </c>
      <c r="AI4686" t="s">
        <v>556</v>
      </c>
      <c r="AJ4686" t="str">
        <f t="shared" si="1883"/>
        <v>Adult</v>
      </c>
      <c r="AK4686">
        <v>900000</v>
      </c>
      <c r="AL4686" t="str">
        <f t="shared" si="1884"/>
        <v>Low Budget</v>
      </c>
      <c r="AM4686">
        <v>2008</v>
      </c>
      <c r="AN4686">
        <f t="shared" si="1885"/>
        <v>17</v>
      </c>
      <c r="AO4686" t="str">
        <f t="shared" si="1886"/>
        <v>Old Classic</v>
      </c>
      <c r="AP4686">
        <v>233</v>
      </c>
      <c r="AQ4686" t="str">
        <f t="shared" si="1887"/>
        <v>Very Low</v>
      </c>
      <c r="AR4686">
        <v>5.2</v>
      </c>
      <c r="AS4686" t="str">
        <f t="shared" si="1888"/>
        <v>Below Average</v>
      </c>
      <c r="AT4686">
        <v>1.85</v>
      </c>
      <c r="AU4686" t="str">
        <f t="shared" si="1889"/>
        <v>HDTV / Widescreen</v>
      </c>
      <c r="AV4686">
        <v>0</v>
      </c>
      <c r="AW4686" t="str">
        <f t="shared" si="1890"/>
        <v>Very Low</v>
      </c>
    </row>
    <row r="4687" spans="1:49" x14ac:dyDescent="0.3">
      <c r="A4687" t="s">
        <v>0</v>
      </c>
      <c r="B4687" t="s">
        <v>8168</v>
      </c>
      <c r="C4687">
        <v>233</v>
      </c>
      <c r="D4687" t="str">
        <f t="shared" si="1869"/>
        <v>Medium</v>
      </c>
      <c r="E4687">
        <v>90</v>
      </c>
      <c r="F4687" t="str">
        <f t="shared" si="1870"/>
        <v>1h 30m</v>
      </c>
      <c r="G4687" t="str">
        <f t="shared" si="1871"/>
        <v>Standard Movie</v>
      </c>
      <c r="H4687">
        <v>129</v>
      </c>
      <c r="I4687" t="str">
        <f t="shared" si="1872"/>
        <v>Very Low</v>
      </c>
      <c r="J4687">
        <v>280</v>
      </c>
      <c r="K4687" t="str">
        <f t="shared" si="1873"/>
        <v>Very Low</v>
      </c>
      <c r="L4687" t="s">
        <v>20794</v>
      </c>
      <c r="M4687">
        <v>935</v>
      </c>
      <c r="N4687" t="str">
        <f t="shared" si="1874"/>
        <v>Low</v>
      </c>
      <c r="O4687">
        <f t="shared" ref="O4687:O4689" si="1891">O4686</f>
        <v>18378</v>
      </c>
      <c r="P4687" t="str">
        <f t="shared" si="1875"/>
        <v>Flop</v>
      </c>
      <c r="Q4687" t="s">
        <v>6374</v>
      </c>
      <c r="R4687" t="str">
        <f t="shared" si="1876"/>
        <v>Horror</v>
      </c>
      <c r="S4687">
        <f t="shared" si="1877"/>
        <v>1</v>
      </c>
      <c r="T4687" t="s">
        <v>5669</v>
      </c>
      <c r="U4687" t="s">
        <v>22248</v>
      </c>
      <c r="V4687">
        <v>25951</v>
      </c>
      <c r="W4687" t="str">
        <f t="shared" si="1878"/>
        <v>Low</v>
      </c>
      <c r="X4687">
        <v>2170</v>
      </c>
      <c r="Y4687" t="str">
        <f t="shared" si="1879"/>
        <v>Low</v>
      </c>
      <c r="Z4687" t="s">
        <v>22249</v>
      </c>
      <c r="AA4687">
        <v>1</v>
      </c>
      <c r="AB4687" t="str">
        <f t="shared" si="1880"/>
        <v>Solo Star Poster</v>
      </c>
      <c r="AC4687" t="s">
        <v>22250</v>
      </c>
      <c r="AD4687" t="s">
        <v>22251</v>
      </c>
      <c r="AE4687">
        <v>129</v>
      </c>
      <c r="AF4687" t="str">
        <f t="shared" si="1881"/>
        <v>Very Low</v>
      </c>
      <c r="AG4687" t="s">
        <v>9</v>
      </c>
      <c r="AH4687" t="s">
        <v>10</v>
      </c>
      <c r="AI4687" t="s">
        <v>556</v>
      </c>
      <c r="AJ4687" t="str">
        <f t="shared" si="1883"/>
        <v>Adult</v>
      </c>
      <c r="AK4687">
        <v>750000</v>
      </c>
      <c r="AL4687" t="str">
        <f t="shared" si="1884"/>
        <v>Low Budget</v>
      </c>
      <c r="AM4687">
        <v>2006</v>
      </c>
      <c r="AN4687">
        <f t="shared" si="1885"/>
        <v>19</v>
      </c>
      <c r="AO4687" t="str">
        <f t="shared" si="1886"/>
        <v>Old Classic</v>
      </c>
      <c r="AP4687">
        <v>611</v>
      </c>
      <c r="AQ4687" t="str">
        <f t="shared" si="1887"/>
        <v>Very Low</v>
      </c>
      <c r="AR4687">
        <v>5.6</v>
      </c>
      <c r="AS4687" t="str">
        <f t="shared" si="1888"/>
        <v>Below Average</v>
      </c>
      <c r="AT4687">
        <v>2.35</v>
      </c>
      <c r="AU4687" t="str">
        <f t="shared" si="1889"/>
        <v>Cinematic Widescreen</v>
      </c>
      <c r="AV4687">
        <v>2000</v>
      </c>
      <c r="AW4687" t="str">
        <f t="shared" si="1890"/>
        <v>Low</v>
      </c>
    </row>
    <row r="4688" spans="1:49" x14ac:dyDescent="0.3">
      <c r="A4688" t="s">
        <v>0</v>
      </c>
      <c r="B4688" t="s">
        <v>22252</v>
      </c>
      <c r="C4688">
        <v>8</v>
      </c>
      <c r="D4688" t="str">
        <f t="shared" si="1869"/>
        <v>Very Low</v>
      </c>
      <c r="E4688">
        <v>95</v>
      </c>
      <c r="F4688" t="str">
        <f t="shared" si="1870"/>
        <v>1h 35m</v>
      </c>
      <c r="G4688" t="str">
        <f t="shared" si="1871"/>
        <v>Standard Movie</v>
      </c>
      <c r="H4688">
        <v>3</v>
      </c>
      <c r="I4688" t="str">
        <f t="shared" si="1872"/>
        <v>Very Low</v>
      </c>
      <c r="J4688">
        <v>118</v>
      </c>
      <c r="K4688" t="str">
        <f t="shared" si="1873"/>
        <v>Very Low</v>
      </c>
      <c r="L4688" t="s">
        <v>22253</v>
      </c>
      <c r="M4688">
        <v>717</v>
      </c>
      <c r="N4688" t="str">
        <f t="shared" si="1874"/>
        <v>Low</v>
      </c>
      <c r="O4688">
        <f t="shared" si="1891"/>
        <v>18378</v>
      </c>
      <c r="P4688" t="str">
        <f t="shared" si="1875"/>
        <v>Flop</v>
      </c>
      <c r="Q4688" t="s">
        <v>6374</v>
      </c>
      <c r="R4688" t="str">
        <f t="shared" si="1876"/>
        <v>Horror</v>
      </c>
      <c r="S4688">
        <f t="shared" si="1877"/>
        <v>1</v>
      </c>
      <c r="T4688" t="s">
        <v>14152</v>
      </c>
      <c r="U4688" t="s">
        <v>22254</v>
      </c>
      <c r="V4688">
        <v>851</v>
      </c>
      <c r="W4688" t="str">
        <f t="shared" si="1878"/>
        <v>Very Low</v>
      </c>
      <c r="X4688">
        <v>1117</v>
      </c>
      <c r="Y4688" t="str">
        <f t="shared" si="1879"/>
        <v>Low</v>
      </c>
      <c r="Z4688" t="s">
        <v>22255</v>
      </c>
      <c r="AA4688">
        <v>0</v>
      </c>
      <c r="AB4688" t="str">
        <f t="shared" si="1880"/>
        <v>Symbolic Poster</v>
      </c>
      <c r="AC4688" t="s">
        <v>22256</v>
      </c>
      <c r="AD4688" t="s">
        <v>22257</v>
      </c>
      <c r="AE4688">
        <v>30</v>
      </c>
      <c r="AF4688" t="str">
        <f t="shared" si="1881"/>
        <v>Very Low</v>
      </c>
      <c r="AG4688" t="s">
        <v>9</v>
      </c>
      <c r="AH4688" t="s">
        <v>10</v>
      </c>
      <c r="AI4688" t="s">
        <v>556</v>
      </c>
      <c r="AJ4688" t="str">
        <f t="shared" si="1883"/>
        <v>Adult</v>
      </c>
      <c r="AK4688">
        <v>750000</v>
      </c>
      <c r="AL4688" t="str">
        <f t="shared" si="1884"/>
        <v>Low Budget</v>
      </c>
      <c r="AM4688">
        <v>2009</v>
      </c>
      <c r="AN4688">
        <f t="shared" si="1885"/>
        <v>16</v>
      </c>
      <c r="AO4688" t="str">
        <f t="shared" si="1886"/>
        <v>Old Classic</v>
      </c>
      <c r="AP4688">
        <v>134</v>
      </c>
      <c r="AQ4688" t="str">
        <f t="shared" si="1887"/>
        <v>Very Low</v>
      </c>
      <c r="AR4688">
        <v>3.1</v>
      </c>
      <c r="AS4688" t="str">
        <f t="shared" si="1888"/>
        <v>Very Poor</v>
      </c>
      <c r="AT4688">
        <v>1.85</v>
      </c>
      <c r="AU4688" t="str">
        <f t="shared" si="1889"/>
        <v>HDTV / Widescreen</v>
      </c>
      <c r="AV4688">
        <v>128</v>
      </c>
      <c r="AW4688" t="str">
        <f t="shared" si="1890"/>
        <v>Very Low</v>
      </c>
    </row>
    <row r="4689" spans="1:49" x14ac:dyDescent="0.3">
      <c r="A4689" t="s">
        <v>718</v>
      </c>
      <c r="B4689" t="s">
        <v>17222</v>
      </c>
      <c r="C4689">
        <v>153</v>
      </c>
      <c r="D4689" t="str">
        <f t="shared" si="1869"/>
        <v>Low</v>
      </c>
      <c r="E4689">
        <v>85</v>
      </c>
      <c r="F4689" t="str">
        <f t="shared" si="1870"/>
        <v>1h 25m</v>
      </c>
      <c r="G4689" t="str">
        <f t="shared" si="1871"/>
        <v>Featurette</v>
      </c>
      <c r="H4689">
        <v>160</v>
      </c>
      <c r="I4689" t="str">
        <f t="shared" si="1872"/>
        <v>Very Low</v>
      </c>
      <c r="J4689">
        <v>433</v>
      </c>
      <c r="K4689" t="str">
        <f t="shared" si="1873"/>
        <v>Very Low</v>
      </c>
      <c r="L4689" t="s">
        <v>18839</v>
      </c>
      <c r="M4689">
        <v>998</v>
      </c>
      <c r="N4689" t="str">
        <f t="shared" si="1874"/>
        <v>Low</v>
      </c>
      <c r="O4689">
        <f t="shared" si="1891"/>
        <v>18378</v>
      </c>
      <c r="P4689" t="str">
        <f t="shared" si="1875"/>
        <v>Flop</v>
      </c>
      <c r="Q4689" t="s">
        <v>22258</v>
      </c>
      <c r="R4689" t="str">
        <f t="shared" si="1876"/>
        <v>Thriller</v>
      </c>
      <c r="S4689">
        <f t="shared" si="1877"/>
        <v>2</v>
      </c>
      <c r="T4689" t="s">
        <v>17762</v>
      </c>
      <c r="U4689" t="s">
        <v>22259</v>
      </c>
      <c r="V4689">
        <v>80193</v>
      </c>
      <c r="W4689" t="str">
        <f t="shared" si="1878"/>
        <v>Medium</v>
      </c>
      <c r="X4689">
        <v>2496</v>
      </c>
      <c r="Y4689" t="str">
        <f t="shared" si="1879"/>
        <v>Low</v>
      </c>
      <c r="Z4689" t="s">
        <v>22260</v>
      </c>
      <c r="AA4689">
        <v>0</v>
      </c>
      <c r="AB4689" t="str">
        <f t="shared" si="1880"/>
        <v>Symbolic Poster</v>
      </c>
      <c r="AC4689" t="s">
        <v>22261</v>
      </c>
      <c r="AD4689" t="s">
        <v>22262</v>
      </c>
      <c r="AE4689">
        <v>333</v>
      </c>
      <c r="AF4689" t="str">
        <f t="shared" si="1881"/>
        <v>Very Low</v>
      </c>
      <c r="AG4689" t="s">
        <v>9</v>
      </c>
      <c r="AH4689" t="s">
        <v>10</v>
      </c>
      <c r="AI4689" t="s">
        <v>66</v>
      </c>
      <c r="AJ4689" t="str">
        <f t="shared" si="1883"/>
        <v>Family</v>
      </c>
      <c r="AK4689">
        <v>750000</v>
      </c>
      <c r="AL4689" t="str">
        <f t="shared" si="1884"/>
        <v>Low Budget</v>
      </c>
      <c r="AM4689">
        <v>1952</v>
      </c>
      <c r="AN4689">
        <f t="shared" si="1885"/>
        <v>73</v>
      </c>
      <c r="AO4689" t="str">
        <f t="shared" si="1886"/>
        <v>Old Classic</v>
      </c>
      <c r="AP4689">
        <v>575</v>
      </c>
      <c r="AQ4689" t="str">
        <f t="shared" si="1887"/>
        <v>Very Low</v>
      </c>
      <c r="AR4689">
        <v>8.1</v>
      </c>
      <c r="AS4689" t="str">
        <f t="shared" si="1888"/>
        <v>Excellent</v>
      </c>
      <c r="AT4689">
        <v>1.37</v>
      </c>
      <c r="AU4689" t="str">
        <f t="shared" si="1889"/>
        <v>Classic</v>
      </c>
      <c r="AV4689">
        <v>3000</v>
      </c>
      <c r="AW4689" t="str">
        <f t="shared" si="1890"/>
        <v>Low</v>
      </c>
    </row>
    <row r="4690" spans="1:49" x14ac:dyDescent="0.3">
      <c r="A4690" t="s">
        <v>0</v>
      </c>
      <c r="B4690" t="s">
        <v>16145</v>
      </c>
      <c r="C4690">
        <v>53</v>
      </c>
      <c r="D4690" t="str">
        <f t="shared" si="1869"/>
        <v>Low</v>
      </c>
      <c r="E4690">
        <v>170</v>
      </c>
      <c r="F4690" t="str">
        <f t="shared" si="1870"/>
        <v>2h 50m</v>
      </c>
      <c r="G4690" t="str">
        <f t="shared" si="1871"/>
        <v>Long Movie</v>
      </c>
      <c r="H4690">
        <v>23</v>
      </c>
      <c r="I4690" t="str">
        <f t="shared" si="1872"/>
        <v>Very Low</v>
      </c>
      <c r="J4690">
        <v>2</v>
      </c>
      <c r="K4690" t="str">
        <f t="shared" si="1873"/>
        <v>Very Low</v>
      </c>
      <c r="L4690" t="s">
        <v>22263</v>
      </c>
      <c r="M4690">
        <v>7</v>
      </c>
      <c r="N4690" t="str">
        <f t="shared" si="1874"/>
        <v>Low</v>
      </c>
      <c r="O4690">
        <v>7830611</v>
      </c>
      <c r="P4690" t="str">
        <f t="shared" si="1875"/>
        <v>Flop</v>
      </c>
      <c r="Q4690" t="s">
        <v>22264</v>
      </c>
      <c r="R4690" t="str">
        <f t="shared" si="1876"/>
        <v>Documentary</v>
      </c>
      <c r="S4690">
        <f t="shared" si="1877"/>
        <v>3</v>
      </c>
      <c r="T4690" t="s">
        <v>22265</v>
      </c>
      <c r="U4690" t="s">
        <v>22266</v>
      </c>
      <c r="V4690">
        <v>18980</v>
      </c>
      <c r="W4690" t="str">
        <f t="shared" si="1878"/>
        <v>Low</v>
      </c>
      <c r="X4690">
        <v>15</v>
      </c>
      <c r="Y4690" t="str">
        <f t="shared" si="1879"/>
        <v>Very Low</v>
      </c>
      <c r="Z4690" t="s">
        <v>22267</v>
      </c>
      <c r="AA4690">
        <v>0</v>
      </c>
      <c r="AB4690" t="str">
        <f t="shared" si="1880"/>
        <v>Symbolic Poster</v>
      </c>
      <c r="AC4690" t="s">
        <v>22268</v>
      </c>
      <c r="AD4690" t="s">
        <v>22269</v>
      </c>
      <c r="AE4690">
        <v>74</v>
      </c>
      <c r="AF4690" t="str">
        <f t="shared" si="1881"/>
        <v>Very Low</v>
      </c>
      <c r="AG4690" t="s">
        <v>9</v>
      </c>
      <c r="AH4690" t="s">
        <v>10</v>
      </c>
      <c r="AI4690" t="s">
        <v>11</v>
      </c>
      <c r="AJ4690" t="str">
        <f t="shared" si="1883"/>
        <v>Teen</v>
      </c>
      <c r="AK4690">
        <v>700000</v>
      </c>
      <c r="AL4690" t="str">
        <f t="shared" si="1884"/>
        <v>Low Budget</v>
      </c>
      <c r="AM4690">
        <v>1994</v>
      </c>
      <c r="AN4690">
        <f t="shared" si="1885"/>
        <v>31</v>
      </c>
      <c r="AO4690" t="str">
        <f t="shared" si="1886"/>
        <v>Old Classic</v>
      </c>
      <c r="AP4690">
        <v>6</v>
      </c>
      <c r="AQ4690" t="str">
        <f t="shared" si="1887"/>
        <v>Very Low</v>
      </c>
      <c r="AR4690">
        <v>8.3000000000000007</v>
      </c>
      <c r="AS4690" t="str">
        <f t="shared" si="1888"/>
        <v>Excellent</v>
      </c>
      <c r="AT4690">
        <v>1.33</v>
      </c>
      <c r="AU4690" t="str">
        <f t="shared" si="1889"/>
        <v>Classic</v>
      </c>
      <c r="AV4690">
        <v>0</v>
      </c>
      <c r="AW4690" t="str">
        <f t="shared" si="1890"/>
        <v>Very Low</v>
      </c>
    </row>
    <row r="4691" spans="1:49" x14ac:dyDescent="0.3">
      <c r="A4691" t="s">
        <v>0</v>
      </c>
      <c r="B4691" t="s">
        <v>22270</v>
      </c>
      <c r="C4691">
        <v>49</v>
      </c>
      <c r="D4691" t="str">
        <f t="shared" si="1869"/>
        <v>Very Low</v>
      </c>
      <c r="E4691">
        <v>86</v>
      </c>
      <c r="F4691" t="str">
        <f t="shared" si="1870"/>
        <v>1h 26m</v>
      </c>
      <c r="G4691" t="str">
        <f t="shared" si="1871"/>
        <v>Featurette</v>
      </c>
      <c r="H4691">
        <v>30</v>
      </c>
      <c r="I4691" t="str">
        <f t="shared" si="1872"/>
        <v>Very Low</v>
      </c>
      <c r="J4691">
        <v>14</v>
      </c>
      <c r="K4691" t="str">
        <f t="shared" si="1873"/>
        <v>Very Low</v>
      </c>
      <c r="L4691" t="s">
        <v>22271</v>
      </c>
      <c r="M4691">
        <v>262</v>
      </c>
      <c r="N4691" t="str">
        <f t="shared" si="1874"/>
        <v>Low</v>
      </c>
      <c r="O4691">
        <v>3278611</v>
      </c>
      <c r="P4691" t="str">
        <f t="shared" si="1875"/>
        <v>Flop</v>
      </c>
      <c r="Q4691" t="s">
        <v>4039</v>
      </c>
      <c r="R4691" t="str">
        <f t="shared" si="1876"/>
        <v>Documentary</v>
      </c>
      <c r="S4691">
        <f t="shared" si="1877"/>
        <v>2</v>
      </c>
      <c r="T4691" t="s">
        <v>22272</v>
      </c>
      <c r="U4691" t="s">
        <v>22273</v>
      </c>
      <c r="V4691">
        <v>2877</v>
      </c>
      <c r="W4691" t="str">
        <f t="shared" si="1878"/>
        <v>Very Low</v>
      </c>
      <c r="X4691">
        <v>321</v>
      </c>
      <c r="Y4691" t="str">
        <f t="shared" si="1879"/>
        <v>Very Low</v>
      </c>
      <c r="Z4691" t="s">
        <v>22274</v>
      </c>
      <c r="AA4691">
        <v>0</v>
      </c>
      <c r="AB4691" t="str">
        <f t="shared" si="1880"/>
        <v>Symbolic Poster</v>
      </c>
      <c r="AC4691" t="s">
        <v>22275</v>
      </c>
      <c r="AD4691" t="s">
        <v>22276</v>
      </c>
      <c r="AE4691">
        <v>46</v>
      </c>
      <c r="AF4691" t="str">
        <f t="shared" si="1881"/>
        <v>Very Low</v>
      </c>
      <c r="AG4691" t="s">
        <v>9</v>
      </c>
      <c r="AH4691" t="s">
        <v>10</v>
      </c>
      <c r="AI4691" t="s">
        <v>11</v>
      </c>
      <c r="AJ4691" t="str">
        <f t="shared" si="1883"/>
        <v>Teen</v>
      </c>
      <c r="AK4691">
        <f>AK4690</f>
        <v>700000</v>
      </c>
      <c r="AL4691" t="str">
        <f t="shared" si="1884"/>
        <v>Low Budget</v>
      </c>
      <c r="AM4691">
        <v>2005</v>
      </c>
      <c r="AN4691">
        <f t="shared" si="1885"/>
        <v>20</v>
      </c>
      <c r="AO4691" t="str">
        <f t="shared" si="1886"/>
        <v>Old Classic</v>
      </c>
      <c r="AP4691">
        <v>23</v>
      </c>
      <c r="AQ4691" t="str">
        <f t="shared" si="1887"/>
        <v>Very Low</v>
      </c>
      <c r="AR4691">
        <v>7.1</v>
      </c>
      <c r="AS4691" t="str">
        <f t="shared" si="1888"/>
        <v>Good</v>
      </c>
      <c r="AT4691">
        <v>1.33</v>
      </c>
      <c r="AU4691" t="str">
        <f t="shared" si="1889"/>
        <v>Classic</v>
      </c>
      <c r="AV4691">
        <v>903</v>
      </c>
      <c r="AW4691" t="str">
        <f t="shared" si="1890"/>
        <v>Very Low</v>
      </c>
    </row>
    <row r="4692" spans="1:49" x14ac:dyDescent="0.3">
      <c r="A4692" t="s">
        <v>0</v>
      </c>
      <c r="B4692" t="s">
        <v>270</v>
      </c>
      <c r="C4692">
        <v>4</v>
      </c>
      <c r="D4692" t="str">
        <f t="shared" si="1869"/>
        <v>Very Low</v>
      </c>
      <c r="E4692">
        <f>E4691</f>
        <v>86</v>
      </c>
      <c r="F4692" t="str">
        <f t="shared" si="1870"/>
        <v>1h 26m</v>
      </c>
      <c r="G4692" t="str">
        <f t="shared" si="1871"/>
        <v>Featurette</v>
      </c>
      <c r="H4692">
        <v>364</v>
      </c>
      <c r="I4692" t="str">
        <f t="shared" si="1872"/>
        <v>Very Low</v>
      </c>
      <c r="J4692">
        <v>567</v>
      </c>
      <c r="K4692" t="str">
        <f t="shared" si="1873"/>
        <v>Very Low</v>
      </c>
      <c r="L4692" t="s">
        <v>83</v>
      </c>
      <c r="M4692">
        <v>22000</v>
      </c>
      <c r="N4692" t="str">
        <f t="shared" si="1874"/>
        <v>Medium</v>
      </c>
      <c r="O4692">
        <f>O4691</f>
        <v>3278611</v>
      </c>
      <c r="P4692" t="str">
        <f t="shared" si="1875"/>
        <v>Flop</v>
      </c>
      <c r="Q4692" t="s">
        <v>3</v>
      </c>
      <c r="R4692" t="str">
        <f t="shared" si="1876"/>
        <v>Action</v>
      </c>
      <c r="S4692">
        <f t="shared" si="1877"/>
        <v>4</v>
      </c>
      <c r="T4692" t="s">
        <v>120</v>
      </c>
      <c r="U4692" t="s">
        <v>22277</v>
      </c>
      <c r="V4692">
        <v>3089</v>
      </c>
      <c r="W4692" t="str">
        <f t="shared" si="1878"/>
        <v>Very Low</v>
      </c>
      <c r="X4692">
        <v>26578</v>
      </c>
      <c r="Y4692" t="str">
        <f t="shared" si="1879"/>
        <v>Medium</v>
      </c>
      <c r="Z4692" t="s">
        <v>1684</v>
      </c>
      <c r="AA4692">
        <v>0</v>
      </c>
      <c r="AB4692" t="str">
        <f t="shared" si="1880"/>
        <v>Symbolic Poster</v>
      </c>
      <c r="AC4692" t="s">
        <v>22278</v>
      </c>
      <c r="AD4692" t="s">
        <v>22279</v>
      </c>
      <c r="AE4692">
        <v>11</v>
      </c>
      <c r="AF4692" t="str">
        <f t="shared" si="1881"/>
        <v>Very Low</v>
      </c>
      <c r="AG4692" t="s">
        <v>9</v>
      </c>
      <c r="AH4692" t="s">
        <v>10</v>
      </c>
      <c r="AI4692" t="str">
        <f t="shared" ref="AI4692:AK4692" si="1892">AI4691</f>
        <v>PG-13</v>
      </c>
      <c r="AJ4692" t="str">
        <f t="shared" si="1883"/>
        <v>Teen</v>
      </c>
      <c r="AK4692">
        <f t="shared" si="1892"/>
        <v>700000</v>
      </c>
      <c r="AL4692" t="str">
        <f t="shared" si="1884"/>
        <v>Low Budget</v>
      </c>
      <c r="AM4692">
        <v>2014</v>
      </c>
      <c r="AN4692">
        <f t="shared" si="1885"/>
        <v>11</v>
      </c>
      <c r="AO4692" t="str">
        <f t="shared" si="1886"/>
        <v>Modern Classic</v>
      </c>
      <c r="AP4692">
        <v>4000</v>
      </c>
      <c r="AQ4692" t="str">
        <f t="shared" si="1887"/>
        <v>Low</v>
      </c>
      <c r="AR4692">
        <v>8.1</v>
      </c>
      <c r="AS4692" t="str">
        <f t="shared" si="1888"/>
        <v>Excellent</v>
      </c>
      <c r="AT4692">
        <f>AT4691</f>
        <v>1.33</v>
      </c>
      <c r="AU4692" t="str">
        <f t="shared" si="1889"/>
        <v>Classic</v>
      </c>
      <c r="AV4692">
        <v>1000</v>
      </c>
      <c r="AW4692" t="str">
        <f t="shared" si="1890"/>
        <v>Very Low</v>
      </c>
    </row>
    <row r="4693" spans="1:49" x14ac:dyDescent="0.3">
      <c r="A4693" t="s">
        <v>0</v>
      </c>
      <c r="B4693" t="s">
        <v>17881</v>
      </c>
      <c r="C4693">
        <v>64</v>
      </c>
      <c r="D4693" t="str">
        <f t="shared" si="1869"/>
        <v>Low</v>
      </c>
      <c r="E4693">
        <v>97</v>
      </c>
      <c r="F4693" t="str">
        <f t="shared" si="1870"/>
        <v>1h 37m</v>
      </c>
      <c r="G4693" t="str">
        <f t="shared" si="1871"/>
        <v>Standard Movie</v>
      </c>
      <c r="H4693">
        <v>52</v>
      </c>
      <c r="I4693" t="str">
        <f t="shared" si="1872"/>
        <v>Very Low</v>
      </c>
      <c r="J4693">
        <v>36</v>
      </c>
      <c r="K4693" t="str">
        <f t="shared" si="1873"/>
        <v>Very Low</v>
      </c>
      <c r="L4693" t="s">
        <v>5748</v>
      </c>
      <c r="M4693">
        <v>80</v>
      </c>
      <c r="N4693" t="str">
        <f t="shared" si="1874"/>
        <v>Low</v>
      </c>
      <c r="O4693">
        <v>1141829</v>
      </c>
      <c r="P4693" t="str">
        <f t="shared" si="1875"/>
        <v>Flop</v>
      </c>
      <c r="Q4693" t="s">
        <v>1906</v>
      </c>
      <c r="R4693" t="str">
        <f t="shared" si="1876"/>
        <v>Crime</v>
      </c>
      <c r="S4693">
        <f t="shared" si="1877"/>
        <v>2</v>
      </c>
      <c r="T4693" t="s">
        <v>2853</v>
      </c>
      <c r="U4693" t="s">
        <v>22280</v>
      </c>
      <c r="V4693">
        <v>8509</v>
      </c>
      <c r="W4693" t="str">
        <f t="shared" si="1878"/>
        <v>Very Low</v>
      </c>
      <c r="X4693">
        <v>209</v>
      </c>
      <c r="Y4693" t="str">
        <f t="shared" si="1879"/>
        <v>Very Low</v>
      </c>
      <c r="Z4693" t="s">
        <v>22281</v>
      </c>
      <c r="AA4693">
        <v>1</v>
      </c>
      <c r="AB4693" t="str">
        <f t="shared" si="1880"/>
        <v>Solo Star Poster</v>
      </c>
      <c r="AC4693" t="s">
        <v>22282</v>
      </c>
      <c r="AD4693" t="s">
        <v>22283</v>
      </c>
      <c r="AE4693">
        <v>109</v>
      </c>
      <c r="AF4693" t="str">
        <f t="shared" si="1881"/>
        <v>Very Low</v>
      </c>
      <c r="AG4693" t="s">
        <v>9</v>
      </c>
      <c r="AH4693" t="s">
        <v>10</v>
      </c>
      <c r="AI4693" t="s">
        <v>6694</v>
      </c>
      <c r="AJ4693" t="str">
        <f t="shared" si="1883"/>
        <v>Adult</v>
      </c>
      <c r="AK4693">
        <v>700000</v>
      </c>
      <c r="AL4693" t="str">
        <f t="shared" si="1884"/>
        <v>Low Budget</v>
      </c>
      <c r="AM4693">
        <v>2001</v>
      </c>
      <c r="AN4693">
        <f t="shared" si="1885"/>
        <v>24</v>
      </c>
      <c r="AO4693" t="str">
        <f t="shared" si="1886"/>
        <v>Old Classic</v>
      </c>
      <c r="AP4693">
        <v>67</v>
      </c>
      <c r="AQ4693" t="str">
        <f t="shared" si="1887"/>
        <v>Very Low</v>
      </c>
      <c r="AR4693">
        <v>7.2</v>
      </c>
      <c r="AS4693" t="str">
        <f t="shared" si="1888"/>
        <v>Good</v>
      </c>
      <c r="AT4693">
        <v>1.85</v>
      </c>
      <c r="AU4693" t="str">
        <f t="shared" si="1889"/>
        <v>HDTV / Widescreen</v>
      </c>
      <c r="AV4693">
        <v>420</v>
      </c>
      <c r="AW4693" t="str">
        <f t="shared" si="1890"/>
        <v>Very Low</v>
      </c>
    </row>
    <row r="4694" spans="1:49" x14ac:dyDescent="0.3">
      <c r="A4694" t="s">
        <v>0</v>
      </c>
      <c r="B4694" t="s">
        <v>22284</v>
      </c>
      <c r="C4694">
        <v>23</v>
      </c>
      <c r="D4694" t="str">
        <f t="shared" si="1869"/>
        <v>Very Low</v>
      </c>
      <c r="E4694">
        <v>104</v>
      </c>
      <c r="F4694" t="str">
        <f t="shared" si="1870"/>
        <v>1h 44m</v>
      </c>
      <c r="G4694" t="str">
        <f t="shared" si="1871"/>
        <v>Standard Movie</v>
      </c>
      <c r="H4694">
        <v>0</v>
      </c>
      <c r="I4694" t="str">
        <f t="shared" si="1872"/>
        <v>Very Low</v>
      </c>
      <c r="J4694">
        <v>195</v>
      </c>
      <c r="K4694" t="str">
        <f t="shared" si="1873"/>
        <v>Very Low</v>
      </c>
      <c r="L4694" t="s">
        <v>22285</v>
      </c>
      <c r="M4694">
        <v>601</v>
      </c>
      <c r="N4694" t="str">
        <f t="shared" si="1874"/>
        <v>Low</v>
      </c>
      <c r="O4694">
        <f t="shared" ref="O4694:O4695" si="1893">O4693</f>
        <v>1141829</v>
      </c>
      <c r="P4694" t="str">
        <f t="shared" si="1875"/>
        <v>Flop</v>
      </c>
      <c r="Q4694" t="s">
        <v>1895</v>
      </c>
      <c r="R4694" t="str">
        <f t="shared" si="1876"/>
        <v>Drama</v>
      </c>
      <c r="S4694">
        <f t="shared" si="1877"/>
        <v>3</v>
      </c>
      <c r="T4694" t="s">
        <v>22286</v>
      </c>
      <c r="U4694" t="s">
        <v>22287</v>
      </c>
      <c r="V4694">
        <v>1354</v>
      </c>
      <c r="W4694" t="str">
        <f t="shared" si="1878"/>
        <v>Very Low</v>
      </c>
      <c r="X4694">
        <v>1581</v>
      </c>
      <c r="Y4694" t="str">
        <f t="shared" si="1879"/>
        <v>Low</v>
      </c>
      <c r="Z4694" t="s">
        <v>22288</v>
      </c>
      <c r="AA4694">
        <f>AA4693</f>
        <v>1</v>
      </c>
      <c r="AB4694" t="str">
        <f t="shared" si="1880"/>
        <v>Solo Star Poster</v>
      </c>
      <c r="AC4694" t="s">
        <v>22289</v>
      </c>
      <c r="AD4694" t="s">
        <v>22290</v>
      </c>
      <c r="AE4694">
        <v>17</v>
      </c>
      <c r="AF4694" t="str">
        <f t="shared" si="1881"/>
        <v>Very Low</v>
      </c>
      <c r="AG4694" t="s">
        <v>9</v>
      </c>
      <c r="AH4694" t="s">
        <v>10</v>
      </c>
      <c r="AI4694" t="s">
        <v>11</v>
      </c>
      <c r="AJ4694" t="str">
        <f t="shared" si="1883"/>
        <v>Teen</v>
      </c>
      <c r="AK4694">
        <v>1000000</v>
      </c>
      <c r="AL4694" t="str">
        <f t="shared" si="1884"/>
        <v>Low Budget</v>
      </c>
      <c r="AM4694">
        <v>2014</v>
      </c>
      <c r="AN4694">
        <f t="shared" si="1885"/>
        <v>11</v>
      </c>
      <c r="AO4694" t="str">
        <f t="shared" si="1886"/>
        <v>Modern Classic</v>
      </c>
      <c r="AP4694">
        <v>524</v>
      </c>
      <c r="AQ4694" t="str">
        <f t="shared" si="1887"/>
        <v>Very Low</v>
      </c>
      <c r="AR4694">
        <v>6.3</v>
      </c>
      <c r="AS4694" t="str">
        <f t="shared" si="1888"/>
        <v>Average</v>
      </c>
      <c r="AT4694">
        <v>2.35</v>
      </c>
      <c r="AU4694" t="str">
        <f t="shared" si="1889"/>
        <v>Cinematic Widescreen</v>
      </c>
      <c r="AV4694">
        <v>523</v>
      </c>
      <c r="AW4694" t="str">
        <f t="shared" si="1890"/>
        <v>Very Low</v>
      </c>
    </row>
    <row r="4695" spans="1:49" x14ac:dyDescent="0.3">
      <c r="A4695" t="s">
        <v>0</v>
      </c>
      <c r="B4695" t="s">
        <v>22291</v>
      </c>
      <c r="C4695">
        <v>8</v>
      </c>
      <c r="D4695" t="str">
        <f t="shared" si="1869"/>
        <v>Very Low</v>
      </c>
      <c r="E4695">
        <v>88</v>
      </c>
      <c r="F4695" t="str">
        <f t="shared" si="1870"/>
        <v>1h 28m</v>
      </c>
      <c r="G4695" t="str">
        <f t="shared" si="1871"/>
        <v>Featurette</v>
      </c>
      <c r="H4695">
        <v>0</v>
      </c>
      <c r="I4695" t="str">
        <f t="shared" si="1872"/>
        <v>Very Low</v>
      </c>
      <c r="J4695">
        <v>311</v>
      </c>
      <c r="K4695" t="str">
        <f t="shared" si="1873"/>
        <v>Very Low</v>
      </c>
      <c r="L4695" t="s">
        <v>17330</v>
      </c>
      <c r="M4695">
        <v>618</v>
      </c>
      <c r="N4695" t="str">
        <f t="shared" si="1874"/>
        <v>Low</v>
      </c>
      <c r="O4695">
        <f t="shared" si="1893"/>
        <v>1141829</v>
      </c>
      <c r="P4695" t="str">
        <f t="shared" si="1875"/>
        <v>Flop</v>
      </c>
      <c r="Q4695" t="s">
        <v>7808</v>
      </c>
      <c r="R4695" t="str">
        <f t="shared" si="1876"/>
        <v>Drama</v>
      </c>
      <c r="S4695">
        <f t="shared" si="1877"/>
        <v>3</v>
      </c>
      <c r="T4695" t="s">
        <v>7233</v>
      </c>
      <c r="U4695" t="s">
        <v>22292</v>
      </c>
      <c r="V4695">
        <v>551</v>
      </c>
      <c r="W4695" t="str">
        <f t="shared" si="1878"/>
        <v>Very Low</v>
      </c>
      <c r="X4695">
        <v>2476</v>
      </c>
      <c r="Y4695" t="str">
        <f t="shared" si="1879"/>
        <v>Low</v>
      </c>
      <c r="Z4695" t="s">
        <v>3916</v>
      </c>
      <c r="AA4695">
        <v>0</v>
      </c>
      <c r="AB4695" t="str">
        <f t="shared" si="1880"/>
        <v>Symbolic Poster</v>
      </c>
      <c r="AC4695" t="s">
        <v>22293</v>
      </c>
      <c r="AD4695" t="s">
        <v>22294</v>
      </c>
      <c r="AE4695">
        <v>10</v>
      </c>
      <c r="AF4695" t="str">
        <f t="shared" si="1881"/>
        <v>Very Low</v>
      </c>
      <c r="AG4695" t="s">
        <v>9</v>
      </c>
      <c r="AH4695" t="s">
        <v>10</v>
      </c>
      <c r="AI4695" t="s">
        <v>11</v>
      </c>
      <c r="AJ4695" t="str">
        <f t="shared" si="1883"/>
        <v>Teen</v>
      </c>
      <c r="AK4695">
        <f>AK4694</f>
        <v>1000000</v>
      </c>
      <c r="AL4695" t="str">
        <f t="shared" si="1884"/>
        <v>Low Budget</v>
      </c>
      <c r="AM4695">
        <v>2009</v>
      </c>
      <c r="AN4695">
        <f t="shared" si="1885"/>
        <v>16</v>
      </c>
      <c r="AO4695" t="str">
        <f t="shared" si="1886"/>
        <v>Old Classic</v>
      </c>
      <c r="AP4695">
        <v>592</v>
      </c>
      <c r="AQ4695" t="str">
        <f t="shared" si="1887"/>
        <v>Very Low</v>
      </c>
      <c r="AR4695">
        <v>4</v>
      </c>
      <c r="AS4695" t="str">
        <f t="shared" si="1888"/>
        <v>Poor</v>
      </c>
      <c r="AT4695">
        <f>AT4694</f>
        <v>2.35</v>
      </c>
      <c r="AU4695" t="str">
        <f t="shared" si="1889"/>
        <v>Cinematic Widescreen</v>
      </c>
      <c r="AV4695">
        <v>303</v>
      </c>
      <c r="AW4695" t="str">
        <f t="shared" si="1890"/>
        <v>Very Low</v>
      </c>
    </row>
    <row r="4696" spans="1:49" x14ac:dyDescent="0.3">
      <c r="A4696" t="s">
        <v>0</v>
      </c>
      <c r="B4696" t="s">
        <v>142</v>
      </c>
      <c r="C4696">
        <v>446</v>
      </c>
      <c r="D4696" t="str">
        <f t="shared" si="1869"/>
        <v>Medium</v>
      </c>
      <c r="E4696">
        <v>201</v>
      </c>
      <c r="F4696" t="str">
        <f t="shared" si="1870"/>
        <v>3h 21m</v>
      </c>
      <c r="G4696" t="str">
        <f t="shared" si="1871"/>
        <v>Epic</v>
      </c>
      <c r="H4696">
        <v>0</v>
      </c>
      <c r="I4696" t="str">
        <f t="shared" si="1872"/>
        <v>Very Low</v>
      </c>
      <c r="J4696">
        <v>84</v>
      </c>
      <c r="K4696" t="str">
        <f t="shared" si="1873"/>
        <v>Very Low</v>
      </c>
      <c r="L4696" t="s">
        <v>177</v>
      </c>
      <c r="M4696">
        <v>6000</v>
      </c>
      <c r="N4696" t="str">
        <f t="shared" si="1874"/>
        <v>Low</v>
      </c>
      <c r="O4696">
        <v>218051260</v>
      </c>
      <c r="P4696" t="str">
        <f t="shared" si="1875"/>
        <v>Superhit</v>
      </c>
      <c r="Q4696" t="s">
        <v>178</v>
      </c>
      <c r="R4696" t="str">
        <f t="shared" si="1876"/>
        <v>Action</v>
      </c>
      <c r="S4696">
        <f t="shared" si="1877"/>
        <v>4</v>
      </c>
      <c r="T4696" t="s">
        <v>179</v>
      </c>
      <c r="U4696" t="s">
        <v>180</v>
      </c>
      <c r="V4696">
        <v>316027</v>
      </c>
      <c r="W4696" t="str">
        <f t="shared" si="1878"/>
        <v>High</v>
      </c>
      <c r="X4696">
        <v>7122</v>
      </c>
      <c r="Y4696" t="str">
        <f t="shared" si="1879"/>
        <v>Low</v>
      </c>
      <c r="Z4696" t="s">
        <v>181</v>
      </c>
      <c r="AA4696">
        <v>0</v>
      </c>
      <c r="AB4696" t="str">
        <f t="shared" si="1880"/>
        <v>Symbolic Poster</v>
      </c>
      <c r="AC4696" t="s">
        <v>182</v>
      </c>
      <c r="AD4696" t="s">
        <v>183</v>
      </c>
      <c r="AE4696">
        <v>2618</v>
      </c>
      <c r="AF4696" t="str">
        <f t="shared" si="1881"/>
        <v>Medium</v>
      </c>
      <c r="AG4696" t="s">
        <v>9</v>
      </c>
      <c r="AH4696" t="s">
        <v>150</v>
      </c>
      <c r="AI4696" t="s">
        <v>11</v>
      </c>
      <c r="AJ4696" t="str">
        <f t="shared" si="1883"/>
        <v>Teen</v>
      </c>
      <c r="AK4696">
        <v>207000000</v>
      </c>
      <c r="AL4696" t="str">
        <f t="shared" si="1884"/>
        <v>Very High Budget</v>
      </c>
      <c r="AM4696">
        <v>2005</v>
      </c>
      <c r="AN4696">
        <f t="shared" si="1885"/>
        <v>20</v>
      </c>
      <c r="AO4696" t="str">
        <f t="shared" si="1886"/>
        <v>Old Classic</v>
      </c>
      <c r="AP4696">
        <v>918</v>
      </c>
      <c r="AQ4696" t="str">
        <f t="shared" si="1887"/>
        <v>Very Low</v>
      </c>
      <c r="AR4696">
        <v>7.2</v>
      </c>
      <c r="AS4696" t="str">
        <f t="shared" si="1888"/>
        <v>Good</v>
      </c>
      <c r="AT4696">
        <v>2.35</v>
      </c>
      <c r="AU4696" t="str">
        <f t="shared" si="1889"/>
        <v>Cinematic Widescreen</v>
      </c>
      <c r="AV4696">
        <v>0</v>
      </c>
      <c r="AW4696" t="str">
        <f t="shared" si="1890"/>
        <v>Very Low</v>
      </c>
    </row>
    <row r="4697" spans="1:49" x14ac:dyDescent="0.3">
      <c r="A4697" t="s">
        <v>0</v>
      </c>
      <c r="B4697" t="s">
        <v>5099</v>
      </c>
      <c r="C4697">
        <v>228</v>
      </c>
      <c r="D4697" t="str">
        <f t="shared" si="1869"/>
        <v>Medium</v>
      </c>
      <c r="E4697">
        <v>108</v>
      </c>
      <c r="F4697" t="str">
        <f t="shared" si="1870"/>
        <v>1h 48m</v>
      </c>
      <c r="G4697" t="str">
        <f t="shared" si="1871"/>
        <v>Standard Movie</v>
      </c>
      <c r="H4697">
        <v>174</v>
      </c>
      <c r="I4697" t="str">
        <f t="shared" si="1872"/>
        <v>Very Low</v>
      </c>
      <c r="J4697">
        <v>324</v>
      </c>
      <c r="K4697" t="str">
        <f t="shared" si="1873"/>
        <v>Very Low</v>
      </c>
      <c r="L4697" t="s">
        <v>7439</v>
      </c>
      <c r="M4697">
        <v>730</v>
      </c>
      <c r="N4697" t="str">
        <f t="shared" si="1874"/>
        <v>Low</v>
      </c>
      <c r="O4697">
        <v>32048809</v>
      </c>
      <c r="P4697" t="str">
        <f t="shared" si="1875"/>
        <v>Average</v>
      </c>
      <c r="Q4697" t="s">
        <v>6374</v>
      </c>
      <c r="R4697" t="str">
        <f t="shared" si="1876"/>
        <v>Horror</v>
      </c>
      <c r="S4697">
        <f t="shared" si="1877"/>
        <v>1</v>
      </c>
      <c r="T4697" t="s">
        <v>5742</v>
      </c>
      <c r="U4697" t="s">
        <v>7440</v>
      </c>
      <c r="V4697">
        <v>94463</v>
      </c>
      <c r="W4697" t="str">
        <f t="shared" si="1878"/>
        <v>Medium</v>
      </c>
      <c r="X4697">
        <v>2160</v>
      </c>
      <c r="Y4697" t="str">
        <f t="shared" si="1879"/>
        <v>Low</v>
      </c>
      <c r="Z4697" t="s">
        <v>7441</v>
      </c>
      <c r="AA4697">
        <v>0</v>
      </c>
      <c r="AB4697" t="str">
        <f t="shared" si="1880"/>
        <v>Symbolic Poster</v>
      </c>
      <c r="AC4697" t="s">
        <v>7442</v>
      </c>
      <c r="AD4697" t="s">
        <v>7443</v>
      </c>
      <c r="AE4697">
        <v>576</v>
      </c>
      <c r="AF4697" t="str">
        <f t="shared" si="1881"/>
        <v>Low</v>
      </c>
      <c r="AG4697" t="s">
        <v>9</v>
      </c>
      <c r="AH4697" t="s">
        <v>341</v>
      </c>
      <c r="AI4697" t="s">
        <v>556</v>
      </c>
      <c r="AJ4697" t="str">
        <f t="shared" si="1883"/>
        <v>Adult</v>
      </c>
      <c r="AK4697">
        <v>30000000</v>
      </c>
      <c r="AL4697" t="str">
        <f t="shared" si="1884"/>
        <v>Medium Budget</v>
      </c>
      <c r="AM4697">
        <v>2005</v>
      </c>
      <c r="AN4697">
        <f t="shared" si="1885"/>
        <v>20</v>
      </c>
      <c r="AO4697" t="str">
        <f t="shared" si="1886"/>
        <v>Old Classic</v>
      </c>
      <c r="AP4697">
        <v>716</v>
      </c>
      <c r="AQ4697" t="str">
        <f t="shared" si="1887"/>
        <v>Very Low</v>
      </c>
      <c r="AR4697">
        <v>5.3</v>
      </c>
      <c r="AS4697" t="str">
        <f t="shared" si="1888"/>
        <v>Below Average</v>
      </c>
      <c r="AT4697">
        <v>1.85</v>
      </c>
      <c r="AU4697" t="str">
        <f t="shared" si="1889"/>
        <v>HDTV / Widescreen</v>
      </c>
      <c r="AV4697">
        <v>0</v>
      </c>
      <c r="AW4697" t="str">
        <f t="shared" si="1890"/>
        <v>Very Low</v>
      </c>
    </row>
    <row r="4698" spans="1:49" x14ac:dyDescent="0.3">
      <c r="A4698" t="s">
        <v>0</v>
      </c>
      <c r="B4698" t="s">
        <v>22295</v>
      </c>
      <c r="C4698">
        <v>208</v>
      </c>
      <c r="D4698" t="str">
        <f t="shared" si="1869"/>
        <v>Medium</v>
      </c>
      <c r="E4698">
        <v>106</v>
      </c>
      <c r="F4698" t="str">
        <f t="shared" si="1870"/>
        <v>1h 46m</v>
      </c>
      <c r="G4698" t="str">
        <f t="shared" si="1871"/>
        <v>Standard Movie</v>
      </c>
      <c r="H4698">
        <v>31</v>
      </c>
      <c r="I4698" t="str">
        <f t="shared" si="1872"/>
        <v>Very Low</v>
      </c>
      <c r="J4698">
        <v>71</v>
      </c>
      <c r="K4698" t="str">
        <f t="shared" si="1873"/>
        <v>Very Low</v>
      </c>
      <c r="L4698" t="s">
        <v>4477</v>
      </c>
      <c r="M4698">
        <v>33000</v>
      </c>
      <c r="N4698" t="str">
        <f t="shared" si="1874"/>
        <v>Medium</v>
      </c>
      <c r="O4698">
        <v>2694973</v>
      </c>
      <c r="P4698" t="str">
        <f t="shared" si="1875"/>
        <v>Flop</v>
      </c>
      <c r="Q4698" t="s">
        <v>3380</v>
      </c>
      <c r="R4698" t="str">
        <f t="shared" si="1876"/>
        <v>Drama</v>
      </c>
      <c r="S4698">
        <f t="shared" si="1877"/>
        <v>1</v>
      </c>
      <c r="T4698" t="s">
        <v>4184</v>
      </c>
      <c r="U4698" t="s">
        <v>22296</v>
      </c>
      <c r="V4698">
        <v>70885</v>
      </c>
      <c r="W4698" t="str">
        <f t="shared" si="1878"/>
        <v>Medium</v>
      </c>
      <c r="X4698">
        <v>33734</v>
      </c>
      <c r="Y4698" t="str">
        <f t="shared" si="1879"/>
        <v>Medium</v>
      </c>
      <c r="Z4698" t="s">
        <v>22297</v>
      </c>
      <c r="AA4698">
        <v>2</v>
      </c>
      <c r="AB4698" t="str">
        <f t="shared" si="1880"/>
        <v>Duo/Trio Poster</v>
      </c>
      <c r="AC4698" t="s">
        <v>22298</v>
      </c>
      <c r="AD4698" t="s">
        <v>22299</v>
      </c>
      <c r="AE4698">
        <v>189</v>
      </c>
      <c r="AF4698" t="str">
        <f t="shared" si="1881"/>
        <v>Very Low</v>
      </c>
      <c r="AG4698" t="s">
        <v>9</v>
      </c>
      <c r="AH4698" t="s">
        <v>10</v>
      </c>
      <c r="AI4698" t="s">
        <v>556</v>
      </c>
      <c r="AJ4698" t="str">
        <f t="shared" si="1883"/>
        <v>Adult</v>
      </c>
      <c r="AK4698">
        <v>700000</v>
      </c>
      <c r="AL4698" t="str">
        <f t="shared" si="1884"/>
        <v>Low Budget</v>
      </c>
      <c r="AM4698">
        <v>2006</v>
      </c>
      <c r="AN4698">
        <f t="shared" si="1885"/>
        <v>19</v>
      </c>
      <c r="AO4698" t="str">
        <f t="shared" si="1886"/>
        <v>Old Classic</v>
      </c>
      <c r="AP4698">
        <v>519</v>
      </c>
      <c r="AQ4698" t="str">
        <f t="shared" si="1887"/>
        <v>Very Low</v>
      </c>
      <c r="AR4698">
        <v>7.2</v>
      </c>
      <c r="AS4698" t="str">
        <f t="shared" si="1888"/>
        <v>Good</v>
      </c>
      <c r="AT4698">
        <v>1.85</v>
      </c>
      <c r="AU4698" t="str">
        <f t="shared" si="1889"/>
        <v>HDTV / Widescreen</v>
      </c>
      <c r="AV4698">
        <v>0</v>
      </c>
      <c r="AW4698" t="str">
        <f t="shared" si="1890"/>
        <v>Very Low</v>
      </c>
    </row>
    <row r="4699" spans="1:49" x14ac:dyDescent="0.3">
      <c r="A4699" t="s">
        <v>0</v>
      </c>
      <c r="B4699" t="s">
        <v>22300</v>
      </c>
      <c r="C4699">
        <v>2</v>
      </c>
      <c r="D4699" t="str">
        <f t="shared" si="1869"/>
        <v>Very Low</v>
      </c>
      <c r="E4699">
        <v>107</v>
      </c>
      <c r="F4699" t="str">
        <f t="shared" si="1870"/>
        <v>1h 47m</v>
      </c>
      <c r="G4699" t="str">
        <f t="shared" si="1871"/>
        <v>Standard Movie</v>
      </c>
      <c r="H4699">
        <v>0</v>
      </c>
      <c r="I4699" t="str">
        <f t="shared" si="1872"/>
        <v>Very Low</v>
      </c>
      <c r="J4699">
        <v>236</v>
      </c>
      <c r="K4699" t="str">
        <f t="shared" si="1873"/>
        <v>Very Low</v>
      </c>
      <c r="L4699" t="s">
        <v>22301</v>
      </c>
      <c r="M4699">
        <v>752</v>
      </c>
      <c r="N4699" t="str">
        <f t="shared" si="1874"/>
        <v>Low</v>
      </c>
      <c r="O4699">
        <v>10508</v>
      </c>
      <c r="P4699" t="str">
        <f t="shared" si="1875"/>
        <v>Flop</v>
      </c>
      <c r="Q4699" t="s">
        <v>3380</v>
      </c>
      <c r="R4699" t="str">
        <f t="shared" si="1876"/>
        <v>Drama</v>
      </c>
      <c r="S4699">
        <f t="shared" si="1877"/>
        <v>1</v>
      </c>
      <c r="T4699" t="s">
        <v>4548</v>
      </c>
      <c r="U4699" t="s">
        <v>22302</v>
      </c>
      <c r="V4699">
        <v>103</v>
      </c>
      <c r="W4699" t="str">
        <f t="shared" si="1878"/>
        <v>Very Low</v>
      </c>
      <c r="X4699">
        <v>1763</v>
      </c>
      <c r="Y4699" t="str">
        <f t="shared" si="1879"/>
        <v>Low</v>
      </c>
      <c r="Z4699" t="s">
        <v>22303</v>
      </c>
      <c r="AA4699">
        <v>4</v>
      </c>
      <c r="AB4699" t="str">
        <f t="shared" si="1880"/>
        <v>Ensemble Poster</v>
      </c>
      <c r="AC4699" t="s">
        <v>22304</v>
      </c>
      <c r="AD4699" t="s">
        <v>22305</v>
      </c>
      <c r="AE4699">
        <v>6</v>
      </c>
      <c r="AF4699" t="str">
        <f t="shared" si="1881"/>
        <v>Very Low</v>
      </c>
      <c r="AG4699" t="s">
        <v>9</v>
      </c>
      <c r="AH4699" t="s">
        <v>10</v>
      </c>
      <c r="AI4699" t="s">
        <v>11</v>
      </c>
      <c r="AJ4699" t="str">
        <f t="shared" si="1883"/>
        <v>Teen</v>
      </c>
      <c r="AK4699">
        <v>700000</v>
      </c>
      <c r="AL4699" t="str">
        <f t="shared" si="1884"/>
        <v>Low Budget</v>
      </c>
      <c r="AM4699">
        <v>1998</v>
      </c>
      <c r="AN4699">
        <f t="shared" si="1885"/>
        <v>27</v>
      </c>
      <c r="AO4699" t="str">
        <f t="shared" si="1886"/>
        <v>Old Classic</v>
      </c>
      <c r="AP4699">
        <v>282</v>
      </c>
      <c r="AQ4699" t="str">
        <f t="shared" si="1887"/>
        <v>Very Low</v>
      </c>
      <c r="AR4699">
        <v>6.5</v>
      </c>
      <c r="AS4699" t="str">
        <f t="shared" si="1888"/>
        <v>Average</v>
      </c>
      <c r="AT4699">
        <f t="shared" ref="AT4699:AT4700" si="1894">AT4698</f>
        <v>1.85</v>
      </c>
      <c r="AU4699" t="str">
        <f t="shared" si="1889"/>
        <v>HDTV / Widescreen</v>
      </c>
      <c r="AV4699">
        <v>102</v>
      </c>
      <c r="AW4699" t="str">
        <f t="shared" si="1890"/>
        <v>Very Low</v>
      </c>
    </row>
    <row r="4700" spans="1:49" x14ac:dyDescent="0.3">
      <c r="A4700" t="s">
        <v>0</v>
      </c>
      <c r="B4700" t="s">
        <v>22306</v>
      </c>
      <c r="C4700">
        <v>25</v>
      </c>
      <c r="D4700" t="str">
        <f t="shared" si="1869"/>
        <v>Very Low</v>
      </c>
      <c r="E4700">
        <v>84</v>
      </c>
      <c r="F4700" t="str">
        <f t="shared" si="1870"/>
        <v>1h 24m</v>
      </c>
      <c r="G4700" t="str">
        <f t="shared" si="1871"/>
        <v>Featurette</v>
      </c>
      <c r="H4700">
        <v>21</v>
      </c>
      <c r="I4700" t="str">
        <f t="shared" si="1872"/>
        <v>Very Low</v>
      </c>
      <c r="J4700">
        <v>48</v>
      </c>
      <c r="K4700" t="str">
        <f t="shared" si="1873"/>
        <v>Very Low</v>
      </c>
      <c r="L4700" t="s">
        <v>22307</v>
      </c>
      <c r="M4700">
        <v>465</v>
      </c>
      <c r="N4700" t="str">
        <f t="shared" si="1874"/>
        <v>Low</v>
      </c>
      <c r="O4700">
        <v>2301777</v>
      </c>
      <c r="P4700" t="str">
        <f t="shared" si="1875"/>
        <v>Flop</v>
      </c>
      <c r="Q4700" t="s">
        <v>1642</v>
      </c>
      <c r="R4700" t="str">
        <f t="shared" si="1876"/>
        <v>Comedy</v>
      </c>
      <c r="S4700">
        <f t="shared" si="1877"/>
        <v>1</v>
      </c>
      <c r="T4700" t="s">
        <v>4882</v>
      </c>
      <c r="U4700" t="s">
        <v>22308</v>
      </c>
      <c r="V4700">
        <v>819</v>
      </c>
      <c r="W4700" t="str">
        <f t="shared" si="1878"/>
        <v>Very Low</v>
      </c>
      <c r="X4700">
        <v>714</v>
      </c>
      <c r="Y4700" t="str">
        <f t="shared" si="1879"/>
        <v>Very Low</v>
      </c>
      <c r="Z4700" t="s">
        <v>22309</v>
      </c>
      <c r="AA4700">
        <v>2</v>
      </c>
      <c r="AB4700" t="str">
        <f t="shared" si="1880"/>
        <v>Duo/Trio Poster</v>
      </c>
      <c r="AC4700" t="s">
        <v>22310</v>
      </c>
      <c r="AD4700" t="s">
        <v>22311</v>
      </c>
      <c r="AE4700">
        <v>36</v>
      </c>
      <c r="AF4700" t="str">
        <f t="shared" si="1881"/>
        <v>Very Low</v>
      </c>
      <c r="AG4700" t="s">
        <v>9</v>
      </c>
      <c r="AH4700" t="s">
        <v>10</v>
      </c>
      <c r="AI4700" t="s">
        <v>556</v>
      </c>
      <c r="AJ4700" t="str">
        <f t="shared" si="1883"/>
        <v>Adult</v>
      </c>
      <c r="AK4700">
        <v>650000</v>
      </c>
      <c r="AL4700" t="str">
        <f t="shared" si="1884"/>
        <v>Low Budget</v>
      </c>
      <c r="AM4700">
        <v>1997</v>
      </c>
      <c r="AN4700">
        <f t="shared" si="1885"/>
        <v>28</v>
      </c>
      <c r="AO4700" t="str">
        <f t="shared" si="1886"/>
        <v>Old Classic</v>
      </c>
      <c r="AP4700">
        <v>170</v>
      </c>
      <c r="AQ4700" t="str">
        <f t="shared" si="1887"/>
        <v>Very Low</v>
      </c>
      <c r="AR4700">
        <v>6.5</v>
      </c>
      <c r="AS4700" t="str">
        <f t="shared" si="1888"/>
        <v>Average</v>
      </c>
      <c r="AT4700">
        <f t="shared" si="1894"/>
        <v>1.85</v>
      </c>
      <c r="AU4700" t="str">
        <f t="shared" si="1889"/>
        <v>HDTV / Widescreen</v>
      </c>
      <c r="AV4700">
        <v>161</v>
      </c>
      <c r="AW4700" t="str">
        <f t="shared" si="1890"/>
        <v>Very Low</v>
      </c>
    </row>
    <row r="4701" spans="1:49" x14ac:dyDescent="0.3">
      <c r="A4701" t="s">
        <v>0</v>
      </c>
      <c r="B4701" t="s">
        <v>22312</v>
      </c>
      <c r="C4701">
        <v>8</v>
      </c>
      <c r="D4701" t="str">
        <f t="shared" si="1869"/>
        <v>Very Low</v>
      </c>
      <c r="E4701">
        <v>91</v>
      </c>
      <c r="F4701" t="str">
        <f t="shared" si="1870"/>
        <v>1h 31m</v>
      </c>
      <c r="G4701" t="str">
        <f t="shared" si="1871"/>
        <v>Standard Movie</v>
      </c>
      <c r="H4701">
        <v>0</v>
      </c>
      <c r="I4701" t="str">
        <f t="shared" si="1872"/>
        <v>Very Low</v>
      </c>
      <c r="J4701">
        <v>137</v>
      </c>
      <c r="K4701" t="str">
        <f t="shared" si="1873"/>
        <v>Very Low</v>
      </c>
      <c r="L4701" t="s">
        <v>22313</v>
      </c>
      <c r="M4701">
        <v>696</v>
      </c>
      <c r="N4701" t="str">
        <f t="shared" si="1874"/>
        <v>Low</v>
      </c>
      <c r="O4701">
        <f>O4700</f>
        <v>2301777</v>
      </c>
      <c r="P4701" t="str">
        <f t="shared" si="1875"/>
        <v>Flop</v>
      </c>
      <c r="Q4701" t="s">
        <v>2096</v>
      </c>
      <c r="R4701" t="str">
        <f t="shared" si="1876"/>
        <v>Crime</v>
      </c>
      <c r="S4701">
        <f t="shared" si="1877"/>
        <v>3</v>
      </c>
      <c r="T4701" t="s">
        <v>8305</v>
      </c>
      <c r="U4701" t="s">
        <v>22314</v>
      </c>
      <c r="V4701">
        <v>514</v>
      </c>
      <c r="W4701" t="str">
        <f t="shared" si="1878"/>
        <v>Very Low</v>
      </c>
      <c r="X4701">
        <v>1210</v>
      </c>
      <c r="Y4701" t="str">
        <f t="shared" si="1879"/>
        <v>Low</v>
      </c>
      <c r="Z4701" t="s">
        <v>22315</v>
      </c>
      <c r="AA4701">
        <v>3</v>
      </c>
      <c r="AB4701" t="str">
        <f t="shared" si="1880"/>
        <v>Duo/Trio Poster</v>
      </c>
      <c r="AC4701" t="s">
        <v>22316</v>
      </c>
      <c r="AD4701" t="s">
        <v>22317</v>
      </c>
      <c r="AE4701">
        <v>1</v>
      </c>
      <c r="AF4701" t="str">
        <f t="shared" si="1881"/>
        <v>Very Low</v>
      </c>
      <c r="AG4701" t="s">
        <v>9</v>
      </c>
      <c r="AH4701" t="s">
        <v>10</v>
      </c>
      <c r="AI4701" t="str">
        <f>AI4700</f>
        <v>R</v>
      </c>
      <c r="AJ4701" t="str">
        <f t="shared" si="1883"/>
        <v>Adult</v>
      </c>
      <c r="AK4701">
        <v>750000</v>
      </c>
      <c r="AL4701" t="str">
        <f t="shared" si="1884"/>
        <v>Low Budget</v>
      </c>
      <c r="AM4701">
        <v>2015</v>
      </c>
      <c r="AN4701">
        <f t="shared" si="1885"/>
        <v>10</v>
      </c>
      <c r="AO4701" t="str">
        <f t="shared" si="1886"/>
        <v>Modern Classic</v>
      </c>
      <c r="AP4701">
        <v>320</v>
      </c>
      <c r="AQ4701" t="str">
        <f t="shared" si="1887"/>
        <v>Very Low</v>
      </c>
      <c r="AR4701">
        <v>4.9000000000000004</v>
      </c>
      <c r="AS4701" t="str">
        <f t="shared" si="1888"/>
        <v>Poor</v>
      </c>
      <c r="AT4701">
        <v>2.35</v>
      </c>
      <c r="AU4701" t="str">
        <f t="shared" si="1889"/>
        <v>Cinematic Widescreen</v>
      </c>
      <c r="AV4701">
        <v>158</v>
      </c>
      <c r="AW4701" t="str">
        <f t="shared" si="1890"/>
        <v>Very Low</v>
      </c>
    </row>
    <row r="4702" spans="1:49" x14ac:dyDescent="0.3">
      <c r="A4702" t="s">
        <v>718</v>
      </c>
      <c r="B4702" t="s">
        <v>22318</v>
      </c>
      <c r="C4702">
        <v>143</v>
      </c>
      <c r="D4702" t="str">
        <f t="shared" si="1869"/>
        <v>Low</v>
      </c>
      <c r="E4702">
        <v>90</v>
      </c>
      <c r="F4702" t="str">
        <f t="shared" si="1870"/>
        <v>1h 30m</v>
      </c>
      <c r="G4702" t="str">
        <f t="shared" si="1871"/>
        <v>Standard Movie</v>
      </c>
      <c r="H4702">
        <v>13</v>
      </c>
      <c r="I4702" t="str">
        <f t="shared" si="1872"/>
        <v>Very Low</v>
      </c>
      <c r="J4702">
        <v>432</v>
      </c>
      <c r="K4702" t="str">
        <f t="shared" si="1873"/>
        <v>Very Low</v>
      </c>
      <c r="L4702" t="s">
        <v>22319</v>
      </c>
      <c r="M4702">
        <v>977</v>
      </c>
      <c r="N4702" t="str">
        <f t="shared" si="1874"/>
        <v>Low</v>
      </c>
      <c r="O4702">
        <v>169719</v>
      </c>
      <c r="P4702" t="str">
        <f t="shared" si="1875"/>
        <v>Flop</v>
      </c>
      <c r="Q4702" t="s">
        <v>7377</v>
      </c>
      <c r="R4702" t="str">
        <f t="shared" si="1876"/>
        <v>Fantasy</v>
      </c>
      <c r="S4702">
        <f t="shared" si="1877"/>
        <v>2</v>
      </c>
      <c r="T4702" t="s">
        <v>22320</v>
      </c>
      <c r="U4702" t="s">
        <v>22321</v>
      </c>
      <c r="V4702">
        <v>7384</v>
      </c>
      <c r="W4702" t="str">
        <f t="shared" si="1878"/>
        <v>Very Low</v>
      </c>
      <c r="X4702">
        <v>2483</v>
      </c>
      <c r="Y4702" t="str">
        <f t="shared" si="1879"/>
        <v>Low</v>
      </c>
      <c r="Z4702" t="s">
        <v>22322</v>
      </c>
      <c r="AA4702">
        <v>0</v>
      </c>
      <c r="AB4702" t="str">
        <f t="shared" si="1880"/>
        <v>Symbolic Poster</v>
      </c>
      <c r="AC4702" t="s">
        <v>22323</v>
      </c>
      <c r="AD4702" t="s">
        <v>22324</v>
      </c>
      <c r="AE4702">
        <v>79</v>
      </c>
      <c r="AF4702" t="str">
        <f t="shared" si="1881"/>
        <v>Very Low</v>
      </c>
      <c r="AG4702" t="s">
        <v>9</v>
      </c>
      <c r="AH4702" t="s">
        <v>10</v>
      </c>
      <c r="AI4702" t="s">
        <v>4801</v>
      </c>
      <c r="AJ4702" t="str">
        <f t="shared" si="1883"/>
        <v>No Rating</v>
      </c>
      <c r="AK4702">
        <f>AK4701</f>
        <v>750000</v>
      </c>
      <c r="AL4702" t="str">
        <f t="shared" si="1884"/>
        <v>Low Budget</v>
      </c>
      <c r="AM4702">
        <v>2013</v>
      </c>
      <c r="AN4702">
        <f t="shared" si="1885"/>
        <v>12</v>
      </c>
      <c r="AO4702" t="str">
        <f t="shared" si="1886"/>
        <v>Modern Classic</v>
      </c>
      <c r="AP4702">
        <v>511</v>
      </c>
      <c r="AQ4702" t="str">
        <f t="shared" si="1887"/>
        <v>Very Low</v>
      </c>
      <c r="AR4702">
        <v>5.2</v>
      </c>
      <c r="AS4702" t="str">
        <f t="shared" si="1888"/>
        <v>Below Average</v>
      </c>
      <c r="AT4702">
        <v>1.85</v>
      </c>
      <c r="AU4702" t="str">
        <f t="shared" si="1889"/>
        <v>HDTV / Widescreen</v>
      </c>
      <c r="AV4702">
        <v>0</v>
      </c>
      <c r="AW4702" t="str">
        <f t="shared" si="1890"/>
        <v>Very Low</v>
      </c>
    </row>
    <row r="4703" spans="1:49" x14ac:dyDescent="0.3">
      <c r="A4703" t="s">
        <v>0</v>
      </c>
      <c r="B4703" t="s">
        <v>22325</v>
      </c>
      <c r="C4703">
        <v>21</v>
      </c>
      <c r="D4703" t="str">
        <f t="shared" si="1869"/>
        <v>Very Low</v>
      </c>
      <c r="E4703">
        <v>103</v>
      </c>
      <c r="F4703" t="str">
        <f t="shared" si="1870"/>
        <v>1h 43m</v>
      </c>
      <c r="G4703" t="str">
        <f t="shared" si="1871"/>
        <v>Standard Movie</v>
      </c>
      <c r="H4703">
        <v>2</v>
      </c>
      <c r="I4703" t="str">
        <f t="shared" si="1872"/>
        <v>Very Low</v>
      </c>
      <c r="J4703">
        <v>442</v>
      </c>
      <c r="K4703" t="str">
        <f t="shared" si="1873"/>
        <v>Very Low</v>
      </c>
      <c r="L4703" t="s">
        <v>15353</v>
      </c>
      <c r="M4703">
        <v>628</v>
      </c>
      <c r="N4703" t="str">
        <f t="shared" si="1874"/>
        <v>Low</v>
      </c>
      <c r="O4703">
        <f t="shared" ref="O4703:O4707" si="1895">O4702</f>
        <v>169719</v>
      </c>
      <c r="P4703" t="str">
        <f t="shared" si="1875"/>
        <v>Flop</v>
      </c>
      <c r="Q4703" t="s">
        <v>39</v>
      </c>
      <c r="R4703" t="str">
        <f t="shared" si="1876"/>
        <v>Documentary</v>
      </c>
      <c r="S4703">
        <f t="shared" si="1877"/>
        <v>1</v>
      </c>
      <c r="T4703" t="s">
        <v>5480</v>
      </c>
      <c r="U4703" t="s">
        <v>22326</v>
      </c>
      <c r="V4703">
        <v>474</v>
      </c>
      <c r="W4703" t="str">
        <f t="shared" si="1878"/>
        <v>Very Low</v>
      </c>
      <c r="X4703">
        <v>1683</v>
      </c>
      <c r="Y4703" t="str">
        <f t="shared" si="1879"/>
        <v>Low</v>
      </c>
      <c r="Z4703" t="s">
        <v>1959</v>
      </c>
      <c r="AA4703">
        <v>0</v>
      </c>
      <c r="AB4703" t="str">
        <f t="shared" si="1880"/>
        <v>Symbolic Poster</v>
      </c>
      <c r="AC4703" t="s">
        <v>22327</v>
      </c>
      <c r="AD4703" t="s">
        <v>22328</v>
      </c>
      <c r="AE4703">
        <v>8</v>
      </c>
      <c r="AF4703" t="str">
        <f t="shared" si="1881"/>
        <v>Very Low</v>
      </c>
      <c r="AG4703" t="s">
        <v>9</v>
      </c>
      <c r="AH4703" t="s">
        <v>28</v>
      </c>
      <c r="AI4703" t="str">
        <f t="shared" ref="AI4703:AI4704" si="1896">AI4702</f>
        <v>Not Rated</v>
      </c>
      <c r="AJ4703" t="str">
        <f t="shared" si="1883"/>
        <v>No Rating</v>
      </c>
      <c r="AK4703">
        <v>400000</v>
      </c>
      <c r="AL4703" t="str">
        <f t="shared" si="1884"/>
        <v>Low Budget</v>
      </c>
      <c r="AM4703">
        <v>2009</v>
      </c>
      <c r="AN4703">
        <f t="shared" si="1885"/>
        <v>16</v>
      </c>
      <c r="AO4703" t="str">
        <f t="shared" si="1886"/>
        <v>Old Classic</v>
      </c>
      <c r="AP4703">
        <v>474</v>
      </c>
      <c r="AQ4703" t="str">
        <f t="shared" si="1887"/>
        <v>Very Low</v>
      </c>
      <c r="AR4703">
        <v>7.4</v>
      </c>
      <c r="AS4703" t="str">
        <f t="shared" si="1888"/>
        <v>Good</v>
      </c>
      <c r="AT4703">
        <f t="shared" ref="AT4703:AT4704" si="1897">AT4702</f>
        <v>1.85</v>
      </c>
      <c r="AU4703" t="str">
        <f t="shared" si="1889"/>
        <v>HDTV / Widescreen</v>
      </c>
      <c r="AV4703">
        <v>203</v>
      </c>
      <c r="AW4703" t="str">
        <f t="shared" si="1890"/>
        <v>Very Low</v>
      </c>
    </row>
    <row r="4704" spans="1:49" x14ac:dyDescent="0.3">
      <c r="A4704" t="s">
        <v>0</v>
      </c>
      <c r="B4704" t="s">
        <v>22329</v>
      </c>
      <c r="C4704">
        <v>1</v>
      </c>
      <c r="D4704" t="str">
        <f t="shared" si="1869"/>
        <v>Very Low</v>
      </c>
      <c r="E4704">
        <v>71</v>
      </c>
      <c r="F4704" t="str">
        <f t="shared" si="1870"/>
        <v>1h 11m</v>
      </c>
      <c r="G4704" t="str">
        <f t="shared" si="1871"/>
        <v>Featurette</v>
      </c>
      <c r="H4704">
        <v>0</v>
      </c>
      <c r="I4704" t="str">
        <f t="shared" si="1872"/>
        <v>Very Low</v>
      </c>
      <c r="J4704">
        <v>21</v>
      </c>
      <c r="K4704" t="str">
        <f t="shared" si="1873"/>
        <v>Very Low</v>
      </c>
      <c r="L4704" t="s">
        <v>22330</v>
      </c>
      <c r="M4704">
        <v>1000</v>
      </c>
      <c r="N4704" t="str">
        <f t="shared" si="1874"/>
        <v>Low</v>
      </c>
      <c r="O4704">
        <f t="shared" si="1895"/>
        <v>169719</v>
      </c>
      <c r="P4704" t="str">
        <f t="shared" si="1875"/>
        <v>Flop</v>
      </c>
      <c r="Q4704" t="s">
        <v>39</v>
      </c>
      <c r="R4704" t="str">
        <f t="shared" si="1876"/>
        <v>Documentary</v>
      </c>
      <c r="S4704">
        <f t="shared" si="1877"/>
        <v>1</v>
      </c>
      <c r="T4704" t="s">
        <v>1203</v>
      </c>
      <c r="U4704" t="s">
        <v>22331</v>
      </c>
      <c r="V4704">
        <v>5</v>
      </c>
      <c r="W4704" t="str">
        <f t="shared" si="1878"/>
        <v>Very Low</v>
      </c>
      <c r="X4704">
        <v>1359</v>
      </c>
      <c r="Y4704" t="str">
        <f t="shared" si="1879"/>
        <v>Low</v>
      </c>
      <c r="Z4704" t="s">
        <v>18995</v>
      </c>
      <c r="AA4704">
        <v>1</v>
      </c>
      <c r="AB4704" t="str">
        <f t="shared" si="1880"/>
        <v>Solo Star Poster</v>
      </c>
      <c r="AC4704" t="s">
        <v>22332</v>
      </c>
      <c r="AD4704" t="s">
        <v>22333</v>
      </c>
      <c r="AE4704">
        <v>1</v>
      </c>
      <c r="AF4704" t="str">
        <f t="shared" si="1881"/>
        <v>Very Low</v>
      </c>
      <c r="AG4704" t="s">
        <v>9</v>
      </c>
      <c r="AH4704" t="s">
        <v>10</v>
      </c>
      <c r="AI4704" t="str">
        <f t="shared" si="1896"/>
        <v>Not Rated</v>
      </c>
      <c r="AJ4704" t="str">
        <f t="shared" si="1883"/>
        <v>No Rating</v>
      </c>
      <c r="AK4704">
        <v>650000</v>
      </c>
      <c r="AL4704" t="str">
        <f t="shared" si="1884"/>
        <v>Low Budget</v>
      </c>
      <c r="AM4704">
        <v>2014</v>
      </c>
      <c r="AN4704">
        <f t="shared" si="1885"/>
        <v>11</v>
      </c>
      <c r="AO4704" t="str">
        <f t="shared" si="1886"/>
        <v>Modern Classic</v>
      </c>
      <c r="AP4704">
        <v>338</v>
      </c>
      <c r="AQ4704" t="str">
        <f t="shared" si="1887"/>
        <v>Very Low</v>
      </c>
      <c r="AR4704">
        <v>7.4</v>
      </c>
      <c r="AS4704" t="str">
        <f t="shared" si="1888"/>
        <v>Good</v>
      </c>
      <c r="AT4704">
        <f t="shared" si="1897"/>
        <v>1.85</v>
      </c>
      <c r="AU4704" t="str">
        <f t="shared" si="1889"/>
        <v>HDTV / Widescreen</v>
      </c>
      <c r="AV4704">
        <v>5</v>
      </c>
      <c r="AW4704" t="str">
        <f t="shared" si="1890"/>
        <v>Very Low</v>
      </c>
    </row>
    <row r="4705" spans="1:49" x14ac:dyDescent="0.3">
      <c r="A4705" t="s">
        <v>0</v>
      </c>
      <c r="B4705" t="s">
        <v>22334</v>
      </c>
      <c r="C4705">
        <v>34</v>
      </c>
      <c r="D4705" t="str">
        <f t="shared" si="1869"/>
        <v>Very Low</v>
      </c>
      <c r="E4705">
        <v>90</v>
      </c>
      <c r="F4705" t="str">
        <f t="shared" si="1870"/>
        <v>1h 30m</v>
      </c>
      <c r="G4705" t="str">
        <f t="shared" si="1871"/>
        <v>Standard Movie</v>
      </c>
      <c r="H4705">
        <v>4</v>
      </c>
      <c r="I4705" t="str">
        <f t="shared" si="1872"/>
        <v>Very Low</v>
      </c>
      <c r="J4705">
        <v>258</v>
      </c>
      <c r="K4705" t="str">
        <f t="shared" si="1873"/>
        <v>Very Low</v>
      </c>
      <c r="L4705" t="s">
        <v>22335</v>
      </c>
      <c r="M4705">
        <v>523</v>
      </c>
      <c r="N4705" t="str">
        <f t="shared" si="1874"/>
        <v>Low</v>
      </c>
      <c r="O4705">
        <f t="shared" si="1895"/>
        <v>169719</v>
      </c>
      <c r="P4705" t="str">
        <f t="shared" si="1875"/>
        <v>Flop</v>
      </c>
      <c r="Q4705" t="s">
        <v>2635</v>
      </c>
      <c r="R4705" t="str">
        <f t="shared" si="1876"/>
        <v>Fantasy</v>
      </c>
      <c r="S4705">
        <f t="shared" si="1877"/>
        <v>4</v>
      </c>
      <c r="T4705" t="s">
        <v>1143</v>
      </c>
      <c r="U4705" t="s">
        <v>22336</v>
      </c>
      <c r="V4705">
        <v>3699</v>
      </c>
      <c r="W4705" t="str">
        <f t="shared" si="1878"/>
        <v>Very Low</v>
      </c>
      <c r="X4705">
        <v>1553</v>
      </c>
      <c r="Y4705" t="str">
        <f t="shared" si="1879"/>
        <v>Low</v>
      </c>
      <c r="Z4705" t="s">
        <v>22337</v>
      </c>
      <c r="AA4705">
        <v>0</v>
      </c>
      <c r="AB4705" t="str">
        <f t="shared" si="1880"/>
        <v>Symbolic Poster</v>
      </c>
      <c r="AC4705" t="s">
        <v>22338</v>
      </c>
      <c r="AD4705" t="s">
        <v>22339</v>
      </c>
      <c r="AE4705">
        <v>27</v>
      </c>
      <c r="AF4705" t="str">
        <f t="shared" si="1881"/>
        <v>Very Low</v>
      </c>
      <c r="AG4705" t="s">
        <v>9</v>
      </c>
      <c r="AH4705" t="s">
        <v>10</v>
      </c>
      <c r="AI4705" t="s">
        <v>11</v>
      </c>
      <c r="AJ4705" t="str">
        <f t="shared" si="1883"/>
        <v>Teen</v>
      </c>
      <c r="AK4705">
        <v>650000</v>
      </c>
      <c r="AL4705" t="str">
        <f t="shared" si="1884"/>
        <v>Low Budget</v>
      </c>
      <c r="AM4705">
        <v>2012</v>
      </c>
      <c r="AN4705">
        <f t="shared" si="1885"/>
        <v>13</v>
      </c>
      <c r="AO4705" t="str">
        <f t="shared" si="1886"/>
        <v>Modern Classic</v>
      </c>
      <c r="AP4705">
        <v>385</v>
      </c>
      <c r="AQ4705" t="str">
        <f t="shared" si="1887"/>
        <v>Very Low</v>
      </c>
      <c r="AR4705">
        <v>5.4</v>
      </c>
      <c r="AS4705" t="str">
        <f t="shared" si="1888"/>
        <v>Below Average</v>
      </c>
      <c r="AT4705">
        <v>2.35</v>
      </c>
      <c r="AU4705" t="str">
        <f t="shared" si="1889"/>
        <v>Cinematic Widescreen</v>
      </c>
      <c r="AV4705">
        <v>1000</v>
      </c>
      <c r="AW4705" t="str">
        <f t="shared" si="1890"/>
        <v>Very Low</v>
      </c>
    </row>
    <row r="4706" spans="1:49" x14ac:dyDescent="0.3">
      <c r="A4706" t="s">
        <v>0</v>
      </c>
      <c r="B4706" t="s">
        <v>22340</v>
      </c>
      <c r="C4706">
        <v>5</v>
      </c>
      <c r="D4706" t="str">
        <f t="shared" si="1869"/>
        <v>Very Low</v>
      </c>
      <c r="E4706">
        <v>67</v>
      </c>
      <c r="F4706" t="str">
        <f t="shared" si="1870"/>
        <v>1h 7m</v>
      </c>
      <c r="G4706" t="str">
        <f t="shared" si="1871"/>
        <v>Featurette</v>
      </c>
      <c r="H4706">
        <v>4</v>
      </c>
      <c r="I4706" t="str">
        <f t="shared" si="1872"/>
        <v>Very Low</v>
      </c>
      <c r="J4706">
        <v>2000</v>
      </c>
      <c r="K4706" t="str">
        <f t="shared" si="1873"/>
        <v>Low</v>
      </c>
      <c r="L4706" t="s">
        <v>22341</v>
      </c>
      <c r="M4706">
        <v>260000</v>
      </c>
      <c r="N4706" t="str">
        <f t="shared" si="1874"/>
        <v>Very High</v>
      </c>
      <c r="O4706">
        <f t="shared" si="1895"/>
        <v>169719</v>
      </c>
      <c r="P4706" t="str">
        <f t="shared" si="1875"/>
        <v>Flop</v>
      </c>
      <c r="Q4706" t="s">
        <v>4046</v>
      </c>
      <c r="R4706" t="str">
        <f t="shared" si="1876"/>
        <v>Drama</v>
      </c>
      <c r="S4706">
        <f t="shared" si="1877"/>
        <v>2</v>
      </c>
      <c r="T4706" t="s">
        <v>20882</v>
      </c>
      <c r="U4706" t="s">
        <v>22342</v>
      </c>
      <c r="V4706">
        <v>344</v>
      </c>
      <c r="W4706" t="str">
        <f t="shared" si="1878"/>
        <v>Very Low</v>
      </c>
      <c r="X4706">
        <v>283939</v>
      </c>
      <c r="Y4706" t="str">
        <f t="shared" si="1879"/>
        <v>Very High</v>
      </c>
      <c r="Z4706" t="s">
        <v>2978</v>
      </c>
      <c r="AA4706">
        <v>5</v>
      </c>
      <c r="AB4706" t="str">
        <f t="shared" si="1880"/>
        <v>Ensemble Poster</v>
      </c>
      <c r="AC4706" t="s">
        <v>22343</v>
      </c>
      <c r="AD4706" t="s">
        <v>22344</v>
      </c>
      <c r="AE4706">
        <v>5</v>
      </c>
      <c r="AF4706" t="str">
        <f t="shared" si="1881"/>
        <v>Very Low</v>
      </c>
      <c r="AG4706" t="s">
        <v>9</v>
      </c>
      <c r="AH4706" t="s">
        <v>10</v>
      </c>
      <c r="AI4706" t="str">
        <f t="shared" ref="AI4706:AI4707" si="1898">AI4705</f>
        <v>PG-13</v>
      </c>
      <c r="AJ4706" t="str">
        <f t="shared" si="1883"/>
        <v>Teen</v>
      </c>
      <c r="AK4706">
        <v>625000</v>
      </c>
      <c r="AL4706" t="str">
        <f t="shared" si="1884"/>
        <v>Low Budget</v>
      </c>
      <c r="AM4706">
        <v>2013</v>
      </c>
      <c r="AN4706">
        <f t="shared" si="1885"/>
        <v>12</v>
      </c>
      <c r="AO4706" t="str">
        <f t="shared" si="1886"/>
        <v>Modern Classic</v>
      </c>
      <c r="AP4706">
        <v>21000</v>
      </c>
      <c r="AQ4706" t="str">
        <f t="shared" si="1887"/>
        <v>Medium</v>
      </c>
      <c r="AR4706">
        <v>3.9</v>
      </c>
      <c r="AS4706" t="str">
        <f t="shared" si="1888"/>
        <v>Very Poor</v>
      </c>
      <c r="AT4706">
        <f t="shared" ref="AT4706:AT4707" si="1899">AT4705</f>
        <v>2.35</v>
      </c>
      <c r="AU4706" t="str">
        <f t="shared" si="1889"/>
        <v>Cinematic Widescreen</v>
      </c>
      <c r="AV4706">
        <v>0</v>
      </c>
      <c r="AW4706" t="str">
        <f t="shared" si="1890"/>
        <v>Very Low</v>
      </c>
    </row>
    <row r="4707" spans="1:49" x14ac:dyDescent="0.3">
      <c r="A4707" t="s">
        <v>0</v>
      </c>
      <c r="B4707" t="s">
        <v>22345</v>
      </c>
      <c r="C4707">
        <v>10</v>
      </c>
      <c r="D4707" t="str">
        <f t="shared" si="1869"/>
        <v>Very Low</v>
      </c>
      <c r="E4707">
        <v>94</v>
      </c>
      <c r="F4707" t="str">
        <f t="shared" si="1870"/>
        <v>1h 34m</v>
      </c>
      <c r="G4707" t="str">
        <f t="shared" si="1871"/>
        <v>Standard Movie</v>
      </c>
      <c r="H4707">
        <v>7</v>
      </c>
      <c r="I4707" t="str">
        <f t="shared" si="1872"/>
        <v>Very Low</v>
      </c>
      <c r="J4707">
        <v>912</v>
      </c>
      <c r="K4707" t="str">
        <f t="shared" si="1873"/>
        <v>Very Low</v>
      </c>
      <c r="L4707" t="s">
        <v>12559</v>
      </c>
      <c r="M4707">
        <v>956</v>
      </c>
      <c r="N4707" t="str">
        <f t="shared" si="1874"/>
        <v>Low</v>
      </c>
      <c r="O4707">
        <f t="shared" si="1895"/>
        <v>169719</v>
      </c>
      <c r="P4707" t="str">
        <f t="shared" si="1875"/>
        <v>Flop</v>
      </c>
      <c r="Q4707" t="s">
        <v>2498</v>
      </c>
      <c r="R4707" t="str">
        <f t="shared" si="1876"/>
        <v>Comedy</v>
      </c>
      <c r="S4707">
        <f t="shared" si="1877"/>
        <v>2</v>
      </c>
      <c r="T4707" t="s">
        <v>2194</v>
      </c>
      <c r="U4707" t="s">
        <v>22346</v>
      </c>
      <c r="V4707">
        <v>1432</v>
      </c>
      <c r="W4707" t="str">
        <f t="shared" si="1878"/>
        <v>Very Low</v>
      </c>
      <c r="X4707">
        <v>4767</v>
      </c>
      <c r="Y4707" t="str">
        <f t="shared" si="1879"/>
        <v>Low</v>
      </c>
      <c r="Z4707" t="s">
        <v>2637</v>
      </c>
      <c r="AA4707">
        <v>2</v>
      </c>
      <c r="AB4707" t="str">
        <f t="shared" si="1880"/>
        <v>Duo/Trio Poster</v>
      </c>
      <c r="AC4707" t="s">
        <v>22347</v>
      </c>
      <c r="AD4707" t="s">
        <v>22348</v>
      </c>
      <c r="AE4707">
        <v>19</v>
      </c>
      <c r="AF4707" t="str">
        <f t="shared" si="1881"/>
        <v>Very Low</v>
      </c>
      <c r="AG4707" t="s">
        <v>9</v>
      </c>
      <c r="AH4707" t="s">
        <v>10</v>
      </c>
      <c r="AI4707" t="str">
        <f t="shared" si="1898"/>
        <v>PG-13</v>
      </c>
      <c r="AJ4707" t="str">
        <f t="shared" si="1883"/>
        <v>Teen</v>
      </c>
      <c r="AK4707">
        <v>700000</v>
      </c>
      <c r="AL4707" t="str">
        <f t="shared" si="1884"/>
        <v>Low Budget</v>
      </c>
      <c r="AM4707">
        <v>2015</v>
      </c>
      <c r="AN4707">
        <f t="shared" si="1885"/>
        <v>10</v>
      </c>
      <c r="AO4707" t="str">
        <f t="shared" si="1886"/>
        <v>Modern Classic</v>
      </c>
      <c r="AP4707">
        <v>945</v>
      </c>
      <c r="AQ4707" t="str">
        <f t="shared" si="1887"/>
        <v>Very Low</v>
      </c>
      <c r="AR4707">
        <v>5.3</v>
      </c>
      <c r="AS4707" t="str">
        <f t="shared" si="1888"/>
        <v>Below Average</v>
      </c>
      <c r="AT4707">
        <f t="shared" si="1899"/>
        <v>2.35</v>
      </c>
      <c r="AU4707" t="str">
        <f t="shared" si="1889"/>
        <v>Cinematic Widescreen</v>
      </c>
      <c r="AV4707">
        <v>0</v>
      </c>
      <c r="AW4707" t="str">
        <f t="shared" si="1890"/>
        <v>Very Low</v>
      </c>
    </row>
    <row r="4708" spans="1:49" x14ac:dyDescent="0.3">
      <c r="A4708" t="s">
        <v>718</v>
      </c>
      <c r="B4708" t="s">
        <v>22349</v>
      </c>
      <c r="C4708">
        <v>66</v>
      </c>
      <c r="D4708" t="str">
        <f t="shared" si="1869"/>
        <v>Low</v>
      </c>
      <c r="E4708">
        <v>81</v>
      </c>
      <c r="F4708" t="str">
        <f t="shared" si="1870"/>
        <v>1h 21m</v>
      </c>
      <c r="G4708" t="str">
        <f t="shared" si="1871"/>
        <v>Featurette</v>
      </c>
      <c r="H4708">
        <v>10</v>
      </c>
      <c r="I4708" t="str">
        <f t="shared" si="1872"/>
        <v>Very Low</v>
      </c>
      <c r="J4708">
        <v>23</v>
      </c>
      <c r="K4708" t="str">
        <f t="shared" si="1873"/>
        <v>Very Low</v>
      </c>
      <c r="L4708" t="s">
        <v>22350</v>
      </c>
      <c r="M4708">
        <v>610</v>
      </c>
      <c r="N4708" t="str">
        <f t="shared" si="1874"/>
        <v>Low</v>
      </c>
      <c r="O4708">
        <v>3000000</v>
      </c>
      <c r="P4708" t="str">
        <f t="shared" si="1875"/>
        <v>Flop</v>
      </c>
      <c r="Q4708" t="s">
        <v>11221</v>
      </c>
      <c r="R4708" t="str">
        <f t="shared" si="1876"/>
        <v>Comedy</v>
      </c>
      <c r="S4708">
        <f t="shared" si="1877"/>
        <v>3</v>
      </c>
      <c r="T4708" t="s">
        <v>22351</v>
      </c>
      <c r="U4708" t="s">
        <v>22352</v>
      </c>
      <c r="V4708">
        <v>13269</v>
      </c>
      <c r="W4708" t="str">
        <f t="shared" si="1878"/>
        <v>Low</v>
      </c>
      <c r="X4708">
        <v>824</v>
      </c>
      <c r="Y4708" t="str">
        <f t="shared" si="1879"/>
        <v>Very Low</v>
      </c>
      <c r="Z4708" t="s">
        <v>22353</v>
      </c>
      <c r="AA4708">
        <v>2</v>
      </c>
      <c r="AB4708" t="str">
        <f t="shared" si="1880"/>
        <v>Duo/Trio Poster</v>
      </c>
      <c r="AC4708" t="s">
        <v>22354</v>
      </c>
      <c r="AD4708" t="s">
        <v>22355</v>
      </c>
      <c r="AE4708">
        <v>98</v>
      </c>
      <c r="AF4708" t="str">
        <f t="shared" si="1881"/>
        <v>Very Low</v>
      </c>
      <c r="AG4708" t="s">
        <v>9</v>
      </c>
      <c r="AH4708" t="s">
        <v>10</v>
      </c>
      <c r="AI4708" t="s">
        <v>6007</v>
      </c>
      <c r="AJ4708" t="str">
        <f t="shared" si="1883"/>
        <v>Other/Unknown</v>
      </c>
      <c r="AK4708">
        <v>609000</v>
      </c>
      <c r="AL4708" t="str">
        <f t="shared" si="1884"/>
        <v>Low Budget</v>
      </c>
      <c r="AM4708">
        <v>1935</v>
      </c>
      <c r="AN4708">
        <f t="shared" si="1885"/>
        <v>90</v>
      </c>
      <c r="AO4708" t="str">
        <f t="shared" si="1886"/>
        <v>Old Classic</v>
      </c>
      <c r="AP4708">
        <v>172</v>
      </c>
      <c r="AQ4708" t="str">
        <f t="shared" si="1887"/>
        <v>Very Low</v>
      </c>
      <c r="AR4708">
        <v>7.8</v>
      </c>
      <c r="AS4708" t="str">
        <f t="shared" si="1888"/>
        <v>Good</v>
      </c>
      <c r="AT4708">
        <v>1.37</v>
      </c>
      <c r="AU4708" t="str">
        <f t="shared" si="1889"/>
        <v>Classic</v>
      </c>
      <c r="AV4708">
        <v>1000</v>
      </c>
      <c r="AW4708" t="str">
        <f t="shared" si="1890"/>
        <v>Very Low</v>
      </c>
    </row>
    <row r="4709" spans="1:49" x14ac:dyDescent="0.3">
      <c r="A4709" t="s">
        <v>718</v>
      </c>
      <c r="B4709" t="s">
        <v>22356</v>
      </c>
      <c r="C4709">
        <v>360</v>
      </c>
      <c r="D4709" t="str">
        <f t="shared" si="1869"/>
        <v>Medium</v>
      </c>
      <c r="E4709">
        <v>81</v>
      </c>
      <c r="F4709" t="str">
        <f t="shared" si="1870"/>
        <v>1h 21m</v>
      </c>
      <c r="G4709" t="str">
        <f t="shared" si="1871"/>
        <v>Featurette</v>
      </c>
      <c r="H4709">
        <v>19</v>
      </c>
      <c r="I4709" t="str">
        <f t="shared" si="1872"/>
        <v>Very Low</v>
      </c>
      <c r="J4709">
        <v>39</v>
      </c>
      <c r="K4709" t="str">
        <f t="shared" si="1873"/>
        <v>Very Low</v>
      </c>
      <c r="L4709" t="s">
        <v>22357</v>
      </c>
      <c r="M4709">
        <v>170</v>
      </c>
      <c r="N4709" t="str">
        <f t="shared" si="1874"/>
        <v>Low</v>
      </c>
      <c r="O4709">
        <v>140530114</v>
      </c>
      <c r="P4709" t="str">
        <f t="shared" si="1875"/>
        <v>Hit</v>
      </c>
      <c r="Q4709" t="s">
        <v>6374</v>
      </c>
      <c r="R4709" t="str">
        <f t="shared" si="1876"/>
        <v>Horror</v>
      </c>
      <c r="S4709">
        <f t="shared" si="1877"/>
        <v>1</v>
      </c>
      <c r="T4709" t="s">
        <v>22358</v>
      </c>
      <c r="U4709" t="s">
        <v>22359</v>
      </c>
      <c r="V4709">
        <v>186786</v>
      </c>
      <c r="W4709" t="str">
        <f t="shared" si="1878"/>
        <v>Medium</v>
      </c>
      <c r="X4709">
        <v>399</v>
      </c>
      <c r="Y4709" t="str">
        <f t="shared" si="1879"/>
        <v>Very Low</v>
      </c>
      <c r="Z4709" t="s">
        <v>22360</v>
      </c>
      <c r="AA4709">
        <v>0</v>
      </c>
      <c r="AB4709" t="str">
        <f t="shared" si="1880"/>
        <v>Symbolic Poster</v>
      </c>
      <c r="AC4709" t="s">
        <v>22361</v>
      </c>
      <c r="AD4709" t="s">
        <v>22362</v>
      </c>
      <c r="AE4709">
        <v>3400</v>
      </c>
      <c r="AF4709" t="str">
        <f t="shared" si="1881"/>
        <v>Medium</v>
      </c>
      <c r="AG4709" t="s">
        <v>9</v>
      </c>
      <c r="AH4709" t="s">
        <v>10</v>
      </c>
      <c r="AI4709" t="s">
        <v>556</v>
      </c>
      <c r="AJ4709" t="str">
        <f t="shared" si="1883"/>
        <v>Adult</v>
      </c>
      <c r="AK4709">
        <v>60000</v>
      </c>
      <c r="AL4709" t="str">
        <f t="shared" si="1884"/>
        <v>Low Budget</v>
      </c>
      <c r="AM4709">
        <v>1999</v>
      </c>
      <c r="AN4709">
        <f t="shared" si="1885"/>
        <v>26</v>
      </c>
      <c r="AO4709" t="str">
        <f t="shared" si="1886"/>
        <v>Old Classic</v>
      </c>
      <c r="AP4709">
        <v>170</v>
      </c>
      <c r="AQ4709" t="str">
        <f t="shared" si="1887"/>
        <v>Very Low</v>
      </c>
      <c r="AR4709">
        <v>6.4</v>
      </c>
      <c r="AS4709" t="str">
        <f t="shared" si="1888"/>
        <v>Average</v>
      </c>
      <c r="AT4709">
        <v>1.33</v>
      </c>
      <c r="AU4709" t="str">
        <f t="shared" si="1889"/>
        <v>Classic</v>
      </c>
      <c r="AV4709">
        <v>0</v>
      </c>
      <c r="AW4709" t="str">
        <f t="shared" si="1890"/>
        <v>Very Low</v>
      </c>
    </row>
    <row r="4710" spans="1:49" x14ac:dyDescent="0.3">
      <c r="A4710" t="s">
        <v>0</v>
      </c>
      <c r="B4710" t="s">
        <v>22363</v>
      </c>
      <c r="C4710">
        <v>53</v>
      </c>
      <c r="D4710" t="str">
        <f t="shared" si="1869"/>
        <v>Low</v>
      </c>
      <c r="E4710">
        <v>215</v>
      </c>
      <c r="F4710" t="str">
        <f t="shared" si="1870"/>
        <v>3h 35m</v>
      </c>
      <c r="G4710" t="str">
        <f t="shared" si="1871"/>
        <v>Epic</v>
      </c>
      <c r="H4710">
        <v>14</v>
      </c>
      <c r="I4710" t="str">
        <f t="shared" si="1872"/>
        <v>Very Low</v>
      </c>
      <c r="J4710">
        <v>136</v>
      </c>
      <c r="K4710" t="str">
        <f t="shared" si="1873"/>
        <v>Very Low</v>
      </c>
      <c r="L4710" t="s">
        <v>22364</v>
      </c>
      <c r="M4710">
        <v>262</v>
      </c>
      <c r="N4710" t="str">
        <f t="shared" si="1874"/>
        <v>Low</v>
      </c>
      <c r="O4710">
        <v>13300000</v>
      </c>
      <c r="P4710" t="str">
        <f t="shared" si="1875"/>
        <v>Average</v>
      </c>
      <c r="Q4710" t="s">
        <v>22365</v>
      </c>
      <c r="R4710" t="str">
        <f t="shared" si="1876"/>
        <v>Documentary</v>
      </c>
      <c r="S4710">
        <f t="shared" si="1877"/>
        <v>3</v>
      </c>
      <c r="T4710" t="s">
        <v>22366</v>
      </c>
      <c r="U4710" t="s">
        <v>22367</v>
      </c>
      <c r="V4710">
        <v>12631</v>
      </c>
      <c r="W4710" t="str">
        <f t="shared" si="1878"/>
        <v>Low</v>
      </c>
      <c r="X4710">
        <v>778</v>
      </c>
      <c r="Y4710" t="str">
        <f t="shared" si="1879"/>
        <v>Very Low</v>
      </c>
      <c r="Z4710" t="s">
        <v>22368</v>
      </c>
      <c r="AA4710">
        <v>0</v>
      </c>
      <c r="AB4710" t="str">
        <f t="shared" si="1880"/>
        <v>Symbolic Poster</v>
      </c>
      <c r="AC4710" t="s">
        <v>22369</v>
      </c>
      <c r="AD4710" t="s">
        <v>22370</v>
      </c>
      <c r="AE4710">
        <v>63</v>
      </c>
      <c r="AF4710" t="str">
        <f t="shared" si="1881"/>
        <v>Very Low</v>
      </c>
      <c r="AG4710" t="s">
        <v>9</v>
      </c>
      <c r="AH4710" t="s">
        <v>10</v>
      </c>
      <c r="AI4710" t="s">
        <v>556</v>
      </c>
      <c r="AJ4710" t="str">
        <f t="shared" si="1883"/>
        <v>Adult</v>
      </c>
      <c r="AK4710">
        <v>600000</v>
      </c>
      <c r="AL4710" t="str">
        <f t="shared" si="1884"/>
        <v>Low Budget</v>
      </c>
      <c r="AM4710">
        <v>1970</v>
      </c>
      <c r="AN4710">
        <f t="shared" si="1885"/>
        <v>55</v>
      </c>
      <c r="AO4710" t="str">
        <f t="shared" si="1886"/>
        <v>Old Classic</v>
      </c>
      <c r="AP4710">
        <v>227</v>
      </c>
      <c r="AQ4710" t="str">
        <f t="shared" si="1887"/>
        <v>Very Low</v>
      </c>
      <c r="AR4710">
        <v>8.1</v>
      </c>
      <c r="AS4710" t="str">
        <f t="shared" si="1888"/>
        <v>Excellent</v>
      </c>
      <c r="AT4710">
        <v>2.2000000000000002</v>
      </c>
      <c r="AU4710" t="str">
        <f t="shared" si="1889"/>
        <v>Cinematic Widescreen</v>
      </c>
      <c r="AV4710">
        <v>0</v>
      </c>
      <c r="AW4710" t="str">
        <f t="shared" si="1890"/>
        <v>Very Low</v>
      </c>
    </row>
    <row r="4711" spans="1:49" x14ac:dyDescent="0.3">
      <c r="A4711" t="s">
        <v>0</v>
      </c>
      <c r="B4711" t="s">
        <v>5216</v>
      </c>
      <c r="C4711">
        <v>82</v>
      </c>
      <c r="D4711" t="str">
        <f t="shared" si="1869"/>
        <v>Low</v>
      </c>
      <c r="E4711">
        <v>83</v>
      </c>
      <c r="F4711" t="str">
        <f t="shared" si="1870"/>
        <v>1h 23m</v>
      </c>
      <c r="G4711" t="str">
        <f t="shared" si="1871"/>
        <v>Featurette</v>
      </c>
      <c r="H4711">
        <v>644</v>
      </c>
      <c r="I4711" t="str">
        <f t="shared" si="1872"/>
        <v>Very Low</v>
      </c>
      <c r="J4711">
        <v>11</v>
      </c>
      <c r="K4711" t="str">
        <f t="shared" si="1873"/>
        <v>Very Low</v>
      </c>
      <c r="L4711" t="s">
        <v>22371</v>
      </c>
      <c r="M4711">
        <v>119</v>
      </c>
      <c r="N4711" t="str">
        <f t="shared" si="1874"/>
        <v>Low</v>
      </c>
      <c r="O4711">
        <f>O4710</f>
        <v>13300000</v>
      </c>
      <c r="P4711" t="str">
        <f t="shared" si="1875"/>
        <v>Average</v>
      </c>
      <c r="Q4711" t="s">
        <v>1642</v>
      </c>
      <c r="R4711" t="str">
        <f t="shared" si="1876"/>
        <v>Comedy</v>
      </c>
      <c r="S4711">
        <f t="shared" si="1877"/>
        <v>1</v>
      </c>
      <c r="T4711" t="s">
        <v>5673</v>
      </c>
      <c r="U4711" t="s">
        <v>22372</v>
      </c>
      <c r="V4711">
        <v>13915</v>
      </c>
      <c r="W4711" t="str">
        <f t="shared" si="1878"/>
        <v>Low</v>
      </c>
      <c r="X4711">
        <v>190</v>
      </c>
      <c r="Y4711" t="str">
        <f t="shared" si="1879"/>
        <v>Very Low</v>
      </c>
      <c r="Z4711" t="s">
        <v>22373</v>
      </c>
      <c r="AA4711">
        <v>0</v>
      </c>
      <c r="AB4711" t="str">
        <f t="shared" si="1880"/>
        <v>Symbolic Poster</v>
      </c>
      <c r="AC4711" t="s">
        <v>22374</v>
      </c>
      <c r="AD4711" t="s">
        <v>22375</v>
      </c>
      <c r="AE4711">
        <v>109</v>
      </c>
      <c r="AF4711" t="str">
        <f t="shared" si="1881"/>
        <v>Very Low</v>
      </c>
      <c r="AG4711" t="s">
        <v>9</v>
      </c>
      <c r="AH4711" t="s">
        <v>10</v>
      </c>
      <c r="AI4711" t="s">
        <v>556</v>
      </c>
      <c r="AJ4711" t="str">
        <f t="shared" si="1883"/>
        <v>Adult</v>
      </c>
      <c r="AK4711">
        <v>650000</v>
      </c>
      <c r="AL4711" t="str">
        <f t="shared" si="1884"/>
        <v>Low Budget</v>
      </c>
      <c r="AM4711">
        <v>1977</v>
      </c>
      <c r="AN4711">
        <f t="shared" si="1885"/>
        <v>48</v>
      </c>
      <c r="AO4711" t="str">
        <f t="shared" si="1886"/>
        <v>Old Classic</v>
      </c>
      <c r="AP4711">
        <v>29</v>
      </c>
      <c r="AQ4711" t="str">
        <f t="shared" si="1887"/>
        <v>Very Low</v>
      </c>
      <c r="AR4711">
        <v>6.5</v>
      </c>
      <c r="AS4711" t="str">
        <f t="shared" si="1888"/>
        <v>Average</v>
      </c>
      <c r="AT4711">
        <v>1.85</v>
      </c>
      <c r="AU4711" t="str">
        <f t="shared" si="1889"/>
        <v>HDTV / Widescreen</v>
      </c>
      <c r="AV4711">
        <v>0</v>
      </c>
      <c r="AW4711" t="str">
        <f t="shared" si="1890"/>
        <v>Very Low</v>
      </c>
    </row>
    <row r="4712" spans="1:49" x14ac:dyDescent="0.3">
      <c r="A4712" t="s">
        <v>0</v>
      </c>
      <c r="B4712" t="s">
        <v>20002</v>
      </c>
      <c r="C4712">
        <v>15</v>
      </c>
      <c r="D4712" t="str">
        <f t="shared" si="1869"/>
        <v>Very Low</v>
      </c>
      <c r="E4712">
        <v>106</v>
      </c>
      <c r="F4712" t="str">
        <f t="shared" si="1870"/>
        <v>1h 46m</v>
      </c>
      <c r="G4712" t="str">
        <f t="shared" si="1871"/>
        <v>Standard Movie</v>
      </c>
      <c r="H4712">
        <v>16</v>
      </c>
      <c r="I4712" t="str">
        <f t="shared" si="1872"/>
        <v>Very Low</v>
      </c>
      <c r="J4712">
        <v>254</v>
      </c>
      <c r="K4712" t="str">
        <f t="shared" si="1873"/>
        <v>Very Low</v>
      </c>
      <c r="L4712" t="s">
        <v>22376</v>
      </c>
      <c r="M4712">
        <v>602</v>
      </c>
      <c r="N4712" t="str">
        <f t="shared" si="1874"/>
        <v>Low</v>
      </c>
      <c r="O4712">
        <v>171988</v>
      </c>
      <c r="P4712" t="str">
        <f t="shared" si="1875"/>
        <v>Flop</v>
      </c>
      <c r="Q4712" t="s">
        <v>15111</v>
      </c>
      <c r="R4712" t="str">
        <f t="shared" si="1876"/>
        <v>Action</v>
      </c>
      <c r="S4712">
        <f t="shared" si="1877"/>
        <v>3</v>
      </c>
      <c r="T4712" t="s">
        <v>1292</v>
      </c>
      <c r="U4712" t="s">
        <v>22377</v>
      </c>
      <c r="V4712">
        <v>448</v>
      </c>
      <c r="W4712" t="str">
        <f t="shared" si="1878"/>
        <v>Very Low</v>
      </c>
      <c r="X4712">
        <v>1281</v>
      </c>
      <c r="Y4712" t="str">
        <f t="shared" si="1879"/>
        <v>Low</v>
      </c>
      <c r="Z4712" t="s">
        <v>22378</v>
      </c>
      <c r="AA4712">
        <v>1</v>
      </c>
      <c r="AB4712" t="str">
        <f t="shared" si="1880"/>
        <v>Solo Star Poster</v>
      </c>
      <c r="AC4712" t="s">
        <v>22379</v>
      </c>
      <c r="AD4712" t="s">
        <v>22380</v>
      </c>
      <c r="AE4712">
        <v>16</v>
      </c>
      <c r="AF4712" t="str">
        <f t="shared" si="1881"/>
        <v>Very Low</v>
      </c>
      <c r="AG4712" t="s">
        <v>9</v>
      </c>
      <c r="AH4712" t="s">
        <v>10</v>
      </c>
      <c r="AI4712" t="s">
        <v>11</v>
      </c>
      <c r="AJ4712" t="str">
        <f t="shared" si="1883"/>
        <v>Teen</v>
      </c>
      <c r="AK4712">
        <v>600000</v>
      </c>
      <c r="AL4712" t="str">
        <f t="shared" si="1884"/>
        <v>Low Budget</v>
      </c>
      <c r="AM4712">
        <v>2000</v>
      </c>
      <c r="AN4712">
        <f t="shared" si="1885"/>
        <v>25</v>
      </c>
      <c r="AO4712" t="str">
        <f t="shared" si="1886"/>
        <v>Old Classic</v>
      </c>
      <c r="AP4712">
        <v>266</v>
      </c>
      <c r="AQ4712" t="str">
        <f t="shared" si="1887"/>
        <v>Very Low</v>
      </c>
      <c r="AR4712">
        <v>5.6</v>
      </c>
      <c r="AS4712" t="str">
        <f t="shared" si="1888"/>
        <v>Below Average</v>
      </c>
      <c r="AT4712">
        <v>1.85</v>
      </c>
      <c r="AU4712" t="str">
        <f t="shared" si="1889"/>
        <v>HDTV / Widescreen</v>
      </c>
      <c r="AV4712">
        <v>12</v>
      </c>
      <c r="AW4712" t="str">
        <f t="shared" si="1890"/>
        <v>Very Low</v>
      </c>
    </row>
    <row r="4713" spans="1:49" x14ac:dyDescent="0.3">
      <c r="A4713" t="s">
        <v>0</v>
      </c>
      <c r="B4713" t="s">
        <v>22381</v>
      </c>
      <c r="C4713">
        <f>C4712</f>
        <v>15</v>
      </c>
      <c r="D4713" t="str">
        <f t="shared" si="1869"/>
        <v>Very Low</v>
      </c>
      <c r="E4713">
        <v>103</v>
      </c>
      <c r="F4713" t="str">
        <f t="shared" si="1870"/>
        <v>1h 43m</v>
      </c>
      <c r="G4713" t="str">
        <f t="shared" si="1871"/>
        <v>Standard Movie</v>
      </c>
      <c r="H4713">
        <v>0</v>
      </c>
      <c r="I4713" t="str">
        <f t="shared" si="1872"/>
        <v>Very Low</v>
      </c>
      <c r="J4713">
        <v>20</v>
      </c>
      <c r="K4713" t="str">
        <f t="shared" si="1873"/>
        <v>Very Low</v>
      </c>
      <c r="L4713" t="s">
        <v>22382</v>
      </c>
      <c r="M4713">
        <v>23</v>
      </c>
      <c r="N4713" t="str">
        <f t="shared" si="1874"/>
        <v>Low</v>
      </c>
      <c r="O4713">
        <v>23616</v>
      </c>
      <c r="P4713" t="str">
        <f t="shared" si="1875"/>
        <v>Flop</v>
      </c>
      <c r="Q4713" t="s">
        <v>823</v>
      </c>
      <c r="R4713" t="str">
        <f t="shared" si="1876"/>
        <v>Mystery</v>
      </c>
      <c r="S4713">
        <f t="shared" si="1877"/>
        <v>2</v>
      </c>
      <c r="T4713" t="s">
        <v>22383</v>
      </c>
      <c r="U4713" t="s">
        <v>22384</v>
      </c>
      <c r="V4713">
        <v>94</v>
      </c>
      <c r="W4713" t="str">
        <f t="shared" si="1878"/>
        <v>Very Low</v>
      </c>
      <c r="X4713">
        <v>85</v>
      </c>
      <c r="Y4713" t="str">
        <f t="shared" si="1879"/>
        <v>Very Low</v>
      </c>
      <c r="Z4713" t="s">
        <v>22385</v>
      </c>
      <c r="AA4713">
        <v>4</v>
      </c>
      <c r="AB4713" t="str">
        <f t="shared" si="1880"/>
        <v>Ensemble Poster</v>
      </c>
      <c r="AC4713" t="str">
        <f>AC4712</f>
        <v>church|cigarette smoking|deacon|twin brother|twins</v>
      </c>
      <c r="AD4713" t="s">
        <v>22386</v>
      </c>
      <c r="AE4713">
        <v>4</v>
      </c>
      <c r="AF4713" t="str">
        <f t="shared" si="1881"/>
        <v>Very Low</v>
      </c>
      <c r="AG4713" t="s">
        <v>9</v>
      </c>
      <c r="AH4713" t="s">
        <v>10</v>
      </c>
      <c r="AI4713" t="s">
        <v>11</v>
      </c>
      <c r="AJ4713" t="str">
        <f t="shared" si="1883"/>
        <v>Teen</v>
      </c>
      <c r="AK4713">
        <v>600000</v>
      </c>
      <c r="AL4713" t="str">
        <f t="shared" si="1884"/>
        <v>Low Budget</v>
      </c>
      <c r="AM4713">
        <v>2007</v>
      </c>
      <c r="AN4713">
        <f t="shared" si="1885"/>
        <v>18</v>
      </c>
      <c r="AO4713" t="str">
        <f t="shared" si="1886"/>
        <v>Old Classic</v>
      </c>
      <c r="AP4713">
        <v>20</v>
      </c>
      <c r="AQ4713" t="str">
        <f t="shared" si="1887"/>
        <v>Very Low</v>
      </c>
      <c r="AR4713">
        <v>5.6</v>
      </c>
      <c r="AS4713" t="str">
        <f t="shared" si="1888"/>
        <v>Below Average</v>
      </c>
      <c r="AT4713">
        <v>1.78</v>
      </c>
      <c r="AU4713" t="str">
        <f t="shared" si="1889"/>
        <v>HDTV / Widescreen</v>
      </c>
      <c r="AV4713">
        <v>11</v>
      </c>
      <c r="AW4713" t="str">
        <f t="shared" si="1890"/>
        <v>Very Low</v>
      </c>
    </row>
    <row r="4714" spans="1:49" x14ac:dyDescent="0.3">
      <c r="A4714" t="s">
        <v>0</v>
      </c>
      <c r="B4714" t="s">
        <v>22387</v>
      </c>
      <c r="C4714">
        <v>18</v>
      </c>
      <c r="D4714" t="str">
        <f t="shared" si="1869"/>
        <v>Very Low</v>
      </c>
      <c r="E4714">
        <v>90</v>
      </c>
      <c r="F4714" t="str">
        <f t="shared" si="1870"/>
        <v>1h 30m</v>
      </c>
      <c r="G4714" t="str">
        <f t="shared" si="1871"/>
        <v>Standard Movie</v>
      </c>
      <c r="H4714">
        <v>4</v>
      </c>
      <c r="I4714" t="str">
        <f t="shared" si="1872"/>
        <v>Very Low</v>
      </c>
      <c r="J4714">
        <v>218</v>
      </c>
      <c r="K4714" t="str">
        <f t="shared" si="1873"/>
        <v>Very Low</v>
      </c>
      <c r="L4714" t="s">
        <v>10565</v>
      </c>
      <c r="M4714">
        <v>919</v>
      </c>
      <c r="N4714" t="str">
        <f t="shared" si="1874"/>
        <v>Low</v>
      </c>
      <c r="O4714">
        <v>13493</v>
      </c>
      <c r="P4714" t="str">
        <f t="shared" si="1875"/>
        <v>Flop</v>
      </c>
      <c r="Q4714" t="s">
        <v>3380</v>
      </c>
      <c r="R4714" t="str">
        <f t="shared" si="1876"/>
        <v>Drama</v>
      </c>
      <c r="S4714">
        <f t="shared" si="1877"/>
        <v>1</v>
      </c>
      <c r="T4714" t="s">
        <v>2249</v>
      </c>
      <c r="U4714" t="s">
        <v>22388</v>
      </c>
      <c r="V4714">
        <v>531</v>
      </c>
      <c r="W4714" t="str">
        <f t="shared" si="1878"/>
        <v>Very Low</v>
      </c>
      <c r="X4714">
        <v>2288</v>
      </c>
      <c r="Y4714" t="str">
        <f t="shared" si="1879"/>
        <v>Low</v>
      </c>
      <c r="Z4714" t="s">
        <v>22389</v>
      </c>
      <c r="AA4714">
        <v>0</v>
      </c>
      <c r="AB4714" t="str">
        <f t="shared" si="1880"/>
        <v>Symbolic Poster</v>
      </c>
      <c r="AC4714" t="s">
        <v>22390</v>
      </c>
      <c r="AD4714" t="s">
        <v>22391</v>
      </c>
      <c r="AE4714">
        <v>19</v>
      </c>
      <c r="AF4714" t="str">
        <f t="shared" si="1881"/>
        <v>Very Low</v>
      </c>
      <c r="AG4714" t="s">
        <v>9</v>
      </c>
      <c r="AH4714" t="s">
        <v>10</v>
      </c>
      <c r="AI4714" t="s">
        <v>556</v>
      </c>
      <c r="AJ4714" t="str">
        <f t="shared" si="1883"/>
        <v>Adult</v>
      </c>
      <c r="AK4714">
        <v>600000</v>
      </c>
      <c r="AL4714" t="str">
        <f t="shared" si="1884"/>
        <v>Low Budget</v>
      </c>
      <c r="AM4714">
        <v>1998</v>
      </c>
      <c r="AN4714">
        <f t="shared" si="1885"/>
        <v>27</v>
      </c>
      <c r="AO4714" t="str">
        <f t="shared" si="1886"/>
        <v>Old Classic</v>
      </c>
      <c r="AP4714">
        <v>711</v>
      </c>
      <c r="AQ4714" t="str">
        <f t="shared" si="1887"/>
        <v>Very Low</v>
      </c>
      <c r="AR4714">
        <v>6.6</v>
      </c>
      <c r="AS4714" t="str">
        <f t="shared" si="1888"/>
        <v>Average</v>
      </c>
      <c r="AT4714">
        <v>1.85</v>
      </c>
      <c r="AU4714" t="str">
        <f t="shared" si="1889"/>
        <v>HDTV / Widescreen</v>
      </c>
      <c r="AV4714">
        <v>51</v>
      </c>
      <c r="AW4714" t="str">
        <f t="shared" si="1890"/>
        <v>Very Low</v>
      </c>
    </row>
    <row r="4715" spans="1:49" x14ac:dyDescent="0.3">
      <c r="A4715" t="s">
        <v>0</v>
      </c>
      <c r="B4715" t="s">
        <v>22392</v>
      </c>
      <c r="C4715">
        <f>C4714</f>
        <v>18</v>
      </c>
      <c r="D4715" t="str">
        <f t="shared" si="1869"/>
        <v>Very Low</v>
      </c>
      <c r="E4715">
        <v>88</v>
      </c>
      <c r="F4715" t="str">
        <f t="shared" si="1870"/>
        <v>1h 28m</v>
      </c>
      <c r="G4715" t="str">
        <f t="shared" si="1871"/>
        <v>Featurette</v>
      </c>
      <c r="H4715">
        <v>12</v>
      </c>
      <c r="I4715" t="str">
        <f t="shared" si="1872"/>
        <v>Very Low</v>
      </c>
      <c r="J4715">
        <v>359</v>
      </c>
      <c r="K4715" t="str">
        <f t="shared" si="1873"/>
        <v>Very Low</v>
      </c>
      <c r="L4715" t="s">
        <v>22393</v>
      </c>
      <c r="M4715">
        <v>601</v>
      </c>
      <c r="N4715" t="str">
        <f t="shared" si="1874"/>
        <v>Low</v>
      </c>
      <c r="O4715">
        <v>79043</v>
      </c>
      <c r="P4715" t="str">
        <f t="shared" si="1875"/>
        <v>Flop</v>
      </c>
      <c r="Q4715" t="s">
        <v>1906</v>
      </c>
      <c r="R4715" t="str">
        <f t="shared" si="1876"/>
        <v>Crime</v>
      </c>
      <c r="S4715">
        <f t="shared" si="1877"/>
        <v>2</v>
      </c>
      <c r="T4715" t="s">
        <v>9612</v>
      </c>
      <c r="U4715" t="s">
        <v>22394</v>
      </c>
      <c r="V4715">
        <v>85</v>
      </c>
      <c r="W4715" t="str">
        <f t="shared" si="1878"/>
        <v>Very Low</v>
      </c>
      <c r="X4715">
        <v>2241</v>
      </c>
      <c r="Y4715" t="str">
        <f t="shared" si="1879"/>
        <v>Low</v>
      </c>
      <c r="Z4715" t="s">
        <v>22395</v>
      </c>
      <c r="AA4715">
        <v>0</v>
      </c>
      <c r="AB4715" t="str">
        <f t="shared" si="1880"/>
        <v>Symbolic Poster</v>
      </c>
      <c r="AC4715" t="str">
        <f t="shared" ref="AC4715:AC4716" si="1900">AC4714</f>
        <v>independent film|katana sword|los angeles storm drain</v>
      </c>
      <c r="AD4715" t="s">
        <v>22396</v>
      </c>
      <c r="AE4715">
        <f>AE4714</f>
        <v>19</v>
      </c>
      <c r="AF4715" t="str">
        <f t="shared" si="1881"/>
        <v>Very Low</v>
      </c>
      <c r="AG4715" t="s">
        <v>9</v>
      </c>
      <c r="AH4715" t="s">
        <v>10</v>
      </c>
      <c r="AI4715" t="s">
        <v>4801</v>
      </c>
      <c r="AJ4715" t="str">
        <f t="shared" si="1883"/>
        <v>No Rating</v>
      </c>
      <c r="AK4715">
        <f>AK4714</f>
        <v>600000</v>
      </c>
      <c r="AL4715" t="str">
        <f t="shared" si="1884"/>
        <v>Low Budget</v>
      </c>
      <c r="AM4715">
        <v>2013</v>
      </c>
      <c r="AN4715">
        <f t="shared" si="1885"/>
        <v>12</v>
      </c>
      <c r="AO4715" t="str">
        <f t="shared" si="1886"/>
        <v>Modern Classic</v>
      </c>
      <c r="AP4715">
        <v>371</v>
      </c>
      <c r="AQ4715" t="str">
        <f t="shared" si="1887"/>
        <v>Very Low</v>
      </c>
      <c r="AR4715">
        <v>6.3</v>
      </c>
      <c r="AS4715" t="str">
        <f t="shared" si="1888"/>
        <v>Average</v>
      </c>
      <c r="AT4715">
        <f t="shared" ref="AT4715:AT4720" si="1901">AT4714</f>
        <v>1.85</v>
      </c>
      <c r="AU4715" t="str">
        <f t="shared" si="1889"/>
        <v>HDTV / Widescreen</v>
      </c>
      <c r="AV4715">
        <v>358</v>
      </c>
      <c r="AW4715" t="str">
        <f t="shared" si="1890"/>
        <v>Very Low</v>
      </c>
    </row>
    <row r="4716" spans="1:49" x14ac:dyDescent="0.3">
      <c r="A4716" t="s">
        <v>0</v>
      </c>
      <c r="B4716" t="s">
        <v>22397</v>
      </c>
      <c r="C4716">
        <v>22</v>
      </c>
      <c r="D4716" t="str">
        <f t="shared" si="1869"/>
        <v>Very Low</v>
      </c>
      <c r="E4716">
        <v>105</v>
      </c>
      <c r="F4716" t="str">
        <f t="shared" si="1870"/>
        <v>1h 45m</v>
      </c>
      <c r="G4716" t="str">
        <f t="shared" si="1871"/>
        <v>Standard Movie</v>
      </c>
      <c r="H4716">
        <v>0</v>
      </c>
      <c r="I4716" t="str">
        <f t="shared" si="1872"/>
        <v>Very Low</v>
      </c>
      <c r="J4716">
        <v>0</v>
      </c>
      <c r="K4716" t="str">
        <f t="shared" si="1873"/>
        <v>Very Low</v>
      </c>
      <c r="L4716" t="s">
        <v>22398</v>
      </c>
      <c r="M4716">
        <v>0</v>
      </c>
      <c r="N4716" t="str">
        <f t="shared" si="1874"/>
        <v>Low</v>
      </c>
      <c r="O4716">
        <f t="shared" ref="O4716:O4720" si="1902">O4715</f>
        <v>79043</v>
      </c>
      <c r="P4716" t="str">
        <f t="shared" si="1875"/>
        <v>Flop</v>
      </c>
      <c r="Q4716" t="s">
        <v>39</v>
      </c>
      <c r="R4716" t="str">
        <f t="shared" si="1876"/>
        <v>Documentary</v>
      </c>
      <c r="S4716">
        <f t="shared" si="1877"/>
        <v>1</v>
      </c>
      <c r="T4716" t="s">
        <v>22399</v>
      </c>
      <c r="U4716" t="s">
        <v>22400</v>
      </c>
      <c r="V4716">
        <v>74</v>
      </c>
      <c r="W4716" t="str">
        <f t="shared" si="1878"/>
        <v>Very Low</v>
      </c>
      <c r="X4716">
        <v>0</v>
      </c>
      <c r="Y4716" t="str">
        <f t="shared" si="1879"/>
        <v>Very Low</v>
      </c>
      <c r="Z4716" t="s">
        <v>22401</v>
      </c>
      <c r="AA4716">
        <v>3</v>
      </c>
      <c r="AB4716" t="str">
        <f t="shared" si="1880"/>
        <v>Duo/Trio Poster</v>
      </c>
      <c r="AC4716" t="str">
        <f t="shared" si="1900"/>
        <v>independent film|katana sword|los angeles storm drain</v>
      </c>
      <c r="AD4716" t="s">
        <v>22402</v>
      </c>
      <c r="AE4716">
        <v>2</v>
      </c>
      <c r="AF4716" t="str">
        <f t="shared" si="1881"/>
        <v>Very Low</v>
      </c>
      <c r="AG4716" t="s">
        <v>1435</v>
      </c>
      <c r="AH4716" t="s">
        <v>28</v>
      </c>
      <c r="AI4716" t="str">
        <f t="shared" ref="AI4716:AI4717" si="1903">AI4715</f>
        <v>Not Rated</v>
      </c>
      <c r="AJ4716" t="str">
        <f t="shared" si="1883"/>
        <v>No Rating</v>
      </c>
      <c r="AK4716">
        <v>400000</v>
      </c>
      <c r="AL4716" t="str">
        <f t="shared" si="1884"/>
        <v>Low Budget</v>
      </c>
      <c r="AM4716">
        <v>2015</v>
      </c>
      <c r="AN4716">
        <f t="shared" si="1885"/>
        <v>10</v>
      </c>
      <c r="AO4716" t="str">
        <f t="shared" si="1886"/>
        <v>Modern Classic</v>
      </c>
      <c r="AP4716">
        <v>0</v>
      </c>
      <c r="AQ4716" t="str">
        <f t="shared" si="1887"/>
        <v>Very Low</v>
      </c>
      <c r="AR4716">
        <v>7.7</v>
      </c>
      <c r="AS4716" t="str">
        <f t="shared" si="1888"/>
        <v>Good</v>
      </c>
      <c r="AT4716">
        <f t="shared" si="1901"/>
        <v>1.85</v>
      </c>
      <c r="AU4716" t="str">
        <f t="shared" si="1889"/>
        <v>HDTV / Widescreen</v>
      </c>
      <c r="AV4716">
        <v>34</v>
      </c>
      <c r="AW4716" t="str">
        <f t="shared" si="1890"/>
        <v>Very Low</v>
      </c>
    </row>
    <row r="4717" spans="1:49" x14ac:dyDescent="0.3">
      <c r="A4717" t="s">
        <v>0</v>
      </c>
      <c r="B4717" t="s">
        <v>22403</v>
      </c>
      <c r="C4717">
        <v>15</v>
      </c>
      <c r="D4717" t="str">
        <f t="shared" si="1869"/>
        <v>Very Low</v>
      </c>
      <c r="E4717">
        <v>115</v>
      </c>
      <c r="F4717" t="str">
        <f t="shared" si="1870"/>
        <v>1h 55m</v>
      </c>
      <c r="G4717" t="str">
        <f t="shared" si="1871"/>
        <v>Standard Movie</v>
      </c>
      <c r="H4717">
        <v>3</v>
      </c>
      <c r="I4717" t="str">
        <f t="shared" si="1872"/>
        <v>Very Low</v>
      </c>
      <c r="J4717">
        <v>0</v>
      </c>
      <c r="K4717" t="str">
        <f t="shared" si="1873"/>
        <v>Very Low</v>
      </c>
      <c r="L4717" t="s">
        <v>22404</v>
      </c>
      <c r="M4717">
        <v>0</v>
      </c>
      <c r="N4717" t="str">
        <f t="shared" si="1874"/>
        <v>Low</v>
      </c>
      <c r="O4717">
        <f t="shared" si="1902"/>
        <v>79043</v>
      </c>
      <c r="P4717" t="str">
        <f t="shared" si="1875"/>
        <v>Flop</v>
      </c>
      <c r="Q4717" t="s">
        <v>39</v>
      </c>
      <c r="R4717" t="str">
        <f t="shared" si="1876"/>
        <v>Documentary</v>
      </c>
      <c r="S4717">
        <f t="shared" si="1877"/>
        <v>1</v>
      </c>
      <c r="T4717" t="s">
        <v>22405</v>
      </c>
      <c r="U4717" t="s">
        <v>22406</v>
      </c>
      <c r="V4717">
        <v>204</v>
      </c>
      <c r="W4717" t="str">
        <f t="shared" si="1878"/>
        <v>Very Low</v>
      </c>
      <c r="X4717">
        <v>0</v>
      </c>
      <c r="Y4717" t="str">
        <f t="shared" si="1879"/>
        <v>Very Low</v>
      </c>
      <c r="Z4717" t="s">
        <v>22407</v>
      </c>
      <c r="AA4717">
        <v>0</v>
      </c>
      <c r="AB4717" t="str">
        <f t="shared" si="1880"/>
        <v>Symbolic Poster</v>
      </c>
      <c r="AC4717" t="s">
        <v>22408</v>
      </c>
      <c r="AD4717" t="s">
        <v>22409</v>
      </c>
      <c r="AE4717">
        <v>13</v>
      </c>
      <c r="AF4717" t="str">
        <f t="shared" si="1881"/>
        <v>Very Low</v>
      </c>
      <c r="AG4717" t="s">
        <v>9</v>
      </c>
      <c r="AH4717" t="s">
        <v>10</v>
      </c>
      <c r="AI4717" t="str">
        <f t="shared" si="1903"/>
        <v>Not Rated</v>
      </c>
      <c r="AJ4717" t="str">
        <f t="shared" si="1883"/>
        <v>No Rating</v>
      </c>
      <c r="AK4717">
        <v>750000</v>
      </c>
      <c r="AL4717" t="str">
        <f t="shared" si="1884"/>
        <v>Low Budget</v>
      </c>
      <c r="AM4717">
        <v>2002</v>
      </c>
      <c r="AN4717">
        <f t="shared" si="1885"/>
        <v>23</v>
      </c>
      <c r="AO4717" t="str">
        <f t="shared" si="1886"/>
        <v>Old Classic</v>
      </c>
      <c r="AP4717">
        <v>0</v>
      </c>
      <c r="AQ4717" t="str">
        <f t="shared" si="1887"/>
        <v>Very Low</v>
      </c>
      <c r="AR4717">
        <v>7</v>
      </c>
      <c r="AS4717" t="str">
        <f t="shared" si="1888"/>
        <v>Good</v>
      </c>
      <c r="AT4717">
        <f t="shared" si="1901"/>
        <v>1.85</v>
      </c>
      <c r="AU4717" t="str">
        <f t="shared" si="1889"/>
        <v>HDTV / Widescreen</v>
      </c>
      <c r="AV4717">
        <v>32</v>
      </c>
      <c r="AW4717" t="str">
        <f t="shared" si="1890"/>
        <v>Very Low</v>
      </c>
    </row>
    <row r="4718" spans="1:49" x14ac:dyDescent="0.3">
      <c r="A4718" t="s">
        <v>0</v>
      </c>
      <c r="B4718" t="s">
        <v>22410</v>
      </c>
      <c r="C4718">
        <f>C4717</f>
        <v>15</v>
      </c>
      <c r="D4718" t="str">
        <f t="shared" si="1869"/>
        <v>Very Low</v>
      </c>
      <c r="E4718">
        <v>90</v>
      </c>
      <c r="F4718" t="str">
        <f t="shared" si="1870"/>
        <v>1h 30m</v>
      </c>
      <c r="G4718" t="str">
        <f t="shared" si="1871"/>
        <v>Standard Movie</v>
      </c>
      <c r="H4718">
        <v>0</v>
      </c>
      <c r="I4718" t="str">
        <f t="shared" si="1872"/>
        <v>Very Low</v>
      </c>
      <c r="J4718">
        <v>271</v>
      </c>
      <c r="K4718" t="str">
        <f t="shared" si="1873"/>
        <v>Very Low</v>
      </c>
      <c r="L4718" t="s">
        <v>15541</v>
      </c>
      <c r="M4718">
        <v>595</v>
      </c>
      <c r="N4718" t="str">
        <f t="shared" si="1874"/>
        <v>Low</v>
      </c>
      <c r="O4718">
        <f t="shared" si="1902"/>
        <v>79043</v>
      </c>
      <c r="P4718" t="str">
        <f t="shared" si="1875"/>
        <v>Flop</v>
      </c>
      <c r="Q4718" t="s">
        <v>894</v>
      </c>
      <c r="R4718" t="str">
        <f t="shared" si="1876"/>
        <v>Action</v>
      </c>
      <c r="S4718">
        <f t="shared" si="1877"/>
        <v>3</v>
      </c>
      <c r="T4718" t="s">
        <v>475</v>
      </c>
      <c r="U4718" t="s">
        <v>22411</v>
      </c>
      <c r="V4718">
        <v>6</v>
      </c>
      <c r="W4718" t="str">
        <f t="shared" si="1878"/>
        <v>Very Low</v>
      </c>
      <c r="X4718">
        <v>1754</v>
      </c>
      <c r="Y4718" t="str">
        <f t="shared" si="1879"/>
        <v>Low</v>
      </c>
      <c r="Z4718" t="s">
        <v>22412</v>
      </c>
      <c r="AA4718">
        <v>0</v>
      </c>
      <c r="AB4718" t="str">
        <f t="shared" si="1880"/>
        <v>Symbolic Poster</v>
      </c>
      <c r="AC4718" t="s">
        <v>22413</v>
      </c>
      <c r="AD4718" t="s">
        <v>22414</v>
      </c>
      <c r="AE4718">
        <v>1</v>
      </c>
      <c r="AF4718" t="str">
        <f t="shared" si="1881"/>
        <v>Very Low</v>
      </c>
      <c r="AG4718" t="s">
        <v>9</v>
      </c>
      <c r="AH4718" t="s">
        <v>10</v>
      </c>
      <c r="AI4718" t="s">
        <v>11</v>
      </c>
      <c r="AJ4718" t="str">
        <f t="shared" si="1883"/>
        <v>Teen</v>
      </c>
      <c r="AK4718">
        <v>600000</v>
      </c>
      <c r="AL4718" t="str">
        <f t="shared" si="1884"/>
        <v>Low Budget</v>
      </c>
      <c r="AM4718">
        <v>2014</v>
      </c>
      <c r="AN4718">
        <f t="shared" si="1885"/>
        <v>11</v>
      </c>
      <c r="AO4718" t="str">
        <f t="shared" si="1886"/>
        <v>Modern Classic</v>
      </c>
      <c r="AP4718">
        <v>412</v>
      </c>
      <c r="AQ4718" t="str">
        <f t="shared" si="1887"/>
        <v>Very Low</v>
      </c>
      <c r="AR4718">
        <v>8</v>
      </c>
      <c r="AS4718" t="str">
        <f t="shared" si="1888"/>
        <v>Excellent</v>
      </c>
      <c r="AT4718">
        <f t="shared" si="1901"/>
        <v>1.85</v>
      </c>
      <c r="AU4718" t="str">
        <f t="shared" si="1889"/>
        <v>HDTV / Widescreen</v>
      </c>
      <c r="AV4718">
        <v>9</v>
      </c>
      <c r="AW4718" t="str">
        <f t="shared" si="1890"/>
        <v>Very Low</v>
      </c>
    </row>
    <row r="4719" spans="1:49" x14ac:dyDescent="0.3">
      <c r="A4719" t="s">
        <v>0</v>
      </c>
      <c r="B4719" t="s">
        <v>22415</v>
      </c>
      <c r="C4719">
        <v>18</v>
      </c>
      <c r="D4719" t="str">
        <f t="shared" si="1869"/>
        <v>Very Low</v>
      </c>
      <c r="E4719">
        <v>102</v>
      </c>
      <c r="F4719" t="str">
        <f t="shared" si="1870"/>
        <v>1h 42m</v>
      </c>
      <c r="G4719" t="str">
        <f t="shared" si="1871"/>
        <v>Standard Movie</v>
      </c>
      <c r="H4719">
        <v>12</v>
      </c>
      <c r="I4719" t="str">
        <f t="shared" si="1872"/>
        <v>Very Low</v>
      </c>
      <c r="J4719">
        <v>2</v>
      </c>
      <c r="K4719" t="str">
        <f t="shared" si="1873"/>
        <v>Very Low</v>
      </c>
      <c r="L4719" t="s">
        <v>22416</v>
      </c>
      <c r="M4719">
        <v>541</v>
      </c>
      <c r="N4719" t="str">
        <f t="shared" si="1874"/>
        <v>Low</v>
      </c>
      <c r="O4719">
        <f t="shared" si="1902"/>
        <v>79043</v>
      </c>
      <c r="P4719" t="str">
        <f t="shared" si="1875"/>
        <v>Flop</v>
      </c>
      <c r="Q4719" t="s">
        <v>2498</v>
      </c>
      <c r="R4719" t="str">
        <f t="shared" si="1876"/>
        <v>Comedy</v>
      </c>
      <c r="S4719">
        <f t="shared" si="1877"/>
        <v>2</v>
      </c>
      <c r="T4719" t="s">
        <v>6869</v>
      </c>
      <c r="U4719" t="s">
        <v>22417</v>
      </c>
      <c r="V4719">
        <v>389</v>
      </c>
      <c r="W4719" t="str">
        <f t="shared" si="1878"/>
        <v>Very Low</v>
      </c>
      <c r="X4719">
        <v>553</v>
      </c>
      <c r="Y4719" t="str">
        <f t="shared" si="1879"/>
        <v>Very Low</v>
      </c>
      <c r="Z4719" t="s">
        <v>22418</v>
      </c>
      <c r="AA4719">
        <v>2</v>
      </c>
      <c r="AB4719" t="str">
        <f t="shared" si="1880"/>
        <v>Duo/Trio Poster</v>
      </c>
      <c r="AC4719" t="s">
        <v>22419</v>
      </c>
      <c r="AD4719" t="s">
        <v>22420</v>
      </c>
      <c r="AE4719">
        <v>1</v>
      </c>
      <c r="AF4719" t="str">
        <f t="shared" si="1881"/>
        <v>Very Low</v>
      </c>
      <c r="AG4719" t="s">
        <v>1435</v>
      </c>
      <c r="AH4719" t="s">
        <v>1436</v>
      </c>
      <c r="AI4719" t="str">
        <f t="shared" ref="AI4719:AI4720" si="1904">AI4718</f>
        <v>PG-13</v>
      </c>
      <c r="AJ4719" t="str">
        <f t="shared" si="1883"/>
        <v>Teen</v>
      </c>
      <c r="AK4719">
        <f>AK4718</f>
        <v>600000</v>
      </c>
      <c r="AL4719" t="str">
        <f t="shared" si="1884"/>
        <v>Low Budget</v>
      </c>
      <c r="AM4719">
        <v>2016</v>
      </c>
      <c r="AN4719">
        <f t="shared" si="1885"/>
        <v>9</v>
      </c>
      <c r="AO4719" t="str">
        <f t="shared" si="1886"/>
        <v>Modern Classic</v>
      </c>
      <c r="AP4719">
        <v>8</v>
      </c>
      <c r="AQ4719" t="str">
        <f t="shared" si="1887"/>
        <v>Very Low</v>
      </c>
      <c r="AR4719">
        <v>7.2</v>
      </c>
      <c r="AS4719" t="str">
        <f t="shared" si="1888"/>
        <v>Good</v>
      </c>
      <c r="AT4719">
        <f t="shared" si="1901"/>
        <v>1.85</v>
      </c>
      <c r="AU4719" t="str">
        <f t="shared" si="1889"/>
        <v>HDTV / Widescreen</v>
      </c>
      <c r="AV4719">
        <v>36</v>
      </c>
      <c r="AW4719" t="str">
        <f t="shared" si="1890"/>
        <v>Very Low</v>
      </c>
    </row>
    <row r="4720" spans="1:49" x14ac:dyDescent="0.3">
      <c r="A4720" t="s">
        <v>0</v>
      </c>
      <c r="B4720" t="s">
        <v>22421</v>
      </c>
      <c r="C4720">
        <v>8</v>
      </c>
      <c r="D4720" t="str">
        <f t="shared" si="1869"/>
        <v>Very Low</v>
      </c>
      <c r="E4720">
        <v>98</v>
      </c>
      <c r="F4720" t="str">
        <f t="shared" si="1870"/>
        <v>1h 38m</v>
      </c>
      <c r="G4720" t="str">
        <f t="shared" si="1871"/>
        <v>Standard Movie</v>
      </c>
      <c r="H4720">
        <v>5</v>
      </c>
      <c r="I4720" t="str">
        <f t="shared" si="1872"/>
        <v>Very Low</v>
      </c>
      <c r="J4720">
        <v>233</v>
      </c>
      <c r="K4720" t="str">
        <f t="shared" si="1873"/>
        <v>Very Low</v>
      </c>
      <c r="L4720" t="s">
        <v>2751</v>
      </c>
      <c r="M4720">
        <v>587</v>
      </c>
      <c r="N4720" t="str">
        <f t="shared" si="1874"/>
        <v>Low</v>
      </c>
      <c r="O4720">
        <f t="shared" si="1902"/>
        <v>79043</v>
      </c>
      <c r="P4720" t="str">
        <f t="shared" si="1875"/>
        <v>Flop</v>
      </c>
      <c r="Q4720" t="s">
        <v>10384</v>
      </c>
      <c r="R4720" t="str">
        <f t="shared" si="1876"/>
        <v>Thriller</v>
      </c>
      <c r="S4720">
        <f t="shared" si="1877"/>
        <v>1</v>
      </c>
      <c r="T4720" t="s">
        <v>9261</v>
      </c>
      <c r="U4720" t="s">
        <v>22422</v>
      </c>
      <c r="V4720">
        <v>719</v>
      </c>
      <c r="W4720" t="str">
        <f t="shared" si="1878"/>
        <v>Very Low</v>
      </c>
      <c r="X4720">
        <v>1707</v>
      </c>
      <c r="Y4720" t="str">
        <f t="shared" si="1879"/>
        <v>Low</v>
      </c>
      <c r="Z4720" t="s">
        <v>22423</v>
      </c>
      <c r="AA4720">
        <v>0</v>
      </c>
      <c r="AB4720" t="str">
        <f t="shared" si="1880"/>
        <v>Symbolic Poster</v>
      </c>
      <c r="AC4720" t="str">
        <f>AC4719</f>
        <v>doctor|hospital|mayor|no opening credits|title at the end</v>
      </c>
      <c r="AD4720" t="s">
        <v>22424</v>
      </c>
      <c r="AE4720">
        <v>9</v>
      </c>
      <c r="AF4720" t="str">
        <f t="shared" si="1881"/>
        <v>Very Low</v>
      </c>
      <c r="AG4720" t="s">
        <v>9</v>
      </c>
      <c r="AH4720" t="s">
        <v>10</v>
      </c>
      <c r="AI4720" t="str">
        <f t="shared" si="1904"/>
        <v>PG-13</v>
      </c>
      <c r="AJ4720" t="str">
        <f t="shared" si="1883"/>
        <v>Teen</v>
      </c>
      <c r="AK4720">
        <v>600000</v>
      </c>
      <c r="AL4720" t="str">
        <f t="shared" si="1884"/>
        <v>Low Budget</v>
      </c>
      <c r="AM4720">
        <v>2013</v>
      </c>
      <c r="AN4720">
        <f t="shared" si="1885"/>
        <v>12</v>
      </c>
      <c r="AO4720" t="str">
        <f t="shared" si="1886"/>
        <v>Modern Classic</v>
      </c>
      <c r="AP4720">
        <v>448</v>
      </c>
      <c r="AQ4720" t="str">
        <f t="shared" si="1887"/>
        <v>Very Low</v>
      </c>
      <c r="AR4720">
        <v>4.5</v>
      </c>
      <c r="AS4720" t="str">
        <f t="shared" si="1888"/>
        <v>Poor</v>
      </c>
      <c r="AT4720">
        <f t="shared" si="1901"/>
        <v>1.85</v>
      </c>
      <c r="AU4720" t="str">
        <f t="shared" si="1889"/>
        <v>HDTV / Widescreen</v>
      </c>
      <c r="AV4720">
        <v>128</v>
      </c>
      <c r="AW4720" t="str">
        <f t="shared" si="1890"/>
        <v>Very Low</v>
      </c>
    </row>
    <row r="4721" spans="1:49" x14ac:dyDescent="0.3">
      <c r="A4721" t="s">
        <v>718</v>
      </c>
      <c r="B4721" t="s">
        <v>4834</v>
      </c>
      <c r="C4721">
        <v>105</v>
      </c>
      <c r="D4721" t="str">
        <f t="shared" si="1869"/>
        <v>Low</v>
      </c>
      <c r="E4721">
        <v>87</v>
      </c>
      <c r="F4721" t="str">
        <f t="shared" si="1870"/>
        <v>1h 27m</v>
      </c>
      <c r="G4721" t="str">
        <f t="shared" si="1871"/>
        <v>Featurette</v>
      </c>
      <c r="H4721">
        <v>44</v>
      </c>
      <c r="I4721" t="str">
        <f t="shared" si="1872"/>
        <v>Very Low</v>
      </c>
      <c r="J4721">
        <v>704</v>
      </c>
      <c r="K4721" t="str">
        <f t="shared" si="1873"/>
        <v>Very Low</v>
      </c>
      <c r="L4721" t="s">
        <v>22425</v>
      </c>
      <c r="M4721">
        <v>785</v>
      </c>
      <c r="N4721" t="str">
        <f t="shared" si="1874"/>
        <v>Low</v>
      </c>
      <c r="O4721">
        <v>515005</v>
      </c>
      <c r="P4721" t="str">
        <f t="shared" si="1875"/>
        <v>Flop</v>
      </c>
      <c r="Q4721" t="s">
        <v>5897</v>
      </c>
      <c r="R4721" t="str">
        <f t="shared" si="1876"/>
        <v>Comedy</v>
      </c>
      <c r="S4721">
        <f t="shared" si="1877"/>
        <v>2</v>
      </c>
      <c r="T4721" t="s">
        <v>22426</v>
      </c>
      <c r="U4721" t="s">
        <v>22427</v>
      </c>
      <c r="V4721">
        <v>31429</v>
      </c>
      <c r="W4721" t="str">
        <f t="shared" si="1878"/>
        <v>Low</v>
      </c>
      <c r="X4721">
        <v>2538</v>
      </c>
      <c r="Y4721" t="str">
        <f t="shared" si="1879"/>
        <v>Low</v>
      </c>
      <c r="Z4721" t="s">
        <v>22428</v>
      </c>
      <c r="AA4721">
        <v>1</v>
      </c>
      <c r="AB4721" t="str">
        <f t="shared" si="1880"/>
        <v>Solo Star Poster</v>
      </c>
      <c r="AC4721" t="s">
        <v>22429</v>
      </c>
      <c r="AD4721" t="s">
        <v>22430</v>
      </c>
      <c r="AE4721">
        <v>219</v>
      </c>
      <c r="AF4721" t="str">
        <f t="shared" si="1881"/>
        <v>Very Low</v>
      </c>
      <c r="AG4721" t="s">
        <v>9</v>
      </c>
      <c r="AH4721" t="s">
        <v>28</v>
      </c>
      <c r="AI4721" t="s">
        <v>6007</v>
      </c>
      <c r="AJ4721" t="str">
        <f t="shared" si="1883"/>
        <v>Other/Unknown</v>
      </c>
      <c r="AK4721">
        <v>560000</v>
      </c>
      <c r="AL4721" t="str">
        <f t="shared" si="1884"/>
        <v>Low Budget</v>
      </c>
      <c r="AM4721">
        <v>1964</v>
      </c>
      <c r="AN4721">
        <f t="shared" si="1885"/>
        <v>61</v>
      </c>
      <c r="AO4721" t="str">
        <f t="shared" si="1886"/>
        <v>Old Classic</v>
      </c>
      <c r="AP4721">
        <v>725</v>
      </c>
      <c r="AQ4721" t="str">
        <f t="shared" si="1887"/>
        <v>Very Low</v>
      </c>
      <c r="AR4721">
        <v>7.7</v>
      </c>
      <c r="AS4721" t="str">
        <f t="shared" si="1888"/>
        <v>Good</v>
      </c>
      <c r="AT4721">
        <v>1.75</v>
      </c>
      <c r="AU4721" t="str">
        <f t="shared" si="1889"/>
        <v>HDTV / Widescreen</v>
      </c>
      <c r="AV4721">
        <v>0</v>
      </c>
      <c r="AW4721" t="str">
        <f t="shared" si="1890"/>
        <v>Very Low</v>
      </c>
    </row>
    <row r="4722" spans="1:49" x14ac:dyDescent="0.3">
      <c r="A4722" t="s">
        <v>0</v>
      </c>
      <c r="B4722" t="s">
        <v>22431</v>
      </c>
      <c r="C4722">
        <v>3</v>
      </c>
      <c r="D4722" t="str">
        <f t="shared" si="1869"/>
        <v>Very Low</v>
      </c>
      <c r="E4722">
        <v>80</v>
      </c>
      <c r="F4722" t="str">
        <f t="shared" si="1870"/>
        <v>1h 20m</v>
      </c>
      <c r="G4722" t="str">
        <f t="shared" si="1871"/>
        <v>Featurette</v>
      </c>
      <c r="H4722">
        <v>6</v>
      </c>
      <c r="I4722" t="str">
        <f t="shared" si="1872"/>
        <v>Very Low</v>
      </c>
      <c r="J4722">
        <f t="shared" ref="J4722:M4722" si="1905">J4721</f>
        <v>704</v>
      </c>
      <c r="K4722" t="str">
        <f t="shared" si="1873"/>
        <v>Very Low</v>
      </c>
      <c r="L4722" t="str">
        <f t="shared" si="1905"/>
        <v>Ringo Starr</v>
      </c>
      <c r="M4722">
        <f t="shared" si="1905"/>
        <v>785</v>
      </c>
      <c r="N4722" t="str">
        <f t="shared" si="1874"/>
        <v>Low</v>
      </c>
      <c r="O4722">
        <v>2245</v>
      </c>
      <c r="P4722" t="str">
        <f t="shared" si="1875"/>
        <v>Flop</v>
      </c>
      <c r="Q4722" t="s">
        <v>39</v>
      </c>
      <c r="R4722" t="str">
        <f t="shared" si="1876"/>
        <v>Documentary</v>
      </c>
      <c r="S4722">
        <f t="shared" si="1877"/>
        <v>1</v>
      </c>
      <c r="T4722" t="str">
        <f>T4721</f>
        <v>Paul McCartney</v>
      </c>
      <c r="U4722" t="s">
        <v>22432</v>
      </c>
      <c r="V4722">
        <v>57</v>
      </c>
      <c r="W4722" t="str">
        <f t="shared" si="1878"/>
        <v>Very Low</v>
      </c>
      <c r="X4722">
        <v>0</v>
      </c>
      <c r="Y4722" t="str">
        <f t="shared" si="1879"/>
        <v>Very Low</v>
      </c>
      <c r="Z4722" t="str">
        <f>Z4721</f>
        <v>George Harrison</v>
      </c>
      <c r="AA4722">
        <v>0</v>
      </c>
      <c r="AB4722" t="str">
        <f t="shared" si="1880"/>
        <v>Symbolic Poster</v>
      </c>
      <c r="AC4722" t="s">
        <v>22433</v>
      </c>
      <c r="AD4722" t="s">
        <v>22434</v>
      </c>
      <c r="AE4722">
        <v>2</v>
      </c>
      <c r="AF4722" t="str">
        <f t="shared" si="1881"/>
        <v>Very Low</v>
      </c>
      <c r="AG4722" t="s">
        <v>9</v>
      </c>
      <c r="AH4722" t="s">
        <v>10</v>
      </c>
      <c r="AI4722" t="str">
        <f>AI4721</f>
        <v>Approved</v>
      </c>
      <c r="AJ4722" t="str">
        <f t="shared" si="1883"/>
        <v>Other/Unknown</v>
      </c>
      <c r="AK4722">
        <v>560000</v>
      </c>
      <c r="AL4722" t="str">
        <f t="shared" si="1884"/>
        <v>Low Budget</v>
      </c>
      <c r="AM4722">
        <v>2011</v>
      </c>
      <c r="AN4722">
        <f t="shared" si="1885"/>
        <v>14</v>
      </c>
      <c r="AO4722" t="str">
        <f t="shared" si="1886"/>
        <v>Modern Classic</v>
      </c>
      <c r="AP4722">
        <f>AP4721</f>
        <v>725</v>
      </c>
      <c r="AQ4722" t="str">
        <f t="shared" si="1887"/>
        <v>Very Low</v>
      </c>
      <c r="AR4722">
        <v>7.2</v>
      </c>
      <c r="AS4722" t="str">
        <f t="shared" si="1888"/>
        <v>Good</v>
      </c>
      <c r="AT4722">
        <f t="shared" ref="AT4722:AT4723" si="1906">AT4721</f>
        <v>1.75</v>
      </c>
      <c r="AU4722" t="str">
        <f t="shared" si="1889"/>
        <v>HDTV / Widescreen</v>
      </c>
      <c r="AV4722">
        <v>88</v>
      </c>
      <c r="AW4722" t="str">
        <f t="shared" si="1890"/>
        <v>Very Low</v>
      </c>
    </row>
    <row r="4723" spans="1:49" x14ac:dyDescent="0.3">
      <c r="A4723" t="s">
        <v>0</v>
      </c>
      <c r="B4723" t="s">
        <v>22435</v>
      </c>
      <c r="C4723">
        <v>4</v>
      </c>
      <c r="D4723" t="str">
        <f t="shared" si="1869"/>
        <v>Very Low</v>
      </c>
      <c r="E4723">
        <v>88</v>
      </c>
      <c r="F4723" t="str">
        <f t="shared" si="1870"/>
        <v>1h 28m</v>
      </c>
      <c r="G4723" t="str">
        <f t="shared" si="1871"/>
        <v>Featurette</v>
      </c>
      <c r="H4723">
        <v>11</v>
      </c>
      <c r="I4723" t="str">
        <f t="shared" si="1872"/>
        <v>Very Low</v>
      </c>
      <c r="J4723">
        <v>221</v>
      </c>
      <c r="K4723" t="str">
        <f t="shared" si="1873"/>
        <v>Very Low</v>
      </c>
      <c r="L4723" t="s">
        <v>6348</v>
      </c>
      <c r="M4723">
        <v>2000</v>
      </c>
      <c r="N4723" t="str">
        <f t="shared" si="1874"/>
        <v>Low</v>
      </c>
      <c r="O4723">
        <f t="shared" ref="O4723:O4724" si="1907">O4722</f>
        <v>2245</v>
      </c>
      <c r="P4723" t="str">
        <f t="shared" si="1875"/>
        <v>Flop</v>
      </c>
      <c r="Q4723" t="s">
        <v>185</v>
      </c>
      <c r="R4723" t="str">
        <f t="shared" si="1876"/>
        <v>Drama</v>
      </c>
      <c r="S4723">
        <f t="shared" si="1877"/>
        <v>2</v>
      </c>
      <c r="T4723" t="s">
        <v>1705</v>
      </c>
      <c r="U4723" t="s">
        <v>22436</v>
      </c>
      <c r="V4723">
        <v>487</v>
      </c>
      <c r="W4723" t="str">
        <f t="shared" si="1878"/>
        <v>Very Low</v>
      </c>
      <c r="X4723">
        <v>2996</v>
      </c>
      <c r="Y4723" t="str">
        <f t="shared" si="1879"/>
        <v>Low</v>
      </c>
      <c r="Z4723" t="s">
        <v>17077</v>
      </c>
      <c r="AA4723">
        <v>1</v>
      </c>
      <c r="AB4723" t="str">
        <f t="shared" si="1880"/>
        <v>Solo Star Poster</v>
      </c>
      <c r="AC4723" t="s">
        <v>22437</v>
      </c>
      <c r="AD4723" t="s">
        <v>22438</v>
      </c>
      <c r="AE4723">
        <v>9</v>
      </c>
      <c r="AF4723" t="str">
        <f t="shared" si="1881"/>
        <v>Very Low</v>
      </c>
      <c r="AG4723" t="s">
        <v>9</v>
      </c>
      <c r="AH4723" t="s">
        <v>10</v>
      </c>
      <c r="AI4723" t="s">
        <v>556</v>
      </c>
      <c r="AJ4723" t="str">
        <f t="shared" si="1883"/>
        <v>Adult</v>
      </c>
      <c r="AK4723">
        <v>550000</v>
      </c>
      <c r="AL4723" t="str">
        <f t="shared" si="1884"/>
        <v>Low Budget</v>
      </c>
      <c r="AM4723">
        <v>1983</v>
      </c>
      <c r="AN4723">
        <f t="shared" si="1885"/>
        <v>42</v>
      </c>
      <c r="AO4723" t="str">
        <f t="shared" si="1886"/>
        <v>Old Classic</v>
      </c>
      <c r="AP4723">
        <v>433</v>
      </c>
      <c r="AQ4723" t="str">
        <f t="shared" si="1887"/>
        <v>Very Low</v>
      </c>
      <c r="AR4723">
        <v>6.1</v>
      </c>
      <c r="AS4723" t="str">
        <f t="shared" si="1888"/>
        <v>Average</v>
      </c>
      <c r="AT4723">
        <f t="shared" si="1906"/>
        <v>1.75</v>
      </c>
      <c r="AU4723" t="str">
        <f t="shared" si="1889"/>
        <v>HDTV / Widescreen</v>
      </c>
      <c r="AV4723">
        <v>7</v>
      </c>
      <c r="AW4723" t="str">
        <f t="shared" si="1890"/>
        <v>Very Low</v>
      </c>
    </row>
    <row r="4724" spans="1:49" x14ac:dyDescent="0.3">
      <c r="A4724" t="s">
        <v>0</v>
      </c>
      <c r="B4724" t="s">
        <v>22439</v>
      </c>
      <c r="C4724">
        <v>2</v>
      </c>
      <c r="D4724" t="str">
        <f t="shared" si="1869"/>
        <v>Very Low</v>
      </c>
      <c r="E4724">
        <v>83</v>
      </c>
      <c r="F4724" t="str">
        <f t="shared" si="1870"/>
        <v>1h 23m</v>
      </c>
      <c r="G4724" t="str">
        <f t="shared" si="1871"/>
        <v>Featurette</v>
      </c>
      <c r="H4724">
        <v>0</v>
      </c>
      <c r="I4724" t="str">
        <f t="shared" si="1872"/>
        <v>Very Low</v>
      </c>
      <c r="J4724">
        <v>0</v>
      </c>
      <c r="K4724" t="str">
        <f t="shared" si="1873"/>
        <v>Very Low</v>
      </c>
      <c r="L4724" t="s">
        <v>22440</v>
      </c>
      <c r="M4724">
        <v>0</v>
      </c>
      <c r="N4724" t="str">
        <f t="shared" si="1874"/>
        <v>Low</v>
      </c>
      <c r="O4724">
        <f t="shared" si="1907"/>
        <v>2245</v>
      </c>
      <c r="P4724" t="str">
        <f t="shared" si="1875"/>
        <v>Flop</v>
      </c>
      <c r="Q4724" t="s">
        <v>1642</v>
      </c>
      <c r="R4724" t="str">
        <f t="shared" si="1876"/>
        <v>Comedy</v>
      </c>
      <c r="S4724">
        <f t="shared" si="1877"/>
        <v>1</v>
      </c>
      <c r="T4724" t="s">
        <v>22441</v>
      </c>
      <c r="U4724" t="s">
        <v>22442</v>
      </c>
      <c r="V4724">
        <v>86</v>
      </c>
      <c r="W4724" t="str">
        <f t="shared" si="1878"/>
        <v>Very Low</v>
      </c>
      <c r="X4724">
        <v>0</v>
      </c>
      <c r="Y4724" t="str">
        <f t="shared" si="1879"/>
        <v>Very Low</v>
      </c>
      <c r="Z4724" t="s">
        <v>22443</v>
      </c>
      <c r="AA4724">
        <v>6</v>
      </c>
      <c r="AB4724" t="str">
        <f t="shared" si="1880"/>
        <v>Ensemble Poster</v>
      </c>
      <c r="AC4724" t="str">
        <f>AC4723</f>
        <v>1980s|affair|female protagonist|radio|woman wearing only a man's shirt</v>
      </c>
      <c r="AD4724" t="s">
        <v>22444</v>
      </c>
      <c r="AE4724">
        <v>2</v>
      </c>
      <c r="AF4724" t="str">
        <f t="shared" si="1881"/>
        <v>Very Low</v>
      </c>
      <c r="AG4724" t="s">
        <v>22445</v>
      </c>
      <c r="AH4724" t="s">
        <v>22446</v>
      </c>
      <c r="AI4724" t="str">
        <f>AI4723</f>
        <v>R</v>
      </c>
      <c r="AJ4724" t="str">
        <f t="shared" si="1883"/>
        <v>Adult</v>
      </c>
      <c r="AK4724">
        <v>500000</v>
      </c>
      <c r="AL4724" t="str">
        <f t="shared" si="1884"/>
        <v>Low Budget</v>
      </c>
      <c r="AM4724">
        <v>2015</v>
      </c>
      <c r="AN4724">
        <f t="shared" si="1885"/>
        <v>10</v>
      </c>
      <c r="AO4724" t="str">
        <f t="shared" si="1886"/>
        <v>Modern Classic</v>
      </c>
      <c r="AP4724">
        <v>0</v>
      </c>
      <c r="AQ4724" t="str">
        <f t="shared" si="1887"/>
        <v>Very Low</v>
      </c>
      <c r="AR4724">
        <v>6.4</v>
      </c>
      <c r="AS4724" t="str">
        <f t="shared" si="1888"/>
        <v>Average</v>
      </c>
      <c r="AT4724">
        <v>2.35</v>
      </c>
      <c r="AU4724" t="str">
        <f t="shared" si="1889"/>
        <v>Cinematic Widescreen</v>
      </c>
      <c r="AV4724">
        <v>18</v>
      </c>
      <c r="AW4724" t="str">
        <f t="shared" si="1890"/>
        <v>Very Low</v>
      </c>
    </row>
    <row r="4725" spans="1:49" x14ac:dyDescent="0.3">
      <c r="A4725" t="s">
        <v>0</v>
      </c>
      <c r="B4725" t="s">
        <v>18240</v>
      </c>
      <c r="C4725">
        <v>50</v>
      </c>
      <c r="D4725" t="str">
        <f t="shared" si="1869"/>
        <v>Very Low</v>
      </c>
      <c r="E4725">
        <v>122</v>
      </c>
      <c r="F4725" t="str">
        <f t="shared" si="1870"/>
        <v>2h 2m</v>
      </c>
      <c r="G4725" t="str">
        <f t="shared" si="1871"/>
        <v>Long Movie</v>
      </c>
      <c r="H4725">
        <v>589</v>
      </c>
      <c r="I4725" t="str">
        <f t="shared" si="1872"/>
        <v>Very Low</v>
      </c>
      <c r="J4725">
        <v>150</v>
      </c>
      <c r="K4725" t="str">
        <f t="shared" si="1873"/>
        <v>Very Low</v>
      </c>
      <c r="L4725" t="s">
        <v>22447</v>
      </c>
      <c r="M4725">
        <v>848</v>
      </c>
      <c r="N4725" t="str">
        <f t="shared" si="1874"/>
        <v>Low</v>
      </c>
      <c r="O4725">
        <v>33451479</v>
      </c>
      <c r="P4725" t="str">
        <f t="shared" si="1875"/>
        <v>Average</v>
      </c>
      <c r="Q4725" t="s">
        <v>185</v>
      </c>
      <c r="R4725" t="str">
        <f t="shared" si="1876"/>
        <v>Drama</v>
      </c>
      <c r="S4725">
        <f t="shared" si="1877"/>
        <v>2</v>
      </c>
      <c r="T4725" t="s">
        <v>22448</v>
      </c>
      <c r="U4725" t="s">
        <v>22449</v>
      </c>
      <c r="V4725">
        <v>17068</v>
      </c>
      <c r="W4725" t="str">
        <f t="shared" si="1878"/>
        <v>Low</v>
      </c>
      <c r="X4725">
        <v>1164</v>
      </c>
      <c r="Y4725" t="str">
        <f t="shared" si="1879"/>
        <v>Low</v>
      </c>
      <c r="Z4725" t="s">
        <v>22450</v>
      </c>
      <c r="AA4725">
        <v>0</v>
      </c>
      <c r="AB4725" t="str">
        <f t="shared" si="1880"/>
        <v>Symbolic Poster</v>
      </c>
      <c r="AC4725" t="s">
        <v>22451</v>
      </c>
      <c r="AD4725" t="s">
        <v>22452</v>
      </c>
      <c r="AE4725">
        <v>215</v>
      </c>
      <c r="AF4725" t="str">
        <f t="shared" si="1881"/>
        <v>Very Low</v>
      </c>
      <c r="AG4725" t="s">
        <v>9</v>
      </c>
      <c r="AH4725" t="s">
        <v>10</v>
      </c>
      <c r="AI4725" t="s">
        <v>66</v>
      </c>
      <c r="AJ4725" t="str">
        <f t="shared" si="1883"/>
        <v>Family</v>
      </c>
      <c r="AK4725">
        <v>500000</v>
      </c>
      <c r="AL4725" t="str">
        <f t="shared" si="1884"/>
        <v>Low Budget</v>
      </c>
      <c r="AM4725">
        <v>2008</v>
      </c>
      <c r="AN4725">
        <f t="shared" si="1885"/>
        <v>17</v>
      </c>
      <c r="AO4725" t="str">
        <f t="shared" si="1886"/>
        <v>Old Classic</v>
      </c>
      <c r="AP4725">
        <v>153</v>
      </c>
      <c r="AQ4725" t="str">
        <f t="shared" si="1887"/>
        <v>Very Low</v>
      </c>
      <c r="AR4725">
        <v>6.5</v>
      </c>
      <c r="AS4725" t="str">
        <f t="shared" si="1888"/>
        <v>Average</v>
      </c>
      <c r="AT4725">
        <v>1.85</v>
      </c>
      <c r="AU4725" t="str">
        <f t="shared" si="1889"/>
        <v>HDTV / Widescreen</v>
      </c>
      <c r="AV4725">
        <v>0</v>
      </c>
      <c r="AW4725" t="str">
        <f t="shared" si="1890"/>
        <v>Very Low</v>
      </c>
    </row>
    <row r="4726" spans="1:49" x14ac:dyDescent="0.3">
      <c r="A4726" t="s">
        <v>0</v>
      </c>
      <c r="B4726" t="s">
        <v>22453</v>
      </c>
      <c r="C4726">
        <v>19</v>
      </c>
      <c r="D4726" t="str">
        <f t="shared" si="1869"/>
        <v>Very Low</v>
      </c>
      <c r="E4726">
        <v>115</v>
      </c>
      <c r="F4726" t="str">
        <f t="shared" si="1870"/>
        <v>1h 55m</v>
      </c>
      <c r="G4726" t="str">
        <f t="shared" si="1871"/>
        <v>Standard Movie</v>
      </c>
      <c r="H4726">
        <v>95</v>
      </c>
      <c r="I4726" t="str">
        <f t="shared" si="1872"/>
        <v>Very Low</v>
      </c>
      <c r="J4726">
        <v>0</v>
      </c>
      <c r="K4726" t="str">
        <f t="shared" si="1873"/>
        <v>Very Low</v>
      </c>
      <c r="L4726" t="s">
        <v>22454</v>
      </c>
      <c r="M4726">
        <v>0</v>
      </c>
      <c r="N4726" t="str">
        <f t="shared" si="1874"/>
        <v>Low</v>
      </c>
      <c r="O4726">
        <f>O4725</f>
        <v>33451479</v>
      </c>
      <c r="P4726" t="str">
        <f t="shared" si="1875"/>
        <v>Average</v>
      </c>
      <c r="Q4726" t="s">
        <v>22455</v>
      </c>
      <c r="R4726" t="str">
        <f t="shared" si="1876"/>
        <v>Biography</v>
      </c>
      <c r="S4726">
        <f t="shared" si="1877"/>
        <v>3</v>
      </c>
      <c r="T4726" t="s">
        <v>22456</v>
      </c>
      <c r="U4726" t="s">
        <v>22457</v>
      </c>
      <c r="V4726">
        <v>113</v>
      </c>
      <c r="W4726" t="str">
        <f t="shared" si="1878"/>
        <v>Very Low</v>
      </c>
      <c r="X4726">
        <v>0</v>
      </c>
      <c r="Y4726" t="str">
        <f t="shared" si="1879"/>
        <v>Very Low</v>
      </c>
      <c r="Z4726" t="s">
        <v>22458</v>
      </c>
      <c r="AA4726">
        <v>1</v>
      </c>
      <c r="AB4726" t="str">
        <f t="shared" si="1880"/>
        <v>Solo Star Poster</v>
      </c>
      <c r="AC4726" t="s">
        <v>22459</v>
      </c>
      <c r="AD4726" t="s">
        <v>22460</v>
      </c>
      <c r="AE4726">
        <v>3</v>
      </c>
      <c r="AF4726" t="str">
        <f t="shared" si="1881"/>
        <v>Very Low</v>
      </c>
      <c r="AG4726" t="s">
        <v>5582</v>
      </c>
      <c r="AH4726" t="s">
        <v>5583</v>
      </c>
      <c r="AI4726" t="str">
        <f>AI4725</f>
        <v>PG</v>
      </c>
      <c r="AJ4726" t="str">
        <f t="shared" si="1883"/>
        <v>Family</v>
      </c>
      <c r="AK4726">
        <v>550000</v>
      </c>
      <c r="AL4726" t="str">
        <f t="shared" si="1884"/>
        <v>Low Budget</v>
      </c>
      <c r="AM4726">
        <v>2013</v>
      </c>
      <c r="AN4726">
        <f t="shared" si="1885"/>
        <v>12</v>
      </c>
      <c r="AO4726" t="str">
        <f t="shared" si="1886"/>
        <v>Modern Classic</v>
      </c>
      <c r="AP4726">
        <v>0</v>
      </c>
      <c r="AQ4726" t="str">
        <f t="shared" si="1887"/>
        <v>Very Low</v>
      </c>
      <c r="AR4726">
        <v>7</v>
      </c>
      <c r="AS4726" t="str">
        <f t="shared" si="1888"/>
        <v>Good</v>
      </c>
      <c r="AT4726">
        <v>1.85</v>
      </c>
      <c r="AU4726" t="str">
        <f t="shared" si="1889"/>
        <v>HDTV / Widescreen</v>
      </c>
      <c r="AV4726">
        <v>126</v>
      </c>
      <c r="AW4726" t="str">
        <f t="shared" si="1890"/>
        <v>Very Low</v>
      </c>
    </row>
    <row r="4727" spans="1:49" x14ac:dyDescent="0.3">
      <c r="A4727" t="s">
        <v>0</v>
      </c>
      <c r="B4727" t="s">
        <v>22461</v>
      </c>
      <c r="C4727">
        <v>5</v>
      </c>
      <c r="D4727" t="str">
        <f t="shared" si="1869"/>
        <v>Very Low</v>
      </c>
      <c r="E4727">
        <v>86</v>
      </c>
      <c r="F4727" t="str">
        <f t="shared" si="1870"/>
        <v>1h 26m</v>
      </c>
      <c r="G4727" t="str">
        <f t="shared" si="1871"/>
        <v>Featurette</v>
      </c>
      <c r="H4727">
        <v>24</v>
      </c>
      <c r="I4727" t="str">
        <f t="shared" si="1872"/>
        <v>Very Low</v>
      </c>
      <c r="J4727">
        <v>142</v>
      </c>
      <c r="K4727" t="str">
        <f t="shared" si="1873"/>
        <v>Very Low</v>
      </c>
      <c r="L4727" t="s">
        <v>22462</v>
      </c>
      <c r="M4727">
        <v>407</v>
      </c>
      <c r="N4727" t="str">
        <f t="shared" si="1874"/>
        <v>Low</v>
      </c>
      <c r="O4727">
        <v>39552600</v>
      </c>
      <c r="P4727" t="str">
        <f t="shared" si="1875"/>
        <v>Average</v>
      </c>
      <c r="Q4727" t="s">
        <v>22463</v>
      </c>
      <c r="R4727" t="str">
        <f t="shared" si="1876"/>
        <v>Adventure</v>
      </c>
      <c r="S4727">
        <f t="shared" si="1877"/>
        <v>3</v>
      </c>
      <c r="T4727" t="s">
        <v>22464</v>
      </c>
      <c r="U4727" t="s">
        <v>22465</v>
      </c>
      <c r="V4727">
        <v>3411</v>
      </c>
      <c r="W4727" t="str">
        <f t="shared" si="1878"/>
        <v>Very Low</v>
      </c>
      <c r="X4727">
        <v>1090</v>
      </c>
      <c r="Y4727" t="str">
        <f t="shared" si="1879"/>
        <v>Low</v>
      </c>
      <c r="Z4727" t="s">
        <v>22466</v>
      </c>
      <c r="AA4727">
        <v>0</v>
      </c>
      <c r="AB4727" t="str">
        <f t="shared" si="1880"/>
        <v>Symbolic Poster</v>
      </c>
      <c r="AC4727" t="s">
        <v>22467</v>
      </c>
      <c r="AD4727" t="s">
        <v>22468</v>
      </c>
      <c r="AE4727">
        <v>36</v>
      </c>
      <c r="AF4727" t="str">
        <f t="shared" si="1881"/>
        <v>Very Low</v>
      </c>
      <c r="AG4727" t="s">
        <v>9</v>
      </c>
      <c r="AH4727" t="s">
        <v>10</v>
      </c>
      <c r="AI4727" t="s">
        <v>248</v>
      </c>
      <c r="AJ4727" t="str">
        <f t="shared" si="1883"/>
        <v>Family</v>
      </c>
      <c r="AK4727">
        <v>500000</v>
      </c>
      <c r="AL4727" t="str">
        <f t="shared" si="1884"/>
        <v>Low Budget</v>
      </c>
      <c r="AM4727">
        <v>1974</v>
      </c>
      <c r="AN4727">
        <f t="shared" si="1885"/>
        <v>51</v>
      </c>
      <c r="AO4727" t="str">
        <f t="shared" si="1886"/>
        <v>Old Classic</v>
      </c>
      <c r="AP4727">
        <v>189</v>
      </c>
      <c r="AQ4727" t="str">
        <f t="shared" si="1887"/>
        <v>Very Low</v>
      </c>
      <c r="AR4727">
        <v>6.1</v>
      </c>
      <c r="AS4727" t="str">
        <f t="shared" si="1888"/>
        <v>Average</v>
      </c>
      <c r="AT4727">
        <v>1.85</v>
      </c>
      <c r="AU4727" t="str">
        <f t="shared" si="1889"/>
        <v>HDTV / Widescreen</v>
      </c>
      <c r="AV4727">
        <v>816</v>
      </c>
      <c r="AW4727" t="str">
        <f t="shared" si="1890"/>
        <v>Very Low</v>
      </c>
    </row>
    <row r="4728" spans="1:49" x14ac:dyDescent="0.3">
      <c r="A4728" t="s">
        <v>0</v>
      </c>
      <c r="B4728" t="s">
        <v>20140</v>
      </c>
      <c r="C4728">
        <v>235</v>
      </c>
      <c r="D4728" t="str">
        <f t="shared" si="1869"/>
        <v>Medium</v>
      </c>
      <c r="E4728">
        <v>79</v>
      </c>
      <c r="F4728" t="str">
        <f t="shared" si="1870"/>
        <v>1h 19m</v>
      </c>
      <c r="G4728" t="str">
        <f t="shared" si="1871"/>
        <v>Featurette</v>
      </c>
      <c r="H4728">
        <v>9</v>
      </c>
      <c r="I4728" t="str">
        <f t="shared" si="1872"/>
        <v>Very Low</v>
      </c>
      <c r="J4728">
        <v>7</v>
      </c>
      <c r="K4728" t="str">
        <f t="shared" si="1873"/>
        <v>Very Low</v>
      </c>
      <c r="L4728" t="s">
        <v>22469</v>
      </c>
      <c r="M4728">
        <v>48</v>
      </c>
      <c r="N4728" t="str">
        <f t="shared" si="1874"/>
        <v>Low</v>
      </c>
      <c r="O4728">
        <v>30500882</v>
      </c>
      <c r="P4728" t="str">
        <f t="shared" si="1875"/>
        <v>Average</v>
      </c>
      <c r="Q4728" t="s">
        <v>22470</v>
      </c>
      <c r="R4728" t="str">
        <f t="shared" si="1876"/>
        <v>Adventure</v>
      </c>
      <c r="S4728">
        <f t="shared" si="1877"/>
        <v>5</v>
      </c>
      <c r="T4728" t="s">
        <v>22471</v>
      </c>
      <c r="U4728" t="s">
        <v>22472</v>
      </c>
      <c r="V4728">
        <v>42256</v>
      </c>
      <c r="W4728" t="str">
        <f t="shared" si="1878"/>
        <v>Low</v>
      </c>
      <c r="X4728">
        <v>67</v>
      </c>
      <c r="Y4728" t="str">
        <f t="shared" si="1879"/>
        <v>Very Low</v>
      </c>
      <c r="Z4728" t="s">
        <v>22473</v>
      </c>
      <c r="AA4728">
        <v>1</v>
      </c>
      <c r="AB4728" t="str">
        <f t="shared" si="1880"/>
        <v>Solo Star Poster</v>
      </c>
      <c r="AC4728" t="s">
        <v>22474</v>
      </c>
      <c r="AD4728" t="s">
        <v>22475</v>
      </c>
      <c r="AE4728">
        <v>916</v>
      </c>
      <c r="AF4728" t="str">
        <f t="shared" si="1881"/>
        <v>Low</v>
      </c>
      <c r="AG4728" t="s">
        <v>9</v>
      </c>
      <c r="AH4728" t="s">
        <v>10</v>
      </c>
      <c r="AI4728" t="s">
        <v>556</v>
      </c>
      <c r="AJ4728" t="str">
        <f t="shared" si="1883"/>
        <v>Adult</v>
      </c>
      <c r="AK4728">
        <v>500000</v>
      </c>
      <c r="AL4728" t="str">
        <f t="shared" si="1884"/>
        <v>Low Budget</v>
      </c>
      <c r="AM4728">
        <v>2003</v>
      </c>
      <c r="AN4728">
        <f t="shared" si="1885"/>
        <v>22</v>
      </c>
      <c r="AO4728" t="str">
        <f t="shared" si="1886"/>
        <v>Old Classic</v>
      </c>
      <c r="AP4728">
        <v>10</v>
      </c>
      <c r="AQ4728" t="str">
        <f t="shared" si="1887"/>
        <v>Very Low</v>
      </c>
      <c r="AR4728">
        <v>5.7</v>
      </c>
      <c r="AS4728" t="str">
        <f t="shared" si="1888"/>
        <v>Below Average</v>
      </c>
      <c r="AT4728">
        <v>1.85</v>
      </c>
      <c r="AU4728" t="str">
        <f t="shared" si="1889"/>
        <v>HDTV / Widescreen</v>
      </c>
      <c r="AV4728">
        <v>0</v>
      </c>
      <c r="AW4728" t="str">
        <f t="shared" si="1890"/>
        <v>Very Low</v>
      </c>
    </row>
    <row r="4729" spans="1:49" x14ac:dyDescent="0.3">
      <c r="A4729" t="s">
        <v>0</v>
      </c>
      <c r="B4729" t="s">
        <v>3655</v>
      </c>
      <c r="C4729">
        <v>8</v>
      </c>
      <c r="D4729" t="str">
        <f t="shared" si="1869"/>
        <v>Very Low</v>
      </c>
      <c r="E4729">
        <v>87</v>
      </c>
      <c r="F4729" t="str">
        <f t="shared" si="1870"/>
        <v>1h 27m</v>
      </c>
      <c r="G4729" t="str">
        <f t="shared" si="1871"/>
        <v>Featurette</v>
      </c>
      <c r="H4729">
        <v>490</v>
      </c>
      <c r="I4729" t="str">
        <f t="shared" si="1872"/>
        <v>Very Low</v>
      </c>
      <c r="J4729">
        <v>201</v>
      </c>
      <c r="K4729" t="str">
        <f t="shared" si="1873"/>
        <v>Very Low</v>
      </c>
      <c r="L4729" t="s">
        <v>1147</v>
      </c>
      <c r="M4729">
        <v>833</v>
      </c>
      <c r="N4729" t="str">
        <f t="shared" si="1874"/>
        <v>Low</v>
      </c>
      <c r="O4729">
        <f>O4728</f>
        <v>30500882</v>
      </c>
      <c r="P4729" t="str">
        <f t="shared" si="1875"/>
        <v>Average</v>
      </c>
      <c r="Q4729" t="s">
        <v>1642</v>
      </c>
      <c r="R4729" t="str">
        <f t="shared" si="1876"/>
        <v>Comedy</v>
      </c>
      <c r="S4729">
        <f t="shared" si="1877"/>
        <v>1</v>
      </c>
      <c r="T4729" t="s">
        <v>595</v>
      </c>
      <c r="U4729" t="s">
        <v>22476</v>
      </c>
      <c r="V4729">
        <v>1305</v>
      </c>
      <c r="W4729" t="str">
        <f t="shared" si="1878"/>
        <v>Very Low</v>
      </c>
      <c r="X4729">
        <v>2295</v>
      </c>
      <c r="Y4729" t="str">
        <f t="shared" si="1879"/>
        <v>Low</v>
      </c>
      <c r="Z4729" t="s">
        <v>22477</v>
      </c>
      <c r="AA4729">
        <v>6</v>
      </c>
      <c r="AB4729" t="str">
        <f t="shared" si="1880"/>
        <v>Ensemble Poster</v>
      </c>
      <c r="AC4729" t="str">
        <f>AC4728</f>
        <v>bare chested male|female full frontal nudity|hairy chest|male full frontal nudity|nude with glasses</v>
      </c>
      <c r="AD4729" t="s">
        <v>22478</v>
      </c>
      <c r="AE4729">
        <v>3</v>
      </c>
      <c r="AF4729" t="str">
        <f t="shared" si="1881"/>
        <v>Very Low</v>
      </c>
      <c r="AG4729" t="s">
        <v>9</v>
      </c>
      <c r="AH4729" t="s">
        <v>10</v>
      </c>
      <c r="AI4729" t="s">
        <v>556</v>
      </c>
      <c r="AJ4729" t="str">
        <f t="shared" si="1883"/>
        <v>Adult</v>
      </c>
      <c r="AK4729">
        <f>AK4728</f>
        <v>500000</v>
      </c>
      <c r="AL4729" t="str">
        <f t="shared" si="1884"/>
        <v>Low Budget</v>
      </c>
      <c r="AM4729">
        <v>2011</v>
      </c>
      <c r="AN4729">
        <f t="shared" si="1885"/>
        <v>14</v>
      </c>
      <c r="AO4729" t="str">
        <f t="shared" si="1886"/>
        <v>Modern Classic</v>
      </c>
      <c r="AP4729">
        <v>523</v>
      </c>
      <c r="AQ4729" t="str">
        <f t="shared" si="1887"/>
        <v>Very Low</v>
      </c>
      <c r="AR4729">
        <v>5.4</v>
      </c>
      <c r="AS4729" t="str">
        <f t="shared" si="1888"/>
        <v>Below Average</v>
      </c>
      <c r="AT4729">
        <f>AT4728</f>
        <v>1.85</v>
      </c>
      <c r="AU4729" t="str">
        <f t="shared" si="1889"/>
        <v>HDTV / Widescreen</v>
      </c>
      <c r="AV4729">
        <v>244</v>
      </c>
      <c r="AW4729" t="str">
        <f t="shared" si="1890"/>
        <v>Very Low</v>
      </c>
    </row>
    <row r="4730" spans="1:49" x14ac:dyDescent="0.3">
      <c r="A4730" t="s">
        <v>0</v>
      </c>
      <c r="B4730" t="s">
        <v>22479</v>
      </c>
      <c r="C4730">
        <v>95</v>
      </c>
      <c r="D4730" t="str">
        <f t="shared" si="1869"/>
        <v>Low</v>
      </c>
      <c r="E4730">
        <v>97</v>
      </c>
      <c r="F4730" t="str">
        <f t="shared" si="1870"/>
        <v>1h 37m</v>
      </c>
      <c r="G4730" t="str">
        <f t="shared" si="1871"/>
        <v>Standard Movie</v>
      </c>
      <c r="H4730">
        <v>8</v>
      </c>
      <c r="I4730" t="str">
        <f t="shared" si="1872"/>
        <v>Very Low</v>
      </c>
      <c r="J4730">
        <v>22</v>
      </c>
      <c r="K4730" t="str">
        <f t="shared" si="1873"/>
        <v>Very Low</v>
      </c>
      <c r="L4730" t="s">
        <v>22480</v>
      </c>
      <c r="M4730">
        <v>423</v>
      </c>
      <c r="N4730" t="str">
        <f t="shared" si="1874"/>
        <v>Low</v>
      </c>
      <c r="O4730">
        <v>17000000</v>
      </c>
      <c r="P4730" t="str">
        <f t="shared" si="1875"/>
        <v>Average</v>
      </c>
      <c r="Q4730" t="s">
        <v>10193</v>
      </c>
      <c r="R4730" t="str">
        <f t="shared" si="1876"/>
        <v>Horror</v>
      </c>
      <c r="S4730">
        <f t="shared" si="1877"/>
        <v>2</v>
      </c>
      <c r="T4730" t="s">
        <v>17812</v>
      </c>
      <c r="U4730" t="s">
        <v>22481</v>
      </c>
      <c r="V4730">
        <v>3274</v>
      </c>
      <c r="W4730" t="str">
        <f t="shared" si="1878"/>
        <v>Very Low</v>
      </c>
      <c r="X4730">
        <v>516</v>
      </c>
      <c r="Y4730" t="str">
        <f t="shared" si="1879"/>
        <v>Very Low</v>
      </c>
      <c r="Z4730" t="s">
        <v>22482</v>
      </c>
      <c r="AA4730">
        <v>0</v>
      </c>
      <c r="AB4730" t="str">
        <f t="shared" si="1880"/>
        <v>Symbolic Poster</v>
      </c>
      <c r="AC4730" t="s">
        <v>22483</v>
      </c>
      <c r="AD4730" t="s">
        <v>22484</v>
      </c>
      <c r="AE4730">
        <v>84</v>
      </c>
      <c r="AF4730" t="str">
        <f t="shared" si="1881"/>
        <v>Very Low</v>
      </c>
      <c r="AG4730" t="s">
        <v>9</v>
      </c>
      <c r="AH4730" t="s">
        <v>10</v>
      </c>
      <c r="AI4730" t="s">
        <v>66</v>
      </c>
      <c r="AJ4730" t="str">
        <f t="shared" si="1883"/>
        <v>Family</v>
      </c>
      <c r="AK4730">
        <v>500000</v>
      </c>
      <c r="AL4730" t="str">
        <f t="shared" si="1884"/>
        <v>Low Budget</v>
      </c>
      <c r="AM4730">
        <v>1977</v>
      </c>
      <c r="AN4730">
        <f t="shared" si="1885"/>
        <v>48</v>
      </c>
      <c r="AO4730" t="str">
        <f t="shared" si="1886"/>
        <v>Old Classic</v>
      </c>
      <c r="AP4730">
        <v>23</v>
      </c>
      <c r="AQ4730" t="str">
        <f t="shared" si="1887"/>
        <v>Very Low</v>
      </c>
      <c r="AR4730">
        <v>5.9</v>
      </c>
      <c r="AS4730" t="str">
        <f t="shared" si="1888"/>
        <v>Below Average</v>
      </c>
      <c r="AT4730">
        <v>1.85</v>
      </c>
      <c r="AU4730" t="str">
        <f t="shared" si="1889"/>
        <v>HDTV / Widescreen</v>
      </c>
      <c r="AV4730">
        <v>0</v>
      </c>
      <c r="AW4730" t="str">
        <f t="shared" si="1890"/>
        <v>Very Low</v>
      </c>
    </row>
    <row r="4731" spans="1:49" x14ac:dyDescent="0.3">
      <c r="A4731" t="s">
        <v>0</v>
      </c>
      <c r="B4731" t="s">
        <v>22485</v>
      </c>
      <c r="C4731">
        <v>84</v>
      </c>
      <c r="D4731" t="str">
        <f t="shared" si="1869"/>
        <v>Low</v>
      </c>
      <c r="E4731">
        <v>105</v>
      </c>
      <c r="F4731" t="str">
        <f t="shared" si="1870"/>
        <v>1h 45m</v>
      </c>
      <c r="G4731" t="str">
        <f t="shared" si="1871"/>
        <v>Standard Movie</v>
      </c>
      <c r="H4731">
        <v>2</v>
      </c>
      <c r="I4731" t="str">
        <f t="shared" si="1872"/>
        <v>Very Low</v>
      </c>
      <c r="J4731">
        <v>0</v>
      </c>
      <c r="K4731" t="str">
        <f t="shared" si="1873"/>
        <v>Very Low</v>
      </c>
      <c r="L4731" t="s">
        <v>22486</v>
      </c>
      <c r="M4731">
        <v>0</v>
      </c>
      <c r="N4731" t="str">
        <f t="shared" si="1874"/>
        <v>Low</v>
      </c>
      <c r="O4731">
        <v>8044906</v>
      </c>
      <c r="P4731" t="str">
        <f t="shared" si="1875"/>
        <v>Flop</v>
      </c>
      <c r="Q4731" t="s">
        <v>22487</v>
      </c>
      <c r="R4731" t="str">
        <f t="shared" si="1876"/>
        <v>Documentary</v>
      </c>
      <c r="S4731">
        <f t="shared" si="1877"/>
        <v>3</v>
      </c>
      <c r="T4731" t="s">
        <v>22488</v>
      </c>
      <c r="U4731" t="s">
        <v>22489</v>
      </c>
      <c r="V4731">
        <v>3156</v>
      </c>
      <c r="W4731" t="str">
        <f t="shared" si="1878"/>
        <v>Very Low</v>
      </c>
      <c r="X4731">
        <v>0</v>
      </c>
      <c r="Y4731" t="str">
        <f t="shared" si="1879"/>
        <v>Very Low</v>
      </c>
      <c r="Z4731" t="s">
        <v>22490</v>
      </c>
      <c r="AA4731">
        <v>2</v>
      </c>
      <c r="AB4731" t="str">
        <f t="shared" si="1880"/>
        <v>Duo/Trio Poster</v>
      </c>
      <c r="AC4731" t="s">
        <v>22491</v>
      </c>
      <c r="AD4731" t="s">
        <v>22492</v>
      </c>
      <c r="AE4731">
        <v>65</v>
      </c>
      <c r="AF4731" t="str">
        <f t="shared" si="1881"/>
        <v>Very Low</v>
      </c>
      <c r="AG4731" t="s">
        <v>9</v>
      </c>
      <c r="AH4731" t="s">
        <v>10</v>
      </c>
      <c r="AI4731" t="s">
        <v>66</v>
      </c>
      <c r="AJ4731" t="str">
        <f t="shared" si="1883"/>
        <v>Family</v>
      </c>
      <c r="AK4731">
        <f>AK4730</f>
        <v>500000</v>
      </c>
      <c r="AL4731" t="str">
        <f t="shared" si="1884"/>
        <v>Low Budget</v>
      </c>
      <c r="AM4731">
        <v>2005</v>
      </c>
      <c r="AN4731">
        <f t="shared" si="1885"/>
        <v>20</v>
      </c>
      <c r="AO4731" t="str">
        <f t="shared" si="1886"/>
        <v>Old Classic</v>
      </c>
      <c r="AP4731">
        <v>0</v>
      </c>
      <c r="AQ4731" t="str">
        <f t="shared" si="1887"/>
        <v>Very Low</v>
      </c>
      <c r="AR4731">
        <v>7.5</v>
      </c>
      <c r="AS4731" t="str">
        <f t="shared" si="1888"/>
        <v>Good</v>
      </c>
      <c r="AT4731">
        <v>1.85</v>
      </c>
      <c r="AU4731" t="str">
        <f t="shared" si="1889"/>
        <v>HDTV / Widescreen</v>
      </c>
      <c r="AV4731">
        <v>588</v>
      </c>
      <c r="AW4731" t="str">
        <f t="shared" si="1890"/>
        <v>Very Low</v>
      </c>
    </row>
    <row r="4732" spans="1:49" x14ac:dyDescent="0.3">
      <c r="A4732" t="s">
        <v>0</v>
      </c>
      <c r="B4732" t="s">
        <v>403</v>
      </c>
      <c r="C4732">
        <v>154</v>
      </c>
      <c r="D4732" t="str">
        <f t="shared" si="1869"/>
        <v>Low</v>
      </c>
      <c r="E4732">
        <v>89</v>
      </c>
      <c r="F4732" t="str">
        <f t="shared" si="1870"/>
        <v>1h 29m</v>
      </c>
      <c r="G4732" t="str">
        <f t="shared" si="1871"/>
        <v>Featurette</v>
      </c>
      <c r="H4732">
        <v>310</v>
      </c>
      <c r="I4732" t="str">
        <f t="shared" si="1872"/>
        <v>Very Low</v>
      </c>
      <c r="J4732">
        <v>587</v>
      </c>
      <c r="K4732" t="str">
        <f t="shared" si="1873"/>
        <v>Very Low</v>
      </c>
      <c r="L4732" t="s">
        <v>595</v>
      </c>
      <c r="M4732">
        <v>22000</v>
      </c>
      <c r="N4732" t="str">
        <f t="shared" si="1874"/>
        <v>Medium</v>
      </c>
      <c r="O4732">
        <v>5739376</v>
      </c>
      <c r="P4732" t="str">
        <f t="shared" si="1875"/>
        <v>Flop</v>
      </c>
      <c r="Q4732" t="s">
        <v>2498</v>
      </c>
      <c r="R4732" t="str">
        <f t="shared" si="1876"/>
        <v>Comedy</v>
      </c>
      <c r="S4732">
        <f t="shared" si="1877"/>
        <v>2</v>
      </c>
      <c r="T4732" t="s">
        <v>120</v>
      </c>
      <c r="U4732" t="s">
        <v>22493</v>
      </c>
      <c r="V4732">
        <v>58260</v>
      </c>
      <c r="W4732" t="str">
        <f t="shared" si="1878"/>
        <v>Medium</v>
      </c>
      <c r="X4732">
        <v>24419</v>
      </c>
      <c r="Y4732" t="str">
        <f t="shared" si="1879"/>
        <v>Medium</v>
      </c>
      <c r="Z4732" t="s">
        <v>9261</v>
      </c>
      <c r="AA4732">
        <v>0</v>
      </c>
      <c r="AB4732" t="str">
        <f t="shared" si="1880"/>
        <v>Symbolic Poster</v>
      </c>
      <c r="AC4732" t="s">
        <v>22494</v>
      </c>
      <c r="AD4732" t="s">
        <v>22495</v>
      </c>
      <c r="AE4732">
        <v>286</v>
      </c>
      <c r="AF4732" t="str">
        <f t="shared" si="1881"/>
        <v>Very Low</v>
      </c>
      <c r="AG4732" t="s">
        <v>9</v>
      </c>
      <c r="AH4732" t="s">
        <v>10</v>
      </c>
      <c r="AI4732" t="s">
        <v>556</v>
      </c>
      <c r="AJ4732" t="str">
        <f t="shared" si="1883"/>
        <v>Adult</v>
      </c>
      <c r="AK4732">
        <v>500000</v>
      </c>
      <c r="AL4732" t="str">
        <f t="shared" si="1884"/>
        <v>Low Budget</v>
      </c>
      <c r="AM4732">
        <v>2003</v>
      </c>
      <c r="AN4732">
        <f t="shared" si="1885"/>
        <v>22</v>
      </c>
      <c r="AO4732" t="str">
        <f t="shared" si="1886"/>
        <v>Old Classic</v>
      </c>
      <c r="AP4732">
        <v>833</v>
      </c>
      <c r="AQ4732" t="str">
        <f t="shared" si="1887"/>
        <v>Very Low</v>
      </c>
      <c r="AR4732">
        <v>7.7</v>
      </c>
      <c r="AS4732" t="str">
        <f t="shared" si="1888"/>
        <v>Good</v>
      </c>
      <c r="AT4732">
        <v>1.85</v>
      </c>
      <c r="AU4732" t="str">
        <f t="shared" si="1889"/>
        <v>HDTV / Widescreen</v>
      </c>
      <c r="AV4732">
        <v>0</v>
      </c>
      <c r="AW4732" t="str">
        <f t="shared" si="1890"/>
        <v>Very Low</v>
      </c>
    </row>
    <row r="4733" spans="1:49" x14ac:dyDescent="0.3">
      <c r="A4733" t="s">
        <v>0</v>
      </c>
      <c r="B4733" t="s">
        <v>22496</v>
      </c>
      <c r="C4733">
        <v>20</v>
      </c>
      <c r="D4733" t="str">
        <f t="shared" si="1869"/>
        <v>Very Low</v>
      </c>
      <c r="E4733">
        <v>120</v>
      </c>
      <c r="F4733" t="str">
        <f t="shared" si="1870"/>
        <v>2h 0m</v>
      </c>
      <c r="G4733" t="str">
        <f t="shared" si="1871"/>
        <v>Standard Movie</v>
      </c>
      <c r="H4733">
        <v>3</v>
      </c>
      <c r="I4733" t="str">
        <f t="shared" si="1872"/>
        <v>Very Low</v>
      </c>
      <c r="J4733">
        <v>234</v>
      </c>
      <c r="K4733" t="str">
        <f t="shared" si="1873"/>
        <v>Very Low</v>
      </c>
      <c r="L4733" t="s">
        <v>16039</v>
      </c>
      <c r="M4733">
        <v>984</v>
      </c>
      <c r="N4733" t="str">
        <f t="shared" si="1874"/>
        <v>Low</v>
      </c>
      <c r="O4733">
        <v>3773863</v>
      </c>
      <c r="P4733" t="str">
        <f t="shared" si="1875"/>
        <v>Flop</v>
      </c>
      <c r="Q4733" t="s">
        <v>3380</v>
      </c>
      <c r="R4733" t="str">
        <f t="shared" si="1876"/>
        <v>Drama</v>
      </c>
      <c r="S4733">
        <f t="shared" si="1877"/>
        <v>1</v>
      </c>
      <c r="T4733" t="s">
        <v>17698</v>
      </c>
      <c r="U4733" t="s">
        <v>22497</v>
      </c>
      <c r="V4733">
        <v>4583</v>
      </c>
      <c r="W4733" t="str">
        <f t="shared" si="1878"/>
        <v>Very Low</v>
      </c>
      <c r="X4733">
        <v>2563</v>
      </c>
      <c r="Y4733" t="str">
        <f t="shared" si="1879"/>
        <v>Low</v>
      </c>
      <c r="Z4733" t="s">
        <v>22094</v>
      </c>
      <c r="AA4733">
        <v>1</v>
      </c>
      <c r="AB4733" t="str">
        <f t="shared" si="1880"/>
        <v>Solo Star Poster</v>
      </c>
      <c r="AC4733" t="s">
        <v>22498</v>
      </c>
      <c r="AD4733" t="s">
        <v>22499</v>
      </c>
      <c r="AE4733">
        <v>55</v>
      </c>
      <c r="AF4733" t="str">
        <f t="shared" si="1881"/>
        <v>Very Low</v>
      </c>
      <c r="AG4733" t="s">
        <v>9</v>
      </c>
      <c r="AH4733" t="s">
        <v>10</v>
      </c>
      <c r="AI4733" t="s">
        <v>11</v>
      </c>
      <c r="AJ4733" t="str">
        <f t="shared" si="1883"/>
        <v>Teen</v>
      </c>
      <c r="AK4733">
        <v>1000000</v>
      </c>
      <c r="AL4733" t="str">
        <f t="shared" si="1884"/>
        <v>Low Budget</v>
      </c>
      <c r="AM4733">
        <v>2009</v>
      </c>
      <c r="AN4733">
        <f t="shared" si="1885"/>
        <v>16</v>
      </c>
      <c r="AO4733" t="str">
        <f t="shared" si="1886"/>
        <v>Old Classic</v>
      </c>
      <c r="AP4733">
        <v>801</v>
      </c>
      <c r="AQ4733" t="str">
        <f t="shared" si="1887"/>
        <v>Very Low</v>
      </c>
      <c r="AR4733">
        <v>7.1</v>
      </c>
      <c r="AS4733" t="str">
        <f t="shared" si="1888"/>
        <v>Good</v>
      </c>
      <c r="AT4733">
        <v>2.35</v>
      </c>
      <c r="AU4733" t="str">
        <f t="shared" si="1889"/>
        <v>Cinematic Widescreen</v>
      </c>
      <c r="AV4733">
        <v>0</v>
      </c>
      <c r="AW4733" t="str">
        <f t="shared" si="1890"/>
        <v>Very Low</v>
      </c>
    </row>
    <row r="4734" spans="1:49" x14ac:dyDescent="0.3">
      <c r="A4734" t="s">
        <v>0</v>
      </c>
      <c r="B4734" t="s">
        <v>22500</v>
      </c>
      <c r="C4734">
        <v>88</v>
      </c>
      <c r="D4734" t="str">
        <f t="shared" si="1869"/>
        <v>Low</v>
      </c>
      <c r="E4734">
        <v>94</v>
      </c>
      <c r="F4734" t="str">
        <f t="shared" si="1870"/>
        <v>1h 34m</v>
      </c>
      <c r="G4734" t="str">
        <f t="shared" si="1871"/>
        <v>Standard Movie</v>
      </c>
      <c r="H4734">
        <v>3</v>
      </c>
      <c r="I4734" t="str">
        <f t="shared" si="1872"/>
        <v>Very Low</v>
      </c>
      <c r="J4734">
        <v>2</v>
      </c>
      <c r="K4734" t="str">
        <f t="shared" si="1873"/>
        <v>Very Low</v>
      </c>
      <c r="L4734" t="s">
        <v>15609</v>
      </c>
      <c r="M4734">
        <v>196</v>
      </c>
      <c r="N4734" t="str">
        <f t="shared" si="1874"/>
        <v>Low</v>
      </c>
      <c r="O4734">
        <v>3117666</v>
      </c>
      <c r="P4734" t="str">
        <f t="shared" si="1875"/>
        <v>Flop</v>
      </c>
      <c r="Q4734" t="s">
        <v>39</v>
      </c>
      <c r="R4734" t="str">
        <f t="shared" si="1876"/>
        <v>Documentary</v>
      </c>
      <c r="S4734">
        <f t="shared" si="1877"/>
        <v>1</v>
      </c>
      <c r="T4734" t="s">
        <v>22501</v>
      </c>
      <c r="U4734" t="s">
        <v>22502</v>
      </c>
      <c r="V4734">
        <v>3394</v>
      </c>
      <c r="W4734" t="str">
        <f t="shared" si="1878"/>
        <v>Very Low</v>
      </c>
      <c r="X4734">
        <v>382</v>
      </c>
      <c r="Y4734" t="str">
        <f t="shared" si="1879"/>
        <v>Very Low</v>
      </c>
      <c r="Z4734" t="s">
        <v>22503</v>
      </c>
      <c r="AA4734">
        <v>0</v>
      </c>
      <c r="AB4734" t="str">
        <f t="shared" si="1880"/>
        <v>Symbolic Poster</v>
      </c>
      <c r="AC4734" t="s">
        <v>22504</v>
      </c>
      <c r="AD4734" t="s">
        <v>22505</v>
      </c>
      <c r="AE4734">
        <v>43</v>
      </c>
      <c r="AF4734" t="str">
        <f t="shared" si="1881"/>
        <v>Very Low</v>
      </c>
      <c r="AG4734" t="s">
        <v>9</v>
      </c>
      <c r="AH4734" t="s">
        <v>10</v>
      </c>
      <c r="AI4734" t="s">
        <v>66</v>
      </c>
      <c r="AJ4734" t="str">
        <f t="shared" si="1883"/>
        <v>Family</v>
      </c>
      <c r="AK4734">
        <f>AK4733</f>
        <v>1000000</v>
      </c>
      <c r="AL4734" t="str">
        <f t="shared" si="1884"/>
        <v>Low Budget</v>
      </c>
      <c r="AM4734">
        <v>2006</v>
      </c>
      <c r="AN4734">
        <f t="shared" si="1885"/>
        <v>19</v>
      </c>
      <c r="AO4734" t="str">
        <f t="shared" si="1886"/>
        <v>Old Classic</v>
      </c>
      <c r="AP4734">
        <v>184</v>
      </c>
      <c r="AQ4734" t="str">
        <f t="shared" si="1887"/>
        <v>Very Low</v>
      </c>
      <c r="AR4734">
        <v>7.4</v>
      </c>
      <c r="AS4734" t="str">
        <f t="shared" si="1888"/>
        <v>Good</v>
      </c>
      <c r="AT4734">
        <v>1.66</v>
      </c>
      <c r="AU4734" t="str">
        <f t="shared" si="1889"/>
        <v/>
      </c>
      <c r="AV4734">
        <v>694</v>
      </c>
      <c r="AW4734" t="str">
        <f t="shared" si="1890"/>
        <v>Very Low</v>
      </c>
    </row>
    <row r="4735" spans="1:49" x14ac:dyDescent="0.3">
      <c r="A4735" t="s">
        <v>0</v>
      </c>
      <c r="B4735" t="s">
        <v>22506</v>
      </c>
      <c r="C4735">
        <v>70</v>
      </c>
      <c r="D4735" t="str">
        <f t="shared" si="1869"/>
        <v>Low</v>
      </c>
      <c r="E4735">
        <v>108</v>
      </c>
      <c r="F4735" t="str">
        <f t="shared" si="1870"/>
        <v>1h 48m</v>
      </c>
      <c r="G4735" t="str">
        <f t="shared" si="1871"/>
        <v>Standard Movie</v>
      </c>
      <c r="H4735">
        <v>6</v>
      </c>
      <c r="I4735" t="str">
        <f t="shared" si="1872"/>
        <v>Very Low</v>
      </c>
      <c r="J4735">
        <v>43</v>
      </c>
      <c r="K4735" t="str">
        <f t="shared" si="1873"/>
        <v>Very Low</v>
      </c>
      <c r="L4735" t="s">
        <v>22507</v>
      </c>
      <c r="M4735">
        <v>54</v>
      </c>
      <c r="N4735" t="str">
        <f t="shared" si="1874"/>
        <v>Low</v>
      </c>
      <c r="O4735">
        <v>2047570</v>
      </c>
      <c r="P4735" t="str">
        <f t="shared" si="1875"/>
        <v>Flop</v>
      </c>
      <c r="Q4735" t="s">
        <v>22508</v>
      </c>
      <c r="R4735" t="str">
        <f t="shared" si="1876"/>
        <v>Biography</v>
      </c>
      <c r="S4735">
        <f t="shared" si="1877"/>
        <v>3</v>
      </c>
      <c r="T4735" t="s">
        <v>22509</v>
      </c>
      <c r="U4735" t="s">
        <v>22510</v>
      </c>
      <c r="V4735">
        <v>6790</v>
      </c>
      <c r="W4735" t="str">
        <f t="shared" si="1878"/>
        <v>Very Low</v>
      </c>
      <c r="X4735">
        <v>194</v>
      </c>
      <c r="Y4735" t="str">
        <f t="shared" si="1879"/>
        <v>Very Low</v>
      </c>
      <c r="Z4735" t="s">
        <v>22511</v>
      </c>
      <c r="AA4735">
        <v>3</v>
      </c>
      <c r="AB4735" t="str">
        <f t="shared" si="1880"/>
        <v>Duo/Trio Poster</v>
      </c>
      <c r="AC4735" t="s">
        <v>22512</v>
      </c>
      <c r="AD4735" t="s">
        <v>22513</v>
      </c>
      <c r="AE4735">
        <v>80</v>
      </c>
      <c r="AF4735" t="str">
        <f t="shared" si="1881"/>
        <v>Very Low</v>
      </c>
      <c r="AG4735" t="s">
        <v>9</v>
      </c>
      <c r="AH4735" t="s">
        <v>10</v>
      </c>
      <c r="AI4735" t="s">
        <v>556</v>
      </c>
      <c r="AJ4735" t="str">
        <f t="shared" si="1883"/>
        <v>Adult</v>
      </c>
      <c r="AK4735">
        <v>500000</v>
      </c>
      <c r="AL4735" t="str">
        <f t="shared" si="1884"/>
        <v>Low Budget</v>
      </c>
      <c r="AM4735">
        <v>1999</v>
      </c>
      <c r="AN4735">
        <f t="shared" si="1885"/>
        <v>26</v>
      </c>
      <c r="AO4735" t="str">
        <f t="shared" si="1886"/>
        <v>Old Classic</v>
      </c>
      <c r="AP4735">
        <v>44</v>
      </c>
      <c r="AQ4735" t="str">
        <f t="shared" si="1887"/>
        <v>Very Low</v>
      </c>
      <c r="AR4735">
        <v>7.6</v>
      </c>
      <c r="AS4735" t="str">
        <f t="shared" si="1888"/>
        <v>Good</v>
      </c>
      <c r="AT4735">
        <v>1.85</v>
      </c>
      <c r="AU4735" t="str">
        <f t="shared" si="1889"/>
        <v>HDTV / Widescreen</v>
      </c>
      <c r="AV4735">
        <v>491</v>
      </c>
      <c r="AW4735" t="str">
        <f t="shared" si="1890"/>
        <v>Very Low</v>
      </c>
    </row>
    <row r="4736" spans="1:49" x14ac:dyDescent="0.3">
      <c r="A4736" t="s">
        <v>0</v>
      </c>
      <c r="B4736" t="s">
        <v>22514</v>
      </c>
      <c r="C4736">
        <v>5</v>
      </c>
      <c r="D4736" t="str">
        <f t="shared" si="1869"/>
        <v>Very Low</v>
      </c>
      <c r="E4736">
        <v>102</v>
      </c>
      <c r="F4736" t="str">
        <f t="shared" si="1870"/>
        <v>1h 42m</v>
      </c>
      <c r="G4736" t="str">
        <f t="shared" si="1871"/>
        <v>Standard Movie</v>
      </c>
      <c r="H4736">
        <v>0</v>
      </c>
      <c r="I4736" t="str">
        <f t="shared" si="1872"/>
        <v>Very Low</v>
      </c>
      <c r="J4736">
        <v>15</v>
      </c>
      <c r="K4736" t="str">
        <f t="shared" si="1873"/>
        <v>Very Low</v>
      </c>
      <c r="L4736" t="s">
        <v>22515</v>
      </c>
      <c r="M4736">
        <v>69</v>
      </c>
      <c r="N4736" t="str">
        <f t="shared" si="1874"/>
        <v>Low</v>
      </c>
      <c r="O4736">
        <v>1250798</v>
      </c>
      <c r="P4736" t="str">
        <f t="shared" si="1875"/>
        <v>Flop</v>
      </c>
      <c r="Q4736" t="s">
        <v>1386</v>
      </c>
      <c r="R4736" t="str">
        <f t="shared" si="1876"/>
        <v>Comedy</v>
      </c>
      <c r="S4736">
        <f t="shared" si="1877"/>
        <v>3</v>
      </c>
      <c r="T4736" t="s">
        <v>20275</v>
      </c>
      <c r="U4736" t="s">
        <v>22516</v>
      </c>
      <c r="V4736">
        <v>1099</v>
      </c>
      <c r="W4736" t="str">
        <f t="shared" si="1878"/>
        <v>Very Low</v>
      </c>
      <c r="X4736">
        <v>161</v>
      </c>
      <c r="Y4736" t="str">
        <f t="shared" si="1879"/>
        <v>Very Low</v>
      </c>
      <c r="Z4736" t="s">
        <v>22517</v>
      </c>
      <c r="AA4736">
        <v>0</v>
      </c>
      <c r="AB4736" t="str">
        <f t="shared" si="1880"/>
        <v>Symbolic Poster</v>
      </c>
      <c r="AC4736" t="s">
        <v>22518</v>
      </c>
      <c r="AD4736" t="s">
        <v>22519</v>
      </c>
      <c r="AE4736">
        <v>53</v>
      </c>
      <c r="AF4736" t="str">
        <f t="shared" si="1881"/>
        <v>Very Low</v>
      </c>
      <c r="AG4736" t="s">
        <v>9</v>
      </c>
      <c r="AH4736" t="s">
        <v>10</v>
      </c>
      <c r="AI4736" t="s">
        <v>66</v>
      </c>
      <c r="AJ4736" t="str">
        <f t="shared" si="1883"/>
        <v>Family</v>
      </c>
      <c r="AK4736">
        <v>500000</v>
      </c>
      <c r="AL4736" t="str">
        <f t="shared" si="1884"/>
        <v>Low Budget</v>
      </c>
      <c r="AM4736">
        <v>2002</v>
      </c>
      <c r="AN4736">
        <f t="shared" si="1885"/>
        <v>23</v>
      </c>
      <c r="AO4736" t="str">
        <f t="shared" si="1886"/>
        <v>Old Classic</v>
      </c>
      <c r="AP4736">
        <v>24</v>
      </c>
      <c r="AQ4736" t="str">
        <f t="shared" si="1887"/>
        <v>Very Low</v>
      </c>
      <c r="AR4736">
        <v>6.4</v>
      </c>
      <c r="AS4736" t="str">
        <f t="shared" si="1888"/>
        <v>Average</v>
      </c>
      <c r="AT4736">
        <f>AT4735</f>
        <v>1.85</v>
      </c>
      <c r="AU4736" t="str">
        <f t="shared" si="1889"/>
        <v>HDTV / Widescreen</v>
      </c>
      <c r="AV4736">
        <v>43</v>
      </c>
      <c r="AW4736" t="str">
        <f t="shared" si="1890"/>
        <v>Very Low</v>
      </c>
    </row>
    <row r="4737" spans="1:49" x14ac:dyDescent="0.3">
      <c r="A4737" t="s">
        <v>0</v>
      </c>
      <c r="B4737" t="s">
        <v>22520</v>
      </c>
      <c r="C4737">
        <v>105</v>
      </c>
      <c r="D4737" t="str">
        <f t="shared" si="1869"/>
        <v>Low</v>
      </c>
      <c r="E4737">
        <v>83</v>
      </c>
      <c r="F4737" t="str">
        <f t="shared" si="1870"/>
        <v>1h 23m</v>
      </c>
      <c r="G4737" t="str">
        <f t="shared" si="1871"/>
        <v>Featurette</v>
      </c>
      <c r="H4737">
        <v>6</v>
      </c>
      <c r="I4737" t="str">
        <f t="shared" si="1872"/>
        <v>Very Low</v>
      </c>
      <c r="J4737">
        <v>0</v>
      </c>
      <c r="K4737" t="str">
        <f t="shared" si="1873"/>
        <v>Very Low</v>
      </c>
      <c r="L4737" t="s">
        <v>22521</v>
      </c>
      <c r="M4737">
        <v>30</v>
      </c>
      <c r="N4737" t="str">
        <f t="shared" si="1874"/>
        <v>Low</v>
      </c>
      <c r="O4737">
        <v>1127331</v>
      </c>
      <c r="P4737" t="str">
        <f t="shared" si="1875"/>
        <v>Flop</v>
      </c>
      <c r="Q4737" t="s">
        <v>3380</v>
      </c>
      <c r="R4737" t="str">
        <f t="shared" si="1876"/>
        <v>Drama</v>
      </c>
      <c r="S4737">
        <f t="shared" si="1877"/>
        <v>1</v>
      </c>
      <c r="T4737" t="s">
        <v>22522</v>
      </c>
      <c r="U4737" t="s">
        <v>22523</v>
      </c>
      <c r="V4737">
        <v>7559</v>
      </c>
      <c r="W4737" t="str">
        <f t="shared" si="1878"/>
        <v>Very Low</v>
      </c>
      <c r="X4737">
        <v>30</v>
      </c>
      <c r="Y4737" t="str">
        <f t="shared" si="1879"/>
        <v>Very Low</v>
      </c>
      <c r="Z4737" t="s">
        <v>22524</v>
      </c>
      <c r="AA4737">
        <v>1</v>
      </c>
      <c r="AB4737" t="str">
        <f t="shared" si="1880"/>
        <v>Solo Star Poster</v>
      </c>
      <c r="AC4737" t="s">
        <v>22525</v>
      </c>
      <c r="AD4737" t="s">
        <v>22526</v>
      </c>
      <c r="AE4737">
        <v>77</v>
      </c>
      <c r="AF4737" t="str">
        <f t="shared" si="1881"/>
        <v>Very Low</v>
      </c>
      <c r="AG4737" t="s">
        <v>11088</v>
      </c>
      <c r="AH4737" t="s">
        <v>22527</v>
      </c>
      <c r="AI4737" t="s">
        <v>11</v>
      </c>
      <c r="AJ4737" t="str">
        <f t="shared" si="1883"/>
        <v>Teen</v>
      </c>
      <c r="AK4737">
        <v>46000</v>
      </c>
      <c r="AL4737" t="str">
        <f t="shared" si="1884"/>
        <v>Low Budget</v>
      </c>
      <c r="AM4737">
        <v>2003</v>
      </c>
      <c r="AN4737">
        <f t="shared" si="1885"/>
        <v>22</v>
      </c>
      <c r="AO4737" t="str">
        <f t="shared" si="1886"/>
        <v>Old Classic</v>
      </c>
      <c r="AP4737">
        <v>0</v>
      </c>
      <c r="AQ4737" t="str">
        <f t="shared" si="1887"/>
        <v>Very Low</v>
      </c>
      <c r="AR4737">
        <v>7.4</v>
      </c>
      <c r="AS4737" t="str">
        <f t="shared" si="1888"/>
        <v>Good</v>
      </c>
      <c r="AT4737">
        <v>1.85</v>
      </c>
      <c r="AU4737" t="str">
        <f t="shared" si="1889"/>
        <v>HDTV / Widescreen</v>
      </c>
      <c r="AV4737">
        <v>0</v>
      </c>
      <c r="AW4737" t="str">
        <f t="shared" si="1890"/>
        <v>Very Low</v>
      </c>
    </row>
    <row r="4738" spans="1:49" x14ac:dyDescent="0.3">
      <c r="A4738" t="s">
        <v>0</v>
      </c>
      <c r="B4738" t="s">
        <v>22528</v>
      </c>
      <c r="C4738">
        <v>29</v>
      </c>
      <c r="D4738" t="str">
        <f t="shared" si="1869"/>
        <v>Very Low</v>
      </c>
      <c r="E4738">
        <v>93</v>
      </c>
      <c r="F4738" t="str">
        <f t="shared" si="1870"/>
        <v>1h 33m</v>
      </c>
      <c r="G4738" t="str">
        <f t="shared" si="1871"/>
        <v>Standard Movie</v>
      </c>
      <c r="H4738">
        <v>0</v>
      </c>
      <c r="I4738" t="str">
        <f t="shared" si="1872"/>
        <v>Very Low</v>
      </c>
      <c r="J4738">
        <v>59</v>
      </c>
      <c r="K4738" t="str">
        <f t="shared" si="1873"/>
        <v>Very Low</v>
      </c>
      <c r="L4738" t="s">
        <v>22529</v>
      </c>
      <c r="M4738">
        <v>399</v>
      </c>
      <c r="N4738" t="str">
        <f t="shared" si="1874"/>
        <v>Low</v>
      </c>
      <c r="O4738">
        <v>906666</v>
      </c>
      <c r="P4738" t="str">
        <f t="shared" si="1875"/>
        <v>Flop</v>
      </c>
      <c r="Q4738" t="s">
        <v>39</v>
      </c>
      <c r="R4738" t="str">
        <f t="shared" si="1876"/>
        <v>Documentary</v>
      </c>
      <c r="S4738">
        <f t="shared" si="1877"/>
        <v>1</v>
      </c>
      <c r="T4738" t="s">
        <v>12241</v>
      </c>
      <c r="U4738" t="s">
        <v>22530</v>
      </c>
      <c r="V4738">
        <v>154</v>
      </c>
      <c r="W4738" t="str">
        <f t="shared" si="1878"/>
        <v>Very Low</v>
      </c>
      <c r="X4738">
        <v>660</v>
      </c>
      <c r="Y4738" t="str">
        <f t="shared" si="1879"/>
        <v>Very Low</v>
      </c>
      <c r="Z4738" t="s">
        <v>22531</v>
      </c>
      <c r="AA4738">
        <v>1</v>
      </c>
      <c r="AB4738" t="str">
        <f t="shared" si="1880"/>
        <v>Solo Star Poster</v>
      </c>
      <c r="AC4738" t="s">
        <v>22532</v>
      </c>
      <c r="AD4738" t="s">
        <v>22533</v>
      </c>
      <c r="AE4738">
        <v>5</v>
      </c>
      <c r="AF4738" t="str">
        <f t="shared" si="1881"/>
        <v>Very Low</v>
      </c>
      <c r="AG4738" t="s">
        <v>9</v>
      </c>
      <c r="AH4738" t="s">
        <v>10</v>
      </c>
      <c r="AI4738" t="s">
        <v>5584</v>
      </c>
      <c r="AJ4738" t="str">
        <f t="shared" si="1883"/>
        <v>Other/Unknown</v>
      </c>
      <c r="AK4738">
        <v>500000</v>
      </c>
      <c r="AL4738" t="str">
        <f t="shared" si="1884"/>
        <v>Low Budget</v>
      </c>
      <c r="AM4738">
        <v>2011</v>
      </c>
      <c r="AN4738">
        <f t="shared" si="1885"/>
        <v>14</v>
      </c>
      <c r="AO4738" t="str">
        <f t="shared" si="1886"/>
        <v>Modern Classic</v>
      </c>
      <c r="AP4738">
        <v>169</v>
      </c>
      <c r="AQ4738" t="str">
        <f t="shared" si="1887"/>
        <v>Very Low</v>
      </c>
      <c r="AR4738">
        <v>6.8</v>
      </c>
      <c r="AS4738" t="str">
        <f t="shared" si="1888"/>
        <v>Average</v>
      </c>
      <c r="AT4738">
        <v>16</v>
      </c>
      <c r="AU4738" t="str">
        <f t="shared" si="1889"/>
        <v>Ultra Widescreen</v>
      </c>
      <c r="AV4738">
        <v>287</v>
      </c>
      <c r="AW4738" t="str">
        <f t="shared" si="1890"/>
        <v>Very Low</v>
      </c>
    </row>
    <row r="4739" spans="1:49" x14ac:dyDescent="0.3">
      <c r="A4739" t="s">
        <v>0</v>
      </c>
      <c r="B4739" t="s">
        <v>22534</v>
      </c>
      <c r="C4739">
        <v>46</v>
      </c>
      <c r="D4739" t="str">
        <f t="shared" ref="D4739:D4802" si="1908">IF(C4739&lt;=50,"Very Low",
IF(C4739&lt;=200,"Low",
IF(C4739&lt;=500,"Medium",
IF(C4739&lt;=1000,"High","Very High"))))</f>
        <v>Very Low</v>
      </c>
      <c r="E4739">
        <v>86</v>
      </c>
      <c r="F4739" t="str">
        <f t="shared" ref="F4739:F4802" si="1909">INT(E4739/60) &amp; "h " &amp; MOD(E4739,60) &amp; "m"</f>
        <v>1h 26m</v>
      </c>
      <c r="G4739" t="str">
        <f t="shared" ref="G4739:G4802" si="1910">IF(E4739&lt;60,"Short Film",IF(E4739&lt;90,"Featurette",IF(E4739&lt;=120,"Standard Movie",IF(E4739&lt;=180,"Long Movie","Epic"))))</f>
        <v>Featurette</v>
      </c>
      <c r="H4739">
        <v>7</v>
      </c>
      <c r="I4739" t="str">
        <f t="shared" ref="I4739:I4802" si="1911">IF(H4739&lt;=1000,"Very Low",IF(H4739&lt;=10000,"Low",IF(H4739&lt;=50000,"Medium",IF(H4739&lt;=200000,"High","Very High"))))</f>
        <v>Very Low</v>
      </c>
      <c r="J4739">
        <v>17</v>
      </c>
      <c r="K4739" t="str">
        <f t="shared" ref="K4739:K4802" si="1912">IF(J4739&lt;=1000,"Very Low",IF(J4739&lt;=10000,"Low",IF(J4739&lt;=50000,"Medium",IF(J4739&lt;=200000,"High","Very High"))))</f>
        <v>Very Low</v>
      </c>
      <c r="L4739" t="s">
        <v>22535</v>
      </c>
      <c r="M4739">
        <v>328</v>
      </c>
      <c r="N4739" t="str">
        <f t="shared" ref="N4739:N4802" si="1913">IF(A4739&lt;=1000,"Very Low",
IF(M4739&lt;=10000,"Low",IF(M4739&lt;=50000,"Medium",IF(M4739&lt;=200000,"High","Very High"))))</f>
        <v>Low</v>
      </c>
      <c r="O4739">
        <v>1114943</v>
      </c>
      <c r="P4739" t="str">
        <f t="shared" ref="P4739:P4802" si="1914">IF(AND(O4739&gt;=500000000),"Blockbuster",
IF(AND(O4739&gt;=200000000,O4739&lt;=499999999),"Superhit",
IF(AND(O4739&gt;=50000000,O4739&lt;=199999999),"Hit",
IF(AND(O4739&gt;=10000000,O4739&lt;=49999999),"Average",
IF(AND(O4739&lt;=10000000),"Flop","")))))</f>
        <v>Flop</v>
      </c>
      <c r="Q4739" t="s">
        <v>6170</v>
      </c>
      <c r="R4739" t="str">
        <f t="shared" ref="R4739:R4802" si="1915">LEFT(Q4739, FIND("|",Q4739&amp;"|")-1)</f>
        <v>Drama</v>
      </c>
      <c r="S4739">
        <f t="shared" ref="S4739:S4802" si="1916">LEN(Q4739)-LEN(SUBSTITUTE(Q4739,"|",""))+1</f>
        <v>2</v>
      </c>
      <c r="T4739" t="s">
        <v>12867</v>
      </c>
      <c r="U4739" t="s">
        <v>22536</v>
      </c>
      <c r="V4739">
        <v>3562</v>
      </c>
      <c r="W4739" t="str">
        <f t="shared" ref="W4739:W4802" si="1917">IF(V4739&lt;=10000,"Very Low",IF(V4739&lt;=50000,"Low",IF(V4739&lt;=200000,"Medium",IF(V4739&lt;=500000,"High","Very High"))))</f>
        <v>Very Low</v>
      </c>
      <c r="X4739">
        <v>407</v>
      </c>
      <c r="Y4739" t="str">
        <f t="shared" ref="Y4739:Y4802" si="1918">IF(X4739&lt;=1000,"Very Low",IF(X4739&lt;=10000,"Low",IF(X4739&lt;=50000,"Medium",IF(X4739&lt;=200000,"High","Very High"))))</f>
        <v>Very Low</v>
      </c>
      <c r="Z4739" t="s">
        <v>22537</v>
      </c>
      <c r="AA4739">
        <v>0</v>
      </c>
      <c r="AB4739" t="str">
        <f t="shared" ref="AB4739:AB4802" si="1919">IF(AA4739=0,"Symbolic Poster",IF(AA4739=1,"Solo Star Poster",IF(AA4739&lt;=3,"Duo/Trio Poster","Ensemble Poster")))</f>
        <v>Symbolic Poster</v>
      </c>
      <c r="AC4739" t="s">
        <v>22538</v>
      </c>
      <c r="AD4739" t="s">
        <v>22539</v>
      </c>
      <c r="AE4739">
        <v>74</v>
      </c>
      <c r="AF4739" t="str">
        <f t="shared" ref="AF4739:AF4802" si="1920">IF(AE4739&lt;=500,"Very Low",IF(AE4739&lt;=2000,"Low",IF(AE4739&lt;=5000,"Medium",IF(AE4739&lt;=15000,"High","Very High"))))</f>
        <v>Very Low</v>
      </c>
      <c r="AG4739" t="s">
        <v>9</v>
      </c>
      <c r="AH4739" t="s">
        <v>10</v>
      </c>
      <c r="AI4739" t="s">
        <v>556</v>
      </c>
      <c r="AJ4739" t="str">
        <f t="shared" ref="AJ4739:AJ4802" si="1921">IF(OR(AI4739="G",AI4739="PG",AI4739="U",AI4739="TV-Y",AI4739="TV-G"),"Family",IF(OR(AI4739="PG-13",AI4739="UA",AI4739="TV-14"),"Teen",IF(OR(AI4739="R",AI4739="NC-17",AI4739="A",AI4739="TV-MA"),"Adult",IF(AI4739="Not Rated","No Rating","Other/Unknown"))))</f>
        <v>Adult</v>
      </c>
      <c r="AK4739">
        <v>500000</v>
      </c>
      <c r="AL4739" t="str">
        <f t="shared" ref="AL4739:AL4802" si="1922">IF(AK4739&gt;=200000000,"Very High Budget",
IF(AND(AK4739&gt;=100000000,AK4739&lt;=199999999),"High Budget",
IF(AND(AK4739&gt;=30000000,AK4739&lt;=99999999),"Medium Budget",
IF(AK4739&lt;30000000,"Low Budget",""))))</f>
        <v>Low Budget</v>
      </c>
      <c r="AM4739">
        <v>2000</v>
      </c>
      <c r="AN4739">
        <f t="shared" ref="AN4739:AN4802" si="1923">$AY$20-AM4739</f>
        <v>25</v>
      </c>
      <c r="AO4739" t="str">
        <f t="shared" ref="AO4739:AO4802" si="1924">IF(AN4739&lt;=5,"Recent",IF(AND(AN4739&gt;=6,AN4739&lt;=15),"Modern Classic",IF(AN4739&gt;15,"Old Classic","")))</f>
        <v>Old Classic</v>
      </c>
      <c r="AP4739">
        <v>27</v>
      </c>
      <c r="AQ4739" t="str">
        <f t="shared" ref="AQ4739:AQ4802" si="1925">IF(AP4739&lt;=1000,"Very Low",IF(AP4739&lt;=10000,"Low",IF(AP4739&lt;=50000,"Medium",IF(AP4739&lt;=200000,"High","Very High"))))</f>
        <v>Very Low</v>
      </c>
      <c r="AR4739">
        <v>6.5</v>
      </c>
      <c r="AS4739" t="str">
        <f t="shared" ref="AS4739:AS4802" si="1926">IF(AND(AR4739&gt;=9,AR4739&lt;=10),"Master Piece",
IF(AND(AR4739&gt;=8,AR4739&lt;9),"Excellent",
IF(AND(AR4739&gt;=7,AR4739&lt;8),"Good",
IF(AND(AR4739&gt;=6,AR4739&lt;7),"Average",
IF(AND(AR4739&gt;=5,AR4739&lt;6),"Below Average",
IF(AND(AR4739&gt;=4,AR4739&lt;5),"Poor",
IF(AND(AR4739&gt;=3,AR4739&lt;4),"Very Poor",
IF(AND(AR4739&gt;=0,AR4739&lt;3),"Terrible",""))))))))</f>
        <v>Average</v>
      </c>
      <c r="AT4739">
        <v>1.85</v>
      </c>
      <c r="AU4739" t="str">
        <f t="shared" ref="AU4739:AU4802" si="1927">IF(AND(AT4739&gt;=1.3,AT4739&lt;=1.4),"Classic",IF(AND(AT4739&gt;=1.7,AT4739&lt;=1.9),"HDTV / Widescreen",IF(AND(AT4739&gt;=2.2,AT4739&lt;=2.4),"Cinematic Widescreen",IF(AND(AT4739&gt;=1.4,AT4739&lt;=1.6),"Standard Academy",IF(AT4739&gt;=2.4,"Ultra Widescreen","")))))</f>
        <v>HDTV / Widescreen</v>
      </c>
      <c r="AV4739">
        <v>0</v>
      </c>
      <c r="AW4739" t="str">
        <f t="shared" ref="AW4739:AW4802" si="1928">IF(AV4739&lt;=1000,"Very Low",IF(AV4739&lt;=10000,"Low",IF(AV4739&lt;=50000,"Medium",IF(AV4739&lt;=200000,"High","Very High"))))</f>
        <v>Very Low</v>
      </c>
    </row>
    <row r="4740" spans="1:49" x14ac:dyDescent="0.3">
      <c r="A4740" t="s">
        <v>0</v>
      </c>
      <c r="B4740" t="s">
        <v>22514</v>
      </c>
      <c r="C4740">
        <v>3</v>
      </c>
      <c r="D4740" t="str">
        <f t="shared" si="1908"/>
        <v>Very Low</v>
      </c>
      <c r="E4740">
        <v>101</v>
      </c>
      <c r="F4740" t="str">
        <f t="shared" si="1909"/>
        <v>1h 41m</v>
      </c>
      <c r="G4740" t="str">
        <f t="shared" si="1910"/>
        <v>Standard Movie</v>
      </c>
      <c r="H4740">
        <v>0</v>
      </c>
      <c r="I4740" t="str">
        <f t="shared" si="1911"/>
        <v>Very Low</v>
      </c>
      <c r="J4740">
        <v>17</v>
      </c>
      <c r="K4740" t="str">
        <f t="shared" si="1912"/>
        <v>Very Low</v>
      </c>
      <c r="L4740" t="s">
        <v>22540</v>
      </c>
      <c r="M4740">
        <v>69</v>
      </c>
      <c r="N4740" t="str">
        <f t="shared" si="1913"/>
        <v>Low</v>
      </c>
      <c r="O4740">
        <v>1111615</v>
      </c>
      <c r="P4740" t="str">
        <f t="shared" si="1914"/>
        <v>Flop</v>
      </c>
      <c r="Q4740" t="s">
        <v>14171</v>
      </c>
      <c r="R4740" t="str">
        <f t="shared" si="1915"/>
        <v>Comedy</v>
      </c>
      <c r="S4740">
        <f t="shared" si="1916"/>
        <v>3</v>
      </c>
      <c r="T4740" t="s">
        <v>20275</v>
      </c>
      <c r="U4740" t="s">
        <v>22541</v>
      </c>
      <c r="V4740">
        <v>651</v>
      </c>
      <c r="W4740" t="str">
        <f t="shared" si="1917"/>
        <v>Very Low</v>
      </c>
      <c r="X4740">
        <v>155</v>
      </c>
      <c r="Y4740" t="str">
        <f t="shared" si="1918"/>
        <v>Very Low</v>
      </c>
      <c r="Z4740" t="s">
        <v>22542</v>
      </c>
      <c r="AA4740">
        <v>0</v>
      </c>
      <c r="AB4740" t="str">
        <f t="shared" si="1919"/>
        <v>Symbolic Poster</v>
      </c>
      <c r="AC4740" t="s">
        <v>22543</v>
      </c>
      <c r="AD4740" t="s">
        <v>22544</v>
      </c>
      <c r="AE4740">
        <v>34</v>
      </c>
      <c r="AF4740" t="str">
        <f t="shared" si="1920"/>
        <v>Very Low</v>
      </c>
      <c r="AG4740" t="s">
        <v>9</v>
      </c>
      <c r="AH4740" t="s">
        <v>10</v>
      </c>
      <c r="AI4740" t="s">
        <v>66</v>
      </c>
      <c r="AJ4740" t="str">
        <f t="shared" si="1921"/>
        <v>Family</v>
      </c>
      <c r="AK4740">
        <v>500000</v>
      </c>
      <c r="AL4740" t="str">
        <f t="shared" si="1922"/>
        <v>Low Budget</v>
      </c>
      <c r="AM4740">
        <v>2003</v>
      </c>
      <c r="AN4740">
        <f t="shared" si="1923"/>
        <v>22</v>
      </c>
      <c r="AO4740" t="str">
        <f t="shared" si="1924"/>
        <v>Old Classic</v>
      </c>
      <c r="AP4740">
        <v>34</v>
      </c>
      <c r="AQ4740" t="str">
        <f t="shared" si="1925"/>
        <v>Very Low</v>
      </c>
      <c r="AR4740">
        <v>6</v>
      </c>
      <c r="AS4740" t="str">
        <f t="shared" si="1926"/>
        <v>Average</v>
      </c>
      <c r="AT4740">
        <f>AT4739</f>
        <v>1.85</v>
      </c>
      <c r="AU4740" t="str">
        <f t="shared" si="1927"/>
        <v>HDTV / Widescreen</v>
      </c>
      <c r="AV4740">
        <v>44</v>
      </c>
      <c r="AW4740" t="str">
        <f t="shared" si="1928"/>
        <v>Very Low</v>
      </c>
    </row>
    <row r="4741" spans="1:49" x14ac:dyDescent="0.3">
      <c r="A4741" t="s">
        <v>0</v>
      </c>
      <c r="B4741" t="s">
        <v>13748</v>
      </c>
      <c r="C4741">
        <v>54</v>
      </c>
      <c r="D4741" t="str">
        <f t="shared" si="1908"/>
        <v>Low</v>
      </c>
      <c r="E4741">
        <v>111</v>
      </c>
      <c r="F4741" t="str">
        <f t="shared" si="1909"/>
        <v>1h 51m</v>
      </c>
      <c r="G4741" t="str">
        <f t="shared" si="1910"/>
        <v>Standard Movie</v>
      </c>
      <c r="H4741">
        <v>35</v>
      </c>
      <c r="I4741" t="str">
        <f t="shared" si="1911"/>
        <v>Very Low</v>
      </c>
      <c r="J4741">
        <v>482</v>
      </c>
      <c r="K4741" t="str">
        <f t="shared" si="1912"/>
        <v>Very Low</v>
      </c>
      <c r="L4741" t="s">
        <v>22545</v>
      </c>
      <c r="M4741">
        <v>980</v>
      </c>
      <c r="N4741" t="str">
        <f t="shared" si="1913"/>
        <v>Low</v>
      </c>
      <c r="O4741">
        <v>985341</v>
      </c>
      <c r="P4741" t="str">
        <f t="shared" si="1914"/>
        <v>Flop</v>
      </c>
      <c r="Q4741" t="s">
        <v>3380</v>
      </c>
      <c r="R4741" t="str">
        <f t="shared" si="1915"/>
        <v>Drama</v>
      </c>
      <c r="S4741">
        <f t="shared" si="1916"/>
        <v>1</v>
      </c>
      <c r="T4741" t="s">
        <v>11832</v>
      </c>
      <c r="U4741" t="s">
        <v>22546</v>
      </c>
      <c r="V4741">
        <v>3479</v>
      </c>
      <c r="W4741" t="str">
        <f t="shared" si="1917"/>
        <v>Very Low</v>
      </c>
      <c r="X4741">
        <v>3166</v>
      </c>
      <c r="Y4741" t="str">
        <f t="shared" si="1918"/>
        <v>Low</v>
      </c>
      <c r="Z4741" t="s">
        <v>5562</v>
      </c>
      <c r="AA4741">
        <v>0</v>
      </c>
      <c r="AB4741" t="str">
        <f t="shared" si="1919"/>
        <v>Symbolic Poster</v>
      </c>
      <c r="AC4741" t="s">
        <v>22547</v>
      </c>
      <c r="AD4741" t="s">
        <v>22548</v>
      </c>
      <c r="AE4741">
        <v>87</v>
      </c>
      <c r="AF4741" t="str">
        <f t="shared" si="1920"/>
        <v>Very Low</v>
      </c>
      <c r="AG4741" t="s">
        <v>9</v>
      </c>
      <c r="AH4741" t="s">
        <v>10</v>
      </c>
      <c r="AI4741" t="s">
        <v>556</v>
      </c>
      <c r="AJ4741" t="str">
        <f t="shared" si="1921"/>
        <v>Adult</v>
      </c>
      <c r="AK4741">
        <v>500000</v>
      </c>
      <c r="AL4741" t="str">
        <f t="shared" si="1922"/>
        <v>Low Budget</v>
      </c>
      <c r="AM4741">
        <v>1999</v>
      </c>
      <c r="AN4741">
        <f t="shared" si="1923"/>
        <v>26</v>
      </c>
      <c r="AO4741" t="str">
        <f t="shared" si="1924"/>
        <v>Old Classic</v>
      </c>
      <c r="AP4741">
        <v>505</v>
      </c>
      <c r="AQ4741" t="str">
        <f t="shared" si="1925"/>
        <v>Very Low</v>
      </c>
      <c r="AR4741">
        <v>7.3</v>
      </c>
      <c r="AS4741" t="str">
        <f t="shared" si="1926"/>
        <v>Good</v>
      </c>
      <c r="AT4741">
        <v>1.85</v>
      </c>
      <c r="AU4741" t="str">
        <f t="shared" si="1927"/>
        <v>HDTV / Widescreen</v>
      </c>
      <c r="AV4741">
        <v>180</v>
      </c>
      <c r="AW4741" t="str">
        <f t="shared" si="1928"/>
        <v>Very Low</v>
      </c>
    </row>
    <row r="4742" spans="1:49" x14ac:dyDescent="0.3">
      <c r="A4742" t="s">
        <v>0</v>
      </c>
      <c r="B4742" t="s">
        <v>22549</v>
      </c>
      <c r="C4742">
        <v>126</v>
      </c>
      <c r="D4742" t="str">
        <f t="shared" si="1908"/>
        <v>Low</v>
      </c>
      <c r="E4742">
        <v>90</v>
      </c>
      <c r="F4742" t="str">
        <f t="shared" si="1909"/>
        <v>1h 30m</v>
      </c>
      <c r="G4742" t="str">
        <f t="shared" si="1910"/>
        <v>Standard Movie</v>
      </c>
      <c r="H4742">
        <v>9</v>
      </c>
      <c r="I4742" t="str">
        <f t="shared" si="1911"/>
        <v>Very Low</v>
      </c>
      <c r="J4742">
        <v>595</v>
      </c>
      <c r="K4742" t="str">
        <f t="shared" si="1912"/>
        <v>Very Low</v>
      </c>
      <c r="L4742" t="s">
        <v>9739</v>
      </c>
      <c r="M4742">
        <v>710</v>
      </c>
      <c r="N4742" t="str">
        <f t="shared" si="1913"/>
        <v>Low</v>
      </c>
      <c r="O4742">
        <v>603943</v>
      </c>
      <c r="P4742" t="str">
        <f t="shared" si="1914"/>
        <v>Flop</v>
      </c>
      <c r="Q4742" t="s">
        <v>1906</v>
      </c>
      <c r="R4742" t="str">
        <f t="shared" si="1915"/>
        <v>Crime</v>
      </c>
      <c r="S4742">
        <f t="shared" si="1916"/>
        <v>2</v>
      </c>
      <c r="T4742" t="s">
        <v>3258</v>
      </c>
      <c r="U4742" t="s">
        <v>22550</v>
      </c>
      <c r="V4742">
        <v>26407</v>
      </c>
      <c r="W4742" t="str">
        <f t="shared" si="1917"/>
        <v>Low</v>
      </c>
      <c r="X4742">
        <v>2655</v>
      </c>
      <c r="Y4742" t="str">
        <f t="shared" si="1918"/>
        <v>Low</v>
      </c>
      <c r="Z4742" t="s">
        <v>2002</v>
      </c>
      <c r="AA4742">
        <v>0</v>
      </c>
      <c r="AB4742" t="str">
        <f t="shared" si="1919"/>
        <v>Symbolic Poster</v>
      </c>
      <c r="AC4742" t="s">
        <v>22551</v>
      </c>
      <c r="AD4742" t="s">
        <v>22552</v>
      </c>
      <c r="AE4742">
        <v>154</v>
      </c>
      <c r="AF4742" t="str">
        <f t="shared" si="1920"/>
        <v>Very Low</v>
      </c>
      <c r="AG4742" t="s">
        <v>9</v>
      </c>
      <c r="AH4742" t="s">
        <v>10</v>
      </c>
      <c r="AI4742" t="s">
        <v>556</v>
      </c>
      <c r="AJ4742" t="str">
        <f t="shared" si="1921"/>
        <v>Adult</v>
      </c>
      <c r="AK4742">
        <v>500000</v>
      </c>
      <c r="AL4742" t="str">
        <f t="shared" si="1922"/>
        <v>Low Budget</v>
      </c>
      <c r="AM4742">
        <v>2004</v>
      </c>
      <c r="AN4742">
        <f t="shared" si="1923"/>
        <v>21</v>
      </c>
      <c r="AO4742" t="str">
        <f t="shared" si="1924"/>
        <v>Old Classic</v>
      </c>
      <c r="AP4742">
        <v>634</v>
      </c>
      <c r="AQ4742" t="str">
        <f t="shared" si="1925"/>
        <v>Very Low</v>
      </c>
      <c r="AR4742">
        <v>7.3</v>
      </c>
      <c r="AS4742" t="str">
        <f t="shared" si="1926"/>
        <v>Good</v>
      </c>
      <c r="AT4742">
        <v>1.85</v>
      </c>
      <c r="AU4742" t="str">
        <f t="shared" si="1927"/>
        <v>HDTV / Widescreen</v>
      </c>
      <c r="AV4742">
        <v>1000</v>
      </c>
      <c r="AW4742" t="str">
        <f t="shared" si="1928"/>
        <v>Very Low</v>
      </c>
    </row>
    <row r="4743" spans="1:49" x14ac:dyDescent="0.3">
      <c r="A4743" t="s">
        <v>718</v>
      </c>
      <c r="B4743" t="s">
        <v>17955</v>
      </c>
      <c r="C4743">
        <v>17</v>
      </c>
      <c r="D4743" t="str">
        <f t="shared" si="1908"/>
        <v>Very Low</v>
      </c>
      <c r="E4743">
        <v>86</v>
      </c>
      <c r="F4743" t="str">
        <f t="shared" si="1909"/>
        <v>1h 26m</v>
      </c>
      <c r="G4743" t="str">
        <f t="shared" si="1910"/>
        <v>Featurette</v>
      </c>
      <c r="H4743">
        <v>204</v>
      </c>
      <c r="I4743" t="str">
        <f t="shared" si="1911"/>
        <v>Very Low</v>
      </c>
      <c r="J4743">
        <v>474</v>
      </c>
      <c r="K4743" t="str">
        <f t="shared" si="1912"/>
        <v>Very Low</v>
      </c>
      <c r="L4743" t="s">
        <v>8103</v>
      </c>
      <c r="M4743">
        <v>659</v>
      </c>
      <c r="N4743" t="str">
        <f t="shared" si="1913"/>
        <v>Low</v>
      </c>
      <c r="O4743">
        <v>334041</v>
      </c>
      <c r="P4743" t="str">
        <f t="shared" si="1914"/>
        <v>Flop</v>
      </c>
      <c r="Q4743" t="s">
        <v>4795</v>
      </c>
      <c r="R4743" t="str">
        <f t="shared" si="1915"/>
        <v>Crime</v>
      </c>
      <c r="S4743">
        <f t="shared" si="1916"/>
        <v>3</v>
      </c>
      <c r="T4743" t="s">
        <v>17324</v>
      </c>
      <c r="U4743" t="s">
        <v>22553</v>
      </c>
      <c r="V4743">
        <v>1038</v>
      </c>
      <c r="W4743" t="str">
        <f t="shared" si="1917"/>
        <v>Very Low</v>
      </c>
      <c r="X4743">
        <v>2322</v>
      </c>
      <c r="Y4743" t="str">
        <f t="shared" si="1918"/>
        <v>Low</v>
      </c>
      <c r="Z4743" t="s">
        <v>11204</v>
      </c>
      <c r="AA4743">
        <v>3</v>
      </c>
      <c r="AB4743" t="str">
        <f t="shared" si="1919"/>
        <v>Duo/Trio Poster</v>
      </c>
      <c r="AC4743" t="s">
        <v>22554</v>
      </c>
      <c r="AD4743" t="s">
        <v>22555</v>
      </c>
      <c r="AE4743">
        <v>21</v>
      </c>
      <c r="AF4743" t="str">
        <f t="shared" si="1920"/>
        <v>Very Low</v>
      </c>
      <c r="AG4743" t="s">
        <v>9</v>
      </c>
      <c r="AH4743" t="s">
        <v>10</v>
      </c>
      <c r="AI4743" t="s">
        <v>556</v>
      </c>
      <c r="AJ4743" t="str">
        <f t="shared" si="1921"/>
        <v>Adult</v>
      </c>
      <c r="AK4743">
        <v>500000</v>
      </c>
      <c r="AL4743" t="str">
        <f t="shared" si="1922"/>
        <v>Low Budget</v>
      </c>
      <c r="AM4743">
        <v>1997</v>
      </c>
      <c r="AN4743">
        <f t="shared" si="1923"/>
        <v>28</v>
      </c>
      <c r="AO4743" t="str">
        <f t="shared" si="1924"/>
        <v>Old Classic</v>
      </c>
      <c r="AP4743">
        <v>529</v>
      </c>
      <c r="AQ4743" t="str">
        <f t="shared" si="1925"/>
        <v>Very Low</v>
      </c>
      <c r="AR4743">
        <v>6.5</v>
      </c>
      <c r="AS4743" t="str">
        <f t="shared" si="1926"/>
        <v>Average</v>
      </c>
      <c r="AT4743">
        <v>1.85</v>
      </c>
      <c r="AU4743" t="str">
        <f t="shared" si="1927"/>
        <v>HDTV / Widescreen</v>
      </c>
      <c r="AV4743">
        <v>51</v>
      </c>
      <c r="AW4743" t="str">
        <f t="shared" si="1928"/>
        <v>Very Low</v>
      </c>
    </row>
    <row r="4744" spans="1:49" x14ac:dyDescent="0.3">
      <c r="A4744" t="s">
        <v>0</v>
      </c>
      <c r="B4744" t="s">
        <v>22556</v>
      </c>
      <c r="C4744">
        <v>25</v>
      </c>
      <c r="D4744" t="str">
        <f t="shared" si="1908"/>
        <v>Very Low</v>
      </c>
      <c r="E4744">
        <v>98</v>
      </c>
      <c r="F4744" t="str">
        <f t="shared" si="1909"/>
        <v>1h 38m</v>
      </c>
      <c r="G4744" t="str">
        <f t="shared" si="1910"/>
        <v>Standard Movie</v>
      </c>
      <c r="H4744">
        <v>71</v>
      </c>
      <c r="I4744" t="str">
        <f t="shared" si="1911"/>
        <v>Very Low</v>
      </c>
      <c r="J4744">
        <v>658</v>
      </c>
      <c r="K4744" t="str">
        <f t="shared" si="1912"/>
        <v>Very Low</v>
      </c>
      <c r="L4744" t="s">
        <v>5054</v>
      </c>
      <c r="M4744">
        <v>22000</v>
      </c>
      <c r="N4744" t="str">
        <f t="shared" si="1913"/>
        <v>Medium</v>
      </c>
      <c r="O4744">
        <v>295468</v>
      </c>
      <c r="P4744" t="str">
        <f t="shared" si="1914"/>
        <v>Flop</v>
      </c>
      <c r="Q4744" t="s">
        <v>1652</v>
      </c>
      <c r="R4744" t="str">
        <f t="shared" si="1915"/>
        <v>Comedy</v>
      </c>
      <c r="S4744">
        <f t="shared" si="1916"/>
        <v>2</v>
      </c>
      <c r="T4744" t="s">
        <v>120</v>
      </c>
      <c r="U4744" t="s">
        <v>22557</v>
      </c>
      <c r="V4744">
        <v>709</v>
      </c>
      <c r="W4744" t="str">
        <f t="shared" si="1917"/>
        <v>Very Low</v>
      </c>
      <c r="X4744">
        <v>24382</v>
      </c>
      <c r="Y4744" t="str">
        <f t="shared" si="1918"/>
        <v>Medium</v>
      </c>
      <c r="Z4744" t="s">
        <v>2759</v>
      </c>
      <c r="AA4744">
        <v>1</v>
      </c>
      <c r="AB4744" t="str">
        <f t="shared" si="1919"/>
        <v>Solo Star Poster</v>
      </c>
      <c r="AC4744" t="s">
        <v>22558</v>
      </c>
      <c r="AD4744" t="s">
        <v>22559</v>
      </c>
      <c r="AE4744">
        <v>34</v>
      </c>
      <c r="AF4744" t="str">
        <f t="shared" si="1920"/>
        <v>Very Low</v>
      </c>
      <c r="AG4744" t="s">
        <v>9</v>
      </c>
      <c r="AH4744" t="s">
        <v>10</v>
      </c>
      <c r="AI4744" t="s">
        <v>556</v>
      </c>
      <c r="AJ4744" t="str">
        <f t="shared" si="1921"/>
        <v>Adult</v>
      </c>
      <c r="AK4744">
        <v>500000</v>
      </c>
      <c r="AL4744" t="str">
        <f t="shared" si="1922"/>
        <v>Low Budget</v>
      </c>
      <c r="AM4744">
        <v>2001</v>
      </c>
      <c r="AN4744">
        <f t="shared" si="1923"/>
        <v>24</v>
      </c>
      <c r="AO4744" t="str">
        <f t="shared" si="1924"/>
        <v>Old Classic</v>
      </c>
      <c r="AP4744">
        <v>1000</v>
      </c>
      <c r="AQ4744" t="str">
        <f t="shared" si="1925"/>
        <v>Very Low</v>
      </c>
      <c r="AR4744">
        <v>6</v>
      </c>
      <c r="AS4744" t="str">
        <f t="shared" si="1926"/>
        <v>Average</v>
      </c>
      <c r="AT4744">
        <v>1.85</v>
      </c>
      <c r="AU4744" t="str">
        <f t="shared" si="1927"/>
        <v>HDTV / Widescreen</v>
      </c>
      <c r="AV4744">
        <v>139</v>
      </c>
      <c r="AW4744" t="str">
        <f t="shared" si="1928"/>
        <v>Very Low</v>
      </c>
    </row>
    <row r="4745" spans="1:49" x14ac:dyDescent="0.3">
      <c r="A4745" t="s">
        <v>0</v>
      </c>
      <c r="B4745" t="s">
        <v>22560</v>
      </c>
      <c r="C4745">
        <v>11</v>
      </c>
      <c r="D4745" t="str">
        <f t="shared" si="1908"/>
        <v>Very Low</v>
      </c>
      <c r="E4745">
        <v>91</v>
      </c>
      <c r="F4745" t="str">
        <f t="shared" si="1909"/>
        <v>1h 31m</v>
      </c>
      <c r="G4745" t="str">
        <f t="shared" si="1910"/>
        <v>Standard Movie</v>
      </c>
      <c r="H4745">
        <v>21</v>
      </c>
      <c r="I4745" t="str">
        <f t="shared" si="1911"/>
        <v>Very Low</v>
      </c>
      <c r="J4745">
        <v>469</v>
      </c>
      <c r="K4745" t="str">
        <f t="shared" si="1912"/>
        <v>Very Low</v>
      </c>
      <c r="L4745" t="s">
        <v>9567</v>
      </c>
      <c r="M4745">
        <v>597</v>
      </c>
      <c r="N4745" t="str">
        <f t="shared" si="1913"/>
        <v>Low</v>
      </c>
      <c r="O4745">
        <v>243347</v>
      </c>
      <c r="P4745" t="str">
        <f t="shared" si="1914"/>
        <v>Flop</v>
      </c>
      <c r="Q4745" t="s">
        <v>2096</v>
      </c>
      <c r="R4745" t="str">
        <f t="shared" si="1915"/>
        <v>Crime</v>
      </c>
      <c r="S4745">
        <f t="shared" si="1916"/>
        <v>3</v>
      </c>
      <c r="T4745" t="s">
        <v>17637</v>
      </c>
      <c r="U4745" t="s">
        <v>22561</v>
      </c>
      <c r="V4745">
        <v>553</v>
      </c>
      <c r="W4745" t="str">
        <f t="shared" si="1917"/>
        <v>Very Low</v>
      </c>
      <c r="X4745">
        <v>2555</v>
      </c>
      <c r="Y4745" t="str">
        <f t="shared" si="1918"/>
        <v>Low</v>
      </c>
      <c r="Z4745" t="s">
        <v>19313</v>
      </c>
      <c r="AA4745">
        <v>3</v>
      </c>
      <c r="AB4745" t="str">
        <f t="shared" si="1919"/>
        <v>Duo/Trio Poster</v>
      </c>
      <c r="AC4745" t="s">
        <v>22562</v>
      </c>
      <c r="AD4745" t="s">
        <v>22563</v>
      </c>
      <c r="AE4745">
        <v>24</v>
      </c>
      <c r="AF4745" t="str">
        <f t="shared" si="1920"/>
        <v>Very Low</v>
      </c>
      <c r="AG4745" t="s">
        <v>9</v>
      </c>
      <c r="AH4745" t="s">
        <v>10</v>
      </c>
      <c r="AI4745" t="s">
        <v>556</v>
      </c>
      <c r="AJ4745" t="str">
        <f t="shared" si="1921"/>
        <v>Adult</v>
      </c>
      <c r="AK4745">
        <v>500000</v>
      </c>
      <c r="AL4745" t="str">
        <f t="shared" si="1922"/>
        <v>Low Budget</v>
      </c>
      <c r="AM4745">
        <v>2002</v>
      </c>
      <c r="AN4745">
        <f t="shared" si="1923"/>
        <v>23</v>
      </c>
      <c r="AO4745" t="str">
        <f t="shared" si="1924"/>
        <v>Old Classic</v>
      </c>
      <c r="AP4745">
        <v>485</v>
      </c>
      <c r="AQ4745" t="str">
        <f t="shared" si="1925"/>
        <v>Very Low</v>
      </c>
      <c r="AR4745">
        <v>5.3</v>
      </c>
      <c r="AS4745" t="str">
        <f t="shared" si="1926"/>
        <v>Below Average</v>
      </c>
      <c r="AT4745">
        <v>1.85</v>
      </c>
      <c r="AU4745" t="str">
        <f t="shared" si="1927"/>
        <v>HDTV / Widescreen</v>
      </c>
      <c r="AV4745">
        <v>86</v>
      </c>
      <c r="AW4745" t="str">
        <f t="shared" si="1928"/>
        <v>Very Low</v>
      </c>
    </row>
    <row r="4746" spans="1:49" x14ac:dyDescent="0.3">
      <c r="A4746" t="s">
        <v>0</v>
      </c>
      <c r="B4746" t="s">
        <v>243</v>
      </c>
      <c r="C4746">
        <v>81</v>
      </c>
      <c r="D4746" t="str">
        <f t="shared" si="1908"/>
        <v>Low</v>
      </c>
      <c r="E4746">
        <v>91</v>
      </c>
      <c r="F4746" t="str">
        <f t="shared" si="1909"/>
        <v>1h 31m</v>
      </c>
      <c r="G4746" t="str">
        <f t="shared" si="1910"/>
        <v>Standard Movie</v>
      </c>
      <c r="H4746">
        <v>12000</v>
      </c>
      <c r="I4746" t="str">
        <f t="shared" si="1911"/>
        <v>Medium</v>
      </c>
      <c r="J4746">
        <v>213</v>
      </c>
      <c r="K4746" t="str">
        <f t="shared" si="1912"/>
        <v>Very Low</v>
      </c>
      <c r="L4746" t="s">
        <v>4716</v>
      </c>
      <c r="M4746">
        <v>778</v>
      </c>
      <c r="N4746" t="str">
        <f t="shared" si="1913"/>
        <v>Low</v>
      </c>
      <c r="O4746">
        <v>154077</v>
      </c>
      <c r="P4746" t="str">
        <f t="shared" si="1914"/>
        <v>Flop</v>
      </c>
      <c r="Q4746" t="s">
        <v>2498</v>
      </c>
      <c r="R4746" t="str">
        <f t="shared" si="1915"/>
        <v>Comedy</v>
      </c>
      <c r="S4746">
        <f t="shared" si="1916"/>
        <v>2</v>
      </c>
      <c r="T4746" t="s">
        <v>4338</v>
      </c>
      <c r="U4746" t="s">
        <v>22564</v>
      </c>
      <c r="V4746">
        <v>6884</v>
      </c>
      <c r="W4746" t="str">
        <f t="shared" si="1917"/>
        <v>Very Low</v>
      </c>
      <c r="X4746">
        <v>1440</v>
      </c>
      <c r="Y4746" t="str">
        <f t="shared" si="1918"/>
        <v>Low</v>
      </c>
      <c r="Z4746" t="s">
        <v>572</v>
      </c>
      <c r="AA4746">
        <v>0</v>
      </c>
      <c r="AB4746" t="str">
        <f t="shared" si="1919"/>
        <v>Symbolic Poster</v>
      </c>
      <c r="AC4746" t="s">
        <v>22565</v>
      </c>
      <c r="AD4746" t="s">
        <v>22566</v>
      </c>
      <c r="AE4746">
        <v>53</v>
      </c>
      <c r="AF4746" t="str">
        <f t="shared" si="1920"/>
        <v>Very Low</v>
      </c>
      <c r="AG4746" t="s">
        <v>9</v>
      </c>
      <c r="AH4746" t="s">
        <v>10</v>
      </c>
      <c r="AI4746" t="s">
        <v>556</v>
      </c>
      <c r="AJ4746" t="str">
        <f t="shared" si="1921"/>
        <v>Adult</v>
      </c>
      <c r="AK4746">
        <v>500000</v>
      </c>
      <c r="AL4746" t="str">
        <f t="shared" si="1922"/>
        <v>Low Budget</v>
      </c>
      <c r="AM4746">
        <v>2005</v>
      </c>
      <c r="AN4746">
        <f t="shared" si="1923"/>
        <v>20</v>
      </c>
      <c r="AO4746" t="str">
        <f t="shared" si="1924"/>
        <v>Old Classic</v>
      </c>
      <c r="AP4746">
        <v>327</v>
      </c>
      <c r="AQ4746" t="str">
        <f t="shared" si="1925"/>
        <v>Very Low</v>
      </c>
      <c r="AR4746">
        <v>6.6</v>
      </c>
      <c r="AS4746" t="str">
        <f t="shared" si="1926"/>
        <v>Average</v>
      </c>
      <c r="AT4746">
        <v>1.85</v>
      </c>
      <c r="AU4746" t="str">
        <f t="shared" si="1927"/>
        <v>HDTV / Widescreen</v>
      </c>
      <c r="AV4746">
        <v>238</v>
      </c>
      <c r="AW4746" t="str">
        <f t="shared" si="1928"/>
        <v>Very Low</v>
      </c>
    </row>
    <row r="4747" spans="1:49" x14ac:dyDescent="0.3">
      <c r="A4747" t="s">
        <v>0</v>
      </c>
      <c r="B4747" t="s">
        <v>22567</v>
      </c>
      <c r="C4747">
        <v>155</v>
      </c>
      <c r="D4747" t="str">
        <f t="shared" si="1908"/>
        <v>Low</v>
      </c>
      <c r="E4747">
        <v>90</v>
      </c>
      <c r="F4747" t="str">
        <f t="shared" si="1909"/>
        <v>1h 30m</v>
      </c>
      <c r="G4747" t="str">
        <f t="shared" si="1910"/>
        <v>Standard Movie</v>
      </c>
      <c r="H4747">
        <v>217</v>
      </c>
      <c r="I4747" t="str">
        <f t="shared" si="1911"/>
        <v>Very Low</v>
      </c>
      <c r="J4747">
        <v>243</v>
      </c>
      <c r="K4747" t="str">
        <f t="shared" si="1912"/>
        <v>Very Low</v>
      </c>
      <c r="L4747" t="s">
        <v>2427</v>
      </c>
      <c r="M4747">
        <v>10000</v>
      </c>
      <c r="N4747" t="str">
        <f t="shared" si="1913"/>
        <v>Low</v>
      </c>
      <c r="O4747">
        <v>342936</v>
      </c>
      <c r="P4747" t="str">
        <f t="shared" si="1914"/>
        <v>Flop</v>
      </c>
      <c r="Q4747" t="s">
        <v>1386</v>
      </c>
      <c r="R4747" t="str">
        <f t="shared" si="1915"/>
        <v>Comedy</v>
      </c>
      <c r="S4747">
        <f t="shared" si="1916"/>
        <v>3</v>
      </c>
      <c r="T4747" t="s">
        <v>271</v>
      </c>
      <c r="U4747" t="s">
        <v>22568</v>
      </c>
      <c r="V4747">
        <v>45928</v>
      </c>
      <c r="W4747" t="str">
        <f t="shared" si="1917"/>
        <v>Low</v>
      </c>
      <c r="X4747">
        <v>20480</v>
      </c>
      <c r="Y4747" t="str">
        <f t="shared" si="1918"/>
        <v>Medium</v>
      </c>
      <c r="Z4747" t="s">
        <v>21779</v>
      </c>
      <c r="AA4747">
        <v>5</v>
      </c>
      <c r="AB4747" t="str">
        <f t="shared" si="1919"/>
        <v>Ensemble Poster</v>
      </c>
      <c r="AC4747" t="s">
        <v>22569</v>
      </c>
      <c r="AD4747" t="s">
        <v>22570</v>
      </c>
      <c r="AE4747">
        <v>106</v>
      </c>
      <c r="AF4747" t="str">
        <f t="shared" si="1920"/>
        <v>Very Low</v>
      </c>
      <c r="AG4747" t="s">
        <v>9</v>
      </c>
      <c r="AH4747" t="s">
        <v>10</v>
      </c>
      <c r="AI4747" t="s">
        <v>556</v>
      </c>
      <c r="AJ4747" t="str">
        <f t="shared" si="1921"/>
        <v>Adult</v>
      </c>
      <c r="AK4747">
        <f>AK4746</f>
        <v>500000</v>
      </c>
      <c r="AL4747" t="str">
        <f t="shared" si="1922"/>
        <v>Low Budget</v>
      </c>
      <c r="AM4747">
        <v>2013</v>
      </c>
      <c r="AN4747">
        <f t="shared" si="1923"/>
        <v>12</v>
      </c>
      <c r="AO4747" t="str">
        <f t="shared" si="1924"/>
        <v>Modern Classic</v>
      </c>
      <c r="AP4747">
        <v>10000</v>
      </c>
      <c r="AQ4747" t="str">
        <f t="shared" si="1925"/>
        <v>Low</v>
      </c>
      <c r="AR4747">
        <v>6.1</v>
      </c>
      <c r="AS4747" t="str">
        <f t="shared" si="1926"/>
        <v>Average</v>
      </c>
      <c r="AT4747">
        <v>2.35</v>
      </c>
      <c r="AU4747" t="str">
        <f t="shared" si="1927"/>
        <v>Cinematic Widescreen</v>
      </c>
      <c r="AV4747">
        <v>0</v>
      </c>
      <c r="AW4747" t="str">
        <f t="shared" si="1928"/>
        <v>Very Low</v>
      </c>
    </row>
    <row r="4748" spans="1:49" x14ac:dyDescent="0.3">
      <c r="A4748" t="s">
        <v>0</v>
      </c>
      <c r="B4748" t="s">
        <v>22571</v>
      </c>
      <c r="C4748">
        <v>39</v>
      </c>
      <c r="D4748" t="str">
        <f t="shared" si="1908"/>
        <v>Very Low</v>
      </c>
      <c r="E4748">
        <v>88</v>
      </c>
      <c r="F4748" t="str">
        <f t="shared" si="1909"/>
        <v>1h 28m</v>
      </c>
      <c r="G4748" t="str">
        <f t="shared" si="1910"/>
        <v>Featurette</v>
      </c>
      <c r="H4748">
        <v>0</v>
      </c>
      <c r="I4748" t="str">
        <f t="shared" si="1911"/>
        <v>Very Low</v>
      </c>
      <c r="J4748">
        <v>49</v>
      </c>
      <c r="K4748" t="str">
        <f t="shared" si="1912"/>
        <v>Very Low</v>
      </c>
      <c r="L4748" t="s">
        <v>22572</v>
      </c>
      <c r="M4748">
        <v>342</v>
      </c>
      <c r="N4748" t="str">
        <f t="shared" si="1913"/>
        <v>Low</v>
      </c>
      <c r="O4748">
        <v>151389</v>
      </c>
      <c r="P4748" t="str">
        <f t="shared" si="1914"/>
        <v>Flop</v>
      </c>
      <c r="Q4748" t="s">
        <v>39</v>
      </c>
      <c r="R4748" t="str">
        <f t="shared" si="1915"/>
        <v>Documentary</v>
      </c>
      <c r="S4748">
        <f t="shared" si="1916"/>
        <v>1</v>
      </c>
      <c r="T4748" t="s">
        <v>1893</v>
      </c>
      <c r="U4748" t="s">
        <v>22573</v>
      </c>
      <c r="V4748">
        <v>774</v>
      </c>
      <c r="W4748" t="str">
        <f t="shared" si="1917"/>
        <v>Very Low</v>
      </c>
      <c r="X4748">
        <v>483</v>
      </c>
      <c r="Y4748" t="str">
        <f t="shared" si="1918"/>
        <v>Very Low</v>
      </c>
      <c r="Z4748" t="s">
        <v>22574</v>
      </c>
      <c r="AA4748">
        <v>0</v>
      </c>
      <c r="AB4748" t="str">
        <f t="shared" si="1919"/>
        <v>Symbolic Poster</v>
      </c>
      <c r="AC4748" t="s">
        <v>22575</v>
      </c>
      <c r="AD4748" t="s">
        <v>22576</v>
      </c>
      <c r="AE4748">
        <v>7</v>
      </c>
      <c r="AF4748" t="str">
        <f t="shared" si="1920"/>
        <v>Very Low</v>
      </c>
      <c r="AG4748" t="s">
        <v>9</v>
      </c>
      <c r="AH4748" t="s">
        <v>10</v>
      </c>
      <c r="AI4748" t="str">
        <f>AI4747</f>
        <v>R</v>
      </c>
      <c r="AJ4748" t="str">
        <f t="shared" si="1921"/>
        <v>Adult</v>
      </c>
      <c r="AK4748">
        <v>500000</v>
      </c>
      <c r="AL4748" t="str">
        <f t="shared" si="1922"/>
        <v>Low Budget</v>
      </c>
      <c r="AM4748">
        <v>2012</v>
      </c>
      <c r="AN4748">
        <f t="shared" si="1923"/>
        <v>13</v>
      </c>
      <c r="AO4748" t="str">
        <f t="shared" si="1924"/>
        <v>Modern Classic</v>
      </c>
      <c r="AP4748">
        <v>79</v>
      </c>
      <c r="AQ4748" t="str">
        <f t="shared" si="1925"/>
        <v>Very Low</v>
      </c>
      <c r="AR4748">
        <v>7.1</v>
      </c>
      <c r="AS4748" t="str">
        <f t="shared" si="1926"/>
        <v>Good</v>
      </c>
      <c r="AT4748">
        <f>AT4747</f>
        <v>2.35</v>
      </c>
      <c r="AU4748" t="str">
        <f t="shared" si="1927"/>
        <v>Cinematic Widescreen</v>
      </c>
      <c r="AV4748">
        <v>590</v>
      </c>
      <c r="AW4748" t="str">
        <f t="shared" si="1928"/>
        <v>Very Low</v>
      </c>
    </row>
    <row r="4749" spans="1:49" x14ac:dyDescent="0.3">
      <c r="A4749" t="s">
        <v>718</v>
      </c>
      <c r="B4749" t="s">
        <v>14433</v>
      </c>
      <c r="C4749">
        <v>153</v>
      </c>
      <c r="D4749" t="str">
        <f t="shared" si="1908"/>
        <v>Low</v>
      </c>
      <c r="E4749">
        <v>202</v>
      </c>
      <c r="F4749" t="str">
        <f t="shared" si="1909"/>
        <v>3h 22m</v>
      </c>
      <c r="G4749" t="str">
        <f t="shared" si="1910"/>
        <v>Epic</v>
      </c>
      <c r="H4749">
        <v>0</v>
      </c>
      <c r="I4749" t="str">
        <f t="shared" si="1911"/>
        <v>Very Low</v>
      </c>
      <c r="J4749">
        <v>4</v>
      </c>
      <c r="K4749" t="str">
        <f t="shared" si="1912"/>
        <v>Very Low</v>
      </c>
      <c r="L4749" t="s">
        <v>22577</v>
      </c>
      <c r="M4749">
        <v>304</v>
      </c>
      <c r="N4749" t="str">
        <f t="shared" si="1913"/>
        <v>Low</v>
      </c>
      <c r="O4749">
        <v>269061</v>
      </c>
      <c r="P4749" t="str">
        <f t="shared" si="1914"/>
        <v>Flop</v>
      </c>
      <c r="Q4749" t="s">
        <v>994</v>
      </c>
      <c r="R4749" t="str">
        <f t="shared" si="1915"/>
        <v>Action</v>
      </c>
      <c r="S4749">
        <f t="shared" si="1916"/>
        <v>3</v>
      </c>
      <c r="T4749" t="s">
        <v>22578</v>
      </c>
      <c r="U4749" t="s">
        <v>22579</v>
      </c>
      <c r="V4749">
        <v>229012</v>
      </c>
      <c r="W4749" t="str">
        <f t="shared" si="1917"/>
        <v>High</v>
      </c>
      <c r="X4749">
        <v>338</v>
      </c>
      <c r="Y4749" t="str">
        <f t="shared" si="1918"/>
        <v>Very Low</v>
      </c>
      <c r="Z4749" t="s">
        <v>22580</v>
      </c>
      <c r="AA4749">
        <v>6</v>
      </c>
      <c r="AB4749" t="str">
        <f t="shared" si="1919"/>
        <v>Ensemble Poster</v>
      </c>
      <c r="AC4749" t="s">
        <v>22581</v>
      </c>
      <c r="AD4749" t="s">
        <v>22582</v>
      </c>
      <c r="AE4749">
        <v>596</v>
      </c>
      <c r="AF4749" t="str">
        <f t="shared" si="1920"/>
        <v>Low</v>
      </c>
      <c r="AG4749" t="s">
        <v>647</v>
      </c>
      <c r="AH4749" t="s">
        <v>648</v>
      </c>
      <c r="AI4749" t="s">
        <v>5584</v>
      </c>
      <c r="AJ4749" t="str">
        <f t="shared" si="1921"/>
        <v>Other/Unknown</v>
      </c>
      <c r="AK4749">
        <v>2000000</v>
      </c>
      <c r="AL4749" t="str">
        <f t="shared" si="1922"/>
        <v>Low Budget</v>
      </c>
      <c r="AM4749">
        <v>1954</v>
      </c>
      <c r="AN4749">
        <f t="shared" si="1923"/>
        <v>71</v>
      </c>
      <c r="AO4749" t="str">
        <f t="shared" si="1924"/>
        <v>Old Classic</v>
      </c>
      <c r="AP4749">
        <v>8</v>
      </c>
      <c r="AQ4749" t="str">
        <f t="shared" si="1925"/>
        <v>Very Low</v>
      </c>
      <c r="AR4749">
        <v>8.6999999999999993</v>
      </c>
      <c r="AS4749" t="str">
        <f t="shared" si="1926"/>
        <v>Excellent</v>
      </c>
      <c r="AT4749">
        <v>1.37</v>
      </c>
      <c r="AU4749" t="str">
        <f t="shared" si="1927"/>
        <v>Classic</v>
      </c>
      <c r="AV4749">
        <v>11000</v>
      </c>
      <c r="AW4749" t="str">
        <f t="shared" si="1928"/>
        <v>Medium</v>
      </c>
    </row>
    <row r="4750" spans="1:49" x14ac:dyDescent="0.3">
      <c r="A4750" t="s">
        <v>0</v>
      </c>
      <c r="B4750" t="s">
        <v>22583</v>
      </c>
      <c r="C4750">
        <v>26</v>
      </c>
      <c r="D4750" t="str">
        <f t="shared" si="1908"/>
        <v>Very Low</v>
      </c>
      <c r="E4750">
        <v>89</v>
      </c>
      <c r="F4750" t="str">
        <f t="shared" si="1909"/>
        <v>1h 29m</v>
      </c>
      <c r="G4750" t="str">
        <f t="shared" si="1910"/>
        <v>Featurette</v>
      </c>
      <c r="H4750">
        <v>6</v>
      </c>
      <c r="I4750" t="str">
        <f t="shared" si="1911"/>
        <v>Very Low</v>
      </c>
      <c r="J4750">
        <v>8</v>
      </c>
      <c r="K4750" t="str">
        <f t="shared" si="1912"/>
        <v>Very Low</v>
      </c>
      <c r="L4750" t="s">
        <v>22584</v>
      </c>
      <c r="M4750">
        <v>14</v>
      </c>
      <c r="N4750" t="str">
        <f t="shared" si="1913"/>
        <v>Low</v>
      </c>
      <c r="O4750">
        <v>133778</v>
      </c>
      <c r="P4750" t="str">
        <f t="shared" si="1914"/>
        <v>Flop</v>
      </c>
      <c r="Q4750" t="s">
        <v>16499</v>
      </c>
      <c r="R4750" t="str">
        <f t="shared" si="1915"/>
        <v>Documentary</v>
      </c>
      <c r="S4750">
        <f t="shared" si="1916"/>
        <v>2</v>
      </c>
      <c r="T4750" t="s">
        <v>22585</v>
      </c>
      <c r="U4750" t="s">
        <v>22586</v>
      </c>
      <c r="V4750">
        <v>3086</v>
      </c>
      <c r="W4750" t="str">
        <f t="shared" si="1917"/>
        <v>Very Low</v>
      </c>
      <c r="X4750">
        <v>44</v>
      </c>
      <c r="Y4750" t="str">
        <f t="shared" si="1918"/>
        <v>Very Low</v>
      </c>
      <c r="Z4750" t="s">
        <v>22587</v>
      </c>
      <c r="AA4750">
        <v>1</v>
      </c>
      <c r="AB4750" t="str">
        <f t="shared" si="1919"/>
        <v>Solo Star Poster</v>
      </c>
      <c r="AC4750" t="s">
        <v>22588</v>
      </c>
      <c r="AD4750" t="s">
        <v>22589</v>
      </c>
      <c r="AE4750">
        <v>9</v>
      </c>
      <c r="AF4750" t="str">
        <f t="shared" si="1920"/>
        <v>Very Low</v>
      </c>
      <c r="AG4750" t="s">
        <v>9</v>
      </c>
      <c r="AH4750" t="s">
        <v>10</v>
      </c>
      <c r="AI4750" t="s">
        <v>4801</v>
      </c>
      <c r="AJ4750" t="str">
        <f t="shared" si="1921"/>
        <v>No Rating</v>
      </c>
      <c r="AK4750">
        <v>500000</v>
      </c>
      <c r="AL4750" t="str">
        <f t="shared" si="1922"/>
        <v>Low Budget</v>
      </c>
      <c r="AM4750">
        <v>2012</v>
      </c>
      <c r="AN4750">
        <f t="shared" si="1923"/>
        <v>13</v>
      </c>
      <c r="AO4750" t="str">
        <f t="shared" si="1924"/>
        <v>Modern Classic</v>
      </c>
      <c r="AP4750">
        <v>9</v>
      </c>
      <c r="AQ4750" t="str">
        <f t="shared" si="1925"/>
        <v>Very Low</v>
      </c>
      <c r="AR4750">
        <v>8.4</v>
      </c>
      <c r="AS4750" t="str">
        <f t="shared" si="1926"/>
        <v>Excellent</v>
      </c>
      <c r="AT4750">
        <f>AT4749</f>
        <v>1.37</v>
      </c>
      <c r="AU4750" t="str">
        <f t="shared" si="1927"/>
        <v>Classic</v>
      </c>
      <c r="AV4750">
        <v>0</v>
      </c>
      <c r="AW4750" t="str">
        <f t="shared" si="1928"/>
        <v>Very Low</v>
      </c>
    </row>
    <row r="4751" spans="1:49" x14ac:dyDescent="0.3">
      <c r="A4751" t="s">
        <v>718</v>
      </c>
      <c r="B4751" t="s">
        <v>22590</v>
      </c>
      <c r="C4751">
        <v>10</v>
      </c>
      <c r="D4751" t="str">
        <f t="shared" si="1908"/>
        <v>Very Low</v>
      </c>
      <c r="E4751">
        <v>97</v>
      </c>
      <c r="F4751" t="str">
        <f t="shared" si="1909"/>
        <v>1h 37m</v>
      </c>
      <c r="G4751" t="str">
        <f t="shared" si="1910"/>
        <v>Standard Movie</v>
      </c>
      <c r="H4751">
        <v>32</v>
      </c>
      <c r="I4751" t="str">
        <f t="shared" si="1911"/>
        <v>Very Low</v>
      </c>
      <c r="J4751">
        <v>329</v>
      </c>
      <c r="K4751" t="str">
        <f t="shared" si="1912"/>
        <v>Very Low</v>
      </c>
      <c r="L4751" t="s">
        <v>22591</v>
      </c>
      <c r="M4751">
        <v>11000</v>
      </c>
      <c r="N4751" t="str">
        <f t="shared" si="1913"/>
        <v>Medium</v>
      </c>
      <c r="O4751">
        <f>O4750</f>
        <v>133778</v>
      </c>
      <c r="P4751" t="str">
        <f t="shared" si="1914"/>
        <v>Flop</v>
      </c>
      <c r="Q4751" t="s">
        <v>6516</v>
      </c>
      <c r="R4751" t="str">
        <f t="shared" si="1915"/>
        <v>Comedy</v>
      </c>
      <c r="S4751">
        <f t="shared" si="1916"/>
        <v>3</v>
      </c>
      <c r="T4751" t="s">
        <v>311</v>
      </c>
      <c r="U4751" t="s">
        <v>22592</v>
      </c>
      <c r="V4751">
        <v>3013</v>
      </c>
      <c r="W4751" t="str">
        <f t="shared" si="1917"/>
        <v>Very Low</v>
      </c>
      <c r="X4751">
        <v>11839</v>
      </c>
      <c r="Y4751" t="str">
        <f t="shared" si="1918"/>
        <v>Medium</v>
      </c>
      <c r="Z4751" t="s">
        <v>22593</v>
      </c>
      <c r="AA4751">
        <v>0</v>
      </c>
      <c r="AB4751" t="str">
        <f t="shared" si="1919"/>
        <v>Symbolic Poster</v>
      </c>
      <c r="AC4751" t="s">
        <v>22594</v>
      </c>
      <c r="AD4751" t="s">
        <v>22595</v>
      </c>
      <c r="AE4751">
        <v>24</v>
      </c>
      <c r="AF4751" t="str">
        <f t="shared" si="1920"/>
        <v>Very Low</v>
      </c>
      <c r="AG4751" t="s">
        <v>9</v>
      </c>
      <c r="AH4751" t="s">
        <v>8717</v>
      </c>
      <c r="AI4751" t="s">
        <v>556</v>
      </c>
      <c r="AJ4751" t="str">
        <f t="shared" si="1921"/>
        <v>Adult</v>
      </c>
      <c r="AK4751">
        <v>500000</v>
      </c>
      <c r="AL4751" t="str">
        <f t="shared" si="1922"/>
        <v>Low Budget</v>
      </c>
      <c r="AM4751">
        <v>1991</v>
      </c>
      <c r="AN4751">
        <f t="shared" si="1923"/>
        <v>34</v>
      </c>
      <c r="AO4751" t="str">
        <f t="shared" si="1924"/>
        <v>Old Classic</v>
      </c>
      <c r="AP4751">
        <v>422</v>
      </c>
      <c r="AQ4751" t="str">
        <f t="shared" si="1925"/>
        <v>Very Low</v>
      </c>
      <c r="AR4751">
        <v>5.8</v>
      </c>
      <c r="AS4751" t="str">
        <f t="shared" si="1926"/>
        <v>Below Average</v>
      </c>
      <c r="AT4751">
        <v>1.85</v>
      </c>
      <c r="AU4751" t="str">
        <f t="shared" si="1927"/>
        <v>HDTV / Widescreen</v>
      </c>
      <c r="AV4751">
        <v>344</v>
      </c>
      <c r="AW4751" t="str">
        <f t="shared" si="1928"/>
        <v>Very Low</v>
      </c>
    </row>
    <row r="4752" spans="1:49" x14ac:dyDescent="0.3">
      <c r="A4752" t="s">
        <v>0</v>
      </c>
      <c r="B4752" t="s">
        <v>379</v>
      </c>
      <c r="C4752">
        <v>35</v>
      </c>
      <c r="D4752" t="str">
        <f t="shared" si="1908"/>
        <v>Very Low</v>
      </c>
      <c r="E4752">
        <v>84</v>
      </c>
      <c r="F4752" t="str">
        <f t="shared" si="1909"/>
        <v>1h 24m</v>
      </c>
      <c r="G4752" t="str">
        <f t="shared" si="1910"/>
        <v>Featurette</v>
      </c>
      <c r="H4752">
        <v>681</v>
      </c>
      <c r="I4752" t="str">
        <f t="shared" si="1911"/>
        <v>Very Low</v>
      </c>
      <c r="J4752">
        <v>143</v>
      </c>
      <c r="K4752" t="str">
        <f t="shared" si="1912"/>
        <v>Very Low</v>
      </c>
      <c r="L4752" t="s">
        <v>22596</v>
      </c>
      <c r="M4752">
        <v>239</v>
      </c>
      <c r="N4752" t="str">
        <f t="shared" si="1913"/>
        <v>Low</v>
      </c>
      <c r="O4752">
        <v>52850</v>
      </c>
      <c r="P4752" t="str">
        <f t="shared" si="1914"/>
        <v>Flop</v>
      </c>
      <c r="Q4752" t="s">
        <v>1642</v>
      </c>
      <c r="R4752" t="str">
        <f t="shared" si="1915"/>
        <v>Comedy</v>
      </c>
      <c r="S4752">
        <f t="shared" si="1916"/>
        <v>1</v>
      </c>
      <c r="T4752" t="s">
        <v>4045</v>
      </c>
      <c r="U4752" t="s">
        <v>22597</v>
      </c>
      <c r="V4752">
        <v>1656</v>
      </c>
      <c r="W4752" t="str">
        <f t="shared" si="1917"/>
        <v>Very Low</v>
      </c>
      <c r="X4752">
        <v>734</v>
      </c>
      <c r="Y4752" t="str">
        <f t="shared" si="1918"/>
        <v>Very Low</v>
      </c>
      <c r="Z4752" t="s">
        <v>22598</v>
      </c>
      <c r="AA4752">
        <v>0</v>
      </c>
      <c r="AB4752" t="str">
        <f t="shared" si="1919"/>
        <v>Symbolic Poster</v>
      </c>
      <c r="AC4752" t="s">
        <v>22599</v>
      </c>
      <c r="AD4752" t="s">
        <v>22600</v>
      </c>
      <c r="AE4752">
        <v>12</v>
      </c>
      <c r="AF4752" t="str">
        <f t="shared" si="1920"/>
        <v>Very Low</v>
      </c>
      <c r="AG4752" t="s">
        <v>9</v>
      </c>
      <c r="AH4752" t="s">
        <v>10</v>
      </c>
      <c r="AI4752" t="s">
        <v>4801</v>
      </c>
      <c r="AJ4752" t="str">
        <f t="shared" si="1921"/>
        <v>No Rating</v>
      </c>
      <c r="AK4752">
        <v>500000</v>
      </c>
      <c r="AL4752" t="str">
        <f t="shared" si="1922"/>
        <v>Low Budget</v>
      </c>
      <c r="AM4752">
        <v>2007</v>
      </c>
      <c r="AN4752">
        <f t="shared" si="1923"/>
        <v>18</v>
      </c>
      <c r="AO4752" t="str">
        <f t="shared" si="1924"/>
        <v>Old Classic</v>
      </c>
      <c r="AP4752">
        <v>172</v>
      </c>
      <c r="AQ4752" t="str">
        <f t="shared" si="1925"/>
        <v>Very Low</v>
      </c>
      <c r="AR4752">
        <v>6.2</v>
      </c>
      <c r="AS4752" t="str">
        <f t="shared" si="1926"/>
        <v>Average</v>
      </c>
      <c r="AT4752">
        <v>1.85</v>
      </c>
      <c r="AU4752" t="str">
        <f t="shared" si="1927"/>
        <v>HDTV / Widescreen</v>
      </c>
      <c r="AV4752">
        <v>155</v>
      </c>
      <c r="AW4752" t="str">
        <f t="shared" si="1928"/>
        <v>Very Low</v>
      </c>
    </row>
    <row r="4753" spans="1:49" x14ac:dyDescent="0.3">
      <c r="A4753" t="s">
        <v>0</v>
      </c>
      <c r="B4753" t="s">
        <v>22601</v>
      </c>
      <c r="C4753">
        <v>230</v>
      </c>
      <c r="D4753" t="str">
        <f t="shared" si="1908"/>
        <v>Medium</v>
      </c>
      <c r="E4753">
        <v>82</v>
      </c>
      <c r="F4753" t="str">
        <f t="shared" si="1909"/>
        <v>1h 22m</v>
      </c>
      <c r="G4753" t="str">
        <f t="shared" si="1910"/>
        <v>Featurette</v>
      </c>
      <c r="H4753">
        <v>248</v>
      </c>
      <c r="I4753" t="str">
        <f t="shared" si="1911"/>
        <v>Very Low</v>
      </c>
      <c r="J4753">
        <v>196</v>
      </c>
      <c r="K4753" t="str">
        <f t="shared" si="1912"/>
        <v>Very Low</v>
      </c>
      <c r="L4753" t="s">
        <v>9934</v>
      </c>
      <c r="M4753">
        <v>353</v>
      </c>
      <c r="N4753" t="str">
        <f t="shared" si="1913"/>
        <v>Low</v>
      </c>
      <c r="O4753">
        <v>98017</v>
      </c>
      <c r="P4753" t="str">
        <f t="shared" si="1914"/>
        <v>Flop</v>
      </c>
      <c r="Q4753" t="s">
        <v>853</v>
      </c>
      <c r="R4753" t="str">
        <f t="shared" si="1915"/>
        <v>Comedy</v>
      </c>
      <c r="S4753">
        <f t="shared" si="1916"/>
        <v>3</v>
      </c>
      <c r="T4753" t="s">
        <v>4607</v>
      </c>
      <c r="U4753" t="s">
        <v>22602</v>
      </c>
      <c r="V4753">
        <v>26185</v>
      </c>
      <c r="W4753" t="str">
        <f t="shared" si="1917"/>
        <v>Low</v>
      </c>
      <c r="X4753">
        <v>1498</v>
      </c>
      <c r="Y4753" t="str">
        <f t="shared" si="1918"/>
        <v>Low</v>
      </c>
      <c r="Z4753" t="s">
        <v>22603</v>
      </c>
      <c r="AA4753">
        <v>0</v>
      </c>
      <c r="AB4753" t="str">
        <f t="shared" si="1919"/>
        <v>Symbolic Poster</v>
      </c>
      <c r="AC4753" t="s">
        <v>22604</v>
      </c>
      <c r="AD4753" t="s">
        <v>22605</v>
      </c>
      <c r="AE4753">
        <v>170</v>
      </c>
      <c r="AF4753" t="str">
        <f t="shared" si="1920"/>
        <v>Very Low</v>
      </c>
      <c r="AG4753" t="s">
        <v>9</v>
      </c>
      <c r="AH4753" t="s">
        <v>1436</v>
      </c>
      <c r="AI4753" t="s">
        <v>556</v>
      </c>
      <c r="AJ4753" t="str">
        <f t="shared" si="1921"/>
        <v>Adult</v>
      </c>
      <c r="AK4753">
        <v>500000</v>
      </c>
      <c r="AL4753" t="str">
        <f t="shared" si="1922"/>
        <v>Low Budget</v>
      </c>
      <c r="AM4753">
        <v>2010</v>
      </c>
      <c r="AN4753">
        <f t="shared" si="1923"/>
        <v>15</v>
      </c>
      <c r="AO4753" t="str">
        <f t="shared" si="1924"/>
        <v>Modern Classic</v>
      </c>
      <c r="AP4753">
        <v>248</v>
      </c>
      <c r="AQ4753" t="str">
        <f t="shared" si="1925"/>
        <v>Very Low</v>
      </c>
      <c r="AR4753">
        <v>5.8</v>
      </c>
      <c r="AS4753" t="str">
        <f t="shared" si="1926"/>
        <v>Below Average</v>
      </c>
      <c r="AT4753">
        <v>1.85</v>
      </c>
      <c r="AU4753" t="str">
        <f t="shared" si="1927"/>
        <v>HDTV / Widescreen</v>
      </c>
      <c r="AV4753">
        <v>46000</v>
      </c>
      <c r="AW4753" t="str">
        <f t="shared" si="1928"/>
        <v>Medium</v>
      </c>
    </row>
    <row r="4754" spans="1:49" x14ac:dyDescent="0.3">
      <c r="A4754" t="s">
        <v>0</v>
      </c>
      <c r="B4754" t="s">
        <v>1146</v>
      </c>
      <c r="C4754">
        <v>165</v>
      </c>
      <c r="D4754" t="str">
        <f t="shared" si="1908"/>
        <v>Low</v>
      </c>
      <c r="E4754">
        <v>94</v>
      </c>
      <c r="F4754" t="str">
        <f t="shared" si="1909"/>
        <v>1h 34m</v>
      </c>
      <c r="G4754" t="str">
        <f t="shared" si="1910"/>
        <v>Standard Movie</v>
      </c>
      <c r="H4754">
        <v>12</v>
      </c>
      <c r="I4754" t="str">
        <f t="shared" si="1911"/>
        <v>Very Low</v>
      </c>
      <c r="J4754">
        <v>183</v>
      </c>
      <c r="K4754" t="str">
        <f t="shared" si="1912"/>
        <v>Very Low</v>
      </c>
      <c r="L4754" t="s">
        <v>1147</v>
      </c>
      <c r="M4754">
        <v>17000</v>
      </c>
      <c r="N4754" t="str">
        <f t="shared" si="1913"/>
        <v>Medium</v>
      </c>
      <c r="O4754">
        <v>177343675</v>
      </c>
      <c r="P4754" t="str">
        <f t="shared" si="1914"/>
        <v>Hit</v>
      </c>
      <c r="Q4754" t="s">
        <v>1148</v>
      </c>
      <c r="R4754" t="str">
        <f t="shared" si="1915"/>
        <v>Adventure</v>
      </c>
      <c r="S4754">
        <f t="shared" si="1916"/>
        <v>6</v>
      </c>
      <c r="T4754" t="s">
        <v>1149</v>
      </c>
      <c r="U4754" t="s">
        <v>1150</v>
      </c>
      <c r="V4754">
        <v>70136</v>
      </c>
      <c r="W4754" t="str">
        <f t="shared" si="1917"/>
        <v>Medium</v>
      </c>
      <c r="X4754">
        <v>17883</v>
      </c>
      <c r="Y4754" t="str">
        <f t="shared" si="1918"/>
        <v>Medium</v>
      </c>
      <c r="Z4754" t="s">
        <v>1151</v>
      </c>
      <c r="AA4754">
        <v>0</v>
      </c>
      <c r="AB4754" t="str">
        <f t="shared" si="1919"/>
        <v>Symbolic Poster</v>
      </c>
      <c r="AC4754" t="s">
        <v>1152</v>
      </c>
      <c r="AD4754" t="s">
        <v>1153</v>
      </c>
      <c r="AE4754">
        <v>214</v>
      </c>
      <c r="AF4754" t="str">
        <f t="shared" si="1920"/>
        <v>Very Low</v>
      </c>
      <c r="AG4754" t="s">
        <v>9</v>
      </c>
      <c r="AH4754" t="s">
        <v>10</v>
      </c>
      <c r="AI4754" t="s">
        <v>66</v>
      </c>
      <c r="AJ4754" t="str">
        <f t="shared" si="1921"/>
        <v>Family</v>
      </c>
      <c r="AK4754">
        <v>135000000</v>
      </c>
      <c r="AL4754" t="str">
        <f t="shared" si="1922"/>
        <v>High Budget</v>
      </c>
      <c r="AM4754">
        <v>2015</v>
      </c>
      <c r="AN4754">
        <f t="shared" si="1923"/>
        <v>10</v>
      </c>
      <c r="AO4754" t="str">
        <f t="shared" si="1924"/>
        <v>Modern Classic</v>
      </c>
      <c r="AP4754">
        <v>523</v>
      </c>
      <c r="AQ4754" t="str">
        <f t="shared" si="1925"/>
        <v>Very Low</v>
      </c>
      <c r="AR4754">
        <v>6.7</v>
      </c>
      <c r="AS4754" t="str">
        <f t="shared" si="1926"/>
        <v>Average</v>
      </c>
      <c r="AT4754">
        <v>1.85</v>
      </c>
      <c r="AU4754" t="str">
        <f t="shared" si="1927"/>
        <v>HDTV / Widescreen</v>
      </c>
      <c r="AV4754">
        <v>26000</v>
      </c>
      <c r="AW4754" t="str">
        <f t="shared" si="1928"/>
        <v>Medium</v>
      </c>
    </row>
    <row r="4755" spans="1:49" x14ac:dyDescent="0.3">
      <c r="A4755" t="s">
        <v>0</v>
      </c>
      <c r="B4755" t="s">
        <v>22070</v>
      </c>
      <c r="C4755">
        <v>9</v>
      </c>
      <c r="D4755" t="str">
        <f t="shared" si="1908"/>
        <v>Very Low</v>
      </c>
      <c r="E4755">
        <v>100</v>
      </c>
      <c r="F4755" t="str">
        <f t="shared" si="1909"/>
        <v>1h 40m</v>
      </c>
      <c r="G4755" t="str">
        <f t="shared" si="1910"/>
        <v>Standard Movie</v>
      </c>
      <c r="H4755">
        <v>6</v>
      </c>
      <c r="I4755" t="str">
        <f t="shared" si="1911"/>
        <v>Very Low</v>
      </c>
      <c r="J4755">
        <v>325</v>
      </c>
      <c r="K4755" t="str">
        <f t="shared" si="1912"/>
        <v>Very Low</v>
      </c>
      <c r="L4755" t="s">
        <v>22606</v>
      </c>
      <c r="M4755">
        <v>396</v>
      </c>
      <c r="N4755" t="str">
        <f t="shared" si="1913"/>
        <v>Low</v>
      </c>
      <c r="O4755">
        <v>31937</v>
      </c>
      <c r="P4755" t="str">
        <f t="shared" si="1914"/>
        <v>Flop</v>
      </c>
      <c r="Q4755" t="s">
        <v>1652</v>
      </c>
      <c r="R4755" t="str">
        <f t="shared" si="1915"/>
        <v>Comedy</v>
      </c>
      <c r="S4755">
        <f t="shared" si="1916"/>
        <v>2</v>
      </c>
      <c r="T4755" t="s">
        <v>22607</v>
      </c>
      <c r="U4755" t="s">
        <v>22608</v>
      </c>
      <c r="V4755">
        <v>1358</v>
      </c>
      <c r="W4755" t="str">
        <f t="shared" si="1917"/>
        <v>Very Low</v>
      </c>
      <c r="X4755">
        <v>2310</v>
      </c>
      <c r="Y4755" t="str">
        <f t="shared" si="1918"/>
        <v>Low</v>
      </c>
      <c r="Z4755" t="s">
        <v>22609</v>
      </c>
      <c r="AA4755">
        <v>3</v>
      </c>
      <c r="AB4755" t="str">
        <f t="shared" si="1919"/>
        <v>Duo/Trio Poster</v>
      </c>
      <c r="AC4755" t="s">
        <v>22610</v>
      </c>
      <c r="AD4755" t="s">
        <v>22611</v>
      </c>
      <c r="AE4755">
        <v>10</v>
      </c>
      <c r="AF4755" t="str">
        <f t="shared" si="1920"/>
        <v>Very Low</v>
      </c>
      <c r="AG4755" t="s">
        <v>9</v>
      </c>
      <c r="AH4755" t="s">
        <v>10</v>
      </c>
      <c r="AI4755" t="s">
        <v>556</v>
      </c>
      <c r="AJ4755" t="str">
        <f t="shared" si="1921"/>
        <v>Adult</v>
      </c>
      <c r="AK4755">
        <v>500000</v>
      </c>
      <c r="AL4755" t="str">
        <f t="shared" si="1922"/>
        <v>Low Budget</v>
      </c>
      <c r="AM4755">
        <v>2007</v>
      </c>
      <c r="AN4755">
        <f t="shared" si="1923"/>
        <v>18</v>
      </c>
      <c r="AO4755" t="str">
        <f t="shared" si="1924"/>
        <v>Old Classic</v>
      </c>
      <c r="AP4755">
        <v>326</v>
      </c>
      <c r="AQ4755" t="str">
        <f t="shared" si="1925"/>
        <v>Very Low</v>
      </c>
      <c r="AR4755">
        <v>5.7</v>
      </c>
      <c r="AS4755" t="str">
        <f t="shared" si="1926"/>
        <v>Below Average</v>
      </c>
      <c r="AT4755">
        <v>1.85</v>
      </c>
      <c r="AU4755" t="str">
        <f t="shared" si="1927"/>
        <v>HDTV / Widescreen</v>
      </c>
      <c r="AV4755">
        <v>60</v>
      </c>
      <c r="AW4755" t="str">
        <f t="shared" si="1928"/>
        <v>Very Low</v>
      </c>
    </row>
    <row r="4756" spans="1:49" x14ac:dyDescent="0.3">
      <c r="A4756" t="s">
        <v>0</v>
      </c>
      <c r="B4756" t="s">
        <v>22612</v>
      </c>
      <c r="C4756">
        <v>17</v>
      </c>
      <c r="D4756" t="str">
        <f t="shared" si="1908"/>
        <v>Very Low</v>
      </c>
      <c r="E4756">
        <v>112</v>
      </c>
      <c r="F4756" t="str">
        <f t="shared" si="1909"/>
        <v>1h 52m</v>
      </c>
      <c r="G4756" t="str">
        <f t="shared" si="1910"/>
        <v>Standard Movie</v>
      </c>
      <c r="H4756">
        <v>12</v>
      </c>
      <c r="I4756" t="str">
        <f t="shared" si="1911"/>
        <v>Very Low</v>
      </c>
      <c r="J4756">
        <v>699</v>
      </c>
      <c r="K4756" t="str">
        <f t="shared" si="1912"/>
        <v>Very Low</v>
      </c>
      <c r="L4756" t="s">
        <v>5975</v>
      </c>
      <c r="M4756">
        <v>33000</v>
      </c>
      <c r="N4756" t="str">
        <f t="shared" si="1913"/>
        <v>Medium</v>
      </c>
      <c r="O4756">
        <v>13134</v>
      </c>
      <c r="P4756" t="str">
        <f t="shared" si="1914"/>
        <v>Flop</v>
      </c>
      <c r="Q4756" t="s">
        <v>3765</v>
      </c>
      <c r="R4756" t="str">
        <f t="shared" si="1915"/>
        <v>Drama</v>
      </c>
      <c r="S4756">
        <f t="shared" si="1916"/>
        <v>2</v>
      </c>
      <c r="T4756" t="s">
        <v>4184</v>
      </c>
      <c r="U4756" t="s">
        <v>22613</v>
      </c>
      <c r="V4756">
        <v>2004</v>
      </c>
      <c r="W4756" t="str">
        <f t="shared" si="1917"/>
        <v>Very Low</v>
      </c>
      <c r="X4756">
        <v>35294</v>
      </c>
      <c r="Y4756" t="str">
        <f t="shared" si="1918"/>
        <v>Medium</v>
      </c>
      <c r="Z4756" t="s">
        <v>22614</v>
      </c>
      <c r="AA4756">
        <v>2</v>
      </c>
      <c r="AB4756" t="str">
        <f t="shared" si="1919"/>
        <v>Duo/Trio Poster</v>
      </c>
      <c r="AC4756" t="s">
        <v>22615</v>
      </c>
      <c r="AD4756" t="s">
        <v>22616</v>
      </c>
      <c r="AE4756">
        <v>32</v>
      </c>
      <c r="AF4756" t="str">
        <f t="shared" si="1920"/>
        <v>Very Low</v>
      </c>
      <c r="AG4756" t="s">
        <v>9</v>
      </c>
      <c r="AH4756" t="s">
        <v>10</v>
      </c>
      <c r="AI4756" t="s">
        <v>556</v>
      </c>
      <c r="AJ4756" t="str">
        <f t="shared" si="1921"/>
        <v>Adult</v>
      </c>
      <c r="AK4756">
        <v>500000</v>
      </c>
      <c r="AL4756" t="str">
        <f t="shared" si="1922"/>
        <v>Low Budget</v>
      </c>
      <c r="AM4756">
        <v>2002</v>
      </c>
      <c r="AN4756">
        <f t="shared" si="1923"/>
        <v>23</v>
      </c>
      <c r="AO4756" t="str">
        <f t="shared" si="1924"/>
        <v>Old Classic</v>
      </c>
      <c r="AP4756">
        <v>1000</v>
      </c>
      <c r="AQ4756" t="str">
        <f t="shared" si="1925"/>
        <v>Very Low</v>
      </c>
      <c r="AR4756">
        <v>6.1</v>
      </c>
      <c r="AS4756" t="str">
        <f t="shared" si="1926"/>
        <v>Average</v>
      </c>
      <c r="AT4756">
        <v>2.35</v>
      </c>
      <c r="AU4756" t="str">
        <f t="shared" si="1927"/>
        <v>Cinematic Widescreen</v>
      </c>
      <c r="AV4756">
        <v>183</v>
      </c>
      <c r="AW4756" t="str">
        <f t="shared" si="1928"/>
        <v>Very Low</v>
      </c>
    </row>
    <row r="4757" spans="1:49" x14ac:dyDescent="0.3">
      <c r="A4757" t="s">
        <v>0</v>
      </c>
      <c r="B4757" t="s">
        <v>22617</v>
      </c>
      <c r="C4757">
        <v>344</v>
      </c>
      <c r="D4757" t="str">
        <f t="shared" si="1908"/>
        <v>Medium</v>
      </c>
      <c r="E4757">
        <v>94</v>
      </c>
      <c r="F4757" t="str">
        <f t="shared" si="1909"/>
        <v>1h 34m</v>
      </c>
      <c r="G4757" t="str">
        <f t="shared" si="1910"/>
        <v>Standard Movie</v>
      </c>
      <c r="H4757">
        <v>380</v>
      </c>
      <c r="I4757" t="str">
        <f t="shared" si="1911"/>
        <v>Very Low</v>
      </c>
      <c r="J4757">
        <v>113</v>
      </c>
      <c r="K4757" t="str">
        <f t="shared" si="1912"/>
        <v>Very Low</v>
      </c>
      <c r="L4757" t="s">
        <v>22249</v>
      </c>
      <c r="M4757">
        <v>660</v>
      </c>
      <c r="N4757" t="str">
        <f t="shared" si="1913"/>
        <v>Low</v>
      </c>
      <c r="O4757">
        <v>237301</v>
      </c>
      <c r="P4757" t="str">
        <f t="shared" si="1914"/>
        <v>Flop</v>
      </c>
      <c r="Q4757" t="s">
        <v>2654</v>
      </c>
      <c r="R4757" t="str">
        <f t="shared" si="1915"/>
        <v>Drama</v>
      </c>
      <c r="S4757">
        <f t="shared" si="1916"/>
        <v>3</v>
      </c>
      <c r="T4757" t="s">
        <v>5101</v>
      </c>
      <c r="U4757" t="s">
        <v>22618</v>
      </c>
      <c r="V4757">
        <v>75669</v>
      </c>
      <c r="W4757" t="str">
        <f t="shared" si="1917"/>
        <v>Medium</v>
      </c>
      <c r="X4757">
        <v>1118</v>
      </c>
      <c r="Y4757" t="str">
        <f t="shared" si="1918"/>
        <v>Low</v>
      </c>
      <c r="Z4757" t="s">
        <v>22619</v>
      </c>
      <c r="AA4757">
        <v>0</v>
      </c>
      <c r="AB4757" t="str">
        <f t="shared" si="1919"/>
        <v>Symbolic Poster</v>
      </c>
      <c r="AC4757" t="s">
        <v>22620</v>
      </c>
      <c r="AD4757" t="s">
        <v>22621</v>
      </c>
      <c r="AE4757">
        <v>451</v>
      </c>
      <c r="AF4757" t="str">
        <f t="shared" si="1920"/>
        <v>Very Low</v>
      </c>
      <c r="AG4757" t="s">
        <v>9</v>
      </c>
      <c r="AH4757" t="s">
        <v>28</v>
      </c>
      <c r="AI4757" t="s">
        <v>556</v>
      </c>
      <c r="AJ4757" t="str">
        <f t="shared" si="1921"/>
        <v>Adult</v>
      </c>
      <c r="AK4757">
        <v>500000</v>
      </c>
      <c r="AL4757" t="str">
        <f t="shared" si="1922"/>
        <v>Low Budget</v>
      </c>
      <c r="AM4757">
        <v>2010</v>
      </c>
      <c r="AN4757">
        <f t="shared" si="1923"/>
        <v>15</v>
      </c>
      <c r="AO4757" t="str">
        <f t="shared" si="1924"/>
        <v>Modern Classic</v>
      </c>
      <c r="AP4757">
        <v>280</v>
      </c>
      <c r="AQ4757" t="str">
        <f t="shared" si="1925"/>
        <v>Very Low</v>
      </c>
      <c r="AR4757">
        <v>6.4</v>
      </c>
      <c r="AS4757" t="str">
        <f t="shared" si="1926"/>
        <v>Average</v>
      </c>
      <c r="AT4757">
        <v>2.35</v>
      </c>
      <c r="AU4757" t="str">
        <f t="shared" si="1927"/>
        <v>Cinematic Widescreen</v>
      </c>
      <c r="AV4757">
        <v>19000</v>
      </c>
      <c r="AW4757" t="str">
        <f t="shared" si="1928"/>
        <v>Medium</v>
      </c>
    </row>
    <row r="4758" spans="1:49" x14ac:dyDescent="0.3">
      <c r="A4758" t="s">
        <v>0</v>
      </c>
      <c r="B4758" t="s">
        <v>22622</v>
      </c>
      <c r="C4758">
        <v>2</v>
      </c>
      <c r="D4758" t="str">
        <f t="shared" si="1908"/>
        <v>Very Low</v>
      </c>
      <c r="E4758">
        <v>87</v>
      </c>
      <c r="F4758" t="str">
        <f t="shared" si="1909"/>
        <v>1h 27m</v>
      </c>
      <c r="G4758" t="str">
        <f t="shared" si="1910"/>
        <v>Featurette</v>
      </c>
      <c r="H4758">
        <v>0</v>
      </c>
      <c r="I4758" t="str">
        <f t="shared" si="1911"/>
        <v>Very Low</v>
      </c>
      <c r="J4758">
        <v>347</v>
      </c>
      <c r="K4758" t="str">
        <f t="shared" si="1912"/>
        <v>Very Low</v>
      </c>
      <c r="L4758" t="s">
        <v>11132</v>
      </c>
      <c r="M4758">
        <v>584</v>
      </c>
      <c r="N4758" t="str">
        <f t="shared" si="1913"/>
        <v>Low</v>
      </c>
      <c r="O4758">
        <f>O4757</f>
        <v>237301</v>
      </c>
      <c r="P4758" t="str">
        <f t="shared" si="1914"/>
        <v>Flop</v>
      </c>
      <c r="Q4758" t="s">
        <v>3380</v>
      </c>
      <c r="R4758" t="str">
        <f t="shared" si="1915"/>
        <v>Drama</v>
      </c>
      <c r="S4758">
        <f t="shared" si="1916"/>
        <v>1</v>
      </c>
      <c r="T4758" t="s">
        <v>18158</v>
      </c>
      <c r="U4758" t="s">
        <v>22623</v>
      </c>
      <c r="V4758">
        <v>299</v>
      </c>
      <c r="W4758" t="str">
        <f t="shared" si="1917"/>
        <v>Very Low</v>
      </c>
      <c r="X4758">
        <v>1924</v>
      </c>
      <c r="Y4758" t="str">
        <f t="shared" si="1918"/>
        <v>Low</v>
      </c>
      <c r="Z4758" t="s">
        <v>7915</v>
      </c>
      <c r="AA4758">
        <v>3</v>
      </c>
      <c r="AB4758" t="str">
        <f t="shared" si="1919"/>
        <v>Duo/Trio Poster</v>
      </c>
      <c r="AC4758" t="s">
        <v>7718</v>
      </c>
      <c r="AD4758" t="s">
        <v>22624</v>
      </c>
      <c r="AE4758">
        <v>11</v>
      </c>
      <c r="AF4758" t="str">
        <f t="shared" si="1920"/>
        <v>Very Low</v>
      </c>
      <c r="AG4758" t="s">
        <v>9</v>
      </c>
      <c r="AH4758" t="s">
        <v>10</v>
      </c>
      <c r="AI4758" t="s">
        <v>66</v>
      </c>
      <c r="AJ4758" t="str">
        <f t="shared" si="1921"/>
        <v>Family</v>
      </c>
      <c r="AK4758">
        <f>AK4757</f>
        <v>500000</v>
      </c>
      <c r="AL4758" t="str">
        <f t="shared" si="1922"/>
        <v>Low Budget</v>
      </c>
      <c r="AM4758">
        <v>2005</v>
      </c>
      <c r="AN4758">
        <f t="shared" si="1923"/>
        <v>20</v>
      </c>
      <c r="AO4758" t="str">
        <f t="shared" si="1924"/>
        <v>Old Classic</v>
      </c>
      <c r="AP4758">
        <v>507</v>
      </c>
      <c r="AQ4758" t="str">
        <f t="shared" si="1925"/>
        <v>Very Low</v>
      </c>
      <c r="AR4758">
        <v>5</v>
      </c>
      <c r="AS4758" t="str">
        <f t="shared" si="1926"/>
        <v>Below Average</v>
      </c>
      <c r="AT4758">
        <v>1.85</v>
      </c>
      <c r="AU4758" t="str">
        <f t="shared" si="1927"/>
        <v>HDTV / Widescreen</v>
      </c>
      <c r="AV4758">
        <v>29</v>
      </c>
      <c r="AW4758" t="str">
        <f t="shared" si="1928"/>
        <v>Very Low</v>
      </c>
    </row>
    <row r="4759" spans="1:49" x14ac:dyDescent="0.3">
      <c r="A4759" t="s">
        <v>0</v>
      </c>
      <c r="B4759" t="s">
        <v>22625</v>
      </c>
      <c r="C4759">
        <v>28</v>
      </c>
      <c r="D4759" t="str">
        <f t="shared" si="1908"/>
        <v>Very Low</v>
      </c>
      <c r="E4759">
        <v>91</v>
      </c>
      <c r="F4759" t="str">
        <f t="shared" si="1909"/>
        <v>1h 31m</v>
      </c>
      <c r="G4759" t="str">
        <f t="shared" si="1910"/>
        <v>Standard Movie</v>
      </c>
      <c r="H4759">
        <v>0</v>
      </c>
      <c r="I4759" t="str">
        <f t="shared" si="1911"/>
        <v>Very Low</v>
      </c>
      <c r="J4759">
        <v>170</v>
      </c>
      <c r="K4759" t="str">
        <f t="shared" si="1912"/>
        <v>Very Low</v>
      </c>
      <c r="L4759" t="s">
        <v>22626</v>
      </c>
      <c r="M4759">
        <v>472</v>
      </c>
      <c r="N4759" t="str">
        <f t="shared" si="1913"/>
        <v>Low</v>
      </c>
      <c r="O4759">
        <v>12055</v>
      </c>
      <c r="P4759" t="str">
        <f t="shared" si="1914"/>
        <v>Flop</v>
      </c>
      <c r="Q4759" t="s">
        <v>1642</v>
      </c>
      <c r="R4759" t="str">
        <f t="shared" si="1915"/>
        <v>Comedy</v>
      </c>
      <c r="S4759">
        <f t="shared" si="1916"/>
        <v>1</v>
      </c>
      <c r="T4759" t="s">
        <v>7559</v>
      </c>
      <c r="U4759" t="s">
        <v>22627</v>
      </c>
      <c r="V4759">
        <v>739</v>
      </c>
      <c r="W4759" t="str">
        <f t="shared" si="1917"/>
        <v>Very Low</v>
      </c>
      <c r="X4759">
        <v>1047</v>
      </c>
      <c r="Y4759" t="str">
        <f t="shared" si="1918"/>
        <v>Low</v>
      </c>
      <c r="Z4759" t="s">
        <v>22628</v>
      </c>
      <c r="AA4759">
        <v>2</v>
      </c>
      <c r="AB4759" t="str">
        <f t="shared" si="1919"/>
        <v>Duo/Trio Poster</v>
      </c>
      <c r="AC4759" t="s">
        <v>22629</v>
      </c>
      <c r="AD4759" t="s">
        <v>22630</v>
      </c>
      <c r="AE4759">
        <v>10</v>
      </c>
      <c r="AF4759" t="str">
        <f t="shared" si="1920"/>
        <v>Very Low</v>
      </c>
      <c r="AG4759" t="s">
        <v>9</v>
      </c>
      <c r="AH4759" t="s">
        <v>10</v>
      </c>
      <c r="AI4759" t="s">
        <v>11</v>
      </c>
      <c r="AJ4759" t="str">
        <f t="shared" si="1921"/>
        <v>Teen</v>
      </c>
      <c r="AK4759">
        <v>500000</v>
      </c>
      <c r="AL4759" t="str">
        <f t="shared" si="1922"/>
        <v>Low Budget</v>
      </c>
      <c r="AM4759">
        <v>2007</v>
      </c>
      <c r="AN4759">
        <f t="shared" si="1923"/>
        <v>18</v>
      </c>
      <c r="AO4759" t="str">
        <f t="shared" si="1924"/>
        <v>Old Classic</v>
      </c>
      <c r="AP4759">
        <v>185</v>
      </c>
      <c r="AQ4759" t="str">
        <f t="shared" si="1925"/>
        <v>Very Low</v>
      </c>
      <c r="AR4759">
        <v>6.5</v>
      </c>
      <c r="AS4759" t="str">
        <f t="shared" si="1926"/>
        <v>Average</v>
      </c>
      <c r="AT4759">
        <f>AT4758</f>
        <v>1.85</v>
      </c>
      <c r="AU4759" t="str">
        <f t="shared" si="1927"/>
        <v>HDTV / Widescreen</v>
      </c>
      <c r="AV4759">
        <v>339</v>
      </c>
      <c r="AW4759" t="str">
        <f t="shared" si="1928"/>
        <v>Very Low</v>
      </c>
    </row>
    <row r="4760" spans="1:49" x14ac:dyDescent="0.3">
      <c r="A4760" t="s">
        <v>0</v>
      </c>
      <c r="B4760" t="s">
        <v>22631</v>
      </c>
      <c r="C4760">
        <v>29</v>
      </c>
      <c r="D4760" t="str">
        <f t="shared" si="1908"/>
        <v>Very Low</v>
      </c>
      <c r="E4760">
        <v>87</v>
      </c>
      <c r="F4760" t="str">
        <f t="shared" si="1909"/>
        <v>1h 27m</v>
      </c>
      <c r="G4760" t="str">
        <f t="shared" si="1910"/>
        <v>Featurette</v>
      </c>
      <c r="H4760">
        <v>38</v>
      </c>
      <c r="I4760" t="str">
        <f t="shared" si="1911"/>
        <v>Very Low</v>
      </c>
      <c r="J4760">
        <v>445</v>
      </c>
      <c r="K4760" t="str">
        <f t="shared" si="1912"/>
        <v>Very Low</v>
      </c>
      <c r="L4760" t="s">
        <v>8224</v>
      </c>
      <c r="M4760">
        <v>552</v>
      </c>
      <c r="N4760" t="str">
        <f t="shared" si="1913"/>
        <v>Low</v>
      </c>
      <c r="O4760">
        <v>1332</v>
      </c>
      <c r="P4760" t="str">
        <f t="shared" si="1914"/>
        <v>Flop</v>
      </c>
      <c r="Q4760" t="s">
        <v>7550</v>
      </c>
      <c r="R4760" t="str">
        <f t="shared" si="1915"/>
        <v>Comedy</v>
      </c>
      <c r="S4760">
        <f t="shared" si="1916"/>
        <v>2</v>
      </c>
      <c r="T4760" t="s">
        <v>13792</v>
      </c>
      <c r="U4760" t="s">
        <v>22632</v>
      </c>
      <c r="V4760">
        <v>2038</v>
      </c>
      <c r="W4760" t="str">
        <f t="shared" si="1917"/>
        <v>Very Low</v>
      </c>
      <c r="X4760">
        <v>2251</v>
      </c>
      <c r="Y4760" t="str">
        <f t="shared" si="1918"/>
        <v>Low</v>
      </c>
      <c r="Z4760" t="s">
        <v>22633</v>
      </c>
      <c r="AA4760">
        <v>6</v>
      </c>
      <c r="AB4760" t="str">
        <f t="shared" si="1919"/>
        <v>Ensemble Poster</v>
      </c>
      <c r="AC4760" t="s">
        <v>22634</v>
      </c>
      <c r="AD4760" t="s">
        <v>22635</v>
      </c>
      <c r="AE4760">
        <v>20</v>
      </c>
      <c r="AF4760" t="str">
        <f t="shared" si="1920"/>
        <v>Very Low</v>
      </c>
      <c r="AG4760" t="s">
        <v>9</v>
      </c>
      <c r="AH4760" t="s">
        <v>10</v>
      </c>
      <c r="AI4760" t="s">
        <v>4801</v>
      </c>
      <c r="AJ4760" t="str">
        <f t="shared" si="1921"/>
        <v>No Rating</v>
      </c>
      <c r="AK4760">
        <v>500000</v>
      </c>
      <c r="AL4760" t="str">
        <f t="shared" si="1922"/>
        <v>Low Budget</v>
      </c>
      <c r="AM4760">
        <v>2012</v>
      </c>
      <c r="AN4760">
        <f t="shared" si="1923"/>
        <v>13</v>
      </c>
      <c r="AO4760" t="str">
        <f t="shared" si="1924"/>
        <v>Modern Classic</v>
      </c>
      <c r="AP4760">
        <v>533</v>
      </c>
      <c r="AQ4760" t="str">
        <f t="shared" si="1925"/>
        <v>Very Low</v>
      </c>
      <c r="AR4760">
        <v>4.5999999999999996</v>
      </c>
      <c r="AS4760" t="str">
        <f t="shared" si="1926"/>
        <v>Poor</v>
      </c>
      <c r="AT4760">
        <v>2.35</v>
      </c>
      <c r="AU4760" t="str">
        <f t="shared" si="1927"/>
        <v>Cinematic Widescreen</v>
      </c>
      <c r="AV4760">
        <v>898</v>
      </c>
      <c r="AW4760" t="str">
        <f t="shared" si="1928"/>
        <v>Very Low</v>
      </c>
    </row>
    <row r="4761" spans="1:49" x14ac:dyDescent="0.3">
      <c r="A4761" t="s">
        <v>0</v>
      </c>
      <c r="B4761" t="s">
        <v>19750</v>
      </c>
      <c r="C4761">
        <v>11</v>
      </c>
      <c r="D4761" t="str">
        <f t="shared" si="1908"/>
        <v>Very Low</v>
      </c>
      <c r="E4761">
        <v>98</v>
      </c>
      <c r="F4761" t="str">
        <f t="shared" si="1909"/>
        <v>1h 38m</v>
      </c>
      <c r="G4761" t="str">
        <f t="shared" si="1910"/>
        <v>Standard Movie</v>
      </c>
      <c r="H4761">
        <v>0</v>
      </c>
      <c r="I4761" t="str">
        <f t="shared" si="1911"/>
        <v>Very Low</v>
      </c>
      <c r="J4761">
        <v>0</v>
      </c>
      <c r="K4761" t="str">
        <f t="shared" si="1912"/>
        <v>Very Low</v>
      </c>
      <c r="L4761" t="s">
        <v>19753</v>
      </c>
      <c r="M4761">
        <v>4</v>
      </c>
      <c r="N4761" t="str">
        <f t="shared" si="1913"/>
        <v>Low</v>
      </c>
      <c r="O4761">
        <f t="shared" ref="O4761:O4763" si="1929">O4760</f>
        <v>1332</v>
      </c>
      <c r="P4761" t="str">
        <f t="shared" si="1914"/>
        <v>Flop</v>
      </c>
      <c r="Q4761" t="s">
        <v>980</v>
      </c>
      <c r="R4761" t="str">
        <f t="shared" si="1915"/>
        <v>Comedy</v>
      </c>
      <c r="S4761">
        <f t="shared" si="1916"/>
        <v>2</v>
      </c>
      <c r="T4761" t="s">
        <v>19751</v>
      </c>
      <c r="U4761" t="s">
        <v>22636</v>
      </c>
      <c r="V4761">
        <v>2097</v>
      </c>
      <c r="W4761" t="str">
        <f t="shared" si="1917"/>
        <v>Very Low</v>
      </c>
      <c r="X4761">
        <v>8</v>
      </c>
      <c r="Y4761" t="str">
        <f t="shared" si="1918"/>
        <v>Very Low</v>
      </c>
      <c r="Z4761" t="s">
        <v>22637</v>
      </c>
      <c r="AA4761">
        <v>1</v>
      </c>
      <c r="AB4761" t="str">
        <f t="shared" si="1919"/>
        <v>Solo Star Poster</v>
      </c>
      <c r="AC4761" t="s">
        <v>22638</v>
      </c>
      <c r="AD4761" t="s">
        <v>22639</v>
      </c>
      <c r="AE4761">
        <v>9</v>
      </c>
      <c r="AF4761" t="str">
        <f t="shared" si="1920"/>
        <v>Very Low</v>
      </c>
      <c r="AG4761" t="s">
        <v>1917</v>
      </c>
      <c r="AH4761" t="s">
        <v>863</v>
      </c>
      <c r="AI4761" t="str">
        <f t="shared" ref="AI4761:AI4762" si="1930">AI4760</f>
        <v>Not Rated</v>
      </c>
      <c r="AJ4761" t="str">
        <f t="shared" si="1921"/>
        <v>No Rating</v>
      </c>
      <c r="AK4761">
        <v>3000000</v>
      </c>
      <c r="AL4761" t="str">
        <f t="shared" si="1922"/>
        <v>Low Budget</v>
      </c>
      <c r="AM4761">
        <v>2006</v>
      </c>
      <c r="AN4761">
        <f t="shared" si="1923"/>
        <v>19</v>
      </c>
      <c r="AO4761" t="str">
        <f t="shared" si="1924"/>
        <v>Old Classic</v>
      </c>
      <c r="AP4761">
        <v>4</v>
      </c>
      <c r="AQ4761" t="str">
        <f t="shared" si="1925"/>
        <v>Very Low</v>
      </c>
      <c r="AR4761">
        <v>7.7</v>
      </c>
      <c r="AS4761" t="str">
        <f t="shared" si="1926"/>
        <v>Good</v>
      </c>
      <c r="AT4761">
        <v>2.35</v>
      </c>
      <c r="AU4761" t="str">
        <f t="shared" si="1927"/>
        <v>Cinematic Widescreen</v>
      </c>
      <c r="AV4761">
        <v>23</v>
      </c>
      <c r="AW4761" t="str">
        <f t="shared" si="1928"/>
        <v>Very Low</v>
      </c>
    </row>
    <row r="4762" spans="1:49" x14ac:dyDescent="0.3">
      <c r="A4762" t="s">
        <v>0</v>
      </c>
      <c r="B4762" t="s">
        <v>22640</v>
      </c>
      <c r="C4762">
        <v>48</v>
      </c>
      <c r="D4762" t="str">
        <f t="shared" si="1908"/>
        <v>Very Low</v>
      </c>
      <c r="E4762">
        <v>95</v>
      </c>
      <c r="F4762" t="str">
        <f t="shared" si="1909"/>
        <v>1h 35m</v>
      </c>
      <c r="G4762" t="str">
        <f t="shared" si="1910"/>
        <v>Standard Movie</v>
      </c>
      <c r="H4762">
        <v>3</v>
      </c>
      <c r="I4762" t="str">
        <f t="shared" si="1911"/>
        <v>Very Low</v>
      </c>
      <c r="J4762">
        <v>25</v>
      </c>
      <c r="K4762" t="str">
        <f t="shared" si="1912"/>
        <v>Very Low</v>
      </c>
      <c r="L4762" t="s">
        <v>22641</v>
      </c>
      <c r="M4762">
        <v>30</v>
      </c>
      <c r="N4762" t="str">
        <f t="shared" si="1913"/>
        <v>Low</v>
      </c>
      <c r="O4762">
        <f t="shared" si="1929"/>
        <v>1332</v>
      </c>
      <c r="P4762" t="str">
        <f t="shared" si="1914"/>
        <v>Flop</v>
      </c>
      <c r="Q4762" t="s">
        <v>21575</v>
      </c>
      <c r="R4762" t="str">
        <f t="shared" si="1915"/>
        <v>Biography</v>
      </c>
      <c r="S4762">
        <f t="shared" si="1916"/>
        <v>3</v>
      </c>
      <c r="T4762" t="s">
        <v>22642</v>
      </c>
      <c r="U4762" t="s">
        <v>22643</v>
      </c>
      <c r="V4762">
        <v>1006</v>
      </c>
      <c r="W4762" t="str">
        <f t="shared" si="1917"/>
        <v>Very Low</v>
      </c>
      <c r="X4762">
        <v>119</v>
      </c>
      <c r="Y4762" t="str">
        <f t="shared" si="1918"/>
        <v>Very Low</v>
      </c>
      <c r="Z4762" t="s">
        <v>22644</v>
      </c>
      <c r="AA4762">
        <v>0</v>
      </c>
      <c r="AB4762" t="str">
        <f t="shared" si="1919"/>
        <v>Symbolic Poster</v>
      </c>
      <c r="AC4762" t="s">
        <v>22645</v>
      </c>
      <c r="AD4762" t="s">
        <v>22646</v>
      </c>
      <c r="AE4762">
        <v>11</v>
      </c>
      <c r="AF4762" t="str">
        <f t="shared" si="1920"/>
        <v>Very Low</v>
      </c>
      <c r="AG4762" t="s">
        <v>9</v>
      </c>
      <c r="AH4762" t="s">
        <v>28</v>
      </c>
      <c r="AI4762" t="str">
        <f t="shared" si="1930"/>
        <v>Not Rated</v>
      </c>
      <c r="AJ4762" t="str">
        <f t="shared" si="1921"/>
        <v>No Rating</v>
      </c>
      <c r="AK4762">
        <v>500000</v>
      </c>
      <c r="AL4762" t="str">
        <f t="shared" si="1922"/>
        <v>Low Budget</v>
      </c>
      <c r="AM4762">
        <v>2006</v>
      </c>
      <c r="AN4762">
        <f t="shared" si="1923"/>
        <v>19</v>
      </c>
      <c r="AO4762" t="str">
        <f t="shared" si="1924"/>
        <v>Old Classic</v>
      </c>
      <c r="AP4762">
        <v>27</v>
      </c>
      <c r="AQ4762" t="str">
        <f t="shared" si="1925"/>
        <v>Very Low</v>
      </c>
      <c r="AR4762">
        <v>7.3</v>
      </c>
      <c r="AS4762" t="str">
        <f t="shared" si="1926"/>
        <v>Good</v>
      </c>
      <c r="AT4762">
        <v>1.85</v>
      </c>
      <c r="AU4762" t="str">
        <f t="shared" si="1927"/>
        <v>HDTV / Widescreen</v>
      </c>
      <c r="AV4762">
        <v>808</v>
      </c>
      <c r="AW4762" t="str">
        <f t="shared" si="1928"/>
        <v>Very Low</v>
      </c>
    </row>
    <row r="4763" spans="1:49" x14ac:dyDescent="0.3">
      <c r="A4763" t="s">
        <v>0</v>
      </c>
      <c r="B4763" t="s">
        <v>96</v>
      </c>
      <c r="C4763">
        <v>24</v>
      </c>
      <c r="D4763" t="str">
        <f t="shared" si="1908"/>
        <v>Very Low</v>
      </c>
      <c r="E4763">
        <v>87</v>
      </c>
      <c r="F4763" t="str">
        <f t="shared" si="1909"/>
        <v>1h 27m</v>
      </c>
      <c r="G4763" t="str">
        <f t="shared" si="1910"/>
        <v>Featurette</v>
      </c>
      <c r="H4763">
        <v>395</v>
      </c>
      <c r="I4763" t="str">
        <f t="shared" si="1911"/>
        <v>Very Low</v>
      </c>
      <c r="J4763">
        <v>637</v>
      </c>
      <c r="K4763" t="str">
        <f t="shared" si="1912"/>
        <v>Very Low</v>
      </c>
      <c r="L4763" t="s">
        <v>2273</v>
      </c>
      <c r="M4763">
        <v>991</v>
      </c>
      <c r="N4763" t="str">
        <f t="shared" si="1913"/>
        <v>Low</v>
      </c>
      <c r="O4763">
        <f t="shared" si="1929"/>
        <v>1332</v>
      </c>
      <c r="P4763" t="str">
        <f t="shared" si="1914"/>
        <v>Flop</v>
      </c>
      <c r="Q4763" t="s">
        <v>3380</v>
      </c>
      <c r="R4763" t="str">
        <f t="shared" si="1915"/>
        <v>Drama</v>
      </c>
      <c r="S4763">
        <f t="shared" si="1916"/>
        <v>1</v>
      </c>
      <c r="T4763" t="s">
        <v>3344</v>
      </c>
      <c r="U4763" t="s">
        <v>22647</v>
      </c>
      <c r="V4763">
        <v>601</v>
      </c>
      <c r="W4763" t="str">
        <f t="shared" si="1917"/>
        <v>Very Low</v>
      </c>
      <c r="X4763">
        <v>3309</v>
      </c>
      <c r="Y4763" t="str">
        <f t="shared" si="1918"/>
        <v>Low</v>
      </c>
      <c r="Z4763" t="s">
        <v>3151</v>
      </c>
      <c r="AA4763">
        <v>0</v>
      </c>
      <c r="AB4763" t="str">
        <f t="shared" si="1919"/>
        <v>Symbolic Poster</v>
      </c>
      <c r="AC4763" t="s">
        <v>22648</v>
      </c>
      <c r="AD4763" t="s">
        <v>22649</v>
      </c>
      <c r="AE4763">
        <v>10</v>
      </c>
      <c r="AF4763" t="str">
        <f t="shared" si="1920"/>
        <v>Very Low</v>
      </c>
      <c r="AG4763" t="s">
        <v>9</v>
      </c>
      <c r="AH4763" t="s">
        <v>10</v>
      </c>
      <c r="AI4763" t="s">
        <v>556</v>
      </c>
      <c r="AJ4763" t="str">
        <f t="shared" si="1921"/>
        <v>Adult</v>
      </c>
      <c r="AK4763">
        <v>100000</v>
      </c>
      <c r="AL4763" t="str">
        <f t="shared" si="1922"/>
        <v>Low Budget</v>
      </c>
      <c r="AM4763">
        <v>2000</v>
      </c>
      <c r="AN4763">
        <f t="shared" si="1923"/>
        <v>25</v>
      </c>
      <c r="AO4763" t="str">
        <f t="shared" si="1924"/>
        <v>Old Classic</v>
      </c>
      <c r="AP4763">
        <v>946</v>
      </c>
      <c r="AQ4763" t="str">
        <f t="shared" si="1925"/>
        <v>Very Low</v>
      </c>
      <c r="AR4763">
        <v>6.6</v>
      </c>
      <c r="AS4763" t="str">
        <f t="shared" si="1926"/>
        <v>Average</v>
      </c>
      <c r="AT4763">
        <v>1.85</v>
      </c>
      <c r="AU4763" t="str">
        <f t="shared" si="1927"/>
        <v>HDTV / Widescreen</v>
      </c>
      <c r="AV4763">
        <v>22</v>
      </c>
      <c r="AW4763" t="str">
        <f t="shared" si="1928"/>
        <v>Very Low</v>
      </c>
    </row>
    <row r="4764" spans="1:49" x14ac:dyDescent="0.3">
      <c r="A4764" t="s">
        <v>0</v>
      </c>
      <c r="B4764" t="s">
        <v>5320</v>
      </c>
      <c r="C4764">
        <v>166</v>
      </c>
      <c r="D4764" t="str">
        <f t="shared" si="1908"/>
        <v>Low</v>
      </c>
      <c r="E4764">
        <v>102</v>
      </c>
      <c r="F4764" t="str">
        <f t="shared" si="1909"/>
        <v>1h 42m</v>
      </c>
      <c r="G4764" t="str">
        <f t="shared" si="1910"/>
        <v>Standard Movie</v>
      </c>
      <c r="H4764">
        <v>487</v>
      </c>
      <c r="I4764" t="str">
        <f t="shared" si="1911"/>
        <v>Very Low</v>
      </c>
      <c r="J4764">
        <v>118</v>
      </c>
      <c r="K4764" t="str">
        <f t="shared" si="1912"/>
        <v>Very Low</v>
      </c>
      <c r="L4764" t="s">
        <v>818</v>
      </c>
      <c r="M4764">
        <v>991</v>
      </c>
      <c r="N4764" t="str">
        <f t="shared" si="1913"/>
        <v>Low</v>
      </c>
      <c r="O4764">
        <v>316842</v>
      </c>
      <c r="P4764" t="str">
        <f t="shared" si="1914"/>
        <v>Flop</v>
      </c>
      <c r="Q4764" t="s">
        <v>4046</v>
      </c>
      <c r="R4764" t="str">
        <f t="shared" si="1915"/>
        <v>Drama</v>
      </c>
      <c r="S4764">
        <f t="shared" si="1916"/>
        <v>2</v>
      </c>
      <c r="T4764" t="s">
        <v>323</v>
      </c>
      <c r="U4764" t="s">
        <v>22650</v>
      </c>
      <c r="V4764">
        <v>15756</v>
      </c>
      <c r="W4764" t="str">
        <f t="shared" si="1917"/>
        <v>Low</v>
      </c>
      <c r="X4764">
        <v>2099</v>
      </c>
      <c r="Y4764" t="str">
        <f t="shared" si="1918"/>
        <v>Low</v>
      </c>
      <c r="Z4764" t="s">
        <v>22651</v>
      </c>
      <c r="AA4764">
        <v>0</v>
      </c>
      <c r="AB4764" t="str">
        <f t="shared" si="1919"/>
        <v>Symbolic Poster</v>
      </c>
      <c r="AC4764" t="s">
        <v>22652</v>
      </c>
      <c r="AD4764" t="s">
        <v>22653</v>
      </c>
      <c r="AE4764">
        <v>68</v>
      </c>
      <c r="AF4764" t="str">
        <f t="shared" si="1920"/>
        <v>Very Low</v>
      </c>
      <c r="AG4764" t="s">
        <v>9</v>
      </c>
      <c r="AH4764" t="s">
        <v>10</v>
      </c>
      <c r="AI4764" t="s">
        <v>556</v>
      </c>
      <c r="AJ4764" t="str">
        <f t="shared" si="1921"/>
        <v>Adult</v>
      </c>
      <c r="AK4764">
        <f>AK4763</f>
        <v>100000</v>
      </c>
      <c r="AL4764" t="str">
        <f t="shared" si="1922"/>
        <v>Low Budget</v>
      </c>
      <c r="AM4764">
        <v>2014</v>
      </c>
      <c r="AN4764">
        <f t="shared" si="1923"/>
        <v>11</v>
      </c>
      <c r="AO4764" t="str">
        <f t="shared" si="1924"/>
        <v>Modern Classic</v>
      </c>
      <c r="AP4764">
        <v>943</v>
      </c>
      <c r="AQ4764" t="str">
        <f t="shared" si="1925"/>
        <v>Very Low</v>
      </c>
      <c r="AR4764">
        <v>6.4</v>
      </c>
      <c r="AS4764" t="str">
        <f t="shared" si="1926"/>
        <v>Average</v>
      </c>
      <c r="AT4764">
        <v>2.35</v>
      </c>
      <c r="AU4764" t="str">
        <f t="shared" si="1927"/>
        <v>Cinematic Widescreen</v>
      </c>
      <c r="AV4764">
        <v>0</v>
      </c>
      <c r="AW4764" t="str">
        <f t="shared" si="1928"/>
        <v>Very Low</v>
      </c>
    </row>
    <row r="4765" spans="1:49" x14ac:dyDescent="0.3">
      <c r="A4765" t="s">
        <v>0</v>
      </c>
      <c r="B4765" t="s">
        <v>22654</v>
      </c>
      <c r="C4765">
        <f>C4764</f>
        <v>166</v>
      </c>
      <c r="D4765" t="str">
        <f t="shared" si="1908"/>
        <v>Low</v>
      </c>
      <c r="E4765">
        <v>127</v>
      </c>
      <c r="F4765" t="str">
        <f t="shared" si="1909"/>
        <v>2h 7m</v>
      </c>
      <c r="G4765" t="str">
        <f t="shared" si="1910"/>
        <v>Long Movie</v>
      </c>
      <c r="H4765">
        <v>2</v>
      </c>
      <c r="I4765" t="str">
        <f t="shared" si="1911"/>
        <v>Very Low</v>
      </c>
      <c r="J4765">
        <v>0</v>
      </c>
      <c r="K4765" t="str">
        <f t="shared" si="1912"/>
        <v>Very Low</v>
      </c>
      <c r="L4765" t="s">
        <v>22655</v>
      </c>
      <c r="M4765">
        <v>2</v>
      </c>
      <c r="N4765" t="str">
        <f t="shared" si="1913"/>
        <v>Low</v>
      </c>
      <c r="O4765">
        <f t="shared" ref="O4765:O4770" si="1931">O4764</f>
        <v>316842</v>
      </c>
      <c r="P4765" t="str">
        <f t="shared" si="1914"/>
        <v>Flop</v>
      </c>
      <c r="Q4765" t="s">
        <v>10384</v>
      </c>
      <c r="R4765" t="str">
        <f t="shared" si="1915"/>
        <v>Thriller</v>
      </c>
      <c r="S4765">
        <f t="shared" si="1916"/>
        <v>1</v>
      </c>
      <c r="T4765" t="s">
        <v>22654</v>
      </c>
      <c r="U4765" t="s">
        <v>22656</v>
      </c>
      <c r="V4765">
        <v>16</v>
      </c>
      <c r="W4765" t="str">
        <f t="shared" si="1917"/>
        <v>Very Low</v>
      </c>
      <c r="X4765">
        <v>2</v>
      </c>
      <c r="Y4765" t="str">
        <f t="shared" si="1918"/>
        <v>Very Low</v>
      </c>
      <c r="Z4765" t="s">
        <v>22657</v>
      </c>
      <c r="AA4765">
        <v>0</v>
      </c>
      <c r="AB4765" t="str">
        <f t="shared" si="1919"/>
        <v>Symbolic Poster</v>
      </c>
      <c r="AC4765" t="str">
        <f t="shared" ref="AC4765:AC4766" si="1932">AC4764</f>
        <v>cigarette butt|drone|funeral procession|nellis air force base|taliban</v>
      </c>
      <c r="AD4765" t="s">
        <v>22658</v>
      </c>
      <c r="AE4765">
        <v>3</v>
      </c>
      <c r="AF4765" t="str">
        <f t="shared" si="1920"/>
        <v>Very Low</v>
      </c>
      <c r="AG4765" t="s">
        <v>9</v>
      </c>
      <c r="AH4765" t="s">
        <v>10</v>
      </c>
      <c r="AI4765" t="str">
        <f t="shared" ref="AI4765:AI4766" si="1933">AI4764</f>
        <v>R</v>
      </c>
      <c r="AJ4765" t="str">
        <f t="shared" si="1921"/>
        <v>Adult</v>
      </c>
      <c r="AK4765">
        <v>500000</v>
      </c>
      <c r="AL4765" t="str">
        <f t="shared" si="1922"/>
        <v>Low Budget</v>
      </c>
      <c r="AM4765">
        <v>2005</v>
      </c>
      <c r="AN4765">
        <f t="shared" si="1923"/>
        <v>20</v>
      </c>
      <c r="AO4765" t="str">
        <f t="shared" si="1924"/>
        <v>Old Classic</v>
      </c>
      <c r="AP4765">
        <v>0</v>
      </c>
      <c r="AQ4765" t="str">
        <f t="shared" si="1925"/>
        <v>Very Low</v>
      </c>
      <c r="AR4765">
        <v>5.8</v>
      </c>
      <c r="AS4765" t="str">
        <f t="shared" si="1926"/>
        <v>Below Average</v>
      </c>
      <c r="AT4765">
        <v>1.33</v>
      </c>
      <c r="AU4765" t="str">
        <f t="shared" si="1927"/>
        <v>Classic</v>
      </c>
      <c r="AV4765">
        <v>0</v>
      </c>
      <c r="AW4765" t="str">
        <f t="shared" si="1928"/>
        <v>Very Low</v>
      </c>
    </row>
    <row r="4766" spans="1:49" x14ac:dyDescent="0.3">
      <c r="A4766" t="s">
        <v>0</v>
      </c>
      <c r="B4766" t="s">
        <v>22403</v>
      </c>
      <c r="C4766">
        <v>9</v>
      </c>
      <c r="D4766" t="str">
        <f t="shared" si="1908"/>
        <v>Very Low</v>
      </c>
      <c r="E4766">
        <v>96</v>
      </c>
      <c r="F4766" t="str">
        <f t="shared" si="1909"/>
        <v>1h 36m</v>
      </c>
      <c r="G4766" t="str">
        <f t="shared" si="1910"/>
        <v>Standard Movie</v>
      </c>
      <c r="H4766">
        <v>3</v>
      </c>
      <c r="I4766" t="str">
        <f t="shared" si="1911"/>
        <v>Very Low</v>
      </c>
      <c r="J4766">
        <v>205</v>
      </c>
      <c r="K4766" t="str">
        <f t="shared" si="1912"/>
        <v>Very Low</v>
      </c>
      <c r="L4766" t="s">
        <v>22659</v>
      </c>
      <c r="M4766">
        <v>387</v>
      </c>
      <c r="N4766" t="str">
        <f t="shared" si="1913"/>
        <v>Low</v>
      </c>
      <c r="O4766">
        <f t="shared" si="1931"/>
        <v>316842</v>
      </c>
      <c r="P4766" t="str">
        <f t="shared" si="1914"/>
        <v>Flop</v>
      </c>
      <c r="Q4766" t="s">
        <v>39</v>
      </c>
      <c r="R4766" t="str">
        <f t="shared" si="1915"/>
        <v>Documentary</v>
      </c>
      <c r="S4766">
        <f t="shared" si="1916"/>
        <v>1</v>
      </c>
      <c r="T4766" t="s">
        <v>22660</v>
      </c>
      <c r="U4766" t="s">
        <v>22661</v>
      </c>
      <c r="V4766">
        <v>38</v>
      </c>
      <c r="W4766" t="str">
        <f t="shared" si="1917"/>
        <v>Very Low</v>
      </c>
      <c r="X4766">
        <v>1235</v>
      </c>
      <c r="Y4766" t="str">
        <f t="shared" si="1918"/>
        <v>Low</v>
      </c>
      <c r="Z4766" t="s">
        <v>22662</v>
      </c>
      <c r="AA4766">
        <v>1</v>
      </c>
      <c r="AB4766" t="str">
        <f t="shared" si="1919"/>
        <v>Solo Star Poster</v>
      </c>
      <c r="AC4766" t="str">
        <f t="shared" si="1932"/>
        <v>cigarette butt|drone|funeral procession|nellis air force base|taliban</v>
      </c>
      <c r="AD4766" t="s">
        <v>22663</v>
      </c>
      <c r="AE4766">
        <v>3</v>
      </c>
      <c r="AF4766" t="str">
        <f t="shared" si="1920"/>
        <v>Very Low</v>
      </c>
      <c r="AG4766" t="s">
        <v>9</v>
      </c>
      <c r="AH4766" t="s">
        <v>10</v>
      </c>
      <c r="AI4766" t="str">
        <f t="shared" si="1933"/>
        <v>R</v>
      </c>
      <c r="AJ4766" t="str">
        <f t="shared" si="1921"/>
        <v>Adult</v>
      </c>
      <c r="AK4766">
        <v>500000</v>
      </c>
      <c r="AL4766" t="str">
        <f t="shared" si="1922"/>
        <v>Low Budget</v>
      </c>
      <c r="AM4766">
        <v>2014</v>
      </c>
      <c r="AN4766">
        <f t="shared" si="1923"/>
        <v>11</v>
      </c>
      <c r="AO4766" t="str">
        <f t="shared" si="1924"/>
        <v>Modern Classic</v>
      </c>
      <c r="AP4766">
        <v>244</v>
      </c>
      <c r="AQ4766" t="str">
        <f t="shared" si="1925"/>
        <v>Very Low</v>
      </c>
      <c r="AR4766">
        <v>7.2</v>
      </c>
      <c r="AS4766" t="str">
        <f t="shared" si="1926"/>
        <v>Good</v>
      </c>
      <c r="AT4766">
        <v>1.33</v>
      </c>
      <c r="AU4766" t="str">
        <f t="shared" si="1927"/>
        <v>Classic</v>
      </c>
      <c r="AV4766">
        <v>16</v>
      </c>
      <c r="AW4766" t="str">
        <f t="shared" si="1928"/>
        <v>Very Low</v>
      </c>
    </row>
    <row r="4767" spans="1:49" x14ac:dyDescent="0.3">
      <c r="A4767" t="s">
        <v>0</v>
      </c>
      <c r="B4767" t="s">
        <v>16252</v>
      </c>
      <c r="C4767">
        <v>48</v>
      </c>
      <c r="D4767" t="str">
        <f t="shared" si="1908"/>
        <v>Very Low</v>
      </c>
      <c r="E4767">
        <v>103</v>
      </c>
      <c r="F4767" t="str">
        <f t="shared" si="1909"/>
        <v>1h 43m</v>
      </c>
      <c r="G4767" t="str">
        <f t="shared" si="1910"/>
        <v>Standard Movie</v>
      </c>
      <c r="H4767">
        <v>21</v>
      </c>
      <c r="I4767" t="str">
        <f t="shared" si="1911"/>
        <v>Very Low</v>
      </c>
      <c r="J4767">
        <v>680</v>
      </c>
      <c r="K4767" t="str">
        <f t="shared" si="1912"/>
        <v>Very Low</v>
      </c>
      <c r="L4767" t="s">
        <v>1990</v>
      </c>
      <c r="M4767">
        <v>25000</v>
      </c>
      <c r="N4767" t="str">
        <f t="shared" si="1913"/>
        <v>Medium</v>
      </c>
      <c r="O4767">
        <f t="shared" si="1931"/>
        <v>316842</v>
      </c>
      <c r="P4767" t="str">
        <f t="shared" si="1914"/>
        <v>Flop</v>
      </c>
      <c r="Q4767" t="s">
        <v>185</v>
      </c>
      <c r="R4767" t="str">
        <f t="shared" si="1915"/>
        <v>Drama</v>
      </c>
      <c r="S4767">
        <f t="shared" si="1916"/>
        <v>2</v>
      </c>
      <c r="T4767" t="s">
        <v>3368</v>
      </c>
      <c r="U4767" t="s">
        <v>22664</v>
      </c>
      <c r="V4767">
        <v>26863</v>
      </c>
      <c r="W4767" t="str">
        <f t="shared" si="1917"/>
        <v>Low</v>
      </c>
      <c r="X4767">
        <v>26999</v>
      </c>
      <c r="Y4767" t="str">
        <f t="shared" si="1918"/>
        <v>Medium</v>
      </c>
      <c r="Z4767" t="s">
        <v>2255</v>
      </c>
      <c r="AA4767">
        <v>3</v>
      </c>
      <c r="AB4767" t="str">
        <f t="shared" si="1919"/>
        <v>Duo/Trio Poster</v>
      </c>
      <c r="AC4767" t="s">
        <v>22665</v>
      </c>
      <c r="AD4767" t="s">
        <v>22666</v>
      </c>
      <c r="AE4767">
        <v>54</v>
      </c>
      <c r="AF4767" t="str">
        <f t="shared" si="1920"/>
        <v>Very Low</v>
      </c>
      <c r="AG4767" t="s">
        <v>9</v>
      </c>
      <c r="AH4767" t="s">
        <v>28</v>
      </c>
      <c r="AI4767" t="s">
        <v>11</v>
      </c>
      <c r="AJ4767" t="str">
        <f t="shared" si="1921"/>
        <v>Teen</v>
      </c>
      <c r="AK4767">
        <f>AK4766</f>
        <v>500000</v>
      </c>
      <c r="AL4767" t="str">
        <f t="shared" si="1922"/>
        <v>Low Budget</v>
      </c>
      <c r="AM4767">
        <v>2012</v>
      </c>
      <c r="AN4767">
        <f t="shared" si="1923"/>
        <v>13</v>
      </c>
      <c r="AO4767" t="str">
        <f t="shared" si="1924"/>
        <v>Modern Classic</v>
      </c>
      <c r="AP4767">
        <v>766</v>
      </c>
      <c r="AQ4767" t="str">
        <f t="shared" si="1925"/>
        <v>Very Low</v>
      </c>
      <c r="AR4767">
        <v>7.2</v>
      </c>
      <c r="AS4767" t="str">
        <f t="shared" si="1926"/>
        <v>Good</v>
      </c>
      <c r="AT4767">
        <v>2.35</v>
      </c>
      <c r="AU4767" t="str">
        <f t="shared" si="1927"/>
        <v>Cinematic Widescreen</v>
      </c>
      <c r="AV4767">
        <v>0</v>
      </c>
      <c r="AW4767" t="str">
        <f t="shared" si="1928"/>
        <v>Very Low</v>
      </c>
    </row>
    <row r="4768" spans="1:49" x14ac:dyDescent="0.3">
      <c r="A4768" t="s">
        <v>0</v>
      </c>
      <c r="B4768" t="s">
        <v>22667</v>
      </c>
      <c r="C4768">
        <v>64</v>
      </c>
      <c r="D4768" t="str">
        <f t="shared" si="1908"/>
        <v>Low</v>
      </c>
      <c r="E4768">
        <v>104</v>
      </c>
      <c r="F4768" t="str">
        <f t="shared" si="1909"/>
        <v>1h 44m</v>
      </c>
      <c r="G4768" t="str">
        <f t="shared" si="1910"/>
        <v>Standard Movie</v>
      </c>
      <c r="H4768">
        <v>32</v>
      </c>
      <c r="I4768" t="str">
        <f t="shared" si="1911"/>
        <v>Very Low</v>
      </c>
      <c r="J4768">
        <v>238</v>
      </c>
      <c r="K4768" t="str">
        <f t="shared" si="1912"/>
        <v>Very Low</v>
      </c>
      <c r="L4768" t="s">
        <v>22668</v>
      </c>
      <c r="M4768">
        <v>685</v>
      </c>
      <c r="N4768" t="str">
        <f t="shared" si="1913"/>
        <v>Low</v>
      </c>
      <c r="O4768">
        <f t="shared" si="1931"/>
        <v>316842</v>
      </c>
      <c r="P4768" t="str">
        <f t="shared" si="1914"/>
        <v>Flop</v>
      </c>
      <c r="Q4768" t="s">
        <v>7550</v>
      </c>
      <c r="R4768" t="str">
        <f t="shared" si="1915"/>
        <v>Comedy</v>
      </c>
      <c r="S4768">
        <f t="shared" si="1916"/>
        <v>2</v>
      </c>
      <c r="T4768" t="s">
        <v>22669</v>
      </c>
      <c r="U4768" t="s">
        <v>22670</v>
      </c>
      <c r="V4768">
        <v>2012</v>
      </c>
      <c r="W4768" t="str">
        <f t="shared" si="1917"/>
        <v>Very Low</v>
      </c>
      <c r="X4768">
        <v>2102</v>
      </c>
      <c r="Y4768" t="str">
        <f t="shared" si="1918"/>
        <v>Low</v>
      </c>
      <c r="Z4768" t="s">
        <v>22671</v>
      </c>
      <c r="AA4768">
        <v>2</v>
      </c>
      <c r="AB4768" t="str">
        <f t="shared" si="1919"/>
        <v>Duo/Trio Poster</v>
      </c>
      <c r="AC4768" t="s">
        <v>22672</v>
      </c>
      <c r="AD4768" t="s">
        <v>22673</v>
      </c>
      <c r="AE4768">
        <v>28</v>
      </c>
      <c r="AF4768" t="str">
        <f t="shared" si="1920"/>
        <v>Very Low</v>
      </c>
      <c r="AG4768" t="s">
        <v>9</v>
      </c>
      <c r="AH4768" t="s">
        <v>10</v>
      </c>
      <c r="AI4768" t="s">
        <v>556</v>
      </c>
      <c r="AJ4768" t="str">
        <f t="shared" si="1921"/>
        <v>Adult</v>
      </c>
      <c r="AK4768">
        <v>500000</v>
      </c>
      <c r="AL4768" t="str">
        <f t="shared" si="1922"/>
        <v>Low Budget</v>
      </c>
      <c r="AM4768">
        <v>2012</v>
      </c>
      <c r="AN4768">
        <f t="shared" si="1923"/>
        <v>13</v>
      </c>
      <c r="AO4768" t="str">
        <f t="shared" si="1924"/>
        <v>Modern Classic</v>
      </c>
      <c r="AP4768">
        <v>492</v>
      </c>
      <c r="AQ4768" t="str">
        <f t="shared" si="1925"/>
        <v>Very Low</v>
      </c>
      <c r="AR4768">
        <v>3.5</v>
      </c>
      <c r="AS4768" t="str">
        <f t="shared" si="1926"/>
        <v>Very Poor</v>
      </c>
      <c r="AT4768">
        <v>2.35</v>
      </c>
      <c r="AU4768" t="str">
        <f t="shared" si="1927"/>
        <v>Cinematic Widescreen</v>
      </c>
      <c r="AV4768">
        <v>0</v>
      </c>
      <c r="AW4768" t="str">
        <f t="shared" si="1928"/>
        <v>Very Low</v>
      </c>
    </row>
    <row r="4769" spans="1:49" x14ac:dyDescent="0.3">
      <c r="A4769" t="s">
        <v>0</v>
      </c>
      <c r="B4769" t="s">
        <v>22674</v>
      </c>
      <c r="C4769">
        <f>C4768</f>
        <v>64</v>
      </c>
      <c r="D4769" t="str">
        <f t="shared" si="1908"/>
        <v>Low</v>
      </c>
      <c r="E4769">
        <v>90</v>
      </c>
      <c r="F4769" t="str">
        <f t="shared" si="1909"/>
        <v>1h 30m</v>
      </c>
      <c r="G4769" t="str">
        <f t="shared" si="1910"/>
        <v>Standard Movie</v>
      </c>
      <c r="H4769">
        <v>0</v>
      </c>
      <c r="I4769" t="str">
        <f t="shared" si="1911"/>
        <v>Very Low</v>
      </c>
      <c r="J4769">
        <v>569</v>
      </c>
      <c r="K4769" t="str">
        <f t="shared" si="1912"/>
        <v>Very Low</v>
      </c>
      <c r="L4769" t="s">
        <v>4610</v>
      </c>
      <c r="M4769">
        <v>970</v>
      </c>
      <c r="N4769" t="str">
        <f t="shared" si="1913"/>
        <v>Low</v>
      </c>
      <c r="O4769">
        <f t="shared" si="1931"/>
        <v>316842</v>
      </c>
      <c r="P4769" t="str">
        <f t="shared" si="1914"/>
        <v>Flop</v>
      </c>
      <c r="Q4769" t="s">
        <v>22675</v>
      </c>
      <c r="R4769" t="str">
        <f t="shared" si="1915"/>
        <v>History</v>
      </c>
      <c r="S4769">
        <f t="shared" si="1916"/>
        <v>1</v>
      </c>
      <c r="T4769" t="s">
        <v>16445</v>
      </c>
      <c r="U4769" t="s">
        <v>22676</v>
      </c>
      <c r="V4769">
        <v>22</v>
      </c>
      <c r="W4769" t="str">
        <f t="shared" si="1917"/>
        <v>Very Low</v>
      </c>
      <c r="X4769">
        <v>3359</v>
      </c>
      <c r="Y4769" t="str">
        <f t="shared" si="1918"/>
        <v>Low</v>
      </c>
      <c r="Z4769" t="s">
        <v>8127</v>
      </c>
      <c r="AA4769">
        <v>0</v>
      </c>
      <c r="AB4769" t="str">
        <f t="shared" si="1919"/>
        <v>Symbolic Poster</v>
      </c>
      <c r="AC4769" t="str">
        <f>AC4768</f>
        <v>mini skirt|party|spring break|voyeur|war hammer</v>
      </c>
      <c r="AD4769" t="s">
        <v>22677</v>
      </c>
      <c r="AE4769">
        <f>AE4768</f>
        <v>28</v>
      </c>
      <c r="AF4769" t="str">
        <f t="shared" si="1920"/>
        <v>Very Low</v>
      </c>
      <c r="AG4769" t="s">
        <v>9</v>
      </c>
      <c r="AH4769" t="s">
        <v>10</v>
      </c>
      <c r="AI4769" t="str">
        <f>AI4768</f>
        <v>R</v>
      </c>
      <c r="AJ4769" t="str">
        <f t="shared" si="1921"/>
        <v>Adult</v>
      </c>
      <c r="AK4769">
        <f t="shared" ref="AK4769:AK4770" si="1934">AK4768</f>
        <v>500000</v>
      </c>
      <c r="AL4769" t="str">
        <f t="shared" si="1922"/>
        <v>Low Budget</v>
      </c>
      <c r="AM4769">
        <v>2015</v>
      </c>
      <c r="AN4769">
        <f t="shared" si="1923"/>
        <v>10</v>
      </c>
      <c r="AO4769" t="str">
        <f t="shared" si="1924"/>
        <v>Modern Classic</v>
      </c>
      <c r="AP4769">
        <v>812</v>
      </c>
      <c r="AQ4769" t="str">
        <f t="shared" si="1925"/>
        <v>Very Low</v>
      </c>
      <c r="AR4769">
        <v>7.5</v>
      </c>
      <c r="AS4769" t="str">
        <f t="shared" si="1926"/>
        <v>Good</v>
      </c>
      <c r="AT4769">
        <f t="shared" ref="AT4769:AT4770" si="1935">AT4768</f>
        <v>2.35</v>
      </c>
      <c r="AU4769" t="str">
        <f t="shared" si="1927"/>
        <v>Cinematic Widescreen</v>
      </c>
      <c r="AV4769">
        <v>337</v>
      </c>
      <c r="AW4769" t="str">
        <f t="shared" si="1928"/>
        <v>Very Low</v>
      </c>
    </row>
    <row r="4770" spans="1:49" x14ac:dyDescent="0.3">
      <c r="A4770" t="s">
        <v>0</v>
      </c>
      <c r="B4770" t="s">
        <v>22678</v>
      </c>
      <c r="C4770">
        <v>1</v>
      </c>
      <c r="D4770" t="str">
        <f t="shared" si="1908"/>
        <v>Very Low</v>
      </c>
      <c r="E4770">
        <v>122</v>
      </c>
      <c r="F4770" t="str">
        <f t="shared" si="1909"/>
        <v>2h 2m</v>
      </c>
      <c r="G4770" t="str">
        <f t="shared" si="1910"/>
        <v>Long Movie</v>
      </c>
      <c r="H4770">
        <v>406</v>
      </c>
      <c r="I4770" t="str">
        <f t="shared" si="1911"/>
        <v>Very Low</v>
      </c>
      <c r="J4770">
        <v>152</v>
      </c>
      <c r="K4770" t="str">
        <f t="shared" si="1912"/>
        <v>Very Low</v>
      </c>
      <c r="L4770" t="s">
        <v>21915</v>
      </c>
      <c r="M4770">
        <v>358</v>
      </c>
      <c r="N4770" t="str">
        <f t="shared" si="1913"/>
        <v>Low</v>
      </c>
      <c r="O4770">
        <f t="shared" si="1931"/>
        <v>316842</v>
      </c>
      <c r="P4770" t="str">
        <f t="shared" si="1914"/>
        <v>Flop</v>
      </c>
      <c r="Q4770" t="s">
        <v>1127</v>
      </c>
      <c r="R4770" t="str">
        <f t="shared" si="1915"/>
        <v>Action</v>
      </c>
      <c r="S4770">
        <f t="shared" si="1916"/>
        <v>3</v>
      </c>
      <c r="T4770" t="s">
        <v>22679</v>
      </c>
      <c r="U4770" t="s">
        <v>22680</v>
      </c>
      <c r="V4770">
        <v>292</v>
      </c>
      <c r="W4770" t="str">
        <f t="shared" si="1917"/>
        <v>Very Low</v>
      </c>
      <c r="X4770">
        <v>1038</v>
      </c>
      <c r="Y4770" t="str">
        <f t="shared" si="1918"/>
        <v>Low</v>
      </c>
      <c r="Z4770" t="s">
        <v>22681</v>
      </c>
      <c r="AA4770">
        <v>0</v>
      </c>
      <c r="AB4770" t="str">
        <f t="shared" si="1919"/>
        <v>Symbolic Poster</v>
      </c>
      <c r="AC4770" t="s">
        <v>22682</v>
      </c>
      <c r="AD4770" t="s">
        <v>22683</v>
      </c>
      <c r="AE4770">
        <v>16</v>
      </c>
      <c r="AF4770" t="str">
        <f t="shared" si="1920"/>
        <v>Very Low</v>
      </c>
      <c r="AG4770" t="s">
        <v>9</v>
      </c>
      <c r="AH4770" t="s">
        <v>10</v>
      </c>
      <c r="AI4770" t="s">
        <v>556</v>
      </c>
      <c r="AJ4770" t="str">
        <f t="shared" si="1921"/>
        <v>Adult</v>
      </c>
      <c r="AK4770">
        <f t="shared" si="1934"/>
        <v>500000</v>
      </c>
      <c r="AL4770" t="str">
        <f t="shared" si="1922"/>
        <v>Low Budget</v>
      </c>
      <c r="AM4770">
        <v>2015</v>
      </c>
      <c r="AN4770">
        <f t="shared" si="1923"/>
        <v>10</v>
      </c>
      <c r="AO4770" t="str">
        <f t="shared" si="1924"/>
        <v>Modern Classic</v>
      </c>
      <c r="AP4770">
        <v>317</v>
      </c>
      <c r="AQ4770" t="str">
        <f t="shared" si="1925"/>
        <v>Very Low</v>
      </c>
      <c r="AR4770">
        <v>2.2000000000000002</v>
      </c>
      <c r="AS4770" t="str">
        <f t="shared" si="1926"/>
        <v>Terrible</v>
      </c>
      <c r="AT4770">
        <f t="shared" si="1935"/>
        <v>2.35</v>
      </c>
      <c r="AU4770" t="str">
        <f t="shared" si="1927"/>
        <v>Cinematic Widescreen</v>
      </c>
      <c r="AV4770">
        <v>353</v>
      </c>
      <c r="AW4770" t="str">
        <f t="shared" si="1928"/>
        <v>Very Low</v>
      </c>
    </row>
    <row r="4771" spans="1:49" x14ac:dyDescent="0.3">
      <c r="A4771" t="s">
        <v>0</v>
      </c>
      <c r="B4771" t="s">
        <v>14057</v>
      </c>
      <c r="C4771">
        <v>111</v>
      </c>
      <c r="D4771" t="str">
        <f t="shared" si="1908"/>
        <v>Low</v>
      </c>
      <c r="E4771">
        <v>93</v>
      </c>
      <c r="F4771" t="str">
        <f t="shared" si="1909"/>
        <v>1h 33m</v>
      </c>
      <c r="G4771" t="str">
        <f t="shared" si="1910"/>
        <v>Standard Movie</v>
      </c>
      <c r="H4771">
        <v>33</v>
      </c>
      <c r="I4771" t="str">
        <f t="shared" si="1911"/>
        <v>Very Low</v>
      </c>
      <c r="J4771">
        <v>135</v>
      </c>
      <c r="K4771" t="str">
        <f t="shared" si="1912"/>
        <v>Very Low</v>
      </c>
      <c r="L4771" t="s">
        <v>14058</v>
      </c>
      <c r="M4771">
        <v>1000</v>
      </c>
      <c r="N4771" t="str">
        <f t="shared" si="1913"/>
        <v>Low</v>
      </c>
      <c r="O4771">
        <v>37188667</v>
      </c>
      <c r="P4771" t="str">
        <f t="shared" si="1914"/>
        <v>Average</v>
      </c>
      <c r="Q4771" t="s">
        <v>2498</v>
      </c>
      <c r="R4771" t="str">
        <f t="shared" si="1915"/>
        <v>Comedy</v>
      </c>
      <c r="S4771">
        <f t="shared" si="1916"/>
        <v>2</v>
      </c>
      <c r="T4771" t="s">
        <v>14059</v>
      </c>
      <c r="U4771" t="s">
        <v>14060</v>
      </c>
      <c r="V4771">
        <v>34219</v>
      </c>
      <c r="W4771" t="str">
        <f t="shared" si="1917"/>
        <v>Low</v>
      </c>
      <c r="X4771">
        <v>1531</v>
      </c>
      <c r="Y4771" t="str">
        <f t="shared" si="1918"/>
        <v>Low</v>
      </c>
      <c r="Z4771" t="s">
        <v>14061</v>
      </c>
      <c r="AA4771">
        <v>1</v>
      </c>
      <c r="AB4771" t="str">
        <f t="shared" si="1919"/>
        <v>Solo Star Poster</v>
      </c>
      <c r="AC4771" t="s">
        <v>14062</v>
      </c>
      <c r="AD4771" t="s">
        <v>14063</v>
      </c>
      <c r="AE4771">
        <v>578</v>
      </c>
      <c r="AF4771" t="str">
        <f t="shared" si="1920"/>
        <v>Low</v>
      </c>
      <c r="AG4771" t="s">
        <v>9</v>
      </c>
      <c r="AH4771" t="s">
        <v>10</v>
      </c>
      <c r="AI4771" t="s">
        <v>11</v>
      </c>
      <c r="AJ4771" t="str">
        <f t="shared" si="1921"/>
        <v>Teen</v>
      </c>
      <c r="AK4771">
        <v>12000000</v>
      </c>
      <c r="AL4771" t="str">
        <f t="shared" si="1922"/>
        <v>Low Budget</v>
      </c>
      <c r="AM4771">
        <v>2002</v>
      </c>
      <c r="AN4771">
        <f t="shared" si="1923"/>
        <v>23</v>
      </c>
      <c r="AO4771" t="str">
        <f t="shared" si="1924"/>
        <v>Old Classic</v>
      </c>
      <c r="AP4771">
        <v>188</v>
      </c>
      <c r="AQ4771" t="str">
        <f t="shared" si="1925"/>
        <v>Very Low</v>
      </c>
      <c r="AR4771">
        <v>3.3</v>
      </c>
      <c r="AS4771" t="str">
        <f t="shared" si="1926"/>
        <v>Very Poor</v>
      </c>
      <c r="AT4771">
        <v>1.85</v>
      </c>
      <c r="AU4771" t="str">
        <f t="shared" si="1927"/>
        <v>HDTV / Widescreen</v>
      </c>
      <c r="AV4771">
        <v>0</v>
      </c>
      <c r="AW4771" t="str">
        <f t="shared" si="1928"/>
        <v>Very Low</v>
      </c>
    </row>
    <row r="4772" spans="1:49" x14ac:dyDescent="0.3">
      <c r="A4772" t="s">
        <v>0</v>
      </c>
      <c r="B4772" t="s">
        <v>22684</v>
      </c>
      <c r="C4772">
        <v>26</v>
      </c>
      <c r="D4772" t="str">
        <f t="shared" si="1908"/>
        <v>Very Low</v>
      </c>
      <c r="E4772">
        <v>90</v>
      </c>
      <c r="F4772" t="str">
        <f t="shared" si="1909"/>
        <v>1h 30m</v>
      </c>
      <c r="G4772" t="str">
        <f t="shared" si="1910"/>
        <v>Standard Movie</v>
      </c>
      <c r="H4772">
        <v>0</v>
      </c>
      <c r="I4772" t="str">
        <f t="shared" si="1911"/>
        <v>Very Low</v>
      </c>
      <c r="J4772">
        <v>120</v>
      </c>
      <c r="K4772" t="str">
        <f t="shared" si="1912"/>
        <v>Very Low</v>
      </c>
      <c r="L4772" t="s">
        <v>11259</v>
      </c>
      <c r="M4772">
        <v>322</v>
      </c>
      <c r="N4772" t="str">
        <f t="shared" si="1913"/>
        <v>Low</v>
      </c>
      <c r="O4772">
        <f t="shared" ref="O4772:O4777" si="1936">O4771</f>
        <v>37188667</v>
      </c>
      <c r="P4772" t="str">
        <f t="shared" si="1914"/>
        <v>Average</v>
      </c>
      <c r="Q4772" t="s">
        <v>823</v>
      </c>
      <c r="R4772" t="str">
        <f t="shared" si="1915"/>
        <v>Mystery</v>
      </c>
      <c r="S4772">
        <f t="shared" si="1916"/>
        <v>2</v>
      </c>
      <c r="T4772" t="s">
        <v>10847</v>
      </c>
      <c r="U4772" t="s">
        <v>22685</v>
      </c>
      <c r="V4772">
        <v>5025</v>
      </c>
      <c r="W4772" t="str">
        <f t="shared" si="1917"/>
        <v>Very Low</v>
      </c>
      <c r="X4772">
        <v>630</v>
      </c>
      <c r="Y4772" t="str">
        <f t="shared" si="1918"/>
        <v>Very Low</v>
      </c>
      <c r="Z4772" t="s">
        <v>22686</v>
      </c>
      <c r="AA4772">
        <v>3</v>
      </c>
      <c r="AB4772" t="str">
        <f t="shared" si="1919"/>
        <v>Duo/Trio Poster</v>
      </c>
      <c r="AC4772" t="s">
        <v>22687</v>
      </c>
      <c r="AD4772" t="s">
        <v>22688</v>
      </c>
      <c r="AE4772">
        <v>45</v>
      </c>
      <c r="AF4772" t="str">
        <f t="shared" si="1920"/>
        <v>Very Low</v>
      </c>
      <c r="AG4772" t="s">
        <v>9</v>
      </c>
      <c r="AH4772" t="s">
        <v>10</v>
      </c>
      <c r="AI4772" t="s">
        <v>556</v>
      </c>
      <c r="AJ4772" t="str">
        <f t="shared" si="1921"/>
        <v>Adult</v>
      </c>
      <c r="AK4772">
        <v>500000</v>
      </c>
      <c r="AL4772" t="str">
        <f t="shared" si="1922"/>
        <v>Low Budget</v>
      </c>
      <c r="AM4772">
        <v>2011</v>
      </c>
      <c r="AN4772">
        <f t="shared" si="1923"/>
        <v>14</v>
      </c>
      <c r="AO4772" t="str">
        <f t="shared" si="1924"/>
        <v>Modern Classic</v>
      </c>
      <c r="AP4772">
        <v>178</v>
      </c>
      <c r="AQ4772" t="str">
        <f t="shared" si="1925"/>
        <v>Very Low</v>
      </c>
      <c r="AR4772">
        <v>6.6</v>
      </c>
      <c r="AS4772" t="str">
        <f t="shared" si="1926"/>
        <v>Average</v>
      </c>
      <c r="AT4772">
        <f>AT4771</f>
        <v>1.85</v>
      </c>
      <c r="AU4772" t="str">
        <f t="shared" si="1927"/>
        <v>HDTV / Widescreen</v>
      </c>
      <c r="AV4772">
        <v>701</v>
      </c>
      <c r="AW4772" t="str">
        <f t="shared" si="1928"/>
        <v>Very Low</v>
      </c>
    </row>
    <row r="4773" spans="1:49" x14ac:dyDescent="0.3">
      <c r="A4773" t="s">
        <v>0</v>
      </c>
      <c r="B4773" t="s">
        <v>22689</v>
      </c>
      <c r="C4773">
        <v>1</v>
      </c>
      <c r="D4773" t="str">
        <f t="shared" si="1908"/>
        <v>Very Low</v>
      </c>
      <c r="E4773">
        <v>101</v>
      </c>
      <c r="F4773" t="str">
        <f t="shared" si="1909"/>
        <v>1h 41m</v>
      </c>
      <c r="G4773" t="str">
        <f t="shared" si="1910"/>
        <v>Standard Movie</v>
      </c>
      <c r="H4773">
        <v>0</v>
      </c>
      <c r="I4773" t="str">
        <f t="shared" si="1911"/>
        <v>Very Low</v>
      </c>
      <c r="J4773">
        <v>15</v>
      </c>
      <c r="K4773" t="str">
        <f t="shared" si="1912"/>
        <v>Very Low</v>
      </c>
      <c r="L4773" t="s">
        <v>22690</v>
      </c>
      <c r="M4773">
        <v>159</v>
      </c>
      <c r="N4773" t="str">
        <f t="shared" si="1913"/>
        <v>Low</v>
      </c>
      <c r="O4773">
        <f t="shared" si="1936"/>
        <v>37188667</v>
      </c>
      <c r="P4773" t="str">
        <f t="shared" si="1914"/>
        <v>Average</v>
      </c>
      <c r="Q4773" t="s">
        <v>1906</v>
      </c>
      <c r="R4773" t="str">
        <f t="shared" si="1915"/>
        <v>Crime</v>
      </c>
      <c r="S4773">
        <f t="shared" si="1916"/>
        <v>2</v>
      </c>
      <c r="T4773" t="s">
        <v>20314</v>
      </c>
      <c r="U4773" t="s">
        <v>22691</v>
      </c>
      <c r="V4773">
        <v>197</v>
      </c>
      <c r="W4773" t="str">
        <f t="shared" si="1917"/>
        <v>Very Low</v>
      </c>
      <c r="X4773">
        <v>206</v>
      </c>
      <c r="Y4773" t="str">
        <f t="shared" si="1918"/>
        <v>Very Low</v>
      </c>
      <c r="Z4773" t="s">
        <v>22692</v>
      </c>
      <c r="AA4773">
        <v>1</v>
      </c>
      <c r="AB4773" t="str">
        <f t="shared" si="1919"/>
        <v>Solo Star Poster</v>
      </c>
      <c r="AC4773" t="str">
        <f>AC4772</f>
        <v>cabin|going in circles|pac man|stranger|woods</v>
      </c>
      <c r="AD4773" t="s">
        <v>22693</v>
      </c>
      <c r="AE4773">
        <v>1</v>
      </c>
      <c r="AF4773" t="str">
        <f t="shared" si="1920"/>
        <v>Very Low</v>
      </c>
      <c r="AG4773" t="s">
        <v>2749</v>
      </c>
      <c r="AH4773" t="s">
        <v>22694</v>
      </c>
      <c r="AI4773" t="s">
        <v>556</v>
      </c>
      <c r="AJ4773" t="str">
        <f t="shared" si="1921"/>
        <v>Adult</v>
      </c>
      <c r="AK4773">
        <v>500000</v>
      </c>
      <c r="AL4773" t="str">
        <f t="shared" si="1922"/>
        <v>Low Budget</v>
      </c>
      <c r="AM4773">
        <v>2012</v>
      </c>
      <c r="AN4773">
        <f t="shared" si="1923"/>
        <v>13</v>
      </c>
      <c r="AO4773" t="str">
        <f t="shared" si="1924"/>
        <v>Modern Classic</v>
      </c>
      <c r="AP4773">
        <v>15</v>
      </c>
      <c r="AQ4773" t="str">
        <f t="shared" si="1925"/>
        <v>Very Low</v>
      </c>
      <c r="AR4773">
        <v>6.9</v>
      </c>
      <c r="AS4773" t="str">
        <f t="shared" si="1926"/>
        <v>Average</v>
      </c>
      <c r="AT4773">
        <v>16</v>
      </c>
      <c r="AU4773" t="str">
        <f t="shared" si="1927"/>
        <v>Ultra Widescreen</v>
      </c>
      <c r="AV4773">
        <v>126</v>
      </c>
      <c r="AW4773" t="str">
        <f t="shared" si="1928"/>
        <v>Very Low</v>
      </c>
    </row>
    <row r="4774" spans="1:49" x14ac:dyDescent="0.3">
      <c r="A4774" t="s">
        <v>0</v>
      </c>
      <c r="B4774" t="s">
        <v>22695</v>
      </c>
      <c r="C4774">
        <v>3</v>
      </c>
      <c r="D4774" t="str">
        <f t="shared" si="1908"/>
        <v>Very Low</v>
      </c>
      <c r="E4774">
        <v>94</v>
      </c>
      <c r="F4774" t="str">
        <f t="shared" si="1909"/>
        <v>1h 34m</v>
      </c>
      <c r="G4774" t="str">
        <f t="shared" si="1910"/>
        <v>Standard Movie</v>
      </c>
      <c r="H4774">
        <v>0</v>
      </c>
      <c r="I4774" t="str">
        <f t="shared" si="1911"/>
        <v>Very Low</v>
      </c>
      <c r="J4774">
        <v>212</v>
      </c>
      <c r="K4774" t="str">
        <f t="shared" si="1912"/>
        <v>Very Low</v>
      </c>
      <c r="L4774" t="s">
        <v>21935</v>
      </c>
      <c r="M4774">
        <v>918</v>
      </c>
      <c r="N4774" t="str">
        <f t="shared" si="1913"/>
        <v>Low</v>
      </c>
      <c r="O4774">
        <f t="shared" si="1936"/>
        <v>37188667</v>
      </c>
      <c r="P4774" t="str">
        <f t="shared" si="1914"/>
        <v>Average</v>
      </c>
      <c r="Q4774" t="s">
        <v>22696</v>
      </c>
      <c r="R4774" t="str">
        <f t="shared" si="1915"/>
        <v>Action</v>
      </c>
      <c r="S4774">
        <f t="shared" si="1916"/>
        <v>3</v>
      </c>
      <c r="T4774" t="s">
        <v>9836</v>
      </c>
      <c r="U4774" t="s">
        <v>22697</v>
      </c>
      <c r="V4774">
        <v>60</v>
      </c>
      <c r="W4774" t="str">
        <f t="shared" si="1917"/>
        <v>Very Low</v>
      </c>
      <c r="X4774">
        <v>2091</v>
      </c>
      <c r="Y4774" t="str">
        <f t="shared" si="1918"/>
        <v>Low</v>
      </c>
      <c r="Z4774" t="s">
        <v>22698</v>
      </c>
      <c r="AA4774">
        <v>0</v>
      </c>
      <c r="AB4774" t="str">
        <f t="shared" si="1919"/>
        <v>Symbolic Poster</v>
      </c>
      <c r="AC4774" t="s">
        <v>22699</v>
      </c>
      <c r="AD4774" t="s">
        <v>22700</v>
      </c>
      <c r="AE4774">
        <v>2</v>
      </c>
      <c r="AF4774" t="str">
        <f t="shared" si="1920"/>
        <v>Very Low</v>
      </c>
      <c r="AG4774" t="s">
        <v>9</v>
      </c>
      <c r="AH4774" t="s">
        <v>10</v>
      </c>
      <c r="AI4774" t="s">
        <v>11</v>
      </c>
      <c r="AJ4774" t="str">
        <f t="shared" si="1921"/>
        <v>Teen</v>
      </c>
      <c r="AK4774">
        <v>150000</v>
      </c>
      <c r="AL4774" t="str">
        <f t="shared" si="1922"/>
        <v>Low Budget</v>
      </c>
      <c r="AM4774">
        <v>2016</v>
      </c>
      <c r="AN4774">
        <f t="shared" si="1923"/>
        <v>9</v>
      </c>
      <c r="AO4774" t="str">
        <f t="shared" si="1924"/>
        <v>Modern Classic</v>
      </c>
      <c r="AP4774">
        <v>402</v>
      </c>
      <c r="AQ4774" t="str">
        <f t="shared" si="1925"/>
        <v>Very Low</v>
      </c>
      <c r="AR4774">
        <v>4</v>
      </c>
      <c r="AS4774" t="str">
        <f t="shared" si="1926"/>
        <v>Poor</v>
      </c>
      <c r="AT4774">
        <f>AT4773</f>
        <v>16</v>
      </c>
      <c r="AU4774" t="str">
        <f t="shared" si="1927"/>
        <v>Ultra Widescreen</v>
      </c>
      <c r="AV4774">
        <v>381</v>
      </c>
      <c r="AW4774" t="str">
        <f t="shared" si="1928"/>
        <v>Very Low</v>
      </c>
    </row>
    <row r="4775" spans="1:49" x14ac:dyDescent="0.3">
      <c r="A4775" t="s">
        <v>0</v>
      </c>
      <c r="B4775" t="s">
        <v>14758</v>
      </c>
      <c r="C4775">
        <v>10</v>
      </c>
      <c r="D4775" t="str">
        <f t="shared" si="1908"/>
        <v>Very Low</v>
      </c>
      <c r="E4775">
        <v>97</v>
      </c>
      <c r="F4775" t="str">
        <f t="shared" si="1909"/>
        <v>1h 37m</v>
      </c>
      <c r="G4775" t="str">
        <f t="shared" si="1910"/>
        <v>Standard Movie</v>
      </c>
      <c r="H4775">
        <v>163</v>
      </c>
      <c r="I4775" t="str">
        <f t="shared" si="1911"/>
        <v>Very Low</v>
      </c>
      <c r="J4775">
        <v>303</v>
      </c>
      <c r="K4775" t="str">
        <f t="shared" si="1912"/>
        <v>Very Low</v>
      </c>
      <c r="L4775" t="s">
        <v>11797</v>
      </c>
      <c r="M4775">
        <v>636</v>
      </c>
      <c r="N4775" t="str">
        <f t="shared" si="1913"/>
        <v>Low</v>
      </c>
      <c r="O4775">
        <f t="shared" si="1936"/>
        <v>37188667</v>
      </c>
      <c r="P4775" t="str">
        <f t="shared" si="1914"/>
        <v>Average</v>
      </c>
      <c r="Q4775" t="s">
        <v>22701</v>
      </c>
      <c r="R4775" t="str">
        <f t="shared" si="1915"/>
        <v>Horror</v>
      </c>
      <c r="S4775">
        <f t="shared" si="1916"/>
        <v>2</v>
      </c>
      <c r="T4775" t="s">
        <v>7630</v>
      </c>
      <c r="U4775" t="s">
        <v>22702</v>
      </c>
      <c r="V4775">
        <v>259</v>
      </c>
      <c r="W4775" t="str">
        <f t="shared" si="1917"/>
        <v>Very Low</v>
      </c>
      <c r="X4775">
        <v>2438</v>
      </c>
      <c r="Y4775" t="str">
        <f t="shared" si="1918"/>
        <v>Low</v>
      </c>
      <c r="Z4775" t="s">
        <v>22703</v>
      </c>
      <c r="AA4775">
        <v>5</v>
      </c>
      <c r="AB4775" t="str">
        <f t="shared" si="1919"/>
        <v>Ensemble Poster</v>
      </c>
      <c r="AC4775" t="s">
        <v>22704</v>
      </c>
      <c r="AD4775" t="s">
        <v>22705</v>
      </c>
      <c r="AE4775">
        <v>20</v>
      </c>
      <c r="AF4775" t="str">
        <f t="shared" si="1920"/>
        <v>Very Low</v>
      </c>
      <c r="AG4775" t="s">
        <v>9</v>
      </c>
      <c r="AH4775" t="s">
        <v>10</v>
      </c>
      <c r="AI4775" t="str">
        <f>AI4774</f>
        <v>PG-13</v>
      </c>
      <c r="AJ4775" t="str">
        <f t="shared" si="1921"/>
        <v>Teen</v>
      </c>
      <c r="AK4775">
        <v>500000</v>
      </c>
      <c r="AL4775" t="str">
        <f t="shared" si="1922"/>
        <v>Low Budget</v>
      </c>
      <c r="AM4775">
        <v>2016</v>
      </c>
      <c r="AN4775">
        <f t="shared" si="1923"/>
        <v>9</v>
      </c>
      <c r="AO4775" t="str">
        <f t="shared" si="1924"/>
        <v>Modern Classic</v>
      </c>
      <c r="AP4775">
        <v>456</v>
      </c>
      <c r="AQ4775" t="str">
        <f t="shared" si="1925"/>
        <v>Very Low</v>
      </c>
      <c r="AR4775">
        <v>7.4</v>
      </c>
      <c r="AS4775" t="str">
        <f t="shared" si="1926"/>
        <v>Good</v>
      </c>
      <c r="AT4775">
        <v>1.78</v>
      </c>
      <c r="AU4775" t="str">
        <f t="shared" si="1927"/>
        <v>HDTV / Widescreen</v>
      </c>
      <c r="AV4775">
        <v>707</v>
      </c>
      <c r="AW4775" t="str">
        <f t="shared" si="1928"/>
        <v>Very Low</v>
      </c>
    </row>
    <row r="4776" spans="1:49" x14ac:dyDescent="0.3">
      <c r="A4776" t="s">
        <v>0</v>
      </c>
      <c r="B4776" t="s">
        <v>22706</v>
      </c>
      <c r="C4776">
        <v>1</v>
      </c>
      <c r="D4776" t="str">
        <f t="shared" si="1908"/>
        <v>Very Low</v>
      </c>
      <c r="E4776">
        <v>90</v>
      </c>
      <c r="F4776" t="str">
        <f t="shared" si="1909"/>
        <v>1h 30m</v>
      </c>
      <c r="G4776" t="str">
        <f t="shared" si="1910"/>
        <v>Standard Movie</v>
      </c>
      <c r="H4776">
        <v>0</v>
      </c>
      <c r="I4776" t="str">
        <f t="shared" si="1911"/>
        <v>Very Low</v>
      </c>
      <c r="J4776">
        <v>33</v>
      </c>
      <c r="K4776" t="str">
        <f t="shared" si="1912"/>
        <v>Very Low</v>
      </c>
      <c r="L4776" t="s">
        <v>22707</v>
      </c>
      <c r="M4776">
        <v>84</v>
      </c>
      <c r="N4776" t="str">
        <f t="shared" si="1913"/>
        <v>Low</v>
      </c>
      <c r="O4776">
        <f t="shared" si="1936"/>
        <v>37188667</v>
      </c>
      <c r="P4776" t="str">
        <f t="shared" si="1914"/>
        <v>Average</v>
      </c>
      <c r="Q4776" t="s">
        <v>22708</v>
      </c>
      <c r="R4776" t="str">
        <f t="shared" si="1915"/>
        <v>Comedy</v>
      </c>
      <c r="S4776">
        <f t="shared" si="1916"/>
        <v>3</v>
      </c>
      <c r="T4776" t="s">
        <v>22709</v>
      </c>
      <c r="U4776" t="s">
        <v>22710</v>
      </c>
      <c r="V4776">
        <v>30</v>
      </c>
      <c r="W4776" t="str">
        <f t="shared" si="1917"/>
        <v>Very Low</v>
      </c>
      <c r="X4776">
        <v>254</v>
      </c>
      <c r="Y4776" t="str">
        <f t="shared" si="1918"/>
        <v>Very Low</v>
      </c>
      <c r="Z4776" t="s">
        <v>22711</v>
      </c>
      <c r="AA4776">
        <v>0</v>
      </c>
      <c r="AB4776" t="str">
        <f t="shared" si="1919"/>
        <v>Symbolic Poster</v>
      </c>
      <c r="AC4776" t="str">
        <f t="shared" ref="AC4776:AC4777" si="1937">AC4775</f>
        <v>carnival|devil|redemption|reference to god</v>
      </c>
      <c r="AD4776" t="s">
        <v>22712</v>
      </c>
      <c r="AE4776">
        <v>1</v>
      </c>
      <c r="AF4776" t="str">
        <f t="shared" si="1920"/>
        <v>Very Low</v>
      </c>
      <c r="AG4776" t="s">
        <v>9</v>
      </c>
      <c r="AH4776" t="s">
        <v>10</v>
      </c>
      <c r="AI4776" t="s">
        <v>556</v>
      </c>
      <c r="AJ4776" t="str">
        <f t="shared" si="1921"/>
        <v>Adult</v>
      </c>
      <c r="AK4776">
        <f>AK4775</f>
        <v>500000</v>
      </c>
      <c r="AL4776" t="str">
        <f t="shared" si="1922"/>
        <v>Low Budget</v>
      </c>
      <c r="AM4776">
        <v>2014</v>
      </c>
      <c r="AN4776">
        <f t="shared" si="1923"/>
        <v>11</v>
      </c>
      <c r="AO4776" t="str">
        <f t="shared" si="1924"/>
        <v>Modern Classic</v>
      </c>
      <c r="AP4776">
        <v>41</v>
      </c>
      <c r="AQ4776" t="str">
        <f t="shared" si="1925"/>
        <v>Very Low</v>
      </c>
      <c r="AR4776">
        <v>8.3000000000000007</v>
      </c>
      <c r="AS4776" t="str">
        <f t="shared" si="1926"/>
        <v>Excellent</v>
      </c>
      <c r="AT4776">
        <f t="shared" ref="AT4776:AT4778" si="1938">AT4775</f>
        <v>1.78</v>
      </c>
      <c r="AU4776" t="str">
        <f t="shared" si="1927"/>
        <v>HDTV / Widescreen</v>
      </c>
      <c r="AV4776">
        <v>70</v>
      </c>
      <c r="AW4776" t="str">
        <f t="shared" si="1928"/>
        <v>Very Low</v>
      </c>
    </row>
    <row r="4777" spans="1:49" x14ac:dyDescent="0.3">
      <c r="A4777" t="s">
        <v>0</v>
      </c>
      <c r="B4777" t="s">
        <v>22713</v>
      </c>
      <c r="C4777">
        <v>1</v>
      </c>
      <c r="D4777" t="str">
        <f t="shared" si="1908"/>
        <v>Very Low</v>
      </c>
      <c r="E4777">
        <v>108</v>
      </c>
      <c r="F4777" t="str">
        <f t="shared" si="1909"/>
        <v>1h 48m</v>
      </c>
      <c r="G4777" t="str">
        <f t="shared" si="1910"/>
        <v>Standard Movie</v>
      </c>
      <c r="H4777">
        <v>431</v>
      </c>
      <c r="I4777" t="str">
        <f t="shared" si="1911"/>
        <v>Very Low</v>
      </c>
      <c r="J4777">
        <v>317</v>
      </c>
      <c r="K4777" t="str">
        <f t="shared" si="1912"/>
        <v>Very Low</v>
      </c>
      <c r="L4777" t="s">
        <v>22713</v>
      </c>
      <c r="M4777">
        <v>466</v>
      </c>
      <c r="N4777" t="str">
        <f t="shared" si="1913"/>
        <v>Low</v>
      </c>
      <c r="O4777">
        <f t="shared" si="1936"/>
        <v>37188667</v>
      </c>
      <c r="P4777" t="str">
        <f t="shared" si="1914"/>
        <v>Average</v>
      </c>
      <c r="Q4777" t="s">
        <v>18060</v>
      </c>
      <c r="R4777" t="str">
        <f t="shared" si="1915"/>
        <v>Family</v>
      </c>
      <c r="S4777">
        <f t="shared" si="1916"/>
        <v>1</v>
      </c>
      <c r="T4777" t="s">
        <v>22714</v>
      </c>
      <c r="U4777" t="s">
        <v>22715</v>
      </c>
      <c r="V4777">
        <v>62</v>
      </c>
      <c r="W4777" t="str">
        <f t="shared" si="1917"/>
        <v>Very Low</v>
      </c>
      <c r="X4777">
        <v>1628</v>
      </c>
      <c r="Y4777" t="str">
        <f t="shared" si="1918"/>
        <v>Low</v>
      </c>
      <c r="Z4777" t="s">
        <v>22716</v>
      </c>
      <c r="AA4777">
        <v>2</v>
      </c>
      <c r="AB4777" t="str">
        <f t="shared" si="1919"/>
        <v>Duo/Trio Poster</v>
      </c>
      <c r="AC4777" t="str">
        <f t="shared" si="1937"/>
        <v>carnival|devil|redemption|reference to god</v>
      </c>
      <c r="AD4777" t="s">
        <v>22717</v>
      </c>
      <c r="AE4777">
        <v>4</v>
      </c>
      <c r="AF4777" t="str">
        <f t="shared" si="1920"/>
        <v>Very Low</v>
      </c>
      <c r="AG4777" t="s">
        <v>9</v>
      </c>
      <c r="AH4777" t="s">
        <v>10</v>
      </c>
      <c r="AI4777" t="s">
        <v>66</v>
      </c>
      <c r="AJ4777" t="str">
        <f t="shared" si="1921"/>
        <v>Family</v>
      </c>
      <c r="AK4777">
        <v>500000</v>
      </c>
      <c r="AL4777" t="str">
        <f t="shared" si="1922"/>
        <v>Low Budget</v>
      </c>
      <c r="AM4777">
        <v>2016</v>
      </c>
      <c r="AN4777">
        <f t="shared" si="1923"/>
        <v>9</v>
      </c>
      <c r="AO4777" t="str">
        <f t="shared" si="1924"/>
        <v>Modern Classic</v>
      </c>
      <c r="AP4777">
        <v>431</v>
      </c>
      <c r="AQ4777" t="str">
        <f t="shared" si="1925"/>
        <v>Very Low</v>
      </c>
      <c r="AR4777">
        <v>5.7</v>
      </c>
      <c r="AS4777" t="str">
        <f t="shared" si="1926"/>
        <v>Below Average</v>
      </c>
      <c r="AT4777">
        <f t="shared" si="1938"/>
        <v>1.78</v>
      </c>
      <c r="AU4777" t="str">
        <f t="shared" si="1927"/>
        <v>HDTV / Widescreen</v>
      </c>
      <c r="AV4777">
        <v>0</v>
      </c>
      <c r="AW4777" t="str">
        <f t="shared" si="1928"/>
        <v>Very Low</v>
      </c>
    </row>
    <row r="4778" spans="1:49" x14ac:dyDescent="0.3">
      <c r="A4778" t="s">
        <v>0</v>
      </c>
      <c r="B4778" t="s">
        <v>22718</v>
      </c>
      <c r="C4778">
        <v>10</v>
      </c>
      <c r="D4778" t="str">
        <f t="shared" si="1908"/>
        <v>Very Low</v>
      </c>
      <c r="E4778">
        <v>82</v>
      </c>
      <c r="F4778" t="str">
        <f t="shared" si="1909"/>
        <v>1h 22m</v>
      </c>
      <c r="G4778" t="str">
        <f t="shared" si="1910"/>
        <v>Featurette</v>
      </c>
      <c r="H4778">
        <v>0</v>
      </c>
      <c r="I4778" t="str">
        <f t="shared" si="1911"/>
        <v>Very Low</v>
      </c>
      <c r="J4778">
        <v>0</v>
      </c>
      <c r="K4778" t="str">
        <f t="shared" si="1912"/>
        <v>Very Low</v>
      </c>
      <c r="L4778" t="s">
        <v>22719</v>
      </c>
      <c r="M4778">
        <v>0</v>
      </c>
      <c r="N4778" t="str">
        <f t="shared" si="1913"/>
        <v>Low</v>
      </c>
      <c r="O4778">
        <v>21199</v>
      </c>
      <c r="P4778" t="str">
        <f t="shared" si="1914"/>
        <v>Flop</v>
      </c>
      <c r="Q4778" t="s">
        <v>22720</v>
      </c>
      <c r="R4778" t="str">
        <f t="shared" si="1915"/>
        <v>Action</v>
      </c>
      <c r="S4778">
        <f t="shared" si="1916"/>
        <v>4</v>
      </c>
      <c r="T4778" t="s">
        <v>22721</v>
      </c>
      <c r="U4778" t="s">
        <v>22722</v>
      </c>
      <c r="V4778">
        <v>40</v>
      </c>
      <c r="W4778" t="str">
        <f t="shared" si="1917"/>
        <v>Very Low</v>
      </c>
      <c r="X4778">
        <v>0</v>
      </c>
      <c r="Y4778" t="str">
        <f t="shared" si="1918"/>
        <v>Very Low</v>
      </c>
      <c r="Z4778" t="s">
        <v>22723</v>
      </c>
      <c r="AA4778">
        <v>1</v>
      </c>
      <c r="AB4778" t="str">
        <f t="shared" si="1919"/>
        <v>Solo Star Poster</v>
      </c>
      <c r="AC4778" t="s">
        <v>22724</v>
      </c>
      <c r="AD4778" t="s">
        <v>22725</v>
      </c>
      <c r="AE4778">
        <v>10</v>
      </c>
      <c r="AF4778" t="str">
        <f t="shared" si="1920"/>
        <v>Very Low</v>
      </c>
      <c r="AG4778" t="s">
        <v>9</v>
      </c>
      <c r="AH4778" t="s">
        <v>10</v>
      </c>
      <c r="AI4778" t="str">
        <f t="shared" ref="AI4778:AI4779" si="1939">AI4777</f>
        <v>PG</v>
      </c>
      <c r="AJ4778" t="str">
        <f t="shared" si="1921"/>
        <v>Family</v>
      </c>
      <c r="AK4778">
        <v>500000</v>
      </c>
      <c r="AL4778" t="str">
        <f t="shared" si="1922"/>
        <v>Low Budget</v>
      </c>
      <c r="AM4778">
        <v>2014</v>
      </c>
      <c r="AN4778">
        <f t="shared" si="1923"/>
        <v>11</v>
      </c>
      <c r="AO4778" t="str">
        <f t="shared" si="1924"/>
        <v>Modern Classic</v>
      </c>
      <c r="AP4778">
        <v>0</v>
      </c>
      <c r="AQ4778" t="str">
        <f t="shared" si="1925"/>
        <v>Very Low</v>
      </c>
      <c r="AR4778">
        <v>6.8</v>
      </c>
      <c r="AS4778" t="str">
        <f t="shared" si="1926"/>
        <v>Average</v>
      </c>
      <c r="AT4778">
        <f t="shared" si="1938"/>
        <v>1.78</v>
      </c>
      <c r="AU4778" t="str">
        <f t="shared" si="1927"/>
        <v>HDTV / Widescreen</v>
      </c>
      <c r="AV4778">
        <v>44</v>
      </c>
      <c r="AW4778" t="str">
        <f t="shared" si="1928"/>
        <v>Very Low</v>
      </c>
    </row>
    <row r="4779" spans="1:49" x14ac:dyDescent="0.3">
      <c r="A4779" t="s">
        <v>0</v>
      </c>
      <c r="B4779" t="s">
        <v>22726</v>
      </c>
      <c r="C4779">
        <v>1</v>
      </c>
      <c r="D4779" t="str">
        <f t="shared" si="1908"/>
        <v>Very Low</v>
      </c>
      <c r="E4779">
        <v>84</v>
      </c>
      <c r="F4779" t="str">
        <f t="shared" si="1909"/>
        <v>1h 24m</v>
      </c>
      <c r="G4779" t="str">
        <f t="shared" si="1910"/>
        <v>Featurette</v>
      </c>
      <c r="H4779">
        <v>0</v>
      </c>
      <c r="I4779" t="str">
        <f t="shared" si="1911"/>
        <v>Very Low</v>
      </c>
      <c r="J4779">
        <v>53</v>
      </c>
      <c r="K4779" t="str">
        <f t="shared" si="1912"/>
        <v>Very Low</v>
      </c>
      <c r="L4779" t="s">
        <v>22727</v>
      </c>
      <c r="M4779">
        <v>385</v>
      </c>
      <c r="N4779" t="str">
        <f t="shared" si="1913"/>
        <v>Low</v>
      </c>
      <c r="O4779">
        <f>O4778</f>
        <v>21199</v>
      </c>
      <c r="P4779" t="str">
        <f t="shared" si="1914"/>
        <v>Flop</v>
      </c>
      <c r="Q4779" t="s">
        <v>18060</v>
      </c>
      <c r="R4779" t="str">
        <f t="shared" si="1915"/>
        <v>Family</v>
      </c>
      <c r="S4779">
        <f t="shared" si="1916"/>
        <v>1</v>
      </c>
      <c r="T4779" t="s">
        <v>22728</v>
      </c>
      <c r="U4779" t="s">
        <v>22729</v>
      </c>
      <c r="V4779">
        <v>15</v>
      </c>
      <c r="W4779" t="str">
        <f t="shared" si="1917"/>
        <v>Very Low</v>
      </c>
      <c r="X4779">
        <v>683</v>
      </c>
      <c r="Y4779" t="str">
        <f t="shared" si="1918"/>
        <v>Very Low</v>
      </c>
      <c r="Z4779" t="s">
        <v>22730</v>
      </c>
      <c r="AA4779">
        <v>2</v>
      </c>
      <c r="AB4779" t="str">
        <f t="shared" si="1919"/>
        <v>Duo/Trio Poster</v>
      </c>
      <c r="AC4779" t="str">
        <f>AC4778</f>
        <v>three word title</v>
      </c>
      <c r="AD4779" t="s">
        <v>22731</v>
      </c>
      <c r="AE4779">
        <v>1</v>
      </c>
      <c r="AF4779" t="str">
        <f t="shared" si="1920"/>
        <v>Very Low</v>
      </c>
      <c r="AG4779" t="s">
        <v>9</v>
      </c>
      <c r="AH4779" t="s">
        <v>10</v>
      </c>
      <c r="AI4779" t="str">
        <f t="shared" si="1939"/>
        <v>PG</v>
      </c>
      <c r="AJ4779" t="str">
        <f t="shared" si="1921"/>
        <v>Family</v>
      </c>
      <c r="AK4779">
        <v>500000</v>
      </c>
      <c r="AL4779" t="str">
        <f t="shared" si="1922"/>
        <v>Low Budget</v>
      </c>
      <c r="AM4779">
        <v>2016</v>
      </c>
      <c r="AN4779">
        <f t="shared" si="1923"/>
        <v>9</v>
      </c>
      <c r="AO4779" t="str">
        <f t="shared" si="1924"/>
        <v>Modern Classic</v>
      </c>
      <c r="AP4779">
        <v>169</v>
      </c>
      <c r="AQ4779" t="str">
        <f t="shared" si="1925"/>
        <v>Very Low</v>
      </c>
      <c r="AR4779">
        <v>5.2</v>
      </c>
      <c r="AS4779" t="str">
        <f t="shared" si="1926"/>
        <v>Below Average</v>
      </c>
      <c r="AT4779">
        <v>16</v>
      </c>
      <c r="AU4779" t="str">
        <f t="shared" si="1927"/>
        <v>Ultra Widescreen</v>
      </c>
      <c r="AV4779">
        <v>9</v>
      </c>
      <c r="AW4779" t="str">
        <f t="shared" si="1928"/>
        <v>Very Low</v>
      </c>
    </row>
    <row r="4780" spans="1:49" x14ac:dyDescent="0.3">
      <c r="A4780" t="s">
        <v>0</v>
      </c>
      <c r="B4780" t="s">
        <v>50</v>
      </c>
      <c r="C4780">
        <v>525</v>
      </c>
      <c r="D4780" t="str">
        <f t="shared" si="1908"/>
        <v>High</v>
      </c>
      <c r="E4780">
        <v>130</v>
      </c>
      <c r="F4780" t="str">
        <f t="shared" si="1909"/>
        <v>2h 10m</v>
      </c>
      <c r="G4780" t="str">
        <f t="shared" si="1910"/>
        <v>Long Movie</v>
      </c>
      <c r="H4780">
        <v>0</v>
      </c>
      <c r="I4780" t="str">
        <f t="shared" si="1911"/>
        <v>Very Low</v>
      </c>
      <c r="J4780">
        <v>11000</v>
      </c>
      <c r="K4780" t="str">
        <f t="shared" si="1912"/>
        <v>Medium</v>
      </c>
      <c r="L4780" t="s">
        <v>261</v>
      </c>
      <c r="M4780">
        <v>44000</v>
      </c>
      <c r="N4780" t="str">
        <f t="shared" si="1913"/>
        <v>Medium</v>
      </c>
      <c r="O4780">
        <v>234903076</v>
      </c>
      <c r="P4780" t="str">
        <f t="shared" si="1914"/>
        <v>Superhit</v>
      </c>
      <c r="Q4780" t="s">
        <v>171</v>
      </c>
      <c r="R4780" t="str">
        <f t="shared" si="1915"/>
        <v>Adventure</v>
      </c>
      <c r="S4780">
        <f t="shared" si="1916"/>
        <v>3</v>
      </c>
      <c r="T4780" t="s">
        <v>262</v>
      </c>
      <c r="U4780" t="s">
        <v>263</v>
      </c>
      <c r="V4780">
        <v>175413</v>
      </c>
      <c r="W4780" t="str">
        <f t="shared" si="1917"/>
        <v>Medium</v>
      </c>
      <c r="X4780">
        <v>73441</v>
      </c>
      <c r="Y4780" t="str">
        <f t="shared" si="1918"/>
        <v>High</v>
      </c>
      <c r="Z4780" t="s">
        <v>51</v>
      </c>
      <c r="AA4780">
        <v>4</v>
      </c>
      <c r="AB4780" t="str">
        <f t="shared" si="1919"/>
        <v>Ensemble Poster</v>
      </c>
      <c r="AC4780" t="s">
        <v>264</v>
      </c>
      <c r="AD4780" t="s">
        <v>265</v>
      </c>
      <c r="AE4780">
        <v>511</v>
      </c>
      <c r="AF4780" t="str">
        <f t="shared" si="1920"/>
        <v>Low</v>
      </c>
      <c r="AG4780" t="s">
        <v>9</v>
      </c>
      <c r="AH4780" t="s">
        <v>10</v>
      </c>
      <c r="AI4780" t="s">
        <v>66</v>
      </c>
      <c r="AJ4780" t="str">
        <f t="shared" si="1921"/>
        <v>Family</v>
      </c>
      <c r="AK4780">
        <v>215000000</v>
      </c>
      <c r="AL4780" t="str">
        <f t="shared" si="1922"/>
        <v>Very High Budget</v>
      </c>
      <c r="AM4780">
        <v>2013</v>
      </c>
      <c r="AN4780">
        <f t="shared" si="1923"/>
        <v>12</v>
      </c>
      <c r="AO4780" t="str">
        <f t="shared" si="1924"/>
        <v>Modern Classic</v>
      </c>
      <c r="AP4780">
        <v>15000</v>
      </c>
      <c r="AQ4780" t="str">
        <f t="shared" si="1925"/>
        <v>Medium</v>
      </c>
      <c r="AR4780">
        <v>6.4</v>
      </c>
      <c r="AS4780" t="str">
        <f t="shared" si="1926"/>
        <v>Average</v>
      </c>
      <c r="AT4780">
        <v>2.35</v>
      </c>
      <c r="AU4780" t="str">
        <f t="shared" si="1927"/>
        <v>Cinematic Widescreen</v>
      </c>
      <c r="AV4780">
        <v>60000</v>
      </c>
      <c r="AW4780" t="str">
        <f t="shared" si="1928"/>
        <v>High</v>
      </c>
    </row>
    <row r="4781" spans="1:49" x14ac:dyDescent="0.3">
      <c r="A4781" t="s">
        <v>0</v>
      </c>
      <c r="B4781" t="s">
        <v>20092</v>
      </c>
      <c r="C4781">
        <v>96</v>
      </c>
      <c r="D4781" t="str">
        <f t="shared" si="1908"/>
        <v>Low</v>
      </c>
      <c r="E4781">
        <v>91</v>
      </c>
      <c r="F4781" t="str">
        <f t="shared" si="1909"/>
        <v>1h 31m</v>
      </c>
      <c r="G4781" t="str">
        <f t="shared" si="1910"/>
        <v>Standard Movie</v>
      </c>
      <c r="H4781">
        <v>6</v>
      </c>
      <c r="I4781" t="str">
        <f t="shared" si="1911"/>
        <v>Very Low</v>
      </c>
      <c r="J4781">
        <v>10</v>
      </c>
      <c r="K4781" t="str">
        <f t="shared" si="1912"/>
        <v>Very Low</v>
      </c>
      <c r="L4781" t="s">
        <v>22732</v>
      </c>
      <c r="M4781">
        <v>488</v>
      </c>
      <c r="N4781" t="str">
        <f t="shared" si="1913"/>
        <v>Low</v>
      </c>
      <c r="O4781">
        <f>O4780</f>
        <v>234903076</v>
      </c>
      <c r="P4781" t="str">
        <f t="shared" si="1914"/>
        <v>Superhit</v>
      </c>
      <c r="Q4781" t="s">
        <v>20094</v>
      </c>
      <c r="R4781" t="str">
        <f t="shared" si="1915"/>
        <v>Action</v>
      </c>
      <c r="S4781">
        <f t="shared" si="1916"/>
        <v>4</v>
      </c>
      <c r="T4781" t="s">
        <v>4129</v>
      </c>
      <c r="U4781" t="s">
        <v>22733</v>
      </c>
      <c r="V4781">
        <v>19253</v>
      </c>
      <c r="W4781" t="str">
        <f t="shared" si="1917"/>
        <v>Low</v>
      </c>
      <c r="X4781">
        <v>553</v>
      </c>
      <c r="Y4781" t="str">
        <f t="shared" si="1918"/>
        <v>Very Low</v>
      </c>
      <c r="Z4781" t="s">
        <v>22734</v>
      </c>
      <c r="AA4781">
        <v>0</v>
      </c>
      <c r="AB4781" t="str">
        <f t="shared" si="1919"/>
        <v>Symbolic Poster</v>
      </c>
      <c r="AC4781" t="s">
        <v>22735</v>
      </c>
      <c r="AD4781" t="s">
        <v>22736</v>
      </c>
      <c r="AE4781">
        <v>147</v>
      </c>
      <c r="AF4781" t="str">
        <f t="shared" si="1920"/>
        <v>Very Low</v>
      </c>
      <c r="AG4781" t="s">
        <v>9</v>
      </c>
      <c r="AH4781" t="s">
        <v>10</v>
      </c>
      <c r="AI4781" t="s">
        <v>5584</v>
      </c>
      <c r="AJ4781" t="str">
        <f t="shared" si="1921"/>
        <v>Other/Unknown</v>
      </c>
      <c r="AK4781">
        <v>475000</v>
      </c>
      <c r="AL4781" t="str">
        <f t="shared" si="1922"/>
        <v>Low Budget</v>
      </c>
      <c r="AM4781">
        <v>1984</v>
      </c>
      <c r="AN4781">
        <f t="shared" si="1923"/>
        <v>41</v>
      </c>
      <c r="AO4781" t="str">
        <f t="shared" si="1924"/>
        <v>Old Classic</v>
      </c>
      <c r="AP4781">
        <v>11</v>
      </c>
      <c r="AQ4781" t="str">
        <f t="shared" si="1925"/>
        <v>Very Low</v>
      </c>
      <c r="AR4781">
        <v>6.2</v>
      </c>
      <c r="AS4781" t="str">
        <f t="shared" si="1926"/>
        <v>Average</v>
      </c>
      <c r="AT4781">
        <v>1.85</v>
      </c>
      <c r="AU4781" t="str">
        <f t="shared" si="1927"/>
        <v>HDTV / Widescreen</v>
      </c>
      <c r="AV4781">
        <v>0</v>
      </c>
      <c r="AW4781" t="str">
        <f t="shared" si="1928"/>
        <v>Very Low</v>
      </c>
    </row>
    <row r="4782" spans="1:49" x14ac:dyDescent="0.3">
      <c r="A4782" t="s">
        <v>0</v>
      </c>
      <c r="B4782" t="s">
        <v>16082</v>
      </c>
      <c r="C4782">
        <v>8</v>
      </c>
      <c r="D4782" t="str">
        <f t="shared" si="1908"/>
        <v>Very Low</v>
      </c>
      <c r="E4782">
        <v>91</v>
      </c>
      <c r="F4782" t="str">
        <f t="shared" si="1909"/>
        <v>1h 31m</v>
      </c>
      <c r="G4782" t="str">
        <f t="shared" si="1910"/>
        <v>Standard Movie</v>
      </c>
      <c r="H4782">
        <v>10</v>
      </c>
      <c r="I4782" t="str">
        <f t="shared" si="1911"/>
        <v>Very Low</v>
      </c>
      <c r="J4782">
        <v>10</v>
      </c>
      <c r="K4782" t="str">
        <f t="shared" si="1912"/>
        <v>Very Low</v>
      </c>
      <c r="L4782" t="s">
        <v>22737</v>
      </c>
      <c r="M4782">
        <v>353</v>
      </c>
      <c r="N4782" t="str">
        <f t="shared" si="1913"/>
        <v>Low</v>
      </c>
      <c r="O4782">
        <v>2712293</v>
      </c>
      <c r="P4782" t="str">
        <f t="shared" si="1914"/>
        <v>Flop</v>
      </c>
      <c r="Q4782" t="s">
        <v>1906</v>
      </c>
      <c r="R4782" t="str">
        <f t="shared" si="1915"/>
        <v>Crime</v>
      </c>
      <c r="S4782">
        <f t="shared" si="1916"/>
        <v>2</v>
      </c>
      <c r="T4782" t="s">
        <v>17127</v>
      </c>
      <c r="U4782" t="s">
        <v>22738</v>
      </c>
      <c r="V4782">
        <v>475</v>
      </c>
      <c r="W4782" t="str">
        <f t="shared" si="1917"/>
        <v>Very Low</v>
      </c>
      <c r="X4782">
        <v>380</v>
      </c>
      <c r="Y4782" t="str">
        <f t="shared" si="1918"/>
        <v>Very Low</v>
      </c>
      <c r="Z4782" t="s">
        <v>16082</v>
      </c>
      <c r="AA4782">
        <v>4</v>
      </c>
      <c r="AB4782" t="str">
        <f t="shared" si="1919"/>
        <v>Ensemble Poster</v>
      </c>
      <c r="AC4782" t="s">
        <v>22739</v>
      </c>
      <c r="AD4782" t="s">
        <v>22740</v>
      </c>
      <c r="AE4782">
        <v>11</v>
      </c>
      <c r="AF4782" t="str">
        <f t="shared" si="1920"/>
        <v>Very Low</v>
      </c>
      <c r="AG4782" t="s">
        <v>9</v>
      </c>
      <c r="AH4782" t="s">
        <v>10</v>
      </c>
      <c r="AI4782" t="s">
        <v>556</v>
      </c>
      <c r="AJ4782" t="str">
        <f t="shared" si="1921"/>
        <v>Adult</v>
      </c>
      <c r="AK4782">
        <v>450000</v>
      </c>
      <c r="AL4782" t="str">
        <f t="shared" si="1922"/>
        <v>Low Budget</v>
      </c>
      <c r="AM4782">
        <v>1991</v>
      </c>
      <c r="AN4782">
        <f t="shared" si="1923"/>
        <v>34</v>
      </c>
      <c r="AO4782" t="str">
        <f t="shared" si="1924"/>
        <v>Old Classic</v>
      </c>
      <c r="AP4782">
        <v>12</v>
      </c>
      <c r="AQ4782" t="str">
        <f t="shared" si="1925"/>
        <v>Very Low</v>
      </c>
      <c r="AR4782">
        <v>5.9</v>
      </c>
      <c r="AS4782" t="str">
        <f t="shared" si="1926"/>
        <v>Below Average</v>
      </c>
      <c r="AT4782">
        <v>1.85</v>
      </c>
      <c r="AU4782" t="str">
        <f t="shared" si="1927"/>
        <v>HDTV / Widescreen</v>
      </c>
      <c r="AV4782">
        <v>123</v>
      </c>
      <c r="AW4782" t="str">
        <f t="shared" si="1928"/>
        <v>Very Low</v>
      </c>
    </row>
    <row r="4783" spans="1:49" x14ac:dyDescent="0.3">
      <c r="A4783" t="s">
        <v>0</v>
      </c>
      <c r="B4783" t="s">
        <v>1126</v>
      </c>
      <c r="C4783">
        <v>92</v>
      </c>
      <c r="D4783" t="str">
        <f t="shared" si="1908"/>
        <v>Low</v>
      </c>
      <c r="E4783">
        <v>107</v>
      </c>
      <c r="F4783" t="str">
        <f t="shared" si="1909"/>
        <v>1h 47m</v>
      </c>
      <c r="G4783" t="str">
        <f t="shared" si="1910"/>
        <v>Standard Movie</v>
      </c>
      <c r="H4783">
        <v>521</v>
      </c>
      <c r="I4783" t="str">
        <f t="shared" si="1911"/>
        <v>Very Low</v>
      </c>
      <c r="J4783">
        <v>80</v>
      </c>
      <c r="K4783" t="str">
        <f t="shared" si="1912"/>
        <v>Very Low</v>
      </c>
      <c r="L4783" t="s">
        <v>22741</v>
      </c>
      <c r="M4783">
        <v>773</v>
      </c>
      <c r="N4783" t="str">
        <f t="shared" si="1913"/>
        <v>Low</v>
      </c>
      <c r="O4783">
        <v>768045</v>
      </c>
      <c r="P4783" t="str">
        <f t="shared" si="1914"/>
        <v>Flop</v>
      </c>
      <c r="Q4783" t="s">
        <v>1932</v>
      </c>
      <c r="R4783" t="str">
        <f t="shared" si="1915"/>
        <v>Drama</v>
      </c>
      <c r="S4783">
        <f t="shared" si="1916"/>
        <v>3</v>
      </c>
      <c r="T4783" t="s">
        <v>147</v>
      </c>
      <c r="U4783" t="s">
        <v>22742</v>
      </c>
      <c r="V4783">
        <v>19732</v>
      </c>
      <c r="W4783" t="str">
        <f t="shared" si="1917"/>
        <v>Low</v>
      </c>
      <c r="X4783">
        <v>976</v>
      </c>
      <c r="Y4783" t="str">
        <f t="shared" si="1918"/>
        <v>Very Low</v>
      </c>
      <c r="Z4783" t="s">
        <v>22743</v>
      </c>
      <c r="AA4783">
        <v>0</v>
      </c>
      <c r="AB4783" t="str">
        <f t="shared" si="1919"/>
        <v>Symbolic Poster</v>
      </c>
      <c r="AC4783" t="s">
        <v>22744</v>
      </c>
      <c r="AD4783" t="s">
        <v>22745</v>
      </c>
      <c r="AE4783">
        <v>120</v>
      </c>
      <c r="AF4783" t="str">
        <f t="shared" si="1920"/>
        <v>Very Low</v>
      </c>
      <c r="AG4783" t="s">
        <v>9</v>
      </c>
      <c r="AH4783" t="s">
        <v>28</v>
      </c>
      <c r="AI4783" t="s">
        <v>556</v>
      </c>
      <c r="AJ4783" t="str">
        <f t="shared" si="1921"/>
        <v>Adult</v>
      </c>
      <c r="AK4783">
        <v>2000000</v>
      </c>
      <c r="AL4783" t="str">
        <f t="shared" si="1922"/>
        <v>Low Budget</v>
      </c>
      <c r="AM4783">
        <v>2002</v>
      </c>
      <c r="AN4783">
        <f t="shared" si="1923"/>
        <v>23</v>
      </c>
      <c r="AO4783" t="str">
        <f t="shared" si="1924"/>
        <v>Old Classic</v>
      </c>
      <c r="AP4783">
        <v>89</v>
      </c>
      <c r="AQ4783" t="str">
        <f t="shared" si="1925"/>
        <v>Very Low</v>
      </c>
      <c r="AR4783">
        <v>7.7</v>
      </c>
      <c r="AS4783" t="str">
        <f t="shared" si="1926"/>
        <v>Good</v>
      </c>
      <c r="AT4783">
        <v>1.85</v>
      </c>
      <c r="AU4783" t="str">
        <f t="shared" si="1927"/>
        <v>HDTV / Widescreen</v>
      </c>
      <c r="AV4783">
        <v>0</v>
      </c>
      <c r="AW4783" t="str">
        <f t="shared" si="1928"/>
        <v>Very Low</v>
      </c>
    </row>
    <row r="4784" spans="1:49" x14ac:dyDescent="0.3">
      <c r="A4784" t="s">
        <v>0</v>
      </c>
      <c r="B4784" t="s">
        <v>22746</v>
      </c>
      <c r="C4784">
        <v>1</v>
      </c>
      <c r="D4784" t="str">
        <f t="shared" si="1908"/>
        <v>Very Low</v>
      </c>
      <c r="E4784">
        <v>82</v>
      </c>
      <c r="F4784" t="str">
        <f t="shared" si="1909"/>
        <v>1h 22m</v>
      </c>
      <c r="G4784" t="str">
        <f t="shared" si="1910"/>
        <v>Featurette</v>
      </c>
      <c r="H4784">
        <v>5</v>
      </c>
      <c r="I4784" t="str">
        <f t="shared" si="1911"/>
        <v>Very Low</v>
      </c>
      <c r="J4784">
        <v>237</v>
      </c>
      <c r="K4784" t="str">
        <f t="shared" si="1912"/>
        <v>Very Low</v>
      </c>
      <c r="L4784" t="s">
        <v>22747</v>
      </c>
      <c r="M4784">
        <v>472</v>
      </c>
      <c r="N4784" t="str">
        <f t="shared" si="1913"/>
        <v>Low</v>
      </c>
      <c r="O4784">
        <f>O4783</f>
        <v>768045</v>
      </c>
      <c r="P4784" t="str">
        <f t="shared" si="1914"/>
        <v>Flop</v>
      </c>
      <c r="Q4784" t="s">
        <v>1296</v>
      </c>
      <c r="R4784" t="str">
        <f t="shared" si="1915"/>
        <v>Action</v>
      </c>
      <c r="S4784">
        <f t="shared" si="1916"/>
        <v>1</v>
      </c>
      <c r="T4784" t="s">
        <v>22748</v>
      </c>
      <c r="U4784" t="s">
        <v>22749</v>
      </c>
      <c r="V4784">
        <v>53</v>
      </c>
      <c r="W4784" t="str">
        <f t="shared" si="1917"/>
        <v>Very Low</v>
      </c>
      <c r="X4784">
        <v>1752</v>
      </c>
      <c r="Y4784" t="str">
        <f t="shared" si="1918"/>
        <v>Low</v>
      </c>
      <c r="Z4784" t="s">
        <v>13630</v>
      </c>
      <c r="AA4784">
        <v>6</v>
      </c>
      <c r="AB4784" t="str">
        <f t="shared" si="1919"/>
        <v>Ensemble Poster</v>
      </c>
      <c r="AC4784" t="s">
        <v>22750</v>
      </c>
      <c r="AD4784" t="s">
        <v>22751</v>
      </c>
      <c r="AE4784">
        <v>5</v>
      </c>
      <c r="AF4784" t="str">
        <f t="shared" si="1920"/>
        <v>Very Low</v>
      </c>
      <c r="AG4784" t="s">
        <v>9</v>
      </c>
      <c r="AH4784" t="s">
        <v>10</v>
      </c>
      <c r="AI4784" t="s">
        <v>556</v>
      </c>
      <c r="AJ4784" t="str">
        <f t="shared" si="1921"/>
        <v>Adult</v>
      </c>
      <c r="AK4784">
        <v>500000</v>
      </c>
      <c r="AL4784" t="str">
        <f t="shared" si="1922"/>
        <v>Low Budget</v>
      </c>
      <c r="AM4784">
        <v>2015</v>
      </c>
      <c r="AN4784">
        <f t="shared" si="1923"/>
        <v>10</v>
      </c>
      <c r="AO4784" t="str">
        <f t="shared" si="1924"/>
        <v>Modern Classic</v>
      </c>
      <c r="AP4784">
        <v>251</v>
      </c>
      <c r="AQ4784" t="str">
        <f t="shared" si="1925"/>
        <v>Very Low</v>
      </c>
      <c r="AR4784">
        <v>4.3</v>
      </c>
      <c r="AS4784" t="str">
        <f t="shared" si="1926"/>
        <v>Poor</v>
      </c>
      <c r="AT4784">
        <f>AT4783</f>
        <v>1.85</v>
      </c>
      <c r="AU4784" t="str">
        <f t="shared" si="1927"/>
        <v>HDTV / Widescreen</v>
      </c>
      <c r="AV4784">
        <v>62</v>
      </c>
      <c r="AW4784" t="str">
        <f t="shared" si="1928"/>
        <v>Very Low</v>
      </c>
    </row>
    <row r="4785" spans="1:49" x14ac:dyDescent="0.3">
      <c r="A4785" t="s">
        <v>0</v>
      </c>
      <c r="B4785" t="s">
        <v>22752</v>
      </c>
      <c r="C4785">
        <v>365</v>
      </c>
      <c r="D4785" t="str">
        <f t="shared" si="1908"/>
        <v>Medium</v>
      </c>
      <c r="E4785">
        <v>84</v>
      </c>
      <c r="F4785" t="str">
        <f t="shared" si="1909"/>
        <v>1h 24m</v>
      </c>
      <c r="G4785" t="str">
        <f t="shared" si="1910"/>
        <v>Featurette</v>
      </c>
      <c r="H4785">
        <v>3</v>
      </c>
      <c r="I4785" t="str">
        <f t="shared" si="1911"/>
        <v>Very Low</v>
      </c>
      <c r="J4785">
        <v>446</v>
      </c>
      <c r="K4785" t="str">
        <f t="shared" si="1912"/>
        <v>Very Low</v>
      </c>
      <c r="L4785" t="s">
        <v>5014</v>
      </c>
      <c r="M4785">
        <v>10000</v>
      </c>
      <c r="N4785" t="str">
        <f t="shared" si="1913"/>
        <v>Low</v>
      </c>
      <c r="O4785">
        <v>379122</v>
      </c>
      <c r="P4785" t="str">
        <f t="shared" si="1914"/>
        <v>Flop</v>
      </c>
      <c r="Q4785" t="s">
        <v>1386</v>
      </c>
      <c r="R4785" t="str">
        <f t="shared" si="1915"/>
        <v>Comedy</v>
      </c>
      <c r="S4785">
        <f t="shared" si="1916"/>
        <v>3</v>
      </c>
      <c r="T4785" t="s">
        <v>271</v>
      </c>
      <c r="U4785" t="s">
        <v>22753</v>
      </c>
      <c r="V4785">
        <v>10143</v>
      </c>
      <c r="W4785" t="str">
        <f t="shared" si="1917"/>
        <v>Low</v>
      </c>
      <c r="X4785">
        <v>12496</v>
      </c>
      <c r="Y4785" t="str">
        <f t="shared" si="1918"/>
        <v>Medium</v>
      </c>
      <c r="Z4785" t="s">
        <v>11357</v>
      </c>
      <c r="AA4785">
        <v>0</v>
      </c>
      <c r="AB4785" t="str">
        <f t="shared" si="1919"/>
        <v>Symbolic Poster</v>
      </c>
      <c r="AC4785" t="s">
        <v>22754</v>
      </c>
      <c r="AD4785" t="s">
        <v>22755</v>
      </c>
      <c r="AE4785">
        <v>54</v>
      </c>
      <c r="AF4785" t="str">
        <f t="shared" si="1920"/>
        <v>Very Low</v>
      </c>
      <c r="AG4785" t="s">
        <v>9</v>
      </c>
      <c r="AH4785" t="s">
        <v>28</v>
      </c>
      <c r="AI4785" t="s">
        <v>556</v>
      </c>
      <c r="AJ4785" t="str">
        <f t="shared" si="1921"/>
        <v>Adult</v>
      </c>
      <c r="AK4785">
        <v>450000</v>
      </c>
      <c r="AL4785" t="str">
        <f t="shared" si="1922"/>
        <v>Low Budget</v>
      </c>
      <c r="AM4785">
        <v>2005</v>
      </c>
      <c r="AN4785">
        <f t="shared" si="1923"/>
        <v>20</v>
      </c>
      <c r="AO4785" t="str">
        <f t="shared" si="1924"/>
        <v>Old Classic</v>
      </c>
      <c r="AP4785">
        <v>651</v>
      </c>
      <c r="AQ4785" t="str">
        <f t="shared" si="1925"/>
        <v>Very Low</v>
      </c>
      <c r="AR4785">
        <v>7.1</v>
      </c>
      <c r="AS4785" t="str">
        <f t="shared" si="1926"/>
        <v>Good</v>
      </c>
      <c r="AT4785">
        <v>2.39</v>
      </c>
      <c r="AU4785" t="str">
        <f t="shared" si="1927"/>
        <v>Cinematic Widescreen</v>
      </c>
      <c r="AV4785">
        <v>0</v>
      </c>
      <c r="AW4785" t="str">
        <f t="shared" si="1928"/>
        <v>Very Low</v>
      </c>
    </row>
    <row r="4786" spans="1:49" x14ac:dyDescent="0.3">
      <c r="A4786" t="s">
        <v>0</v>
      </c>
      <c r="B4786" t="s">
        <v>22756</v>
      </c>
      <c r="C4786">
        <v>88</v>
      </c>
      <c r="D4786" t="str">
        <f t="shared" si="1908"/>
        <v>Low</v>
      </c>
      <c r="E4786">
        <v>103</v>
      </c>
      <c r="F4786" t="str">
        <f t="shared" si="1909"/>
        <v>1h 43m</v>
      </c>
      <c r="G4786" t="str">
        <f t="shared" si="1910"/>
        <v>Standard Movie</v>
      </c>
      <c r="H4786">
        <v>365</v>
      </c>
      <c r="I4786" t="str">
        <f t="shared" si="1911"/>
        <v>Very Low</v>
      </c>
      <c r="J4786">
        <v>49</v>
      </c>
      <c r="K4786" t="str">
        <f t="shared" si="1912"/>
        <v>Very Low</v>
      </c>
      <c r="L4786" t="s">
        <v>22756</v>
      </c>
      <c r="M4786">
        <v>907</v>
      </c>
      <c r="N4786" t="str">
        <f t="shared" si="1913"/>
        <v>Low</v>
      </c>
      <c r="O4786">
        <v>23000</v>
      </c>
      <c r="P4786" t="str">
        <f t="shared" si="1914"/>
        <v>Flop</v>
      </c>
      <c r="Q4786" t="s">
        <v>21418</v>
      </c>
      <c r="R4786" t="str">
        <f t="shared" si="1915"/>
        <v>Comedy</v>
      </c>
      <c r="S4786">
        <f t="shared" si="1916"/>
        <v>3</v>
      </c>
      <c r="T4786" t="s">
        <v>22757</v>
      </c>
      <c r="U4786" t="s">
        <v>22758</v>
      </c>
      <c r="V4786">
        <v>5931</v>
      </c>
      <c r="W4786" t="str">
        <f t="shared" si="1917"/>
        <v>Very Low</v>
      </c>
      <c r="X4786">
        <v>1411</v>
      </c>
      <c r="Y4786" t="str">
        <f t="shared" si="1918"/>
        <v>Low</v>
      </c>
      <c r="Z4786" t="s">
        <v>22759</v>
      </c>
      <c r="AA4786">
        <v>0</v>
      </c>
      <c r="AB4786" t="str">
        <f t="shared" si="1919"/>
        <v>Symbolic Poster</v>
      </c>
      <c r="AC4786" t="s">
        <v>22760</v>
      </c>
      <c r="AD4786" t="s">
        <v>22761</v>
      </c>
      <c r="AE4786">
        <v>58</v>
      </c>
      <c r="AF4786" t="str">
        <f t="shared" si="1920"/>
        <v>Very Low</v>
      </c>
      <c r="AG4786" t="s">
        <v>9</v>
      </c>
      <c r="AH4786" t="s">
        <v>10</v>
      </c>
      <c r="AI4786" t="s">
        <v>5584</v>
      </c>
      <c r="AJ4786" t="str">
        <f t="shared" si="1921"/>
        <v>Other/Unknown</v>
      </c>
      <c r="AK4786">
        <v>500000</v>
      </c>
      <c r="AL4786" t="str">
        <f t="shared" si="1922"/>
        <v>Low Budget</v>
      </c>
      <c r="AM4786">
        <v>2006</v>
      </c>
      <c r="AN4786">
        <f t="shared" si="1923"/>
        <v>19</v>
      </c>
      <c r="AO4786" t="str">
        <f t="shared" si="1924"/>
        <v>Old Classic</v>
      </c>
      <c r="AP4786">
        <v>365</v>
      </c>
      <c r="AQ4786" t="str">
        <f t="shared" si="1925"/>
        <v>Very Low</v>
      </c>
      <c r="AR4786">
        <v>6.2</v>
      </c>
      <c r="AS4786" t="str">
        <f t="shared" si="1926"/>
        <v>Average</v>
      </c>
      <c r="AT4786">
        <v>1.85</v>
      </c>
      <c r="AU4786" t="str">
        <f t="shared" si="1927"/>
        <v>HDTV / Widescreen</v>
      </c>
      <c r="AV4786">
        <v>0</v>
      </c>
      <c r="AW4786" t="str">
        <f t="shared" si="1928"/>
        <v>Very Low</v>
      </c>
    </row>
    <row r="4787" spans="1:49" x14ac:dyDescent="0.3">
      <c r="A4787" t="s">
        <v>0</v>
      </c>
      <c r="B4787" t="s">
        <v>22762</v>
      </c>
      <c r="C4787">
        <v>3</v>
      </c>
      <c r="D4787" t="str">
        <f t="shared" si="1908"/>
        <v>Very Low</v>
      </c>
      <c r="E4787">
        <v>86</v>
      </c>
      <c r="F4787" t="str">
        <f t="shared" si="1909"/>
        <v>1h 26m</v>
      </c>
      <c r="G4787" t="str">
        <f t="shared" si="1910"/>
        <v>Featurette</v>
      </c>
      <c r="H4787">
        <v>0</v>
      </c>
      <c r="I4787" t="str">
        <f t="shared" si="1911"/>
        <v>Very Low</v>
      </c>
      <c r="J4787">
        <v>304</v>
      </c>
      <c r="K4787" t="str">
        <f t="shared" si="1912"/>
        <v>Very Low</v>
      </c>
      <c r="L4787" t="s">
        <v>22763</v>
      </c>
      <c r="M4787">
        <v>873</v>
      </c>
      <c r="N4787" t="str">
        <f t="shared" si="1913"/>
        <v>Low</v>
      </c>
      <c r="O4787">
        <f>O4786</f>
        <v>23000</v>
      </c>
      <c r="P4787" t="str">
        <f t="shared" si="1914"/>
        <v>Flop</v>
      </c>
      <c r="Q4787" t="s">
        <v>1652</v>
      </c>
      <c r="R4787" t="str">
        <f t="shared" si="1915"/>
        <v>Comedy</v>
      </c>
      <c r="S4787">
        <f t="shared" si="1916"/>
        <v>2</v>
      </c>
      <c r="T4787" t="s">
        <v>22764</v>
      </c>
      <c r="U4787" t="s">
        <v>22765</v>
      </c>
      <c r="V4787">
        <v>64</v>
      </c>
      <c r="W4787" t="str">
        <f t="shared" si="1917"/>
        <v>Very Low</v>
      </c>
      <c r="X4787">
        <v>2830</v>
      </c>
      <c r="Y4787" t="str">
        <f t="shared" si="1918"/>
        <v>Low</v>
      </c>
      <c r="Z4787" t="s">
        <v>22766</v>
      </c>
      <c r="AA4787">
        <v>1</v>
      </c>
      <c r="AB4787" t="str">
        <f t="shared" si="1919"/>
        <v>Solo Star Poster</v>
      </c>
      <c r="AC4787" t="s">
        <v>22767</v>
      </c>
      <c r="AD4787" t="s">
        <v>22768</v>
      </c>
      <c r="AE4787">
        <v>3</v>
      </c>
      <c r="AF4787" t="str">
        <f t="shared" si="1920"/>
        <v>Very Low</v>
      </c>
      <c r="AG4787" t="s">
        <v>9</v>
      </c>
      <c r="AH4787" t="s">
        <v>10</v>
      </c>
      <c r="AI4787" t="str">
        <f>AI4786</f>
        <v>Unrated</v>
      </c>
      <c r="AJ4787" t="str">
        <f t="shared" si="1921"/>
        <v>Other/Unknown</v>
      </c>
      <c r="AK4787">
        <v>450000</v>
      </c>
      <c r="AL4787" t="str">
        <f t="shared" si="1922"/>
        <v>Low Budget</v>
      </c>
      <c r="AM4787">
        <v>2013</v>
      </c>
      <c r="AN4787">
        <f t="shared" si="1923"/>
        <v>12</v>
      </c>
      <c r="AO4787" t="str">
        <f t="shared" si="1924"/>
        <v>Modern Classic</v>
      </c>
      <c r="AP4787">
        <v>469</v>
      </c>
      <c r="AQ4787" t="str">
        <f t="shared" si="1925"/>
        <v>Very Low</v>
      </c>
      <c r="AR4787">
        <v>6.8</v>
      </c>
      <c r="AS4787" t="str">
        <f t="shared" si="1926"/>
        <v>Average</v>
      </c>
      <c r="AT4787">
        <f>AT4786</f>
        <v>1.85</v>
      </c>
      <c r="AU4787" t="str">
        <f t="shared" si="1927"/>
        <v>HDTV / Widescreen</v>
      </c>
      <c r="AV4787">
        <v>31</v>
      </c>
      <c r="AW4787" t="str">
        <f t="shared" si="1928"/>
        <v>Very Low</v>
      </c>
    </row>
    <row r="4788" spans="1:49" x14ac:dyDescent="0.3">
      <c r="A4788" t="s">
        <v>718</v>
      </c>
      <c r="B4788" t="s">
        <v>22769</v>
      </c>
      <c r="C4788">
        <v>65</v>
      </c>
      <c r="D4788" t="str">
        <f t="shared" si="1908"/>
        <v>Low</v>
      </c>
      <c r="E4788">
        <v>89</v>
      </c>
      <c r="F4788" t="str">
        <f t="shared" si="1909"/>
        <v>1h 29m</v>
      </c>
      <c r="G4788" t="str">
        <f t="shared" si="1910"/>
        <v>Featurette</v>
      </c>
      <c r="H4788">
        <v>24</v>
      </c>
      <c r="I4788" t="str">
        <f t="shared" si="1911"/>
        <v>Very Low</v>
      </c>
      <c r="J4788">
        <v>45</v>
      </c>
      <c r="K4788" t="str">
        <f t="shared" si="1912"/>
        <v>Very Low</v>
      </c>
      <c r="L4788" t="s">
        <v>22770</v>
      </c>
      <c r="M4788">
        <v>610</v>
      </c>
      <c r="N4788" t="str">
        <f t="shared" si="1913"/>
        <v>Low</v>
      </c>
      <c r="O4788">
        <v>2300000</v>
      </c>
      <c r="P4788" t="str">
        <f t="shared" si="1914"/>
        <v>Flop</v>
      </c>
      <c r="Q4788" t="s">
        <v>11221</v>
      </c>
      <c r="R4788" t="str">
        <f t="shared" si="1915"/>
        <v>Comedy</v>
      </c>
      <c r="S4788">
        <f t="shared" si="1916"/>
        <v>3</v>
      </c>
      <c r="T4788" t="s">
        <v>22351</v>
      </c>
      <c r="U4788" t="s">
        <v>22771</v>
      </c>
      <c r="V4788">
        <v>7921</v>
      </c>
      <c r="W4788" t="str">
        <f t="shared" si="1917"/>
        <v>Very Low</v>
      </c>
      <c r="X4788">
        <v>995</v>
      </c>
      <c r="Y4788" t="str">
        <f t="shared" si="1918"/>
        <v>Very Low</v>
      </c>
      <c r="Z4788" t="s">
        <v>22772</v>
      </c>
      <c r="AA4788">
        <v>2</v>
      </c>
      <c r="AB4788" t="str">
        <f t="shared" si="1919"/>
        <v>Duo/Trio Poster</v>
      </c>
      <c r="AC4788" t="s">
        <v>22773</v>
      </c>
      <c r="AD4788" t="s">
        <v>22774</v>
      </c>
      <c r="AE4788">
        <v>97</v>
      </c>
      <c r="AF4788" t="str">
        <f t="shared" si="1920"/>
        <v>Very Low</v>
      </c>
      <c r="AG4788" t="s">
        <v>9</v>
      </c>
      <c r="AH4788" t="s">
        <v>10</v>
      </c>
      <c r="AI4788" t="s">
        <v>5584</v>
      </c>
      <c r="AJ4788" t="str">
        <f t="shared" si="1921"/>
        <v>Other/Unknown</v>
      </c>
      <c r="AK4788">
        <v>439000</v>
      </c>
      <c r="AL4788" t="str">
        <f t="shared" si="1922"/>
        <v>Low Budget</v>
      </c>
      <c r="AM4788">
        <v>1933</v>
      </c>
      <c r="AN4788">
        <f t="shared" si="1923"/>
        <v>92</v>
      </c>
      <c r="AO4788" t="str">
        <f t="shared" si="1924"/>
        <v>Old Classic</v>
      </c>
      <c r="AP4788">
        <v>105</v>
      </c>
      <c r="AQ4788" t="str">
        <f t="shared" si="1925"/>
        <v>Very Low</v>
      </c>
      <c r="AR4788">
        <v>7.7</v>
      </c>
      <c r="AS4788" t="str">
        <f t="shared" si="1926"/>
        <v>Good</v>
      </c>
      <c r="AT4788">
        <v>1.37</v>
      </c>
      <c r="AU4788" t="str">
        <f t="shared" si="1927"/>
        <v>Classic</v>
      </c>
      <c r="AV4788">
        <v>439</v>
      </c>
      <c r="AW4788" t="str">
        <f t="shared" si="1928"/>
        <v>Very Low</v>
      </c>
    </row>
    <row r="4789" spans="1:49" x14ac:dyDescent="0.3">
      <c r="A4789" t="s">
        <v>0</v>
      </c>
      <c r="B4789" t="s">
        <v>22775</v>
      </c>
      <c r="C4789">
        <f>C4788</f>
        <v>65</v>
      </c>
      <c r="D4789" t="str">
        <f t="shared" si="1908"/>
        <v>Low</v>
      </c>
      <c r="E4789">
        <v>52</v>
      </c>
      <c r="F4789" t="str">
        <f t="shared" si="1909"/>
        <v>0h 52m</v>
      </c>
      <c r="G4789" t="str">
        <f t="shared" si="1910"/>
        <v>Short Film</v>
      </c>
      <c r="H4789">
        <v>0</v>
      </c>
      <c r="I4789" t="str">
        <f t="shared" si="1911"/>
        <v>Very Low</v>
      </c>
      <c r="J4789">
        <v>0</v>
      </c>
      <c r="K4789" t="str">
        <f t="shared" si="1912"/>
        <v>Very Low</v>
      </c>
      <c r="L4789" t="s">
        <v>22776</v>
      </c>
      <c r="M4789">
        <v>8</v>
      </c>
      <c r="N4789" t="str">
        <f t="shared" si="1913"/>
        <v>Low</v>
      </c>
      <c r="O4789">
        <f>O4788</f>
        <v>2300000</v>
      </c>
      <c r="P4789" t="str">
        <f t="shared" si="1914"/>
        <v>Flop</v>
      </c>
      <c r="Q4789" t="s">
        <v>39</v>
      </c>
      <c r="R4789" t="str">
        <f t="shared" si="1915"/>
        <v>Documentary</v>
      </c>
      <c r="S4789">
        <f t="shared" si="1916"/>
        <v>1</v>
      </c>
      <c r="T4789" t="s">
        <v>22777</v>
      </c>
      <c r="U4789" t="s">
        <v>22778</v>
      </c>
      <c r="V4789">
        <v>78</v>
      </c>
      <c r="W4789" t="str">
        <f t="shared" si="1917"/>
        <v>Very Low</v>
      </c>
      <c r="X4789">
        <v>10</v>
      </c>
      <c r="Y4789" t="str">
        <f t="shared" si="1918"/>
        <v>Very Low</v>
      </c>
      <c r="Z4789" t="s">
        <v>22779</v>
      </c>
      <c r="AA4789">
        <v>0</v>
      </c>
      <c r="AB4789" t="str">
        <f t="shared" si="1919"/>
        <v>Symbolic Poster</v>
      </c>
      <c r="AC4789" t="s">
        <v>22780</v>
      </c>
      <c r="AD4789" t="s">
        <v>22781</v>
      </c>
      <c r="AE4789">
        <v>10</v>
      </c>
      <c r="AF4789" t="str">
        <f t="shared" si="1920"/>
        <v>Very Low</v>
      </c>
      <c r="AG4789" t="s">
        <v>9</v>
      </c>
      <c r="AH4789" t="s">
        <v>10</v>
      </c>
      <c r="AI4789" t="s">
        <v>248</v>
      </c>
      <c r="AJ4789" t="str">
        <f t="shared" si="1921"/>
        <v>Family</v>
      </c>
      <c r="AK4789">
        <v>450000</v>
      </c>
      <c r="AL4789" t="str">
        <f t="shared" si="1922"/>
        <v>Low Budget</v>
      </c>
      <c r="AM4789">
        <v>2014</v>
      </c>
      <c r="AN4789">
        <f t="shared" si="1923"/>
        <v>11</v>
      </c>
      <c r="AO4789" t="str">
        <f t="shared" si="1924"/>
        <v>Modern Classic</v>
      </c>
      <c r="AP4789">
        <v>2</v>
      </c>
      <c r="AQ4789" t="str">
        <f t="shared" si="1925"/>
        <v>Very Low</v>
      </c>
      <c r="AR4789">
        <v>8.1999999999999993</v>
      </c>
      <c r="AS4789" t="str">
        <f t="shared" si="1926"/>
        <v>Excellent</v>
      </c>
      <c r="AT4789">
        <f>AT4788</f>
        <v>1.37</v>
      </c>
      <c r="AU4789" t="str">
        <f t="shared" si="1927"/>
        <v>Classic</v>
      </c>
      <c r="AV4789">
        <v>460</v>
      </c>
      <c r="AW4789" t="str">
        <f t="shared" si="1928"/>
        <v>Very Low</v>
      </c>
    </row>
    <row r="4790" spans="1:49" x14ac:dyDescent="0.3">
      <c r="A4790" t="s">
        <v>0</v>
      </c>
      <c r="B4790" t="s">
        <v>19441</v>
      </c>
      <c r="C4790">
        <v>71</v>
      </c>
      <c r="D4790" t="str">
        <f t="shared" si="1908"/>
        <v>Low</v>
      </c>
      <c r="E4790">
        <v>98</v>
      </c>
      <c r="F4790" t="str">
        <f t="shared" si="1909"/>
        <v>1h 38m</v>
      </c>
      <c r="G4790" t="str">
        <f t="shared" si="1910"/>
        <v>Standard Movie</v>
      </c>
      <c r="H4790">
        <v>89</v>
      </c>
      <c r="I4790" t="str">
        <f t="shared" si="1911"/>
        <v>Very Low</v>
      </c>
      <c r="J4790">
        <v>3</v>
      </c>
      <c r="K4790" t="str">
        <f t="shared" si="1912"/>
        <v>Very Low</v>
      </c>
      <c r="L4790" t="s">
        <v>22782</v>
      </c>
      <c r="M4790">
        <v>88</v>
      </c>
      <c r="N4790" t="str">
        <f t="shared" si="1913"/>
        <v>Low</v>
      </c>
      <c r="O4790">
        <v>2938208</v>
      </c>
      <c r="P4790" t="str">
        <f t="shared" si="1914"/>
        <v>Flop</v>
      </c>
      <c r="Q4790" t="s">
        <v>1386</v>
      </c>
      <c r="R4790" t="str">
        <f t="shared" si="1915"/>
        <v>Comedy</v>
      </c>
      <c r="S4790">
        <f t="shared" si="1916"/>
        <v>3</v>
      </c>
      <c r="T4790" t="s">
        <v>22783</v>
      </c>
      <c r="U4790" t="s">
        <v>22784</v>
      </c>
      <c r="V4790">
        <v>7143</v>
      </c>
      <c r="W4790" t="str">
        <f t="shared" si="1917"/>
        <v>Very Low</v>
      </c>
      <c r="X4790">
        <v>173</v>
      </c>
      <c r="Y4790" t="str">
        <f t="shared" si="1918"/>
        <v>Very Low</v>
      </c>
      <c r="Z4790" t="s">
        <v>22785</v>
      </c>
      <c r="AA4790">
        <v>1</v>
      </c>
      <c r="AB4790" t="str">
        <f t="shared" si="1919"/>
        <v>Solo Star Poster</v>
      </c>
      <c r="AC4790" t="s">
        <v>22786</v>
      </c>
      <c r="AD4790" t="s">
        <v>22787</v>
      </c>
      <c r="AE4790">
        <v>52</v>
      </c>
      <c r="AF4790" t="str">
        <f t="shared" si="1920"/>
        <v>Very Low</v>
      </c>
      <c r="AG4790" t="s">
        <v>9</v>
      </c>
      <c r="AH4790" t="s">
        <v>10</v>
      </c>
      <c r="AI4790" t="s">
        <v>11</v>
      </c>
      <c r="AJ4790" t="str">
        <f t="shared" si="1921"/>
        <v>Teen</v>
      </c>
      <c r="AK4790">
        <v>225000</v>
      </c>
      <c r="AL4790" t="str">
        <f t="shared" si="1922"/>
        <v>Low Budget</v>
      </c>
      <c r="AM4790">
        <v>1990</v>
      </c>
      <c r="AN4790">
        <f t="shared" si="1923"/>
        <v>35</v>
      </c>
      <c r="AO4790" t="str">
        <f t="shared" si="1924"/>
        <v>Old Classic</v>
      </c>
      <c r="AP4790">
        <v>74</v>
      </c>
      <c r="AQ4790" t="str">
        <f t="shared" si="1925"/>
        <v>Very Low</v>
      </c>
      <c r="AR4790">
        <v>7.5</v>
      </c>
      <c r="AS4790" t="str">
        <f t="shared" si="1926"/>
        <v>Good</v>
      </c>
      <c r="AT4790">
        <v>1.66</v>
      </c>
      <c r="AU4790" t="str">
        <f t="shared" si="1927"/>
        <v/>
      </c>
      <c r="AV4790">
        <v>865</v>
      </c>
      <c r="AW4790" t="str">
        <f t="shared" si="1928"/>
        <v>Very Low</v>
      </c>
    </row>
    <row r="4791" spans="1:49" x14ac:dyDescent="0.3">
      <c r="A4791" t="s">
        <v>0</v>
      </c>
      <c r="B4791" t="s">
        <v>22788</v>
      </c>
      <c r="C4791">
        <v>34</v>
      </c>
      <c r="D4791" t="str">
        <f t="shared" si="1908"/>
        <v>Very Low</v>
      </c>
      <c r="E4791">
        <v>133</v>
      </c>
      <c r="F4791" t="str">
        <f t="shared" si="1909"/>
        <v>2h 13m</v>
      </c>
      <c r="G4791" t="str">
        <f t="shared" si="1910"/>
        <v>Long Movie</v>
      </c>
      <c r="H4791">
        <v>10</v>
      </c>
      <c r="I4791" t="str">
        <f t="shared" si="1911"/>
        <v>Very Low</v>
      </c>
      <c r="J4791">
        <v>19</v>
      </c>
      <c r="K4791" t="str">
        <f t="shared" si="1912"/>
        <v>Very Low</v>
      </c>
      <c r="L4791" t="s">
        <v>22789</v>
      </c>
      <c r="M4791">
        <v>690</v>
      </c>
      <c r="N4791" t="str">
        <f t="shared" si="1913"/>
        <v>Low</v>
      </c>
      <c r="O4791">
        <v>9910</v>
      </c>
      <c r="P4791" t="str">
        <f t="shared" si="1914"/>
        <v>Flop</v>
      </c>
      <c r="Q4791" t="s">
        <v>5759</v>
      </c>
      <c r="R4791" t="str">
        <f t="shared" si="1915"/>
        <v>Comedy</v>
      </c>
      <c r="S4791">
        <f t="shared" si="1916"/>
        <v>4</v>
      </c>
      <c r="T4791" t="s">
        <v>969</v>
      </c>
      <c r="U4791" t="s">
        <v>22790</v>
      </c>
      <c r="V4791">
        <v>13543</v>
      </c>
      <c r="W4791" t="str">
        <f t="shared" si="1917"/>
        <v>Low</v>
      </c>
      <c r="X4791">
        <v>774</v>
      </c>
      <c r="Y4791" t="str">
        <f t="shared" si="1918"/>
        <v>Very Low</v>
      </c>
      <c r="Z4791" t="s">
        <v>22791</v>
      </c>
      <c r="AA4791">
        <v>15</v>
      </c>
      <c r="AB4791" t="str">
        <f t="shared" si="1919"/>
        <v>Ensemble Poster</v>
      </c>
      <c r="AC4791" t="s">
        <v>22792</v>
      </c>
      <c r="AD4791" t="s">
        <v>22793</v>
      </c>
      <c r="AE4791">
        <v>94</v>
      </c>
      <c r="AF4791" t="str">
        <f t="shared" si="1920"/>
        <v>Very Low</v>
      </c>
      <c r="AG4791" t="s">
        <v>12443</v>
      </c>
      <c r="AH4791" t="s">
        <v>12444</v>
      </c>
      <c r="AI4791" t="str">
        <f>AI4790</f>
        <v>PG-13</v>
      </c>
      <c r="AJ4791" t="str">
        <f t="shared" si="1921"/>
        <v>Teen</v>
      </c>
      <c r="AK4791">
        <v>25000000</v>
      </c>
      <c r="AL4791" t="str">
        <f t="shared" si="1922"/>
        <v>Low Budget</v>
      </c>
      <c r="AM4791">
        <v>2004</v>
      </c>
      <c r="AN4791">
        <f t="shared" si="1923"/>
        <v>21</v>
      </c>
      <c r="AO4791" t="str">
        <f t="shared" si="1924"/>
        <v>Old Classic</v>
      </c>
      <c r="AP4791">
        <v>24</v>
      </c>
      <c r="AQ4791" t="str">
        <f t="shared" si="1925"/>
        <v>Very Low</v>
      </c>
      <c r="AR4791">
        <v>7.6</v>
      </c>
      <c r="AS4791" t="str">
        <f t="shared" si="1926"/>
        <v>Good</v>
      </c>
      <c r="AT4791">
        <v>1.85</v>
      </c>
      <c r="AU4791" t="str">
        <f t="shared" si="1927"/>
        <v>HDTV / Widescreen</v>
      </c>
      <c r="AV4791">
        <v>0</v>
      </c>
      <c r="AW4791" t="str">
        <f t="shared" si="1928"/>
        <v>Very Low</v>
      </c>
    </row>
    <row r="4792" spans="1:49" x14ac:dyDescent="0.3">
      <c r="A4792" t="s">
        <v>0</v>
      </c>
      <c r="B4792" t="s">
        <v>22794</v>
      </c>
      <c r="C4792">
        <v>15</v>
      </c>
      <c r="D4792" t="str">
        <f t="shared" si="1908"/>
        <v>Very Low</v>
      </c>
      <c r="E4792">
        <v>81</v>
      </c>
      <c r="F4792" t="str">
        <f t="shared" si="1909"/>
        <v>1h 21m</v>
      </c>
      <c r="G4792" t="str">
        <f t="shared" si="1910"/>
        <v>Featurette</v>
      </c>
      <c r="H4792">
        <v>15</v>
      </c>
      <c r="I4792" t="str">
        <f t="shared" si="1911"/>
        <v>Very Low</v>
      </c>
      <c r="J4792">
        <v>93</v>
      </c>
      <c r="K4792" t="str">
        <f t="shared" si="1912"/>
        <v>Very Low</v>
      </c>
      <c r="L4792" t="s">
        <v>22795</v>
      </c>
      <c r="M4792">
        <v>847</v>
      </c>
      <c r="N4792" t="str">
        <f t="shared" si="1913"/>
        <v>Low</v>
      </c>
      <c r="O4792">
        <f>O4791</f>
        <v>9910</v>
      </c>
      <c r="P4792" t="str">
        <f t="shared" si="1914"/>
        <v>Flop</v>
      </c>
      <c r="Q4792" t="s">
        <v>6103</v>
      </c>
      <c r="R4792" t="str">
        <f t="shared" si="1915"/>
        <v>Drama</v>
      </c>
      <c r="S4792">
        <f t="shared" si="1916"/>
        <v>4</v>
      </c>
      <c r="T4792" t="s">
        <v>22796</v>
      </c>
      <c r="U4792" t="s">
        <v>22797</v>
      </c>
      <c r="V4792">
        <v>268</v>
      </c>
      <c r="W4792" t="str">
        <f t="shared" si="1917"/>
        <v>Very Low</v>
      </c>
      <c r="X4792">
        <v>1151</v>
      </c>
      <c r="Y4792" t="str">
        <f t="shared" si="1918"/>
        <v>Low</v>
      </c>
      <c r="Z4792" t="s">
        <v>22193</v>
      </c>
      <c r="AA4792">
        <v>0</v>
      </c>
      <c r="AB4792" t="str">
        <f t="shared" si="1919"/>
        <v>Symbolic Poster</v>
      </c>
      <c r="AC4792" t="s">
        <v>22798</v>
      </c>
      <c r="AD4792" t="s">
        <v>22799</v>
      </c>
      <c r="AE4792">
        <v>6</v>
      </c>
      <c r="AF4792" t="str">
        <f t="shared" si="1920"/>
        <v>Very Low</v>
      </c>
      <c r="AG4792" t="s">
        <v>9</v>
      </c>
      <c r="AH4792" t="s">
        <v>10</v>
      </c>
      <c r="AI4792" t="str">
        <f t="shared" ref="AI4792:AK4792" si="1940">AI4791</f>
        <v>PG-13</v>
      </c>
      <c r="AJ4792" t="str">
        <f t="shared" si="1921"/>
        <v>Teen</v>
      </c>
      <c r="AK4792">
        <f t="shared" si="1940"/>
        <v>25000000</v>
      </c>
      <c r="AL4792" t="str">
        <f t="shared" si="1922"/>
        <v>Low Budget</v>
      </c>
      <c r="AM4792">
        <v>2013</v>
      </c>
      <c r="AN4792">
        <f t="shared" si="1923"/>
        <v>12</v>
      </c>
      <c r="AO4792" t="str">
        <f t="shared" si="1924"/>
        <v>Modern Classic</v>
      </c>
      <c r="AP4792">
        <v>94</v>
      </c>
      <c r="AQ4792" t="str">
        <f t="shared" si="1925"/>
        <v>Very Low</v>
      </c>
      <c r="AR4792">
        <v>4.0999999999999996</v>
      </c>
      <c r="AS4792" t="str">
        <f t="shared" si="1926"/>
        <v>Poor</v>
      </c>
      <c r="AT4792">
        <v>16</v>
      </c>
      <c r="AU4792" t="str">
        <f t="shared" si="1927"/>
        <v>Ultra Widescreen</v>
      </c>
      <c r="AV4792">
        <v>61</v>
      </c>
      <c r="AW4792" t="str">
        <f t="shared" si="1928"/>
        <v>Very Low</v>
      </c>
    </row>
    <row r="4793" spans="1:49" x14ac:dyDescent="0.3">
      <c r="A4793" t="s">
        <v>0</v>
      </c>
      <c r="B4793" t="s">
        <v>7876</v>
      </c>
      <c r="C4793">
        <v>220</v>
      </c>
      <c r="D4793" t="str">
        <f t="shared" si="1908"/>
        <v>Medium</v>
      </c>
      <c r="E4793">
        <v>92</v>
      </c>
      <c r="F4793" t="str">
        <f t="shared" si="1909"/>
        <v>1h 32m</v>
      </c>
      <c r="G4793" t="str">
        <f t="shared" si="1910"/>
        <v>Standard Movie</v>
      </c>
      <c r="H4793">
        <v>100</v>
      </c>
      <c r="I4793" t="str">
        <f t="shared" si="1911"/>
        <v>Very Low</v>
      </c>
      <c r="J4793">
        <v>482</v>
      </c>
      <c r="K4793" t="str">
        <f t="shared" si="1912"/>
        <v>Very Low</v>
      </c>
      <c r="L4793" t="s">
        <v>833</v>
      </c>
      <c r="M4793">
        <v>970</v>
      </c>
      <c r="N4793" t="str">
        <f t="shared" si="1913"/>
        <v>Low</v>
      </c>
      <c r="O4793">
        <v>44540956</v>
      </c>
      <c r="P4793" t="str">
        <f t="shared" si="1914"/>
        <v>Average</v>
      </c>
      <c r="Q4793" t="s">
        <v>1642</v>
      </c>
      <c r="R4793" t="str">
        <f t="shared" si="1915"/>
        <v>Comedy</v>
      </c>
      <c r="S4793">
        <f t="shared" si="1916"/>
        <v>1</v>
      </c>
      <c r="T4793" t="s">
        <v>1922</v>
      </c>
      <c r="U4793" t="s">
        <v>22800</v>
      </c>
      <c r="V4793">
        <v>161448</v>
      </c>
      <c r="W4793" t="str">
        <f t="shared" si="1917"/>
        <v>Medium</v>
      </c>
      <c r="X4793">
        <v>3950</v>
      </c>
      <c r="Y4793" t="str">
        <f t="shared" si="1918"/>
        <v>Low</v>
      </c>
      <c r="Z4793" t="s">
        <v>5562</v>
      </c>
      <c r="AA4793">
        <v>0</v>
      </c>
      <c r="AB4793" t="str">
        <f t="shared" si="1919"/>
        <v>Symbolic Poster</v>
      </c>
      <c r="AC4793" t="s">
        <v>22801</v>
      </c>
      <c r="AD4793" t="s">
        <v>22802</v>
      </c>
      <c r="AE4793">
        <v>1473</v>
      </c>
      <c r="AF4793" t="str">
        <f t="shared" si="1920"/>
        <v>Low</v>
      </c>
      <c r="AG4793" t="s">
        <v>9</v>
      </c>
      <c r="AH4793" t="s">
        <v>10</v>
      </c>
      <c r="AI4793" t="s">
        <v>66</v>
      </c>
      <c r="AJ4793" t="str">
        <f t="shared" si="1921"/>
        <v>Family</v>
      </c>
      <c r="AK4793">
        <v>400000</v>
      </c>
      <c r="AL4793" t="str">
        <f t="shared" si="1922"/>
        <v>Low Budget</v>
      </c>
      <c r="AM4793">
        <v>2004</v>
      </c>
      <c r="AN4793">
        <f t="shared" si="1923"/>
        <v>21</v>
      </c>
      <c r="AO4793" t="str">
        <f t="shared" si="1924"/>
        <v>Old Classic</v>
      </c>
      <c r="AP4793">
        <v>759</v>
      </c>
      <c r="AQ4793" t="str">
        <f t="shared" si="1925"/>
        <v>Very Low</v>
      </c>
      <c r="AR4793">
        <v>6.9</v>
      </c>
      <c r="AS4793" t="str">
        <f t="shared" si="1926"/>
        <v>Average</v>
      </c>
      <c r="AT4793">
        <v>1.85</v>
      </c>
      <c r="AU4793" t="str">
        <f t="shared" si="1927"/>
        <v>HDTV / Widescreen</v>
      </c>
      <c r="AV4793">
        <v>0</v>
      </c>
      <c r="AW4793" t="str">
        <f t="shared" si="1928"/>
        <v>Very Low</v>
      </c>
    </row>
    <row r="4794" spans="1:49" x14ac:dyDescent="0.3">
      <c r="A4794" t="s">
        <v>0</v>
      </c>
      <c r="B4794" t="s">
        <v>17894</v>
      </c>
      <c r="C4794">
        <v>279</v>
      </c>
      <c r="D4794" t="str">
        <f t="shared" si="1908"/>
        <v>Medium</v>
      </c>
      <c r="E4794">
        <v>90</v>
      </c>
      <c r="F4794" t="str">
        <f t="shared" si="1909"/>
        <v>1h 30m</v>
      </c>
      <c r="G4794" t="str">
        <f t="shared" si="1910"/>
        <v>Standard Movie</v>
      </c>
      <c r="H4794">
        <v>57</v>
      </c>
      <c r="I4794" t="str">
        <f t="shared" si="1911"/>
        <v>Very Low</v>
      </c>
      <c r="J4794">
        <v>92</v>
      </c>
      <c r="K4794" t="str">
        <f t="shared" si="1912"/>
        <v>Very Low</v>
      </c>
      <c r="L4794" t="s">
        <v>22803</v>
      </c>
      <c r="M4794">
        <v>1000</v>
      </c>
      <c r="N4794" t="str">
        <f t="shared" si="1913"/>
        <v>Low</v>
      </c>
      <c r="O4794">
        <v>258113</v>
      </c>
      <c r="P4794" t="str">
        <f t="shared" si="1914"/>
        <v>Flop</v>
      </c>
      <c r="Q4794" t="s">
        <v>2096</v>
      </c>
      <c r="R4794" t="str">
        <f t="shared" si="1915"/>
        <v>Crime</v>
      </c>
      <c r="S4794">
        <f t="shared" si="1916"/>
        <v>3</v>
      </c>
      <c r="T4794" t="s">
        <v>2783</v>
      </c>
      <c r="U4794" t="s">
        <v>22804</v>
      </c>
      <c r="V4794">
        <v>42678</v>
      </c>
      <c r="W4794" t="str">
        <f t="shared" si="1917"/>
        <v>Low</v>
      </c>
      <c r="X4794">
        <v>1528</v>
      </c>
      <c r="Y4794" t="str">
        <f t="shared" si="1918"/>
        <v>Low</v>
      </c>
      <c r="Z4794" t="s">
        <v>22805</v>
      </c>
      <c r="AA4794">
        <v>0</v>
      </c>
      <c r="AB4794" t="str">
        <f t="shared" si="1919"/>
        <v>Symbolic Poster</v>
      </c>
      <c r="AC4794" t="s">
        <v>22806</v>
      </c>
      <c r="AD4794" t="s">
        <v>22807</v>
      </c>
      <c r="AE4794">
        <v>135</v>
      </c>
      <c r="AF4794" t="str">
        <f t="shared" si="1920"/>
        <v>Very Low</v>
      </c>
      <c r="AG4794" t="s">
        <v>9</v>
      </c>
      <c r="AH4794" t="s">
        <v>10</v>
      </c>
      <c r="AI4794" t="s">
        <v>556</v>
      </c>
      <c r="AJ4794" t="str">
        <f t="shared" si="1921"/>
        <v>Adult</v>
      </c>
      <c r="AK4794">
        <v>1066167</v>
      </c>
      <c r="AL4794" t="str">
        <f t="shared" si="1922"/>
        <v>Low Budget</v>
      </c>
      <c r="AM4794">
        <v>2013</v>
      </c>
      <c r="AN4794">
        <f t="shared" si="1923"/>
        <v>12</v>
      </c>
      <c r="AO4794" t="str">
        <f t="shared" si="1924"/>
        <v>Modern Classic</v>
      </c>
      <c r="AP4794">
        <v>235</v>
      </c>
      <c r="AQ4794" t="str">
        <f t="shared" si="1925"/>
        <v>Very Low</v>
      </c>
      <c r="AR4794">
        <v>7.1</v>
      </c>
      <c r="AS4794" t="str">
        <f t="shared" si="1926"/>
        <v>Good</v>
      </c>
      <c r="AT4794">
        <v>2.35</v>
      </c>
      <c r="AU4794" t="str">
        <f t="shared" si="1927"/>
        <v>Cinematic Widescreen</v>
      </c>
      <c r="AV4794">
        <v>0</v>
      </c>
      <c r="AW4794" t="str">
        <f t="shared" si="1928"/>
        <v>Very Low</v>
      </c>
    </row>
    <row r="4795" spans="1:49" x14ac:dyDescent="0.3">
      <c r="A4795" t="s">
        <v>0</v>
      </c>
      <c r="B4795" t="s">
        <v>17988</v>
      </c>
      <c r="C4795">
        <v>409</v>
      </c>
      <c r="D4795" t="str">
        <f t="shared" si="1908"/>
        <v>Medium</v>
      </c>
      <c r="E4795">
        <v>84</v>
      </c>
      <c r="F4795" t="str">
        <f t="shared" si="1909"/>
        <v>1h 24m</v>
      </c>
      <c r="G4795" t="str">
        <f t="shared" si="1910"/>
        <v>Featurette</v>
      </c>
      <c r="H4795">
        <v>110</v>
      </c>
      <c r="I4795" t="str">
        <f t="shared" si="1911"/>
        <v>Very Low</v>
      </c>
      <c r="J4795">
        <v>21</v>
      </c>
      <c r="K4795" t="str">
        <f t="shared" si="1912"/>
        <v>Very Low</v>
      </c>
      <c r="L4795" t="s">
        <v>22808</v>
      </c>
      <c r="M4795">
        <v>189</v>
      </c>
      <c r="N4795" t="str">
        <f t="shared" si="1913"/>
        <v>Low</v>
      </c>
      <c r="O4795">
        <v>107917283</v>
      </c>
      <c r="P4795" t="str">
        <f t="shared" si="1914"/>
        <v>Hit</v>
      </c>
      <c r="Q4795" t="s">
        <v>6374</v>
      </c>
      <c r="R4795" t="str">
        <f t="shared" si="1915"/>
        <v>Horror</v>
      </c>
      <c r="S4795">
        <f t="shared" si="1916"/>
        <v>1</v>
      </c>
      <c r="T4795" t="s">
        <v>19153</v>
      </c>
      <c r="U4795" t="s">
        <v>22809</v>
      </c>
      <c r="V4795">
        <v>184824</v>
      </c>
      <c r="W4795" t="str">
        <f t="shared" si="1917"/>
        <v>Medium</v>
      </c>
      <c r="X4795">
        <v>330</v>
      </c>
      <c r="Y4795" t="str">
        <f t="shared" si="1918"/>
        <v>Very Low</v>
      </c>
      <c r="Z4795" t="s">
        <v>22810</v>
      </c>
      <c r="AA4795">
        <v>0</v>
      </c>
      <c r="AB4795" t="str">
        <f t="shared" si="1919"/>
        <v>Symbolic Poster</v>
      </c>
      <c r="AC4795" t="s">
        <v>22811</v>
      </c>
      <c r="AD4795" t="s">
        <v>22812</v>
      </c>
      <c r="AE4795">
        <v>1189</v>
      </c>
      <c r="AF4795" t="str">
        <f t="shared" si="1920"/>
        <v>Low</v>
      </c>
      <c r="AG4795" t="s">
        <v>9</v>
      </c>
      <c r="AH4795" t="s">
        <v>10</v>
      </c>
      <c r="AI4795" t="s">
        <v>556</v>
      </c>
      <c r="AJ4795" t="str">
        <f t="shared" si="1921"/>
        <v>Adult</v>
      </c>
      <c r="AK4795">
        <v>15000</v>
      </c>
      <c r="AL4795" t="str">
        <f t="shared" si="1922"/>
        <v>Low Budget</v>
      </c>
      <c r="AM4795">
        <v>2007</v>
      </c>
      <c r="AN4795">
        <f t="shared" si="1923"/>
        <v>18</v>
      </c>
      <c r="AO4795" t="str">
        <f t="shared" si="1924"/>
        <v>Old Classic</v>
      </c>
      <c r="AP4795">
        <v>109</v>
      </c>
      <c r="AQ4795" t="str">
        <f t="shared" si="1925"/>
        <v>Very Low</v>
      </c>
      <c r="AR4795">
        <v>6.3</v>
      </c>
      <c r="AS4795" t="str">
        <f t="shared" si="1926"/>
        <v>Average</v>
      </c>
      <c r="AT4795">
        <v>1.85</v>
      </c>
      <c r="AU4795" t="str">
        <f t="shared" si="1927"/>
        <v>HDTV / Widescreen</v>
      </c>
      <c r="AV4795">
        <v>12000</v>
      </c>
      <c r="AW4795" t="str">
        <f t="shared" si="1928"/>
        <v>Medium</v>
      </c>
    </row>
    <row r="4796" spans="1:49" x14ac:dyDescent="0.3">
      <c r="A4796" t="s">
        <v>718</v>
      </c>
      <c r="B4796" t="s">
        <v>19736</v>
      </c>
      <c r="C4796">
        <v>86</v>
      </c>
      <c r="D4796" t="str">
        <f t="shared" si="1908"/>
        <v>Low</v>
      </c>
      <c r="E4796">
        <v>91</v>
      </c>
      <c r="F4796" t="str">
        <f t="shared" si="1909"/>
        <v>1h 31m</v>
      </c>
      <c r="G4796" t="str">
        <f t="shared" si="1910"/>
        <v>Standard Movie</v>
      </c>
      <c r="H4796">
        <v>147</v>
      </c>
      <c r="I4796" t="str">
        <f t="shared" si="1911"/>
        <v>Very Low</v>
      </c>
      <c r="J4796">
        <v>5</v>
      </c>
      <c r="K4796" t="str">
        <f t="shared" si="1912"/>
        <v>Very Low</v>
      </c>
      <c r="L4796" t="s">
        <v>22813</v>
      </c>
      <c r="M4796">
        <v>22</v>
      </c>
      <c r="N4796" t="str">
        <f t="shared" si="1913"/>
        <v>Low</v>
      </c>
      <c r="O4796">
        <v>1293295</v>
      </c>
      <c r="P4796" t="str">
        <f t="shared" si="1914"/>
        <v>Flop</v>
      </c>
      <c r="Q4796" t="s">
        <v>16499</v>
      </c>
      <c r="R4796" t="str">
        <f t="shared" si="1915"/>
        <v>Documentary</v>
      </c>
      <c r="S4796">
        <f t="shared" si="1916"/>
        <v>2</v>
      </c>
      <c r="T4796" t="s">
        <v>22814</v>
      </c>
      <c r="U4796" t="s">
        <v>22815</v>
      </c>
      <c r="V4796">
        <v>10366</v>
      </c>
      <c r="W4796" t="str">
        <f t="shared" si="1917"/>
        <v>Low</v>
      </c>
      <c r="X4796">
        <v>54</v>
      </c>
      <c r="Y4796" t="str">
        <f t="shared" si="1918"/>
        <v>Very Low</v>
      </c>
      <c r="Z4796" t="s">
        <v>22816</v>
      </c>
      <c r="AA4796">
        <v>0</v>
      </c>
      <c r="AB4796" t="str">
        <f t="shared" si="1919"/>
        <v>Symbolic Poster</v>
      </c>
      <c r="AC4796" t="s">
        <v>22817</v>
      </c>
      <c r="AD4796" t="s">
        <v>22818</v>
      </c>
      <c r="AE4796">
        <v>88</v>
      </c>
      <c r="AF4796" t="str">
        <f t="shared" si="1920"/>
        <v>Very Low</v>
      </c>
      <c r="AG4796" t="s">
        <v>9</v>
      </c>
      <c r="AH4796" t="s">
        <v>10</v>
      </c>
      <c r="AI4796" t="s">
        <v>11</v>
      </c>
      <c r="AJ4796" t="str">
        <f t="shared" si="1921"/>
        <v>Teen</v>
      </c>
      <c r="AK4796">
        <f>AK4795</f>
        <v>15000</v>
      </c>
      <c r="AL4796" t="str">
        <f t="shared" si="1922"/>
        <v>Low Budget</v>
      </c>
      <c r="AM4796">
        <v>2001</v>
      </c>
      <c r="AN4796">
        <f t="shared" si="1923"/>
        <v>24</v>
      </c>
      <c r="AO4796" t="str">
        <f t="shared" si="1924"/>
        <v>Old Classic</v>
      </c>
      <c r="AP4796">
        <v>20</v>
      </c>
      <c r="AQ4796" t="str">
        <f t="shared" si="1925"/>
        <v>Very Low</v>
      </c>
      <c r="AR4796">
        <v>7.7</v>
      </c>
      <c r="AS4796" t="str">
        <f t="shared" si="1926"/>
        <v>Good</v>
      </c>
      <c r="AT4796">
        <v>1.37</v>
      </c>
      <c r="AU4796" t="str">
        <f t="shared" si="1927"/>
        <v>Classic</v>
      </c>
      <c r="AV4796">
        <v>0</v>
      </c>
      <c r="AW4796" t="str">
        <f t="shared" si="1928"/>
        <v>Very Low</v>
      </c>
    </row>
    <row r="4797" spans="1:49" x14ac:dyDescent="0.3">
      <c r="A4797" t="s">
        <v>0</v>
      </c>
      <c r="B4797" t="s">
        <v>2762</v>
      </c>
      <c r="C4797">
        <v>131</v>
      </c>
      <c r="D4797" t="str">
        <f t="shared" si="1908"/>
        <v>Low</v>
      </c>
      <c r="E4797">
        <v>91</v>
      </c>
      <c r="F4797" t="str">
        <f t="shared" si="1909"/>
        <v>1h 31m</v>
      </c>
      <c r="G4797" t="str">
        <f t="shared" si="1910"/>
        <v>Standard Movie</v>
      </c>
      <c r="H4797">
        <v>0</v>
      </c>
      <c r="I4797" t="str">
        <f t="shared" si="1911"/>
        <v>Very Low</v>
      </c>
      <c r="J4797">
        <v>332</v>
      </c>
      <c r="K4797" t="str">
        <f t="shared" si="1912"/>
        <v>Very Low</v>
      </c>
      <c r="L4797" t="s">
        <v>2397</v>
      </c>
      <c r="M4797">
        <v>795</v>
      </c>
      <c r="N4797" t="str">
        <f t="shared" si="1913"/>
        <v>Low</v>
      </c>
      <c r="O4797">
        <v>1229197</v>
      </c>
      <c r="P4797" t="str">
        <f t="shared" si="1914"/>
        <v>Flop</v>
      </c>
      <c r="Q4797" t="s">
        <v>5390</v>
      </c>
      <c r="R4797" t="str">
        <f t="shared" si="1915"/>
        <v>Adventure</v>
      </c>
      <c r="S4797">
        <f t="shared" si="1916"/>
        <v>3</v>
      </c>
      <c r="T4797" t="s">
        <v>693</v>
      </c>
      <c r="U4797" t="s">
        <v>22819</v>
      </c>
      <c r="V4797">
        <v>382240</v>
      </c>
      <c r="W4797" t="str">
        <f t="shared" si="1917"/>
        <v>High</v>
      </c>
      <c r="X4797">
        <v>2158</v>
      </c>
      <c r="Y4797" t="str">
        <f t="shared" si="1918"/>
        <v>Low</v>
      </c>
      <c r="Z4797" t="s">
        <v>22820</v>
      </c>
      <c r="AA4797">
        <v>0</v>
      </c>
      <c r="AB4797" t="str">
        <f t="shared" si="1919"/>
        <v>Symbolic Poster</v>
      </c>
      <c r="AC4797" t="s">
        <v>22821</v>
      </c>
      <c r="AD4797" t="s">
        <v>22822</v>
      </c>
      <c r="AE4797">
        <v>660</v>
      </c>
      <c r="AF4797" t="str">
        <f t="shared" si="1920"/>
        <v>Low</v>
      </c>
      <c r="AG4797" t="s">
        <v>9</v>
      </c>
      <c r="AH4797" t="s">
        <v>28</v>
      </c>
      <c r="AI4797" t="s">
        <v>66</v>
      </c>
      <c r="AJ4797" t="str">
        <f t="shared" si="1921"/>
        <v>Family</v>
      </c>
      <c r="AK4797">
        <v>229575</v>
      </c>
      <c r="AL4797" t="str">
        <f t="shared" si="1922"/>
        <v>Low Budget</v>
      </c>
      <c r="AM4797">
        <v>1975</v>
      </c>
      <c r="AN4797">
        <f t="shared" si="1923"/>
        <v>50</v>
      </c>
      <c r="AO4797" t="str">
        <f t="shared" si="1924"/>
        <v>Old Classic</v>
      </c>
      <c r="AP4797">
        <v>561</v>
      </c>
      <c r="AQ4797" t="str">
        <f t="shared" si="1925"/>
        <v>Very Low</v>
      </c>
      <c r="AR4797">
        <v>8.3000000000000007</v>
      </c>
      <c r="AS4797" t="str">
        <f t="shared" si="1926"/>
        <v>Excellent</v>
      </c>
      <c r="AT4797">
        <v>1.66</v>
      </c>
      <c r="AU4797" t="str">
        <f t="shared" si="1927"/>
        <v/>
      </c>
      <c r="AV4797">
        <v>14000</v>
      </c>
      <c r="AW4797" t="str">
        <f t="shared" si="1928"/>
        <v>Medium</v>
      </c>
    </row>
    <row r="4798" spans="1:49" x14ac:dyDescent="0.3">
      <c r="A4798" t="s">
        <v>0</v>
      </c>
      <c r="B4798" t="s">
        <v>17654</v>
      </c>
      <c r="C4798">
        <v>69</v>
      </c>
      <c r="D4798" t="str">
        <f t="shared" si="1908"/>
        <v>Low</v>
      </c>
      <c r="E4798">
        <v>90</v>
      </c>
      <c r="F4798" t="str">
        <f t="shared" si="1909"/>
        <v>1h 30m</v>
      </c>
      <c r="G4798" t="str">
        <f t="shared" si="1910"/>
        <v>Standard Movie</v>
      </c>
      <c r="H4798">
        <v>25</v>
      </c>
      <c r="I4798" t="str">
        <f t="shared" si="1911"/>
        <v>Very Low</v>
      </c>
      <c r="J4798">
        <v>138</v>
      </c>
      <c r="K4798" t="str">
        <f t="shared" si="1912"/>
        <v>Very Low</v>
      </c>
      <c r="L4798" t="s">
        <v>15506</v>
      </c>
      <c r="M4798">
        <v>231</v>
      </c>
      <c r="N4798" t="str">
        <f t="shared" si="1913"/>
        <v>Low</v>
      </c>
      <c r="O4798">
        <v>1689999</v>
      </c>
      <c r="P4798" t="str">
        <f t="shared" si="1914"/>
        <v>Flop</v>
      </c>
      <c r="Q4798" t="s">
        <v>3380</v>
      </c>
      <c r="R4798" t="str">
        <f t="shared" si="1915"/>
        <v>Drama</v>
      </c>
      <c r="S4798">
        <f t="shared" si="1916"/>
        <v>1</v>
      </c>
      <c r="T4798" t="s">
        <v>22823</v>
      </c>
      <c r="U4798" t="s">
        <v>22824</v>
      </c>
      <c r="V4798">
        <v>3675</v>
      </c>
      <c r="W4798" t="str">
        <f t="shared" si="1917"/>
        <v>Very Low</v>
      </c>
      <c r="X4798">
        <v>771</v>
      </c>
      <c r="Y4798" t="str">
        <f t="shared" si="1918"/>
        <v>Very Low</v>
      </c>
      <c r="Z4798" t="s">
        <v>22825</v>
      </c>
      <c r="AA4798">
        <v>1</v>
      </c>
      <c r="AB4798" t="str">
        <f t="shared" si="1919"/>
        <v>Solo Star Poster</v>
      </c>
      <c r="AC4798" t="s">
        <v>22826</v>
      </c>
      <c r="AD4798" t="s">
        <v>22827</v>
      </c>
      <c r="AE4798">
        <v>48</v>
      </c>
      <c r="AF4798" t="str">
        <f t="shared" si="1920"/>
        <v>Very Low</v>
      </c>
      <c r="AG4798" t="s">
        <v>2749</v>
      </c>
      <c r="AH4798" t="s">
        <v>10</v>
      </c>
      <c r="AI4798" t="s">
        <v>556</v>
      </c>
      <c r="AJ4798" t="str">
        <f t="shared" si="1921"/>
        <v>Adult</v>
      </c>
      <c r="AK4798">
        <v>400000</v>
      </c>
      <c r="AL4798" t="str">
        <f t="shared" si="1922"/>
        <v>Low Budget</v>
      </c>
      <c r="AM4798">
        <v>2006</v>
      </c>
      <c r="AN4798">
        <f t="shared" si="1923"/>
        <v>19</v>
      </c>
      <c r="AO4798" t="str">
        <f t="shared" si="1924"/>
        <v>Old Classic</v>
      </c>
      <c r="AP4798">
        <v>200</v>
      </c>
      <c r="AQ4798" t="str">
        <f t="shared" si="1925"/>
        <v>Very Low</v>
      </c>
      <c r="AR4798">
        <v>7.1</v>
      </c>
      <c r="AS4798" t="str">
        <f t="shared" si="1926"/>
        <v>Good</v>
      </c>
      <c r="AT4798">
        <v>2.35</v>
      </c>
      <c r="AU4798" t="str">
        <f t="shared" si="1927"/>
        <v>Cinematic Widescreen</v>
      </c>
      <c r="AV4798">
        <v>426</v>
      </c>
      <c r="AW4798" t="str">
        <f t="shared" si="1928"/>
        <v>Very Low</v>
      </c>
    </row>
    <row r="4799" spans="1:49" x14ac:dyDescent="0.3">
      <c r="A4799" t="s">
        <v>0</v>
      </c>
      <c r="B4799" t="s">
        <v>22828</v>
      </c>
      <c r="C4799">
        <v>8</v>
      </c>
      <c r="D4799" t="str">
        <f t="shared" si="1908"/>
        <v>Very Low</v>
      </c>
      <c r="E4799">
        <v>96</v>
      </c>
      <c r="F4799" t="str">
        <f t="shared" si="1909"/>
        <v>1h 36m</v>
      </c>
      <c r="G4799" t="str">
        <f t="shared" si="1910"/>
        <v>Standard Movie</v>
      </c>
      <c r="H4799">
        <v>14</v>
      </c>
      <c r="I4799" t="str">
        <f t="shared" si="1911"/>
        <v>Very Low</v>
      </c>
      <c r="J4799">
        <v>6</v>
      </c>
      <c r="K4799" t="str">
        <f t="shared" si="1912"/>
        <v>Very Low</v>
      </c>
      <c r="L4799" t="s">
        <v>22828</v>
      </c>
      <c r="M4799">
        <v>361</v>
      </c>
      <c r="N4799" t="str">
        <f t="shared" si="1913"/>
        <v>Low</v>
      </c>
      <c r="O4799">
        <v>11798</v>
      </c>
      <c r="P4799" t="str">
        <f t="shared" si="1914"/>
        <v>Flop</v>
      </c>
      <c r="Q4799" t="s">
        <v>22829</v>
      </c>
      <c r="R4799" t="str">
        <f t="shared" si="1915"/>
        <v>Comedy</v>
      </c>
      <c r="S4799">
        <f t="shared" si="1916"/>
        <v>4</v>
      </c>
      <c r="T4799" t="s">
        <v>22830</v>
      </c>
      <c r="U4799" t="s">
        <v>22831</v>
      </c>
      <c r="V4799">
        <v>179</v>
      </c>
      <c r="W4799" t="str">
        <f t="shared" si="1917"/>
        <v>Very Low</v>
      </c>
      <c r="X4799">
        <v>387</v>
      </c>
      <c r="Y4799" t="str">
        <f t="shared" si="1918"/>
        <v>Very Low</v>
      </c>
      <c r="Z4799" t="s">
        <v>22832</v>
      </c>
      <c r="AA4799">
        <v>2</v>
      </c>
      <c r="AB4799" t="str">
        <f t="shared" si="1919"/>
        <v>Duo/Trio Poster</v>
      </c>
      <c r="AC4799" t="s">
        <v>22833</v>
      </c>
      <c r="AD4799" t="s">
        <v>22834</v>
      </c>
      <c r="AE4799">
        <v>18</v>
      </c>
      <c r="AF4799" t="str">
        <f t="shared" si="1920"/>
        <v>Very Low</v>
      </c>
      <c r="AG4799" t="s">
        <v>9</v>
      </c>
      <c r="AH4799" t="s">
        <v>10</v>
      </c>
      <c r="AI4799" t="str">
        <f>AI4798</f>
        <v>R</v>
      </c>
      <c r="AJ4799" t="str">
        <f t="shared" si="1921"/>
        <v>Adult</v>
      </c>
      <c r="AK4799">
        <v>100000</v>
      </c>
      <c r="AL4799" t="str">
        <f t="shared" si="1922"/>
        <v>Low Budget</v>
      </c>
      <c r="AM4799">
        <v>2003</v>
      </c>
      <c r="AN4799">
        <f t="shared" si="1923"/>
        <v>22</v>
      </c>
      <c r="AO4799" t="str">
        <f t="shared" si="1924"/>
        <v>Old Classic</v>
      </c>
      <c r="AP4799">
        <v>14</v>
      </c>
      <c r="AQ4799" t="str">
        <f t="shared" si="1925"/>
        <v>Very Low</v>
      </c>
      <c r="AR4799">
        <v>4.7</v>
      </c>
      <c r="AS4799" t="str">
        <f t="shared" si="1926"/>
        <v>Poor</v>
      </c>
      <c r="AT4799">
        <v>1.78</v>
      </c>
      <c r="AU4799" t="str">
        <f t="shared" si="1927"/>
        <v>HDTV / Widescreen</v>
      </c>
      <c r="AV4799">
        <v>39</v>
      </c>
      <c r="AW4799" t="str">
        <f t="shared" si="1928"/>
        <v>Very Low</v>
      </c>
    </row>
    <row r="4800" spans="1:49" x14ac:dyDescent="0.3">
      <c r="A4800" t="s">
        <v>0</v>
      </c>
      <c r="B4800" t="str">
        <f>B4799</f>
        <v>Sue Corcoran</v>
      </c>
      <c r="C4800">
        <v>75</v>
      </c>
      <c r="D4800" t="str">
        <f t="shared" si="1908"/>
        <v>Low</v>
      </c>
      <c r="E4800">
        <v>60</v>
      </c>
      <c r="F4800" t="str">
        <f t="shared" si="1909"/>
        <v>1h 0m</v>
      </c>
      <c r="G4800" t="str">
        <f t="shared" si="1910"/>
        <v>Featurette</v>
      </c>
      <c r="H4800">
        <f>H4799</f>
        <v>14</v>
      </c>
      <c r="I4800" t="str">
        <f t="shared" si="1911"/>
        <v>Very Low</v>
      </c>
      <c r="J4800">
        <v>833</v>
      </c>
      <c r="K4800" t="str">
        <f t="shared" si="1912"/>
        <v>Very Low</v>
      </c>
      <c r="L4800" t="s">
        <v>6069</v>
      </c>
      <c r="M4800">
        <v>1000</v>
      </c>
      <c r="N4800" t="str">
        <f t="shared" si="1913"/>
        <v>Low</v>
      </c>
      <c r="O4800">
        <f>O4799</f>
        <v>11798</v>
      </c>
      <c r="P4800" t="str">
        <f t="shared" si="1914"/>
        <v>Flop</v>
      </c>
      <c r="Q4800" t="s">
        <v>22835</v>
      </c>
      <c r="R4800" t="str">
        <f t="shared" si="1915"/>
        <v>Drama</v>
      </c>
      <c r="S4800">
        <f t="shared" si="1916"/>
        <v>4</v>
      </c>
      <c r="T4800" t="s">
        <v>15440</v>
      </c>
      <c r="U4800" t="s">
        <v>22836</v>
      </c>
      <c r="V4800">
        <v>202115</v>
      </c>
      <c r="W4800" t="str">
        <f t="shared" si="1917"/>
        <v>High</v>
      </c>
      <c r="X4800">
        <v>4908</v>
      </c>
      <c r="Y4800" t="str">
        <f t="shared" si="1918"/>
        <v>Low</v>
      </c>
      <c r="Z4800" t="s">
        <v>2180</v>
      </c>
      <c r="AA4800">
        <v>4</v>
      </c>
      <c r="AB4800" t="str">
        <f t="shared" si="1919"/>
        <v>Ensemble Poster</v>
      </c>
      <c r="AC4800" t="s">
        <v>22837</v>
      </c>
      <c r="AD4800" t="s">
        <v>22838</v>
      </c>
      <c r="AE4800">
        <v>379</v>
      </c>
      <c r="AF4800" t="str">
        <f t="shared" si="1920"/>
        <v>Very Low</v>
      </c>
      <c r="AG4800" t="s">
        <v>9</v>
      </c>
      <c r="AH4800" t="s">
        <v>10</v>
      </c>
      <c r="AI4800" t="s">
        <v>1097</v>
      </c>
      <c r="AJ4800" t="str">
        <f t="shared" si="1921"/>
        <v>Teen</v>
      </c>
      <c r="AK4800">
        <f t="shared" ref="AK4800:AM4800" si="1941">AK4799</f>
        <v>100000</v>
      </c>
      <c r="AL4800" t="str">
        <f t="shared" si="1922"/>
        <v>Low Budget</v>
      </c>
      <c r="AM4800">
        <f t="shared" si="1941"/>
        <v>2003</v>
      </c>
      <c r="AN4800">
        <f t="shared" si="1923"/>
        <v>22</v>
      </c>
      <c r="AO4800" t="str">
        <f t="shared" si="1924"/>
        <v>Old Classic</v>
      </c>
      <c r="AP4800">
        <v>923</v>
      </c>
      <c r="AQ4800" t="str">
        <f t="shared" si="1925"/>
        <v>Very Low</v>
      </c>
      <c r="AR4800">
        <v>7.7</v>
      </c>
      <c r="AS4800" t="str">
        <f t="shared" si="1926"/>
        <v>Good</v>
      </c>
      <c r="AT4800">
        <v>16</v>
      </c>
      <c r="AU4800" t="str">
        <f t="shared" si="1927"/>
        <v>Ultra Widescreen</v>
      </c>
      <c r="AV4800">
        <v>0</v>
      </c>
      <c r="AW4800" t="str">
        <f t="shared" si="1928"/>
        <v>Very Low</v>
      </c>
    </row>
    <row r="4801" spans="1:49" x14ac:dyDescent="0.3">
      <c r="A4801" t="s">
        <v>0</v>
      </c>
      <c r="B4801" t="s">
        <v>22839</v>
      </c>
      <c r="C4801">
        <v>72</v>
      </c>
      <c r="D4801" t="str">
        <f t="shared" si="1908"/>
        <v>Low</v>
      </c>
      <c r="E4801">
        <v>88</v>
      </c>
      <c r="F4801" t="str">
        <f t="shared" si="1909"/>
        <v>1h 28m</v>
      </c>
      <c r="G4801" t="str">
        <f t="shared" si="1910"/>
        <v>Featurette</v>
      </c>
      <c r="H4801">
        <v>20</v>
      </c>
      <c r="I4801" t="str">
        <f t="shared" si="1911"/>
        <v>Very Low</v>
      </c>
      <c r="J4801">
        <v>0</v>
      </c>
      <c r="K4801" t="str">
        <f t="shared" si="1912"/>
        <v>Very Low</v>
      </c>
      <c r="L4801" t="s">
        <v>22839</v>
      </c>
      <c r="M4801">
        <v>58</v>
      </c>
      <c r="N4801" t="str">
        <f t="shared" si="1913"/>
        <v>Low</v>
      </c>
      <c r="O4801">
        <v>592014</v>
      </c>
      <c r="P4801" t="str">
        <f t="shared" si="1914"/>
        <v>Flop</v>
      </c>
      <c r="Q4801" t="s">
        <v>22840</v>
      </c>
      <c r="R4801" t="str">
        <f t="shared" si="1915"/>
        <v>Biography</v>
      </c>
      <c r="S4801">
        <f t="shared" si="1916"/>
        <v>2</v>
      </c>
      <c r="T4801" t="s">
        <v>22841</v>
      </c>
      <c r="U4801" t="s">
        <v>22842</v>
      </c>
      <c r="V4801">
        <v>5709</v>
      </c>
      <c r="W4801" t="str">
        <f t="shared" si="1917"/>
        <v>Very Low</v>
      </c>
      <c r="X4801">
        <v>78</v>
      </c>
      <c r="Y4801" t="str">
        <f t="shared" si="1918"/>
        <v>Very Low</v>
      </c>
      <c r="Z4801" t="s">
        <v>22843</v>
      </c>
      <c r="AA4801">
        <v>3</v>
      </c>
      <c r="AB4801" t="str">
        <f t="shared" si="1919"/>
        <v>Duo/Trio Poster</v>
      </c>
      <c r="AC4801" t="s">
        <v>22844</v>
      </c>
      <c r="AD4801" t="s">
        <v>22845</v>
      </c>
      <c r="AE4801">
        <v>114</v>
      </c>
      <c r="AF4801" t="str">
        <f t="shared" si="1920"/>
        <v>Very Low</v>
      </c>
      <c r="AG4801" t="s">
        <v>9</v>
      </c>
      <c r="AH4801" t="s">
        <v>10</v>
      </c>
      <c r="AI4801" t="s">
        <v>5584</v>
      </c>
      <c r="AJ4801" t="str">
        <f t="shared" si="1921"/>
        <v>Other/Unknown</v>
      </c>
      <c r="AK4801">
        <v>218</v>
      </c>
      <c r="AL4801" t="str">
        <f t="shared" si="1922"/>
        <v>Low Budget</v>
      </c>
      <c r="AM4801">
        <v>2003</v>
      </c>
      <c r="AN4801">
        <f t="shared" si="1923"/>
        <v>22</v>
      </c>
      <c r="AO4801" t="str">
        <f t="shared" si="1924"/>
        <v>Old Classic</v>
      </c>
      <c r="AP4801">
        <v>20</v>
      </c>
      <c r="AQ4801" t="str">
        <f t="shared" si="1925"/>
        <v>Very Low</v>
      </c>
      <c r="AR4801">
        <v>7.2</v>
      </c>
      <c r="AS4801" t="str">
        <f t="shared" si="1926"/>
        <v>Good</v>
      </c>
      <c r="AT4801">
        <v>1.37</v>
      </c>
      <c r="AU4801" t="str">
        <f t="shared" si="1927"/>
        <v>Classic</v>
      </c>
      <c r="AV4801">
        <v>754</v>
      </c>
      <c r="AW4801" t="str">
        <f t="shared" si="1928"/>
        <v>Very Low</v>
      </c>
    </row>
    <row r="4802" spans="1:49" x14ac:dyDescent="0.3">
      <c r="A4802" t="s">
        <v>0</v>
      </c>
      <c r="B4802" t="s">
        <v>22846</v>
      </c>
      <c r="C4802">
        <v>4</v>
      </c>
      <c r="D4802" t="str">
        <f t="shared" si="1908"/>
        <v>Very Low</v>
      </c>
      <c r="E4802">
        <v>92</v>
      </c>
      <c r="F4802" t="str">
        <f t="shared" si="1909"/>
        <v>1h 32m</v>
      </c>
      <c r="G4802" t="str">
        <f t="shared" si="1910"/>
        <v>Standard Movie</v>
      </c>
      <c r="H4802">
        <v>4</v>
      </c>
      <c r="I4802" t="str">
        <f t="shared" si="1911"/>
        <v>Very Low</v>
      </c>
      <c r="J4802">
        <v>12</v>
      </c>
      <c r="K4802" t="str">
        <f t="shared" si="1912"/>
        <v>Very Low</v>
      </c>
      <c r="L4802" t="s">
        <v>22847</v>
      </c>
      <c r="M4802">
        <v>93</v>
      </c>
      <c r="N4802" t="str">
        <f t="shared" si="1913"/>
        <v>Low</v>
      </c>
      <c r="O4802">
        <v>425899</v>
      </c>
      <c r="P4802" t="str">
        <f t="shared" si="1914"/>
        <v>Flop</v>
      </c>
      <c r="Q4802" t="s">
        <v>39</v>
      </c>
      <c r="R4802" t="str">
        <f t="shared" si="1915"/>
        <v>Documentary</v>
      </c>
      <c r="S4802">
        <f t="shared" si="1916"/>
        <v>1</v>
      </c>
      <c r="T4802" t="s">
        <v>22848</v>
      </c>
      <c r="U4802" t="s">
        <v>22849</v>
      </c>
      <c r="V4802">
        <v>1123</v>
      </c>
      <c r="W4802" t="str">
        <f t="shared" si="1917"/>
        <v>Very Low</v>
      </c>
      <c r="X4802">
        <v>168</v>
      </c>
      <c r="Y4802" t="str">
        <f t="shared" si="1918"/>
        <v>Very Low</v>
      </c>
      <c r="Z4802" t="s">
        <v>22850</v>
      </c>
      <c r="AA4802">
        <v>0</v>
      </c>
      <c r="AB4802" t="str">
        <f t="shared" si="1919"/>
        <v>Symbolic Poster</v>
      </c>
      <c r="AC4802" t="str">
        <f>AC4801</f>
        <v>answering machine|home movie|lithium|schizophrenic|video diary</v>
      </c>
      <c r="AD4802" t="s">
        <v>22851</v>
      </c>
      <c r="AE4802">
        <v>31</v>
      </c>
      <c r="AF4802" t="str">
        <f t="shared" si="1920"/>
        <v>Very Low</v>
      </c>
      <c r="AG4802" t="s">
        <v>9</v>
      </c>
      <c r="AH4802" t="s">
        <v>10</v>
      </c>
      <c r="AI4802" t="s">
        <v>66</v>
      </c>
      <c r="AJ4802" t="str">
        <f t="shared" si="1921"/>
        <v>Family</v>
      </c>
      <c r="AK4802">
        <v>400000</v>
      </c>
      <c r="AL4802" t="str">
        <f t="shared" si="1922"/>
        <v>Low Budget</v>
      </c>
      <c r="AM4802">
        <v>2010</v>
      </c>
      <c r="AN4802">
        <f t="shared" si="1923"/>
        <v>15</v>
      </c>
      <c r="AO4802" t="str">
        <f t="shared" si="1924"/>
        <v>Modern Classic</v>
      </c>
      <c r="AP4802">
        <v>31</v>
      </c>
      <c r="AQ4802" t="str">
        <f t="shared" si="1925"/>
        <v>Very Low</v>
      </c>
      <c r="AR4802">
        <v>5.0999999999999996</v>
      </c>
      <c r="AS4802" t="str">
        <f t="shared" si="1926"/>
        <v>Below Average</v>
      </c>
      <c r="AT4802">
        <v>1.78</v>
      </c>
      <c r="AU4802" t="str">
        <f t="shared" si="1927"/>
        <v>HDTV / Widescreen</v>
      </c>
      <c r="AV4802">
        <v>638</v>
      </c>
      <c r="AW4802" t="str">
        <f t="shared" si="1928"/>
        <v>Very Low</v>
      </c>
    </row>
    <row r="4803" spans="1:49" x14ac:dyDescent="0.3">
      <c r="A4803" t="s">
        <v>0</v>
      </c>
      <c r="B4803" t="s">
        <v>22852</v>
      </c>
      <c r="C4803">
        <v>9</v>
      </c>
      <c r="D4803" t="str">
        <f t="shared" ref="D4803:D4866" si="1942">IF(C4803&lt;=50,"Very Low",
IF(C4803&lt;=200,"Low",
IF(C4803&lt;=500,"Medium",
IF(C4803&lt;=1000,"High","Very High"))))</f>
        <v>Very Low</v>
      </c>
      <c r="E4803">
        <v>97</v>
      </c>
      <c r="F4803" t="str">
        <f t="shared" ref="F4803:F4866" si="1943">INT(E4803/60) &amp; "h " &amp; MOD(E4803,60) &amp; "m"</f>
        <v>1h 37m</v>
      </c>
      <c r="G4803" t="str">
        <f t="shared" ref="G4803:G4866" si="1944">IF(E4803&lt;60,"Short Film",IF(E4803&lt;90,"Featurette",IF(E4803&lt;=120,"Standard Movie",IF(E4803&lt;=180,"Long Movie","Epic"))))</f>
        <v>Standard Movie</v>
      </c>
      <c r="H4803">
        <v>0</v>
      </c>
      <c r="I4803" t="str">
        <f t="shared" ref="I4803:I4866" si="1945">IF(H4803&lt;=1000,"Very Low",IF(H4803&lt;=10000,"Low",IF(H4803&lt;=50000,"Medium",IF(H4803&lt;=200000,"High","Very High"))))</f>
        <v>Very Low</v>
      </c>
      <c r="J4803">
        <v>271</v>
      </c>
      <c r="K4803" t="str">
        <f t="shared" ref="K4803:K4866" si="1946">IF(J4803&lt;=1000,"Very Low",IF(J4803&lt;=10000,"Low",IF(J4803&lt;=50000,"Medium",IF(J4803&lt;=200000,"High","Very High"))))</f>
        <v>Very Low</v>
      </c>
      <c r="L4803" t="s">
        <v>22853</v>
      </c>
      <c r="M4803">
        <v>935</v>
      </c>
      <c r="N4803" t="str">
        <f t="shared" ref="N4803:N4866" si="1947">IF(A4803&lt;=1000,"Very Low",
IF(M4803&lt;=10000,"Low",IF(M4803&lt;=50000,"Medium",IF(M4803&lt;=200000,"High","Very High"))))</f>
        <v>Low</v>
      </c>
      <c r="O4803">
        <f>O4802</f>
        <v>425899</v>
      </c>
      <c r="P4803" t="str">
        <f t="shared" ref="P4803:P4866" si="1948">IF(AND(O4803&gt;=500000000),"Blockbuster",
IF(AND(O4803&gt;=200000000,O4803&lt;=499999999),"Superhit",
IF(AND(O4803&gt;=50000000,O4803&lt;=199999999),"Hit",
IF(AND(O4803&gt;=10000000,O4803&lt;=49999999),"Average",
IF(AND(O4803&lt;=10000000),"Flop","")))))</f>
        <v>Flop</v>
      </c>
      <c r="Q4803" t="s">
        <v>7550</v>
      </c>
      <c r="R4803" t="str">
        <f t="shared" ref="R4803:R4866" si="1949">LEFT(Q4803, FIND("|",Q4803&amp;"|")-1)</f>
        <v>Comedy</v>
      </c>
      <c r="S4803">
        <f t="shared" ref="S4803:S4866" si="1950">LEN(Q4803)-LEN(SUBSTITUTE(Q4803,"|",""))+1</f>
        <v>2</v>
      </c>
      <c r="T4803" t="s">
        <v>13455</v>
      </c>
      <c r="U4803" t="s">
        <v>22854</v>
      </c>
      <c r="V4803">
        <v>143</v>
      </c>
      <c r="W4803" t="str">
        <f t="shared" ref="W4803:W4866" si="1951">IF(V4803&lt;=10000,"Very Low",IF(V4803&lt;=50000,"Low",IF(V4803&lt;=200000,"Medium",IF(V4803&lt;=500000,"High","Very High"))))</f>
        <v>Very Low</v>
      </c>
      <c r="X4803">
        <v>2350</v>
      </c>
      <c r="Y4803" t="str">
        <f t="shared" ref="Y4803:Y4866" si="1952">IF(X4803&lt;=1000,"Very Low",IF(X4803&lt;=10000,"Low",IF(X4803&lt;=50000,"Medium",IF(X4803&lt;=200000,"High","Very High"))))</f>
        <v>Low</v>
      </c>
      <c r="Z4803" t="s">
        <v>22855</v>
      </c>
      <c r="AA4803">
        <v>3</v>
      </c>
      <c r="AB4803" t="str">
        <f t="shared" ref="AB4803:AB4866" si="1953">IF(AA4803=0,"Symbolic Poster",IF(AA4803=1,"Solo Star Poster",IF(AA4803&lt;=3,"Duo/Trio Poster","Ensemble Poster")))</f>
        <v>Duo/Trio Poster</v>
      </c>
      <c r="AC4803" t="s">
        <v>22856</v>
      </c>
      <c r="AD4803" t="s">
        <v>22857</v>
      </c>
      <c r="AE4803">
        <v>5</v>
      </c>
      <c r="AF4803" t="str">
        <f t="shared" ref="AF4803:AF4866" si="1954">IF(AE4803&lt;=500,"Very Low",IF(AE4803&lt;=2000,"Low",IF(AE4803&lt;=5000,"Medium",IF(AE4803&lt;=15000,"High","Very High"))))</f>
        <v>Very Low</v>
      </c>
      <c r="AG4803" t="s">
        <v>9</v>
      </c>
      <c r="AH4803" t="s">
        <v>10</v>
      </c>
      <c r="AI4803" t="str">
        <f>AI4802</f>
        <v>PG</v>
      </c>
      <c r="AJ4803" t="str">
        <f t="shared" ref="AJ4803:AJ4866" si="1955">IF(OR(AI4803="G",AI4803="PG",AI4803="U",AI4803="TV-Y",AI4803="TV-G"),"Family",IF(OR(AI4803="PG-13",AI4803="UA",AI4803="TV-14"),"Teen",IF(OR(AI4803="R",AI4803="NC-17",AI4803="A",AI4803="TV-MA"),"Adult",IF(AI4803="Not Rated","No Rating","Other/Unknown"))))</f>
        <v>Family</v>
      </c>
      <c r="AK4803">
        <v>500000</v>
      </c>
      <c r="AL4803" t="str">
        <f t="shared" ref="AL4803:AL4866" si="1956">IF(AK4803&gt;=200000000,"Very High Budget",
IF(AND(AK4803&gt;=100000000,AK4803&lt;=199999999),"High Budget",
IF(AND(AK4803&gt;=30000000,AK4803&lt;=99999999),"Medium Budget",
IF(AK4803&lt;30000000,"Low Budget",""))))</f>
        <v>Low Budget</v>
      </c>
      <c r="AM4803">
        <v>2014</v>
      </c>
      <c r="AN4803">
        <f t="shared" ref="AN4803:AN4866" si="1957">$AY$20-AM4803</f>
        <v>11</v>
      </c>
      <c r="AO4803" t="str">
        <f t="shared" ref="AO4803:AO4866" si="1958">IF(AN4803&lt;=5,"Recent",IF(AND(AN4803&gt;=6,AN4803&lt;=15),"Modern Classic",IF(AN4803&gt;15,"Old Classic","")))</f>
        <v>Modern Classic</v>
      </c>
      <c r="AP4803">
        <v>709</v>
      </c>
      <c r="AQ4803" t="str">
        <f t="shared" ref="AQ4803:AQ4866" si="1959">IF(AP4803&lt;=1000,"Very Low",IF(AP4803&lt;=10000,"Low",IF(AP4803&lt;=50000,"Medium",IF(AP4803&lt;=200000,"High","Very High"))))</f>
        <v>Very Low</v>
      </c>
      <c r="AR4803">
        <v>5.4</v>
      </c>
      <c r="AS4803" t="str">
        <f t="shared" ref="AS4803:AS4866" si="1960">IF(AND(AR4803&gt;=9,AR4803&lt;=10),"Master Piece",
IF(AND(AR4803&gt;=8,AR4803&lt;9),"Excellent",
IF(AND(AR4803&gt;=7,AR4803&lt;8),"Good",
IF(AND(AR4803&gt;=6,AR4803&lt;7),"Average",
IF(AND(AR4803&gt;=5,AR4803&lt;6),"Below Average",
IF(AND(AR4803&gt;=4,AR4803&lt;5),"Poor",
IF(AND(AR4803&gt;=3,AR4803&lt;4),"Very Poor",
IF(AND(AR4803&gt;=0,AR4803&lt;3),"Terrible",""))))))))</f>
        <v>Below Average</v>
      </c>
      <c r="AT4803">
        <f>AT4802</f>
        <v>1.78</v>
      </c>
      <c r="AU4803" t="str">
        <f t="shared" ref="AU4803:AU4866" si="1961">IF(AND(AT4803&gt;=1.3,AT4803&lt;=1.4),"Classic",IF(AND(AT4803&gt;=1.7,AT4803&lt;=1.9),"HDTV / Widescreen",IF(AND(AT4803&gt;=2.2,AT4803&lt;=2.4),"Cinematic Widescreen",IF(AND(AT4803&gt;=1.4,AT4803&lt;=1.6),"Standard Academy",IF(AT4803&gt;=2.4,"Ultra Widescreen","")))))</f>
        <v>HDTV / Widescreen</v>
      </c>
      <c r="AV4803">
        <v>194</v>
      </c>
      <c r="AW4803" t="str">
        <f t="shared" ref="AW4803:AW4866" si="1962">IF(AV4803&lt;=1000,"Very Low",IF(AV4803&lt;=10000,"Low",IF(AV4803&lt;=50000,"Medium",IF(AV4803&lt;=200000,"High","Very High"))))</f>
        <v>Very Low</v>
      </c>
    </row>
    <row r="4804" spans="1:49" x14ac:dyDescent="0.3">
      <c r="A4804" t="s">
        <v>718</v>
      </c>
      <c r="B4804" t="s">
        <v>22858</v>
      </c>
      <c r="C4804">
        <v>203</v>
      </c>
      <c r="D4804" t="str">
        <f t="shared" si="1942"/>
        <v>Medium</v>
      </c>
      <c r="E4804">
        <v>82</v>
      </c>
      <c r="F4804" t="str">
        <f t="shared" si="1943"/>
        <v>1h 22m</v>
      </c>
      <c r="G4804" t="str">
        <f t="shared" si="1944"/>
        <v>Featurette</v>
      </c>
      <c r="H4804">
        <v>385</v>
      </c>
      <c r="I4804" t="str">
        <f t="shared" si="1945"/>
        <v>Very Low</v>
      </c>
      <c r="J4804">
        <v>22</v>
      </c>
      <c r="K4804" t="str">
        <f t="shared" si="1946"/>
        <v>Very Low</v>
      </c>
      <c r="L4804" t="s">
        <v>22859</v>
      </c>
      <c r="M4804">
        <v>48</v>
      </c>
      <c r="N4804" t="str">
        <f t="shared" si="1947"/>
        <v>Low</v>
      </c>
      <c r="O4804">
        <v>126387</v>
      </c>
      <c r="P4804" t="str">
        <f t="shared" si="1948"/>
        <v>Flop</v>
      </c>
      <c r="Q4804" t="s">
        <v>6374</v>
      </c>
      <c r="R4804" t="str">
        <f t="shared" si="1949"/>
        <v>Horror</v>
      </c>
      <c r="S4804">
        <f t="shared" si="1950"/>
        <v>1</v>
      </c>
      <c r="T4804" t="s">
        <v>22860</v>
      </c>
      <c r="U4804" t="s">
        <v>22861</v>
      </c>
      <c r="V4804">
        <v>14985</v>
      </c>
      <c r="W4804" t="str">
        <f t="shared" si="1951"/>
        <v>Low</v>
      </c>
      <c r="X4804">
        <v>123</v>
      </c>
      <c r="Y4804" t="str">
        <f t="shared" si="1952"/>
        <v>Very Low</v>
      </c>
      <c r="Z4804" t="s">
        <v>22862</v>
      </c>
      <c r="AA4804">
        <v>0</v>
      </c>
      <c r="AB4804" t="str">
        <f t="shared" si="1953"/>
        <v>Symbolic Poster</v>
      </c>
      <c r="AC4804" t="s">
        <v>22863</v>
      </c>
      <c r="AD4804" t="s">
        <v>22864</v>
      </c>
      <c r="AE4804">
        <v>253</v>
      </c>
      <c r="AF4804" t="str">
        <f t="shared" si="1954"/>
        <v>Very Low</v>
      </c>
      <c r="AG4804" t="s">
        <v>9766</v>
      </c>
      <c r="AH4804" t="s">
        <v>7061</v>
      </c>
      <c r="AI4804" t="s">
        <v>7305</v>
      </c>
      <c r="AJ4804" t="str">
        <f t="shared" si="1955"/>
        <v>Other/Unknown</v>
      </c>
      <c r="AK4804">
        <v>400000</v>
      </c>
      <c r="AL4804" t="str">
        <f t="shared" si="1956"/>
        <v>Low Budget</v>
      </c>
      <c r="AM4804">
        <v>1981</v>
      </c>
      <c r="AN4804">
        <f t="shared" si="1957"/>
        <v>44</v>
      </c>
      <c r="AO4804" t="str">
        <f t="shared" si="1958"/>
        <v>Old Classic</v>
      </c>
      <c r="AP4804">
        <v>22</v>
      </c>
      <c r="AQ4804" t="str">
        <f t="shared" si="1959"/>
        <v>Very Low</v>
      </c>
      <c r="AR4804">
        <v>6.9</v>
      </c>
      <c r="AS4804" t="str">
        <f t="shared" si="1960"/>
        <v>Average</v>
      </c>
      <c r="AT4804">
        <v>2.35</v>
      </c>
      <c r="AU4804" t="str">
        <f t="shared" si="1961"/>
        <v>Cinematic Widescreen</v>
      </c>
      <c r="AV4804">
        <v>2000</v>
      </c>
      <c r="AW4804" t="str">
        <f t="shared" si="1962"/>
        <v>Low</v>
      </c>
    </row>
    <row r="4805" spans="1:49" x14ac:dyDescent="0.3">
      <c r="A4805" t="s">
        <v>0</v>
      </c>
      <c r="B4805" t="str">
        <f>B4804</f>
        <v>Lucio Fulci</v>
      </c>
      <c r="C4805">
        <v>11</v>
      </c>
      <c r="D4805" t="str">
        <f t="shared" si="1942"/>
        <v>Very Low</v>
      </c>
      <c r="E4805">
        <v>22</v>
      </c>
      <c r="F4805" t="str">
        <f t="shared" si="1943"/>
        <v>0h 22m</v>
      </c>
      <c r="G4805" t="str">
        <f t="shared" si="1944"/>
        <v>Short Film</v>
      </c>
      <c r="H4805">
        <f>H4804</f>
        <v>385</v>
      </c>
      <c r="I4805" t="str">
        <f t="shared" si="1945"/>
        <v>Very Low</v>
      </c>
      <c r="J4805">
        <v>6</v>
      </c>
      <c r="K4805" t="str">
        <f t="shared" si="1946"/>
        <v>Very Low</v>
      </c>
      <c r="L4805" t="s">
        <v>22865</v>
      </c>
      <c r="M4805">
        <v>59</v>
      </c>
      <c r="N4805" t="str">
        <f t="shared" si="1947"/>
        <v>Low</v>
      </c>
      <c r="O4805">
        <f>O4804</f>
        <v>126387</v>
      </c>
      <c r="P4805" t="str">
        <f t="shared" si="1948"/>
        <v>Flop</v>
      </c>
      <c r="Q4805" t="s">
        <v>20168</v>
      </c>
      <c r="R4805" t="str">
        <f t="shared" si="1949"/>
        <v>Animation</v>
      </c>
      <c r="S4805">
        <f t="shared" si="1950"/>
        <v>3</v>
      </c>
      <c r="T4805" t="s">
        <v>22866</v>
      </c>
      <c r="U4805" t="s">
        <v>22867</v>
      </c>
      <c r="V4805">
        <v>7458</v>
      </c>
      <c r="W4805" t="str">
        <f t="shared" si="1951"/>
        <v>Very Low</v>
      </c>
      <c r="X4805">
        <v>81</v>
      </c>
      <c r="Y4805" t="str">
        <f t="shared" si="1952"/>
        <v>Very Low</v>
      </c>
      <c r="Z4805" t="s">
        <v>22868</v>
      </c>
      <c r="AA4805">
        <v>0</v>
      </c>
      <c r="AB4805" t="str">
        <f t="shared" si="1953"/>
        <v>Symbolic Poster</v>
      </c>
      <c r="AC4805" t="s">
        <v>22869</v>
      </c>
      <c r="AD4805" t="s">
        <v>22870</v>
      </c>
      <c r="AE4805">
        <v>82</v>
      </c>
      <c r="AF4805" t="str">
        <f t="shared" si="1954"/>
        <v>Very Low</v>
      </c>
      <c r="AG4805" t="s">
        <v>9</v>
      </c>
      <c r="AH4805" t="s">
        <v>10</v>
      </c>
      <c r="AI4805" t="s">
        <v>1539</v>
      </c>
      <c r="AJ4805" t="str">
        <f t="shared" si="1955"/>
        <v>Other/Unknown</v>
      </c>
      <c r="AK4805">
        <f t="shared" ref="AK4805:AM4805" si="1963">AK4804</f>
        <v>400000</v>
      </c>
      <c r="AL4805" t="str">
        <f t="shared" si="1956"/>
        <v>Low Budget</v>
      </c>
      <c r="AM4805">
        <f t="shared" si="1963"/>
        <v>1981</v>
      </c>
      <c r="AN4805">
        <f t="shared" si="1957"/>
        <v>44</v>
      </c>
      <c r="AO4805" t="str">
        <f t="shared" si="1958"/>
        <v>Old Classic</v>
      </c>
      <c r="AP4805">
        <v>11</v>
      </c>
      <c r="AQ4805" t="str">
        <f t="shared" si="1959"/>
        <v>Very Low</v>
      </c>
      <c r="AR4805">
        <v>8.1999999999999993</v>
      </c>
      <c r="AS4805" t="str">
        <f t="shared" si="1960"/>
        <v>Excellent</v>
      </c>
      <c r="AT4805">
        <v>1.33</v>
      </c>
      <c r="AU4805" t="str">
        <f t="shared" si="1961"/>
        <v>Classic</v>
      </c>
      <c r="AV4805">
        <v>526</v>
      </c>
      <c r="AW4805" t="str">
        <f t="shared" si="1962"/>
        <v>Very Low</v>
      </c>
    </row>
    <row r="4806" spans="1:49" x14ac:dyDescent="0.3">
      <c r="A4806" t="s">
        <v>0</v>
      </c>
      <c r="B4806" t="s">
        <v>8079</v>
      </c>
      <c r="C4806">
        <v>148</v>
      </c>
      <c r="D4806" t="str">
        <f t="shared" si="1942"/>
        <v>Low</v>
      </c>
      <c r="E4806">
        <v>101</v>
      </c>
      <c r="F4806" t="str">
        <f t="shared" si="1943"/>
        <v>1h 41m</v>
      </c>
      <c r="G4806" t="str">
        <f t="shared" si="1944"/>
        <v>Standard Movie</v>
      </c>
      <c r="H4806">
        <v>12</v>
      </c>
      <c r="I4806" t="str">
        <f t="shared" si="1945"/>
        <v>Very Low</v>
      </c>
      <c r="J4806">
        <v>149</v>
      </c>
      <c r="K4806" t="str">
        <f t="shared" si="1946"/>
        <v>Very Low</v>
      </c>
      <c r="L4806" t="s">
        <v>6751</v>
      </c>
      <c r="M4806">
        <v>642</v>
      </c>
      <c r="N4806" t="str">
        <f t="shared" si="1947"/>
        <v>Low</v>
      </c>
      <c r="O4806">
        <v>80276912</v>
      </c>
      <c r="P4806" t="str">
        <f t="shared" si="1948"/>
        <v>Hit</v>
      </c>
      <c r="Q4806" t="s">
        <v>1652</v>
      </c>
      <c r="R4806" t="str">
        <f t="shared" si="1949"/>
        <v>Comedy</v>
      </c>
      <c r="S4806">
        <f t="shared" si="1950"/>
        <v>2</v>
      </c>
      <c r="T4806" t="s">
        <v>4177</v>
      </c>
      <c r="U4806" t="s">
        <v>22871</v>
      </c>
      <c r="V4806">
        <v>140740</v>
      </c>
      <c r="W4806" t="str">
        <f t="shared" si="1951"/>
        <v>Medium</v>
      </c>
      <c r="X4806">
        <v>1026</v>
      </c>
      <c r="Y4806" t="str">
        <f t="shared" si="1952"/>
        <v>Low</v>
      </c>
      <c r="Z4806" t="s">
        <v>22872</v>
      </c>
      <c r="AA4806">
        <v>2</v>
      </c>
      <c r="AB4806" t="str">
        <f t="shared" si="1953"/>
        <v>Duo/Trio Poster</v>
      </c>
      <c r="AC4806" t="s">
        <v>22873</v>
      </c>
      <c r="AD4806" t="s">
        <v>22874</v>
      </c>
      <c r="AE4806">
        <v>151</v>
      </c>
      <c r="AF4806" t="str">
        <f t="shared" si="1954"/>
        <v>Very Low</v>
      </c>
      <c r="AG4806" t="s">
        <v>9</v>
      </c>
      <c r="AH4806" t="s">
        <v>10</v>
      </c>
      <c r="AI4806" t="s">
        <v>11</v>
      </c>
      <c r="AJ4806" t="str">
        <f t="shared" si="1955"/>
        <v>Teen</v>
      </c>
      <c r="AK4806">
        <v>35000000</v>
      </c>
      <c r="AL4806" t="str">
        <f t="shared" si="1956"/>
        <v>Medium Budget</v>
      </c>
      <c r="AM4806">
        <v>2008</v>
      </c>
      <c r="AN4806">
        <f t="shared" si="1957"/>
        <v>17</v>
      </c>
      <c r="AO4806" t="str">
        <f t="shared" si="1958"/>
        <v>Old Classic</v>
      </c>
      <c r="AP4806">
        <v>171</v>
      </c>
      <c r="AQ4806" t="str">
        <f t="shared" si="1959"/>
        <v>Very Low</v>
      </c>
      <c r="AR4806">
        <v>6.1</v>
      </c>
      <c r="AS4806" t="str">
        <f t="shared" si="1960"/>
        <v>Average</v>
      </c>
      <c r="AT4806">
        <v>2.35</v>
      </c>
      <c r="AU4806" t="str">
        <f t="shared" si="1961"/>
        <v>Cinematic Widescreen</v>
      </c>
      <c r="AV4806">
        <v>0</v>
      </c>
      <c r="AW4806" t="str">
        <f t="shared" si="1962"/>
        <v>Very Low</v>
      </c>
    </row>
    <row r="4807" spans="1:49" x14ac:dyDescent="0.3">
      <c r="A4807" t="s">
        <v>0</v>
      </c>
      <c r="B4807" t="s">
        <v>22875</v>
      </c>
      <c r="C4807">
        <v>80</v>
      </c>
      <c r="D4807" t="str">
        <f t="shared" si="1942"/>
        <v>Low</v>
      </c>
      <c r="E4807">
        <v>80</v>
      </c>
      <c r="F4807" t="str">
        <f t="shared" si="1943"/>
        <v>1h 20m</v>
      </c>
      <c r="G4807" t="str">
        <f t="shared" si="1944"/>
        <v>Featurette</v>
      </c>
      <c r="H4807">
        <v>3</v>
      </c>
      <c r="I4807" t="str">
        <f t="shared" si="1945"/>
        <v>Very Low</v>
      </c>
      <c r="J4807">
        <v>39</v>
      </c>
      <c r="K4807" t="str">
        <f t="shared" si="1946"/>
        <v>Very Low</v>
      </c>
      <c r="L4807" t="s">
        <v>22876</v>
      </c>
      <c r="M4807">
        <v>108</v>
      </c>
      <c r="N4807" t="str">
        <f t="shared" si="1947"/>
        <v>Low</v>
      </c>
      <c r="O4807">
        <f t="shared" ref="O4807:O4808" si="1964">O4806</f>
        <v>80276912</v>
      </c>
      <c r="P4807" t="str">
        <f t="shared" si="1948"/>
        <v>Hit</v>
      </c>
      <c r="Q4807" t="s">
        <v>5515</v>
      </c>
      <c r="R4807" t="str">
        <f t="shared" si="1949"/>
        <v>Horror</v>
      </c>
      <c r="S4807">
        <f t="shared" si="1950"/>
        <v>2</v>
      </c>
      <c r="T4807" t="s">
        <v>22877</v>
      </c>
      <c r="U4807" t="s">
        <v>22878</v>
      </c>
      <c r="V4807">
        <v>4788</v>
      </c>
      <c r="W4807" t="str">
        <f t="shared" si="1951"/>
        <v>Very Low</v>
      </c>
      <c r="X4807">
        <v>272</v>
      </c>
      <c r="Y4807" t="str">
        <f t="shared" si="1952"/>
        <v>Very Low</v>
      </c>
      <c r="Z4807" t="s">
        <v>22879</v>
      </c>
      <c r="AA4807">
        <v>0</v>
      </c>
      <c r="AB4807" t="str">
        <f t="shared" si="1953"/>
        <v>Symbolic Poster</v>
      </c>
      <c r="AC4807" t="s">
        <v>22880</v>
      </c>
      <c r="AD4807" t="s">
        <v>22881</v>
      </c>
      <c r="AE4807">
        <v>52</v>
      </c>
      <c r="AF4807" t="str">
        <f t="shared" si="1954"/>
        <v>Very Low</v>
      </c>
      <c r="AG4807" t="s">
        <v>9</v>
      </c>
      <c r="AH4807" t="s">
        <v>239</v>
      </c>
      <c r="AI4807" t="s">
        <v>556</v>
      </c>
      <c r="AJ4807" t="str">
        <f t="shared" si="1955"/>
        <v>Adult</v>
      </c>
      <c r="AK4807">
        <v>500000</v>
      </c>
      <c r="AL4807" t="str">
        <f t="shared" si="1956"/>
        <v>Low Budget</v>
      </c>
      <c r="AM4807">
        <v>2005</v>
      </c>
      <c r="AN4807">
        <f t="shared" si="1957"/>
        <v>20</v>
      </c>
      <c r="AO4807" t="str">
        <f t="shared" si="1958"/>
        <v>Old Classic</v>
      </c>
      <c r="AP4807">
        <v>64</v>
      </c>
      <c r="AQ4807" t="str">
        <f t="shared" si="1959"/>
        <v>Very Low</v>
      </c>
      <c r="AR4807">
        <v>6.1</v>
      </c>
      <c r="AS4807" t="str">
        <f t="shared" si="1960"/>
        <v>Average</v>
      </c>
      <c r="AT4807">
        <v>1.85</v>
      </c>
      <c r="AU4807" t="str">
        <f t="shared" si="1961"/>
        <v>HDTV / Widescreen</v>
      </c>
      <c r="AV4807">
        <v>166</v>
      </c>
      <c r="AW4807" t="str">
        <f t="shared" si="1962"/>
        <v>Very Low</v>
      </c>
    </row>
    <row r="4808" spans="1:49" x14ac:dyDescent="0.3">
      <c r="A4808" t="s">
        <v>0</v>
      </c>
      <c r="B4808" t="s">
        <v>5618</v>
      </c>
      <c r="C4808">
        <v>46</v>
      </c>
      <c r="D4808" t="str">
        <f t="shared" si="1942"/>
        <v>Very Low</v>
      </c>
      <c r="E4808">
        <v>97</v>
      </c>
      <c r="F4808" t="str">
        <f t="shared" si="1943"/>
        <v>1h 37m</v>
      </c>
      <c r="G4808" t="str">
        <f t="shared" si="1944"/>
        <v>Standard Movie</v>
      </c>
      <c r="H4808">
        <v>350</v>
      </c>
      <c r="I4808" t="str">
        <f t="shared" si="1945"/>
        <v>Very Low</v>
      </c>
      <c r="J4808">
        <v>33</v>
      </c>
      <c r="K4808" t="str">
        <f t="shared" si="1946"/>
        <v>Very Low</v>
      </c>
      <c r="L4808" t="s">
        <v>22882</v>
      </c>
      <c r="M4808">
        <v>114</v>
      </c>
      <c r="N4808" t="str">
        <f t="shared" si="1947"/>
        <v>Low</v>
      </c>
      <c r="O4808">
        <f t="shared" si="1964"/>
        <v>80276912</v>
      </c>
      <c r="P4808" t="str">
        <f t="shared" si="1948"/>
        <v>Hit</v>
      </c>
      <c r="Q4808" t="s">
        <v>1386</v>
      </c>
      <c r="R4808" t="str">
        <f t="shared" si="1949"/>
        <v>Comedy</v>
      </c>
      <c r="S4808">
        <f t="shared" si="1950"/>
        <v>3</v>
      </c>
      <c r="T4808" t="s">
        <v>20025</v>
      </c>
      <c r="U4808" t="s">
        <v>22883</v>
      </c>
      <c r="V4808">
        <v>10577</v>
      </c>
      <c r="W4808" t="str">
        <f t="shared" si="1951"/>
        <v>Low</v>
      </c>
      <c r="X4808">
        <v>260</v>
      </c>
      <c r="Y4808" t="str">
        <f t="shared" si="1952"/>
        <v>Very Low</v>
      </c>
      <c r="Z4808" t="s">
        <v>22884</v>
      </c>
      <c r="AA4808">
        <v>1</v>
      </c>
      <c r="AB4808" t="str">
        <f t="shared" si="1953"/>
        <v>Solo Star Poster</v>
      </c>
      <c r="AC4808" t="s">
        <v>22885</v>
      </c>
      <c r="AD4808" t="s">
        <v>22886</v>
      </c>
      <c r="AE4808">
        <v>64</v>
      </c>
      <c r="AF4808" t="str">
        <f t="shared" si="1954"/>
        <v>Very Low</v>
      </c>
      <c r="AG4808" t="s">
        <v>9</v>
      </c>
      <c r="AH4808" t="s">
        <v>28</v>
      </c>
      <c r="AI4808" t="s">
        <v>556</v>
      </c>
      <c r="AJ4808" t="str">
        <f t="shared" si="1955"/>
        <v>Adult</v>
      </c>
      <c r="AK4808">
        <v>650000</v>
      </c>
      <c r="AL4808" t="str">
        <f t="shared" si="1956"/>
        <v>Low Budget</v>
      </c>
      <c r="AM4808">
        <v>1985</v>
      </c>
      <c r="AN4808">
        <f t="shared" si="1957"/>
        <v>40</v>
      </c>
      <c r="AO4808" t="str">
        <f t="shared" si="1958"/>
        <v>Old Classic</v>
      </c>
      <c r="AP4808">
        <v>61</v>
      </c>
      <c r="AQ4808" t="str">
        <f t="shared" si="1959"/>
        <v>Very Low</v>
      </c>
      <c r="AR4808">
        <v>6.9</v>
      </c>
      <c r="AS4808" t="str">
        <f t="shared" si="1960"/>
        <v>Average</v>
      </c>
      <c r="AT4808">
        <v>1.66</v>
      </c>
      <c r="AU4808" t="str">
        <f t="shared" si="1961"/>
        <v/>
      </c>
      <c r="AV4808">
        <v>0</v>
      </c>
      <c r="AW4808" t="str">
        <f t="shared" si="1962"/>
        <v>Very Low</v>
      </c>
    </row>
    <row r="4809" spans="1:49" x14ac:dyDescent="0.3">
      <c r="A4809" t="s">
        <v>718</v>
      </c>
      <c r="B4809" t="s">
        <v>22887</v>
      </c>
      <c r="C4809">
        <v>8</v>
      </c>
      <c r="D4809" t="str">
        <f t="shared" si="1942"/>
        <v>Very Low</v>
      </c>
      <c r="E4809">
        <v>84</v>
      </c>
      <c r="F4809" t="str">
        <f t="shared" si="1943"/>
        <v>1h 24m</v>
      </c>
      <c r="G4809" t="str">
        <f t="shared" si="1944"/>
        <v>Featurette</v>
      </c>
      <c r="H4809">
        <v>0</v>
      </c>
      <c r="I4809" t="str">
        <f t="shared" si="1945"/>
        <v>Very Low</v>
      </c>
      <c r="J4809">
        <v>36</v>
      </c>
      <c r="K4809" t="str">
        <f t="shared" si="1946"/>
        <v>Very Low</v>
      </c>
      <c r="L4809" t="s">
        <v>2853</v>
      </c>
      <c r="M4809">
        <v>169</v>
      </c>
      <c r="N4809" t="str">
        <f t="shared" si="1947"/>
        <v>Low</v>
      </c>
      <c r="O4809">
        <v>25918</v>
      </c>
      <c r="P4809" t="str">
        <f t="shared" si="1948"/>
        <v>Flop</v>
      </c>
      <c r="Q4809" t="s">
        <v>6103</v>
      </c>
      <c r="R4809" t="str">
        <f t="shared" si="1949"/>
        <v>Drama</v>
      </c>
      <c r="S4809">
        <f t="shared" si="1950"/>
        <v>4</v>
      </c>
      <c r="T4809" t="s">
        <v>22888</v>
      </c>
      <c r="U4809" t="s">
        <v>22889</v>
      </c>
      <c r="V4809">
        <v>191</v>
      </c>
      <c r="W4809" t="str">
        <f t="shared" si="1951"/>
        <v>Very Low</v>
      </c>
      <c r="X4809">
        <v>312</v>
      </c>
      <c r="Y4809" t="str">
        <f t="shared" si="1952"/>
        <v>Very Low</v>
      </c>
      <c r="Z4809" t="s">
        <v>22890</v>
      </c>
      <c r="AA4809">
        <v>0</v>
      </c>
      <c r="AB4809" t="str">
        <f t="shared" si="1953"/>
        <v>Symbolic Poster</v>
      </c>
      <c r="AC4809" t="str">
        <f>AC4808</f>
        <v>england|mistress|pakistani|politics|thatcher</v>
      </c>
      <c r="AD4809" t="s">
        <v>22891</v>
      </c>
      <c r="AE4809">
        <v>10</v>
      </c>
      <c r="AF4809" t="str">
        <f t="shared" si="1954"/>
        <v>Very Low</v>
      </c>
      <c r="AG4809" t="s">
        <v>9</v>
      </c>
      <c r="AH4809" t="s">
        <v>10</v>
      </c>
      <c r="AI4809" t="s">
        <v>556</v>
      </c>
      <c r="AJ4809" t="str">
        <f t="shared" si="1955"/>
        <v>Adult</v>
      </c>
      <c r="AK4809">
        <f>AK4808</f>
        <v>650000</v>
      </c>
      <c r="AL4809" t="str">
        <f t="shared" si="1956"/>
        <v>Low Budget</v>
      </c>
      <c r="AM4809">
        <v>2002</v>
      </c>
      <c r="AN4809">
        <f t="shared" si="1957"/>
        <v>23</v>
      </c>
      <c r="AO4809" t="str">
        <f t="shared" si="1958"/>
        <v>Old Classic</v>
      </c>
      <c r="AP4809">
        <v>80</v>
      </c>
      <c r="AQ4809" t="str">
        <f t="shared" si="1959"/>
        <v>Very Low</v>
      </c>
      <c r="AR4809">
        <v>5.8</v>
      </c>
      <c r="AS4809" t="str">
        <f t="shared" si="1960"/>
        <v>Below Average</v>
      </c>
      <c r="AT4809">
        <v>1.78</v>
      </c>
      <c r="AU4809" t="str">
        <f t="shared" si="1961"/>
        <v>HDTV / Widescreen</v>
      </c>
      <c r="AV4809">
        <v>7</v>
      </c>
      <c r="AW4809" t="str">
        <f t="shared" si="1962"/>
        <v>Very Low</v>
      </c>
    </row>
    <row r="4810" spans="1:49" x14ac:dyDescent="0.3">
      <c r="A4810" t="s">
        <v>0</v>
      </c>
      <c r="B4810" t="s">
        <v>22892</v>
      </c>
      <c r="C4810">
        <v>10</v>
      </c>
      <c r="D4810" t="str">
        <f t="shared" si="1942"/>
        <v>Very Low</v>
      </c>
      <c r="E4810">
        <v>97</v>
      </c>
      <c r="F4810" t="str">
        <f t="shared" si="1943"/>
        <v>1h 37m</v>
      </c>
      <c r="G4810" t="str">
        <f t="shared" si="1944"/>
        <v>Standard Movie</v>
      </c>
      <c r="H4810">
        <v>0</v>
      </c>
      <c r="I4810" t="str">
        <f t="shared" si="1945"/>
        <v>Very Low</v>
      </c>
      <c r="J4810">
        <v>83</v>
      </c>
      <c r="K4810" t="str">
        <f t="shared" si="1946"/>
        <v>Very Low</v>
      </c>
      <c r="L4810" t="s">
        <v>6893</v>
      </c>
      <c r="M4810">
        <v>918</v>
      </c>
      <c r="N4810" t="str">
        <f t="shared" si="1947"/>
        <v>Low</v>
      </c>
      <c r="O4810">
        <f t="shared" ref="O4810:O4812" si="1965">O4809</f>
        <v>25918</v>
      </c>
      <c r="P4810" t="str">
        <f t="shared" si="1948"/>
        <v>Flop</v>
      </c>
      <c r="Q4810" t="s">
        <v>4046</v>
      </c>
      <c r="R4810" t="str">
        <f t="shared" si="1949"/>
        <v>Drama</v>
      </c>
      <c r="S4810">
        <f t="shared" si="1950"/>
        <v>2</v>
      </c>
      <c r="T4810" t="s">
        <v>9397</v>
      </c>
      <c r="U4810" t="s">
        <v>22893</v>
      </c>
      <c r="V4810">
        <v>369</v>
      </c>
      <c r="W4810" t="str">
        <f t="shared" si="1951"/>
        <v>Very Low</v>
      </c>
      <c r="X4810">
        <v>1163</v>
      </c>
      <c r="Y4810" t="str">
        <f t="shared" si="1952"/>
        <v>Low</v>
      </c>
      <c r="Z4810" t="s">
        <v>22894</v>
      </c>
      <c r="AA4810">
        <v>0</v>
      </c>
      <c r="AB4810" t="str">
        <f t="shared" si="1953"/>
        <v>Symbolic Poster</v>
      </c>
      <c r="AC4810" t="s">
        <v>22895</v>
      </c>
      <c r="AD4810" t="s">
        <v>22896</v>
      </c>
      <c r="AE4810">
        <v>5</v>
      </c>
      <c r="AF4810" t="str">
        <f t="shared" si="1954"/>
        <v>Very Low</v>
      </c>
      <c r="AG4810" t="s">
        <v>1435</v>
      </c>
      <c r="AH4810" t="s">
        <v>239</v>
      </c>
      <c r="AI4810" t="s">
        <v>556</v>
      </c>
      <c r="AJ4810" t="str">
        <f t="shared" si="1955"/>
        <v>Adult</v>
      </c>
      <c r="AK4810">
        <v>900000</v>
      </c>
      <c r="AL4810" t="str">
        <f t="shared" si="1956"/>
        <v>Low Budget</v>
      </c>
      <c r="AM4810">
        <v>2004</v>
      </c>
      <c r="AN4810">
        <f t="shared" si="1957"/>
        <v>21</v>
      </c>
      <c r="AO4810" t="str">
        <f t="shared" si="1958"/>
        <v>Old Classic</v>
      </c>
      <c r="AP4810">
        <v>100</v>
      </c>
      <c r="AQ4810" t="str">
        <f t="shared" si="1959"/>
        <v>Very Low</v>
      </c>
      <c r="AR4810">
        <v>6</v>
      </c>
      <c r="AS4810" t="str">
        <f t="shared" si="1960"/>
        <v>Average</v>
      </c>
      <c r="AT4810">
        <v>1.78</v>
      </c>
      <c r="AU4810" t="str">
        <f t="shared" si="1961"/>
        <v>HDTV / Widescreen</v>
      </c>
      <c r="AV4810">
        <v>12</v>
      </c>
      <c r="AW4810" t="str">
        <f t="shared" si="1962"/>
        <v>Very Low</v>
      </c>
    </row>
    <row r="4811" spans="1:49" x14ac:dyDescent="0.3">
      <c r="A4811" t="s">
        <v>0</v>
      </c>
      <c r="B4811" t="s">
        <v>22897</v>
      </c>
      <c r="C4811">
        <v>76</v>
      </c>
      <c r="D4811" t="str">
        <f t="shared" si="1942"/>
        <v>Low</v>
      </c>
      <c r="E4811">
        <v>91</v>
      </c>
      <c r="F4811" t="str">
        <f t="shared" si="1943"/>
        <v>1h 31m</v>
      </c>
      <c r="G4811" t="str">
        <f t="shared" si="1944"/>
        <v>Standard Movie</v>
      </c>
      <c r="H4811">
        <v>0</v>
      </c>
      <c r="I4811" t="str">
        <f t="shared" si="1945"/>
        <v>Very Low</v>
      </c>
      <c r="J4811">
        <v>92</v>
      </c>
      <c r="K4811" t="str">
        <f t="shared" si="1946"/>
        <v>Very Low</v>
      </c>
      <c r="L4811" t="s">
        <v>22898</v>
      </c>
      <c r="M4811">
        <v>440</v>
      </c>
      <c r="N4811" t="str">
        <f t="shared" si="1947"/>
        <v>Low</v>
      </c>
      <c r="O4811">
        <f t="shared" si="1965"/>
        <v>25918</v>
      </c>
      <c r="P4811" t="str">
        <f t="shared" si="1948"/>
        <v>Flop</v>
      </c>
      <c r="Q4811" t="s">
        <v>3380</v>
      </c>
      <c r="R4811" t="str">
        <f t="shared" si="1949"/>
        <v>Drama</v>
      </c>
      <c r="S4811">
        <f t="shared" si="1950"/>
        <v>1</v>
      </c>
      <c r="T4811" t="s">
        <v>17476</v>
      </c>
      <c r="U4811" t="s">
        <v>22899</v>
      </c>
      <c r="V4811">
        <v>19964</v>
      </c>
      <c r="W4811" t="str">
        <f t="shared" si="1951"/>
        <v>Low</v>
      </c>
      <c r="X4811">
        <v>809</v>
      </c>
      <c r="Y4811" t="str">
        <f t="shared" si="1952"/>
        <v>Very Low</v>
      </c>
      <c r="Z4811" t="s">
        <v>22900</v>
      </c>
      <c r="AA4811">
        <v>0</v>
      </c>
      <c r="AB4811" t="str">
        <f t="shared" si="1953"/>
        <v>Symbolic Poster</v>
      </c>
      <c r="AC4811" t="s">
        <v>22901</v>
      </c>
      <c r="AD4811" t="s">
        <v>22902</v>
      </c>
      <c r="AE4811">
        <v>197</v>
      </c>
      <c r="AF4811" t="str">
        <f t="shared" si="1954"/>
        <v>Very Low</v>
      </c>
      <c r="AG4811" t="s">
        <v>12443</v>
      </c>
      <c r="AH4811" t="s">
        <v>12444</v>
      </c>
      <c r="AI4811" t="s">
        <v>556</v>
      </c>
      <c r="AJ4811" t="str">
        <f t="shared" si="1955"/>
        <v>Adult</v>
      </c>
      <c r="AK4811">
        <v>400000</v>
      </c>
      <c r="AL4811" t="str">
        <f t="shared" si="1956"/>
        <v>Low Budget</v>
      </c>
      <c r="AM4811">
        <v>1972</v>
      </c>
      <c r="AN4811">
        <f t="shared" si="1957"/>
        <v>53</v>
      </c>
      <c r="AO4811" t="str">
        <f t="shared" si="1958"/>
        <v>Old Classic</v>
      </c>
      <c r="AP4811">
        <v>132</v>
      </c>
      <c r="AQ4811" t="str">
        <f t="shared" si="1959"/>
        <v>Very Low</v>
      </c>
      <c r="AR4811">
        <v>8.1999999999999993</v>
      </c>
      <c r="AS4811" t="str">
        <f t="shared" si="1960"/>
        <v>Excellent</v>
      </c>
      <c r="AT4811">
        <v>1.66</v>
      </c>
      <c r="AU4811" t="str">
        <f t="shared" si="1961"/>
        <v/>
      </c>
      <c r="AV4811">
        <v>0</v>
      </c>
      <c r="AW4811" t="str">
        <f t="shared" si="1962"/>
        <v>Very Low</v>
      </c>
    </row>
    <row r="4812" spans="1:49" x14ac:dyDescent="0.3">
      <c r="A4812" t="s">
        <v>718</v>
      </c>
      <c r="B4812" t="s">
        <v>22903</v>
      </c>
      <c r="C4812">
        <v>69</v>
      </c>
      <c r="D4812" t="str">
        <f t="shared" si="1942"/>
        <v>Low</v>
      </c>
      <c r="E4812">
        <v>123</v>
      </c>
      <c r="F4812" t="str">
        <f t="shared" si="1943"/>
        <v>2h 3m</v>
      </c>
      <c r="G4812" t="str">
        <f t="shared" si="1944"/>
        <v>Long Movie</v>
      </c>
      <c r="H4812">
        <v>204</v>
      </c>
      <c r="I4812" t="str">
        <f t="shared" si="1945"/>
        <v>Very Low</v>
      </c>
      <c r="J4812">
        <v>9</v>
      </c>
      <c r="K4812" t="str">
        <f t="shared" si="1946"/>
        <v>Very Low</v>
      </c>
      <c r="L4812" t="s">
        <v>22904</v>
      </c>
      <c r="M4812">
        <v>436</v>
      </c>
      <c r="N4812" t="str">
        <f t="shared" si="1947"/>
        <v>Low</v>
      </c>
      <c r="O4812">
        <f t="shared" si="1965"/>
        <v>25918</v>
      </c>
      <c r="P4812" t="str">
        <f t="shared" si="1948"/>
        <v>Flop</v>
      </c>
      <c r="Q4812" t="s">
        <v>1932</v>
      </c>
      <c r="R4812" t="str">
        <f t="shared" si="1949"/>
        <v>Drama</v>
      </c>
      <c r="S4812">
        <f t="shared" si="1950"/>
        <v>3</v>
      </c>
      <c r="T4812" t="s">
        <v>17013</v>
      </c>
      <c r="U4812" t="s">
        <v>22905</v>
      </c>
      <c r="V4812">
        <v>10718</v>
      </c>
      <c r="W4812" t="str">
        <f t="shared" si="1951"/>
        <v>Low</v>
      </c>
      <c r="X4812">
        <v>481</v>
      </c>
      <c r="Y4812" t="str">
        <f t="shared" si="1952"/>
        <v>Very Low</v>
      </c>
      <c r="Z4812" t="s">
        <v>22906</v>
      </c>
      <c r="AA4812">
        <v>1</v>
      </c>
      <c r="AB4812" t="str">
        <f t="shared" si="1953"/>
        <v>Solo Star Poster</v>
      </c>
      <c r="AC4812" t="s">
        <v>22907</v>
      </c>
      <c r="AD4812" t="s">
        <v>22908</v>
      </c>
      <c r="AE4812">
        <v>88</v>
      </c>
      <c r="AF4812" t="str">
        <f t="shared" si="1954"/>
        <v>Very Low</v>
      </c>
      <c r="AG4812" t="str">
        <f>AG4811</f>
        <v>Swedish</v>
      </c>
      <c r="AH4812" t="s">
        <v>10</v>
      </c>
      <c r="AI4812" t="s">
        <v>4801</v>
      </c>
      <c r="AJ4812" t="str">
        <f t="shared" si="1955"/>
        <v>No Rating</v>
      </c>
      <c r="AK4812">
        <v>385907</v>
      </c>
      <c r="AL4812" t="str">
        <f t="shared" si="1956"/>
        <v>Low Budget</v>
      </c>
      <c r="AM4812">
        <v>1916</v>
      </c>
      <c r="AN4812">
        <f t="shared" si="1957"/>
        <v>109</v>
      </c>
      <c r="AO4812" t="str">
        <f t="shared" si="1958"/>
        <v>Old Classic</v>
      </c>
      <c r="AP4812">
        <v>22</v>
      </c>
      <c r="AQ4812" t="str">
        <f t="shared" si="1959"/>
        <v>Very Low</v>
      </c>
      <c r="AR4812">
        <v>8</v>
      </c>
      <c r="AS4812" t="str">
        <f t="shared" si="1960"/>
        <v>Excellent</v>
      </c>
      <c r="AT4812">
        <v>1.33</v>
      </c>
      <c r="AU4812" t="str">
        <f t="shared" si="1961"/>
        <v>Classic</v>
      </c>
      <c r="AV4812">
        <v>691</v>
      </c>
      <c r="AW4812" t="str">
        <f t="shared" si="1962"/>
        <v>Very Low</v>
      </c>
    </row>
    <row r="4813" spans="1:49" x14ac:dyDescent="0.3">
      <c r="A4813" t="s">
        <v>0</v>
      </c>
      <c r="B4813" t="s">
        <v>22909</v>
      </c>
      <c r="C4813">
        <v>43</v>
      </c>
      <c r="D4813" t="str">
        <f t="shared" si="1942"/>
        <v>Very Low</v>
      </c>
      <c r="E4813">
        <v>86</v>
      </c>
      <c r="F4813" t="str">
        <f t="shared" si="1943"/>
        <v>1h 26m</v>
      </c>
      <c r="G4813" t="str">
        <f t="shared" si="1944"/>
        <v>Featurette</v>
      </c>
      <c r="H4813">
        <v>3</v>
      </c>
      <c r="I4813" t="str">
        <f t="shared" si="1945"/>
        <v>Very Low</v>
      </c>
      <c r="J4813">
        <v>513</v>
      </c>
      <c r="K4813" t="str">
        <f t="shared" si="1946"/>
        <v>Very Low</v>
      </c>
      <c r="L4813" t="s">
        <v>22910</v>
      </c>
      <c r="M4813">
        <v>643</v>
      </c>
      <c r="N4813" t="str">
        <f t="shared" si="1947"/>
        <v>Low</v>
      </c>
      <c r="O4813">
        <v>617172</v>
      </c>
      <c r="P4813" t="str">
        <f t="shared" si="1948"/>
        <v>Flop</v>
      </c>
      <c r="Q4813" t="s">
        <v>39</v>
      </c>
      <c r="R4813" t="str">
        <f t="shared" si="1949"/>
        <v>Documentary</v>
      </c>
      <c r="S4813">
        <f t="shared" si="1950"/>
        <v>1</v>
      </c>
      <c r="T4813" t="s">
        <v>7255</v>
      </c>
      <c r="U4813" t="s">
        <v>22911</v>
      </c>
      <c r="V4813">
        <v>4407</v>
      </c>
      <c r="W4813" t="str">
        <f t="shared" si="1951"/>
        <v>Very Low</v>
      </c>
      <c r="X4813">
        <v>2864</v>
      </c>
      <c r="Y4813" t="str">
        <f t="shared" si="1952"/>
        <v>Low</v>
      </c>
      <c r="Z4813" t="s">
        <v>22912</v>
      </c>
      <c r="AA4813">
        <v>1</v>
      </c>
      <c r="AB4813" t="str">
        <f t="shared" si="1953"/>
        <v>Solo Star Poster</v>
      </c>
      <c r="AC4813" t="s">
        <v>22913</v>
      </c>
      <c r="AD4813" t="s">
        <v>22914</v>
      </c>
      <c r="AE4813">
        <v>75</v>
      </c>
      <c r="AF4813" t="str">
        <f t="shared" si="1954"/>
        <v>Very Low</v>
      </c>
      <c r="AG4813" t="s">
        <v>9</v>
      </c>
      <c r="AH4813" t="s">
        <v>10</v>
      </c>
      <c r="AI4813" t="s">
        <v>66</v>
      </c>
      <c r="AJ4813" t="str">
        <f t="shared" si="1955"/>
        <v>Family</v>
      </c>
      <c r="AK4813">
        <v>375000</v>
      </c>
      <c r="AL4813" t="str">
        <f t="shared" si="1956"/>
        <v>Low Budget</v>
      </c>
      <c r="AM4813">
        <v>1997</v>
      </c>
      <c r="AN4813">
        <f t="shared" si="1957"/>
        <v>28</v>
      </c>
      <c r="AO4813" t="str">
        <f t="shared" si="1958"/>
        <v>Old Classic</v>
      </c>
      <c r="AP4813">
        <v>606</v>
      </c>
      <c r="AQ4813" t="str">
        <f t="shared" si="1959"/>
        <v>Very Low</v>
      </c>
      <c r="AR4813">
        <v>7</v>
      </c>
      <c r="AS4813" t="str">
        <f t="shared" si="1960"/>
        <v>Good</v>
      </c>
      <c r="AT4813">
        <f>AT4812</f>
        <v>1.33</v>
      </c>
      <c r="AU4813" t="str">
        <f t="shared" si="1961"/>
        <v>Classic</v>
      </c>
      <c r="AV4813">
        <v>672</v>
      </c>
      <c r="AW4813" t="str">
        <f t="shared" si="1962"/>
        <v>Very Low</v>
      </c>
    </row>
    <row r="4814" spans="1:49" x14ac:dyDescent="0.3">
      <c r="A4814" t="s">
        <v>718</v>
      </c>
      <c r="B4814" t="s">
        <v>22915</v>
      </c>
      <c r="C4814">
        <v>36</v>
      </c>
      <c r="D4814" t="str">
        <f t="shared" si="1942"/>
        <v>Very Low</v>
      </c>
      <c r="E4814">
        <v>100</v>
      </c>
      <c r="F4814" t="str">
        <f t="shared" si="1943"/>
        <v>1h 40m</v>
      </c>
      <c r="G4814" t="str">
        <f t="shared" si="1944"/>
        <v>Standard Movie</v>
      </c>
      <c r="H4814">
        <v>4</v>
      </c>
      <c r="I4814" t="str">
        <f t="shared" si="1945"/>
        <v>Very Low</v>
      </c>
      <c r="J4814">
        <v>4</v>
      </c>
      <c r="K4814" t="str">
        <f t="shared" si="1946"/>
        <v>Very Low</v>
      </c>
      <c r="L4814" t="s">
        <v>22916</v>
      </c>
      <c r="M4814">
        <v>77</v>
      </c>
      <c r="N4814" t="str">
        <f t="shared" si="1947"/>
        <v>Low</v>
      </c>
      <c r="O4814">
        <v>2808000</v>
      </c>
      <c r="P4814" t="str">
        <f t="shared" si="1948"/>
        <v>Flop</v>
      </c>
      <c r="Q4814" t="s">
        <v>16942</v>
      </c>
      <c r="R4814" t="str">
        <f t="shared" si="1949"/>
        <v>Musical</v>
      </c>
      <c r="S4814">
        <f t="shared" si="1950"/>
        <v>2</v>
      </c>
      <c r="T4814" t="s">
        <v>22917</v>
      </c>
      <c r="U4814" t="s">
        <v>22918</v>
      </c>
      <c r="V4814">
        <v>4546</v>
      </c>
      <c r="W4814" t="str">
        <f t="shared" si="1951"/>
        <v>Very Low</v>
      </c>
      <c r="X4814">
        <v>109</v>
      </c>
      <c r="Y4814" t="str">
        <f t="shared" si="1952"/>
        <v>Very Low</v>
      </c>
      <c r="Z4814" t="s">
        <v>22919</v>
      </c>
      <c r="AA4814">
        <v>8</v>
      </c>
      <c r="AB4814" t="str">
        <f t="shared" si="1953"/>
        <v>Ensemble Poster</v>
      </c>
      <c r="AC4814" t="s">
        <v>22920</v>
      </c>
      <c r="AD4814" t="s">
        <v>22921</v>
      </c>
      <c r="AE4814">
        <v>71</v>
      </c>
      <c r="AF4814" t="str">
        <f t="shared" si="1954"/>
        <v>Very Low</v>
      </c>
      <c r="AG4814" t="s">
        <v>9</v>
      </c>
      <c r="AH4814" t="s">
        <v>10</v>
      </c>
      <c r="AI4814" t="s">
        <v>15909</v>
      </c>
      <c r="AJ4814" t="str">
        <f t="shared" si="1955"/>
        <v>Other/Unknown</v>
      </c>
      <c r="AK4814">
        <v>379000</v>
      </c>
      <c r="AL4814" t="str">
        <f t="shared" si="1956"/>
        <v>Low Budget</v>
      </c>
      <c r="AM4814">
        <v>1929</v>
      </c>
      <c r="AN4814">
        <f t="shared" si="1957"/>
        <v>96</v>
      </c>
      <c r="AO4814" t="str">
        <f t="shared" si="1958"/>
        <v>Old Classic</v>
      </c>
      <c r="AP4814">
        <v>28</v>
      </c>
      <c r="AQ4814" t="str">
        <f t="shared" si="1959"/>
        <v>Very Low</v>
      </c>
      <c r="AR4814">
        <v>6.3</v>
      </c>
      <c r="AS4814" t="str">
        <f t="shared" si="1960"/>
        <v>Average</v>
      </c>
      <c r="AT4814">
        <v>1.37</v>
      </c>
      <c r="AU4814" t="str">
        <f t="shared" si="1961"/>
        <v>Classic</v>
      </c>
      <c r="AV4814">
        <v>167</v>
      </c>
      <c r="AW4814" t="str">
        <f t="shared" si="1962"/>
        <v>Very Low</v>
      </c>
    </row>
    <row r="4815" spans="1:49" x14ac:dyDescent="0.3">
      <c r="A4815" t="s">
        <v>0</v>
      </c>
      <c r="B4815" t="s">
        <v>50</v>
      </c>
      <c r="C4815">
        <v>304</v>
      </c>
      <c r="D4815" t="str">
        <f t="shared" si="1942"/>
        <v>Medium</v>
      </c>
      <c r="E4815">
        <v>96</v>
      </c>
      <c r="F4815" t="str">
        <f t="shared" si="1943"/>
        <v>1h 36m</v>
      </c>
      <c r="G4815" t="str">
        <f t="shared" si="1944"/>
        <v>Standard Movie</v>
      </c>
      <c r="H4815">
        <v>0</v>
      </c>
      <c r="I4815" t="str">
        <f t="shared" si="1945"/>
        <v>Very Low</v>
      </c>
      <c r="J4815">
        <v>58</v>
      </c>
      <c r="K4815" t="str">
        <f t="shared" si="1946"/>
        <v>Very Low</v>
      </c>
      <c r="L4815" t="s">
        <v>22922</v>
      </c>
      <c r="M4815">
        <v>634</v>
      </c>
      <c r="N4815" t="str">
        <f t="shared" si="1947"/>
        <v>Low</v>
      </c>
      <c r="O4815">
        <f>O4814</f>
        <v>2808000</v>
      </c>
      <c r="P4815" t="str">
        <f t="shared" si="1948"/>
        <v>Flop</v>
      </c>
      <c r="Q4815" t="s">
        <v>7377</v>
      </c>
      <c r="R4815" t="str">
        <f t="shared" si="1949"/>
        <v>Fantasy</v>
      </c>
      <c r="S4815">
        <f t="shared" si="1950"/>
        <v>2</v>
      </c>
      <c r="T4815" t="s">
        <v>14799</v>
      </c>
      <c r="U4815" t="s">
        <v>22923</v>
      </c>
      <c r="V4815">
        <v>141219</v>
      </c>
      <c r="W4815" t="str">
        <f t="shared" si="1951"/>
        <v>Medium</v>
      </c>
      <c r="X4815">
        <v>813</v>
      </c>
      <c r="Y4815" t="str">
        <f t="shared" si="1952"/>
        <v>Very Low</v>
      </c>
      <c r="Z4815" t="s">
        <v>12236</v>
      </c>
      <c r="AA4815">
        <v>0</v>
      </c>
      <c r="AB4815" t="str">
        <f t="shared" si="1953"/>
        <v>Symbolic Poster</v>
      </c>
      <c r="AC4815" t="s">
        <v>22924</v>
      </c>
      <c r="AD4815" t="s">
        <v>22925</v>
      </c>
      <c r="AE4815">
        <v>740</v>
      </c>
      <c r="AF4815" t="str">
        <f t="shared" si="1954"/>
        <v>Low</v>
      </c>
      <c r="AG4815" t="s">
        <v>9</v>
      </c>
      <c r="AH4815" t="s">
        <v>10</v>
      </c>
      <c r="AI4815" t="s">
        <v>6694</v>
      </c>
      <c r="AJ4815" t="str">
        <f t="shared" si="1955"/>
        <v>Adult</v>
      </c>
      <c r="AK4815">
        <v>375000</v>
      </c>
      <c r="AL4815" t="str">
        <f t="shared" si="1956"/>
        <v>Low Budget</v>
      </c>
      <c r="AM4815">
        <v>1981</v>
      </c>
      <c r="AN4815">
        <f t="shared" si="1957"/>
        <v>44</v>
      </c>
      <c r="AO4815" t="str">
        <f t="shared" si="1958"/>
        <v>Old Classic</v>
      </c>
      <c r="AP4815">
        <v>66</v>
      </c>
      <c r="AQ4815" t="str">
        <f t="shared" si="1959"/>
        <v>Very Low</v>
      </c>
      <c r="AR4815">
        <v>7.6</v>
      </c>
      <c r="AS4815" t="str">
        <f t="shared" si="1960"/>
        <v>Good</v>
      </c>
      <c r="AT4815">
        <v>1.37</v>
      </c>
      <c r="AU4815" t="str">
        <f t="shared" si="1961"/>
        <v>Classic</v>
      </c>
      <c r="AV4815">
        <v>12000</v>
      </c>
      <c r="AW4815" t="str">
        <f t="shared" si="1962"/>
        <v>Medium</v>
      </c>
    </row>
    <row r="4816" spans="1:49" x14ac:dyDescent="0.3">
      <c r="A4816" t="s">
        <v>0</v>
      </c>
      <c r="B4816" t="s">
        <v>22926</v>
      </c>
      <c r="C4816">
        <v>279</v>
      </c>
      <c r="D4816" t="str">
        <f t="shared" si="1942"/>
        <v>Medium</v>
      </c>
      <c r="E4816">
        <v>89</v>
      </c>
      <c r="F4816" t="str">
        <f t="shared" si="1943"/>
        <v>1h 29m</v>
      </c>
      <c r="G4816" t="str">
        <f t="shared" si="1944"/>
        <v>Featurette</v>
      </c>
      <c r="H4816">
        <v>33</v>
      </c>
      <c r="I4816" t="str">
        <f t="shared" si="1945"/>
        <v>Very Low</v>
      </c>
      <c r="J4816">
        <v>118</v>
      </c>
      <c r="K4816" t="str">
        <f t="shared" si="1946"/>
        <v>Very Low</v>
      </c>
      <c r="L4816" t="s">
        <v>22927</v>
      </c>
      <c r="M4816">
        <v>470</v>
      </c>
      <c r="N4816" t="str">
        <f t="shared" si="1947"/>
        <v>Low</v>
      </c>
      <c r="O4816">
        <v>12843</v>
      </c>
      <c r="P4816" t="str">
        <f t="shared" si="1948"/>
        <v>Flop</v>
      </c>
      <c r="Q4816" t="s">
        <v>5515</v>
      </c>
      <c r="R4816" t="str">
        <f t="shared" si="1949"/>
        <v>Horror</v>
      </c>
      <c r="S4816">
        <f t="shared" si="1950"/>
        <v>2</v>
      </c>
      <c r="T4816" t="s">
        <v>22928</v>
      </c>
      <c r="U4816" t="s">
        <v>22929</v>
      </c>
      <c r="V4816">
        <v>27297</v>
      </c>
      <c r="W4816" t="str">
        <f t="shared" si="1951"/>
        <v>Low</v>
      </c>
      <c r="X4816">
        <v>1233</v>
      </c>
      <c r="Y4816" t="str">
        <f t="shared" si="1952"/>
        <v>Low</v>
      </c>
      <c r="Z4816" t="s">
        <v>22930</v>
      </c>
      <c r="AA4816">
        <v>0</v>
      </c>
      <c r="AB4816" t="str">
        <f t="shared" si="1953"/>
        <v>Symbolic Poster</v>
      </c>
      <c r="AC4816" t="s">
        <v>22931</v>
      </c>
      <c r="AD4816" t="s">
        <v>22932</v>
      </c>
      <c r="AE4816">
        <v>131</v>
      </c>
      <c r="AF4816" t="str">
        <f t="shared" si="1954"/>
        <v>Very Low</v>
      </c>
      <c r="AG4816" t="s">
        <v>9</v>
      </c>
      <c r="AH4816" t="s">
        <v>1436</v>
      </c>
      <c r="AI4816" t="s">
        <v>4801</v>
      </c>
      <c r="AJ4816" t="str">
        <f t="shared" si="1955"/>
        <v>No Rating</v>
      </c>
      <c r="AK4816">
        <v>6000000</v>
      </c>
      <c r="AL4816" t="str">
        <f t="shared" si="1956"/>
        <v>Low Budget</v>
      </c>
      <c r="AM4816">
        <v>2012</v>
      </c>
      <c r="AN4816">
        <f t="shared" si="1957"/>
        <v>13</v>
      </c>
      <c r="AO4816" t="str">
        <f t="shared" si="1958"/>
        <v>Modern Classic</v>
      </c>
      <c r="AP4816">
        <v>378</v>
      </c>
      <c r="AQ4816" t="str">
        <f t="shared" si="1959"/>
        <v>Very Low</v>
      </c>
      <c r="AR4816">
        <v>6.1</v>
      </c>
      <c r="AS4816" t="str">
        <f t="shared" si="1960"/>
        <v>Average</v>
      </c>
      <c r="AT4816">
        <v>2.35</v>
      </c>
      <c r="AU4816" t="str">
        <f t="shared" si="1961"/>
        <v>Cinematic Widescreen</v>
      </c>
      <c r="AV4816">
        <v>0</v>
      </c>
      <c r="AW4816" t="str">
        <f t="shared" si="1962"/>
        <v>Very Low</v>
      </c>
    </row>
    <row r="4817" spans="1:49" x14ac:dyDescent="0.3">
      <c r="A4817" t="s">
        <v>0</v>
      </c>
      <c r="B4817" t="s">
        <v>22933</v>
      </c>
      <c r="C4817">
        <v>23</v>
      </c>
      <c r="D4817" t="str">
        <f t="shared" si="1942"/>
        <v>Very Low</v>
      </c>
      <c r="E4817">
        <v>84</v>
      </c>
      <c r="F4817" t="str">
        <f t="shared" si="1943"/>
        <v>1h 24m</v>
      </c>
      <c r="G4817" t="str">
        <f t="shared" si="1944"/>
        <v>Featurette</v>
      </c>
      <c r="H4817">
        <v>0</v>
      </c>
      <c r="I4817" t="str">
        <f t="shared" si="1945"/>
        <v>Very Low</v>
      </c>
      <c r="J4817">
        <f t="shared" ref="J4817:L4817" si="1966">J4816</f>
        <v>118</v>
      </c>
      <c r="K4817" t="str">
        <f t="shared" si="1946"/>
        <v>Very Low</v>
      </c>
      <c r="L4817" t="str">
        <f t="shared" si="1966"/>
        <v>Nora Arnezeder</v>
      </c>
      <c r="M4817">
        <v>3</v>
      </c>
      <c r="N4817" t="str">
        <f t="shared" si="1947"/>
        <v>Low</v>
      </c>
      <c r="O4817">
        <v>34151</v>
      </c>
      <c r="P4817" t="str">
        <f t="shared" si="1948"/>
        <v>Flop</v>
      </c>
      <c r="Q4817" t="s">
        <v>20298</v>
      </c>
      <c r="R4817" t="str">
        <f t="shared" si="1949"/>
        <v>Documentary</v>
      </c>
      <c r="S4817">
        <f t="shared" si="1950"/>
        <v>2</v>
      </c>
      <c r="T4817" t="s">
        <v>22934</v>
      </c>
      <c r="U4817" t="s">
        <v>22935</v>
      </c>
      <c r="V4817">
        <v>186</v>
      </c>
      <c r="W4817" t="str">
        <f t="shared" si="1951"/>
        <v>Very Low</v>
      </c>
      <c r="X4817">
        <v>3</v>
      </c>
      <c r="Y4817" t="str">
        <f t="shared" si="1952"/>
        <v>Very Low</v>
      </c>
      <c r="Z4817" t="str">
        <f>Z4816</f>
        <v>Liane Balaban</v>
      </c>
      <c r="AA4817">
        <v>0</v>
      </c>
      <c r="AB4817" t="str">
        <f t="shared" si="1953"/>
        <v>Symbolic Poster</v>
      </c>
      <c r="AC4817" t="str">
        <f>AC4816</f>
        <v>exhibition|mannequin|obsession|oral sex|photographer</v>
      </c>
      <c r="AD4817" t="s">
        <v>22936</v>
      </c>
      <c r="AE4817">
        <v>3</v>
      </c>
      <c r="AF4817" t="str">
        <f t="shared" si="1954"/>
        <v>Very Low</v>
      </c>
      <c r="AG4817" t="s">
        <v>11661</v>
      </c>
      <c r="AH4817" t="s">
        <v>20273</v>
      </c>
      <c r="AI4817" t="str">
        <f>AI4816</f>
        <v>Not Rated</v>
      </c>
      <c r="AJ4817" t="str">
        <f t="shared" si="1955"/>
        <v>No Rating</v>
      </c>
      <c r="AK4817">
        <v>450000</v>
      </c>
      <c r="AL4817" t="str">
        <f t="shared" si="1956"/>
        <v>Low Budget</v>
      </c>
      <c r="AM4817">
        <v>2015</v>
      </c>
      <c r="AN4817">
        <f t="shared" si="1957"/>
        <v>10</v>
      </c>
      <c r="AO4817" t="str">
        <f t="shared" si="1958"/>
        <v>Modern Classic</v>
      </c>
      <c r="AP4817">
        <f>AP4816</f>
        <v>378</v>
      </c>
      <c r="AQ4817" t="str">
        <f t="shared" si="1959"/>
        <v>Very Low</v>
      </c>
      <c r="AR4817">
        <v>7.2</v>
      </c>
      <c r="AS4817" t="str">
        <f t="shared" si="1960"/>
        <v>Good</v>
      </c>
      <c r="AT4817">
        <v>1.78</v>
      </c>
      <c r="AU4817" t="str">
        <f t="shared" si="1961"/>
        <v>HDTV / Widescreen</v>
      </c>
      <c r="AV4817">
        <v>111</v>
      </c>
      <c r="AW4817" t="str">
        <f t="shared" si="1962"/>
        <v>Very Low</v>
      </c>
    </row>
    <row r="4818" spans="1:49" x14ac:dyDescent="0.3">
      <c r="A4818" t="s">
        <v>0</v>
      </c>
      <c r="B4818" t="s">
        <v>22937</v>
      </c>
      <c r="C4818">
        <v>110</v>
      </c>
      <c r="D4818" t="str">
        <f t="shared" si="1942"/>
        <v>Low</v>
      </c>
      <c r="E4818">
        <v>88</v>
      </c>
      <c r="F4818" t="str">
        <f t="shared" si="1943"/>
        <v>1h 28m</v>
      </c>
      <c r="G4818" t="str">
        <f t="shared" si="1944"/>
        <v>Featurette</v>
      </c>
      <c r="H4818">
        <v>30</v>
      </c>
      <c r="I4818" t="str">
        <f t="shared" si="1945"/>
        <v>Very Low</v>
      </c>
      <c r="J4818">
        <v>0</v>
      </c>
      <c r="K4818" t="str">
        <f t="shared" si="1946"/>
        <v>Very Low</v>
      </c>
      <c r="L4818" t="s">
        <v>22938</v>
      </c>
      <c r="M4818">
        <v>15</v>
      </c>
      <c r="N4818" t="str">
        <f t="shared" si="1947"/>
        <v>Low</v>
      </c>
      <c r="O4818">
        <v>1523883</v>
      </c>
      <c r="P4818" t="str">
        <f t="shared" si="1948"/>
        <v>Flop</v>
      </c>
      <c r="Q4818" t="s">
        <v>16499</v>
      </c>
      <c r="R4818" t="str">
        <f t="shared" si="1949"/>
        <v>Documentary</v>
      </c>
      <c r="S4818">
        <f t="shared" si="1950"/>
        <v>2</v>
      </c>
      <c r="T4818" t="s">
        <v>22939</v>
      </c>
      <c r="U4818" t="s">
        <v>22940</v>
      </c>
      <c r="V4818">
        <v>9037</v>
      </c>
      <c r="W4818" t="str">
        <f t="shared" si="1951"/>
        <v>Very Low</v>
      </c>
      <c r="X4818">
        <v>15</v>
      </c>
      <c r="Y4818" t="str">
        <f t="shared" si="1952"/>
        <v>Very Low</v>
      </c>
      <c r="Z4818" t="s">
        <v>22941</v>
      </c>
      <c r="AA4818">
        <v>1</v>
      </c>
      <c r="AB4818" t="str">
        <f t="shared" si="1953"/>
        <v>Solo Star Poster</v>
      </c>
      <c r="AC4818" t="s">
        <v>22942</v>
      </c>
      <c r="AD4818" t="s">
        <v>22943</v>
      </c>
      <c r="AE4818">
        <v>70</v>
      </c>
      <c r="AF4818" t="str">
        <f t="shared" si="1954"/>
        <v>Very Low</v>
      </c>
      <c r="AG4818" t="s">
        <v>9</v>
      </c>
      <c r="AH4818" t="s">
        <v>10</v>
      </c>
      <c r="AI4818" t="s">
        <v>556</v>
      </c>
      <c r="AJ4818" t="str">
        <f t="shared" si="1955"/>
        <v>Adult</v>
      </c>
      <c r="AK4818">
        <v>1750211</v>
      </c>
      <c r="AL4818" t="str">
        <f t="shared" si="1956"/>
        <v>Low Budget</v>
      </c>
      <c r="AM4818">
        <v>2005</v>
      </c>
      <c r="AN4818">
        <f t="shared" si="1957"/>
        <v>20</v>
      </c>
      <c r="AO4818" t="str">
        <f t="shared" si="1958"/>
        <v>Old Classic</v>
      </c>
      <c r="AP4818">
        <v>0</v>
      </c>
      <c r="AQ4818" t="str">
        <f t="shared" si="1959"/>
        <v>Very Low</v>
      </c>
      <c r="AR4818">
        <v>7.8</v>
      </c>
      <c r="AS4818" t="str">
        <f t="shared" si="1960"/>
        <v>Good</v>
      </c>
      <c r="AT4818">
        <v>1.85</v>
      </c>
      <c r="AU4818" t="str">
        <f t="shared" si="1961"/>
        <v>HDTV / Widescreen</v>
      </c>
      <c r="AV4818">
        <v>0</v>
      </c>
      <c r="AW4818" t="str">
        <f t="shared" si="1962"/>
        <v>Very Low</v>
      </c>
    </row>
    <row r="4819" spans="1:49" x14ac:dyDescent="0.3">
      <c r="A4819" t="s">
        <v>0</v>
      </c>
      <c r="B4819" t="s">
        <v>22944</v>
      </c>
      <c r="C4819">
        <v>40</v>
      </c>
      <c r="D4819" t="str">
        <f t="shared" si="1942"/>
        <v>Very Low</v>
      </c>
      <c r="E4819">
        <v>90</v>
      </c>
      <c r="F4819" t="str">
        <f t="shared" si="1943"/>
        <v>1h 30m</v>
      </c>
      <c r="G4819" t="str">
        <f t="shared" si="1944"/>
        <v>Standard Movie</v>
      </c>
      <c r="H4819">
        <v>44</v>
      </c>
      <c r="I4819" t="str">
        <f t="shared" si="1945"/>
        <v>Very Low</v>
      </c>
      <c r="J4819">
        <v>93</v>
      </c>
      <c r="K4819" t="str">
        <f t="shared" si="1946"/>
        <v>Very Low</v>
      </c>
      <c r="L4819" t="s">
        <v>16145</v>
      </c>
      <c r="M4819">
        <v>615</v>
      </c>
      <c r="N4819" t="str">
        <f t="shared" si="1947"/>
        <v>Low</v>
      </c>
      <c r="O4819">
        <v>4000000</v>
      </c>
      <c r="P4819" t="str">
        <f t="shared" si="1948"/>
        <v>Flop</v>
      </c>
      <c r="Q4819" t="s">
        <v>748</v>
      </c>
      <c r="R4819" t="str">
        <f t="shared" si="1949"/>
        <v>Action</v>
      </c>
      <c r="S4819">
        <f t="shared" si="1950"/>
        <v>2</v>
      </c>
      <c r="T4819" t="s">
        <v>18068</v>
      </c>
      <c r="U4819" t="s">
        <v>22945</v>
      </c>
      <c r="V4819">
        <v>6046</v>
      </c>
      <c r="W4819" t="str">
        <f t="shared" si="1951"/>
        <v>Very Low</v>
      </c>
      <c r="X4819">
        <v>872</v>
      </c>
      <c r="Y4819" t="str">
        <f t="shared" si="1952"/>
        <v>Very Low</v>
      </c>
      <c r="Z4819" t="s">
        <v>22946</v>
      </c>
      <c r="AA4819">
        <v>0</v>
      </c>
      <c r="AB4819" t="str">
        <f t="shared" si="1953"/>
        <v>Symbolic Poster</v>
      </c>
      <c r="AC4819" t="s">
        <v>22947</v>
      </c>
      <c r="AD4819" t="s">
        <v>22948</v>
      </c>
      <c r="AE4819">
        <v>46</v>
      </c>
      <c r="AF4819" t="str">
        <f t="shared" si="1954"/>
        <v>Very Low</v>
      </c>
      <c r="AG4819" t="s">
        <v>9</v>
      </c>
      <c r="AH4819" t="s">
        <v>10</v>
      </c>
      <c r="AI4819" t="s">
        <v>556</v>
      </c>
      <c r="AJ4819" t="str">
        <f t="shared" si="1955"/>
        <v>Adult</v>
      </c>
      <c r="AK4819">
        <v>350000</v>
      </c>
      <c r="AL4819" t="str">
        <f t="shared" si="1956"/>
        <v>Low Budget</v>
      </c>
      <c r="AM4819">
        <v>1987</v>
      </c>
      <c r="AN4819">
        <f t="shared" si="1957"/>
        <v>38</v>
      </c>
      <c r="AO4819" t="str">
        <f t="shared" si="1958"/>
        <v>Old Classic</v>
      </c>
      <c r="AP4819">
        <v>96</v>
      </c>
      <c r="AQ4819" t="str">
        <f t="shared" si="1959"/>
        <v>Very Low</v>
      </c>
      <c r="AR4819">
        <v>4.7</v>
      </c>
      <c r="AS4819" t="str">
        <f t="shared" si="1960"/>
        <v>Poor</v>
      </c>
      <c r="AT4819">
        <v>1.85</v>
      </c>
      <c r="AU4819" t="str">
        <f t="shared" si="1961"/>
        <v>HDTV / Widescreen</v>
      </c>
      <c r="AV4819">
        <v>583</v>
      </c>
      <c r="AW4819" t="str">
        <f t="shared" si="1962"/>
        <v>Very Low</v>
      </c>
    </row>
    <row r="4820" spans="1:49" x14ac:dyDescent="0.3">
      <c r="A4820" t="s">
        <v>0</v>
      </c>
      <c r="B4820" t="s">
        <v>22949</v>
      </c>
      <c r="C4820">
        <v>45</v>
      </c>
      <c r="D4820" t="str">
        <f t="shared" si="1942"/>
        <v>Very Low</v>
      </c>
      <c r="E4820">
        <v>90</v>
      </c>
      <c r="F4820" t="str">
        <f t="shared" si="1943"/>
        <v>1h 30m</v>
      </c>
      <c r="G4820" t="str">
        <f t="shared" si="1944"/>
        <v>Standard Movie</v>
      </c>
      <c r="H4820">
        <v>0</v>
      </c>
      <c r="I4820" t="str">
        <f t="shared" si="1945"/>
        <v>Very Low</v>
      </c>
      <c r="J4820">
        <v>0</v>
      </c>
      <c r="K4820" t="str">
        <f t="shared" si="1946"/>
        <v>Very Low</v>
      </c>
      <c r="L4820" t="s">
        <v>22950</v>
      </c>
      <c r="M4820">
        <v>0</v>
      </c>
      <c r="N4820" t="str">
        <f t="shared" si="1947"/>
        <v>Low</v>
      </c>
      <c r="O4820">
        <v>84689</v>
      </c>
      <c r="P4820" t="str">
        <f t="shared" si="1948"/>
        <v>Flop</v>
      </c>
      <c r="Q4820" t="s">
        <v>39</v>
      </c>
      <c r="R4820" t="str">
        <f t="shared" si="1949"/>
        <v>Documentary</v>
      </c>
      <c r="S4820">
        <f t="shared" si="1950"/>
        <v>1</v>
      </c>
      <c r="T4820" t="s">
        <v>22951</v>
      </c>
      <c r="U4820" t="s">
        <v>22952</v>
      </c>
      <c r="V4820">
        <v>695</v>
      </c>
      <c r="W4820" t="str">
        <f t="shared" si="1951"/>
        <v>Very Low</v>
      </c>
      <c r="X4820">
        <v>0</v>
      </c>
      <c r="Y4820" t="str">
        <f t="shared" si="1952"/>
        <v>Very Low</v>
      </c>
      <c r="Z4820" t="s">
        <v>22953</v>
      </c>
      <c r="AA4820">
        <v>2</v>
      </c>
      <c r="AB4820" t="str">
        <f t="shared" si="1953"/>
        <v>Duo/Trio Poster</v>
      </c>
      <c r="AC4820" t="s">
        <v>22954</v>
      </c>
      <c r="AD4820" t="s">
        <v>22955</v>
      </c>
      <c r="AE4820">
        <v>16</v>
      </c>
      <c r="AF4820" t="str">
        <f t="shared" si="1954"/>
        <v>Very Low</v>
      </c>
      <c r="AG4820" t="s">
        <v>9</v>
      </c>
      <c r="AH4820" t="s">
        <v>738</v>
      </c>
      <c r="AI4820" t="s">
        <v>5584</v>
      </c>
      <c r="AJ4820" t="str">
        <f t="shared" si="1955"/>
        <v>Other/Unknown</v>
      </c>
      <c r="AK4820">
        <f>AK4819</f>
        <v>350000</v>
      </c>
      <c r="AL4820" t="str">
        <f t="shared" si="1956"/>
        <v>Low Budget</v>
      </c>
      <c r="AM4820">
        <v>2005</v>
      </c>
      <c r="AN4820">
        <f t="shared" si="1957"/>
        <v>20</v>
      </c>
      <c r="AO4820" t="str">
        <f t="shared" si="1958"/>
        <v>Old Classic</v>
      </c>
      <c r="AP4820">
        <v>0</v>
      </c>
      <c r="AQ4820" t="str">
        <f t="shared" si="1959"/>
        <v>Very Low</v>
      </c>
      <c r="AR4820">
        <v>7.5</v>
      </c>
      <c r="AS4820" t="str">
        <f t="shared" si="1960"/>
        <v>Good</v>
      </c>
      <c r="AT4820">
        <f>AT4819</f>
        <v>1.85</v>
      </c>
      <c r="AU4820" t="str">
        <f t="shared" si="1961"/>
        <v>HDTV / Widescreen</v>
      </c>
      <c r="AV4820">
        <v>70</v>
      </c>
      <c r="AW4820" t="str">
        <f t="shared" si="1962"/>
        <v>Very Low</v>
      </c>
    </row>
    <row r="4821" spans="1:49" x14ac:dyDescent="0.3">
      <c r="A4821" t="s">
        <v>0</v>
      </c>
      <c r="B4821" t="str">
        <f>B4820</f>
        <v>Doug Block</v>
      </c>
      <c r="C4821">
        <v>23</v>
      </c>
      <c r="D4821" t="str">
        <f t="shared" si="1942"/>
        <v>Very Low</v>
      </c>
      <c r="E4821">
        <v>43</v>
      </c>
      <c r="F4821" t="str">
        <f t="shared" si="1943"/>
        <v>0h 43m</v>
      </c>
      <c r="G4821" t="str">
        <f t="shared" si="1944"/>
        <v>Short Film</v>
      </c>
      <c r="H4821">
        <f>H4820</f>
        <v>0</v>
      </c>
      <c r="I4821" t="str">
        <f t="shared" si="1945"/>
        <v>Very Low</v>
      </c>
      <c r="J4821">
        <v>576</v>
      </c>
      <c r="K4821" t="str">
        <f t="shared" si="1946"/>
        <v>Very Low</v>
      </c>
      <c r="L4821" t="s">
        <v>22956</v>
      </c>
      <c r="M4821">
        <v>2000</v>
      </c>
      <c r="N4821" t="str">
        <f t="shared" si="1947"/>
        <v>Low</v>
      </c>
      <c r="O4821">
        <f t="shared" ref="O4821:O4822" si="1967">O4820</f>
        <v>84689</v>
      </c>
      <c r="P4821" t="str">
        <f t="shared" si="1948"/>
        <v>Flop</v>
      </c>
      <c r="Q4821" t="s">
        <v>542</v>
      </c>
      <c r="R4821" t="str">
        <f t="shared" si="1949"/>
        <v>Action</v>
      </c>
      <c r="S4821">
        <f t="shared" si="1950"/>
        <v>4</v>
      </c>
      <c r="T4821" t="s">
        <v>4025</v>
      </c>
      <c r="U4821" t="s">
        <v>22957</v>
      </c>
      <c r="V4821">
        <v>72017</v>
      </c>
      <c r="W4821" t="str">
        <f t="shared" si="1951"/>
        <v>Medium</v>
      </c>
      <c r="X4821">
        <v>5052</v>
      </c>
      <c r="Y4821" t="str">
        <f t="shared" si="1952"/>
        <v>Low</v>
      </c>
      <c r="Z4821" t="s">
        <v>8893</v>
      </c>
      <c r="AA4821">
        <v>6</v>
      </c>
      <c r="AB4821" t="str">
        <f t="shared" si="1953"/>
        <v>Ensemble Poster</v>
      </c>
      <c r="AC4821" t="s">
        <v>22958</v>
      </c>
      <c r="AD4821" t="s">
        <v>22959</v>
      </c>
      <c r="AE4821">
        <v>323</v>
      </c>
      <c r="AF4821" t="str">
        <f t="shared" si="1954"/>
        <v>Very Low</v>
      </c>
      <c r="AG4821" t="s">
        <v>9</v>
      </c>
      <c r="AH4821" t="s">
        <v>10</v>
      </c>
      <c r="AI4821" t="s">
        <v>1097</v>
      </c>
      <c r="AJ4821" t="str">
        <f t="shared" si="1955"/>
        <v>Teen</v>
      </c>
      <c r="AK4821">
        <f t="shared" ref="AK4821:AM4821" si="1968">AK4820</f>
        <v>350000</v>
      </c>
      <c r="AL4821" t="str">
        <f t="shared" si="1956"/>
        <v>Low Budget</v>
      </c>
      <c r="AM4821">
        <f t="shared" si="1968"/>
        <v>2005</v>
      </c>
      <c r="AN4821">
        <f t="shared" si="1957"/>
        <v>20</v>
      </c>
      <c r="AO4821" t="str">
        <f t="shared" si="1958"/>
        <v>Old Classic</v>
      </c>
      <c r="AP4821">
        <v>821</v>
      </c>
      <c r="AQ4821" t="str">
        <f t="shared" si="1959"/>
        <v>Very Low</v>
      </c>
      <c r="AR4821">
        <v>6.7</v>
      </c>
      <c r="AS4821" t="str">
        <f t="shared" si="1960"/>
        <v>Average</v>
      </c>
      <c r="AT4821">
        <v>16</v>
      </c>
      <c r="AU4821" t="str">
        <f t="shared" si="1961"/>
        <v>Ultra Widescreen</v>
      </c>
      <c r="AV4821">
        <v>17000</v>
      </c>
      <c r="AW4821" t="str">
        <f t="shared" si="1962"/>
        <v>Medium</v>
      </c>
    </row>
    <row r="4822" spans="1:49" x14ac:dyDescent="0.3">
      <c r="A4822" t="s">
        <v>0</v>
      </c>
      <c r="B4822" t="s">
        <v>22960</v>
      </c>
      <c r="C4822">
        <v>4</v>
      </c>
      <c r="D4822" t="str">
        <f t="shared" si="1942"/>
        <v>Very Low</v>
      </c>
      <c r="E4822">
        <v>98</v>
      </c>
      <c r="F4822" t="str">
        <f t="shared" si="1943"/>
        <v>1h 38m</v>
      </c>
      <c r="G4822" t="str">
        <f t="shared" si="1944"/>
        <v>Standard Movie</v>
      </c>
      <c r="H4822">
        <v>0</v>
      </c>
      <c r="I4822" t="str">
        <f t="shared" si="1945"/>
        <v>Very Low</v>
      </c>
      <c r="J4822">
        <v>0</v>
      </c>
      <c r="K4822" t="str">
        <f t="shared" si="1946"/>
        <v>Very Low</v>
      </c>
      <c r="L4822" t="s">
        <v>22961</v>
      </c>
      <c r="M4822">
        <v>196</v>
      </c>
      <c r="N4822" t="str">
        <f t="shared" si="1947"/>
        <v>Low</v>
      </c>
      <c r="O4822">
        <f t="shared" si="1967"/>
        <v>84689</v>
      </c>
      <c r="P4822" t="str">
        <f t="shared" si="1948"/>
        <v>Flop</v>
      </c>
      <c r="Q4822" t="s">
        <v>14702</v>
      </c>
      <c r="R4822" t="str">
        <f t="shared" si="1949"/>
        <v>Family</v>
      </c>
      <c r="S4822">
        <f t="shared" si="1950"/>
        <v>2</v>
      </c>
      <c r="T4822" t="s">
        <v>22962</v>
      </c>
      <c r="U4822" t="s">
        <v>22963</v>
      </c>
      <c r="V4822">
        <v>209</v>
      </c>
      <c r="W4822" t="str">
        <f t="shared" si="1951"/>
        <v>Very Low</v>
      </c>
      <c r="X4822">
        <v>199</v>
      </c>
      <c r="Y4822" t="str">
        <f t="shared" si="1952"/>
        <v>Very Low</v>
      </c>
      <c r="Z4822" t="s">
        <v>22964</v>
      </c>
      <c r="AA4822">
        <v>2</v>
      </c>
      <c r="AB4822" t="str">
        <f t="shared" si="1953"/>
        <v>Duo/Trio Poster</v>
      </c>
      <c r="AC4822" t="s">
        <v>22965</v>
      </c>
      <c r="AD4822" t="s">
        <v>22966</v>
      </c>
      <c r="AE4822">
        <v>8</v>
      </c>
      <c r="AF4822" t="str">
        <f t="shared" si="1954"/>
        <v>Very Low</v>
      </c>
      <c r="AG4822" t="s">
        <v>9</v>
      </c>
      <c r="AH4822" t="s">
        <v>10</v>
      </c>
      <c r="AI4822" t="str">
        <f>AI4821</f>
        <v>TV-14</v>
      </c>
      <c r="AJ4822" t="str">
        <f t="shared" si="1955"/>
        <v>Teen</v>
      </c>
      <c r="AK4822">
        <v>350000</v>
      </c>
      <c r="AL4822" t="str">
        <f t="shared" si="1956"/>
        <v>Low Budget</v>
      </c>
      <c r="AM4822">
        <v>2015</v>
      </c>
      <c r="AN4822">
        <f t="shared" si="1957"/>
        <v>10</v>
      </c>
      <c r="AO4822" t="str">
        <f t="shared" si="1958"/>
        <v>Modern Classic</v>
      </c>
      <c r="AP4822">
        <v>3</v>
      </c>
      <c r="AQ4822" t="str">
        <f t="shared" si="1959"/>
        <v>Very Low</v>
      </c>
      <c r="AR4822">
        <v>3.4</v>
      </c>
      <c r="AS4822" t="str">
        <f t="shared" si="1960"/>
        <v>Very Poor</v>
      </c>
      <c r="AT4822">
        <v>2.35</v>
      </c>
      <c r="AU4822" t="str">
        <f t="shared" si="1961"/>
        <v>Cinematic Widescreen</v>
      </c>
      <c r="AV4822">
        <v>240</v>
      </c>
      <c r="AW4822" t="str">
        <f t="shared" si="1962"/>
        <v>Very Low</v>
      </c>
    </row>
    <row r="4823" spans="1:49" x14ac:dyDescent="0.3">
      <c r="A4823" t="s">
        <v>0</v>
      </c>
      <c r="B4823" t="s">
        <v>5338</v>
      </c>
      <c r="C4823">
        <v>318</v>
      </c>
      <c r="D4823" t="str">
        <f t="shared" si="1942"/>
        <v>Medium</v>
      </c>
      <c r="E4823">
        <v>101</v>
      </c>
      <c r="F4823" t="str">
        <f t="shared" si="1943"/>
        <v>1h 41m</v>
      </c>
      <c r="G4823" t="str">
        <f t="shared" si="1944"/>
        <v>Standard Movie</v>
      </c>
      <c r="H4823">
        <v>0</v>
      </c>
      <c r="I4823" t="str">
        <f t="shared" si="1945"/>
        <v>Very Low</v>
      </c>
      <c r="J4823">
        <v>598</v>
      </c>
      <c r="K4823" t="str">
        <f t="shared" si="1946"/>
        <v>Very Low</v>
      </c>
      <c r="L4823" t="s">
        <v>10150</v>
      </c>
      <c r="M4823">
        <v>2000</v>
      </c>
      <c r="N4823" t="str">
        <f t="shared" si="1947"/>
        <v>Low</v>
      </c>
      <c r="O4823">
        <v>47000000</v>
      </c>
      <c r="P4823" t="str">
        <f t="shared" si="1948"/>
        <v>Average</v>
      </c>
      <c r="Q4823" t="s">
        <v>5515</v>
      </c>
      <c r="R4823" t="str">
        <f t="shared" si="1949"/>
        <v>Horror</v>
      </c>
      <c r="S4823">
        <f t="shared" si="1950"/>
        <v>2</v>
      </c>
      <c r="T4823" t="s">
        <v>1705</v>
      </c>
      <c r="U4823" t="s">
        <v>12141</v>
      </c>
      <c r="V4823">
        <v>157863</v>
      </c>
      <c r="W4823" t="str">
        <f t="shared" si="1951"/>
        <v>Medium</v>
      </c>
      <c r="X4823">
        <v>4400</v>
      </c>
      <c r="Y4823" t="str">
        <f t="shared" si="1952"/>
        <v>Low</v>
      </c>
      <c r="Z4823" t="s">
        <v>5516</v>
      </c>
      <c r="AA4823">
        <v>0</v>
      </c>
      <c r="AB4823" t="str">
        <f t="shared" si="1953"/>
        <v>Symbolic Poster</v>
      </c>
      <c r="AC4823" t="s">
        <v>12142</v>
      </c>
      <c r="AD4823" t="s">
        <v>12143</v>
      </c>
      <c r="AE4823">
        <v>1191</v>
      </c>
      <c r="AF4823" t="str">
        <f t="shared" si="1954"/>
        <v>Low</v>
      </c>
      <c r="AG4823" t="s">
        <v>9</v>
      </c>
      <c r="AH4823" t="s">
        <v>10</v>
      </c>
      <c r="AI4823" t="s">
        <v>556</v>
      </c>
      <c r="AJ4823" t="str">
        <f t="shared" si="1955"/>
        <v>Adult</v>
      </c>
      <c r="AK4823">
        <v>300000</v>
      </c>
      <c r="AL4823" t="str">
        <f t="shared" si="1956"/>
        <v>Low Budget</v>
      </c>
      <c r="AM4823">
        <v>1978</v>
      </c>
      <c r="AN4823">
        <f t="shared" si="1957"/>
        <v>47</v>
      </c>
      <c r="AO4823" t="str">
        <f t="shared" si="1958"/>
        <v>Old Classic</v>
      </c>
      <c r="AP4823">
        <v>742</v>
      </c>
      <c r="AQ4823" t="str">
        <f t="shared" si="1959"/>
        <v>Very Low</v>
      </c>
      <c r="AR4823">
        <v>7.9</v>
      </c>
      <c r="AS4823" t="str">
        <f t="shared" si="1960"/>
        <v>Good</v>
      </c>
      <c r="AT4823">
        <v>2.35</v>
      </c>
      <c r="AU4823" t="str">
        <f t="shared" si="1961"/>
        <v>Cinematic Widescreen</v>
      </c>
      <c r="AV4823">
        <v>12000</v>
      </c>
      <c r="AW4823" t="str">
        <f t="shared" si="1962"/>
        <v>Medium</v>
      </c>
    </row>
    <row r="4824" spans="1:49" x14ac:dyDescent="0.3">
      <c r="A4824" t="s">
        <v>718</v>
      </c>
      <c r="B4824" t="s">
        <v>10116</v>
      </c>
      <c r="C4824">
        <v>177</v>
      </c>
      <c r="D4824" t="str">
        <f t="shared" si="1942"/>
        <v>Low</v>
      </c>
      <c r="E4824">
        <v>96</v>
      </c>
      <c r="F4824" t="str">
        <f t="shared" si="1943"/>
        <v>1h 36m</v>
      </c>
      <c r="G4824" t="str">
        <f t="shared" si="1944"/>
        <v>Standard Movie</v>
      </c>
      <c r="H4824">
        <v>0</v>
      </c>
      <c r="I4824" t="str">
        <f t="shared" si="1945"/>
        <v>Very Low</v>
      </c>
      <c r="J4824">
        <v>253</v>
      </c>
      <c r="K4824" t="str">
        <f t="shared" si="1946"/>
        <v>Very Low</v>
      </c>
      <c r="L4824" t="s">
        <v>13978</v>
      </c>
      <c r="M4824">
        <v>359</v>
      </c>
      <c r="N4824" t="str">
        <f t="shared" si="1947"/>
        <v>Low</v>
      </c>
      <c r="O4824">
        <f>O4823</f>
        <v>47000000</v>
      </c>
      <c r="P4824" t="str">
        <f t="shared" si="1948"/>
        <v>Average</v>
      </c>
      <c r="Q4824" t="s">
        <v>1906</v>
      </c>
      <c r="R4824" t="str">
        <f t="shared" si="1949"/>
        <v>Crime</v>
      </c>
      <c r="S4824">
        <f t="shared" si="1950"/>
        <v>2</v>
      </c>
      <c r="T4824" t="s">
        <v>12360</v>
      </c>
      <c r="U4824" t="s">
        <v>22967</v>
      </c>
      <c r="V4824">
        <v>447785</v>
      </c>
      <c r="W4824" t="str">
        <f t="shared" si="1951"/>
        <v>High</v>
      </c>
      <c r="X4824">
        <v>1433</v>
      </c>
      <c r="Y4824" t="str">
        <f t="shared" si="1952"/>
        <v>Low</v>
      </c>
      <c r="Z4824" t="s">
        <v>1751</v>
      </c>
      <c r="AA4824">
        <v>1</v>
      </c>
      <c r="AB4824" t="str">
        <f t="shared" si="1953"/>
        <v>Solo Star Poster</v>
      </c>
      <c r="AC4824" t="s">
        <v>22968</v>
      </c>
      <c r="AD4824" t="s">
        <v>22969</v>
      </c>
      <c r="AE4824">
        <v>888</v>
      </c>
      <c r="AF4824" t="str">
        <f t="shared" si="1954"/>
        <v>Low</v>
      </c>
      <c r="AG4824" t="s">
        <v>9</v>
      </c>
      <c r="AH4824" t="s">
        <v>10</v>
      </c>
      <c r="AI4824" t="s">
        <v>4801</v>
      </c>
      <c r="AJ4824" t="str">
        <f t="shared" si="1955"/>
        <v>No Rating</v>
      </c>
      <c r="AK4824">
        <v>350000</v>
      </c>
      <c r="AL4824" t="str">
        <f t="shared" si="1956"/>
        <v>Low Budget</v>
      </c>
      <c r="AM4824">
        <v>1957</v>
      </c>
      <c r="AN4824">
        <f t="shared" si="1957"/>
        <v>68</v>
      </c>
      <c r="AO4824" t="str">
        <f t="shared" si="1958"/>
        <v>Old Classic</v>
      </c>
      <c r="AP4824">
        <v>259</v>
      </c>
      <c r="AQ4824" t="str">
        <f t="shared" si="1959"/>
        <v>Very Low</v>
      </c>
      <c r="AR4824">
        <v>8.9</v>
      </c>
      <c r="AS4824" t="str">
        <f t="shared" si="1960"/>
        <v>Excellent</v>
      </c>
      <c r="AT4824">
        <v>1.66</v>
      </c>
      <c r="AU4824" t="str">
        <f t="shared" si="1961"/>
        <v/>
      </c>
      <c r="AV4824">
        <v>40000</v>
      </c>
      <c r="AW4824" t="str">
        <f t="shared" si="1962"/>
        <v>Medium</v>
      </c>
    </row>
    <row r="4825" spans="1:49" x14ac:dyDescent="0.3">
      <c r="A4825" t="s">
        <v>0</v>
      </c>
      <c r="B4825" t="s">
        <v>22970</v>
      </c>
      <c r="C4825">
        <v>51</v>
      </c>
      <c r="D4825" t="str">
        <f t="shared" si="1942"/>
        <v>Low</v>
      </c>
      <c r="E4825">
        <v>83</v>
      </c>
      <c r="F4825" t="str">
        <f t="shared" si="1943"/>
        <v>1h 23m</v>
      </c>
      <c r="G4825" t="str">
        <f t="shared" si="1944"/>
        <v>Featurette</v>
      </c>
      <c r="H4825">
        <v>3</v>
      </c>
      <c r="I4825" t="str">
        <f t="shared" si="1945"/>
        <v>Very Low</v>
      </c>
      <c r="J4825">
        <v>258</v>
      </c>
      <c r="K4825" t="str">
        <f t="shared" si="1946"/>
        <v>Very Low</v>
      </c>
      <c r="L4825" t="s">
        <v>3360</v>
      </c>
      <c r="M4825">
        <v>812</v>
      </c>
      <c r="N4825" t="str">
        <f t="shared" si="1947"/>
        <v>Low</v>
      </c>
      <c r="O4825">
        <v>246574</v>
      </c>
      <c r="P4825" t="str">
        <f t="shared" si="1948"/>
        <v>Flop</v>
      </c>
      <c r="Q4825" t="s">
        <v>22971</v>
      </c>
      <c r="R4825" t="str">
        <f t="shared" si="1949"/>
        <v>Animation</v>
      </c>
      <c r="S4825">
        <f t="shared" si="1950"/>
        <v>2</v>
      </c>
      <c r="T4825" t="s">
        <v>3837</v>
      </c>
      <c r="U4825" t="s">
        <v>22972</v>
      </c>
      <c r="V4825">
        <v>1272</v>
      </c>
      <c r="W4825" t="str">
        <f t="shared" si="1951"/>
        <v>Very Low</v>
      </c>
      <c r="X4825">
        <v>1370</v>
      </c>
      <c r="Y4825" t="str">
        <f t="shared" si="1952"/>
        <v>Low</v>
      </c>
      <c r="Z4825" t="s">
        <v>12533</v>
      </c>
      <c r="AA4825">
        <v>0</v>
      </c>
      <c r="AB4825" t="str">
        <f t="shared" si="1953"/>
        <v>Symbolic Poster</v>
      </c>
      <c r="AC4825" t="s">
        <v>22973</v>
      </c>
      <c r="AD4825" t="s">
        <v>22974</v>
      </c>
      <c r="AE4825">
        <v>15</v>
      </c>
      <c r="AF4825" t="str">
        <f t="shared" si="1954"/>
        <v>Very Low</v>
      </c>
      <c r="AG4825" t="s">
        <v>9</v>
      </c>
      <c r="AH4825" t="s">
        <v>10</v>
      </c>
      <c r="AI4825" t="str">
        <f t="shared" ref="AI4825:AK4825" si="1969">AI4824</f>
        <v>Not Rated</v>
      </c>
      <c r="AJ4825" t="str">
        <f t="shared" si="1955"/>
        <v>No Rating</v>
      </c>
      <c r="AK4825">
        <f t="shared" si="1969"/>
        <v>350000</v>
      </c>
      <c r="AL4825" t="str">
        <f t="shared" si="1956"/>
        <v>Low Budget</v>
      </c>
      <c r="AM4825">
        <v>2009</v>
      </c>
      <c r="AN4825">
        <f t="shared" si="1957"/>
        <v>16</v>
      </c>
      <c r="AO4825" t="str">
        <f t="shared" si="1958"/>
        <v>Old Classic</v>
      </c>
      <c r="AP4825">
        <v>277</v>
      </c>
      <c r="AQ4825" t="str">
        <f t="shared" si="1959"/>
        <v>Very Low</v>
      </c>
      <c r="AR4825">
        <v>6.9</v>
      </c>
      <c r="AS4825" t="str">
        <f t="shared" si="1960"/>
        <v>Average</v>
      </c>
      <c r="AT4825">
        <v>1.85</v>
      </c>
      <c r="AU4825" t="str">
        <f t="shared" si="1961"/>
        <v>HDTV / Widescreen</v>
      </c>
      <c r="AV4825">
        <v>675</v>
      </c>
      <c r="AW4825" t="str">
        <f t="shared" si="1962"/>
        <v>Very Low</v>
      </c>
    </row>
    <row r="4826" spans="1:49" x14ac:dyDescent="0.3">
      <c r="A4826" t="s">
        <v>718</v>
      </c>
      <c r="B4826" t="s">
        <v>19139</v>
      </c>
      <c r="C4826">
        <v>124</v>
      </c>
      <c r="D4826" t="str">
        <f t="shared" si="1942"/>
        <v>Low</v>
      </c>
      <c r="E4826">
        <v>65</v>
      </c>
      <c r="F4826" t="str">
        <f t="shared" si="1943"/>
        <v>1h 5m</v>
      </c>
      <c r="G4826" t="str">
        <f t="shared" si="1944"/>
        <v>Featurette</v>
      </c>
      <c r="H4826">
        <v>964</v>
      </c>
      <c r="I4826" t="str">
        <f t="shared" si="1945"/>
        <v>Very Low</v>
      </c>
      <c r="J4826">
        <v>21</v>
      </c>
      <c r="K4826" t="str">
        <f t="shared" si="1946"/>
        <v>Very Low</v>
      </c>
      <c r="L4826" t="s">
        <v>22975</v>
      </c>
      <c r="M4826">
        <v>380</v>
      </c>
      <c r="N4826" t="str">
        <f t="shared" si="1947"/>
        <v>Low</v>
      </c>
      <c r="O4826">
        <f>O4825</f>
        <v>246574</v>
      </c>
      <c r="P4826" t="str">
        <f t="shared" si="1948"/>
        <v>Flop</v>
      </c>
      <c r="Q4826" t="s">
        <v>1652</v>
      </c>
      <c r="R4826" t="str">
        <f t="shared" si="1949"/>
        <v>Comedy</v>
      </c>
      <c r="S4826">
        <f t="shared" si="1950"/>
        <v>2</v>
      </c>
      <c r="T4826" t="s">
        <v>20163</v>
      </c>
      <c r="U4826" t="s">
        <v>22976</v>
      </c>
      <c r="V4826">
        <v>64888</v>
      </c>
      <c r="W4826" t="str">
        <f t="shared" si="1951"/>
        <v>Medium</v>
      </c>
      <c r="X4826">
        <v>540</v>
      </c>
      <c r="Y4826" t="str">
        <f t="shared" si="1952"/>
        <v>Very Low</v>
      </c>
      <c r="Z4826" t="s">
        <v>22977</v>
      </c>
      <c r="AA4826">
        <v>1</v>
      </c>
      <c r="AB4826" t="str">
        <f t="shared" si="1953"/>
        <v>Solo Star Poster</v>
      </c>
      <c r="AC4826" t="s">
        <v>22978</v>
      </c>
      <c r="AD4826" t="s">
        <v>22979</v>
      </c>
      <c r="AE4826">
        <v>235</v>
      </c>
      <c r="AF4826" t="str">
        <f t="shared" si="1954"/>
        <v>Very Low</v>
      </c>
      <c r="AG4826" t="s">
        <v>9</v>
      </c>
      <c r="AH4826" t="s">
        <v>10</v>
      </c>
      <c r="AI4826" t="s">
        <v>5584</v>
      </c>
      <c r="AJ4826" t="str">
        <f t="shared" si="1955"/>
        <v>Other/Unknown</v>
      </c>
      <c r="AK4826">
        <v>325000</v>
      </c>
      <c r="AL4826" t="str">
        <f t="shared" si="1956"/>
        <v>Low Budget</v>
      </c>
      <c r="AM4826">
        <v>1934</v>
      </c>
      <c r="AN4826">
        <f t="shared" si="1957"/>
        <v>91</v>
      </c>
      <c r="AO4826" t="str">
        <f t="shared" si="1958"/>
        <v>Old Classic</v>
      </c>
      <c r="AP4826">
        <v>114</v>
      </c>
      <c r="AQ4826" t="str">
        <f t="shared" si="1959"/>
        <v>Very Low</v>
      </c>
      <c r="AR4826">
        <v>8.1999999999999993</v>
      </c>
      <c r="AS4826" t="str">
        <f t="shared" si="1960"/>
        <v>Excellent</v>
      </c>
      <c r="AT4826">
        <v>1.37</v>
      </c>
      <c r="AU4826" t="str">
        <f t="shared" si="1961"/>
        <v>Classic</v>
      </c>
      <c r="AV4826">
        <v>0</v>
      </c>
      <c r="AW4826" t="str">
        <f t="shared" si="1962"/>
        <v>Very Low</v>
      </c>
    </row>
    <row r="4827" spans="1:49" x14ac:dyDescent="0.3">
      <c r="A4827" t="s">
        <v>0</v>
      </c>
      <c r="B4827" t="s">
        <v>22980</v>
      </c>
      <c r="C4827">
        <v>211</v>
      </c>
      <c r="D4827" t="str">
        <f t="shared" si="1942"/>
        <v>Medium</v>
      </c>
      <c r="E4827">
        <v>94</v>
      </c>
      <c r="F4827" t="str">
        <f t="shared" si="1943"/>
        <v>1h 34m</v>
      </c>
      <c r="G4827" t="str">
        <f t="shared" si="1944"/>
        <v>Standard Movie</v>
      </c>
      <c r="H4827">
        <v>252</v>
      </c>
      <c r="I4827" t="str">
        <f t="shared" si="1945"/>
        <v>Very Low</v>
      </c>
      <c r="J4827">
        <v>14</v>
      </c>
      <c r="K4827" t="str">
        <f t="shared" si="1946"/>
        <v>Very Low</v>
      </c>
      <c r="L4827" t="s">
        <v>22981</v>
      </c>
      <c r="M4827">
        <v>47</v>
      </c>
      <c r="N4827" t="str">
        <f t="shared" si="1947"/>
        <v>Low</v>
      </c>
      <c r="O4827">
        <v>110197</v>
      </c>
      <c r="P4827" t="str">
        <f t="shared" si="1948"/>
        <v>Flop</v>
      </c>
      <c r="Q4827" t="s">
        <v>4046</v>
      </c>
      <c r="R4827" t="str">
        <f t="shared" si="1949"/>
        <v>Drama</v>
      </c>
      <c r="S4827">
        <f t="shared" si="1950"/>
        <v>2</v>
      </c>
      <c r="T4827" t="s">
        <v>22982</v>
      </c>
      <c r="U4827" t="s">
        <v>22983</v>
      </c>
      <c r="V4827">
        <v>44864</v>
      </c>
      <c r="W4827" t="str">
        <f t="shared" si="1951"/>
        <v>Low</v>
      </c>
      <c r="X4827">
        <v>126</v>
      </c>
      <c r="Y4827" t="str">
        <f t="shared" si="1952"/>
        <v>Very Low</v>
      </c>
      <c r="Z4827" t="s">
        <v>22984</v>
      </c>
      <c r="AA4827">
        <v>0</v>
      </c>
      <c r="AB4827" t="str">
        <f t="shared" si="1953"/>
        <v>Symbolic Poster</v>
      </c>
      <c r="AC4827" t="s">
        <v>22985</v>
      </c>
      <c r="AD4827" t="s">
        <v>22986</v>
      </c>
      <c r="AE4827">
        <v>170</v>
      </c>
      <c r="AF4827" t="str">
        <f t="shared" si="1954"/>
        <v>Very Low</v>
      </c>
      <c r="AG4827" t="s">
        <v>22987</v>
      </c>
      <c r="AH4827" t="s">
        <v>11975</v>
      </c>
      <c r="AI4827" t="s">
        <v>5584</v>
      </c>
      <c r="AJ4827" t="str">
        <f t="shared" si="1955"/>
        <v>Other/Unknown</v>
      </c>
      <c r="AK4827">
        <f t="shared" ref="AK4827:AK4828" si="1970">AK4826</f>
        <v>325000</v>
      </c>
      <c r="AL4827" t="str">
        <f t="shared" si="1956"/>
        <v>Low Budget</v>
      </c>
      <c r="AM4827">
        <v>2009</v>
      </c>
      <c r="AN4827">
        <f t="shared" si="1957"/>
        <v>16</v>
      </c>
      <c r="AO4827" t="str">
        <f t="shared" si="1958"/>
        <v>Old Classic</v>
      </c>
      <c r="AP4827">
        <v>37</v>
      </c>
      <c r="AQ4827" t="str">
        <f t="shared" si="1959"/>
        <v>Very Low</v>
      </c>
      <c r="AR4827">
        <v>7.3</v>
      </c>
      <c r="AS4827" t="str">
        <f t="shared" si="1960"/>
        <v>Good</v>
      </c>
      <c r="AT4827">
        <v>2.35</v>
      </c>
      <c r="AU4827" t="str">
        <f t="shared" si="1961"/>
        <v>Cinematic Widescreen</v>
      </c>
      <c r="AV4827">
        <v>13000</v>
      </c>
      <c r="AW4827" t="str">
        <f t="shared" si="1962"/>
        <v>Medium</v>
      </c>
    </row>
    <row r="4828" spans="1:49" x14ac:dyDescent="0.3">
      <c r="A4828" t="s">
        <v>0</v>
      </c>
      <c r="B4828" t="s">
        <v>22988</v>
      </c>
      <c r="C4828">
        <v>26</v>
      </c>
      <c r="D4828" t="str">
        <f t="shared" si="1942"/>
        <v>Very Low</v>
      </c>
      <c r="E4828">
        <v>112</v>
      </c>
      <c r="F4828" t="str">
        <f t="shared" si="1943"/>
        <v>1h 52m</v>
      </c>
      <c r="G4828" t="str">
        <f t="shared" si="1944"/>
        <v>Standard Movie</v>
      </c>
      <c r="H4828">
        <v>2</v>
      </c>
      <c r="I4828" t="str">
        <f t="shared" si="1945"/>
        <v>Very Low</v>
      </c>
      <c r="J4828">
        <v>321</v>
      </c>
      <c r="K4828" t="str">
        <f t="shared" si="1946"/>
        <v>Very Low</v>
      </c>
      <c r="L4828" t="s">
        <v>11282</v>
      </c>
      <c r="M4828">
        <v>786</v>
      </c>
      <c r="N4828" t="str">
        <f t="shared" si="1947"/>
        <v>Low</v>
      </c>
      <c r="O4828">
        <v>7707563</v>
      </c>
      <c r="P4828" t="str">
        <f t="shared" si="1948"/>
        <v>Flop</v>
      </c>
      <c r="Q4828" t="s">
        <v>21575</v>
      </c>
      <c r="R4828" t="str">
        <f t="shared" si="1949"/>
        <v>Biography</v>
      </c>
      <c r="S4828">
        <f t="shared" si="1950"/>
        <v>3</v>
      </c>
      <c r="T4828" t="s">
        <v>22989</v>
      </c>
      <c r="U4828" t="s">
        <v>22990</v>
      </c>
      <c r="V4828">
        <v>7687</v>
      </c>
      <c r="W4828" t="str">
        <f t="shared" si="1951"/>
        <v>Very Low</v>
      </c>
      <c r="X4828">
        <v>2638</v>
      </c>
      <c r="Y4828" t="str">
        <f t="shared" si="1952"/>
        <v>Low</v>
      </c>
      <c r="Z4828" t="s">
        <v>22991</v>
      </c>
      <c r="AA4828">
        <v>0</v>
      </c>
      <c r="AB4828" t="str">
        <f t="shared" si="1953"/>
        <v>Symbolic Poster</v>
      </c>
      <c r="AC4828" t="s">
        <v>22992</v>
      </c>
      <c r="AD4828" t="s">
        <v>22993</v>
      </c>
      <c r="AE4828">
        <v>32</v>
      </c>
      <c r="AF4828" t="str">
        <f t="shared" si="1954"/>
        <v>Very Low</v>
      </c>
      <c r="AG4828" t="s">
        <v>9</v>
      </c>
      <c r="AH4828" t="s">
        <v>10</v>
      </c>
      <c r="AI4828" t="s">
        <v>556</v>
      </c>
      <c r="AJ4828" t="str">
        <f t="shared" si="1955"/>
        <v>Adult</v>
      </c>
      <c r="AK4828">
        <f t="shared" si="1970"/>
        <v>325000</v>
      </c>
      <c r="AL4828" t="str">
        <f t="shared" si="1956"/>
        <v>Low Budget</v>
      </c>
      <c r="AM4828">
        <v>2003</v>
      </c>
      <c r="AN4828">
        <f t="shared" si="1957"/>
        <v>22</v>
      </c>
      <c r="AO4828" t="str">
        <f t="shared" si="1958"/>
        <v>Old Classic</v>
      </c>
      <c r="AP4828">
        <v>633</v>
      </c>
      <c r="AQ4828" t="str">
        <f t="shared" si="1959"/>
        <v>Very Low</v>
      </c>
      <c r="AR4828">
        <v>8</v>
      </c>
      <c r="AS4828" t="str">
        <f t="shared" si="1960"/>
        <v>Excellent</v>
      </c>
      <c r="AT4828">
        <v>1.85</v>
      </c>
      <c r="AU4828" t="str">
        <f t="shared" si="1961"/>
        <v>HDTV / Widescreen</v>
      </c>
      <c r="AV4828">
        <v>0</v>
      </c>
      <c r="AW4828" t="str">
        <f t="shared" si="1962"/>
        <v>Very Low</v>
      </c>
    </row>
    <row r="4829" spans="1:49" x14ac:dyDescent="0.3">
      <c r="A4829" t="s">
        <v>0</v>
      </c>
      <c r="B4829" t="s">
        <v>8536</v>
      </c>
      <c r="C4829">
        <v>64</v>
      </c>
      <c r="D4829" t="str">
        <f t="shared" si="1942"/>
        <v>Low</v>
      </c>
      <c r="E4829">
        <v>102</v>
      </c>
      <c r="F4829" t="str">
        <f t="shared" si="1943"/>
        <v>1h 42m</v>
      </c>
      <c r="G4829" t="str">
        <f t="shared" si="1944"/>
        <v>Standard Movie</v>
      </c>
      <c r="H4829">
        <v>149</v>
      </c>
      <c r="I4829" t="str">
        <f t="shared" si="1945"/>
        <v>Very Low</v>
      </c>
      <c r="J4829">
        <v>276</v>
      </c>
      <c r="K4829" t="str">
        <f t="shared" si="1946"/>
        <v>Very Low</v>
      </c>
      <c r="L4829" t="s">
        <v>15698</v>
      </c>
      <c r="M4829">
        <v>409</v>
      </c>
      <c r="N4829" t="str">
        <f t="shared" si="1947"/>
        <v>Low</v>
      </c>
      <c r="O4829">
        <v>1281176</v>
      </c>
      <c r="P4829" t="str">
        <f t="shared" si="1948"/>
        <v>Flop</v>
      </c>
      <c r="Q4829" t="s">
        <v>2498</v>
      </c>
      <c r="R4829" t="str">
        <f t="shared" si="1949"/>
        <v>Comedy</v>
      </c>
      <c r="S4829">
        <f t="shared" si="1950"/>
        <v>2</v>
      </c>
      <c r="T4829" t="s">
        <v>10624</v>
      </c>
      <c r="U4829" t="s">
        <v>22994</v>
      </c>
      <c r="V4829">
        <v>2932</v>
      </c>
      <c r="W4829" t="str">
        <f t="shared" si="1951"/>
        <v>Very Low</v>
      </c>
      <c r="X4829">
        <v>1986</v>
      </c>
      <c r="Y4829" t="str">
        <f t="shared" si="1952"/>
        <v>Low</v>
      </c>
      <c r="Z4829" t="s">
        <v>13330</v>
      </c>
      <c r="AA4829">
        <v>1</v>
      </c>
      <c r="AB4829" t="str">
        <f t="shared" si="1953"/>
        <v>Solo Star Poster</v>
      </c>
      <c r="AC4829" t="s">
        <v>22995</v>
      </c>
      <c r="AD4829" t="s">
        <v>22996</v>
      </c>
      <c r="AE4829">
        <v>73</v>
      </c>
      <c r="AF4829" t="str">
        <f t="shared" si="1954"/>
        <v>Very Low</v>
      </c>
      <c r="AG4829" t="s">
        <v>9</v>
      </c>
      <c r="AH4829" t="s">
        <v>10</v>
      </c>
      <c r="AI4829" t="s">
        <v>11</v>
      </c>
      <c r="AJ4829" t="str">
        <f t="shared" si="1955"/>
        <v>Teen</v>
      </c>
      <c r="AK4829">
        <v>312000</v>
      </c>
      <c r="AL4829" t="str">
        <f t="shared" si="1956"/>
        <v>Low Budget</v>
      </c>
      <c r="AM4829">
        <v>1999</v>
      </c>
      <c r="AN4829">
        <f t="shared" si="1957"/>
        <v>26</v>
      </c>
      <c r="AO4829" t="str">
        <f t="shared" si="1958"/>
        <v>Old Classic</v>
      </c>
      <c r="AP4829">
        <v>277</v>
      </c>
      <c r="AQ4829" t="str">
        <f t="shared" si="1959"/>
        <v>Very Low</v>
      </c>
      <c r="AR4829">
        <v>6.7</v>
      </c>
      <c r="AS4829" t="str">
        <f t="shared" si="1960"/>
        <v>Average</v>
      </c>
      <c r="AT4829">
        <v>1.85</v>
      </c>
      <c r="AU4829" t="str">
        <f t="shared" si="1961"/>
        <v>HDTV / Widescreen</v>
      </c>
      <c r="AV4829">
        <v>121</v>
      </c>
      <c r="AW4829" t="str">
        <f t="shared" si="1962"/>
        <v>Very Low</v>
      </c>
    </row>
    <row r="4830" spans="1:49" x14ac:dyDescent="0.3">
      <c r="A4830" t="s">
        <v>0</v>
      </c>
      <c r="B4830" t="s">
        <v>22997</v>
      </c>
      <c r="C4830">
        <v>56</v>
      </c>
      <c r="D4830" t="str">
        <f t="shared" si="1942"/>
        <v>Low</v>
      </c>
      <c r="E4830">
        <v>98</v>
      </c>
      <c r="F4830" t="str">
        <f t="shared" si="1943"/>
        <v>1h 38m</v>
      </c>
      <c r="G4830" t="str">
        <f t="shared" si="1944"/>
        <v>Standard Movie</v>
      </c>
      <c r="H4830">
        <v>10</v>
      </c>
      <c r="I4830" t="str">
        <f t="shared" si="1945"/>
        <v>Very Low</v>
      </c>
      <c r="J4830">
        <v>912</v>
      </c>
      <c r="K4830" t="str">
        <f t="shared" si="1946"/>
        <v>Very Low</v>
      </c>
      <c r="L4830" t="s">
        <v>2836</v>
      </c>
      <c r="M4830">
        <v>10000</v>
      </c>
      <c r="N4830" t="str">
        <f t="shared" si="1947"/>
        <v>Low</v>
      </c>
      <c r="O4830">
        <v>16115878</v>
      </c>
      <c r="P4830" t="str">
        <f t="shared" si="1948"/>
        <v>Average</v>
      </c>
      <c r="Q4830" t="s">
        <v>22998</v>
      </c>
      <c r="R4830" t="str">
        <f t="shared" si="1949"/>
        <v>Action</v>
      </c>
      <c r="S4830">
        <f t="shared" si="1950"/>
        <v>5</v>
      </c>
      <c r="T4830" t="s">
        <v>2795</v>
      </c>
      <c r="U4830" t="s">
        <v>22999</v>
      </c>
      <c r="V4830">
        <v>24438</v>
      </c>
      <c r="W4830" t="str">
        <f t="shared" si="1951"/>
        <v>Low</v>
      </c>
      <c r="X4830">
        <v>13433</v>
      </c>
      <c r="Y4830" t="str">
        <f t="shared" si="1952"/>
        <v>Medium</v>
      </c>
      <c r="Z4830" t="s">
        <v>2637</v>
      </c>
      <c r="AA4830">
        <v>0</v>
      </c>
      <c r="AB4830" t="str">
        <f t="shared" si="1953"/>
        <v>Symbolic Poster</v>
      </c>
      <c r="AC4830" t="s">
        <v>23000</v>
      </c>
      <c r="AD4830" t="s">
        <v>23001</v>
      </c>
      <c r="AE4830">
        <v>194</v>
      </c>
      <c r="AF4830" t="str">
        <f t="shared" si="1954"/>
        <v>Very Low</v>
      </c>
      <c r="AG4830" t="s">
        <v>9</v>
      </c>
      <c r="AH4830" t="s">
        <v>10</v>
      </c>
      <c r="AI4830" t="s">
        <v>556</v>
      </c>
      <c r="AJ4830" t="str">
        <f t="shared" si="1955"/>
        <v>Adult</v>
      </c>
      <c r="AK4830">
        <v>8000000</v>
      </c>
      <c r="AL4830" t="str">
        <f t="shared" si="1956"/>
        <v>Low Budget</v>
      </c>
      <c r="AM4830">
        <v>1995</v>
      </c>
      <c r="AN4830">
        <f t="shared" si="1957"/>
        <v>30</v>
      </c>
      <c r="AO4830" t="str">
        <f t="shared" si="1958"/>
        <v>Old Classic</v>
      </c>
      <c r="AP4830">
        <v>1000</v>
      </c>
      <c r="AQ4830" t="str">
        <f t="shared" si="1959"/>
        <v>Very Low</v>
      </c>
      <c r="AR4830">
        <v>6.6</v>
      </c>
      <c r="AS4830" t="str">
        <f t="shared" si="1960"/>
        <v>Average</v>
      </c>
      <c r="AT4830">
        <v>2.35</v>
      </c>
      <c r="AU4830" t="str">
        <f t="shared" si="1961"/>
        <v>Cinematic Widescreen</v>
      </c>
      <c r="AV4830">
        <v>0</v>
      </c>
      <c r="AW4830" t="str">
        <f t="shared" si="1962"/>
        <v>Very Low</v>
      </c>
    </row>
    <row r="4831" spans="1:49" x14ac:dyDescent="0.3">
      <c r="A4831" t="s">
        <v>0</v>
      </c>
      <c r="B4831" t="s">
        <v>17272</v>
      </c>
      <c r="C4831">
        <v>29</v>
      </c>
      <c r="D4831" t="str">
        <f t="shared" si="1942"/>
        <v>Very Low</v>
      </c>
      <c r="E4831">
        <v>91</v>
      </c>
      <c r="F4831" t="str">
        <f t="shared" si="1943"/>
        <v>1h 31m</v>
      </c>
      <c r="G4831" t="str">
        <f t="shared" si="1944"/>
        <v>Standard Movie</v>
      </c>
      <c r="H4831">
        <v>82</v>
      </c>
      <c r="I4831" t="str">
        <f t="shared" si="1945"/>
        <v>Very Low</v>
      </c>
      <c r="J4831">
        <v>8</v>
      </c>
      <c r="K4831" t="str">
        <f t="shared" si="1946"/>
        <v>Very Low</v>
      </c>
      <c r="L4831" t="s">
        <v>18165</v>
      </c>
      <c r="M4831">
        <v>75</v>
      </c>
      <c r="N4831" t="str">
        <f t="shared" si="1947"/>
        <v>Low</v>
      </c>
      <c r="O4831">
        <v>1652472</v>
      </c>
      <c r="P4831" t="str">
        <f t="shared" si="1948"/>
        <v>Flop</v>
      </c>
      <c r="Q4831" t="s">
        <v>1652</v>
      </c>
      <c r="R4831" t="str">
        <f t="shared" si="1949"/>
        <v>Comedy</v>
      </c>
      <c r="S4831">
        <f t="shared" si="1950"/>
        <v>2</v>
      </c>
      <c r="T4831" t="s">
        <v>23002</v>
      </c>
      <c r="U4831" t="s">
        <v>23003</v>
      </c>
      <c r="V4831">
        <v>2843</v>
      </c>
      <c r="W4831" t="str">
        <f t="shared" si="1951"/>
        <v>Very Low</v>
      </c>
      <c r="X4831">
        <v>102</v>
      </c>
      <c r="Y4831" t="str">
        <f t="shared" si="1952"/>
        <v>Very Low</v>
      </c>
      <c r="Z4831" t="s">
        <v>23004</v>
      </c>
      <c r="AA4831">
        <v>7</v>
      </c>
      <c r="AB4831" t="str">
        <f t="shared" si="1953"/>
        <v>Ensemble Poster</v>
      </c>
      <c r="AC4831" t="s">
        <v>23005</v>
      </c>
      <c r="AD4831" t="s">
        <v>23006</v>
      </c>
      <c r="AE4831">
        <v>25</v>
      </c>
      <c r="AF4831" t="str">
        <f t="shared" si="1954"/>
        <v>Very Low</v>
      </c>
      <c r="AG4831" t="s">
        <v>1435</v>
      </c>
      <c r="AH4831" t="s">
        <v>1436</v>
      </c>
      <c r="AI4831" t="s">
        <v>556</v>
      </c>
      <c r="AJ4831" t="str">
        <f t="shared" si="1955"/>
        <v>Adult</v>
      </c>
      <c r="AK4831">
        <v>300000</v>
      </c>
      <c r="AL4831" t="str">
        <f t="shared" si="1956"/>
        <v>Low Budget</v>
      </c>
      <c r="AM4831">
        <v>1996</v>
      </c>
      <c r="AN4831">
        <f t="shared" si="1957"/>
        <v>29</v>
      </c>
      <c r="AO4831" t="str">
        <f t="shared" si="1958"/>
        <v>Old Classic</v>
      </c>
      <c r="AP4831">
        <v>9</v>
      </c>
      <c r="AQ4831" t="str">
        <f t="shared" si="1959"/>
        <v>Very Low</v>
      </c>
      <c r="AR4831">
        <v>6.9</v>
      </c>
      <c r="AS4831" t="str">
        <f t="shared" si="1960"/>
        <v>Average</v>
      </c>
      <c r="AT4831">
        <v>1.66</v>
      </c>
      <c r="AU4831" t="str">
        <f t="shared" si="1961"/>
        <v/>
      </c>
      <c r="AV4831">
        <v>166</v>
      </c>
      <c r="AW4831" t="str">
        <f t="shared" si="1962"/>
        <v>Very Low</v>
      </c>
    </row>
    <row r="4832" spans="1:49" x14ac:dyDescent="0.3">
      <c r="A4832" t="s">
        <v>0</v>
      </c>
      <c r="B4832" t="s">
        <v>6467</v>
      </c>
      <c r="C4832">
        <v>131</v>
      </c>
      <c r="D4832" t="str">
        <f t="shared" si="1942"/>
        <v>Low</v>
      </c>
      <c r="E4832">
        <v>80</v>
      </c>
      <c r="F4832" t="str">
        <f t="shared" si="1943"/>
        <v>1h 20m</v>
      </c>
      <c r="G4832" t="str">
        <f t="shared" si="1944"/>
        <v>Featurette</v>
      </c>
      <c r="H4832">
        <v>54</v>
      </c>
      <c r="I4832" t="str">
        <f t="shared" si="1945"/>
        <v>Very Low</v>
      </c>
      <c r="J4832">
        <v>543</v>
      </c>
      <c r="K4832" t="str">
        <f t="shared" si="1946"/>
        <v>Very Low</v>
      </c>
      <c r="L4832" t="s">
        <v>2084</v>
      </c>
      <c r="M4832">
        <v>1000</v>
      </c>
      <c r="N4832" t="str">
        <f t="shared" si="1947"/>
        <v>Low</v>
      </c>
      <c r="O4832">
        <v>2360184</v>
      </c>
      <c r="P4832" t="str">
        <f t="shared" si="1948"/>
        <v>Flop</v>
      </c>
      <c r="Q4832" t="s">
        <v>2498</v>
      </c>
      <c r="R4832" t="str">
        <f t="shared" si="1949"/>
        <v>Comedy</v>
      </c>
      <c r="S4832">
        <f t="shared" si="1950"/>
        <v>2</v>
      </c>
      <c r="T4832" t="s">
        <v>401</v>
      </c>
      <c r="U4832" t="s">
        <v>23007</v>
      </c>
      <c r="V4832">
        <v>18035</v>
      </c>
      <c r="W4832" t="str">
        <f t="shared" si="1951"/>
        <v>Low</v>
      </c>
      <c r="X4832">
        <v>3010</v>
      </c>
      <c r="Y4832" t="str">
        <f t="shared" si="1952"/>
        <v>Low</v>
      </c>
      <c r="Z4832" t="s">
        <v>8307</v>
      </c>
      <c r="AA4832">
        <v>3</v>
      </c>
      <c r="AB4832" t="str">
        <f t="shared" si="1953"/>
        <v>Duo/Trio Poster</v>
      </c>
      <c r="AC4832" t="s">
        <v>23008</v>
      </c>
      <c r="AD4832" t="s">
        <v>23009</v>
      </c>
      <c r="AE4832">
        <v>177</v>
      </c>
      <c r="AF4832" t="str">
        <f t="shared" si="1954"/>
        <v>Very Low</v>
      </c>
      <c r="AG4832" t="s">
        <v>9</v>
      </c>
      <c r="AH4832" t="s">
        <v>10</v>
      </c>
      <c r="AI4832" t="s">
        <v>11</v>
      </c>
      <c r="AJ4832" t="str">
        <f t="shared" si="1955"/>
        <v>Teen</v>
      </c>
      <c r="AK4832">
        <v>300000</v>
      </c>
      <c r="AL4832" t="str">
        <f t="shared" si="1956"/>
        <v>Low Budget</v>
      </c>
      <c r="AM4832">
        <v>2003</v>
      </c>
      <c r="AN4832">
        <f t="shared" si="1957"/>
        <v>22</v>
      </c>
      <c r="AO4832" t="str">
        <f t="shared" si="1958"/>
        <v>Old Classic</v>
      </c>
      <c r="AP4832">
        <v>806</v>
      </c>
      <c r="AQ4832" t="str">
        <f t="shared" si="1959"/>
        <v>Very Low</v>
      </c>
      <c r="AR4832">
        <v>7.1</v>
      </c>
      <c r="AS4832" t="str">
        <f t="shared" si="1960"/>
        <v>Good</v>
      </c>
      <c r="AT4832">
        <v>1.85</v>
      </c>
      <c r="AU4832" t="str">
        <f t="shared" si="1961"/>
        <v>HDTV / Widescreen</v>
      </c>
      <c r="AV4832">
        <v>0</v>
      </c>
      <c r="AW4832" t="str">
        <f t="shared" si="1962"/>
        <v>Very Low</v>
      </c>
    </row>
    <row r="4833" spans="1:49" x14ac:dyDescent="0.3">
      <c r="A4833" t="s">
        <v>0</v>
      </c>
      <c r="B4833" t="s">
        <v>23010</v>
      </c>
      <c r="C4833">
        <v>4</v>
      </c>
      <c r="D4833" t="str">
        <f t="shared" si="1942"/>
        <v>Very Low</v>
      </c>
      <c r="E4833">
        <v>114</v>
      </c>
      <c r="F4833" t="str">
        <f t="shared" si="1943"/>
        <v>1h 54m</v>
      </c>
      <c r="G4833" t="str">
        <f t="shared" si="1944"/>
        <v>Standard Movie</v>
      </c>
      <c r="H4833">
        <v>7</v>
      </c>
      <c r="I4833" t="str">
        <f t="shared" si="1945"/>
        <v>Very Low</v>
      </c>
      <c r="J4833">
        <v>2</v>
      </c>
      <c r="K4833" t="str">
        <f t="shared" si="1946"/>
        <v>Very Low</v>
      </c>
      <c r="L4833" t="s">
        <v>23011</v>
      </c>
      <c r="M4833">
        <v>19</v>
      </c>
      <c r="N4833" t="str">
        <f t="shared" si="1947"/>
        <v>Low</v>
      </c>
      <c r="O4833">
        <f>O4832</f>
        <v>2360184</v>
      </c>
      <c r="P4833" t="str">
        <f t="shared" si="1948"/>
        <v>Flop</v>
      </c>
      <c r="Q4833" t="s">
        <v>3380</v>
      </c>
      <c r="R4833" t="str">
        <f t="shared" si="1949"/>
        <v>Drama</v>
      </c>
      <c r="S4833">
        <f t="shared" si="1950"/>
        <v>1</v>
      </c>
      <c r="T4833" t="s">
        <v>23012</v>
      </c>
      <c r="U4833" t="s">
        <v>23013</v>
      </c>
      <c r="V4833">
        <v>270</v>
      </c>
      <c r="W4833" t="str">
        <f t="shared" si="1951"/>
        <v>Very Low</v>
      </c>
      <c r="X4833">
        <v>37</v>
      </c>
      <c r="Y4833" t="str">
        <f t="shared" si="1952"/>
        <v>Very Low</v>
      </c>
      <c r="Z4833" t="s">
        <v>23014</v>
      </c>
      <c r="AA4833">
        <v>0</v>
      </c>
      <c r="AB4833" t="str">
        <f t="shared" si="1953"/>
        <v>Symbolic Poster</v>
      </c>
      <c r="AC4833" t="s">
        <v>23015</v>
      </c>
      <c r="AD4833" t="s">
        <v>23016</v>
      </c>
      <c r="AE4833">
        <v>7</v>
      </c>
      <c r="AF4833" t="str">
        <f t="shared" si="1954"/>
        <v>Very Low</v>
      </c>
      <c r="AG4833" t="s">
        <v>9</v>
      </c>
      <c r="AH4833" t="s">
        <v>28</v>
      </c>
      <c r="AI4833" t="str">
        <f t="shared" ref="AI4833:AK4833" si="1971">AI4832</f>
        <v>PG-13</v>
      </c>
      <c r="AJ4833" t="str">
        <f t="shared" si="1955"/>
        <v>Teen</v>
      </c>
      <c r="AK4833">
        <f t="shared" si="1971"/>
        <v>300000</v>
      </c>
      <c r="AL4833" t="str">
        <f t="shared" si="1956"/>
        <v>Low Budget</v>
      </c>
      <c r="AM4833">
        <v>1998</v>
      </c>
      <c r="AN4833">
        <f t="shared" si="1957"/>
        <v>27</v>
      </c>
      <c r="AO4833" t="str">
        <f t="shared" si="1958"/>
        <v>Old Classic</v>
      </c>
      <c r="AP4833">
        <v>16</v>
      </c>
      <c r="AQ4833" t="str">
        <f t="shared" si="1959"/>
        <v>Very Low</v>
      </c>
      <c r="AR4833">
        <v>5.6</v>
      </c>
      <c r="AS4833" t="str">
        <f t="shared" si="1960"/>
        <v>Below Average</v>
      </c>
      <c r="AT4833">
        <v>1.33</v>
      </c>
      <c r="AU4833" t="str">
        <f t="shared" si="1961"/>
        <v>Classic</v>
      </c>
      <c r="AV4833">
        <v>29</v>
      </c>
      <c r="AW4833" t="str">
        <f t="shared" si="1962"/>
        <v>Very Low</v>
      </c>
    </row>
    <row r="4834" spans="1:49" x14ac:dyDescent="0.3">
      <c r="A4834" t="s">
        <v>0</v>
      </c>
      <c r="B4834" t="s">
        <v>20304</v>
      </c>
      <c r="C4834">
        <v>88</v>
      </c>
      <c r="D4834" t="str">
        <f t="shared" si="1942"/>
        <v>Low</v>
      </c>
      <c r="E4834">
        <v>76</v>
      </c>
      <c r="F4834" t="str">
        <f t="shared" si="1943"/>
        <v>1h 16m</v>
      </c>
      <c r="G4834" t="str">
        <f t="shared" si="1944"/>
        <v>Featurette</v>
      </c>
      <c r="H4834">
        <v>129</v>
      </c>
      <c r="I4834" t="str">
        <f t="shared" si="1945"/>
        <v>Very Low</v>
      </c>
      <c r="J4834">
        <v>26</v>
      </c>
      <c r="K4834" t="str">
        <f t="shared" si="1946"/>
        <v>Very Low</v>
      </c>
      <c r="L4834" t="s">
        <v>23017</v>
      </c>
      <c r="M4834">
        <v>52</v>
      </c>
      <c r="N4834" t="str">
        <f t="shared" si="1947"/>
        <v>Low</v>
      </c>
      <c r="O4834">
        <v>255352</v>
      </c>
      <c r="P4834" t="str">
        <f t="shared" si="1948"/>
        <v>Flop</v>
      </c>
      <c r="Q4834" t="s">
        <v>3380</v>
      </c>
      <c r="R4834" t="str">
        <f t="shared" si="1949"/>
        <v>Drama</v>
      </c>
      <c r="S4834">
        <f t="shared" si="1950"/>
        <v>1</v>
      </c>
      <c r="T4834" t="s">
        <v>23018</v>
      </c>
      <c r="U4834" t="s">
        <v>23019</v>
      </c>
      <c r="V4834">
        <v>4423</v>
      </c>
      <c r="W4834" t="str">
        <f t="shared" si="1951"/>
        <v>Very Low</v>
      </c>
      <c r="X4834">
        <v>132</v>
      </c>
      <c r="Y4834" t="str">
        <f t="shared" si="1952"/>
        <v>Very Low</v>
      </c>
      <c r="Z4834" t="s">
        <v>23020</v>
      </c>
      <c r="AA4834">
        <v>2</v>
      </c>
      <c r="AB4834" t="str">
        <f t="shared" si="1953"/>
        <v>Duo/Trio Poster</v>
      </c>
      <c r="AC4834" t="s">
        <v>23021</v>
      </c>
      <c r="AD4834" t="s">
        <v>23022</v>
      </c>
      <c r="AE4834">
        <v>57</v>
      </c>
      <c r="AF4834" t="str">
        <f t="shared" si="1954"/>
        <v>Very Low</v>
      </c>
      <c r="AG4834" t="s">
        <v>9</v>
      </c>
      <c r="AH4834" t="s">
        <v>10</v>
      </c>
      <c r="AI4834" t="s">
        <v>5584</v>
      </c>
      <c r="AJ4834" t="str">
        <f t="shared" si="1955"/>
        <v>Other/Unknown</v>
      </c>
      <c r="AK4834">
        <v>300000</v>
      </c>
      <c r="AL4834" t="str">
        <f t="shared" si="1956"/>
        <v>Low Budget</v>
      </c>
      <c r="AM4834">
        <v>2006</v>
      </c>
      <c r="AN4834">
        <f t="shared" si="1957"/>
        <v>19</v>
      </c>
      <c r="AO4834" t="str">
        <f t="shared" si="1958"/>
        <v>Old Classic</v>
      </c>
      <c r="AP4834">
        <v>44</v>
      </c>
      <c r="AQ4834" t="str">
        <f t="shared" si="1959"/>
        <v>Very Low</v>
      </c>
      <c r="AR4834">
        <v>6.7</v>
      </c>
      <c r="AS4834" t="str">
        <f t="shared" si="1960"/>
        <v>Average</v>
      </c>
      <c r="AT4834">
        <v>1.66</v>
      </c>
      <c r="AU4834" t="str">
        <f t="shared" si="1961"/>
        <v/>
      </c>
      <c r="AV4834">
        <v>594</v>
      </c>
      <c r="AW4834" t="str">
        <f t="shared" si="1962"/>
        <v>Very Low</v>
      </c>
    </row>
    <row r="4835" spans="1:49" x14ac:dyDescent="0.3">
      <c r="A4835" t="s">
        <v>0</v>
      </c>
      <c r="B4835" t="s">
        <v>20304</v>
      </c>
      <c r="C4835">
        <v>189</v>
      </c>
      <c r="D4835" t="str">
        <f t="shared" si="1942"/>
        <v>Low</v>
      </c>
      <c r="E4835">
        <v>80</v>
      </c>
      <c r="F4835" t="str">
        <f t="shared" si="1943"/>
        <v>1h 20m</v>
      </c>
      <c r="G4835" t="str">
        <f t="shared" si="1944"/>
        <v>Featurette</v>
      </c>
      <c r="H4835">
        <v>129</v>
      </c>
      <c r="I4835" t="str">
        <f t="shared" si="1945"/>
        <v>Very Low</v>
      </c>
      <c r="J4835">
        <v>26</v>
      </c>
      <c r="K4835" t="str">
        <f t="shared" si="1946"/>
        <v>Very Low</v>
      </c>
      <c r="L4835" t="s">
        <v>23017</v>
      </c>
      <c r="M4835">
        <v>375</v>
      </c>
      <c r="N4835" t="str">
        <f t="shared" si="1947"/>
        <v>Low</v>
      </c>
      <c r="O4835">
        <v>856942</v>
      </c>
      <c r="P4835" t="str">
        <f t="shared" si="1948"/>
        <v>Flop</v>
      </c>
      <c r="Q4835" t="s">
        <v>3380</v>
      </c>
      <c r="R4835" t="str">
        <f t="shared" si="1949"/>
        <v>Drama</v>
      </c>
      <c r="S4835">
        <f t="shared" si="1950"/>
        <v>1</v>
      </c>
      <c r="T4835" t="s">
        <v>19558</v>
      </c>
      <c r="U4835" t="s">
        <v>23023</v>
      </c>
      <c r="V4835">
        <v>12241</v>
      </c>
      <c r="W4835" t="str">
        <f t="shared" si="1951"/>
        <v>Low</v>
      </c>
      <c r="X4835">
        <v>460</v>
      </c>
      <c r="Y4835" t="str">
        <f t="shared" si="1952"/>
        <v>Very Low</v>
      </c>
      <c r="Z4835" t="s">
        <v>23020</v>
      </c>
      <c r="AA4835">
        <v>1</v>
      </c>
      <c r="AB4835" t="str">
        <f t="shared" si="1953"/>
        <v>Solo Star Poster</v>
      </c>
      <c r="AC4835" t="s">
        <v>23024</v>
      </c>
      <c r="AD4835" t="s">
        <v>23025</v>
      </c>
      <c r="AE4835">
        <v>112</v>
      </c>
      <c r="AF4835" t="str">
        <f t="shared" si="1954"/>
        <v>Very Low</v>
      </c>
      <c r="AG4835" t="s">
        <v>9</v>
      </c>
      <c r="AH4835" t="s">
        <v>10</v>
      </c>
      <c r="AI4835" t="s">
        <v>556</v>
      </c>
      <c r="AJ4835" t="str">
        <f t="shared" si="1955"/>
        <v>Adult</v>
      </c>
      <c r="AK4835">
        <v>200000</v>
      </c>
      <c r="AL4835" t="str">
        <f t="shared" si="1956"/>
        <v>Low Budget</v>
      </c>
      <c r="AM4835">
        <v>2008</v>
      </c>
      <c r="AN4835">
        <f t="shared" si="1957"/>
        <v>17</v>
      </c>
      <c r="AO4835" t="str">
        <f t="shared" si="1958"/>
        <v>Old Classic</v>
      </c>
      <c r="AP4835">
        <v>44</v>
      </c>
      <c r="AQ4835" t="str">
        <f t="shared" si="1959"/>
        <v>Very Low</v>
      </c>
      <c r="AR4835">
        <v>7.1</v>
      </c>
      <c r="AS4835" t="str">
        <f t="shared" si="1960"/>
        <v>Good</v>
      </c>
      <c r="AT4835">
        <v>1.85</v>
      </c>
      <c r="AU4835" t="str">
        <f t="shared" si="1961"/>
        <v>HDTV / Widescreen</v>
      </c>
      <c r="AV4835">
        <v>0</v>
      </c>
      <c r="AW4835" t="str">
        <f t="shared" si="1962"/>
        <v>Very Low</v>
      </c>
    </row>
    <row r="4836" spans="1:49" x14ac:dyDescent="0.3">
      <c r="A4836" t="s">
        <v>0</v>
      </c>
      <c r="B4836" t="s">
        <v>23026</v>
      </c>
      <c r="C4836">
        <v>20</v>
      </c>
      <c r="D4836" t="str">
        <f t="shared" si="1942"/>
        <v>Very Low</v>
      </c>
      <c r="E4836">
        <v>88</v>
      </c>
      <c r="F4836" t="str">
        <f t="shared" si="1943"/>
        <v>1h 28m</v>
      </c>
      <c r="G4836" t="str">
        <f t="shared" si="1944"/>
        <v>Featurette</v>
      </c>
      <c r="H4836">
        <v>5</v>
      </c>
      <c r="I4836" t="str">
        <f t="shared" si="1945"/>
        <v>Very Low</v>
      </c>
      <c r="J4836">
        <v>301</v>
      </c>
      <c r="K4836" t="str">
        <f t="shared" si="1946"/>
        <v>Very Low</v>
      </c>
      <c r="L4836" t="s">
        <v>17324</v>
      </c>
      <c r="M4836">
        <v>795</v>
      </c>
      <c r="N4836" t="str">
        <f t="shared" si="1947"/>
        <v>Low</v>
      </c>
      <c r="O4836">
        <f t="shared" ref="O4836:O4837" si="1972">O4835</f>
        <v>856942</v>
      </c>
      <c r="P4836" t="str">
        <f t="shared" si="1948"/>
        <v>Flop</v>
      </c>
      <c r="Q4836" t="s">
        <v>3380</v>
      </c>
      <c r="R4836" t="str">
        <f t="shared" si="1949"/>
        <v>Drama</v>
      </c>
      <c r="S4836">
        <f t="shared" si="1950"/>
        <v>1</v>
      </c>
      <c r="T4836" t="s">
        <v>9373</v>
      </c>
      <c r="U4836" t="s">
        <v>23027</v>
      </c>
      <c r="V4836">
        <v>554</v>
      </c>
      <c r="W4836" t="str">
        <f t="shared" si="1951"/>
        <v>Very Low</v>
      </c>
      <c r="X4836">
        <v>1884</v>
      </c>
      <c r="Y4836" t="str">
        <f t="shared" si="1952"/>
        <v>Low</v>
      </c>
      <c r="Z4836" t="s">
        <v>14127</v>
      </c>
      <c r="AA4836">
        <v>0</v>
      </c>
      <c r="AB4836" t="str">
        <f t="shared" si="1953"/>
        <v>Symbolic Poster</v>
      </c>
      <c r="AC4836" t="s">
        <v>23028</v>
      </c>
      <c r="AD4836" t="s">
        <v>23029</v>
      </c>
      <c r="AE4836">
        <v>23</v>
      </c>
      <c r="AF4836" t="str">
        <f t="shared" si="1954"/>
        <v>Very Low</v>
      </c>
      <c r="AG4836" t="s">
        <v>9</v>
      </c>
      <c r="AH4836" t="s">
        <v>10</v>
      </c>
      <c r="AI4836" t="s">
        <v>556</v>
      </c>
      <c r="AJ4836" t="str">
        <f t="shared" si="1955"/>
        <v>Adult</v>
      </c>
      <c r="AK4836">
        <v>300000</v>
      </c>
      <c r="AL4836" t="str">
        <f t="shared" si="1956"/>
        <v>Low Budget</v>
      </c>
      <c r="AM4836">
        <v>2010</v>
      </c>
      <c r="AN4836">
        <f t="shared" si="1957"/>
        <v>15</v>
      </c>
      <c r="AO4836" t="str">
        <f t="shared" si="1958"/>
        <v>Modern Classic</v>
      </c>
      <c r="AP4836">
        <v>659</v>
      </c>
      <c r="AQ4836" t="str">
        <f t="shared" si="1959"/>
        <v>Very Low</v>
      </c>
      <c r="AR4836">
        <v>5.2</v>
      </c>
      <c r="AS4836" t="str">
        <f t="shared" si="1960"/>
        <v>Below Average</v>
      </c>
      <c r="AT4836">
        <f>AT4835</f>
        <v>1.85</v>
      </c>
      <c r="AU4836" t="str">
        <f t="shared" si="1961"/>
        <v>HDTV / Widescreen</v>
      </c>
      <c r="AV4836">
        <v>92</v>
      </c>
      <c r="AW4836" t="str">
        <f t="shared" si="1962"/>
        <v>Very Low</v>
      </c>
    </row>
    <row r="4837" spans="1:49" x14ac:dyDescent="0.3">
      <c r="A4837" t="s">
        <v>0</v>
      </c>
      <c r="B4837" t="s">
        <v>23030</v>
      </c>
      <c r="C4837">
        <v>96</v>
      </c>
      <c r="D4837" t="str">
        <f t="shared" si="1942"/>
        <v>Low</v>
      </c>
      <c r="E4837">
        <v>110</v>
      </c>
      <c r="F4837" t="str">
        <f t="shared" si="1943"/>
        <v>1h 50m</v>
      </c>
      <c r="G4837" t="str">
        <f t="shared" si="1944"/>
        <v>Standard Movie</v>
      </c>
      <c r="H4837">
        <v>0</v>
      </c>
      <c r="I4837" t="str">
        <f t="shared" si="1945"/>
        <v>Very Low</v>
      </c>
      <c r="J4837">
        <v>0</v>
      </c>
      <c r="K4837" t="str">
        <f t="shared" si="1946"/>
        <v>Very Low</v>
      </c>
      <c r="L4837" t="s">
        <v>23031</v>
      </c>
      <c r="M4837">
        <v>710</v>
      </c>
      <c r="N4837" t="str">
        <f t="shared" si="1947"/>
        <v>Low</v>
      </c>
      <c r="O4837">
        <f t="shared" si="1972"/>
        <v>856942</v>
      </c>
      <c r="P4837" t="str">
        <f t="shared" si="1948"/>
        <v>Flop</v>
      </c>
      <c r="Q4837" t="s">
        <v>4795</v>
      </c>
      <c r="R4837" t="str">
        <f t="shared" si="1949"/>
        <v>Crime</v>
      </c>
      <c r="S4837">
        <f t="shared" si="1950"/>
        <v>3</v>
      </c>
      <c r="T4837" t="s">
        <v>20835</v>
      </c>
      <c r="U4837" t="s">
        <v>23032</v>
      </c>
      <c r="V4837">
        <v>19386</v>
      </c>
      <c r="W4837" t="str">
        <f t="shared" si="1951"/>
        <v>Low</v>
      </c>
      <c r="X4837">
        <v>967</v>
      </c>
      <c r="Y4837" t="str">
        <f t="shared" si="1952"/>
        <v>Very Low</v>
      </c>
      <c r="Z4837" t="s">
        <v>23033</v>
      </c>
      <c r="AA4837">
        <v>1</v>
      </c>
      <c r="AB4837" t="str">
        <f t="shared" si="1953"/>
        <v>Solo Star Poster</v>
      </c>
      <c r="AC4837" t="s">
        <v>23034</v>
      </c>
      <c r="AD4837" t="s">
        <v>23035</v>
      </c>
      <c r="AE4837">
        <v>74</v>
      </c>
      <c r="AF4837" t="str">
        <f t="shared" si="1954"/>
        <v>Very Low</v>
      </c>
      <c r="AG4837" t="s">
        <v>1435</v>
      </c>
      <c r="AH4837" t="s">
        <v>1436</v>
      </c>
      <c r="AI4837" t="s">
        <v>4801</v>
      </c>
      <c r="AJ4837" t="str">
        <f t="shared" si="1955"/>
        <v>No Rating</v>
      </c>
      <c r="AK4837">
        <v>300000</v>
      </c>
      <c r="AL4837" t="str">
        <f t="shared" si="1956"/>
        <v>Low Budget</v>
      </c>
      <c r="AM4837">
        <v>1965</v>
      </c>
      <c r="AN4837">
        <f t="shared" si="1957"/>
        <v>60</v>
      </c>
      <c r="AO4837" t="str">
        <f t="shared" si="1958"/>
        <v>Old Classic</v>
      </c>
      <c r="AP4837">
        <v>257</v>
      </c>
      <c r="AQ4837" t="str">
        <f t="shared" si="1959"/>
        <v>Very Low</v>
      </c>
      <c r="AR4837">
        <v>7.7</v>
      </c>
      <c r="AS4837" t="str">
        <f t="shared" si="1960"/>
        <v>Good</v>
      </c>
      <c r="AT4837">
        <v>2.35</v>
      </c>
      <c r="AU4837" t="str">
        <f t="shared" si="1961"/>
        <v>Cinematic Widescreen</v>
      </c>
      <c r="AV4837">
        <v>2000</v>
      </c>
      <c r="AW4837" t="str">
        <f t="shared" si="1962"/>
        <v>Low</v>
      </c>
    </row>
    <row r="4838" spans="1:49" x14ac:dyDescent="0.3">
      <c r="A4838" t="s">
        <v>0</v>
      </c>
      <c r="B4838" t="s">
        <v>23036</v>
      </c>
      <c r="C4838">
        <v>27</v>
      </c>
      <c r="D4838" t="str">
        <f t="shared" si="1942"/>
        <v>Very Low</v>
      </c>
      <c r="E4838">
        <v>104</v>
      </c>
      <c r="F4838" t="str">
        <f t="shared" si="1943"/>
        <v>1h 44m</v>
      </c>
      <c r="G4838" t="str">
        <f t="shared" si="1944"/>
        <v>Standard Movie</v>
      </c>
      <c r="H4838">
        <v>0</v>
      </c>
      <c r="I4838" t="str">
        <f t="shared" si="1945"/>
        <v>Very Low</v>
      </c>
      <c r="J4838">
        <f>J4837</f>
        <v>0</v>
      </c>
      <c r="K4838" t="str">
        <f t="shared" si="1946"/>
        <v>Very Low</v>
      </c>
      <c r="L4838" t="s">
        <v>23037</v>
      </c>
      <c r="M4838">
        <v>2</v>
      </c>
      <c r="N4838" t="str">
        <f t="shared" si="1947"/>
        <v>Low</v>
      </c>
      <c r="O4838">
        <v>32631</v>
      </c>
      <c r="P4838" t="str">
        <f t="shared" si="1948"/>
        <v>Flop</v>
      </c>
      <c r="Q4838" t="s">
        <v>39</v>
      </c>
      <c r="R4838" t="str">
        <f t="shared" si="1949"/>
        <v>Documentary</v>
      </c>
      <c r="S4838">
        <f t="shared" si="1950"/>
        <v>1</v>
      </c>
      <c r="T4838" t="s">
        <v>23038</v>
      </c>
      <c r="U4838" t="s">
        <v>23039</v>
      </c>
      <c r="V4838">
        <v>291</v>
      </c>
      <c r="W4838" t="str">
        <f t="shared" si="1951"/>
        <v>Very Low</v>
      </c>
      <c r="X4838">
        <v>2</v>
      </c>
      <c r="Y4838" t="str">
        <f t="shared" si="1952"/>
        <v>Very Low</v>
      </c>
      <c r="Z4838" t="str">
        <f t="shared" ref="Z4838:Z4839" si="1973">Z4837</f>
        <v>Graziella Galvani</v>
      </c>
      <c r="AA4838">
        <v>1</v>
      </c>
      <c r="AB4838" t="str">
        <f t="shared" si="1953"/>
        <v>Solo Star Poster</v>
      </c>
      <c r="AC4838" t="str">
        <f>AC4837</f>
        <v>beach|money|on the run|party|smuggling</v>
      </c>
      <c r="AD4838" t="s">
        <v>23040</v>
      </c>
      <c r="AE4838">
        <v>8</v>
      </c>
      <c r="AF4838" t="str">
        <f t="shared" si="1954"/>
        <v>Very Low</v>
      </c>
      <c r="AG4838" t="s">
        <v>9</v>
      </c>
      <c r="AH4838" t="s">
        <v>23041</v>
      </c>
      <c r="AI4838" t="s">
        <v>4801</v>
      </c>
      <c r="AJ4838" t="str">
        <f t="shared" si="1955"/>
        <v>No Rating</v>
      </c>
      <c r="AK4838">
        <f>AK4837</f>
        <v>300000</v>
      </c>
      <c r="AL4838" t="str">
        <f t="shared" si="1956"/>
        <v>Low Budget</v>
      </c>
      <c r="AM4838">
        <v>2005</v>
      </c>
      <c r="AN4838">
        <f t="shared" si="1957"/>
        <v>20</v>
      </c>
      <c r="AO4838" t="str">
        <f t="shared" si="1958"/>
        <v>Old Classic</v>
      </c>
      <c r="AP4838">
        <v>0</v>
      </c>
      <c r="AQ4838" t="str">
        <f t="shared" si="1959"/>
        <v>Very Low</v>
      </c>
      <c r="AR4838">
        <v>7.5</v>
      </c>
      <c r="AS4838" t="str">
        <f t="shared" si="1960"/>
        <v>Good</v>
      </c>
      <c r="AT4838">
        <f>AT4837</f>
        <v>2.35</v>
      </c>
      <c r="AU4838" t="str">
        <f t="shared" si="1961"/>
        <v>Cinematic Widescreen</v>
      </c>
      <c r="AV4838">
        <v>50</v>
      </c>
      <c r="AW4838" t="str">
        <f t="shared" si="1962"/>
        <v>Very Low</v>
      </c>
    </row>
    <row r="4839" spans="1:49" x14ac:dyDescent="0.3">
      <c r="A4839" t="s">
        <v>0</v>
      </c>
      <c r="B4839" t="s">
        <v>22453</v>
      </c>
      <c r="C4839">
        <v>15</v>
      </c>
      <c r="D4839" t="str">
        <f t="shared" si="1942"/>
        <v>Very Low</v>
      </c>
      <c r="E4839">
        <v>102</v>
      </c>
      <c r="F4839" t="str">
        <f t="shared" si="1943"/>
        <v>1h 42m</v>
      </c>
      <c r="G4839" t="str">
        <f t="shared" si="1944"/>
        <v>Standard Movie</v>
      </c>
      <c r="H4839">
        <v>95</v>
      </c>
      <c r="I4839" t="str">
        <f t="shared" si="1945"/>
        <v>Very Low</v>
      </c>
      <c r="J4839">
        <f t="shared" ref="J4839:M4839" si="1974">J4838</f>
        <v>0</v>
      </c>
      <c r="K4839" t="str">
        <f t="shared" si="1946"/>
        <v>Very Low</v>
      </c>
      <c r="L4839" t="str">
        <f t="shared" si="1974"/>
        <v>Beatrice Ntuba</v>
      </c>
      <c r="M4839">
        <f t="shared" si="1974"/>
        <v>2</v>
      </c>
      <c r="N4839" t="str">
        <f t="shared" si="1947"/>
        <v>Low</v>
      </c>
      <c r="O4839">
        <v>16892</v>
      </c>
      <c r="P4839" t="str">
        <f t="shared" si="1948"/>
        <v>Flop</v>
      </c>
      <c r="Q4839" t="s">
        <v>39</v>
      </c>
      <c r="R4839" t="str">
        <f t="shared" si="1949"/>
        <v>Documentary</v>
      </c>
      <c r="S4839">
        <f t="shared" si="1950"/>
        <v>1</v>
      </c>
      <c r="T4839" t="str">
        <f>T4838</f>
        <v>Vera Ngassa</v>
      </c>
      <c r="U4839" t="s">
        <v>23042</v>
      </c>
      <c r="V4839">
        <v>341</v>
      </c>
      <c r="W4839" t="str">
        <f t="shared" si="1951"/>
        <v>Very Low</v>
      </c>
      <c r="X4839">
        <v>0</v>
      </c>
      <c r="Y4839" t="str">
        <f t="shared" si="1952"/>
        <v>Very Low</v>
      </c>
      <c r="Z4839" t="str">
        <f t="shared" si="1973"/>
        <v>Graziella Galvani</v>
      </c>
      <c r="AA4839">
        <v>0</v>
      </c>
      <c r="AB4839" t="str">
        <f t="shared" si="1953"/>
        <v>Symbolic Poster</v>
      </c>
      <c r="AC4839" t="s">
        <v>23043</v>
      </c>
      <c r="AD4839" t="s">
        <v>23044</v>
      </c>
      <c r="AE4839">
        <v>12</v>
      </c>
      <c r="AF4839" t="str">
        <f t="shared" si="1954"/>
        <v>Very Low</v>
      </c>
      <c r="AG4839" t="s">
        <v>9</v>
      </c>
      <c r="AH4839" t="s">
        <v>5583</v>
      </c>
      <c r="AI4839" t="str">
        <f>AI4838</f>
        <v>Not Rated</v>
      </c>
      <c r="AJ4839" t="str">
        <f t="shared" si="1955"/>
        <v>No Rating</v>
      </c>
      <c r="AK4839">
        <v>300000</v>
      </c>
      <c r="AL4839" t="str">
        <f t="shared" si="1956"/>
        <v>Low Budget</v>
      </c>
      <c r="AM4839">
        <v>2001</v>
      </c>
      <c r="AN4839">
        <f t="shared" si="1957"/>
        <v>24</v>
      </c>
      <c r="AO4839" t="str">
        <f t="shared" si="1958"/>
        <v>Old Classic</v>
      </c>
      <c r="AP4839">
        <f>AP4838</f>
        <v>0</v>
      </c>
      <c r="AQ4839" t="str">
        <f t="shared" si="1959"/>
        <v>Very Low</v>
      </c>
      <c r="AR4839">
        <v>7.6</v>
      </c>
      <c r="AS4839" t="str">
        <f t="shared" si="1960"/>
        <v>Good</v>
      </c>
      <c r="AT4839">
        <v>1.85</v>
      </c>
      <c r="AU4839" t="str">
        <f t="shared" si="1961"/>
        <v>HDTV / Widescreen</v>
      </c>
      <c r="AV4839">
        <v>379</v>
      </c>
      <c r="AW4839" t="str">
        <f t="shared" si="1962"/>
        <v>Very Low</v>
      </c>
    </row>
    <row r="4840" spans="1:49" x14ac:dyDescent="0.3">
      <c r="A4840" t="s">
        <v>718</v>
      </c>
      <c r="B4840" t="s">
        <v>23045</v>
      </c>
      <c r="C4840">
        <v>24</v>
      </c>
      <c r="D4840" t="str">
        <f t="shared" si="1942"/>
        <v>Very Low</v>
      </c>
      <c r="E4840">
        <v>95</v>
      </c>
      <c r="F4840" t="str">
        <f t="shared" si="1943"/>
        <v>1h 35m</v>
      </c>
      <c r="G4840" t="str">
        <f t="shared" si="1944"/>
        <v>Standard Movie</v>
      </c>
      <c r="H4840">
        <v>0</v>
      </c>
      <c r="I4840" t="str">
        <f t="shared" si="1945"/>
        <v>Very Low</v>
      </c>
      <c r="J4840">
        <v>87</v>
      </c>
      <c r="K4840" t="str">
        <f t="shared" si="1946"/>
        <v>Very Low</v>
      </c>
      <c r="L4840" t="s">
        <v>3620</v>
      </c>
      <c r="M4840">
        <v>581</v>
      </c>
      <c r="N4840" t="str">
        <f t="shared" si="1947"/>
        <v>Low</v>
      </c>
      <c r="O4840">
        <v>12438</v>
      </c>
      <c r="P4840" t="str">
        <f t="shared" si="1948"/>
        <v>Flop</v>
      </c>
      <c r="Q4840" t="s">
        <v>185</v>
      </c>
      <c r="R4840" t="str">
        <f t="shared" si="1949"/>
        <v>Drama</v>
      </c>
      <c r="S4840">
        <f t="shared" si="1950"/>
        <v>2</v>
      </c>
      <c r="T4840" t="s">
        <v>8358</v>
      </c>
      <c r="U4840" t="s">
        <v>23046</v>
      </c>
      <c r="V4840">
        <v>891</v>
      </c>
      <c r="W4840" t="str">
        <f t="shared" si="1951"/>
        <v>Very Low</v>
      </c>
      <c r="X4840">
        <v>835</v>
      </c>
      <c r="Y4840" t="str">
        <f t="shared" si="1952"/>
        <v>Very Low</v>
      </c>
      <c r="Z4840" t="s">
        <v>23047</v>
      </c>
      <c r="AA4840">
        <v>1</v>
      </c>
      <c r="AB4840" t="str">
        <f t="shared" si="1953"/>
        <v>Solo Star Poster</v>
      </c>
      <c r="AC4840" t="s">
        <v>23048</v>
      </c>
      <c r="AD4840" t="s">
        <v>23049</v>
      </c>
      <c r="AE4840">
        <v>26</v>
      </c>
      <c r="AF4840" t="str">
        <f t="shared" si="1954"/>
        <v>Very Low</v>
      </c>
      <c r="AG4840" t="s">
        <v>9</v>
      </c>
      <c r="AH4840" t="s">
        <v>10</v>
      </c>
      <c r="AI4840" t="s">
        <v>4801</v>
      </c>
      <c r="AJ4840" t="str">
        <f t="shared" si="1955"/>
        <v>No Rating</v>
      </c>
      <c r="AK4840">
        <v>160000</v>
      </c>
      <c r="AL4840" t="str">
        <f t="shared" si="1956"/>
        <v>Low Budget</v>
      </c>
      <c r="AM4840">
        <v>1964</v>
      </c>
      <c r="AN4840">
        <f t="shared" si="1957"/>
        <v>61</v>
      </c>
      <c r="AO4840" t="str">
        <f t="shared" si="1958"/>
        <v>Old Classic</v>
      </c>
      <c r="AP4840">
        <v>99</v>
      </c>
      <c r="AQ4840" t="str">
        <f t="shared" si="1959"/>
        <v>Very Low</v>
      </c>
      <c r="AR4840">
        <v>8.1</v>
      </c>
      <c r="AS4840" t="str">
        <f t="shared" si="1960"/>
        <v>Excellent</v>
      </c>
      <c r="AT4840">
        <f t="shared" ref="AT4840:AT4841" si="1975">AT4839</f>
        <v>1.85</v>
      </c>
      <c r="AU4840" t="str">
        <f t="shared" si="1961"/>
        <v>HDTV / Widescreen</v>
      </c>
      <c r="AV4840">
        <v>363</v>
      </c>
      <c r="AW4840" t="str">
        <f t="shared" si="1962"/>
        <v>Very Low</v>
      </c>
    </row>
    <row r="4841" spans="1:49" x14ac:dyDescent="0.3">
      <c r="A4841" t="s">
        <v>0</v>
      </c>
      <c r="B4841" t="s">
        <v>17629</v>
      </c>
      <c r="C4841">
        <v>16</v>
      </c>
      <c r="D4841" t="str">
        <f t="shared" si="1942"/>
        <v>Very Low</v>
      </c>
      <c r="E4841">
        <v>94</v>
      </c>
      <c r="F4841" t="str">
        <f t="shared" si="1943"/>
        <v>1h 34m</v>
      </c>
      <c r="G4841" t="str">
        <f t="shared" si="1944"/>
        <v>Standard Movie</v>
      </c>
      <c r="H4841">
        <v>37</v>
      </c>
      <c r="I4841" t="str">
        <f t="shared" si="1945"/>
        <v>Very Low</v>
      </c>
      <c r="J4841">
        <v>104</v>
      </c>
      <c r="K4841" t="str">
        <f t="shared" si="1946"/>
        <v>Very Low</v>
      </c>
      <c r="L4841" t="s">
        <v>23050</v>
      </c>
      <c r="M4841">
        <v>318</v>
      </c>
      <c r="N4841" t="str">
        <f t="shared" si="1947"/>
        <v>Low</v>
      </c>
      <c r="O4841">
        <v>40542</v>
      </c>
      <c r="P4841" t="str">
        <f t="shared" si="1948"/>
        <v>Flop</v>
      </c>
      <c r="Q4841" t="s">
        <v>185</v>
      </c>
      <c r="R4841" t="str">
        <f t="shared" si="1949"/>
        <v>Drama</v>
      </c>
      <c r="S4841">
        <f t="shared" si="1950"/>
        <v>2</v>
      </c>
      <c r="T4841" t="s">
        <v>7835</v>
      </c>
      <c r="U4841" t="s">
        <v>23051</v>
      </c>
      <c r="V4841">
        <v>294</v>
      </c>
      <c r="W4841" t="str">
        <f t="shared" si="1951"/>
        <v>Very Low</v>
      </c>
      <c r="X4841">
        <v>751</v>
      </c>
      <c r="Y4841" t="str">
        <f t="shared" si="1952"/>
        <v>Very Low</v>
      </c>
      <c r="Z4841" t="s">
        <v>21639</v>
      </c>
      <c r="AA4841">
        <v>0</v>
      </c>
      <c r="AB4841" t="str">
        <f t="shared" si="1953"/>
        <v>Symbolic Poster</v>
      </c>
      <c r="AC4841" t="s">
        <v>23052</v>
      </c>
      <c r="AD4841" t="s">
        <v>23053</v>
      </c>
      <c r="AE4841">
        <v>16</v>
      </c>
      <c r="AF4841" t="str">
        <f t="shared" si="1954"/>
        <v>Very Low</v>
      </c>
      <c r="AG4841" t="s">
        <v>9</v>
      </c>
      <c r="AH4841" t="s">
        <v>10</v>
      </c>
      <c r="AI4841" t="s">
        <v>556</v>
      </c>
      <c r="AJ4841" t="str">
        <f t="shared" si="1955"/>
        <v>Adult</v>
      </c>
      <c r="AK4841">
        <v>300000</v>
      </c>
      <c r="AL4841" t="str">
        <f t="shared" si="1956"/>
        <v>Low Budget</v>
      </c>
      <c r="AM4841">
        <v>1997</v>
      </c>
      <c r="AN4841">
        <f t="shared" si="1957"/>
        <v>28</v>
      </c>
      <c r="AO4841" t="str">
        <f t="shared" si="1958"/>
        <v>Old Classic</v>
      </c>
      <c r="AP4841">
        <v>157</v>
      </c>
      <c r="AQ4841" t="str">
        <f t="shared" si="1959"/>
        <v>Very Low</v>
      </c>
      <c r="AR4841">
        <v>5.5</v>
      </c>
      <c r="AS4841" t="str">
        <f t="shared" si="1960"/>
        <v>Below Average</v>
      </c>
      <c r="AT4841">
        <f t="shared" si="1975"/>
        <v>1.85</v>
      </c>
      <c r="AU4841" t="str">
        <f t="shared" si="1961"/>
        <v>HDTV / Widescreen</v>
      </c>
      <c r="AV4841">
        <v>26</v>
      </c>
      <c r="AW4841" t="str">
        <f t="shared" si="1962"/>
        <v>Very Low</v>
      </c>
    </row>
    <row r="4842" spans="1:49" x14ac:dyDescent="0.3">
      <c r="A4842" t="s">
        <v>0</v>
      </c>
      <c r="B4842" t="s">
        <v>23054</v>
      </c>
      <c r="C4842">
        <v>13</v>
      </c>
      <c r="D4842" t="str">
        <f t="shared" si="1942"/>
        <v>Very Low</v>
      </c>
      <c r="E4842">
        <v>109</v>
      </c>
      <c r="F4842" t="str">
        <f t="shared" si="1943"/>
        <v>1h 49m</v>
      </c>
      <c r="G4842" t="str">
        <f t="shared" si="1944"/>
        <v>Standard Movie</v>
      </c>
      <c r="H4842">
        <v>3</v>
      </c>
      <c r="I4842" t="str">
        <f t="shared" si="1945"/>
        <v>Very Low</v>
      </c>
      <c r="J4842">
        <v>25</v>
      </c>
      <c r="K4842" t="str">
        <f t="shared" si="1946"/>
        <v>Very Low</v>
      </c>
      <c r="L4842" t="s">
        <v>14939</v>
      </c>
      <c r="M4842">
        <v>54</v>
      </c>
      <c r="N4842" t="str">
        <f t="shared" si="1947"/>
        <v>Low</v>
      </c>
      <c r="O4842">
        <v>5199</v>
      </c>
      <c r="P4842" t="str">
        <f t="shared" si="1948"/>
        <v>Flop</v>
      </c>
      <c r="Q4842" t="s">
        <v>3765</v>
      </c>
      <c r="R4842" t="str">
        <f t="shared" si="1949"/>
        <v>Drama</v>
      </c>
      <c r="S4842">
        <f t="shared" si="1950"/>
        <v>2</v>
      </c>
      <c r="T4842" t="s">
        <v>23055</v>
      </c>
      <c r="U4842" t="s">
        <v>23056</v>
      </c>
      <c r="V4842">
        <v>720</v>
      </c>
      <c r="W4842" t="str">
        <f t="shared" si="1951"/>
        <v>Very Low</v>
      </c>
      <c r="X4842">
        <v>185</v>
      </c>
      <c r="Y4842" t="str">
        <f t="shared" si="1952"/>
        <v>Very Low</v>
      </c>
      <c r="Z4842" t="s">
        <v>23057</v>
      </c>
      <c r="AA4842">
        <v>0</v>
      </c>
      <c r="AB4842" t="str">
        <f t="shared" si="1953"/>
        <v>Symbolic Poster</v>
      </c>
      <c r="AC4842" t="s">
        <v>23058</v>
      </c>
      <c r="AD4842" t="s">
        <v>23059</v>
      </c>
      <c r="AE4842">
        <v>23</v>
      </c>
      <c r="AF4842" t="str">
        <f t="shared" si="1954"/>
        <v>Very Low</v>
      </c>
      <c r="AG4842" t="s">
        <v>9</v>
      </c>
      <c r="AH4842" t="s">
        <v>10</v>
      </c>
      <c r="AI4842" t="s">
        <v>556</v>
      </c>
      <c r="AJ4842" t="str">
        <f t="shared" si="1955"/>
        <v>Adult</v>
      </c>
      <c r="AK4842">
        <v>200000</v>
      </c>
      <c r="AL4842" t="str">
        <f t="shared" si="1956"/>
        <v>Low Budget</v>
      </c>
      <c r="AM4842">
        <v>2004</v>
      </c>
      <c r="AN4842">
        <f t="shared" si="1957"/>
        <v>21</v>
      </c>
      <c r="AO4842" t="str">
        <f t="shared" si="1958"/>
        <v>Old Classic</v>
      </c>
      <c r="AP4842">
        <v>53</v>
      </c>
      <c r="AQ4842" t="str">
        <f t="shared" si="1959"/>
        <v>Very Low</v>
      </c>
      <c r="AR4842">
        <v>6.6</v>
      </c>
      <c r="AS4842" t="str">
        <f t="shared" si="1960"/>
        <v>Average</v>
      </c>
      <c r="AT4842">
        <v>2.35</v>
      </c>
      <c r="AU4842" t="str">
        <f t="shared" si="1961"/>
        <v>Cinematic Widescreen</v>
      </c>
      <c r="AV4842">
        <v>30</v>
      </c>
      <c r="AW4842" t="str">
        <f t="shared" si="1962"/>
        <v>Very Low</v>
      </c>
    </row>
    <row r="4843" spans="1:49" x14ac:dyDescent="0.3">
      <c r="A4843" t="s">
        <v>0</v>
      </c>
      <c r="B4843" t="s">
        <v>23060</v>
      </c>
      <c r="C4843">
        <v>8</v>
      </c>
      <c r="D4843" t="str">
        <f t="shared" si="1942"/>
        <v>Very Low</v>
      </c>
      <c r="E4843">
        <v>90</v>
      </c>
      <c r="F4843" t="str">
        <f t="shared" si="1943"/>
        <v>1h 30m</v>
      </c>
      <c r="G4843" t="str">
        <f t="shared" si="1944"/>
        <v>Standard Movie</v>
      </c>
      <c r="H4843">
        <v>0</v>
      </c>
      <c r="I4843" t="str">
        <f t="shared" si="1945"/>
        <v>Very Low</v>
      </c>
      <c r="J4843">
        <v>32</v>
      </c>
      <c r="K4843" t="str">
        <f t="shared" si="1946"/>
        <v>Very Low</v>
      </c>
      <c r="L4843" t="s">
        <v>23061</v>
      </c>
      <c r="M4843">
        <v>502</v>
      </c>
      <c r="N4843" t="str">
        <f t="shared" si="1947"/>
        <v>Low</v>
      </c>
      <c r="O4843">
        <f>O4842</f>
        <v>5199</v>
      </c>
      <c r="P4843" t="str">
        <f t="shared" si="1948"/>
        <v>Flop</v>
      </c>
      <c r="Q4843" t="s">
        <v>31</v>
      </c>
      <c r="R4843" t="str">
        <f t="shared" si="1949"/>
        <v>Action</v>
      </c>
      <c r="S4843">
        <f t="shared" si="1950"/>
        <v>2</v>
      </c>
      <c r="T4843" t="s">
        <v>23062</v>
      </c>
      <c r="U4843" t="s">
        <v>23063</v>
      </c>
      <c r="V4843">
        <v>476</v>
      </c>
      <c r="W4843" t="str">
        <f t="shared" si="1951"/>
        <v>Very Low</v>
      </c>
      <c r="X4843">
        <v>689</v>
      </c>
      <c r="Y4843" t="str">
        <f t="shared" si="1952"/>
        <v>Very Low</v>
      </c>
      <c r="Z4843" t="s">
        <v>23064</v>
      </c>
      <c r="AA4843">
        <v>0</v>
      </c>
      <c r="AB4843" t="str">
        <f t="shared" si="1953"/>
        <v>Symbolic Poster</v>
      </c>
      <c r="AC4843" t="s">
        <v>23065</v>
      </c>
      <c r="AD4843" t="s">
        <v>23066</v>
      </c>
      <c r="AE4843">
        <v>18</v>
      </c>
      <c r="AF4843" t="str">
        <f t="shared" si="1954"/>
        <v>Very Low</v>
      </c>
      <c r="AG4843" t="s">
        <v>9</v>
      </c>
      <c r="AH4843" t="s">
        <v>10</v>
      </c>
      <c r="AI4843" t="s">
        <v>11</v>
      </c>
      <c r="AJ4843" t="str">
        <f t="shared" si="1955"/>
        <v>Teen</v>
      </c>
      <c r="AK4843">
        <v>350000</v>
      </c>
      <c r="AL4843" t="str">
        <f t="shared" si="1956"/>
        <v>Low Budget</v>
      </c>
      <c r="AM4843">
        <v>2009</v>
      </c>
      <c r="AN4843">
        <f t="shared" si="1957"/>
        <v>16</v>
      </c>
      <c r="AO4843" t="str">
        <f t="shared" si="1958"/>
        <v>Old Classic</v>
      </c>
      <c r="AP4843">
        <v>119</v>
      </c>
      <c r="AQ4843" t="str">
        <f t="shared" si="1959"/>
        <v>Very Low</v>
      </c>
      <c r="AR4843">
        <v>3.2</v>
      </c>
      <c r="AS4843" t="str">
        <f t="shared" si="1960"/>
        <v>Very Poor</v>
      </c>
      <c r="AT4843">
        <f>AT4842</f>
        <v>2.35</v>
      </c>
      <c r="AU4843" t="str">
        <f t="shared" si="1961"/>
        <v>Cinematic Widescreen</v>
      </c>
      <c r="AV4843">
        <v>53</v>
      </c>
      <c r="AW4843" t="str">
        <f t="shared" si="1962"/>
        <v>Very Low</v>
      </c>
    </row>
    <row r="4844" spans="1:49" x14ac:dyDescent="0.3">
      <c r="A4844" t="s">
        <v>0</v>
      </c>
      <c r="B4844" t="s">
        <v>5853</v>
      </c>
      <c r="C4844">
        <v>156</v>
      </c>
      <c r="D4844" t="str">
        <f t="shared" si="1942"/>
        <v>Low</v>
      </c>
      <c r="E4844">
        <v>133</v>
      </c>
      <c r="F4844" t="str">
        <f t="shared" si="1943"/>
        <v>2h 13m</v>
      </c>
      <c r="G4844" t="str">
        <f t="shared" si="1944"/>
        <v>Long Movie</v>
      </c>
      <c r="H4844">
        <v>278</v>
      </c>
      <c r="I4844" t="str">
        <f t="shared" si="1945"/>
        <v>Very Low</v>
      </c>
      <c r="J4844">
        <v>107</v>
      </c>
      <c r="K4844" t="str">
        <f t="shared" si="1946"/>
        <v>Very Low</v>
      </c>
      <c r="L4844" t="s">
        <v>5854</v>
      </c>
      <c r="M4844">
        <v>5000</v>
      </c>
      <c r="N4844" t="str">
        <f t="shared" si="1947"/>
        <v>Low</v>
      </c>
      <c r="O4844">
        <v>24343673</v>
      </c>
      <c r="P4844" t="str">
        <f t="shared" si="1948"/>
        <v>Average</v>
      </c>
      <c r="Q4844" t="s">
        <v>5855</v>
      </c>
      <c r="R4844" t="str">
        <f t="shared" si="1949"/>
        <v>Drama</v>
      </c>
      <c r="S4844">
        <f t="shared" si="1950"/>
        <v>4</v>
      </c>
      <c r="T4844" t="s">
        <v>1819</v>
      </c>
      <c r="U4844" t="s">
        <v>5856</v>
      </c>
      <c r="V4844">
        <v>91863</v>
      </c>
      <c r="W4844" t="str">
        <f t="shared" si="1951"/>
        <v>Medium</v>
      </c>
      <c r="X4844">
        <v>5405</v>
      </c>
      <c r="Y4844" t="str">
        <f t="shared" si="1952"/>
        <v>Low</v>
      </c>
      <c r="Z4844" t="s">
        <v>5857</v>
      </c>
      <c r="AA4844">
        <v>0</v>
      </c>
      <c r="AB4844" t="str">
        <f t="shared" si="1953"/>
        <v>Symbolic Poster</v>
      </c>
      <c r="AC4844" t="s">
        <v>5858</v>
      </c>
      <c r="AD4844" t="s">
        <v>5859</v>
      </c>
      <c r="AE4844">
        <v>524</v>
      </c>
      <c r="AF4844" t="str">
        <f t="shared" si="1954"/>
        <v>Low</v>
      </c>
      <c r="AG4844" t="s">
        <v>9</v>
      </c>
      <c r="AH4844" t="s">
        <v>10</v>
      </c>
      <c r="AI4844" t="s">
        <v>11</v>
      </c>
      <c r="AJ4844" t="str">
        <f t="shared" si="1955"/>
        <v>Teen</v>
      </c>
      <c r="AK4844">
        <v>45000000</v>
      </c>
      <c r="AL4844" t="str">
        <f t="shared" si="1956"/>
        <v>Medium Budget</v>
      </c>
      <c r="AM4844">
        <v>2007</v>
      </c>
      <c r="AN4844">
        <f t="shared" si="1957"/>
        <v>18</v>
      </c>
      <c r="AO4844" t="str">
        <f t="shared" si="1958"/>
        <v>Old Classic</v>
      </c>
      <c r="AP4844">
        <v>117</v>
      </c>
      <c r="AQ4844" t="str">
        <f t="shared" si="1959"/>
        <v>Very Low</v>
      </c>
      <c r="AR4844">
        <v>7.4</v>
      </c>
      <c r="AS4844" t="str">
        <f t="shared" si="1960"/>
        <v>Good</v>
      </c>
      <c r="AT4844">
        <v>2.35</v>
      </c>
      <c r="AU4844" t="str">
        <f t="shared" si="1961"/>
        <v>Cinematic Widescreen</v>
      </c>
      <c r="AV4844">
        <v>14000</v>
      </c>
      <c r="AW4844" t="str">
        <f t="shared" si="1962"/>
        <v>Medium</v>
      </c>
    </row>
    <row r="4845" spans="1:49" x14ac:dyDescent="0.3">
      <c r="A4845" t="s">
        <v>0</v>
      </c>
      <c r="B4845" t="s">
        <v>23067</v>
      </c>
      <c r="C4845">
        <v>4</v>
      </c>
      <c r="D4845" t="str">
        <f t="shared" si="1942"/>
        <v>Very Low</v>
      </c>
      <c r="E4845">
        <v>110</v>
      </c>
      <c r="F4845" t="str">
        <f t="shared" si="1943"/>
        <v>1h 50m</v>
      </c>
      <c r="G4845" t="str">
        <f t="shared" si="1944"/>
        <v>Standard Movie</v>
      </c>
      <c r="H4845">
        <v>44</v>
      </c>
      <c r="I4845" t="str">
        <f t="shared" si="1945"/>
        <v>Very Low</v>
      </c>
      <c r="J4845">
        <v>221</v>
      </c>
      <c r="K4845" t="str">
        <f t="shared" si="1946"/>
        <v>Very Low</v>
      </c>
      <c r="L4845" t="s">
        <v>23068</v>
      </c>
      <c r="M4845">
        <v>644</v>
      </c>
      <c r="N4845" t="str">
        <f t="shared" si="1947"/>
        <v>Low</v>
      </c>
      <c r="O4845">
        <v>1711</v>
      </c>
      <c r="P4845" t="str">
        <f t="shared" si="1948"/>
        <v>Flop</v>
      </c>
      <c r="Q4845" t="s">
        <v>6170</v>
      </c>
      <c r="R4845" t="str">
        <f t="shared" si="1949"/>
        <v>Drama</v>
      </c>
      <c r="S4845">
        <f t="shared" si="1950"/>
        <v>2</v>
      </c>
      <c r="T4845" t="s">
        <v>23069</v>
      </c>
      <c r="U4845" t="s">
        <v>23070</v>
      </c>
      <c r="V4845">
        <v>82</v>
      </c>
      <c r="W4845" t="str">
        <f t="shared" si="1951"/>
        <v>Very Low</v>
      </c>
      <c r="X4845">
        <v>1440</v>
      </c>
      <c r="Y4845" t="str">
        <f t="shared" si="1952"/>
        <v>Low</v>
      </c>
      <c r="Z4845" t="s">
        <v>23071</v>
      </c>
      <c r="AA4845">
        <v>0</v>
      </c>
      <c r="AB4845" t="str">
        <f t="shared" si="1953"/>
        <v>Symbolic Poster</v>
      </c>
      <c r="AC4845" t="str">
        <f>AC4844</f>
        <v>anti war|liverpool|love|protest|song</v>
      </c>
      <c r="AD4845" t="s">
        <v>23072</v>
      </c>
      <c r="AE4845">
        <v>1</v>
      </c>
      <c r="AF4845" t="str">
        <f t="shared" si="1954"/>
        <v>Very Low</v>
      </c>
      <c r="AG4845" t="s">
        <v>9</v>
      </c>
      <c r="AH4845" t="s">
        <v>10</v>
      </c>
      <c r="AI4845" t="str">
        <f t="shared" ref="AI4845:AK4845" si="1976">AI4844</f>
        <v>PG-13</v>
      </c>
      <c r="AJ4845" t="str">
        <f t="shared" si="1955"/>
        <v>Teen</v>
      </c>
      <c r="AK4845">
        <f t="shared" si="1976"/>
        <v>45000000</v>
      </c>
      <c r="AL4845" t="str">
        <f t="shared" si="1956"/>
        <v>Medium Budget</v>
      </c>
      <c r="AM4845">
        <v>2015</v>
      </c>
      <c r="AN4845">
        <f t="shared" si="1957"/>
        <v>10</v>
      </c>
      <c r="AO4845" t="str">
        <f t="shared" si="1958"/>
        <v>Modern Classic</v>
      </c>
      <c r="AP4845">
        <v>503</v>
      </c>
      <c r="AQ4845" t="str">
        <f t="shared" si="1959"/>
        <v>Very Low</v>
      </c>
      <c r="AR4845">
        <v>6.6</v>
      </c>
      <c r="AS4845" t="str">
        <f t="shared" si="1960"/>
        <v>Average</v>
      </c>
      <c r="AT4845">
        <f>AT4844</f>
        <v>2.35</v>
      </c>
      <c r="AU4845" t="str">
        <f t="shared" si="1961"/>
        <v>Cinematic Widescreen</v>
      </c>
      <c r="AV4845">
        <v>175</v>
      </c>
      <c r="AW4845" t="str">
        <f t="shared" si="1962"/>
        <v>Very Low</v>
      </c>
    </row>
    <row r="4846" spans="1:49" x14ac:dyDescent="0.3">
      <c r="A4846" t="s">
        <v>0</v>
      </c>
      <c r="B4846" t="s">
        <v>23073</v>
      </c>
      <c r="C4846">
        <v>164</v>
      </c>
      <c r="D4846" t="str">
        <f t="shared" si="1942"/>
        <v>Low</v>
      </c>
      <c r="E4846">
        <v>80</v>
      </c>
      <c r="F4846" t="str">
        <f t="shared" si="1943"/>
        <v>1h 20m</v>
      </c>
      <c r="G4846" t="str">
        <f t="shared" si="1944"/>
        <v>Featurette</v>
      </c>
      <c r="H4846">
        <v>43</v>
      </c>
      <c r="I4846" t="str">
        <f t="shared" si="1945"/>
        <v>Very Low</v>
      </c>
      <c r="J4846">
        <v>668</v>
      </c>
      <c r="K4846" t="str">
        <f t="shared" si="1946"/>
        <v>Very Low</v>
      </c>
      <c r="L4846" t="s">
        <v>4617</v>
      </c>
      <c r="M4846">
        <v>13000</v>
      </c>
      <c r="N4846" t="str">
        <f t="shared" si="1947"/>
        <v>Medium</v>
      </c>
      <c r="O4846">
        <f>O4845</f>
        <v>1711</v>
      </c>
      <c r="P4846" t="str">
        <f t="shared" si="1948"/>
        <v>Flop</v>
      </c>
      <c r="Q4846" t="s">
        <v>23074</v>
      </c>
      <c r="R4846" t="str">
        <f t="shared" si="1949"/>
        <v>Action</v>
      </c>
      <c r="S4846">
        <f t="shared" si="1950"/>
        <v>4</v>
      </c>
      <c r="T4846" t="s">
        <v>1755</v>
      </c>
      <c r="U4846" t="s">
        <v>23075</v>
      </c>
      <c r="V4846">
        <v>19875</v>
      </c>
      <c r="W4846" t="str">
        <f t="shared" si="1951"/>
        <v>Low</v>
      </c>
      <c r="X4846">
        <v>14950</v>
      </c>
      <c r="Y4846" t="str">
        <f t="shared" si="1952"/>
        <v>Medium</v>
      </c>
      <c r="Z4846" t="s">
        <v>5992</v>
      </c>
      <c r="AA4846">
        <v>0</v>
      </c>
      <c r="AB4846" t="str">
        <f t="shared" si="1953"/>
        <v>Symbolic Poster</v>
      </c>
      <c r="AC4846" t="s">
        <v>23076</v>
      </c>
      <c r="AD4846" t="s">
        <v>23077</v>
      </c>
      <c r="AE4846">
        <v>147</v>
      </c>
      <c r="AF4846" t="str">
        <f t="shared" si="1954"/>
        <v>Very Low</v>
      </c>
      <c r="AG4846" t="s">
        <v>9</v>
      </c>
      <c r="AH4846" t="s">
        <v>10</v>
      </c>
      <c r="AI4846" t="s">
        <v>556</v>
      </c>
      <c r="AJ4846" t="str">
        <f t="shared" si="1955"/>
        <v>Adult</v>
      </c>
      <c r="AK4846">
        <v>300000</v>
      </c>
      <c r="AL4846" t="str">
        <f t="shared" si="1956"/>
        <v>Low Budget</v>
      </c>
      <c r="AM4846">
        <v>1975</v>
      </c>
      <c r="AN4846">
        <f t="shared" si="1957"/>
        <v>50</v>
      </c>
      <c r="AO4846" t="str">
        <f t="shared" si="1958"/>
        <v>Old Classic</v>
      </c>
      <c r="AP4846">
        <v>926</v>
      </c>
      <c r="AQ4846" t="str">
        <f t="shared" si="1959"/>
        <v>Very Low</v>
      </c>
      <c r="AR4846">
        <v>6.2</v>
      </c>
      <c r="AS4846" t="str">
        <f t="shared" si="1960"/>
        <v>Average</v>
      </c>
      <c r="AT4846">
        <v>1.85</v>
      </c>
      <c r="AU4846" t="str">
        <f t="shared" si="1961"/>
        <v>HDTV / Widescreen</v>
      </c>
      <c r="AV4846">
        <v>0</v>
      </c>
      <c r="AW4846" t="str">
        <f t="shared" si="1962"/>
        <v>Very Low</v>
      </c>
    </row>
    <row r="4847" spans="1:49" x14ac:dyDescent="0.3">
      <c r="A4847" t="s">
        <v>0</v>
      </c>
      <c r="B4847" t="s">
        <v>23078</v>
      </c>
      <c r="C4847">
        <v>10</v>
      </c>
      <c r="D4847" t="str">
        <f t="shared" si="1942"/>
        <v>Very Low</v>
      </c>
      <c r="E4847">
        <v>95</v>
      </c>
      <c r="F4847" t="str">
        <f t="shared" si="1943"/>
        <v>1h 35m</v>
      </c>
      <c r="G4847" t="str">
        <f t="shared" si="1944"/>
        <v>Standard Movie</v>
      </c>
      <c r="H4847">
        <v>0</v>
      </c>
      <c r="I4847" t="str">
        <f t="shared" si="1945"/>
        <v>Very Low</v>
      </c>
      <c r="J4847">
        <v>309</v>
      </c>
      <c r="K4847" t="str">
        <f t="shared" si="1946"/>
        <v>Very Low</v>
      </c>
      <c r="L4847" t="s">
        <v>4596</v>
      </c>
      <c r="M4847">
        <v>685</v>
      </c>
      <c r="N4847" t="str">
        <f t="shared" si="1947"/>
        <v>Low</v>
      </c>
      <c r="O4847">
        <v>2468</v>
      </c>
      <c r="P4847" t="str">
        <f t="shared" si="1948"/>
        <v>Flop</v>
      </c>
      <c r="Q4847" t="s">
        <v>10384</v>
      </c>
      <c r="R4847" t="str">
        <f t="shared" si="1949"/>
        <v>Thriller</v>
      </c>
      <c r="S4847">
        <f t="shared" si="1950"/>
        <v>1</v>
      </c>
      <c r="T4847" t="s">
        <v>9066</v>
      </c>
      <c r="U4847" t="s">
        <v>23079</v>
      </c>
      <c r="V4847">
        <v>241</v>
      </c>
      <c r="W4847" t="str">
        <f t="shared" si="1951"/>
        <v>Very Low</v>
      </c>
      <c r="X4847">
        <v>2048</v>
      </c>
      <c r="Y4847" t="str">
        <f t="shared" si="1952"/>
        <v>Low</v>
      </c>
      <c r="Z4847" t="s">
        <v>12513</v>
      </c>
      <c r="AA4847">
        <v>3</v>
      </c>
      <c r="AB4847" t="str">
        <f t="shared" si="1953"/>
        <v>Duo/Trio Poster</v>
      </c>
      <c r="AC4847" t="s">
        <v>23080</v>
      </c>
      <c r="AD4847" t="s">
        <v>23081</v>
      </c>
      <c r="AE4847">
        <v>5</v>
      </c>
      <c r="AF4847" t="str">
        <f t="shared" si="1954"/>
        <v>Very Low</v>
      </c>
      <c r="AG4847" t="s">
        <v>9</v>
      </c>
      <c r="AH4847" t="s">
        <v>10</v>
      </c>
      <c r="AI4847" t="s">
        <v>556</v>
      </c>
      <c r="AJ4847" t="str">
        <f t="shared" si="1955"/>
        <v>Adult</v>
      </c>
      <c r="AK4847">
        <v>300000</v>
      </c>
      <c r="AL4847" t="str">
        <f t="shared" si="1956"/>
        <v>Low Budget</v>
      </c>
      <c r="AM4847">
        <v>2014</v>
      </c>
      <c r="AN4847">
        <f t="shared" si="1957"/>
        <v>11</v>
      </c>
      <c r="AO4847" t="str">
        <f t="shared" si="1958"/>
        <v>Modern Classic</v>
      </c>
      <c r="AP4847">
        <v>665</v>
      </c>
      <c r="AQ4847" t="str">
        <f t="shared" si="1959"/>
        <v>Very Low</v>
      </c>
      <c r="AR4847">
        <v>4.8</v>
      </c>
      <c r="AS4847" t="str">
        <f t="shared" si="1960"/>
        <v>Poor</v>
      </c>
      <c r="AT4847">
        <v>1.85</v>
      </c>
      <c r="AU4847" t="str">
        <f t="shared" si="1961"/>
        <v>HDTV / Widescreen</v>
      </c>
      <c r="AV4847">
        <v>261</v>
      </c>
      <c r="AW4847" t="str">
        <f t="shared" si="1962"/>
        <v>Very Low</v>
      </c>
    </row>
    <row r="4848" spans="1:49" x14ac:dyDescent="0.3">
      <c r="A4848" t="str">
        <f>A4847</f>
        <v>Color</v>
      </c>
      <c r="B4848" t="s">
        <v>23082</v>
      </c>
      <c r="C4848">
        <v>1</v>
      </c>
      <c r="D4848" t="str">
        <f t="shared" si="1942"/>
        <v>Very Low</v>
      </c>
      <c r="E4848">
        <v>94</v>
      </c>
      <c r="F4848" t="str">
        <f t="shared" si="1943"/>
        <v>1h 34m</v>
      </c>
      <c r="G4848" t="str">
        <f t="shared" si="1944"/>
        <v>Standard Movie</v>
      </c>
      <c r="H4848">
        <v>0</v>
      </c>
      <c r="I4848" t="str">
        <f t="shared" si="1945"/>
        <v>Very Low</v>
      </c>
      <c r="J4848">
        <v>87</v>
      </c>
      <c r="K4848" t="str">
        <f t="shared" si="1946"/>
        <v>Very Low</v>
      </c>
      <c r="L4848" t="s">
        <v>23083</v>
      </c>
      <c r="M4848">
        <v>156</v>
      </c>
      <c r="N4848" t="str">
        <f t="shared" si="1947"/>
        <v>Low</v>
      </c>
      <c r="O4848">
        <f t="shared" ref="O4848:O4852" si="1977">O4847</f>
        <v>2468</v>
      </c>
      <c r="P4848" t="str">
        <f t="shared" si="1948"/>
        <v>Flop</v>
      </c>
      <c r="Q4848" t="s">
        <v>6374</v>
      </c>
      <c r="R4848" t="str">
        <f t="shared" si="1949"/>
        <v>Horror</v>
      </c>
      <c r="S4848">
        <f t="shared" si="1950"/>
        <v>1</v>
      </c>
      <c r="T4848" t="s">
        <v>23084</v>
      </c>
      <c r="U4848" t="s">
        <v>23085</v>
      </c>
      <c r="V4848">
        <v>47</v>
      </c>
      <c r="W4848" t="str">
        <f t="shared" si="1951"/>
        <v>Very Low</v>
      </c>
      <c r="X4848">
        <v>544</v>
      </c>
      <c r="Y4848" t="str">
        <f t="shared" si="1952"/>
        <v>Very Low</v>
      </c>
      <c r="Z4848" t="s">
        <v>23086</v>
      </c>
      <c r="AA4848">
        <v>0</v>
      </c>
      <c r="AB4848" t="str">
        <f t="shared" si="1953"/>
        <v>Symbolic Poster</v>
      </c>
      <c r="AC4848" t="s">
        <v>23087</v>
      </c>
      <c r="AD4848" t="s">
        <v>23088</v>
      </c>
      <c r="AE4848">
        <v>4</v>
      </c>
      <c r="AF4848" t="str">
        <f t="shared" si="1954"/>
        <v>Very Low</v>
      </c>
      <c r="AG4848" t="s">
        <v>9</v>
      </c>
      <c r="AH4848" t="s">
        <v>10</v>
      </c>
      <c r="AI4848" t="s">
        <v>556</v>
      </c>
      <c r="AJ4848" t="str">
        <f t="shared" si="1955"/>
        <v>Adult</v>
      </c>
      <c r="AK4848">
        <f>AK4847</f>
        <v>300000</v>
      </c>
      <c r="AL4848" t="str">
        <f t="shared" si="1956"/>
        <v>Low Budget</v>
      </c>
      <c r="AM4848">
        <v>1990</v>
      </c>
      <c r="AN4848">
        <f t="shared" si="1957"/>
        <v>35</v>
      </c>
      <c r="AO4848" t="str">
        <f t="shared" si="1958"/>
        <v>Old Classic</v>
      </c>
      <c r="AP4848">
        <v>102</v>
      </c>
      <c r="AQ4848" t="str">
        <f t="shared" si="1959"/>
        <v>Very Low</v>
      </c>
      <c r="AR4848">
        <v>4.5</v>
      </c>
      <c r="AS4848" t="str">
        <f t="shared" si="1960"/>
        <v>Poor</v>
      </c>
      <c r="AT4848">
        <f t="shared" ref="AT4848:AT4849" si="1978">AT4847</f>
        <v>1.85</v>
      </c>
      <c r="AU4848" t="str">
        <f t="shared" si="1961"/>
        <v>HDTV / Widescreen</v>
      </c>
      <c r="AV4848">
        <v>4</v>
      </c>
      <c r="AW4848" t="str">
        <f t="shared" si="1962"/>
        <v>Very Low</v>
      </c>
    </row>
    <row r="4849" spans="1:49" x14ac:dyDescent="0.3">
      <c r="A4849" t="s">
        <v>0</v>
      </c>
      <c r="B4849" t="s">
        <v>23089</v>
      </c>
      <c r="C4849">
        <v>8</v>
      </c>
      <c r="D4849" t="str">
        <f t="shared" si="1942"/>
        <v>Very Low</v>
      </c>
      <c r="E4849">
        <v>98</v>
      </c>
      <c r="F4849" t="str">
        <f t="shared" si="1943"/>
        <v>1h 38m</v>
      </c>
      <c r="G4849" t="str">
        <f t="shared" si="1944"/>
        <v>Standard Movie</v>
      </c>
      <c r="H4849">
        <v>3</v>
      </c>
      <c r="I4849" t="str">
        <f t="shared" si="1945"/>
        <v>Very Low</v>
      </c>
      <c r="J4849">
        <v>248</v>
      </c>
      <c r="K4849" t="str">
        <f t="shared" si="1946"/>
        <v>Very Low</v>
      </c>
      <c r="L4849" t="s">
        <v>23090</v>
      </c>
      <c r="M4849">
        <v>500</v>
      </c>
      <c r="N4849" t="str">
        <f t="shared" si="1947"/>
        <v>Low</v>
      </c>
      <c r="O4849">
        <f t="shared" si="1977"/>
        <v>2468</v>
      </c>
      <c r="P4849" t="str">
        <f t="shared" si="1948"/>
        <v>Flop</v>
      </c>
      <c r="Q4849" t="s">
        <v>1386</v>
      </c>
      <c r="R4849" t="str">
        <f t="shared" si="1949"/>
        <v>Comedy</v>
      </c>
      <c r="S4849">
        <f t="shared" si="1950"/>
        <v>3</v>
      </c>
      <c r="T4849" t="s">
        <v>10695</v>
      </c>
      <c r="U4849" t="s">
        <v>23091</v>
      </c>
      <c r="V4849">
        <v>95</v>
      </c>
      <c r="W4849" t="str">
        <f t="shared" si="1951"/>
        <v>Very Low</v>
      </c>
      <c r="X4849">
        <v>1545</v>
      </c>
      <c r="Y4849" t="str">
        <f t="shared" si="1952"/>
        <v>Low</v>
      </c>
      <c r="Z4849" t="s">
        <v>23092</v>
      </c>
      <c r="AA4849">
        <v>7</v>
      </c>
      <c r="AB4849" t="str">
        <f t="shared" si="1953"/>
        <v>Ensemble Poster</v>
      </c>
      <c r="AC4849" t="s">
        <v>23093</v>
      </c>
      <c r="AD4849" t="s">
        <v>23094</v>
      </c>
      <c r="AE4849">
        <v>7</v>
      </c>
      <c r="AF4849" t="str">
        <f t="shared" si="1954"/>
        <v>Very Low</v>
      </c>
      <c r="AG4849" t="s">
        <v>9</v>
      </c>
      <c r="AH4849" t="s">
        <v>10</v>
      </c>
      <c r="AI4849" t="s">
        <v>556</v>
      </c>
      <c r="AJ4849" t="str">
        <f t="shared" si="1955"/>
        <v>Adult</v>
      </c>
      <c r="AK4849">
        <v>300000</v>
      </c>
      <c r="AL4849" t="str">
        <f t="shared" si="1956"/>
        <v>Low Budget</v>
      </c>
      <c r="AM4849">
        <v>2010</v>
      </c>
      <c r="AN4849">
        <f t="shared" si="1957"/>
        <v>15</v>
      </c>
      <c r="AO4849" t="str">
        <f t="shared" si="1958"/>
        <v>Modern Classic</v>
      </c>
      <c r="AP4849">
        <v>317</v>
      </c>
      <c r="AQ4849" t="str">
        <f t="shared" si="1959"/>
        <v>Very Low</v>
      </c>
      <c r="AR4849">
        <v>7.2</v>
      </c>
      <c r="AS4849" t="str">
        <f t="shared" si="1960"/>
        <v>Good</v>
      </c>
      <c r="AT4849">
        <f t="shared" si="1978"/>
        <v>1.85</v>
      </c>
      <c r="AU4849" t="str">
        <f t="shared" si="1961"/>
        <v>HDTV / Widescreen</v>
      </c>
      <c r="AV4849">
        <v>7</v>
      </c>
      <c r="AW4849" t="str">
        <f t="shared" si="1962"/>
        <v>Very Low</v>
      </c>
    </row>
    <row r="4850" spans="1:49" x14ac:dyDescent="0.3">
      <c r="A4850" t="s">
        <v>0</v>
      </c>
      <c r="B4850" t="s">
        <v>23095</v>
      </c>
      <c r="C4850">
        <v>9</v>
      </c>
      <c r="D4850" t="str">
        <f t="shared" si="1942"/>
        <v>Very Low</v>
      </c>
      <c r="E4850">
        <v>98</v>
      </c>
      <c r="F4850" t="str">
        <f t="shared" si="1943"/>
        <v>1h 38m</v>
      </c>
      <c r="G4850" t="str">
        <f t="shared" si="1944"/>
        <v>Standard Movie</v>
      </c>
      <c r="H4850">
        <v>77</v>
      </c>
      <c r="I4850" t="str">
        <f t="shared" si="1945"/>
        <v>Very Low</v>
      </c>
      <c r="J4850">
        <v>0</v>
      </c>
      <c r="K4850" t="str">
        <f t="shared" si="1946"/>
        <v>Very Low</v>
      </c>
      <c r="L4850" t="s">
        <v>23096</v>
      </c>
      <c r="M4850">
        <v>19</v>
      </c>
      <c r="N4850" t="str">
        <f t="shared" si="1947"/>
        <v>Low</v>
      </c>
      <c r="O4850">
        <f t="shared" si="1977"/>
        <v>2468</v>
      </c>
      <c r="P4850" t="str">
        <f t="shared" si="1948"/>
        <v>Flop</v>
      </c>
      <c r="Q4850" t="s">
        <v>2821</v>
      </c>
      <c r="R4850" t="str">
        <f t="shared" si="1949"/>
        <v>Drama</v>
      </c>
      <c r="S4850">
        <f t="shared" si="1950"/>
        <v>3</v>
      </c>
      <c r="T4850" t="s">
        <v>23097</v>
      </c>
      <c r="U4850" t="s">
        <v>23098</v>
      </c>
      <c r="V4850">
        <v>569</v>
      </c>
      <c r="W4850" t="str">
        <f t="shared" si="1951"/>
        <v>Very Low</v>
      </c>
      <c r="X4850">
        <v>19</v>
      </c>
      <c r="Y4850" t="str">
        <f t="shared" si="1952"/>
        <v>Very Low</v>
      </c>
      <c r="Z4850" t="s">
        <v>23099</v>
      </c>
      <c r="AA4850">
        <v>0</v>
      </c>
      <c r="AB4850" t="str">
        <f t="shared" si="1953"/>
        <v>Symbolic Poster</v>
      </c>
      <c r="AC4850" t="s">
        <v>23100</v>
      </c>
      <c r="AD4850" t="s">
        <v>23101</v>
      </c>
      <c r="AE4850">
        <v>1</v>
      </c>
      <c r="AF4850" t="str">
        <f t="shared" si="1954"/>
        <v>Very Low</v>
      </c>
      <c r="AG4850" t="s">
        <v>9</v>
      </c>
      <c r="AH4850" t="s">
        <v>1436</v>
      </c>
      <c r="AI4850" t="s">
        <v>5584</v>
      </c>
      <c r="AJ4850" t="str">
        <f t="shared" si="1955"/>
        <v>Other/Unknown</v>
      </c>
      <c r="AK4850">
        <v>500000</v>
      </c>
      <c r="AL4850" t="str">
        <f t="shared" si="1956"/>
        <v>Low Budget</v>
      </c>
      <c r="AM4850">
        <v>2015</v>
      </c>
      <c r="AN4850">
        <f t="shared" si="1957"/>
        <v>10</v>
      </c>
      <c r="AO4850" t="str">
        <f t="shared" si="1958"/>
        <v>Modern Classic</v>
      </c>
      <c r="AP4850">
        <v>0</v>
      </c>
      <c r="AQ4850" t="str">
        <f t="shared" si="1959"/>
        <v>Very Low</v>
      </c>
      <c r="AR4850">
        <v>4.3</v>
      </c>
      <c r="AS4850" t="str">
        <f t="shared" si="1960"/>
        <v>Poor</v>
      </c>
      <c r="AT4850">
        <v>1.78</v>
      </c>
      <c r="AU4850" t="str">
        <f t="shared" si="1961"/>
        <v>HDTV / Widescreen</v>
      </c>
      <c r="AV4850">
        <v>114</v>
      </c>
      <c r="AW4850" t="str">
        <f t="shared" si="1962"/>
        <v>Very Low</v>
      </c>
    </row>
    <row r="4851" spans="1:49" x14ac:dyDescent="0.3">
      <c r="A4851" t="s">
        <v>0</v>
      </c>
      <c r="B4851" t="s">
        <v>23102</v>
      </c>
      <c r="C4851">
        <v>78</v>
      </c>
      <c r="D4851" t="str">
        <f t="shared" si="1942"/>
        <v>Low</v>
      </c>
      <c r="E4851">
        <v>96</v>
      </c>
      <c r="F4851" t="str">
        <f t="shared" si="1943"/>
        <v>1h 36m</v>
      </c>
      <c r="G4851" t="str">
        <f t="shared" si="1944"/>
        <v>Standard Movie</v>
      </c>
      <c r="H4851">
        <v>5</v>
      </c>
      <c r="I4851" t="str">
        <f t="shared" si="1945"/>
        <v>Very Low</v>
      </c>
      <c r="J4851">
        <v>180</v>
      </c>
      <c r="K4851" t="str">
        <f t="shared" si="1946"/>
        <v>Very Low</v>
      </c>
      <c r="L4851" t="s">
        <v>20075</v>
      </c>
      <c r="M4851">
        <v>431</v>
      </c>
      <c r="N4851" t="str">
        <f t="shared" si="1947"/>
        <v>Low</v>
      </c>
      <c r="O4851">
        <f t="shared" si="1977"/>
        <v>2468</v>
      </c>
      <c r="P4851" t="str">
        <f t="shared" si="1948"/>
        <v>Flop</v>
      </c>
      <c r="Q4851" t="s">
        <v>5074</v>
      </c>
      <c r="R4851" t="str">
        <f t="shared" si="1949"/>
        <v>Horror</v>
      </c>
      <c r="S4851">
        <f t="shared" si="1950"/>
        <v>2</v>
      </c>
      <c r="T4851" t="s">
        <v>16929</v>
      </c>
      <c r="U4851" t="s">
        <v>23103</v>
      </c>
      <c r="V4851">
        <v>1905</v>
      </c>
      <c r="W4851" t="str">
        <f t="shared" si="1951"/>
        <v>Very Low</v>
      </c>
      <c r="X4851">
        <v>1228</v>
      </c>
      <c r="Y4851" t="str">
        <f t="shared" si="1952"/>
        <v>Low</v>
      </c>
      <c r="Z4851" t="s">
        <v>23104</v>
      </c>
      <c r="AA4851">
        <v>0</v>
      </c>
      <c r="AB4851" t="str">
        <f t="shared" si="1953"/>
        <v>Symbolic Poster</v>
      </c>
      <c r="AC4851" t="s">
        <v>23105</v>
      </c>
      <c r="AD4851" t="s">
        <v>23106</v>
      </c>
      <c r="AE4851">
        <v>58</v>
      </c>
      <c r="AF4851" t="str">
        <f t="shared" si="1954"/>
        <v>Very Low</v>
      </c>
      <c r="AG4851" t="s">
        <v>9</v>
      </c>
      <c r="AH4851" t="s">
        <v>10</v>
      </c>
      <c r="AI4851" t="s">
        <v>556</v>
      </c>
      <c r="AJ4851" t="str">
        <f t="shared" si="1955"/>
        <v>Adult</v>
      </c>
      <c r="AK4851">
        <v>250000</v>
      </c>
      <c r="AL4851" t="str">
        <f t="shared" si="1956"/>
        <v>Low Budget</v>
      </c>
      <c r="AM4851">
        <v>1981</v>
      </c>
      <c r="AN4851">
        <f t="shared" si="1957"/>
        <v>44</v>
      </c>
      <c r="AO4851" t="str">
        <f t="shared" si="1958"/>
        <v>Old Classic</v>
      </c>
      <c r="AP4851">
        <v>338</v>
      </c>
      <c r="AQ4851" t="str">
        <f t="shared" si="1959"/>
        <v>Very Low</v>
      </c>
      <c r="AR4851">
        <v>4.5</v>
      </c>
      <c r="AS4851" t="str">
        <f t="shared" si="1960"/>
        <v>Poor</v>
      </c>
      <c r="AT4851">
        <v>1.85</v>
      </c>
      <c r="AU4851" t="str">
        <f t="shared" si="1961"/>
        <v>HDTV / Widescreen</v>
      </c>
      <c r="AV4851">
        <v>249</v>
      </c>
      <c r="AW4851" t="str">
        <f t="shared" si="1962"/>
        <v>Very Low</v>
      </c>
    </row>
    <row r="4852" spans="1:49" x14ac:dyDescent="0.3">
      <c r="A4852" t="s">
        <v>0</v>
      </c>
      <c r="B4852" t="s">
        <v>23107</v>
      </c>
      <c r="C4852">
        <v>131</v>
      </c>
      <c r="D4852" t="str">
        <f t="shared" si="1942"/>
        <v>Low</v>
      </c>
      <c r="E4852">
        <v>97</v>
      </c>
      <c r="F4852" t="str">
        <f t="shared" si="1943"/>
        <v>1h 37m</v>
      </c>
      <c r="G4852" t="str">
        <f t="shared" si="1944"/>
        <v>Standard Movie</v>
      </c>
      <c r="H4852">
        <v>19</v>
      </c>
      <c r="I4852" t="str">
        <f t="shared" si="1945"/>
        <v>Very Low</v>
      </c>
      <c r="J4852">
        <v>313</v>
      </c>
      <c r="K4852" t="str">
        <f t="shared" si="1946"/>
        <v>Very Low</v>
      </c>
      <c r="L4852" t="s">
        <v>11797</v>
      </c>
      <c r="M4852">
        <v>778</v>
      </c>
      <c r="N4852" t="str">
        <f t="shared" si="1947"/>
        <v>Low</v>
      </c>
      <c r="O4852">
        <f t="shared" si="1977"/>
        <v>2468</v>
      </c>
      <c r="P4852" t="str">
        <f t="shared" si="1948"/>
        <v>Flop</v>
      </c>
      <c r="Q4852" t="s">
        <v>23108</v>
      </c>
      <c r="R4852" t="str">
        <f t="shared" si="1949"/>
        <v>Comedy</v>
      </c>
      <c r="S4852">
        <f t="shared" si="1950"/>
        <v>6</v>
      </c>
      <c r="T4852" t="s">
        <v>4338</v>
      </c>
      <c r="U4852" t="s">
        <v>23109</v>
      </c>
      <c r="V4852">
        <v>4550</v>
      </c>
      <c r="W4852" t="str">
        <f t="shared" si="1951"/>
        <v>Very Low</v>
      </c>
      <c r="X4852">
        <v>2515</v>
      </c>
      <c r="Y4852" t="str">
        <f t="shared" si="1952"/>
        <v>Low</v>
      </c>
      <c r="Z4852" t="s">
        <v>23110</v>
      </c>
      <c r="AA4852">
        <v>2</v>
      </c>
      <c r="AB4852" t="str">
        <f t="shared" si="1953"/>
        <v>Duo/Trio Poster</v>
      </c>
      <c r="AC4852" t="str">
        <f>AC4851</f>
        <v>coach|mask|school principal|team|track</v>
      </c>
      <c r="AD4852" t="s">
        <v>23111</v>
      </c>
      <c r="AE4852">
        <v>58</v>
      </c>
      <c r="AF4852" t="str">
        <f t="shared" si="1954"/>
        <v>Very Low</v>
      </c>
      <c r="AG4852" t="s">
        <v>9</v>
      </c>
      <c r="AH4852" t="s">
        <v>10</v>
      </c>
      <c r="AI4852" t="s">
        <v>556</v>
      </c>
      <c r="AJ4852" t="str">
        <f t="shared" si="1955"/>
        <v>Adult</v>
      </c>
      <c r="AK4852">
        <v>300000</v>
      </c>
      <c r="AL4852" t="str">
        <f t="shared" si="1956"/>
        <v>Low Budget</v>
      </c>
      <c r="AM4852">
        <v>2011</v>
      </c>
      <c r="AN4852">
        <f t="shared" si="1957"/>
        <v>14</v>
      </c>
      <c r="AO4852" t="str">
        <f t="shared" si="1958"/>
        <v>Modern Classic</v>
      </c>
      <c r="AP4852">
        <v>456</v>
      </c>
      <c r="AQ4852" t="str">
        <f t="shared" si="1959"/>
        <v>Very Low</v>
      </c>
      <c r="AR4852">
        <v>6.4</v>
      </c>
      <c r="AS4852" t="str">
        <f t="shared" si="1960"/>
        <v>Average</v>
      </c>
      <c r="AT4852">
        <v>1.85</v>
      </c>
      <c r="AU4852" t="str">
        <f t="shared" si="1961"/>
        <v>HDTV / Widescreen</v>
      </c>
      <c r="AV4852">
        <v>0</v>
      </c>
      <c r="AW4852" t="str">
        <f t="shared" si="1962"/>
        <v>Very Low</v>
      </c>
    </row>
    <row r="4853" spans="1:49" x14ac:dyDescent="0.3">
      <c r="A4853" t="s">
        <v>0</v>
      </c>
      <c r="B4853" t="s">
        <v>23112</v>
      </c>
      <c r="C4853">
        <v>286</v>
      </c>
      <c r="D4853" t="str">
        <f t="shared" si="1942"/>
        <v>Medium</v>
      </c>
      <c r="E4853">
        <v>90</v>
      </c>
      <c r="F4853" t="str">
        <f t="shared" si="1943"/>
        <v>1h 30m</v>
      </c>
      <c r="G4853" t="str">
        <f t="shared" si="1944"/>
        <v>Standard Movie</v>
      </c>
      <c r="H4853">
        <v>25</v>
      </c>
      <c r="I4853" t="str">
        <f t="shared" si="1945"/>
        <v>Very Low</v>
      </c>
      <c r="J4853">
        <v>235</v>
      </c>
      <c r="K4853" t="str">
        <f t="shared" si="1946"/>
        <v>Very Low</v>
      </c>
      <c r="L4853" t="s">
        <v>12321</v>
      </c>
      <c r="M4853">
        <v>601</v>
      </c>
      <c r="N4853" t="str">
        <f t="shared" si="1947"/>
        <v>Low</v>
      </c>
      <c r="O4853">
        <v>318622</v>
      </c>
      <c r="P4853" t="str">
        <f t="shared" si="1948"/>
        <v>Flop</v>
      </c>
      <c r="Q4853" t="s">
        <v>5656</v>
      </c>
      <c r="R4853" t="str">
        <f t="shared" si="1949"/>
        <v>Biography</v>
      </c>
      <c r="S4853">
        <f t="shared" si="1950"/>
        <v>4</v>
      </c>
      <c r="T4853" t="s">
        <v>9352</v>
      </c>
      <c r="U4853" t="s">
        <v>23113</v>
      </c>
      <c r="V4853">
        <v>24668</v>
      </c>
      <c r="W4853" t="str">
        <f t="shared" si="1951"/>
        <v>Low</v>
      </c>
      <c r="X4853">
        <v>1734</v>
      </c>
      <c r="Y4853" t="str">
        <f t="shared" si="1952"/>
        <v>Low</v>
      </c>
      <c r="Z4853" t="s">
        <v>23114</v>
      </c>
      <c r="AA4853">
        <v>0</v>
      </c>
      <c r="AB4853" t="str">
        <f t="shared" si="1953"/>
        <v>Symbolic Poster</v>
      </c>
      <c r="AC4853" t="s">
        <v>23115</v>
      </c>
      <c r="AD4853" t="s">
        <v>23116</v>
      </c>
      <c r="AE4853">
        <v>175</v>
      </c>
      <c r="AF4853" t="str">
        <f t="shared" si="1954"/>
        <v>Very Low</v>
      </c>
      <c r="AG4853" t="s">
        <v>9</v>
      </c>
      <c r="AH4853" t="s">
        <v>10</v>
      </c>
      <c r="AI4853" t="s">
        <v>556</v>
      </c>
      <c r="AJ4853" t="str">
        <f t="shared" si="1955"/>
        <v>Adult</v>
      </c>
      <c r="AK4853">
        <v>270000</v>
      </c>
      <c r="AL4853" t="str">
        <f t="shared" si="1956"/>
        <v>Low Budget</v>
      </c>
      <c r="AM4853">
        <v>2012</v>
      </c>
      <c r="AN4853">
        <f t="shared" si="1957"/>
        <v>13</v>
      </c>
      <c r="AO4853" t="str">
        <f t="shared" si="1958"/>
        <v>Modern Classic</v>
      </c>
      <c r="AP4853">
        <v>260</v>
      </c>
      <c r="AQ4853" t="str">
        <f t="shared" si="1959"/>
        <v>Very Low</v>
      </c>
      <c r="AR4853">
        <v>6.4</v>
      </c>
      <c r="AS4853" t="str">
        <f t="shared" si="1960"/>
        <v>Average</v>
      </c>
      <c r="AT4853">
        <v>2.35</v>
      </c>
      <c r="AU4853" t="str">
        <f t="shared" si="1961"/>
        <v>Cinematic Widescreen</v>
      </c>
      <c r="AV4853">
        <v>0</v>
      </c>
      <c r="AW4853" t="str">
        <f t="shared" si="1962"/>
        <v>Very Low</v>
      </c>
    </row>
    <row r="4854" spans="1:49" x14ac:dyDescent="0.3">
      <c r="A4854" t="s">
        <v>0</v>
      </c>
      <c r="B4854" t="s">
        <v>7105</v>
      </c>
      <c r="C4854">
        <v>147</v>
      </c>
      <c r="D4854" t="str">
        <f t="shared" si="1942"/>
        <v>Low</v>
      </c>
      <c r="E4854">
        <v>113</v>
      </c>
      <c r="F4854" t="str">
        <f t="shared" si="1943"/>
        <v>1h 53m</v>
      </c>
      <c r="G4854" t="str">
        <f t="shared" si="1944"/>
        <v>Standard Movie</v>
      </c>
      <c r="H4854">
        <v>0</v>
      </c>
      <c r="I4854" t="str">
        <f t="shared" si="1945"/>
        <v>Very Low</v>
      </c>
      <c r="J4854">
        <v>781</v>
      </c>
      <c r="K4854" t="str">
        <f t="shared" si="1946"/>
        <v>Very Low</v>
      </c>
      <c r="L4854" t="s">
        <v>2055</v>
      </c>
      <c r="M4854">
        <v>13000</v>
      </c>
      <c r="N4854" t="str">
        <f t="shared" si="1947"/>
        <v>Medium</v>
      </c>
      <c r="O4854">
        <v>12006514</v>
      </c>
      <c r="P4854" t="str">
        <f t="shared" si="1948"/>
        <v>Average</v>
      </c>
      <c r="Q4854" t="s">
        <v>1386</v>
      </c>
      <c r="R4854" t="str">
        <f t="shared" si="1949"/>
        <v>Comedy</v>
      </c>
      <c r="S4854">
        <f t="shared" si="1950"/>
        <v>3</v>
      </c>
      <c r="T4854" t="s">
        <v>1128</v>
      </c>
      <c r="U4854" t="s">
        <v>23117</v>
      </c>
      <c r="V4854">
        <v>114070</v>
      </c>
      <c r="W4854" t="str">
        <f t="shared" si="1951"/>
        <v>Medium</v>
      </c>
      <c r="X4854">
        <v>15765</v>
      </c>
      <c r="Y4854" t="str">
        <f t="shared" si="1952"/>
        <v>Medium</v>
      </c>
      <c r="Z4854" t="s">
        <v>8060</v>
      </c>
      <c r="AA4854">
        <v>5</v>
      </c>
      <c r="AB4854" t="str">
        <f t="shared" si="1953"/>
        <v>Ensemble Poster</v>
      </c>
      <c r="AC4854" t="s">
        <v>23118</v>
      </c>
      <c r="AD4854" t="s">
        <v>23119</v>
      </c>
      <c r="AE4854">
        <v>500</v>
      </c>
      <c r="AF4854" t="str">
        <f t="shared" si="1954"/>
        <v>Very Low</v>
      </c>
      <c r="AG4854" t="s">
        <v>9</v>
      </c>
      <c r="AH4854" t="s">
        <v>10</v>
      </c>
      <c r="AI4854" t="s">
        <v>556</v>
      </c>
      <c r="AJ4854" t="str">
        <f t="shared" si="1955"/>
        <v>Adult</v>
      </c>
      <c r="AK4854">
        <v>250000</v>
      </c>
      <c r="AL4854" t="str">
        <f t="shared" si="1956"/>
        <v>Low Budget</v>
      </c>
      <c r="AM4854">
        <v>1997</v>
      </c>
      <c r="AN4854">
        <f t="shared" si="1957"/>
        <v>28</v>
      </c>
      <c r="AO4854" t="str">
        <f t="shared" si="1958"/>
        <v>Old Classic</v>
      </c>
      <c r="AP4854">
        <v>1000</v>
      </c>
      <c r="AQ4854" t="str">
        <f t="shared" si="1959"/>
        <v>Very Low</v>
      </c>
      <c r="AR4854">
        <v>7.3</v>
      </c>
      <c r="AS4854" t="str">
        <f t="shared" si="1960"/>
        <v>Good</v>
      </c>
      <c r="AT4854">
        <v>1.85</v>
      </c>
      <c r="AU4854" t="str">
        <f t="shared" si="1961"/>
        <v>HDTV / Widescreen</v>
      </c>
      <c r="AV4854">
        <v>0</v>
      </c>
      <c r="AW4854" t="str">
        <f t="shared" si="1962"/>
        <v>Very Low</v>
      </c>
    </row>
    <row r="4855" spans="1:49" x14ac:dyDescent="0.3">
      <c r="A4855" t="s">
        <v>0</v>
      </c>
      <c r="B4855" t="s">
        <v>16072</v>
      </c>
      <c r="C4855">
        <v>71</v>
      </c>
      <c r="D4855" t="str">
        <f t="shared" si="1942"/>
        <v>Low</v>
      </c>
      <c r="E4855">
        <v>91</v>
      </c>
      <c r="F4855" t="str">
        <f t="shared" si="1943"/>
        <v>1h 31m</v>
      </c>
      <c r="G4855" t="str">
        <f t="shared" si="1944"/>
        <v>Standard Movie</v>
      </c>
      <c r="H4855">
        <v>132</v>
      </c>
      <c r="I4855" t="str">
        <f t="shared" si="1945"/>
        <v>Very Low</v>
      </c>
      <c r="J4855">
        <v>225</v>
      </c>
      <c r="K4855" t="str">
        <f t="shared" si="1946"/>
        <v>Very Low</v>
      </c>
      <c r="L4855" t="s">
        <v>8283</v>
      </c>
      <c r="M4855">
        <v>400</v>
      </c>
      <c r="N4855" t="str">
        <f t="shared" si="1947"/>
        <v>Low</v>
      </c>
      <c r="O4855">
        <v>4186931</v>
      </c>
      <c r="P4855" t="str">
        <f t="shared" si="1948"/>
        <v>Flop</v>
      </c>
      <c r="Q4855" t="s">
        <v>1386</v>
      </c>
      <c r="R4855" t="str">
        <f t="shared" si="1949"/>
        <v>Comedy</v>
      </c>
      <c r="S4855">
        <f t="shared" si="1950"/>
        <v>3</v>
      </c>
      <c r="T4855" t="s">
        <v>8445</v>
      </c>
      <c r="U4855" t="s">
        <v>23120</v>
      </c>
      <c r="V4855">
        <v>6041</v>
      </c>
      <c r="W4855" t="str">
        <f t="shared" si="1951"/>
        <v>Very Low</v>
      </c>
      <c r="X4855">
        <v>1330</v>
      </c>
      <c r="Y4855" t="str">
        <f t="shared" si="1952"/>
        <v>Low</v>
      </c>
      <c r="Z4855" t="s">
        <v>23121</v>
      </c>
      <c r="AA4855">
        <v>3</v>
      </c>
      <c r="AB4855" t="str">
        <f t="shared" si="1953"/>
        <v>Duo/Trio Poster</v>
      </c>
      <c r="AC4855" t="s">
        <v>23122</v>
      </c>
      <c r="AD4855" t="s">
        <v>23123</v>
      </c>
      <c r="AE4855">
        <v>85</v>
      </c>
      <c r="AF4855" t="str">
        <f t="shared" si="1954"/>
        <v>Very Low</v>
      </c>
      <c r="AG4855" t="s">
        <v>9</v>
      </c>
      <c r="AH4855" t="s">
        <v>10</v>
      </c>
      <c r="AI4855" t="s">
        <v>556</v>
      </c>
      <c r="AJ4855" t="str">
        <f t="shared" si="1955"/>
        <v>Adult</v>
      </c>
      <c r="AK4855">
        <v>250000</v>
      </c>
      <c r="AL4855" t="str">
        <f t="shared" si="1956"/>
        <v>Low Budget</v>
      </c>
      <c r="AM4855">
        <v>2001</v>
      </c>
      <c r="AN4855">
        <f t="shared" si="1957"/>
        <v>24</v>
      </c>
      <c r="AO4855" t="str">
        <f t="shared" si="1958"/>
        <v>Old Classic</v>
      </c>
      <c r="AP4855">
        <v>286</v>
      </c>
      <c r="AQ4855" t="str">
        <f t="shared" si="1959"/>
        <v>Very Low</v>
      </c>
      <c r="AR4855">
        <v>6.9</v>
      </c>
      <c r="AS4855" t="str">
        <f t="shared" si="1960"/>
        <v>Average</v>
      </c>
      <c r="AT4855">
        <v>1.85</v>
      </c>
      <c r="AU4855" t="str">
        <f t="shared" si="1961"/>
        <v>HDTV / Widescreen</v>
      </c>
      <c r="AV4855">
        <v>169</v>
      </c>
      <c r="AW4855" t="str">
        <f t="shared" si="1962"/>
        <v>Very Low</v>
      </c>
    </row>
    <row r="4856" spans="1:49" x14ac:dyDescent="0.3">
      <c r="A4856" t="s">
        <v>0</v>
      </c>
      <c r="B4856" t="s">
        <v>23124</v>
      </c>
      <c r="C4856">
        <f>C4855</f>
        <v>71</v>
      </c>
      <c r="D4856" t="str">
        <f t="shared" si="1942"/>
        <v>Low</v>
      </c>
      <c r="E4856">
        <v>90</v>
      </c>
      <c r="F4856" t="str">
        <f t="shared" si="1943"/>
        <v>1h 30m</v>
      </c>
      <c r="G4856" t="str">
        <f t="shared" si="1944"/>
        <v>Standard Movie</v>
      </c>
      <c r="H4856">
        <v>2</v>
      </c>
      <c r="I4856" t="str">
        <f t="shared" si="1945"/>
        <v>Very Low</v>
      </c>
      <c r="J4856">
        <v>99</v>
      </c>
      <c r="K4856" t="str">
        <f t="shared" si="1946"/>
        <v>Very Low</v>
      </c>
      <c r="L4856" t="s">
        <v>11103</v>
      </c>
      <c r="M4856">
        <v>466</v>
      </c>
      <c r="N4856" t="str">
        <f t="shared" si="1947"/>
        <v>Low</v>
      </c>
      <c r="O4856">
        <f>O4855</f>
        <v>4186931</v>
      </c>
      <c r="P4856" t="str">
        <f t="shared" si="1948"/>
        <v>Flop</v>
      </c>
      <c r="Q4856" t="s">
        <v>23125</v>
      </c>
      <c r="R4856" t="str">
        <f t="shared" si="1949"/>
        <v>Action</v>
      </c>
      <c r="S4856">
        <f t="shared" si="1950"/>
        <v>5</v>
      </c>
      <c r="T4856" t="s">
        <v>23126</v>
      </c>
      <c r="U4856" t="s">
        <v>23127</v>
      </c>
      <c r="V4856">
        <v>30</v>
      </c>
      <c r="W4856" t="str">
        <f t="shared" si="1951"/>
        <v>Very Low</v>
      </c>
      <c r="X4856">
        <v>842</v>
      </c>
      <c r="Y4856" t="str">
        <f t="shared" si="1952"/>
        <v>Very Low</v>
      </c>
      <c r="Z4856" t="s">
        <v>23128</v>
      </c>
      <c r="AA4856">
        <v>2</v>
      </c>
      <c r="AB4856" t="str">
        <f t="shared" si="1953"/>
        <v>Duo/Trio Poster</v>
      </c>
      <c r="AC4856" t="s">
        <v>23129</v>
      </c>
      <c r="AD4856" t="s">
        <v>23130</v>
      </c>
      <c r="AE4856">
        <f>AE4855</f>
        <v>85</v>
      </c>
      <c r="AF4856" t="str">
        <f t="shared" si="1954"/>
        <v>Very Low</v>
      </c>
      <c r="AG4856" t="s">
        <v>9</v>
      </c>
      <c r="AH4856" t="s">
        <v>10</v>
      </c>
      <c r="AI4856" t="s">
        <v>556</v>
      </c>
      <c r="AJ4856" t="str">
        <f t="shared" si="1955"/>
        <v>Adult</v>
      </c>
      <c r="AK4856">
        <v>290000</v>
      </c>
      <c r="AL4856" t="str">
        <f t="shared" si="1956"/>
        <v>Low Budget</v>
      </c>
      <c r="AM4856">
        <v>2010</v>
      </c>
      <c r="AN4856">
        <f t="shared" si="1957"/>
        <v>15</v>
      </c>
      <c r="AO4856" t="str">
        <f t="shared" si="1958"/>
        <v>Modern Classic</v>
      </c>
      <c r="AP4856">
        <v>216</v>
      </c>
      <c r="AQ4856" t="str">
        <f t="shared" si="1959"/>
        <v>Very Low</v>
      </c>
      <c r="AR4856">
        <v>4.3</v>
      </c>
      <c r="AS4856" t="str">
        <f t="shared" si="1960"/>
        <v>Poor</v>
      </c>
      <c r="AT4856">
        <v>1.85</v>
      </c>
      <c r="AU4856" t="str">
        <f t="shared" si="1961"/>
        <v>HDTV / Widescreen</v>
      </c>
      <c r="AV4856">
        <v>16</v>
      </c>
      <c r="AW4856" t="str">
        <f t="shared" si="1962"/>
        <v>Very Low</v>
      </c>
    </row>
    <row r="4857" spans="1:49" x14ac:dyDescent="0.3">
      <c r="A4857" t="s">
        <v>0</v>
      </c>
      <c r="B4857" t="s">
        <v>379</v>
      </c>
      <c r="C4857">
        <v>51</v>
      </c>
      <c r="D4857" t="str">
        <f t="shared" si="1942"/>
        <v>Low</v>
      </c>
      <c r="E4857">
        <v>98</v>
      </c>
      <c r="F4857" t="str">
        <f t="shared" si="1943"/>
        <v>1h 38m</v>
      </c>
      <c r="G4857" t="str">
        <f t="shared" si="1944"/>
        <v>Standard Movie</v>
      </c>
      <c r="H4857">
        <v>681</v>
      </c>
      <c r="I4857" t="str">
        <f t="shared" si="1945"/>
        <v>Very Low</v>
      </c>
      <c r="J4857">
        <v>13</v>
      </c>
      <c r="K4857" t="str">
        <f t="shared" si="1946"/>
        <v>Very Low</v>
      </c>
      <c r="L4857" t="s">
        <v>23131</v>
      </c>
      <c r="M4857">
        <v>94</v>
      </c>
      <c r="N4857" t="str">
        <f t="shared" si="1947"/>
        <v>Low</v>
      </c>
      <c r="O4857">
        <v>3799339</v>
      </c>
      <c r="P4857" t="str">
        <f t="shared" si="1948"/>
        <v>Flop</v>
      </c>
      <c r="Q4857" t="s">
        <v>4795</v>
      </c>
      <c r="R4857" t="str">
        <f t="shared" si="1949"/>
        <v>Crime</v>
      </c>
      <c r="S4857">
        <f t="shared" si="1950"/>
        <v>3</v>
      </c>
      <c r="T4857" t="s">
        <v>23132</v>
      </c>
      <c r="U4857" t="s">
        <v>23133</v>
      </c>
      <c r="V4857">
        <v>8000</v>
      </c>
      <c r="W4857" t="str">
        <f t="shared" si="1951"/>
        <v>Very Low</v>
      </c>
      <c r="X4857">
        <v>139</v>
      </c>
      <c r="Y4857" t="str">
        <f t="shared" si="1952"/>
        <v>Very Low</v>
      </c>
      <c r="Z4857" t="s">
        <v>23134</v>
      </c>
      <c r="AA4857">
        <v>1</v>
      </c>
      <c r="AB4857" t="str">
        <f t="shared" si="1953"/>
        <v>Solo Star Poster</v>
      </c>
      <c r="AC4857" t="s">
        <v>23135</v>
      </c>
      <c r="AD4857" t="s">
        <v>23136</v>
      </c>
      <c r="AE4857">
        <v>138</v>
      </c>
      <c r="AF4857" t="str">
        <f t="shared" si="1954"/>
        <v>Very Low</v>
      </c>
      <c r="AG4857" t="s">
        <v>9</v>
      </c>
      <c r="AH4857" t="s">
        <v>10</v>
      </c>
      <c r="AI4857" t="s">
        <v>556</v>
      </c>
      <c r="AJ4857" t="str">
        <f t="shared" si="1955"/>
        <v>Adult</v>
      </c>
      <c r="AK4857">
        <v>250000</v>
      </c>
      <c r="AL4857" t="str">
        <f t="shared" si="1956"/>
        <v>Low Budget</v>
      </c>
      <c r="AM4857">
        <v>2002</v>
      </c>
      <c r="AN4857">
        <f t="shared" si="1957"/>
        <v>23</v>
      </c>
      <c r="AO4857" t="str">
        <f t="shared" si="1958"/>
        <v>Old Classic</v>
      </c>
      <c r="AP4857">
        <v>26</v>
      </c>
      <c r="AQ4857" t="str">
        <f t="shared" si="1959"/>
        <v>Very Low</v>
      </c>
      <c r="AR4857">
        <v>7.2</v>
      </c>
      <c r="AS4857" t="str">
        <f t="shared" si="1960"/>
        <v>Good</v>
      </c>
      <c r="AT4857">
        <v>1.85</v>
      </c>
      <c r="AU4857" t="str">
        <f t="shared" si="1961"/>
        <v>HDTV / Widescreen</v>
      </c>
      <c r="AV4857">
        <v>661</v>
      </c>
      <c r="AW4857" t="str">
        <f t="shared" si="1962"/>
        <v>Very Low</v>
      </c>
    </row>
    <row r="4858" spans="1:49" x14ac:dyDescent="0.3">
      <c r="A4858" t="s">
        <v>0</v>
      </c>
      <c r="B4858" t="s">
        <v>23137</v>
      </c>
      <c r="C4858">
        <v>23</v>
      </c>
      <c r="D4858" t="str">
        <f t="shared" si="1942"/>
        <v>Very Low</v>
      </c>
      <c r="E4858">
        <v>94</v>
      </c>
      <c r="F4858" t="str">
        <f t="shared" si="1943"/>
        <v>1h 34m</v>
      </c>
      <c r="G4858" t="str">
        <f t="shared" si="1944"/>
        <v>Standard Movie</v>
      </c>
      <c r="H4858">
        <v>4</v>
      </c>
      <c r="I4858" t="str">
        <f t="shared" si="1945"/>
        <v>Very Low</v>
      </c>
      <c r="J4858">
        <v>10</v>
      </c>
      <c r="K4858" t="str">
        <f t="shared" si="1946"/>
        <v>Very Low</v>
      </c>
      <c r="L4858" t="s">
        <v>16146</v>
      </c>
      <c r="M4858">
        <v>360</v>
      </c>
      <c r="N4858" t="str">
        <f t="shared" si="1947"/>
        <v>Low</v>
      </c>
      <c r="O4858">
        <v>1977544</v>
      </c>
      <c r="P4858" t="str">
        <f t="shared" si="1948"/>
        <v>Flop</v>
      </c>
      <c r="Q4858" t="s">
        <v>1386</v>
      </c>
      <c r="R4858" t="str">
        <f t="shared" si="1949"/>
        <v>Comedy</v>
      </c>
      <c r="S4858">
        <f t="shared" si="1950"/>
        <v>3</v>
      </c>
      <c r="T4858" t="s">
        <v>12885</v>
      </c>
      <c r="U4858" t="s">
        <v>23138</v>
      </c>
      <c r="V4858">
        <v>3513</v>
      </c>
      <c r="W4858" t="str">
        <f t="shared" si="1951"/>
        <v>Very Low</v>
      </c>
      <c r="X4858">
        <v>656</v>
      </c>
      <c r="Y4858" t="str">
        <f t="shared" si="1952"/>
        <v>Very Low</v>
      </c>
      <c r="Z4858" t="s">
        <v>23139</v>
      </c>
      <c r="AA4858">
        <v>0</v>
      </c>
      <c r="AB4858" t="str">
        <f t="shared" si="1953"/>
        <v>Symbolic Poster</v>
      </c>
      <c r="AC4858" t="s">
        <v>23140</v>
      </c>
      <c r="AD4858" t="s">
        <v>23141</v>
      </c>
      <c r="AE4858">
        <v>36</v>
      </c>
      <c r="AF4858" t="str">
        <f t="shared" si="1954"/>
        <v>Very Low</v>
      </c>
      <c r="AG4858" t="s">
        <v>9</v>
      </c>
      <c r="AH4858" t="s">
        <v>10</v>
      </c>
      <c r="AI4858" t="s">
        <v>556</v>
      </c>
      <c r="AJ4858" t="str">
        <f t="shared" si="1955"/>
        <v>Adult</v>
      </c>
      <c r="AK4858">
        <v>250000</v>
      </c>
      <c r="AL4858" t="str">
        <f t="shared" si="1956"/>
        <v>Low Budget</v>
      </c>
      <c r="AM4858">
        <v>1995</v>
      </c>
      <c r="AN4858">
        <f t="shared" si="1957"/>
        <v>30</v>
      </c>
      <c r="AO4858" t="str">
        <f t="shared" si="1958"/>
        <v>Old Classic</v>
      </c>
      <c r="AP4858">
        <v>273</v>
      </c>
      <c r="AQ4858" t="str">
        <f t="shared" si="1959"/>
        <v>Very Low</v>
      </c>
      <c r="AR4858">
        <v>6.5</v>
      </c>
      <c r="AS4858" t="str">
        <f t="shared" si="1960"/>
        <v>Average</v>
      </c>
      <c r="AT4858">
        <v>1.85</v>
      </c>
      <c r="AU4858" t="str">
        <f t="shared" si="1961"/>
        <v>HDTV / Widescreen</v>
      </c>
      <c r="AV4858">
        <v>423</v>
      </c>
      <c r="AW4858" t="str">
        <f t="shared" si="1962"/>
        <v>Very Low</v>
      </c>
    </row>
    <row r="4859" spans="1:49" x14ac:dyDescent="0.3">
      <c r="A4859" t="s">
        <v>0</v>
      </c>
      <c r="B4859" t="s">
        <v>8921</v>
      </c>
      <c r="C4859">
        <v>59</v>
      </c>
      <c r="D4859" t="str">
        <f t="shared" si="1942"/>
        <v>Low</v>
      </c>
      <c r="E4859">
        <v>96</v>
      </c>
      <c r="F4859" t="str">
        <f t="shared" si="1943"/>
        <v>1h 36m</v>
      </c>
      <c r="G4859" t="str">
        <f t="shared" si="1944"/>
        <v>Standard Movie</v>
      </c>
      <c r="H4859">
        <v>44</v>
      </c>
      <c r="I4859" t="str">
        <f t="shared" si="1945"/>
        <v>Very Low</v>
      </c>
      <c r="J4859">
        <v>129</v>
      </c>
      <c r="K4859" t="str">
        <f t="shared" si="1946"/>
        <v>Very Low</v>
      </c>
      <c r="L4859" t="s">
        <v>10667</v>
      </c>
      <c r="M4859">
        <v>625</v>
      </c>
      <c r="N4859" t="str">
        <f t="shared" si="1947"/>
        <v>Low</v>
      </c>
      <c r="O4859">
        <v>1050600</v>
      </c>
      <c r="P4859" t="str">
        <f t="shared" si="1948"/>
        <v>Flop</v>
      </c>
      <c r="Q4859" t="s">
        <v>2498</v>
      </c>
      <c r="R4859" t="str">
        <f t="shared" si="1949"/>
        <v>Comedy</v>
      </c>
      <c r="S4859">
        <f t="shared" si="1950"/>
        <v>2</v>
      </c>
      <c r="T4859" t="s">
        <v>4988</v>
      </c>
      <c r="U4859" t="s">
        <v>23142</v>
      </c>
      <c r="V4859">
        <v>4662</v>
      </c>
      <c r="W4859" t="str">
        <f t="shared" si="1951"/>
        <v>Very Low</v>
      </c>
      <c r="X4859">
        <v>1378</v>
      </c>
      <c r="Y4859" t="str">
        <f t="shared" si="1952"/>
        <v>Low</v>
      </c>
      <c r="Z4859" t="s">
        <v>169</v>
      </c>
      <c r="AA4859">
        <v>0</v>
      </c>
      <c r="AB4859" t="str">
        <f t="shared" si="1953"/>
        <v>Symbolic Poster</v>
      </c>
      <c r="AC4859" t="s">
        <v>23143</v>
      </c>
      <c r="AD4859" t="s">
        <v>23144</v>
      </c>
      <c r="AE4859">
        <v>136</v>
      </c>
      <c r="AF4859" t="str">
        <f t="shared" si="1954"/>
        <v>Very Low</v>
      </c>
      <c r="AG4859" t="s">
        <v>9</v>
      </c>
      <c r="AH4859" t="s">
        <v>10</v>
      </c>
      <c r="AI4859" t="s">
        <v>556</v>
      </c>
      <c r="AJ4859" t="str">
        <f t="shared" si="1955"/>
        <v>Adult</v>
      </c>
      <c r="AK4859">
        <v>250000</v>
      </c>
      <c r="AL4859" t="str">
        <f t="shared" si="1956"/>
        <v>Low Budget</v>
      </c>
      <c r="AM4859">
        <v>2000</v>
      </c>
      <c r="AN4859">
        <f t="shared" si="1957"/>
        <v>25</v>
      </c>
      <c r="AO4859" t="str">
        <f t="shared" si="1958"/>
        <v>Old Classic</v>
      </c>
      <c r="AP4859">
        <v>487</v>
      </c>
      <c r="AQ4859" t="str">
        <f t="shared" si="1959"/>
        <v>Very Low</v>
      </c>
      <c r="AR4859">
        <v>6.6</v>
      </c>
      <c r="AS4859" t="str">
        <f t="shared" si="1960"/>
        <v>Average</v>
      </c>
      <c r="AT4859">
        <v>1.85</v>
      </c>
      <c r="AU4859" t="str">
        <f t="shared" si="1961"/>
        <v>HDTV / Widescreen</v>
      </c>
      <c r="AV4859">
        <v>170</v>
      </c>
      <c r="AW4859" t="str">
        <f t="shared" si="1962"/>
        <v>Very Low</v>
      </c>
    </row>
    <row r="4860" spans="1:49" x14ac:dyDescent="0.3">
      <c r="A4860" t="s">
        <v>0</v>
      </c>
      <c r="B4860" t="s">
        <v>23145</v>
      </c>
      <c r="C4860">
        <v>9</v>
      </c>
      <c r="D4860" t="str">
        <f t="shared" si="1942"/>
        <v>Very Low</v>
      </c>
      <c r="E4860">
        <v>100</v>
      </c>
      <c r="F4860" t="str">
        <f t="shared" si="1943"/>
        <v>1h 40m</v>
      </c>
      <c r="G4860" t="str">
        <f t="shared" si="1944"/>
        <v>Standard Movie</v>
      </c>
      <c r="H4860">
        <v>0</v>
      </c>
      <c r="I4860" t="str">
        <f t="shared" si="1945"/>
        <v>Very Low</v>
      </c>
      <c r="J4860">
        <v>51</v>
      </c>
      <c r="K4860" t="str">
        <f t="shared" si="1946"/>
        <v>Very Low</v>
      </c>
      <c r="L4860" t="s">
        <v>23146</v>
      </c>
      <c r="M4860">
        <v>250</v>
      </c>
      <c r="N4860" t="str">
        <f t="shared" si="1947"/>
        <v>Low</v>
      </c>
      <c r="O4860">
        <v>902835</v>
      </c>
      <c r="P4860" t="str">
        <f t="shared" si="1948"/>
        <v>Flop</v>
      </c>
      <c r="Q4860" t="s">
        <v>1386</v>
      </c>
      <c r="R4860" t="str">
        <f t="shared" si="1949"/>
        <v>Comedy</v>
      </c>
      <c r="S4860">
        <f t="shared" si="1950"/>
        <v>3</v>
      </c>
      <c r="T4860" t="s">
        <v>23147</v>
      </c>
      <c r="U4860" t="s">
        <v>23148</v>
      </c>
      <c r="V4860">
        <v>1489</v>
      </c>
      <c r="W4860" t="str">
        <f t="shared" si="1951"/>
        <v>Very Low</v>
      </c>
      <c r="X4860">
        <v>454</v>
      </c>
      <c r="Y4860" t="str">
        <f t="shared" si="1952"/>
        <v>Very Low</v>
      </c>
      <c r="Z4860" t="s">
        <v>23149</v>
      </c>
      <c r="AA4860">
        <v>2</v>
      </c>
      <c r="AB4860" t="str">
        <f t="shared" si="1953"/>
        <v>Duo/Trio Poster</v>
      </c>
      <c r="AC4860" t="s">
        <v>23150</v>
      </c>
      <c r="AD4860" t="s">
        <v>23151</v>
      </c>
      <c r="AE4860">
        <v>40</v>
      </c>
      <c r="AF4860" t="str">
        <f t="shared" si="1954"/>
        <v>Very Low</v>
      </c>
      <c r="AG4860" t="s">
        <v>9</v>
      </c>
      <c r="AH4860" t="s">
        <v>10</v>
      </c>
      <c r="AI4860" t="s">
        <v>5584</v>
      </c>
      <c r="AJ4860" t="str">
        <f t="shared" si="1955"/>
        <v>Other/Unknown</v>
      </c>
      <c r="AK4860">
        <v>250000</v>
      </c>
      <c r="AL4860" t="str">
        <f t="shared" si="1956"/>
        <v>Low Budget</v>
      </c>
      <c r="AM4860">
        <v>2001</v>
      </c>
      <c r="AN4860">
        <f t="shared" si="1957"/>
        <v>24</v>
      </c>
      <c r="AO4860" t="str">
        <f t="shared" si="1958"/>
        <v>Old Classic</v>
      </c>
      <c r="AP4860">
        <v>89</v>
      </c>
      <c r="AQ4860" t="str">
        <f t="shared" si="1959"/>
        <v>Very Low</v>
      </c>
      <c r="AR4860">
        <v>6.7</v>
      </c>
      <c r="AS4860" t="str">
        <f t="shared" si="1960"/>
        <v>Average</v>
      </c>
      <c r="AT4860">
        <v>1.85</v>
      </c>
      <c r="AU4860" t="str">
        <f t="shared" si="1961"/>
        <v>HDTV / Widescreen</v>
      </c>
      <c r="AV4860">
        <v>133</v>
      </c>
      <c r="AW4860" t="str">
        <f t="shared" si="1962"/>
        <v>Very Low</v>
      </c>
    </row>
    <row r="4861" spans="1:49" x14ac:dyDescent="0.3">
      <c r="A4861" t="s">
        <v>0</v>
      </c>
      <c r="B4861" t="s">
        <v>23152</v>
      </c>
      <c r="C4861">
        <f>C4860</f>
        <v>9</v>
      </c>
      <c r="D4861" t="str">
        <f t="shared" si="1942"/>
        <v>Very Low</v>
      </c>
      <c r="E4861">
        <v>90</v>
      </c>
      <c r="F4861" t="str">
        <f t="shared" si="1943"/>
        <v>1h 30m</v>
      </c>
      <c r="G4861" t="str">
        <f t="shared" si="1944"/>
        <v>Standard Movie</v>
      </c>
      <c r="H4861">
        <v>0</v>
      </c>
      <c r="I4861" t="str">
        <f t="shared" si="1945"/>
        <v>Very Low</v>
      </c>
      <c r="J4861">
        <v>185</v>
      </c>
      <c r="K4861" t="str">
        <f t="shared" si="1946"/>
        <v>Very Low</v>
      </c>
      <c r="L4861" t="s">
        <v>23153</v>
      </c>
      <c r="M4861">
        <v>569</v>
      </c>
      <c r="N4861" t="str">
        <f t="shared" si="1947"/>
        <v>Low</v>
      </c>
      <c r="O4861">
        <f>O4860</f>
        <v>902835</v>
      </c>
      <c r="P4861" t="str">
        <f t="shared" si="1948"/>
        <v>Flop</v>
      </c>
      <c r="Q4861" t="s">
        <v>15111</v>
      </c>
      <c r="R4861" t="str">
        <f t="shared" si="1949"/>
        <v>Action</v>
      </c>
      <c r="S4861">
        <f t="shared" si="1950"/>
        <v>3</v>
      </c>
      <c r="T4861" t="s">
        <v>23154</v>
      </c>
      <c r="U4861" t="s">
        <v>23155</v>
      </c>
      <c r="V4861">
        <v>28</v>
      </c>
      <c r="W4861" t="str">
        <f t="shared" si="1951"/>
        <v>Very Low</v>
      </c>
      <c r="X4861">
        <v>1461</v>
      </c>
      <c r="Y4861" t="str">
        <f t="shared" si="1952"/>
        <v>Low</v>
      </c>
      <c r="Z4861" t="s">
        <v>23156</v>
      </c>
      <c r="AA4861">
        <v>0</v>
      </c>
      <c r="AB4861" t="str">
        <f t="shared" si="1953"/>
        <v>Symbolic Poster</v>
      </c>
      <c r="AC4861" t="str">
        <f>AC4860</f>
        <v>college|desi|heritage|india|indian american</v>
      </c>
      <c r="AD4861" t="s">
        <v>23157</v>
      </c>
      <c r="AE4861">
        <f>AE4860</f>
        <v>40</v>
      </c>
      <c r="AF4861" t="str">
        <f t="shared" si="1954"/>
        <v>Very Low</v>
      </c>
      <c r="AG4861" t="s">
        <v>9</v>
      </c>
      <c r="AH4861" t="s">
        <v>10</v>
      </c>
      <c r="AI4861" t="str">
        <f>AI4860</f>
        <v>Unrated</v>
      </c>
      <c r="AJ4861" t="str">
        <f t="shared" si="1955"/>
        <v>Other/Unknown</v>
      </c>
      <c r="AK4861">
        <v>300000</v>
      </c>
      <c r="AL4861" t="str">
        <f t="shared" si="1956"/>
        <v>Low Budget</v>
      </c>
      <c r="AM4861">
        <v>2014</v>
      </c>
      <c r="AN4861">
        <f t="shared" si="1957"/>
        <v>11</v>
      </c>
      <c r="AO4861" t="str">
        <f t="shared" si="1958"/>
        <v>Modern Classic</v>
      </c>
      <c r="AP4861">
        <v>553</v>
      </c>
      <c r="AQ4861" t="str">
        <f t="shared" si="1959"/>
        <v>Very Low</v>
      </c>
      <c r="AR4861">
        <v>4.3</v>
      </c>
      <c r="AS4861" t="str">
        <f t="shared" si="1960"/>
        <v>Poor</v>
      </c>
      <c r="AT4861">
        <f>AT4860</f>
        <v>1.85</v>
      </c>
      <c r="AU4861" t="str">
        <f t="shared" si="1961"/>
        <v>HDTV / Widescreen</v>
      </c>
      <c r="AV4861">
        <v>17</v>
      </c>
      <c r="AW4861" t="str">
        <f t="shared" si="1962"/>
        <v>Very Low</v>
      </c>
    </row>
    <row r="4862" spans="1:49" x14ac:dyDescent="0.3">
      <c r="A4862" t="s">
        <v>0</v>
      </c>
      <c r="B4862" t="s">
        <v>8524</v>
      </c>
      <c r="C4862">
        <v>99</v>
      </c>
      <c r="D4862" t="str">
        <f t="shared" si="1942"/>
        <v>Low</v>
      </c>
      <c r="E4862">
        <v>90</v>
      </c>
      <c r="F4862" t="str">
        <f t="shared" si="1943"/>
        <v>1h 30m</v>
      </c>
      <c r="G4862" t="str">
        <f t="shared" si="1944"/>
        <v>Standard Movie</v>
      </c>
      <c r="H4862">
        <v>165</v>
      </c>
      <c r="I4862" t="str">
        <f t="shared" si="1945"/>
        <v>Very Low</v>
      </c>
      <c r="J4862">
        <v>319</v>
      </c>
      <c r="K4862" t="str">
        <f t="shared" si="1946"/>
        <v>Very Low</v>
      </c>
      <c r="L4862" t="s">
        <v>7923</v>
      </c>
      <c r="M4862">
        <v>686</v>
      </c>
      <c r="N4862" t="str">
        <f t="shared" si="1947"/>
        <v>Low</v>
      </c>
      <c r="O4862">
        <v>489220</v>
      </c>
      <c r="P4862" t="str">
        <f t="shared" si="1948"/>
        <v>Flop</v>
      </c>
      <c r="Q4862" t="s">
        <v>5003</v>
      </c>
      <c r="R4862" t="str">
        <f t="shared" si="1949"/>
        <v>Mystery</v>
      </c>
      <c r="S4862">
        <f t="shared" si="1950"/>
        <v>3</v>
      </c>
      <c r="T4862" t="s">
        <v>8525</v>
      </c>
      <c r="U4862" t="s">
        <v>23158</v>
      </c>
      <c r="V4862">
        <v>160511</v>
      </c>
      <c r="W4862" t="str">
        <f t="shared" si="1951"/>
        <v>Medium</v>
      </c>
      <c r="X4862">
        <v>1743</v>
      </c>
      <c r="Y4862" t="str">
        <f t="shared" si="1952"/>
        <v>Low</v>
      </c>
      <c r="Z4862" t="s">
        <v>13040</v>
      </c>
      <c r="AA4862">
        <v>0</v>
      </c>
      <c r="AB4862" t="str">
        <f t="shared" si="1953"/>
        <v>Symbolic Poster</v>
      </c>
      <c r="AC4862" t="s">
        <v>23159</v>
      </c>
      <c r="AD4862" t="s">
        <v>23160</v>
      </c>
      <c r="AE4862">
        <v>696</v>
      </c>
      <c r="AF4862" t="str">
        <f t="shared" si="1954"/>
        <v>Low</v>
      </c>
      <c r="AG4862" t="s">
        <v>9</v>
      </c>
      <c r="AH4862" t="s">
        <v>239</v>
      </c>
      <c r="AI4862" t="s">
        <v>556</v>
      </c>
      <c r="AJ4862" t="str">
        <f t="shared" si="1955"/>
        <v>Adult</v>
      </c>
      <c r="AK4862">
        <v>365000</v>
      </c>
      <c r="AL4862" t="str">
        <f t="shared" si="1956"/>
        <v>Low Budget</v>
      </c>
      <c r="AM4862">
        <v>1997</v>
      </c>
      <c r="AN4862">
        <f t="shared" si="1957"/>
        <v>28</v>
      </c>
      <c r="AO4862" t="str">
        <f t="shared" si="1958"/>
        <v>Old Classic</v>
      </c>
      <c r="AP4862">
        <v>648</v>
      </c>
      <c r="AQ4862" t="str">
        <f t="shared" si="1959"/>
        <v>Very Low</v>
      </c>
      <c r="AR4862">
        <v>7.3</v>
      </c>
      <c r="AS4862" t="str">
        <f t="shared" si="1960"/>
        <v>Good</v>
      </c>
      <c r="AT4862">
        <v>1.85</v>
      </c>
      <c r="AU4862" t="str">
        <f t="shared" si="1961"/>
        <v>HDTV / Widescreen</v>
      </c>
      <c r="AV4862">
        <v>11000</v>
      </c>
      <c r="AW4862" t="str">
        <f t="shared" si="1962"/>
        <v>Medium</v>
      </c>
    </row>
    <row r="4863" spans="1:49" x14ac:dyDescent="0.3">
      <c r="A4863" t="s">
        <v>0</v>
      </c>
      <c r="B4863" t="s">
        <v>23161</v>
      </c>
      <c r="C4863">
        <v>21</v>
      </c>
      <c r="D4863" t="str">
        <f t="shared" si="1942"/>
        <v>Very Low</v>
      </c>
      <c r="E4863">
        <v>76</v>
      </c>
      <c r="F4863" t="str">
        <f t="shared" si="1943"/>
        <v>1h 16m</v>
      </c>
      <c r="G4863" t="str">
        <f t="shared" si="1944"/>
        <v>Featurette</v>
      </c>
      <c r="H4863">
        <v>0</v>
      </c>
      <c r="I4863" t="str">
        <f t="shared" si="1945"/>
        <v>Very Low</v>
      </c>
      <c r="J4863">
        <v>62</v>
      </c>
      <c r="K4863" t="str">
        <f t="shared" si="1946"/>
        <v>Very Low</v>
      </c>
      <c r="L4863" t="s">
        <v>3770</v>
      </c>
      <c r="M4863">
        <v>991</v>
      </c>
      <c r="N4863" t="str">
        <f t="shared" si="1947"/>
        <v>Low</v>
      </c>
      <c r="O4863">
        <v>212285</v>
      </c>
      <c r="P4863" t="str">
        <f t="shared" si="1948"/>
        <v>Flop</v>
      </c>
      <c r="Q4863" t="s">
        <v>1652</v>
      </c>
      <c r="R4863" t="str">
        <f t="shared" si="1949"/>
        <v>Comedy</v>
      </c>
      <c r="S4863">
        <f t="shared" si="1950"/>
        <v>2</v>
      </c>
      <c r="T4863" t="s">
        <v>3344</v>
      </c>
      <c r="U4863" t="s">
        <v>23162</v>
      </c>
      <c r="V4863">
        <v>1727</v>
      </c>
      <c r="W4863" t="str">
        <f t="shared" si="1951"/>
        <v>Very Low</v>
      </c>
      <c r="X4863">
        <v>1661</v>
      </c>
      <c r="Y4863" t="str">
        <f t="shared" si="1952"/>
        <v>Low</v>
      </c>
      <c r="Z4863" t="s">
        <v>23163</v>
      </c>
      <c r="AA4863">
        <v>1</v>
      </c>
      <c r="AB4863" t="str">
        <f t="shared" si="1953"/>
        <v>Solo Star Poster</v>
      </c>
      <c r="AC4863" t="s">
        <v>23164</v>
      </c>
      <c r="AD4863" t="s">
        <v>23165</v>
      </c>
      <c r="AE4863">
        <v>21</v>
      </c>
      <c r="AF4863" t="str">
        <f t="shared" si="1954"/>
        <v>Very Low</v>
      </c>
      <c r="AG4863" t="s">
        <v>9</v>
      </c>
      <c r="AH4863" t="s">
        <v>341</v>
      </c>
      <c r="AI4863" t="s">
        <v>556</v>
      </c>
      <c r="AJ4863" t="str">
        <f t="shared" si="1955"/>
        <v>Adult</v>
      </c>
      <c r="AK4863">
        <v>250000</v>
      </c>
      <c r="AL4863" t="str">
        <f t="shared" si="1956"/>
        <v>Low Budget</v>
      </c>
      <c r="AM4863">
        <v>1996</v>
      </c>
      <c r="AN4863">
        <f t="shared" si="1957"/>
        <v>29</v>
      </c>
      <c r="AO4863" t="str">
        <f t="shared" si="1958"/>
        <v>Old Classic</v>
      </c>
      <c r="AP4863">
        <v>575</v>
      </c>
      <c r="AQ4863" t="str">
        <f t="shared" si="1959"/>
        <v>Very Low</v>
      </c>
      <c r="AR4863">
        <v>6.4</v>
      </c>
      <c r="AS4863" t="str">
        <f t="shared" si="1960"/>
        <v>Average</v>
      </c>
      <c r="AT4863">
        <f>AT4862</f>
        <v>1.85</v>
      </c>
      <c r="AU4863" t="str">
        <f t="shared" si="1961"/>
        <v>HDTV / Widescreen</v>
      </c>
      <c r="AV4863">
        <v>46</v>
      </c>
      <c r="AW4863" t="str">
        <f t="shared" si="1962"/>
        <v>Very Low</v>
      </c>
    </row>
    <row r="4864" spans="1:49" x14ac:dyDescent="0.3">
      <c r="A4864" t="s">
        <v>0</v>
      </c>
      <c r="B4864" t="s">
        <v>23166</v>
      </c>
      <c r="C4864">
        <v>19</v>
      </c>
      <c r="D4864" t="str">
        <f t="shared" si="1942"/>
        <v>Very Low</v>
      </c>
      <c r="E4864">
        <v>75</v>
      </c>
      <c r="F4864" t="str">
        <f t="shared" si="1943"/>
        <v>1h 15m</v>
      </c>
      <c r="G4864" t="str">
        <f t="shared" si="1944"/>
        <v>Featurette</v>
      </c>
      <c r="H4864">
        <v>45</v>
      </c>
      <c r="I4864" t="str">
        <f t="shared" si="1945"/>
        <v>Very Low</v>
      </c>
      <c r="J4864">
        <v>0</v>
      </c>
      <c r="K4864" t="str">
        <f t="shared" si="1946"/>
        <v>Very Low</v>
      </c>
      <c r="L4864" t="s">
        <v>23167</v>
      </c>
      <c r="M4864">
        <v>5</v>
      </c>
      <c r="N4864" t="str">
        <f t="shared" si="1947"/>
        <v>Low</v>
      </c>
      <c r="O4864">
        <v>203134</v>
      </c>
      <c r="P4864" t="str">
        <f t="shared" si="1948"/>
        <v>Flop</v>
      </c>
      <c r="Q4864" t="s">
        <v>23168</v>
      </c>
      <c r="R4864" t="str">
        <f t="shared" si="1949"/>
        <v>Animation</v>
      </c>
      <c r="S4864">
        <f t="shared" si="1950"/>
        <v>5</v>
      </c>
      <c r="T4864" t="s">
        <v>23169</v>
      </c>
      <c r="U4864" t="s">
        <v>23170</v>
      </c>
      <c r="V4864">
        <v>1428</v>
      </c>
      <c r="W4864" t="str">
        <f t="shared" si="1951"/>
        <v>Very Low</v>
      </c>
      <c r="X4864">
        <v>7</v>
      </c>
      <c r="Y4864" t="str">
        <f t="shared" si="1952"/>
        <v>Very Low</v>
      </c>
      <c r="Z4864" t="s">
        <v>23171</v>
      </c>
      <c r="AA4864">
        <v>0</v>
      </c>
      <c r="AB4864" t="str">
        <f t="shared" si="1953"/>
        <v>Symbolic Poster</v>
      </c>
      <c r="AC4864" t="s">
        <v>23172</v>
      </c>
      <c r="AD4864" t="s">
        <v>23173</v>
      </c>
      <c r="AE4864">
        <v>21</v>
      </c>
      <c r="AF4864" t="str">
        <f t="shared" si="1954"/>
        <v>Very Low</v>
      </c>
      <c r="AG4864" t="s">
        <v>9</v>
      </c>
      <c r="AH4864" t="s">
        <v>10</v>
      </c>
      <c r="AI4864" t="s">
        <v>556</v>
      </c>
      <c r="AJ4864" t="str">
        <f t="shared" si="1955"/>
        <v>Adult</v>
      </c>
      <c r="AK4864">
        <v>250000</v>
      </c>
      <c r="AL4864" t="str">
        <f t="shared" si="1956"/>
        <v>Low Budget</v>
      </c>
      <c r="AM4864">
        <v>1997</v>
      </c>
      <c r="AN4864">
        <f t="shared" si="1957"/>
        <v>28</v>
      </c>
      <c r="AO4864" t="str">
        <f t="shared" si="1958"/>
        <v>Old Classic</v>
      </c>
      <c r="AP4864">
        <v>2</v>
      </c>
      <c r="AQ4864" t="str">
        <f t="shared" si="1959"/>
        <v>Very Low</v>
      </c>
      <c r="AR4864">
        <v>7</v>
      </c>
      <c r="AS4864" t="str">
        <f t="shared" si="1960"/>
        <v>Good</v>
      </c>
      <c r="AT4864">
        <v>1.85</v>
      </c>
      <c r="AU4864" t="str">
        <f t="shared" si="1961"/>
        <v>HDTV / Widescreen</v>
      </c>
      <c r="AV4864">
        <v>178</v>
      </c>
      <c r="AW4864" t="str">
        <f t="shared" si="1962"/>
        <v>Very Low</v>
      </c>
    </row>
    <row r="4865" spans="1:49" x14ac:dyDescent="0.3">
      <c r="A4865" t="s">
        <v>0</v>
      </c>
      <c r="B4865" t="s">
        <v>22534</v>
      </c>
      <c r="C4865">
        <v>43</v>
      </c>
      <c r="D4865" t="str">
        <f t="shared" si="1942"/>
        <v>Very Low</v>
      </c>
      <c r="E4865">
        <v>78</v>
      </c>
      <c r="F4865" t="str">
        <f t="shared" si="1943"/>
        <v>1h 18m</v>
      </c>
      <c r="G4865" t="str">
        <f t="shared" si="1944"/>
        <v>Featurette</v>
      </c>
      <c r="H4865">
        <v>7</v>
      </c>
      <c r="I4865" t="str">
        <f t="shared" si="1945"/>
        <v>Very Low</v>
      </c>
      <c r="J4865">
        <v>142</v>
      </c>
      <c r="K4865" t="str">
        <f t="shared" si="1946"/>
        <v>Very Low</v>
      </c>
      <c r="L4865" t="s">
        <v>6610</v>
      </c>
      <c r="M4865">
        <v>308</v>
      </c>
      <c r="N4865" t="str">
        <f t="shared" si="1947"/>
        <v>Low</v>
      </c>
      <c r="O4865">
        <v>191309</v>
      </c>
      <c r="P4865" t="str">
        <f t="shared" si="1948"/>
        <v>Flop</v>
      </c>
      <c r="Q4865" t="s">
        <v>1895</v>
      </c>
      <c r="R4865" t="str">
        <f t="shared" si="1949"/>
        <v>Drama</v>
      </c>
      <c r="S4865">
        <f t="shared" si="1950"/>
        <v>3</v>
      </c>
      <c r="T4865" t="s">
        <v>23174</v>
      </c>
      <c r="U4865" t="s">
        <v>23175</v>
      </c>
      <c r="V4865">
        <v>2787</v>
      </c>
      <c r="W4865" t="str">
        <f t="shared" si="1951"/>
        <v>Very Low</v>
      </c>
      <c r="X4865">
        <v>1008</v>
      </c>
      <c r="Y4865" t="str">
        <f t="shared" si="1952"/>
        <v>Low</v>
      </c>
      <c r="Z4865" t="s">
        <v>7955</v>
      </c>
      <c r="AA4865">
        <v>1</v>
      </c>
      <c r="AB4865" t="str">
        <f t="shared" si="1953"/>
        <v>Solo Star Poster</v>
      </c>
      <c r="AC4865" t="s">
        <v>23176</v>
      </c>
      <c r="AD4865" t="s">
        <v>23177</v>
      </c>
      <c r="AE4865">
        <v>64</v>
      </c>
      <c r="AF4865" t="str">
        <f t="shared" si="1954"/>
        <v>Very Low</v>
      </c>
      <c r="AG4865" t="s">
        <v>9</v>
      </c>
      <c r="AH4865" t="s">
        <v>10</v>
      </c>
      <c r="AI4865" t="s">
        <v>556</v>
      </c>
      <c r="AJ4865" t="str">
        <f t="shared" si="1955"/>
        <v>Adult</v>
      </c>
      <c r="AK4865">
        <v>150000</v>
      </c>
      <c r="AL4865" t="str">
        <f t="shared" si="1956"/>
        <v>Low Budget</v>
      </c>
      <c r="AM4865">
        <v>2004</v>
      </c>
      <c r="AN4865">
        <f t="shared" si="1957"/>
        <v>21</v>
      </c>
      <c r="AO4865" t="str">
        <f t="shared" si="1958"/>
        <v>Old Classic</v>
      </c>
      <c r="AP4865">
        <v>249</v>
      </c>
      <c r="AQ4865" t="str">
        <f t="shared" si="1959"/>
        <v>Very Low</v>
      </c>
      <c r="AR4865">
        <v>5.5</v>
      </c>
      <c r="AS4865" t="str">
        <f t="shared" si="1960"/>
        <v>Below Average</v>
      </c>
      <c r="AT4865">
        <v>1.85</v>
      </c>
      <c r="AU4865" t="str">
        <f t="shared" si="1961"/>
        <v>HDTV / Widescreen</v>
      </c>
      <c r="AV4865">
        <v>98</v>
      </c>
      <c r="AW4865" t="str">
        <f t="shared" si="1962"/>
        <v>Very Low</v>
      </c>
    </row>
    <row r="4866" spans="1:49" x14ac:dyDescent="0.3">
      <c r="A4866" t="s">
        <v>0</v>
      </c>
      <c r="B4866" t="s">
        <v>23178</v>
      </c>
      <c r="C4866">
        <v>206</v>
      </c>
      <c r="D4866" t="str">
        <f t="shared" si="1942"/>
        <v>Medium</v>
      </c>
      <c r="E4866">
        <v>90</v>
      </c>
      <c r="F4866" t="str">
        <f t="shared" si="1943"/>
        <v>1h 30m</v>
      </c>
      <c r="G4866" t="str">
        <f t="shared" si="1944"/>
        <v>Standard Movie</v>
      </c>
      <c r="H4866">
        <v>52</v>
      </c>
      <c r="I4866" t="str">
        <f t="shared" si="1945"/>
        <v>Very Low</v>
      </c>
      <c r="J4866">
        <v>224</v>
      </c>
      <c r="K4866" t="str">
        <f t="shared" si="1946"/>
        <v>Very Low</v>
      </c>
      <c r="L4866" t="s">
        <v>23179</v>
      </c>
      <c r="M4866">
        <v>34000</v>
      </c>
      <c r="N4866" t="str">
        <f t="shared" si="1947"/>
        <v>Medium</v>
      </c>
      <c r="O4866">
        <v>3388210</v>
      </c>
      <c r="P4866" t="str">
        <f t="shared" si="1948"/>
        <v>Flop</v>
      </c>
      <c r="Q4866" t="s">
        <v>185</v>
      </c>
      <c r="R4866" t="str">
        <f t="shared" si="1949"/>
        <v>Drama</v>
      </c>
      <c r="S4866">
        <f t="shared" si="1950"/>
        <v>2</v>
      </c>
      <c r="T4866" t="s">
        <v>318</v>
      </c>
      <c r="U4866" t="s">
        <v>23180</v>
      </c>
      <c r="V4866">
        <v>46813</v>
      </c>
      <c r="W4866" t="str">
        <f t="shared" si="1951"/>
        <v>Low</v>
      </c>
      <c r="X4866">
        <v>34983</v>
      </c>
      <c r="Y4866" t="str">
        <f t="shared" si="1952"/>
        <v>Medium</v>
      </c>
      <c r="Z4866" t="s">
        <v>23181</v>
      </c>
      <c r="AA4866">
        <v>1</v>
      </c>
      <c r="AB4866" t="str">
        <f t="shared" si="1953"/>
        <v>Solo Star Poster</v>
      </c>
      <c r="AC4866" t="s">
        <v>23182</v>
      </c>
      <c r="AD4866" t="s">
        <v>23183</v>
      </c>
      <c r="AE4866">
        <v>150</v>
      </c>
      <c r="AF4866" t="str">
        <f t="shared" si="1954"/>
        <v>Very Low</v>
      </c>
      <c r="AG4866" t="s">
        <v>9</v>
      </c>
      <c r="AH4866" t="s">
        <v>10</v>
      </c>
      <c r="AI4866" t="s">
        <v>11</v>
      </c>
      <c r="AJ4866" t="str">
        <f t="shared" si="1955"/>
        <v>Teen</v>
      </c>
      <c r="AK4866">
        <v>250000</v>
      </c>
      <c r="AL4866" t="str">
        <f t="shared" si="1956"/>
        <v>Low Budget</v>
      </c>
      <c r="AM4866">
        <v>2011</v>
      </c>
      <c r="AN4866">
        <f t="shared" si="1957"/>
        <v>14</v>
      </c>
      <c r="AO4866" t="str">
        <f t="shared" si="1958"/>
        <v>Modern Classic</v>
      </c>
      <c r="AP4866">
        <v>487</v>
      </c>
      <c r="AQ4866" t="str">
        <f t="shared" si="1959"/>
        <v>Very Low</v>
      </c>
      <c r="AR4866">
        <v>6.7</v>
      </c>
      <c r="AS4866" t="str">
        <f t="shared" si="1960"/>
        <v>Average</v>
      </c>
      <c r="AT4866">
        <v>1.78</v>
      </c>
      <c r="AU4866" t="str">
        <f t="shared" si="1961"/>
        <v>HDTV / Widescreen</v>
      </c>
      <c r="AV4866">
        <v>12000</v>
      </c>
      <c r="AW4866" t="str">
        <f t="shared" si="1962"/>
        <v>Medium</v>
      </c>
    </row>
    <row r="4867" spans="1:49" x14ac:dyDescent="0.3">
      <c r="A4867" t="s">
        <v>0</v>
      </c>
      <c r="B4867" t="s">
        <v>23184</v>
      </c>
      <c r="C4867">
        <f>C4866</f>
        <v>206</v>
      </c>
      <c r="D4867" t="str">
        <f t="shared" ref="D4867:D4930" si="1979">IF(C4867&lt;=50,"Very Low",
IF(C4867&lt;=200,"Low",
IF(C4867&lt;=500,"Medium",
IF(C4867&lt;=1000,"High","Very High"))))</f>
        <v>Medium</v>
      </c>
      <c r="E4867">
        <v>96</v>
      </c>
      <c r="F4867" t="str">
        <f t="shared" ref="F4867:F4930" si="1980">INT(E4867/60) &amp; "h " &amp; MOD(E4867,60) &amp; "m"</f>
        <v>1h 36m</v>
      </c>
      <c r="G4867" t="str">
        <f t="shared" ref="G4867:G4930" si="1981">IF(E4867&lt;60,"Short Film",IF(E4867&lt;90,"Featurette",IF(E4867&lt;=120,"Standard Movie",IF(E4867&lt;=180,"Long Movie","Epic"))))</f>
        <v>Standard Movie</v>
      </c>
      <c r="H4867">
        <v>0</v>
      </c>
      <c r="I4867" t="str">
        <f t="shared" ref="I4867:I4930" si="1982">IF(H4867&lt;=1000,"Very Low",IF(H4867&lt;=10000,"Low",IF(H4867&lt;=50000,"Medium",IF(H4867&lt;=200000,"High","Very High"))))</f>
        <v>Very Low</v>
      </c>
      <c r="J4867">
        <v>270</v>
      </c>
      <c r="K4867" t="str">
        <f t="shared" ref="K4867:K4930" si="1983">IF(J4867&lt;=1000,"Very Low",IF(J4867&lt;=10000,"Low",IF(J4867&lt;=50000,"Medium",IF(J4867&lt;=200000,"High","Very High"))))</f>
        <v>Very Low</v>
      </c>
      <c r="L4867" t="s">
        <v>22313</v>
      </c>
      <c r="M4867">
        <v>471</v>
      </c>
      <c r="N4867" t="str">
        <f t="shared" ref="N4867:N4930" si="1984">IF(A4867&lt;=1000,"Very Low",
IF(M4867&lt;=10000,"Low",IF(M4867&lt;=50000,"Medium",IF(M4867&lt;=200000,"High","Very High"))))</f>
        <v>Low</v>
      </c>
      <c r="O4867">
        <f>O4866</f>
        <v>3388210</v>
      </c>
      <c r="P4867" t="str">
        <f t="shared" ref="P4867:P4930" si="1985">IF(AND(O4867&gt;=500000000),"Blockbuster",
IF(AND(O4867&gt;=200000000,O4867&lt;=499999999),"Superhit",
IF(AND(O4867&gt;=50000000,O4867&lt;=199999999),"Hit",
IF(AND(O4867&gt;=10000000,O4867&lt;=49999999),"Average",
IF(AND(O4867&lt;=10000000),"Flop","")))))</f>
        <v>Flop</v>
      </c>
      <c r="Q4867" t="s">
        <v>6374</v>
      </c>
      <c r="R4867" t="str">
        <f t="shared" ref="R4867:R4930" si="1986">LEFT(Q4867, FIND("|",Q4867&amp;"|")-1)</f>
        <v>Horror</v>
      </c>
      <c r="S4867">
        <f t="shared" ref="S4867:S4930" si="1987">LEN(Q4867)-LEN(SUBSTITUTE(Q4867,"|",""))+1</f>
        <v>1</v>
      </c>
      <c r="T4867" t="s">
        <v>23185</v>
      </c>
      <c r="U4867" t="s">
        <v>23186</v>
      </c>
      <c r="V4867">
        <v>24</v>
      </c>
      <c r="W4867" t="str">
        <f t="shared" ref="W4867:W4930" si="1988">IF(V4867&lt;=10000,"Very Low",IF(V4867&lt;=50000,"Low",IF(V4867&lt;=200000,"Medium",IF(V4867&lt;=500000,"High","Very High"))))</f>
        <v>Very Low</v>
      </c>
      <c r="X4867">
        <v>1399</v>
      </c>
      <c r="Y4867" t="str">
        <f t="shared" ref="Y4867:Y4930" si="1989">IF(X4867&lt;=1000,"Very Low",IF(X4867&lt;=10000,"Low",IF(X4867&lt;=50000,"Medium",IF(X4867&lt;=200000,"High","Very High"))))</f>
        <v>Low</v>
      </c>
      <c r="Z4867" t="s">
        <v>23187</v>
      </c>
      <c r="AA4867">
        <v>0</v>
      </c>
      <c r="AB4867" t="str">
        <f t="shared" ref="AB4867:AB4930" si="1990">IF(AA4867=0,"Symbolic Poster",IF(AA4867=1,"Solo Star Poster",IF(AA4867&lt;=3,"Duo/Trio Poster","Ensemble Poster")))</f>
        <v>Symbolic Poster</v>
      </c>
      <c r="AC4867" t="s">
        <v>23188</v>
      </c>
      <c r="AD4867" t="s">
        <v>23189</v>
      </c>
      <c r="AE4867">
        <v>2</v>
      </c>
      <c r="AF4867" t="str">
        <f t="shared" ref="AF4867:AF4930" si="1991">IF(AE4867&lt;=500,"Very Low",IF(AE4867&lt;=2000,"Low",IF(AE4867&lt;=5000,"Medium",IF(AE4867&lt;=15000,"High","Very High"))))</f>
        <v>Very Low</v>
      </c>
      <c r="AG4867" t="s">
        <v>9</v>
      </c>
      <c r="AH4867" t="s">
        <v>10</v>
      </c>
      <c r="AI4867" t="str">
        <f>AI4866</f>
        <v>PG-13</v>
      </c>
      <c r="AJ4867" t="str">
        <f t="shared" ref="AJ4867:AJ4930" si="1992">IF(OR(AI4867="G",AI4867="PG",AI4867="U",AI4867="TV-Y",AI4867="TV-G"),"Family",IF(OR(AI4867="PG-13",AI4867="UA",AI4867="TV-14"),"Teen",IF(OR(AI4867="R",AI4867="NC-17",AI4867="A",AI4867="TV-MA"),"Adult",IF(AI4867="Not Rated","No Rating","Other/Unknown"))))</f>
        <v>Teen</v>
      </c>
      <c r="AK4867">
        <v>300000</v>
      </c>
      <c r="AL4867" t="str">
        <f t="shared" ref="AL4867:AL4930" si="1993">IF(AK4867&gt;=200000000,"Very High Budget",
IF(AND(AK4867&gt;=100000000,AK4867&lt;=199999999),"High Budget",
IF(AND(AK4867&gt;=30000000,AK4867&lt;=99999999),"Medium Budget",
IF(AK4867&lt;30000000,"Low Budget",""))))</f>
        <v>Low Budget</v>
      </c>
      <c r="AM4867">
        <v>2015</v>
      </c>
      <c r="AN4867">
        <f t="shared" ref="AN4867:AN4930" si="1994">$AY$20-AM4867</f>
        <v>10</v>
      </c>
      <c r="AO4867" t="str">
        <f t="shared" ref="AO4867:AO4930" si="1995">IF(AN4867&lt;=5,"Recent",IF(AND(AN4867&gt;=6,AN4867&lt;=15),"Modern Classic",IF(AN4867&gt;15,"Old Classic","")))</f>
        <v>Modern Classic</v>
      </c>
      <c r="AP4867">
        <v>320</v>
      </c>
      <c r="AQ4867" t="str">
        <f t="shared" ref="AQ4867:AQ4930" si="1996">IF(AP4867&lt;=1000,"Very Low",IF(AP4867&lt;=10000,"Low",IF(AP4867&lt;=50000,"Medium",IF(AP4867&lt;=200000,"High","Very High"))))</f>
        <v>Very Low</v>
      </c>
      <c r="AR4867">
        <v>4.3</v>
      </c>
      <c r="AS4867" t="str">
        <f t="shared" ref="AS4867:AS4930" si="1997">IF(AND(AR4867&gt;=9,AR4867&lt;=10),"Master Piece",
IF(AND(AR4867&gt;=8,AR4867&lt;9),"Excellent",
IF(AND(AR4867&gt;=7,AR4867&lt;8),"Good",
IF(AND(AR4867&gt;=6,AR4867&lt;7),"Average",
IF(AND(AR4867&gt;=5,AR4867&lt;6),"Below Average",
IF(AND(AR4867&gt;=4,AR4867&lt;5),"Poor",
IF(AND(AR4867&gt;=3,AR4867&lt;4),"Very Poor",
IF(AND(AR4867&gt;=0,AR4867&lt;3),"Terrible",""))))))))</f>
        <v>Poor</v>
      </c>
      <c r="AT4867">
        <v>16</v>
      </c>
      <c r="AU4867" t="str">
        <f t="shared" ref="AU4867:AU4930" si="1998">IF(AND(AT4867&gt;=1.3,AT4867&lt;=1.4),"Classic",IF(AND(AT4867&gt;=1.7,AT4867&lt;=1.9),"HDTV / Widescreen",IF(AND(AT4867&gt;=2.2,AT4867&lt;=2.4),"Cinematic Widescreen",IF(AND(AT4867&gt;=1.4,AT4867&lt;=1.6),"Standard Academy",IF(AT4867&gt;=2.4,"Ultra Widescreen","")))))</f>
        <v>Ultra Widescreen</v>
      </c>
      <c r="AV4867">
        <v>85</v>
      </c>
      <c r="AW4867" t="str">
        <f t="shared" ref="AW4867:AW4930" si="1999">IF(AV4867&lt;=1000,"Very Low",IF(AV4867&lt;=10000,"Low",IF(AV4867&lt;=50000,"Medium",IF(AV4867&lt;=200000,"High","Very High"))))</f>
        <v>Very Low</v>
      </c>
    </row>
    <row r="4868" spans="1:49" x14ac:dyDescent="0.3">
      <c r="A4868" t="s">
        <v>0</v>
      </c>
      <c r="B4868" t="s">
        <v>18536</v>
      </c>
      <c r="C4868">
        <v>29</v>
      </c>
      <c r="D4868" t="str">
        <f t="shared" si="1979"/>
        <v>Very Low</v>
      </c>
      <c r="E4868">
        <v>92</v>
      </c>
      <c r="F4868" t="str">
        <f t="shared" si="1980"/>
        <v>1h 32m</v>
      </c>
      <c r="G4868" t="str">
        <f t="shared" si="1981"/>
        <v>Standard Movie</v>
      </c>
      <c r="H4868">
        <v>99</v>
      </c>
      <c r="I4868" t="str">
        <f t="shared" si="1982"/>
        <v>Very Low</v>
      </c>
      <c r="J4868">
        <v>181</v>
      </c>
      <c r="K4868" t="str">
        <f t="shared" si="1983"/>
        <v>Very Low</v>
      </c>
      <c r="L4868" t="s">
        <v>7598</v>
      </c>
      <c r="M4868">
        <v>793</v>
      </c>
      <c r="N4868" t="str">
        <f t="shared" si="1984"/>
        <v>Low</v>
      </c>
      <c r="O4868">
        <v>177840</v>
      </c>
      <c r="P4868" t="str">
        <f t="shared" si="1985"/>
        <v>Flop</v>
      </c>
      <c r="Q4868" t="s">
        <v>6390</v>
      </c>
      <c r="R4868" t="str">
        <f t="shared" si="1986"/>
        <v>Comedy</v>
      </c>
      <c r="S4868">
        <f t="shared" si="1987"/>
        <v>2</v>
      </c>
      <c r="T4868" t="s">
        <v>14013</v>
      </c>
      <c r="U4868" t="s">
        <v>23190</v>
      </c>
      <c r="V4868">
        <v>708</v>
      </c>
      <c r="W4868" t="str">
        <f t="shared" si="1988"/>
        <v>Very Low</v>
      </c>
      <c r="X4868">
        <v>1987</v>
      </c>
      <c r="Y4868" t="str">
        <f t="shared" si="1989"/>
        <v>Low</v>
      </c>
      <c r="Z4868" t="s">
        <v>9887</v>
      </c>
      <c r="AA4868">
        <v>2</v>
      </c>
      <c r="AB4868" t="str">
        <f t="shared" si="1990"/>
        <v>Duo/Trio Poster</v>
      </c>
      <c r="AC4868" t="s">
        <v>23191</v>
      </c>
      <c r="AD4868" t="s">
        <v>23192</v>
      </c>
      <c r="AE4868">
        <v>22</v>
      </c>
      <c r="AF4868" t="str">
        <f t="shared" si="1991"/>
        <v>Very Low</v>
      </c>
      <c r="AG4868" t="s">
        <v>9</v>
      </c>
      <c r="AH4868" t="s">
        <v>28</v>
      </c>
      <c r="AI4868" t="s">
        <v>556</v>
      </c>
      <c r="AJ4868" t="str">
        <f t="shared" si="1992"/>
        <v>Adult</v>
      </c>
      <c r="AK4868">
        <v>250000</v>
      </c>
      <c r="AL4868" t="str">
        <f t="shared" si="1993"/>
        <v>Low Budget</v>
      </c>
      <c r="AM4868">
        <v>1999</v>
      </c>
      <c r="AN4868">
        <f t="shared" si="1994"/>
        <v>26</v>
      </c>
      <c r="AO4868" t="str">
        <f t="shared" si="1995"/>
        <v>Old Classic</v>
      </c>
      <c r="AP4868">
        <v>605</v>
      </c>
      <c r="AQ4868" t="str">
        <f t="shared" si="1996"/>
        <v>Very Low</v>
      </c>
      <c r="AR4868">
        <v>6.1</v>
      </c>
      <c r="AS4868" t="str">
        <f t="shared" si="1997"/>
        <v>Average</v>
      </c>
      <c r="AT4868">
        <f>AT4867</f>
        <v>16</v>
      </c>
      <c r="AU4868" t="str">
        <f t="shared" si="1998"/>
        <v>Ultra Widescreen</v>
      </c>
      <c r="AV4868">
        <v>93</v>
      </c>
      <c r="AW4868" t="str">
        <f t="shared" si="1999"/>
        <v>Very Low</v>
      </c>
    </row>
    <row r="4869" spans="1:49" x14ac:dyDescent="0.3">
      <c r="A4869" t="s">
        <v>0</v>
      </c>
      <c r="B4869" t="s">
        <v>23193</v>
      </c>
      <c r="C4869">
        <v>27</v>
      </c>
      <c r="D4869" t="str">
        <f t="shared" si="1979"/>
        <v>Very Low</v>
      </c>
      <c r="E4869">
        <v>75</v>
      </c>
      <c r="F4869" t="str">
        <f t="shared" si="1980"/>
        <v>1h 15m</v>
      </c>
      <c r="G4869" t="str">
        <f t="shared" si="1981"/>
        <v>Featurette</v>
      </c>
      <c r="H4869">
        <v>269</v>
      </c>
      <c r="I4869" t="str">
        <f t="shared" si="1982"/>
        <v>Very Low</v>
      </c>
      <c r="J4869">
        <v>7</v>
      </c>
      <c r="K4869" t="str">
        <f t="shared" si="1983"/>
        <v>Very Low</v>
      </c>
      <c r="L4869" t="s">
        <v>23194</v>
      </c>
      <c r="M4869">
        <v>100</v>
      </c>
      <c r="N4869" t="str">
        <f t="shared" si="1984"/>
        <v>Low</v>
      </c>
      <c r="O4869">
        <v>47111</v>
      </c>
      <c r="P4869" t="str">
        <f t="shared" si="1985"/>
        <v>Flop</v>
      </c>
      <c r="Q4869" t="s">
        <v>2498</v>
      </c>
      <c r="R4869" t="str">
        <f t="shared" si="1986"/>
        <v>Comedy</v>
      </c>
      <c r="S4869">
        <f t="shared" si="1987"/>
        <v>2</v>
      </c>
      <c r="T4869" t="s">
        <v>23195</v>
      </c>
      <c r="U4869" t="s">
        <v>23196</v>
      </c>
      <c r="V4869">
        <v>1227</v>
      </c>
      <c r="W4869" t="str">
        <f t="shared" si="1988"/>
        <v>Very Low</v>
      </c>
      <c r="X4869">
        <v>127</v>
      </c>
      <c r="Y4869" t="str">
        <f t="shared" si="1989"/>
        <v>Very Low</v>
      </c>
      <c r="Z4869" t="s">
        <v>23197</v>
      </c>
      <c r="AA4869">
        <v>1</v>
      </c>
      <c r="AB4869" t="str">
        <f t="shared" si="1990"/>
        <v>Solo Star Poster</v>
      </c>
      <c r="AC4869" t="s">
        <v>23198</v>
      </c>
      <c r="AD4869" t="s">
        <v>23199</v>
      </c>
      <c r="AE4869">
        <v>11</v>
      </c>
      <c r="AF4869" t="str">
        <f t="shared" si="1991"/>
        <v>Very Low</v>
      </c>
      <c r="AG4869" t="s">
        <v>7212</v>
      </c>
      <c r="AH4869" t="s">
        <v>10</v>
      </c>
      <c r="AI4869" t="str">
        <f t="shared" ref="AI4869:AK4869" si="2000">AI4868</f>
        <v>R</v>
      </c>
      <c r="AJ4869" t="str">
        <f t="shared" si="1992"/>
        <v>Adult</v>
      </c>
      <c r="AK4869">
        <f t="shared" si="2000"/>
        <v>250000</v>
      </c>
      <c r="AL4869" t="str">
        <f t="shared" si="1993"/>
        <v>Low Budget</v>
      </c>
      <c r="AM4869">
        <v>2005</v>
      </c>
      <c r="AN4869">
        <f t="shared" si="1994"/>
        <v>20</v>
      </c>
      <c r="AO4869" t="str">
        <f t="shared" si="1995"/>
        <v>Old Classic</v>
      </c>
      <c r="AP4869">
        <v>8</v>
      </c>
      <c r="AQ4869" t="str">
        <f t="shared" si="1996"/>
        <v>Very Low</v>
      </c>
      <c r="AR4869">
        <v>6.8</v>
      </c>
      <c r="AS4869" t="str">
        <f t="shared" si="1997"/>
        <v>Average</v>
      </c>
      <c r="AT4869">
        <v>1.85</v>
      </c>
      <c r="AU4869" t="str">
        <f t="shared" si="1998"/>
        <v>HDTV / Widescreen</v>
      </c>
      <c r="AV4869">
        <v>62</v>
      </c>
      <c r="AW4869" t="str">
        <f t="shared" si="1999"/>
        <v>Very Low</v>
      </c>
    </row>
    <row r="4870" spans="1:49" x14ac:dyDescent="0.3">
      <c r="A4870" t="s">
        <v>0</v>
      </c>
      <c r="B4870" t="s">
        <v>13911</v>
      </c>
      <c r="C4870">
        <v>162</v>
      </c>
      <c r="D4870" t="str">
        <f t="shared" si="1979"/>
        <v>Low</v>
      </c>
      <c r="E4870">
        <v>99</v>
      </c>
      <c r="F4870" t="str">
        <f t="shared" si="1980"/>
        <v>1h 39m</v>
      </c>
      <c r="G4870" t="str">
        <f t="shared" si="1981"/>
        <v>Standard Movie</v>
      </c>
      <c r="H4870">
        <v>261</v>
      </c>
      <c r="I4870" t="str">
        <f t="shared" si="1982"/>
        <v>Very Low</v>
      </c>
      <c r="J4870">
        <v>461</v>
      </c>
      <c r="K4870" t="str">
        <f t="shared" si="1983"/>
        <v>Very Low</v>
      </c>
      <c r="L4870" t="s">
        <v>6022</v>
      </c>
      <c r="M4870">
        <v>924</v>
      </c>
      <c r="N4870" t="str">
        <f t="shared" si="1984"/>
        <v>Low</v>
      </c>
      <c r="O4870">
        <v>49494</v>
      </c>
      <c r="P4870" t="str">
        <f t="shared" si="1985"/>
        <v>Flop</v>
      </c>
      <c r="Q4870" t="s">
        <v>4046</v>
      </c>
      <c r="R4870" t="str">
        <f t="shared" si="1986"/>
        <v>Drama</v>
      </c>
      <c r="S4870">
        <f t="shared" si="1987"/>
        <v>2</v>
      </c>
      <c r="T4870" t="s">
        <v>7024</v>
      </c>
      <c r="U4870" t="s">
        <v>23200</v>
      </c>
      <c r="V4870">
        <v>8511</v>
      </c>
      <c r="W4870" t="str">
        <f t="shared" si="1988"/>
        <v>Very Low</v>
      </c>
      <c r="X4870">
        <v>2862</v>
      </c>
      <c r="Y4870" t="str">
        <f t="shared" si="1989"/>
        <v>Low</v>
      </c>
      <c r="Z4870" t="s">
        <v>23201</v>
      </c>
      <c r="AA4870">
        <v>0</v>
      </c>
      <c r="AB4870" t="str">
        <f t="shared" si="1990"/>
        <v>Symbolic Poster</v>
      </c>
      <c r="AC4870" t="s">
        <v>23202</v>
      </c>
      <c r="AD4870" t="s">
        <v>23203</v>
      </c>
      <c r="AE4870">
        <v>87</v>
      </c>
      <c r="AF4870" t="str">
        <f t="shared" si="1991"/>
        <v>Very Low</v>
      </c>
      <c r="AG4870" t="s">
        <v>9</v>
      </c>
      <c r="AH4870" t="s">
        <v>10</v>
      </c>
      <c r="AI4870" t="s">
        <v>556</v>
      </c>
      <c r="AJ4870" t="str">
        <f t="shared" si="1992"/>
        <v>Adult</v>
      </c>
      <c r="AK4870">
        <v>250000</v>
      </c>
      <c r="AL4870" t="str">
        <f t="shared" si="1993"/>
        <v>Low Budget</v>
      </c>
      <c r="AM4870">
        <v>2013</v>
      </c>
      <c r="AN4870">
        <f t="shared" si="1994"/>
        <v>12</v>
      </c>
      <c r="AO4870" t="str">
        <f t="shared" si="1995"/>
        <v>Modern Classic</v>
      </c>
      <c r="AP4870">
        <v>835</v>
      </c>
      <c r="AQ4870" t="str">
        <f t="shared" si="1996"/>
        <v>Very Low</v>
      </c>
      <c r="AR4870">
        <v>3.9</v>
      </c>
      <c r="AS4870" t="str">
        <f t="shared" si="1997"/>
        <v>Very Poor</v>
      </c>
      <c r="AT4870">
        <v>2.35</v>
      </c>
      <c r="AU4870" t="str">
        <f t="shared" si="1998"/>
        <v>Cinematic Widescreen</v>
      </c>
      <c r="AV4870">
        <v>0</v>
      </c>
      <c r="AW4870" t="str">
        <f t="shared" si="1999"/>
        <v>Very Low</v>
      </c>
    </row>
    <row r="4871" spans="1:49" x14ac:dyDescent="0.3">
      <c r="A4871" t="s">
        <v>0</v>
      </c>
      <c r="B4871" t="str">
        <f>B4870</f>
        <v>Paul Schrader</v>
      </c>
      <c r="C4871">
        <v>11</v>
      </c>
      <c r="D4871" t="str">
        <f t="shared" si="1979"/>
        <v>Very Low</v>
      </c>
      <c r="E4871">
        <v>58</v>
      </c>
      <c r="F4871" t="str">
        <f t="shared" si="1980"/>
        <v>0h 58m</v>
      </c>
      <c r="G4871" t="str">
        <f t="shared" si="1981"/>
        <v>Short Film</v>
      </c>
      <c r="H4871">
        <f>H4870</f>
        <v>261</v>
      </c>
      <c r="I4871" t="str">
        <f t="shared" si="1982"/>
        <v>Very Low</v>
      </c>
      <c r="J4871">
        <v>250</v>
      </c>
      <c r="K4871" t="str">
        <f t="shared" si="1983"/>
        <v>Very Low</v>
      </c>
      <c r="L4871" t="s">
        <v>23204</v>
      </c>
      <c r="M4871">
        <v>887</v>
      </c>
      <c r="N4871" t="str">
        <f t="shared" si="1984"/>
        <v>Low</v>
      </c>
      <c r="O4871">
        <f t="shared" ref="O4871:O4872" si="2001">O4870</f>
        <v>49494</v>
      </c>
      <c r="P4871" t="str">
        <f t="shared" si="1985"/>
        <v>Flop</v>
      </c>
      <c r="Q4871" t="s">
        <v>1906</v>
      </c>
      <c r="R4871" t="str">
        <f t="shared" si="1986"/>
        <v>Crime</v>
      </c>
      <c r="S4871">
        <f t="shared" si="1987"/>
        <v>2</v>
      </c>
      <c r="T4871" t="s">
        <v>2262</v>
      </c>
      <c r="U4871" t="s">
        <v>23205</v>
      </c>
      <c r="V4871">
        <v>12848</v>
      </c>
      <c r="W4871" t="str">
        <f t="shared" si="1988"/>
        <v>Low</v>
      </c>
      <c r="X4871">
        <v>2572</v>
      </c>
      <c r="Y4871" t="str">
        <f t="shared" si="1989"/>
        <v>Low</v>
      </c>
      <c r="Z4871" t="s">
        <v>23206</v>
      </c>
      <c r="AA4871">
        <v>1</v>
      </c>
      <c r="AB4871" t="str">
        <f t="shared" si="1990"/>
        <v>Solo Star Poster</v>
      </c>
      <c r="AC4871" t="s">
        <v>23207</v>
      </c>
      <c r="AD4871" t="s">
        <v>23208</v>
      </c>
      <c r="AE4871">
        <v>59</v>
      </c>
      <c r="AF4871" t="str">
        <f t="shared" si="1991"/>
        <v>Very Low</v>
      </c>
      <c r="AG4871" t="s">
        <v>9</v>
      </c>
      <c r="AH4871" t="s">
        <v>28</v>
      </c>
      <c r="AI4871" t="s">
        <v>2606</v>
      </c>
      <c r="AJ4871" t="str">
        <f t="shared" si="1992"/>
        <v>Adult</v>
      </c>
      <c r="AK4871">
        <f t="shared" ref="AK4871:AK4874" si="2002">AK4870</f>
        <v>250000</v>
      </c>
      <c r="AL4871" t="str">
        <f t="shared" si="1993"/>
        <v>Low Budget</v>
      </c>
      <c r="AM4871">
        <f>AM4870</f>
        <v>2013</v>
      </c>
      <c r="AN4871">
        <f t="shared" si="1994"/>
        <v>12</v>
      </c>
      <c r="AO4871" t="str">
        <f t="shared" si="1995"/>
        <v>Modern Classic</v>
      </c>
      <c r="AP4871">
        <v>340</v>
      </c>
      <c r="AQ4871" t="str">
        <f t="shared" si="1996"/>
        <v>Very Low</v>
      </c>
      <c r="AR4871">
        <v>8.5</v>
      </c>
      <c r="AS4871" t="str">
        <f t="shared" si="1997"/>
        <v>Excellent</v>
      </c>
      <c r="AT4871">
        <v>16</v>
      </c>
      <c r="AU4871" t="str">
        <f t="shared" si="1998"/>
        <v>Ultra Widescreen</v>
      </c>
      <c r="AV4871">
        <v>10000</v>
      </c>
      <c r="AW4871" t="str">
        <f t="shared" si="1999"/>
        <v>Low</v>
      </c>
    </row>
    <row r="4872" spans="1:49" x14ac:dyDescent="0.3">
      <c r="A4872" t="s">
        <v>0</v>
      </c>
      <c r="B4872" t="s">
        <v>23209</v>
      </c>
      <c r="C4872">
        <v>26</v>
      </c>
      <c r="D4872" t="str">
        <f t="shared" si="1979"/>
        <v>Very Low</v>
      </c>
      <c r="E4872">
        <v>86</v>
      </c>
      <c r="F4872" t="str">
        <f t="shared" si="1980"/>
        <v>1h 26m</v>
      </c>
      <c r="G4872" t="str">
        <f t="shared" si="1981"/>
        <v>Featurette</v>
      </c>
      <c r="H4872">
        <v>5</v>
      </c>
      <c r="I4872" t="str">
        <f t="shared" si="1982"/>
        <v>Very Low</v>
      </c>
      <c r="J4872">
        <v>41</v>
      </c>
      <c r="K4872" t="str">
        <f t="shared" si="1983"/>
        <v>Very Low</v>
      </c>
      <c r="L4872" t="s">
        <v>23210</v>
      </c>
      <c r="M4872">
        <v>68</v>
      </c>
      <c r="N4872" t="str">
        <f t="shared" si="1984"/>
        <v>Low</v>
      </c>
      <c r="O4872">
        <f t="shared" si="2001"/>
        <v>49494</v>
      </c>
      <c r="P4872" t="str">
        <f t="shared" si="1985"/>
        <v>Flop</v>
      </c>
      <c r="Q4872" t="s">
        <v>3380</v>
      </c>
      <c r="R4872" t="str">
        <f t="shared" si="1986"/>
        <v>Drama</v>
      </c>
      <c r="S4872">
        <f t="shared" si="1987"/>
        <v>1</v>
      </c>
      <c r="T4872" t="s">
        <v>22140</v>
      </c>
      <c r="U4872" t="s">
        <v>23211</v>
      </c>
      <c r="V4872">
        <v>603</v>
      </c>
      <c r="W4872" t="str">
        <f t="shared" si="1988"/>
        <v>Very Low</v>
      </c>
      <c r="X4872">
        <v>216</v>
      </c>
      <c r="Y4872" t="str">
        <f t="shared" si="1989"/>
        <v>Very Low</v>
      </c>
      <c r="Z4872" t="s">
        <v>23212</v>
      </c>
      <c r="AA4872">
        <v>3</v>
      </c>
      <c r="AB4872" t="str">
        <f t="shared" si="1990"/>
        <v>Duo/Trio Poster</v>
      </c>
      <c r="AC4872" t="s">
        <v>23213</v>
      </c>
      <c r="AD4872" t="s">
        <v>23214</v>
      </c>
      <c r="AE4872">
        <v>15</v>
      </c>
      <c r="AF4872" t="str">
        <f t="shared" si="1991"/>
        <v>Very Low</v>
      </c>
      <c r="AG4872" t="s">
        <v>9</v>
      </c>
      <c r="AH4872" t="s">
        <v>10</v>
      </c>
      <c r="AI4872" t="s">
        <v>556</v>
      </c>
      <c r="AJ4872" t="str">
        <f t="shared" si="1992"/>
        <v>Adult</v>
      </c>
      <c r="AK4872">
        <f t="shared" si="2002"/>
        <v>250000</v>
      </c>
      <c r="AL4872" t="str">
        <f t="shared" si="1993"/>
        <v>Low Budget</v>
      </c>
      <c r="AM4872">
        <v>2004</v>
      </c>
      <c r="AN4872">
        <f t="shared" si="1994"/>
        <v>21</v>
      </c>
      <c r="AO4872" t="str">
        <f t="shared" si="1995"/>
        <v>Old Classic</v>
      </c>
      <c r="AP4872">
        <v>64</v>
      </c>
      <c r="AQ4872" t="str">
        <f t="shared" si="1996"/>
        <v>Very Low</v>
      </c>
      <c r="AR4872">
        <v>6.9</v>
      </c>
      <c r="AS4872" t="str">
        <f t="shared" si="1997"/>
        <v>Average</v>
      </c>
      <c r="AT4872">
        <f>AT4871</f>
        <v>16</v>
      </c>
      <c r="AU4872" t="str">
        <f t="shared" si="1998"/>
        <v>Ultra Widescreen</v>
      </c>
      <c r="AV4872">
        <v>122</v>
      </c>
      <c r="AW4872" t="str">
        <f t="shared" si="1999"/>
        <v>Very Low</v>
      </c>
    </row>
    <row r="4873" spans="1:49" x14ac:dyDescent="0.3">
      <c r="A4873" t="s">
        <v>0</v>
      </c>
      <c r="B4873" t="s">
        <v>11970</v>
      </c>
      <c r="C4873">
        <v>85</v>
      </c>
      <c r="D4873" t="str">
        <f t="shared" si="1979"/>
        <v>Low</v>
      </c>
      <c r="E4873">
        <v>92</v>
      </c>
      <c r="F4873" t="str">
        <f t="shared" si="1980"/>
        <v>1h 32m</v>
      </c>
      <c r="G4873" t="str">
        <f t="shared" si="1981"/>
        <v>Standard Movie</v>
      </c>
      <c r="H4873">
        <v>337</v>
      </c>
      <c r="I4873" t="str">
        <f t="shared" si="1982"/>
        <v>Very Low</v>
      </c>
      <c r="J4873">
        <v>22</v>
      </c>
      <c r="K4873" t="str">
        <f t="shared" si="1983"/>
        <v>Very Low</v>
      </c>
      <c r="L4873" t="s">
        <v>23215</v>
      </c>
      <c r="M4873">
        <v>35</v>
      </c>
      <c r="N4873" t="str">
        <f t="shared" si="1984"/>
        <v>Low</v>
      </c>
      <c r="O4873">
        <v>45661</v>
      </c>
      <c r="P4873" t="str">
        <f t="shared" si="1985"/>
        <v>Flop</v>
      </c>
      <c r="Q4873" t="s">
        <v>4046</v>
      </c>
      <c r="R4873" t="str">
        <f t="shared" si="1986"/>
        <v>Drama</v>
      </c>
      <c r="S4873">
        <f t="shared" si="1987"/>
        <v>2</v>
      </c>
      <c r="T4873" t="s">
        <v>23216</v>
      </c>
      <c r="U4873" t="s">
        <v>23217</v>
      </c>
      <c r="V4873">
        <v>7148</v>
      </c>
      <c r="W4873" t="str">
        <f t="shared" si="1988"/>
        <v>Very Low</v>
      </c>
      <c r="X4873">
        <v>114</v>
      </c>
      <c r="Y4873" t="str">
        <f t="shared" si="1989"/>
        <v>Very Low</v>
      </c>
      <c r="Z4873" t="s">
        <v>23218</v>
      </c>
      <c r="AA4873">
        <v>0</v>
      </c>
      <c r="AB4873" t="str">
        <f t="shared" si="1990"/>
        <v>Symbolic Poster</v>
      </c>
      <c r="AC4873" t="s">
        <v>23219</v>
      </c>
      <c r="AD4873" t="s">
        <v>23220</v>
      </c>
      <c r="AE4873">
        <v>32</v>
      </c>
      <c r="AF4873" t="str">
        <f t="shared" si="1991"/>
        <v>Very Low</v>
      </c>
      <c r="AG4873" t="s">
        <v>9</v>
      </c>
      <c r="AH4873" t="s">
        <v>10</v>
      </c>
      <c r="AI4873" t="s">
        <v>11</v>
      </c>
      <c r="AJ4873" t="str">
        <f t="shared" si="1992"/>
        <v>Teen</v>
      </c>
      <c r="AK4873">
        <f t="shared" si="2002"/>
        <v>250000</v>
      </c>
      <c r="AL4873" t="str">
        <f t="shared" si="1993"/>
        <v>Low Budget</v>
      </c>
      <c r="AM4873">
        <v>2007</v>
      </c>
      <c r="AN4873">
        <f t="shared" si="1994"/>
        <v>18</v>
      </c>
      <c r="AO4873" t="str">
        <f t="shared" si="1995"/>
        <v>Old Classic</v>
      </c>
      <c r="AP4873">
        <v>32</v>
      </c>
      <c r="AQ4873" t="str">
        <f t="shared" si="1996"/>
        <v>Very Low</v>
      </c>
      <c r="AR4873">
        <v>7.3</v>
      </c>
      <c r="AS4873" t="str">
        <f t="shared" si="1997"/>
        <v>Good</v>
      </c>
      <c r="AT4873">
        <v>2.35</v>
      </c>
      <c r="AU4873" t="str">
        <f t="shared" si="1998"/>
        <v>Cinematic Widescreen</v>
      </c>
      <c r="AV4873">
        <v>773</v>
      </c>
      <c r="AW4873" t="str">
        <f t="shared" si="1999"/>
        <v>Very Low</v>
      </c>
    </row>
    <row r="4874" spans="1:49" x14ac:dyDescent="0.3">
      <c r="A4874" t="s">
        <v>0</v>
      </c>
      <c r="B4874" t="s">
        <v>23221</v>
      </c>
      <c r="C4874">
        <v>77</v>
      </c>
      <c r="D4874" t="str">
        <f t="shared" si="1979"/>
        <v>Low</v>
      </c>
      <c r="E4874">
        <v>101</v>
      </c>
      <c r="F4874" t="str">
        <f t="shared" si="1980"/>
        <v>1h 41m</v>
      </c>
      <c r="G4874" t="str">
        <f t="shared" si="1981"/>
        <v>Standard Movie</v>
      </c>
      <c r="H4874">
        <v>17</v>
      </c>
      <c r="I4874" t="str">
        <f t="shared" si="1982"/>
        <v>Very Low</v>
      </c>
      <c r="J4874">
        <v>289</v>
      </c>
      <c r="K4874" t="str">
        <f t="shared" si="1983"/>
        <v>Very Low</v>
      </c>
      <c r="L4874" t="s">
        <v>8423</v>
      </c>
      <c r="M4874">
        <v>766</v>
      </c>
      <c r="N4874" t="str">
        <f t="shared" si="1984"/>
        <v>Low</v>
      </c>
      <c r="O4874">
        <f>O4873</f>
        <v>45661</v>
      </c>
      <c r="P4874" t="str">
        <f t="shared" si="1985"/>
        <v>Flop</v>
      </c>
      <c r="Q4874" t="s">
        <v>823</v>
      </c>
      <c r="R4874" t="str">
        <f t="shared" si="1986"/>
        <v>Mystery</v>
      </c>
      <c r="S4874">
        <f t="shared" si="1987"/>
        <v>2</v>
      </c>
      <c r="T4874" t="s">
        <v>934</v>
      </c>
      <c r="U4874" t="s">
        <v>23222</v>
      </c>
      <c r="V4874">
        <v>70076</v>
      </c>
      <c r="W4874" t="str">
        <f t="shared" si="1988"/>
        <v>Medium</v>
      </c>
      <c r="X4874">
        <v>2123</v>
      </c>
      <c r="Y4874" t="str">
        <f t="shared" si="1989"/>
        <v>Low</v>
      </c>
      <c r="Z4874" t="s">
        <v>23223</v>
      </c>
      <c r="AA4874">
        <v>0</v>
      </c>
      <c r="AB4874" t="str">
        <f t="shared" si="1990"/>
        <v>Symbolic Poster</v>
      </c>
      <c r="AC4874" t="s">
        <v>23224</v>
      </c>
      <c r="AD4874" t="s">
        <v>23225</v>
      </c>
      <c r="AE4874">
        <v>120</v>
      </c>
      <c r="AF4874" t="str">
        <f t="shared" si="1991"/>
        <v>Very Low</v>
      </c>
      <c r="AG4874" t="s">
        <v>9</v>
      </c>
      <c r="AH4874" t="s">
        <v>28</v>
      </c>
      <c r="AI4874" t="s">
        <v>4801</v>
      </c>
      <c r="AJ4874" t="str">
        <f t="shared" si="1992"/>
        <v>No Rating</v>
      </c>
      <c r="AK4874">
        <f t="shared" si="2002"/>
        <v>250000</v>
      </c>
      <c r="AL4874" t="str">
        <f t="shared" si="1993"/>
        <v>Low Budget</v>
      </c>
      <c r="AM4874">
        <v>2009</v>
      </c>
      <c r="AN4874">
        <f t="shared" si="1994"/>
        <v>16</v>
      </c>
      <c r="AO4874" t="str">
        <f t="shared" si="1995"/>
        <v>Old Classic</v>
      </c>
      <c r="AP4874">
        <v>438</v>
      </c>
      <c r="AQ4874" t="str">
        <f t="shared" si="1996"/>
        <v>Very Low</v>
      </c>
      <c r="AR4874">
        <v>6.9</v>
      </c>
      <c r="AS4874" t="str">
        <f t="shared" si="1997"/>
        <v>Average</v>
      </c>
      <c r="AT4874">
        <v>2.35</v>
      </c>
      <c r="AU4874" t="str">
        <f t="shared" si="1998"/>
        <v>Cinematic Widescreen</v>
      </c>
      <c r="AV4874">
        <v>14000</v>
      </c>
      <c r="AW4874" t="str">
        <f t="shared" si="1999"/>
        <v>Medium</v>
      </c>
    </row>
    <row r="4875" spans="1:49" x14ac:dyDescent="0.3">
      <c r="A4875" t="s">
        <v>718</v>
      </c>
      <c r="B4875" t="s">
        <v>23226</v>
      </c>
      <c r="C4875">
        <v>8</v>
      </c>
      <c r="D4875" t="str">
        <f t="shared" si="1979"/>
        <v>Very Low</v>
      </c>
      <c r="E4875">
        <v>81</v>
      </c>
      <c r="F4875" t="str">
        <f t="shared" si="1980"/>
        <v>1h 21m</v>
      </c>
      <c r="G4875" t="str">
        <f t="shared" si="1981"/>
        <v>Featurette</v>
      </c>
      <c r="H4875">
        <v>0</v>
      </c>
      <c r="I4875" t="str">
        <f t="shared" si="1982"/>
        <v>Very Low</v>
      </c>
      <c r="J4875">
        <v>5</v>
      </c>
      <c r="K4875" t="str">
        <f t="shared" si="1983"/>
        <v>Very Low</v>
      </c>
      <c r="L4875" t="s">
        <v>23227</v>
      </c>
      <c r="M4875">
        <v>119</v>
      </c>
      <c r="N4875" t="str">
        <f t="shared" si="1984"/>
        <v>Low</v>
      </c>
      <c r="O4875">
        <v>18195</v>
      </c>
      <c r="P4875" t="str">
        <f t="shared" si="1985"/>
        <v>Flop</v>
      </c>
      <c r="Q4875" t="s">
        <v>12303</v>
      </c>
      <c r="R4875" t="str">
        <f t="shared" si="1986"/>
        <v>Sci-Fi</v>
      </c>
      <c r="S4875">
        <f t="shared" si="1987"/>
        <v>1</v>
      </c>
      <c r="T4875" t="s">
        <v>20178</v>
      </c>
      <c r="U4875" t="s">
        <v>23228</v>
      </c>
      <c r="V4875">
        <v>336</v>
      </c>
      <c r="W4875" t="str">
        <f t="shared" si="1988"/>
        <v>Very Low</v>
      </c>
      <c r="X4875">
        <v>154</v>
      </c>
      <c r="Y4875" t="str">
        <f t="shared" si="1989"/>
        <v>Very Low</v>
      </c>
      <c r="Z4875" t="s">
        <v>23229</v>
      </c>
      <c r="AA4875">
        <v>0</v>
      </c>
      <c r="AB4875" t="str">
        <f t="shared" si="1990"/>
        <v>Symbolic Poster</v>
      </c>
      <c r="AC4875" t="s">
        <v>23230</v>
      </c>
      <c r="AD4875" t="s">
        <v>23231</v>
      </c>
      <c r="AE4875">
        <v>7</v>
      </c>
      <c r="AF4875" t="str">
        <f t="shared" si="1991"/>
        <v>Very Low</v>
      </c>
      <c r="AG4875" t="s">
        <v>9</v>
      </c>
      <c r="AH4875" t="s">
        <v>10</v>
      </c>
      <c r="AI4875" t="str">
        <f>AI4874</f>
        <v>Not Rated</v>
      </c>
      <c r="AJ4875" t="str">
        <f t="shared" si="1992"/>
        <v>No Rating</v>
      </c>
      <c r="AK4875">
        <v>250000</v>
      </c>
      <c r="AL4875" t="str">
        <f t="shared" si="1993"/>
        <v>Low Budget</v>
      </c>
      <c r="AM4875">
        <v>1997</v>
      </c>
      <c r="AN4875">
        <f t="shared" si="1994"/>
        <v>28</v>
      </c>
      <c r="AO4875" t="str">
        <f t="shared" si="1995"/>
        <v>Old Classic</v>
      </c>
      <c r="AP4875">
        <v>24</v>
      </c>
      <c r="AQ4875" t="str">
        <f t="shared" si="1996"/>
        <v>Very Low</v>
      </c>
      <c r="AR4875">
        <v>6.3</v>
      </c>
      <c r="AS4875" t="str">
        <f t="shared" si="1997"/>
        <v>Average</v>
      </c>
      <c r="AT4875">
        <v>1.85</v>
      </c>
      <c r="AU4875" t="str">
        <f t="shared" si="1998"/>
        <v>HDTV / Widescreen</v>
      </c>
      <c r="AV4875">
        <v>67</v>
      </c>
      <c r="AW4875" t="str">
        <f t="shared" si="1999"/>
        <v>Very Low</v>
      </c>
    </row>
    <row r="4876" spans="1:49" x14ac:dyDescent="0.3">
      <c r="A4876" t="s">
        <v>0</v>
      </c>
      <c r="B4876" t="s">
        <v>23232</v>
      </c>
      <c r="C4876">
        <v>5</v>
      </c>
      <c r="D4876" t="str">
        <f t="shared" si="1979"/>
        <v>Very Low</v>
      </c>
      <c r="E4876">
        <v>93</v>
      </c>
      <c r="F4876" t="str">
        <f t="shared" si="1980"/>
        <v>1h 33m</v>
      </c>
      <c r="G4876" t="str">
        <f t="shared" si="1981"/>
        <v>Standard Movie</v>
      </c>
      <c r="H4876">
        <v>7</v>
      </c>
      <c r="I4876" t="str">
        <f t="shared" si="1982"/>
        <v>Very Low</v>
      </c>
      <c r="J4876">
        <v>73</v>
      </c>
      <c r="K4876" t="str">
        <f t="shared" si="1983"/>
        <v>Very Low</v>
      </c>
      <c r="L4876" t="s">
        <v>23233</v>
      </c>
      <c r="M4876">
        <v>349</v>
      </c>
      <c r="N4876" t="str">
        <f t="shared" si="1984"/>
        <v>Low</v>
      </c>
      <c r="O4876">
        <f t="shared" ref="O4876:O4889" si="2003">O4875</f>
        <v>18195</v>
      </c>
      <c r="P4876" t="str">
        <f t="shared" si="1985"/>
        <v>Flop</v>
      </c>
      <c r="Q4876" t="s">
        <v>18228</v>
      </c>
      <c r="R4876" t="str">
        <f t="shared" si="1986"/>
        <v>Drama</v>
      </c>
      <c r="S4876">
        <f t="shared" si="1987"/>
        <v>2</v>
      </c>
      <c r="T4876" t="s">
        <v>6263</v>
      </c>
      <c r="U4876" t="s">
        <v>23234</v>
      </c>
      <c r="V4876">
        <v>602</v>
      </c>
      <c r="W4876" t="str">
        <f t="shared" si="1988"/>
        <v>Very Low</v>
      </c>
      <c r="X4876">
        <v>631</v>
      </c>
      <c r="Y4876" t="str">
        <f t="shared" si="1989"/>
        <v>Very Low</v>
      </c>
      <c r="Z4876" t="s">
        <v>23235</v>
      </c>
      <c r="AA4876">
        <v>0</v>
      </c>
      <c r="AB4876" t="str">
        <f t="shared" si="1990"/>
        <v>Symbolic Poster</v>
      </c>
      <c r="AC4876" t="s">
        <v>23236</v>
      </c>
      <c r="AD4876" t="s">
        <v>23237</v>
      </c>
      <c r="AE4876">
        <v>18</v>
      </c>
      <c r="AF4876" t="str">
        <f t="shared" si="1991"/>
        <v>Very Low</v>
      </c>
      <c r="AG4876" t="s">
        <v>9</v>
      </c>
      <c r="AH4876" t="s">
        <v>10</v>
      </c>
      <c r="AI4876" t="s">
        <v>248</v>
      </c>
      <c r="AJ4876" t="str">
        <f t="shared" si="1992"/>
        <v>Family</v>
      </c>
      <c r="AK4876">
        <f>AK4875</f>
        <v>250000</v>
      </c>
      <c r="AL4876" t="str">
        <f t="shared" si="1993"/>
        <v>Low Budget</v>
      </c>
      <c r="AM4876">
        <v>2008</v>
      </c>
      <c r="AN4876">
        <f t="shared" si="1994"/>
        <v>17</v>
      </c>
      <c r="AO4876" t="str">
        <f t="shared" si="1995"/>
        <v>Old Classic</v>
      </c>
      <c r="AP4876">
        <v>168</v>
      </c>
      <c r="AQ4876" t="str">
        <f t="shared" si="1996"/>
        <v>Very Low</v>
      </c>
      <c r="AR4876">
        <v>2.5</v>
      </c>
      <c r="AS4876" t="str">
        <f t="shared" si="1997"/>
        <v>Terrible</v>
      </c>
      <c r="AT4876">
        <v>1.85</v>
      </c>
      <c r="AU4876" t="str">
        <f t="shared" si="1998"/>
        <v>HDTV / Widescreen</v>
      </c>
      <c r="AV4876">
        <v>777</v>
      </c>
      <c r="AW4876" t="str">
        <f t="shared" si="1999"/>
        <v>Very Low</v>
      </c>
    </row>
    <row r="4877" spans="1:49" x14ac:dyDescent="0.3">
      <c r="A4877" t="s">
        <v>0</v>
      </c>
      <c r="B4877" t="s">
        <v>13124</v>
      </c>
      <c r="C4877">
        <v>3</v>
      </c>
      <c r="D4877" t="str">
        <f t="shared" si="1979"/>
        <v>Very Low</v>
      </c>
      <c r="E4877">
        <v>95</v>
      </c>
      <c r="F4877" t="str">
        <f t="shared" si="1980"/>
        <v>1h 35m</v>
      </c>
      <c r="G4877" t="str">
        <f t="shared" si="1981"/>
        <v>Standard Movie</v>
      </c>
      <c r="H4877">
        <v>1000</v>
      </c>
      <c r="I4877" t="str">
        <f t="shared" si="1982"/>
        <v>Very Low</v>
      </c>
      <c r="J4877">
        <v>3</v>
      </c>
      <c r="K4877" t="str">
        <f t="shared" si="1983"/>
        <v>Very Low</v>
      </c>
      <c r="L4877" t="s">
        <v>23238</v>
      </c>
      <c r="M4877">
        <v>1000</v>
      </c>
      <c r="N4877" t="str">
        <f t="shared" si="1984"/>
        <v>Low</v>
      </c>
      <c r="O4877">
        <f t="shared" si="2003"/>
        <v>18195</v>
      </c>
      <c r="P4877" t="str">
        <f t="shared" si="1985"/>
        <v>Flop</v>
      </c>
      <c r="Q4877" t="s">
        <v>3380</v>
      </c>
      <c r="R4877" t="str">
        <f t="shared" si="1986"/>
        <v>Drama</v>
      </c>
      <c r="S4877">
        <f t="shared" si="1987"/>
        <v>1</v>
      </c>
      <c r="T4877" t="s">
        <v>13124</v>
      </c>
      <c r="U4877" t="s">
        <v>23239</v>
      </c>
      <c r="V4877">
        <v>300</v>
      </c>
      <c r="W4877" t="str">
        <f t="shared" si="1988"/>
        <v>Very Low</v>
      </c>
      <c r="X4877">
        <v>1056</v>
      </c>
      <c r="Y4877" t="str">
        <f t="shared" si="1989"/>
        <v>Low</v>
      </c>
      <c r="Z4877" t="s">
        <v>23240</v>
      </c>
      <c r="AA4877">
        <v>1</v>
      </c>
      <c r="AB4877" t="str">
        <f t="shared" si="1990"/>
        <v>Solo Star Poster</v>
      </c>
      <c r="AC4877" t="str">
        <f>AC4876</f>
        <v>church|competition|high school|new school|pastor</v>
      </c>
      <c r="AD4877" t="s">
        <v>23241</v>
      </c>
      <c r="AE4877">
        <v>8</v>
      </c>
      <c r="AF4877" t="str">
        <f t="shared" si="1991"/>
        <v>Very Low</v>
      </c>
      <c r="AG4877" t="s">
        <v>9</v>
      </c>
      <c r="AH4877" t="s">
        <v>239</v>
      </c>
      <c r="AI4877" t="s">
        <v>66</v>
      </c>
      <c r="AJ4877" t="str">
        <f t="shared" si="1992"/>
        <v>Family</v>
      </c>
      <c r="AK4877">
        <v>250000</v>
      </c>
      <c r="AL4877" t="str">
        <f t="shared" si="1993"/>
        <v>Low Budget</v>
      </c>
      <c r="AM4877">
        <v>2010</v>
      </c>
      <c r="AN4877">
        <f t="shared" si="1994"/>
        <v>15</v>
      </c>
      <c r="AO4877" t="str">
        <f t="shared" si="1995"/>
        <v>Modern Classic</v>
      </c>
      <c r="AP4877">
        <v>53</v>
      </c>
      <c r="AQ4877" t="str">
        <f t="shared" si="1996"/>
        <v>Very Low</v>
      </c>
      <c r="AR4877">
        <v>5.7</v>
      </c>
      <c r="AS4877" t="str">
        <f t="shared" si="1997"/>
        <v>Below Average</v>
      </c>
      <c r="AT4877">
        <v>1.78</v>
      </c>
      <c r="AU4877" t="str">
        <f t="shared" si="1998"/>
        <v>HDTV / Widescreen</v>
      </c>
      <c r="AV4877">
        <v>141</v>
      </c>
      <c r="AW4877" t="str">
        <f t="shared" si="1999"/>
        <v>Very Low</v>
      </c>
    </row>
    <row r="4878" spans="1:49" x14ac:dyDescent="0.3">
      <c r="A4878" t="s">
        <v>0</v>
      </c>
      <c r="B4878" t="s">
        <v>23242</v>
      </c>
      <c r="C4878">
        <v>66</v>
      </c>
      <c r="D4878" t="str">
        <f t="shared" si="1979"/>
        <v>Low</v>
      </c>
      <c r="E4878">
        <v>107</v>
      </c>
      <c r="F4878" t="str">
        <f t="shared" si="1980"/>
        <v>1h 47m</v>
      </c>
      <c r="G4878" t="str">
        <f t="shared" si="1981"/>
        <v>Standard Movie</v>
      </c>
      <c r="H4878">
        <v>63</v>
      </c>
      <c r="I4878" t="str">
        <f t="shared" si="1982"/>
        <v>Very Low</v>
      </c>
      <c r="J4878">
        <v>76</v>
      </c>
      <c r="K4878" t="str">
        <f t="shared" si="1983"/>
        <v>Very Low</v>
      </c>
      <c r="L4878" t="s">
        <v>23243</v>
      </c>
      <c r="M4878">
        <v>135</v>
      </c>
      <c r="N4878" t="str">
        <f t="shared" si="1984"/>
        <v>Low</v>
      </c>
      <c r="O4878">
        <f t="shared" si="2003"/>
        <v>18195</v>
      </c>
      <c r="P4878" t="str">
        <f t="shared" si="1985"/>
        <v>Flop</v>
      </c>
      <c r="Q4878" t="s">
        <v>23244</v>
      </c>
      <c r="R4878" t="str">
        <f t="shared" si="1986"/>
        <v>Action</v>
      </c>
      <c r="S4878">
        <f t="shared" si="1987"/>
        <v>4</v>
      </c>
      <c r="T4878" t="s">
        <v>23245</v>
      </c>
      <c r="U4878" t="s">
        <v>23246</v>
      </c>
      <c r="V4878">
        <v>18486</v>
      </c>
      <c r="W4878" t="str">
        <f t="shared" si="1988"/>
        <v>Low</v>
      </c>
      <c r="X4878">
        <v>457</v>
      </c>
      <c r="Y4878" t="str">
        <f t="shared" si="1989"/>
        <v>Very Low</v>
      </c>
      <c r="Z4878" t="s">
        <v>23247</v>
      </c>
      <c r="AA4878">
        <v>0</v>
      </c>
      <c r="AB4878" t="str">
        <f t="shared" si="1990"/>
        <v>Symbolic Poster</v>
      </c>
      <c r="AC4878" t="s">
        <v>23248</v>
      </c>
      <c r="AD4878" t="s">
        <v>23249</v>
      </c>
      <c r="AE4878">
        <v>215</v>
      </c>
      <c r="AF4878" t="str">
        <f t="shared" si="1991"/>
        <v>Very Low</v>
      </c>
      <c r="AG4878" t="s">
        <v>9</v>
      </c>
      <c r="AH4878" t="s">
        <v>10</v>
      </c>
      <c r="AI4878" t="str">
        <f t="shared" ref="AI4878:AK4878" si="2004">AI4877</f>
        <v>PG</v>
      </c>
      <c r="AJ4878" t="str">
        <f t="shared" si="1992"/>
        <v>Family</v>
      </c>
      <c r="AK4878">
        <f t="shared" si="2004"/>
        <v>250000</v>
      </c>
      <c r="AL4878" t="str">
        <f t="shared" si="1993"/>
        <v>Low Budget</v>
      </c>
      <c r="AM4878">
        <v>2009</v>
      </c>
      <c r="AN4878">
        <f t="shared" si="1994"/>
        <v>16</v>
      </c>
      <c r="AO4878" t="str">
        <f t="shared" si="1995"/>
        <v>Old Classic</v>
      </c>
      <c r="AP4878">
        <v>115</v>
      </c>
      <c r="AQ4878" t="str">
        <f t="shared" si="1996"/>
        <v>Very Low</v>
      </c>
      <c r="AR4878">
        <v>7</v>
      </c>
      <c r="AS4878" t="str">
        <f t="shared" si="1997"/>
        <v>Good</v>
      </c>
      <c r="AT4878">
        <v>1.78</v>
      </c>
      <c r="AU4878" t="str">
        <f t="shared" si="1998"/>
        <v>HDTV / Widescreen</v>
      </c>
      <c r="AV4878">
        <v>11000</v>
      </c>
      <c r="AW4878" t="str">
        <f t="shared" si="1999"/>
        <v>Medium</v>
      </c>
    </row>
    <row r="4879" spans="1:49" x14ac:dyDescent="0.3">
      <c r="A4879" t="s">
        <v>0</v>
      </c>
      <c r="B4879" t="s">
        <v>23250</v>
      </c>
      <c r="C4879">
        <v>4</v>
      </c>
      <c r="D4879" t="str">
        <f t="shared" si="1979"/>
        <v>Very Low</v>
      </c>
      <c r="E4879">
        <v>98</v>
      </c>
      <c r="F4879" t="str">
        <f t="shared" si="1980"/>
        <v>1h 38m</v>
      </c>
      <c r="G4879" t="str">
        <f t="shared" si="1981"/>
        <v>Standard Movie</v>
      </c>
      <c r="H4879">
        <v>3</v>
      </c>
      <c r="I4879" t="str">
        <f t="shared" si="1982"/>
        <v>Very Low</v>
      </c>
      <c r="J4879">
        <v>104</v>
      </c>
      <c r="K4879" t="str">
        <f t="shared" si="1983"/>
        <v>Very Low</v>
      </c>
      <c r="L4879" t="s">
        <v>23251</v>
      </c>
      <c r="M4879">
        <v>337</v>
      </c>
      <c r="N4879" t="str">
        <f t="shared" si="1984"/>
        <v>Low</v>
      </c>
      <c r="O4879">
        <f t="shared" si="2003"/>
        <v>18195</v>
      </c>
      <c r="P4879" t="str">
        <f t="shared" si="1985"/>
        <v>Flop</v>
      </c>
      <c r="Q4879" t="s">
        <v>7115</v>
      </c>
      <c r="R4879" t="str">
        <f t="shared" si="1986"/>
        <v>Drama</v>
      </c>
      <c r="S4879">
        <f t="shared" si="1987"/>
        <v>2</v>
      </c>
      <c r="T4879" t="s">
        <v>23252</v>
      </c>
      <c r="U4879" t="s">
        <v>23253</v>
      </c>
      <c r="V4879">
        <v>450</v>
      </c>
      <c r="W4879" t="str">
        <f t="shared" si="1988"/>
        <v>Very Low</v>
      </c>
      <c r="X4879">
        <v>694</v>
      </c>
      <c r="Y4879" t="str">
        <f t="shared" si="1989"/>
        <v>Very Low</v>
      </c>
      <c r="Z4879" t="s">
        <v>23254</v>
      </c>
      <c r="AA4879">
        <v>2</v>
      </c>
      <c r="AB4879" t="str">
        <f t="shared" si="1990"/>
        <v>Duo/Trio Poster</v>
      </c>
      <c r="AC4879" t="s">
        <v>23255</v>
      </c>
      <c r="AD4879" t="s">
        <v>23256</v>
      </c>
      <c r="AE4879">
        <v>10</v>
      </c>
      <c r="AF4879" t="str">
        <f t="shared" si="1991"/>
        <v>Very Low</v>
      </c>
      <c r="AG4879" t="s">
        <v>9</v>
      </c>
      <c r="AH4879" t="s">
        <v>10</v>
      </c>
      <c r="AI4879" t="s">
        <v>66</v>
      </c>
      <c r="AJ4879" t="str">
        <f t="shared" si="1992"/>
        <v>Family</v>
      </c>
      <c r="AK4879">
        <v>250000</v>
      </c>
      <c r="AL4879" t="str">
        <f t="shared" si="1993"/>
        <v>Low Budget</v>
      </c>
      <c r="AM4879">
        <v>2010</v>
      </c>
      <c r="AN4879">
        <f t="shared" si="1994"/>
        <v>15</v>
      </c>
      <c r="AO4879" t="str">
        <f t="shared" si="1995"/>
        <v>Modern Classic</v>
      </c>
      <c r="AP4879">
        <v>168</v>
      </c>
      <c r="AQ4879" t="str">
        <f t="shared" si="1996"/>
        <v>Very Low</v>
      </c>
      <c r="AR4879">
        <v>6.2</v>
      </c>
      <c r="AS4879" t="str">
        <f t="shared" si="1997"/>
        <v>Average</v>
      </c>
      <c r="AT4879">
        <f t="shared" ref="AT4879:AT4880" si="2005">AT4878</f>
        <v>1.78</v>
      </c>
      <c r="AU4879" t="str">
        <f t="shared" si="1998"/>
        <v>HDTV / Widescreen</v>
      </c>
      <c r="AV4879">
        <v>0</v>
      </c>
      <c r="AW4879" t="str">
        <f t="shared" si="1999"/>
        <v>Very Low</v>
      </c>
    </row>
    <row r="4880" spans="1:49" x14ac:dyDescent="0.3">
      <c r="A4880" t="s">
        <v>0</v>
      </c>
      <c r="B4880" t="s">
        <v>23257</v>
      </c>
      <c r="C4880">
        <f>C4879</f>
        <v>4</v>
      </c>
      <c r="D4880" t="str">
        <f t="shared" si="1979"/>
        <v>Very Low</v>
      </c>
      <c r="E4880">
        <v>35</v>
      </c>
      <c r="F4880" t="str">
        <f t="shared" si="1980"/>
        <v>0h 35m</v>
      </c>
      <c r="G4880" t="str">
        <f t="shared" si="1981"/>
        <v>Short Film</v>
      </c>
      <c r="H4880">
        <v>2</v>
      </c>
      <c r="I4880" t="str">
        <f t="shared" si="1982"/>
        <v>Very Low</v>
      </c>
      <c r="J4880">
        <v>152</v>
      </c>
      <c r="K4880" t="str">
        <f t="shared" si="1983"/>
        <v>Very Low</v>
      </c>
      <c r="L4880" t="s">
        <v>23258</v>
      </c>
      <c r="M4880">
        <v>338</v>
      </c>
      <c r="N4880" t="str">
        <f t="shared" si="1984"/>
        <v>Low</v>
      </c>
      <c r="O4880">
        <f t="shared" si="2003"/>
        <v>18195</v>
      </c>
      <c r="P4880" t="str">
        <f t="shared" si="1985"/>
        <v>Flop</v>
      </c>
      <c r="Q4880" t="s">
        <v>23259</v>
      </c>
      <c r="R4880" t="str">
        <f t="shared" si="1986"/>
        <v>Comedy</v>
      </c>
      <c r="S4880">
        <f t="shared" si="1987"/>
        <v>2</v>
      </c>
      <c r="T4880" t="s">
        <v>23260</v>
      </c>
      <c r="U4880" t="s">
        <v>23261</v>
      </c>
      <c r="V4880">
        <v>31</v>
      </c>
      <c r="W4880" t="str">
        <f t="shared" si="1988"/>
        <v>Very Low</v>
      </c>
      <c r="X4880">
        <v>968</v>
      </c>
      <c r="Y4880" t="str">
        <f t="shared" si="1989"/>
        <v>Very Low</v>
      </c>
      <c r="Z4880" t="s">
        <v>23262</v>
      </c>
      <c r="AA4880">
        <v>5</v>
      </c>
      <c r="AB4880" t="str">
        <f t="shared" si="1990"/>
        <v>Ensemble Poster</v>
      </c>
      <c r="AC4880" t="s">
        <v>23263</v>
      </c>
      <c r="AD4880" t="s">
        <v>23264</v>
      </c>
      <c r="AE4880">
        <f>AE4879</f>
        <v>10</v>
      </c>
      <c r="AF4880" t="str">
        <f t="shared" si="1991"/>
        <v>Very Low</v>
      </c>
      <c r="AG4880" t="s">
        <v>9</v>
      </c>
      <c r="AH4880" t="s">
        <v>10</v>
      </c>
      <c r="AI4880" t="str">
        <f>AI4879</f>
        <v>PG</v>
      </c>
      <c r="AJ4880" t="str">
        <f t="shared" si="1992"/>
        <v>Family</v>
      </c>
      <c r="AK4880">
        <f t="shared" ref="AK4880:AK4881" si="2006">AK4879</f>
        <v>250000</v>
      </c>
      <c r="AL4880" t="str">
        <f t="shared" si="1993"/>
        <v>Low Budget</v>
      </c>
      <c r="AM4880">
        <v>2007</v>
      </c>
      <c r="AN4880">
        <f t="shared" si="1994"/>
        <v>18</v>
      </c>
      <c r="AO4880" t="str">
        <f t="shared" si="1995"/>
        <v>Old Classic</v>
      </c>
      <c r="AP4880">
        <v>219</v>
      </c>
      <c r="AQ4880" t="str">
        <f t="shared" si="1996"/>
        <v>Very Low</v>
      </c>
      <c r="AR4880">
        <v>6.9</v>
      </c>
      <c r="AS4880" t="str">
        <f t="shared" si="1997"/>
        <v>Average</v>
      </c>
      <c r="AT4880">
        <f t="shared" si="2005"/>
        <v>1.78</v>
      </c>
      <c r="AU4880" t="str">
        <f t="shared" si="1998"/>
        <v>HDTV / Widescreen</v>
      </c>
      <c r="AV4880">
        <v>0</v>
      </c>
      <c r="AW4880" t="str">
        <f t="shared" si="1999"/>
        <v>Very Low</v>
      </c>
    </row>
    <row r="4881" spans="1:49" x14ac:dyDescent="0.3">
      <c r="A4881" t="s">
        <v>0</v>
      </c>
      <c r="B4881" t="s">
        <v>23265</v>
      </c>
      <c r="C4881">
        <v>15</v>
      </c>
      <c r="D4881" t="str">
        <f t="shared" si="1979"/>
        <v>Very Low</v>
      </c>
      <c r="E4881">
        <v>108</v>
      </c>
      <c r="F4881" t="str">
        <f t="shared" si="1980"/>
        <v>1h 48m</v>
      </c>
      <c r="G4881" t="str">
        <f t="shared" si="1981"/>
        <v>Standard Movie</v>
      </c>
      <c r="H4881">
        <v>32</v>
      </c>
      <c r="I4881" t="str">
        <f t="shared" si="1982"/>
        <v>Very Low</v>
      </c>
      <c r="J4881">
        <v>180</v>
      </c>
      <c r="K4881" t="str">
        <f t="shared" si="1983"/>
        <v>Very Low</v>
      </c>
      <c r="L4881" t="s">
        <v>2696</v>
      </c>
      <c r="M4881">
        <v>602</v>
      </c>
      <c r="N4881" t="str">
        <f t="shared" si="1984"/>
        <v>Low</v>
      </c>
      <c r="O4881">
        <f t="shared" si="2003"/>
        <v>18195</v>
      </c>
      <c r="P4881" t="str">
        <f t="shared" si="1985"/>
        <v>Flop</v>
      </c>
      <c r="Q4881" t="s">
        <v>1906</v>
      </c>
      <c r="R4881" t="str">
        <f t="shared" si="1986"/>
        <v>Crime</v>
      </c>
      <c r="S4881">
        <f t="shared" si="1987"/>
        <v>2</v>
      </c>
      <c r="T4881" t="s">
        <v>1292</v>
      </c>
      <c r="U4881" t="s">
        <v>23266</v>
      </c>
      <c r="V4881">
        <v>870</v>
      </c>
      <c r="W4881" t="str">
        <f t="shared" si="1988"/>
        <v>Very Low</v>
      </c>
      <c r="X4881">
        <v>1991</v>
      </c>
      <c r="Y4881" t="str">
        <f t="shared" si="1989"/>
        <v>Low</v>
      </c>
      <c r="Z4881" t="s">
        <v>23267</v>
      </c>
      <c r="AA4881">
        <v>0</v>
      </c>
      <c r="AB4881" t="str">
        <f t="shared" si="1990"/>
        <v>Symbolic Poster</v>
      </c>
      <c r="AC4881" t="s">
        <v>23268</v>
      </c>
      <c r="AD4881" t="s">
        <v>23269</v>
      </c>
      <c r="AE4881">
        <v>18</v>
      </c>
      <c r="AF4881" t="str">
        <f t="shared" si="1991"/>
        <v>Very Low</v>
      </c>
      <c r="AG4881" t="s">
        <v>9</v>
      </c>
      <c r="AH4881" t="s">
        <v>10</v>
      </c>
      <c r="AI4881" t="s">
        <v>556</v>
      </c>
      <c r="AJ4881" t="str">
        <f t="shared" si="1992"/>
        <v>Adult</v>
      </c>
      <c r="AK4881">
        <f t="shared" si="2006"/>
        <v>250000</v>
      </c>
      <c r="AL4881" t="str">
        <f t="shared" si="1993"/>
        <v>Low Budget</v>
      </c>
      <c r="AM4881">
        <v>1982</v>
      </c>
      <c r="AN4881">
        <f t="shared" si="1994"/>
        <v>43</v>
      </c>
      <c r="AO4881" t="str">
        <f t="shared" si="1995"/>
        <v>Old Classic</v>
      </c>
      <c r="AP4881">
        <v>427</v>
      </c>
      <c r="AQ4881" t="str">
        <f t="shared" si="1996"/>
        <v>Very Low</v>
      </c>
      <c r="AR4881">
        <v>4.5</v>
      </c>
      <c r="AS4881" t="str">
        <f t="shared" si="1997"/>
        <v>Poor</v>
      </c>
      <c r="AT4881">
        <v>1.85</v>
      </c>
      <c r="AU4881" t="str">
        <f t="shared" si="1998"/>
        <v>HDTV / Widescreen</v>
      </c>
      <c r="AV4881">
        <v>76</v>
      </c>
      <c r="AW4881" t="str">
        <f t="shared" si="1999"/>
        <v>Very Low</v>
      </c>
    </row>
    <row r="4882" spans="1:49" x14ac:dyDescent="0.3">
      <c r="A4882" t="s">
        <v>0</v>
      </c>
      <c r="B4882" t="s">
        <v>23270</v>
      </c>
      <c r="C4882">
        <v>1</v>
      </c>
      <c r="D4882" t="str">
        <f t="shared" si="1979"/>
        <v>Very Low</v>
      </c>
      <c r="E4882">
        <v>66</v>
      </c>
      <c r="F4882" t="str">
        <f t="shared" si="1980"/>
        <v>1h 6m</v>
      </c>
      <c r="G4882" t="str">
        <f t="shared" si="1981"/>
        <v>Featurette</v>
      </c>
      <c r="H4882">
        <v>0</v>
      </c>
      <c r="I4882" t="str">
        <f t="shared" si="1982"/>
        <v>Very Low</v>
      </c>
      <c r="J4882">
        <v>0</v>
      </c>
      <c r="K4882" t="str">
        <f t="shared" si="1983"/>
        <v>Very Low</v>
      </c>
      <c r="L4882" t="s">
        <v>23271</v>
      </c>
      <c r="M4882">
        <v>0</v>
      </c>
      <c r="N4882" t="str">
        <f t="shared" si="1984"/>
        <v>Low</v>
      </c>
      <c r="O4882">
        <f t="shared" si="2003"/>
        <v>18195</v>
      </c>
      <c r="P4882" t="str">
        <f t="shared" si="1985"/>
        <v>Flop</v>
      </c>
      <c r="Q4882" t="s">
        <v>39</v>
      </c>
      <c r="R4882" t="str">
        <f t="shared" si="1986"/>
        <v>Documentary</v>
      </c>
      <c r="S4882">
        <f t="shared" si="1987"/>
        <v>1</v>
      </c>
      <c r="T4882" t="s">
        <v>23272</v>
      </c>
      <c r="U4882" t="s">
        <v>23273</v>
      </c>
      <c r="V4882">
        <v>6</v>
      </c>
      <c r="W4882" t="str">
        <f t="shared" si="1988"/>
        <v>Very Low</v>
      </c>
      <c r="X4882">
        <v>0</v>
      </c>
      <c r="Y4882" t="str">
        <f t="shared" si="1989"/>
        <v>Very Low</v>
      </c>
      <c r="Z4882" t="s">
        <v>23274</v>
      </c>
      <c r="AA4882">
        <v>2</v>
      </c>
      <c r="AB4882" t="str">
        <f t="shared" si="1990"/>
        <v>Duo/Trio Poster</v>
      </c>
      <c r="AC4882" t="str">
        <f>AC4881</f>
        <v>breasts|female frontal nudity|female rear nudity|incest|voyeur</v>
      </c>
      <c r="AD4882" t="s">
        <v>23275</v>
      </c>
      <c r="AE4882">
        <v>1</v>
      </c>
      <c r="AF4882" t="str">
        <f t="shared" si="1991"/>
        <v>Very Low</v>
      </c>
      <c r="AG4882" t="s">
        <v>9</v>
      </c>
      <c r="AH4882" t="s">
        <v>10</v>
      </c>
      <c r="AI4882" t="s">
        <v>66</v>
      </c>
      <c r="AJ4882" t="str">
        <f t="shared" si="1992"/>
        <v>Family</v>
      </c>
      <c r="AK4882">
        <v>250000</v>
      </c>
      <c r="AL4882" t="str">
        <f t="shared" si="1993"/>
        <v>Low Budget</v>
      </c>
      <c r="AM4882">
        <v>2013</v>
      </c>
      <c r="AN4882">
        <f t="shared" si="1994"/>
        <v>12</v>
      </c>
      <c r="AO4882" t="str">
        <f t="shared" si="1995"/>
        <v>Modern Classic</v>
      </c>
      <c r="AP4882">
        <v>0</v>
      </c>
      <c r="AQ4882" t="str">
        <f t="shared" si="1996"/>
        <v>Very Low</v>
      </c>
      <c r="AR4882">
        <v>7.8</v>
      </c>
      <c r="AS4882" t="str">
        <f t="shared" si="1997"/>
        <v>Good</v>
      </c>
      <c r="AT4882">
        <f t="shared" ref="AT4882:AT4883" si="2007">AT4881</f>
        <v>1.85</v>
      </c>
      <c r="AU4882" t="str">
        <f t="shared" si="1998"/>
        <v>HDTV / Widescreen</v>
      </c>
      <c r="AV4882">
        <v>53</v>
      </c>
      <c r="AW4882" t="str">
        <f t="shared" si="1999"/>
        <v>Very Low</v>
      </c>
    </row>
    <row r="4883" spans="1:49" x14ac:dyDescent="0.3">
      <c r="A4883" t="s">
        <v>0</v>
      </c>
      <c r="B4883" t="s">
        <v>23276</v>
      </c>
      <c r="C4883">
        <v>12</v>
      </c>
      <c r="D4883" t="str">
        <f t="shared" si="1979"/>
        <v>Very Low</v>
      </c>
      <c r="E4883">
        <v>95</v>
      </c>
      <c r="F4883" t="str">
        <f t="shared" si="1980"/>
        <v>1h 35m</v>
      </c>
      <c r="G4883" t="str">
        <f t="shared" si="1981"/>
        <v>Standard Movie</v>
      </c>
      <c r="H4883">
        <v>7</v>
      </c>
      <c r="I4883" t="str">
        <f t="shared" si="1982"/>
        <v>Very Low</v>
      </c>
      <c r="J4883">
        <v>89</v>
      </c>
      <c r="K4883" t="str">
        <f t="shared" si="1983"/>
        <v>Very Low</v>
      </c>
      <c r="L4883" t="s">
        <v>23277</v>
      </c>
      <c r="M4883">
        <v>236</v>
      </c>
      <c r="N4883" t="str">
        <f t="shared" si="1984"/>
        <v>Low</v>
      </c>
      <c r="O4883">
        <f t="shared" si="2003"/>
        <v>18195</v>
      </c>
      <c r="P4883" t="str">
        <f t="shared" si="1985"/>
        <v>Flop</v>
      </c>
      <c r="Q4883" t="s">
        <v>5515</v>
      </c>
      <c r="R4883" t="str">
        <f t="shared" si="1986"/>
        <v>Horror</v>
      </c>
      <c r="S4883">
        <f t="shared" si="1987"/>
        <v>2</v>
      </c>
      <c r="T4883" t="s">
        <v>19485</v>
      </c>
      <c r="U4883" t="s">
        <v>23278</v>
      </c>
      <c r="V4883">
        <v>1488</v>
      </c>
      <c r="W4883" t="str">
        <f t="shared" si="1988"/>
        <v>Very Low</v>
      </c>
      <c r="X4883">
        <v>537</v>
      </c>
      <c r="Y4883" t="str">
        <f t="shared" si="1989"/>
        <v>Very Low</v>
      </c>
      <c r="Z4883" t="s">
        <v>23279</v>
      </c>
      <c r="AA4883">
        <v>1</v>
      </c>
      <c r="AB4883" t="str">
        <f t="shared" si="1990"/>
        <v>Solo Star Poster</v>
      </c>
      <c r="AC4883" t="s">
        <v>22011</v>
      </c>
      <c r="AD4883" t="s">
        <v>23280</v>
      </c>
      <c r="AE4883">
        <v>28</v>
      </c>
      <c r="AF4883" t="str">
        <f t="shared" si="1991"/>
        <v>Very Low</v>
      </c>
      <c r="AG4883" t="s">
        <v>9</v>
      </c>
      <c r="AH4883" t="s">
        <v>10</v>
      </c>
      <c r="AI4883" t="s">
        <v>11</v>
      </c>
      <c r="AJ4883" t="str">
        <f t="shared" si="1992"/>
        <v>Teen</v>
      </c>
      <c r="AK4883">
        <v>250000</v>
      </c>
      <c r="AL4883" t="str">
        <f t="shared" si="1993"/>
        <v>Low Budget</v>
      </c>
      <c r="AM4883">
        <v>2012</v>
      </c>
      <c r="AN4883">
        <f t="shared" si="1994"/>
        <v>13</v>
      </c>
      <c r="AO4883" t="str">
        <f t="shared" si="1995"/>
        <v>Modern Classic</v>
      </c>
      <c r="AP4883">
        <v>206</v>
      </c>
      <c r="AQ4883" t="str">
        <f t="shared" si="1996"/>
        <v>Very Low</v>
      </c>
      <c r="AR4883">
        <v>4.4000000000000004</v>
      </c>
      <c r="AS4883" t="str">
        <f t="shared" si="1997"/>
        <v>Poor</v>
      </c>
      <c r="AT4883">
        <f t="shared" si="2007"/>
        <v>1.85</v>
      </c>
      <c r="AU4883" t="str">
        <f t="shared" si="1998"/>
        <v>HDTV / Widescreen</v>
      </c>
      <c r="AV4883">
        <v>519</v>
      </c>
      <c r="AW4883" t="str">
        <f t="shared" si="1999"/>
        <v>Very Low</v>
      </c>
    </row>
    <row r="4884" spans="1:49" x14ac:dyDescent="0.3">
      <c r="A4884" t="s">
        <v>0</v>
      </c>
      <c r="B4884" t="s">
        <v>13075</v>
      </c>
      <c r="C4884">
        <f>C4883</f>
        <v>12</v>
      </c>
      <c r="D4884" t="str">
        <f t="shared" si="1979"/>
        <v>Very Low</v>
      </c>
      <c r="E4884">
        <v>99</v>
      </c>
      <c r="F4884" t="str">
        <f t="shared" si="1980"/>
        <v>1h 39m</v>
      </c>
      <c r="G4884" t="str">
        <f t="shared" si="1981"/>
        <v>Standard Movie</v>
      </c>
      <c r="H4884">
        <v>45</v>
      </c>
      <c r="I4884" t="str">
        <f t="shared" si="1982"/>
        <v>Very Low</v>
      </c>
      <c r="J4884">
        <v>224</v>
      </c>
      <c r="K4884" t="str">
        <f t="shared" si="1983"/>
        <v>Very Low</v>
      </c>
      <c r="L4884" t="s">
        <v>1898</v>
      </c>
      <c r="M4884">
        <v>1000</v>
      </c>
      <c r="N4884" t="str">
        <f t="shared" si="1984"/>
        <v>Low</v>
      </c>
      <c r="O4884">
        <f t="shared" si="2003"/>
        <v>18195</v>
      </c>
      <c r="P4884" t="str">
        <f t="shared" si="1985"/>
        <v>Flop</v>
      </c>
      <c r="Q4884" t="s">
        <v>10705</v>
      </c>
      <c r="R4884" t="str">
        <f t="shared" si="1986"/>
        <v>Fantasy</v>
      </c>
      <c r="S4884">
        <f t="shared" si="1987"/>
        <v>2</v>
      </c>
      <c r="T4884" t="s">
        <v>2590</v>
      </c>
      <c r="U4884" t="s">
        <v>13076</v>
      </c>
      <c r="V4884">
        <v>1465</v>
      </c>
      <c r="W4884" t="str">
        <f t="shared" si="1988"/>
        <v>Very Low</v>
      </c>
      <c r="X4884">
        <v>2166</v>
      </c>
      <c r="Y4884" t="str">
        <f t="shared" si="1989"/>
        <v>Low</v>
      </c>
      <c r="Z4884" t="s">
        <v>13077</v>
      </c>
      <c r="AA4884">
        <v>1</v>
      </c>
      <c r="AB4884" t="str">
        <f t="shared" si="1990"/>
        <v>Solo Star Poster</v>
      </c>
      <c r="AC4884" t="s">
        <v>13078</v>
      </c>
      <c r="AD4884" t="s">
        <v>13079</v>
      </c>
      <c r="AE4884">
        <v>56</v>
      </c>
      <c r="AF4884" t="str">
        <f t="shared" si="1991"/>
        <v>Very Low</v>
      </c>
      <c r="AG4884" t="s">
        <v>9</v>
      </c>
      <c r="AH4884" t="s">
        <v>10</v>
      </c>
      <c r="AI4884" t="s">
        <v>5584</v>
      </c>
      <c r="AJ4884" t="str">
        <f t="shared" si="1992"/>
        <v>Other/Unknown</v>
      </c>
      <c r="AK4884">
        <f>AK4883</f>
        <v>250000</v>
      </c>
      <c r="AL4884" t="str">
        <f t="shared" si="1993"/>
        <v>Low Budget</v>
      </c>
      <c r="AM4884">
        <v>1998</v>
      </c>
      <c r="AN4884">
        <f t="shared" si="1994"/>
        <v>27</v>
      </c>
      <c r="AO4884" t="str">
        <f t="shared" si="1995"/>
        <v>Old Classic</v>
      </c>
      <c r="AP4884">
        <v>393</v>
      </c>
      <c r="AQ4884" t="str">
        <f t="shared" si="1996"/>
        <v>Very Low</v>
      </c>
      <c r="AR4884">
        <v>7.4</v>
      </c>
      <c r="AS4884" t="str">
        <f t="shared" si="1997"/>
        <v>Good</v>
      </c>
      <c r="AT4884">
        <v>1.33</v>
      </c>
      <c r="AU4884" t="str">
        <f t="shared" si="1998"/>
        <v>Classic</v>
      </c>
      <c r="AV4884">
        <v>515</v>
      </c>
      <c r="AW4884" t="str">
        <f t="shared" si="1999"/>
        <v>Very Low</v>
      </c>
    </row>
    <row r="4885" spans="1:49" x14ac:dyDescent="0.3">
      <c r="A4885" t="s">
        <v>0</v>
      </c>
      <c r="B4885" t="s">
        <v>22713</v>
      </c>
      <c r="C4885">
        <v>1</v>
      </c>
      <c r="D4885" t="str">
        <f t="shared" si="1979"/>
        <v>Very Low</v>
      </c>
      <c r="E4885">
        <v>108</v>
      </c>
      <c r="F4885" t="str">
        <f t="shared" si="1980"/>
        <v>1h 48m</v>
      </c>
      <c r="G4885" t="str">
        <f t="shared" si="1981"/>
        <v>Standard Movie</v>
      </c>
      <c r="H4885">
        <v>431</v>
      </c>
      <c r="I4885" t="str">
        <f t="shared" si="1982"/>
        <v>Very Low</v>
      </c>
      <c r="J4885">
        <v>3</v>
      </c>
      <c r="K4885" t="str">
        <f t="shared" si="1983"/>
        <v>Very Low</v>
      </c>
      <c r="L4885" t="s">
        <v>23281</v>
      </c>
      <c r="M4885">
        <v>288</v>
      </c>
      <c r="N4885" t="str">
        <f t="shared" si="1984"/>
        <v>Low</v>
      </c>
      <c r="O4885">
        <f t="shared" si="2003"/>
        <v>18195</v>
      </c>
      <c r="P4885" t="str">
        <f t="shared" si="1985"/>
        <v>Flop</v>
      </c>
      <c r="Q4885" t="s">
        <v>18060</v>
      </c>
      <c r="R4885" t="str">
        <f t="shared" si="1986"/>
        <v>Family</v>
      </c>
      <c r="S4885">
        <f t="shared" si="1987"/>
        <v>1</v>
      </c>
      <c r="T4885" t="s">
        <v>23282</v>
      </c>
      <c r="U4885" t="s">
        <v>23283</v>
      </c>
      <c r="V4885">
        <v>25</v>
      </c>
      <c r="W4885" t="str">
        <f t="shared" si="1988"/>
        <v>Very Low</v>
      </c>
      <c r="X4885">
        <v>387</v>
      </c>
      <c r="Y4885" t="str">
        <f t="shared" si="1989"/>
        <v>Very Low</v>
      </c>
      <c r="Z4885" t="s">
        <v>23284</v>
      </c>
      <c r="AA4885">
        <v>6</v>
      </c>
      <c r="AB4885" t="str">
        <f t="shared" si="1990"/>
        <v>Ensemble Poster</v>
      </c>
      <c r="AC4885" t="str">
        <f>AC4884</f>
        <v>antique|desk|letter|love|time travel</v>
      </c>
      <c r="AD4885" t="s">
        <v>23285</v>
      </c>
      <c r="AE4885">
        <v>1</v>
      </c>
      <c r="AF4885" t="str">
        <f t="shared" si="1991"/>
        <v>Very Low</v>
      </c>
      <c r="AG4885" t="s">
        <v>9</v>
      </c>
      <c r="AH4885" t="s">
        <v>10</v>
      </c>
      <c r="AI4885" t="s">
        <v>66</v>
      </c>
      <c r="AJ4885" t="str">
        <f t="shared" si="1992"/>
        <v>Family</v>
      </c>
      <c r="AK4885">
        <v>250000</v>
      </c>
      <c r="AL4885" t="str">
        <f t="shared" si="1993"/>
        <v>Low Budget</v>
      </c>
      <c r="AM4885">
        <v>2014</v>
      </c>
      <c r="AN4885">
        <f t="shared" si="1994"/>
        <v>11</v>
      </c>
      <c r="AO4885" t="str">
        <f t="shared" si="1995"/>
        <v>Modern Classic</v>
      </c>
      <c r="AP4885">
        <v>96</v>
      </c>
      <c r="AQ4885" t="str">
        <f t="shared" si="1996"/>
        <v>Very Low</v>
      </c>
      <c r="AR4885">
        <v>6.6</v>
      </c>
      <c r="AS4885" t="str">
        <f t="shared" si="1997"/>
        <v>Average</v>
      </c>
      <c r="AT4885">
        <f t="shared" ref="AT4885:AT4886" si="2008">AT4884</f>
        <v>1.33</v>
      </c>
      <c r="AU4885" t="str">
        <f t="shared" si="1998"/>
        <v>Classic</v>
      </c>
      <c r="AV4885">
        <v>71</v>
      </c>
      <c r="AW4885" t="str">
        <f t="shared" si="1999"/>
        <v>Very Low</v>
      </c>
    </row>
    <row r="4886" spans="1:49" x14ac:dyDescent="0.3">
      <c r="A4886" t="s">
        <v>0</v>
      </c>
      <c r="B4886" t="s">
        <v>23286</v>
      </c>
      <c r="C4886">
        <v>6</v>
      </c>
      <c r="D4886" t="str">
        <f t="shared" si="1979"/>
        <v>Very Low</v>
      </c>
      <c r="E4886">
        <v>90</v>
      </c>
      <c r="F4886" t="str">
        <f t="shared" si="1980"/>
        <v>1h 30m</v>
      </c>
      <c r="G4886" t="str">
        <f t="shared" si="1981"/>
        <v>Standard Movie</v>
      </c>
      <c r="H4886">
        <v>30</v>
      </c>
      <c r="I4886" t="str">
        <f t="shared" si="1982"/>
        <v>Very Low</v>
      </c>
      <c r="J4886">
        <v>670</v>
      </c>
      <c r="K4886" t="str">
        <f t="shared" si="1983"/>
        <v>Very Low</v>
      </c>
      <c r="L4886" t="s">
        <v>6114</v>
      </c>
      <c r="M4886">
        <v>699</v>
      </c>
      <c r="N4886" t="str">
        <f t="shared" si="1984"/>
        <v>Low</v>
      </c>
      <c r="O4886">
        <f t="shared" si="2003"/>
        <v>18195</v>
      </c>
      <c r="P4886" t="str">
        <f t="shared" si="1985"/>
        <v>Flop</v>
      </c>
      <c r="Q4886" t="s">
        <v>39</v>
      </c>
      <c r="R4886" t="str">
        <f t="shared" si="1986"/>
        <v>Documentary</v>
      </c>
      <c r="S4886">
        <f t="shared" si="1987"/>
        <v>1</v>
      </c>
      <c r="T4886" t="s">
        <v>11428</v>
      </c>
      <c r="U4886" t="s">
        <v>23287</v>
      </c>
      <c r="V4886">
        <v>37</v>
      </c>
      <c r="W4886" t="str">
        <f t="shared" si="1988"/>
        <v>Very Low</v>
      </c>
      <c r="X4886">
        <v>3967</v>
      </c>
      <c r="Y4886" t="str">
        <f t="shared" si="1989"/>
        <v>Low</v>
      </c>
      <c r="Z4886" t="s">
        <v>10590</v>
      </c>
      <c r="AA4886">
        <v>0</v>
      </c>
      <c r="AB4886" t="str">
        <f t="shared" si="1990"/>
        <v>Symbolic Poster</v>
      </c>
      <c r="AC4886" t="s">
        <v>23288</v>
      </c>
      <c r="AD4886" t="s">
        <v>23289</v>
      </c>
      <c r="AE4886">
        <v>2</v>
      </c>
      <c r="AF4886" t="str">
        <f t="shared" si="1991"/>
        <v>Very Low</v>
      </c>
      <c r="AG4886" t="s">
        <v>9</v>
      </c>
      <c r="AH4886" t="s">
        <v>10</v>
      </c>
      <c r="AI4886" t="str">
        <f>AI4885</f>
        <v>PG</v>
      </c>
      <c r="AJ4886" t="str">
        <f t="shared" si="1992"/>
        <v>Family</v>
      </c>
      <c r="AK4886">
        <v>250000</v>
      </c>
      <c r="AL4886" t="str">
        <f t="shared" si="1993"/>
        <v>Low Budget</v>
      </c>
      <c r="AM4886">
        <v>2014</v>
      </c>
      <c r="AN4886">
        <f t="shared" si="1994"/>
        <v>11</v>
      </c>
      <c r="AO4886" t="str">
        <f t="shared" si="1995"/>
        <v>Modern Classic</v>
      </c>
      <c r="AP4886">
        <v>683</v>
      </c>
      <c r="AQ4886" t="str">
        <f t="shared" si="1996"/>
        <v>Very Low</v>
      </c>
      <c r="AR4886">
        <v>8</v>
      </c>
      <c r="AS4886" t="str">
        <f t="shared" si="1997"/>
        <v>Excellent</v>
      </c>
      <c r="AT4886">
        <f t="shared" si="2008"/>
        <v>1.33</v>
      </c>
      <c r="AU4886" t="str">
        <f t="shared" si="1998"/>
        <v>Classic</v>
      </c>
      <c r="AV4886">
        <v>199</v>
      </c>
      <c r="AW4886" t="str">
        <f t="shared" si="1999"/>
        <v>Very Low</v>
      </c>
    </row>
    <row r="4887" spans="1:49" x14ac:dyDescent="0.3">
      <c r="A4887" t="s">
        <v>718</v>
      </c>
      <c r="B4887" t="s">
        <v>17012</v>
      </c>
      <c r="C4887">
        <v>48</v>
      </c>
      <c r="D4887" t="str">
        <f t="shared" si="1979"/>
        <v>Very Low</v>
      </c>
      <c r="E4887">
        <v>151</v>
      </c>
      <c r="F4887" t="str">
        <f t="shared" si="1980"/>
        <v>2h 31m</v>
      </c>
      <c r="G4887" t="str">
        <f t="shared" si="1981"/>
        <v>Long Movie</v>
      </c>
      <c r="H4887">
        <v>54</v>
      </c>
      <c r="I4887" t="str">
        <f t="shared" si="1982"/>
        <v>Very Low</v>
      </c>
      <c r="J4887">
        <v>6</v>
      </c>
      <c r="K4887" t="str">
        <f t="shared" si="1983"/>
        <v>Very Low</v>
      </c>
      <c r="L4887" t="s">
        <v>23290</v>
      </c>
      <c r="M4887">
        <v>81</v>
      </c>
      <c r="N4887" t="str">
        <f t="shared" si="1984"/>
        <v>Low</v>
      </c>
      <c r="O4887">
        <f t="shared" si="2003"/>
        <v>18195</v>
      </c>
      <c r="P4887" t="str">
        <f t="shared" si="1985"/>
        <v>Flop</v>
      </c>
      <c r="Q4887" t="s">
        <v>5576</v>
      </c>
      <c r="R4887" t="str">
        <f t="shared" si="1986"/>
        <v>Drama</v>
      </c>
      <c r="S4887">
        <f t="shared" si="1987"/>
        <v>3</v>
      </c>
      <c r="T4887" t="s">
        <v>23291</v>
      </c>
      <c r="U4887" t="s">
        <v>23292</v>
      </c>
      <c r="V4887">
        <v>4849</v>
      </c>
      <c r="W4887" t="str">
        <f t="shared" si="1988"/>
        <v>Very Low</v>
      </c>
      <c r="X4887">
        <v>108</v>
      </c>
      <c r="Y4887" t="str">
        <f t="shared" si="1989"/>
        <v>Very Low</v>
      </c>
      <c r="Z4887" t="s">
        <v>23293</v>
      </c>
      <c r="AA4887">
        <v>0</v>
      </c>
      <c r="AB4887" t="str">
        <f t="shared" si="1990"/>
        <v>Symbolic Poster</v>
      </c>
      <c r="AC4887" t="s">
        <v>23294</v>
      </c>
      <c r="AD4887" t="s">
        <v>23295</v>
      </c>
      <c r="AE4887">
        <v>45</v>
      </c>
      <c r="AF4887" t="str">
        <f t="shared" si="1991"/>
        <v>Very Low</v>
      </c>
      <c r="AG4887" t="str">
        <f>AG4886</f>
        <v>English</v>
      </c>
      <c r="AH4887" t="s">
        <v>10</v>
      </c>
      <c r="AI4887" t="s">
        <v>4801</v>
      </c>
      <c r="AJ4887" t="str">
        <f t="shared" si="1992"/>
        <v>No Rating</v>
      </c>
      <c r="AK4887">
        <v>245000</v>
      </c>
      <c r="AL4887" t="str">
        <f t="shared" si="1993"/>
        <v>Low Budget</v>
      </c>
      <c r="AM4887">
        <v>1925</v>
      </c>
      <c r="AN4887">
        <f t="shared" si="1994"/>
        <v>100</v>
      </c>
      <c r="AO4887" t="str">
        <f t="shared" si="1995"/>
        <v>Old Classic</v>
      </c>
      <c r="AP4887">
        <v>12</v>
      </c>
      <c r="AQ4887" t="str">
        <f t="shared" si="1996"/>
        <v>Very Low</v>
      </c>
      <c r="AR4887">
        <v>8.3000000000000007</v>
      </c>
      <c r="AS4887" t="str">
        <f t="shared" si="1997"/>
        <v>Excellent</v>
      </c>
      <c r="AT4887">
        <v>1.33</v>
      </c>
      <c r="AU4887" t="str">
        <f t="shared" si="1998"/>
        <v>Classic</v>
      </c>
      <c r="AV4887">
        <v>226</v>
      </c>
      <c r="AW4887" t="str">
        <f t="shared" si="1999"/>
        <v>Very Low</v>
      </c>
    </row>
    <row r="4888" spans="1:49" x14ac:dyDescent="0.3">
      <c r="A4888" t="s">
        <v>0</v>
      </c>
      <c r="B4888" t="s">
        <v>23296</v>
      </c>
      <c r="C4888">
        <v>2</v>
      </c>
      <c r="D4888" t="str">
        <f t="shared" si="1979"/>
        <v>Very Low</v>
      </c>
      <c r="E4888">
        <v>83</v>
      </c>
      <c r="F4888" t="str">
        <f t="shared" si="1980"/>
        <v>1h 23m</v>
      </c>
      <c r="G4888" t="str">
        <f t="shared" si="1981"/>
        <v>Featurette</v>
      </c>
      <c r="H4888">
        <v>12</v>
      </c>
      <c r="I4888" t="str">
        <f t="shared" si="1982"/>
        <v>Very Low</v>
      </c>
      <c r="J4888">
        <v>29</v>
      </c>
      <c r="K4888" t="str">
        <f t="shared" si="1983"/>
        <v>Very Low</v>
      </c>
      <c r="L4888" t="s">
        <v>23297</v>
      </c>
      <c r="M4888">
        <v>1000</v>
      </c>
      <c r="N4888" t="str">
        <f t="shared" si="1984"/>
        <v>Low</v>
      </c>
      <c r="O4888">
        <f t="shared" si="2003"/>
        <v>18195</v>
      </c>
      <c r="P4888" t="str">
        <f t="shared" si="1985"/>
        <v>Flop</v>
      </c>
      <c r="Q4888" t="s">
        <v>1642</v>
      </c>
      <c r="R4888" t="str">
        <f t="shared" si="1986"/>
        <v>Comedy</v>
      </c>
      <c r="S4888">
        <f t="shared" si="1987"/>
        <v>1</v>
      </c>
      <c r="T4888" t="s">
        <v>14037</v>
      </c>
      <c r="U4888" t="s">
        <v>23298</v>
      </c>
      <c r="V4888">
        <v>110</v>
      </c>
      <c r="W4888" t="str">
        <f t="shared" si="1988"/>
        <v>Very Low</v>
      </c>
      <c r="X4888">
        <v>1244</v>
      </c>
      <c r="Y4888" t="str">
        <f t="shared" si="1989"/>
        <v>Low</v>
      </c>
      <c r="Z4888" t="s">
        <v>23299</v>
      </c>
      <c r="AA4888">
        <v>0</v>
      </c>
      <c r="AB4888" t="str">
        <f t="shared" si="1990"/>
        <v>Symbolic Poster</v>
      </c>
      <c r="AC4888" t="s">
        <v>23300</v>
      </c>
      <c r="AD4888" t="s">
        <v>23301</v>
      </c>
      <c r="AE4888">
        <v>1</v>
      </c>
      <c r="AF4888" t="str">
        <f t="shared" si="1991"/>
        <v>Very Low</v>
      </c>
      <c r="AG4888" t="s">
        <v>9</v>
      </c>
      <c r="AH4888" t="s">
        <v>10</v>
      </c>
      <c r="AI4888" t="str">
        <f t="shared" ref="AI4888:AI4889" si="2009">AI4887</f>
        <v>Not Rated</v>
      </c>
      <c r="AJ4888" t="str">
        <f t="shared" si="1992"/>
        <v>No Rating</v>
      </c>
      <c r="AK4888">
        <v>240000</v>
      </c>
      <c r="AL4888" t="str">
        <f t="shared" si="1993"/>
        <v>Low Budget</v>
      </c>
      <c r="AM4888">
        <v>2006</v>
      </c>
      <c r="AN4888">
        <f t="shared" si="1994"/>
        <v>19</v>
      </c>
      <c r="AO4888" t="str">
        <f t="shared" si="1995"/>
        <v>Old Classic</v>
      </c>
      <c r="AP4888">
        <v>185</v>
      </c>
      <c r="AQ4888" t="str">
        <f t="shared" si="1996"/>
        <v>Very Low</v>
      </c>
      <c r="AR4888">
        <v>6.5</v>
      </c>
      <c r="AS4888" t="str">
        <f t="shared" si="1997"/>
        <v>Average</v>
      </c>
      <c r="AT4888">
        <f>AT4887</f>
        <v>1.33</v>
      </c>
      <c r="AU4888" t="str">
        <f t="shared" si="1998"/>
        <v>Classic</v>
      </c>
      <c r="AV4888">
        <v>72</v>
      </c>
      <c r="AW4888" t="str">
        <f t="shared" si="1999"/>
        <v>Very Low</v>
      </c>
    </row>
    <row r="4889" spans="1:49" x14ac:dyDescent="0.3">
      <c r="A4889" t="s">
        <v>0</v>
      </c>
      <c r="B4889" t="s">
        <v>23302</v>
      </c>
      <c r="C4889">
        <v>17</v>
      </c>
      <c r="D4889" t="str">
        <f t="shared" si="1979"/>
        <v>Very Low</v>
      </c>
      <c r="E4889">
        <v>108</v>
      </c>
      <c r="F4889" t="str">
        <f t="shared" si="1980"/>
        <v>1h 48m</v>
      </c>
      <c r="G4889" t="str">
        <f t="shared" si="1981"/>
        <v>Standard Movie</v>
      </c>
      <c r="H4889">
        <v>0</v>
      </c>
      <c r="I4889" t="str">
        <f t="shared" si="1982"/>
        <v>Very Low</v>
      </c>
      <c r="J4889">
        <v>142</v>
      </c>
      <c r="K4889" t="str">
        <f t="shared" si="1983"/>
        <v>Very Low</v>
      </c>
      <c r="L4889" t="s">
        <v>23303</v>
      </c>
      <c r="M4889">
        <v>431</v>
      </c>
      <c r="N4889" t="str">
        <f t="shared" si="1984"/>
        <v>Low</v>
      </c>
      <c r="O4889">
        <f t="shared" si="2003"/>
        <v>18195</v>
      </c>
      <c r="P4889" t="str">
        <f t="shared" si="1985"/>
        <v>Flop</v>
      </c>
      <c r="Q4889" t="s">
        <v>6516</v>
      </c>
      <c r="R4889" t="str">
        <f t="shared" si="1986"/>
        <v>Comedy</v>
      </c>
      <c r="S4889">
        <f t="shared" si="1987"/>
        <v>3</v>
      </c>
      <c r="T4889" t="s">
        <v>23304</v>
      </c>
      <c r="U4889" t="s">
        <v>23305</v>
      </c>
      <c r="V4889">
        <v>330</v>
      </c>
      <c r="W4889" t="str">
        <f t="shared" si="1988"/>
        <v>Very Low</v>
      </c>
      <c r="X4889">
        <v>1087</v>
      </c>
      <c r="Y4889" t="str">
        <f t="shared" si="1989"/>
        <v>Low</v>
      </c>
      <c r="Z4889" t="s">
        <v>23306</v>
      </c>
      <c r="AA4889">
        <v>3</v>
      </c>
      <c r="AB4889" t="str">
        <f t="shared" si="1990"/>
        <v>Duo/Trio Poster</v>
      </c>
      <c r="AC4889" t="str">
        <f>AC4888</f>
        <v>amateur|circus|clown|unconsciousness|urination</v>
      </c>
      <c r="AD4889" t="s">
        <v>23307</v>
      </c>
      <c r="AE4889">
        <v>2</v>
      </c>
      <c r="AF4889" t="str">
        <f t="shared" si="1991"/>
        <v>Very Low</v>
      </c>
      <c r="AG4889" t="s">
        <v>9</v>
      </c>
      <c r="AH4889" t="s">
        <v>10</v>
      </c>
      <c r="AI4889" t="str">
        <f t="shared" si="2009"/>
        <v>Not Rated</v>
      </c>
      <c r="AJ4889" t="str">
        <f t="shared" si="1992"/>
        <v>No Rating</v>
      </c>
      <c r="AK4889">
        <v>250000</v>
      </c>
      <c r="AL4889" t="str">
        <f t="shared" si="1993"/>
        <v>Low Budget</v>
      </c>
      <c r="AM4889">
        <v>2013</v>
      </c>
      <c r="AN4889">
        <f t="shared" si="1994"/>
        <v>12</v>
      </c>
      <c r="AO4889" t="str">
        <f t="shared" si="1995"/>
        <v>Modern Classic</v>
      </c>
      <c r="AP4889">
        <v>297</v>
      </c>
      <c r="AQ4889" t="str">
        <f t="shared" si="1996"/>
        <v>Very Low</v>
      </c>
      <c r="AR4889">
        <v>7.1</v>
      </c>
      <c r="AS4889" t="str">
        <f t="shared" si="1997"/>
        <v>Good</v>
      </c>
      <c r="AT4889">
        <v>1.85</v>
      </c>
      <c r="AU4889" t="str">
        <f t="shared" si="1998"/>
        <v>HDTV / Widescreen</v>
      </c>
      <c r="AV4889">
        <v>231</v>
      </c>
      <c r="AW4889" t="str">
        <f t="shared" si="1999"/>
        <v>Very Low</v>
      </c>
    </row>
    <row r="4890" spans="1:49" x14ac:dyDescent="0.3">
      <c r="A4890" t="s">
        <v>0</v>
      </c>
      <c r="B4890" t="s">
        <v>12820</v>
      </c>
      <c r="C4890">
        <v>225</v>
      </c>
      <c r="D4890" t="str">
        <f t="shared" si="1979"/>
        <v>Medium</v>
      </c>
      <c r="E4890">
        <v>92</v>
      </c>
      <c r="F4890" t="str">
        <f t="shared" si="1980"/>
        <v>1h 32m</v>
      </c>
      <c r="G4890" t="str">
        <f t="shared" si="1981"/>
        <v>Standard Movie</v>
      </c>
      <c r="H4890">
        <v>0</v>
      </c>
      <c r="I4890" t="str">
        <f t="shared" si="1982"/>
        <v>Very Low</v>
      </c>
      <c r="J4890">
        <v>146</v>
      </c>
      <c r="K4890" t="str">
        <f t="shared" si="1983"/>
        <v>Very Low</v>
      </c>
      <c r="L4890" t="s">
        <v>23308</v>
      </c>
      <c r="M4890">
        <v>27000</v>
      </c>
      <c r="N4890" t="str">
        <f t="shared" si="1984"/>
        <v>Medium</v>
      </c>
      <c r="O4890">
        <v>104792</v>
      </c>
      <c r="P4890" t="str">
        <f t="shared" si="1985"/>
        <v>Flop</v>
      </c>
      <c r="Q4890" t="s">
        <v>8693</v>
      </c>
      <c r="R4890" t="str">
        <f t="shared" si="1986"/>
        <v>Action</v>
      </c>
      <c r="S4890">
        <f t="shared" si="1987"/>
        <v>4</v>
      </c>
      <c r="T4890" t="s">
        <v>32</v>
      </c>
      <c r="U4890" t="s">
        <v>23309</v>
      </c>
      <c r="V4890">
        <v>84817</v>
      </c>
      <c r="W4890" t="str">
        <f t="shared" si="1988"/>
        <v>Medium</v>
      </c>
      <c r="X4890">
        <v>27507</v>
      </c>
      <c r="Y4890" t="str">
        <f t="shared" si="1989"/>
        <v>Medium</v>
      </c>
      <c r="Z4890" t="s">
        <v>23310</v>
      </c>
      <c r="AA4890">
        <v>0</v>
      </c>
      <c r="AB4890" t="str">
        <f t="shared" si="1990"/>
        <v>Symbolic Poster</v>
      </c>
      <c r="AC4890" t="s">
        <v>23311</v>
      </c>
      <c r="AD4890" t="s">
        <v>23312</v>
      </c>
      <c r="AE4890">
        <v>145</v>
      </c>
      <c r="AF4890" t="str">
        <f t="shared" si="1991"/>
        <v>Very Low</v>
      </c>
      <c r="AG4890" t="s">
        <v>9</v>
      </c>
      <c r="AH4890" t="s">
        <v>28</v>
      </c>
      <c r="AI4890" t="s">
        <v>556</v>
      </c>
      <c r="AJ4890" t="str">
        <f t="shared" si="1992"/>
        <v>Adult</v>
      </c>
      <c r="AK4890">
        <f>AK4889</f>
        <v>250000</v>
      </c>
      <c r="AL4890" t="str">
        <f t="shared" si="1993"/>
        <v>Low Budget</v>
      </c>
      <c r="AM4890">
        <v>2008</v>
      </c>
      <c r="AN4890">
        <f t="shared" si="1994"/>
        <v>17</v>
      </c>
      <c r="AO4890" t="str">
        <f t="shared" si="1995"/>
        <v>Old Classic</v>
      </c>
      <c r="AP4890">
        <v>161</v>
      </c>
      <c r="AQ4890" t="str">
        <f t="shared" si="1996"/>
        <v>Very Low</v>
      </c>
      <c r="AR4890">
        <v>7.1</v>
      </c>
      <c r="AS4890" t="str">
        <f t="shared" si="1997"/>
        <v>Good</v>
      </c>
      <c r="AT4890">
        <v>1.85</v>
      </c>
      <c r="AU4890" t="str">
        <f t="shared" si="1998"/>
        <v>HDTV / Widescreen</v>
      </c>
      <c r="AV4890">
        <v>22000</v>
      </c>
      <c r="AW4890" t="str">
        <f t="shared" si="1999"/>
        <v>Medium</v>
      </c>
    </row>
    <row r="4891" spans="1:49" x14ac:dyDescent="0.3">
      <c r="A4891" t="s">
        <v>0</v>
      </c>
      <c r="B4891" t="s">
        <v>23313</v>
      </c>
      <c r="C4891">
        <v>5</v>
      </c>
      <c r="D4891" t="str">
        <f t="shared" si="1979"/>
        <v>Very Low</v>
      </c>
      <c r="E4891">
        <v>105</v>
      </c>
      <c r="F4891" t="str">
        <f t="shared" si="1980"/>
        <v>1h 45m</v>
      </c>
      <c r="G4891" t="str">
        <f t="shared" si="1981"/>
        <v>Standard Movie</v>
      </c>
      <c r="H4891">
        <v>7</v>
      </c>
      <c r="I4891" t="str">
        <f t="shared" si="1982"/>
        <v>Very Low</v>
      </c>
      <c r="J4891">
        <v>494</v>
      </c>
      <c r="K4891" t="str">
        <f t="shared" si="1983"/>
        <v>Very Low</v>
      </c>
      <c r="L4891" t="s">
        <v>23314</v>
      </c>
      <c r="M4891">
        <v>814</v>
      </c>
      <c r="N4891" t="str">
        <f t="shared" si="1984"/>
        <v>Low</v>
      </c>
      <c r="O4891">
        <f>O4890</f>
        <v>104792</v>
      </c>
      <c r="P4891" t="str">
        <f t="shared" si="1985"/>
        <v>Flop</v>
      </c>
      <c r="Q4891" t="s">
        <v>23315</v>
      </c>
      <c r="R4891" t="str">
        <f t="shared" si="1986"/>
        <v>Adventure</v>
      </c>
      <c r="S4891">
        <f t="shared" si="1987"/>
        <v>5</v>
      </c>
      <c r="T4891" t="s">
        <v>23316</v>
      </c>
      <c r="U4891" t="s">
        <v>23317</v>
      </c>
      <c r="V4891">
        <v>146</v>
      </c>
      <c r="W4891" t="str">
        <f t="shared" si="1988"/>
        <v>Very Low</v>
      </c>
      <c r="X4891">
        <v>2970</v>
      </c>
      <c r="Y4891" t="str">
        <f t="shared" si="1989"/>
        <v>Low</v>
      </c>
      <c r="Z4891" t="s">
        <v>23318</v>
      </c>
      <c r="AA4891">
        <v>0</v>
      </c>
      <c r="AB4891" t="str">
        <f t="shared" si="1990"/>
        <v>Symbolic Poster</v>
      </c>
      <c r="AC4891" t="s">
        <v>23319</v>
      </c>
      <c r="AD4891" t="s">
        <v>23320</v>
      </c>
      <c r="AE4891">
        <v>4</v>
      </c>
      <c r="AF4891" t="str">
        <f t="shared" si="1991"/>
        <v>Very Low</v>
      </c>
      <c r="AG4891" t="s">
        <v>9</v>
      </c>
      <c r="AH4891" t="s">
        <v>10</v>
      </c>
      <c r="AI4891" t="str">
        <f>AI4890</f>
        <v>R</v>
      </c>
      <c r="AJ4891" t="str">
        <f t="shared" si="1992"/>
        <v>Adult</v>
      </c>
      <c r="AK4891">
        <v>250000</v>
      </c>
      <c r="AL4891" t="str">
        <f t="shared" si="1993"/>
        <v>Low Budget</v>
      </c>
      <c r="AM4891">
        <v>2015</v>
      </c>
      <c r="AN4891">
        <f t="shared" si="1994"/>
        <v>10</v>
      </c>
      <c r="AO4891" t="str">
        <f t="shared" si="1995"/>
        <v>Modern Classic</v>
      </c>
      <c r="AP4891">
        <v>755</v>
      </c>
      <c r="AQ4891" t="str">
        <f t="shared" si="1996"/>
        <v>Very Low</v>
      </c>
      <c r="AR4891">
        <v>4</v>
      </c>
      <c r="AS4891" t="str">
        <f t="shared" si="1997"/>
        <v>Poor</v>
      </c>
      <c r="AT4891">
        <f>AT4890</f>
        <v>1.85</v>
      </c>
      <c r="AU4891" t="str">
        <f t="shared" si="1998"/>
        <v>HDTV / Widescreen</v>
      </c>
      <c r="AV4891">
        <v>244</v>
      </c>
      <c r="AW4891" t="str">
        <f t="shared" si="1999"/>
        <v>Very Low</v>
      </c>
    </row>
    <row r="4892" spans="1:49" x14ac:dyDescent="0.3">
      <c r="A4892" t="s">
        <v>0</v>
      </c>
      <c r="B4892" t="s">
        <v>23321</v>
      </c>
      <c r="C4892">
        <v>22</v>
      </c>
      <c r="D4892" t="str">
        <f t="shared" si="1979"/>
        <v>Very Low</v>
      </c>
      <c r="E4892">
        <v>86</v>
      </c>
      <c r="F4892" t="str">
        <f t="shared" si="1980"/>
        <v>1h 26m</v>
      </c>
      <c r="G4892" t="str">
        <f t="shared" si="1981"/>
        <v>Featurette</v>
      </c>
      <c r="H4892">
        <v>15</v>
      </c>
      <c r="I4892" t="str">
        <f t="shared" si="1982"/>
        <v>Very Low</v>
      </c>
      <c r="J4892">
        <v>0</v>
      </c>
      <c r="K4892" t="str">
        <f t="shared" si="1983"/>
        <v>Very Low</v>
      </c>
      <c r="L4892" t="s">
        <v>23322</v>
      </c>
      <c r="M4892">
        <v>2</v>
      </c>
      <c r="N4892" t="str">
        <f t="shared" si="1984"/>
        <v>Low</v>
      </c>
      <c r="O4892">
        <v>111300</v>
      </c>
      <c r="P4892" t="str">
        <f t="shared" si="1985"/>
        <v>Flop</v>
      </c>
      <c r="Q4892" t="s">
        <v>39</v>
      </c>
      <c r="R4892" t="str">
        <f t="shared" si="1986"/>
        <v>Documentary</v>
      </c>
      <c r="S4892">
        <f t="shared" si="1987"/>
        <v>1</v>
      </c>
      <c r="T4892" t="s">
        <v>23323</v>
      </c>
      <c r="U4892" t="s">
        <v>23324</v>
      </c>
      <c r="V4892">
        <v>575</v>
      </c>
      <c r="W4892" t="str">
        <f t="shared" si="1988"/>
        <v>Very Low</v>
      </c>
      <c r="X4892">
        <v>2</v>
      </c>
      <c r="Y4892" t="str">
        <f t="shared" si="1989"/>
        <v>Very Low</v>
      </c>
      <c r="Z4892" t="s">
        <v>23325</v>
      </c>
      <c r="AA4892">
        <v>0</v>
      </c>
      <c r="AB4892" t="str">
        <f t="shared" si="1990"/>
        <v>Symbolic Poster</v>
      </c>
      <c r="AC4892" t="s">
        <v>23326</v>
      </c>
      <c r="AD4892" t="s">
        <v>23327</v>
      </c>
      <c r="AE4892">
        <v>6</v>
      </c>
      <c r="AF4892" t="str">
        <f t="shared" si="1991"/>
        <v>Very Low</v>
      </c>
      <c r="AG4892" t="s">
        <v>9</v>
      </c>
      <c r="AH4892" t="s">
        <v>10</v>
      </c>
      <c r="AI4892" t="s">
        <v>4801</v>
      </c>
      <c r="AJ4892" t="str">
        <f t="shared" si="1992"/>
        <v>No Rating</v>
      </c>
      <c r="AK4892">
        <v>225000</v>
      </c>
      <c r="AL4892" t="str">
        <f t="shared" si="1993"/>
        <v>Low Budget</v>
      </c>
      <c r="AM4892">
        <v>2012</v>
      </c>
      <c r="AN4892">
        <f t="shared" si="1994"/>
        <v>13</v>
      </c>
      <c r="AO4892" t="str">
        <f t="shared" si="1995"/>
        <v>Modern Classic</v>
      </c>
      <c r="AP4892">
        <v>0</v>
      </c>
      <c r="AQ4892" t="str">
        <f t="shared" si="1996"/>
        <v>Very Low</v>
      </c>
      <c r="AR4892">
        <v>7.5</v>
      </c>
      <c r="AS4892" t="str">
        <f t="shared" si="1997"/>
        <v>Good</v>
      </c>
      <c r="AT4892">
        <v>2.35</v>
      </c>
      <c r="AU4892" t="str">
        <f t="shared" si="1998"/>
        <v>Cinematic Widescreen</v>
      </c>
      <c r="AV4892">
        <v>801</v>
      </c>
      <c r="AW4892" t="str">
        <f t="shared" si="1999"/>
        <v>Very Low</v>
      </c>
    </row>
    <row r="4893" spans="1:49" x14ac:dyDescent="0.3">
      <c r="A4893" t="s">
        <v>0</v>
      </c>
      <c r="B4893" t="s">
        <v>23328</v>
      </c>
      <c r="C4893">
        <v>38</v>
      </c>
      <c r="D4893" t="str">
        <f t="shared" si="1979"/>
        <v>Very Low</v>
      </c>
      <c r="E4893">
        <v>106</v>
      </c>
      <c r="F4893" t="str">
        <f t="shared" si="1980"/>
        <v>1h 46m</v>
      </c>
      <c r="G4893" t="str">
        <f t="shared" si="1981"/>
        <v>Standard Movie</v>
      </c>
      <c r="H4893">
        <v>0</v>
      </c>
      <c r="I4893" t="str">
        <f t="shared" si="1982"/>
        <v>Very Low</v>
      </c>
      <c r="J4893">
        <v>131</v>
      </c>
      <c r="K4893" t="str">
        <f t="shared" si="1983"/>
        <v>Very Low</v>
      </c>
      <c r="L4893" t="s">
        <v>3927</v>
      </c>
      <c r="M4893">
        <v>254</v>
      </c>
      <c r="N4893" t="str">
        <f t="shared" si="1984"/>
        <v>Low</v>
      </c>
      <c r="O4893">
        <v>1027119</v>
      </c>
      <c r="P4893" t="str">
        <f t="shared" si="1985"/>
        <v>Flop</v>
      </c>
      <c r="Q4893" t="s">
        <v>3380</v>
      </c>
      <c r="R4893" t="str">
        <f t="shared" si="1986"/>
        <v>Drama</v>
      </c>
      <c r="S4893">
        <f t="shared" si="1987"/>
        <v>1</v>
      </c>
      <c r="T4893" t="s">
        <v>13060</v>
      </c>
      <c r="U4893" t="s">
        <v>23329</v>
      </c>
      <c r="V4893">
        <v>2742</v>
      </c>
      <c r="W4893" t="str">
        <f t="shared" si="1988"/>
        <v>Very Low</v>
      </c>
      <c r="X4893">
        <v>964</v>
      </c>
      <c r="Y4893" t="str">
        <f t="shared" si="1989"/>
        <v>Very Low</v>
      </c>
      <c r="Z4893" t="s">
        <v>23330</v>
      </c>
      <c r="AA4893">
        <v>1</v>
      </c>
      <c r="AB4893" t="str">
        <f t="shared" si="1990"/>
        <v>Solo Star Poster</v>
      </c>
      <c r="AC4893" t="s">
        <v>23331</v>
      </c>
      <c r="AD4893" t="s">
        <v>23332</v>
      </c>
      <c r="AE4893">
        <v>73</v>
      </c>
      <c r="AF4893" t="str">
        <f t="shared" si="1991"/>
        <v>Very Low</v>
      </c>
      <c r="AG4893" t="s">
        <v>9</v>
      </c>
      <c r="AH4893" t="s">
        <v>10</v>
      </c>
      <c r="AI4893" t="s">
        <v>556</v>
      </c>
      <c r="AJ4893" t="str">
        <f t="shared" si="1992"/>
        <v>Adult</v>
      </c>
      <c r="AK4893">
        <v>225000</v>
      </c>
      <c r="AL4893" t="str">
        <f t="shared" si="1993"/>
        <v>Low Budget</v>
      </c>
      <c r="AM4893">
        <v>2000</v>
      </c>
      <c r="AN4893">
        <f t="shared" si="1994"/>
        <v>25</v>
      </c>
      <c r="AO4893" t="str">
        <f t="shared" si="1995"/>
        <v>Old Classic</v>
      </c>
      <c r="AP4893">
        <v>147</v>
      </c>
      <c r="AQ4893" t="str">
        <f t="shared" si="1996"/>
        <v>Very Low</v>
      </c>
      <c r="AR4893">
        <v>7</v>
      </c>
      <c r="AS4893" t="str">
        <f t="shared" si="1997"/>
        <v>Good</v>
      </c>
      <c r="AT4893">
        <v>1.85</v>
      </c>
      <c r="AU4893" t="str">
        <f t="shared" si="1998"/>
        <v>HDTV / Widescreen</v>
      </c>
      <c r="AV4893">
        <v>72</v>
      </c>
      <c r="AW4893" t="str">
        <f t="shared" si="1999"/>
        <v>Very Low</v>
      </c>
    </row>
    <row r="4894" spans="1:49" x14ac:dyDescent="0.3">
      <c r="A4894" t="s">
        <v>0</v>
      </c>
      <c r="B4894" t="s">
        <v>23333</v>
      </c>
      <c r="C4894">
        <v>21</v>
      </c>
      <c r="D4894" t="str">
        <f t="shared" si="1979"/>
        <v>Very Low</v>
      </c>
      <c r="E4894">
        <v>93</v>
      </c>
      <c r="F4894" t="str">
        <f t="shared" si="1980"/>
        <v>1h 33m</v>
      </c>
      <c r="G4894" t="str">
        <f t="shared" si="1981"/>
        <v>Standard Movie</v>
      </c>
      <c r="H4894">
        <v>0</v>
      </c>
      <c r="I4894" t="str">
        <f t="shared" si="1982"/>
        <v>Very Low</v>
      </c>
      <c r="J4894">
        <v>0</v>
      </c>
      <c r="K4894" t="str">
        <f t="shared" si="1983"/>
        <v>Very Low</v>
      </c>
      <c r="L4894" t="s">
        <v>23334</v>
      </c>
      <c r="M4894">
        <v>12</v>
      </c>
      <c r="N4894" t="str">
        <f t="shared" si="1984"/>
        <v>Low</v>
      </c>
      <c r="O4894">
        <f>O4893</f>
        <v>1027119</v>
      </c>
      <c r="P4894" t="str">
        <f t="shared" si="1985"/>
        <v>Flop</v>
      </c>
      <c r="Q4894" t="s">
        <v>2498</v>
      </c>
      <c r="R4894" t="str">
        <f t="shared" si="1986"/>
        <v>Comedy</v>
      </c>
      <c r="S4894">
        <f t="shared" si="1987"/>
        <v>2</v>
      </c>
      <c r="T4894" t="s">
        <v>23335</v>
      </c>
      <c r="U4894" t="s">
        <v>23336</v>
      </c>
      <c r="V4894">
        <v>161</v>
      </c>
      <c r="W4894" t="str">
        <f t="shared" si="1988"/>
        <v>Very Low</v>
      </c>
      <c r="X4894">
        <v>24</v>
      </c>
      <c r="Y4894" t="str">
        <f t="shared" si="1989"/>
        <v>Very Low</v>
      </c>
      <c r="Z4894" t="s">
        <v>23337</v>
      </c>
      <c r="AA4894">
        <v>0</v>
      </c>
      <c r="AB4894" t="str">
        <f t="shared" si="1990"/>
        <v>Symbolic Poster</v>
      </c>
      <c r="AC4894" t="s">
        <v>23338</v>
      </c>
      <c r="AD4894" t="s">
        <v>23339</v>
      </c>
      <c r="AE4894">
        <v>5</v>
      </c>
      <c r="AF4894" t="str">
        <f t="shared" si="1991"/>
        <v>Very Low</v>
      </c>
      <c r="AG4894" t="s">
        <v>9</v>
      </c>
      <c r="AH4894" t="s">
        <v>10</v>
      </c>
      <c r="AI4894" t="s">
        <v>7305</v>
      </c>
      <c r="AJ4894" t="str">
        <f t="shared" si="1992"/>
        <v>Other/Unknown</v>
      </c>
      <c r="AK4894">
        <v>100000</v>
      </c>
      <c r="AL4894" t="str">
        <f t="shared" si="1993"/>
        <v>Low Budget</v>
      </c>
      <c r="AM4894">
        <v>1969</v>
      </c>
      <c r="AN4894">
        <f t="shared" si="1994"/>
        <v>56</v>
      </c>
      <c r="AO4894" t="str">
        <f t="shared" si="1995"/>
        <v>Old Classic</v>
      </c>
      <c r="AP4894">
        <v>12</v>
      </c>
      <c r="AQ4894" t="str">
        <f t="shared" si="1996"/>
        <v>Very Low</v>
      </c>
      <c r="AR4894">
        <v>4</v>
      </c>
      <c r="AS4894" t="str">
        <f t="shared" si="1997"/>
        <v>Poor</v>
      </c>
      <c r="AT4894">
        <v>1.37</v>
      </c>
      <c r="AU4894" t="str">
        <f t="shared" si="1998"/>
        <v>Classic</v>
      </c>
      <c r="AV4894">
        <v>17</v>
      </c>
      <c r="AW4894" t="str">
        <f t="shared" si="1999"/>
        <v>Very Low</v>
      </c>
    </row>
    <row r="4895" spans="1:49" x14ac:dyDescent="0.3">
      <c r="A4895" t="s">
        <v>718</v>
      </c>
      <c r="B4895" t="s">
        <v>23340</v>
      </c>
      <c r="C4895">
        <v>67</v>
      </c>
      <c r="D4895" t="str">
        <f t="shared" si="1979"/>
        <v>Low</v>
      </c>
      <c r="E4895">
        <v>80</v>
      </c>
      <c r="F4895" t="str">
        <f t="shared" si="1980"/>
        <v>1h 20m</v>
      </c>
      <c r="G4895" t="str">
        <f t="shared" si="1981"/>
        <v>Featurette</v>
      </c>
      <c r="H4895">
        <v>7</v>
      </c>
      <c r="I4895" t="str">
        <f t="shared" si="1982"/>
        <v>Very Low</v>
      </c>
      <c r="J4895">
        <v>21</v>
      </c>
      <c r="K4895" t="str">
        <f t="shared" si="1983"/>
        <v>Very Low</v>
      </c>
      <c r="L4895" t="s">
        <v>23341</v>
      </c>
      <c r="M4895">
        <v>57</v>
      </c>
      <c r="N4895" t="str">
        <f t="shared" si="1984"/>
        <v>Low</v>
      </c>
      <c r="O4895">
        <v>5000000</v>
      </c>
      <c r="P4895" t="str">
        <f t="shared" si="1985"/>
        <v>Flop</v>
      </c>
      <c r="Q4895" t="s">
        <v>23342</v>
      </c>
      <c r="R4895" t="str">
        <f t="shared" si="1986"/>
        <v>Adventure</v>
      </c>
      <c r="S4895">
        <f t="shared" si="1987"/>
        <v>3</v>
      </c>
      <c r="T4895" t="s">
        <v>23343</v>
      </c>
      <c r="U4895" t="s">
        <v>23344</v>
      </c>
      <c r="V4895">
        <v>4812</v>
      </c>
      <c r="W4895" t="str">
        <f t="shared" si="1988"/>
        <v>Very Low</v>
      </c>
      <c r="X4895">
        <v>205</v>
      </c>
      <c r="Y4895" t="str">
        <f t="shared" si="1989"/>
        <v>Very Low</v>
      </c>
      <c r="Z4895" t="s">
        <v>23345</v>
      </c>
      <c r="AA4895">
        <v>0</v>
      </c>
      <c r="AB4895" t="str">
        <f t="shared" si="1990"/>
        <v>Symbolic Poster</v>
      </c>
      <c r="AC4895" t="s">
        <v>23346</v>
      </c>
      <c r="AD4895" t="s">
        <v>23347</v>
      </c>
      <c r="AE4895">
        <v>88</v>
      </c>
      <c r="AF4895" t="str">
        <f t="shared" si="1991"/>
        <v>Very Low</v>
      </c>
      <c r="AG4895" t="s">
        <v>9</v>
      </c>
      <c r="AH4895" t="s">
        <v>10</v>
      </c>
      <c r="AI4895" t="s">
        <v>6007</v>
      </c>
      <c r="AJ4895" t="str">
        <f t="shared" si="1992"/>
        <v>Other/Unknown</v>
      </c>
      <c r="AK4895">
        <v>210000</v>
      </c>
      <c r="AL4895" t="str">
        <f t="shared" si="1993"/>
        <v>Low Budget</v>
      </c>
      <c r="AM4895">
        <v>1953</v>
      </c>
      <c r="AN4895">
        <f t="shared" si="1994"/>
        <v>72</v>
      </c>
      <c r="AO4895" t="str">
        <f t="shared" si="1995"/>
        <v>Old Classic</v>
      </c>
      <c r="AP4895">
        <v>40</v>
      </c>
      <c r="AQ4895" t="str">
        <f t="shared" si="1996"/>
        <v>Very Low</v>
      </c>
      <c r="AR4895">
        <v>6.7</v>
      </c>
      <c r="AS4895" t="str">
        <f t="shared" si="1997"/>
        <v>Average</v>
      </c>
      <c r="AT4895">
        <v>1.37</v>
      </c>
      <c r="AU4895" t="str">
        <f t="shared" si="1998"/>
        <v>Classic</v>
      </c>
      <c r="AV4895">
        <v>465</v>
      </c>
      <c r="AW4895" t="str">
        <f t="shared" si="1999"/>
        <v>Very Low</v>
      </c>
    </row>
    <row r="4896" spans="1:49" x14ac:dyDescent="0.3">
      <c r="A4896" t="s">
        <v>0</v>
      </c>
      <c r="B4896" t="s">
        <v>9638</v>
      </c>
      <c r="C4896">
        <v>69</v>
      </c>
      <c r="D4896" t="str">
        <f t="shared" si="1979"/>
        <v>Low</v>
      </c>
      <c r="E4896">
        <v>127</v>
      </c>
      <c r="F4896" t="str">
        <f t="shared" si="1980"/>
        <v>2h 7m</v>
      </c>
      <c r="G4896" t="str">
        <f t="shared" si="1981"/>
        <v>Long Movie</v>
      </c>
      <c r="H4896">
        <v>130</v>
      </c>
      <c r="I4896" t="str">
        <f t="shared" si="1982"/>
        <v>Very Low</v>
      </c>
      <c r="J4896">
        <v>51</v>
      </c>
      <c r="K4896" t="str">
        <f t="shared" si="1983"/>
        <v>Very Low</v>
      </c>
      <c r="L4896" t="s">
        <v>17557</v>
      </c>
      <c r="M4896">
        <v>618</v>
      </c>
      <c r="N4896" t="str">
        <f t="shared" si="1984"/>
        <v>Low</v>
      </c>
      <c r="O4896">
        <f t="shared" ref="O4896:O4897" si="2010">O4895</f>
        <v>5000000</v>
      </c>
      <c r="P4896" t="str">
        <f t="shared" si="1985"/>
        <v>Flop</v>
      </c>
      <c r="Q4896" t="s">
        <v>17558</v>
      </c>
      <c r="R4896" t="str">
        <f t="shared" si="1986"/>
        <v>Adventure</v>
      </c>
      <c r="S4896">
        <f t="shared" si="1987"/>
        <v>5</v>
      </c>
      <c r="T4896" t="s">
        <v>4796</v>
      </c>
      <c r="U4896" t="s">
        <v>17559</v>
      </c>
      <c r="V4896">
        <v>22124</v>
      </c>
      <c r="W4896" t="str">
        <f t="shared" si="1988"/>
        <v>Low</v>
      </c>
      <c r="X4896">
        <v>800</v>
      </c>
      <c r="Y4896" t="str">
        <f t="shared" si="1989"/>
        <v>Very Low</v>
      </c>
      <c r="Z4896" t="s">
        <v>17560</v>
      </c>
      <c r="AA4896">
        <v>0</v>
      </c>
      <c r="AB4896" t="str">
        <f t="shared" si="1990"/>
        <v>Symbolic Poster</v>
      </c>
      <c r="AC4896" t="s">
        <v>17561</v>
      </c>
      <c r="AD4896" t="s">
        <v>17562</v>
      </c>
      <c r="AE4896">
        <v>108</v>
      </c>
      <c r="AF4896" t="str">
        <f t="shared" si="1991"/>
        <v>Very Low</v>
      </c>
      <c r="AG4896" t="s">
        <v>9</v>
      </c>
      <c r="AH4896" t="s">
        <v>10</v>
      </c>
      <c r="AI4896" t="s">
        <v>6007</v>
      </c>
      <c r="AJ4896" t="str">
        <f t="shared" si="1992"/>
        <v>Other/Unknown</v>
      </c>
      <c r="AK4896">
        <v>5000000</v>
      </c>
      <c r="AL4896" t="str">
        <f t="shared" si="1993"/>
        <v>Low Budget</v>
      </c>
      <c r="AM4896">
        <v>1954</v>
      </c>
      <c r="AN4896">
        <f t="shared" si="1994"/>
        <v>71</v>
      </c>
      <c r="AO4896" t="str">
        <f t="shared" si="1995"/>
        <v>Old Classic</v>
      </c>
      <c r="AP4896">
        <v>53</v>
      </c>
      <c r="AQ4896" t="str">
        <f t="shared" si="1996"/>
        <v>Very Low</v>
      </c>
      <c r="AR4896">
        <v>7.2</v>
      </c>
      <c r="AS4896" t="str">
        <f t="shared" si="1997"/>
        <v>Good</v>
      </c>
      <c r="AT4896">
        <v>1.37</v>
      </c>
      <c r="AU4896" t="str">
        <f t="shared" si="1998"/>
        <v>Classic</v>
      </c>
      <c r="AV4896">
        <v>0</v>
      </c>
      <c r="AW4896" t="str">
        <f t="shared" si="1999"/>
        <v>Very Low</v>
      </c>
    </row>
    <row r="4897" spans="1:49" x14ac:dyDescent="0.3">
      <c r="A4897" t="s">
        <v>0</v>
      </c>
      <c r="B4897" t="s">
        <v>816</v>
      </c>
      <c r="C4897">
        <v>208</v>
      </c>
      <c r="D4897" t="str">
        <f t="shared" si="1979"/>
        <v>Medium</v>
      </c>
      <c r="E4897">
        <v>93</v>
      </c>
      <c r="F4897" t="str">
        <f t="shared" si="1980"/>
        <v>1h 33m</v>
      </c>
      <c r="G4897" t="str">
        <f t="shared" si="1981"/>
        <v>Standard Movie</v>
      </c>
      <c r="H4897">
        <v>750</v>
      </c>
      <c r="I4897" t="str">
        <f t="shared" si="1982"/>
        <v>Very Low</v>
      </c>
      <c r="J4897">
        <v>28</v>
      </c>
      <c r="K4897" t="str">
        <f t="shared" si="1983"/>
        <v>Very Low</v>
      </c>
      <c r="L4897" t="s">
        <v>338</v>
      </c>
      <c r="M4897">
        <v>728</v>
      </c>
      <c r="N4897" t="str">
        <f t="shared" si="1984"/>
        <v>Low</v>
      </c>
      <c r="O4897">
        <f t="shared" si="2010"/>
        <v>5000000</v>
      </c>
      <c r="P4897" t="str">
        <f t="shared" si="1985"/>
        <v>Flop</v>
      </c>
      <c r="Q4897" t="s">
        <v>198</v>
      </c>
      <c r="R4897" t="str">
        <f t="shared" si="1986"/>
        <v>Action</v>
      </c>
      <c r="S4897">
        <f t="shared" si="1987"/>
        <v>4</v>
      </c>
      <c r="T4897" t="s">
        <v>23348</v>
      </c>
      <c r="U4897" t="s">
        <v>23349</v>
      </c>
      <c r="V4897">
        <v>152232</v>
      </c>
      <c r="W4897" t="str">
        <f t="shared" si="1988"/>
        <v>Medium</v>
      </c>
      <c r="X4897">
        <v>928</v>
      </c>
      <c r="Y4897" t="str">
        <f t="shared" si="1989"/>
        <v>Very Low</v>
      </c>
      <c r="Z4897" t="s">
        <v>23350</v>
      </c>
      <c r="AA4897">
        <v>0</v>
      </c>
      <c r="AB4897" t="str">
        <f t="shared" si="1990"/>
        <v>Symbolic Poster</v>
      </c>
      <c r="AC4897" t="s">
        <v>23351</v>
      </c>
      <c r="AD4897" t="s">
        <v>23352</v>
      </c>
      <c r="AE4897">
        <v>303</v>
      </c>
      <c r="AF4897" t="str">
        <f t="shared" si="1991"/>
        <v>Very Low</v>
      </c>
      <c r="AG4897" t="s">
        <v>9</v>
      </c>
      <c r="AH4897" t="s">
        <v>341</v>
      </c>
      <c r="AI4897" t="s">
        <v>556</v>
      </c>
      <c r="AJ4897" t="str">
        <f t="shared" si="1992"/>
        <v>Adult</v>
      </c>
      <c r="AK4897">
        <v>200000</v>
      </c>
      <c r="AL4897" t="str">
        <f t="shared" si="1993"/>
        <v>Low Budget</v>
      </c>
      <c r="AM4897">
        <v>1979</v>
      </c>
      <c r="AN4897">
        <f t="shared" si="1994"/>
        <v>46</v>
      </c>
      <c r="AO4897" t="str">
        <f t="shared" si="1995"/>
        <v>Old Classic</v>
      </c>
      <c r="AP4897">
        <v>76</v>
      </c>
      <c r="AQ4897" t="str">
        <f t="shared" si="1996"/>
        <v>Very Low</v>
      </c>
      <c r="AR4897">
        <v>7</v>
      </c>
      <c r="AS4897" t="str">
        <f t="shared" si="1997"/>
        <v>Good</v>
      </c>
      <c r="AT4897">
        <v>2.35</v>
      </c>
      <c r="AU4897" t="str">
        <f t="shared" si="1998"/>
        <v>Cinematic Widescreen</v>
      </c>
      <c r="AV4897">
        <v>10000</v>
      </c>
      <c r="AW4897" t="str">
        <f t="shared" si="1999"/>
        <v>Low</v>
      </c>
    </row>
    <row r="4898" spans="1:49" x14ac:dyDescent="0.3">
      <c r="A4898" t="s">
        <v>0</v>
      </c>
      <c r="B4898" t="s">
        <v>492</v>
      </c>
      <c r="C4898">
        <v>77</v>
      </c>
      <c r="D4898" t="str">
        <f t="shared" si="1979"/>
        <v>Low</v>
      </c>
      <c r="E4898">
        <v>96</v>
      </c>
      <c r="F4898" t="str">
        <f t="shared" si="1980"/>
        <v>1h 36m</v>
      </c>
      <c r="G4898" t="str">
        <f t="shared" si="1981"/>
        <v>Standard Movie</v>
      </c>
      <c r="H4898">
        <v>218</v>
      </c>
      <c r="I4898" t="str">
        <f t="shared" si="1982"/>
        <v>Very Low</v>
      </c>
      <c r="J4898">
        <v>31</v>
      </c>
      <c r="K4898" t="str">
        <f t="shared" si="1983"/>
        <v>Very Low</v>
      </c>
      <c r="L4898" t="s">
        <v>23353</v>
      </c>
      <c r="M4898">
        <v>4000</v>
      </c>
      <c r="N4898" t="str">
        <f t="shared" si="1984"/>
        <v>Low</v>
      </c>
      <c r="O4898">
        <v>4505922</v>
      </c>
      <c r="P4898" t="str">
        <f t="shared" si="1985"/>
        <v>Flop</v>
      </c>
      <c r="Q4898" t="s">
        <v>2498</v>
      </c>
      <c r="R4898" t="str">
        <f t="shared" si="1986"/>
        <v>Comedy</v>
      </c>
      <c r="S4898">
        <f t="shared" si="1987"/>
        <v>2</v>
      </c>
      <c r="T4898" t="s">
        <v>221</v>
      </c>
      <c r="U4898" t="s">
        <v>23354</v>
      </c>
      <c r="V4898">
        <v>63951</v>
      </c>
      <c r="W4898" t="str">
        <f t="shared" si="1988"/>
        <v>Medium</v>
      </c>
      <c r="X4898">
        <v>4230</v>
      </c>
      <c r="Y4898" t="str">
        <f t="shared" si="1989"/>
        <v>Low</v>
      </c>
      <c r="Z4898" t="s">
        <v>23355</v>
      </c>
      <c r="AA4898">
        <v>0</v>
      </c>
      <c r="AB4898" t="str">
        <f t="shared" si="1990"/>
        <v>Symbolic Poster</v>
      </c>
      <c r="AC4898" t="s">
        <v>23356</v>
      </c>
      <c r="AD4898" t="s">
        <v>23357</v>
      </c>
      <c r="AE4898">
        <v>252</v>
      </c>
      <c r="AF4898" t="str">
        <f t="shared" si="1991"/>
        <v>Very Low</v>
      </c>
      <c r="AG4898" t="s">
        <v>9</v>
      </c>
      <c r="AH4898" t="s">
        <v>10</v>
      </c>
      <c r="AI4898" t="s">
        <v>556</v>
      </c>
      <c r="AJ4898" t="str">
        <f t="shared" si="1992"/>
        <v>Adult</v>
      </c>
      <c r="AK4898">
        <v>200000</v>
      </c>
      <c r="AL4898" t="str">
        <f t="shared" si="1993"/>
        <v>Low Budget</v>
      </c>
      <c r="AM4898">
        <v>1996</v>
      </c>
      <c r="AN4898">
        <f t="shared" si="1994"/>
        <v>29</v>
      </c>
      <c r="AO4898" t="str">
        <f t="shared" si="1995"/>
        <v>Old Classic</v>
      </c>
      <c r="AP4898">
        <v>135</v>
      </c>
      <c r="AQ4898" t="str">
        <f t="shared" si="1996"/>
        <v>Very Low</v>
      </c>
      <c r="AR4898">
        <v>7.4</v>
      </c>
      <c r="AS4898" t="str">
        <f t="shared" si="1997"/>
        <v>Good</v>
      </c>
      <c r="AT4898">
        <v>1.85</v>
      </c>
      <c r="AU4898" t="str">
        <f t="shared" si="1998"/>
        <v>HDTV / Widescreen</v>
      </c>
      <c r="AV4898">
        <v>0</v>
      </c>
      <c r="AW4898" t="str">
        <f t="shared" si="1999"/>
        <v>Very Low</v>
      </c>
    </row>
    <row r="4899" spans="1:49" x14ac:dyDescent="0.3">
      <c r="A4899" t="s">
        <v>0</v>
      </c>
      <c r="B4899" t="s">
        <v>8633</v>
      </c>
      <c r="C4899">
        <v>122</v>
      </c>
      <c r="D4899" t="str">
        <f t="shared" si="1979"/>
        <v>Low</v>
      </c>
      <c r="E4899">
        <v>99</v>
      </c>
      <c r="F4899" t="str">
        <f t="shared" si="1980"/>
        <v>1h 39m</v>
      </c>
      <c r="G4899" t="str">
        <f t="shared" si="1981"/>
        <v>Standard Movie</v>
      </c>
      <c r="H4899">
        <v>0</v>
      </c>
      <c r="I4899" t="str">
        <f t="shared" si="1982"/>
        <v>Very Low</v>
      </c>
      <c r="J4899">
        <v>93</v>
      </c>
      <c r="K4899" t="str">
        <f t="shared" si="1983"/>
        <v>Very Low</v>
      </c>
      <c r="L4899" t="s">
        <v>23358</v>
      </c>
      <c r="M4899">
        <v>16000</v>
      </c>
      <c r="N4899" t="str">
        <f t="shared" si="1984"/>
        <v>Medium</v>
      </c>
      <c r="O4899">
        <v>3500000</v>
      </c>
      <c r="P4899" t="str">
        <f t="shared" si="1985"/>
        <v>Flop</v>
      </c>
      <c r="Q4899" t="s">
        <v>10059</v>
      </c>
      <c r="R4899" t="str">
        <f t="shared" si="1986"/>
        <v>Action</v>
      </c>
      <c r="S4899">
        <f t="shared" si="1987"/>
        <v>3</v>
      </c>
      <c r="T4899" t="s">
        <v>3665</v>
      </c>
      <c r="U4899" t="s">
        <v>23359</v>
      </c>
      <c r="V4899">
        <v>147566</v>
      </c>
      <c r="W4899" t="str">
        <f t="shared" si="1988"/>
        <v>Medium</v>
      </c>
      <c r="X4899">
        <v>16534</v>
      </c>
      <c r="Y4899" t="str">
        <f t="shared" si="1989"/>
        <v>Medium</v>
      </c>
      <c r="Z4899" t="s">
        <v>23360</v>
      </c>
      <c r="AA4899">
        <v>1</v>
      </c>
      <c r="AB4899" t="str">
        <f t="shared" si="1990"/>
        <v>Solo Star Poster</v>
      </c>
      <c r="AC4899" t="s">
        <v>23361</v>
      </c>
      <c r="AD4899" t="s">
        <v>23362</v>
      </c>
      <c r="AE4899">
        <v>235</v>
      </c>
      <c r="AF4899" t="str">
        <f t="shared" si="1991"/>
        <v>Very Low</v>
      </c>
      <c r="AG4899" t="s">
        <v>9766</v>
      </c>
      <c r="AH4899" t="s">
        <v>7061</v>
      </c>
      <c r="AI4899" t="s">
        <v>556</v>
      </c>
      <c r="AJ4899" t="str">
        <f t="shared" si="1992"/>
        <v>Adult</v>
      </c>
      <c r="AK4899">
        <v>200000</v>
      </c>
      <c r="AL4899" t="str">
        <f t="shared" si="1993"/>
        <v>Low Budget</v>
      </c>
      <c r="AM4899">
        <v>1964</v>
      </c>
      <c r="AN4899">
        <f t="shared" si="1994"/>
        <v>61</v>
      </c>
      <c r="AO4899" t="str">
        <f t="shared" si="1995"/>
        <v>Old Classic</v>
      </c>
      <c r="AP4899">
        <v>360</v>
      </c>
      <c r="AQ4899" t="str">
        <f t="shared" si="1996"/>
        <v>Very Low</v>
      </c>
      <c r="AR4899">
        <v>8</v>
      </c>
      <c r="AS4899" t="str">
        <f t="shared" si="1997"/>
        <v>Excellent</v>
      </c>
      <c r="AT4899">
        <v>2.35</v>
      </c>
      <c r="AU4899" t="str">
        <f t="shared" si="1998"/>
        <v>Cinematic Widescreen</v>
      </c>
      <c r="AV4899">
        <v>0</v>
      </c>
      <c r="AW4899" t="str">
        <f t="shared" si="1999"/>
        <v>Very Low</v>
      </c>
    </row>
    <row r="4900" spans="1:49" x14ac:dyDescent="0.3">
      <c r="A4900" t="s">
        <v>718</v>
      </c>
      <c r="B4900" t="s">
        <v>23363</v>
      </c>
      <c r="C4900">
        <v>35</v>
      </c>
      <c r="D4900" t="str">
        <f t="shared" si="1979"/>
        <v>Very Low</v>
      </c>
      <c r="E4900">
        <v>66</v>
      </c>
      <c r="F4900" t="str">
        <f t="shared" si="1980"/>
        <v>1h 6m</v>
      </c>
      <c r="G4900" t="str">
        <f t="shared" si="1981"/>
        <v>Featurette</v>
      </c>
      <c r="H4900">
        <v>16</v>
      </c>
      <c r="I4900" t="str">
        <f t="shared" si="1982"/>
        <v>Very Low</v>
      </c>
      <c r="J4900">
        <v>28</v>
      </c>
      <c r="K4900" t="str">
        <f t="shared" si="1983"/>
        <v>Very Low</v>
      </c>
      <c r="L4900" t="s">
        <v>23364</v>
      </c>
      <c r="M4900">
        <v>418</v>
      </c>
      <c r="N4900" t="str">
        <f t="shared" si="1984"/>
        <v>Low</v>
      </c>
      <c r="O4900">
        <f>O4899</f>
        <v>3500000</v>
      </c>
      <c r="P4900" t="str">
        <f t="shared" si="1985"/>
        <v>Flop</v>
      </c>
      <c r="Q4900" t="s">
        <v>23365</v>
      </c>
      <c r="R4900" t="str">
        <f t="shared" si="1986"/>
        <v>Comedy</v>
      </c>
      <c r="S4900">
        <f t="shared" si="1987"/>
        <v>5</v>
      </c>
      <c r="T4900" t="s">
        <v>23366</v>
      </c>
      <c r="U4900" t="s">
        <v>23367</v>
      </c>
      <c r="V4900">
        <v>4152</v>
      </c>
      <c r="W4900" t="str">
        <f t="shared" si="1988"/>
        <v>Very Low</v>
      </c>
      <c r="X4900">
        <v>583</v>
      </c>
      <c r="Y4900" t="str">
        <f t="shared" si="1989"/>
        <v>Very Low</v>
      </c>
      <c r="Z4900" t="s">
        <v>23368</v>
      </c>
      <c r="AA4900">
        <v>1</v>
      </c>
      <c r="AB4900" t="str">
        <f t="shared" si="1990"/>
        <v>Solo Star Poster</v>
      </c>
      <c r="AC4900" t="s">
        <v>23369</v>
      </c>
      <c r="AD4900" t="s">
        <v>23370</v>
      </c>
      <c r="AE4900">
        <v>59</v>
      </c>
      <c r="AF4900" t="str">
        <f t="shared" si="1991"/>
        <v>Very Low</v>
      </c>
      <c r="AG4900" t="s">
        <v>9</v>
      </c>
      <c r="AH4900" t="s">
        <v>10</v>
      </c>
      <c r="AI4900" t="s">
        <v>6007</v>
      </c>
      <c r="AJ4900" t="str">
        <f t="shared" si="1992"/>
        <v>Other/Unknown</v>
      </c>
      <c r="AK4900">
        <v>200000</v>
      </c>
      <c r="AL4900" t="str">
        <f t="shared" si="1993"/>
        <v>Low Budget</v>
      </c>
      <c r="AM4900">
        <v>1933</v>
      </c>
      <c r="AN4900">
        <f t="shared" si="1994"/>
        <v>92</v>
      </c>
      <c r="AO4900" t="str">
        <f t="shared" si="1995"/>
        <v>Old Classic</v>
      </c>
      <c r="AP4900">
        <v>85</v>
      </c>
      <c r="AQ4900" t="str">
        <f t="shared" si="1996"/>
        <v>Very Low</v>
      </c>
      <c r="AR4900">
        <v>6.5</v>
      </c>
      <c r="AS4900" t="str">
        <f t="shared" si="1997"/>
        <v>Average</v>
      </c>
      <c r="AT4900">
        <v>1.37</v>
      </c>
      <c r="AU4900" t="str">
        <f t="shared" si="1998"/>
        <v>Classic</v>
      </c>
      <c r="AV4900">
        <v>328</v>
      </c>
      <c r="AW4900" t="str">
        <f t="shared" si="1999"/>
        <v>Very Low</v>
      </c>
    </row>
    <row r="4901" spans="1:49" x14ac:dyDescent="0.3">
      <c r="A4901" t="s">
        <v>0</v>
      </c>
      <c r="B4901" t="s">
        <v>23371</v>
      </c>
      <c r="C4901">
        <v>15</v>
      </c>
      <c r="D4901" t="str">
        <f t="shared" si="1979"/>
        <v>Very Low</v>
      </c>
      <c r="E4901">
        <v>85</v>
      </c>
      <c r="F4901" t="str">
        <f t="shared" si="1980"/>
        <v>1h 25m</v>
      </c>
      <c r="G4901" t="str">
        <f t="shared" si="1981"/>
        <v>Featurette</v>
      </c>
      <c r="H4901">
        <v>0</v>
      </c>
      <c r="I4901" t="str">
        <f t="shared" si="1982"/>
        <v>Very Low</v>
      </c>
      <c r="J4901">
        <v>0</v>
      </c>
      <c r="K4901" t="str">
        <f t="shared" si="1983"/>
        <v>Very Low</v>
      </c>
      <c r="L4901" t="s">
        <v>23372</v>
      </c>
      <c r="M4901">
        <v>66</v>
      </c>
      <c r="N4901" t="str">
        <f t="shared" si="1984"/>
        <v>Low</v>
      </c>
      <c r="O4901">
        <v>381225</v>
      </c>
      <c r="P4901" t="str">
        <f t="shared" si="1985"/>
        <v>Flop</v>
      </c>
      <c r="Q4901" t="s">
        <v>39</v>
      </c>
      <c r="R4901" t="str">
        <f t="shared" si="1986"/>
        <v>Documentary</v>
      </c>
      <c r="S4901">
        <f t="shared" si="1987"/>
        <v>1</v>
      </c>
      <c r="T4901" t="s">
        <v>23373</v>
      </c>
      <c r="U4901" t="s">
        <v>23374</v>
      </c>
      <c r="V4901">
        <v>131</v>
      </c>
      <c r="W4901" t="str">
        <f t="shared" si="1988"/>
        <v>Very Low</v>
      </c>
      <c r="X4901">
        <v>66</v>
      </c>
      <c r="Y4901" t="str">
        <f t="shared" si="1989"/>
        <v>Very Low</v>
      </c>
      <c r="Z4901" t="s">
        <v>23375</v>
      </c>
      <c r="AA4901">
        <v>0</v>
      </c>
      <c r="AB4901" t="str">
        <f t="shared" si="1990"/>
        <v>Symbolic Poster</v>
      </c>
      <c r="AC4901" t="str">
        <f>AC4900</f>
        <v>captain|marriage proposal|saloon|saloon singer|singer</v>
      </c>
      <c r="AD4901" t="s">
        <v>23376</v>
      </c>
      <c r="AE4901">
        <v>13</v>
      </c>
      <c r="AF4901" t="str">
        <f t="shared" si="1991"/>
        <v>Very Low</v>
      </c>
      <c r="AG4901" t="s">
        <v>9</v>
      </c>
      <c r="AH4901" t="s">
        <v>10</v>
      </c>
      <c r="AI4901" t="s">
        <v>5584</v>
      </c>
      <c r="AJ4901" t="str">
        <f t="shared" si="1992"/>
        <v>Other/Unknown</v>
      </c>
      <c r="AK4901">
        <v>200000</v>
      </c>
      <c r="AL4901" t="str">
        <f t="shared" si="1993"/>
        <v>Low Budget</v>
      </c>
      <c r="AM4901">
        <v>2004</v>
      </c>
      <c r="AN4901">
        <f t="shared" si="1994"/>
        <v>21</v>
      </c>
      <c r="AO4901" t="str">
        <f t="shared" si="1995"/>
        <v>Old Classic</v>
      </c>
      <c r="AP4901">
        <v>0</v>
      </c>
      <c r="AQ4901" t="str">
        <f t="shared" si="1996"/>
        <v>Very Low</v>
      </c>
      <c r="AR4901">
        <v>7.2</v>
      </c>
      <c r="AS4901" t="str">
        <f t="shared" si="1997"/>
        <v>Good</v>
      </c>
      <c r="AT4901">
        <v>1.78</v>
      </c>
      <c r="AU4901" t="str">
        <f t="shared" si="1998"/>
        <v>HDTV / Widescreen</v>
      </c>
      <c r="AV4901">
        <v>30</v>
      </c>
      <c r="AW4901" t="str">
        <f t="shared" si="1999"/>
        <v>Very Low</v>
      </c>
    </row>
    <row r="4902" spans="1:49" x14ac:dyDescent="0.3">
      <c r="A4902" t="s">
        <v>0</v>
      </c>
      <c r="B4902" t="s">
        <v>23377</v>
      </c>
      <c r="C4902">
        <v>25</v>
      </c>
      <c r="D4902" t="str">
        <f t="shared" si="1979"/>
        <v>Very Low</v>
      </c>
      <c r="E4902">
        <v>101</v>
      </c>
      <c r="F4902" t="str">
        <f t="shared" si="1980"/>
        <v>1h 41m</v>
      </c>
      <c r="G4902" t="str">
        <f t="shared" si="1981"/>
        <v>Standard Movie</v>
      </c>
      <c r="H4902">
        <v>0</v>
      </c>
      <c r="I4902" t="str">
        <f t="shared" si="1982"/>
        <v>Very Low</v>
      </c>
      <c r="J4902">
        <v>16</v>
      </c>
      <c r="K4902" t="str">
        <f t="shared" si="1983"/>
        <v>Very Low</v>
      </c>
      <c r="L4902" t="s">
        <v>23378</v>
      </c>
      <c r="M4902">
        <v>77000</v>
      </c>
      <c r="N4902" t="str">
        <f t="shared" si="1984"/>
        <v>High</v>
      </c>
      <c r="O4902">
        <v>2428241</v>
      </c>
      <c r="P4902" t="str">
        <f t="shared" si="1985"/>
        <v>Flop</v>
      </c>
      <c r="Q4902" t="s">
        <v>3380</v>
      </c>
      <c r="R4902" t="str">
        <f t="shared" si="1986"/>
        <v>Drama</v>
      </c>
      <c r="S4902">
        <f t="shared" si="1987"/>
        <v>1</v>
      </c>
      <c r="T4902" t="s">
        <v>23379</v>
      </c>
      <c r="U4902" t="s">
        <v>23380</v>
      </c>
      <c r="V4902">
        <v>2099</v>
      </c>
      <c r="W4902" t="str">
        <f t="shared" si="1988"/>
        <v>Very Low</v>
      </c>
      <c r="X4902">
        <v>77046</v>
      </c>
      <c r="Y4902" t="str">
        <f t="shared" si="1989"/>
        <v>High</v>
      </c>
      <c r="Z4902" t="s">
        <v>23381</v>
      </c>
      <c r="AA4902">
        <v>7</v>
      </c>
      <c r="AB4902" t="str">
        <f t="shared" si="1990"/>
        <v>Ensemble Poster</v>
      </c>
      <c r="AC4902" t="s">
        <v>23382</v>
      </c>
      <c r="AD4902" t="s">
        <v>23383</v>
      </c>
      <c r="AE4902">
        <v>26</v>
      </c>
      <c r="AF4902" t="str">
        <f t="shared" si="1991"/>
        <v>Very Low</v>
      </c>
      <c r="AG4902" t="s">
        <v>9</v>
      </c>
      <c r="AH4902" t="s">
        <v>10</v>
      </c>
      <c r="AI4902" t="s">
        <v>11</v>
      </c>
      <c r="AJ4902" t="str">
        <f t="shared" si="1992"/>
        <v>Teen</v>
      </c>
      <c r="AK4902">
        <v>200000</v>
      </c>
      <c r="AL4902" t="str">
        <f t="shared" si="1993"/>
        <v>Low Budget</v>
      </c>
      <c r="AM4902">
        <v>2010</v>
      </c>
      <c r="AN4902">
        <f t="shared" si="1994"/>
        <v>15</v>
      </c>
      <c r="AO4902" t="str">
        <f t="shared" si="1995"/>
        <v>Modern Classic</v>
      </c>
      <c r="AP4902">
        <v>21</v>
      </c>
      <c r="AQ4902" t="str">
        <f t="shared" si="1996"/>
        <v>Very Low</v>
      </c>
      <c r="AR4902">
        <v>6.4</v>
      </c>
      <c r="AS4902" t="str">
        <f t="shared" si="1997"/>
        <v>Average</v>
      </c>
      <c r="AT4902">
        <f>AT4901</f>
        <v>1.78</v>
      </c>
      <c r="AU4902" t="str">
        <f t="shared" si="1998"/>
        <v>HDTV / Widescreen</v>
      </c>
      <c r="AV4902">
        <v>0</v>
      </c>
      <c r="AW4902" t="str">
        <f t="shared" si="1999"/>
        <v>Very Low</v>
      </c>
    </row>
    <row r="4903" spans="1:49" x14ac:dyDescent="0.3">
      <c r="A4903" t="s">
        <v>0</v>
      </c>
      <c r="B4903" t="s">
        <v>10735</v>
      </c>
      <c r="C4903">
        <v>37</v>
      </c>
      <c r="D4903" t="str">
        <f t="shared" si="1979"/>
        <v>Very Low</v>
      </c>
      <c r="E4903">
        <v>97</v>
      </c>
      <c r="F4903" t="str">
        <f t="shared" si="1980"/>
        <v>1h 37m</v>
      </c>
      <c r="G4903" t="str">
        <f t="shared" si="1981"/>
        <v>Standard Movie</v>
      </c>
      <c r="H4903">
        <v>151</v>
      </c>
      <c r="I4903" t="str">
        <f t="shared" si="1982"/>
        <v>Very Low</v>
      </c>
      <c r="J4903">
        <v>305</v>
      </c>
      <c r="K4903" t="str">
        <f t="shared" si="1983"/>
        <v>Very Low</v>
      </c>
      <c r="L4903" t="s">
        <v>2009</v>
      </c>
      <c r="M4903">
        <v>1000</v>
      </c>
      <c r="N4903" t="str">
        <f t="shared" si="1984"/>
        <v>Low</v>
      </c>
      <c r="O4903">
        <v>78030</v>
      </c>
      <c r="P4903" t="str">
        <f t="shared" si="1985"/>
        <v>Flop</v>
      </c>
      <c r="Q4903" t="s">
        <v>3380</v>
      </c>
      <c r="R4903" t="str">
        <f t="shared" si="1986"/>
        <v>Drama</v>
      </c>
      <c r="S4903">
        <f t="shared" si="1987"/>
        <v>1</v>
      </c>
      <c r="T4903" t="s">
        <v>5921</v>
      </c>
      <c r="U4903" t="s">
        <v>23384</v>
      </c>
      <c r="V4903">
        <v>1034</v>
      </c>
      <c r="W4903" t="str">
        <f t="shared" si="1988"/>
        <v>Very Low</v>
      </c>
      <c r="X4903">
        <v>3021</v>
      </c>
      <c r="Y4903" t="str">
        <f t="shared" si="1989"/>
        <v>Low</v>
      </c>
      <c r="Z4903" t="s">
        <v>23385</v>
      </c>
      <c r="AA4903">
        <v>2</v>
      </c>
      <c r="AB4903" t="str">
        <f t="shared" si="1990"/>
        <v>Duo/Trio Poster</v>
      </c>
      <c r="AC4903" t="str">
        <f>AC4902</f>
        <v>christian film|forgiveness|hospital|pastor|police</v>
      </c>
      <c r="AD4903" t="s">
        <v>23386</v>
      </c>
      <c r="AE4903">
        <v>10</v>
      </c>
      <c r="AF4903" t="str">
        <f t="shared" si="1991"/>
        <v>Very Low</v>
      </c>
      <c r="AG4903" t="s">
        <v>9</v>
      </c>
      <c r="AH4903" t="s">
        <v>10</v>
      </c>
      <c r="AI4903" t="s">
        <v>556</v>
      </c>
      <c r="AJ4903" t="str">
        <f t="shared" si="1992"/>
        <v>Adult</v>
      </c>
      <c r="AK4903">
        <v>200000</v>
      </c>
      <c r="AL4903" t="str">
        <f t="shared" si="1993"/>
        <v>Low Budget</v>
      </c>
      <c r="AM4903">
        <v>2012</v>
      </c>
      <c r="AN4903">
        <f t="shared" si="1994"/>
        <v>13</v>
      </c>
      <c r="AO4903" t="str">
        <f t="shared" si="1995"/>
        <v>Modern Classic</v>
      </c>
      <c r="AP4903">
        <v>1000</v>
      </c>
      <c r="AQ4903" t="str">
        <f t="shared" si="1996"/>
        <v>Very Low</v>
      </c>
      <c r="AR4903">
        <v>6.5</v>
      </c>
      <c r="AS4903" t="str">
        <f t="shared" si="1997"/>
        <v>Average</v>
      </c>
      <c r="AT4903">
        <v>2.35</v>
      </c>
      <c r="AU4903" t="str">
        <f t="shared" si="1998"/>
        <v>Cinematic Widescreen</v>
      </c>
      <c r="AV4903">
        <v>569</v>
      </c>
      <c r="AW4903" t="str">
        <f t="shared" si="1999"/>
        <v>Very Low</v>
      </c>
    </row>
    <row r="4904" spans="1:49" x14ac:dyDescent="0.3">
      <c r="A4904" t="s">
        <v>0</v>
      </c>
      <c r="B4904" t="s">
        <v>1818</v>
      </c>
      <c r="C4904">
        <v>76</v>
      </c>
      <c r="D4904" t="str">
        <f t="shared" si="1979"/>
        <v>Low</v>
      </c>
      <c r="E4904">
        <v>119</v>
      </c>
      <c r="F4904" t="str">
        <f t="shared" si="1980"/>
        <v>1h 59m</v>
      </c>
      <c r="G4904" t="str">
        <f t="shared" si="1981"/>
        <v>Standard Movie</v>
      </c>
      <c r="H4904">
        <v>670</v>
      </c>
      <c r="I4904" t="str">
        <f t="shared" si="1982"/>
        <v>Very Low</v>
      </c>
      <c r="J4904">
        <v>9</v>
      </c>
      <c r="K4904" t="str">
        <f t="shared" si="1983"/>
        <v>Very Low</v>
      </c>
      <c r="L4904" t="s">
        <v>23387</v>
      </c>
      <c r="M4904">
        <v>24</v>
      </c>
      <c r="N4904" t="str">
        <f t="shared" si="1984"/>
        <v>Low</v>
      </c>
      <c r="O4904">
        <v>59774</v>
      </c>
      <c r="P4904" t="str">
        <f t="shared" si="1985"/>
        <v>Flop</v>
      </c>
      <c r="Q4904" t="s">
        <v>1386</v>
      </c>
      <c r="R4904" t="str">
        <f t="shared" si="1986"/>
        <v>Comedy</v>
      </c>
      <c r="S4904">
        <f t="shared" si="1987"/>
        <v>3</v>
      </c>
      <c r="T4904" t="s">
        <v>23388</v>
      </c>
      <c r="U4904" t="s">
        <v>23389</v>
      </c>
      <c r="V4904">
        <v>4212</v>
      </c>
      <c r="W4904" t="str">
        <f t="shared" si="1988"/>
        <v>Very Low</v>
      </c>
      <c r="X4904">
        <v>69</v>
      </c>
      <c r="Y4904" t="str">
        <f t="shared" si="1989"/>
        <v>Very Low</v>
      </c>
      <c r="Z4904" t="s">
        <v>23390</v>
      </c>
      <c r="AA4904">
        <v>0</v>
      </c>
      <c r="AB4904" t="str">
        <f t="shared" si="1990"/>
        <v>Symbolic Poster</v>
      </c>
      <c r="AC4904" t="s">
        <v>23391</v>
      </c>
      <c r="AD4904" t="s">
        <v>23392</v>
      </c>
      <c r="AE4904">
        <v>18</v>
      </c>
      <c r="AF4904" t="str">
        <f t="shared" si="1991"/>
        <v>Very Low</v>
      </c>
      <c r="AG4904" t="s">
        <v>8702</v>
      </c>
      <c r="AH4904" t="s">
        <v>738</v>
      </c>
      <c r="AI4904" t="s">
        <v>5584</v>
      </c>
      <c r="AJ4904" t="str">
        <f t="shared" si="1992"/>
        <v>Other/Unknown</v>
      </c>
      <c r="AK4904">
        <f>AK4903</f>
        <v>200000</v>
      </c>
      <c r="AL4904" t="str">
        <f t="shared" si="1993"/>
        <v>Low Budget</v>
      </c>
      <c r="AM4904">
        <v>2010</v>
      </c>
      <c r="AN4904">
        <f t="shared" si="1994"/>
        <v>15</v>
      </c>
      <c r="AO4904" t="str">
        <f t="shared" si="1995"/>
        <v>Modern Classic</v>
      </c>
      <c r="AP4904">
        <v>20</v>
      </c>
      <c r="AQ4904" t="str">
        <f t="shared" si="1996"/>
        <v>Very Low</v>
      </c>
      <c r="AR4904">
        <v>6.8</v>
      </c>
      <c r="AS4904" t="str">
        <f t="shared" si="1997"/>
        <v>Average</v>
      </c>
      <c r="AT4904">
        <v>2.35</v>
      </c>
      <c r="AU4904" t="str">
        <f t="shared" si="1998"/>
        <v>Cinematic Widescreen</v>
      </c>
      <c r="AV4904">
        <v>2000</v>
      </c>
      <c r="AW4904" t="str">
        <f t="shared" si="1999"/>
        <v>Low</v>
      </c>
    </row>
    <row r="4905" spans="1:49" x14ac:dyDescent="0.3">
      <c r="A4905" t="s">
        <v>0</v>
      </c>
      <c r="B4905" t="s">
        <v>23393</v>
      </c>
      <c r="C4905">
        <v>12</v>
      </c>
      <c r="D4905" t="str">
        <f t="shared" si="1979"/>
        <v>Very Low</v>
      </c>
      <c r="E4905">
        <v>103</v>
      </c>
      <c r="F4905" t="str">
        <f t="shared" si="1980"/>
        <v>1h 43m</v>
      </c>
      <c r="G4905" t="str">
        <f t="shared" si="1981"/>
        <v>Standard Movie</v>
      </c>
      <c r="H4905">
        <v>18</v>
      </c>
      <c r="I4905" t="str">
        <f t="shared" si="1982"/>
        <v>Very Low</v>
      </c>
      <c r="J4905">
        <v>61</v>
      </c>
      <c r="K4905" t="str">
        <f t="shared" si="1983"/>
        <v>Very Low</v>
      </c>
      <c r="L4905" t="s">
        <v>23394</v>
      </c>
      <c r="M4905">
        <v>96</v>
      </c>
      <c r="N4905" t="str">
        <f t="shared" si="1984"/>
        <v>Low</v>
      </c>
      <c r="O4905">
        <v>174682</v>
      </c>
      <c r="P4905" t="str">
        <f t="shared" si="1985"/>
        <v>Flop</v>
      </c>
      <c r="Q4905" t="s">
        <v>6170</v>
      </c>
      <c r="R4905" t="str">
        <f t="shared" si="1986"/>
        <v>Drama</v>
      </c>
      <c r="S4905">
        <f t="shared" si="1987"/>
        <v>2</v>
      </c>
      <c r="T4905" t="s">
        <v>23395</v>
      </c>
      <c r="U4905" t="s">
        <v>23396</v>
      </c>
      <c r="V4905">
        <v>460</v>
      </c>
      <c r="W4905" t="str">
        <f t="shared" si="1988"/>
        <v>Very Low</v>
      </c>
      <c r="X4905">
        <v>314</v>
      </c>
      <c r="Y4905" t="str">
        <f t="shared" si="1989"/>
        <v>Very Low</v>
      </c>
      <c r="Z4905" t="s">
        <v>23397</v>
      </c>
      <c r="AA4905">
        <v>0</v>
      </c>
      <c r="AB4905" t="str">
        <f t="shared" si="1990"/>
        <v>Symbolic Poster</v>
      </c>
      <c r="AC4905" t="s">
        <v>23398</v>
      </c>
      <c r="AD4905" t="s">
        <v>23399</v>
      </c>
      <c r="AE4905">
        <v>14</v>
      </c>
      <c r="AF4905" t="str">
        <f t="shared" si="1991"/>
        <v>Very Low</v>
      </c>
      <c r="AG4905" t="s">
        <v>9</v>
      </c>
      <c r="AH4905" t="s">
        <v>10</v>
      </c>
      <c r="AI4905" t="str">
        <f>AI4904</f>
        <v>Unrated</v>
      </c>
      <c r="AJ4905" t="str">
        <f t="shared" si="1992"/>
        <v>Other/Unknown</v>
      </c>
      <c r="AK4905">
        <v>200000</v>
      </c>
      <c r="AL4905" t="str">
        <f t="shared" si="1993"/>
        <v>Low Budget</v>
      </c>
      <c r="AM4905">
        <v>2002</v>
      </c>
      <c r="AN4905">
        <f t="shared" si="1994"/>
        <v>23</v>
      </c>
      <c r="AO4905" t="str">
        <f t="shared" si="1995"/>
        <v>Old Classic</v>
      </c>
      <c r="AP4905">
        <v>90</v>
      </c>
      <c r="AQ4905" t="str">
        <f t="shared" si="1996"/>
        <v>Very Low</v>
      </c>
      <c r="AR4905">
        <v>6.9</v>
      </c>
      <c r="AS4905" t="str">
        <f t="shared" si="1997"/>
        <v>Average</v>
      </c>
      <c r="AT4905">
        <f t="shared" ref="AT4905:AT4906" si="2011">AT4904</f>
        <v>2.35</v>
      </c>
      <c r="AU4905" t="str">
        <f t="shared" si="1998"/>
        <v>Cinematic Widescreen</v>
      </c>
      <c r="AV4905">
        <v>96</v>
      </c>
      <c r="AW4905" t="str">
        <f t="shared" si="1999"/>
        <v>Very Low</v>
      </c>
    </row>
    <row r="4906" spans="1:49" x14ac:dyDescent="0.3">
      <c r="A4906" t="s">
        <v>0</v>
      </c>
      <c r="B4906" t="s">
        <v>23400</v>
      </c>
      <c r="C4906">
        <v>7</v>
      </c>
      <c r="D4906" t="str">
        <f t="shared" si="1979"/>
        <v>Very Low</v>
      </c>
      <c r="E4906">
        <v>86</v>
      </c>
      <c r="F4906" t="str">
        <f t="shared" si="1980"/>
        <v>1h 26m</v>
      </c>
      <c r="G4906" t="str">
        <f t="shared" si="1981"/>
        <v>Featurette</v>
      </c>
      <c r="H4906">
        <v>0</v>
      </c>
      <c r="I4906" t="str">
        <f t="shared" si="1982"/>
        <v>Very Low</v>
      </c>
      <c r="J4906">
        <v>15</v>
      </c>
      <c r="K4906" t="str">
        <f t="shared" si="1983"/>
        <v>Very Low</v>
      </c>
      <c r="L4906" t="s">
        <v>23401</v>
      </c>
      <c r="M4906">
        <v>178</v>
      </c>
      <c r="N4906" t="str">
        <f t="shared" si="1984"/>
        <v>Low</v>
      </c>
      <c r="O4906">
        <v>215185</v>
      </c>
      <c r="P4906" t="str">
        <f t="shared" si="1985"/>
        <v>Flop</v>
      </c>
      <c r="Q4906" t="s">
        <v>22365</v>
      </c>
      <c r="R4906" t="str">
        <f t="shared" si="1986"/>
        <v>Documentary</v>
      </c>
      <c r="S4906">
        <f t="shared" si="1987"/>
        <v>3</v>
      </c>
      <c r="T4906" t="s">
        <v>23402</v>
      </c>
      <c r="U4906" t="s">
        <v>23403</v>
      </c>
      <c r="V4906">
        <v>48</v>
      </c>
      <c r="W4906" t="str">
        <f t="shared" si="1988"/>
        <v>Very Low</v>
      </c>
      <c r="X4906">
        <v>279</v>
      </c>
      <c r="Y4906" t="str">
        <f t="shared" si="1989"/>
        <v>Very Low</v>
      </c>
      <c r="Z4906" t="s">
        <v>23404</v>
      </c>
      <c r="AA4906">
        <v>3</v>
      </c>
      <c r="AB4906" t="str">
        <f t="shared" si="1990"/>
        <v>Duo/Trio Poster</v>
      </c>
      <c r="AC4906" t="s">
        <v>23405</v>
      </c>
      <c r="AD4906" t="s">
        <v>23406</v>
      </c>
      <c r="AE4906">
        <v>2</v>
      </c>
      <c r="AF4906" t="str">
        <f t="shared" si="1991"/>
        <v>Very Low</v>
      </c>
      <c r="AG4906" t="s">
        <v>9</v>
      </c>
      <c r="AH4906" t="s">
        <v>10</v>
      </c>
      <c r="AI4906" t="s">
        <v>11</v>
      </c>
      <c r="AJ4906" t="str">
        <f t="shared" si="1992"/>
        <v>Teen</v>
      </c>
      <c r="AK4906">
        <v>200000</v>
      </c>
      <c r="AL4906" t="str">
        <f t="shared" si="1993"/>
        <v>Low Budget</v>
      </c>
      <c r="AM4906">
        <v>2008</v>
      </c>
      <c r="AN4906">
        <f t="shared" si="1994"/>
        <v>17</v>
      </c>
      <c r="AO4906" t="str">
        <f t="shared" si="1995"/>
        <v>Old Classic</v>
      </c>
      <c r="AP4906">
        <v>58</v>
      </c>
      <c r="AQ4906" t="str">
        <f t="shared" si="1996"/>
        <v>Very Low</v>
      </c>
      <c r="AR4906">
        <v>7.5</v>
      </c>
      <c r="AS4906" t="str">
        <f t="shared" si="1997"/>
        <v>Good</v>
      </c>
      <c r="AT4906">
        <f t="shared" si="2011"/>
        <v>2.35</v>
      </c>
      <c r="AU4906" t="str">
        <f t="shared" si="1998"/>
        <v>Cinematic Widescreen</v>
      </c>
      <c r="AV4906">
        <v>26</v>
      </c>
      <c r="AW4906" t="str">
        <f t="shared" si="1999"/>
        <v>Very Low</v>
      </c>
    </row>
    <row r="4907" spans="1:49" x14ac:dyDescent="0.3">
      <c r="A4907" t="s">
        <v>0</v>
      </c>
      <c r="B4907" t="s">
        <v>1497</v>
      </c>
      <c r="C4907">
        <v>450</v>
      </c>
      <c r="D4907" t="str">
        <f t="shared" si="1979"/>
        <v>Medium</v>
      </c>
      <c r="E4907">
        <v>106</v>
      </c>
      <c r="F4907" t="str">
        <f t="shared" si="1980"/>
        <v>1h 46m</v>
      </c>
      <c r="G4907" t="str">
        <f t="shared" si="1981"/>
        <v>Standard Movie</v>
      </c>
      <c r="H4907">
        <v>0</v>
      </c>
      <c r="I4907" t="str">
        <f t="shared" si="1982"/>
        <v>Very Low</v>
      </c>
      <c r="J4907">
        <v>273</v>
      </c>
      <c r="K4907" t="str">
        <f t="shared" si="1983"/>
        <v>Very Low</v>
      </c>
      <c r="L4907" t="s">
        <v>5167</v>
      </c>
      <c r="M4907">
        <v>17000</v>
      </c>
      <c r="N4907" t="str">
        <f t="shared" si="1984"/>
        <v>Medium</v>
      </c>
      <c r="O4907">
        <v>32154410</v>
      </c>
      <c r="P4907" t="str">
        <f t="shared" si="1985"/>
        <v>Average</v>
      </c>
      <c r="Q4907" t="s">
        <v>2096</v>
      </c>
      <c r="R4907" t="str">
        <f t="shared" si="1986"/>
        <v>Crime</v>
      </c>
      <c r="S4907">
        <f t="shared" si="1987"/>
        <v>3</v>
      </c>
      <c r="T4907" t="s">
        <v>415</v>
      </c>
      <c r="U4907" t="s">
        <v>8417</v>
      </c>
      <c r="V4907">
        <v>148334</v>
      </c>
      <c r="W4907" t="str">
        <f t="shared" si="1988"/>
        <v>Medium</v>
      </c>
      <c r="X4907">
        <v>18469</v>
      </c>
      <c r="Y4907" t="str">
        <f t="shared" si="1989"/>
        <v>Medium</v>
      </c>
      <c r="Z4907" t="s">
        <v>8418</v>
      </c>
      <c r="AA4907">
        <v>0</v>
      </c>
      <c r="AB4907" t="str">
        <f t="shared" si="1990"/>
        <v>Symbolic Poster</v>
      </c>
      <c r="AC4907" t="s">
        <v>8419</v>
      </c>
      <c r="AD4907" t="s">
        <v>8420</v>
      </c>
      <c r="AE4907">
        <v>274</v>
      </c>
      <c r="AF4907" t="str">
        <f t="shared" si="1991"/>
        <v>Very Low</v>
      </c>
      <c r="AG4907" t="s">
        <v>9</v>
      </c>
      <c r="AH4907" t="s">
        <v>10</v>
      </c>
      <c r="AI4907" t="s">
        <v>556</v>
      </c>
      <c r="AJ4907" t="str">
        <f t="shared" si="1992"/>
        <v>Adult</v>
      </c>
      <c r="AK4907">
        <v>30000000</v>
      </c>
      <c r="AL4907" t="str">
        <f t="shared" si="1993"/>
        <v>Medium Budget</v>
      </c>
      <c r="AM4907">
        <v>2013</v>
      </c>
      <c r="AN4907">
        <f t="shared" si="1994"/>
        <v>12</v>
      </c>
      <c r="AO4907" t="str">
        <f t="shared" si="1995"/>
        <v>Modern Classic</v>
      </c>
      <c r="AP4907">
        <v>681</v>
      </c>
      <c r="AQ4907" t="str">
        <f t="shared" si="1996"/>
        <v>Very Low</v>
      </c>
      <c r="AR4907">
        <v>7.1</v>
      </c>
      <c r="AS4907" t="str">
        <f t="shared" si="1997"/>
        <v>Good</v>
      </c>
      <c r="AT4907">
        <v>1.85</v>
      </c>
      <c r="AU4907" t="str">
        <f t="shared" si="1998"/>
        <v>HDTV / Widescreen</v>
      </c>
      <c r="AV4907">
        <v>29000</v>
      </c>
      <c r="AW4907" t="str">
        <f t="shared" si="1999"/>
        <v>Medium</v>
      </c>
    </row>
    <row r="4908" spans="1:49" x14ac:dyDescent="0.3">
      <c r="A4908" t="s">
        <v>0</v>
      </c>
      <c r="B4908" t="s">
        <v>23407</v>
      </c>
      <c r="C4908">
        <v>60</v>
      </c>
      <c r="D4908" t="str">
        <f t="shared" si="1979"/>
        <v>Low</v>
      </c>
      <c r="E4908">
        <v>90</v>
      </c>
      <c r="F4908" t="str">
        <f t="shared" si="1980"/>
        <v>1h 30m</v>
      </c>
      <c r="G4908" t="str">
        <f t="shared" si="1981"/>
        <v>Standard Movie</v>
      </c>
      <c r="H4908">
        <v>25</v>
      </c>
      <c r="I4908" t="str">
        <f t="shared" si="1982"/>
        <v>Very Low</v>
      </c>
      <c r="J4908">
        <v>10</v>
      </c>
      <c r="K4908" t="str">
        <f t="shared" si="1983"/>
        <v>Very Low</v>
      </c>
      <c r="L4908" t="s">
        <v>23407</v>
      </c>
      <c r="M4908">
        <v>169</v>
      </c>
      <c r="N4908" t="str">
        <f t="shared" si="1984"/>
        <v>Low</v>
      </c>
      <c r="O4908">
        <f t="shared" ref="O4908:O4910" si="2012">O4907</f>
        <v>32154410</v>
      </c>
      <c r="P4908" t="str">
        <f t="shared" si="1985"/>
        <v>Average</v>
      </c>
      <c r="Q4908" t="s">
        <v>4804</v>
      </c>
      <c r="R4908" t="str">
        <f t="shared" si="1986"/>
        <v>Crime</v>
      </c>
      <c r="S4908">
        <f t="shared" si="1987"/>
        <v>4</v>
      </c>
      <c r="T4908" t="s">
        <v>22888</v>
      </c>
      <c r="U4908" t="s">
        <v>23408</v>
      </c>
      <c r="V4908">
        <v>2413</v>
      </c>
      <c r="W4908" t="str">
        <f t="shared" si="1988"/>
        <v>Very Low</v>
      </c>
      <c r="X4908">
        <v>206</v>
      </c>
      <c r="Y4908" t="str">
        <f t="shared" si="1989"/>
        <v>Very Low</v>
      </c>
      <c r="Z4908" t="s">
        <v>23409</v>
      </c>
      <c r="AA4908">
        <v>0</v>
      </c>
      <c r="AB4908" t="str">
        <f t="shared" si="1990"/>
        <v>Symbolic Poster</v>
      </c>
      <c r="AC4908" t="s">
        <v>23410</v>
      </c>
      <c r="AD4908" t="s">
        <v>23411</v>
      </c>
      <c r="AE4908">
        <v>112</v>
      </c>
      <c r="AF4908" t="str">
        <f t="shared" si="1991"/>
        <v>Very Low</v>
      </c>
      <c r="AG4908" t="s">
        <v>9</v>
      </c>
      <c r="AH4908" t="s">
        <v>10</v>
      </c>
      <c r="AI4908" t="s">
        <v>556</v>
      </c>
      <c r="AJ4908" t="str">
        <f t="shared" si="1992"/>
        <v>Adult</v>
      </c>
      <c r="AK4908">
        <v>200000</v>
      </c>
      <c r="AL4908" t="str">
        <f t="shared" si="1993"/>
        <v>Low Budget</v>
      </c>
      <c r="AM4908">
        <v>2003</v>
      </c>
      <c r="AN4908">
        <f t="shared" si="1994"/>
        <v>22</v>
      </c>
      <c r="AO4908" t="str">
        <f t="shared" si="1995"/>
        <v>Old Classic</v>
      </c>
      <c r="AP4908">
        <v>25</v>
      </c>
      <c r="AQ4908" t="str">
        <f t="shared" si="1996"/>
        <v>Very Low</v>
      </c>
      <c r="AR4908">
        <v>5.0999999999999996</v>
      </c>
      <c r="AS4908" t="str">
        <f t="shared" si="1997"/>
        <v>Below Average</v>
      </c>
      <c r="AT4908">
        <v>1.33</v>
      </c>
      <c r="AU4908" t="str">
        <f t="shared" si="1998"/>
        <v>Classic</v>
      </c>
      <c r="AV4908">
        <v>198</v>
      </c>
      <c r="AW4908" t="str">
        <f t="shared" si="1999"/>
        <v>Very Low</v>
      </c>
    </row>
    <row r="4909" spans="1:49" x14ac:dyDescent="0.3">
      <c r="A4909" t="s">
        <v>0</v>
      </c>
      <c r="B4909" t="s">
        <v>12508</v>
      </c>
      <c r="C4909">
        <v>4</v>
      </c>
      <c r="D4909" t="str">
        <f t="shared" si="1979"/>
        <v>Very Low</v>
      </c>
      <c r="E4909">
        <v>95</v>
      </c>
      <c r="F4909" t="str">
        <f t="shared" si="1980"/>
        <v>1h 35m</v>
      </c>
      <c r="G4909" t="str">
        <f t="shared" si="1981"/>
        <v>Standard Movie</v>
      </c>
      <c r="H4909">
        <v>89</v>
      </c>
      <c r="I4909" t="str">
        <f t="shared" si="1982"/>
        <v>Very Low</v>
      </c>
      <c r="J4909">
        <v>45</v>
      </c>
      <c r="K4909" t="str">
        <f t="shared" si="1983"/>
        <v>Very Low</v>
      </c>
      <c r="L4909" t="s">
        <v>12508</v>
      </c>
      <c r="M4909">
        <v>471</v>
      </c>
      <c r="N4909" t="str">
        <f t="shared" si="1984"/>
        <v>Low</v>
      </c>
      <c r="O4909">
        <f t="shared" si="2012"/>
        <v>32154410</v>
      </c>
      <c r="P4909" t="str">
        <f t="shared" si="1985"/>
        <v>Average</v>
      </c>
      <c r="Q4909" t="s">
        <v>2498</v>
      </c>
      <c r="R4909" t="str">
        <f t="shared" si="1986"/>
        <v>Comedy</v>
      </c>
      <c r="S4909">
        <f t="shared" si="1987"/>
        <v>2</v>
      </c>
      <c r="T4909" t="s">
        <v>23412</v>
      </c>
      <c r="U4909" t="s">
        <v>23413</v>
      </c>
      <c r="V4909">
        <v>81</v>
      </c>
      <c r="W4909" t="str">
        <f t="shared" si="1988"/>
        <v>Very Low</v>
      </c>
      <c r="X4909">
        <v>705</v>
      </c>
      <c r="Y4909" t="str">
        <f t="shared" si="1989"/>
        <v>Very Low</v>
      </c>
      <c r="Z4909" t="s">
        <v>23414</v>
      </c>
      <c r="AA4909">
        <v>0</v>
      </c>
      <c r="AB4909" t="str">
        <f t="shared" si="1990"/>
        <v>Symbolic Poster</v>
      </c>
      <c r="AC4909" t="s">
        <v>23415</v>
      </c>
      <c r="AD4909" t="s">
        <v>23416</v>
      </c>
      <c r="AE4909">
        <v>1</v>
      </c>
      <c r="AF4909" t="str">
        <f t="shared" si="1991"/>
        <v>Very Low</v>
      </c>
      <c r="AG4909" t="s">
        <v>9</v>
      </c>
      <c r="AH4909" t="s">
        <v>10</v>
      </c>
      <c r="AI4909" t="str">
        <f>AI4908</f>
        <v>R</v>
      </c>
      <c r="AJ4909" t="str">
        <f t="shared" si="1992"/>
        <v>Adult</v>
      </c>
      <c r="AK4909">
        <v>250000</v>
      </c>
      <c r="AL4909" t="str">
        <f t="shared" si="1993"/>
        <v>Low Budget</v>
      </c>
      <c r="AM4909">
        <v>2015</v>
      </c>
      <c r="AN4909">
        <f t="shared" si="1994"/>
        <v>10</v>
      </c>
      <c r="AO4909" t="str">
        <f t="shared" si="1995"/>
        <v>Modern Classic</v>
      </c>
      <c r="AP4909">
        <v>89</v>
      </c>
      <c r="AQ4909" t="str">
        <f t="shared" si="1996"/>
        <v>Very Low</v>
      </c>
      <c r="AR4909">
        <v>6.2</v>
      </c>
      <c r="AS4909" t="str">
        <f t="shared" si="1997"/>
        <v>Average</v>
      </c>
      <c r="AT4909">
        <f>AT4908</f>
        <v>1.33</v>
      </c>
      <c r="AU4909" t="str">
        <f t="shared" si="1998"/>
        <v>Classic</v>
      </c>
      <c r="AV4909">
        <v>47</v>
      </c>
      <c r="AW4909" t="str">
        <f t="shared" si="1999"/>
        <v>Very Low</v>
      </c>
    </row>
    <row r="4910" spans="1:49" x14ac:dyDescent="0.3">
      <c r="A4910" t="s">
        <v>0</v>
      </c>
      <c r="B4910" t="s">
        <v>10902</v>
      </c>
      <c r="C4910">
        <v>42</v>
      </c>
      <c r="D4910" t="str">
        <f t="shared" si="1979"/>
        <v>Very Low</v>
      </c>
      <c r="E4910">
        <v>94</v>
      </c>
      <c r="F4910" t="str">
        <f t="shared" si="1980"/>
        <v>1h 34m</v>
      </c>
      <c r="G4910" t="str">
        <f t="shared" si="1981"/>
        <v>Standard Movie</v>
      </c>
      <c r="H4910">
        <v>2</v>
      </c>
      <c r="I4910" t="str">
        <f t="shared" si="1982"/>
        <v>Very Low</v>
      </c>
      <c r="J4910">
        <v>156</v>
      </c>
      <c r="K4910" t="str">
        <f t="shared" si="1983"/>
        <v>Very Low</v>
      </c>
      <c r="L4910" t="s">
        <v>23417</v>
      </c>
      <c r="M4910">
        <v>259</v>
      </c>
      <c r="N4910" t="str">
        <f t="shared" si="1984"/>
        <v>Low</v>
      </c>
      <c r="O4910">
        <f t="shared" si="2012"/>
        <v>32154410</v>
      </c>
      <c r="P4910" t="str">
        <f t="shared" si="1985"/>
        <v>Average</v>
      </c>
      <c r="Q4910" t="s">
        <v>4303</v>
      </c>
      <c r="R4910" t="str">
        <f t="shared" si="1986"/>
        <v>Horror</v>
      </c>
      <c r="S4910">
        <f t="shared" si="1987"/>
        <v>3</v>
      </c>
      <c r="T4910" t="s">
        <v>23418</v>
      </c>
      <c r="U4910" t="s">
        <v>23419</v>
      </c>
      <c r="V4910">
        <v>1328</v>
      </c>
      <c r="W4910" t="str">
        <f t="shared" si="1988"/>
        <v>Very Low</v>
      </c>
      <c r="X4910">
        <v>711</v>
      </c>
      <c r="Y4910" t="str">
        <f t="shared" si="1989"/>
        <v>Very Low</v>
      </c>
      <c r="Z4910" t="s">
        <v>23420</v>
      </c>
      <c r="AA4910">
        <v>0</v>
      </c>
      <c r="AB4910" t="str">
        <f t="shared" si="1990"/>
        <v>Symbolic Poster</v>
      </c>
      <c r="AC4910" t="s">
        <v>23421</v>
      </c>
      <c r="AD4910" t="s">
        <v>23422</v>
      </c>
      <c r="AE4910">
        <v>22</v>
      </c>
      <c r="AF4910" t="str">
        <f t="shared" si="1991"/>
        <v>Very Low</v>
      </c>
      <c r="AG4910" t="s">
        <v>9</v>
      </c>
      <c r="AH4910" t="s">
        <v>10</v>
      </c>
      <c r="AI4910" t="s">
        <v>11</v>
      </c>
      <c r="AJ4910" t="str">
        <f t="shared" si="1992"/>
        <v>Teen</v>
      </c>
      <c r="AK4910">
        <v>13000000</v>
      </c>
      <c r="AL4910" t="str">
        <f t="shared" si="1993"/>
        <v>Low Budget</v>
      </c>
      <c r="AM4910">
        <v>2010</v>
      </c>
      <c r="AN4910">
        <f t="shared" si="1994"/>
        <v>15</v>
      </c>
      <c r="AO4910" t="str">
        <f t="shared" si="1995"/>
        <v>Modern Classic</v>
      </c>
      <c r="AP4910">
        <v>165</v>
      </c>
      <c r="AQ4910" t="str">
        <f t="shared" si="1996"/>
        <v>Very Low</v>
      </c>
      <c r="AR4910">
        <v>3.9</v>
      </c>
      <c r="AS4910" t="str">
        <f t="shared" si="1997"/>
        <v>Very Poor</v>
      </c>
      <c r="AT4910">
        <v>2.35</v>
      </c>
      <c r="AU4910" t="str">
        <f t="shared" si="1998"/>
        <v>Cinematic Widescreen</v>
      </c>
      <c r="AV4910">
        <v>0</v>
      </c>
      <c r="AW4910" t="str">
        <f t="shared" si="1999"/>
        <v>Very Low</v>
      </c>
    </row>
    <row r="4911" spans="1:49" x14ac:dyDescent="0.3">
      <c r="A4911" t="s">
        <v>0</v>
      </c>
      <c r="B4911" t="s">
        <v>15147</v>
      </c>
      <c r="C4911">
        <v>93</v>
      </c>
      <c r="D4911" t="str">
        <f t="shared" si="1979"/>
        <v>Low</v>
      </c>
      <c r="E4911">
        <v>84</v>
      </c>
      <c r="F4911" t="str">
        <f t="shared" si="1980"/>
        <v>1h 24m</v>
      </c>
      <c r="G4911" t="str">
        <f t="shared" si="1981"/>
        <v>Featurette</v>
      </c>
      <c r="H4911">
        <v>157</v>
      </c>
      <c r="I4911" t="str">
        <f t="shared" si="1982"/>
        <v>Very Low</v>
      </c>
      <c r="J4911">
        <v>98</v>
      </c>
      <c r="K4911" t="str">
        <f t="shared" si="1983"/>
        <v>Very Low</v>
      </c>
      <c r="L4911" t="s">
        <v>22764</v>
      </c>
      <c r="M4911">
        <v>962</v>
      </c>
      <c r="N4911" t="str">
        <f t="shared" si="1984"/>
        <v>Low</v>
      </c>
      <c r="O4911">
        <v>140016</v>
      </c>
      <c r="P4911" t="str">
        <f t="shared" si="1985"/>
        <v>Flop</v>
      </c>
      <c r="Q4911" t="s">
        <v>15439</v>
      </c>
      <c r="R4911" t="str">
        <f t="shared" si="1986"/>
        <v>Comedy</v>
      </c>
      <c r="S4911">
        <f t="shared" si="1987"/>
        <v>4</v>
      </c>
      <c r="T4911" t="s">
        <v>9450</v>
      </c>
      <c r="U4911" t="s">
        <v>23423</v>
      </c>
      <c r="V4911">
        <v>3507</v>
      </c>
      <c r="W4911" t="str">
        <f t="shared" si="1988"/>
        <v>Very Low</v>
      </c>
      <c r="X4911">
        <v>2016</v>
      </c>
      <c r="Y4911" t="str">
        <f t="shared" si="1989"/>
        <v>Low</v>
      </c>
      <c r="Z4911" t="s">
        <v>23424</v>
      </c>
      <c r="AA4911">
        <v>0</v>
      </c>
      <c r="AB4911" t="str">
        <f t="shared" si="1990"/>
        <v>Symbolic Poster</v>
      </c>
      <c r="AC4911" t="s">
        <v>23425</v>
      </c>
      <c r="AD4911" t="s">
        <v>23426</v>
      </c>
      <c r="AE4911">
        <v>40</v>
      </c>
      <c r="AF4911" t="str">
        <f t="shared" si="1991"/>
        <v>Very Low</v>
      </c>
      <c r="AG4911" t="s">
        <v>9</v>
      </c>
      <c r="AH4911" t="s">
        <v>10</v>
      </c>
      <c r="AI4911" t="s">
        <v>556</v>
      </c>
      <c r="AJ4911" t="str">
        <f t="shared" si="1992"/>
        <v>Adult</v>
      </c>
      <c r="AK4911">
        <f t="shared" ref="AK4911:AK4912" si="2013">AK4910</f>
        <v>13000000</v>
      </c>
      <c r="AL4911" t="str">
        <f t="shared" si="1993"/>
        <v>Low Budget</v>
      </c>
      <c r="AM4911">
        <v>2008</v>
      </c>
      <c r="AN4911">
        <f t="shared" si="1994"/>
        <v>17</v>
      </c>
      <c r="AO4911" t="str">
        <f t="shared" si="1995"/>
        <v>Old Classic</v>
      </c>
      <c r="AP4911">
        <v>873</v>
      </c>
      <c r="AQ4911" t="str">
        <f t="shared" si="1996"/>
        <v>Very Low</v>
      </c>
      <c r="AR4911">
        <v>6</v>
      </c>
      <c r="AS4911" t="str">
        <f t="shared" si="1997"/>
        <v>Average</v>
      </c>
      <c r="AT4911">
        <v>1.85</v>
      </c>
      <c r="AU4911" t="str">
        <f t="shared" si="1998"/>
        <v>HDTV / Widescreen</v>
      </c>
      <c r="AV4911">
        <v>443</v>
      </c>
      <c r="AW4911" t="str">
        <f t="shared" si="1999"/>
        <v>Very Low</v>
      </c>
    </row>
    <row r="4912" spans="1:49" x14ac:dyDescent="0.3">
      <c r="A4912" t="s">
        <v>0</v>
      </c>
      <c r="B4912" t="s">
        <v>23427</v>
      </c>
      <c r="C4912">
        <v>1</v>
      </c>
      <c r="D4912" t="str">
        <f t="shared" si="1979"/>
        <v>Very Low</v>
      </c>
      <c r="E4912">
        <v>89</v>
      </c>
      <c r="F4912" t="str">
        <f t="shared" si="1980"/>
        <v>1h 29m</v>
      </c>
      <c r="G4912" t="str">
        <f t="shared" si="1981"/>
        <v>Featurette</v>
      </c>
      <c r="H4912">
        <v>0</v>
      </c>
      <c r="I4912" t="str">
        <f t="shared" si="1982"/>
        <v>Very Low</v>
      </c>
      <c r="J4912">
        <v>15</v>
      </c>
      <c r="K4912" t="str">
        <f t="shared" si="1983"/>
        <v>Very Low</v>
      </c>
      <c r="L4912" t="s">
        <v>23428</v>
      </c>
      <c r="M4912">
        <v>138</v>
      </c>
      <c r="N4912" t="str">
        <f t="shared" si="1984"/>
        <v>Low</v>
      </c>
      <c r="O4912">
        <f t="shared" ref="O4912:O4914" si="2014">O4911</f>
        <v>140016</v>
      </c>
      <c r="P4912" t="str">
        <f t="shared" si="1985"/>
        <v>Flop</v>
      </c>
      <c r="Q4912" t="s">
        <v>23429</v>
      </c>
      <c r="R4912" t="str">
        <f t="shared" si="1986"/>
        <v>Comedy</v>
      </c>
      <c r="S4912">
        <f t="shared" si="1987"/>
        <v>4</v>
      </c>
      <c r="T4912" t="s">
        <v>23430</v>
      </c>
      <c r="U4912" t="s">
        <v>23431</v>
      </c>
      <c r="V4912">
        <v>78</v>
      </c>
      <c r="W4912" t="str">
        <f t="shared" si="1988"/>
        <v>Very Low</v>
      </c>
      <c r="X4912">
        <v>192</v>
      </c>
      <c r="Y4912" t="str">
        <f t="shared" si="1989"/>
        <v>Very Low</v>
      </c>
      <c r="Z4912" t="s">
        <v>23432</v>
      </c>
      <c r="AA4912">
        <v>0</v>
      </c>
      <c r="AB4912" t="str">
        <f t="shared" si="1990"/>
        <v>Symbolic Poster</v>
      </c>
      <c r="AC4912" t="str">
        <f t="shared" ref="AC4912:AC4913" si="2015">AC4911</f>
        <v>actor|cabin|california|paper bag|vomiting</v>
      </c>
      <c r="AD4912" t="s">
        <v>23433</v>
      </c>
      <c r="AE4912">
        <v>1</v>
      </c>
      <c r="AF4912" t="str">
        <f t="shared" si="1991"/>
        <v>Very Low</v>
      </c>
      <c r="AG4912" t="s">
        <v>9</v>
      </c>
      <c r="AH4912" t="s">
        <v>10</v>
      </c>
      <c r="AI4912" t="str">
        <f t="shared" ref="AI4912:AI4913" si="2016">AI4911</f>
        <v>R</v>
      </c>
      <c r="AJ4912" t="str">
        <f t="shared" si="1992"/>
        <v>Adult</v>
      </c>
      <c r="AK4912">
        <f t="shared" si="2013"/>
        <v>13000000</v>
      </c>
      <c r="AL4912" t="str">
        <f t="shared" si="1993"/>
        <v>Low Budget</v>
      </c>
      <c r="AM4912">
        <v>2014</v>
      </c>
      <c r="AN4912">
        <f t="shared" si="1994"/>
        <v>11</v>
      </c>
      <c r="AO4912" t="str">
        <f t="shared" si="1995"/>
        <v>Modern Classic</v>
      </c>
      <c r="AP4912">
        <v>18</v>
      </c>
      <c r="AQ4912" t="str">
        <f t="shared" si="1996"/>
        <v>Very Low</v>
      </c>
      <c r="AR4912">
        <v>6.8</v>
      </c>
      <c r="AS4912" t="str">
        <f t="shared" si="1997"/>
        <v>Average</v>
      </c>
      <c r="AT4912">
        <f>AT4911</f>
        <v>1.85</v>
      </c>
      <c r="AU4912" t="str">
        <f t="shared" si="1998"/>
        <v>HDTV / Widescreen</v>
      </c>
      <c r="AV4912">
        <v>267</v>
      </c>
      <c r="AW4912" t="str">
        <f t="shared" si="1999"/>
        <v>Very Low</v>
      </c>
    </row>
    <row r="4913" spans="1:49" x14ac:dyDescent="0.3">
      <c r="A4913" t="s">
        <v>0</v>
      </c>
      <c r="B4913" t="s">
        <v>23434</v>
      </c>
      <c r="C4913">
        <v>16</v>
      </c>
      <c r="D4913" t="str">
        <f t="shared" si="1979"/>
        <v>Very Low</v>
      </c>
      <c r="E4913">
        <v>59</v>
      </c>
      <c r="F4913" t="str">
        <f t="shared" si="1980"/>
        <v>0h 59m</v>
      </c>
      <c r="G4913" t="str">
        <f t="shared" si="1981"/>
        <v>Short Film</v>
      </c>
      <c r="H4913">
        <v>121</v>
      </c>
      <c r="I4913" t="str">
        <f t="shared" si="1982"/>
        <v>Very Low</v>
      </c>
      <c r="J4913">
        <v>0</v>
      </c>
      <c r="K4913" t="str">
        <f t="shared" si="1983"/>
        <v>Very Low</v>
      </c>
      <c r="L4913" t="s">
        <v>23435</v>
      </c>
      <c r="M4913">
        <v>27</v>
      </c>
      <c r="N4913" t="str">
        <f t="shared" si="1984"/>
        <v>Low</v>
      </c>
      <c r="O4913">
        <f t="shared" si="2014"/>
        <v>140016</v>
      </c>
      <c r="P4913" t="str">
        <f t="shared" si="1985"/>
        <v>Flop</v>
      </c>
      <c r="Q4913" t="s">
        <v>39</v>
      </c>
      <c r="R4913" t="str">
        <f t="shared" si="1986"/>
        <v>Documentary</v>
      </c>
      <c r="S4913">
        <f t="shared" si="1987"/>
        <v>1</v>
      </c>
      <c r="T4913" t="s">
        <v>23436</v>
      </c>
      <c r="U4913" t="s">
        <v>23437</v>
      </c>
      <c r="V4913">
        <v>352</v>
      </c>
      <c r="W4913" t="str">
        <f t="shared" si="1988"/>
        <v>Very Low</v>
      </c>
      <c r="X4913">
        <v>27</v>
      </c>
      <c r="Y4913" t="str">
        <f t="shared" si="1989"/>
        <v>Very Low</v>
      </c>
      <c r="Z4913" t="s">
        <v>23438</v>
      </c>
      <c r="AA4913">
        <v>0</v>
      </c>
      <c r="AB4913" t="str">
        <f t="shared" si="1990"/>
        <v>Symbolic Poster</v>
      </c>
      <c r="AC4913" t="str">
        <f t="shared" si="2015"/>
        <v>actor|cabin|california|paper bag|vomiting</v>
      </c>
      <c r="AD4913" t="s">
        <v>23439</v>
      </c>
      <c r="AE4913">
        <v>4</v>
      </c>
      <c r="AF4913" t="str">
        <f t="shared" si="1991"/>
        <v>Very Low</v>
      </c>
      <c r="AG4913" t="s">
        <v>1435</v>
      </c>
      <c r="AH4913" t="s">
        <v>1436</v>
      </c>
      <c r="AI4913" t="str">
        <f t="shared" si="2016"/>
        <v>R</v>
      </c>
      <c r="AJ4913" t="str">
        <f t="shared" si="1992"/>
        <v>Adult</v>
      </c>
      <c r="AK4913">
        <v>150000</v>
      </c>
      <c r="AL4913" t="str">
        <f t="shared" si="1993"/>
        <v>Low Budget</v>
      </c>
      <c r="AM4913">
        <v>2004</v>
      </c>
      <c r="AN4913">
        <f t="shared" si="1994"/>
        <v>21</v>
      </c>
      <c r="AO4913" t="str">
        <f t="shared" si="1995"/>
        <v>Old Classic</v>
      </c>
      <c r="AP4913">
        <v>0</v>
      </c>
      <c r="AQ4913" t="str">
        <f t="shared" si="1996"/>
        <v>Very Low</v>
      </c>
      <c r="AR4913">
        <v>7.4</v>
      </c>
      <c r="AS4913" t="str">
        <f t="shared" si="1997"/>
        <v>Good</v>
      </c>
      <c r="AT4913">
        <v>1.37</v>
      </c>
      <c r="AU4913" t="str">
        <f t="shared" si="1998"/>
        <v>Classic</v>
      </c>
      <c r="AV4913">
        <v>44</v>
      </c>
      <c r="AW4913" t="str">
        <f t="shared" si="1999"/>
        <v>Very Low</v>
      </c>
    </row>
    <row r="4914" spans="1:49" x14ac:dyDescent="0.3">
      <c r="A4914" t="s">
        <v>718</v>
      </c>
      <c r="B4914" t="s">
        <v>23440</v>
      </c>
      <c r="C4914">
        <v>54</v>
      </c>
      <c r="D4914" t="str">
        <f t="shared" si="1979"/>
        <v>Low</v>
      </c>
      <c r="E4914">
        <v>126</v>
      </c>
      <c r="F4914" t="str">
        <f t="shared" si="1980"/>
        <v>2h 6m</v>
      </c>
      <c r="G4914" t="str">
        <f t="shared" si="1981"/>
        <v>Long Movie</v>
      </c>
      <c r="H4914">
        <v>147</v>
      </c>
      <c r="I4914" t="str">
        <f t="shared" si="1982"/>
        <v>Very Low</v>
      </c>
      <c r="J4914">
        <v>0</v>
      </c>
      <c r="K4914" t="str">
        <f t="shared" si="1983"/>
        <v>Very Low</v>
      </c>
      <c r="L4914" t="s">
        <v>23441</v>
      </c>
      <c r="M4914">
        <v>0</v>
      </c>
      <c r="N4914" t="str">
        <f t="shared" si="1984"/>
        <v>Low</v>
      </c>
      <c r="O4914">
        <f t="shared" si="2014"/>
        <v>140016</v>
      </c>
      <c r="P4914" t="str">
        <f t="shared" si="1985"/>
        <v>Flop</v>
      </c>
      <c r="Q4914" t="s">
        <v>5295</v>
      </c>
      <c r="R4914" t="str">
        <f t="shared" si="1986"/>
        <v>Drama</v>
      </c>
      <c r="S4914">
        <f t="shared" si="1987"/>
        <v>2</v>
      </c>
      <c r="T4914" t="s">
        <v>23442</v>
      </c>
      <c r="U4914" t="s">
        <v>23443</v>
      </c>
      <c r="V4914">
        <v>9903</v>
      </c>
      <c r="W4914" t="str">
        <f t="shared" si="1988"/>
        <v>Very Low</v>
      </c>
      <c r="X4914">
        <v>0</v>
      </c>
      <c r="Y4914" t="str">
        <f t="shared" si="1989"/>
        <v>Very Low</v>
      </c>
      <c r="Z4914" t="s">
        <v>23444</v>
      </c>
      <c r="AA4914">
        <v>0</v>
      </c>
      <c r="AB4914" t="str">
        <f t="shared" si="1990"/>
        <v>Symbolic Poster</v>
      </c>
      <c r="AC4914" t="s">
        <v>23445</v>
      </c>
      <c r="AD4914" t="s">
        <v>23446</v>
      </c>
      <c r="AE4914">
        <v>49</v>
      </c>
      <c r="AF4914" t="str">
        <f t="shared" si="1991"/>
        <v>Very Low</v>
      </c>
      <c r="AG4914" t="s">
        <v>15749</v>
      </c>
      <c r="AH4914" t="s">
        <v>7682</v>
      </c>
      <c r="AI4914" t="s">
        <v>4801</v>
      </c>
      <c r="AJ4914" t="str">
        <f t="shared" si="1992"/>
        <v>No Rating</v>
      </c>
      <c r="AK4914">
        <f t="shared" ref="AK4914:AK4915" si="2017">AK4913</f>
        <v>150000</v>
      </c>
      <c r="AL4914" t="str">
        <f t="shared" si="1993"/>
        <v>Low Budget</v>
      </c>
      <c r="AM4914">
        <v>1955</v>
      </c>
      <c r="AN4914">
        <f t="shared" si="1994"/>
        <v>70</v>
      </c>
      <c r="AO4914" t="str">
        <f t="shared" si="1995"/>
        <v>Old Classic</v>
      </c>
      <c r="AP4914">
        <v>0</v>
      </c>
      <c r="AQ4914" t="str">
        <f t="shared" si="1996"/>
        <v>Very Low</v>
      </c>
      <c r="AR4914">
        <v>8.1</v>
      </c>
      <c r="AS4914" t="str">
        <f t="shared" si="1997"/>
        <v>Excellent</v>
      </c>
      <c r="AT4914">
        <v>1.37</v>
      </c>
      <c r="AU4914" t="str">
        <f t="shared" si="1998"/>
        <v>Classic</v>
      </c>
      <c r="AV4914">
        <v>863</v>
      </c>
      <c r="AW4914" t="str">
        <f t="shared" si="1999"/>
        <v>Very Low</v>
      </c>
    </row>
    <row r="4915" spans="1:49" x14ac:dyDescent="0.3">
      <c r="A4915" t="s">
        <v>0</v>
      </c>
      <c r="B4915" t="s">
        <v>23447</v>
      </c>
      <c r="C4915">
        <v>38</v>
      </c>
      <c r="D4915" t="str">
        <f t="shared" si="1979"/>
        <v>Very Low</v>
      </c>
      <c r="E4915">
        <v>86</v>
      </c>
      <c r="F4915" t="str">
        <f t="shared" si="1980"/>
        <v>1h 26m</v>
      </c>
      <c r="G4915" t="str">
        <f t="shared" si="1981"/>
        <v>Featurette</v>
      </c>
      <c r="H4915">
        <v>123</v>
      </c>
      <c r="I4915" t="str">
        <f t="shared" si="1982"/>
        <v>Very Low</v>
      </c>
      <c r="J4915">
        <v>782</v>
      </c>
      <c r="K4915" t="str">
        <f t="shared" si="1983"/>
        <v>Very Low</v>
      </c>
      <c r="L4915" t="s">
        <v>9024</v>
      </c>
      <c r="M4915">
        <v>3000</v>
      </c>
      <c r="N4915" t="str">
        <f t="shared" si="1984"/>
        <v>Low</v>
      </c>
      <c r="O4915">
        <v>15542</v>
      </c>
      <c r="P4915" t="str">
        <f t="shared" si="1985"/>
        <v>Flop</v>
      </c>
      <c r="Q4915" t="s">
        <v>1386</v>
      </c>
      <c r="R4915" t="str">
        <f t="shared" si="1986"/>
        <v>Comedy</v>
      </c>
      <c r="S4915">
        <f t="shared" si="1987"/>
        <v>3</v>
      </c>
      <c r="T4915" t="s">
        <v>206</v>
      </c>
      <c r="U4915" t="s">
        <v>23448</v>
      </c>
      <c r="V4915">
        <v>6689</v>
      </c>
      <c r="W4915" t="str">
        <f t="shared" si="1988"/>
        <v>Very Low</v>
      </c>
      <c r="X4915">
        <v>7144</v>
      </c>
      <c r="Y4915" t="str">
        <f t="shared" si="1989"/>
        <v>Low</v>
      </c>
      <c r="Z4915" t="s">
        <v>9396</v>
      </c>
      <c r="AA4915">
        <v>0</v>
      </c>
      <c r="AB4915" t="str">
        <f t="shared" si="1990"/>
        <v>Symbolic Poster</v>
      </c>
      <c r="AC4915" t="s">
        <v>23449</v>
      </c>
      <c r="AD4915" t="s">
        <v>23450</v>
      </c>
      <c r="AE4915">
        <v>51</v>
      </c>
      <c r="AF4915" t="str">
        <f t="shared" si="1991"/>
        <v>Very Low</v>
      </c>
      <c r="AG4915" t="s">
        <v>9</v>
      </c>
      <c r="AH4915" t="s">
        <v>10</v>
      </c>
      <c r="AI4915" t="s">
        <v>556</v>
      </c>
      <c r="AJ4915" t="str">
        <f t="shared" si="1992"/>
        <v>Adult</v>
      </c>
      <c r="AK4915">
        <f t="shared" si="2017"/>
        <v>150000</v>
      </c>
      <c r="AL4915" t="str">
        <f t="shared" si="1993"/>
        <v>Low Budget</v>
      </c>
      <c r="AM4915">
        <v>2008</v>
      </c>
      <c r="AN4915">
        <f t="shared" si="1994"/>
        <v>17</v>
      </c>
      <c r="AO4915" t="str">
        <f t="shared" si="1995"/>
        <v>Old Classic</v>
      </c>
      <c r="AP4915">
        <v>985</v>
      </c>
      <c r="AQ4915" t="str">
        <f t="shared" si="1996"/>
        <v>Very Low</v>
      </c>
      <c r="AR4915">
        <v>6.5</v>
      </c>
      <c r="AS4915" t="str">
        <f t="shared" si="1997"/>
        <v>Average</v>
      </c>
      <c r="AT4915">
        <v>1.85</v>
      </c>
      <c r="AU4915" t="str">
        <f t="shared" si="1998"/>
        <v>HDTV / Widescreen</v>
      </c>
      <c r="AV4915">
        <v>0</v>
      </c>
      <c r="AW4915" t="str">
        <f t="shared" si="1999"/>
        <v>Very Low</v>
      </c>
    </row>
    <row r="4916" spans="1:49" x14ac:dyDescent="0.3">
      <c r="A4916" t="s">
        <v>0</v>
      </c>
      <c r="B4916" t="s">
        <v>22001</v>
      </c>
      <c r="C4916">
        <v>66</v>
      </c>
      <c r="D4916" t="str">
        <f t="shared" si="1979"/>
        <v>Low</v>
      </c>
      <c r="E4916">
        <v>87</v>
      </c>
      <c r="F4916" t="str">
        <f t="shared" si="1980"/>
        <v>1h 27m</v>
      </c>
      <c r="G4916" t="str">
        <f t="shared" si="1981"/>
        <v>Featurette</v>
      </c>
      <c r="H4916">
        <v>29</v>
      </c>
      <c r="I4916" t="str">
        <f t="shared" si="1982"/>
        <v>Very Low</v>
      </c>
      <c r="J4916">
        <v>131</v>
      </c>
      <c r="K4916" t="str">
        <f t="shared" si="1983"/>
        <v>Very Low</v>
      </c>
      <c r="L4916" t="s">
        <v>5247</v>
      </c>
      <c r="M4916">
        <v>505</v>
      </c>
      <c r="N4916" t="str">
        <f t="shared" si="1984"/>
        <v>Low</v>
      </c>
      <c r="O4916">
        <f>O4915</f>
        <v>15542</v>
      </c>
      <c r="P4916" t="str">
        <f t="shared" si="1985"/>
        <v>Flop</v>
      </c>
      <c r="Q4916" t="s">
        <v>5470</v>
      </c>
      <c r="R4916" t="str">
        <f t="shared" si="1986"/>
        <v>Drama</v>
      </c>
      <c r="S4916">
        <f t="shared" si="1987"/>
        <v>3</v>
      </c>
      <c r="T4916" t="s">
        <v>22545</v>
      </c>
      <c r="U4916" t="s">
        <v>23451</v>
      </c>
      <c r="V4916">
        <v>129799</v>
      </c>
      <c r="W4916" t="str">
        <f t="shared" si="1988"/>
        <v>Medium</v>
      </c>
      <c r="X4916">
        <v>1181</v>
      </c>
      <c r="Y4916" t="str">
        <f t="shared" si="1989"/>
        <v>Low</v>
      </c>
      <c r="Z4916" t="s">
        <v>23452</v>
      </c>
      <c r="AA4916">
        <v>0</v>
      </c>
      <c r="AB4916" t="str">
        <f t="shared" si="1990"/>
        <v>Symbolic Poster</v>
      </c>
      <c r="AC4916" t="s">
        <v>23453</v>
      </c>
      <c r="AD4916" t="s">
        <v>23454</v>
      </c>
      <c r="AE4916">
        <v>638</v>
      </c>
      <c r="AF4916" t="str">
        <f t="shared" si="1991"/>
        <v>Low</v>
      </c>
      <c r="AG4916" t="s">
        <v>9</v>
      </c>
      <c r="AH4916" t="s">
        <v>10</v>
      </c>
      <c r="AI4916" t="s">
        <v>4801</v>
      </c>
      <c r="AJ4916" t="str">
        <f t="shared" si="1992"/>
        <v>No Rating</v>
      </c>
      <c r="AK4916">
        <v>200000</v>
      </c>
      <c r="AL4916" t="str">
        <f t="shared" si="1993"/>
        <v>Low Budget</v>
      </c>
      <c r="AM4916">
        <v>2007</v>
      </c>
      <c r="AN4916">
        <f t="shared" si="1994"/>
        <v>18</v>
      </c>
      <c r="AO4916" t="str">
        <f t="shared" si="1995"/>
        <v>Old Classic</v>
      </c>
      <c r="AP4916">
        <v>323</v>
      </c>
      <c r="AQ4916" t="str">
        <f t="shared" si="1996"/>
        <v>Very Low</v>
      </c>
      <c r="AR4916">
        <v>8</v>
      </c>
      <c r="AS4916" t="str">
        <f t="shared" si="1997"/>
        <v>Excellent</v>
      </c>
      <c r="AT4916">
        <v>1.78</v>
      </c>
      <c r="AU4916" t="str">
        <f t="shared" si="1998"/>
        <v>HDTV / Widescreen</v>
      </c>
      <c r="AV4916">
        <v>46000</v>
      </c>
      <c r="AW4916" t="str">
        <f t="shared" si="1999"/>
        <v>Medium</v>
      </c>
    </row>
    <row r="4917" spans="1:49" x14ac:dyDescent="0.3">
      <c r="A4917" t="s">
        <v>0</v>
      </c>
      <c r="B4917" t="s">
        <v>23455</v>
      </c>
      <c r="C4917">
        <v>11</v>
      </c>
      <c r="D4917" t="str">
        <f t="shared" si="1979"/>
        <v>Very Low</v>
      </c>
      <c r="E4917">
        <v>106</v>
      </c>
      <c r="F4917" t="str">
        <f t="shared" si="1980"/>
        <v>1h 46m</v>
      </c>
      <c r="G4917" t="str">
        <f t="shared" si="1981"/>
        <v>Standard Movie</v>
      </c>
      <c r="H4917">
        <v>15</v>
      </c>
      <c r="I4917" t="str">
        <f t="shared" si="1982"/>
        <v>Very Low</v>
      </c>
      <c r="J4917">
        <v>0</v>
      </c>
      <c r="K4917" t="str">
        <f t="shared" si="1983"/>
        <v>Very Low</v>
      </c>
      <c r="L4917" t="s">
        <v>23456</v>
      </c>
      <c r="M4917">
        <v>2</v>
      </c>
      <c r="N4917" t="str">
        <f t="shared" si="1984"/>
        <v>Low</v>
      </c>
      <c r="O4917">
        <v>1111</v>
      </c>
      <c r="P4917" t="str">
        <f t="shared" si="1985"/>
        <v>Flop</v>
      </c>
      <c r="Q4917" t="s">
        <v>20226</v>
      </c>
      <c r="R4917" t="str">
        <f t="shared" si="1986"/>
        <v>Crime</v>
      </c>
      <c r="S4917">
        <f t="shared" si="1987"/>
        <v>2</v>
      </c>
      <c r="T4917" t="s">
        <v>23457</v>
      </c>
      <c r="U4917" t="s">
        <v>23458</v>
      </c>
      <c r="V4917">
        <v>771</v>
      </c>
      <c r="W4917" t="str">
        <f t="shared" si="1988"/>
        <v>Very Low</v>
      </c>
      <c r="X4917">
        <v>2</v>
      </c>
      <c r="Y4917" t="str">
        <f t="shared" si="1989"/>
        <v>Very Low</v>
      </c>
      <c r="Z4917" t="s">
        <v>23459</v>
      </c>
      <c r="AA4917">
        <v>0</v>
      </c>
      <c r="AB4917" t="str">
        <f t="shared" si="1990"/>
        <v>Symbolic Poster</v>
      </c>
      <c r="AC4917" t="s">
        <v>23460</v>
      </c>
      <c r="AD4917" t="s">
        <v>23461</v>
      </c>
      <c r="AE4917">
        <v>10</v>
      </c>
      <c r="AF4917" t="str">
        <f t="shared" si="1991"/>
        <v>Very Low</v>
      </c>
      <c r="AG4917" t="s">
        <v>9</v>
      </c>
      <c r="AH4917" t="s">
        <v>10</v>
      </c>
      <c r="AI4917" t="s">
        <v>11</v>
      </c>
      <c r="AJ4917" t="str">
        <f t="shared" si="1992"/>
        <v>Teen</v>
      </c>
      <c r="AK4917">
        <v>200000</v>
      </c>
      <c r="AL4917" t="str">
        <f t="shared" si="1993"/>
        <v>Low Budget</v>
      </c>
      <c r="AM4917">
        <v>2006</v>
      </c>
      <c r="AN4917">
        <f t="shared" si="1994"/>
        <v>19</v>
      </c>
      <c r="AO4917" t="str">
        <f t="shared" si="1995"/>
        <v>Old Classic</v>
      </c>
      <c r="AP4917">
        <v>0</v>
      </c>
      <c r="AQ4917" t="str">
        <f t="shared" si="1996"/>
        <v>Very Low</v>
      </c>
      <c r="AR4917">
        <v>7.7</v>
      </c>
      <c r="AS4917" t="str">
        <f t="shared" si="1997"/>
        <v>Good</v>
      </c>
      <c r="AT4917">
        <v>1.66</v>
      </c>
      <c r="AU4917" t="str">
        <f t="shared" si="1998"/>
        <v/>
      </c>
      <c r="AV4917">
        <v>246</v>
      </c>
      <c r="AW4917" t="str">
        <f t="shared" si="1999"/>
        <v>Very Low</v>
      </c>
    </row>
    <row r="4918" spans="1:49" x14ac:dyDescent="0.3">
      <c r="A4918" t="s">
        <v>0</v>
      </c>
      <c r="B4918" t="s">
        <v>23462</v>
      </c>
      <c r="C4918">
        <v>6</v>
      </c>
      <c r="D4918" t="str">
        <f t="shared" si="1979"/>
        <v>Very Low</v>
      </c>
      <c r="E4918">
        <v>86</v>
      </c>
      <c r="F4918" t="str">
        <f t="shared" si="1980"/>
        <v>1h 26m</v>
      </c>
      <c r="G4918" t="str">
        <f t="shared" si="1981"/>
        <v>Featurette</v>
      </c>
      <c r="H4918">
        <v>20</v>
      </c>
      <c r="I4918" t="str">
        <f t="shared" si="1982"/>
        <v>Very Low</v>
      </c>
      <c r="J4918">
        <v>32</v>
      </c>
      <c r="K4918" t="str">
        <f t="shared" si="1983"/>
        <v>Very Low</v>
      </c>
      <c r="L4918" t="s">
        <v>23463</v>
      </c>
      <c r="M4918">
        <v>563</v>
      </c>
      <c r="N4918" t="str">
        <f t="shared" si="1984"/>
        <v>Low</v>
      </c>
      <c r="O4918">
        <f t="shared" ref="O4918:O4922" si="2018">O4917</f>
        <v>1111</v>
      </c>
      <c r="P4918" t="str">
        <f t="shared" si="1985"/>
        <v>Flop</v>
      </c>
      <c r="Q4918" t="s">
        <v>7115</v>
      </c>
      <c r="R4918" t="str">
        <f t="shared" si="1986"/>
        <v>Drama</v>
      </c>
      <c r="S4918">
        <f t="shared" si="1987"/>
        <v>2</v>
      </c>
      <c r="T4918" t="s">
        <v>2854</v>
      </c>
      <c r="U4918" t="s">
        <v>23464</v>
      </c>
      <c r="V4918">
        <v>1338</v>
      </c>
      <c r="W4918" t="str">
        <f t="shared" si="1988"/>
        <v>Very Low</v>
      </c>
      <c r="X4918">
        <v>828</v>
      </c>
      <c r="Y4918" t="str">
        <f t="shared" si="1989"/>
        <v>Very Low</v>
      </c>
      <c r="Z4918" t="s">
        <v>23465</v>
      </c>
      <c r="AA4918">
        <v>1</v>
      </c>
      <c r="AB4918" t="str">
        <f t="shared" si="1990"/>
        <v>Solo Star Poster</v>
      </c>
      <c r="AC4918" t="s">
        <v>23466</v>
      </c>
      <c r="AD4918" t="s">
        <v>23467</v>
      </c>
      <c r="AE4918">
        <v>32</v>
      </c>
      <c r="AF4918" t="str">
        <f t="shared" si="1991"/>
        <v>Very Low</v>
      </c>
      <c r="AG4918" t="s">
        <v>9</v>
      </c>
      <c r="AH4918" t="s">
        <v>10</v>
      </c>
      <c r="AI4918" t="str">
        <f>AI4917</f>
        <v>PG-13</v>
      </c>
      <c r="AJ4918" t="str">
        <f t="shared" si="1992"/>
        <v>Teen</v>
      </c>
      <c r="AK4918">
        <v>200000</v>
      </c>
      <c r="AL4918" t="str">
        <f t="shared" si="1993"/>
        <v>Low Budget</v>
      </c>
      <c r="AM4918">
        <v>2004</v>
      </c>
      <c r="AN4918">
        <f t="shared" si="1994"/>
        <v>21</v>
      </c>
      <c r="AO4918" t="str">
        <f t="shared" si="1995"/>
        <v>Old Classic</v>
      </c>
      <c r="AP4918">
        <v>194</v>
      </c>
      <c r="AQ4918" t="str">
        <f t="shared" si="1996"/>
        <v>Very Low</v>
      </c>
      <c r="AR4918">
        <v>7.2</v>
      </c>
      <c r="AS4918" t="str">
        <f t="shared" si="1997"/>
        <v>Good</v>
      </c>
      <c r="AT4918">
        <v>1.33</v>
      </c>
      <c r="AU4918" t="str">
        <f t="shared" si="1998"/>
        <v>Classic</v>
      </c>
      <c r="AV4918">
        <v>90</v>
      </c>
      <c r="AW4918" t="str">
        <f t="shared" si="1999"/>
        <v>Very Low</v>
      </c>
    </row>
    <row r="4919" spans="1:49" x14ac:dyDescent="0.3">
      <c r="A4919" t="s">
        <v>718</v>
      </c>
      <c r="B4919" t="s">
        <v>23468</v>
      </c>
      <c r="C4919">
        <v>25</v>
      </c>
      <c r="D4919" t="str">
        <f t="shared" si="1979"/>
        <v>Very Low</v>
      </c>
      <c r="E4919">
        <v>89</v>
      </c>
      <c r="F4919" t="str">
        <f t="shared" si="1980"/>
        <v>1h 29m</v>
      </c>
      <c r="G4919" t="str">
        <f t="shared" si="1981"/>
        <v>Featurette</v>
      </c>
      <c r="H4919">
        <v>0</v>
      </c>
      <c r="I4919" t="str">
        <f t="shared" si="1982"/>
        <v>Very Low</v>
      </c>
      <c r="J4919">
        <v>31</v>
      </c>
      <c r="K4919" t="str">
        <f t="shared" si="1983"/>
        <v>Very Low</v>
      </c>
      <c r="L4919" t="s">
        <v>23469</v>
      </c>
      <c r="M4919">
        <v>236</v>
      </c>
      <c r="N4919" t="str">
        <f t="shared" si="1984"/>
        <v>Low</v>
      </c>
      <c r="O4919">
        <f t="shared" si="2018"/>
        <v>1111</v>
      </c>
      <c r="P4919" t="str">
        <f t="shared" si="1985"/>
        <v>Flop</v>
      </c>
      <c r="Q4919" t="s">
        <v>23470</v>
      </c>
      <c r="R4919" t="str">
        <f t="shared" si="1986"/>
        <v>Drama</v>
      </c>
      <c r="S4919">
        <f t="shared" si="1987"/>
        <v>5</v>
      </c>
      <c r="T4919" t="s">
        <v>23471</v>
      </c>
      <c r="U4919" t="s">
        <v>23472</v>
      </c>
      <c r="V4919">
        <v>374</v>
      </c>
      <c r="W4919" t="str">
        <f t="shared" si="1988"/>
        <v>Very Low</v>
      </c>
      <c r="X4919">
        <v>518</v>
      </c>
      <c r="Y4919" t="str">
        <f t="shared" si="1989"/>
        <v>Very Low</v>
      </c>
      <c r="Z4919" t="s">
        <v>23473</v>
      </c>
      <c r="AA4919">
        <v>3</v>
      </c>
      <c r="AB4919" t="str">
        <f t="shared" si="1990"/>
        <v>Duo/Trio Poster</v>
      </c>
      <c r="AC4919" t="s">
        <v>23474</v>
      </c>
      <c r="AD4919" t="s">
        <v>23475</v>
      </c>
      <c r="AE4919">
        <v>10</v>
      </c>
      <c r="AF4919" t="str">
        <f t="shared" si="1991"/>
        <v>Very Low</v>
      </c>
      <c r="AG4919" t="s">
        <v>9</v>
      </c>
      <c r="AH4919" t="s">
        <v>10</v>
      </c>
      <c r="AI4919" t="s">
        <v>66</v>
      </c>
      <c r="AJ4919" t="str">
        <f t="shared" si="1992"/>
        <v>Family</v>
      </c>
      <c r="AK4919">
        <v>2500000</v>
      </c>
      <c r="AL4919" t="str">
        <f t="shared" si="1993"/>
        <v>Low Budget</v>
      </c>
      <c r="AM4919">
        <v>2008</v>
      </c>
      <c r="AN4919">
        <f t="shared" si="1994"/>
        <v>17</v>
      </c>
      <c r="AO4919" t="str">
        <f t="shared" si="1995"/>
        <v>Old Classic</v>
      </c>
      <c r="AP4919">
        <v>189</v>
      </c>
      <c r="AQ4919" t="str">
        <f t="shared" si="1996"/>
        <v>Very Low</v>
      </c>
      <c r="AR4919">
        <v>5.4</v>
      </c>
      <c r="AS4919" t="str">
        <f t="shared" si="1997"/>
        <v>Below Average</v>
      </c>
      <c r="AT4919">
        <v>1.78</v>
      </c>
      <c r="AU4919" t="str">
        <f t="shared" si="1998"/>
        <v>HDTV / Widescreen</v>
      </c>
      <c r="AV4919">
        <v>83</v>
      </c>
      <c r="AW4919" t="str">
        <f t="shared" si="1999"/>
        <v>Very Low</v>
      </c>
    </row>
    <row r="4920" spans="1:49" x14ac:dyDescent="0.3">
      <c r="A4920" t="s">
        <v>0</v>
      </c>
      <c r="B4920" t="s">
        <v>23476</v>
      </c>
      <c r="C4920">
        <v>13</v>
      </c>
      <c r="D4920" t="str">
        <f t="shared" si="1979"/>
        <v>Very Low</v>
      </c>
      <c r="E4920">
        <v>105</v>
      </c>
      <c r="F4920" t="str">
        <f t="shared" si="1980"/>
        <v>1h 45m</v>
      </c>
      <c r="G4920" t="str">
        <f t="shared" si="1981"/>
        <v>Standard Movie</v>
      </c>
      <c r="H4920">
        <v>0</v>
      </c>
      <c r="I4920" t="str">
        <f t="shared" si="1982"/>
        <v>Very Low</v>
      </c>
      <c r="J4920">
        <v>27</v>
      </c>
      <c r="K4920" t="str">
        <f t="shared" si="1983"/>
        <v>Very Low</v>
      </c>
      <c r="L4920" t="s">
        <v>23477</v>
      </c>
      <c r="M4920">
        <v>178</v>
      </c>
      <c r="N4920" t="str">
        <f t="shared" si="1984"/>
        <v>Low</v>
      </c>
      <c r="O4920">
        <f t="shared" si="2018"/>
        <v>1111</v>
      </c>
      <c r="P4920" t="str">
        <f t="shared" si="1985"/>
        <v>Flop</v>
      </c>
      <c r="Q4920" t="s">
        <v>5481</v>
      </c>
      <c r="R4920" t="str">
        <f t="shared" si="1986"/>
        <v>Comedy</v>
      </c>
      <c r="S4920">
        <f t="shared" si="1987"/>
        <v>3</v>
      </c>
      <c r="T4920" t="s">
        <v>23478</v>
      </c>
      <c r="U4920" t="s">
        <v>23479</v>
      </c>
      <c r="V4920">
        <v>37</v>
      </c>
      <c r="W4920" t="str">
        <f t="shared" si="1988"/>
        <v>Very Low</v>
      </c>
      <c r="X4920">
        <v>263</v>
      </c>
      <c r="Y4920" t="str">
        <f t="shared" si="1989"/>
        <v>Very Low</v>
      </c>
      <c r="Z4920" t="s">
        <v>23480</v>
      </c>
      <c r="AA4920">
        <v>0</v>
      </c>
      <c r="AB4920" t="str">
        <f t="shared" si="1990"/>
        <v>Symbolic Poster</v>
      </c>
      <c r="AC4920" t="str">
        <f t="shared" ref="AC4920:AC4922" si="2019">AC4919</f>
        <v>claim in title|jazz|jazz singer|sexy woman|time manipulation</v>
      </c>
      <c r="AD4920" t="s">
        <v>23481</v>
      </c>
      <c r="AE4920">
        <v>1</v>
      </c>
      <c r="AF4920" t="str">
        <f t="shared" si="1991"/>
        <v>Very Low</v>
      </c>
      <c r="AG4920" t="s">
        <v>9</v>
      </c>
      <c r="AH4920" t="s">
        <v>10</v>
      </c>
      <c r="AI4920" t="str">
        <f t="shared" ref="AI4920:AI4922" si="2020">AI4919</f>
        <v>PG</v>
      </c>
      <c r="AJ4920" t="str">
        <f t="shared" si="1992"/>
        <v>Family</v>
      </c>
      <c r="AK4920">
        <v>200000</v>
      </c>
      <c r="AL4920" t="str">
        <f t="shared" si="1993"/>
        <v>Low Budget</v>
      </c>
      <c r="AM4920">
        <v>2012</v>
      </c>
      <c r="AN4920">
        <f t="shared" si="1994"/>
        <v>13</v>
      </c>
      <c r="AO4920" t="str">
        <f t="shared" si="1995"/>
        <v>Modern Classic</v>
      </c>
      <c r="AP4920">
        <v>32</v>
      </c>
      <c r="AQ4920" t="str">
        <f t="shared" si="1996"/>
        <v>Very Low</v>
      </c>
      <c r="AR4920">
        <v>6.7</v>
      </c>
      <c r="AS4920" t="str">
        <f t="shared" si="1997"/>
        <v>Average</v>
      </c>
      <c r="AT4920">
        <f t="shared" ref="AT4920:AT4921" si="2021">AT4919</f>
        <v>1.78</v>
      </c>
      <c r="AU4920" t="str">
        <f t="shared" si="1998"/>
        <v>HDTV / Widescreen</v>
      </c>
      <c r="AV4920">
        <v>38</v>
      </c>
      <c r="AW4920" t="str">
        <f t="shared" si="1999"/>
        <v>Very Low</v>
      </c>
    </row>
    <row r="4921" spans="1:49" x14ac:dyDescent="0.3">
      <c r="A4921" t="s">
        <v>0</v>
      </c>
      <c r="B4921" t="s">
        <v>23482</v>
      </c>
      <c r="C4921">
        <v>18</v>
      </c>
      <c r="D4921" t="str">
        <f t="shared" si="1979"/>
        <v>Very Low</v>
      </c>
      <c r="E4921">
        <v>93</v>
      </c>
      <c r="F4921" t="str">
        <f t="shared" si="1980"/>
        <v>1h 33m</v>
      </c>
      <c r="G4921" t="str">
        <f t="shared" si="1981"/>
        <v>Standard Movie</v>
      </c>
      <c r="H4921">
        <v>0</v>
      </c>
      <c r="I4921" t="str">
        <f t="shared" si="1982"/>
        <v>Very Low</v>
      </c>
      <c r="J4921">
        <v>75</v>
      </c>
      <c r="K4921" t="str">
        <f t="shared" si="1983"/>
        <v>Very Low</v>
      </c>
      <c r="L4921" t="s">
        <v>23483</v>
      </c>
      <c r="M4921">
        <v>110</v>
      </c>
      <c r="N4921" t="str">
        <f t="shared" si="1984"/>
        <v>Low</v>
      </c>
      <c r="O4921">
        <f t="shared" si="2018"/>
        <v>1111</v>
      </c>
      <c r="P4921" t="str">
        <f t="shared" si="1985"/>
        <v>Flop</v>
      </c>
      <c r="Q4921" t="s">
        <v>2654</v>
      </c>
      <c r="R4921" t="str">
        <f t="shared" si="1986"/>
        <v>Drama</v>
      </c>
      <c r="S4921">
        <f t="shared" si="1987"/>
        <v>3</v>
      </c>
      <c r="T4921" t="s">
        <v>23484</v>
      </c>
      <c r="U4921" t="s">
        <v>23485</v>
      </c>
      <c r="V4921">
        <v>191</v>
      </c>
      <c r="W4921" t="str">
        <f t="shared" si="1988"/>
        <v>Very Low</v>
      </c>
      <c r="X4921">
        <v>338</v>
      </c>
      <c r="Y4921" t="str">
        <f t="shared" si="1989"/>
        <v>Very Low</v>
      </c>
      <c r="Z4921" t="s">
        <v>4940</v>
      </c>
      <c r="AA4921">
        <v>0</v>
      </c>
      <c r="AB4921" t="str">
        <f t="shared" si="1990"/>
        <v>Symbolic Poster</v>
      </c>
      <c r="AC4921" t="str">
        <f t="shared" si="2019"/>
        <v>claim in title|jazz|jazz singer|sexy woman|time manipulation</v>
      </c>
      <c r="AD4921" t="s">
        <v>23486</v>
      </c>
      <c r="AE4921">
        <v>1</v>
      </c>
      <c r="AF4921" t="str">
        <f t="shared" si="1991"/>
        <v>Very Low</v>
      </c>
      <c r="AG4921" t="s">
        <v>9</v>
      </c>
      <c r="AH4921" t="s">
        <v>10</v>
      </c>
      <c r="AI4921" t="str">
        <f t="shared" si="2020"/>
        <v>PG</v>
      </c>
      <c r="AJ4921" t="str">
        <f t="shared" si="1992"/>
        <v>Family</v>
      </c>
      <c r="AK4921">
        <f>AK4920</f>
        <v>200000</v>
      </c>
      <c r="AL4921" t="str">
        <f t="shared" si="1993"/>
        <v>Low Budget</v>
      </c>
      <c r="AM4921">
        <v>2014</v>
      </c>
      <c r="AN4921">
        <f t="shared" si="1994"/>
        <v>11</v>
      </c>
      <c r="AO4921" t="str">
        <f t="shared" si="1995"/>
        <v>Modern Classic</v>
      </c>
      <c r="AP4921">
        <v>79</v>
      </c>
      <c r="AQ4921" t="str">
        <f t="shared" si="1996"/>
        <v>Very Low</v>
      </c>
      <c r="AR4921">
        <v>6.3</v>
      </c>
      <c r="AS4921" t="str">
        <f t="shared" si="1997"/>
        <v>Average</v>
      </c>
      <c r="AT4921">
        <f t="shared" si="2021"/>
        <v>1.78</v>
      </c>
      <c r="AU4921" t="str">
        <f t="shared" si="1998"/>
        <v>HDTV / Widescreen</v>
      </c>
      <c r="AV4921">
        <v>142</v>
      </c>
      <c r="AW4921" t="str">
        <f t="shared" si="1999"/>
        <v>Very Low</v>
      </c>
    </row>
    <row r="4922" spans="1:49" x14ac:dyDescent="0.3">
      <c r="A4922" t="s">
        <v>0</v>
      </c>
      <c r="B4922" t="s">
        <v>23487</v>
      </c>
      <c r="C4922">
        <v>3</v>
      </c>
      <c r="D4922" t="str">
        <f t="shared" si="1979"/>
        <v>Very Low</v>
      </c>
      <c r="E4922">
        <v>94</v>
      </c>
      <c r="F4922" t="str">
        <f t="shared" si="1980"/>
        <v>1h 34m</v>
      </c>
      <c r="G4922" t="str">
        <f t="shared" si="1981"/>
        <v>Standard Movie</v>
      </c>
      <c r="H4922">
        <v>0</v>
      </c>
      <c r="I4922" t="str">
        <f t="shared" si="1982"/>
        <v>Very Low</v>
      </c>
      <c r="J4922">
        <v>178</v>
      </c>
      <c r="K4922" t="str">
        <f t="shared" si="1983"/>
        <v>Very Low</v>
      </c>
      <c r="L4922" t="s">
        <v>23488</v>
      </c>
      <c r="M4922">
        <v>433</v>
      </c>
      <c r="N4922" t="str">
        <f t="shared" si="1984"/>
        <v>Low</v>
      </c>
      <c r="O4922">
        <f t="shared" si="2018"/>
        <v>1111</v>
      </c>
      <c r="P4922" t="str">
        <f t="shared" si="1985"/>
        <v>Flop</v>
      </c>
      <c r="Q4922" t="s">
        <v>3380</v>
      </c>
      <c r="R4922" t="str">
        <f t="shared" si="1986"/>
        <v>Drama</v>
      </c>
      <c r="S4922">
        <f t="shared" si="1987"/>
        <v>1</v>
      </c>
      <c r="T4922" t="s">
        <v>6348</v>
      </c>
      <c r="U4922" t="s">
        <v>23489</v>
      </c>
      <c r="V4922">
        <v>15</v>
      </c>
      <c r="W4922" t="str">
        <f t="shared" si="1988"/>
        <v>Very Low</v>
      </c>
      <c r="X4922">
        <v>1112</v>
      </c>
      <c r="Y4922" t="str">
        <f t="shared" si="1989"/>
        <v>Low</v>
      </c>
      <c r="Z4922" t="s">
        <v>23478</v>
      </c>
      <c r="AA4922">
        <v>1</v>
      </c>
      <c r="AB4922" t="str">
        <f t="shared" si="1990"/>
        <v>Solo Star Poster</v>
      </c>
      <c r="AC4922" t="str">
        <f t="shared" si="2019"/>
        <v>claim in title|jazz|jazz singer|sexy woman|time manipulation</v>
      </c>
      <c r="AD4922" t="s">
        <v>23490</v>
      </c>
      <c r="AE4922">
        <v>3</v>
      </c>
      <c r="AF4922" t="str">
        <f t="shared" si="1991"/>
        <v>Very Low</v>
      </c>
      <c r="AG4922" t="s">
        <v>9</v>
      </c>
      <c r="AH4922" t="s">
        <v>10</v>
      </c>
      <c r="AI4922" t="str">
        <f t="shared" si="2020"/>
        <v>PG</v>
      </c>
      <c r="AJ4922" t="str">
        <f t="shared" si="1992"/>
        <v>Family</v>
      </c>
      <c r="AK4922">
        <v>200000</v>
      </c>
      <c r="AL4922" t="str">
        <f t="shared" si="1993"/>
        <v>Low Budget</v>
      </c>
      <c r="AM4922">
        <v>2012</v>
      </c>
      <c r="AN4922">
        <f t="shared" si="1994"/>
        <v>13</v>
      </c>
      <c r="AO4922" t="str">
        <f t="shared" si="1995"/>
        <v>Modern Classic</v>
      </c>
      <c r="AP4922">
        <v>375</v>
      </c>
      <c r="AQ4922" t="str">
        <f t="shared" si="1996"/>
        <v>Very Low</v>
      </c>
      <c r="AR4922">
        <v>8.1</v>
      </c>
      <c r="AS4922" t="str">
        <f t="shared" si="1997"/>
        <v>Excellent</v>
      </c>
      <c r="AT4922">
        <v>1.78</v>
      </c>
      <c r="AU4922" t="str">
        <f t="shared" si="1998"/>
        <v>HDTV / Widescreen</v>
      </c>
      <c r="AV4922">
        <v>66</v>
      </c>
      <c r="AW4922" t="str">
        <f t="shared" si="1999"/>
        <v>Very Low</v>
      </c>
    </row>
    <row r="4923" spans="1:49" x14ac:dyDescent="0.3">
      <c r="A4923" t="s">
        <v>0</v>
      </c>
      <c r="B4923" t="s">
        <v>23491</v>
      </c>
      <c r="C4923">
        <v>46</v>
      </c>
      <c r="D4923" t="str">
        <f t="shared" si="1979"/>
        <v>Very Low</v>
      </c>
      <c r="E4923">
        <v>89</v>
      </c>
      <c r="F4923" t="str">
        <f t="shared" si="1980"/>
        <v>1h 29m</v>
      </c>
      <c r="G4923" t="str">
        <f t="shared" si="1981"/>
        <v>Featurette</v>
      </c>
      <c r="H4923">
        <v>373</v>
      </c>
      <c r="I4923" t="str">
        <f t="shared" si="1982"/>
        <v>Very Low</v>
      </c>
      <c r="J4923">
        <v>27</v>
      </c>
      <c r="K4923" t="str">
        <f t="shared" si="1983"/>
        <v>Very Low</v>
      </c>
      <c r="L4923" t="s">
        <v>23492</v>
      </c>
      <c r="M4923">
        <v>36</v>
      </c>
      <c r="N4923" t="str">
        <f t="shared" si="1984"/>
        <v>Low</v>
      </c>
      <c r="O4923">
        <v>925402</v>
      </c>
      <c r="P4923" t="str">
        <f t="shared" si="1985"/>
        <v>Flop</v>
      </c>
      <c r="Q4923" t="s">
        <v>7115</v>
      </c>
      <c r="R4923" t="str">
        <f t="shared" si="1986"/>
        <v>Drama</v>
      </c>
      <c r="S4923">
        <f t="shared" si="1987"/>
        <v>2</v>
      </c>
      <c r="T4923" t="s">
        <v>23493</v>
      </c>
      <c r="U4923" t="s">
        <v>23494</v>
      </c>
      <c r="V4923">
        <v>27882</v>
      </c>
      <c r="W4923" t="str">
        <f t="shared" si="1988"/>
        <v>Low</v>
      </c>
      <c r="X4923">
        <v>100</v>
      </c>
      <c r="Y4923" t="str">
        <f t="shared" si="1989"/>
        <v>Very Low</v>
      </c>
      <c r="Z4923" t="s">
        <v>23495</v>
      </c>
      <c r="AA4923">
        <v>0</v>
      </c>
      <c r="AB4923" t="str">
        <f t="shared" si="1990"/>
        <v>Symbolic Poster</v>
      </c>
      <c r="AC4923" t="s">
        <v>23496</v>
      </c>
      <c r="AD4923" t="s">
        <v>23497</v>
      </c>
      <c r="AE4923">
        <v>130</v>
      </c>
      <c r="AF4923" t="str">
        <f t="shared" si="1991"/>
        <v>Very Low</v>
      </c>
      <c r="AG4923" t="s">
        <v>22048</v>
      </c>
      <c r="AH4923" t="s">
        <v>13518</v>
      </c>
      <c r="AI4923" t="s">
        <v>66</v>
      </c>
      <c r="AJ4923" t="str">
        <f t="shared" si="1992"/>
        <v>Family</v>
      </c>
      <c r="AK4923">
        <v>180000</v>
      </c>
      <c r="AL4923" t="str">
        <f t="shared" si="1993"/>
        <v>Low Budget</v>
      </c>
      <c r="AM4923">
        <v>1997</v>
      </c>
      <c r="AN4923">
        <f t="shared" si="1994"/>
        <v>28</v>
      </c>
      <c r="AO4923" t="str">
        <f t="shared" si="1995"/>
        <v>Old Classic</v>
      </c>
      <c r="AP4923">
        <v>35</v>
      </c>
      <c r="AQ4923" t="str">
        <f t="shared" si="1996"/>
        <v>Very Low</v>
      </c>
      <c r="AR4923">
        <v>8.5</v>
      </c>
      <c r="AS4923" t="str">
        <f t="shared" si="1997"/>
        <v>Excellent</v>
      </c>
      <c r="AT4923">
        <v>1.85</v>
      </c>
      <c r="AU4923" t="str">
        <f t="shared" si="1998"/>
        <v>HDTV / Widescreen</v>
      </c>
      <c r="AV4923">
        <v>0</v>
      </c>
      <c r="AW4923" t="str">
        <f t="shared" si="1999"/>
        <v>Very Low</v>
      </c>
    </row>
    <row r="4924" spans="1:49" x14ac:dyDescent="0.3">
      <c r="A4924" t="s">
        <v>0</v>
      </c>
      <c r="B4924" t="s">
        <v>23498</v>
      </c>
      <c r="C4924">
        <v>143</v>
      </c>
      <c r="D4924" t="str">
        <f t="shared" si="1979"/>
        <v>Low</v>
      </c>
      <c r="E4924">
        <v>97</v>
      </c>
      <c r="F4924" t="str">
        <f t="shared" si="1980"/>
        <v>1h 37m</v>
      </c>
      <c r="G4924" t="str">
        <f t="shared" si="1981"/>
        <v>Standard Movie</v>
      </c>
      <c r="H4924">
        <v>131</v>
      </c>
      <c r="I4924" t="str">
        <f t="shared" si="1982"/>
        <v>Very Low</v>
      </c>
      <c r="J4924">
        <v>67</v>
      </c>
      <c r="K4924" t="str">
        <f t="shared" si="1983"/>
        <v>Very Low</v>
      </c>
      <c r="L4924" t="s">
        <v>23499</v>
      </c>
      <c r="M4924">
        <v>507</v>
      </c>
      <c r="N4924" t="str">
        <f t="shared" si="1984"/>
        <v>Low</v>
      </c>
      <c r="O4924">
        <v>469947</v>
      </c>
      <c r="P4924" t="str">
        <f t="shared" si="1985"/>
        <v>Flop</v>
      </c>
      <c r="Q4924" t="s">
        <v>185</v>
      </c>
      <c r="R4924" t="str">
        <f t="shared" si="1986"/>
        <v>Drama</v>
      </c>
      <c r="S4924">
        <f t="shared" si="1987"/>
        <v>2</v>
      </c>
      <c r="T4924" t="s">
        <v>14687</v>
      </c>
      <c r="U4924" t="s">
        <v>23500</v>
      </c>
      <c r="V4924">
        <v>19846</v>
      </c>
      <c r="W4924" t="str">
        <f t="shared" si="1988"/>
        <v>Low</v>
      </c>
      <c r="X4924">
        <v>654</v>
      </c>
      <c r="Y4924" t="str">
        <f t="shared" si="1989"/>
        <v>Very Low</v>
      </c>
      <c r="Z4924" t="s">
        <v>23501</v>
      </c>
      <c r="AA4924">
        <v>0</v>
      </c>
      <c r="AB4924" t="str">
        <f t="shared" si="1990"/>
        <v>Symbolic Poster</v>
      </c>
      <c r="AC4924" t="s">
        <v>23502</v>
      </c>
      <c r="AD4924" t="s">
        <v>23503</v>
      </c>
      <c r="AE4924">
        <v>68</v>
      </c>
      <c r="AF4924" t="str">
        <f t="shared" si="1991"/>
        <v>Very Low</v>
      </c>
      <c r="AG4924" t="s">
        <v>9</v>
      </c>
      <c r="AH4924" t="s">
        <v>28</v>
      </c>
      <c r="AI4924" t="s">
        <v>4801</v>
      </c>
      <c r="AJ4924" t="str">
        <f t="shared" si="1992"/>
        <v>No Rating</v>
      </c>
      <c r="AK4924">
        <v>120000</v>
      </c>
      <c r="AL4924" t="str">
        <f t="shared" si="1993"/>
        <v>Low Budget</v>
      </c>
      <c r="AM4924">
        <v>2011</v>
      </c>
      <c r="AN4924">
        <f t="shared" si="1994"/>
        <v>14</v>
      </c>
      <c r="AO4924" t="str">
        <f t="shared" si="1995"/>
        <v>Modern Classic</v>
      </c>
      <c r="AP4924">
        <v>75</v>
      </c>
      <c r="AQ4924" t="str">
        <f t="shared" si="1996"/>
        <v>Very Low</v>
      </c>
      <c r="AR4924">
        <v>7.7</v>
      </c>
      <c r="AS4924" t="str">
        <f t="shared" si="1997"/>
        <v>Good</v>
      </c>
      <c r="AT4924">
        <v>1.85</v>
      </c>
      <c r="AU4924" t="str">
        <f t="shared" si="1998"/>
        <v>HDTV / Widescreen</v>
      </c>
      <c r="AV4924">
        <v>0</v>
      </c>
      <c r="AW4924" t="str">
        <f t="shared" si="1999"/>
        <v>Very Low</v>
      </c>
    </row>
    <row r="4925" spans="1:49" x14ac:dyDescent="0.3">
      <c r="A4925" t="s">
        <v>718</v>
      </c>
      <c r="B4925" t="s">
        <v>5047</v>
      </c>
      <c r="C4925">
        <v>26</v>
      </c>
      <c r="D4925" t="str">
        <f t="shared" si="1979"/>
        <v>Very Low</v>
      </c>
      <c r="E4925">
        <v>88</v>
      </c>
      <c r="F4925" t="str">
        <f t="shared" si="1980"/>
        <v>1h 28m</v>
      </c>
      <c r="G4925" t="str">
        <f t="shared" si="1981"/>
        <v>Featurette</v>
      </c>
      <c r="H4925">
        <v>0</v>
      </c>
      <c r="I4925" t="str">
        <f t="shared" si="1982"/>
        <v>Very Low</v>
      </c>
      <c r="J4925">
        <v>46</v>
      </c>
      <c r="K4925" t="str">
        <f t="shared" si="1983"/>
        <v>Very Low</v>
      </c>
      <c r="L4925" t="s">
        <v>23504</v>
      </c>
      <c r="M4925">
        <v>539</v>
      </c>
      <c r="N4925" t="str">
        <f t="shared" si="1984"/>
        <v>Low</v>
      </c>
      <c r="O4925">
        <v>7137502</v>
      </c>
      <c r="P4925" t="str">
        <f t="shared" si="1985"/>
        <v>Flop</v>
      </c>
      <c r="Q4925" t="s">
        <v>1652</v>
      </c>
      <c r="R4925" t="str">
        <f t="shared" si="1986"/>
        <v>Comedy</v>
      </c>
      <c r="S4925">
        <f t="shared" si="1987"/>
        <v>2</v>
      </c>
      <c r="T4925" t="s">
        <v>1689</v>
      </c>
      <c r="U4925" t="s">
        <v>23505</v>
      </c>
      <c r="V4925">
        <v>4769</v>
      </c>
      <c r="W4925" t="str">
        <f t="shared" si="1988"/>
        <v>Very Low</v>
      </c>
      <c r="X4925">
        <v>708</v>
      </c>
      <c r="Y4925" t="str">
        <f t="shared" si="1989"/>
        <v>Very Low</v>
      </c>
      <c r="Z4925" t="s">
        <v>23506</v>
      </c>
      <c r="AA4925">
        <v>0</v>
      </c>
      <c r="AB4925" t="str">
        <f t="shared" si="1990"/>
        <v>Symbolic Poster</v>
      </c>
      <c r="AC4925" t="s">
        <v>23507</v>
      </c>
      <c r="AD4925" t="s">
        <v>23508</v>
      </c>
      <c r="AE4925">
        <v>26</v>
      </c>
      <c r="AF4925" t="str">
        <f t="shared" si="1991"/>
        <v>Very Low</v>
      </c>
      <c r="AG4925" t="s">
        <v>9</v>
      </c>
      <c r="AH4925" t="s">
        <v>10</v>
      </c>
      <c r="AI4925" t="s">
        <v>556</v>
      </c>
      <c r="AJ4925" t="str">
        <f t="shared" si="1992"/>
        <v>Adult</v>
      </c>
      <c r="AK4925">
        <v>175000</v>
      </c>
      <c r="AL4925" t="str">
        <f t="shared" si="1993"/>
        <v>Low Budget</v>
      </c>
      <c r="AM4925">
        <v>1986</v>
      </c>
      <c r="AN4925">
        <f t="shared" si="1994"/>
        <v>39</v>
      </c>
      <c r="AO4925" t="str">
        <f t="shared" si="1995"/>
        <v>Old Classic</v>
      </c>
      <c r="AP4925">
        <v>53</v>
      </c>
      <c r="AQ4925" t="str">
        <f t="shared" si="1996"/>
        <v>Very Low</v>
      </c>
      <c r="AR4925">
        <v>6.5</v>
      </c>
      <c r="AS4925" t="str">
        <f t="shared" si="1997"/>
        <v>Average</v>
      </c>
      <c r="AT4925">
        <v>1.85</v>
      </c>
      <c r="AU4925" t="str">
        <f t="shared" si="1998"/>
        <v>HDTV / Widescreen</v>
      </c>
      <c r="AV4925">
        <v>406</v>
      </c>
      <c r="AW4925" t="str">
        <f t="shared" si="1999"/>
        <v>Very Low</v>
      </c>
    </row>
    <row r="4926" spans="1:49" x14ac:dyDescent="0.3">
      <c r="A4926" t="s">
        <v>0</v>
      </c>
      <c r="B4926" t="s">
        <v>23509</v>
      </c>
      <c r="C4926">
        <f>C4925</f>
        <v>26</v>
      </c>
      <c r="D4926" t="str">
        <f t="shared" si="1979"/>
        <v>Very Low</v>
      </c>
      <c r="E4926">
        <v>78</v>
      </c>
      <c r="F4926" t="str">
        <f t="shared" si="1980"/>
        <v>1h 18m</v>
      </c>
      <c r="G4926" t="str">
        <f t="shared" si="1981"/>
        <v>Featurette</v>
      </c>
      <c r="H4926">
        <v>0</v>
      </c>
      <c r="I4926" t="str">
        <f t="shared" si="1982"/>
        <v>Very Low</v>
      </c>
      <c r="J4926">
        <v>0</v>
      </c>
      <c r="K4926" t="str">
        <f t="shared" si="1983"/>
        <v>Very Low</v>
      </c>
      <c r="L4926" t="s">
        <v>23510</v>
      </c>
      <c r="M4926">
        <v>0</v>
      </c>
      <c r="N4926" t="str">
        <f t="shared" si="1984"/>
        <v>Low</v>
      </c>
      <c r="O4926">
        <f t="shared" ref="O4926:O4927" si="2022">O4925</f>
        <v>7137502</v>
      </c>
      <c r="P4926" t="str">
        <f t="shared" si="1985"/>
        <v>Flop</v>
      </c>
      <c r="Q4926" t="s">
        <v>39</v>
      </c>
      <c r="R4926" t="str">
        <f t="shared" si="1986"/>
        <v>Documentary</v>
      </c>
      <c r="S4926">
        <f t="shared" si="1987"/>
        <v>1</v>
      </c>
      <c r="T4926" t="s">
        <v>23511</v>
      </c>
      <c r="U4926" t="s">
        <v>23512</v>
      </c>
      <c r="V4926">
        <v>27</v>
      </c>
      <c r="W4926" t="str">
        <f t="shared" si="1988"/>
        <v>Very Low</v>
      </c>
      <c r="X4926">
        <v>0</v>
      </c>
      <c r="Y4926" t="str">
        <f t="shared" si="1989"/>
        <v>Very Low</v>
      </c>
      <c r="Z4926" t="s">
        <v>23513</v>
      </c>
      <c r="AA4926">
        <v>0</v>
      </c>
      <c r="AB4926" t="str">
        <f t="shared" si="1990"/>
        <v>Symbolic Poster</v>
      </c>
      <c r="AC4926" t="str">
        <f t="shared" ref="AC4926:AC4927" si="2023">AC4925</f>
        <v>female nudity|male model|nudity|rite of passage|sex</v>
      </c>
      <c r="AD4926" t="s">
        <v>23514</v>
      </c>
      <c r="AE4926">
        <v>1</v>
      </c>
      <c r="AF4926" t="str">
        <f t="shared" si="1991"/>
        <v>Very Low</v>
      </c>
      <c r="AG4926" t="s">
        <v>9</v>
      </c>
      <c r="AH4926" t="s">
        <v>10</v>
      </c>
      <c r="AI4926" t="str">
        <f t="shared" ref="AI4926:AI4927" si="2024">AI4925</f>
        <v>R</v>
      </c>
      <c r="AJ4926" t="str">
        <f t="shared" si="1992"/>
        <v>Adult</v>
      </c>
      <c r="AK4926">
        <v>180000</v>
      </c>
      <c r="AL4926" t="str">
        <f t="shared" si="1993"/>
        <v>Low Budget</v>
      </c>
      <c r="AM4926">
        <v>2014</v>
      </c>
      <c r="AN4926">
        <f t="shared" si="1994"/>
        <v>11</v>
      </c>
      <c r="AO4926" t="str">
        <f t="shared" si="1995"/>
        <v>Modern Classic</v>
      </c>
      <c r="AP4926">
        <v>0</v>
      </c>
      <c r="AQ4926" t="str">
        <f t="shared" si="1996"/>
        <v>Very Low</v>
      </c>
      <c r="AR4926">
        <v>8.6999999999999993</v>
      </c>
      <c r="AS4926" t="str">
        <f t="shared" si="1997"/>
        <v>Excellent</v>
      </c>
      <c r="AT4926">
        <f t="shared" ref="AT4926:AT4927" si="2025">AT4925</f>
        <v>1.85</v>
      </c>
      <c r="AU4926" t="str">
        <f t="shared" si="1998"/>
        <v>HDTV / Widescreen</v>
      </c>
      <c r="AV4926">
        <v>88</v>
      </c>
      <c r="AW4926" t="str">
        <f t="shared" si="1999"/>
        <v>Very Low</v>
      </c>
    </row>
    <row r="4927" spans="1:49" x14ac:dyDescent="0.3">
      <c r="A4927" t="s">
        <v>0</v>
      </c>
      <c r="B4927" t="s">
        <v>23515</v>
      </c>
      <c r="C4927">
        <v>5</v>
      </c>
      <c r="D4927" t="str">
        <f t="shared" si="1979"/>
        <v>Very Low</v>
      </c>
      <c r="E4927">
        <v>104</v>
      </c>
      <c r="F4927" t="str">
        <f t="shared" si="1980"/>
        <v>1h 44m</v>
      </c>
      <c r="G4927" t="str">
        <f t="shared" si="1981"/>
        <v>Standard Movie</v>
      </c>
      <c r="H4927">
        <v>0</v>
      </c>
      <c r="I4927" t="str">
        <f t="shared" si="1982"/>
        <v>Very Low</v>
      </c>
      <c r="J4927">
        <v>0</v>
      </c>
      <c r="K4927" t="str">
        <f t="shared" si="1983"/>
        <v>Very Low</v>
      </c>
      <c r="L4927" t="s">
        <v>23516</v>
      </c>
      <c r="M4927">
        <v>0</v>
      </c>
      <c r="N4927" t="str">
        <f t="shared" si="1984"/>
        <v>Low</v>
      </c>
      <c r="O4927">
        <f t="shared" si="2022"/>
        <v>7137502</v>
      </c>
      <c r="P4927" t="str">
        <f t="shared" si="1985"/>
        <v>Flop</v>
      </c>
      <c r="Q4927" t="s">
        <v>3380</v>
      </c>
      <c r="R4927" t="str">
        <f t="shared" si="1986"/>
        <v>Drama</v>
      </c>
      <c r="S4927">
        <f t="shared" si="1987"/>
        <v>1</v>
      </c>
      <c r="T4927" t="s">
        <v>23517</v>
      </c>
      <c r="U4927" t="s">
        <v>23518</v>
      </c>
      <c r="V4927">
        <v>354</v>
      </c>
      <c r="W4927" t="str">
        <f t="shared" si="1988"/>
        <v>Very Low</v>
      </c>
      <c r="X4927">
        <v>0</v>
      </c>
      <c r="Y4927" t="str">
        <f t="shared" si="1989"/>
        <v>Very Low</v>
      </c>
      <c r="Z4927" t="s">
        <v>23519</v>
      </c>
      <c r="AA4927">
        <v>1</v>
      </c>
      <c r="AB4927" t="str">
        <f t="shared" si="1990"/>
        <v>Solo Star Poster</v>
      </c>
      <c r="AC4927" t="str">
        <f t="shared" si="2023"/>
        <v>female nudity|male model|nudity|rite of passage|sex</v>
      </c>
      <c r="AD4927" t="s">
        <v>23520</v>
      </c>
      <c r="AE4927">
        <v>1</v>
      </c>
      <c r="AF4927" t="str">
        <f t="shared" si="1991"/>
        <v>Very Low</v>
      </c>
      <c r="AG4927" t="s">
        <v>22027</v>
      </c>
      <c r="AH4927" t="s">
        <v>8790</v>
      </c>
      <c r="AI4927" t="str">
        <f t="shared" si="2024"/>
        <v>R</v>
      </c>
      <c r="AJ4927" t="str">
        <f t="shared" si="1992"/>
        <v>Adult</v>
      </c>
      <c r="AK4927">
        <v>168000</v>
      </c>
      <c r="AL4927" t="str">
        <f t="shared" si="1993"/>
        <v>Low Budget</v>
      </c>
      <c r="AM4927">
        <v>2015</v>
      </c>
      <c r="AN4927">
        <f t="shared" si="1994"/>
        <v>10</v>
      </c>
      <c r="AO4927" t="str">
        <f t="shared" si="1995"/>
        <v>Modern Classic</v>
      </c>
      <c r="AP4927">
        <v>0</v>
      </c>
      <c r="AQ4927" t="str">
        <f t="shared" si="1996"/>
        <v>Very Low</v>
      </c>
      <c r="AR4927">
        <v>6.5</v>
      </c>
      <c r="AS4927" t="str">
        <f t="shared" si="1997"/>
        <v>Average</v>
      </c>
      <c r="AT4927">
        <f t="shared" si="2025"/>
        <v>1.85</v>
      </c>
      <c r="AU4927" t="str">
        <f t="shared" si="1998"/>
        <v>HDTV / Widescreen</v>
      </c>
      <c r="AV4927">
        <v>34</v>
      </c>
      <c r="AW4927" t="str">
        <f t="shared" si="1999"/>
        <v>Very Low</v>
      </c>
    </row>
    <row r="4928" spans="1:49" x14ac:dyDescent="0.3">
      <c r="A4928" t="s">
        <v>0</v>
      </c>
      <c r="B4928" t="s">
        <v>21714</v>
      </c>
      <c r="C4928">
        <v>242</v>
      </c>
      <c r="D4928" t="str">
        <f t="shared" si="1979"/>
        <v>Medium</v>
      </c>
      <c r="E4928">
        <v>92</v>
      </c>
      <c r="F4928" t="str">
        <f t="shared" si="1980"/>
        <v>1h 32m</v>
      </c>
      <c r="G4928" t="str">
        <f t="shared" si="1981"/>
        <v>Standard Movie</v>
      </c>
      <c r="H4928">
        <v>135</v>
      </c>
      <c r="I4928" t="str">
        <f t="shared" si="1982"/>
        <v>Very Low</v>
      </c>
      <c r="J4928">
        <v>259</v>
      </c>
      <c r="K4928" t="str">
        <f t="shared" si="1983"/>
        <v>Very Low</v>
      </c>
      <c r="L4928" t="s">
        <v>9145</v>
      </c>
      <c r="M4928">
        <v>574</v>
      </c>
      <c r="N4928" t="str">
        <f t="shared" si="1984"/>
        <v>Low</v>
      </c>
      <c r="O4928">
        <v>1316074</v>
      </c>
      <c r="P4928" t="str">
        <f t="shared" si="1985"/>
        <v>Flop</v>
      </c>
      <c r="Q4928" t="s">
        <v>5470</v>
      </c>
      <c r="R4928" t="str">
        <f t="shared" si="1986"/>
        <v>Drama</v>
      </c>
      <c r="S4928">
        <f t="shared" si="1987"/>
        <v>3</v>
      </c>
      <c r="T4928" t="s">
        <v>23521</v>
      </c>
      <c r="U4928" t="s">
        <v>23522</v>
      </c>
      <c r="V4928">
        <v>71387</v>
      </c>
      <c r="W4928" t="str">
        <f t="shared" si="1988"/>
        <v>Medium</v>
      </c>
      <c r="X4928">
        <v>1303</v>
      </c>
      <c r="Y4928" t="str">
        <f t="shared" si="1989"/>
        <v>Low</v>
      </c>
      <c r="Z4928" t="s">
        <v>23523</v>
      </c>
      <c r="AA4928">
        <v>1</v>
      </c>
      <c r="AB4928" t="str">
        <f t="shared" si="1990"/>
        <v>Solo Star Poster</v>
      </c>
      <c r="AC4928" t="s">
        <v>23524</v>
      </c>
      <c r="AD4928" t="s">
        <v>23525</v>
      </c>
      <c r="AE4928">
        <v>228</v>
      </c>
      <c r="AF4928" t="str">
        <f t="shared" si="1991"/>
        <v>Very Low</v>
      </c>
      <c r="AG4928" t="s">
        <v>9</v>
      </c>
      <c r="AH4928" t="s">
        <v>10</v>
      </c>
      <c r="AI4928" t="s">
        <v>11</v>
      </c>
      <c r="AJ4928" t="str">
        <f t="shared" si="1992"/>
        <v>Teen</v>
      </c>
      <c r="AK4928">
        <v>100000</v>
      </c>
      <c r="AL4928" t="str">
        <f t="shared" si="1993"/>
        <v>Low Budget</v>
      </c>
      <c r="AM4928">
        <v>2011</v>
      </c>
      <c r="AN4928">
        <f t="shared" si="1994"/>
        <v>14</v>
      </c>
      <c r="AO4928" t="str">
        <f t="shared" si="1995"/>
        <v>Modern Classic</v>
      </c>
      <c r="AP4928">
        <v>399</v>
      </c>
      <c r="AQ4928" t="str">
        <f t="shared" si="1996"/>
        <v>Very Low</v>
      </c>
      <c r="AR4928">
        <v>7</v>
      </c>
      <c r="AS4928" t="str">
        <f t="shared" si="1997"/>
        <v>Good</v>
      </c>
      <c r="AT4928">
        <v>1.85</v>
      </c>
      <c r="AU4928" t="str">
        <f t="shared" si="1998"/>
        <v>HDTV / Widescreen</v>
      </c>
      <c r="AV4928">
        <v>21000</v>
      </c>
      <c r="AW4928" t="str">
        <f t="shared" si="1999"/>
        <v>Medium</v>
      </c>
    </row>
    <row r="4929" spans="1:49" x14ac:dyDescent="0.3">
      <c r="A4929" t="s">
        <v>0</v>
      </c>
      <c r="B4929" t="s">
        <v>19966</v>
      </c>
      <c r="C4929">
        <v>48</v>
      </c>
      <c r="D4929" t="str">
        <f t="shared" si="1979"/>
        <v>Very Low</v>
      </c>
      <c r="E4929">
        <v>108</v>
      </c>
      <c r="F4929" t="str">
        <f t="shared" si="1980"/>
        <v>1h 48m</v>
      </c>
      <c r="G4929" t="str">
        <f t="shared" si="1981"/>
        <v>Standard Movie</v>
      </c>
      <c r="H4929">
        <v>14</v>
      </c>
      <c r="I4929" t="str">
        <f t="shared" si="1982"/>
        <v>Very Low</v>
      </c>
      <c r="J4929">
        <v>826</v>
      </c>
      <c r="K4929" t="str">
        <f t="shared" si="1983"/>
        <v>Very Low</v>
      </c>
      <c r="L4929" t="s">
        <v>7734</v>
      </c>
      <c r="M4929">
        <v>2000</v>
      </c>
      <c r="N4929" t="str">
        <f t="shared" si="1984"/>
        <v>Low</v>
      </c>
      <c r="O4929">
        <f>O4928</f>
        <v>1316074</v>
      </c>
      <c r="P4929" t="str">
        <f t="shared" si="1985"/>
        <v>Flop</v>
      </c>
      <c r="Q4929" t="s">
        <v>10384</v>
      </c>
      <c r="R4929" t="str">
        <f t="shared" si="1986"/>
        <v>Thriller</v>
      </c>
      <c r="S4929">
        <f t="shared" si="1987"/>
        <v>1</v>
      </c>
      <c r="T4929" t="s">
        <v>6444</v>
      </c>
      <c r="U4929" t="s">
        <v>19967</v>
      </c>
      <c r="V4929">
        <v>6025</v>
      </c>
      <c r="W4929" t="str">
        <f t="shared" si="1988"/>
        <v>Very Low</v>
      </c>
      <c r="X4929">
        <v>4385</v>
      </c>
      <c r="Y4929" t="str">
        <f t="shared" si="1989"/>
        <v>Low</v>
      </c>
      <c r="Z4929" t="s">
        <v>1830</v>
      </c>
      <c r="AA4929">
        <v>2</v>
      </c>
      <c r="AB4929" t="str">
        <f t="shared" si="1990"/>
        <v>Duo/Trio Poster</v>
      </c>
      <c r="AC4929" t="s">
        <v>19968</v>
      </c>
      <c r="AD4929" t="s">
        <v>19969</v>
      </c>
      <c r="AE4929">
        <v>28</v>
      </c>
      <c r="AF4929" t="str">
        <f t="shared" si="1991"/>
        <v>Very Low</v>
      </c>
      <c r="AG4929" t="s">
        <v>9</v>
      </c>
      <c r="AH4929" t="s">
        <v>10</v>
      </c>
      <c r="AI4929" t="s">
        <v>556</v>
      </c>
      <c r="AJ4929" t="str">
        <f t="shared" si="1992"/>
        <v>Adult</v>
      </c>
      <c r="AK4929">
        <f>AK4928</f>
        <v>100000</v>
      </c>
      <c r="AL4929" t="str">
        <f t="shared" si="1993"/>
        <v>Low Budget</v>
      </c>
      <c r="AM4929">
        <v>2014</v>
      </c>
      <c r="AN4929">
        <f t="shared" si="1994"/>
        <v>11</v>
      </c>
      <c r="AO4929" t="str">
        <f t="shared" si="1995"/>
        <v>Modern Classic</v>
      </c>
      <c r="AP4929">
        <v>1000</v>
      </c>
      <c r="AQ4929" t="str">
        <f t="shared" si="1996"/>
        <v>Very Low</v>
      </c>
      <c r="AR4929">
        <v>5.8</v>
      </c>
      <c r="AS4929" t="str">
        <f t="shared" si="1997"/>
        <v>Below Average</v>
      </c>
      <c r="AT4929">
        <f>AT4928</f>
        <v>1.85</v>
      </c>
      <c r="AU4929" t="str">
        <f t="shared" si="1998"/>
        <v>HDTV / Widescreen</v>
      </c>
      <c r="AV4929">
        <v>0</v>
      </c>
      <c r="AW4929" t="str">
        <f t="shared" si="1999"/>
        <v>Very Low</v>
      </c>
    </row>
    <row r="4930" spans="1:49" x14ac:dyDescent="0.3">
      <c r="A4930" t="s">
        <v>0</v>
      </c>
      <c r="B4930" t="s">
        <v>23526</v>
      </c>
      <c r="C4930">
        <v>38</v>
      </c>
      <c r="D4930" t="str">
        <f t="shared" si="1979"/>
        <v>Very Low</v>
      </c>
      <c r="E4930">
        <v>97</v>
      </c>
      <c r="F4930" t="str">
        <f t="shared" si="1980"/>
        <v>1h 37m</v>
      </c>
      <c r="G4930" t="str">
        <f t="shared" si="1981"/>
        <v>Standard Movie</v>
      </c>
      <c r="H4930">
        <v>101</v>
      </c>
      <c r="I4930" t="str">
        <f t="shared" si="1982"/>
        <v>Very Low</v>
      </c>
      <c r="J4930">
        <v>101</v>
      </c>
      <c r="K4930" t="str">
        <f t="shared" si="1983"/>
        <v>Very Low</v>
      </c>
      <c r="L4930" t="s">
        <v>9301</v>
      </c>
      <c r="M4930">
        <v>982</v>
      </c>
      <c r="N4930" t="str">
        <f t="shared" si="1984"/>
        <v>Low</v>
      </c>
      <c r="O4930">
        <v>15180000</v>
      </c>
      <c r="P4930" t="str">
        <f t="shared" si="1985"/>
        <v>Average</v>
      </c>
      <c r="Q4930" t="s">
        <v>2096</v>
      </c>
      <c r="R4930" t="str">
        <f t="shared" si="1986"/>
        <v>Crime</v>
      </c>
      <c r="S4930">
        <f t="shared" si="1987"/>
        <v>3</v>
      </c>
      <c r="T4930" t="s">
        <v>3300</v>
      </c>
      <c r="U4930" t="s">
        <v>23527</v>
      </c>
      <c r="V4930">
        <v>3340</v>
      </c>
      <c r="W4930" t="str">
        <f t="shared" si="1988"/>
        <v>Very Low</v>
      </c>
      <c r="X4930">
        <v>1631</v>
      </c>
      <c r="Y4930" t="str">
        <f t="shared" si="1989"/>
        <v>Low</v>
      </c>
      <c r="Z4930" t="s">
        <v>23526</v>
      </c>
      <c r="AA4930">
        <v>1</v>
      </c>
      <c r="AB4930" t="str">
        <f t="shared" si="1990"/>
        <v>Solo Star Poster</v>
      </c>
      <c r="AC4930" t="s">
        <v>23528</v>
      </c>
      <c r="AD4930" t="s">
        <v>23529</v>
      </c>
      <c r="AE4930">
        <v>50</v>
      </c>
      <c r="AF4930" t="str">
        <f t="shared" si="1991"/>
        <v>Very Low</v>
      </c>
      <c r="AG4930" t="s">
        <v>9</v>
      </c>
      <c r="AH4930" t="s">
        <v>10</v>
      </c>
      <c r="AI4930" t="s">
        <v>556</v>
      </c>
      <c r="AJ4930" t="str">
        <f t="shared" si="1992"/>
        <v>Adult</v>
      </c>
      <c r="AK4930">
        <v>500000</v>
      </c>
      <c r="AL4930" t="str">
        <f t="shared" si="1993"/>
        <v>Low Budget</v>
      </c>
      <c r="AM4930">
        <v>1971</v>
      </c>
      <c r="AN4930">
        <f t="shared" si="1994"/>
        <v>54</v>
      </c>
      <c r="AO4930" t="str">
        <f t="shared" si="1995"/>
        <v>Old Classic</v>
      </c>
      <c r="AP4930">
        <v>535</v>
      </c>
      <c r="AQ4930" t="str">
        <f t="shared" si="1996"/>
        <v>Very Low</v>
      </c>
      <c r="AR4930">
        <v>5.5</v>
      </c>
      <c r="AS4930" t="str">
        <f t="shared" si="1997"/>
        <v>Below Average</v>
      </c>
      <c r="AT4930">
        <v>1.37</v>
      </c>
      <c r="AU4930" t="str">
        <f t="shared" si="1998"/>
        <v>Classic</v>
      </c>
      <c r="AV4930">
        <v>566</v>
      </c>
      <c r="AW4930" t="str">
        <f t="shared" si="1999"/>
        <v>Very Low</v>
      </c>
    </row>
    <row r="4931" spans="1:49" x14ac:dyDescent="0.3">
      <c r="A4931" t="s">
        <v>0</v>
      </c>
      <c r="B4931" t="s">
        <v>23530</v>
      </c>
      <c r="C4931">
        <f>C4930</f>
        <v>38</v>
      </c>
      <c r="D4931" t="str">
        <f t="shared" ref="D4931:D4994" si="2026">IF(C4931&lt;=50,"Very Low",
IF(C4931&lt;=200,"Low",
IF(C4931&lt;=500,"Medium",
IF(C4931&lt;=1000,"High","Very High"))))</f>
        <v>Very Low</v>
      </c>
      <c r="E4931">
        <v>109</v>
      </c>
      <c r="F4931" t="str">
        <f t="shared" ref="F4931:F4994" si="2027">INT(E4931/60) &amp; "h " &amp; MOD(E4931,60) &amp; "m"</f>
        <v>1h 49m</v>
      </c>
      <c r="G4931" t="str">
        <f t="shared" ref="G4931:G4994" si="2028">IF(E4931&lt;60,"Short Film",IF(E4931&lt;90,"Featurette",IF(E4931&lt;=120,"Standard Movie",IF(E4931&lt;=180,"Long Movie","Epic"))))</f>
        <v>Standard Movie</v>
      </c>
      <c r="H4931">
        <v>0</v>
      </c>
      <c r="I4931" t="str">
        <f t="shared" ref="I4931:I4994" si="2029">IF(H4931&lt;=1000,"Very Low",IF(H4931&lt;=10000,"Low",IF(H4931&lt;=50000,"Medium",IF(H4931&lt;=200000,"High","Very High"))))</f>
        <v>Very Low</v>
      </c>
      <c r="J4931">
        <v>26</v>
      </c>
      <c r="K4931" t="str">
        <f t="shared" ref="K4931:K4994" si="2030">IF(J4931&lt;=1000,"Very Low",IF(J4931&lt;=10000,"Low",IF(J4931&lt;=50000,"Medium",IF(J4931&lt;=200000,"High","Very High"))))</f>
        <v>Very Low</v>
      </c>
      <c r="L4931" t="s">
        <v>23531</v>
      </c>
      <c r="M4931">
        <v>270</v>
      </c>
      <c r="N4931" t="str">
        <f t="shared" ref="N4931:N4994" si="2031">IF(A4931&lt;=1000,"Very Low",
IF(M4931&lt;=10000,"Low",IF(M4931&lt;=50000,"Medium",IF(M4931&lt;=200000,"High","Very High"))))</f>
        <v>Low</v>
      </c>
      <c r="O4931">
        <f>O4930</f>
        <v>15180000</v>
      </c>
      <c r="P4931" t="str">
        <f t="shared" ref="P4931:P4994" si="2032">IF(AND(O4931&gt;=500000000),"Blockbuster",
IF(AND(O4931&gt;=200000000,O4931&lt;=499999999),"Superhit",
IF(AND(O4931&gt;=50000000,O4931&lt;=199999999),"Hit",
IF(AND(O4931&gt;=10000000,O4931&lt;=49999999),"Average",
IF(AND(O4931&lt;=10000000),"Flop","")))))</f>
        <v>Average</v>
      </c>
      <c r="Q4931" t="s">
        <v>3380</v>
      </c>
      <c r="R4931" t="str">
        <f t="shared" ref="R4931:R4994" si="2033">LEFT(Q4931, FIND("|",Q4931&amp;"|")-1)</f>
        <v>Drama</v>
      </c>
      <c r="S4931">
        <f t="shared" ref="S4931:S4994" si="2034">LEN(Q4931)-LEN(SUBSTITUTE(Q4931,"|",""))+1</f>
        <v>1</v>
      </c>
      <c r="T4931" t="s">
        <v>23532</v>
      </c>
      <c r="U4931" t="s">
        <v>23533</v>
      </c>
      <c r="V4931">
        <v>8</v>
      </c>
      <c r="W4931" t="str">
        <f t="shared" ref="W4931:W4994" si="2035">IF(V4931&lt;=10000,"Very Low",IF(V4931&lt;=50000,"Low",IF(V4931&lt;=200000,"Medium",IF(V4931&lt;=500000,"High","Very High"))))</f>
        <v>Very Low</v>
      </c>
      <c r="X4931">
        <v>364</v>
      </c>
      <c r="Y4931" t="str">
        <f t="shared" ref="Y4931:Y4994" si="2036">IF(X4931&lt;=1000,"Very Low",IF(X4931&lt;=10000,"Low",IF(X4931&lt;=50000,"Medium",IF(X4931&lt;=200000,"High","Very High"))))</f>
        <v>Very Low</v>
      </c>
      <c r="Z4931" t="s">
        <v>23534</v>
      </c>
      <c r="AA4931">
        <v>3</v>
      </c>
      <c r="AB4931" t="str">
        <f t="shared" ref="AB4931:AB4994" si="2037">IF(AA4931=0,"Symbolic Poster",IF(AA4931=1,"Solo Star Poster",IF(AA4931&lt;=3,"Duo/Trio Poster","Ensemble Poster")))</f>
        <v>Duo/Trio Poster</v>
      </c>
      <c r="AC4931" t="s">
        <v>23535</v>
      </c>
      <c r="AD4931" t="s">
        <v>23536</v>
      </c>
      <c r="AE4931">
        <f>AE4930</f>
        <v>50</v>
      </c>
      <c r="AF4931" t="str">
        <f t="shared" ref="AF4931:AF4994" si="2038">IF(AE4931&lt;=500,"Very Low",IF(AE4931&lt;=2000,"Low",IF(AE4931&lt;=5000,"Medium",IF(AE4931&lt;=15000,"High","Very High"))))</f>
        <v>Very Low</v>
      </c>
      <c r="AG4931" t="s">
        <v>9</v>
      </c>
      <c r="AH4931" t="s">
        <v>10</v>
      </c>
      <c r="AI4931" t="str">
        <f>AI4930</f>
        <v>R</v>
      </c>
      <c r="AJ4931" t="str">
        <f t="shared" ref="AJ4931:AJ4994" si="2039">IF(OR(AI4931="G",AI4931="PG",AI4931="U",AI4931="TV-Y",AI4931="TV-G"),"Family",IF(OR(AI4931="PG-13",AI4931="UA",AI4931="TV-14"),"Teen",IF(OR(AI4931="R",AI4931="NC-17",AI4931="A",AI4931="TV-MA"),"Adult",IF(AI4931="Not Rated","No Rating","Other/Unknown"))))</f>
        <v>Adult</v>
      </c>
      <c r="AK4931">
        <v>200000</v>
      </c>
      <c r="AL4931" t="str">
        <f t="shared" ref="AL4931:AL4994" si="2040">IF(AK4931&gt;=200000000,"Very High Budget",
IF(AND(AK4931&gt;=100000000,AK4931&lt;=199999999),"High Budget",
IF(AND(AK4931&gt;=30000000,AK4931&lt;=99999999),"Medium Budget",
IF(AK4931&lt;30000000,"Low Budget",""))))</f>
        <v>Low Budget</v>
      </c>
      <c r="AM4931">
        <v>2014</v>
      </c>
      <c r="AN4931">
        <f t="shared" ref="AN4931:AN4994" si="2041">$AY$20-AM4931</f>
        <v>11</v>
      </c>
      <c r="AO4931" t="str">
        <f t="shared" ref="AO4931:AO4994" si="2042">IF(AN4931&lt;=5,"Recent",IF(AND(AN4931&gt;=6,AN4931&lt;=15),"Modern Classic",IF(AN4931&gt;15,"Old Classic","")))</f>
        <v>Modern Classic</v>
      </c>
      <c r="AP4931">
        <v>54</v>
      </c>
      <c r="AQ4931" t="str">
        <f t="shared" ref="AQ4931:AQ4994" si="2043">IF(AP4931&lt;=1000,"Very Low",IF(AP4931&lt;=10000,"Low",IF(AP4931&lt;=50000,"Medium",IF(AP4931&lt;=200000,"High","Very High"))))</f>
        <v>Very Low</v>
      </c>
      <c r="AR4931">
        <v>7</v>
      </c>
      <c r="AS4931" t="str">
        <f t="shared" ref="AS4931:AS4994" si="2044">IF(AND(AR4931&gt;=9,AR4931&lt;=10),"Master Piece",
IF(AND(AR4931&gt;=8,AR4931&lt;9),"Excellent",
IF(AND(AR4931&gt;=7,AR4931&lt;8),"Good",
IF(AND(AR4931&gt;=6,AR4931&lt;7),"Average",
IF(AND(AR4931&gt;=5,AR4931&lt;6),"Below Average",
IF(AND(AR4931&gt;=4,AR4931&lt;5),"Poor",
IF(AND(AR4931&gt;=3,AR4931&lt;4),"Very Poor",
IF(AND(AR4931&gt;=0,AR4931&lt;3),"Terrible",""))))))))</f>
        <v>Good</v>
      </c>
      <c r="AT4931">
        <f>AT4930</f>
        <v>1.37</v>
      </c>
      <c r="AU4931" t="str">
        <f t="shared" ref="AU4931:AU4994" si="2045">IF(AND(AT4931&gt;=1.3,AT4931&lt;=1.4),"Classic",IF(AND(AT4931&gt;=1.7,AT4931&lt;=1.9),"HDTV / Widescreen",IF(AND(AT4931&gt;=2.2,AT4931&lt;=2.4),"Cinematic Widescreen",IF(AND(AT4931&gt;=1.4,AT4931&lt;=1.6),"Standard Academy",IF(AT4931&gt;=2.4,"Ultra Widescreen","")))))</f>
        <v>Classic</v>
      </c>
      <c r="AV4931">
        <v>65</v>
      </c>
      <c r="AW4931" t="str">
        <f t="shared" ref="AW4931:AW4994" si="2046">IF(AV4931&lt;=1000,"Very Low",IF(AV4931&lt;=10000,"Low",IF(AV4931&lt;=50000,"Medium",IF(AV4931&lt;=200000,"High","Very High"))))</f>
        <v>Very Low</v>
      </c>
    </row>
    <row r="4932" spans="1:49" x14ac:dyDescent="0.3">
      <c r="A4932" t="s">
        <v>0</v>
      </c>
      <c r="B4932" t="s">
        <v>2532</v>
      </c>
      <c r="C4932">
        <v>91</v>
      </c>
      <c r="D4932" t="str">
        <f t="shared" si="2026"/>
        <v>Low</v>
      </c>
      <c r="E4932">
        <v>78</v>
      </c>
      <c r="F4932" t="str">
        <f t="shared" si="2027"/>
        <v>1h 18m</v>
      </c>
      <c r="G4932" t="str">
        <f t="shared" si="2028"/>
        <v>Featurette</v>
      </c>
      <c r="H4932">
        <v>56</v>
      </c>
      <c r="I4932" t="str">
        <f t="shared" si="2029"/>
        <v>Very Low</v>
      </c>
      <c r="J4932">
        <v>184</v>
      </c>
      <c r="K4932" t="str">
        <f t="shared" si="2030"/>
        <v>Very Low</v>
      </c>
      <c r="L4932" t="s">
        <v>1259</v>
      </c>
      <c r="M4932">
        <v>376</v>
      </c>
      <c r="N4932" t="str">
        <f t="shared" si="2031"/>
        <v>Low</v>
      </c>
      <c r="O4932">
        <v>2882062</v>
      </c>
      <c r="P4932" t="str">
        <f t="shared" si="2032"/>
        <v>Flop</v>
      </c>
      <c r="Q4932" t="s">
        <v>1386</v>
      </c>
      <c r="R4932" t="str">
        <f t="shared" si="2033"/>
        <v>Comedy</v>
      </c>
      <c r="S4932">
        <f t="shared" si="2034"/>
        <v>3</v>
      </c>
      <c r="T4932" t="s">
        <v>9763</v>
      </c>
      <c r="U4932" t="s">
        <v>23537</v>
      </c>
      <c r="V4932">
        <v>5178</v>
      </c>
      <c r="W4932" t="str">
        <f t="shared" si="2035"/>
        <v>Very Low</v>
      </c>
      <c r="X4932">
        <v>1144</v>
      </c>
      <c r="Y4932" t="str">
        <f t="shared" si="2036"/>
        <v>Low</v>
      </c>
      <c r="Z4932" t="s">
        <v>3364</v>
      </c>
      <c r="AA4932">
        <v>2</v>
      </c>
      <c r="AB4932" t="str">
        <f t="shared" si="2037"/>
        <v>Duo/Trio Poster</v>
      </c>
      <c r="AC4932" t="s">
        <v>23538</v>
      </c>
      <c r="AD4932" t="s">
        <v>23539</v>
      </c>
      <c r="AE4932">
        <v>101</v>
      </c>
      <c r="AF4932" t="str">
        <f t="shared" si="2038"/>
        <v>Very Low</v>
      </c>
      <c r="AG4932" t="s">
        <v>9</v>
      </c>
      <c r="AH4932" t="s">
        <v>10</v>
      </c>
      <c r="AI4932" t="s">
        <v>11</v>
      </c>
      <c r="AJ4932" t="str">
        <f t="shared" si="2039"/>
        <v>Teen</v>
      </c>
      <c r="AK4932">
        <v>150000</v>
      </c>
      <c r="AL4932" t="str">
        <f t="shared" si="2040"/>
        <v>Low Budget</v>
      </c>
      <c r="AM4932">
        <v>2000</v>
      </c>
      <c r="AN4932">
        <f t="shared" si="2041"/>
        <v>25</v>
      </c>
      <c r="AO4932" t="str">
        <f t="shared" si="2042"/>
        <v>Old Classic</v>
      </c>
      <c r="AP4932">
        <v>346</v>
      </c>
      <c r="AQ4932" t="str">
        <f t="shared" si="2043"/>
        <v>Very Low</v>
      </c>
      <c r="AR4932">
        <v>6.3</v>
      </c>
      <c r="AS4932" t="str">
        <f t="shared" si="2044"/>
        <v>Average</v>
      </c>
      <c r="AT4932">
        <v>1.85</v>
      </c>
      <c r="AU4932" t="str">
        <f t="shared" si="2045"/>
        <v>HDTV / Widescreen</v>
      </c>
      <c r="AV4932">
        <v>132</v>
      </c>
      <c r="AW4932" t="str">
        <f t="shared" si="2046"/>
        <v>Very Low</v>
      </c>
    </row>
    <row r="4933" spans="1:49" x14ac:dyDescent="0.3">
      <c r="A4933" t="s">
        <v>0</v>
      </c>
      <c r="B4933" t="s">
        <v>16163</v>
      </c>
      <c r="C4933">
        <v>232</v>
      </c>
      <c r="D4933" t="str">
        <f t="shared" si="2026"/>
        <v>Medium</v>
      </c>
      <c r="E4933">
        <v>85</v>
      </c>
      <c r="F4933" t="str">
        <f t="shared" si="2027"/>
        <v>1h 25m</v>
      </c>
      <c r="G4933" t="str">
        <f t="shared" si="2028"/>
        <v>Featurette</v>
      </c>
      <c r="H4933">
        <v>109</v>
      </c>
      <c r="I4933" t="str">
        <f t="shared" si="2029"/>
        <v>Very Low</v>
      </c>
      <c r="J4933">
        <v>18</v>
      </c>
      <c r="K4933" t="str">
        <f t="shared" si="2030"/>
        <v>Very Low</v>
      </c>
      <c r="L4933" t="s">
        <v>23540</v>
      </c>
      <c r="M4933">
        <v>200</v>
      </c>
      <c r="N4933" t="str">
        <f t="shared" si="2031"/>
        <v>Low</v>
      </c>
      <c r="O4933">
        <v>9437933</v>
      </c>
      <c r="P4933" t="str">
        <f t="shared" si="2032"/>
        <v>Flop</v>
      </c>
      <c r="Q4933" t="s">
        <v>7808</v>
      </c>
      <c r="R4933" t="str">
        <f t="shared" si="2033"/>
        <v>Drama</v>
      </c>
      <c r="S4933">
        <f t="shared" si="2034"/>
        <v>3</v>
      </c>
      <c r="T4933" t="s">
        <v>23541</v>
      </c>
      <c r="U4933" t="s">
        <v>23542</v>
      </c>
      <c r="V4933">
        <v>90827</v>
      </c>
      <c r="W4933" t="str">
        <f t="shared" si="2035"/>
        <v>Medium</v>
      </c>
      <c r="X4933">
        <v>332</v>
      </c>
      <c r="Y4933" t="str">
        <f t="shared" si="2036"/>
        <v>Very Low</v>
      </c>
      <c r="Z4933" t="s">
        <v>23543</v>
      </c>
      <c r="AA4933">
        <v>0</v>
      </c>
      <c r="AB4933" t="str">
        <f t="shared" si="2037"/>
        <v>Symbolic Poster</v>
      </c>
      <c r="AC4933" t="s">
        <v>23544</v>
      </c>
      <c r="AD4933" t="s">
        <v>23545</v>
      </c>
      <c r="AE4933">
        <v>329</v>
      </c>
      <c r="AF4933" t="str">
        <f t="shared" si="2038"/>
        <v>Very Low</v>
      </c>
      <c r="AG4933" t="s">
        <v>9</v>
      </c>
      <c r="AH4933" t="s">
        <v>7958</v>
      </c>
      <c r="AI4933" t="s">
        <v>556</v>
      </c>
      <c r="AJ4933" t="str">
        <f t="shared" si="2039"/>
        <v>Adult</v>
      </c>
      <c r="AK4933">
        <v>180000</v>
      </c>
      <c r="AL4933" t="str">
        <f t="shared" si="2040"/>
        <v>Low Budget</v>
      </c>
      <c r="AM4933">
        <v>2007</v>
      </c>
      <c r="AN4933">
        <f t="shared" si="2041"/>
        <v>18</v>
      </c>
      <c r="AO4933" t="str">
        <f t="shared" si="2042"/>
        <v>Old Classic</v>
      </c>
      <c r="AP4933">
        <v>96</v>
      </c>
      <c r="AQ4933" t="str">
        <f t="shared" si="2043"/>
        <v>Very Low</v>
      </c>
      <c r="AR4933">
        <v>7.9</v>
      </c>
      <c r="AS4933" t="str">
        <f t="shared" si="2044"/>
        <v>Good</v>
      </c>
      <c r="AT4933">
        <v>1.85</v>
      </c>
      <c r="AU4933" t="str">
        <f t="shared" si="2045"/>
        <v>HDTV / Widescreen</v>
      </c>
      <c r="AV4933">
        <v>26000</v>
      </c>
      <c r="AW4933" t="str">
        <f t="shared" si="2046"/>
        <v>Medium</v>
      </c>
    </row>
    <row r="4934" spans="1:49" x14ac:dyDescent="0.3">
      <c r="A4934" t="s">
        <v>718</v>
      </c>
      <c r="B4934" t="s">
        <v>23546</v>
      </c>
      <c r="C4934">
        <v>18</v>
      </c>
      <c r="D4934" t="str">
        <f t="shared" si="2026"/>
        <v>Very Low</v>
      </c>
      <c r="E4934">
        <v>88</v>
      </c>
      <c r="F4934" t="str">
        <f t="shared" si="2027"/>
        <v>1h 28m</v>
      </c>
      <c r="G4934" t="str">
        <f t="shared" si="2028"/>
        <v>Featurette</v>
      </c>
      <c r="H4934">
        <v>14</v>
      </c>
      <c r="I4934" t="str">
        <f t="shared" si="2029"/>
        <v>Very Low</v>
      </c>
      <c r="J4934">
        <v>3</v>
      </c>
      <c r="K4934" t="str">
        <f t="shared" si="2030"/>
        <v>Very Low</v>
      </c>
      <c r="L4934" t="s">
        <v>23547</v>
      </c>
      <c r="M4934">
        <v>142</v>
      </c>
      <c r="N4934" t="str">
        <f t="shared" si="2031"/>
        <v>Low</v>
      </c>
      <c r="O4934">
        <v>110720</v>
      </c>
      <c r="P4934" t="str">
        <f t="shared" si="2032"/>
        <v>Flop</v>
      </c>
      <c r="Q4934" t="s">
        <v>1642</v>
      </c>
      <c r="R4934" t="str">
        <f t="shared" si="2033"/>
        <v>Comedy</v>
      </c>
      <c r="S4934">
        <f t="shared" si="2034"/>
        <v>1</v>
      </c>
      <c r="T4934" t="s">
        <v>23548</v>
      </c>
      <c r="U4934" t="s">
        <v>23549</v>
      </c>
      <c r="V4934">
        <v>524</v>
      </c>
      <c r="W4934" t="str">
        <f t="shared" si="2035"/>
        <v>Very Low</v>
      </c>
      <c r="X4934">
        <v>168</v>
      </c>
      <c r="Y4934" t="str">
        <f t="shared" si="2036"/>
        <v>Very Low</v>
      </c>
      <c r="Z4934" t="s">
        <v>23550</v>
      </c>
      <c r="AA4934">
        <v>0</v>
      </c>
      <c r="AB4934" t="str">
        <f t="shared" si="2037"/>
        <v>Symbolic Poster</v>
      </c>
      <c r="AC4934" t="s">
        <v>23551</v>
      </c>
      <c r="AD4934" t="s">
        <v>23552</v>
      </c>
      <c r="AE4934">
        <v>22</v>
      </c>
      <c r="AF4934" t="str">
        <f t="shared" si="2038"/>
        <v>Very Low</v>
      </c>
      <c r="AG4934" t="s">
        <v>9</v>
      </c>
      <c r="AH4934" t="s">
        <v>10</v>
      </c>
      <c r="AI4934" t="str">
        <f>AI4933</f>
        <v>R</v>
      </c>
      <c r="AJ4934" t="str">
        <f t="shared" si="2039"/>
        <v>Adult</v>
      </c>
      <c r="AK4934">
        <v>1200000</v>
      </c>
      <c r="AL4934" t="str">
        <f t="shared" si="2040"/>
        <v>Low Budget</v>
      </c>
      <c r="AM4934">
        <v>1999</v>
      </c>
      <c r="AN4934">
        <f t="shared" si="2041"/>
        <v>26</v>
      </c>
      <c r="AO4934" t="str">
        <f t="shared" si="2042"/>
        <v>Old Classic</v>
      </c>
      <c r="AP4934">
        <v>23</v>
      </c>
      <c r="AQ4934" t="str">
        <f t="shared" si="2043"/>
        <v>Very Low</v>
      </c>
      <c r="AR4934">
        <v>7.3</v>
      </c>
      <c r="AS4934" t="str">
        <f t="shared" si="2044"/>
        <v>Good</v>
      </c>
      <c r="AT4934">
        <f>AT4933</f>
        <v>1.85</v>
      </c>
      <c r="AU4934" t="str">
        <f t="shared" si="2045"/>
        <v>HDTV / Widescreen</v>
      </c>
      <c r="AV4934">
        <v>73</v>
      </c>
      <c r="AW4934" t="str">
        <f t="shared" si="2046"/>
        <v>Very Low</v>
      </c>
    </row>
    <row r="4935" spans="1:49" x14ac:dyDescent="0.3">
      <c r="A4935" t="s">
        <v>0</v>
      </c>
      <c r="B4935" t="s">
        <v>23553</v>
      </c>
      <c r="C4935">
        <v>29</v>
      </c>
      <c r="D4935" t="str">
        <f t="shared" si="2026"/>
        <v>Very Low</v>
      </c>
      <c r="E4935">
        <v>93</v>
      </c>
      <c r="F4935" t="str">
        <f t="shared" si="2027"/>
        <v>1h 33m</v>
      </c>
      <c r="G4935" t="str">
        <f t="shared" si="2028"/>
        <v>Standard Movie</v>
      </c>
      <c r="H4935">
        <v>0</v>
      </c>
      <c r="I4935" t="str">
        <f t="shared" si="2029"/>
        <v>Very Low</v>
      </c>
      <c r="J4935">
        <v>2</v>
      </c>
      <c r="K4935" t="str">
        <f t="shared" si="2030"/>
        <v>Very Low</v>
      </c>
      <c r="L4935" t="s">
        <v>23554</v>
      </c>
      <c r="M4935">
        <v>58</v>
      </c>
      <c r="N4935" t="str">
        <f t="shared" si="2031"/>
        <v>Low</v>
      </c>
      <c r="O4935">
        <v>155984</v>
      </c>
      <c r="P4935" t="str">
        <f t="shared" si="2032"/>
        <v>Flop</v>
      </c>
      <c r="Q4935" t="s">
        <v>39</v>
      </c>
      <c r="R4935" t="str">
        <f t="shared" si="2033"/>
        <v>Documentary</v>
      </c>
      <c r="S4935">
        <f t="shared" si="2034"/>
        <v>1</v>
      </c>
      <c r="T4935" t="s">
        <v>23555</v>
      </c>
      <c r="U4935" t="s">
        <v>23556</v>
      </c>
      <c r="V4935">
        <v>586</v>
      </c>
      <c r="W4935" t="str">
        <f t="shared" si="2035"/>
        <v>Very Low</v>
      </c>
      <c r="X4935">
        <v>62</v>
      </c>
      <c r="Y4935" t="str">
        <f t="shared" si="2036"/>
        <v>Very Low</v>
      </c>
      <c r="Z4935" t="s">
        <v>23557</v>
      </c>
      <c r="AA4935">
        <v>0</v>
      </c>
      <c r="AB4935" t="str">
        <f t="shared" si="2037"/>
        <v>Symbolic Poster</v>
      </c>
      <c r="AC4935" t="s">
        <v>23558</v>
      </c>
      <c r="AD4935" t="s">
        <v>23559</v>
      </c>
      <c r="AE4935">
        <v>9</v>
      </c>
      <c r="AF4935" t="str">
        <f t="shared" si="2038"/>
        <v>Very Low</v>
      </c>
      <c r="AG4935" t="s">
        <v>9</v>
      </c>
      <c r="AH4935" t="s">
        <v>10</v>
      </c>
      <c r="AI4935" t="s">
        <v>5584</v>
      </c>
      <c r="AJ4935" t="str">
        <f t="shared" si="2039"/>
        <v>Other/Unknown</v>
      </c>
      <c r="AK4935">
        <v>160000</v>
      </c>
      <c r="AL4935" t="str">
        <f t="shared" si="2040"/>
        <v>Low Budget</v>
      </c>
      <c r="AM4935">
        <v>2009</v>
      </c>
      <c r="AN4935">
        <f t="shared" si="2041"/>
        <v>16</v>
      </c>
      <c r="AO4935" t="str">
        <f t="shared" si="2042"/>
        <v>Old Classic</v>
      </c>
      <c r="AP4935">
        <v>2</v>
      </c>
      <c r="AQ4935" t="str">
        <f t="shared" si="2043"/>
        <v>Very Low</v>
      </c>
      <c r="AR4935">
        <v>7.4</v>
      </c>
      <c r="AS4935" t="str">
        <f t="shared" si="2044"/>
        <v>Good</v>
      </c>
      <c r="AT4935">
        <v>1.85</v>
      </c>
      <c r="AU4935" t="str">
        <f t="shared" si="2045"/>
        <v>HDTV / Widescreen</v>
      </c>
      <c r="AV4935">
        <v>0</v>
      </c>
      <c r="AW4935" t="str">
        <f t="shared" si="2046"/>
        <v>Very Low</v>
      </c>
    </row>
    <row r="4936" spans="1:49" x14ac:dyDescent="0.3">
      <c r="A4936" t="s">
        <v>0</v>
      </c>
      <c r="B4936" t="s">
        <v>23560</v>
      </c>
      <c r="C4936">
        <v>44</v>
      </c>
      <c r="D4936" t="str">
        <f t="shared" si="2026"/>
        <v>Very Low</v>
      </c>
      <c r="E4936">
        <v>86</v>
      </c>
      <c r="F4936" t="str">
        <f t="shared" si="2027"/>
        <v>1h 26m</v>
      </c>
      <c r="G4936" t="str">
        <f t="shared" si="2028"/>
        <v>Featurette</v>
      </c>
      <c r="H4936">
        <v>6</v>
      </c>
      <c r="I4936" t="str">
        <f t="shared" si="2029"/>
        <v>Very Low</v>
      </c>
      <c r="J4936">
        <v>115</v>
      </c>
      <c r="K4936" t="str">
        <f t="shared" si="2030"/>
        <v>Very Low</v>
      </c>
      <c r="L4936" t="s">
        <v>23561</v>
      </c>
      <c r="M4936">
        <v>498</v>
      </c>
      <c r="N4936" t="str">
        <f t="shared" si="2031"/>
        <v>Low</v>
      </c>
      <c r="O4936">
        <f t="shared" ref="O4936:O4937" si="2047">O4935</f>
        <v>155984</v>
      </c>
      <c r="P4936" t="str">
        <f t="shared" si="2032"/>
        <v>Flop</v>
      </c>
      <c r="Q4936" t="s">
        <v>6374</v>
      </c>
      <c r="R4936" t="str">
        <f t="shared" si="2033"/>
        <v>Horror</v>
      </c>
      <c r="S4936">
        <f t="shared" si="2034"/>
        <v>1</v>
      </c>
      <c r="T4936" t="s">
        <v>23562</v>
      </c>
      <c r="U4936" t="s">
        <v>23563</v>
      </c>
      <c r="V4936">
        <v>3813</v>
      </c>
      <c r="W4936" t="str">
        <f t="shared" si="2035"/>
        <v>Very Low</v>
      </c>
      <c r="X4936">
        <v>895</v>
      </c>
      <c r="Y4936" t="str">
        <f t="shared" si="2036"/>
        <v>Very Low</v>
      </c>
      <c r="Z4936" t="s">
        <v>23564</v>
      </c>
      <c r="AA4936">
        <v>0</v>
      </c>
      <c r="AB4936" t="str">
        <f t="shared" si="2037"/>
        <v>Symbolic Poster</v>
      </c>
      <c r="AC4936" t="s">
        <v>23565</v>
      </c>
      <c r="AD4936" t="s">
        <v>23566</v>
      </c>
      <c r="AE4936">
        <v>27</v>
      </c>
      <c r="AF4936" t="str">
        <f t="shared" si="2038"/>
        <v>Very Low</v>
      </c>
      <c r="AG4936" t="s">
        <v>9</v>
      </c>
      <c r="AH4936" t="s">
        <v>28</v>
      </c>
      <c r="AI4936" t="str">
        <f>AI4935</f>
        <v>Unrated</v>
      </c>
      <c r="AJ4936" t="str">
        <f t="shared" si="2039"/>
        <v>Other/Unknown</v>
      </c>
      <c r="AK4936">
        <f t="shared" ref="AK4936:AK4937" si="2048">AK4935</f>
        <v>160000</v>
      </c>
      <c r="AL4936" t="str">
        <f t="shared" si="2040"/>
        <v>Low Budget</v>
      </c>
      <c r="AM4936">
        <v>2012</v>
      </c>
      <c r="AN4936">
        <f t="shared" si="2041"/>
        <v>13</v>
      </c>
      <c r="AO4936" t="str">
        <f t="shared" si="2042"/>
        <v>Modern Classic</v>
      </c>
      <c r="AP4936">
        <v>204</v>
      </c>
      <c r="AQ4936" t="str">
        <f t="shared" si="2043"/>
        <v>Very Low</v>
      </c>
      <c r="AR4936">
        <v>5.4</v>
      </c>
      <c r="AS4936" t="str">
        <f t="shared" si="2044"/>
        <v>Below Average</v>
      </c>
      <c r="AT4936">
        <v>2.35</v>
      </c>
      <c r="AU4936" t="str">
        <f t="shared" si="2045"/>
        <v>Cinematic Widescreen</v>
      </c>
      <c r="AV4936">
        <v>0</v>
      </c>
      <c r="AW4936" t="str">
        <f t="shared" si="2046"/>
        <v>Very Low</v>
      </c>
    </row>
    <row r="4937" spans="1:49" x14ac:dyDescent="0.3">
      <c r="A4937" t="s">
        <v>0</v>
      </c>
      <c r="B4937" t="s">
        <v>23567</v>
      </c>
      <c r="C4937">
        <v>2</v>
      </c>
      <c r="D4937" t="str">
        <f t="shared" si="2026"/>
        <v>Very Low</v>
      </c>
      <c r="E4937">
        <v>98</v>
      </c>
      <c r="F4937" t="str">
        <f t="shared" si="2027"/>
        <v>1h 38m</v>
      </c>
      <c r="G4937" t="str">
        <f t="shared" si="2028"/>
        <v>Standard Movie</v>
      </c>
      <c r="H4937">
        <v>0</v>
      </c>
      <c r="I4937" t="str">
        <f t="shared" si="2029"/>
        <v>Very Low</v>
      </c>
      <c r="J4937">
        <v>21</v>
      </c>
      <c r="K4937" t="str">
        <f t="shared" si="2030"/>
        <v>Very Low</v>
      </c>
      <c r="L4937" t="s">
        <v>23568</v>
      </c>
      <c r="M4937">
        <v>52</v>
      </c>
      <c r="N4937" t="str">
        <f t="shared" si="2031"/>
        <v>Low</v>
      </c>
      <c r="O4937">
        <f t="shared" si="2047"/>
        <v>155984</v>
      </c>
      <c r="P4937" t="str">
        <f t="shared" si="2032"/>
        <v>Flop</v>
      </c>
      <c r="Q4937" t="s">
        <v>3236</v>
      </c>
      <c r="R4937" t="str">
        <f t="shared" si="2033"/>
        <v>Action</v>
      </c>
      <c r="S4937">
        <f t="shared" si="2034"/>
        <v>3</v>
      </c>
      <c r="T4937" t="s">
        <v>23569</v>
      </c>
      <c r="U4937" t="s">
        <v>23570</v>
      </c>
      <c r="V4937">
        <v>53</v>
      </c>
      <c r="W4937" t="str">
        <f t="shared" si="2035"/>
        <v>Very Low</v>
      </c>
      <c r="X4937">
        <v>130</v>
      </c>
      <c r="Y4937" t="str">
        <f t="shared" si="2036"/>
        <v>Very Low</v>
      </c>
      <c r="Z4937" t="s">
        <v>23571</v>
      </c>
      <c r="AA4937">
        <v>0</v>
      </c>
      <c r="AB4937" t="str">
        <f t="shared" si="2037"/>
        <v>Symbolic Poster</v>
      </c>
      <c r="AC4937" t="s">
        <v>23572</v>
      </c>
      <c r="AD4937" t="s">
        <v>23573</v>
      </c>
      <c r="AE4937">
        <v>1</v>
      </c>
      <c r="AF4937" t="str">
        <f t="shared" si="2038"/>
        <v>Very Low</v>
      </c>
      <c r="AG4937" t="s">
        <v>9</v>
      </c>
      <c r="AH4937" t="s">
        <v>10</v>
      </c>
      <c r="AI4937" t="s">
        <v>11</v>
      </c>
      <c r="AJ4937" t="str">
        <f t="shared" si="2039"/>
        <v>Teen</v>
      </c>
      <c r="AK4937">
        <f t="shared" si="2048"/>
        <v>160000</v>
      </c>
      <c r="AL4937" t="str">
        <f t="shared" si="2040"/>
        <v>Low Budget</v>
      </c>
      <c r="AM4937">
        <v>2015</v>
      </c>
      <c r="AN4937">
        <f t="shared" si="2041"/>
        <v>10</v>
      </c>
      <c r="AO4937" t="str">
        <f t="shared" si="2042"/>
        <v>Modern Classic</v>
      </c>
      <c r="AP4937">
        <v>36</v>
      </c>
      <c r="AQ4937" t="str">
        <f t="shared" si="2043"/>
        <v>Very Low</v>
      </c>
      <c r="AR4937">
        <v>7.1</v>
      </c>
      <c r="AS4937" t="str">
        <f t="shared" si="2044"/>
        <v>Good</v>
      </c>
      <c r="AT4937">
        <f>AT4936</f>
        <v>2.35</v>
      </c>
      <c r="AU4937" t="str">
        <f t="shared" si="2045"/>
        <v>Cinematic Widescreen</v>
      </c>
      <c r="AV4937">
        <v>197</v>
      </c>
      <c r="AW4937" t="str">
        <f t="shared" si="2046"/>
        <v>Very Low</v>
      </c>
    </row>
    <row r="4938" spans="1:49" x14ac:dyDescent="0.3">
      <c r="A4938" t="s">
        <v>0</v>
      </c>
      <c r="B4938" t="s">
        <v>7375</v>
      </c>
      <c r="C4938">
        <v>277</v>
      </c>
      <c r="D4938" t="str">
        <f t="shared" si="2026"/>
        <v>Medium</v>
      </c>
      <c r="E4938">
        <v>88</v>
      </c>
      <c r="F4938" t="str">
        <f t="shared" si="2027"/>
        <v>1h 28m</v>
      </c>
      <c r="G4938" t="str">
        <f t="shared" si="2028"/>
        <v>Featurette</v>
      </c>
      <c r="H4938">
        <v>365</v>
      </c>
      <c r="I4938" t="str">
        <f t="shared" si="2029"/>
        <v>Very Low</v>
      </c>
      <c r="J4938">
        <v>177</v>
      </c>
      <c r="K4938" t="str">
        <f t="shared" si="2030"/>
        <v>Very Low</v>
      </c>
      <c r="L4938" t="s">
        <v>15566</v>
      </c>
      <c r="M4938">
        <v>383</v>
      </c>
      <c r="N4938" t="str">
        <f t="shared" si="2031"/>
        <v>Low</v>
      </c>
      <c r="O4938">
        <v>30859000</v>
      </c>
      <c r="P4938" t="str">
        <f t="shared" si="2032"/>
        <v>Average</v>
      </c>
      <c r="Q4938" t="s">
        <v>5515</v>
      </c>
      <c r="R4938" t="str">
        <f t="shared" si="2033"/>
        <v>Horror</v>
      </c>
      <c r="S4938">
        <f t="shared" si="2034"/>
        <v>2</v>
      </c>
      <c r="T4938" t="s">
        <v>10845</v>
      </c>
      <c r="U4938" t="s">
        <v>15567</v>
      </c>
      <c r="V4938">
        <v>96411</v>
      </c>
      <c r="W4938" t="str">
        <f t="shared" si="2035"/>
        <v>Medium</v>
      </c>
      <c r="X4938">
        <v>1094</v>
      </c>
      <c r="Y4938" t="str">
        <f t="shared" si="2036"/>
        <v>Low</v>
      </c>
      <c r="Z4938" t="s">
        <v>15568</v>
      </c>
      <c r="AA4938">
        <v>0</v>
      </c>
      <c r="AB4938" t="str">
        <f t="shared" si="2037"/>
        <v>Symbolic Poster</v>
      </c>
      <c r="AC4938" t="s">
        <v>15569</v>
      </c>
      <c r="AD4938" t="s">
        <v>15570</v>
      </c>
      <c r="AE4938">
        <v>826</v>
      </c>
      <c r="AF4938" t="str">
        <f t="shared" si="2038"/>
        <v>Low</v>
      </c>
      <c r="AG4938" t="s">
        <v>9</v>
      </c>
      <c r="AH4938" t="s">
        <v>10</v>
      </c>
      <c r="AI4938" t="s">
        <v>556</v>
      </c>
      <c r="AJ4938" t="str">
        <f t="shared" si="2039"/>
        <v>Adult</v>
      </c>
      <c r="AK4938">
        <v>83532</v>
      </c>
      <c r="AL4938" t="str">
        <f t="shared" si="2040"/>
        <v>Low Budget</v>
      </c>
      <c r="AM4938">
        <v>1974</v>
      </c>
      <c r="AN4938">
        <f t="shared" si="2041"/>
        <v>51</v>
      </c>
      <c r="AO4938" t="str">
        <f t="shared" si="2042"/>
        <v>Old Classic</v>
      </c>
      <c r="AP4938">
        <v>371</v>
      </c>
      <c r="AQ4938" t="str">
        <f t="shared" si="2043"/>
        <v>Very Low</v>
      </c>
      <c r="AR4938">
        <v>7.5</v>
      </c>
      <c r="AS4938" t="str">
        <f t="shared" si="2044"/>
        <v>Good</v>
      </c>
      <c r="AT4938">
        <v>1.85</v>
      </c>
      <c r="AU4938" t="str">
        <f t="shared" si="2045"/>
        <v>HDTV / Widescreen</v>
      </c>
      <c r="AV4938">
        <v>0</v>
      </c>
      <c r="AW4938" t="str">
        <f t="shared" si="2046"/>
        <v>Very Low</v>
      </c>
    </row>
    <row r="4939" spans="1:49" x14ac:dyDescent="0.3">
      <c r="A4939" t="s">
        <v>0</v>
      </c>
      <c r="B4939" t="s">
        <v>1890</v>
      </c>
      <c r="C4939">
        <v>43</v>
      </c>
      <c r="D4939" t="str">
        <f t="shared" si="2026"/>
        <v>Very Low</v>
      </c>
      <c r="E4939">
        <v>25</v>
      </c>
      <c r="F4939" t="str">
        <f t="shared" si="2027"/>
        <v>0h 25m</v>
      </c>
      <c r="G4939" t="str">
        <f t="shared" si="2028"/>
        <v>Short Film</v>
      </c>
      <c r="H4939">
        <v>36</v>
      </c>
      <c r="I4939" t="str">
        <f t="shared" si="2029"/>
        <v>Very Low</v>
      </c>
      <c r="J4939">
        <v>27</v>
      </c>
      <c r="K4939" t="str">
        <f t="shared" si="2030"/>
        <v>Very Low</v>
      </c>
      <c r="L4939" t="s">
        <v>1890</v>
      </c>
      <c r="M4939">
        <v>39</v>
      </c>
      <c r="N4939" t="str">
        <f t="shared" si="2031"/>
        <v>Low</v>
      </c>
      <c r="O4939">
        <f>O4938</f>
        <v>30859000</v>
      </c>
      <c r="P4939" t="str">
        <f t="shared" si="2032"/>
        <v>Average</v>
      </c>
      <c r="Q4939" t="s">
        <v>2937</v>
      </c>
      <c r="R4939" t="str">
        <f t="shared" si="2033"/>
        <v>Animation</v>
      </c>
      <c r="S4939">
        <f t="shared" si="2034"/>
        <v>3</v>
      </c>
      <c r="T4939" t="s">
        <v>23574</v>
      </c>
      <c r="U4939" t="s">
        <v>23575</v>
      </c>
      <c r="V4939">
        <v>21826</v>
      </c>
      <c r="W4939" t="str">
        <f t="shared" si="2035"/>
        <v>Low</v>
      </c>
      <c r="X4939">
        <v>139</v>
      </c>
      <c r="Y4939" t="str">
        <f t="shared" si="2036"/>
        <v>Very Low</v>
      </c>
      <c r="Z4939" t="s">
        <v>23576</v>
      </c>
      <c r="AA4939">
        <v>0</v>
      </c>
      <c r="AB4939" t="str">
        <f t="shared" si="2037"/>
        <v>Symbolic Poster</v>
      </c>
      <c r="AC4939" t="s">
        <v>23577</v>
      </c>
      <c r="AD4939" t="s">
        <v>23578</v>
      </c>
      <c r="AE4939">
        <v>126</v>
      </c>
      <c r="AF4939" t="str">
        <f t="shared" si="2038"/>
        <v>Very Low</v>
      </c>
      <c r="AG4939" t="s">
        <v>9</v>
      </c>
      <c r="AH4939" t="s">
        <v>10</v>
      </c>
      <c r="AI4939" t="s">
        <v>2720</v>
      </c>
      <c r="AJ4939" t="str">
        <f t="shared" si="2039"/>
        <v>Family</v>
      </c>
      <c r="AK4939">
        <v>150000</v>
      </c>
      <c r="AL4939" t="str">
        <f t="shared" si="2040"/>
        <v>Low Budget</v>
      </c>
      <c r="AM4939">
        <v>1965</v>
      </c>
      <c r="AN4939">
        <f t="shared" si="2041"/>
        <v>60</v>
      </c>
      <c r="AO4939" t="str">
        <f t="shared" si="2042"/>
        <v>Old Classic</v>
      </c>
      <c r="AP4939">
        <v>36</v>
      </c>
      <c r="AQ4939" t="str">
        <f t="shared" si="2043"/>
        <v>Very Low</v>
      </c>
      <c r="AR4939">
        <v>8.4</v>
      </c>
      <c r="AS4939" t="str">
        <f t="shared" si="2044"/>
        <v>Excellent</v>
      </c>
      <c r="AT4939">
        <v>1.33</v>
      </c>
      <c r="AU4939" t="str">
        <f t="shared" si="2045"/>
        <v>Classic</v>
      </c>
      <c r="AV4939">
        <v>0</v>
      </c>
      <c r="AW4939" t="str">
        <f t="shared" si="2046"/>
        <v>Very Low</v>
      </c>
    </row>
    <row r="4940" spans="1:49" x14ac:dyDescent="0.3">
      <c r="A4940" t="s">
        <v>0</v>
      </c>
      <c r="B4940" t="s">
        <v>23579</v>
      </c>
      <c r="C4940">
        <v>5</v>
      </c>
      <c r="D4940" t="str">
        <f t="shared" si="2026"/>
        <v>Very Low</v>
      </c>
      <c r="E4940">
        <v>72</v>
      </c>
      <c r="F4940" t="str">
        <f t="shared" si="2027"/>
        <v>1h 12m</v>
      </c>
      <c r="G4940" t="str">
        <f t="shared" si="2028"/>
        <v>Featurette</v>
      </c>
      <c r="H4940">
        <v>0</v>
      </c>
      <c r="I4940" t="str">
        <f t="shared" si="2029"/>
        <v>Very Low</v>
      </c>
      <c r="J4940">
        <v>0</v>
      </c>
      <c r="K4940" t="str">
        <f t="shared" si="2030"/>
        <v>Very Low</v>
      </c>
      <c r="L4940" t="s">
        <v>23580</v>
      </c>
      <c r="M4940">
        <v>0</v>
      </c>
      <c r="N4940" t="str">
        <f t="shared" si="2031"/>
        <v>Low</v>
      </c>
      <c r="O4940">
        <v>4914</v>
      </c>
      <c r="P4940" t="str">
        <f t="shared" si="2032"/>
        <v>Flop</v>
      </c>
      <c r="Q4940" t="s">
        <v>23581</v>
      </c>
      <c r="R4940" t="str">
        <f t="shared" si="2033"/>
        <v>Adventure</v>
      </c>
      <c r="S4940">
        <f t="shared" si="2034"/>
        <v>2</v>
      </c>
      <c r="T4940" t="s">
        <v>23582</v>
      </c>
      <c r="U4940" t="s">
        <v>23583</v>
      </c>
      <c r="V4940">
        <v>123</v>
      </c>
      <c r="W4940" t="str">
        <f t="shared" si="2035"/>
        <v>Very Low</v>
      </c>
      <c r="X4940">
        <v>0</v>
      </c>
      <c r="Y4940" t="str">
        <f t="shared" si="2036"/>
        <v>Very Low</v>
      </c>
      <c r="Z4940" t="s">
        <v>23584</v>
      </c>
      <c r="AA4940">
        <v>0</v>
      </c>
      <c r="AB4940" t="str">
        <f t="shared" si="2037"/>
        <v>Symbolic Poster</v>
      </c>
      <c r="AC4940" t="str">
        <f>AC4939</f>
        <v>christmas|christmas tree|commercialism|meaning of christmas|tree</v>
      </c>
      <c r="AD4940" t="s">
        <v>23585</v>
      </c>
      <c r="AE4940">
        <v>2</v>
      </c>
      <c r="AF4940" t="str">
        <f t="shared" si="2038"/>
        <v>Very Low</v>
      </c>
      <c r="AG4940" t="s">
        <v>9</v>
      </c>
      <c r="AH4940" t="s">
        <v>10</v>
      </c>
      <c r="AI4940" t="str">
        <f t="shared" ref="AI4940:AI4942" si="2049">AI4939</f>
        <v>TV-G</v>
      </c>
      <c r="AJ4940" t="str">
        <f t="shared" si="2039"/>
        <v>Family</v>
      </c>
      <c r="AK4940">
        <v>150000</v>
      </c>
      <c r="AL4940" t="str">
        <f t="shared" si="2040"/>
        <v>Low Budget</v>
      </c>
      <c r="AM4940">
        <v>2015</v>
      </c>
      <c r="AN4940">
        <f t="shared" si="2041"/>
        <v>10</v>
      </c>
      <c r="AO4940" t="str">
        <f t="shared" si="2042"/>
        <v>Modern Classic</v>
      </c>
      <c r="AP4940">
        <v>0</v>
      </c>
      <c r="AQ4940" t="str">
        <f t="shared" si="2043"/>
        <v>Very Low</v>
      </c>
      <c r="AR4940">
        <v>7</v>
      </c>
      <c r="AS4940" t="str">
        <f t="shared" si="2044"/>
        <v>Good</v>
      </c>
      <c r="AT4940">
        <f t="shared" ref="AT4940:AT4942" si="2050">AT4939</f>
        <v>1.33</v>
      </c>
      <c r="AU4940" t="str">
        <f t="shared" si="2045"/>
        <v>Classic</v>
      </c>
      <c r="AV4940">
        <v>215</v>
      </c>
      <c r="AW4940" t="str">
        <f t="shared" si="2046"/>
        <v>Very Low</v>
      </c>
    </row>
    <row r="4941" spans="1:49" x14ac:dyDescent="0.3">
      <c r="A4941" t="s">
        <v>718</v>
      </c>
      <c r="B4941" t="s">
        <v>23586</v>
      </c>
      <c r="C4941">
        <v>16</v>
      </c>
      <c r="D4941" t="str">
        <f t="shared" si="2026"/>
        <v>Very Low</v>
      </c>
      <c r="E4941">
        <v>66</v>
      </c>
      <c r="F4941" t="str">
        <f t="shared" si="2027"/>
        <v>1h 6m</v>
      </c>
      <c r="G4941" t="str">
        <f t="shared" si="2028"/>
        <v>Featurette</v>
      </c>
      <c r="H4941">
        <v>4</v>
      </c>
      <c r="I4941" t="str">
        <f t="shared" si="2029"/>
        <v>Very Low</v>
      </c>
      <c r="J4941">
        <v>232</v>
      </c>
      <c r="K4941" t="str">
        <f t="shared" si="2030"/>
        <v>Very Low</v>
      </c>
      <c r="L4941" t="s">
        <v>23587</v>
      </c>
      <c r="M4941">
        <v>502</v>
      </c>
      <c r="N4941" t="str">
        <f t="shared" si="2031"/>
        <v>Low</v>
      </c>
      <c r="O4941">
        <f>O4940</f>
        <v>4914</v>
      </c>
      <c r="P4941" t="str">
        <f t="shared" si="2032"/>
        <v>Flop</v>
      </c>
      <c r="Q4941" t="s">
        <v>39</v>
      </c>
      <c r="R4941" t="str">
        <f t="shared" si="2033"/>
        <v>Documentary</v>
      </c>
      <c r="S4941">
        <f t="shared" si="2034"/>
        <v>1</v>
      </c>
      <c r="T4941" t="s">
        <v>23588</v>
      </c>
      <c r="U4941" t="s">
        <v>23589</v>
      </c>
      <c r="V4941">
        <v>502</v>
      </c>
      <c r="W4941" t="str">
        <f t="shared" si="2035"/>
        <v>Very Low</v>
      </c>
      <c r="X4941">
        <v>1796</v>
      </c>
      <c r="Y4941" t="str">
        <f t="shared" si="2036"/>
        <v>Low</v>
      </c>
      <c r="Z4941" t="s">
        <v>23590</v>
      </c>
      <c r="AA4941">
        <v>0</v>
      </c>
      <c r="AB4941" t="str">
        <f t="shared" si="2037"/>
        <v>Symbolic Poster</v>
      </c>
      <c r="AC4941" t="s">
        <v>23591</v>
      </c>
      <c r="AD4941" t="s">
        <v>23592</v>
      </c>
      <c r="AE4941">
        <v>9</v>
      </c>
      <c r="AF4941" t="str">
        <f t="shared" si="2038"/>
        <v>Very Low</v>
      </c>
      <c r="AG4941" t="s">
        <v>9</v>
      </c>
      <c r="AH4941" t="s">
        <v>10</v>
      </c>
      <c r="AI4941" t="str">
        <f t="shared" si="2049"/>
        <v>TV-G</v>
      </c>
      <c r="AJ4941" t="str">
        <f t="shared" si="2039"/>
        <v>Family</v>
      </c>
      <c r="AK4941">
        <v>150000</v>
      </c>
      <c r="AL4941" t="str">
        <f t="shared" si="2040"/>
        <v>Low Budget</v>
      </c>
      <c r="AM4941">
        <v>2013</v>
      </c>
      <c r="AN4941">
        <f t="shared" si="2041"/>
        <v>12</v>
      </c>
      <c r="AO4941" t="str">
        <f t="shared" si="2042"/>
        <v>Modern Classic</v>
      </c>
      <c r="AP4941">
        <v>366</v>
      </c>
      <c r="AQ4941" t="str">
        <f t="shared" si="2043"/>
        <v>Very Low</v>
      </c>
      <c r="AR4941">
        <v>5.3</v>
      </c>
      <c r="AS4941" t="str">
        <f t="shared" si="2044"/>
        <v>Below Average</v>
      </c>
      <c r="AT4941">
        <f t="shared" si="2050"/>
        <v>1.33</v>
      </c>
      <c r="AU4941" t="str">
        <f t="shared" si="2045"/>
        <v>Classic</v>
      </c>
      <c r="AV4941">
        <v>207</v>
      </c>
      <c r="AW4941" t="str">
        <f t="shared" si="2046"/>
        <v>Very Low</v>
      </c>
    </row>
    <row r="4942" spans="1:49" x14ac:dyDescent="0.3">
      <c r="A4942" t="s">
        <v>0</v>
      </c>
      <c r="B4942" t="s">
        <v>23593</v>
      </c>
      <c r="C4942">
        <v>18</v>
      </c>
      <c r="D4942" t="str">
        <f t="shared" si="2026"/>
        <v>Very Low</v>
      </c>
      <c r="E4942">
        <v>80</v>
      </c>
      <c r="F4942" t="str">
        <f t="shared" si="2027"/>
        <v>1h 20m</v>
      </c>
      <c r="G4942" t="str">
        <f t="shared" si="2028"/>
        <v>Featurette</v>
      </c>
      <c r="H4942">
        <v>0</v>
      </c>
      <c r="I4942" t="str">
        <f t="shared" si="2029"/>
        <v>Very Low</v>
      </c>
      <c r="J4942">
        <v>0</v>
      </c>
      <c r="K4942" t="str">
        <f t="shared" si="2030"/>
        <v>Very Low</v>
      </c>
      <c r="L4942" t="s">
        <v>23594</v>
      </c>
      <c r="M4942">
        <v>0</v>
      </c>
      <c r="N4942" t="str">
        <f t="shared" si="2031"/>
        <v>Low</v>
      </c>
      <c r="O4942">
        <v>5858</v>
      </c>
      <c r="P4942" t="str">
        <f t="shared" si="2032"/>
        <v>Flop</v>
      </c>
      <c r="Q4942" t="s">
        <v>39</v>
      </c>
      <c r="R4942" t="str">
        <f t="shared" si="2033"/>
        <v>Documentary</v>
      </c>
      <c r="S4942">
        <f t="shared" si="2034"/>
        <v>1</v>
      </c>
      <c r="T4942" t="s">
        <v>23595</v>
      </c>
      <c r="U4942" t="s">
        <v>23596</v>
      </c>
      <c r="V4942">
        <v>260</v>
      </c>
      <c r="W4942" t="str">
        <f t="shared" si="2035"/>
        <v>Very Low</v>
      </c>
      <c r="X4942">
        <v>0</v>
      </c>
      <c r="Y4942" t="str">
        <f t="shared" si="2036"/>
        <v>Very Low</v>
      </c>
      <c r="Z4942" t="s">
        <v>23597</v>
      </c>
      <c r="AA4942">
        <v>0</v>
      </c>
      <c r="AB4942" t="str">
        <f t="shared" si="2037"/>
        <v>Symbolic Poster</v>
      </c>
      <c r="AC4942" t="str">
        <f>AC4941</f>
        <v>aroused|photography|pornography documentary|pornstar</v>
      </c>
      <c r="AD4942" t="s">
        <v>23598</v>
      </c>
      <c r="AE4942">
        <v>2</v>
      </c>
      <c r="AF4942" t="str">
        <f t="shared" si="2038"/>
        <v>Very Low</v>
      </c>
      <c r="AG4942" t="s">
        <v>9</v>
      </c>
      <c r="AH4942" t="s">
        <v>10</v>
      </c>
      <c r="AI4942" t="str">
        <f t="shared" si="2049"/>
        <v>TV-G</v>
      </c>
      <c r="AJ4942" t="str">
        <f t="shared" si="2039"/>
        <v>Family</v>
      </c>
      <c r="AK4942">
        <v>150000</v>
      </c>
      <c r="AL4942" t="str">
        <f t="shared" si="2040"/>
        <v>Low Budget</v>
      </c>
      <c r="AM4942">
        <v>2014</v>
      </c>
      <c r="AN4942">
        <f t="shared" si="2041"/>
        <v>11</v>
      </c>
      <c r="AO4942" t="str">
        <f t="shared" si="2042"/>
        <v>Modern Classic</v>
      </c>
      <c r="AP4942">
        <v>0</v>
      </c>
      <c r="AQ4942" t="str">
        <f t="shared" si="2043"/>
        <v>Very Low</v>
      </c>
      <c r="AR4942">
        <v>7.1</v>
      </c>
      <c r="AS4942" t="str">
        <f t="shared" si="2044"/>
        <v>Good</v>
      </c>
      <c r="AT4942">
        <f t="shared" si="2050"/>
        <v>1.33</v>
      </c>
      <c r="AU4942" t="str">
        <f t="shared" si="2045"/>
        <v>Classic</v>
      </c>
      <c r="AV4942">
        <v>116</v>
      </c>
      <c r="AW4942" t="str">
        <f t="shared" si="2046"/>
        <v>Very Low</v>
      </c>
    </row>
    <row r="4943" spans="1:49" x14ac:dyDescent="0.3">
      <c r="A4943" t="s">
        <v>0</v>
      </c>
      <c r="B4943" t="s">
        <v>3777</v>
      </c>
      <c r="C4943">
        <v>40</v>
      </c>
      <c r="D4943" t="str">
        <f t="shared" si="2026"/>
        <v>Very Low</v>
      </c>
      <c r="E4943">
        <v>91</v>
      </c>
      <c r="F4943" t="str">
        <f t="shared" si="2027"/>
        <v>1h 31m</v>
      </c>
      <c r="G4943" t="str">
        <f t="shared" si="2028"/>
        <v>Standard Movie</v>
      </c>
      <c r="H4943">
        <v>909</v>
      </c>
      <c r="I4943" t="str">
        <f t="shared" si="2029"/>
        <v>Very Low</v>
      </c>
      <c r="J4943">
        <v>42</v>
      </c>
      <c r="K4943" t="str">
        <f t="shared" si="2030"/>
        <v>Very Low</v>
      </c>
      <c r="L4943" t="s">
        <v>23599</v>
      </c>
      <c r="M4943">
        <v>909</v>
      </c>
      <c r="N4943" t="str">
        <f t="shared" si="2031"/>
        <v>Low</v>
      </c>
      <c r="O4943">
        <v>6706368</v>
      </c>
      <c r="P4943" t="str">
        <f t="shared" si="2032"/>
        <v>Flop</v>
      </c>
      <c r="Q4943" t="s">
        <v>39</v>
      </c>
      <c r="R4943" t="str">
        <f t="shared" si="2033"/>
        <v>Documentary</v>
      </c>
      <c r="S4943">
        <f t="shared" si="2034"/>
        <v>1</v>
      </c>
      <c r="T4943" t="s">
        <v>3777</v>
      </c>
      <c r="U4943" t="s">
        <v>23600</v>
      </c>
      <c r="V4943">
        <v>22800</v>
      </c>
      <c r="W4943" t="str">
        <f t="shared" si="2035"/>
        <v>Low</v>
      </c>
      <c r="X4943">
        <v>1048</v>
      </c>
      <c r="Y4943" t="str">
        <f t="shared" si="2036"/>
        <v>Low</v>
      </c>
      <c r="Z4943" t="s">
        <v>23601</v>
      </c>
      <c r="AA4943">
        <v>0</v>
      </c>
      <c r="AB4943" t="str">
        <f t="shared" si="2037"/>
        <v>Symbolic Poster</v>
      </c>
      <c r="AC4943" t="s">
        <v>23602</v>
      </c>
      <c r="AD4943" t="s">
        <v>23603</v>
      </c>
      <c r="AE4943">
        <v>133</v>
      </c>
      <c r="AF4943" t="str">
        <f t="shared" si="2038"/>
        <v>Very Low</v>
      </c>
      <c r="AG4943" t="s">
        <v>9</v>
      </c>
      <c r="AH4943" t="s">
        <v>10</v>
      </c>
      <c r="AI4943" t="s">
        <v>556</v>
      </c>
      <c r="AJ4943" t="str">
        <f t="shared" si="2039"/>
        <v>Adult</v>
      </c>
      <c r="AK4943">
        <v>160000</v>
      </c>
      <c r="AL4943" t="str">
        <f t="shared" si="2040"/>
        <v>Low Budget</v>
      </c>
      <c r="AM4943">
        <v>1989</v>
      </c>
      <c r="AN4943">
        <f t="shared" si="2041"/>
        <v>36</v>
      </c>
      <c r="AO4943" t="str">
        <f t="shared" si="2042"/>
        <v>Old Classic</v>
      </c>
      <c r="AP4943">
        <v>91</v>
      </c>
      <c r="AQ4943" t="str">
        <f t="shared" si="2043"/>
        <v>Very Low</v>
      </c>
      <c r="AR4943">
        <v>7.5</v>
      </c>
      <c r="AS4943" t="str">
        <f t="shared" si="2044"/>
        <v>Good</v>
      </c>
      <c r="AT4943">
        <v>1.66</v>
      </c>
      <c r="AU4943" t="str">
        <f t="shared" si="2045"/>
        <v/>
      </c>
      <c r="AV4943">
        <v>667</v>
      </c>
      <c r="AW4943" t="str">
        <f t="shared" si="2046"/>
        <v>Very Low</v>
      </c>
    </row>
    <row r="4944" spans="1:49" x14ac:dyDescent="0.3">
      <c r="A4944" t="s">
        <v>0</v>
      </c>
      <c r="B4944" t="s">
        <v>13911</v>
      </c>
      <c r="C4944">
        <v>130</v>
      </c>
      <c r="D4944" t="str">
        <f t="shared" si="2026"/>
        <v>Low</v>
      </c>
      <c r="E4944">
        <v>93</v>
      </c>
      <c r="F4944" t="str">
        <f t="shared" si="2027"/>
        <v>1h 33m</v>
      </c>
      <c r="G4944" t="str">
        <f t="shared" si="2028"/>
        <v>Standard Movie</v>
      </c>
      <c r="H4944">
        <v>261</v>
      </c>
      <c r="I4944" t="str">
        <f t="shared" si="2029"/>
        <v>Very Low</v>
      </c>
      <c r="J4944">
        <v>697</v>
      </c>
      <c r="K4944" t="str">
        <f t="shared" si="2030"/>
        <v>Very Low</v>
      </c>
      <c r="L4944" t="s">
        <v>1696</v>
      </c>
      <c r="M4944">
        <v>783</v>
      </c>
      <c r="N4944" t="str">
        <f t="shared" si="2031"/>
        <v>Low</v>
      </c>
      <c r="O4944">
        <f t="shared" ref="O4944:O4945" si="2051">O4943</f>
        <v>6706368</v>
      </c>
      <c r="P4944" t="str">
        <f t="shared" si="2032"/>
        <v>Flop</v>
      </c>
      <c r="Q4944" t="s">
        <v>9725</v>
      </c>
      <c r="R4944" t="str">
        <f t="shared" si="2033"/>
        <v>Fantasy</v>
      </c>
      <c r="S4944">
        <f t="shared" si="2034"/>
        <v>3</v>
      </c>
      <c r="T4944" t="s">
        <v>943</v>
      </c>
      <c r="U4944" t="s">
        <v>13912</v>
      </c>
      <c r="V4944">
        <v>14193</v>
      </c>
      <c r="W4944" t="str">
        <f t="shared" si="2035"/>
        <v>Low</v>
      </c>
      <c r="X4944">
        <v>3700</v>
      </c>
      <c r="Y4944" t="str">
        <f t="shared" si="2036"/>
        <v>Low</v>
      </c>
      <c r="Z4944" t="s">
        <v>3169</v>
      </c>
      <c r="AA4944">
        <v>1</v>
      </c>
      <c r="AB4944" t="str">
        <f t="shared" si="2037"/>
        <v>Solo Star Poster</v>
      </c>
      <c r="AC4944" t="s">
        <v>13913</v>
      </c>
      <c r="AD4944" t="s">
        <v>13914</v>
      </c>
      <c r="AE4944">
        <v>106</v>
      </c>
      <c r="AF4944" t="str">
        <f t="shared" si="2038"/>
        <v>Very Low</v>
      </c>
      <c r="AG4944" t="s">
        <v>9</v>
      </c>
      <c r="AH4944" t="s">
        <v>10</v>
      </c>
      <c r="AI4944" t="s">
        <v>556</v>
      </c>
      <c r="AJ4944" t="str">
        <f t="shared" si="2039"/>
        <v>Adult</v>
      </c>
      <c r="AK4944">
        <v>18000000</v>
      </c>
      <c r="AL4944" t="str">
        <f t="shared" si="2040"/>
        <v>Low Budget</v>
      </c>
      <c r="AM4944">
        <v>1982</v>
      </c>
      <c r="AN4944">
        <f t="shared" si="2041"/>
        <v>43</v>
      </c>
      <c r="AO4944" t="str">
        <f t="shared" si="2042"/>
        <v>Old Classic</v>
      </c>
      <c r="AP4944">
        <v>782</v>
      </c>
      <c r="AQ4944" t="str">
        <f t="shared" si="2043"/>
        <v>Very Low</v>
      </c>
      <c r="AR4944">
        <v>6.1</v>
      </c>
      <c r="AS4944" t="str">
        <f t="shared" si="2044"/>
        <v>Average</v>
      </c>
      <c r="AT4944">
        <v>1.85</v>
      </c>
      <c r="AU4944" t="str">
        <f t="shared" si="2045"/>
        <v>HDTV / Widescreen</v>
      </c>
      <c r="AV4944">
        <v>0</v>
      </c>
      <c r="AW4944" t="str">
        <f t="shared" si="2046"/>
        <v>Very Low</v>
      </c>
    </row>
    <row r="4945" spans="1:49" x14ac:dyDescent="0.3">
      <c r="A4945" t="s">
        <v>0</v>
      </c>
      <c r="B4945" t="s">
        <v>23604</v>
      </c>
      <c r="C4945">
        <v>3</v>
      </c>
      <c r="D4945" t="str">
        <f t="shared" si="2026"/>
        <v>Very Low</v>
      </c>
      <c r="E4945">
        <v>89</v>
      </c>
      <c r="F4945" t="str">
        <f t="shared" si="2027"/>
        <v>1h 29m</v>
      </c>
      <c r="G4945" t="str">
        <f t="shared" si="2028"/>
        <v>Featurette</v>
      </c>
      <c r="H4945">
        <v>0</v>
      </c>
      <c r="I4945" t="str">
        <f t="shared" si="2029"/>
        <v>Very Low</v>
      </c>
      <c r="J4945">
        <v>163</v>
      </c>
      <c r="K4945" t="str">
        <f t="shared" si="2030"/>
        <v>Very Low</v>
      </c>
      <c r="L4945" t="s">
        <v>23605</v>
      </c>
      <c r="M4945">
        <v>196</v>
      </c>
      <c r="N4945" t="str">
        <f t="shared" si="2031"/>
        <v>Low</v>
      </c>
      <c r="O4945">
        <f t="shared" si="2051"/>
        <v>6706368</v>
      </c>
      <c r="P4945" t="str">
        <f t="shared" si="2032"/>
        <v>Flop</v>
      </c>
      <c r="Q4945" t="s">
        <v>3380</v>
      </c>
      <c r="R4945" t="str">
        <f t="shared" si="2033"/>
        <v>Drama</v>
      </c>
      <c r="S4945">
        <f t="shared" si="2034"/>
        <v>1</v>
      </c>
      <c r="T4945" t="s">
        <v>23606</v>
      </c>
      <c r="U4945" t="s">
        <v>23607</v>
      </c>
      <c r="V4945">
        <v>100</v>
      </c>
      <c r="W4945" t="str">
        <f t="shared" si="2035"/>
        <v>Very Low</v>
      </c>
      <c r="X4945">
        <v>942</v>
      </c>
      <c r="Y4945" t="str">
        <f t="shared" si="2036"/>
        <v>Very Low</v>
      </c>
      <c r="Z4945" t="s">
        <v>23608</v>
      </c>
      <c r="AA4945">
        <v>0</v>
      </c>
      <c r="AB4945" t="str">
        <f t="shared" si="2037"/>
        <v>Symbolic Poster</v>
      </c>
      <c r="AC4945" t="s">
        <v>23609</v>
      </c>
      <c r="AD4945" t="s">
        <v>23610</v>
      </c>
      <c r="AE4945">
        <v>3</v>
      </c>
      <c r="AF4945" t="str">
        <f t="shared" si="2038"/>
        <v>Very Low</v>
      </c>
      <c r="AG4945" t="s">
        <v>9</v>
      </c>
      <c r="AH4945" t="s">
        <v>10</v>
      </c>
      <c r="AI4945" t="s">
        <v>556</v>
      </c>
      <c r="AJ4945" t="str">
        <f t="shared" si="2039"/>
        <v>Adult</v>
      </c>
      <c r="AK4945">
        <v>125000</v>
      </c>
      <c r="AL4945" t="str">
        <f t="shared" si="2040"/>
        <v>Low Budget</v>
      </c>
      <c r="AM4945">
        <v>2014</v>
      </c>
      <c r="AN4945">
        <f t="shared" si="2041"/>
        <v>11</v>
      </c>
      <c r="AO4945" t="str">
        <f t="shared" si="2042"/>
        <v>Modern Classic</v>
      </c>
      <c r="AP4945">
        <v>180</v>
      </c>
      <c r="AQ4945" t="str">
        <f t="shared" si="2043"/>
        <v>Very Low</v>
      </c>
      <c r="AR4945">
        <v>7.2</v>
      </c>
      <c r="AS4945" t="str">
        <f t="shared" si="2044"/>
        <v>Good</v>
      </c>
      <c r="AT4945">
        <f>AT4944</f>
        <v>1.85</v>
      </c>
      <c r="AU4945" t="str">
        <f t="shared" si="2045"/>
        <v>HDTV / Widescreen</v>
      </c>
      <c r="AV4945">
        <v>72</v>
      </c>
      <c r="AW4945" t="str">
        <f t="shared" si="2046"/>
        <v>Very Low</v>
      </c>
    </row>
    <row r="4946" spans="1:49" x14ac:dyDescent="0.3">
      <c r="A4946" t="s">
        <v>0</v>
      </c>
      <c r="B4946" t="s">
        <v>16888</v>
      </c>
      <c r="C4946">
        <v>136</v>
      </c>
      <c r="D4946" t="str">
        <f t="shared" si="2026"/>
        <v>Low</v>
      </c>
      <c r="E4946">
        <v>85</v>
      </c>
      <c r="F4946" t="str">
        <f t="shared" si="2027"/>
        <v>1h 25m</v>
      </c>
      <c r="G4946" t="str">
        <f t="shared" si="2028"/>
        <v>Featurette</v>
      </c>
      <c r="H4946">
        <v>129</v>
      </c>
      <c r="I4946" t="str">
        <f t="shared" si="2029"/>
        <v>Very Low</v>
      </c>
      <c r="J4946">
        <v>100</v>
      </c>
      <c r="K4946" t="str">
        <f t="shared" si="2030"/>
        <v>Very Low</v>
      </c>
      <c r="L4946" t="s">
        <v>20178</v>
      </c>
      <c r="M4946">
        <v>120</v>
      </c>
      <c r="N4946" t="str">
        <f t="shared" si="2031"/>
        <v>Low</v>
      </c>
      <c r="O4946">
        <v>405614</v>
      </c>
      <c r="P4946" t="str">
        <f t="shared" si="2032"/>
        <v>Flop</v>
      </c>
      <c r="Q4946" t="s">
        <v>2173</v>
      </c>
      <c r="R4946" t="str">
        <f t="shared" si="2033"/>
        <v>Drama</v>
      </c>
      <c r="S4946">
        <f t="shared" si="2034"/>
        <v>4</v>
      </c>
      <c r="T4946" t="s">
        <v>22686</v>
      </c>
      <c r="U4946" t="s">
        <v>23611</v>
      </c>
      <c r="V4946">
        <v>15775</v>
      </c>
      <c r="W4946" t="str">
        <f t="shared" si="2035"/>
        <v>Low</v>
      </c>
      <c r="X4946">
        <v>511</v>
      </c>
      <c r="Y4946" t="str">
        <f t="shared" si="2036"/>
        <v>Very Low</v>
      </c>
      <c r="Z4946" t="s">
        <v>23612</v>
      </c>
      <c r="AA4946">
        <v>0</v>
      </c>
      <c r="AB4946" t="str">
        <f t="shared" si="2037"/>
        <v>Symbolic Poster</v>
      </c>
      <c r="AC4946" t="s">
        <v>23613</v>
      </c>
      <c r="AD4946" t="s">
        <v>23614</v>
      </c>
      <c r="AE4946">
        <v>69</v>
      </c>
      <c r="AF4946" t="str">
        <f t="shared" si="2038"/>
        <v>Very Low</v>
      </c>
      <c r="AG4946" t="s">
        <v>9</v>
      </c>
      <c r="AH4946" t="s">
        <v>10</v>
      </c>
      <c r="AI4946" t="s">
        <v>556</v>
      </c>
      <c r="AJ4946" t="str">
        <f t="shared" si="2039"/>
        <v>Adult</v>
      </c>
      <c r="AK4946">
        <f>AK4945</f>
        <v>125000</v>
      </c>
      <c r="AL4946" t="str">
        <f t="shared" si="2040"/>
        <v>Low Budget</v>
      </c>
      <c r="AM4946">
        <v>2011</v>
      </c>
      <c r="AN4946">
        <f t="shared" si="2041"/>
        <v>14</v>
      </c>
      <c r="AO4946" t="str">
        <f t="shared" si="2042"/>
        <v>Modern Classic</v>
      </c>
      <c r="AP4946">
        <v>119</v>
      </c>
      <c r="AQ4946" t="str">
        <f t="shared" si="2043"/>
        <v>Very Low</v>
      </c>
      <c r="AR4946">
        <v>6.7</v>
      </c>
      <c r="AS4946" t="str">
        <f t="shared" si="2044"/>
        <v>Average</v>
      </c>
      <c r="AT4946">
        <v>1.85</v>
      </c>
      <c r="AU4946" t="str">
        <f t="shared" si="2045"/>
        <v>HDTV / Widescreen</v>
      </c>
      <c r="AV4946">
        <v>0</v>
      </c>
      <c r="AW4946" t="str">
        <f t="shared" si="2046"/>
        <v>Very Low</v>
      </c>
    </row>
    <row r="4947" spans="1:49" x14ac:dyDescent="0.3">
      <c r="A4947" t="s">
        <v>0</v>
      </c>
      <c r="B4947" t="s">
        <v>23615</v>
      </c>
      <c r="C4947">
        <f>C4946</f>
        <v>136</v>
      </c>
      <c r="D4947" t="str">
        <f t="shared" si="2026"/>
        <v>Low</v>
      </c>
      <c r="E4947">
        <v>62</v>
      </c>
      <c r="F4947" t="str">
        <f t="shared" si="2027"/>
        <v>1h 2m</v>
      </c>
      <c r="G4947" t="str">
        <f t="shared" si="2028"/>
        <v>Featurette</v>
      </c>
      <c r="H4947">
        <v>58</v>
      </c>
      <c r="I4947" t="str">
        <f t="shared" si="2029"/>
        <v>Very Low</v>
      </c>
      <c r="J4947">
        <f t="shared" ref="J4947:O4948" si="2052">J4946</f>
        <v>100</v>
      </c>
      <c r="K4947" t="str">
        <f t="shared" si="2030"/>
        <v>Very Low</v>
      </c>
      <c r="L4947" t="str">
        <f t="shared" si="2052"/>
        <v>James Urbaniak</v>
      </c>
      <c r="M4947">
        <f t="shared" si="2052"/>
        <v>120</v>
      </c>
      <c r="N4947" t="str">
        <f t="shared" si="2031"/>
        <v>Low</v>
      </c>
      <c r="O4947">
        <f t="shared" si="2052"/>
        <v>405614</v>
      </c>
      <c r="P4947" t="str">
        <f t="shared" si="2032"/>
        <v>Flop</v>
      </c>
      <c r="Q4947" t="s">
        <v>23616</v>
      </c>
      <c r="R4947" t="str">
        <f t="shared" si="2033"/>
        <v>Documentary</v>
      </c>
      <c r="S4947">
        <f t="shared" si="2034"/>
        <v>2</v>
      </c>
      <c r="T4947" t="str">
        <f t="shared" ref="T4947:T4948" si="2053">T4946</f>
        <v>Christopher Denham</v>
      </c>
      <c r="U4947" t="s">
        <v>23617</v>
      </c>
      <c r="V4947">
        <v>18</v>
      </c>
      <c r="W4947" t="str">
        <f t="shared" si="2035"/>
        <v>Very Low</v>
      </c>
      <c r="X4947">
        <v>0</v>
      </c>
      <c r="Y4947" t="str">
        <f t="shared" si="2036"/>
        <v>Very Low</v>
      </c>
      <c r="Z4947" t="str">
        <f t="shared" ref="Z4947:Z4948" si="2054">Z4946</f>
        <v>Constance Wu</v>
      </c>
      <c r="AA4947">
        <v>1</v>
      </c>
      <c r="AB4947" t="str">
        <f t="shared" si="2037"/>
        <v>Solo Star Poster</v>
      </c>
      <c r="AC4947" t="s">
        <v>23618</v>
      </c>
      <c r="AD4947" t="s">
        <v>23619</v>
      </c>
      <c r="AE4947">
        <f>AE4946</f>
        <v>69</v>
      </c>
      <c r="AF4947" t="str">
        <f t="shared" si="2038"/>
        <v>Very Low</v>
      </c>
      <c r="AG4947" t="s">
        <v>15921</v>
      </c>
      <c r="AH4947" t="s">
        <v>23620</v>
      </c>
      <c r="AI4947" t="str">
        <f t="shared" ref="AI4947:AI4948" si="2055">AI4946</f>
        <v>R</v>
      </c>
      <c r="AJ4947" t="str">
        <f t="shared" si="2039"/>
        <v>Adult</v>
      </c>
      <c r="AK4947">
        <v>125000</v>
      </c>
      <c r="AL4947" t="str">
        <f t="shared" si="2040"/>
        <v>Low Budget</v>
      </c>
      <c r="AM4947">
        <v>2013</v>
      </c>
      <c r="AN4947">
        <f t="shared" si="2041"/>
        <v>12</v>
      </c>
      <c r="AO4947" t="str">
        <f t="shared" si="2042"/>
        <v>Modern Classic</v>
      </c>
      <c r="AP4947">
        <f t="shared" ref="AP4947:AP4948" si="2056">AP4946</f>
        <v>119</v>
      </c>
      <c r="AQ4947" t="str">
        <f t="shared" si="2043"/>
        <v>Very Low</v>
      </c>
      <c r="AR4947">
        <v>8.1999999999999993</v>
      </c>
      <c r="AS4947" t="str">
        <f t="shared" si="2044"/>
        <v>Excellent</v>
      </c>
      <c r="AT4947">
        <f>AT4946</f>
        <v>1.85</v>
      </c>
      <c r="AU4947" t="str">
        <f t="shared" si="2045"/>
        <v>HDTV / Widescreen</v>
      </c>
      <c r="AV4947">
        <v>54</v>
      </c>
      <c r="AW4947" t="str">
        <f t="shared" si="2046"/>
        <v>Very Low</v>
      </c>
    </row>
    <row r="4948" spans="1:49" x14ac:dyDescent="0.3">
      <c r="A4948" t="s">
        <v>0</v>
      </c>
      <c r="B4948" t="s">
        <v>23621</v>
      </c>
      <c r="C4948">
        <v>12</v>
      </c>
      <c r="D4948" t="str">
        <f t="shared" si="2026"/>
        <v>Very Low</v>
      </c>
      <c r="E4948">
        <v>90</v>
      </c>
      <c r="F4948" t="str">
        <f t="shared" si="2027"/>
        <v>1h 30m</v>
      </c>
      <c r="G4948" t="str">
        <f t="shared" si="2028"/>
        <v>Standard Movie</v>
      </c>
      <c r="H4948">
        <v>0</v>
      </c>
      <c r="I4948" t="str">
        <f t="shared" si="2029"/>
        <v>Very Low</v>
      </c>
      <c r="J4948">
        <f t="shared" si="2052"/>
        <v>100</v>
      </c>
      <c r="K4948" t="str">
        <f t="shared" si="2030"/>
        <v>Very Low</v>
      </c>
      <c r="L4948" t="str">
        <f t="shared" si="2052"/>
        <v>James Urbaniak</v>
      </c>
      <c r="M4948">
        <f t="shared" si="2052"/>
        <v>120</v>
      </c>
      <c r="N4948" t="str">
        <f t="shared" si="2031"/>
        <v>Low</v>
      </c>
      <c r="O4948">
        <f t="shared" si="2052"/>
        <v>405614</v>
      </c>
      <c r="P4948" t="str">
        <f t="shared" si="2032"/>
        <v>Flop</v>
      </c>
      <c r="Q4948" t="s">
        <v>20282</v>
      </c>
      <c r="R4948" t="str">
        <f t="shared" si="2033"/>
        <v>Documentary</v>
      </c>
      <c r="S4948">
        <f t="shared" si="2034"/>
        <v>2</v>
      </c>
      <c r="T4948" t="str">
        <f t="shared" si="2053"/>
        <v>Christopher Denham</v>
      </c>
      <c r="U4948" t="s">
        <v>23622</v>
      </c>
      <c r="V4948">
        <v>102</v>
      </c>
      <c r="W4948" t="str">
        <f t="shared" si="2035"/>
        <v>Very Low</v>
      </c>
      <c r="X4948">
        <v>0</v>
      </c>
      <c r="Y4948" t="str">
        <f t="shared" si="2036"/>
        <v>Very Low</v>
      </c>
      <c r="Z4948" t="str">
        <f t="shared" si="2054"/>
        <v>Constance Wu</v>
      </c>
      <c r="AA4948">
        <v>1</v>
      </c>
      <c r="AB4948" t="str">
        <f t="shared" si="2037"/>
        <v>Solo Star Poster</v>
      </c>
      <c r="AC4948" t="s">
        <v>23623</v>
      </c>
      <c r="AD4948" t="s">
        <v>23624</v>
      </c>
      <c r="AE4948">
        <v>7</v>
      </c>
      <c r="AF4948" t="str">
        <f t="shared" si="2038"/>
        <v>Very Low</v>
      </c>
      <c r="AG4948" t="s">
        <v>9</v>
      </c>
      <c r="AH4948" t="s">
        <v>10</v>
      </c>
      <c r="AI4948" t="str">
        <f t="shared" si="2055"/>
        <v>R</v>
      </c>
      <c r="AJ4948" t="str">
        <f t="shared" si="2039"/>
        <v>Adult</v>
      </c>
      <c r="AK4948">
        <v>120000</v>
      </c>
      <c r="AL4948" t="str">
        <f t="shared" si="2040"/>
        <v>Low Budget</v>
      </c>
      <c r="AM4948">
        <v>2005</v>
      </c>
      <c r="AN4948">
        <f t="shared" si="2041"/>
        <v>20</v>
      </c>
      <c r="AO4948" t="str">
        <f t="shared" si="2042"/>
        <v>Old Classic</v>
      </c>
      <c r="AP4948">
        <f t="shared" si="2056"/>
        <v>119</v>
      </c>
      <c r="AQ4948" t="str">
        <f t="shared" si="2043"/>
        <v>Very Low</v>
      </c>
      <c r="AR4948">
        <v>6.6</v>
      </c>
      <c r="AS4948" t="str">
        <f t="shared" si="2044"/>
        <v>Average</v>
      </c>
      <c r="AT4948">
        <v>1.66</v>
      </c>
      <c r="AU4948" t="str">
        <f t="shared" si="2045"/>
        <v/>
      </c>
      <c r="AV4948">
        <v>14</v>
      </c>
      <c r="AW4948" t="str">
        <f t="shared" si="2046"/>
        <v>Very Low</v>
      </c>
    </row>
    <row r="4949" spans="1:49" x14ac:dyDescent="0.3">
      <c r="A4949" t="s">
        <v>0</v>
      </c>
      <c r="B4949" t="s">
        <v>23625</v>
      </c>
      <c r="C4949">
        <v>171</v>
      </c>
      <c r="D4949" t="str">
        <f t="shared" si="2026"/>
        <v>Low</v>
      </c>
      <c r="E4949">
        <v>90</v>
      </c>
      <c r="F4949" t="str">
        <f t="shared" si="2027"/>
        <v>1h 30m</v>
      </c>
      <c r="G4949" t="str">
        <f t="shared" si="2028"/>
        <v>Standard Movie</v>
      </c>
      <c r="H4949">
        <v>100</v>
      </c>
      <c r="I4949" t="str">
        <f t="shared" si="2029"/>
        <v>Very Low</v>
      </c>
      <c r="J4949">
        <v>9</v>
      </c>
      <c r="K4949" t="str">
        <f t="shared" si="2030"/>
        <v>Very Low</v>
      </c>
      <c r="L4949" t="s">
        <v>23626</v>
      </c>
      <c r="M4949">
        <v>830</v>
      </c>
      <c r="N4949" t="str">
        <f t="shared" si="2031"/>
        <v>Low</v>
      </c>
      <c r="O4949">
        <v>1573712</v>
      </c>
      <c r="P4949" t="str">
        <f t="shared" si="2032"/>
        <v>Flop</v>
      </c>
      <c r="Q4949" t="s">
        <v>2498</v>
      </c>
      <c r="R4949" t="str">
        <f t="shared" si="2033"/>
        <v>Comedy</v>
      </c>
      <c r="S4949">
        <f t="shared" si="2034"/>
        <v>2</v>
      </c>
      <c r="T4949" t="s">
        <v>10662</v>
      </c>
      <c r="U4949" t="s">
        <v>23627</v>
      </c>
      <c r="V4949">
        <v>21618</v>
      </c>
      <c r="W4949" t="str">
        <f t="shared" si="2035"/>
        <v>Low</v>
      </c>
      <c r="X4949">
        <v>973</v>
      </c>
      <c r="Y4949" t="str">
        <f t="shared" si="2036"/>
        <v>Very Low</v>
      </c>
      <c r="Z4949" t="s">
        <v>23628</v>
      </c>
      <c r="AA4949">
        <v>2</v>
      </c>
      <c r="AB4949" t="str">
        <f t="shared" si="2037"/>
        <v>Duo/Trio Poster</v>
      </c>
      <c r="AC4949" t="s">
        <v>23629</v>
      </c>
      <c r="AD4949" t="s">
        <v>23630</v>
      </c>
      <c r="AE4949">
        <v>62</v>
      </c>
      <c r="AF4949" t="str">
        <f t="shared" si="2038"/>
        <v>Very Low</v>
      </c>
      <c r="AG4949" t="s">
        <v>9</v>
      </c>
      <c r="AH4949" t="s">
        <v>10</v>
      </c>
      <c r="AI4949" t="s">
        <v>556</v>
      </c>
      <c r="AJ4949" t="str">
        <f t="shared" si="2039"/>
        <v>Adult</v>
      </c>
      <c r="AK4949">
        <v>125000</v>
      </c>
      <c r="AL4949" t="str">
        <f t="shared" si="2040"/>
        <v>Low Budget</v>
      </c>
      <c r="AM4949">
        <v>2011</v>
      </c>
      <c r="AN4949">
        <f t="shared" si="2041"/>
        <v>14</v>
      </c>
      <c r="AO4949" t="str">
        <f t="shared" si="2042"/>
        <v>Modern Classic</v>
      </c>
      <c r="AP4949">
        <v>128</v>
      </c>
      <c r="AQ4949" t="str">
        <f t="shared" si="2043"/>
        <v>Very Low</v>
      </c>
      <c r="AR4949">
        <v>6.7</v>
      </c>
      <c r="AS4949" t="str">
        <f t="shared" si="2044"/>
        <v>Average</v>
      </c>
      <c r="AT4949">
        <f t="shared" ref="AT4949:AT4950" si="2057">AT4948</f>
        <v>1.66</v>
      </c>
      <c r="AU4949" t="str">
        <f t="shared" si="2045"/>
        <v/>
      </c>
      <c r="AV4949">
        <v>3000</v>
      </c>
      <c r="AW4949" t="str">
        <f t="shared" si="2046"/>
        <v>Low</v>
      </c>
    </row>
    <row r="4950" spans="1:49" x14ac:dyDescent="0.3">
      <c r="A4950" t="s">
        <v>0</v>
      </c>
      <c r="B4950" t="s">
        <v>23631</v>
      </c>
      <c r="C4950">
        <f t="shared" ref="C4950:E4950" si="2058">C4949</f>
        <v>171</v>
      </c>
      <c r="D4950" t="str">
        <f t="shared" si="2026"/>
        <v>Low</v>
      </c>
      <c r="E4950">
        <f t="shared" si="2058"/>
        <v>90</v>
      </c>
      <c r="F4950" t="str">
        <f t="shared" si="2027"/>
        <v>1h 30m</v>
      </c>
      <c r="G4950" t="str">
        <f t="shared" si="2028"/>
        <v>Standard Movie</v>
      </c>
      <c r="H4950">
        <v>0</v>
      </c>
      <c r="I4950" t="str">
        <f t="shared" si="2029"/>
        <v>Very Low</v>
      </c>
      <c r="J4950">
        <f>J4949</f>
        <v>9</v>
      </c>
      <c r="K4950" t="str">
        <f t="shared" si="2030"/>
        <v>Very Low</v>
      </c>
      <c r="L4950" t="s">
        <v>23631</v>
      </c>
      <c r="M4950">
        <v>17</v>
      </c>
      <c r="N4950" t="str">
        <f t="shared" si="2031"/>
        <v>Low</v>
      </c>
      <c r="O4950">
        <f t="shared" ref="O4950:O4956" si="2059">O4949</f>
        <v>1573712</v>
      </c>
      <c r="P4950" t="str">
        <f t="shared" si="2032"/>
        <v>Flop</v>
      </c>
      <c r="Q4950" t="s">
        <v>19682</v>
      </c>
      <c r="R4950" t="str">
        <f t="shared" si="2033"/>
        <v>Romance</v>
      </c>
      <c r="S4950">
        <f t="shared" si="2034"/>
        <v>1</v>
      </c>
      <c r="T4950" t="s">
        <v>23632</v>
      </c>
      <c r="U4950" t="s">
        <v>23633</v>
      </c>
      <c r="V4950">
        <v>172</v>
      </c>
      <c r="W4950" t="str">
        <f t="shared" si="2035"/>
        <v>Very Low</v>
      </c>
      <c r="X4950">
        <v>17</v>
      </c>
      <c r="Y4950" t="str">
        <f t="shared" si="2036"/>
        <v>Very Low</v>
      </c>
      <c r="Z4950" t="str">
        <f>Z4949</f>
        <v>Mel Eslyn</v>
      </c>
      <c r="AA4950">
        <v>2</v>
      </c>
      <c r="AB4950" t="str">
        <f t="shared" si="2037"/>
        <v>Duo/Trio Poster</v>
      </c>
      <c r="AC4950" t="str">
        <f>AC4949</f>
        <v>drunken sex|mashed potatoes|pancakes|tequila|title directed by female</v>
      </c>
      <c r="AD4950" t="s">
        <v>23634</v>
      </c>
      <c r="AE4950">
        <f>AE4949</f>
        <v>62</v>
      </c>
      <c r="AF4950" t="str">
        <f t="shared" si="2038"/>
        <v>Very Low</v>
      </c>
      <c r="AG4950" t="s">
        <v>9</v>
      </c>
      <c r="AH4950" t="s">
        <v>10</v>
      </c>
      <c r="AI4950" t="s">
        <v>11</v>
      </c>
      <c r="AJ4950" t="str">
        <f t="shared" si="2039"/>
        <v>Teen</v>
      </c>
      <c r="AK4950">
        <v>125000</v>
      </c>
      <c r="AL4950" t="str">
        <f t="shared" si="2040"/>
        <v>Low Budget</v>
      </c>
      <c r="AM4950">
        <v>2015</v>
      </c>
      <c r="AN4950">
        <f t="shared" si="2041"/>
        <v>10</v>
      </c>
      <c r="AO4950" t="str">
        <f t="shared" si="2042"/>
        <v>Modern Classic</v>
      </c>
      <c r="AP4950">
        <v>0</v>
      </c>
      <c r="AQ4950" t="str">
        <f t="shared" si="2043"/>
        <v>Very Low</v>
      </c>
      <c r="AR4950">
        <v>5.0999999999999996</v>
      </c>
      <c r="AS4950" t="str">
        <f t="shared" si="2044"/>
        <v>Below Average</v>
      </c>
      <c r="AT4950">
        <f t="shared" si="2057"/>
        <v>1.66</v>
      </c>
      <c r="AU4950" t="str">
        <f t="shared" si="2045"/>
        <v/>
      </c>
      <c r="AV4950">
        <v>0</v>
      </c>
      <c r="AW4950" t="str">
        <f t="shared" si="2046"/>
        <v>Very Low</v>
      </c>
    </row>
    <row r="4951" spans="1:49" x14ac:dyDescent="0.3">
      <c r="A4951" t="s">
        <v>0</v>
      </c>
      <c r="B4951" t="s">
        <v>8525</v>
      </c>
      <c r="C4951">
        <v>8</v>
      </c>
      <c r="D4951" t="str">
        <f t="shared" si="2026"/>
        <v>Very Low</v>
      </c>
      <c r="E4951">
        <v>88</v>
      </c>
      <c r="F4951" t="str">
        <f t="shared" si="2027"/>
        <v>1h 28m</v>
      </c>
      <c r="G4951" t="str">
        <f t="shared" si="2028"/>
        <v>Featurette</v>
      </c>
      <c r="H4951">
        <v>686</v>
      </c>
      <c r="I4951" t="str">
        <f t="shared" si="2029"/>
        <v>Very Low</v>
      </c>
      <c r="J4951">
        <v>405</v>
      </c>
      <c r="K4951" t="str">
        <f t="shared" si="2030"/>
        <v>Very Low</v>
      </c>
      <c r="L4951" t="s">
        <v>8525</v>
      </c>
      <c r="M4951">
        <v>847</v>
      </c>
      <c r="N4951" t="str">
        <f t="shared" si="2031"/>
        <v>Low</v>
      </c>
      <c r="O4951">
        <f t="shared" si="2059"/>
        <v>1573712</v>
      </c>
      <c r="P4951" t="str">
        <f t="shared" si="2032"/>
        <v>Flop</v>
      </c>
      <c r="Q4951" t="s">
        <v>1642</v>
      </c>
      <c r="R4951" t="str">
        <f t="shared" si="2033"/>
        <v>Comedy</v>
      </c>
      <c r="S4951">
        <f t="shared" si="2034"/>
        <v>1</v>
      </c>
      <c r="T4951" t="s">
        <v>4627</v>
      </c>
      <c r="U4951" t="s">
        <v>23635</v>
      </c>
      <c r="V4951">
        <v>3262</v>
      </c>
      <c r="W4951" t="str">
        <f t="shared" si="2035"/>
        <v>Very Low</v>
      </c>
      <c r="X4951">
        <v>2364</v>
      </c>
      <c r="Y4951" t="str">
        <f t="shared" si="2036"/>
        <v>Low</v>
      </c>
      <c r="Z4951" t="s">
        <v>20579</v>
      </c>
      <c r="AA4951">
        <v>2</v>
      </c>
      <c r="AB4951" t="str">
        <f t="shared" si="2037"/>
        <v>Duo/Trio Poster</v>
      </c>
      <c r="AC4951" t="s">
        <v>23636</v>
      </c>
      <c r="AD4951" t="s">
        <v>23637</v>
      </c>
      <c r="AE4951">
        <v>46</v>
      </c>
      <c r="AF4951" t="str">
        <f t="shared" si="2038"/>
        <v>Very Low</v>
      </c>
      <c r="AG4951" t="s">
        <v>9</v>
      </c>
      <c r="AH4951" t="s">
        <v>239</v>
      </c>
      <c r="AI4951" t="str">
        <f t="shared" ref="AI4951:AI4952" si="2060">AI4950</f>
        <v>PG-13</v>
      </c>
      <c r="AJ4951" t="str">
        <f t="shared" si="2039"/>
        <v>Teen</v>
      </c>
      <c r="AK4951">
        <v>120000</v>
      </c>
      <c r="AL4951" t="str">
        <f t="shared" si="2040"/>
        <v>Low Budget</v>
      </c>
      <c r="AM4951">
        <v>2007</v>
      </c>
      <c r="AN4951">
        <f t="shared" si="2041"/>
        <v>18</v>
      </c>
      <c r="AO4951" t="str">
        <f t="shared" si="2042"/>
        <v>Old Classic</v>
      </c>
      <c r="AP4951">
        <v>686</v>
      </c>
      <c r="AQ4951" t="str">
        <f t="shared" si="2043"/>
        <v>Very Low</v>
      </c>
      <c r="AR4951">
        <v>7</v>
      </c>
      <c r="AS4951" t="str">
        <f t="shared" si="2044"/>
        <v>Good</v>
      </c>
      <c r="AT4951">
        <v>1.78</v>
      </c>
      <c r="AU4951" t="str">
        <f t="shared" si="2045"/>
        <v>HDTV / Widescreen</v>
      </c>
      <c r="AV4951">
        <v>377</v>
      </c>
      <c r="AW4951" t="str">
        <f t="shared" si="2046"/>
        <v>Very Low</v>
      </c>
    </row>
    <row r="4952" spans="1:49" x14ac:dyDescent="0.3">
      <c r="A4952" t="s">
        <v>0</v>
      </c>
      <c r="B4952" t="s">
        <v>8525</v>
      </c>
      <c r="C4952">
        <v>8</v>
      </c>
      <c r="D4952" t="str">
        <f t="shared" si="2026"/>
        <v>Very Low</v>
      </c>
      <c r="E4952">
        <v>88</v>
      </c>
      <c r="F4952" t="str">
        <f t="shared" si="2027"/>
        <v>1h 28m</v>
      </c>
      <c r="G4952" t="str">
        <f t="shared" si="2028"/>
        <v>Featurette</v>
      </c>
      <c r="H4952">
        <v>686</v>
      </c>
      <c r="I4952" t="str">
        <f t="shared" si="2029"/>
        <v>Very Low</v>
      </c>
      <c r="J4952">
        <v>405</v>
      </c>
      <c r="K4952" t="str">
        <f t="shared" si="2030"/>
        <v>Very Low</v>
      </c>
      <c r="L4952" t="s">
        <v>8525</v>
      </c>
      <c r="M4952">
        <v>847</v>
      </c>
      <c r="N4952" t="str">
        <f t="shared" si="2031"/>
        <v>Low</v>
      </c>
      <c r="O4952">
        <f t="shared" si="2059"/>
        <v>1573712</v>
      </c>
      <c r="P4952" t="str">
        <f t="shared" si="2032"/>
        <v>Flop</v>
      </c>
      <c r="Q4952" t="s">
        <v>1642</v>
      </c>
      <c r="R4952" t="str">
        <f t="shared" si="2033"/>
        <v>Comedy</v>
      </c>
      <c r="S4952">
        <f t="shared" si="2034"/>
        <v>1</v>
      </c>
      <c r="T4952" t="s">
        <v>4627</v>
      </c>
      <c r="U4952" t="s">
        <v>23635</v>
      </c>
      <c r="V4952">
        <v>3262</v>
      </c>
      <c r="W4952" t="str">
        <f t="shared" si="2035"/>
        <v>Very Low</v>
      </c>
      <c r="X4952">
        <v>2364</v>
      </c>
      <c r="Y4952" t="str">
        <f t="shared" si="2036"/>
        <v>Low</v>
      </c>
      <c r="Z4952" t="s">
        <v>20579</v>
      </c>
      <c r="AA4952">
        <v>2</v>
      </c>
      <c r="AB4952" t="str">
        <f t="shared" si="2037"/>
        <v>Duo/Trio Poster</v>
      </c>
      <c r="AC4952" t="s">
        <v>23636</v>
      </c>
      <c r="AD4952" t="s">
        <v>23637</v>
      </c>
      <c r="AE4952">
        <v>46</v>
      </c>
      <c r="AF4952" t="str">
        <f t="shared" si="2038"/>
        <v>Very Low</v>
      </c>
      <c r="AG4952" t="s">
        <v>9</v>
      </c>
      <c r="AH4952" t="s">
        <v>239</v>
      </c>
      <c r="AI4952" t="str">
        <f t="shared" si="2060"/>
        <v>PG-13</v>
      </c>
      <c r="AJ4952" t="str">
        <f t="shared" si="2039"/>
        <v>Teen</v>
      </c>
      <c r="AK4952">
        <v>120000</v>
      </c>
      <c r="AL4952" t="str">
        <f t="shared" si="2040"/>
        <v>Low Budget</v>
      </c>
      <c r="AM4952">
        <v>2007</v>
      </c>
      <c r="AN4952">
        <f t="shared" si="2041"/>
        <v>18</v>
      </c>
      <c r="AO4952" t="str">
        <f t="shared" si="2042"/>
        <v>Old Classic</v>
      </c>
      <c r="AP4952">
        <v>686</v>
      </c>
      <c r="AQ4952" t="str">
        <f t="shared" si="2043"/>
        <v>Very Low</v>
      </c>
      <c r="AR4952">
        <v>7</v>
      </c>
      <c r="AS4952" t="str">
        <f t="shared" si="2044"/>
        <v>Good</v>
      </c>
      <c r="AT4952">
        <v>1.78</v>
      </c>
      <c r="AU4952" t="str">
        <f t="shared" si="2045"/>
        <v>HDTV / Widescreen</v>
      </c>
      <c r="AV4952">
        <v>377</v>
      </c>
      <c r="AW4952" t="str">
        <f t="shared" si="2046"/>
        <v>Very Low</v>
      </c>
    </row>
    <row r="4953" spans="1:49" x14ac:dyDescent="0.3">
      <c r="A4953" t="s">
        <v>718</v>
      </c>
      <c r="B4953" t="s">
        <v>2466</v>
      </c>
      <c r="C4953">
        <v>284</v>
      </c>
      <c r="D4953" t="str">
        <f t="shared" si="2026"/>
        <v>Medium</v>
      </c>
      <c r="E4953">
        <v>96</v>
      </c>
      <c r="F4953" t="str">
        <f t="shared" si="2027"/>
        <v>1h 36m</v>
      </c>
      <c r="G4953" t="str">
        <f t="shared" si="2028"/>
        <v>Standard Movie</v>
      </c>
      <c r="H4953">
        <v>0</v>
      </c>
      <c r="I4953" t="str">
        <f t="shared" si="2029"/>
        <v>Very Low</v>
      </c>
      <c r="J4953">
        <v>56</v>
      </c>
      <c r="K4953" t="str">
        <f t="shared" si="2030"/>
        <v>Very Low</v>
      </c>
      <c r="L4953" t="s">
        <v>18400</v>
      </c>
      <c r="M4953">
        <v>125</v>
      </c>
      <c r="N4953" t="str">
        <f t="shared" si="2031"/>
        <v>Low</v>
      </c>
      <c r="O4953">
        <f t="shared" si="2059"/>
        <v>1573712</v>
      </c>
      <c r="P4953" t="str">
        <f t="shared" si="2032"/>
        <v>Flop</v>
      </c>
      <c r="Q4953" t="s">
        <v>18401</v>
      </c>
      <c r="R4953" t="str">
        <f t="shared" si="2033"/>
        <v>Drama</v>
      </c>
      <c r="S4953">
        <f t="shared" si="2034"/>
        <v>3</v>
      </c>
      <c r="T4953" t="s">
        <v>18402</v>
      </c>
      <c r="U4953" t="s">
        <v>18403</v>
      </c>
      <c r="V4953">
        <v>87978</v>
      </c>
      <c r="W4953" t="str">
        <f t="shared" si="2035"/>
        <v>Medium</v>
      </c>
      <c r="X4953">
        <v>403</v>
      </c>
      <c r="Y4953" t="str">
        <f t="shared" si="2036"/>
        <v>Very Low</v>
      </c>
      <c r="Z4953" t="s">
        <v>18404</v>
      </c>
      <c r="AA4953">
        <v>5</v>
      </c>
      <c r="AB4953" t="str">
        <f t="shared" si="2037"/>
        <v>Ensemble Poster</v>
      </c>
      <c r="AC4953" t="s">
        <v>18405</v>
      </c>
      <c r="AD4953" t="s">
        <v>18406</v>
      </c>
      <c r="AE4953">
        <v>580</v>
      </c>
      <c r="AF4953" t="str">
        <f t="shared" si="2038"/>
        <v>Low</v>
      </c>
      <c r="AG4953" t="s">
        <v>9</v>
      </c>
      <c r="AH4953" t="s">
        <v>10</v>
      </c>
      <c r="AI4953" t="s">
        <v>5584</v>
      </c>
      <c r="AJ4953" t="str">
        <f t="shared" si="2039"/>
        <v>Other/Unknown</v>
      </c>
      <c r="AK4953">
        <v>114000</v>
      </c>
      <c r="AL4953" t="str">
        <f t="shared" si="2040"/>
        <v>Low Budget</v>
      </c>
      <c r="AM4953">
        <v>1968</v>
      </c>
      <c r="AN4953">
        <f t="shared" si="2041"/>
        <v>57</v>
      </c>
      <c r="AO4953" t="str">
        <f t="shared" si="2042"/>
        <v>Old Classic</v>
      </c>
      <c r="AP4953">
        <v>108</v>
      </c>
      <c r="AQ4953" t="str">
        <f t="shared" si="2043"/>
        <v>Very Low</v>
      </c>
      <c r="AR4953">
        <v>8</v>
      </c>
      <c r="AS4953" t="str">
        <f t="shared" si="2044"/>
        <v>Excellent</v>
      </c>
      <c r="AT4953">
        <v>1.85</v>
      </c>
      <c r="AU4953" t="str">
        <f t="shared" si="2045"/>
        <v>HDTV / Widescreen</v>
      </c>
      <c r="AV4953">
        <v>0</v>
      </c>
      <c r="AW4953" t="str">
        <f t="shared" si="2046"/>
        <v>Very Low</v>
      </c>
    </row>
    <row r="4954" spans="1:49" x14ac:dyDescent="0.3">
      <c r="A4954" t="s">
        <v>718</v>
      </c>
      <c r="B4954" t="s">
        <v>23030</v>
      </c>
      <c r="C4954">
        <v>36</v>
      </c>
      <c r="D4954" t="str">
        <f t="shared" si="2026"/>
        <v>Very Low</v>
      </c>
      <c r="E4954">
        <v>94</v>
      </c>
      <c r="F4954" t="str">
        <f t="shared" si="2027"/>
        <v>1h 34m</v>
      </c>
      <c r="G4954" t="str">
        <f t="shared" si="2028"/>
        <v>Standard Movie</v>
      </c>
      <c r="H4954">
        <v>0</v>
      </c>
      <c r="I4954" t="str">
        <f t="shared" si="2029"/>
        <v>Very Low</v>
      </c>
      <c r="J4954">
        <v>5</v>
      </c>
      <c r="K4954" t="str">
        <f t="shared" si="2030"/>
        <v>Very Low</v>
      </c>
      <c r="L4954" t="s">
        <v>23638</v>
      </c>
      <c r="M4954">
        <v>12</v>
      </c>
      <c r="N4954" t="str">
        <f t="shared" si="2031"/>
        <v>Low</v>
      </c>
      <c r="O4954">
        <f t="shared" si="2059"/>
        <v>1573712</v>
      </c>
      <c r="P4954" t="str">
        <f t="shared" si="2032"/>
        <v>Flop</v>
      </c>
      <c r="Q4954" t="s">
        <v>3380</v>
      </c>
      <c r="R4954" t="str">
        <f t="shared" si="2033"/>
        <v>Drama</v>
      </c>
      <c r="S4954">
        <f t="shared" si="2034"/>
        <v>1</v>
      </c>
      <c r="T4954" t="s">
        <v>23639</v>
      </c>
      <c r="U4954" t="s">
        <v>23640</v>
      </c>
      <c r="V4954">
        <v>1962</v>
      </c>
      <c r="W4954" t="str">
        <f t="shared" si="2035"/>
        <v>Very Low</v>
      </c>
      <c r="X4954">
        <v>27</v>
      </c>
      <c r="Y4954" t="str">
        <f t="shared" si="2036"/>
        <v>Very Low</v>
      </c>
      <c r="Z4954" t="s">
        <v>23641</v>
      </c>
      <c r="AA4954">
        <v>0</v>
      </c>
      <c r="AB4954" t="str">
        <f t="shared" si="2037"/>
        <v>Symbolic Poster</v>
      </c>
      <c r="AC4954" t="s">
        <v>23642</v>
      </c>
      <c r="AD4954" t="s">
        <v>23643</v>
      </c>
      <c r="AE4954">
        <v>10</v>
      </c>
      <c r="AF4954" t="str">
        <f t="shared" si="2038"/>
        <v>Very Low</v>
      </c>
      <c r="AG4954" t="s">
        <v>1435</v>
      </c>
      <c r="AH4954" t="s">
        <v>1436</v>
      </c>
      <c r="AI4954" t="str">
        <f>AI4953</f>
        <v>Unrated</v>
      </c>
      <c r="AJ4954" t="str">
        <f t="shared" si="2039"/>
        <v>Other/Unknown</v>
      </c>
      <c r="AK4954">
        <v>120000</v>
      </c>
      <c r="AL4954" t="str">
        <f t="shared" si="2040"/>
        <v>Low Budget</v>
      </c>
      <c r="AM4954">
        <v>1964</v>
      </c>
      <c r="AN4954">
        <f t="shared" si="2041"/>
        <v>61</v>
      </c>
      <c r="AO4954" t="str">
        <f t="shared" si="2042"/>
        <v>Old Classic</v>
      </c>
      <c r="AP4954">
        <v>7</v>
      </c>
      <c r="AQ4954" t="str">
        <f t="shared" si="2043"/>
        <v>Very Low</v>
      </c>
      <c r="AR4954">
        <v>7.4</v>
      </c>
      <c r="AS4954" t="str">
        <f t="shared" si="2044"/>
        <v>Good</v>
      </c>
      <c r="AT4954">
        <v>1.37</v>
      </c>
      <c r="AU4954" t="str">
        <f t="shared" si="2045"/>
        <v>Classic</v>
      </c>
      <c r="AV4954">
        <v>187</v>
      </c>
      <c r="AW4954" t="str">
        <f t="shared" si="2046"/>
        <v>Very Low</v>
      </c>
    </row>
    <row r="4955" spans="1:49" x14ac:dyDescent="0.3">
      <c r="A4955" t="s">
        <v>0</v>
      </c>
      <c r="B4955" t="s">
        <v>4475</v>
      </c>
      <c r="C4955">
        <v>21</v>
      </c>
      <c r="D4955" t="str">
        <f t="shared" si="2026"/>
        <v>Very Low</v>
      </c>
      <c r="E4955">
        <v>120</v>
      </c>
      <c r="F4955" t="str">
        <f t="shared" si="2027"/>
        <v>2h 0m</v>
      </c>
      <c r="G4955" t="str">
        <f t="shared" si="2028"/>
        <v>Standard Movie</v>
      </c>
      <c r="H4955">
        <v>664</v>
      </c>
      <c r="I4955" t="str">
        <f t="shared" si="2029"/>
        <v>Very Low</v>
      </c>
      <c r="J4955">
        <v>400</v>
      </c>
      <c r="K4955" t="str">
        <f t="shared" si="2030"/>
        <v>Very Low</v>
      </c>
      <c r="L4955" t="s">
        <v>4475</v>
      </c>
      <c r="M4955">
        <v>990</v>
      </c>
      <c r="N4955" t="str">
        <f t="shared" si="2031"/>
        <v>Low</v>
      </c>
      <c r="O4955">
        <f t="shared" si="2059"/>
        <v>1573712</v>
      </c>
      <c r="P4955" t="str">
        <f t="shared" si="2032"/>
        <v>Flop</v>
      </c>
      <c r="Q4955" t="s">
        <v>1515</v>
      </c>
      <c r="R4955" t="str">
        <f t="shared" si="2033"/>
        <v>Biography</v>
      </c>
      <c r="S4955">
        <f t="shared" si="2034"/>
        <v>2</v>
      </c>
      <c r="T4955" t="s">
        <v>23644</v>
      </c>
      <c r="U4955" t="s">
        <v>23645</v>
      </c>
      <c r="V4955">
        <v>1197</v>
      </c>
      <c r="W4955" t="str">
        <f t="shared" si="2035"/>
        <v>Very Low</v>
      </c>
      <c r="X4955">
        <v>3525</v>
      </c>
      <c r="Y4955" t="str">
        <f t="shared" si="2036"/>
        <v>Low</v>
      </c>
      <c r="Z4955" t="s">
        <v>8445</v>
      </c>
      <c r="AA4955">
        <v>1</v>
      </c>
      <c r="AB4955" t="str">
        <f t="shared" si="2037"/>
        <v>Solo Star Poster</v>
      </c>
      <c r="AC4955" t="str">
        <f>AC4954</f>
        <v>acting|actor|face slap|fashion|magazine</v>
      </c>
      <c r="AD4955" t="s">
        <v>23646</v>
      </c>
      <c r="AE4955">
        <v>8</v>
      </c>
      <c r="AF4955" t="str">
        <f t="shared" si="2038"/>
        <v>Very Low</v>
      </c>
      <c r="AG4955" t="s">
        <v>9</v>
      </c>
      <c r="AH4955" t="s">
        <v>10</v>
      </c>
      <c r="AI4955" t="s">
        <v>556</v>
      </c>
      <c r="AJ4955" t="str">
        <f t="shared" si="2039"/>
        <v>Adult</v>
      </c>
      <c r="AK4955">
        <v>10000000</v>
      </c>
      <c r="AL4955" t="str">
        <f t="shared" si="2040"/>
        <v>Low Budget</v>
      </c>
      <c r="AM4955">
        <v>2016</v>
      </c>
      <c r="AN4955">
        <f t="shared" si="2041"/>
        <v>9</v>
      </c>
      <c r="AO4955" t="str">
        <f t="shared" si="2042"/>
        <v>Modern Classic</v>
      </c>
      <c r="AP4955">
        <v>664</v>
      </c>
      <c r="AQ4955" t="str">
        <f t="shared" si="2043"/>
        <v>Very Low</v>
      </c>
      <c r="AR4955">
        <v>5.4</v>
      </c>
      <c r="AS4955" t="str">
        <f t="shared" si="2044"/>
        <v>Below Average</v>
      </c>
      <c r="AT4955">
        <v>2.35</v>
      </c>
      <c r="AU4955" t="str">
        <f t="shared" si="2045"/>
        <v>Cinematic Widescreen</v>
      </c>
      <c r="AV4955">
        <v>0</v>
      </c>
      <c r="AW4955" t="str">
        <f t="shared" si="2046"/>
        <v>Very Low</v>
      </c>
    </row>
    <row r="4956" spans="1:49" x14ac:dyDescent="0.3">
      <c r="A4956" t="s">
        <v>0</v>
      </c>
      <c r="B4956" t="s">
        <v>23647</v>
      </c>
      <c r="C4956">
        <v>1</v>
      </c>
      <c r="D4956" t="str">
        <f t="shared" si="2026"/>
        <v>Very Low</v>
      </c>
      <c r="E4956">
        <v>77</v>
      </c>
      <c r="F4956" t="str">
        <f t="shared" si="2027"/>
        <v>1h 17m</v>
      </c>
      <c r="G4956" t="str">
        <f t="shared" si="2028"/>
        <v>Featurette</v>
      </c>
      <c r="H4956">
        <v>7</v>
      </c>
      <c r="I4956" t="str">
        <f t="shared" si="2029"/>
        <v>Very Low</v>
      </c>
      <c r="J4956">
        <v>69</v>
      </c>
      <c r="K4956" t="str">
        <f t="shared" si="2030"/>
        <v>Very Low</v>
      </c>
      <c r="L4956" t="s">
        <v>21669</v>
      </c>
      <c r="M4956">
        <v>206</v>
      </c>
      <c r="N4956" t="str">
        <f t="shared" si="2031"/>
        <v>Low</v>
      </c>
      <c r="O4956">
        <f t="shared" si="2059"/>
        <v>1573712</v>
      </c>
      <c r="P4956" t="str">
        <f t="shared" si="2032"/>
        <v>Flop</v>
      </c>
      <c r="Q4956" t="s">
        <v>1642</v>
      </c>
      <c r="R4956" t="str">
        <f t="shared" si="2033"/>
        <v>Comedy</v>
      </c>
      <c r="S4956">
        <f t="shared" si="2034"/>
        <v>1</v>
      </c>
      <c r="T4956" t="s">
        <v>23648</v>
      </c>
      <c r="U4956" t="s">
        <v>23649</v>
      </c>
      <c r="V4956">
        <v>98</v>
      </c>
      <c r="W4956" t="str">
        <f t="shared" si="2035"/>
        <v>Very Low</v>
      </c>
      <c r="X4956">
        <v>516</v>
      </c>
      <c r="Y4956" t="str">
        <f t="shared" si="2036"/>
        <v>Very Low</v>
      </c>
      <c r="Z4956" t="s">
        <v>23650</v>
      </c>
      <c r="AA4956">
        <v>0</v>
      </c>
      <c r="AB4956" t="str">
        <f t="shared" si="2037"/>
        <v>Symbolic Poster</v>
      </c>
      <c r="AC4956" t="s">
        <v>23651</v>
      </c>
      <c r="AD4956" t="s">
        <v>23652</v>
      </c>
      <c r="AE4956">
        <v>5</v>
      </c>
      <c r="AF4956" t="str">
        <f t="shared" si="2038"/>
        <v>Very Low</v>
      </c>
      <c r="AG4956" t="s">
        <v>9</v>
      </c>
      <c r="AH4956" t="s">
        <v>10</v>
      </c>
      <c r="AI4956" t="str">
        <f>AI4955</f>
        <v>R</v>
      </c>
      <c r="AJ4956" t="str">
        <f t="shared" si="2039"/>
        <v>Adult</v>
      </c>
      <c r="AK4956">
        <v>103000</v>
      </c>
      <c r="AL4956" t="str">
        <f t="shared" si="2040"/>
        <v>Low Budget</v>
      </c>
      <c r="AM4956">
        <v>2003</v>
      </c>
      <c r="AN4956">
        <f t="shared" si="2041"/>
        <v>22</v>
      </c>
      <c r="AO4956" t="str">
        <f t="shared" si="2042"/>
        <v>Old Classic</v>
      </c>
      <c r="AP4956">
        <v>81</v>
      </c>
      <c r="AQ4956" t="str">
        <f t="shared" si="2043"/>
        <v>Very Low</v>
      </c>
      <c r="AR4956">
        <v>5.7</v>
      </c>
      <c r="AS4956" t="str">
        <f t="shared" si="2044"/>
        <v>Below Average</v>
      </c>
      <c r="AT4956">
        <f>AT4955</f>
        <v>2.35</v>
      </c>
      <c r="AU4956" t="str">
        <f t="shared" si="2045"/>
        <v>Cinematic Widescreen</v>
      </c>
      <c r="AV4956">
        <v>0</v>
      </c>
      <c r="AW4956" t="str">
        <f t="shared" si="2046"/>
        <v>Very Low</v>
      </c>
    </row>
    <row r="4957" spans="1:49" x14ac:dyDescent="0.3">
      <c r="A4957" t="s">
        <v>0</v>
      </c>
      <c r="B4957" t="s">
        <v>18240</v>
      </c>
      <c r="C4957">
        <v>31</v>
      </c>
      <c r="D4957" t="str">
        <f t="shared" si="2026"/>
        <v>Very Low</v>
      </c>
      <c r="E4957">
        <v>111</v>
      </c>
      <c r="F4957" t="str">
        <f t="shared" si="2027"/>
        <v>1h 51m</v>
      </c>
      <c r="G4957" t="str">
        <f t="shared" si="2028"/>
        <v>Standard Movie</v>
      </c>
      <c r="H4957">
        <v>589</v>
      </c>
      <c r="I4957" t="str">
        <f t="shared" si="2029"/>
        <v>Very Low</v>
      </c>
      <c r="J4957">
        <v>51</v>
      </c>
      <c r="K4957" t="str">
        <f t="shared" si="2030"/>
        <v>Very Low</v>
      </c>
      <c r="L4957" t="s">
        <v>22450</v>
      </c>
      <c r="M4957">
        <v>589</v>
      </c>
      <c r="N4957" t="str">
        <f t="shared" si="2031"/>
        <v>Low</v>
      </c>
      <c r="O4957">
        <v>10174663</v>
      </c>
      <c r="P4957" t="str">
        <f t="shared" si="2032"/>
        <v>Average</v>
      </c>
      <c r="Q4957" t="s">
        <v>3765</v>
      </c>
      <c r="R4957" t="str">
        <f t="shared" si="2033"/>
        <v>Drama</v>
      </c>
      <c r="S4957">
        <f t="shared" si="2034"/>
        <v>2</v>
      </c>
      <c r="T4957" t="s">
        <v>18240</v>
      </c>
      <c r="U4957" t="s">
        <v>23653</v>
      </c>
      <c r="V4957">
        <v>12399</v>
      </c>
      <c r="W4957" t="str">
        <f t="shared" si="2035"/>
        <v>Low</v>
      </c>
      <c r="X4957">
        <v>916</v>
      </c>
      <c r="Y4957" t="str">
        <f t="shared" si="2036"/>
        <v>Very Low</v>
      </c>
      <c r="Z4957" t="s">
        <v>23654</v>
      </c>
      <c r="AA4957">
        <v>0</v>
      </c>
      <c r="AB4957" t="str">
        <f t="shared" si="2037"/>
        <v>Symbolic Poster</v>
      </c>
      <c r="AC4957" t="s">
        <v>23655</v>
      </c>
      <c r="AD4957" t="s">
        <v>23656</v>
      </c>
      <c r="AE4957">
        <v>382</v>
      </c>
      <c r="AF4957" t="str">
        <f t="shared" si="2038"/>
        <v>Very Low</v>
      </c>
      <c r="AG4957" t="s">
        <v>9</v>
      </c>
      <c r="AH4957" t="s">
        <v>10</v>
      </c>
      <c r="AI4957" t="s">
        <v>66</v>
      </c>
      <c r="AJ4957" t="str">
        <f t="shared" si="2039"/>
        <v>Family</v>
      </c>
      <c r="AK4957">
        <v>100000</v>
      </c>
      <c r="AL4957" t="str">
        <f t="shared" si="2040"/>
        <v>Low Budget</v>
      </c>
      <c r="AM4957">
        <v>2006</v>
      </c>
      <c r="AN4957">
        <f t="shared" si="2041"/>
        <v>19</v>
      </c>
      <c r="AO4957" t="str">
        <f t="shared" si="2042"/>
        <v>Old Classic</v>
      </c>
      <c r="AP4957">
        <v>150</v>
      </c>
      <c r="AQ4957" t="str">
        <f t="shared" si="2043"/>
        <v>Very Low</v>
      </c>
      <c r="AR4957">
        <v>6.7</v>
      </c>
      <c r="AS4957" t="str">
        <f t="shared" si="2044"/>
        <v>Average</v>
      </c>
      <c r="AT4957">
        <v>1.85</v>
      </c>
      <c r="AU4957" t="str">
        <f t="shared" si="2045"/>
        <v>HDTV / Widescreen</v>
      </c>
      <c r="AV4957">
        <v>0</v>
      </c>
      <c r="AW4957" t="str">
        <f t="shared" si="2046"/>
        <v>Very Low</v>
      </c>
    </row>
    <row r="4958" spans="1:49" x14ac:dyDescent="0.3">
      <c r="A4958" t="s">
        <v>0</v>
      </c>
      <c r="B4958" t="s">
        <v>23657</v>
      </c>
      <c r="C4958">
        <v>159</v>
      </c>
      <c r="D4958" t="str">
        <f t="shared" si="2026"/>
        <v>Low</v>
      </c>
      <c r="E4958">
        <v>81</v>
      </c>
      <c r="F4958" t="str">
        <f t="shared" si="2027"/>
        <v>1h 21m</v>
      </c>
      <c r="G4958" t="str">
        <f t="shared" si="2028"/>
        <v>Featurette</v>
      </c>
      <c r="H4958">
        <v>3</v>
      </c>
      <c r="I4958" t="str">
        <f t="shared" si="2029"/>
        <v>Very Low</v>
      </c>
      <c r="J4958">
        <v>7</v>
      </c>
      <c r="K4958" t="str">
        <f t="shared" si="2030"/>
        <v>Very Low</v>
      </c>
      <c r="L4958" t="s">
        <v>23658</v>
      </c>
      <c r="M4958">
        <v>220</v>
      </c>
      <c r="N4958" t="str">
        <f t="shared" si="2031"/>
        <v>Low</v>
      </c>
      <c r="O4958">
        <v>22757819</v>
      </c>
      <c r="P4958" t="str">
        <f t="shared" si="2032"/>
        <v>Average</v>
      </c>
      <c r="Q4958" t="s">
        <v>5515</v>
      </c>
      <c r="R4958" t="str">
        <f t="shared" si="2033"/>
        <v>Horror</v>
      </c>
      <c r="S4958">
        <f t="shared" si="2034"/>
        <v>2</v>
      </c>
      <c r="T4958" t="s">
        <v>23659</v>
      </c>
      <c r="U4958" t="s">
        <v>23660</v>
      </c>
      <c r="V4958">
        <v>13521</v>
      </c>
      <c r="W4958" t="str">
        <f t="shared" si="2035"/>
        <v>Low</v>
      </c>
      <c r="X4958">
        <v>276</v>
      </c>
      <c r="Y4958" t="str">
        <f t="shared" si="2036"/>
        <v>Very Low</v>
      </c>
      <c r="Z4958" t="s">
        <v>23661</v>
      </c>
      <c r="AA4958">
        <v>0</v>
      </c>
      <c r="AB4958" t="str">
        <f t="shared" si="2037"/>
        <v>Symbolic Poster</v>
      </c>
      <c r="AC4958" t="s">
        <v>23662</v>
      </c>
      <c r="AD4958" t="s">
        <v>23663</v>
      </c>
      <c r="AE4958">
        <v>150</v>
      </c>
      <c r="AF4958" t="str">
        <f t="shared" si="2038"/>
        <v>Very Low</v>
      </c>
      <c r="AG4958" t="s">
        <v>9</v>
      </c>
      <c r="AH4958" t="s">
        <v>10</v>
      </c>
      <c r="AI4958" t="s">
        <v>556</v>
      </c>
      <c r="AJ4958" t="str">
        <f t="shared" si="2039"/>
        <v>Adult</v>
      </c>
      <c r="AK4958">
        <v>100000</v>
      </c>
      <c r="AL4958" t="str">
        <f t="shared" si="2040"/>
        <v>Low Budget</v>
      </c>
      <c r="AM4958">
        <v>2015</v>
      </c>
      <c r="AN4958">
        <f t="shared" si="2041"/>
        <v>10</v>
      </c>
      <c r="AO4958" t="str">
        <f t="shared" si="2042"/>
        <v>Modern Classic</v>
      </c>
      <c r="AP4958">
        <v>40</v>
      </c>
      <c r="AQ4958" t="str">
        <f t="shared" si="2043"/>
        <v>Very Low</v>
      </c>
      <c r="AR4958">
        <v>4.2</v>
      </c>
      <c r="AS4958" t="str">
        <f t="shared" si="2044"/>
        <v>Poor</v>
      </c>
      <c r="AT4958">
        <v>1.85</v>
      </c>
      <c r="AU4958" t="str">
        <f t="shared" si="2045"/>
        <v>HDTV / Widescreen</v>
      </c>
      <c r="AV4958">
        <v>0</v>
      </c>
      <c r="AW4958" t="str">
        <f t="shared" si="2046"/>
        <v>Very Low</v>
      </c>
    </row>
    <row r="4959" spans="1:49" x14ac:dyDescent="0.3">
      <c r="A4959" t="s">
        <v>718</v>
      </c>
      <c r="B4959" t="s">
        <v>5848</v>
      </c>
      <c r="C4959">
        <v>152</v>
      </c>
      <c r="D4959" t="str">
        <f t="shared" si="2026"/>
        <v>Low</v>
      </c>
      <c r="E4959">
        <v>89</v>
      </c>
      <c r="F4959" t="str">
        <f t="shared" si="2027"/>
        <v>1h 29m</v>
      </c>
      <c r="G4959" t="str">
        <f t="shared" si="2028"/>
        <v>Featurette</v>
      </c>
      <c r="H4959">
        <v>0</v>
      </c>
      <c r="I4959" t="str">
        <f t="shared" si="2029"/>
        <v>Very Low</v>
      </c>
      <c r="J4959">
        <v>121</v>
      </c>
      <c r="K4959" t="str">
        <f t="shared" si="2030"/>
        <v>Very Low</v>
      </c>
      <c r="L4959" t="s">
        <v>23664</v>
      </c>
      <c r="M4959">
        <v>195</v>
      </c>
      <c r="N4959" t="str">
        <f t="shared" si="2031"/>
        <v>Low</v>
      </c>
      <c r="O4959">
        <f>O4958</f>
        <v>22757819</v>
      </c>
      <c r="P4959" t="str">
        <f t="shared" si="2032"/>
        <v>Average</v>
      </c>
      <c r="Q4959" t="s">
        <v>14878</v>
      </c>
      <c r="R4959" t="str">
        <f t="shared" si="2033"/>
        <v>Fantasy</v>
      </c>
      <c r="S4959">
        <f t="shared" si="2034"/>
        <v>3</v>
      </c>
      <c r="T4959" t="s">
        <v>18618</v>
      </c>
      <c r="U4959" t="s">
        <v>23665</v>
      </c>
      <c r="V4959">
        <v>69831</v>
      </c>
      <c r="W4959" t="str">
        <f t="shared" si="2035"/>
        <v>Medium</v>
      </c>
      <c r="X4959">
        <v>837</v>
      </c>
      <c r="Y4959" t="str">
        <f t="shared" si="2036"/>
        <v>Very Low</v>
      </c>
      <c r="Z4959" t="s">
        <v>23666</v>
      </c>
      <c r="AA4959">
        <v>1</v>
      </c>
      <c r="AB4959" t="str">
        <f t="shared" si="2037"/>
        <v>Solo Star Poster</v>
      </c>
      <c r="AC4959" t="s">
        <v>23667</v>
      </c>
      <c r="AD4959" t="s">
        <v>23668</v>
      </c>
      <c r="AE4959">
        <v>535</v>
      </c>
      <c r="AF4959" t="str">
        <f t="shared" si="2038"/>
        <v>Low</v>
      </c>
      <c r="AG4959" t="s">
        <v>9</v>
      </c>
      <c r="AH4959" t="s">
        <v>10</v>
      </c>
      <c r="AI4959" t="s">
        <v>5584</v>
      </c>
      <c r="AJ4959" t="str">
        <f t="shared" si="2039"/>
        <v>Other/Unknown</v>
      </c>
      <c r="AK4959">
        <v>20000</v>
      </c>
      <c r="AL4959" t="str">
        <f t="shared" si="2040"/>
        <v>Low Budget</v>
      </c>
      <c r="AM4959">
        <v>1977</v>
      </c>
      <c r="AN4959">
        <f t="shared" si="2041"/>
        <v>48</v>
      </c>
      <c r="AO4959" t="str">
        <f t="shared" si="2042"/>
        <v>Old Classic</v>
      </c>
      <c r="AP4959">
        <v>158</v>
      </c>
      <c r="AQ4959" t="str">
        <f t="shared" si="2043"/>
        <v>Very Low</v>
      </c>
      <c r="AR4959">
        <v>7.4</v>
      </c>
      <c r="AS4959" t="str">
        <f t="shared" si="2044"/>
        <v>Good</v>
      </c>
      <c r="AT4959">
        <v>1.37</v>
      </c>
      <c r="AU4959" t="str">
        <f t="shared" si="2045"/>
        <v>Classic</v>
      </c>
      <c r="AV4959">
        <v>0</v>
      </c>
      <c r="AW4959" t="str">
        <f t="shared" si="2046"/>
        <v>Very Low</v>
      </c>
    </row>
    <row r="4960" spans="1:49" x14ac:dyDescent="0.3">
      <c r="A4960" t="s">
        <v>718</v>
      </c>
      <c r="B4960" t="s">
        <v>23669</v>
      </c>
      <c r="C4960">
        <v>1</v>
      </c>
      <c r="D4960" t="str">
        <f t="shared" si="2026"/>
        <v>Very Low</v>
      </c>
      <c r="E4960">
        <v>110</v>
      </c>
      <c r="F4960" t="str">
        <f t="shared" si="2027"/>
        <v>1h 50m</v>
      </c>
      <c r="G4960" t="str">
        <f t="shared" si="2028"/>
        <v>Standard Movie</v>
      </c>
      <c r="H4960">
        <v>0</v>
      </c>
      <c r="I4960" t="str">
        <f t="shared" si="2029"/>
        <v>Very Low</v>
      </c>
      <c r="J4960">
        <v>0</v>
      </c>
      <c r="K4960" t="str">
        <f t="shared" si="2030"/>
        <v>Very Low</v>
      </c>
      <c r="L4960" t="s">
        <v>23670</v>
      </c>
      <c r="M4960">
        <v>2</v>
      </c>
      <c r="N4960" t="str">
        <f t="shared" si="2031"/>
        <v>Low</v>
      </c>
      <c r="O4960">
        <v>3000000</v>
      </c>
      <c r="P4960" t="str">
        <f t="shared" si="2032"/>
        <v>Flop</v>
      </c>
      <c r="Q4960" t="s">
        <v>1906</v>
      </c>
      <c r="R4960" t="str">
        <f t="shared" si="2033"/>
        <v>Crime</v>
      </c>
      <c r="S4960">
        <f t="shared" si="2034"/>
        <v>2</v>
      </c>
      <c r="T4960" t="s">
        <v>23671</v>
      </c>
      <c r="U4960" t="s">
        <v>23672</v>
      </c>
      <c r="V4960">
        <v>5</v>
      </c>
      <c r="W4960" t="str">
        <f t="shared" si="2035"/>
        <v>Very Low</v>
      </c>
      <c r="X4960">
        <v>4</v>
      </c>
      <c r="Y4960" t="str">
        <f t="shared" si="2036"/>
        <v>Very Low</v>
      </c>
      <c r="Z4960" t="s">
        <v>23673</v>
      </c>
      <c r="AA4960">
        <v>1</v>
      </c>
      <c r="AB4960" t="str">
        <f t="shared" si="2037"/>
        <v>Solo Star Poster</v>
      </c>
      <c r="AC4960" t="s">
        <v>23674</v>
      </c>
      <c r="AD4960" t="s">
        <v>23675</v>
      </c>
      <c r="AE4960">
        <v>1</v>
      </c>
      <c r="AF4960" t="str">
        <f t="shared" si="2038"/>
        <v>Very Low</v>
      </c>
      <c r="AG4960" t="str">
        <f>AG4959</f>
        <v>English</v>
      </c>
      <c r="AH4960" t="s">
        <v>10</v>
      </c>
      <c r="AI4960" t="str">
        <f>AI4959</f>
        <v>Unrated</v>
      </c>
      <c r="AJ4960" t="str">
        <f t="shared" si="2039"/>
        <v>Other/Unknown</v>
      </c>
      <c r="AK4960">
        <v>100000</v>
      </c>
      <c r="AL4960" t="str">
        <f t="shared" si="2040"/>
        <v>Low Budget</v>
      </c>
      <c r="AM4960">
        <v>1920</v>
      </c>
      <c r="AN4960">
        <f t="shared" si="2041"/>
        <v>105</v>
      </c>
      <c r="AO4960" t="str">
        <f t="shared" si="2042"/>
        <v>Old Classic</v>
      </c>
      <c r="AP4960">
        <v>2</v>
      </c>
      <c r="AQ4960" t="str">
        <f t="shared" si="2043"/>
        <v>Very Low</v>
      </c>
      <c r="AR4960">
        <v>4.8</v>
      </c>
      <c r="AS4960" t="str">
        <f t="shared" si="2044"/>
        <v>Poor</v>
      </c>
      <c r="AT4960">
        <v>1.33</v>
      </c>
      <c r="AU4960" t="str">
        <f t="shared" si="2045"/>
        <v>Classic</v>
      </c>
      <c r="AV4960">
        <v>0</v>
      </c>
      <c r="AW4960" t="str">
        <f t="shared" si="2046"/>
        <v>Very Low</v>
      </c>
    </row>
    <row r="4961" spans="1:49" x14ac:dyDescent="0.3">
      <c r="A4961" t="s">
        <v>0</v>
      </c>
      <c r="B4961" t="s">
        <v>18975</v>
      </c>
      <c r="C4961">
        <v>21</v>
      </c>
      <c r="D4961" t="str">
        <f t="shared" si="2026"/>
        <v>Very Low</v>
      </c>
      <c r="E4961">
        <v>81</v>
      </c>
      <c r="F4961" t="str">
        <f t="shared" si="2027"/>
        <v>1h 21m</v>
      </c>
      <c r="G4961" t="str">
        <f t="shared" si="2028"/>
        <v>Featurette</v>
      </c>
      <c r="H4961">
        <v>467</v>
      </c>
      <c r="I4961" t="str">
        <f t="shared" si="2029"/>
        <v>Very Low</v>
      </c>
      <c r="J4961">
        <v>287</v>
      </c>
      <c r="K4961" t="str">
        <f t="shared" si="2030"/>
        <v>Very Low</v>
      </c>
      <c r="L4961" t="s">
        <v>3851</v>
      </c>
      <c r="M4961">
        <v>467</v>
      </c>
      <c r="N4961" t="str">
        <f t="shared" si="2031"/>
        <v>Low</v>
      </c>
      <c r="O4961">
        <v>5228617</v>
      </c>
      <c r="P4961" t="str">
        <f t="shared" si="2032"/>
        <v>Flop</v>
      </c>
      <c r="Q4961" t="s">
        <v>1642</v>
      </c>
      <c r="R4961" t="str">
        <f t="shared" si="2033"/>
        <v>Comedy</v>
      </c>
      <c r="S4961">
        <f t="shared" si="2034"/>
        <v>1</v>
      </c>
      <c r="T4961" t="s">
        <v>18975</v>
      </c>
      <c r="U4961" t="s">
        <v>23676</v>
      </c>
      <c r="V4961">
        <v>2770</v>
      </c>
      <c r="W4961" t="str">
        <f t="shared" si="2035"/>
        <v>Very Low</v>
      </c>
      <c r="X4961">
        <v>1431</v>
      </c>
      <c r="Y4961" t="str">
        <f t="shared" si="2036"/>
        <v>Low</v>
      </c>
      <c r="Z4961" t="s">
        <v>17604</v>
      </c>
      <c r="AA4961">
        <v>1</v>
      </c>
      <c r="AB4961" t="str">
        <f t="shared" si="2037"/>
        <v>Solo Star Poster</v>
      </c>
      <c r="AC4961" t="s">
        <v>23677</v>
      </c>
      <c r="AD4961" t="s">
        <v>23678</v>
      </c>
      <c r="AE4961">
        <v>32</v>
      </c>
      <c r="AF4961" t="str">
        <f t="shared" si="2038"/>
        <v>Very Low</v>
      </c>
      <c r="AG4961" t="s">
        <v>9</v>
      </c>
      <c r="AH4961" t="s">
        <v>10</v>
      </c>
      <c r="AI4961" t="s">
        <v>556</v>
      </c>
      <c r="AJ4961" t="str">
        <f t="shared" si="2039"/>
        <v>Adult</v>
      </c>
      <c r="AK4961">
        <v>100000</v>
      </c>
      <c r="AL4961" t="str">
        <f t="shared" si="2040"/>
        <v>Low Budget</v>
      </c>
      <c r="AM4961">
        <v>1987</v>
      </c>
      <c r="AN4961">
        <f t="shared" si="2041"/>
        <v>38</v>
      </c>
      <c r="AO4961" t="str">
        <f t="shared" si="2042"/>
        <v>Old Classic</v>
      </c>
      <c r="AP4961">
        <v>322</v>
      </c>
      <c r="AQ4961" t="str">
        <f t="shared" si="2043"/>
        <v>Very Low</v>
      </c>
      <c r="AR4961">
        <v>7</v>
      </c>
      <c r="AS4961" t="str">
        <f t="shared" si="2044"/>
        <v>Good</v>
      </c>
      <c r="AT4961">
        <v>1.85</v>
      </c>
      <c r="AU4961" t="str">
        <f t="shared" si="2045"/>
        <v>HDTV / Widescreen</v>
      </c>
      <c r="AV4961">
        <v>471</v>
      </c>
      <c r="AW4961" t="str">
        <f t="shared" si="2046"/>
        <v>Very Low</v>
      </c>
    </row>
    <row r="4962" spans="1:49" x14ac:dyDescent="0.3">
      <c r="A4962" t="s">
        <v>0</v>
      </c>
      <c r="B4962" t="s">
        <v>1650</v>
      </c>
      <c r="C4962">
        <v>57</v>
      </c>
      <c r="D4962" t="str">
        <f t="shared" si="2026"/>
        <v>Low</v>
      </c>
      <c r="E4962">
        <v>100</v>
      </c>
      <c r="F4962" t="str">
        <f t="shared" si="2027"/>
        <v>1h 40m</v>
      </c>
      <c r="G4962" t="str">
        <f t="shared" si="2028"/>
        <v>Standard Movie</v>
      </c>
      <c r="H4962">
        <v>23</v>
      </c>
      <c r="I4962" t="str">
        <f t="shared" si="2029"/>
        <v>Very Low</v>
      </c>
      <c r="J4962">
        <v>545</v>
      </c>
      <c r="K4962" t="str">
        <f t="shared" si="2030"/>
        <v>Very Low</v>
      </c>
      <c r="L4962" t="s">
        <v>2601</v>
      </c>
      <c r="M4962">
        <v>1000</v>
      </c>
      <c r="N4962" t="str">
        <f t="shared" si="2031"/>
        <v>Low</v>
      </c>
      <c r="O4962">
        <v>2643689</v>
      </c>
      <c r="P4962" t="str">
        <f t="shared" si="2032"/>
        <v>Flop</v>
      </c>
      <c r="Q4962" t="s">
        <v>2498</v>
      </c>
      <c r="R4962" t="str">
        <f t="shared" si="2033"/>
        <v>Comedy</v>
      </c>
      <c r="S4962">
        <f t="shared" si="2034"/>
        <v>2</v>
      </c>
      <c r="T4962" t="s">
        <v>2425</v>
      </c>
      <c r="U4962" t="s">
        <v>23679</v>
      </c>
      <c r="V4962">
        <v>10499</v>
      </c>
      <c r="W4962" t="str">
        <f t="shared" si="2035"/>
        <v>Low</v>
      </c>
      <c r="X4962">
        <v>2283</v>
      </c>
      <c r="Y4962" t="str">
        <f t="shared" si="2036"/>
        <v>Low</v>
      </c>
      <c r="Z4962" t="s">
        <v>6462</v>
      </c>
      <c r="AA4962">
        <v>4</v>
      </c>
      <c r="AB4962" t="str">
        <f t="shared" si="2037"/>
        <v>Ensemble Poster</v>
      </c>
      <c r="AC4962" t="s">
        <v>23680</v>
      </c>
      <c r="AD4962" t="s">
        <v>23681</v>
      </c>
      <c r="AE4962">
        <v>113</v>
      </c>
      <c r="AF4962" t="str">
        <f t="shared" si="2038"/>
        <v>Very Low</v>
      </c>
      <c r="AG4962" t="s">
        <v>9</v>
      </c>
      <c r="AH4962" t="s">
        <v>10</v>
      </c>
      <c r="AI4962" t="s">
        <v>11</v>
      </c>
      <c r="AJ4962" t="str">
        <f t="shared" si="2039"/>
        <v>Teen</v>
      </c>
      <c r="AK4962">
        <f>AK4961</f>
        <v>100000</v>
      </c>
      <c r="AL4962" t="str">
        <f t="shared" si="2040"/>
        <v>Low Budget</v>
      </c>
      <c r="AM4962">
        <v>1998</v>
      </c>
      <c r="AN4962">
        <f t="shared" si="2041"/>
        <v>27</v>
      </c>
      <c r="AO4962" t="str">
        <f t="shared" si="2042"/>
        <v>Old Classic</v>
      </c>
      <c r="AP4962">
        <v>577</v>
      </c>
      <c r="AQ4962" t="str">
        <f t="shared" si="2043"/>
        <v>Very Low</v>
      </c>
      <c r="AR4962">
        <v>7.3</v>
      </c>
      <c r="AS4962" t="str">
        <f t="shared" si="2044"/>
        <v>Good</v>
      </c>
      <c r="AT4962">
        <v>1.85</v>
      </c>
      <c r="AU4962" t="str">
        <f t="shared" si="2045"/>
        <v>HDTV / Widescreen</v>
      </c>
      <c r="AV4962">
        <v>0</v>
      </c>
      <c r="AW4962" t="str">
        <f t="shared" si="2046"/>
        <v>Very Low</v>
      </c>
    </row>
    <row r="4963" spans="1:49" x14ac:dyDescent="0.3">
      <c r="A4963" t="s">
        <v>0</v>
      </c>
      <c r="B4963" t="s">
        <v>23682</v>
      </c>
      <c r="C4963">
        <v>23</v>
      </c>
      <c r="D4963" t="str">
        <f t="shared" si="2026"/>
        <v>Very Low</v>
      </c>
      <c r="E4963">
        <v>99</v>
      </c>
      <c r="F4963" t="str">
        <f t="shared" si="2027"/>
        <v>1h 39m</v>
      </c>
      <c r="G4963" t="str">
        <f t="shared" si="2028"/>
        <v>Standard Movie</v>
      </c>
      <c r="H4963">
        <v>9</v>
      </c>
      <c r="I4963" t="str">
        <f t="shared" si="2029"/>
        <v>Very Low</v>
      </c>
      <c r="J4963">
        <v>10</v>
      </c>
      <c r="K4963" t="str">
        <f t="shared" si="2030"/>
        <v>Very Low</v>
      </c>
      <c r="L4963" t="s">
        <v>23683</v>
      </c>
      <c r="M4963">
        <v>116</v>
      </c>
      <c r="N4963" t="str">
        <f t="shared" si="2031"/>
        <v>Low</v>
      </c>
      <c r="O4963">
        <f>O4962</f>
        <v>2643689</v>
      </c>
      <c r="P4963" t="str">
        <f t="shared" si="2032"/>
        <v>Flop</v>
      </c>
      <c r="Q4963" t="s">
        <v>8403</v>
      </c>
      <c r="R4963" t="str">
        <f t="shared" si="2033"/>
        <v>Crime</v>
      </c>
      <c r="S4963">
        <f t="shared" si="2034"/>
        <v>3</v>
      </c>
      <c r="T4963" t="s">
        <v>23684</v>
      </c>
      <c r="U4963" t="s">
        <v>23685</v>
      </c>
      <c r="V4963">
        <v>509</v>
      </c>
      <c r="W4963" t="str">
        <f t="shared" si="2035"/>
        <v>Very Low</v>
      </c>
      <c r="X4963">
        <v>170</v>
      </c>
      <c r="Y4963" t="str">
        <f t="shared" si="2036"/>
        <v>Very Low</v>
      </c>
      <c r="Z4963" t="s">
        <v>23686</v>
      </c>
      <c r="AA4963">
        <v>2</v>
      </c>
      <c r="AB4963" t="str">
        <f t="shared" si="2037"/>
        <v>Duo/Trio Poster</v>
      </c>
      <c r="AC4963" t="s">
        <v>23687</v>
      </c>
      <c r="AD4963" t="s">
        <v>23688</v>
      </c>
      <c r="AE4963">
        <v>10</v>
      </c>
      <c r="AF4963" t="str">
        <f t="shared" si="2038"/>
        <v>Very Low</v>
      </c>
      <c r="AG4963" t="s">
        <v>9</v>
      </c>
      <c r="AH4963" t="s">
        <v>10</v>
      </c>
      <c r="AI4963" t="s">
        <v>556</v>
      </c>
      <c r="AJ4963" t="str">
        <f t="shared" si="2039"/>
        <v>Adult</v>
      </c>
      <c r="AK4963">
        <v>100000</v>
      </c>
      <c r="AL4963" t="str">
        <f t="shared" si="2040"/>
        <v>Low Budget</v>
      </c>
      <c r="AM4963">
        <v>1979</v>
      </c>
      <c r="AN4963">
        <f t="shared" si="2041"/>
        <v>46</v>
      </c>
      <c r="AO4963" t="str">
        <f t="shared" si="2042"/>
        <v>Old Classic</v>
      </c>
      <c r="AP4963">
        <v>24</v>
      </c>
      <c r="AQ4963" t="str">
        <f t="shared" si="2043"/>
        <v>Very Low</v>
      </c>
      <c r="AR4963">
        <v>5.8</v>
      </c>
      <c r="AS4963" t="str">
        <f t="shared" si="2044"/>
        <v>Below Average</v>
      </c>
      <c r="AT4963">
        <v>1.85</v>
      </c>
      <c r="AU4963" t="str">
        <f t="shared" si="2045"/>
        <v>HDTV / Widescreen</v>
      </c>
      <c r="AV4963">
        <v>157</v>
      </c>
      <c r="AW4963" t="str">
        <f t="shared" si="2046"/>
        <v>Very Low</v>
      </c>
    </row>
    <row r="4964" spans="1:49" x14ac:dyDescent="0.3">
      <c r="A4964" t="s">
        <v>718</v>
      </c>
      <c r="B4964" t="s">
        <v>23689</v>
      </c>
      <c r="C4964">
        <v>88</v>
      </c>
      <c r="D4964" t="str">
        <f t="shared" si="2026"/>
        <v>Low</v>
      </c>
      <c r="E4964">
        <v>90</v>
      </c>
      <c r="F4964" t="str">
        <f t="shared" si="2027"/>
        <v>1h 30m</v>
      </c>
      <c r="G4964" t="str">
        <f t="shared" si="2028"/>
        <v>Standard Movie</v>
      </c>
      <c r="H4964">
        <v>56</v>
      </c>
      <c r="I4964" t="str">
        <f t="shared" si="2029"/>
        <v>Very Low</v>
      </c>
      <c r="J4964">
        <v>56</v>
      </c>
      <c r="K4964" t="str">
        <f t="shared" si="2030"/>
        <v>Very Low</v>
      </c>
      <c r="L4964" t="s">
        <v>23690</v>
      </c>
      <c r="M4964">
        <v>126</v>
      </c>
      <c r="N4964" t="str">
        <f t="shared" si="2031"/>
        <v>Low</v>
      </c>
      <c r="O4964">
        <v>110536</v>
      </c>
      <c r="P4964" t="str">
        <f t="shared" si="2032"/>
        <v>Flop</v>
      </c>
      <c r="Q4964" t="s">
        <v>12610</v>
      </c>
      <c r="R4964" t="str">
        <f t="shared" si="2033"/>
        <v>Comedy</v>
      </c>
      <c r="S4964">
        <f t="shared" si="2034"/>
        <v>3</v>
      </c>
      <c r="T4964" t="s">
        <v>23691</v>
      </c>
      <c r="U4964" t="s">
        <v>23692</v>
      </c>
      <c r="V4964">
        <v>4117</v>
      </c>
      <c r="W4964" t="str">
        <f t="shared" si="2035"/>
        <v>Very Low</v>
      </c>
      <c r="X4964">
        <v>284</v>
      </c>
      <c r="Y4964" t="str">
        <f t="shared" si="2036"/>
        <v>Very Low</v>
      </c>
      <c r="Z4964" t="s">
        <v>23689</v>
      </c>
      <c r="AA4964">
        <v>1</v>
      </c>
      <c r="AB4964" t="str">
        <f t="shared" si="2037"/>
        <v>Solo Star Poster</v>
      </c>
      <c r="AC4964" t="s">
        <v>23693</v>
      </c>
      <c r="AD4964" t="s">
        <v>23694</v>
      </c>
      <c r="AE4964">
        <v>118</v>
      </c>
      <c r="AF4964" t="str">
        <f t="shared" si="2038"/>
        <v>Very Low</v>
      </c>
      <c r="AG4964" t="s">
        <v>9</v>
      </c>
      <c r="AH4964" t="s">
        <v>10</v>
      </c>
      <c r="AI4964" t="s">
        <v>66</v>
      </c>
      <c r="AJ4964" t="str">
        <f t="shared" si="2039"/>
        <v>Family</v>
      </c>
      <c r="AK4964">
        <v>40000</v>
      </c>
      <c r="AL4964" t="str">
        <f t="shared" si="2040"/>
        <v>Low Budget</v>
      </c>
      <c r="AM4964">
        <v>2001</v>
      </c>
      <c r="AN4964">
        <f t="shared" si="2041"/>
        <v>24</v>
      </c>
      <c r="AO4964" t="str">
        <f t="shared" si="2042"/>
        <v>Old Classic</v>
      </c>
      <c r="AP4964">
        <v>76</v>
      </c>
      <c r="AQ4964" t="str">
        <f t="shared" si="2043"/>
        <v>Very Low</v>
      </c>
      <c r="AR4964">
        <v>7</v>
      </c>
      <c r="AS4964" t="str">
        <f t="shared" si="2044"/>
        <v>Good</v>
      </c>
      <c r="AT4964">
        <v>1.85</v>
      </c>
      <c r="AU4964" t="str">
        <f t="shared" si="2045"/>
        <v>HDTV / Widescreen</v>
      </c>
      <c r="AV4964">
        <v>0</v>
      </c>
      <c r="AW4964" t="str">
        <f t="shared" si="2046"/>
        <v>Very Low</v>
      </c>
    </row>
    <row r="4965" spans="1:49" x14ac:dyDescent="0.3">
      <c r="A4965" t="s">
        <v>0</v>
      </c>
      <c r="B4965" t="s">
        <v>23695</v>
      </c>
      <c r="C4965">
        <v>2</v>
      </c>
      <c r="D4965" t="str">
        <f t="shared" si="2026"/>
        <v>Very Low</v>
      </c>
      <c r="E4965">
        <v>82</v>
      </c>
      <c r="F4965" t="str">
        <f t="shared" si="2027"/>
        <v>1h 22m</v>
      </c>
      <c r="G4965" t="str">
        <f t="shared" si="2028"/>
        <v>Featurette</v>
      </c>
      <c r="H4965">
        <v>7</v>
      </c>
      <c r="I4965" t="str">
        <f t="shared" si="2029"/>
        <v>Very Low</v>
      </c>
      <c r="J4965">
        <v>50</v>
      </c>
      <c r="K4965" t="str">
        <f t="shared" si="2030"/>
        <v>Very Low</v>
      </c>
      <c r="L4965" t="s">
        <v>23696</v>
      </c>
      <c r="M4965">
        <v>143</v>
      </c>
      <c r="N4965" t="str">
        <f t="shared" si="2031"/>
        <v>Low</v>
      </c>
      <c r="O4965">
        <f>O4964</f>
        <v>110536</v>
      </c>
      <c r="P4965" t="str">
        <f t="shared" si="2032"/>
        <v>Flop</v>
      </c>
      <c r="Q4965" t="s">
        <v>18060</v>
      </c>
      <c r="R4965" t="str">
        <f t="shared" si="2033"/>
        <v>Family</v>
      </c>
      <c r="S4965">
        <f t="shared" si="2034"/>
        <v>1</v>
      </c>
      <c r="T4965" t="s">
        <v>23697</v>
      </c>
      <c r="U4965" t="s">
        <v>23698</v>
      </c>
      <c r="V4965">
        <v>73</v>
      </c>
      <c r="W4965" t="str">
        <f t="shared" si="2035"/>
        <v>Very Low</v>
      </c>
      <c r="X4965">
        <v>417</v>
      </c>
      <c r="Y4965" t="str">
        <f t="shared" si="2036"/>
        <v>Very Low</v>
      </c>
      <c r="Z4965" t="s">
        <v>23699</v>
      </c>
      <c r="AA4965">
        <v>0</v>
      </c>
      <c r="AB4965" t="str">
        <f t="shared" si="2037"/>
        <v>Symbolic Poster</v>
      </c>
      <c r="AC4965" t="str">
        <f>AC4964</f>
        <v>alien|cave|husband wife relationship|monster|skeleton</v>
      </c>
      <c r="AD4965" t="s">
        <v>23700</v>
      </c>
      <c r="AE4965">
        <v>4</v>
      </c>
      <c r="AF4965" t="str">
        <f t="shared" si="2038"/>
        <v>Very Low</v>
      </c>
      <c r="AG4965" t="s">
        <v>9</v>
      </c>
      <c r="AH4965" t="s">
        <v>10</v>
      </c>
      <c r="AI4965" t="s">
        <v>66</v>
      </c>
      <c r="AJ4965" t="str">
        <f t="shared" si="2039"/>
        <v>Family</v>
      </c>
      <c r="AK4965">
        <v>20000</v>
      </c>
      <c r="AL4965" t="str">
        <f t="shared" si="2040"/>
        <v>Low Budget</v>
      </c>
      <c r="AM4965">
        <v>2014</v>
      </c>
      <c r="AN4965">
        <f t="shared" si="2041"/>
        <v>11</v>
      </c>
      <c r="AO4965" t="str">
        <f t="shared" si="2042"/>
        <v>Modern Classic</v>
      </c>
      <c r="AP4965">
        <v>134</v>
      </c>
      <c r="AQ4965" t="str">
        <f t="shared" si="2043"/>
        <v>Very Low</v>
      </c>
      <c r="AR4965">
        <v>3.2</v>
      </c>
      <c r="AS4965" t="str">
        <f t="shared" si="2044"/>
        <v>Very Poor</v>
      </c>
      <c r="AT4965">
        <v>1.85</v>
      </c>
      <c r="AU4965" t="str">
        <f t="shared" si="2045"/>
        <v>HDTV / Widescreen</v>
      </c>
      <c r="AV4965">
        <v>178</v>
      </c>
      <c r="AW4965" t="str">
        <f t="shared" si="2046"/>
        <v>Very Low</v>
      </c>
    </row>
    <row r="4966" spans="1:49" x14ac:dyDescent="0.3">
      <c r="A4966" t="s">
        <v>0</v>
      </c>
      <c r="B4966" t="s">
        <v>23701</v>
      </c>
      <c r="C4966">
        <v>193</v>
      </c>
      <c r="D4966" t="str">
        <f t="shared" si="2026"/>
        <v>Low</v>
      </c>
      <c r="E4966">
        <v>88</v>
      </c>
      <c r="F4966" t="str">
        <f t="shared" si="2027"/>
        <v>1h 28m</v>
      </c>
      <c r="G4966" t="str">
        <f t="shared" si="2028"/>
        <v>Featurette</v>
      </c>
      <c r="H4966">
        <v>3</v>
      </c>
      <c r="I4966" t="str">
        <f t="shared" si="2029"/>
        <v>Very Low</v>
      </c>
      <c r="J4966">
        <v>307</v>
      </c>
      <c r="K4966" t="str">
        <f t="shared" si="2030"/>
        <v>Very Low</v>
      </c>
      <c r="L4966" t="s">
        <v>2613</v>
      </c>
      <c r="M4966">
        <v>3000</v>
      </c>
      <c r="N4966" t="str">
        <f t="shared" si="2031"/>
        <v>Low</v>
      </c>
      <c r="O4966">
        <v>59379</v>
      </c>
      <c r="P4966" t="str">
        <f t="shared" si="2032"/>
        <v>Flop</v>
      </c>
      <c r="Q4966" t="s">
        <v>23702</v>
      </c>
      <c r="R4966" t="str">
        <f t="shared" si="2033"/>
        <v>Comedy</v>
      </c>
      <c r="S4966">
        <f t="shared" si="2034"/>
        <v>5</v>
      </c>
      <c r="T4966" t="s">
        <v>13639</v>
      </c>
      <c r="U4966" t="s">
        <v>23703</v>
      </c>
      <c r="V4966">
        <v>12796</v>
      </c>
      <c r="W4966" t="str">
        <f t="shared" si="2035"/>
        <v>Low</v>
      </c>
      <c r="X4966">
        <v>4729</v>
      </c>
      <c r="Y4966" t="str">
        <f t="shared" si="2036"/>
        <v>Low</v>
      </c>
      <c r="Z4966" t="s">
        <v>23704</v>
      </c>
      <c r="AA4966">
        <v>3</v>
      </c>
      <c r="AB4966" t="str">
        <f t="shared" si="2037"/>
        <v>Duo/Trio Poster</v>
      </c>
      <c r="AC4966" t="s">
        <v>23705</v>
      </c>
      <c r="AD4966" t="s">
        <v>23706</v>
      </c>
      <c r="AE4966">
        <v>52</v>
      </c>
      <c r="AF4966" t="str">
        <f t="shared" si="2038"/>
        <v>Very Low</v>
      </c>
      <c r="AG4966" t="s">
        <v>9</v>
      </c>
      <c r="AH4966" t="s">
        <v>10</v>
      </c>
      <c r="AI4966" t="s">
        <v>4801</v>
      </c>
      <c r="AJ4966" t="str">
        <f t="shared" si="2039"/>
        <v>No Rating</v>
      </c>
      <c r="AK4966">
        <v>200000</v>
      </c>
      <c r="AL4966" t="str">
        <f t="shared" si="2040"/>
        <v>Low Budget</v>
      </c>
      <c r="AM4966">
        <v>2013</v>
      </c>
      <c r="AN4966">
        <f t="shared" si="2041"/>
        <v>12</v>
      </c>
      <c r="AO4966" t="str">
        <f t="shared" si="2042"/>
        <v>Modern Classic</v>
      </c>
      <c r="AP4966">
        <v>982</v>
      </c>
      <c r="AQ4966" t="str">
        <f t="shared" si="2043"/>
        <v>Very Low</v>
      </c>
      <c r="AR4966">
        <v>6.8</v>
      </c>
      <c r="AS4966" t="str">
        <f t="shared" si="2044"/>
        <v>Average</v>
      </c>
      <c r="AT4966">
        <v>2.35</v>
      </c>
      <c r="AU4966" t="str">
        <f t="shared" si="2045"/>
        <v>Cinematic Widescreen</v>
      </c>
      <c r="AV4966">
        <v>0</v>
      </c>
      <c r="AW4966" t="str">
        <f t="shared" si="2046"/>
        <v>Very Low</v>
      </c>
    </row>
    <row r="4967" spans="1:49" x14ac:dyDescent="0.3">
      <c r="A4967" t="s">
        <v>0</v>
      </c>
      <c r="B4967" t="s">
        <v>23707</v>
      </c>
      <c r="C4967">
        <v>50</v>
      </c>
      <c r="D4967" t="str">
        <f t="shared" si="2026"/>
        <v>Very Low</v>
      </c>
      <c r="E4967">
        <v>103</v>
      </c>
      <c r="F4967" t="str">
        <f t="shared" si="2027"/>
        <v>1h 43m</v>
      </c>
      <c r="G4967" t="str">
        <f t="shared" si="2028"/>
        <v>Standard Movie</v>
      </c>
      <c r="H4967">
        <v>0</v>
      </c>
      <c r="I4967" t="str">
        <f t="shared" si="2029"/>
        <v>Very Low</v>
      </c>
      <c r="J4967">
        <v>0</v>
      </c>
      <c r="K4967" t="str">
        <f t="shared" si="2030"/>
        <v>Very Low</v>
      </c>
      <c r="L4967" t="s">
        <v>23708</v>
      </c>
      <c r="M4967">
        <v>0</v>
      </c>
      <c r="N4967" t="str">
        <f t="shared" si="2031"/>
        <v>Low</v>
      </c>
      <c r="O4967">
        <f t="shared" ref="O4967:O4972" si="2061">O4966</f>
        <v>59379</v>
      </c>
      <c r="P4967" t="str">
        <f t="shared" si="2032"/>
        <v>Flop</v>
      </c>
      <c r="Q4967" t="s">
        <v>39</v>
      </c>
      <c r="R4967" t="str">
        <f t="shared" si="2033"/>
        <v>Documentary</v>
      </c>
      <c r="S4967">
        <f t="shared" si="2034"/>
        <v>1</v>
      </c>
      <c r="T4967" t="s">
        <v>23709</v>
      </c>
      <c r="U4967" t="s">
        <v>23710</v>
      </c>
      <c r="V4967">
        <v>16701</v>
      </c>
      <c r="W4967" t="str">
        <f t="shared" si="2035"/>
        <v>Low</v>
      </c>
      <c r="X4967">
        <v>0</v>
      </c>
      <c r="Y4967" t="str">
        <f t="shared" si="2036"/>
        <v>Very Low</v>
      </c>
      <c r="Z4967" t="s">
        <v>23711</v>
      </c>
      <c r="AA4967">
        <v>0</v>
      </c>
      <c r="AB4967" t="str">
        <f t="shared" si="2037"/>
        <v>Symbolic Poster</v>
      </c>
      <c r="AC4967" t="s">
        <v>23712</v>
      </c>
      <c r="AD4967" t="s">
        <v>23713</v>
      </c>
      <c r="AE4967">
        <v>23</v>
      </c>
      <c r="AF4967" t="str">
        <f t="shared" si="2038"/>
        <v>Very Low</v>
      </c>
      <c r="AG4967" t="s">
        <v>9</v>
      </c>
      <c r="AH4967" t="s">
        <v>239</v>
      </c>
      <c r="AI4967" t="s">
        <v>4801</v>
      </c>
      <c r="AJ4967" t="str">
        <f t="shared" si="2039"/>
        <v>No Rating</v>
      </c>
      <c r="AK4967">
        <v>100000</v>
      </c>
      <c r="AL4967" t="str">
        <f t="shared" si="2040"/>
        <v>Low Budget</v>
      </c>
      <c r="AM4967">
        <v>2012</v>
      </c>
      <c r="AN4967">
        <f t="shared" si="2041"/>
        <v>13</v>
      </c>
      <c r="AO4967" t="str">
        <f t="shared" si="2042"/>
        <v>Modern Classic</v>
      </c>
      <c r="AP4967">
        <v>0</v>
      </c>
      <c r="AQ4967" t="str">
        <f t="shared" si="2043"/>
        <v>Very Low</v>
      </c>
      <c r="AR4967">
        <v>7.7</v>
      </c>
      <c r="AS4967" t="str">
        <f t="shared" si="2044"/>
        <v>Good</v>
      </c>
      <c r="AT4967">
        <v>16</v>
      </c>
      <c r="AU4967" t="str">
        <f t="shared" si="2045"/>
        <v>Ultra Widescreen</v>
      </c>
      <c r="AV4967">
        <v>0</v>
      </c>
      <c r="AW4967" t="str">
        <f t="shared" si="2046"/>
        <v>Very Low</v>
      </c>
    </row>
    <row r="4968" spans="1:49" x14ac:dyDescent="0.3">
      <c r="A4968" t="s">
        <v>0</v>
      </c>
      <c r="B4968" t="s">
        <v>23714</v>
      </c>
      <c r="C4968">
        <v>61</v>
      </c>
      <c r="D4968" t="str">
        <f t="shared" si="2026"/>
        <v>Low</v>
      </c>
      <c r="E4968">
        <v>80</v>
      </c>
      <c r="F4968" t="str">
        <f t="shared" si="2027"/>
        <v>1h 20m</v>
      </c>
      <c r="G4968" t="str">
        <f t="shared" si="2028"/>
        <v>Featurette</v>
      </c>
      <c r="H4968">
        <v>3</v>
      </c>
      <c r="I4968" t="str">
        <f t="shared" si="2029"/>
        <v>Very Low</v>
      </c>
      <c r="J4968">
        <v>140</v>
      </c>
      <c r="K4968" t="str">
        <f t="shared" si="2030"/>
        <v>Very Low</v>
      </c>
      <c r="L4968" t="s">
        <v>23715</v>
      </c>
      <c r="M4968">
        <v>798</v>
      </c>
      <c r="N4968" t="str">
        <f t="shared" si="2031"/>
        <v>Low</v>
      </c>
      <c r="O4968">
        <f t="shared" si="2061"/>
        <v>59379</v>
      </c>
      <c r="P4968" t="str">
        <f t="shared" si="2032"/>
        <v>Flop</v>
      </c>
      <c r="Q4968" t="s">
        <v>10384</v>
      </c>
      <c r="R4968" t="str">
        <f t="shared" si="2033"/>
        <v>Thriller</v>
      </c>
      <c r="S4968">
        <f t="shared" si="2034"/>
        <v>1</v>
      </c>
      <c r="T4968" t="s">
        <v>15312</v>
      </c>
      <c r="U4968" t="s">
        <v>23716</v>
      </c>
      <c r="V4968">
        <v>5747</v>
      </c>
      <c r="W4968" t="str">
        <f t="shared" si="2035"/>
        <v>Very Low</v>
      </c>
      <c r="X4968">
        <v>1401</v>
      </c>
      <c r="Y4968" t="str">
        <f t="shared" si="2036"/>
        <v>Low</v>
      </c>
      <c r="Z4968" t="s">
        <v>332</v>
      </c>
      <c r="AA4968">
        <v>1</v>
      </c>
      <c r="AB4968" t="str">
        <f t="shared" si="2037"/>
        <v>Solo Star Poster</v>
      </c>
      <c r="AC4968" t="s">
        <v>23717</v>
      </c>
      <c r="AD4968" t="s">
        <v>23718</v>
      </c>
      <c r="AE4968">
        <v>44</v>
      </c>
      <c r="AF4968" t="str">
        <f t="shared" si="2038"/>
        <v>Very Low</v>
      </c>
      <c r="AG4968" t="s">
        <v>9</v>
      </c>
      <c r="AH4968" t="s">
        <v>28</v>
      </c>
      <c r="AI4968" t="s">
        <v>556</v>
      </c>
      <c r="AJ4968" t="str">
        <f t="shared" si="2039"/>
        <v>Adult</v>
      </c>
      <c r="AK4968">
        <v>1800000</v>
      </c>
      <c r="AL4968" t="str">
        <f t="shared" si="2040"/>
        <v>Low Budget</v>
      </c>
      <c r="AM4968">
        <v>2007</v>
      </c>
      <c r="AN4968">
        <f t="shared" si="2041"/>
        <v>18</v>
      </c>
      <c r="AO4968" t="str">
        <f t="shared" si="2042"/>
        <v>Old Classic</v>
      </c>
      <c r="AP4968">
        <v>279</v>
      </c>
      <c r="AQ4968" t="str">
        <f t="shared" si="2043"/>
        <v>Very Low</v>
      </c>
      <c r="AR4968">
        <v>5.6</v>
      </c>
      <c r="AS4968" t="str">
        <f t="shared" si="2044"/>
        <v>Below Average</v>
      </c>
      <c r="AT4968">
        <v>1.85</v>
      </c>
      <c r="AU4968" t="str">
        <f t="shared" si="2045"/>
        <v>HDTV / Widescreen</v>
      </c>
      <c r="AV4968">
        <v>246</v>
      </c>
      <c r="AW4968" t="str">
        <f t="shared" si="2046"/>
        <v>Very Low</v>
      </c>
    </row>
    <row r="4969" spans="1:49" x14ac:dyDescent="0.3">
      <c r="A4969" t="s">
        <v>718</v>
      </c>
      <c r="B4969" t="s">
        <v>23719</v>
      </c>
      <c r="C4969">
        <v>1</v>
      </c>
      <c r="D4969" t="str">
        <f t="shared" si="2026"/>
        <v>Very Low</v>
      </c>
      <c r="E4969">
        <v>68</v>
      </c>
      <c r="F4969" t="str">
        <f t="shared" si="2027"/>
        <v>1h 8m</v>
      </c>
      <c r="G4969" t="str">
        <f t="shared" si="2028"/>
        <v>Featurette</v>
      </c>
      <c r="H4969">
        <v>2</v>
      </c>
      <c r="I4969" t="str">
        <f t="shared" si="2029"/>
        <v>Very Low</v>
      </c>
      <c r="J4969">
        <v>75</v>
      </c>
      <c r="K4969" t="str">
        <f t="shared" si="2030"/>
        <v>Very Low</v>
      </c>
      <c r="L4969" t="s">
        <v>12230</v>
      </c>
      <c r="M4969">
        <v>142</v>
      </c>
      <c r="N4969" t="str">
        <f t="shared" si="2031"/>
        <v>Low</v>
      </c>
      <c r="O4969">
        <f t="shared" si="2061"/>
        <v>59379</v>
      </c>
      <c r="P4969" t="str">
        <f t="shared" si="2032"/>
        <v>Flop</v>
      </c>
      <c r="Q4969" t="s">
        <v>1906</v>
      </c>
      <c r="R4969" t="str">
        <f t="shared" si="2033"/>
        <v>Crime</v>
      </c>
      <c r="S4969">
        <f t="shared" si="2034"/>
        <v>2</v>
      </c>
      <c r="T4969" t="s">
        <v>23720</v>
      </c>
      <c r="U4969" t="s">
        <v>23721</v>
      </c>
      <c r="V4969">
        <v>67</v>
      </c>
      <c r="W4969" t="str">
        <f t="shared" si="2035"/>
        <v>Very Low</v>
      </c>
      <c r="X4969">
        <v>354</v>
      </c>
      <c r="Y4969" t="str">
        <f t="shared" si="2036"/>
        <v>Very Low</v>
      </c>
      <c r="Z4969" t="s">
        <v>23722</v>
      </c>
      <c r="AA4969">
        <v>3</v>
      </c>
      <c r="AB4969" t="str">
        <f t="shared" si="2037"/>
        <v>Duo/Trio Poster</v>
      </c>
      <c r="AC4969" t="s">
        <v>23723</v>
      </c>
      <c r="AD4969" t="s">
        <v>23724</v>
      </c>
      <c r="AE4969">
        <v>9</v>
      </c>
      <c r="AF4969" t="str">
        <f t="shared" si="2038"/>
        <v>Very Low</v>
      </c>
      <c r="AG4969" t="s">
        <v>9</v>
      </c>
      <c r="AH4969" t="s">
        <v>10</v>
      </c>
      <c r="AI4969" t="s">
        <v>6007</v>
      </c>
      <c r="AJ4969" t="str">
        <f t="shared" si="2039"/>
        <v>Other/Unknown</v>
      </c>
      <c r="AK4969">
        <f>AK4968</f>
        <v>1800000</v>
      </c>
      <c r="AL4969" t="str">
        <f t="shared" si="2040"/>
        <v>Low Budget</v>
      </c>
      <c r="AM4969">
        <v>1948</v>
      </c>
      <c r="AN4969">
        <f t="shared" si="2041"/>
        <v>77</v>
      </c>
      <c r="AO4969" t="str">
        <f t="shared" si="2042"/>
        <v>Old Classic</v>
      </c>
      <c r="AP4969">
        <v>86</v>
      </c>
      <c r="AQ4969" t="str">
        <f t="shared" si="2043"/>
        <v>Very Low</v>
      </c>
      <c r="AR4969">
        <v>7.1</v>
      </c>
      <c r="AS4969" t="str">
        <f t="shared" si="2044"/>
        <v>Good</v>
      </c>
      <c r="AT4969">
        <v>1.37</v>
      </c>
      <c r="AU4969" t="str">
        <f t="shared" si="2045"/>
        <v>Classic</v>
      </c>
      <c r="AV4969">
        <v>10</v>
      </c>
      <c r="AW4969" t="str">
        <f t="shared" si="2046"/>
        <v>Very Low</v>
      </c>
    </row>
    <row r="4970" spans="1:49" x14ac:dyDescent="0.3">
      <c r="A4970" t="s">
        <v>0</v>
      </c>
      <c r="B4970" t="s">
        <v>23725</v>
      </c>
      <c r="C4970">
        <v>5</v>
      </c>
      <c r="D4970" t="str">
        <f t="shared" si="2026"/>
        <v>Very Low</v>
      </c>
      <c r="E4970">
        <v>81</v>
      </c>
      <c r="F4970" t="str">
        <f t="shared" si="2027"/>
        <v>1h 21m</v>
      </c>
      <c r="G4970" t="str">
        <f t="shared" si="2028"/>
        <v>Featurette</v>
      </c>
      <c r="H4970">
        <v>0</v>
      </c>
      <c r="I4970" t="str">
        <f t="shared" si="2029"/>
        <v>Very Low</v>
      </c>
      <c r="J4970">
        <v>10</v>
      </c>
      <c r="K4970" t="str">
        <f t="shared" si="2030"/>
        <v>Very Low</v>
      </c>
      <c r="L4970" t="s">
        <v>23726</v>
      </c>
      <c r="M4970">
        <v>416</v>
      </c>
      <c r="N4970" t="str">
        <f t="shared" si="2031"/>
        <v>Low</v>
      </c>
      <c r="O4970">
        <f t="shared" si="2061"/>
        <v>59379</v>
      </c>
      <c r="P4970" t="str">
        <f t="shared" si="2032"/>
        <v>Flop</v>
      </c>
      <c r="Q4970" t="s">
        <v>1361</v>
      </c>
      <c r="R4970" t="str">
        <f t="shared" si="2033"/>
        <v>Action</v>
      </c>
      <c r="S4970">
        <f t="shared" si="2034"/>
        <v>4</v>
      </c>
      <c r="T4970" t="s">
        <v>23727</v>
      </c>
      <c r="U4970" t="s">
        <v>23728</v>
      </c>
      <c r="V4970">
        <v>101</v>
      </c>
      <c r="W4970" t="str">
        <f t="shared" si="2035"/>
        <v>Very Low</v>
      </c>
      <c r="X4970">
        <v>459</v>
      </c>
      <c r="Y4970" t="str">
        <f t="shared" si="2036"/>
        <v>Very Low</v>
      </c>
      <c r="Z4970" t="s">
        <v>23729</v>
      </c>
      <c r="AA4970">
        <v>2</v>
      </c>
      <c r="AB4970" t="str">
        <f t="shared" si="2037"/>
        <v>Duo/Trio Poster</v>
      </c>
      <c r="AC4970" t="s">
        <v>23730</v>
      </c>
      <c r="AD4970" t="s">
        <v>23731</v>
      </c>
      <c r="AE4970">
        <v>1</v>
      </c>
      <c r="AF4970" t="str">
        <f t="shared" si="2038"/>
        <v>Very Low</v>
      </c>
      <c r="AG4970" t="s">
        <v>9</v>
      </c>
      <c r="AH4970" t="s">
        <v>10</v>
      </c>
      <c r="AI4970" t="str">
        <f>AI4969</f>
        <v>Approved</v>
      </c>
      <c r="AJ4970" t="str">
        <f t="shared" si="2039"/>
        <v>Other/Unknown</v>
      </c>
      <c r="AK4970">
        <v>100000</v>
      </c>
      <c r="AL4970" t="str">
        <f t="shared" si="2040"/>
        <v>Low Budget</v>
      </c>
      <c r="AM4970">
        <v>2013</v>
      </c>
      <c r="AN4970">
        <f t="shared" si="2041"/>
        <v>12</v>
      </c>
      <c r="AO4970" t="str">
        <f t="shared" si="2042"/>
        <v>Modern Classic</v>
      </c>
      <c r="AP4970">
        <v>18</v>
      </c>
      <c r="AQ4970" t="str">
        <f t="shared" si="2043"/>
        <v>Very Low</v>
      </c>
      <c r="AR4970">
        <v>3.6</v>
      </c>
      <c r="AS4970" t="str">
        <f t="shared" si="2044"/>
        <v>Very Poor</v>
      </c>
      <c r="AT4970">
        <v>1.78</v>
      </c>
      <c r="AU4970" t="str">
        <f t="shared" si="2045"/>
        <v>HDTV / Widescreen</v>
      </c>
      <c r="AV4970">
        <v>17</v>
      </c>
      <c r="AW4970" t="str">
        <f t="shared" si="2046"/>
        <v>Very Low</v>
      </c>
    </row>
    <row r="4971" spans="1:49" x14ac:dyDescent="0.3">
      <c r="A4971" t="s">
        <v>0</v>
      </c>
      <c r="B4971" t="s">
        <v>23732</v>
      </c>
      <c r="C4971">
        <v>14</v>
      </c>
      <c r="D4971" t="str">
        <f t="shared" si="2026"/>
        <v>Very Low</v>
      </c>
      <c r="E4971">
        <v>106</v>
      </c>
      <c r="F4971" t="str">
        <f t="shared" si="2027"/>
        <v>1h 46m</v>
      </c>
      <c r="G4971" t="str">
        <f t="shared" si="2028"/>
        <v>Standard Movie</v>
      </c>
      <c r="H4971">
        <v>6</v>
      </c>
      <c r="I4971" t="str">
        <f t="shared" si="2029"/>
        <v>Very Low</v>
      </c>
      <c r="J4971">
        <v>13</v>
      </c>
      <c r="K4971" t="str">
        <f t="shared" si="2030"/>
        <v>Very Low</v>
      </c>
      <c r="L4971" t="s">
        <v>23733</v>
      </c>
      <c r="M4971">
        <v>440</v>
      </c>
      <c r="N4971" t="str">
        <f t="shared" si="2031"/>
        <v>Low</v>
      </c>
      <c r="O4971">
        <f t="shared" si="2061"/>
        <v>59379</v>
      </c>
      <c r="P4971" t="str">
        <f t="shared" si="2032"/>
        <v>Flop</v>
      </c>
      <c r="Q4971" t="s">
        <v>6761</v>
      </c>
      <c r="R4971" t="str">
        <f t="shared" si="2033"/>
        <v>Crime</v>
      </c>
      <c r="S4971">
        <f t="shared" si="2034"/>
        <v>3</v>
      </c>
      <c r="T4971" t="s">
        <v>17476</v>
      </c>
      <c r="U4971" t="s">
        <v>23734</v>
      </c>
      <c r="V4971">
        <v>544</v>
      </c>
      <c r="W4971" t="str">
        <f t="shared" si="2035"/>
        <v>Very Low</v>
      </c>
      <c r="X4971">
        <v>564</v>
      </c>
      <c r="Y4971" t="str">
        <f t="shared" si="2036"/>
        <v>Very Low</v>
      </c>
      <c r="Z4971" t="s">
        <v>23735</v>
      </c>
      <c r="AA4971">
        <v>1</v>
      </c>
      <c r="AB4971" t="str">
        <f t="shared" si="2037"/>
        <v>Solo Star Poster</v>
      </c>
      <c r="AC4971" t="s">
        <v>23736</v>
      </c>
      <c r="AD4971" t="s">
        <v>23737</v>
      </c>
      <c r="AE4971">
        <v>19</v>
      </c>
      <c r="AF4971" t="str">
        <f t="shared" si="2038"/>
        <v>Very Low</v>
      </c>
      <c r="AG4971" t="s">
        <v>9</v>
      </c>
      <c r="AH4971" t="s">
        <v>10</v>
      </c>
      <c r="AI4971" t="s">
        <v>14075</v>
      </c>
      <c r="AJ4971" t="str">
        <f t="shared" si="2039"/>
        <v>Other/Unknown</v>
      </c>
      <c r="AK4971">
        <f>AK4970</f>
        <v>100000</v>
      </c>
      <c r="AL4971" t="str">
        <f t="shared" si="2040"/>
        <v>Low Budget</v>
      </c>
      <c r="AM4971">
        <v>1971</v>
      </c>
      <c r="AN4971">
        <f t="shared" si="2041"/>
        <v>54</v>
      </c>
      <c r="AO4971" t="str">
        <f t="shared" si="2042"/>
        <v>Old Classic</v>
      </c>
      <c r="AP4971">
        <v>98</v>
      </c>
      <c r="AQ4971" t="str">
        <f t="shared" si="2043"/>
        <v>Very Low</v>
      </c>
      <c r="AR4971">
        <v>6.8</v>
      </c>
      <c r="AS4971" t="str">
        <f t="shared" si="2044"/>
        <v>Average</v>
      </c>
      <c r="AT4971">
        <f>AT4970</f>
        <v>1.78</v>
      </c>
      <c r="AU4971" t="str">
        <f t="shared" si="2045"/>
        <v>HDTV / Widescreen</v>
      </c>
      <c r="AV4971">
        <v>65</v>
      </c>
      <c r="AW4971" t="str">
        <f t="shared" si="2046"/>
        <v>Very Low</v>
      </c>
    </row>
    <row r="4972" spans="1:49" x14ac:dyDescent="0.3">
      <c r="A4972" t="s">
        <v>0</v>
      </c>
      <c r="B4972" t="s">
        <v>23738</v>
      </c>
      <c r="C4972">
        <v>5</v>
      </c>
      <c r="D4972" t="str">
        <f t="shared" si="2026"/>
        <v>Very Low</v>
      </c>
      <c r="E4972">
        <v>77</v>
      </c>
      <c r="F4972" t="str">
        <f t="shared" si="2027"/>
        <v>1h 17m</v>
      </c>
      <c r="G4972" t="str">
        <f t="shared" si="2028"/>
        <v>Featurette</v>
      </c>
      <c r="H4972">
        <v>0</v>
      </c>
      <c r="I4972" t="str">
        <f t="shared" si="2029"/>
        <v>Very Low</v>
      </c>
      <c r="J4972">
        <v>0</v>
      </c>
      <c r="K4972" t="str">
        <f t="shared" si="2030"/>
        <v>Very Low</v>
      </c>
      <c r="L4972" t="s">
        <v>23739</v>
      </c>
      <c r="M4972">
        <v>45</v>
      </c>
      <c r="N4972" t="str">
        <f t="shared" si="2031"/>
        <v>Low</v>
      </c>
      <c r="O4972">
        <f t="shared" si="2061"/>
        <v>59379</v>
      </c>
      <c r="P4972" t="str">
        <f t="shared" si="2032"/>
        <v>Flop</v>
      </c>
      <c r="Q4972" t="s">
        <v>21575</v>
      </c>
      <c r="R4972" t="str">
        <f t="shared" si="2033"/>
        <v>Biography</v>
      </c>
      <c r="S4972">
        <f t="shared" si="2034"/>
        <v>3</v>
      </c>
      <c r="T4972" t="s">
        <v>23740</v>
      </c>
      <c r="U4972" t="s">
        <v>23741</v>
      </c>
      <c r="V4972">
        <v>80</v>
      </c>
      <c r="W4972" t="str">
        <f t="shared" si="2035"/>
        <v>Very Low</v>
      </c>
      <c r="X4972">
        <v>45</v>
      </c>
      <c r="Y4972" t="str">
        <f t="shared" si="2036"/>
        <v>Very Low</v>
      </c>
      <c r="Z4972" t="s">
        <v>23742</v>
      </c>
      <c r="AA4972">
        <v>0</v>
      </c>
      <c r="AB4972" t="str">
        <f t="shared" si="2037"/>
        <v>Symbolic Poster</v>
      </c>
      <c r="AC4972" t="s">
        <v>23743</v>
      </c>
      <c r="AD4972" t="s">
        <v>23744</v>
      </c>
      <c r="AE4972">
        <v>1</v>
      </c>
      <c r="AF4972" t="str">
        <f t="shared" si="2038"/>
        <v>Very Low</v>
      </c>
      <c r="AG4972" t="s">
        <v>9</v>
      </c>
      <c r="AH4972" t="s">
        <v>10</v>
      </c>
      <c r="AI4972" t="s">
        <v>5584</v>
      </c>
      <c r="AJ4972" t="str">
        <f t="shared" si="2039"/>
        <v>Other/Unknown</v>
      </c>
      <c r="AK4972">
        <v>100000</v>
      </c>
      <c r="AL4972" t="str">
        <f t="shared" si="2040"/>
        <v>Low Budget</v>
      </c>
      <c r="AM4972">
        <v>2014</v>
      </c>
      <c r="AN4972">
        <f t="shared" si="2041"/>
        <v>11</v>
      </c>
      <c r="AO4972" t="str">
        <f t="shared" si="2042"/>
        <v>Modern Classic</v>
      </c>
      <c r="AP4972">
        <v>0</v>
      </c>
      <c r="AQ4972" t="str">
        <f t="shared" si="2043"/>
        <v>Very Low</v>
      </c>
      <c r="AR4972">
        <v>7.6</v>
      </c>
      <c r="AS4972" t="str">
        <f t="shared" si="2044"/>
        <v>Good</v>
      </c>
      <c r="AT4972">
        <v>1.78</v>
      </c>
      <c r="AU4972" t="str">
        <f t="shared" si="2045"/>
        <v>HDTV / Widescreen</v>
      </c>
      <c r="AV4972">
        <v>82</v>
      </c>
      <c r="AW4972" t="str">
        <f t="shared" si="2046"/>
        <v>Very Low</v>
      </c>
    </row>
    <row r="4973" spans="1:49" x14ac:dyDescent="0.3">
      <c r="A4973" t="s">
        <v>0</v>
      </c>
      <c r="B4973" t="s">
        <v>12800</v>
      </c>
      <c r="C4973">
        <v>241</v>
      </c>
      <c r="D4973" t="str">
        <f t="shared" si="2026"/>
        <v>Medium</v>
      </c>
      <c r="E4973">
        <v>114</v>
      </c>
      <c r="F4973" t="str">
        <f t="shared" si="2027"/>
        <v>1h 54m</v>
      </c>
      <c r="G4973" t="str">
        <f t="shared" si="2028"/>
        <v>Standard Movie</v>
      </c>
      <c r="H4973">
        <v>29</v>
      </c>
      <c r="I4973" t="str">
        <f t="shared" si="2029"/>
        <v>Very Low</v>
      </c>
      <c r="J4973">
        <v>616</v>
      </c>
      <c r="K4973" t="str">
        <f t="shared" si="2030"/>
        <v>Very Low</v>
      </c>
      <c r="L4973" t="s">
        <v>2607</v>
      </c>
      <c r="M4973">
        <v>956</v>
      </c>
      <c r="N4973" t="str">
        <f t="shared" si="2031"/>
        <v>Low</v>
      </c>
      <c r="O4973">
        <v>32721635</v>
      </c>
      <c r="P4973" t="str">
        <f t="shared" si="2032"/>
        <v>Average</v>
      </c>
      <c r="Q4973" t="s">
        <v>6761</v>
      </c>
      <c r="R4973" t="str">
        <f t="shared" si="2033"/>
        <v>Crime</v>
      </c>
      <c r="S4973">
        <f t="shared" si="2034"/>
        <v>3</v>
      </c>
      <c r="T4973" t="s">
        <v>987</v>
      </c>
      <c r="U4973" t="s">
        <v>12801</v>
      </c>
      <c r="V4973">
        <v>67824</v>
      </c>
      <c r="W4973" t="str">
        <f t="shared" si="2035"/>
        <v>Medium</v>
      </c>
      <c r="X4973">
        <v>3861</v>
      </c>
      <c r="Y4973" t="str">
        <f t="shared" si="2036"/>
        <v>Low</v>
      </c>
      <c r="Z4973" t="s">
        <v>12802</v>
      </c>
      <c r="AA4973">
        <v>0</v>
      </c>
      <c r="AB4973" t="str">
        <f t="shared" si="2037"/>
        <v>Symbolic Poster</v>
      </c>
      <c r="AC4973" t="s">
        <v>12803</v>
      </c>
      <c r="AD4973" t="s">
        <v>12804</v>
      </c>
      <c r="AE4973">
        <v>279</v>
      </c>
      <c r="AF4973" t="str">
        <f t="shared" si="2038"/>
        <v>Very Low</v>
      </c>
      <c r="AG4973" t="s">
        <v>9</v>
      </c>
      <c r="AH4973" t="s">
        <v>10</v>
      </c>
      <c r="AI4973" t="s">
        <v>556</v>
      </c>
      <c r="AJ4973" t="str">
        <f t="shared" si="2039"/>
        <v>Adult</v>
      </c>
      <c r="AK4973">
        <v>15000000</v>
      </c>
      <c r="AL4973" t="str">
        <f t="shared" si="2040"/>
        <v>Low Budget</v>
      </c>
      <c r="AM4973">
        <v>2009</v>
      </c>
      <c r="AN4973">
        <f t="shared" si="2041"/>
        <v>16</v>
      </c>
      <c r="AO4973" t="str">
        <f t="shared" si="2042"/>
        <v>Old Classic</v>
      </c>
      <c r="AP4973">
        <v>878</v>
      </c>
      <c r="AQ4973" t="str">
        <f t="shared" si="2043"/>
        <v>Very Low</v>
      </c>
      <c r="AR4973">
        <v>6.6</v>
      </c>
      <c r="AS4973" t="str">
        <f t="shared" si="2044"/>
        <v>Average</v>
      </c>
      <c r="AT4973">
        <v>1.85</v>
      </c>
      <c r="AU4973" t="str">
        <f t="shared" si="2045"/>
        <v>HDTV / Widescreen</v>
      </c>
      <c r="AV4973">
        <v>0</v>
      </c>
      <c r="AW4973" t="str">
        <f t="shared" si="2046"/>
        <v>Very Low</v>
      </c>
    </row>
    <row r="4974" spans="1:49" x14ac:dyDescent="0.3">
      <c r="A4974" t="s">
        <v>0</v>
      </c>
      <c r="B4974" t="s">
        <v>23745</v>
      </c>
      <c r="C4974">
        <v>16</v>
      </c>
      <c r="D4974" t="str">
        <f t="shared" si="2026"/>
        <v>Very Low</v>
      </c>
      <c r="E4974">
        <v>80</v>
      </c>
      <c r="F4974" t="str">
        <f t="shared" si="2027"/>
        <v>1h 20m</v>
      </c>
      <c r="G4974" t="str">
        <f t="shared" si="2028"/>
        <v>Featurette</v>
      </c>
      <c r="H4974">
        <v>3</v>
      </c>
      <c r="I4974" t="str">
        <f t="shared" si="2029"/>
        <v>Very Low</v>
      </c>
      <c r="J4974">
        <v>0</v>
      </c>
      <c r="K4974" t="str">
        <f t="shared" si="2030"/>
        <v>Very Low</v>
      </c>
      <c r="L4974" t="s">
        <v>23746</v>
      </c>
      <c r="M4974">
        <v>103</v>
      </c>
      <c r="N4974" t="str">
        <f t="shared" si="2031"/>
        <v>Low</v>
      </c>
      <c r="O4974">
        <f>O4973</f>
        <v>32721635</v>
      </c>
      <c r="P4974" t="str">
        <f t="shared" si="2032"/>
        <v>Average</v>
      </c>
      <c r="Q4974" t="s">
        <v>39</v>
      </c>
      <c r="R4974" t="str">
        <f t="shared" si="2033"/>
        <v>Documentary</v>
      </c>
      <c r="S4974">
        <f t="shared" si="2034"/>
        <v>1</v>
      </c>
      <c r="T4974" t="s">
        <v>17231</v>
      </c>
      <c r="U4974" t="s">
        <v>23747</v>
      </c>
      <c r="V4974">
        <v>496</v>
      </c>
      <c r="W4974" t="str">
        <f t="shared" si="2035"/>
        <v>Very Low</v>
      </c>
      <c r="X4974">
        <v>103</v>
      </c>
      <c r="Y4974" t="str">
        <f t="shared" si="2036"/>
        <v>Very Low</v>
      </c>
      <c r="Z4974" t="s">
        <v>23748</v>
      </c>
      <c r="AA4974">
        <v>3</v>
      </c>
      <c r="AB4974" t="str">
        <f t="shared" si="2037"/>
        <v>Duo/Trio Poster</v>
      </c>
      <c r="AC4974" t="s">
        <v>23749</v>
      </c>
      <c r="AD4974" t="s">
        <v>23750</v>
      </c>
      <c r="AE4974">
        <v>13</v>
      </c>
      <c r="AF4974" t="str">
        <f t="shared" si="2038"/>
        <v>Very Low</v>
      </c>
      <c r="AG4974" t="s">
        <v>9</v>
      </c>
      <c r="AH4974" t="s">
        <v>10</v>
      </c>
      <c r="AI4974" t="str">
        <f>AI4973</f>
        <v>R</v>
      </c>
      <c r="AJ4974" t="str">
        <f t="shared" si="2039"/>
        <v>Adult</v>
      </c>
      <c r="AK4974">
        <v>70000</v>
      </c>
      <c r="AL4974" t="str">
        <f t="shared" si="2040"/>
        <v>Low Budget</v>
      </c>
      <c r="AM4974">
        <v>2004</v>
      </c>
      <c r="AN4974">
        <f t="shared" si="2041"/>
        <v>21</v>
      </c>
      <c r="AO4974" t="str">
        <f t="shared" si="2042"/>
        <v>Old Classic</v>
      </c>
      <c r="AP4974">
        <v>0</v>
      </c>
      <c r="AQ4974" t="str">
        <f t="shared" si="2043"/>
        <v>Very Low</v>
      </c>
      <c r="AR4974">
        <v>8.3000000000000007</v>
      </c>
      <c r="AS4974" t="str">
        <f t="shared" si="2044"/>
        <v>Excellent</v>
      </c>
      <c r="AT4974">
        <f>AT4973</f>
        <v>1.85</v>
      </c>
      <c r="AU4974" t="str">
        <f t="shared" si="2045"/>
        <v>HDTV / Widescreen</v>
      </c>
      <c r="AV4974">
        <v>110</v>
      </c>
      <c r="AW4974" t="str">
        <f t="shared" si="2046"/>
        <v>Very Low</v>
      </c>
    </row>
    <row r="4975" spans="1:49" x14ac:dyDescent="0.3">
      <c r="A4975" t="s">
        <v>718</v>
      </c>
      <c r="B4975" t="s">
        <v>1175</v>
      </c>
      <c r="C4975">
        <v>138</v>
      </c>
      <c r="D4975" t="str">
        <f t="shared" si="2026"/>
        <v>Low</v>
      </c>
      <c r="E4975">
        <v>84</v>
      </c>
      <c r="F4975" t="str">
        <f t="shared" si="2027"/>
        <v>1h 24m</v>
      </c>
      <c r="G4975" t="str">
        <f t="shared" si="2028"/>
        <v>Featurette</v>
      </c>
      <c r="H4975">
        <v>0</v>
      </c>
      <c r="I4975" t="str">
        <f t="shared" si="2029"/>
        <v>Very Low</v>
      </c>
      <c r="J4975">
        <v>194</v>
      </c>
      <c r="K4975" t="str">
        <f t="shared" si="2030"/>
        <v>Very Low</v>
      </c>
      <c r="L4975" t="s">
        <v>23751</v>
      </c>
      <c r="M4975">
        <v>1000</v>
      </c>
      <c r="N4975" t="str">
        <f t="shared" si="2031"/>
        <v>Low</v>
      </c>
      <c r="O4975">
        <v>3216970</v>
      </c>
      <c r="P4975" t="str">
        <f t="shared" si="2032"/>
        <v>Flop</v>
      </c>
      <c r="Q4975" t="s">
        <v>1895</v>
      </c>
      <c r="R4975" t="str">
        <f t="shared" si="2033"/>
        <v>Drama</v>
      </c>
      <c r="S4975">
        <f t="shared" si="2034"/>
        <v>3</v>
      </c>
      <c r="T4975" t="s">
        <v>1791</v>
      </c>
      <c r="U4975" t="s">
        <v>23752</v>
      </c>
      <c r="V4975">
        <v>142619</v>
      </c>
      <c r="W4975" t="str">
        <f t="shared" si="2035"/>
        <v>Medium</v>
      </c>
      <c r="X4975">
        <v>2065</v>
      </c>
      <c r="Y4975" t="str">
        <f t="shared" si="2036"/>
        <v>Low</v>
      </c>
      <c r="Z4975" t="s">
        <v>23753</v>
      </c>
      <c r="AA4975">
        <v>0</v>
      </c>
      <c r="AB4975" t="str">
        <f t="shared" si="2037"/>
        <v>Symbolic Poster</v>
      </c>
      <c r="AC4975" t="s">
        <v>23754</v>
      </c>
      <c r="AD4975" t="s">
        <v>23755</v>
      </c>
      <c r="AE4975">
        <v>586</v>
      </c>
      <c r="AF4975" t="str">
        <f t="shared" si="2038"/>
        <v>Low</v>
      </c>
      <c r="AG4975" t="s">
        <v>9</v>
      </c>
      <c r="AH4975" t="s">
        <v>10</v>
      </c>
      <c r="AI4975" t="s">
        <v>556</v>
      </c>
      <c r="AJ4975" t="str">
        <f t="shared" si="2039"/>
        <v>Adult</v>
      </c>
      <c r="AK4975">
        <v>60000</v>
      </c>
      <c r="AL4975" t="str">
        <f t="shared" si="2040"/>
        <v>Low Budget</v>
      </c>
      <c r="AM4975">
        <v>1998</v>
      </c>
      <c r="AN4975">
        <f t="shared" si="2041"/>
        <v>27</v>
      </c>
      <c r="AO4975" t="str">
        <f t="shared" si="2042"/>
        <v>Old Classic</v>
      </c>
      <c r="AP4975">
        <v>512</v>
      </c>
      <c r="AQ4975" t="str">
        <f t="shared" si="2043"/>
        <v>Very Low</v>
      </c>
      <c r="AR4975">
        <v>7.5</v>
      </c>
      <c r="AS4975" t="str">
        <f t="shared" si="2044"/>
        <v>Good</v>
      </c>
      <c r="AT4975">
        <v>1.66</v>
      </c>
      <c r="AU4975" t="str">
        <f t="shared" si="2045"/>
        <v/>
      </c>
      <c r="AV4975">
        <v>24000</v>
      </c>
      <c r="AW4975" t="str">
        <f t="shared" si="2046"/>
        <v>Medium</v>
      </c>
    </row>
    <row r="4976" spans="1:49" x14ac:dyDescent="0.3">
      <c r="A4976" t="s">
        <v>0</v>
      </c>
      <c r="B4976" t="s">
        <v>23756</v>
      </c>
      <c r="C4976">
        <v>5</v>
      </c>
      <c r="D4976" t="str">
        <f t="shared" si="2026"/>
        <v>Very Low</v>
      </c>
      <c r="E4976">
        <v>86</v>
      </c>
      <c r="F4976" t="str">
        <f t="shared" si="2027"/>
        <v>1h 26m</v>
      </c>
      <c r="G4976" t="str">
        <f t="shared" si="2028"/>
        <v>Featurette</v>
      </c>
      <c r="H4976">
        <v>12</v>
      </c>
      <c r="I4976" t="str">
        <f t="shared" si="2029"/>
        <v>Very Low</v>
      </c>
      <c r="J4976">
        <v>117</v>
      </c>
      <c r="K4976" t="str">
        <f t="shared" si="2030"/>
        <v>Very Low</v>
      </c>
      <c r="L4976" t="s">
        <v>23757</v>
      </c>
      <c r="M4976">
        <v>238</v>
      </c>
      <c r="N4976" t="str">
        <f t="shared" si="2031"/>
        <v>Low</v>
      </c>
      <c r="O4976">
        <v>33598</v>
      </c>
      <c r="P4976" t="str">
        <f t="shared" si="2032"/>
        <v>Flop</v>
      </c>
      <c r="Q4976" t="s">
        <v>1652</v>
      </c>
      <c r="R4976" t="str">
        <f t="shared" si="2033"/>
        <v>Comedy</v>
      </c>
      <c r="S4976">
        <f t="shared" si="2034"/>
        <v>2</v>
      </c>
      <c r="T4976" t="s">
        <v>14478</v>
      </c>
      <c r="U4976" t="s">
        <v>23758</v>
      </c>
      <c r="V4976">
        <v>405</v>
      </c>
      <c r="W4976" t="str">
        <f t="shared" si="2035"/>
        <v>Very Low</v>
      </c>
      <c r="X4976">
        <v>623</v>
      </c>
      <c r="Y4976" t="str">
        <f t="shared" si="2036"/>
        <v>Very Low</v>
      </c>
      <c r="Z4976" t="s">
        <v>23759</v>
      </c>
      <c r="AA4976">
        <v>1</v>
      </c>
      <c r="AB4976" t="str">
        <f t="shared" si="2037"/>
        <v>Solo Star Poster</v>
      </c>
      <c r="AC4976" t="s">
        <v>23760</v>
      </c>
      <c r="AD4976" t="s">
        <v>23761</v>
      </c>
      <c r="AE4976">
        <v>15</v>
      </c>
      <c r="AF4976" t="str">
        <f t="shared" si="2038"/>
        <v>Very Low</v>
      </c>
      <c r="AG4976" t="s">
        <v>9</v>
      </c>
      <c r="AH4976" t="s">
        <v>10</v>
      </c>
      <c r="AI4976" t="s">
        <v>556</v>
      </c>
      <c r="AJ4976" t="str">
        <f t="shared" si="2039"/>
        <v>Adult</v>
      </c>
      <c r="AK4976">
        <f>AK4975</f>
        <v>60000</v>
      </c>
      <c r="AL4976" t="str">
        <f t="shared" si="2040"/>
        <v>Low Budget</v>
      </c>
      <c r="AM4976">
        <v>1997</v>
      </c>
      <c r="AN4976">
        <f t="shared" si="2041"/>
        <v>28</v>
      </c>
      <c r="AO4976" t="str">
        <f t="shared" si="2042"/>
        <v>Old Classic</v>
      </c>
      <c r="AP4976">
        <v>166</v>
      </c>
      <c r="AQ4976" t="str">
        <f t="shared" si="2043"/>
        <v>Very Low</v>
      </c>
      <c r="AR4976">
        <v>5.4</v>
      </c>
      <c r="AS4976" t="str">
        <f t="shared" si="2044"/>
        <v>Below Average</v>
      </c>
      <c r="AT4976">
        <f>AT4975</f>
        <v>1.66</v>
      </c>
      <c r="AU4976" t="str">
        <f t="shared" si="2045"/>
        <v/>
      </c>
      <c r="AV4976">
        <v>97</v>
      </c>
      <c r="AW4976" t="str">
        <f t="shared" si="2046"/>
        <v>Very Low</v>
      </c>
    </row>
    <row r="4977" spans="1:49" x14ac:dyDescent="0.3">
      <c r="A4977" t="s">
        <v>0</v>
      </c>
      <c r="B4977" t="s">
        <v>23762</v>
      </c>
      <c r="C4977">
        <v>32</v>
      </c>
      <c r="D4977" t="str">
        <f t="shared" si="2026"/>
        <v>Very Low</v>
      </c>
      <c r="E4977">
        <v>87</v>
      </c>
      <c r="F4977" t="str">
        <f t="shared" si="2027"/>
        <v>1h 27m</v>
      </c>
      <c r="G4977" t="str">
        <f t="shared" si="2028"/>
        <v>Featurette</v>
      </c>
      <c r="H4977">
        <v>0</v>
      </c>
      <c r="I4977" t="str">
        <f t="shared" si="2029"/>
        <v>Very Low</v>
      </c>
      <c r="J4977">
        <v>153</v>
      </c>
      <c r="K4977" t="str">
        <f t="shared" si="2030"/>
        <v>Very Low</v>
      </c>
      <c r="L4977" t="s">
        <v>23763</v>
      </c>
      <c r="M4977">
        <v>1000</v>
      </c>
      <c r="N4977" t="str">
        <f t="shared" si="2031"/>
        <v>Low</v>
      </c>
      <c r="O4977">
        <v>536767</v>
      </c>
      <c r="P4977" t="str">
        <f t="shared" si="2032"/>
        <v>Flop</v>
      </c>
      <c r="Q4977" t="s">
        <v>7189</v>
      </c>
      <c r="R4977" t="str">
        <f t="shared" si="2033"/>
        <v>Biography</v>
      </c>
      <c r="S4977">
        <f t="shared" si="2034"/>
        <v>3</v>
      </c>
      <c r="T4977" t="s">
        <v>1703</v>
      </c>
      <c r="U4977" t="s">
        <v>23764</v>
      </c>
      <c r="V4977">
        <v>1622</v>
      </c>
      <c r="W4977" t="str">
        <f t="shared" si="2035"/>
        <v>Very Low</v>
      </c>
      <c r="X4977">
        <v>1362</v>
      </c>
      <c r="Y4977" t="str">
        <f t="shared" si="2036"/>
        <v>Low</v>
      </c>
      <c r="Z4977" t="s">
        <v>23765</v>
      </c>
      <c r="AA4977">
        <v>0</v>
      </c>
      <c r="AB4977" t="str">
        <f t="shared" si="2037"/>
        <v>Symbolic Poster</v>
      </c>
      <c r="AC4977" t="s">
        <v>23766</v>
      </c>
      <c r="AD4977" t="s">
        <v>23767</v>
      </c>
      <c r="AE4977">
        <v>83</v>
      </c>
      <c r="AF4977" t="str">
        <f t="shared" si="2038"/>
        <v>Very Low</v>
      </c>
      <c r="AG4977" t="s">
        <v>9</v>
      </c>
      <c r="AH4977" t="s">
        <v>10</v>
      </c>
      <c r="AI4977" t="s">
        <v>556</v>
      </c>
      <c r="AJ4977" t="str">
        <f t="shared" si="2039"/>
        <v>Adult</v>
      </c>
      <c r="AK4977">
        <v>60000</v>
      </c>
      <c r="AL4977" t="str">
        <f t="shared" si="2040"/>
        <v>Low Budget</v>
      </c>
      <c r="AM4977">
        <v>1998</v>
      </c>
      <c r="AN4977">
        <f t="shared" si="2041"/>
        <v>27</v>
      </c>
      <c r="AO4977" t="str">
        <f t="shared" si="2042"/>
        <v>Old Classic</v>
      </c>
      <c r="AP4977">
        <v>184</v>
      </c>
      <c r="AQ4977" t="str">
        <f t="shared" si="2043"/>
        <v>Very Low</v>
      </c>
      <c r="AR4977">
        <v>5.3</v>
      </c>
      <c r="AS4977" t="str">
        <f t="shared" si="2044"/>
        <v>Below Average</v>
      </c>
      <c r="AT4977">
        <v>1.85</v>
      </c>
      <c r="AU4977" t="str">
        <f t="shared" si="2045"/>
        <v>HDTV / Widescreen</v>
      </c>
      <c r="AV4977">
        <v>30</v>
      </c>
      <c r="AW4977" t="str">
        <f t="shared" si="2046"/>
        <v>Very Low</v>
      </c>
    </row>
    <row r="4978" spans="1:49" x14ac:dyDescent="0.3">
      <c r="A4978" t="s">
        <v>0</v>
      </c>
      <c r="B4978" t="s">
        <v>23768</v>
      </c>
      <c r="C4978">
        <v>18</v>
      </c>
      <c r="D4978" t="str">
        <f t="shared" si="2026"/>
        <v>Very Low</v>
      </c>
      <c r="E4978">
        <v>80</v>
      </c>
      <c r="F4978" t="str">
        <f t="shared" si="2027"/>
        <v>1h 20m</v>
      </c>
      <c r="G4978" t="str">
        <f t="shared" si="2028"/>
        <v>Featurette</v>
      </c>
      <c r="H4978">
        <v>7</v>
      </c>
      <c r="I4978" t="str">
        <f t="shared" si="2029"/>
        <v>Very Low</v>
      </c>
      <c r="J4978">
        <v>3</v>
      </c>
      <c r="K4978" t="str">
        <f t="shared" si="2030"/>
        <v>Very Low</v>
      </c>
      <c r="L4978" t="s">
        <v>23769</v>
      </c>
      <c r="M4978">
        <v>118</v>
      </c>
      <c r="N4978" t="str">
        <f t="shared" si="2031"/>
        <v>Low</v>
      </c>
      <c r="O4978">
        <f>O4977</f>
        <v>536767</v>
      </c>
      <c r="P4978" t="str">
        <f t="shared" si="2032"/>
        <v>Flop</v>
      </c>
      <c r="Q4978" t="s">
        <v>2784</v>
      </c>
      <c r="R4978" t="str">
        <f t="shared" si="2033"/>
        <v>Action</v>
      </c>
      <c r="S4978">
        <f t="shared" si="2034"/>
        <v>3</v>
      </c>
      <c r="T4978" t="s">
        <v>23770</v>
      </c>
      <c r="U4978" t="s">
        <v>23771</v>
      </c>
      <c r="V4978">
        <v>48</v>
      </c>
      <c r="W4978" t="str">
        <f t="shared" si="2035"/>
        <v>Very Low</v>
      </c>
      <c r="X4978">
        <v>138</v>
      </c>
      <c r="Y4978" t="str">
        <f t="shared" si="2036"/>
        <v>Very Low</v>
      </c>
      <c r="Z4978" t="s">
        <v>23772</v>
      </c>
      <c r="AA4978">
        <v>0</v>
      </c>
      <c r="AB4978" t="str">
        <f t="shared" si="2037"/>
        <v>Symbolic Poster</v>
      </c>
      <c r="AC4978" t="str">
        <f>AC4977</f>
        <v>fake documentary|hidden camera|mockumentary|narrative|reality show</v>
      </c>
      <c r="AD4978" t="s">
        <v>23773</v>
      </c>
      <c r="AE4978">
        <v>18</v>
      </c>
      <c r="AF4978" t="str">
        <f t="shared" si="2038"/>
        <v>Very Low</v>
      </c>
      <c r="AG4978" t="s">
        <v>9</v>
      </c>
      <c r="AH4978" t="s">
        <v>10</v>
      </c>
      <c r="AI4978" t="str">
        <f>AI4977</f>
        <v>R</v>
      </c>
      <c r="AJ4978" t="str">
        <f t="shared" si="2039"/>
        <v>Adult</v>
      </c>
      <c r="AK4978">
        <v>75000</v>
      </c>
      <c r="AL4978" t="str">
        <f t="shared" si="2040"/>
        <v>Low Budget</v>
      </c>
      <c r="AM4978">
        <v>2015</v>
      </c>
      <c r="AN4978">
        <f t="shared" si="2041"/>
        <v>10</v>
      </c>
      <c r="AO4978" t="str">
        <f t="shared" si="2042"/>
        <v>Modern Classic</v>
      </c>
      <c r="AP4978">
        <v>15</v>
      </c>
      <c r="AQ4978" t="str">
        <f t="shared" si="2043"/>
        <v>Very Low</v>
      </c>
      <c r="AR4978">
        <v>4.5</v>
      </c>
      <c r="AS4978" t="str">
        <f t="shared" si="2044"/>
        <v>Poor</v>
      </c>
      <c r="AT4978">
        <f>AT4977</f>
        <v>1.85</v>
      </c>
      <c r="AU4978" t="str">
        <f t="shared" si="2045"/>
        <v>HDTV / Widescreen</v>
      </c>
      <c r="AV4978">
        <v>34</v>
      </c>
      <c r="AW4978" t="str">
        <f t="shared" si="2046"/>
        <v>Very Low</v>
      </c>
    </row>
    <row r="4979" spans="1:49" x14ac:dyDescent="0.3">
      <c r="A4979" t="s">
        <v>0</v>
      </c>
      <c r="B4979" t="s">
        <v>14998</v>
      </c>
      <c r="C4979">
        <v>193</v>
      </c>
      <c r="D4979" t="str">
        <f t="shared" si="2026"/>
        <v>Low</v>
      </c>
      <c r="E4979">
        <v>100</v>
      </c>
      <c r="F4979" t="str">
        <f t="shared" si="2027"/>
        <v>1h 40m</v>
      </c>
      <c r="G4979" t="str">
        <f t="shared" si="2028"/>
        <v>Standard Movie</v>
      </c>
      <c r="H4979">
        <v>293</v>
      </c>
      <c r="I4979" t="str">
        <f t="shared" si="2029"/>
        <v>Very Low</v>
      </c>
      <c r="J4979">
        <v>0</v>
      </c>
      <c r="K4979" t="str">
        <f t="shared" si="2030"/>
        <v>Very Low</v>
      </c>
      <c r="L4979" t="s">
        <v>23774</v>
      </c>
      <c r="M4979">
        <v>0</v>
      </c>
      <c r="N4979" t="str">
        <f t="shared" si="2031"/>
        <v>Low</v>
      </c>
      <c r="O4979">
        <v>11529368</v>
      </c>
      <c r="P4979" t="str">
        <f t="shared" si="2032"/>
        <v>Average</v>
      </c>
      <c r="Q4979" t="s">
        <v>23775</v>
      </c>
      <c r="R4979" t="str">
        <f t="shared" si="2033"/>
        <v>Comedy</v>
      </c>
      <c r="S4979">
        <f t="shared" si="2034"/>
        <v>3</v>
      </c>
      <c r="T4979" t="s">
        <v>23776</v>
      </c>
      <c r="U4979" t="s">
        <v>23777</v>
      </c>
      <c r="V4979">
        <v>85028</v>
      </c>
      <c r="W4979" t="str">
        <f t="shared" si="2035"/>
        <v>Medium</v>
      </c>
      <c r="X4979">
        <v>0</v>
      </c>
      <c r="Y4979" t="str">
        <f t="shared" si="2036"/>
        <v>Very Low</v>
      </c>
      <c r="Z4979" t="s">
        <v>23778</v>
      </c>
      <c r="AA4979">
        <v>2</v>
      </c>
      <c r="AB4979" t="str">
        <f t="shared" si="2037"/>
        <v>Duo/Trio Poster</v>
      </c>
      <c r="AC4979" t="s">
        <v>23779</v>
      </c>
      <c r="AD4979" t="s">
        <v>23780</v>
      </c>
      <c r="AE4979">
        <v>404</v>
      </c>
      <c r="AF4979" t="str">
        <f t="shared" si="2038"/>
        <v>Very Low</v>
      </c>
      <c r="AG4979" t="s">
        <v>9</v>
      </c>
      <c r="AH4979" t="s">
        <v>10</v>
      </c>
      <c r="AI4979" t="s">
        <v>66</v>
      </c>
      <c r="AJ4979" t="str">
        <f t="shared" si="2039"/>
        <v>Family</v>
      </c>
      <c r="AK4979">
        <v>65000</v>
      </c>
      <c r="AL4979" t="str">
        <f t="shared" si="2040"/>
        <v>Low Budget</v>
      </c>
      <c r="AM4979">
        <v>2004</v>
      </c>
      <c r="AN4979">
        <f t="shared" si="2041"/>
        <v>21</v>
      </c>
      <c r="AO4979" t="str">
        <f t="shared" si="2042"/>
        <v>Old Classic</v>
      </c>
      <c r="AP4979">
        <v>0</v>
      </c>
      <c r="AQ4979" t="str">
        <f t="shared" si="2043"/>
        <v>Very Low</v>
      </c>
      <c r="AR4979">
        <v>7.3</v>
      </c>
      <c r="AS4979" t="str">
        <f t="shared" si="2044"/>
        <v>Good</v>
      </c>
      <c r="AT4979">
        <v>1.78</v>
      </c>
      <c r="AU4979" t="str">
        <f t="shared" si="2045"/>
        <v>HDTV / Widescreen</v>
      </c>
      <c r="AV4979">
        <v>0</v>
      </c>
      <c r="AW4979" t="str">
        <f t="shared" si="2046"/>
        <v>Very Low</v>
      </c>
    </row>
    <row r="4980" spans="1:49" x14ac:dyDescent="0.3">
      <c r="A4980" t="s">
        <v>0</v>
      </c>
      <c r="B4980" t="s">
        <v>23781</v>
      </c>
      <c r="C4980">
        <v>66</v>
      </c>
      <c r="D4980" t="str">
        <f t="shared" si="2026"/>
        <v>Low</v>
      </c>
      <c r="E4980">
        <v>82</v>
      </c>
      <c r="F4980" t="str">
        <f t="shared" si="2027"/>
        <v>1h 22m</v>
      </c>
      <c r="G4980" t="str">
        <f t="shared" si="2028"/>
        <v>Featurette</v>
      </c>
      <c r="H4980">
        <v>32</v>
      </c>
      <c r="I4980" t="str">
        <f t="shared" si="2029"/>
        <v>Very Low</v>
      </c>
      <c r="J4980">
        <v>128</v>
      </c>
      <c r="K4980" t="str">
        <f t="shared" si="2030"/>
        <v>Very Low</v>
      </c>
      <c r="L4980" t="s">
        <v>23782</v>
      </c>
      <c r="M4980">
        <v>968</v>
      </c>
      <c r="N4980" t="str">
        <f t="shared" si="2031"/>
        <v>Low</v>
      </c>
      <c r="O4980">
        <v>40557</v>
      </c>
      <c r="P4980" t="str">
        <f t="shared" si="2032"/>
        <v>Flop</v>
      </c>
      <c r="Q4980" t="s">
        <v>1642</v>
      </c>
      <c r="R4980" t="str">
        <f t="shared" si="2033"/>
        <v>Comedy</v>
      </c>
      <c r="S4980">
        <f t="shared" si="2034"/>
        <v>1</v>
      </c>
      <c r="T4980" t="s">
        <v>350</v>
      </c>
      <c r="U4980" t="s">
        <v>23783</v>
      </c>
      <c r="V4980">
        <v>1389</v>
      </c>
      <c r="W4980" t="str">
        <f t="shared" si="2035"/>
        <v>Very Low</v>
      </c>
      <c r="X4980">
        <v>2046</v>
      </c>
      <c r="Y4980" t="str">
        <f t="shared" si="2036"/>
        <v>Low</v>
      </c>
      <c r="Z4980" t="s">
        <v>23784</v>
      </c>
      <c r="AA4980">
        <v>0</v>
      </c>
      <c r="AB4980" t="str">
        <f t="shared" si="2037"/>
        <v>Symbolic Poster</v>
      </c>
      <c r="AC4980" t="s">
        <v>23785</v>
      </c>
      <c r="AD4980" t="s">
        <v>23786</v>
      </c>
      <c r="AE4980">
        <v>22</v>
      </c>
      <c r="AF4980" t="str">
        <f t="shared" si="2038"/>
        <v>Very Low</v>
      </c>
      <c r="AG4980" t="s">
        <v>9</v>
      </c>
      <c r="AH4980" t="s">
        <v>10</v>
      </c>
      <c r="AI4980" t="s">
        <v>556</v>
      </c>
      <c r="AJ4980" t="str">
        <f t="shared" si="2039"/>
        <v>Adult</v>
      </c>
      <c r="AK4980">
        <v>60000</v>
      </c>
      <c r="AL4980" t="str">
        <f t="shared" si="2040"/>
        <v>Low Budget</v>
      </c>
      <c r="AM4980">
        <v>2011</v>
      </c>
      <c r="AN4980">
        <f t="shared" si="2041"/>
        <v>14</v>
      </c>
      <c r="AO4980" t="str">
        <f t="shared" si="2042"/>
        <v>Modern Classic</v>
      </c>
      <c r="AP4980">
        <v>407</v>
      </c>
      <c r="AQ4980" t="str">
        <f t="shared" si="2043"/>
        <v>Very Low</v>
      </c>
      <c r="AR4980">
        <v>5.6</v>
      </c>
      <c r="AS4980" t="str">
        <f t="shared" si="2044"/>
        <v>Below Average</v>
      </c>
      <c r="AT4980">
        <v>2.35</v>
      </c>
      <c r="AU4980" t="str">
        <f t="shared" si="2045"/>
        <v>Cinematic Widescreen</v>
      </c>
      <c r="AV4980">
        <v>0</v>
      </c>
      <c r="AW4980" t="str">
        <f t="shared" si="2046"/>
        <v>Very Low</v>
      </c>
    </row>
    <row r="4981" spans="1:49" x14ac:dyDescent="0.3">
      <c r="A4981" t="s">
        <v>0</v>
      </c>
      <c r="B4981" t="s">
        <v>22567</v>
      </c>
      <c r="C4981">
        <v>65</v>
      </c>
      <c r="D4981" t="str">
        <f t="shared" si="2026"/>
        <v>Low</v>
      </c>
      <c r="E4981">
        <v>82</v>
      </c>
      <c r="F4981" t="str">
        <f t="shared" si="2027"/>
        <v>1h 22m</v>
      </c>
      <c r="G4981" t="str">
        <f t="shared" si="2028"/>
        <v>Featurette</v>
      </c>
      <c r="H4981">
        <v>217</v>
      </c>
      <c r="I4981" t="str">
        <f t="shared" si="2029"/>
        <v>Very Low</v>
      </c>
      <c r="J4981">
        <v>442</v>
      </c>
      <c r="K4981" t="str">
        <f t="shared" si="2030"/>
        <v>Very Low</v>
      </c>
      <c r="L4981" t="s">
        <v>21780</v>
      </c>
      <c r="M4981">
        <v>10000</v>
      </c>
      <c r="N4981" t="str">
        <f t="shared" si="2031"/>
        <v>Low</v>
      </c>
      <c r="O4981">
        <v>30084</v>
      </c>
      <c r="P4981" t="str">
        <f t="shared" si="2032"/>
        <v>Flop</v>
      </c>
      <c r="Q4981" t="s">
        <v>2498</v>
      </c>
      <c r="R4981" t="str">
        <f t="shared" si="2033"/>
        <v>Comedy</v>
      </c>
      <c r="S4981">
        <f t="shared" si="2034"/>
        <v>2</v>
      </c>
      <c r="T4981" t="s">
        <v>2427</v>
      </c>
      <c r="U4981" t="s">
        <v>23787</v>
      </c>
      <c r="V4981">
        <v>5507</v>
      </c>
      <c r="W4981" t="str">
        <f t="shared" si="2035"/>
        <v>Very Low</v>
      </c>
      <c r="X4981">
        <v>11642</v>
      </c>
      <c r="Y4981" t="str">
        <f t="shared" si="2036"/>
        <v>Medium</v>
      </c>
      <c r="Z4981" t="s">
        <v>11451</v>
      </c>
      <c r="AA4981">
        <v>3</v>
      </c>
      <c r="AB4981" t="str">
        <f t="shared" si="2037"/>
        <v>Duo/Trio Poster</v>
      </c>
      <c r="AC4981" t="s">
        <v>23788</v>
      </c>
      <c r="AD4981" t="s">
        <v>23789</v>
      </c>
      <c r="AE4981">
        <v>23</v>
      </c>
      <c r="AF4981" t="str">
        <f t="shared" si="2038"/>
        <v>Very Low</v>
      </c>
      <c r="AG4981" t="s">
        <v>9</v>
      </c>
      <c r="AH4981" t="s">
        <v>10</v>
      </c>
      <c r="AI4981" t="s">
        <v>556</v>
      </c>
      <c r="AJ4981" t="str">
        <f t="shared" si="2039"/>
        <v>Adult</v>
      </c>
      <c r="AK4981">
        <v>70000</v>
      </c>
      <c r="AL4981" t="str">
        <f t="shared" si="2040"/>
        <v>Low Budget</v>
      </c>
      <c r="AM4981">
        <v>2014</v>
      </c>
      <c r="AN4981">
        <f t="shared" si="2041"/>
        <v>11</v>
      </c>
      <c r="AO4981" t="str">
        <f t="shared" si="2042"/>
        <v>Modern Classic</v>
      </c>
      <c r="AP4981">
        <v>969</v>
      </c>
      <c r="AQ4981" t="str">
        <f t="shared" si="2043"/>
        <v>Very Low</v>
      </c>
      <c r="AR4981">
        <v>5.6</v>
      </c>
      <c r="AS4981" t="str">
        <f t="shared" si="2044"/>
        <v>Below Average</v>
      </c>
      <c r="AT4981">
        <v>1.85</v>
      </c>
      <c r="AU4981" t="str">
        <f t="shared" si="2045"/>
        <v>HDTV / Widescreen</v>
      </c>
      <c r="AV4981">
        <v>812</v>
      </c>
      <c r="AW4981" t="str">
        <f t="shared" si="2046"/>
        <v>Very Low</v>
      </c>
    </row>
    <row r="4982" spans="1:49" x14ac:dyDescent="0.3">
      <c r="A4982" t="s">
        <v>718</v>
      </c>
      <c r="B4982" t="s">
        <v>23790</v>
      </c>
      <c r="C4982">
        <v>95</v>
      </c>
      <c r="D4982" t="str">
        <f t="shared" si="2026"/>
        <v>Low</v>
      </c>
      <c r="E4982">
        <v>70</v>
      </c>
      <c r="F4982" t="str">
        <f t="shared" si="2027"/>
        <v>1h 10m</v>
      </c>
      <c r="G4982" t="str">
        <f t="shared" si="2028"/>
        <v>Featurette</v>
      </c>
      <c r="H4982">
        <v>2</v>
      </c>
      <c r="I4982" t="str">
        <f t="shared" si="2029"/>
        <v>Very Low</v>
      </c>
      <c r="J4982">
        <v>6</v>
      </c>
      <c r="K4982" t="str">
        <f t="shared" si="2030"/>
        <v>Very Low</v>
      </c>
      <c r="L4982" t="s">
        <v>23791</v>
      </c>
      <c r="M4982">
        <v>24</v>
      </c>
      <c r="N4982" t="str">
        <f t="shared" si="2031"/>
        <v>Low</v>
      </c>
      <c r="O4982">
        <f t="shared" ref="O4982:O4985" si="2062">O4981</f>
        <v>30084</v>
      </c>
      <c r="P4982" t="str">
        <f t="shared" si="2032"/>
        <v>Flop</v>
      </c>
      <c r="Q4982" t="s">
        <v>10193</v>
      </c>
      <c r="R4982" t="str">
        <f t="shared" si="2033"/>
        <v>Horror</v>
      </c>
      <c r="S4982">
        <f t="shared" si="2034"/>
        <v>2</v>
      </c>
      <c r="T4982" t="s">
        <v>23792</v>
      </c>
      <c r="U4982" t="s">
        <v>23793</v>
      </c>
      <c r="V4982">
        <v>4752</v>
      </c>
      <c r="W4982" t="str">
        <f t="shared" si="2035"/>
        <v>Very Low</v>
      </c>
      <c r="X4982">
        <v>52</v>
      </c>
      <c r="Y4982" t="str">
        <f t="shared" si="2036"/>
        <v>Very Low</v>
      </c>
      <c r="Z4982" t="s">
        <v>23794</v>
      </c>
      <c r="AA4982">
        <v>1</v>
      </c>
      <c r="AB4982" t="str">
        <f t="shared" si="2037"/>
        <v>Solo Star Poster</v>
      </c>
      <c r="AC4982" t="s">
        <v>23795</v>
      </c>
      <c r="AD4982" t="s">
        <v>23796</v>
      </c>
      <c r="AE4982">
        <v>152</v>
      </c>
      <c r="AF4982" t="str">
        <f t="shared" si="2038"/>
        <v>Very Low</v>
      </c>
      <c r="AG4982" t="s">
        <v>9</v>
      </c>
      <c r="AH4982" t="s">
        <v>10</v>
      </c>
      <c r="AI4982" t="s">
        <v>6007</v>
      </c>
      <c r="AJ4982" t="str">
        <f t="shared" si="2039"/>
        <v>Other/Unknown</v>
      </c>
      <c r="AK4982">
        <v>62000</v>
      </c>
      <c r="AL4982" t="str">
        <f t="shared" si="2040"/>
        <v>Low Budget</v>
      </c>
      <c r="AM4982">
        <v>1962</v>
      </c>
      <c r="AN4982">
        <f t="shared" si="2041"/>
        <v>63</v>
      </c>
      <c r="AO4982" t="str">
        <f t="shared" si="2042"/>
        <v>Old Classic</v>
      </c>
      <c r="AP4982">
        <v>16</v>
      </c>
      <c r="AQ4982" t="str">
        <f t="shared" si="2043"/>
        <v>Very Low</v>
      </c>
      <c r="AR4982">
        <v>4.0999999999999996</v>
      </c>
      <c r="AS4982" t="str">
        <f t="shared" si="2044"/>
        <v>Poor</v>
      </c>
      <c r="AT4982">
        <v>1.66</v>
      </c>
      <c r="AU4982" t="str">
        <f t="shared" si="2045"/>
        <v/>
      </c>
      <c r="AV4982">
        <v>1000</v>
      </c>
      <c r="AW4982" t="str">
        <f t="shared" si="2046"/>
        <v>Very Low</v>
      </c>
    </row>
    <row r="4983" spans="1:49" x14ac:dyDescent="0.3">
      <c r="A4983" t="s">
        <v>0</v>
      </c>
      <c r="B4983" t="s">
        <v>23797</v>
      </c>
      <c r="C4983">
        <v>13</v>
      </c>
      <c r="D4983" t="str">
        <f t="shared" si="2026"/>
        <v>Very Low</v>
      </c>
      <c r="E4983">
        <v>75</v>
      </c>
      <c r="F4983" t="str">
        <f t="shared" si="2027"/>
        <v>1h 15m</v>
      </c>
      <c r="G4983" t="str">
        <f t="shared" si="2028"/>
        <v>Featurette</v>
      </c>
      <c r="H4983">
        <v>0</v>
      </c>
      <c r="I4983" t="str">
        <f t="shared" si="2029"/>
        <v>Very Low</v>
      </c>
      <c r="J4983">
        <v>46</v>
      </c>
      <c r="K4983" t="str">
        <f t="shared" si="2030"/>
        <v>Very Low</v>
      </c>
      <c r="L4983" t="s">
        <v>23798</v>
      </c>
      <c r="M4983">
        <v>267</v>
      </c>
      <c r="N4983" t="str">
        <f t="shared" si="2031"/>
        <v>Low</v>
      </c>
      <c r="O4983">
        <f t="shared" si="2062"/>
        <v>30084</v>
      </c>
      <c r="P4983" t="str">
        <f t="shared" si="2032"/>
        <v>Flop</v>
      </c>
      <c r="Q4983" t="s">
        <v>3380</v>
      </c>
      <c r="R4983" t="str">
        <f t="shared" si="2033"/>
        <v>Drama</v>
      </c>
      <c r="S4983">
        <f t="shared" si="2034"/>
        <v>1</v>
      </c>
      <c r="T4983" t="s">
        <v>23799</v>
      </c>
      <c r="U4983" t="s">
        <v>23800</v>
      </c>
      <c r="V4983">
        <v>683</v>
      </c>
      <c r="W4983" t="str">
        <f t="shared" si="2035"/>
        <v>Very Low</v>
      </c>
      <c r="X4983">
        <v>488</v>
      </c>
      <c r="Y4983" t="str">
        <f t="shared" si="2036"/>
        <v>Very Low</v>
      </c>
      <c r="Z4983" t="s">
        <v>23801</v>
      </c>
      <c r="AA4983">
        <v>2</v>
      </c>
      <c r="AB4983" t="str">
        <f t="shared" si="2037"/>
        <v>Duo/Trio Poster</v>
      </c>
      <c r="AC4983" t="s">
        <v>23802</v>
      </c>
      <c r="AD4983" t="s">
        <v>23803</v>
      </c>
      <c r="AE4983">
        <v>8</v>
      </c>
      <c r="AF4983" t="str">
        <f t="shared" si="2038"/>
        <v>Very Low</v>
      </c>
      <c r="AG4983" t="s">
        <v>9</v>
      </c>
      <c r="AH4983" t="s">
        <v>10</v>
      </c>
      <c r="AI4983" t="s">
        <v>5584</v>
      </c>
      <c r="AJ4983" t="str">
        <f t="shared" si="2039"/>
        <v>Other/Unknown</v>
      </c>
      <c r="AK4983">
        <v>100000</v>
      </c>
      <c r="AL4983" t="str">
        <f t="shared" si="2040"/>
        <v>Low Budget</v>
      </c>
      <c r="AM4983">
        <v>2014</v>
      </c>
      <c r="AN4983">
        <f t="shared" si="2041"/>
        <v>11</v>
      </c>
      <c r="AO4983" t="str">
        <f t="shared" si="2042"/>
        <v>Modern Classic</v>
      </c>
      <c r="AP4983">
        <v>87</v>
      </c>
      <c r="AQ4983" t="str">
        <f t="shared" si="2043"/>
        <v>Very Low</v>
      </c>
      <c r="AR4983">
        <v>6.8</v>
      </c>
      <c r="AS4983" t="str">
        <f t="shared" si="2044"/>
        <v>Average</v>
      </c>
      <c r="AT4983">
        <v>1.78</v>
      </c>
      <c r="AU4983" t="str">
        <f t="shared" si="2045"/>
        <v>HDTV / Widescreen</v>
      </c>
      <c r="AV4983">
        <v>182</v>
      </c>
      <c r="AW4983" t="str">
        <f t="shared" si="2046"/>
        <v>Very Low</v>
      </c>
    </row>
    <row r="4984" spans="1:49" x14ac:dyDescent="0.3">
      <c r="A4984" t="s">
        <v>0</v>
      </c>
      <c r="B4984" t="s">
        <v>23804</v>
      </c>
      <c r="C4984">
        <v>15</v>
      </c>
      <c r="D4984" t="str">
        <f t="shared" si="2026"/>
        <v>Very Low</v>
      </c>
      <c r="E4984">
        <v>87</v>
      </c>
      <c r="F4984" t="str">
        <f t="shared" si="2027"/>
        <v>1h 27m</v>
      </c>
      <c r="G4984" t="str">
        <f t="shared" si="2028"/>
        <v>Featurette</v>
      </c>
      <c r="H4984">
        <v>8</v>
      </c>
      <c r="I4984" t="str">
        <f t="shared" si="2029"/>
        <v>Very Low</v>
      </c>
      <c r="J4984">
        <v>272</v>
      </c>
      <c r="K4984" t="str">
        <f t="shared" si="2030"/>
        <v>Very Low</v>
      </c>
      <c r="L4984" t="s">
        <v>4338</v>
      </c>
      <c r="M4984">
        <v>969</v>
      </c>
      <c r="N4984" t="str">
        <f t="shared" si="2031"/>
        <v>Low</v>
      </c>
      <c r="O4984">
        <f t="shared" si="2062"/>
        <v>30084</v>
      </c>
      <c r="P4984" t="str">
        <f t="shared" si="2032"/>
        <v>Flop</v>
      </c>
      <c r="Q4984" t="s">
        <v>1642</v>
      </c>
      <c r="R4984" t="str">
        <f t="shared" si="2033"/>
        <v>Comedy</v>
      </c>
      <c r="S4984">
        <f t="shared" si="2034"/>
        <v>1</v>
      </c>
      <c r="T4984" t="s">
        <v>21780</v>
      </c>
      <c r="U4984" t="s">
        <v>23805</v>
      </c>
      <c r="V4984">
        <v>760</v>
      </c>
      <c r="W4984" t="str">
        <f t="shared" si="2035"/>
        <v>Very Low</v>
      </c>
      <c r="X4984">
        <v>2398</v>
      </c>
      <c r="Y4984" t="str">
        <f t="shared" si="2036"/>
        <v>Low</v>
      </c>
      <c r="Z4984" t="s">
        <v>14619</v>
      </c>
      <c r="AA4984">
        <v>0</v>
      </c>
      <c r="AB4984" t="str">
        <f t="shared" si="2037"/>
        <v>Symbolic Poster</v>
      </c>
      <c r="AC4984" t="s">
        <v>23806</v>
      </c>
      <c r="AD4984" t="s">
        <v>23807</v>
      </c>
      <c r="AE4984">
        <v>4</v>
      </c>
      <c r="AF4984" t="str">
        <f t="shared" si="2038"/>
        <v>Very Low</v>
      </c>
      <c r="AG4984" t="s">
        <v>9</v>
      </c>
      <c r="AH4984" t="s">
        <v>10</v>
      </c>
      <c r="AI4984" t="s">
        <v>4801</v>
      </c>
      <c r="AJ4984" t="str">
        <f t="shared" si="2039"/>
        <v>No Rating</v>
      </c>
      <c r="AK4984">
        <f>AK4983</f>
        <v>100000</v>
      </c>
      <c r="AL4984" t="str">
        <f t="shared" si="2040"/>
        <v>Low Budget</v>
      </c>
      <c r="AM4984">
        <v>2012</v>
      </c>
      <c r="AN4984">
        <f t="shared" si="2041"/>
        <v>13</v>
      </c>
      <c r="AO4984" t="str">
        <f t="shared" si="2042"/>
        <v>Modern Classic</v>
      </c>
      <c r="AP4984">
        <v>778</v>
      </c>
      <c r="AQ4984" t="str">
        <f t="shared" si="2043"/>
        <v>Very Low</v>
      </c>
      <c r="AR4984">
        <v>6.3</v>
      </c>
      <c r="AS4984" t="str">
        <f t="shared" si="2044"/>
        <v>Average</v>
      </c>
      <c r="AT4984">
        <f>AT4983</f>
        <v>1.78</v>
      </c>
      <c r="AU4984" t="str">
        <f t="shared" si="2045"/>
        <v>HDTV / Widescreen</v>
      </c>
      <c r="AV4984">
        <v>209</v>
      </c>
      <c r="AW4984" t="str">
        <f t="shared" si="2046"/>
        <v>Very Low</v>
      </c>
    </row>
    <row r="4985" spans="1:49" x14ac:dyDescent="0.3">
      <c r="A4985" t="s">
        <v>0</v>
      </c>
      <c r="B4985" t="s">
        <v>17584</v>
      </c>
      <c r="C4985">
        <v>125</v>
      </c>
      <c r="D4985" t="str">
        <f t="shared" si="2026"/>
        <v>Low</v>
      </c>
      <c r="E4985">
        <v>87</v>
      </c>
      <c r="F4985" t="str">
        <f t="shared" si="2027"/>
        <v>1h 27m</v>
      </c>
      <c r="G4985" t="str">
        <f t="shared" si="2028"/>
        <v>Featurette</v>
      </c>
      <c r="H4985">
        <v>59</v>
      </c>
      <c r="I4985" t="str">
        <f t="shared" si="2029"/>
        <v>Very Low</v>
      </c>
      <c r="J4985">
        <v>9</v>
      </c>
      <c r="K4985" t="str">
        <f t="shared" si="2030"/>
        <v>Very Low</v>
      </c>
      <c r="L4985" t="s">
        <v>23808</v>
      </c>
      <c r="M4985">
        <v>35</v>
      </c>
      <c r="N4985" t="str">
        <f t="shared" si="2031"/>
        <v>Low</v>
      </c>
      <c r="O4985">
        <f t="shared" si="2062"/>
        <v>30084</v>
      </c>
      <c r="P4985" t="str">
        <f t="shared" si="2032"/>
        <v>Flop</v>
      </c>
      <c r="Q4985" t="s">
        <v>18401</v>
      </c>
      <c r="R4985" t="str">
        <f t="shared" si="2033"/>
        <v>Drama</v>
      </c>
      <c r="S4985">
        <f t="shared" si="2034"/>
        <v>3</v>
      </c>
      <c r="T4985" t="s">
        <v>23809</v>
      </c>
      <c r="U4985" t="s">
        <v>23810</v>
      </c>
      <c r="V4985">
        <v>13065</v>
      </c>
      <c r="W4985" t="str">
        <f t="shared" si="2035"/>
        <v>Low</v>
      </c>
      <c r="X4985">
        <v>97</v>
      </c>
      <c r="Y4985" t="str">
        <f t="shared" si="2036"/>
        <v>Very Low</v>
      </c>
      <c r="Z4985" t="s">
        <v>23811</v>
      </c>
      <c r="AA4985">
        <v>0</v>
      </c>
      <c r="AB4985" t="str">
        <f t="shared" si="2037"/>
        <v>Symbolic Poster</v>
      </c>
      <c r="AC4985" t="s">
        <v>23812</v>
      </c>
      <c r="AD4985" t="s">
        <v>23813</v>
      </c>
      <c r="AE4985">
        <v>136</v>
      </c>
      <c r="AF4985" t="str">
        <f t="shared" si="2038"/>
        <v>Very Low</v>
      </c>
      <c r="AG4985" t="s">
        <v>9</v>
      </c>
      <c r="AH4985" t="s">
        <v>10</v>
      </c>
      <c r="AI4985" t="s">
        <v>556</v>
      </c>
      <c r="AJ4985" t="str">
        <f t="shared" si="2039"/>
        <v>Adult</v>
      </c>
      <c r="AK4985">
        <v>70000</v>
      </c>
      <c r="AL4985" t="str">
        <f t="shared" si="2040"/>
        <v>Low Budget</v>
      </c>
      <c r="AM4985">
        <v>2011</v>
      </c>
      <c r="AN4985">
        <f t="shared" si="2041"/>
        <v>14</v>
      </c>
      <c r="AO4985" t="str">
        <f t="shared" si="2042"/>
        <v>Modern Classic</v>
      </c>
      <c r="AP4985">
        <v>28</v>
      </c>
      <c r="AQ4985" t="str">
        <f t="shared" si="2043"/>
        <v>Very Low</v>
      </c>
      <c r="AR4985">
        <v>5.8</v>
      </c>
      <c r="AS4985" t="str">
        <f t="shared" si="2044"/>
        <v>Below Average</v>
      </c>
      <c r="AT4985">
        <v>1.78</v>
      </c>
      <c r="AU4985" t="str">
        <f t="shared" si="2045"/>
        <v>HDTV / Widescreen</v>
      </c>
      <c r="AV4985">
        <v>3000</v>
      </c>
      <c r="AW4985" t="str">
        <f t="shared" si="2046"/>
        <v>Low</v>
      </c>
    </row>
    <row r="4986" spans="1:49" x14ac:dyDescent="0.3">
      <c r="A4986" t="s">
        <v>0</v>
      </c>
      <c r="B4986" t="s">
        <v>18721</v>
      </c>
      <c r="C4986">
        <v>36</v>
      </c>
      <c r="D4986" t="str">
        <f t="shared" si="2026"/>
        <v>Very Low</v>
      </c>
      <c r="E4986">
        <v>98</v>
      </c>
      <c r="F4986" t="str">
        <f t="shared" si="2027"/>
        <v>1h 38m</v>
      </c>
      <c r="G4986" t="str">
        <f t="shared" si="2028"/>
        <v>Standard Movie</v>
      </c>
      <c r="H4986">
        <v>0</v>
      </c>
      <c r="I4986" t="str">
        <f t="shared" si="2029"/>
        <v>Very Low</v>
      </c>
      <c r="J4986">
        <v>73</v>
      </c>
      <c r="K4986" t="str">
        <f t="shared" si="2030"/>
        <v>Very Low</v>
      </c>
      <c r="L4986" t="s">
        <v>18901</v>
      </c>
      <c r="M4986">
        <v>138</v>
      </c>
      <c r="N4986" t="str">
        <f t="shared" si="2031"/>
        <v>Low</v>
      </c>
      <c r="O4986">
        <v>10246600</v>
      </c>
      <c r="P4986" t="str">
        <f t="shared" si="2032"/>
        <v>Average</v>
      </c>
      <c r="Q4986" t="s">
        <v>1386</v>
      </c>
      <c r="R4986" t="str">
        <f t="shared" si="2033"/>
        <v>Comedy</v>
      </c>
      <c r="S4986">
        <f t="shared" si="2034"/>
        <v>3</v>
      </c>
      <c r="T4986" t="s">
        <v>23814</v>
      </c>
      <c r="U4986" t="s">
        <v>23815</v>
      </c>
      <c r="V4986">
        <v>6375</v>
      </c>
      <c r="W4986" t="str">
        <f t="shared" si="2035"/>
        <v>Very Low</v>
      </c>
      <c r="X4986">
        <v>388</v>
      </c>
      <c r="Y4986" t="str">
        <f t="shared" si="2036"/>
        <v>Very Low</v>
      </c>
      <c r="Z4986" t="s">
        <v>23816</v>
      </c>
      <c r="AA4986">
        <v>0</v>
      </c>
      <c r="AB4986" t="str">
        <f t="shared" si="2037"/>
        <v>Symbolic Poster</v>
      </c>
      <c r="AC4986" t="s">
        <v>23817</v>
      </c>
      <c r="AD4986" t="s">
        <v>23818</v>
      </c>
      <c r="AE4986">
        <v>36</v>
      </c>
      <c r="AF4986" t="str">
        <f t="shared" si="2038"/>
        <v>Very Low</v>
      </c>
      <c r="AG4986" t="s">
        <v>9</v>
      </c>
      <c r="AH4986" t="s">
        <v>10</v>
      </c>
      <c r="AI4986" t="s">
        <v>556</v>
      </c>
      <c r="AJ4986" t="str">
        <f t="shared" si="2039"/>
        <v>Adult</v>
      </c>
      <c r="AK4986">
        <v>25000</v>
      </c>
      <c r="AL4986" t="str">
        <f t="shared" si="2040"/>
        <v>Low Budget</v>
      </c>
      <c r="AM4986">
        <v>1995</v>
      </c>
      <c r="AN4986">
        <f t="shared" si="2041"/>
        <v>30</v>
      </c>
      <c r="AO4986" t="str">
        <f t="shared" si="2042"/>
        <v>Old Classic</v>
      </c>
      <c r="AP4986">
        <v>111</v>
      </c>
      <c r="AQ4986" t="str">
        <f t="shared" si="2043"/>
        <v>Very Low</v>
      </c>
      <c r="AR4986">
        <v>6.6</v>
      </c>
      <c r="AS4986" t="str">
        <f t="shared" si="2044"/>
        <v>Average</v>
      </c>
      <c r="AT4986">
        <v>1.85</v>
      </c>
      <c r="AU4986" t="str">
        <f t="shared" si="2045"/>
        <v>HDTV / Widescreen</v>
      </c>
      <c r="AV4986">
        <v>265</v>
      </c>
      <c r="AW4986" t="str">
        <f t="shared" si="2046"/>
        <v>Very Low</v>
      </c>
    </row>
    <row r="4987" spans="1:49" x14ac:dyDescent="0.3">
      <c r="A4987" t="s">
        <v>0</v>
      </c>
      <c r="B4987" t="s">
        <v>23819</v>
      </c>
      <c r="C4987">
        <v>73</v>
      </c>
      <c r="D4987" t="str">
        <f t="shared" si="2026"/>
        <v>Low</v>
      </c>
      <c r="E4987">
        <v>83</v>
      </c>
      <c r="F4987" t="str">
        <f t="shared" si="2027"/>
        <v>1h 23m</v>
      </c>
      <c r="G4987" t="str">
        <f t="shared" si="2028"/>
        <v>Featurette</v>
      </c>
      <c r="H4987">
        <v>8</v>
      </c>
      <c r="I4987" t="str">
        <f t="shared" si="2029"/>
        <v>Very Low</v>
      </c>
      <c r="J4987">
        <v>8</v>
      </c>
      <c r="K4987" t="str">
        <f t="shared" si="2030"/>
        <v>Very Low</v>
      </c>
      <c r="L4987" t="s">
        <v>23820</v>
      </c>
      <c r="M4987">
        <v>111</v>
      </c>
      <c r="N4987" t="str">
        <f t="shared" si="2031"/>
        <v>Low</v>
      </c>
      <c r="O4987">
        <f t="shared" ref="O4987:O4988" si="2063">O4986</f>
        <v>10246600</v>
      </c>
      <c r="P4987" t="str">
        <f t="shared" si="2032"/>
        <v>Average</v>
      </c>
      <c r="Q4987" t="s">
        <v>2096</v>
      </c>
      <c r="R4987" t="str">
        <f t="shared" si="2033"/>
        <v>Crime</v>
      </c>
      <c r="S4987">
        <f t="shared" si="2034"/>
        <v>3</v>
      </c>
      <c r="T4987" t="s">
        <v>23821</v>
      </c>
      <c r="U4987" t="s">
        <v>23822</v>
      </c>
      <c r="V4987">
        <v>3885</v>
      </c>
      <c r="W4987" t="str">
        <f t="shared" si="2035"/>
        <v>Very Low</v>
      </c>
      <c r="X4987">
        <v>147</v>
      </c>
      <c r="Y4987" t="str">
        <f t="shared" si="2036"/>
        <v>Very Low</v>
      </c>
      <c r="Z4987" t="s">
        <v>23819</v>
      </c>
      <c r="AA4987">
        <v>0</v>
      </c>
      <c r="AB4987" t="str">
        <f t="shared" si="2037"/>
        <v>Symbolic Poster</v>
      </c>
      <c r="AC4987" t="s">
        <v>23823</v>
      </c>
      <c r="AD4987" t="s">
        <v>23824</v>
      </c>
      <c r="AE4987">
        <v>40</v>
      </c>
      <c r="AF4987" t="str">
        <f t="shared" si="2038"/>
        <v>Very Low</v>
      </c>
      <c r="AG4987" t="s">
        <v>9</v>
      </c>
      <c r="AH4987" t="s">
        <v>239</v>
      </c>
      <c r="AI4987" t="s">
        <v>4801</v>
      </c>
      <c r="AJ4987" t="str">
        <f t="shared" si="2039"/>
        <v>No Rating</v>
      </c>
      <c r="AK4987">
        <f t="shared" ref="AK4987:AK4988" si="2064">AK4986</f>
        <v>25000</v>
      </c>
      <c r="AL4987" t="str">
        <f t="shared" si="2040"/>
        <v>Low Budget</v>
      </c>
      <c r="AM4987">
        <v>2013</v>
      </c>
      <c r="AN4987">
        <f t="shared" si="2041"/>
        <v>12</v>
      </c>
      <c r="AO4987" t="str">
        <f t="shared" si="2042"/>
        <v>Modern Classic</v>
      </c>
      <c r="AP4987">
        <v>19</v>
      </c>
      <c r="AQ4987" t="str">
        <f t="shared" si="2043"/>
        <v>Very Low</v>
      </c>
      <c r="AR4987">
        <v>6.7</v>
      </c>
      <c r="AS4987" t="str">
        <f t="shared" si="2044"/>
        <v>Average</v>
      </c>
      <c r="AT4987">
        <f>AT4986</f>
        <v>1.85</v>
      </c>
      <c r="AU4987" t="str">
        <f t="shared" si="2045"/>
        <v>HDTV / Widescreen</v>
      </c>
      <c r="AV4987">
        <v>1000</v>
      </c>
      <c r="AW4987" t="str">
        <f t="shared" si="2046"/>
        <v>Very Low</v>
      </c>
    </row>
    <row r="4988" spans="1:49" x14ac:dyDescent="0.3">
      <c r="A4988" t="s">
        <v>0</v>
      </c>
      <c r="B4988" t="s">
        <v>23825</v>
      </c>
      <c r="C4988">
        <v>1</v>
      </c>
      <c r="D4988" t="str">
        <f t="shared" si="2026"/>
        <v>Very Low</v>
      </c>
      <c r="E4988">
        <v>99</v>
      </c>
      <c r="F4988" t="str">
        <f t="shared" si="2027"/>
        <v>1h 39m</v>
      </c>
      <c r="G4988" t="str">
        <f t="shared" si="2028"/>
        <v>Standard Movie</v>
      </c>
      <c r="H4988">
        <v>9</v>
      </c>
      <c r="I4988" t="str">
        <f t="shared" si="2029"/>
        <v>Very Low</v>
      </c>
      <c r="J4988">
        <v>3</v>
      </c>
      <c r="K4988" t="str">
        <f t="shared" si="2030"/>
        <v>Very Low</v>
      </c>
      <c r="L4988" t="s">
        <v>6987</v>
      </c>
      <c r="M4988">
        <v>866</v>
      </c>
      <c r="N4988" t="str">
        <f t="shared" si="2031"/>
        <v>Low</v>
      </c>
      <c r="O4988">
        <f t="shared" si="2063"/>
        <v>10246600</v>
      </c>
      <c r="P4988" t="str">
        <f t="shared" si="2032"/>
        <v>Average</v>
      </c>
      <c r="Q4988" t="s">
        <v>1386</v>
      </c>
      <c r="R4988" t="str">
        <f t="shared" si="2033"/>
        <v>Comedy</v>
      </c>
      <c r="S4988">
        <f t="shared" si="2034"/>
        <v>3</v>
      </c>
      <c r="T4988" t="s">
        <v>23826</v>
      </c>
      <c r="U4988" t="s">
        <v>23827</v>
      </c>
      <c r="V4988">
        <v>712</v>
      </c>
      <c r="W4988" t="str">
        <f t="shared" si="2035"/>
        <v>Very Low</v>
      </c>
      <c r="X4988">
        <v>1179</v>
      </c>
      <c r="Y4988" t="str">
        <f t="shared" si="2036"/>
        <v>Low</v>
      </c>
      <c r="Z4988" t="s">
        <v>23828</v>
      </c>
      <c r="AA4988">
        <v>0</v>
      </c>
      <c r="AB4988" t="str">
        <f t="shared" si="2037"/>
        <v>Symbolic Poster</v>
      </c>
      <c r="AC4988" t="s">
        <v>23829</v>
      </c>
      <c r="AD4988" t="s">
        <v>23830</v>
      </c>
      <c r="AE4988">
        <v>9</v>
      </c>
      <c r="AF4988" t="str">
        <f t="shared" si="2038"/>
        <v>Very Low</v>
      </c>
      <c r="AG4988" t="s">
        <v>14474</v>
      </c>
      <c r="AH4988" t="s">
        <v>16812</v>
      </c>
      <c r="AI4988" t="s">
        <v>556</v>
      </c>
      <c r="AJ4988" t="str">
        <f t="shared" si="2039"/>
        <v>Adult</v>
      </c>
      <c r="AK4988">
        <f t="shared" si="2064"/>
        <v>25000</v>
      </c>
      <c r="AL4988" t="str">
        <f t="shared" si="2040"/>
        <v>Low Budget</v>
      </c>
      <c r="AM4988">
        <v>1983</v>
      </c>
      <c r="AN4988">
        <f t="shared" si="2041"/>
        <v>42</v>
      </c>
      <c r="AO4988" t="str">
        <f t="shared" si="2042"/>
        <v>Old Classic</v>
      </c>
      <c r="AP4988">
        <v>308</v>
      </c>
      <c r="AQ4988" t="str">
        <f t="shared" si="2043"/>
        <v>Very Low</v>
      </c>
      <c r="AR4988">
        <v>6.4</v>
      </c>
      <c r="AS4988" t="str">
        <f t="shared" si="2044"/>
        <v>Average</v>
      </c>
      <c r="AT4988">
        <v>2.35</v>
      </c>
      <c r="AU4988" t="str">
        <f t="shared" si="2045"/>
        <v>Cinematic Widescreen</v>
      </c>
      <c r="AV4988">
        <v>114</v>
      </c>
      <c r="AW4988" t="str">
        <f t="shared" si="2046"/>
        <v>Very Low</v>
      </c>
    </row>
    <row r="4989" spans="1:49" x14ac:dyDescent="0.3">
      <c r="A4989" t="s">
        <v>0</v>
      </c>
      <c r="B4989" t="s">
        <v>21780</v>
      </c>
      <c r="C4989">
        <v>113</v>
      </c>
      <c r="D4989" t="str">
        <f t="shared" si="2026"/>
        <v>Low</v>
      </c>
      <c r="E4989">
        <v>98</v>
      </c>
      <c r="F4989" t="str">
        <f t="shared" si="2027"/>
        <v>1h 38m</v>
      </c>
      <c r="G4989" t="str">
        <f t="shared" si="2028"/>
        <v>Standard Movie</v>
      </c>
      <c r="H4989">
        <v>969</v>
      </c>
      <c r="I4989" t="str">
        <f t="shared" si="2029"/>
        <v>Very Low</v>
      </c>
      <c r="J4989">
        <v>433</v>
      </c>
      <c r="K4989" t="str">
        <f t="shared" si="2030"/>
        <v>Very Low</v>
      </c>
      <c r="L4989" t="s">
        <v>3257</v>
      </c>
      <c r="M4989">
        <v>969</v>
      </c>
      <c r="N4989" t="str">
        <f t="shared" si="2031"/>
        <v>Low</v>
      </c>
      <c r="O4989">
        <v>389804</v>
      </c>
      <c r="P4989" t="str">
        <f t="shared" si="2032"/>
        <v>Flop</v>
      </c>
      <c r="Q4989" t="s">
        <v>1386</v>
      </c>
      <c r="R4989" t="str">
        <f t="shared" si="2033"/>
        <v>Comedy</v>
      </c>
      <c r="S4989">
        <f t="shared" si="2034"/>
        <v>3</v>
      </c>
      <c r="T4989" t="s">
        <v>21780</v>
      </c>
      <c r="U4989" t="s">
        <v>23831</v>
      </c>
      <c r="V4989">
        <v>11816</v>
      </c>
      <c r="W4989" t="str">
        <f t="shared" si="2035"/>
        <v>Low</v>
      </c>
      <c r="X4989">
        <v>2530</v>
      </c>
      <c r="Y4989" t="str">
        <f t="shared" si="2036"/>
        <v>Low</v>
      </c>
      <c r="Z4989" t="s">
        <v>23832</v>
      </c>
      <c r="AA4989">
        <v>0</v>
      </c>
      <c r="AB4989" t="str">
        <f t="shared" si="2037"/>
        <v>Symbolic Poster</v>
      </c>
      <c r="AC4989" t="s">
        <v>23833</v>
      </c>
      <c r="AD4989" t="s">
        <v>23834</v>
      </c>
      <c r="AE4989">
        <v>35</v>
      </c>
      <c r="AF4989" t="str">
        <f t="shared" si="2038"/>
        <v>Very Low</v>
      </c>
      <c r="AG4989" t="s">
        <v>9</v>
      </c>
      <c r="AH4989" t="s">
        <v>10</v>
      </c>
      <c r="AI4989" t="s">
        <v>4801</v>
      </c>
      <c r="AJ4989" t="str">
        <f t="shared" si="2039"/>
        <v>No Rating</v>
      </c>
      <c r="AK4989">
        <v>65000</v>
      </c>
      <c r="AL4989" t="str">
        <f t="shared" si="2040"/>
        <v>Low Budget</v>
      </c>
      <c r="AM4989">
        <v>2010</v>
      </c>
      <c r="AN4989">
        <f t="shared" si="2041"/>
        <v>15</v>
      </c>
      <c r="AO4989" t="str">
        <f t="shared" si="2042"/>
        <v>Modern Classic</v>
      </c>
      <c r="AP4989">
        <v>529</v>
      </c>
      <c r="AQ4989" t="str">
        <f t="shared" si="2043"/>
        <v>Very Low</v>
      </c>
      <c r="AR4989">
        <v>6.3</v>
      </c>
      <c r="AS4989" t="str">
        <f t="shared" si="2044"/>
        <v>Average</v>
      </c>
      <c r="AT4989">
        <v>2.35</v>
      </c>
      <c r="AU4989" t="str">
        <f t="shared" si="2045"/>
        <v>Cinematic Widescreen</v>
      </c>
      <c r="AV4989">
        <v>0</v>
      </c>
      <c r="AW4989" t="str">
        <f t="shared" si="2046"/>
        <v>Very Low</v>
      </c>
    </row>
    <row r="4990" spans="1:49" x14ac:dyDescent="0.3">
      <c r="A4990" t="s">
        <v>0</v>
      </c>
      <c r="B4990" t="s">
        <v>23835</v>
      </c>
      <c r="C4990">
        <v>13</v>
      </c>
      <c r="D4990" t="str">
        <f t="shared" si="2026"/>
        <v>Very Low</v>
      </c>
      <c r="E4990">
        <v>93</v>
      </c>
      <c r="F4990" t="str">
        <f t="shared" si="2027"/>
        <v>1h 33m</v>
      </c>
      <c r="G4990" t="str">
        <f t="shared" si="2028"/>
        <v>Standard Movie</v>
      </c>
      <c r="H4990">
        <v>9</v>
      </c>
      <c r="I4990" t="str">
        <f t="shared" si="2029"/>
        <v>Very Low</v>
      </c>
      <c r="J4990">
        <v>133</v>
      </c>
      <c r="K4990" t="str">
        <f t="shared" si="2030"/>
        <v>Very Low</v>
      </c>
      <c r="L4990" t="s">
        <v>23836</v>
      </c>
      <c r="M4990">
        <v>743</v>
      </c>
      <c r="N4990" t="str">
        <f t="shared" si="2031"/>
        <v>Low</v>
      </c>
      <c r="O4990">
        <f t="shared" ref="O4990:O4998" si="2065">O4989</f>
        <v>389804</v>
      </c>
      <c r="P4990" t="str">
        <f t="shared" si="2032"/>
        <v>Flop</v>
      </c>
      <c r="Q4990" t="s">
        <v>23837</v>
      </c>
      <c r="R4990" t="str">
        <f t="shared" si="2033"/>
        <v>Crime</v>
      </c>
      <c r="S4990">
        <f t="shared" si="2034"/>
        <v>3</v>
      </c>
      <c r="T4990" t="s">
        <v>2809</v>
      </c>
      <c r="U4990" t="s">
        <v>23838</v>
      </c>
      <c r="V4990">
        <v>485</v>
      </c>
      <c r="W4990" t="str">
        <f t="shared" si="2035"/>
        <v>Very Low</v>
      </c>
      <c r="X4990">
        <v>1527</v>
      </c>
      <c r="Y4990" t="str">
        <f t="shared" si="2036"/>
        <v>Low</v>
      </c>
      <c r="Z4990" t="s">
        <v>23839</v>
      </c>
      <c r="AA4990">
        <v>0</v>
      </c>
      <c r="AB4990" t="str">
        <f t="shared" si="2037"/>
        <v>Symbolic Poster</v>
      </c>
      <c r="AC4990" t="str">
        <f>AC4989</f>
        <v>adult returns home|girl with glasses|hipster|shower|title directed by female</v>
      </c>
      <c r="AD4990" t="s">
        <v>23840</v>
      </c>
      <c r="AE4990">
        <v>5</v>
      </c>
      <c r="AF4990" t="str">
        <f t="shared" si="2038"/>
        <v>Very Low</v>
      </c>
      <c r="AG4990" t="s">
        <v>9</v>
      </c>
      <c r="AH4990" t="s">
        <v>10</v>
      </c>
      <c r="AI4990" t="s">
        <v>4801</v>
      </c>
      <c r="AJ4990" t="str">
        <f t="shared" si="2039"/>
        <v>No Rating</v>
      </c>
      <c r="AK4990">
        <v>60000</v>
      </c>
      <c r="AL4990" t="str">
        <f t="shared" si="2040"/>
        <v>Low Budget</v>
      </c>
      <c r="AM4990">
        <v>2012</v>
      </c>
      <c r="AN4990">
        <f t="shared" si="2041"/>
        <v>13</v>
      </c>
      <c r="AO4990" t="str">
        <f t="shared" si="2042"/>
        <v>Modern Classic</v>
      </c>
      <c r="AP4990">
        <v>413</v>
      </c>
      <c r="AQ4990" t="str">
        <f t="shared" si="2043"/>
        <v>Very Low</v>
      </c>
      <c r="AR4990">
        <v>3.4</v>
      </c>
      <c r="AS4990" t="str">
        <f t="shared" si="2044"/>
        <v>Very Poor</v>
      </c>
      <c r="AT4990">
        <v>1.78</v>
      </c>
      <c r="AU4990" t="str">
        <f t="shared" si="2045"/>
        <v>HDTV / Widescreen</v>
      </c>
      <c r="AV4990">
        <v>284</v>
      </c>
      <c r="AW4990" t="str">
        <f t="shared" si="2046"/>
        <v>Very Low</v>
      </c>
    </row>
    <row r="4991" spans="1:49" x14ac:dyDescent="0.3">
      <c r="A4991" t="s">
        <v>0</v>
      </c>
      <c r="B4991" t="s">
        <v>23841</v>
      </c>
      <c r="C4991">
        <f t="shared" ref="C4991:E4991" si="2066">C4990</f>
        <v>13</v>
      </c>
      <c r="D4991" t="str">
        <f t="shared" si="2026"/>
        <v>Very Low</v>
      </c>
      <c r="E4991">
        <f t="shared" si="2066"/>
        <v>93</v>
      </c>
      <c r="F4991" t="str">
        <f t="shared" si="2027"/>
        <v>1h 33m</v>
      </c>
      <c r="G4991" t="str">
        <f t="shared" si="2028"/>
        <v>Standard Movie</v>
      </c>
      <c r="H4991">
        <v>0</v>
      </c>
      <c r="I4991" t="str">
        <f t="shared" si="2029"/>
        <v>Very Low</v>
      </c>
      <c r="J4991">
        <v>15</v>
      </c>
      <c r="K4991" t="str">
        <f t="shared" si="2030"/>
        <v>Very Low</v>
      </c>
      <c r="L4991" t="s">
        <v>23842</v>
      </c>
      <c r="M4991">
        <v>1000</v>
      </c>
      <c r="N4991" t="str">
        <f t="shared" si="2031"/>
        <v>Low</v>
      </c>
      <c r="O4991">
        <f t="shared" si="2065"/>
        <v>389804</v>
      </c>
      <c r="P4991" t="str">
        <f t="shared" si="2032"/>
        <v>Flop</v>
      </c>
      <c r="Q4991" t="s">
        <v>2498</v>
      </c>
      <c r="R4991" t="str">
        <f t="shared" si="2033"/>
        <v>Comedy</v>
      </c>
      <c r="S4991">
        <f t="shared" si="2034"/>
        <v>2</v>
      </c>
      <c r="T4991" t="s">
        <v>13124</v>
      </c>
      <c r="U4991" t="s">
        <v>23843</v>
      </c>
      <c r="V4991">
        <v>128</v>
      </c>
      <c r="W4991" t="str">
        <f t="shared" si="2035"/>
        <v>Very Low</v>
      </c>
      <c r="X4991">
        <v>1077</v>
      </c>
      <c r="Y4991" t="str">
        <f t="shared" si="2036"/>
        <v>Low</v>
      </c>
      <c r="Z4991" t="s">
        <v>23844</v>
      </c>
      <c r="AA4991">
        <v>0</v>
      </c>
      <c r="AB4991" t="str">
        <f t="shared" si="2037"/>
        <v>Symbolic Poster</v>
      </c>
      <c r="AC4991" t="s">
        <v>23845</v>
      </c>
      <c r="AD4991" t="s">
        <v>23846</v>
      </c>
      <c r="AE4991">
        <v>3</v>
      </c>
      <c r="AF4991" t="str">
        <f t="shared" si="2038"/>
        <v>Very Low</v>
      </c>
      <c r="AG4991" t="s">
        <v>9</v>
      </c>
      <c r="AH4991" t="s">
        <v>10</v>
      </c>
      <c r="AI4991" t="str">
        <f t="shared" ref="AI4991:AI4994" si="2067">AI4990</f>
        <v>Not Rated</v>
      </c>
      <c r="AJ4991" t="str">
        <f t="shared" si="2039"/>
        <v>No Rating</v>
      </c>
      <c r="AK4991">
        <f>AK4990</f>
        <v>60000</v>
      </c>
      <c r="AL4991" t="str">
        <f t="shared" si="2040"/>
        <v>Low Budget</v>
      </c>
      <c r="AM4991">
        <v>2006</v>
      </c>
      <c r="AN4991">
        <f t="shared" si="2041"/>
        <v>19</v>
      </c>
      <c r="AO4991" t="str">
        <f t="shared" si="2042"/>
        <v>Old Classic</v>
      </c>
      <c r="AP4991">
        <v>36</v>
      </c>
      <c r="AQ4991" t="str">
        <f t="shared" si="2043"/>
        <v>Very Low</v>
      </c>
      <c r="AR4991">
        <v>4.7</v>
      </c>
      <c r="AS4991" t="str">
        <f t="shared" si="2044"/>
        <v>Poor</v>
      </c>
      <c r="AT4991">
        <f>AT4990</f>
        <v>1.78</v>
      </c>
      <c r="AU4991" t="str">
        <f t="shared" si="2045"/>
        <v>HDTV / Widescreen</v>
      </c>
      <c r="AV4991">
        <v>2</v>
      </c>
      <c r="AW4991" t="str">
        <f t="shared" si="2046"/>
        <v>Very Low</v>
      </c>
    </row>
    <row r="4992" spans="1:49" x14ac:dyDescent="0.3">
      <c r="A4992" t="s">
        <v>0</v>
      </c>
      <c r="B4992" t="s">
        <v>23847</v>
      </c>
      <c r="C4992">
        <v>12</v>
      </c>
      <c r="D4992" t="str">
        <f t="shared" si="2026"/>
        <v>Very Low</v>
      </c>
      <c r="E4992">
        <v>111</v>
      </c>
      <c r="F4992" t="str">
        <f t="shared" si="2027"/>
        <v>1h 51m</v>
      </c>
      <c r="G4992" t="str">
        <f t="shared" si="2028"/>
        <v>Standard Movie</v>
      </c>
      <c r="H4992">
        <v>6</v>
      </c>
      <c r="I4992" t="str">
        <f t="shared" si="2029"/>
        <v>Very Low</v>
      </c>
      <c r="J4992">
        <f t="shared" ref="J4992:M4992" si="2068">J4991</f>
        <v>15</v>
      </c>
      <c r="K4992" t="str">
        <f t="shared" si="2030"/>
        <v>Very Low</v>
      </c>
      <c r="L4992" t="str">
        <f t="shared" si="2068"/>
        <v>Chelse Swain</v>
      </c>
      <c r="M4992">
        <f t="shared" si="2068"/>
        <v>1000</v>
      </c>
      <c r="N4992" t="str">
        <f t="shared" si="2031"/>
        <v>Low</v>
      </c>
      <c r="O4992">
        <f t="shared" si="2065"/>
        <v>389804</v>
      </c>
      <c r="P4992" t="str">
        <f t="shared" si="2032"/>
        <v>Flop</v>
      </c>
      <c r="Q4992" t="s">
        <v>39</v>
      </c>
      <c r="R4992" t="str">
        <f t="shared" si="2033"/>
        <v>Documentary</v>
      </c>
      <c r="S4992">
        <f t="shared" si="2034"/>
        <v>1</v>
      </c>
      <c r="T4992" t="str">
        <f>T4991</f>
        <v>Corbin Bernsen</v>
      </c>
      <c r="U4992" t="s">
        <v>23848</v>
      </c>
      <c r="V4992">
        <v>61</v>
      </c>
      <c r="W4992" t="str">
        <f t="shared" si="2035"/>
        <v>Very Low</v>
      </c>
      <c r="X4992">
        <v>0</v>
      </c>
      <c r="Y4992" t="str">
        <f t="shared" si="2036"/>
        <v>Very Low</v>
      </c>
      <c r="Z4992" t="str">
        <f>Z4991</f>
        <v>Amanda MacDonald</v>
      </c>
      <c r="AA4992">
        <v>0</v>
      </c>
      <c r="AB4992" t="str">
        <f t="shared" si="2037"/>
        <v>Symbolic Poster</v>
      </c>
      <c r="AC4992" t="s">
        <v>23849</v>
      </c>
      <c r="AD4992" t="s">
        <v>23850</v>
      </c>
      <c r="AE4992">
        <v>1</v>
      </c>
      <c r="AF4992" t="str">
        <f t="shared" si="2038"/>
        <v>Very Low</v>
      </c>
      <c r="AG4992" t="s">
        <v>9</v>
      </c>
      <c r="AH4992" t="s">
        <v>10</v>
      </c>
      <c r="AI4992" t="str">
        <f t="shared" si="2067"/>
        <v>Not Rated</v>
      </c>
      <c r="AJ4992" t="str">
        <f t="shared" si="2039"/>
        <v>No Rating</v>
      </c>
      <c r="AK4992">
        <v>50000</v>
      </c>
      <c r="AL4992" t="str">
        <f t="shared" si="2040"/>
        <v>Low Budget</v>
      </c>
      <c r="AM4992">
        <v>2015</v>
      </c>
      <c r="AN4992">
        <f t="shared" si="2041"/>
        <v>10</v>
      </c>
      <c r="AO4992" t="str">
        <f t="shared" si="2042"/>
        <v>Modern Classic</v>
      </c>
      <c r="AP4992">
        <f>AP4991</f>
        <v>36</v>
      </c>
      <c r="AQ4992" t="str">
        <f t="shared" si="2043"/>
        <v>Very Low</v>
      </c>
      <c r="AR4992">
        <v>6</v>
      </c>
      <c r="AS4992" t="str">
        <f t="shared" si="2044"/>
        <v>Average</v>
      </c>
      <c r="AT4992">
        <v>1.78</v>
      </c>
      <c r="AU4992" t="str">
        <f t="shared" si="2045"/>
        <v>HDTV / Widescreen</v>
      </c>
      <c r="AV4992">
        <v>5</v>
      </c>
      <c r="AW4992" t="str">
        <f t="shared" si="2046"/>
        <v>Very Low</v>
      </c>
    </row>
    <row r="4993" spans="1:49" x14ac:dyDescent="0.3">
      <c r="A4993" t="s">
        <v>718</v>
      </c>
      <c r="B4993" t="s">
        <v>23851</v>
      </c>
      <c r="C4993">
        <v>60</v>
      </c>
      <c r="D4993" t="str">
        <f t="shared" si="2026"/>
        <v>Low</v>
      </c>
      <c r="E4993">
        <v>47</v>
      </c>
      <c r="F4993" t="str">
        <f t="shared" si="2027"/>
        <v>0h 47m</v>
      </c>
      <c r="G4993" t="str">
        <f t="shared" si="2028"/>
        <v>Short Film</v>
      </c>
      <c r="H4993">
        <v>2</v>
      </c>
      <c r="I4993" t="str">
        <f t="shared" si="2029"/>
        <v>Very Low</v>
      </c>
      <c r="J4993">
        <v>5</v>
      </c>
      <c r="K4993" t="str">
        <f t="shared" si="2030"/>
        <v>Very Low</v>
      </c>
      <c r="L4993" t="s">
        <v>23852</v>
      </c>
      <c r="M4993">
        <v>19</v>
      </c>
      <c r="N4993" t="str">
        <f t="shared" si="2031"/>
        <v>Low</v>
      </c>
      <c r="O4993">
        <f t="shared" si="2065"/>
        <v>389804</v>
      </c>
      <c r="P4993" t="str">
        <f t="shared" si="2032"/>
        <v>Flop</v>
      </c>
      <c r="Q4993" t="s">
        <v>2635</v>
      </c>
      <c r="R4993" t="str">
        <f t="shared" si="2033"/>
        <v>Fantasy</v>
      </c>
      <c r="S4993">
        <f t="shared" si="2034"/>
        <v>4</v>
      </c>
      <c r="T4993" t="s">
        <v>23853</v>
      </c>
      <c r="U4993" t="s">
        <v>23854</v>
      </c>
      <c r="V4993">
        <v>6261</v>
      </c>
      <c r="W4993" t="str">
        <f t="shared" si="2035"/>
        <v>Very Low</v>
      </c>
      <c r="X4993">
        <v>43</v>
      </c>
      <c r="Y4993" t="str">
        <f t="shared" si="2036"/>
        <v>Very Low</v>
      </c>
      <c r="Z4993" t="s">
        <v>23855</v>
      </c>
      <c r="AA4993">
        <v>0</v>
      </c>
      <c r="AB4993" t="str">
        <f t="shared" si="2037"/>
        <v>Symbolic Poster</v>
      </c>
      <c r="AC4993" t="s">
        <v>23856</v>
      </c>
      <c r="AD4993" t="s">
        <v>23857</v>
      </c>
      <c r="AE4993">
        <v>99</v>
      </c>
      <c r="AF4993" t="str">
        <f t="shared" si="2038"/>
        <v>Very Low</v>
      </c>
      <c r="AG4993" t="s">
        <v>9</v>
      </c>
      <c r="AH4993" t="s">
        <v>10</v>
      </c>
      <c r="AI4993" t="str">
        <f t="shared" si="2067"/>
        <v>Not Rated</v>
      </c>
      <c r="AJ4993" t="str">
        <f t="shared" si="2039"/>
        <v>No Rating</v>
      </c>
      <c r="AK4993">
        <v>50000</v>
      </c>
      <c r="AL4993" t="str">
        <f t="shared" si="2040"/>
        <v>Low Budget</v>
      </c>
      <c r="AM4993">
        <v>2005</v>
      </c>
      <c r="AN4993">
        <f t="shared" si="2041"/>
        <v>20</v>
      </c>
      <c r="AO4993" t="str">
        <f t="shared" si="2042"/>
        <v>Old Classic</v>
      </c>
      <c r="AP4993">
        <v>9</v>
      </c>
      <c r="AQ4993" t="str">
        <f t="shared" si="2043"/>
        <v>Very Low</v>
      </c>
      <c r="AR4993">
        <v>7.3</v>
      </c>
      <c r="AS4993" t="str">
        <f t="shared" si="2044"/>
        <v>Good</v>
      </c>
      <c r="AT4993">
        <v>1.33</v>
      </c>
      <c r="AU4993" t="str">
        <f t="shared" si="2045"/>
        <v>Classic</v>
      </c>
      <c r="AV4993">
        <v>0</v>
      </c>
      <c r="AW4993" t="str">
        <f t="shared" si="2046"/>
        <v>Very Low</v>
      </c>
    </row>
    <row r="4994" spans="1:49" x14ac:dyDescent="0.3">
      <c r="A4994" t="s">
        <v>0</v>
      </c>
      <c r="B4994" t="s">
        <v>23858</v>
      </c>
      <c r="C4994">
        <v>10</v>
      </c>
      <c r="D4994" t="str">
        <f t="shared" si="2026"/>
        <v>Very Low</v>
      </c>
      <c r="E4994">
        <v>92</v>
      </c>
      <c r="F4994" t="str">
        <f t="shared" si="2027"/>
        <v>1h 32m</v>
      </c>
      <c r="G4994" t="str">
        <f t="shared" si="2028"/>
        <v>Standard Movie</v>
      </c>
      <c r="H4994">
        <v>0</v>
      </c>
      <c r="I4994" t="str">
        <f t="shared" si="2029"/>
        <v>Very Low</v>
      </c>
      <c r="J4994">
        <f t="shared" ref="J4994:L4994" si="2069">J4993</f>
        <v>5</v>
      </c>
      <c r="K4994" t="str">
        <f t="shared" si="2030"/>
        <v>Very Low</v>
      </c>
      <c r="L4994" t="str">
        <f t="shared" si="2069"/>
        <v>David Mersault</v>
      </c>
      <c r="M4994">
        <v>0</v>
      </c>
      <c r="N4994" t="str">
        <f t="shared" si="2031"/>
        <v>Low</v>
      </c>
      <c r="O4994">
        <f t="shared" si="2065"/>
        <v>389804</v>
      </c>
      <c r="P4994" t="str">
        <f t="shared" si="2032"/>
        <v>Flop</v>
      </c>
      <c r="Q4994" t="s">
        <v>39</v>
      </c>
      <c r="R4994" t="str">
        <f t="shared" si="2033"/>
        <v>Documentary</v>
      </c>
      <c r="S4994">
        <f t="shared" si="2034"/>
        <v>1</v>
      </c>
      <c r="T4994" t="s">
        <v>23859</v>
      </c>
      <c r="U4994" t="s">
        <v>23860</v>
      </c>
      <c r="V4994">
        <v>53</v>
      </c>
      <c r="W4994" t="str">
        <f t="shared" si="2035"/>
        <v>Very Low</v>
      </c>
      <c r="X4994">
        <v>0</v>
      </c>
      <c r="Y4994" t="str">
        <f t="shared" si="2036"/>
        <v>Very Low</v>
      </c>
      <c r="Z4994" t="str">
        <f>Z4993</f>
        <v>Barry Lynch</v>
      </c>
      <c r="AA4994">
        <v>0</v>
      </c>
      <c r="AB4994" t="str">
        <f t="shared" si="2037"/>
        <v>Symbolic Poster</v>
      </c>
      <c r="AC4994" t="str">
        <f>AC4993</f>
        <v>1920s|cthulhu|dream|sailor|silent film</v>
      </c>
      <c r="AD4994" t="s">
        <v>23861</v>
      </c>
      <c r="AE4994">
        <v>10</v>
      </c>
      <c r="AF4994" t="str">
        <f t="shared" si="2038"/>
        <v>Very Low</v>
      </c>
      <c r="AG4994" t="s">
        <v>9</v>
      </c>
      <c r="AH4994" t="s">
        <v>10</v>
      </c>
      <c r="AI4994" t="str">
        <f t="shared" si="2067"/>
        <v>Not Rated</v>
      </c>
      <c r="AJ4994" t="str">
        <f t="shared" si="2039"/>
        <v>No Rating</v>
      </c>
      <c r="AK4994">
        <v>50000</v>
      </c>
      <c r="AL4994" t="str">
        <f t="shared" si="2040"/>
        <v>Low Budget</v>
      </c>
      <c r="AM4994">
        <v>2013</v>
      </c>
      <c r="AN4994">
        <f t="shared" si="2041"/>
        <v>12</v>
      </c>
      <c r="AO4994" t="str">
        <f t="shared" si="2042"/>
        <v>Modern Classic</v>
      </c>
      <c r="AP4994">
        <f>AP4993</f>
        <v>9</v>
      </c>
      <c r="AQ4994" t="str">
        <f t="shared" si="2043"/>
        <v>Very Low</v>
      </c>
      <c r="AR4994">
        <v>7.9</v>
      </c>
      <c r="AS4994" t="str">
        <f t="shared" si="2044"/>
        <v>Good</v>
      </c>
      <c r="AT4994">
        <v>16</v>
      </c>
      <c r="AU4994" t="str">
        <f t="shared" si="2045"/>
        <v>Ultra Widescreen</v>
      </c>
      <c r="AV4994">
        <v>33</v>
      </c>
      <c r="AW4994" t="str">
        <f t="shared" si="2046"/>
        <v>Very Low</v>
      </c>
    </row>
    <row r="4995" spans="1:49" x14ac:dyDescent="0.3">
      <c r="A4995" t="s">
        <v>0</v>
      </c>
      <c r="B4995" t="s">
        <v>23862</v>
      </c>
      <c r="C4995">
        <v>161</v>
      </c>
      <c r="D4995" t="str">
        <f t="shared" ref="D4995:D5044" si="2070">IF(C4995&lt;=50,"Very Low",
IF(C4995&lt;=200,"Low",
IF(C4995&lt;=500,"Medium",
IF(C4995&lt;=1000,"High","Very High"))))</f>
        <v>Low</v>
      </c>
      <c r="E4995">
        <v>97</v>
      </c>
      <c r="F4995" t="str">
        <f t="shared" ref="F4995:F5044" si="2071">INT(E4995/60) &amp; "h " &amp; MOD(E4995,60) &amp; "m"</f>
        <v>1h 37m</v>
      </c>
      <c r="G4995" t="str">
        <f t="shared" ref="G4995:G5044" si="2072">IF(E4995&lt;60,"Short Film",IF(E4995&lt;90,"Featurette",IF(E4995&lt;=120,"Standard Movie",IF(E4995&lt;=180,"Long Movie","Epic"))))</f>
        <v>Standard Movie</v>
      </c>
      <c r="H4995">
        <v>18</v>
      </c>
      <c r="I4995" t="str">
        <f t="shared" ref="I4995:I5044" si="2073">IF(H4995&lt;=1000,"Very Low",IF(H4995&lt;=10000,"Low",IF(H4995&lt;=50000,"Medium",IF(H4995&lt;=200000,"High","Very High"))))</f>
        <v>Very Low</v>
      </c>
      <c r="J4995">
        <v>236</v>
      </c>
      <c r="K4995" t="str">
        <f t="shared" ref="K4995:K5044" si="2074">IF(J4995&lt;=1000,"Very Low",IF(J4995&lt;=10000,"Low",IF(J4995&lt;=50000,"Medium",IF(J4995&lt;=200000,"High","Very High"))))</f>
        <v>Very Low</v>
      </c>
      <c r="L4995" t="s">
        <v>23863</v>
      </c>
      <c r="M4995">
        <v>852</v>
      </c>
      <c r="N4995" t="str">
        <f t="shared" ref="N4995:N5044" si="2075">IF(A4995&lt;=1000,"Very Low",
IF(M4995&lt;=10000,"Low",IF(M4995&lt;=50000,"Medium",IF(M4995&lt;=200000,"High","Very High"))))</f>
        <v>Low</v>
      </c>
      <c r="O4995">
        <f t="shared" si="2065"/>
        <v>389804</v>
      </c>
      <c r="P4995" t="str">
        <f t="shared" ref="P4995:P5044" si="2076">IF(AND(O4995&gt;=500000000),"Blockbuster",
IF(AND(O4995&gt;=200000000,O4995&lt;=499999999),"Superhit",
IF(AND(O4995&gt;=50000000,O4995&lt;=199999999),"Hit",
IF(AND(O4995&gt;=10000000,O4995&lt;=49999999),"Average",
IF(AND(O4995&lt;=10000000),"Flop","")))))</f>
        <v>Flop</v>
      </c>
      <c r="Q4995" t="s">
        <v>2925</v>
      </c>
      <c r="R4995" t="str">
        <f t="shared" ref="R4995:R5044" si="2077">LEFT(Q4995, FIND("|",Q4995&amp;"|")-1)</f>
        <v>Sci-Fi</v>
      </c>
      <c r="S4995">
        <f t="shared" ref="S4995:S5044" si="2078">LEN(Q4995)-LEN(SUBSTITUTE(Q4995,"|",""))+1</f>
        <v>2</v>
      </c>
      <c r="T4995" t="s">
        <v>7300</v>
      </c>
      <c r="U4995" t="s">
        <v>23864</v>
      </c>
      <c r="V4995">
        <v>48236</v>
      </c>
      <c r="W4995" t="str">
        <f t="shared" ref="W4995:W5044" si="2079">IF(V4995&lt;=10000,"Very Low",IF(V4995&lt;=50000,"Low",IF(V4995&lt;=200000,"Medium",IF(V4995&lt;=500000,"High","Very High"))))</f>
        <v>Low</v>
      </c>
      <c r="X4995">
        <v>1922</v>
      </c>
      <c r="Y4995" t="str">
        <f t="shared" ref="Y4995:Y5044" si="2080">IF(X4995&lt;=1000,"Very Low",IF(X4995&lt;=10000,"Low",IF(X4995&lt;=50000,"Medium",IF(X4995&lt;=200000,"High","Very High"))))</f>
        <v>Low</v>
      </c>
      <c r="Z4995" t="s">
        <v>23865</v>
      </c>
      <c r="AA4995">
        <v>0</v>
      </c>
      <c r="AB4995" t="str">
        <f t="shared" ref="AB4995:AB5044" si="2081">IF(AA4995=0,"Symbolic Poster",IF(AA4995=1,"Solo Star Poster",IF(AA4995&lt;=3,"Duo/Trio Poster","Ensemble Poster")))</f>
        <v>Symbolic Poster</v>
      </c>
      <c r="AC4995" t="s">
        <v>23866</v>
      </c>
      <c r="AD4995" t="s">
        <v>23867</v>
      </c>
      <c r="AE4995">
        <v>180</v>
      </c>
      <c r="AF4995" t="str">
        <f t="shared" ref="AF4995:AF5044" si="2082">IF(AE4995&lt;=500,"Very Low",IF(AE4995&lt;=2000,"Low",IF(AE4995&lt;=5000,"Medium",IF(AE4995&lt;=15000,"High","Very High"))))</f>
        <v>Very Low</v>
      </c>
      <c r="AG4995" t="s">
        <v>9</v>
      </c>
      <c r="AH4995" t="s">
        <v>10</v>
      </c>
      <c r="AI4995" t="s">
        <v>11</v>
      </c>
      <c r="AJ4995" t="str">
        <f t="shared" ref="AJ4995:AJ5044" si="2083">IF(OR(AI4995="G",AI4995="PG",AI4995="U",AI4995="TV-Y",AI4995="TV-G"),"Family",IF(OR(AI4995="PG-13",AI4995="UA",AI4995="TV-14"),"Teen",IF(OR(AI4995="R",AI4995="NC-17",AI4995="A",AI4995="TV-MA"),"Adult",IF(AI4995="Not Rated","No Rating","Other/Unknown"))))</f>
        <v>Teen</v>
      </c>
      <c r="AK4995">
        <v>4000000</v>
      </c>
      <c r="AL4995" t="str">
        <f t="shared" ref="AL4995:AL5044" si="2084">IF(AK4995&gt;=200000000,"Very High Budget",
IF(AND(AK4995&gt;=100000000,AK4995&lt;=199999999),"High Budget",
IF(AND(AK4995&gt;=30000000,AK4995&lt;=99999999),"Medium Budget",
IF(AK4995&lt;30000000,"Low Budget",""))))</f>
        <v>Low Budget</v>
      </c>
      <c r="AM4995">
        <v>2014</v>
      </c>
      <c r="AN4995">
        <f t="shared" ref="AN4995:AN5044" si="2085">$AY$20-AM4995</f>
        <v>11</v>
      </c>
      <c r="AO4995" t="str">
        <f t="shared" ref="AO4995:AO5044" si="2086">IF(AN4995&lt;=5,"Recent",IF(AND(AN4995&gt;=6,AN4995&lt;=15),"Modern Classic",IF(AN4995&gt;15,"Old Classic","")))</f>
        <v>Modern Classic</v>
      </c>
      <c r="AP4995">
        <v>680</v>
      </c>
      <c r="AQ4995" t="str">
        <f t="shared" ref="AQ4995:AQ5044" si="2087">IF(AP4995&lt;=1000,"Very Low",IF(AP4995&lt;=10000,"Low",IF(AP4995&lt;=50000,"Medium",IF(AP4995&lt;=200000,"High","Very High"))))</f>
        <v>Very Low</v>
      </c>
      <c r="AR4995">
        <v>6.1</v>
      </c>
      <c r="AS4995" t="str">
        <f t="shared" ref="AS4995:AS5044" si="2088">IF(AND(AR4995&gt;=9,AR4995&lt;=10),"Master Piece",
IF(AND(AR4995&gt;=8,AR4995&lt;9),"Excellent",
IF(AND(AR4995&gt;=7,AR4995&lt;8),"Good",
IF(AND(AR4995&gt;=6,AR4995&lt;7),"Average",
IF(AND(AR4995&gt;=5,AR4995&lt;6),"Below Average",
IF(AND(AR4995&gt;=4,AR4995&lt;5),"Poor",
IF(AND(AR4995&gt;=3,AR4995&lt;4),"Very Poor",
IF(AND(AR4995&gt;=0,AR4995&lt;3),"Terrible",""))))))))</f>
        <v>Average</v>
      </c>
      <c r="AT4995">
        <v>2.35</v>
      </c>
      <c r="AU4995" t="str">
        <f t="shared" ref="AU4995:AU5044" si="2089">IF(AND(AT4995&gt;=1.3,AT4995&lt;=1.4),"Classic",IF(AND(AT4995&gt;=1.7,AT4995&lt;=1.9),"HDTV / Widescreen",IF(AND(AT4995&gt;=2.2,AT4995&lt;=2.4),"Cinematic Widescreen",IF(AND(AT4995&gt;=1.4,AT4995&lt;=1.6),"Standard Academy",IF(AT4995&gt;=2.4,"Ultra Widescreen","")))))</f>
        <v>Cinematic Widescreen</v>
      </c>
      <c r="AV4995">
        <v>10000</v>
      </c>
      <c r="AW4995" t="str">
        <f t="shared" ref="AW4995:AW5044" si="2090">IF(AV4995&lt;=1000,"Very Low",IF(AV4995&lt;=10000,"Low",IF(AV4995&lt;=50000,"Medium",IF(AV4995&lt;=200000,"High","Very High"))))</f>
        <v>Low</v>
      </c>
    </row>
    <row r="4996" spans="1:49" x14ac:dyDescent="0.3">
      <c r="A4996" t="s">
        <v>0</v>
      </c>
      <c r="B4996" t="s">
        <v>23868</v>
      </c>
      <c r="C4996">
        <v>7</v>
      </c>
      <c r="D4996" t="str">
        <f t="shared" si="2070"/>
        <v>Very Low</v>
      </c>
      <c r="E4996">
        <v>81</v>
      </c>
      <c r="F4996" t="str">
        <f t="shared" si="2071"/>
        <v>1h 21m</v>
      </c>
      <c r="G4996" t="str">
        <f t="shared" si="2072"/>
        <v>Featurette</v>
      </c>
      <c r="H4996">
        <v>3</v>
      </c>
      <c r="I4996" t="str">
        <f t="shared" si="2073"/>
        <v>Very Low</v>
      </c>
      <c r="J4996">
        <v>18</v>
      </c>
      <c r="K4996" t="str">
        <f t="shared" si="2074"/>
        <v>Very Low</v>
      </c>
      <c r="L4996" t="s">
        <v>23869</v>
      </c>
      <c r="M4996">
        <v>26</v>
      </c>
      <c r="N4996" t="str">
        <f t="shared" si="2075"/>
        <v>Low</v>
      </c>
      <c r="O4996">
        <f t="shared" si="2065"/>
        <v>389804</v>
      </c>
      <c r="P4996" t="str">
        <f t="shared" si="2076"/>
        <v>Flop</v>
      </c>
      <c r="Q4996" t="s">
        <v>22840</v>
      </c>
      <c r="R4996" t="str">
        <f t="shared" si="2077"/>
        <v>Biography</v>
      </c>
      <c r="S4996">
        <f t="shared" si="2078"/>
        <v>2</v>
      </c>
      <c r="T4996" t="s">
        <v>23870</v>
      </c>
      <c r="U4996" t="s">
        <v>23871</v>
      </c>
      <c r="V4996">
        <v>66</v>
      </c>
      <c r="W4996" t="str">
        <f t="shared" si="2079"/>
        <v>Very Low</v>
      </c>
      <c r="X4996">
        <v>70</v>
      </c>
      <c r="Y4996" t="str">
        <f t="shared" si="2080"/>
        <v>Very Low</v>
      </c>
      <c r="Z4996" t="s">
        <v>23872</v>
      </c>
      <c r="AA4996">
        <v>7</v>
      </c>
      <c r="AB4996" t="str">
        <f t="shared" si="2081"/>
        <v>Ensemble Poster</v>
      </c>
      <c r="AC4996" t="s">
        <v>23873</v>
      </c>
      <c r="AD4996" t="s">
        <v>23874</v>
      </c>
      <c r="AE4996">
        <v>2</v>
      </c>
      <c r="AF4996" t="str">
        <f t="shared" si="2082"/>
        <v>Very Low</v>
      </c>
      <c r="AG4996" t="s">
        <v>9</v>
      </c>
      <c r="AH4996" t="s">
        <v>10</v>
      </c>
      <c r="AI4996" t="str">
        <f>AI4995</f>
        <v>PG-13</v>
      </c>
      <c r="AJ4996" t="str">
        <f t="shared" si="2083"/>
        <v>Teen</v>
      </c>
      <c r="AK4996">
        <v>50000</v>
      </c>
      <c r="AL4996" t="str">
        <f t="shared" si="2084"/>
        <v>Low Budget</v>
      </c>
      <c r="AM4996">
        <v>2014</v>
      </c>
      <c r="AN4996">
        <f t="shared" si="2085"/>
        <v>11</v>
      </c>
      <c r="AO4996" t="str">
        <f t="shared" si="2086"/>
        <v>Modern Classic</v>
      </c>
      <c r="AP4996">
        <v>20</v>
      </c>
      <c r="AQ4996" t="str">
        <f t="shared" si="2087"/>
        <v>Very Low</v>
      </c>
      <c r="AR4996">
        <v>7.4</v>
      </c>
      <c r="AS4996" t="str">
        <f t="shared" si="2088"/>
        <v>Good</v>
      </c>
      <c r="AT4996">
        <f>AT4995</f>
        <v>2.35</v>
      </c>
      <c r="AU4996" t="str">
        <f t="shared" si="2089"/>
        <v>Cinematic Widescreen</v>
      </c>
      <c r="AV4996">
        <v>83</v>
      </c>
      <c r="AW4996" t="str">
        <f t="shared" si="2090"/>
        <v>Very Low</v>
      </c>
    </row>
    <row r="4997" spans="1:49" x14ac:dyDescent="0.3">
      <c r="A4997" t="s">
        <v>0</v>
      </c>
      <c r="B4997" t="s">
        <v>23875</v>
      </c>
      <c r="C4997">
        <v>34</v>
      </c>
      <c r="D4997" t="str">
        <f t="shared" si="2070"/>
        <v>Very Low</v>
      </c>
      <c r="E4997">
        <v>83</v>
      </c>
      <c r="F4997" t="str">
        <f t="shared" si="2071"/>
        <v>1h 23m</v>
      </c>
      <c r="G4997" t="str">
        <f t="shared" si="2072"/>
        <v>Featurette</v>
      </c>
      <c r="H4997">
        <v>3</v>
      </c>
      <c r="I4997" t="str">
        <f t="shared" si="2073"/>
        <v>Very Low</v>
      </c>
      <c r="J4997">
        <v>69</v>
      </c>
      <c r="K4997" t="str">
        <f t="shared" si="2074"/>
        <v>Very Low</v>
      </c>
      <c r="L4997" t="s">
        <v>23876</v>
      </c>
      <c r="M4997">
        <v>695</v>
      </c>
      <c r="N4997" t="str">
        <f t="shared" si="2075"/>
        <v>Low</v>
      </c>
      <c r="O4997">
        <f t="shared" si="2065"/>
        <v>389804</v>
      </c>
      <c r="P4997" t="str">
        <f t="shared" si="2076"/>
        <v>Flop</v>
      </c>
      <c r="Q4997" t="s">
        <v>3380</v>
      </c>
      <c r="R4997" t="str">
        <f t="shared" si="2077"/>
        <v>Drama</v>
      </c>
      <c r="S4997">
        <f t="shared" si="2078"/>
        <v>1</v>
      </c>
      <c r="T4997" t="s">
        <v>23877</v>
      </c>
      <c r="U4997" t="s">
        <v>23878</v>
      </c>
      <c r="V4997">
        <v>733</v>
      </c>
      <c r="W4997" t="str">
        <f t="shared" si="2079"/>
        <v>Very Low</v>
      </c>
      <c r="X4997">
        <v>1438</v>
      </c>
      <c r="Y4997" t="str">
        <f t="shared" si="2080"/>
        <v>Low</v>
      </c>
      <c r="Z4997" t="s">
        <v>23879</v>
      </c>
      <c r="AA4997">
        <v>0</v>
      </c>
      <c r="AB4997" t="str">
        <f t="shared" si="2081"/>
        <v>Symbolic Poster</v>
      </c>
      <c r="AC4997" t="s">
        <v>23880</v>
      </c>
      <c r="AD4997" t="s">
        <v>23881</v>
      </c>
      <c r="AE4997">
        <v>7</v>
      </c>
      <c r="AF4997" t="str">
        <f t="shared" si="2082"/>
        <v>Very Low</v>
      </c>
      <c r="AG4997" t="s">
        <v>9</v>
      </c>
      <c r="AH4997" t="s">
        <v>10</v>
      </c>
      <c r="AI4997" t="s">
        <v>556</v>
      </c>
      <c r="AJ4997" t="str">
        <f t="shared" si="2083"/>
        <v>Adult</v>
      </c>
      <c r="AK4997">
        <v>42000</v>
      </c>
      <c r="AL4997" t="str">
        <f t="shared" si="2084"/>
        <v>Low Budget</v>
      </c>
      <c r="AM4997">
        <v>2013</v>
      </c>
      <c r="AN4997">
        <f t="shared" si="2085"/>
        <v>12</v>
      </c>
      <c r="AO4997" t="str">
        <f t="shared" si="2086"/>
        <v>Modern Classic</v>
      </c>
      <c r="AP4997">
        <v>571</v>
      </c>
      <c r="AQ4997" t="str">
        <f t="shared" si="2087"/>
        <v>Very Low</v>
      </c>
      <c r="AR4997">
        <v>6.6</v>
      </c>
      <c r="AS4997" t="str">
        <f t="shared" si="2088"/>
        <v>Average</v>
      </c>
      <c r="AT4997">
        <v>16</v>
      </c>
      <c r="AU4997" t="str">
        <f t="shared" si="2089"/>
        <v>Ultra Widescreen</v>
      </c>
      <c r="AV4997">
        <v>234</v>
      </c>
      <c r="AW4997" t="str">
        <f t="shared" si="2090"/>
        <v>Very Low</v>
      </c>
    </row>
    <row r="4998" spans="1:49" x14ac:dyDescent="0.3">
      <c r="A4998" t="s">
        <v>0</v>
      </c>
      <c r="B4998" t="s">
        <v>4449</v>
      </c>
      <c r="C4998">
        <f>C4997</f>
        <v>34</v>
      </c>
      <c r="D4998" t="str">
        <f t="shared" si="2070"/>
        <v>Very Low</v>
      </c>
      <c r="E4998">
        <v>96</v>
      </c>
      <c r="F4998" t="str">
        <f t="shared" si="2071"/>
        <v>1h 36m</v>
      </c>
      <c r="G4998" t="str">
        <f t="shared" si="2072"/>
        <v>Standard Movie</v>
      </c>
      <c r="H4998">
        <v>117</v>
      </c>
      <c r="I4998" t="str">
        <f t="shared" si="2073"/>
        <v>Very Low</v>
      </c>
      <c r="J4998">
        <v>281</v>
      </c>
      <c r="K4998" t="str">
        <f t="shared" si="2074"/>
        <v>Very Low</v>
      </c>
      <c r="L4998" t="s">
        <v>5562</v>
      </c>
      <c r="M4998">
        <v>948</v>
      </c>
      <c r="N4998" t="str">
        <f t="shared" si="2075"/>
        <v>Low</v>
      </c>
      <c r="O4998">
        <f t="shared" si="2065"/>
        <v>389804</v>
      </c>
      <c r="P4998" t="str">
        <f t="shared" si="2076"/>
        <v>Flop</v>
      </c>
      <c r="Q4998" t="s">
        <v>1642</v>
      </c>
      <c r="R4998" t="str">
        <f t="shared" si="2077"/>
        <v>Comedy</v>
      </c>
      <c r="S4998">
        <f t="shared" si="2078"/>
        <v>1</v>
      </c>
      <c r="T4998" t="s">
        <v>11620</v>
      </c>
      <c r="U4998" t="s">
        <v>23882</v>
      </c>
      <c r="V4998">
        <v>181</v>
      </c>
      <c r="W4998" t="str">
        <f t="shared" si="2079"/>
        <v>Very Low</v>
      </c>
      <c r="X4998">
        <v>2058</v>
      </c>
      <c r="Y4998" t="str">
        <f t="shared" si="2080"/>
        <v>Low</v>
      </c>
      <c r="Z4998" t="s">
        <v>23883</v>
      </c>
      <c r="AA4998">
        <v>5</v>
      </c>
      <c r="AB4998" t="str">
        <f t="shared" si="2081"/>
        <v>Ensemble Poster</v>
      </c>
      <c r="AC4998" t="s">
        <v>23884</v>
      </c>
      <c r="AD4998" t="s">
        <v>23885</v>
      </c>
      <c r="AE4998">
        <v>4</v>
      </c>
      <c r="AF4998" t="str">
        <f t="shared" si="2082"/>
        <v>Very Low</v>
      </c>
      <c r="AG4998" t="s">
        <v>9</v>
      </c>
      <c r="AH4998" t="s">
        <v>10</v>
      </c>
      <c r="AI4998" t="str">
        <f>AI4997</f>
        <v>R</v>
      </c>
      <c r="AJ4998" t="str">
        <f t="shared" si="2083"/>
        <v>Adult</v>
      </c>
      <c r="AK4998">
        <v>45000</v>
      </c>
      <c r="AL4998" t="str">
        <f t="shared" si="2084"/>
        <v>Low Budget</v>
      </c>
      <c r="AM4998">
        <v>2013</v>
      </c>
      <c r="AN4998">
        <f t="shared" si="2085"/>
        <v>12</v>
      </c>
      <c r="AO4998" t="str">
        <f t="shared" si="2086"/>
        <v>Modern Classic</v>
      </c>
      <c r="AP4998">
        <v>482</v>
      </c>
      <c r="AQ4998" t="str">
        <f t="shared" si="2087"/>
        <v>Very Low</v>
      </c>
      <c r="AR4998">
        <v>5.5</v>
      </c>
      <c r="AS4998" t="str">
        <f t="shared" si="2088"/>
        <v>Below Average</v>
      </c>
      <c r="AT4998">
        <v>2.35</v>
      </c>
      <c r="AU4998" t="str">
        <f t="shared" si="2089"/>
        <v>Cinematic Widescreen</v>
      </c>
      <c r="AV4998">
        <v>72</v>
      </c>
      <c r="AW4998" t="str">
        <f t="shared" si="2090"/>
        <v>Very Low</v>
      </c>
    </row>
    <row r="4999" spans="1:49" x14ac:dyDescent="0.3">
      <c r="A4999" t="s">
        <v>0</v>
      </c>
      <c r="B4999" t="s">
        <v>5389</v>
      </c>
      <c r="C4999">
        <v>75</v>
      </c>
      <c r="D4999" t="str">
        <f t="shared" si="2070"/>
        <v>Low</v>
      </c>
      <c r="E4999">
        <v>90</v>
      </c>
      <c r="F4999" t="str">
        <f t="shared" si="2071"/>
        <v>1h 30m</v>
      </c>
      <c r="G4999" t="str">
        <f t="shared" si="2072"/>
        <v>Standard Movie</v>
      </c>
      <c r="H4999">
        <v>234</v>
      </c>
      <c r="I4999" t="str">
        <f t="shared" si="2073"/>
        <v>Very Low</v>
      </c>
      <c r="J4999">
        <v>15</v>
      </c>
      <c r="K4999" t="str">
        <f t="shared" si="2074"/>
        <v>Very Low</v>
      </c>
      <c r="L4999" t="s">
        <v>6787</v>
      </c>
      <c r="M4999">
        <v>552</v>
      </c>
      <c r="N4999" t="str">
        <f t="shared" si="2075"/>
        <v>Low</v>
      </c>
      <c r="O4999">
        <v>241816</v>
      </c>
      <c r="P4999" t="str">
        <f t="shared" si="2076"/>
        <v>Flop</v>
      </c>
      <c r="Q4999" t="s">
        <v>3380</v>
      </c>
      <c r="R4999" t="str">
        <f t="shared" si="2077"/>
        <v>Drama</v>
      </c>
      <c r="S4999">
        <f t="shared" si="2078"/>
        <v>1</v>
      </c>
      <c r="T4999" t="s">
        <v>11724</v>
      </c>
      <c r="U4999" t="s">
        <v>23886</v>
      </c>
      <c r="V4999">
        <v>6246</v>
      </c>
      <c r="W4999" t="str">
        <f t="shared" si="2079"/>
        <v>Very Low</v>
      </c>
      <c r="X4999">
        <v>642</v>
      </c>
      <c r="Y4999" t="str">
        <f t="shared" si="2080"/>
        <v>Very Low</v>
      </c>
      <c r="Z4999" t="s">
        <v>23887</v>
      </c>
      <c r="AA4999">
        <v>0</v>
      </c>
      <c r="AB4999" t="str">
        <f t="shared" si="2081"/>
        <v>Symbolic Poster</v>
      </c>
      <c r="AC4999" t="s">
        <v>23888</v>
      </c>
      <c r="AD4999" t="s">
        <v>23889</v>
      </c>
      <c r="AE4999">
        <v>76</v>
      </c>
      <c r="AF4999" t="str">
        <f t="shared" si="2082"/>
        <v>Very Low</v>
      </c>
      <c r="AG4999" t="s">
        <v>9</v>
      </c>
      <c r="AH4999" t="s">
        <v>10</v>
      </c>
      <c r="AI4999" t="s">
        <v>5584</v>
      </c>
      <c r="AJ4999" t="str">
        <f t="shared" si="2083"/>
        <v>Other/Unknown</v>
      </c>
      <c r="AK4999">
        <v>42000</v>
      </c>
      <c r="AL4999" t="str">
        <f t="shared" si="2084"/>
        <v>Low Budget</v>
      </c>
      <c r="AM4999">
        <v>2000</v>
      </c>
      <c r="AN4999">
        <f t="shared" si="2085"/>
        <v>25</v>
      </c>
      <c r="AO4999" t="str">
        <f t="shared" si="2086"/>
        <v>Old Classic</v>
      </c>
      <c r="AP4999">
        <v>61</v>
      </c>
      <c r="AQ4999" t="str">
        <f t="shared" si="2087"/>
        <v>Very Low</v>
      </c>
      <c r="AR4999">
        <v>7.5</v>
      </c>
      <c r="AS4999" t="str">
        <f t="shared" si="2088"/>
        <v>Good</v>
      </c>
      <c r="AT4999">
        <v>2.35</v>
      </c>
      <c r="AU4999" t="str">
        <f t="shared" si="2089"/>
        <v>Cinematic Widescreen</v>
      </c>
      <c r="AV4999">
        <v>451</v>
      </c>
      <c r="AW4999" t="str">
        <f t="shared" si="2090"/>
        <v>Very Low</v>
      </c>
    </row>
    <row r="5000" spans="1:49" x14ac:dyDescent="0.3">
      <c r="A5000" t="s">
        <v>0</v>
      </c>
      <c r="B5000" t="s">
        <v>23890</v>
      </c>
      <c r="C5000">
        <v>21</v>
      </c>
      <c r="D5000" t="str">
        <f t="shared" si="2070"/>
        <v>Very Low</v>
      </c>
      <c r="E5000">
        <v>90</v>
      </c>
      <c r="F5000" t="str">
        <f t="shared" si="2071"/>
        <v>1h 30m</v>
      </c>
      <c r="G5000" t="str">
        <f t="shared" si="2072"/>
        <v>Standard Movie</v>
      </c>
      <c r="H5000">
        <v>4</v>
      </c>
      <c r="I5000" t="str">
        <f t="shared" si="2073"/>
        <v>Very Low</v>
      </c>
      <c r="J5000">
        <v>113</v>
      </c>
      <c r="K5000" t="str">
        <f t="shared" si="2074"/>
        <v>Very Low</v>
      </c>
      <c r="L5000" t="s">
        <v>23891</v>
      </c>
      <c r="M5000">
        <v>20000</v>
      </c>
      <c r="N5000" t="str">
        <f t="shared" si="2075"/>
        <v>Medium</v>
      </c>
      <c r="O5000">
        <v>277233</v>
      </c>
      <c r="P5000" t="str">
        <f t="shared" si="2076"/>
        <v>Flop</v>
      </c>
      <c r="Q5000" t="s">
        <v>1652</v>
      </c>
      <c r="R5000" t="str">
        <f t="shared" si="2077"/>
        <v>Comedy</v>
      </c>
      <c r="S5000">
        <f t="shared" si="2078"/>
        <v>2</v>
      </c>
      <c r="T5000" t="s">
        <v>20561</v>
      </c>
      <c r="U5000" t="s">
        <v>23892</v>
      </c>
      <c r="V5000">
        <v>2631</v>
      </c>
      <c r="W5000" t="str">
        <f t="shared" si="2079"/>
        <v>Very Low</v>
      </c>
      <c r="X5000">
        <v>20814</v>
      </c>
      <c r="Y5000" t="str">
        <f t="shared" si="2080"/>
        <v>Medium</v>
      </c>
      <c r="Z5000" t="s">
        <v>23893</v>
      </c>
      <c r="AA5000">
        <v>5</v>
      </c>
      <c r="AB5000" t="str">
        <f t="shared" si="2081"/>
        <v>Ensemble Poster</v>
      </c>
      <c r="AC5000" t="s">
        <v>23894</v>
      </c>
      <c r="AD5000" t="s">
        <v>23895</v>
      </c>
      <c r="AE5000">
        <v>26</v>
      </c>
      <c r="AF5000" t="str">
        <f t="shared" si="2082"/>
        <v>Very Low</v>
      </c>
      <c r="AG5000" t="s">
        <v>9</v>
      </c>
      <c r="AH5000" t="s">
        <v>10</v>
      </c>
      <c r="AI5000" t="s">
        <v>556</v>
      </c>
      <c r="AJ5000" t="str">
        <f t="shared" si="2083"/>
        <v>Adult</v>
      </c>
      <c r="AK5000">
        <v>40000</v>
      </c>
      <c r="AL5000" t="str">
        <f t="shared" si="2084"/>
        <v>Low Budget</v>
      </c>
      <c r="AM5000">
        <v>1999</v>
      </c>
      <c r="AN5000">
        <f t="shared" si="2085"/>
        <v>26</v>
      </c>
      <c r="AO5000" t="str">
        <f t="shared" si="2086"/>
        <v>Old Classic</v>
      </c>
      <c r="AP5000">
        <v>467</v>
      </c>
      <c r="AQ5000" t="str">
        <f t="shared" si="2087"/>
        <v>Very Low</v>
      </c>
      <c r="AR5000">
        <v>7.6</v>
      </c>
      <c r="AS5000" t="str">
        <f t="shared" si="2088"/>
        <v>Good</v>
      </c>
      <c r="AT5000">
        <v>1.85</v>
      </c>
      <c r="AU5000" t="str">
        <f t="shared" si="2089"/>
        <v>HDTV / Widescreen</v>
      </c>
      <c r="AV5000">
        <v>0</v>
      </c>
      <c r="AW5000" t="str">
        <f t="shared" si="2090"/>
        <v>Very Low</v>
      </c>
    </row>
    <row r="5001" spans="1:49" x14ac:dyDescent="0.3">
      <c r="A5001" t="s">
        <v>0</v>
      </c>
      <c r="B5001" t="s">
        <v>23896</v>
      </c>
      <c r="C5001">
        <v>3</v>
      </c>
      <c r="D5001" t="str">
        <f t="shared" si="2070"/>
        <v>Very Low</v>
      </c>
      <c r="E5001">
        <v>95</v>
      </c>
      <c r="F5001" t="str">
        <f t="shared" si="2071"/>
        <v>1h 35m</v>
      </c>
      <c r="G5001" t="str">
        <f t="shared" si="2072"/>
        <v>Standard Movie</v>
      </c>
      <c r="H5001">
        <v>0</v>
      </c>
      <c r="I5001" t="str">
        <f t="shared" si="2073"/>
        <v>Very Low</v>
      </c>
      <c r="J5001">
        <v>279</v>
      </c>
      <c r="K5001" t="str">
        <f t="shared" si="2074"/>
        <v>Very Low</v>
      </c>
      <c r="L5001" t="s">
        <v>23897</v>
      </c>
      <c r="M5001">
        <v>883</v>
      </c>
      <c r="N5001" t="str">
        <f t="shared" si="2075"/>
        <v>Low</v>
      </c>
      <c r="O5001">
        <f t="shared" ref="O5001:O5002" si="2091">O5000</f>
        <v>277233</v>
      </c>
      <c r="P5001" t="str">
        <f t="shared" si="2076"/>
        <v>Flop</v>
      </c>
      <c r="Q5001" t="s">
        <v>2654</v>
      </c>
      <c r="R5001" t="str">
        <f t="shared" si="2077"/>
        <v>Drama</v>
      </c>
      <c r="S5001">
        <f t="shared" si="2078"/>
        <v>3</v>
      </c>
      <c r="T5001" t="s">
        <v>4516</v>
      </c>
      <c r="U5001" t="s">
        <v>23898</v>
      </c>
      <c r="V5001">
        <v>34</v>
      </c>
      <c r="W5001" t="str">
        <f t="shared" si="2079"/>
        <v>Very Low</v>
      </c>
      <c r="X5001">
        <v>2618</v>
      </c>
      <c r="Y5001" t="str">
        <f t="shared" si="2080"/>
        <v>Low</v>
      </c>
      <c r="Z5001" t="s">
        <v>23899</v>
      </c>
      <c r="AA5001">
        <v>0</v>
      </c>
      <c r="AB5001" t="str">
        <f t="shared" si="2081"/>
        <v>Symbolic Poster</v>
      </c>
      <c r="AC5001" t="str">
        <f>AC5000</f>
        <v>accountant|actor|animal in title|mail carrier|single parent</v>
      </c>
      <c r="AD5001" t="s">
        <v>23900</v>
      </c>
      <c r="AE5001">
        <v>2</v>
      </c>
      <c r="AF5001" t="str">
        <f t="shared" si="2082"/>
        <v>Very Low</v>
      </c>
      <c r="AG5001" t="s">
        <v>9</v>
      </c>
      <c r="AH5001" t="s">
        <v>10</v>
      </c>
      <c r="AI5001" t="str">
        <f>AI5000</f>
        <v>R</v>
      </c>
      <c r="AJ5001" t="str">
        <f t="shared" si="2083"/>
        <v>Adult</v>
      </c>
      <c r="AK5001">
        <v>75000</v>
      </c>
      <c r="AL5001" t="str">
        <f t="shared" si="2084"/>
        <v>Low Budget</v>
      </c>
      <c r="AM5001">
        <v>2014</v>
      </c>
      <c r="AN5001">
        <f t="shared" si="2085"/>
        <v>11</v>
      </c>
      <c r="AO5001" t="str">
        <f t="shared" si="2086"/>
        <v>Modern Classic</v>
      </c>
      <c r="AP5001">
        <v>507</v>
      </c>
      <c r="AQ5001" t="str">
        <f t="shared" si="2087"/>
        <v>Very Low</v>
      </c>
      <c r="AR5001">
        <v>5</v>
      </c>
      <c r="AS5001" t="str">
        <f t="shared" si="2088"/>
        <v>Below Average</v>
      </c>
      <c r="AT5001">
        <f>AT5000</f>
        <v>1.85</v>
      </c>
      <c r="AU5001" t="str">
        <f t="shared" si="2089"/>
        <v>HDTV / Widescreen</v>
      </c>
      <c r="AV5001">
        <v>87</v>
      </c>
      <c r="AW5001" t="str">
        <f t="shared" si="2090"/>
        <v>Very Low</v>
      </c>
    </row>
    <row r="5002" spans="1:49" x14ac:dyDescent="0.3">
      <c r="A5002" t="s">
        <v>0</v>
      </c>
      <c r="B5002" t="s">
        <v>23901</v>
      </c>
      <c r="C5002">
        <v>2</v>
      </c>
      <c r="D5002" t="str">
        <f t="shared" si="2070"/>
        <v>Very Low</v>
      </c>
      <c r="E5002">
        <v>83</v>
      </c>
      <c r="F5002" t="str">
        <f t="shared" si="2071"/>
        <v>1h 23m</v>
      </c>
      <c r="G5002" t="str">
        <f t="shared" si="2072"/>
        <v>Featurette</v>
      </c>
      <c r="H5002">
        <v>138</v>
      </c>
      <c r="I5002" t="str">
        <f t="shared" si="2073"/>
        <v>Very Low</v>
      </c>
      <c r="J5002">
        <v>76</v>
      </c>
      <c r="K5002" t="str">
        <f t="shared" si="2074"/>
        <v>Very Low</v>
      </c>
      <c r="L5002" t="s">
        <v>23902</v>
      </c>
      <c r="M5002">
        <v>307</v>
      </c>
      <c r="N5002" t="str">
        <f t="shared" si="2075"/>
        <v>Low</v>
      </c>
      <c r="O5002">
        <f t="shared" si="2091"/>
        <v>277233</v>
      </c>
      <c r="P5002" t="str">
        <f t="shared" si="2076"/>
        <v>Flop</v>
      </c>
      <c r="Q5002" t="s">
        <v>6374</v>
      </c>
      <c r="R5002" t="str">
        <f t="shared" si="2077"/>
        <v>Horror</v>
      </c>
      <c r="S5002">
        <f t="shared" si="2078"/>
        <v>1</v>
      </c>
      <c r="T5002" t="s">
        <v>23704</v>
      </c>
      <c r="U5002" t="s">
        <v>23903</v>
      </c>
      <c r="V5002">
        <v>192</v>
      </c>
      <c r="W5002" t="str">
        <f t="shared" si="2079"/>
        <v>Very Low</v>
      </c>
      <c r="X5002">
        <v>619</v>
      </c>
      <c r="Y5002" t="str">
        <f t="shared" si="2080"/>
        <v>Very Low</v>
      </c>
      <c r="Z5002" t="s">
        <v>23904</v>
      </c>
      <c r="AA5002">
        <v>0</v>
      </c>
      <c r="AB5002" t="str">
        <f t="shared" si="2081"/>
        <v>Symbolic Poster</v>
      </c>
      <c r="AC5002" t="s">
        <v>23905</v>
      </c>
      <c r="AD5002" t="s">
        <v>23906</v>
      </c>
      <c r="AE5002">
        <v>6</v>
      </c>
      <c r="AF5002" t="str">
        <f t="shared" si="2082"/>
        <v>Very Low</v>
      </c>
      <c r="AG5002" t="s">
        <v>9</v>
      </c>
      <c r="AH5002" t="s">
        <v>10</v>
      </c>
      <c r="AI5002" t="s">
        <v>5584</v>
      </c>
      <c r="AJ5002" t="str">
        <f t="shared" si="2083"/>
        <v>Other/Unknown</v>
      </c>
      <c r="AK5002">
        <v>40000</v>
      </c>
      <c r="AL5002" t="str">
        <f t="shared" si="2084"/>
        <v>Low Budget</v>
      </c>
      <c r="AM5002">
        <v>2011</v>
      </c>
      <c r="AN5002">
        <f t="shared" si="2085"/>
        <v>14</v>
      </c>
      <c r="AO5002" t="str">
        <f t="shared" si="2086"/>
        <v>Modern Classic</v>
      </c>
      <c r="AP5002">
        <v>114</v>
      </c>
      <c r="AQ5002" t="str">
        <f t="shared" si="2087"/>
        <v>Very Low</v>
      </c>
      <c r="AR5002">
        <v>3.2</v>
      </c>
      <c r="AS5002" t="str">
        <f t="shared" si="2088"/>
        <v>Very Poor</v>
      </c>
      <c r="AT5002">
        <v>2.35</v>
      </c>
      <c r="AU5002" t="str">
        <f t="shared" si="2089"/>
        <v>Cinematic Widescreen</v>
      </c>
      <c r="AV5002">
        <v>239</v>
      </c>
      <c r="AW5002" t="str">
        <f t="shared" si="2090"/>
        <v>Very Low</v>
      </c>
    </row>
    <row r="5003" spans="1:49" x14ac:dyDescent="0.3">
      <c r="A5003" t="s">
        <v>0</v>
      </c>
      <c r="B5003" t="s">
        <v>458</v>
      </c>
      <c r="C5003">
        <v>71</v>
      </c>
      <c r="D5003" t="str">
        <f t="shared" si="2070"/>
        <v>Low</v>
      </c>
      <c r="E5003">
        <v>117</v>
      </c>
      <c r="F5003" t="str">
        <f t="shared" si="2071"/>
        <v>1h 57m</v>
      </c>
      <c r="G5003" t="str">
        <f t="shared" si="2072"/>
        <v>Standard Movie</v>
      </c>
      <c r="H5003">
        <v>17000</v>
      </c>
      <c r="I5003" t="str">
        <f t="shared" si="2073"/>
        <v>Medium</v>
      </c>
      <c r="J5003">
        <v>476</v>
      </c>
      <c r="K5003" t="str">
        <f t="shared" si="2074"/>
        <v>Very Low</v>
      </c>
      <c r="L5003" t="s">
        <v>12682</v>
      </c>
      <c r="M5003">
        <v>725</v>
      </c>
      <c r="N5003" t="str">
        <f t="shared" si="2075"/>
        <v>Low</v>
      </c>
      <c r="O5003">
        <v>321952</v>
      </c>
      <c r="P5003" t="str">
        <f t="shared" si="2076"/>
        <v>Flop</v>
      </c>
      <c r="Q5003" t="s">
        <v>4039</v>
      </c>
      <c r="R5003" t="str">
        <f t="shared" si="2077"/>
        <v>Documentary</v>
      </c>
      <c r="S5003">
        <f t="shared" si="2078"/>
        <v>2</v>
      </c>
      <c r="T5003" t="s">
        <v>22425</v>
      </c>
      <c r="U5003" t="s">
        <v>23907</v>
      </c>
      <c r="V5003">
        <v>12611</v>
      </c>
      <c r="W5003" t="str">
        <f t="shared" si="2079"/>
        <v>Low</v>
      </c>
      <c r="X5003">
        <v>2783</v>
      </c>
      <c r="Y5003" t="str">
        <f t="shared" si="2080"/>
        <v>Low</v>
      </c>
      <c r="Z5003" t="s">
        <v>18126</v>
      </c>
      <c r="AA5003">
        <v>0</v>
      </c>
      <c r="AB5003" t="str">
        <f t="shared" si="2081"/>
        <v>Symbolic Poster</v>
      </c>
      <c r="AC5003" t="s">
        <v>23908</v>
      </c>
      <c r="AD5003" t="s">
        <v>23909</v>
      </c>
      <c r="AE5003">
        <v>113</v>
      </c>
      <c r="AF5003" t="str">
        <f t="shared" si="2082"/>
        <v>Very Low</v>
      </c>
      <c r="AG5003" t="s">
        <v>9</v>
      </c>
      <c r="AH5003" t="s">
        <v>10</v>
      </c>
      <c r="AI5003" t="s">
        <v>66</v>
      </c>
      <c r="AJ5003" t="str">
        <f t="shared" si="2083"/>
        <v>Family</v>
      </c>
      <c r="AK5003">
        <f>AK5002</f>
        <v>40000</v>
      </c>
      <c r="AL5003" t="str">
        <f t="shared" si="2084"/>
        <v>Low Budget</v>
      </c>
      <c r="AM5003">
        <v>1978</v>
      </c>
      <c r="AN5003">
        <f t="shared" si="2085"/>
        <v>47</v>
      </c>
      <c r="AO5003" t="str">
        <f t="shared" si="2086"/>
        <v>Old Classic</v>
      </c>
      <c r="AP5003">
        <v>572</v>
      </c>
      <c r="AQ5003" t="str">
        <f t="shared" si="2087"/>
        <v>Very Low</v>
      </c>
      <c r="AR5003">
        <v>8.1999999999999993</v>
      </c>
      <c r="AS5003" t="str">
        <f t="shared" si="2088"/>
        <v>Excellent</v>
      </c>
      <c r="AT5003">
        <v>1.85</v>
      </c>
      <c r="AU5003" t="str">
        <f t="shared" si="2089"/>
        <v>HDTV / Widescreen</v>
      </c>
      <c r="AV5003">
        <v>0</v>
      </c>
      <c r="AW5003" t="str">
        <f t="shared" si="2090"/>
        <v>Very Low</v>
      </c>
    </row>
    <row r="5004" spans="1:49" x14ac:dyDescent="0.3">
      <c r="A5004" t="s">
        <v>0</v>
      </c>
      <c r="B5004" t="s">
        <v>23910</v>
      </c>
      <c r="C5004">
        <v>7</v>
      </c>
      <c r="D5004" t="str">
        <f t="shared" si="2070"/>
        <v>Very Low</v>
      </c>
      <c r="E5004">
        <v>75</v>
      </c>
      <c r="F5004" t="str">
        <f t="shared" si="2071"/>
        <v>1h 15m</v>
      </c>
      <c r="G5004" t="str">
        <f t="shared" si="2072"/>
        <v>Featurette</v>
      </c>
      <c r="H5004">
        <v>14</v>
      </c>
      <c r="I5004" t="str">
        <f t="shared" si="2073"/>
        <v>Very Low</v>
      </c>
      <c r="J5004">
        <v>130</v>
      </c>
      <c r="K5004" t="str">
        <f t="shared" si="2074"/>
        <v>Very Low</v>
      </c>
      <c r="L5004" t="s">
        <v>23911</v>
      </c>
      <c r="M5004">
        <v>252</v>
      </c>
      <c r="N5004" t="str">
        <f t="shared" si="2075"/>
        <v>Low</v>
      </c>
      <c r="O5004">
        <f>O5003</f>
        <v>321952</v>
      </c>
      <c r="P5004" t="str">
        <f t="shared" si="2076"/>
        <v>Flop</v>
      </c>
      <c r="Q5004" t="s">
        <v>5515</v>
      </c>
      <c r="R5004" t="str">
        <f t="shared" si="2077"/>
        <v>Horror</v>
      </c>
      <c r="S5004">
        <f t="shared" si="2078"/>
        <v>2</v>
      </c>
      <c r="T5004" t="s">
        <v>23912</v>
      </c>
      <c r="U5004" t="s">
        <v>23913</v>
      </c>
      <c r="V5004">
        <v>106</v>
      </c>
      <c r="W5004" t="str">
        <f t="shared" si="2079"/>
        <v>Very Low</v>
      </c>
      <c r="X5004">
        <v>638</v>
      </c>
      <c r="Y5004" t="str">
        <f t="shared" si="2080"/>
        <v>Very Low</v>
      </c>
      <c r="Z5004" t="s">
        <v>23914</v>
      </c>
      <c r="AA5004">
        <v>0</v>
      </c>
      <c r="AB5004" t="str">
        <f t="shared" si="2081"/>
        <v>Symbolic Poster</v>
      </c>
      <c r="AC5004" t="str">
        <f>AC5003</f>
        <v>band|final concert|guitar|interview|thanksgiving</v>
      </c>
      <c r="AD5004" t="s">
        <v>23915</v>
      </c>
      <c r="AE5004">
        <v>5</v>
      </c>
      <c r="AF5004" t="str">
        <f t="shared" si="2082"/>
        <v>Very Low</v>
      </c>
      <c r="AG5004" t="s">
        <v>9</v>
      </c>
      <c r="AH5004" t="s">
        <v>10</v>
      </c>
      <c r="AI5004" t="str">
        <f>AI5003</f>
        <v>PG</v>
      </c>
      <c r="AJ5004" t="str">
        <f t="shared" si="2083"/>
        <v>Family</v>
      </c>
      <c r="AK5004">
        <v>50000</v>
      </c>
      <c r="AL5004" t="str">
        <f t="shared" si="2084"/>
        <v>Low Budget</v>
      </c>
      <c r="AM5004">
        <v>2012</v>
      </c>
      <c r="AN5004">
        <f t="shared" si="2085"/>
        <v>13</v>
      </c>
      <c r="AO5004" t="str">
        <f t="shared" si="2086"/>
        <v>Modern Classic</v>
      </c>
      <c r="AP5004">
        <v>132</v>
      </c>
      <c r="AQ5004" t="str">
        <f t="shared" si="2087"/>
        <v>Very Low</v>
      </c>
      <c r="AR5004">
        <v>3.7</v>
      </c>
      <c r="AS5004" t="str">
        <f t="shared" si="2088"/>
        <v>Very Poor</v>
      </c>
      <c r="AT5004">
        <v>2.35</v>
      </c>
      <c r="AU5004" t="str">
        <f t="shared" si="2089"/>
        <v>Cinematic Widescreen</v>
      </c>
      <c r="AV5004">
        <v>225</v>
      </c>
      <c r="AW5004" t="str">
        <f t="shared" si="2090"/>
        <v>Very Low</v>
      </c>
    </row>
    <row r="5005" spans="1:49" x14ac:dyDescent="0.3">
      <c r="A5005" t="s">
        <v>0</v>
      </c>
      <c r="B5005" t="s">
        <v>23916</v>
      </c>
      <c r="C5005">
        <v>61</v>
      </c>
      <c r="D5005" t="str">
        <f t="shared" si="2070"/>
        <v>Low</v>
      </c>
      <c r="E5005">
        <v>79</v>
      </c>
      <c r="F5005" t="str">
        <f t="shared" si="2071"/>
        <v>1h 19m</v>
      </c>
      <c r="G5005" t="str">
        <f t="shared" si="2072"/>
        <v>Featurette</v>
      </c>
      <c r="H5005">
        <v>2</v>
      </c>
      <c r="I5005" t="str">
        <f t="shared" si="2073"/>
        <v>Very Low</v>
      </c>
      <c r="J5005">
        <v>20</v>
      </c>
      <c r="K5005" t="str">
        <f t="shared" si="2074"/>
        <v>Very Low</v>
      </c>
      <c r="L5005" t="s">
        <v>8344</v>
      </c>
      <c r="M5005">
        <v>962</v>
      </c>
      <c r="N5005" t="str">
        <f t="shared" si="2075"/>
        <v>Low</v>
      </c>
      <c r="O5005">
        <v>24705</v>
      </c>
      <c r="P5005" t="str">
        <f t="shared" si="2076"/>
        <v>Flop</v>
      </c>
      <c r="Q5005" t="s">
        <v>3380</v>
      </c>
      <c r="R5005" t="str">
        <f t="shared" si="2077"/>
        <v>Drama</v>
      </c>
      <c r="S5005">
        <f t="shared" si="2078"/>
        <v>1</v>
      </c>
      <c r="T5005" t="s">
        <v>2350</v>
      </c>
      <c r="U5005" t="s">
        <v>23917</v>
      </c>
      <c r="V5005">
        <v>1516</v>
      </c>
      <c r="W5005" t="str">
        <f t="shared" si="2079"/>
        <v>Very Low</v>
      </c>
      <c r="X5005">
        <v>1054</v>
      </c>
      <c r="Y5005" t="str">
        <f t="shared" si="2080"/>
        <v>Low</v>
      </c>
      <c r="Z5005" t="s">
        <v>23918</v>
      </c>
      <c r="AA5005">
        <v>0</v>
      </c>
      <c r="AB5005" t="str">
        <f t="shared" si="2081"/>
        <v>Symbolic Poster</v>
      </c>
      <c r="AC5005" t="s">
        <v>23919</v>
      </c>
      <c r="AD5005" t="s">
        <v>23920</v>
      </c>
      <c r="AE5005">
        <v>10</v>
      </c>
      <c r="AF5005" t="str">
        <f t="shared" si="2082"/>
        <v>Very Low</v>
      </c>
      <c r="AG5005" t="s">
        <v>9</v>
      </c>
      <c r="AH5005" t="s">
        <v>10</v>
      </c>
      <c r="AI5005" t="s">
        <v>5584</v>
      </c>
      <c r="AJ5005" t="str">
        <f t="shared" si="2083"/>
        <v>Other/Unknown</v>
      </c>
      <c r="AK5005">
        <f>AK5004</f>
        <v>50000</v>
      </c>
      <c r="AL5005" t="str">
        <f t="shared" si="2084"/>
        <v>Low Budget</v>
      </c>
      <c r="AM5005">
        <v>2009</v>
      </c>
      <c r="AN5005">
        <f t="shared" si="2085"/>
        <v>16</v>
      </c>
      <c r="AO5005" t="str">
        <f t="shared" si="2086"/>
        <v>Old Classic</v>
      </c>
      <c r="AP5005">
        <v>72</v>
      </c>
      <c r="AQ5005" t="str">
        <f t="shared" si="2087"/>
        <v>Very Low</v>
      </c>
      <c r="AR5005">
        <v>6.3</v>
      </c>
      <c r="AS5005" t="str">
        <f t="shared" si="2088"/>
        <v>Average</v>
      </c>
      <c r="AT5005">
        <f>AT5004</f>
        <v>2.35</v>
      </c>
      <c r="AU5005" t="str">
        <f t="shared" si="2089"/>
        <v>Cinematic Widescreen</v>
      </c>
      <c r="AV5005">
        <v>377</v>
      </c>
      <c r="AW5005" t="str">
        <f t="shared" si="2090"/>
        <v>Very Low</v>
      </c>
    </row>
    <row r="5006" spans="1:49" x14ac:dyDescent="0.3">
      <c r="A5006" t="s">
        <v>0</v>
      </c>
      <c r="B5006" t="s">
        <v>23921</v>
      </c>
      <c r="C5006">
        <v>3</v>
      </c>
      <c r="D5006" t="str">
        <f t="shared" si="2070"/>
        <v>Very Low</v>
      </c>
      <c r="E5006">
        <v>78</v>
      </c>
      <c r="F5006" t="str">
        <f t="shared" si="2071"/>
        <v>1h 18m</v>
      </c>
      <c r="G5006" t="str">
        <f t="shared" si="2072"/>
        <v>Featurette</v>
      </c>
      <c r="H5006">
        <v>6</v>
      </c>
      <c r="I5006" t="str">
        <f t="shared" si="2073"/>
        <v>Very Low</v>
      </c>
      <c r="J5006">
        <v>17</v>
      </c>
      <c r="K5006" t="str">
        <f t="shared" si="2074"/>
        <v>Very Low</v>
      </c>
      <c r="L5006" t="s">
        <v>23922</v>
      </c>
      <c r="M5006">
        <v>32</v>
      </c>
      <c r="N5006" t="str">
        <f t="shared" si="2075"/>
        <v>Low</v>
      </c>
      <c r="O5006">
        <v>243768</v>
      </c>
      <c r="P5006" t="str">
        <f t="shared" si="2076"/>
        <v>Flop</v>
      </c>
      <c r="Q5006" t="s">
        <v>14982</v>
      </c>
      <c r="R5006" t="str">
        <f t="shared" si="2077"/>
        <v>Western</v>
      </c>
      <c r="S5006">
        <f t="shared" si="2078"/>
        <v>1</v>
      </c>
      <c r="T5006" t="s">
        <v>23923</v>
      </c>
      <c r="U5006" t="s">
        <v>23924</v>
      </c>
      <c r="V5006">
        <v>143</v>
      </c>
      <c r="W5006" t="str">
        <f t="shared" si="2079"/>
        <v>Very Low</v>
      </c>
      <c r="X5006">
        <v>72</v>
      </c>
      <c r="Y5006" t="str">
        <f t="shared" si="2080"/>
        <v>Very Low</v>
      </c>
      <c r="Z5006" t="s">
        <v>23925</v>
      </c>
      <c r="AA5006">
        <v>0</v>
      </c>
      <c r="AB5006" t="str">
        <f t="shared" si="2081"/>
        <v>Symbolic Poster</v>
      </c>
      <c r="AC5006" t="str">
        <f>AC5005</f>
        <v>friend|hospital|low budget film|ring|stoned</v>
      </c>
      <c r="AD5006" t="s">
        <v>23926</v>
      </c>
      <c r="AE5006">
        <v>9</v>
      </c>
      <c r="AF5006" t="str">
        <f t="shared" si="2082"/>
        <v>Very Low</v>
      </c>
      <c r="AG5006" t="s">
        <v>9</v>
      </c>
      <c r="AH5006" t="s">
        <v>10</v>
      </c>
      <c r="AI5006" t="s">
        <v>556</v>
      </c>
      <c r="AJ5006" t="str">
        <f t="shared" si="2083"/>
        <v>Adult</v>
      </c>
      <c r="AK5006">
        <v>30000</v>
      </c>
      <c r="AL5006" t="str">
        <f t="shared" si="2084"/>
        <v>Low Budget</v>
      </c>
      <c r="AM5006">
        <v>2007</v>
      </c>
      <c r="AN5006">
        <f t="shared" si="2085"/>
        <v>18</v>
      </c>
      <c r="AO5006" t="str">
        <f t="shared" si="2086"/>
        <v>Old Classic</v>
      </c>
      <c r="AP5006">
        <v>17</v>
      </c>
      <c r="AQ5006" t="str">
        <f t="shared" si="2087"/>
        <v>Very Low</v>
      </c>
      <c r="AR5006">
        <v>4.0999999999999996</v>
      </c>
      <c r="AS5006" t="str">
        <f t="shared" si="2088"/>
        <v>Poor</v>
      </c>
      <c r="AT5006">
        <v>2.35</v>
      </c>
      <c r="AU5006" t="str">
        <f t="shared" si="2089"/>
        <v>Cinematic Widescreen</v>
      </c>
      <c r="AV5006">
        <v>13</v>
      </c>
      <c r="AW5006" t="str">
        <f t="shared" si="2090"/>
        <v>Very Low</v>
      </c>
    </row>
    <row r="5007" spans="1:49" x14ac:dyDescent="0.3">
      <c r="A5007" t="s">
        <v>718</v>
      </c>
      <c r="B5007" t="s">
        <v>23927</v>
      </c>
      <c r="C5007">
        <v>52</v>
      </c>
      <c r="D5007" t="str">
        <f t="shared" si="2070"/>
        <v>Low</v>
      </c>
      <c r="E5007">
        <v>109</v>
      </c>
      <c r="F5007" t="str">
        <f t="shared" si="2071"/>
        <v>1h 49m</v>
      </c>
      <c r="G5007" t="str">
        <f t="shared" si="2072"/>
        <v>Standard Movie</v>
      </c>
      <c r="H5007">
        <v>26</v>
      </c>
      <c r="I5007" t="str">
        <f t="shared" si="2073"/>
        <v>Very Low</v>
      </c>
      <c r="J5007">
        <v>3</v>
      </c>
      <c r="K5007" t="str">
        <f t="shared" si="2074"/>
        <v>Very Low</v>
      </c>
      <c r="L5007" t="s">
        <v>23928</v>
      </c>
      <c r="M5007">
        <v>26</v>
      </c>
      <c r="N5007" t="str">
        <f t="shared" si="2075"/>
        <v>Low</v>
      </c>
      <c r="O5007">
        <f t="shared" ref="O5007:O5008" si="2092">O5006</f>
        <v>243768</v>
      </c>
      <c r="P5007" t="str">
        <f t="shared" si="2076"/>
        <v>Flop</v>
      </c>
      <c r="Q5007" t="s">
        <v>1642</v>
      </c>
      <c r="R5007" t="str">
        <f t="shared" si="2077"/>
        <v>Comedy</v>
      </c>
      <c r="S5007">
        <f t="shared" si="2078"/>
        <v>1</v>
      </c>
      <c r="T5007" t="s">
        <v>23927</v>
      </c>
      <c r="U5007" t="s">
        <v>23929</v>
      </c>
      <c r="V5007">
        <v>1578</v>
      </c>
      <c r="W5007" t="str">
        <f t="shared" si="2079"/>
        <v>Very Low</v>
      </c>
      <c r="X5007">
        <v>38</v>
      </c>
      <c r="Y5007" t="str">
        <f t="shared" si="2080"/>
        <v>Very Low</v>
      </c>
      <c r="Z5007" t="s">
        <v>23930</v>
      </c>
      <c r="AA5007">
        <v>0</v>
      </c>
      <c r="AB5007" t="str">
        <f t="shared" si="2081"/>
        <v>Symbolic Poster</v>
      </c>
      <c r="AC5007" t="s">
        <v>23931</v>
      </c>
      <c r="AD5007" t="s">
        <v>23932</v>
      </c>
      <c r="AE5007">
        <v>23</v>
      </c>
      <c r="AF5007" t="str">
        <f t="shared" si="2082"/>
        <v>Very Low</v>
      </c>
      <c r="AG5007" t="s">
        <v>9</v>
      </c>
      <c r="AH5007" t="s">
        <v>10</v>
      </c>
      <c r="AI5007" t="s">
        <v>556</v>
      </c>
      <c r="AJ5007" t="str">
        <f t="shared" si="2083"/>
        <v>Adult</v>
      </c>
      <c r="AK5007">
        <f>AK5006</f>
        <v>30000</v>
      </c>
      <c r="AL5007" t="str">
        <f t="shared" si="2084"/>
        <v>Low Budget</v>
      </c>
      <c r="AM5007">
        <v>2005</v>
      </c>
      <c r="AN5007">
        <f t="shared" si="2085"/>
        <v>20</v>
      </c>
      <c r="AO5007" t="str">
        <f t="shared" si="2086"/>
        <v>Old Classic</v>
      </c>
      <c r="AP5007">
        <v>6</v>
      </c>
      <c r="AQ5007" t="str">
        <f t="shared" si="2087"/>
        <v>Very Low</v>
      </c>
      <c r="AR5007">
        <v>6.9</v>
      </c>
      <c r="AS5007" t="str">
        <f t="shared" si="2088"/>
        <v>Average</v>
      </c>
      <c r="AT5007">
        <v>1.66</v>
      </c>
      <c r="AU5007" t="str">
        <f t="shared" si="2089"/>
        <v/>
      </c>
      <c r="AV5007">
        <v>91</v>
      </c>
      <c r="AW5007" t="str">
        <f t="shared" si="2090"/>
        <v>Very Low</v>
      </c>
    </row>
    <row r="5008" spans="1:49" x14ac:dyDescent="0.3">
      <c r="A5008" t="s">
        <v>0</v>
      </c>
      <c r="B5008" t="s">
        <v>23933</v>
      </c>
      <c r="C5008">
        <f>C5007</f>
        <v>52</v>
      </c>
      <c r="D5008" t="str">
        <f t="shared" si="2070"/>
        <v>Low</v>
      </c>
      <c r="E5008">
        <v>89</v>
      </c>
      <c r="F5008" t="str">
        <f t="shared" si="2071"/>
        <v>1h 29m</v>
      </c>
      <c r="G5008" t="str">
        <f t="shared" si="2072"/>
        <v>Featurette</v>
      </c>
      <c r="H5008">
        <v>2</v>
      </c>
      <c r="I5008" t="str">
        <f t="shared" si="2073"/>
        <v>Very Low</v>
      </c>
      <c r="J5008">
        <v>0</v>
      </c>
      <c r="K5008" t="str">
        <f t="shared" si="2074"/>
        <v>Very Low</v>
      </c>
      <c r="L5008" t="s">
        <v>23934</v>
      </c>
      <c r="M5008">
        <v>5</v>
      </c>
      <c r="N5008" t="str">
        <f t="shared" si="2075"/>
        <v>Low</v>
      </c>
      <c r="O5008">
        <f t="shared" si="2092"/>
        <v>243768</v>
      </c>
      <c r="P5008" t="str">
        <f t="shared" si="2076"/>
        <v>Flop</v>
      </c>
      <c r="Q5008" t="s">
        <v>6374</v>
      </c>
      <c r="R5008" t="str">
        <f t="shared" si="2077"/>
        <v>Horror</v>
      </c>
      <c r="S5008">
        <f t="shared" si="2078"/>
        <v>1</v>
      </c>
      <c r="T5008" t="s">
        <v>23935</v>
      </c>
      <c r="U5008" t="s">
        <v>23936</v>
      </c>
      <c r="V5008">
        <v>23</v>
      </c>
      <c r="W5008" t="str">
        <f t="shared" si="2079"/>
        <v>Very Low</v>
      </c>
      <c r="X5008">
        <v>5</v>
      </c>
      <c r="Y5008" t="str">
        <f t="shared" si="2080"/>
        <v>Very Low</v>
      </c>
      <c r="Z5008" t="s">
        <v>23937</v>
      </c>
      <c r="AA5008">
        <v>0</v>
      </c>
      <c r="AB5008" t="str">
        <f t="shared" si="2081"/>
        <v>Symbolic Poster</v>
      </c>
      <c r="AC5008" t="s">
        <v>23938</v>
      </c>
      <c r="AD5008" t="s">
        <v>23939</v>
      </c>
      <c r="AE5008">
        <v>2</v>
      </c>
      <c r="AF5008" t="str">
        <f t="shared" si="2082"/>
        <v>Very Low</v>
      </c>
      <c r="AG5008" t="s">
        <v>9</v>
      </c>
      <c r="AH5008" t="s">
        <v>10</v>
      </c>
      <c r="AI5008" t="s">
        <v>4801</v>
      </c>
      <c r="AJ5008" t="str">
        <f t="shared" si="2083"/>
        <v>No Rating</v>
      </c>
      <c r="AK5008">
        <v>60000</v>
      </c>
      <c r="AL5008" t="str">
        <f t="shared" si="2084"/>
        <v>Low Budget</v>
      </c>
      <c r="AM5008">
        <v>2013</v>
      </c>
      <c r="AN5008">
        <f t="shared" si="2085"/>
        <v>12</v>
      </c>
      <c r="AO5008" t="str">
        <f t="shared" si="2086"/>
        <v>Modern Classic</v>
      </c>
      <c r="AP5008">
        <v>0</v>
      </c>
      <c r="AQ5008" t="str">
        <f t="shared" si="2087"/>
        <v>Very Low</v>
      </c>
      <c r="AR5008">
        <v>5.4</v>
      </c>
      <c r="AS5008" t="str">
        <f t="shared" si="2088"/>
        <v>Below Average</v>
      </c>
      <c r="AT5008">
        <f t="shared" ref="AT5008:AT5009" si="2093">AT5007</f>
        <v>1.66</v>
      </c>
      <c r="AU5008" t="str">
        <f t="shared" si="2089"/>
        <v/>
      </c>
      <c r="AV5008">
        <v>48</v>
      </c>
      <c r="AW5008" t="str">
        <f t="shared" si="2090"/>
        <v>Very Low</v>
      </c>
    </row>
    <row r="5009" spans="1:49" x14ac:dyDescent="0.3">
      <c r="A5009" t="s">
        <v>0</v>
      </c>
      <c r="B5009" t="s">
        <v>22223</v>
      </c>
      <c r="C5009">
        <v>53</v>
      </c>
      <c r="D5009" t="str">
        <f t="shared" si="2070"/>
        <v>Low</v>
      </c>
      <c r="E5009">
        <v>93</v>
      </c>
      <c r="F5009" t="str">
        <f t="shared" si="2071"/>
        <v>1h 33m</v>
      </c>
      <c r="G5009" t="str">
        <f t="shared" si="2072"/>
        <v>Standard Movie</v>
      </c>
      <c r="H5009">
        <v>214</v>
      </c>
      <c r="I5009" t="str">
        <f t="shared" si="2073"/>
        <v>Very Low</v>
      </c>
      <c r="J5009">
        <v>59</v>
      </c>
      <c r="K5009" t="str">
        <f t="shared" si="2074"/>
        <v>Very Low</v>
      </c>
      <c r="L5009" t="s">
        <v>23940</v>
      </c>
      <c r="M5009">
        <v>177</v>
      </c>
      <c r="N5009" t="str">
        <f t="shared" si="2075"/>
        <v>Low</v>
      </c>
      <c r="O5009">
        <v>9609</v>
      </c>
      <c r="P5009" t="str">
        <f t="shared" si="2076"/>
        <v>Flop</v>
      </c>
      <c r="Q5009" t="s">
        <v>9164</v>
      </c>
      <c r="R5009" t="str">
        <f t="shared" si="2077"/>
        <v>Comedy</v>
      </c>
      <c r="S5009">
        <f t="shared" si="2078"/>
        <v>3</v>
      </c>
      <c r="T5009" t="s">
        <v>3816</v>
      </c>
      <c r="U5009" t="s">
        <v>23941</v>
      </c>
      <c r="V5009">
        <v>2646</v>
      </c>
      <c r="W5009" t="str">
        <f t="shared" si="2079"/>
        <v>Very Low</v>
      </c>
      <c r="X5009">
        <v>365</v>
      </c>
      <c r="Y5009" t="str">
        <f t="shared" si="2080"/>
        <v>Very Low</v>
      </c>
      <c r="Z5009" t="s">
        <v>23942</v>
      </c>
      <c r="AA5009">
        <v>4</v>
      </c>
      <c r="AB5009" t="str">
        <f t="shared" si="2081"/>
        <v>Ensemble Poster</v>
      </c>
      <c r="AC5009" t="s">
        <v>23943</v>
      </c>
      <c r="AD5009" t="s">
        <v>23944</v>
      </c>
      <c r="AE5009">
        <v>22</v>
      </c>
      <c r="AF5009" t="str">
        <f t="shared" si="2082"/>
        <v>Very Low</v>
      </c>
      <c r="AG5009" t="s">
        <v>9</v>
      </c>
      <c r="AH5009" t="s">
        <v>28</v>
      </c>
      <c r="AI5009" t="s">
        <v>556</v>
      </c>
      <c r="AJ5009" t="str">
        <f t="shared" si="2083"/>
        <v>Adult</v>
      </c>
      <c r="AK5009">
        <f>AK5008</f>
        <v>60000</v>
      </c>
      <c r="AL5009" t="str">
        <f t="shared" si="2084"/>
        <v>Low Budget</v>
      </c>
      <c r="AM5009">
        <v>2009</v>
      </c>
      <c r="AN5009">
        <f t="shared" si="2085"/>
        <v>16</v>
      </c>
      <c r="AO5009" t="str">
        <f t="shared" si="2086"/>
        <v>Old Classic</v>
      </c>
      <c r="AP5009">
        <v>95</v>
      </c>
      <c r="AQ5009" t="str">
        <f t="shared" si="2087"/>
        <v>Very Low</v>
      </c>
      <c r="AR5009">
        <v>6.5</v>
      </c>
      <c r="AS5009" t="str">
        <f t="shared" si="2088"/>
        <v>Average</v>
      </c>
      <c r="AT5009">
        <f t="shared" si="2093"/>
        <v>1.66</v>
      </c>
      <c r="AU5009" t="str">
        <f t="shared" si="2089"/>
        <v/>
      </c>
      <c r="AV5009">
        <v>535</v>
      </c>
      <c r="AW5009" t="str">
        <f t="shared" si="2090"/>
        <v>Very Low</v>
      </c>
    </row>
    <row r="5010" spans="1:49" x14ac:dyDescent="0.3">
      <c r="A5010" t="s">
        <v>718</v>
      </c>
      <c r="B5010" t="s">
        <v>7105</v>
      </c>
      <c r="C5010">
        <v>136</v>
      </c>
      <c r="D5010" t="str">
        <f t="shared" si="2070"/>
        <v>Low</v>
      </c>
      <c r="E5010">
        <v>102</v>
      </c>
      <c r="F5010" t="str">
        <f t="shared" si="2071"/>
        <v>1h 42m</v>
      </c>
      <c r="G5010" t="str">
        <f t="shared" si="2072"/>
        <v>Standard Movie</v>
      </c>
      <c r="H5010">
        <v>0</v>
      </c>
      <c r="I5010" t="str">
        <f t="shared" si="2073"/>
        <v>Very Low</v>
      </c>
      <c r="J5010">
        <v>216</v>
      </c>
      <c r="K5010" t="str">
        <f t="shared" si="2074"/>
        <v>Very Low</v>
      </c>
      <c r="L5010" t="s">
        <v>17591</v>
      </c>
      <c r="M5010">
        <v>898</v>
      </c>
      <c r="N5010" t="str">
        <f t="shared" si="2075"/>
        <v>Low</v>
      </c>
      <c r="O5010">
        <v>3151130</v>
      </c>
      <c r="P5010" t="str">
        <f t="shared" si="2076"/>
        <v>Flop</v>
      </c>
      <c r="Q5010" t="s">
        <v>1642</v>
      </c>
      <c r="R5010" t="str">
        <f t="shared" si="2077"/>
        <v>Comedy</v>
      </c>
      <c r="S5010">
        <f t="shared" si="2078"/>
        <v>1</v>
      </c>
      <c r="T5010" t="s">
        <v>10403</v>
      </c>
      <c r="U5010" t="s">
        <v>23945</v>
      </c>
      <c r="V5010">
        <v>181749</v>
      </c>
      <c r="W5010" t="str">
        <f t="shared" si="2079"/>
        <v>Medium</v>
      </c>
      <c r="X5010">
        <v>2103</v>
      </c>
      <c r="Y5010" t="str">
        <f t="shared" si="2080"/>
        <v>Low</v>
      </c>
      <c r="Z5010" t="s">
        <v>10088</v>
      </c>
      <c r="AA5010">
        <v>4</v>
      </c>
      <c r="AB5010" t="str">
        <f t="shared" si="2081"/>
        <v>Ensemble Poster</v>
      </c>
      <c r="AC5010" t="s">
        <v>23946</v>
      </c>
      <c r="AD5010" t="s">
        <v>23947</v>
      </c>
      <c r="AE5010">
        <v>615</v>
      </c>
      <c r="AF5010" t="str">
        <f t="shared" si="2082"/>
        <v>Low</v>
      </c>
      <c r="AG5010" t="s">
        <v>9</v>
      </c>
      <c r="AH5010" t="s">
        <v>10</v>
      </c>
      <c r="AI5010" t="s">
        <v>556</v>
      </c>
      <c r="AJ5010" t="str">
        <f t="shared" si="2083"/>
        <v>Adult</v>
      </c>
      <c r="AK5010">
        <v>230000</v>
      </c>
      <c r="AL5010" t="str">
        <f t="shared" si="2084"/>
        <v>Low Budget</v>
      </c>
      <c r="AM5010">
        <v>1994</v>
      </c>
      <c r="AN5010">
        <f t="shared" si="2085"/>
        <v>31</v>
      </c>
      <c r="AO5010" t="str">
        <f t="shared" si="2086"/>
        <v>Old Classic</v>
      </c>
      <c r="AP5010">
        <v>657</v>
      </c>
      <c r="AQ5010" t="str">
        <f t="shared" si="2087"/>
        <v>Very Low</v>
      </c>
      <c r="AR5010">
        <v>7.8</v>
      </c>
      <c r="AS5010" t="str">
        <f t="shared" si="2088"/>
        <v>Good</v>
      </c>
      <c r="AT5010">
        <v>1.37</v>
      </c>
      <c r="AU5010" t="str">
        <f t="shared" si="2089"/>
        <v>Classic</v>
      </c>
      <c r="AV5010">
        <v>0</v>
      </c>
      <c r="AW5010" t="str">
        <f t="shared" si="2090"/>
        <v>Very Low</v>
      </c>
    </row>
    <row r="5011" spans="1:49" x14ac:dyDescent="0.3">
      <c r="A5011" t="s">
        <v>0</v>
      </c>
      <c r="B5011" t="s">
        <v>23948</v>
      </c>
      <c r="C5011">
        <v>8</v>
      </c>
      <c r="D5011" t="str">
        <f t="shared" si="2070"/>
        <v>Very Low</v>
      </c>
      <c r="E5011">
        <v>65</v>
      </c>
      <c r="F5011" t="str">
        <f t="shared" si="2071"/>
        <v>1h 5m</v>
      </c>
      <c r="G5011" t="str">
        <f t="shared" si="2072"/>
        <v>Featurette</v>
      </c>
      <c r="H5011">
        <v>0</v>
      </c>
      <c r="I5011" t="str">
        <f t="shared" si="2073"/>
        <v>Very Low</v>
      </c>
      <c r="J5011">
        <f>J5010</f>
        <v>216</v>
      </c>
      <c r="K5011" t="str">
        <f t="shared" si="2074"/>
        <v>Very Low</v>
      </c>
      <c r="L5011" t="s">
        <v>23949</v>
      </c>
      <c r="M5011">
        <v>0</v>
      </c>
      <c r="N5011" t="str">
        <f t="shared" si="2075"/>
        <v>Low</v>
      </c>
      <c r="O5011">
        <v>8231</v>
      </c>
      <c r="P5011" t="str">
        <f t="shared" si="2076"/>
        <v>Flop</v>
      </c>
      <c r="Q5011" t="s">
        <v>5295</v>
      </c>
      <c r="R5011" t="str">
        <f t="shared" si="2077"/>
        <v>Drama</v>
      </c>
      <c r="S5011">
        <f t="shared" si="2078"/>
        <v>2</v>
      </c>
      <c r="T5011" t="s">
        <v>23950</v>
      </c>
      <c r="U5011" t="s">
        <v>23951</v>
      </c>
      <c r="V5011">
        <v>803</v>
      </c>
      <c r="W5011" t="str">
        <f t="shared" si="2079"/>
        <v>Very Low</v>
      </c>
      <c r="X5011">
        <v>0</v>
      </c>
      <c r="Y5011" t="str">
        <f t="shared" si="2080"/>
        <v>Very Low</v>
      </c>
      <c r="Z5011" t="str">
        <f>Z5010</f>
        <v>Jeff Anderson</v>
      </c>
      <c r="AA5011">
        <v>1</v>
      </c>
      <c r="AB5011" t="str">
        <f t="shared" si="2081"/>
        <v>Solo Star Poster</v>
      </c>
      <c r="AC5011" t="s">
        <v>23952</v>
      </c>
      <c r="AD5011" t="s">
        <v>23953</v>
      </c>
      <c r="AE5011">
        <v>16</v>
      </c>
      <c r="AF5011" t="str">
        <f t="shared" si="2082"/>
        <v>Very Low</v>
      </c>
      <c r="AG5011" t="s">
        <v>9</v>
      </c>
      <c r="AH5011" t="s">
        <v>10</v>
      </c>
      <c r="AI5011" t="s">
        <v>4801</v>
      </c>
      <c r="AJ5011" t="str">
        <f t="shared" si="2083"/>
        <v>No Rating</v>
      </c>
      <c r="AK5011">
        <v>27000</v>
      </c>
      <c r="AL5011" t="str">
        <f t="shared" si="2084"/>
        <v>Low Budget</v>
      </c>
      <c r="AM5011">
        <v>1971</v>
      </c>
      <c r="AN5011">
        <f t="shared" si="2085"/>
        <v>54</v>
      </c>
      <c r="AO5011" t="str">
        <f t="shared" si="2086"/>
        <v>Old Classic</v>
      </c>
      <c r="AP5011">
        <v>0</v>
      </c>
      <c r="AQ5011" t="str">
        <f t="shared" si="2087"/>
        <v>Very Low</v>
      </c>
      <c r="AR5011">
        <v>6.7</v>
      </c>
      <c r="AS5011" t="str">
        <f t="shared" si="2088"/>
        <v>Average</v>
      </c>
      <c r="AT5011">
        <v>1.37</v>
      </c>
      <c r="AU5011" t="str">
        <f t="shared" si="2089"/>
        <v>Classic</v>
      </c>
      <c r="AV5011">
        <v>85</v>
      </c>
      <c r="AW5011" t="str">
        <f t="shared" si="2090"/>
        <v>Very Low</v>
      </c>
    </row>
    <row r="5012" spans="1:49" x14ac:dyDescent="0.3">
      <c r="A5012" t="s">
        <v>0</v>
      </c>
      <c r="B5012" t="s">
        <v>23927</v>
      </c>
      <c r="C5012">
        <v>43</v>
      </c>
      <c r="D5012" t="str">
        <f t="shared" si="2070"/>
        <v>Very Low</v>
      </c>
      <c r="E5012">
        <v>85</v>
      </c>
      <c r="F5012" t="str">
        <f t="shared" si="2071"/>
        <v>1h 25m</v>
      </c>
      <c r="G5012" t="str">
        <f t="shared" si="2072"/>
        <v>Featurette</v>
      </c>
      <c r="H5012">
        <v>26</v>
      </c>
      <c r="I5012" t="str">
        <f t="shared" si="2073"/>
        <v>Very Low</v>
      </c>
      <c r="J5012">
        <v>3</v>
      </c>
      <c r="K5012" t="str">
        <f t="shared" si="2074"/>
        <v>Very Low</v>
      </c>
      <c r="L5012" t="s">
        <v>23928</v>
      </c>
      <c r="M5012">
        <v>26</v>
      </c>
      <c r="N5012" t="str">
        <f t="shared" si="2075"/>
        <v>Low</v>
      </c>
      <c r="O5012">
        <f>O5011</f>
        <v>8231</v>
      </c>
      <c r="P5012" t="str">
        <f t="shared" si="2076"/>
        <v>Flop</v>
      </c>
      <c r="Q5012" t="s">
        <v>2498</v>
      </c>
      <c r="R5012" t="str">
        <f t="shared" si="2077"/>
        <v>Comedy</v>
      </c>
      <c r="S5012">
        <f t="shared" si="2078"/>
        <v>2</v>
      </c>
      <c r="T5012" t="s">
        <v>23927</v>
      </c>
      <c r="U5012" t="s">
        <v>23954</v>
      </c>
      <c r="V5012">
        <v>1894</v>
      </c>
      <c r="W5012" t="str">
        <f t="shared" si="2079"/>
        <v>Very Low</v>
      </c>
      <c r="X5012">
        <v>40</v>
      </c>
      <c r="Y5012" t="str">
        <f t="shared" si="2080"/>
        <v>Very Low</v>
      </c>
      <c r="Z5012" t="s">
        <v>23930</v>
      </c>
      <c r="AA5012">
        <v>1</v>
      </c>
      <c r="AB5012" t="str">
        <f t="shared" si="2081"/>
        <v>Solo Star Poster</v>
      </c>
      <c r="AC5012" t="s">
        <v>23955</v>
      </c>
      <c r="AD5012" t="s">
        <v>23956</v>
      </c>
      <c r="AE5012">
        <v>61</v>
      </c>
      <c r="AF5012" t="str">
        <f t="shared" si="2082"/>
        <v>Very Low</v>
      </c>
      <c r="AG5012" t="s">
        <v>9</v>
      </c>
      <c r="AH5012" t="s">
        <v>10</v>
      </c>
      <c r="AI5012" t="str">
        <f t="shared" ref="AI5012:AK5012" si="2094">AI5011</f>
        <v>Not Rated</v>
      </c>
      <c r="AJ5012" t="str">
        <f t="shared" si="2083"/>
        <v>No Rating</v>
      </c>
      <c r="AK5012">
        <f t="shared" si="2094"/>
        <v>27000</v>
      </c>
      <c r="AL5012" t="str">
        <f t="shared" si="2084"/>
        <v>Low Budget</v>
      </c>
      <c r="AM5012">
        <v>2002</v>
      </c>
      <c r="AN5012">
        <f t="shared" si="2085"/>
        <v>23</v>
      </c>
      <c r="AO5012" t="str">
        <f t="shared" si="2086"/>
        <v>Old Classic</v>
      </c>
      <c r="AP5012">
        <v>6</v>
      </c>
      <c r="AQ5012" t="str">
        <f t="shared" si="2087"/>
        <v>Very Low</v>
      </c>
      <c r="AR5012">
        <v>6.4</v>
      </c>
      <c r="AS5012" t="str">
        <f t="shared" si="2088"/>
        <v>Average</v>
      </c>
      <c r="AT5012">
        <v>1.37</v>
      </c>
      <c r="AU5012" t="str">
        <f t="shared" si="2089"/>
        <v>Classic</v>
      </c>
      <c r="AV5012">
        <v>108</v>
      </c>
      <c r="AW5012" t="str">
        <f t="shared" si="2090"/>
        <v>Very Low</v>
      </c>
    </row>
    <row r="5013" spans="1:49" x14ac:dyDescent="0.3">
      <c r="A5013" t="s">
        <v>0</v>
      </c>
      <c r="B5013" t="s">
        <v>10093</v>
      </c>
      <c r="C5013">
        <v>80</v>
      </c>
      <c r="D5013" t="str">
        <f t="shared" si="2070"/>
        <v>Low</v>
      </c>
      <c r="E5013">
        <v>97</v>
      </c>
      <c r="F5013" t="str">
        <f t="shared" si="2071"/>
        <v>1h 37m</v>
      </c>
      <c r="G5013" t="str">
        <f t="shared" si="2072"/>
        <v>Standard Movie</v>
      </c>
      <c r="H5013">
        <v>119</v>
      </c>
      <c r="I5013" t="str">
        <f t="shared" si="2073"/>
        <v>Very Low</v>
      </c>
      <c r="J5013">
        <v>7</v>
      </c>
      <c r="K5013" t="str">
        <f t="shared" si="2074"/>
        <v>Very Low</v>
      </c>
      <c r="L5013" t="s">
        <v>5746</v>
      </c>
      <c r="M5013">
        <v>136</v>
      </c>
      <c r="N5013" t="str">
        <f t="shared" si="2075"/>
        <v>Low</v>
      </c>
      <c r="O5013">
        <v>2856622</v>
      </c>
      <c r="P5013" t="str">
        <f t="shared" si="2076"/>
        <v>Flop</v>
      </c>
      <c r="Q5013" t="s">
        <v>2498</v>
      </c>
      <c r="R5013" t="str">
        <f t="shared" si="2077"/>
        <v>Comedy</v>
      </c>
      <c r="S5013">
        <f t="shared" si="2078"/>
        <v>2</v>
      </c>
      <c r="T5013" t="s">
        <v>23957</v>
      </c>
      <c r="U5013" t="s">
        <v>23958</v>
      </c>
      <c r="V5013">
        <v>11550</v>
      </c>
      <c r="W5013" t="str">
        <f t="shared" si="2079"/>
        <v>Low</v>
      </c>
      <c r="X5013">
        <v>254</v>
      </c>
      <c r="Y5013" t="str">
        <f t="shared" si="2080"/>
        <v>Very Low</v>
      </c>
      <c r="Z5013" t="s">
        <v>23959</v>
      </c>
      <c r="AA5013">
        <v>0</v>
      </c>
      <c r="AB5013" t="str">
        <f t="shared" si="2081"/>
        <v>Symbolic Poster</v>
      </c>
      <c r="AC5013" t="s">
        <v>23960</v>
      </c>
      <c r="AD5013" t="s">
        <v>23961</v>
      </c>
      <c r="AE5013">
        <v>197</v>
      </c>
      <c r="AF5013" t="str">
        <f t="shared" si="2082"/>
        <v>Very Low</v>
      </c>
      <c r="AG5013" t="s">
        <v>9</v>
      </c>
      <c r="AH5013" t="s">
        <v>239</v>
      </c>
      <c r="AI5013" t="s">
        <v>556</v>
      </c>
      <c r="AJ5013" t="str">
        <f t="shared" si="2083"/>
        <v>Adult</v>
      </c>
      <c r="AK5013">
        <v>25000</v>
      </c>
      <c r="AL5013" t="str">
        <f t="shared" si="2084"/>
        <v>Low Budget</v>
      </c>
      <c r="AM5013">
        <v>1997</v>
      </c>
      <c r="AN5013">
        <f t="shared" si="2085"/>
        <v>28</v>
      </c>
      <c r="AO5013" t="str">
        <f t="shared" si="2086"/>
        <v>Old Classic</v>
      </c>
      <c r="AP5013">
        <v>108</v>
      </c>
      <c r="AQ5013" t="str">
        <f t="shared" si="2087"/>
        <v>Very Low</v>
      </c>
      <c r="AR5013">
        <v>7.3</v>
      </c>
      <c r="AS5013" t="str">
        <f t="shared" si="2088"/>
        <v>Good</v>
      </c>
      <c r="AT5013">
        <v>1.85</v>
      </c>
      <c r="AU5013" t="str">
        <f t="shared" si="2089"/>
        <v>HDTV / Widescreen</v>
      </c>
      <c r="AV5013">
        <v>489</v>
      </c>
      <c r="AW5013" t="str">
        <f t="shared" si="2090"/>
        <v>Very Low</v>
      </c>
    </row>
    <row r="5014" spans="1:49" x14ac:dyDescent="0.3">
      <c r="A5014" t="s">
        <v>0</v>
      </c>
      <c r="B5014" t="s">
        <v>478</v>
      </c>
      <c r="C5014">
        <v>233</v>
      </c>
      <c r="D5014" t="str">
        <f t="shared" si="2070"/>
        <v>Medium</v>
      </c>
      <c r="E5014">
        <v>109</v>
      </c>
      <c r="F5014" t="str">
        <f t="shared" si="2071"/>
        <v>1h 49m</v>
      </c>
      <c r="G5014" t="str">
        <f t="shared" si="2072"/>
        <v>Standard Movie</v>
      </c>
      <c r="H5014">
        <v>453</v>
      </c>
      <c r="I5014" t="str">
        <f t="shared" si="2073"/>
        <v>Very Low</v>
      </c>
      <c r="J5014">
        <v>120</v>
      </c>
      <c r="K5014" t="str">
        <f t="shared" si="2074"/>
        <v>Very Low</v>
      </c>
      <c r="L5014" t="s">
        <v>4220</v>
      </c>
      <c r="M5014">
        <v>1000</v>
      </c>
      <c r="N5014" t="str">
        <f t="shared" si="2075"/>
        <v>Low</v>
      </c>
      <c r="O5014">
        <v>10499968</v>
      </c>
      <c r="P5014" t="str">
        <f t="shared" si="2076"/>
        <v>Average</v>
      </c>
      <c r="Q5014" t="s">
        <v>435</v>
      </c>
      <c r="R5014" t="str">
        <f t="shared" si="2077"/>
        <v>Action</v>
      </c>
      <c r="S5014">
        <f t="shared" si="2078"/>
        <v>4</v>
      </c>
      <c r="T5014" t="s">
        <v>315</v>
      </c>
      <c r="U5014" t="s">
        <v>7636</v>
      </c>
      <c r="V5014">
        <v>47502</v>
      </c>
      <c r="W5014" t="str">
        <f t="shared" si="2079"/>
        <v>Low</v>
      </c>
      <c r="X5014">
        <v>1458</v>
      </c>
      <c r="Y5014" t="str">
        <f t="shared" si="2080"/>
        <v>Low</v>
      </c>
      <c r="Z5014" t="s">
        <v>7637</v>
      </c>
      <c r="AA5014">
        <v>3</v>
      </c>
      <c r="AB5014" t="str">
        <f t="shared" si="2081"/>
        <v>Duo/Trio Poster</v>
      </c>
      <c r="AC5014" t="s">
        <v>7638</v>
      </c>
      <c r="AD5014" t="s">
        <v>7639</v>
      </c>
      <c r="AE5014">
        <v>212</v>
      </c>
      <c r="AF5014" t="str">
        <f t="shared" si="2082"/>
        <v>Very Low</v>
      </c>
      <c r="AG5014" t="s">
        <v>9</v>
      </c>
      <c r="AH5014" t="s">
        <v>10</v>
      </c>
      <c r="AI5014" t="s">
        <v>556</v>
      </c>
      <c r="AJ5014" t="str">
        <f t="shared" si="2083"/>
        <v>Adult</v>
      </c>
      <c r="AK5014">
        <v>35000000</v>
      </c>
      <c r="AL5014" t="str">
        <f t="shared" si="2084"/>
        <v>Medium Budget</v>
      </c>
      <c r="AM5014">
        <v>2014</v>
      </c>
      <c r="AN5014">
        <f t="shared" si="2085"/>
        <v>11</v>
      </c>
      <c r="AO5014" t="str">
        <f t="shared" si="2086"/>
        <v>Modern Classic</v>
      </c>
      <c r="AP5014">
        <v>206</v>
      </c>
      <c r="AQ5014" t="str">
        <f t="shared" si="2087"/>
        <v>Very Low</v>
      </c>
      <c r="AR5014">
        <v>5.7</v>
      </c>
      <c r="AS5014" t="str">
        <f t="shared" si="2088"/>
        <v>Below Average</v>
      </c>
      <c r="AT5014">
        <v>1.85</v>
      </c>
      <c r="AU5014" t="str">
        <f t="shared" si="2089"/>
        <v>HDTV / Widescreen</v>
      </c>
      <c r="AV5014">
        <v>10000</v>
      </c>
      <c r="AW5014" t="str">
        <f t="shared" si="2090"/>
        <v>Low</v>
      </c>
    </row>
    <row r="5015" spans="1:49" x14ac:dyDescent="0.3">
      <c r="A5015" t="s">
        <v>0</v>
      </c>
      <c r="B5015" t="s">
        <v>23962</v>
      </c>
      <c r="C5015">
        <v>28</v>
      </c>
      <c r="D5015" t="str">
        <f t="shared" si="2070"/>
        <v>Very Low</v>
      </c>
      <c r="E5015">
        <v>79</v>
      </c>
      <c r="F5015" t="str">
        <f t="shared" si="2071"/>
        <v>1h 19m</v>
      </c>
      <c r="G5015" t="str">
        <f t="shared" si="2072"/>
        <v>Featurette</v>
      </c>
      <c r="H5015">
        <v>3</v>
      </c>
      <c r="I5015" t="str">
        <f t="shared" si="2073"/>
        <v>Very Low</v>
      </c>
      <c r="J5015">
        <v>42</v>
      </c>
      <c r="K5015" t="str">
        <f t="shared" si="2074"/>
        <v>Very Low</v>
      </c>
      <c r="L5015" t="s">
        <v>23963</v>
      </c>
      <c r="M5015">
        <v>93</v>
      </c>
      <c r="N5015" t="str">
        <f t="shared" si="2075"/>
        <v>Low</v>
      </c>
      <c r="O5015">
        <f t="shared" ref="O5015:O5016" si="2095">O5014</f>
        <v>10499968</v>
      </c>
      <c r="P5015" t="str">
        <f t="shared" si="2076"/>
        <v>Average</v>
      </c>
      <c r="Q5015" t="s">
        <v>7115</v>
      </c>
      <c r="R5015" t="str">
        <f t="shared" si="2077"/>
        <v>Drama</v>
      </c>
      <c r="S5015">
        <f t="shared" si="2078"/>
        <v>2</v>
      </c>
      <c r="T5015" t="s">
        <v>17405</v>
      </c>
      <c r="U5015" t="s">
        <v>23964</v>
      </c>
      <c r="V5015">
        <v>493</v>
      </c>
      <c r="W5015" t="str">
        <f t="shared" si="2079"/>
        <v>Very Low</v>
      </c>
      <c r="X5015">
        <v>243</v>
      </c>
      <c r="Y5015" t="str">
        <f t="shared" si="2080"/>
        <v>Very Low</v>
      </c>
      <c r="Z5015" t="s">
        <v>23965</v>
      </c>
      <c r="AA5015">
        <v>0</v>
      </c>
      <c r="AB5015" t="str">
        <f t="shared" si="2081"/>
        <v>Symbolic Poster</v>
      </c>
      <c r="AC5015" t="s">
        <v>23966</v>
      </c>
      <c r="AD5015" t="s">
        <v>23967</v>
      </c>
      <c r="AE5015">
        <v>21</v>
      </c>
      <c r="AF5015" t="str">
        <f t="shared" si="2082"/>
        <v>Very Low</v>
      </c>
      <c r="AG5015" t="s">
        <v>9</v>
      </c>
      <c r="AH5015" t="s">
        <v>10</v>
      </c>
      <c r="AI5015" t="str">
        <f>AI5014</f>
        <v>R</v>
      </c>
      <c r="AJ5015" t="str">
        <f t="shared" si="2083"/>
        <v>Adult</v>
      </c>
      <c r="AK5015">
        <v>24000</v>
      </c>
      <c r="AL5015" t="str">
        <f t="shared" si="2084"/>
        <v>Low Budget</v>
      </c>
      <c r="AM5015">
        <v>2002</v>
      </c>
      <c r="AN5015">
        <f t="shared" si="2085"/>
        <v>23</v>
      </c>
      <c r="AO5015" t="str">
        <f t="shared" si="2086"/>
        <v>Old Classic</v>
      </c>
      <c r="AP5015">
        <v>46</v>
      </c>
      <c r="AQ5015" t="str">
        <f t="shared" si="2087"/>
        <v>Very Low</v>
      </c>
      <c r="AR5015">
        <v>7</v>
      </c>
      <c r="AS5015" t="str">
        <f t="shared" si="2088"/>
        <v>Good</v>
      </c>
      <c r="AT5015">
        <v>1.78</v>
      </c>
      <c r="AU5015" t="str">
        <f t="shared" si="2089"/>
        <v>HDTV / Widescreen</v>
      </c>
      <c r="AV5015">
        <v>61</v>
      </c>
      <c r="AW5015" t="str">
        <f t="shared" si="2090"/>
        <v>Very Low</v>
      </c>
    </row>
    <row r="5016" spans="1:49" x14ac:dyDescent="0.3">
      <c r="A5016" t="s">
        <v>0</v>
      </c>
      <c r="B5016" t="s">
        <v>4379</v>
      </c>
      <c r="C5016">
        <v>58</v>
      </c>
      <c r="D5016" t="str">
        <f t="shared" si="2070"/>
        <v>Low</v>
      </c>
      <c r="E5016">
        <v>80</v>
      </c>
      <c r="F5016" t="str">
        <f t="shared" si="2071"/>
        <v>1h 20m</v>
      </c>
      <c r="G5016" t="str">
        <f t="shared" si="2072"/>
        <v>Featurette</v>
      </c>
      <c r="H5016">
        <v>892</v>
      </c>
      <c r="I5016" t="str">
        <f t="shared" si="2073"/>
        <v>Very Low</v>
      </c>
      <c r="J5016">
        <v>492</v>
      </c>
      <c r="K5016" t="str">
        <f t="shared" si="2074"/>
        <v>Very Low</v>
      </c>
      <c r="L5016" t="s">
        <v>9397</v>
      </c>
      <c r="M5016">
        <v>986</v>
      </c>
      <c r="N5016" t="str">
        <f t="shared" si="2075"/>
        <v>Low</v>
      </c>
      <c r="O5016">
        <f t="shared" si="2095"/>
        <v>10499968</v>
      </c>
      <c r="P5016" t="str">
        <f t="shared" si="2076"/>
        <v>Average</v>
      </c>
      <c r="Q5016" t="s">
        <v>305</v>
      </c>
      <c r="R5016" t="str">
        <f t="shared" si="2077"/>
        <v>Action</v>
      </c>
      <c r="S5016">
        <f t="shared" si="2078"/>
        <v>3</v>
      </c>
      <c r="T5016" t="s">
        <v>1024</v>
      </c>
      <c r="U5016" t="s">
        <v>23968</v>
      </c>
      <c r="V5016">
        <v>15091</v>
      </c>
      <c r="W5016" t="str">
        <f t="shared" si="2079"/>
        <v>Low</v>
      </c>
      <c r="X5016">
        <v>3197</v>
      </c>
      <c r="Y5016" t="str">
        <f t="shared" si="2080"/>
        <v>Low</v>
      </c>
      <c r="Z5016" t="s">
        <v>9957</v>
      </c>
      <c r="AA5016">
        <v>0</v>
      </c>
      <c r="AB5016" t="str">
        <f t="shared" si="2081"/>
        <v>Symbolic Poster</v>
      </c>
      <c r="AC5016" t="s">
        <v>23969</v>
      </c>
      <c r="AD5016" t="s">
        <v>23970</v>
      </c>
      <c r="AE5016">
        <v>129</v>
      </c>
      <c r="AF5016" t="str">
        <f t="shared" si="2082"/>
        <v>Very Low</v>
      </c>
      <c r="AG5016" t="s">
        <v>9</v>
      </c>
      <c r="AH5016" t="s">
        <v>239</v>
      </c>
      <c r="AI5016" t="s">
        <v>556</v>
      </c>
      <c r="AJ5016" t="str">
        <f t="shared" si="2083"/>
        <v>Adult</v>
      </c>
      <c r="AK5016">
        <f>AK5015</f>
        <v>24000</v>
      </c>
      <c r="AL5016" t="str">
        <f t="shared" si="2084"/>
        <v>Low Budget</v>
      </c>
      <c r="AM5016">
        <v>2009</v>
      </c>
      <c r="AN5016">
        <f t="shared" si="2085"/>
        <v>16</v>
      </c>
      <c r="AO5016" t="str">
        <f t="shared" si="2086"/>
        <v>Old Classic</v>
      </c>
      <c r="AP5016">
        <v>918</v>
      </c>
      <c r="AQ5016" t="str">
        <f t="shared" si="2087"/>
        <v>Very Low</v>
      </c>
      <c r="AR5016">
        <v>6.3</v>
      </c>
      <c r="AS5016" t="str">
        <f t="shared" si="2088"/>
        <v>Average</v>
      </c>
      <c r="AT5016">
        <v>2.35</v>
      </c>
      <c r="AU5016" t="str">
        <f t="shared" si="2089"/>
        <v>Cinematic Widescreen</v>
      </c>
      <c r="AV5016">
        <v>0</v>
      </c>
      <c r="AW5016" t="str">
        <f t="shared" si="2090"/>
        <v>Very Low</v>
      </c>
    </row>
    <row r="5017" spans="1:49" x14ac:dyDescent="0.3">
      <c r="A5017" t="s">
        <v>718</v>
      </c>
      <c r="B5017" t="s">
        <v>9133</v>
      </c>
      <c r="C5017">
        <v>61</v>
      </c>
      <c r="D5017" t="str">
        <f t="shared" si="2070"/>
        <v>Low</v>
      </c>
      <c r="E5017">
        <v>100</v>
      </c>
      <c r="F5017" t="str">
        <f t="shared" si="2071"/>
        <v>1h 40m</v>
      </c>
      <c r="G5017" t="str">
        <f t="shared" si="2072"/>
        <v>Standard Movie</v>
      </c>
      <c r="H5017">
        <v>0</v>
      </c>
      <c r="I5017" t="str">
        <f t="shared" si="2073"/>
        <v>Very Low</v>
      </c>
      <c r="J5017">
        <v>0</v>
      </c>
      <c r="K5017" t="str">
        <f t="shared" si="2074"/>
        <v>Very Low</v>
      </c>
      <c r="L5017" t="s">
        <v>9133</v>
      </c>
      <c r="M5017">
        <v>5</v>
      </c>
      <c r="N5017" t="str">
        <f t="shared" si="2075"/>
        <v>Low</v>
      </c>
      <c r="O5017">
        <v>1227508</v>
      </c>
      <c r="P5017" t="str">
        <f t="shared" si="2076"/>
        <v>Flop</v>
      </c>
      <c r="Q5017" t="s">
        <v>2498</v>
      </c>
      <c r="R5017" t="str">
        <f t="shared" si="2077"/>
        <v>Comedy</v>
      </c>
      <c r="S5017">
        <f t="shared" si="2078"/>
        <v>2</v>
      </c>
      <c r="T5017" t="s">
        <v>23971</v>
      </c>
      <c r="U5017" t="s">
        <v>23972</v>
      </c>
      <c r="V5017">
        <v>15103</v>
      </c>
      <c r="W5017" t="str">
        <f t="shared" si="2079"/>
        <v>Low</v>
      </c>
      <c r="X5017">
        <v>5</v>
      </c>
      <c r="Y5017" t="str">
        <f t="shared" si="2080"/>
        <v>Very Low</v>
      </c>
      <c r="Z5017" t="s">
        <v>23973</v>
      </c>
      <c r="AA5017">
        <v>0</v>
      </c>
      <c r="AB5017" t="str">
        <f t="shared" si="2081"/>
        <v>Symbolic Poster</v>
      </c>
      <c r="AC5017" t="s">
        <v>23974</v>
      </c>
      <c r="AD5017" t="s">
        <v>23975</v>
      </c>
      <c r="AE5017">
        <v>80</v>
      </c>
      <c r="AF5017" t="str">
        <f t="shared" si="2082"/>
        <v>Very Low</v>
      </c>
      <c r="AG5017" t="s">
        <v>9</v>
      </c>
      <c r="AH5017" t="s">
        <v>10</v>
      </c>
      <c r="AI5017" t="s">
        <v>556</v>
      </c>
      <c r="AJ5017" t="str">
        <f t="shared" si="2083"/>
        <v>Adult</v>
      </c>
      <c r="AK5017">
        <v>23000</v>
      </c>
      <c r="AL5017" t="str">
        <f t="shared" si="2084"/>
        <v>Low Budget</v>
      </c>
      <c r="AM5017">
        <v>1991</v>
      </c>
      <c r="AN5017">
        <f t="shared" si="2085"/>
        <v>34</v>
      </c>
      <c r="AO5017" t="str">
        <f t="shared" si="2086"/>
        <v>Old Classic</v>
      </c>
      <c r="AP5017">
        <v>0</v>
      </c>
      <c r="AQ5017" t="str">
        <f t="shared" si="2087"/>
        <v>Very Low</v>
      </c>
      <c r="AR5017">
        <v>7.1</v>
      </c>
      <c r="AS5017" t="str">
        <f t="shared" si="2088"/>
        <v>Good</v>
      </c>
      <c r="AT5017">
        <v>1.37</v>
      </c>
      <c r="AU5017" t="str">
        <f t="shared" si="2089"/>
        <v>Classic</v>
      </c>
      <c r="AV5017">
        <v>2000</v>
      </c>
      <c r="AW5017" t="str">
        <f t="shared" si="2090"/>
        <v>Low</v>
      </c>
    </row>
    <row r="5018" spans="1:49" x14ac:dyDescent="0.3">
      <c r="A5018" t="s">
        <v>0</v>
      </c>
      <c r="B5018" t="s">
        <v>23976</v>
      </c>
      <c r="C5018">
        <f>C5017</f>
        <v>61</v>
      </c>
      <c r="D5018" t="str">
        <f t="shared" si="2070"/>
        <v>Low</v>
      </c>
      <c r="E5018">
        <v>90</v>
      </c>
      <c r="F5018" t="str">
        <f t="shared" si="2071"/>
        <v>1h 30m</v>
      </c>
      <c r="G5018" t="str">
        <f t="shared" si="2072"/>
        <v>Standard Movie</v>
      </c>
      <c r="H5018">
        <v>0</v>
      </c>
      <c r="I5018" t="str">
        <f t="shared" si="2073"/>
        <v>Very Low</v>
      </c>
      <c r="J5018">
        <v>9</v>
      </c>
      <c r="K5018" t="str">
        <f t="shared" si="2074"/>
        <v>Very Low</v>
      </c>
      <c r="L5018" t="s">
        <v>23977</v>
      </c>
      <c r="M5018">
        <v>313</v>
      </c>
      <c r="N5018" t="str">
        <f t="shared" si="2075"/>
        <v>Low</v>
      </c>
      <c r="O5018">
        <f t="shared" ref="O5018:O5022" si="2096">O5017</f>
        <v>1227508</v>
      </c>
      <c r="P5018" t="str">
        <f t="shared" si="2076"/>
        <v>Flop</v>
      </c>
      <c r="Q5018" t="s">
        <v>2096</v>
      </c>
      <c r="R5018" t="str">
        <f t="shared" si="2077"/>
        <v>Crime</v>
      </c>
      <c r="S5018">
        <f t="shared" si="2078"/>
        <v>3</v>
      </c>
      <c r="T5018" t="s">
        <v>23978</v>
      </c>
      <c r="U5018" t="s">
        <v>23979</v>
      </c>
      <c r="V5018">
        <v>57</v>
      </c>
      <c r="W5018" t="str">
        <f t="shared" si="2079"/>
        <v>Very Low</v>
      </c>
      <c r="X5018">
        <v>366</v>
      </c>
      <c r="Y5018" t="str">
        <f t="shared" si="2080"/>
        <v>Very Low</v>
      </c>
      <c r="Z5018" t="s">
        <v>23980</v>
      </c>
      <c r="AA5018">
        <v>2</v>
      </c>
      <c r="AB5018" t="str">
        <f t="shared" si="2081"/>
        <v>Duo/Trio Poster</v>
      </c>
      <c r="AC5018" t="str">
        <f>AC5017</f>
        <v>austin texas|moon|pap smear|texas|twenty something</v>
      </c>
      <c r="AD5018" t="s">
        <v>23981</v>
      </c>
      <c r="AE5018">
        <v>2</v>
      </c>
      <c r="AF5018" t="str">
        <f t="shared" si="2082"/>
        <v>Very Low</v>
      </c>
      <c r="AG5018" t="s">
        <v>9</v>
      </c>
      <c r="AH5018" t="s">
        <v>10</v>
      </c>
      <c r="AI5018" t="str">
        <f t="shared" ref="AI5018:AI5020" si="2097">AI5017</f>
        <v>R</v>
      </c>
      <c r="AJ5018" t="str">
        <f t="shared" si="2083"/>
        <v>Adult</v>
      </c>
      <c r="AK5018">
        <v>25000</v>
      </c>
      <c r="AL5018" t="str">
        <f t="shared" si="2084"/>
        <v>Low Budget</v>
      </c>
      <c r="AM5018">
        <v>2015</v>
      </c>
      <c r="AN5018">
        <f t="shared" si="2085"/>
        <v>10</v>
      </c>
      <c r="AO5018" t="str">
        <f t="shared" si="2086"/>
        <v>Modern Classic</v>
      </c>
      <c r="AP5018">
        <v>25</v>
      </c>
      <c r="AQ5018" t="str">
        <f t="shared" si="2087"/>
        <v>Very Low</v>
      </c>
      <c r="AR5018">
        <v>4.8</v>
      </c>
      <c r="AS5018" t="str">
        <f t="shared" si="2088"/>
        <v>Poor</v>
      </c>
      <c r="AT5018">
        <f>AT5017</f>
        <v>1.37</v>
      </c>
      <c r="AU5018" t="str">
        <f t="shared" si="2089"/>
        <v>Classic</v>
      </c>
      <c r="AV5018">
        <v>33</v>
      </c>
      <c r="AW5018" t="str">
        <f t="shared" si="2090"/>
        <v>Very Low</v>
      </c>
    </row>
    <row r="5019" spans="1:49" x14ac:dyDescent="0.3">
      <c r="A5019" t="s">
        <v>0</v>
      </c>
      <c r="B5019" t="s">
        <v>23901</v>
      </c>
      <c r="C5019">
        <v>1</v>
      </c>
      <c r="D5019" t="str">
        <f t="shared" si="2070"/>
        <v>Very Low</v>
      </c>
      <c r="E5019">
        <v>90</v>
      </c>
      <c r="F5019" t="str">
        <f t="shared" si="2071"/>
        <v>1h 30m</v>
      </c>
      <c r="G5019" t="str">
        <f t="shared" si="2072"/>
        <v>Standard Movie</v>
      </c>
      <c r="H5019">
        <v>138</v>
      </c>
      <c r="I5019" t="str">
        <f t="shared" si="2073"/>
        <v>Very Low</v>
      </c>
      <c r="J5019">
        <v>138</v>
      </c>
      <c r="K5019" t="str">
        <f t="shared" si="2074"/>
        <v>Very Low</v>
      </c>
      <c r="L5019" t="s">
        <v>23982</v>
      </c>
      <c r="M5019">
        <v>370</v>
      </c>
      <c r="N5019" t="str">
        <f t="shared" si="2075"/>
        <v>Low</v>
      </c>
      <c r="O5019">
        <f t="shared" si="2096"/>
        <v>1227508</v>
      </c>
      <c r="P5019" t="str">
        <f t="shared" si="2076"/>
        <v>Flop</v>
      </c>
      <c r="Q5019" t="s">
        <v>1652</v>
      </c>
      <c r="R5019" t="str">
        <f t="shared" si="2077"/>
        <v>Comedy</v>
      </c>
      <c r="S5019">
        <f t="shared" si="2078"/>
        <v>2</v>
      </c>
      <c r="T5019" t="s">
        <v>23983</v>
      </c>
      <c r="U5019" t="s">
        <v>23984</v>
      </c>
      <c r="V5019">
        <v>114</v>
      </c>
      <c r="W5019" t="str">
        <f t="shared" si="2079"/>
        <v>Very Low</v>
      </c>
      <c r="X5019">
        <v>841</v>
      </c>
      <c r="Y5019" t="str">
        <f t="shared" si="2080"/>
        <v>Very Low</v>
      </c>
      <c r="Z5019" t="s">
        <v>23901</v>
      </c>
      <c r="AA5019">
        <v>1</v>
      </c>
      <c r="AB5019" t="str">
        <f t="shared" si="2081"/>
        <v>Solo Star Poster</v>
      </c>
      <c r="AC5019" t="s">
        <v>23985</v>
      </c>
      <c r="AD5019" t="s">
        <v>23986</v>
      </c>
      <c r="AE5019">
        <v>3</v>
      </c>
      <c r="AF5019" t="str">
        <f t="shared" si="2082"/>
        <v>Very Low</v>
      </c>
      <c r="AG5019" t="s">
        <v>9</v>
      </c>
      <c r="AH5019" t="s">
        <v>10</v>
      </c>
      <c r="AI5019" t="str">
        <f t="shared" si="2097"/>
        <v>R</v>
      </c>
      <c r="AJ5019" t="str">
        <f t="shared" si="2083"/>
        <v>Adult</v>
      </c>
      <c r="AK5019">
        <v>22000</v>
      </c>
      <c r="AL5019" t="str">
        <f t="shared" si="2084"/>
        <v>Low Budget</v>
      </c>
      <c r="AM5019">
        <v>2013</v>
      </c>
      <c r="AN5019">
        <f t="shared" si="2085"/>
        <v>12</v>
      </c>
      <c r="AO5019" t="str">
        <f t="shared" si="2086"/>
        <v>Modern Classic</v>
      </c>
      <c r="AP5019">
        <v>184</v>
      </c>
      <c r="AQ5019" t="str">
        <f t="shared" si="2087"/>
        <v>Very Low</v>
      </c>
      <c r="AR5019">
        <v>3.3</v>
      </c>
      <c r="AS5019" t="str">
        <f t="shared" si="2088"/>
        <v>Very Poor</v>
      </c>
      <c r="AT5019">
        <v>1.78</v>
      </c>
      <c r="AU5019" t="str">
        <f t="shared" si="2089"/>
        <v>HDTV / Widescreen</v>
      </c>
      <c r="AV5019">
        <v>200</v>
      </c>
      <c r="AW5019" t="str">
        <f t="shared" si="2090"/>
        <v>Very Low</v>
      </c>
    </row>
    <row r="5020" spans="1:49" x14ac:dyDescent="0.3">
      <c r="A5020" t="s">
        <v>0</v>
      </c>
      <c r="B5020" t="s">
        <v>18240</v>
      </c>
      <c r="C5020">
        <v>5</v>
      </c>
      <c r="D5020" t="str">
        <f t="shared" si="2070"/>
        <v>Very Low</v>
      </c>
      <c r="E5020">
        <v>120</v>
      </c>
      <c r="F5020" t="str">
        <f t="shared" si="2071"/>
        <v>2h 0m</v>
      </c>
      <c r="G5020" t="str">
        <f t="shared" si="2072"/>
        <v>Standard Movie</v>
      </c>
      <c r="H5020">
        <v>589</v>
      </c>
      <c r="I5020" t="str">
        <f t="shared" si="2073"/>
        <v>Very Low</v>
      </c>
      <c r="J5020">
        <v>4</v>
      </c>
      <c r="K5020" t="str">
        <f t="shared" si="2074"/>
        <v>Very Low</v>
      </c>
      <c r="L5020" t="s">
        <v>23987</v>
      </c>
      <c r="M5020">
        <v>51</v>
      </c>
      <c r="N5020" t="str">
        <f t="shared" si="2075"/>
        <v>Low</v>
      </c>
      <c r="O5020">
        <f t="shared" si="2096"/>
        <v>1227508</v>
      </c>
      <c r="P5020" t="str">
        <f t="shared" si="2076"/>
        <v>Flop</v>
      </c>
      <c r="Q5020" t="s">
        <v>3380</v>
      </c>
      <c r="R5020" t="str">
        <f t="shared" si="2077"/>
        <v>Drama</v>
      </c>
      <c r="S5020">
        <f t="shared" si="2078"/>
        <v>1</v>
      </c>
      <c r="T5020" t="s">
        <v>23654</v>
      </c>
      <c r="U5020" t="s">
        <v>23988</v>
      </c>
      <c r="V5020">
        <v>2986</v>
      </c>
      <c r="W5020" t="str">
        <f t="shared" si="2079"/>
        <v>Very Low</v>
      </c>
      <c r="X5020">
        <v>108</v>
      </c>
      <c r="Y5020" t="str">
        <f t="shared" si="2080"/>
        <v>Very Low</v>
      </c>
      <c r="Z5020" t="s">
        <v>23989</v>
      </c>
      <c r="AA5020">
        <v>1</v>
      </c>
      <c r="AB5020" t="str">
        <f t="shared" si="2081"/>
        <v>Solo Star Poster</v>
      </c>
      <c r="AC5020" t="s">
        <v>23990</v>
      </c>
      <c r="AD5020" t="s">
        <v>23991</v>
      </c>
      <c r="AE5020">
        <v>49</v>
      </c>
      <c r="AF5020" t="str">
        <f t="shared" si="2082"/>
        <v>Very Low</v>
      </c>
      <c r="AG5020" t="s">
        <v>9</v>
      </c>
      <c r="AH5020" t="s">
        <v>10</v>
      </c>
      <c r="AI5020" t="str">
        <f t="shared" si="2097"/>
        <v>R</v>
      </c>
      <c r="AJ5020" t="str">
        <f t="shared" si="2083"/>
        <v>Adult</v>
      </c>
      <c r="AK5020">
        <v>20000</v>
      </c>
      <c r="AL5020" t="str">
        <f t="shared" si="2084"/>
        <v>Low Budget</v>
      </c>
      <c r="AM5020">
        <v>2003</v>
      </c>
      <c r="AN5020">
        <f t="shared" si="2085"/>
        <v>22</v>
      </c>
      <c r="AO5020" t="str">
        <f t="shared" si="2086"/>
        <v>Old Classic</v>
      </c>
      <c r="AP5020">
        <v>49</v>
      </c>
      <c r="AQ5020" t="str">
        <f t="shared" si="2087"/>
        <v>Very Low</v>
      </c>
      <c r="AR5020">
        <v>6.9</v>
      </c>
      <c r="AS5020" t="str">
        <f t="shared" si="2088"/>
        <v>Average</v>
      </c>
      <c r="AT5020">
        <v>1.85</v>
      </c>
      <c r="AU5020" t="str">
        <f t="shared" si="2089"/>
        <v>HDTV / Widescreen</v>
      </c>
      <c r="AV5020">
        <v>725</v>
      </c>
      <c r="AW5020" t="str">
        <f t="shared" si="2090"/>
        <v>Very Low</v>
      </c>
    </row>
    <row r="5021" spans="1:49" x14ac:dyDescent="0.3">
      <c r="A5021" t="s">
        <v>0</v>
      </c>
      <c r="B5021" t="s">
        <v>23992</v>
      </c>
      <c r="C5021">
        <v>43</v>
      </c>
      <c r="D5021" t="str">
        <f t="shared" si="2070"/>
        <v>Very Low</v>
      </c>
      <c r="E5021">
        <v>91</v>
      </c>
      <c r="F5021" t="str">
        <f t="shared" si="2071"/>
        <v>1h 31m</v>
      </c>
      <c r="G5021" t="str">
        <f t="shared" si="2072"/>
        <v>Standard Movie</v>
      </c>
      <c r="H5021">
        <v>158</v>
      </c>
      <c r="I5021" t="str">
        <f t="shared" si="2073"/>
        <v>Very Low</v>
      </c>
      <c r="J5021">
        <v>265</v>
      </c>
      <c r="K5021" t="str">
        <f t="shared" si="2074"/>
        <v>Very Low</v>
      </c>
      <c r="L5021" t="s">
        <v>5344</v>
      </c>
      <c r="M5021">
        <v>630</v>
      </c>
      <c r="N5021" t="str">
        <f t="shared" si="2075"/>
        <v>Low</v>
      </c>
      <c r="O5021">
        <f t="shared" si="2096"/>
        <v>1227508</v>
      </c>
      <c r="P5021" t="str">
        <f t="shared" si="2076"/>
        <v>Flop</v>
      </c>
      <c r="Q5021" t="s">
        <v>3001</v>
      </c>
      <c r="R5021" t="str">
        <f t="shared" si="2077"/>
        <v>Horror</v>
      </c>
      <c r="S5021">
        <f t="shared" si="2078"/>
        <v>3</v>
      </c>
      <c r="T5021" t="s">
        <v>23993</v>
      </c>
      <c r="U5021" t="s">
        <v>23994</v>
      </c>
      <c r="V5021">
        <v>3836</v>
      </c>
      <c r="W5021" t="str">
        <f t="shared" si="2079"/>
        <v>Very Low</v>
      </c>
      <c r="X5021">
        <v>2679</v>
      </c>
      <c r="Y5021" t="str">
        <f t="shared" si="2080"/>
        <v>Low</v>
      </c>
      <c r="Z5021" t="s">
        <v>23995</v>
      </c>
      <c r="AA5021">
        <v>0</v>
      </c>
      <c r="AB5021" t="str">
        <f t="shared" si="2081"/>
        <v>Symbolic Poster</v>
      </c>
      <c r="AC5021" t="s">
        <v>23996</v>
      </c>
      <c r="AD5021" t="s">
        <v>23997</v>
      </c>
      <c r="AE5021">
        <v>33</v>
      </c>
      <c r="AF5021" t="str">
        <f t="shared" si="2082"/>
        <v>Very Low</v>
      </c>
      <c r="AG5021" t="s">
        <v>9</v>
      </c>
      <c r="AH5021" t="s">
        <v>10</v>
      </c>
      <c r="AI5021" t="s">
        <v>556</v>
      </c>
      <c r="AJ5021" t="str">
        <f t="shared" si="2083"/>
        <v>Adult</v>
      </c>
      <c r="AK5021">
        <f>AK5020</f>
        <v>20000</v>
      </c>
      <c r="AL5021" t="str">
        <f t="shared" si="2084"/>
        <v>Low Budget</v>
      </c>
      <c r="AM5021">
        <v>2015</v>
      </c>
      <c r="AN5021">
        <f t="shared" si="2085"/>
        <v>10</v>
      </c>
      <c r="AO5021" t="str">
        <f t="shared" si="2086"/>
        <v>Modern Classic</v>
      </c>
      <c r="AP5021">
        <v>512</v>
      </c>
      <c r="AQ5021" t="str">
        <f t="shared" si="2087"/>
        <v>Very Low</v>
      </c>
      <c r="AR5021">
        <v>4.5999999999999996</v>
      </c>
      <c r="AS5021" t="str">
        <f t="shared" si="2088"/>
        <v>Poor</v>
      </c>
      <c r="AT5021">
        <v>1.85</v>
      </c>
      <c r="AU5021" t="str">
        <f t="shared" si="2089"/>
        <v>HDTV / Widescreen</v>
      </c>
      <c r="AV5021">
        <v>0</v>
      </c>
      <c r="AW5021" t="str">
        <f t="shared" si="2090"/>
        <v>Very Low</v>
      </c>
    </row>
    <row r="5022" spans="1:49" x14ac:dyDescent="0.3">
      <c r="A5022" t="str">
        <f>A5021</f>
        <v>Color</v>
      </c>
      <c r="B5022" t="s">
        <v>23998</v>
      </c>
      <c r="C5022">
        <f>C5021</f>
        <v>43</v>
      </c>
      <c r="D5022" t="str">
        <f t="shared" si="2070"/>
        <v>Very Low</v>
      </c>
      <c r="E5022">
        <v>143</v>
      </c>
      <c r="F5022" t="str">
        <f t="shared" si="2071"/>
        <v>2h 23m</v>
      </c>
      <c r="G5022" t="str">
        <f t="shared" si="2072"/>
        <v>Long Movie</v>
      </c>
      <c r="H5022">
        <v>8</v>
      </c>
      <c r="I5022" t="str">
        <f t="shared" si="2073"/>
        <v>Very Low</v>
      </c>
      <c r="J5022">
        <v>8</v>
      </c>
      <c r="K5022" t="str">
        <f t="shared" si="2074"/>
        <v>Very Low</v>
      </c>
      <c r="L5022" t="s">
        <v>23999</v>
      </c>
      <c r="M5022">
        <v>720</v>
      </c>
      <c r="N5022" t="str">
        <f t="shared" si="2075"/>
        <v>Low</v>
      </c>
      <c r="O5022">
        <f t="shared" si="2096"/>
        <v>1227508</v>
      </c>
      <c r="P5022" t="str">
        <f t="shared" si="2076"/>
        <v>Flop</v>
      </c>
      <c r="Q5022" t="s">
        <v>4355</v>
      </c>
      <c r="R5022" t="str">
        <f t="shared" si="2077"/>
        <v>Drama</v>
      </c>
      <c r="S5022">
        <f t="shared" si="2078"/>
        <v>3</v>
      </c>
      <c r="T5022" t="s">
        <v>24000</v>
      </c>
      <c r="U5022" t="s">
        <v>24001</v>
      </c>
      <c r="V5022">
        <v>125</v>
      </c>
      <c r="W5022" t="str">
        <f t="shared" si="2079"/>
        <v>Very Low</v>
      </c>
      <c r="X5022">
        <v>770</v>
      </c>
      <c r="Y5022" t="str">
        <f t="shared" si="2080"/>
        <v>Very Low</v>
      </c>
      <c r="Z5022" t="s">
        <v>23998</v>
      </c>
      <c r="AA5022">
        <v>0</v>
      </c>
      <c r="AB5022" t="str">
        <f t="shared" si="2081"/>
        <v>Symbolic Poster</v>
      </c>
      <c r="AC5022" t="s">
        <v>24002</v>
      </c>
      <c r="AD5022" t="s">
        <v>24003</v>
      </c>
      <c r="AE5022">
        <v>8</v>
      </c>
      <c r="AF5022" t="str">
        <f t="shared" si="2082"/>
        <v>Very Low</v>
      </c>
      <c r="AG5022" t="s">
        <v>9</v>
      </c>
      <c r="AH5022" t="s">
        <v>10</v>
      </c>
      <c r="AI5022" t="str">
        <f>AI5021</f>
        <v>R</v>
      </c>
      <c r="AJ5022" t="str">
        <f t="shared" si="2083"/>
        <v>Adult</v>
      </c>
      <c r="AK5022">
        <v>17350</v>
      </c>
      <c r="AL5022" t="str">
        <f t="shared" si="2084"/>
        <v>Low Budget</v>
      </c>
      <c r="AM5022">
        <v>2011</v>
      </c>
      <c r="AN5022">
        <f t="shared" si="2085"/>
        <v>14</v>
      </c>
      <c r="AO5022" t="str">
        <f t="shared" si="2086"/>
        <v>Modern Classic</v>
      </c>
      <c r="AP5022">
        <v>19</v>
      </c>
      <c r="AQ5022" t="str">
        <f t="shared" si="2087"/>
        <v>Very Low</v>
      </c>
      <c r="AR5022">
        <v>3</v>
      </c>
      <c r="AS5022" t="str">
        <f t="shared" si="2088"/>
        <v>Very Poor</v>
      </c>
      <c r="AT5022">
        <f t="shared" ref="AT5022:AT5024" si="2098">AT5021</f>
        <v>1.85</v>
      </c>
      <c r="AU5022" t="str">
        <f t="shared" si="2089"/>
        <v>HDTV / Widescreen</v>
      </c>
      <c r="AV5022">
        <v>33</v>
      </c>
      <c r="AW5022" t="str">
        <f t="shared" si="2090"/>
        <v>Very Low</v>
      </c>
    </row>
    <row r="5023" spans="1:49" x14ac:dyDescent="0.3">
      <c r="A5023" t="s">
        <v>0</v>
      </c>
      <c r="B5023" t="s">
        <v>15147</v>
      </c>
      <c r="C5023">
        <v>51</v>
      </c>
      <c r="D5023" t="str">
        <f t="shared" si="2070"/>
        <v>Low</v>
      </c>
      <c r="E5023">
        <v>85</v>
      </c>
      <c r="F5023" t="str">
        <f t="shared" si="2071"/>
        <v>1h 25m</v>
      </c>
      <c r="G5023" t="str">
        <f t="shared" si="2072"/>
        <v>Featurette</v>
      </c>
      <c r="H5023">
        <v>157</v>
      </c>
      <c r="I5023" t="str">
        <f t="shared" si="2073"/>
        <v>Very Low</v>
      </c>
      <c r="J5023">
        <v>10</v>
      </c>
      <c r="K5023" t="str">
        <f t="shared" si="2074"/>
        <v>Very Low</v>
      </c>
      <c r="L5023" t="s">
        <v>16612</v>
      </c>
      <c r="M5023">
        <v>830</v>
      </c>
      <c r="N5023" t="str">
        <f t="shared" si="2075"/>
        <v>Low</v>
      </c>
      <c r="O5023">
        <v>192467</v>
      </c>
      <c r="P5023" t="str">
        <f t="shared" si="2076"/>
        <v>Flop</v>
      </c>
      <c r="Q5023" t="s">
        <v>1386</v>
      </c>
      <c r="R5023" t="str">
        <f t="shared" si="2077"/>
        <v>Comedy</v>
      </c>
      <c r="S5023">
        <f t="shared" si="2078"/>
        <v>3</v>
      </c>
      <c r="T5023" t="s">
        <v>10662</v>
      </c>
      <c r="U5023" t="s">
        <v>24004</v>
      </c>
      <c r="V5023">
        <v>4067</v>
      </c>
      <c r="W5023" t="str">
        <f t="shared" si="2079"/>
        <v>Very Low</v>
      </c>
      <c r="X5023">
        <v>1064</v>
      </c>
      <c r="Y5023" t="str">
        <f t="shared" si="2080"/>
        <v>Low</v>
      </c>
      <c r="Z5023" t="s">
        <v>24005</v>
      </c>
      <c r="AA5023">
        <v>0</v>
      </c>
      <c r="AB5023" t="str">
        <f t="shared" si="2081"/>
        <v>Symbolic Poster</v>
      </c>
      <c r="AC5023" t="s">
        <v>24006</v>
      </c>
      <c r="AD5023" t="s">
        <v>24007</v>
      </c>
      <c r="AE5023">
        <v>71</v>
      </c>
      <c r="AF5023" t="str">
        <f t="shared" si="2082"/>
        <v>Very Low</v>
      </c>
      <c r="AG5023" t="s">
        <v>9</v>
      </c>
      <c r="AH5023" t="s">
        <v>10</v>
      </c>
      <c r="AI5023" t="s">
        <v>556</v>
      </c>
      <c r="AJ5023" t="str">
        <f t="shared" si="2083"/>
        <v>Adult</v>
      </c>
      <c r="AK5023">
        <v>15000</v>
      </c>
      <c r="AL5023" t="str">
        <f t="shared" si="2084"/>
        <v>Low Budget</v>
      </c>
      <c r="AM5023">
        <v>2005</v>
      </c>
      <c r="AN5023">
        <f t="shared" si="2085"/>
        <v>20</v>
      </c>
      <c r="AO5023" t="str">
        <f t="shared" si="2086"/>
        <v>Old Classic</v>
      </c>
      <c r="AP5023">
        <v>224</v>
      </c>
      <c r="AQ5023" t="str">
        <f t="shared" si="2087"/>
        <v>Very Low</v>
      </c>
      <c r="AR5023">
        <v>6.6</v>
      </c>
      <c r="AS5023" t="str">
        <f t="shared" si="2088"/>
        <v>Average</v>
      </c>
      <c r="AT5023">
        <f t="shared" si="2098"/>
        <v>1.85</v>
      </c>
      <c r="AU5023" t="str">
        <f t="shared" si="2089"/>
        <v>HDTV / Widescreen</v>
      </c>
      <c r="AV5023">
        <v>297</v>
      </c>
      <c r="AW5023" t="str">
        <f t="shared" si="2090"/>
        <v>Very Low</v>
      </c>
    </row>
    <row r="5024" spans="1:49" x14ac:dyDescent="0.3">
      <c r="A5024" t="s">
        <v>718</v>
      </c>
      <c r="B5024" t="s">
        <v>24008</v>
      </c>
      <c r="C5024">
        <v>6</v>
      </c>
      <c r="D5024" t="str">
        <f t="shared" si="2070"/>
        <v>Very Low</v>
      </c>
      <c r="E5024">
        <v>60</v>
      </c>
      <c r="F5024" t="str">
        <f t="shared" si="2071"/>
        <v>1h 0m</v>
      </c>
      <c r="G5024" t="str">
        <f t="shared" si="2072"/>
        <v>Featurette</v>
      </c>
      <c r="H5024">
        <v>0</v>
      </c>
      <c r="I5024" t="str">
        <f t="shared" si="2073"/>
        <v>Very Low</v>
      </c>
      <c r="J5024">
        <v>4</v>
      </c>
      <c r="K5024" t="str">
        <f t="shared" si="2074"/>
        <v>Very Low</v>
      </c>
      <c r="L5024" t="s">
        <v>24009</v>
      </c>
      <c r="M5024">
        <v>147</v>
      </c>
      <c r="N5024" t="str">
        <f t="shared" si="2075"/>
        <v>Low</v>
      </c>
      <c r="O5024">
        <f>O5023</f>
        <v>192467</v>
      </c>
      <c r="P5024" t="str">
        <f t="shared" si="2076"/>
        <v>Flop</v>
      </c>
      <c r="Q5024" t="s">
        <v>3380</v>
      </c>
      <c r="R5024" t="str">
        <f t="shared" si="2077"/>
        <v>Drama</v>
      </c>
      <c r="S5024">
        <f t="shared" si="2078"/>
        <v>1</v>
      </c>
      <c r="T5024" t="s">
        <v>24010</v>
      </c>
      <c r="U5024" t="s">
        <v>24011</v>
      </c>
      <c r="V5024">
        <v>70</v>
      </c>
      <c r="W5024" t="str">
        <f t="shared" si="2079"/>
        <v>Very Low</v>
      </c>
      <c r="X5024">
        <v>170</v>
      </c>
      <c r="Y5024" t="str">
        <f t="shared" si="2080"/>
        <v>Very Low</v>
      </c>
      <c r="Z5024" t="s">
        <v>24012</v>
      </c>
      <c r="AA5024">
        <v>0</v>
      </c>
      <c r="AB5024" t="str">
        <f t="shared" si="2081"/>
        <v>Symbolic Poster</v>
      </c>
      <c r="AC5024" t="str">
        <f t="shared" ref="AC5024:AC5025" si="2099">AC5023</f>
        <v>birthday|gift|motel|new york city|upholsterer</v>
      </c>
      <c r="AD5024" t="s">
        <v>24013</v>
      </c>
      <c r="AE5024">
        <v>1</v>
      </c>
      <c r="AF5024" t="str">
        <f t="shared" si="2082"/>
        <v>Very Low</v>
      </c>
      <c r="AG5024" t="s">
        <v>24014</v>
      </c>
      <c r="AH5024" t="s">
        <v>24015</v>
      </c>
      <c r="AI5024" t="str">
        <f t="shared" ref="AI5024:AI5025" si="2100">AI5023</f>
        <v>R</v>
      </c>
      <c r="AJ5024" t="str">
        <f t="shared" si="2083"/>
        <v>Adult</v>
      </c>
      <c r="AK5024">
        <v>15000</v>
      </c>
      <c r="AL5024" t="str">
        <f t="shared" si="2084"/>
        <v>Low Budget</v>
      </c>
      <c r="AM5024">
        <v>2014</v>
      </c>
      <c r="AN5024">
        <f t="shared" si="2085"/>
        <v>11</v>
      </c>
      <c r="AO5024" t="str">
        <f t="shared" si="2086"/>
        <v>Modern Classic</v>
      </c>
      <c r="AP5024">
        <v>19</v>
      </c>
      <c r="AQ5024" t="str">
        <f t="shared" si="2087"/>
        <v>Very Low</v>
      </c>
      <c r="AR5024">
        <v>7.4</v>
      </c>
      <c r="AS5024" t="str">
        <f t="shared" si="2088"/>
        <v>Good</v>
      </c>
      <c r="AT5024">
        <f t="shared" si="2098"/>
        <v>1.85</v>
      </c>
      <c r="AU5024" t="str">
        <f t="shared" si="2089"/>
        <v>HDTV / Widescreen</v>
      </c>
      <c r="AV5024">
        <v>45</v>
      </c>
      <c r="AW5024" t="str">
        <f t="shared" si="2090"/>
        <v>Very Low</v>
      </c>
    </row>
    <row r="5025" spans="1:49" x14ac:dyDescent="0.3">
      <c r="A5025" t="s">
        <v>0</v>
      </c>
      <c r="B5025" t="s">
        <v>24016</v>
      </c>
      <c r="C5025">
        <v>22</v>
      </c>
      <c r="D5025" t="str">
        <f t="shared" si="2070"/>
        <v>Very Low</v>
      </c>
      <c r="E5025">
        <v>88</v>
      </c>
      <c r="F5025" t="str">
        <f t="shared" si="2071"/>
        <v>1h 28m</v>
      </c>
      <c r="G5025" t="str">
        <f t="shared" si="2072"/>
        <v>Featurette</v>
      </c>
      <c r="H5025">
        <v>38</v>
      </c>
      <c r="I5025" t="str">
        <f t="shared" si="2073"/>
        <v>Very Low</v>
      </c>
      <c r="J5025">
        <v>211</v>
      </c>
      <c r="K5025" t="str">
        <f t="shared" si="2074"/>
        <v>Very Low</v>
      </c>
      <c r="L5025" t="s">
        <v>5684</v>
      </c>
      <c r="M5025">
        <v>331</v>
      </c>
      <c r="N5025" t="str">
        <f t="shared" si="2075"/>
        <v>Low</v>
      </c>
      <c r="O5025">
        <v>76382</v>
      </c>
      <c r="P5025" t="str">
        <f t="shared" si="2076"/>
        <v>Flop</v>
      </c>
      <c r="Q5025" t="s">
        <v>19682</v>
      </c>
      <c r="R5025" t="str">
        <f t="shared" si="2077"/>
        <v>Romance</v>
      </c>
      <c r="S5025">
        <f t="shared" si="2078"/>
        <v>1</v>
      </c>
      <c r="T5025" t="s">
        <v>24017</v>
      </c>
      <c r="U5025" t="s">
        <v>24018</v>
      </c>
      <c r="V5025">
        <v>1194</v>
      </c>
      <c r="W5025" t="str">
        <f t="shared" si="2079"/>
        <v>Very Low</v>
      </c>
      <c r="X5025">
        <v>1546</v>
      </c>
      <c r="Y5025" t="str">
        <f t="shared" si="2080"/>
        <v>Low</v>
      </c>
      <c r="Z5025" t="s">
        <v>6458</v>
      </c>
      <c r="AA5025">
        <v>2</v>
      </c>
      <c r="AB5025" t="str">
        <f t="shared" si="2081"/>
        <v>Duo/Trio Poster</v>
      </c>
      <c r="AC5025" t="str">
        <f t="shared" si="2099"/>
        <v>birthday|gift|motel|new york city|upholsterer</v>
      </c>
      <c r="AD5025" t="s">
        <v>24019</v>
      </c>
      <c r="AE5025">
        <v>8</v>
      </c>
      <c r="AF5025" t="str">
        <f t="shared" si="2082"/>
        <v>Very Low</v>
      </c>
      <c r="AG5025" t="s">
        <v>9</v>
      </c>
      <c r="AH5025" t="s">
        <v>10</v>
      </c>
      <c r="AI5025" t="str">
        <f t="shared" si="2100"/>
        <v>R</v>
      </c>
      <c r="AJ5025" t="str">
        <f t="shared" si="2083"/>
        <v>Adult</v>
      </c>
      <c r="AK5025">
        <v>15000</v>
      </c>
      <c r="AL5025" t="str">
        <f t="shared" si="2084"/>
        <v>Low Budget</v>
      </c>
      <c r="AM5025">
        <v>2009</v>
      </c>
      <c r="AN5025">
        <f t="shared" si="2085"/>
        <v>16</v>
      </c>
      <c r="AO5025" t="str">
        <f t="shared" si="2086"/>
        <v>Old Classic</v>
      </c>
      <c r="AP5025">
        <v>212</v>
      </c>
      <c r="AQ5025" t="str">
        <f t="shared" si="2087"/>
        <v>Very Low</v>
      </c>
      <c r="AR5025">
        <v>6.2</v>
      </c>
      <c r="AS5025" t="str">
        <f t="shared" si="2088"/>
        <v>Average</v>
      </c>
      <c r="AT5025">
        <v>2.35</v>
      </c>
      <c r="AU5025" t="str">
        <f t="shared" si="2089"/>
        <v>Cinematic Widescreen</v>
      </c>
      <c r="AV5025">
        <v>324</v>
      </c>
      <c r="AW5025" t="str">
        <f t="shared" si="2090"/>
        <v>Very Low</v>
      </c>
    </row>
    <row r="5026" spans="1:49" x14ac:dyDescent="0.3">
      <c r="A5026" t="s">
        <v>0</v>
      </c>
      <c r="B5026" t="s">
        <v>24020</v>
      </c>
      <c r="C5026">
        <v>42</v>
      </c>
      <c r="D5026" t="str">
        <f t="shared" si="2070"/>
        <v>Very Low</v>
      </c>
      <c r="E5026">
        <v>78</v>
      </c>
      <c r="F5026" t="str">
        <f t="shared" si="2071"/>
        <v>1h 18m</v>
      </c>
      <c r="G5026" t="str">
        <f t="shared" si="2072"/>
        <v>Featurette</v>
      </c>
      <c r="H5026">
        <v>91</v>
      </c>
      <c r="I5026" t="str">
        <f t="shared" si="2073"/>
        <v>Very Low</v>
      </c>
      <c r="J5026">
        <v>86</v>
      </c>
      <c r="K5026" t="str">
        <f t="shared" si="2074"/>
        <v>Very Low</v>
      </c>
      <c r="L5026" t="s">
        <v>24020</v>
      </c>
      <c r="M5026">
        <v>407</v>
      </c>
      <c r="N5026" t="str">
        <f t="shared" si="2075"/>
        <v>Low</v>
      </c>
      <c r="O5026">
        <f>O5025</f>
        <v>76382</v>
      </c>
      <c r="P5026" t="str">
        <f t="shared" si="2076"/>
        <v>Flop</v>
      </c>
      <c r="Q5026" t="s">
        <v>2925</v>
      </c>
      <c r="R5026" t="str">
        <f t="shared" si="2077"/>
        <v>Sci-Fi</v>
      </c>
      <c r="S5026">
        <f t="shared" si="2078"/>
        <v>2</v>
      </c>
      <c r="T5026" t="s">
        <v>23782</v>
      </c>
      <c r="U5026" t="s">
        <v>24021</v>
      </c>
      <c r="V5026">
        <v>1771</v>
      </c>
      <c r="W5026" t="str">
        <f t="shared" si="2079"/>
        <v>Very Low</v>
      </c>
      <c r="X5026">
        <v>674</v>
      </c>
      <c r="Y5026" t="str">
        <f t="shared" si="2080"/>
        <v>Very Low</v>
      </c>
      <c r="Z5026" t="s">
        <v>24022</v>
      </c>
      <c r="AA5026">
        <v>0</v>
      </c>
      <c r="AB5026" t="str">
        <f t="shared" si="2081"/>
        <v>Symbolic Poster</v>
      </c>
      <c r="AC5026" t="s">
        <v>24023</v>
      </c>
      <c r="AD5026" t="s">
        <v>24024</v>
      </c>
      <c r="AE5026">
        <v>35</v>
      </c>
      <c r="AF5026" t="str">
        <f t="shared" si="2082"/>
        <v>Very Low</v>
      </c>
      <c r="AG5026" t="s">
        <v>9</v>
      </c>
      <c r="AH5026" t="s">
        <v>10</v>
      </c>
      <c r="AI5026" t="s">
        <v>5584</v>
      </c>
      <c r="AJ5026" t="str">
        <f t="shared" si="2083"/>
        <v>Other/Unknown</v>
      </c>
      <c r="AK5026">
        <v>20000</v>
      </c>
      <c r="AL5026" t="str">
        <f t="shared" si="2084"/>
        <v>Low Budget</v>
      </c>
      <c r="AM5026">
        <v>2011</v>
      </c>
      <c r="AN5026">
        <f t="shared" si="2085"/>
        <v>14</v>
      </c>
      <c r="AO5026" t="str">
        <f t="shared" si="2086"/>
        <v>Modern Classic</v>
      </c>
      <c r="AP5026">
        <v>91</v>
      </c>
      <c r="AQ5026" t="str">
        <f t="shared" si="2087"/>
        <v>Very Low</v>
      </c>
      <c r="AR5026">
        <v>4</v>
      </c>
      <c r="AS5026" t="str">
        <f t="shared" si="2088"/>
        <v>Poor</v>
      </c>
      <c r="AT5026">
        <v>2.35</v>
      </c>
      <c r="AU5026" t="str">
        <f t="shared" si="2089"/>
        <v>Cinematic Widescreen</v>
      </c>
      <c r="AV5026">
        <v>835</v>
      </c>
      <c r="AW5026" t="str">
        <f t="shared" si="2090"/>
        <v>Very Low</v>
      </c>
    </row>
    <row r="5027" spans="1:49" x14ac:dyDescent="0.3">
      <c r="A5027" t="s">
        <v>0</v>
      </c>
      <c r="B5027" t="s">
        <v>13763</v>
      </c>
      <c r="C5027">
        <v>73</v>
      </c>
      <c r="D5027" t="str">
        <f t="shared" si="2070"/>
        <v>Low</v>
      </c>
      <c r="E5027">
        <v>108</v>
      </c>
      <c r="F5027" t="str">
        <f t="shared" si="2071"/>
        <v>1h 48m</v>
      </c>
      <c r="G5027" t="str">
        <f t="shared" si="2072"/>
        <v>Standard Movie</v>
      </c>
      <c r="H5027">
        <v>0</v>
      </c>
      <c r="I5027" t="str">
        <f t="shared" si="2073"/>
        <v>Very Low</v>
      </c>
      <c r="J5027">
        <v>105</v>
      </c>
      <c r="K5027" t="str">
        <f t="shared" si="2074"/>
        <v>Very Low</v>
      </c>
      <c r="L5027" t="s">
        <v>24025</v>
      </c>
      <c r="M5027">
        <v>462</v>
      </c>
      <c r="N5027" t="str">
        <f t="shared" si="2075"/>
        <v>Low</v>
      </c>
      <c r="O5027">
        <v>180483</v>
      </c>
      <c r="P5027" t="str">
        <f t="shared" si="2076"/>
        <v>Flop</v>
      </c>
      <c r="Q5027" t="s">
        <v>24026</v>
      </c>
      <c r="R5027" t="str">
        <f t="shared" si="2077"/>
        <v>Comedy</v>
      </c>
      <c r="S5027">
        <f t="shared" si="2078"/>
        <v>3</v>
      </c>
      <c r="T5027" t="s">
        <v>24027</v>
      </c>
      <c r="U5027" t="s">
        <v>24028</v>
      </c>
      <c r="V5027">
        <v>16792</v>
      </c>
      <c r="W5027" t="str">
        <f t="shared" si="2079"/>
        <v>Low</v>
      </c>
      <c r="X5027">
        <v>760</v>
      </c>
      <c r="Y5027" t="str">
        <f t="shared" si="2080"/>
        <v>Very Low</v>
      </c>
      <c r="Z5027" t="s">
        <v>24029</v>
      </c>
      <c r="AA5027">
        <v>2</v>
      </c>
      <c r="AB5027" t="str">
        <f t="shared" si="2081"/>
        <v>Duo/Trio Poster</v>
      </c>
      <c r="AC5027" t="s">
        <v>24030</v>
      </c>
      <c r="AD5027" t="s">
        <v>24031</v>
      </c>
      <c r="AE5027">
        <v>183</v>
      </c>
      <c r="AF5027" t="str">
        <f t="shared" si="2082"/>
        <v>Very Low</v>
      </c>
      <c r="AG5027" t="s">
        <v>9</v>
      </c>
      <c r="AH5027" t="s">
        <v>10</v>
      </c>
      <c r="AI5027" t="s">
        <v>6694</v>
      </c>
      <c r="AJ5027" t="str">
        <f t="shared" si="2083"/>
        <v>Adult</v>
      </c>
      <c r="AK5027">
        <v>10000</v>
      </c>
      <c r="AL5027" t="str">
        <f t="shared" si="2084"/>
        <v>Low Budget</v>
      </c>
      <c r="AM5027">
        <v>1972</v>
      </c>
      <c r="AN5027">
        <f t="shared" si="2085"/>
        <v>53</v>
      </c>
      <c r="AO5027" t="str">
        <f t="shared" si="2086"/>
        <v>Old Classic</v>
      </c>
      <c r="AP5027">
        <v>143</v>
      </c>
      <c r="AQ5027" t="str">
        <f t="shared" si="2087"/>
        <v>Very Low</v>
      </c>
      <c r="AR5027">
        <v>6.1</v>
      </c>
      <c r="AS5027" t="str">
        <f t="shared" si="2088"/>
        <v>Average</v>
      </c>
      <c r="AT5027">
        <v>1.37</v>
      </c>
      <c r="AU5027" t="str">
        <f t="shared" si="2089"/>
        <v>Classic</v>
      </c>
      <c r="AV5027">
        <v>0</v>
      </c>
      <c r="AW5027" t="str">
        <f t="shared" si="2090"/>
        <v>Very Low</v>
      </c>
    </row>
    <row r="5028" spans="1:49" x14ac:dyDescent="0.3">
      <c r="A5028" t="s">
        <v>0</v>
      </c>
      <c r="B5028" t="s">
        <v>13797</v>
      </c>
      <c r="C5028">
        <v>81</v>
      </c>
      <c r="D5028" t="str">
        <f t="shared" si="2070"/>
        <v>Low</v>
      </c>
      <c r="E5028">
        <v>110</v>
      </c>
      <c r="F5028" t="str">
        <f t="shared" si="2071"/>
        <v>1h 50m</v>
      </c>
      <c r="G5028" t="str">
        <f t="shared" si="2072"/>
        <v>Standard Movie</v>
      </c>
      <c r="H5028">
        <v>107</v>
      </c>
      <c r="I5028" t="str">
        <f t="shared" si="2073"/>
        <v>Very Low</v>
      </c>
      <c r="J5028">
        <v>45</v>
      </c>
      <c r="K5028" t="str">
        <f t="shared" si="2074"/>
        <v>Very Low</v>
      </c>
      <c r="L5028" t="s">
        <v>24032</v>
      </c>
      <c r="M5028">
        <v>576</v>
      </c>
      <c r="N5028" t="str">
        <f t="shared" si="2075"/>
        <v>Low</v>
      </c>
      <c r="O5028">
        <v>136007</v>
      </c>
      <c r="P5028" t="str">
        <f t="shared" si="2076"/>
        <v>Flop</v>
      </c>
      <c r="Q5028" t="s">
        <v>7808</v>
      </c>
      <c r="R5028" t="str">
        <f t="shared" si="2077"/>
        <v>Drama</v>
      </c>
      <c r="S5028">
        <f t="shared" si="2078"/>
        <v>3</v>
      </c>
      <c r="T5028" t="s">
        <v>6139</v>
      </c>
      <c r="U5028" t="s">
        <v>24033</v>
      </c>
      <c r="V5028">
        <v>3924</v>
      </c>
      <c r="W5028" t="str">
        <f t="shared" si="2079"/>
        <v>Very Low</v>
      </c>
      <c r="X5028">
        <v>776</v>
      </c>
      <c r="Y5028" t="str">
        <f t="shared" si="2080"/>
        <v>Very Low</v>
      </c>
      <c r="Z5028" t="s">
        <v>9950</v>
      </c>
      <c r="AA5028">
        <v>1</v>
      </c>
      <c r="AB5028" t="str">
        <f t="shared" si="2081"/>
        <v>Solo Star Poster</v>
      </c>
      <c r="AC5028" t="s">
        <v>24034</v>
      </c>
      <c r="AD5028" t="s">
        <v>24035</v>
      </c>
      <c r="AE5028">
        <v>39</v>
      </c>
      <c r="AF5028" t="str">
        <f t="shared" si="2082"/>
        <v>Very Low</v>
      </c>
      <c r="AG5028" t="s">
        <v>1435</v>
      </c>
      <c r="AH5028" t="s">
        <v>1436</v>
      </c>
      <c r="AI5028" t="s">
        <v>556</v>
      </c>
      <c r="AJ5028" t="str">
        <f t="shared" si="2083"/>
        <v>Adult</v>
      </c>
      <c r="AK5028">
        <v>4500</v>
      </c>
      <c r="AL5028" t="str">
        <f t="shared" si="2084"/>
        <v>Low Budget</v>
      </c>
      <c r="AM5028">
        <v>2004</v>
      </c>
      <c r="AN5028">
        <f t="shared" si="2085"/>
        <v>21</v>
      </c>
      <c r="AO5028" t="str">
        <f t="shared" si="2086"/>
        <v>Old Classic</v>
      </c>
      <c r="AP5028">
        <v>133</v>
      </c>
      <c r="AQ5028" t="str">
        <f t="shared" si="2087"/>
        <v>Very Low</v>
      </c>
      <c r="AR5028">
        <v>6.9</v>
      </c>
      <c r="AS5028" t="str">
        <f t="shared" si="2088"/>
        <v>Average</v>
      </c>
      <c r="AT5028">
        <v>2.35</v>
      </c>
      <c r="AU5028" t="str">
        <f t="shared" si="2089"/>
        <v>Cinematic Widescreen</v>
      </c>
      <c r="AV5028">
        <v>171</v>
      </c>
      <c r="AW5028" t="str">
        <f t="shared" si="2090"/>
        <v>Very Low</v>
      </c>
    </row>
    <row r="5029" spans="1:49" x14ac:dyDescent="0.3">
      <c r="A5029" t="s">
        <v>0</v>
      </c>
      <c r="B5029" t="s">
        <v>24036</v>
      </c>
      <c r="C5029">
        <v>64</v>
      </c>
      <c r="D5029" t="str">
        <f t="shared" si="2070"/>
        <v>Low</v>
      </c>
      <c r="E5029">
        <v>90</v>
      </c>
      <c r="F5029" t="str">
        <f t="shared" si="2071"/>
        <v>1h 30m</v>
      </c>
      <c r="G5029" t="str">
        <f t="shared" si="2072"/>
        <v>Standard Movie</v>
      </c>
      <c r="H5029">
        <v>397</v>
      </c>
      <c r="I5029" t="str">
        <f t="shared" si="2073"/>
        <v>Very Low</v>
      </c>
      <c r="J5029">
        <v>0</v>
      </c>
      <c r="K5029" t="str">
        <f t="shared" si="2074"/>
        <v>Very Low</v>
      </c>
      <c r="L5029" t="s">
        <v>24037</v>
      </c>
      <c r="M5029">
        <v>5</v>
      </c>
      <c r="N5029" t="str">
        <f t="shared" si="2075"/>
        <v>Low</v>
      </c>
      <c r="O5029">
        <v>673780</v>
      </c>
      <c r="P5029" t="str">
        <f t="shared" si="2076"/>
        <v>Flop</v>
      </c>
      <c r="Q5029" t="s">
        <v>3380</v>
      </c>
      <c r="R5029" t="str">
        <f t="shared" si="2077"/>
        <v>Drama</v>
      </c>
      <c r="S5029">
        <f t="shared" si="2078"/>
        <v>1</v>
      </c>
      <c r="T5029" t="s">
        <v>24038</v>
      </c>
      <c r="U5029" t="s">
        <v>24039</v>
      </c>
      <c r="V5029">
        <v>4555</v>
      </c>
      <c r="W5029" t="str">
        <f t="shared" si="2079"/>
        <v>Very Low</v>
      </c>
      <c r="X5029">
        <v>5</v>
      </c>
      <c r="Y5029" t="str">
        <f t="shared" si="2080"/>
        <v>Very Low</v>
      </c>
      <c r="Z5029" t="s">
        <v>24040</v>
      </c>
      <c r="AA5029">
        <v>0</v>
      </c>
      <c r="AB5029" t="str">
        <f t="shared" si="2081"/>
        <v>Symbolic Poster</v>
      </c>
      <c r="AC5029" t="s">
        <v>24041</v>
      </c>
      <c r="AD5029" t="s">
        <v>24042</v>
      </c>
      <c r="AE5029">
        <v>26</v>
      </c>
      <c r="AF5029" t="str">
        <f t="shared" si="2082"/>
        <v>Very Low</v>
      </c>
      <c r="AG5029" t="s">
        <v>22048</v>
      </c>
      <c r="AH5029" t="s">
        <v>13518</v>
      </c>
      <c r="AI5029" t="s">
        <v>4801</v>
      </c>
      <c r="AJ5029" t="str">
        <f t="shared" si="2083"/>
        <v>No Rating</v>
      </c>
      <c r="AK5029">
        <v>10000</v>
      </c>
      <c r="AL5029" t="str">
        <f t="shared" si="2084"/>
        <v>Low Budget</v>
      </c>
      <c r="AM5029">
        <v>2000</v>
      </c>
      <c r="AN5029">
        <f t="shared" si="2085"/>
        <v>25</v>
      </c>
      <c r="AO5029" t="str">
        <f t="shared" si="2086"/>
        <v>Old Classic</v>
      </c>
      <c r="AP5029">
        <v>0</v>
      </c>
      <c r="AQ5029" t="str">
        <f t="shared" si="2087"/>
        <v>Very Low</v>
      </c>
      <c r="AR5029">
        <v>7.5</v>
      </c>
      <c r="AS5029" t="str">
        <f t="shared" si="2088"/>
        <v>Good</v>
      </c>
      <c r="AT5029">
        <v>1.85</v>
      </c>
      <c r="AU5029" t="str">
        <f t="shared" si="2089"/>
        <v>HDTV / Widescreen</v>
      </c>
      <c r="AV5029">
        <v>697</v>
      </c>
      <c r="AW5029" t="str">
        <f t="shared" si="2090"/>
        <v>Very Low</v>
      </c>
    </row>
    <row r="5030" spans="1:49" x14ac:dyDescent="0.3">
      <c r="A5030" t="s">
        <v>718</v>
      </c>
      <c r="B5030" t="s">
        <v>24043</v>
      </c>
      <c r="C5030">
        <v>12</v>
      </c>
      <c r="D5030" t="str">
        <f t="shared" si="2070"/>
        <v>Very Low</v>
      </c>
      <c r="E5030">
        <v>83</v>
      </c>
      <c r="F5030" t="str">
        <f t="shared" si="2071"/>
        <v>1h 23m</v>
      </c>
      <c r="G5030" t="str">
        <f t="shared" si="2072"/>
        <v>Featurette</v>
      </c>
      <c r="H5030">
        <v>18</v>
      </c>
      <c r="I5030" t="str">
        <f t="shared" si="2073"/>
        <v>Very Low</v>
      </c>
      <c r="J5030">
        <v>0</v>
      </c>
      <c r="K5030" t="str">
        <f t="shared" si="2074"/>
        <v>Very Low</v>
      </c>
      <c r="L5030" t="s">
        <v>24044</v>
      </c>
      <c r="M5030">
        <v>10</v>
      </c>
      <c r="N5030" t="str">
        <f t="shared" si="2075"/>
        <v>Low</v>
      </c>
      <c r="O5030">
        <f>O5029</f>
        <v>673780</v>
      </c>
      <c r="P5030" t="str">
        <f t="shared" si="2076"/>
        <v>Flop</v>
      </c>
      <c r="Q5030" t="s">
        <v>6374</v>
      </c>
      <c r="R5030" t="str">
        <f t="shared" si="2077"/>
        <v>Horror</v>
      </c>
      <c r="S5030">
        <f t="shared" si="2078"/>
        <v>1</v>
      </c>
      <c r="T5030" t="s">
        <v>24045</v>
      </c>
      <c r="U5030" t="s">
        <v>24046</v>
      </c>
      <c r="V5030">
        <v>57</v>
      </c>
      <c r="W5030" t="str">
        <f t="shared" si="2079"/>
        <v>Very Low</v>
      </c>
      <c r="X5030">
        <v>15</v>
      </c>
      <c r="Y5030" t="str">
        <f t="shared" si="2080"/>
        <v>Very Low</v>
      </c>
      <c r="Z5030" t="s">
        <v>24047</v>
      </c>
      <c r="AA5030">
        <v>0</v>
      </c>
      <c r="AB5030" t="str">
        <f t="shared" si="2081"/>
        <v>Symbolic Poster</v>
      </c>
      <c r="AC5030" t="str">
        <f>AC5029</f>
        <v>abortion|bus|hospital|prison|prostitution</v>
      </c>
      <c r="AD5030" t="s">
        <v>24048</v>
      </c>
      <c r="AE5030">
        <v>1</v>
      </c>
      <c r="AF5030" t="str">
        <f t="shared" si="2082"/>
        <v>Very Low</v>
      </c>
      <c r="AG5030" t="s">
        <v>9</v>
      </c>
      <c r="AH5030" t="s">
        <v>7958</v>
      </c>
      <c r="AI5030" t="str">
        <f t="shared" ref="AI5030:AI5033" si="2101">AI5029</f>
        <v>Not Rated</v>
      </c>
      <c r="AJ5030" t="str">
        <f t="shared" si="2083"/>
        <v>No Rating</v>
      </c>
      <c r="AK5030">
        <v>10000</v>
      </c>
      <c r="AL5030" t="str">
        <f t="shared" si="2084"/>
        <v>Low Budget</v>
      </c>
      <c r="AM5030">
        <v>2007</v>
      </c>
      <c r="AN5030">
        <f t="shared" si="2085"/>
        <v>18</v>
      </c>
      <c r="AO5030" t="str">
        <f t="shared" si="2086"/>
        <v>Old Classic</v>
      </c>
      <c r="AP5030">
        <v>5</v>
      </c>
      <c r="AQ5030" t="str">
        <f t="shared" si="2087"/>
        <v>Very Low</v>
      </c>
      <c r="AR5030">
        <v>6.7</v>
      </c>
      <c r="AS5030" t="str">
        <f t="shared" si="2088"/>
        <v>Average</v>
      </c>
      <c r="AT5030">
        <v>1.33</v>
      </c>
      <c r="AU5030" t="str">
        <f t="shared" si="2089"/>
        <v>Classic</v>
      </c>
      <c r="AV5030">
        <v>105</v>
      </c>
      <c r="AW5030" t="str">
        <f t="shared" si="2090"/>
        <v>Very Low</v>
      </c>
    </row>
    <row r="5031" spans="1:49" x14ac:dyDescent="0.3">
      <c r="A5031" t="s">
        <v>0</v>
      </c>
      <c r="B5031" t="s">
        <v>24049</v>
      </c>
      <c r="C5031">
        <v>78</v>
      </c>
      <c r="D5031" t="str">
        <f t="shared" si="2070"/>
        <v>Low</v>
      </c>
      <c r="E5031">
        <v>111</v>
      </c>
      <c r="F5031" t="str">
        <f t="shared" si="2071"/>
        <v>1h 51m</v>
      </c>
      <c r="G5031" t="str">
        <f t="shared" si="2072"/>
        <v>Standard Movie</v>
      </c>
      <c r="H5031">
        <v>62</v>
      </c>
      <c r="I5031" t="str">
        <f t="shared" si="2073"/>
        <v>Very Low</v>
      </c>
      <c r="J5031">
        <v>6</v>
      </c>
      <c r="K5031" t="str">
        <f t="shared" si="2074"/>
        <v>Very Low</v>
      </c>
      <c r="L5031" t="s">
        <v>24050</v>
      </c>
      <c r="M5031">
        <v>89</v>
      </c>
      <c r="N5031" t="str">
        <f t="shared" si="2075"/>
        <v>Low</v>
      </c>
      <c r="O5031">
        <v>94596</v>
      </c>
      <c r="P5031" t="str">
        <f t="shared" si="2076"/>
        <v>Flop</v>
      </c>
      <c r="Q5031" t="s">
        <v>4804</v>
      </c>
      <c r="R5031" t="str">
        <f t="shared" si="2077"/>
        <v>Crime</v>
      </c>
      <c r="S5031">
        <f t="shared" si="2078"/>
        <v>4</v>
      </c>
      <c r="T5031" t="s">
        <v>24051</v>
      </c>
      <c r="U5031" t="s">
        <v>24052</v>
      </c>
      <c r="V5031">
        <v>6318</v>
      </c>
      <c r="W5031" t="str">
        <f t="shared" si="2079"/>
        <v>Very Low</v>
      </c>
      <c r="X5031">
        <v>115</v>
      </c>
      <c r="Y5031" t="str">
        <f t="shared" si="2080"/>
        <v>Very Low</v>
      </c>
      <c r="Z5031" t="s">
        <v>24053</v>
      </c>
      <c r="AA5031">
        <v>0</v>
      </c>
      <c r="AB5031" t="str">
        <f t="shared" si="2081"/>
        <v>Symbolic Poster</v>
      </c>
      <c r="AC5031" t="s">
        <v>24054</v>
      </c>
      <c r="AD5031" t="s">
        <v>24055</v>
      </c>
      <c r="AE5031">
        <v>50</v>
      </c>
      <c r="AF5031" t="str">
        <f t="shared" si="2082"/>
        <v>Very Low</v>
      </c>
      <c r="AG5031" t="s">
        <v>647</v>
      </c>
      <c r="AH5031" t="s">
        <v>648</v>
      </c>
      <c r="AI5031" t="str">
        <f t="shared" si="2101"/>
        <v>Not Rated</v>
      </c>
      <c r="AJ5031" t="str">
        <f t="shared" si="2083"/>
        <v>No Rating</v>
      </c>
      <c r="AK5031">
        <v>1000000</v>
      </c>
      <c r="AL5031" t="str">
        <f t="shared" si="2084"/>
        <v>Low Budget</v>
      </c>
      <c r="AM5031">
        <v>1997</v>
      </c>
      <c r="AN5031">
        <f t="shared" si="2085"/>
        <v>28</v>
      </c>
      <c r="AO5031" t="str">
        <f t="shared" si="2086"/>
        <v>Old Classic</v>
      </c>
      <c r="AP5031">
        <v>13</v>
      </c>
      <c r="AQ5031" t="str">
        <f t="shared" si="2087"/>
        <v>Very Low</v>
      </c>
      <c r="AR5031">
        <v>7.4</v>
      </c>
      <c r="AS5031" t="str">
        <f t="shared" si="2088"/>
        <v>Good</v>
      </c>
      <c r="AT5031">
        <v>1.85</v>
      </c>
      <c r="AU5031" t="str">
        <f t="shared" si="2089"/>
        <v>HDTV / Widescreen</v>
      </c>
      <c r="AV5031">
        <v>817</v>
      </c>
      <c r="AW5031" t="str">
        <f t="shared" si="2090"/>
        <v>Very Low</v>
      </c>
    </row>
    <row r="5032" spans="1:49" x14ac:dyDescent="0.3">
      <c r="A5032" t="s">
        <v>0</v>
      </c>
      <c r="B5032" t="s">
        <v>24056</v>
      </c>
      <c r="C5032">
        <f>C5031</f>
        <v>78</v>
      </c>
      <c r="D5032" t="str">
        <f t="shared" si="2070"/>
        <v>Low</v>
      </c>
      <c r="E5032">
        <v>84</v>
      </c>
      <c r="F5032" t="str">
        <f t="shared" si="2071"/>
        <v>1h 24m</v>
      </c>
      <c r="G5032" t="str">
        <f t="shared" si="2072"/>
        <v>Featurette</v>
      </c>
      <c r="H5032">
        <v>5</v>
      </c>
      <c r="I5032" t="str">
        <f t="shared" si="2073"/>
        <v>Very Low</v>
      </c>
      <c r="J5032">
        <v>12</v>
      </c>
      <c r="K5032" t="str">
        <f t="shared" si="2074"/>
        <v>Very Low</v>
      </c>
      <c r="L5032" t="s">
        <v>24057</v>
      </c>
      <c r="M5032">
        <v>21</v>
      </c>
      <c r="N5032" t="str">
        <f t="shared" si="2075"/>
        <v>Low</v>
      </c>
      <c r="O5032">
        <f t="shared" ref="O5032:O5034" si="2102">O5031</f>
        <v>94596</v>
      </c>
      <c r="P5032" t="str">
        <f t="shared" si="2076"/>
        <v>Flop</v>
      </c>
      <c r="Q5032" t="s">
        <v>3380</v>
      </c>
      <c r="R5032" t="str">
        <f t="shared" si="2077"/>
        <v>Drama</v>
      </c>
      <c r="S5032">
        <f t="shared" si="2078"/>
        <v>1</v>
      </c>
      <c r="T5032" t="s">
        <v>24058</v>
      </c>
      <c r="U5032" t="s">
        <v>24059</v>
      </c>
      <c r="V5032">
        <v>156</v>
      </c>
      <c r="W5032" t="str">
        <f t="shared" si="2079"/>
        <v>Very Low</v>
      </c>
      <c r="X5032">
        <v>62</v>
      </c>
      <c r="Y5032" t="str">
        <f t="shared" si="2080"/>
        <v>Very Low</v>
      </c>
      <c r="Z5032" t="s">
        <v>24060</v>
      </c>
      <c r="AA5032">
        <v>2</v>
      </c>
      <c r="AB5032" t="str">
        <f t="shared" si="2081"/>
        <v>Duo/Trio Poster</v>
      </c>
      <c r="AC5032" t="s">
        <v>24061</v>
      </c>
      <c r="AD5032" t="s">
        <v>24062</v>
      </c>
      <c r="AE5032">
        <v>3</v>
      </c>
      <c r="AF5032" t="str">
        <f t="shared" si="2082"/>
        <v>Very Low</v>
      </c>
      <c r="AG5032" t="s">
        <v>9</v>
      </c>
      <c r="AH5032" t="s">
        <v>10</v>
      </c>
      <c r="AI5032" t="str">
        <f t="shared" si="2101"/>
        <v>Not Rated</v>
      </c>
      <c r="AJ5032" t="str">
        <f t="shared" si="2083"/>
        <v>No Rating</v>
      </c>
      <c r="AK5032">
        <f>AK5031</f>
        <v>1000000</v>
      </c>
      <c r="AL5032" t="str">
        <f t="shared" si="2084"/>
        <v>Low Budget</v>
      </c>
      <c r="AM5032">
        <v>2004</v>
      </c>
      <c r="AN5032">
        <f t="shared" si="2085"/>
        <v>21</v>
      </c>
      <c r="AO5032" t="str">
        <f t="shared" si="2086"/>
        <v>Old Classic</v>
      </c>
      <c r="AP5032">
        <v>20</v>
      </c>
      <c r="AQ5032" t="str">
        <f t="shared" si="2087"/>
        <v>Very Low</v>
      </c>
      <c r="AR5032">
        <v>6.1</v>
      </c>
      <c r="AS5032" t="str">
        <f t="shared" si="2088"/>
        <v>Average</v>
      </c>
      <c r="AT5032">
        <f>AT5031</f>
        <v>1.85</v>
      </c>
      <c r="AU5032" t="str">
        <f t="shared" si="2089"/>
        <v>HDTV / Widescreen</v>
      </c>
      <c r="AV5032">
        <v>22</v>
      </c>
      <c r="AW5032" t="str">
        <f t="shared" si="2090"/>
        <v>Very Low</v>
      </c>
    </row>
    <row r="5033" spans="1:49" x14ac:dyDescent="0.3">
      <c r="A5033" t="s">
        <v>0</v>
      </c>
      <c r="B5033" t="s">
        <v>24063</v>
      </c>
      <c r="C5033">
        <v>13</v>
      </c>
      <c r="D5033" t="str">
        <f t="shared" si="2070"/>
        <v>Very Low</v>
      </c>
      <c r="E5033">
        <v>82</v>
      </c>
      <c r="F5033" t="str">
        <f t="shared" si="2071"/>
        <v>1h 22m</v>
      </c>
      <c r="G5033" t="str">
        <f t="shared" si="2072"/>
        <v>Featurette</v>
      </c>
      <c r="H5033">
        <v>120</v>
      </c>
      <c r="I5033" t="str">
        <f t="shared" si="2073"/>
        <v>Very Low</v>
      </c>
      <c r="J5033">
        <v>84</v>
      </c>
      <c r="K5033" t="str">
        <f t="shared" si="2074"/>
        <v>Very Low</v>
      </c>
      <c r="L5033" t="s">
        <v>24064</v>
      </c>
      <c r="M5033">
        <v>785</v>
      </c>
      <c r="N5033" t="str">
        <f t="shared" si="2075"/>
        <v>Low</v>
      </c>
      <c r="O5033">
        <f t="shared" si="2102"/>
        <v>94596</v>
      </c>
      <c r="P5033" t="str">
        <f t="shared" si="2076"/>
        <v>Flop</v>
      </c>
      <c r="Q5033" t="s">
        <v>12809</v>
      </c>
      <c r="R5033" t="str">
        <f t="shared" si="2077"/>
        <v>Comedy</v>
      </c>
      <c r="S5033">
        <f t="shared" si="2078"/>
        <v>3</v>
      </c>
      <c r="T5033" t="s">
        <v>24065</v>
      </c>
      <c r="U5033" t="s">
        <v>24066</v>
      </c>
      <c r="V5033">
        <v>133</v>
      </c>
      <c r="W5033" t="str">
        <f t="shared" si="2079"/>
        <v>Very Low</v>
      </c>
      <c r="X5033">
        <v>1111</v>
      </c>
      <c r="Y5033" t="str">
        <f t="shared" si="2080"/>
        <v>Low</v>
      </c>
      <c r="Z5033" t="s">
        <v>24067</v>
      </c>
      <c r="AA5033">
        <f>AA5032</f>
        <v>2</v>
      </c>
      <c r="AB5033" t="str">
        <f t="shared" si="2081"/>
        <v>Duo/Trio Poster</v>
      </c>
      <c r="AC5033" t="s">
        <v>24068</v>
      </c>
      <c r="AD5033" t="s">
        <v>24069</v>
      </c>
      <c r="AE5033">
        <v>8</v>
      </c>
      <c r="AF5033" t="str">
        <f t="shared" si="2082"/>
        <v>Very Low</v>
      </c>
      <c r="AG5033" t="s">
        <v>9</v>
      </c>
      <c r="AH5033" t="s">
        <v>10</v>
      </c>
      <c r="AI5033" t="str">
        <f t="shared" si="2101"/>
        <v>Not Rated</v>
      </c>
      <c r="AJ5033" t="str">
        <f t="shared" si="2083"/>
        <v>No Rating</v>
      </c>
      <c r="AK5033">
        <v>200000</v>
      </c>
      <c r="AL5033" t="str">
        <f t="shared" si="2084"/>
        <v>Low Budget</v>
      </c>
      <c r="AM5033">
        <v>2012</v>
      </c>
      <c r="AN5033">
        <f t="shared" si="2085"/>
        <v>13</v>
      </c>
      <c r="AO5033" t="str">
        <f t="shared" si="2086"/>
        <v>Modern Classic</v>
      </c>
      <c r="AP5033">
        <v>98</v>
      </c>
      <c r="AQ5033" t="str">
        <f t="shared" si="2087"/>
        <v>Very Low</v>
      </c>
      <c r="AR5033">
        <v>5.4</v>
      </c>
      <c r="AS5033" t="str">
        <f t="shared" si="2088"/>
        <v>Below Average</v>
      </c>
      <c r="AT5033">
        <v>16</v>
      </c>
      <c r="AU5033" t="str">
        <f t="shared" si="2089"/>
        <v>Ultra Widescreen</v>
      </c>
      <c r="AV5033">
        <v>424</v>
      </c>
      <c r="AW5033" t="str">
        <f t="shared" si="2090"/>
        <v>Very Low</v>
      </c>
    </row>
    <row r="5034" spans="1:49" x14ac:dyDescent="0.3">
      <c r="A5034" t="s">
        <v>0</v>
      </c>
      <c r="B5034" t="s">
        <v>24070</v>
      </c>
      <c r="C5034">
        <v>10</v>
      </c>
      <c r="D5034" t="str">
        <f t="shared" si="2070"/>
        <v>Very Low</v>
      </c>
      <c r="E5034">
        <v>98</v>
      </c>
      <c r="F5034" t="str">
        <f t="shared" si="2071"/>
        <v>1h 38m</v>
      </c>
      <c r="G5034" t="str">
        <f t="shared" si="2072"/>
        <v>Standard Movie</v>
      </c>
      <c r="H5034">
        <v>3</v>
      </c>
      <c r="I5034" t="str">
        <f t="shared" si="2073"/>
        <v>Very Low</v>
      </c>
      <c r="J5034">
        <v>152</v>
      </c>
      <c r="K5034" t="str">
        <f t="shared" si="2074"/>
        <v>Very Low</v>
      </c>
      <c r="L5034" t="s">
        <v>23753</v>
      </c>
      <c r="M5034">
        <v>789</v>
      </c>
      <c r="N5034" t="str">
        <f t="shared" si="2075"/>
        <v>Low</v>
      </c>
      <c r="O5034">
        <f t="shared" si="2102"/>
        <v>94596</v>
      </c>
      <c r="P5034" t="str">
        <f t="shared" si="2076"/>
        <v>Flop</v>
      </c>
      <c r="Q5034" t="s">
        <v>1906</v>
      </c>
      <c r="R5034" t="str">
        <f t="shared" si="2077"/>
        <v>Crime</v>
      </c>
      <c r="S5034">
        <f t="shared" si="2078"/>
        <v>2</v>
      </c>
      <c r="T5034" t="s">
        <v>4127</v>
      </c>
      <c r="U5034" t="s">
        <v>24071</v>
      </c>
      <c r="V5034">
        <v>438</v>
      </c>
      <c r="W5034" t="str">
        <f t="shared" si="2079"/>
        <v>Very Low</v>
      </c>
      <c r="X5034">
        <v>1186</v>
      </c>
      <c r="Y5034" t="str">
        <f t="shared" si="2080"/>
        <v>Low</v>
      </c>
      <c r="Z5034" t="s">
        <v>24072</v>
      </c>
      <c r="AA5034">
        <v>1</v>
      </c>
      <c r="AB5034" t="str">
        <f t="shared" si="2081"/>
        <v>Solo Star Poster</v>
      </c>
      <c r="AC5034" t="s">
        <v>24073</v>
      </c>
      <c r="AD5034" t="s">
        <v>24074</v>
      </c>
      <c r="AE5034">
        <v>14</v>
      </c>
      <c r="AF5034" t="str">
        <f t="shared" si="2082"/>
        <v>Very Low</v>
      </c>
      <c r="AG5034" t="s">
        <v>9</v>
      </c>
      <c r="AH5034" t="s">
        <v>10</v>
      </c>
      <c r="AI5034" t="str">
        <f t="shared" ref="AI5034:AK5034" si="2103">AI5033</f>
        <v>Not Rated</v>
      </c>
      <c r="AJ5034" t="str">
        <f t="shared" si="2083"/>
        <v>No Rating</v>
      </c>
      <c r="AK5034">
        <f t="shared" si="2103"/>
        <v>200000</v>
      </c>
      <c r="AL5034" t="str">
        <f t="shared" si="2084"/>
        <v>Low Budget</v>
      </c>
      <c r="AM5034">
        <v>1995</v>
      </c>
      <c r="AN5034">
        <f t="shared" si="2085"/>
        <v>30</v>
      </c>
      <c r="AO5034" t="str">
        <f t="shared" si="2086"/>
        <v>Old Classic</v>
      </c>
      <c r="AP5034">
        <v>194</v>
      </c>
      <c r="AQ5034" t="str">
        <f t="shared" si="2087"/>
        <v>Very Low</v>
      </c>
      <c r="AR5034">
        <v>6.4</v>
      </c>
      <c r="AS5034" t="str">
        <f t="shared" si="2088"/>
        <v>Average</v>
      </c>
      <c r="AT5034">
        <f>AT5033</f>
        <v>16</v>
      </c>
      <c r="AU5034" t="str">
        <f t="shared" si="2089"/>
        <v>Ultra Widescreen</v>
      </c>
      <c r="AV5034">
        <v>20</v>
      </c>
      <c r="AW5034" t="str">
        <f t="shared" si="2090"/>
        <v>Very Low</v>
      </c>
    </row>
    <row r="5035" spans="1:49" x14ac:dyDescent="0.3">
      <c r="A5035" t="s">
        <v>0</v>
      </c>
      <c r="B5035" t="s">
        <v>24075</v>
      </c>
      <c r="C5035">
        <v>143</v>
      </c>
      <c r="D5035" t="str">
        <f t="shared" si="2070"/>
        <v>Low</v>
      </c>
      <c r="E5035">
        <v>77</v>
      </c>
      <c r="F5035" t="str">
        <f t="shared" si="2071"/>
        <v>1h 17m</v>
      </c>
      <c r="G5035" t="str">
        <f t="shared" si="2072"/>
        <v>Featurette</v>
      </c>
      <c r="H5035">
        <v>291</v>
      </c>
      <c r="I5035" t="str">
        <f t="shared" si="2073"/>
        <v>Very Low</v>
      </c>
      <c r="J5035">
        <v>8</v>
      </c>
      <c r="K5035" t="str">
        <f t="shared" si="2074"/>
        <v>Very Low</v>
      </c>
      <c r="L5035" t="s">
        <v>24076</v>
      </c>
      <c r="M5035">
        <v>291</v>
      </c>
      <c r="N5035" t="str">
        <f t="shared" si="2075"/>
        <v>Low</v>
      </c>
      <c r="O5035">
        <v>424760</v>
      </c>
      <c r="P5035" t="str">
        <f t="shared" si="2076"/>
        <v>Flop</v>
      </c>
      <c r="Q5035" t="s">
        <v>2654</v>
      </c>
      <c r="R5035" t="str">
        <f t="shared" si="2077"/>
        <v>Drama</v>
      </c>
      <c r="S5035">
        <f t="shared" si="2078"/>
        <v>3</v>
      </c>
      <c r="T5035" t="s">
        <v>24075</v>
      </c>
      <c r="U5035" t="s">
        <v>24077</v>
      </c>
      <c r="V5035">
        <v>72639</v>
      </c>
      <c r="W5035" t="str">
        <f t="shared" si="2079"/>
        <v>Medium</v>
      </c>
      <c r="X5035">
        <v>368</v>
      </c>
      <c r="Y5035" t="str">
        <f t="shared" si="2080"/>
        <v>Very Low</v>
      </c>
      <c r="Z5035" t="s">
        <v>24078</v>
      </c>
      <c r="AA5035">
        <v>0</v>
      </c>
      <c r="AB5035" t="str">
        <f t="shared" si="2081"/>
        <v>Symbolic Poster</v>
      </c>
      <c r="AC5035" t="s">
        <v>24079</v>
      </c>
      <c r="AD5035" t="s">
        <v>24080</v>
      </c>
      <c r="AE5035">
        <v>371</v>
      </c>
      <c r="AF5035" t="str">
        <f t="shared" si="2082"/>
        <v>Very Low</v>
      </c>
      <c r="AG5035" t="s">
        <v>9</v>
      </c>
      <c r="AH5035" t="s">
        <v>10</v>
      </c>
      <c r="AI5035" t="s">
        <v>11</v>
      </c>
      <c r="AJ5035" t="str">
        <f t="shared" si="2083"/>
        <v>Teen</v>
      </c>
      <c r="AK5035">
        <v>7000</v>
      </c>
      <c r="AL5035" t="str">
        <f t="shared" si="2084"/>
        <v>Low Budget</v>
      </c>
      <c r="AM5035">
        <v>2004</v>
      </c>
      <c r="AN5035">
        <f t="shared" si="2085"/>
        <v>21</v>
      </c>
      <c r="AO5035" t="str">
        <f t="shared" si="2086"/>
        <v>Old Classic</v>
      </c>
      <c r="AP5035">
        <v>45</v>
      </c>
      <c r="AQ5035" t="str">
        <f t="shared" si="2087"/>
        <v>Very Low</v>
      </c>
      <c r="AR5035">
        <v>7</v>
      </c>
      <c r="AS5035" t="str">
        <f t="shared" si="2088"/>
        <v>Good</v>
      </c>
      <c r="AT5035">
        <v>1.85</v>
      </c>
      <c r="AU5035" t="str">
        <f t="shared" si="2089"/>
        <v>HDTV / Widescreen</v>
      </c>
      <c r="AV5035">
        <v>19000</v>
      </c>
      <c r="AW5035" t="str">
        <f t="shared" si="2090"/>
        <v>Medium</v>
      </c>
    </row>
    <row r="5036" spans="1:49" x14ac:dyDescent="0.3">
      <c r="A5036" t="s">
        <v>0</v>
      </c>
      <c r="B5036" t="s">
        <v>24081</v>
      </c>
      <c r="C5036">
        <v>35</v>
      </c>
      <c r="D5036" t="str">
        <f t="shared" si="2070"/>
        <v>Very Low</v>
      </c>
      <c r="E5036">
        <v>80</v>
      </c>
      <c r="F5036" t="str">
        <f t="shared" si="2071"/>
        <v>1h 20m</v>
      </c>
      <c r="G5036" t="str">
        <f t="shared" si="2072"/>
        <v>Featurette</v>
      </c>
      <c r="H5036">
        <v>0</v>
      </c>
      <c r="I5036" t="str">
        <f t="shared" si="2073"/>
        <v>Very Low</v>
      </c>
      <c r="J5036">
        <v>0</v>
      </c>
      <c r="K5036" t="str">
        <f t="shared" si="2074"/>
        <v>Very Low</v>
      </c>
      <c r="L5036" t="s">
        <v>24082</v>
      </c>
      <c r="M5036">
        <v>0</v>
      </c>
      <c r="N5036" t="str">
        <f t="shared" si="2075"/>
        <v>Low</v>
      </c>
      <c r="O5036">
        <v>70071</v>
      </c>
      <c r="P5036" t="str">
        <f t="shared" si="2076"/>
        <v>Flop</v>
      </c>
      <c r="Q5036" t="s">
        <v>10384</v>
      </c>
      <c r="R5036" t="str">
        <f t="shared" si="2077"/>
        <v>Thriller</v>
      </c>
      <c r="S5036">
        <f t="shared" si="2078"/>
        <v>1</v>
      </c>
      <c r="T5036" t="s">
        <v>24083</v>
      </c>
      <c r="U5036" t="s">
        <v>24084</v>
      </c>
      <c r="V5036">
        <v>589</v>
      </c>
      <c r="W5036" t="str">
        <f t="shared" si="2079"/>
        <v>Very Low</v>
      </c>
      <c r="X5036">
        <v>0</v>
      </c>
      <c r="Y5036" t="str">
        <f t="shared" si="2080"/>
        <v>Very Low</v>
      </c>
      <c r="Z5036" t="s">
        <v>24085</v>
      </c>
      <c r="AA5036">
        <v>0</v>
      </c>
      <c r="AB5036" t="str">
        <f t="shared" si="2081"/>
        <v>Symbolic Poster</v>
      </c>
      <c r="AC5036" t="s">
        <v>24086</v>
      </c>
      <c r="AD5036" t="s">
        <v>24087</v>
      </c>
      <c r="AE5036">
        <v>35</v>
      </c>
      <c r="AF5036" t="str">
        <f t="shared" si="2082"/>
        <v>Very Low</v>
      </c>
      <c r="AG5036" t="s">
        <v>9</v>
      </c>
      <c r="AH5036" t="s">
        <v>24088</v>
      </c>
      <c r="AI5036" t="s">
        <v>4801</v>
      </c>
      <c r="AJ5036" t="str">
        <f t="shared" si="2083"/>
        <v>No Rating</v>
      </c>
      <c r="AK5036">
        <v>7000</v>
      </c>
      <c r="AL5036" t="str">
        <f t="shared" si="2084"/>
        <v>Low Budget</v>
      </c>
      <c r="AM5036">
        <v>2005</v>
      </c>
      <c r="AN5036">
        <f t="shared" si="2085"/>
        <v>20</v>
      </c>
      <c r="AO5036" t="str">
        <f t="shared" si="2086"/>
        <v>Old Classic</v>
      </c>
      <c r="AP5036">
        <v>0</v>
      </c>
      <c r="AQ5036" t="str">
        <f t="shared" si="2087"/>
        <v>Very Low</v>
      </c>
      <c r="AR5036">
        <v>6.3</v>
      </c>
      <c r="AS5036" t="str">
        <f t="shared" si="2088"/>
        <v>Average</v>
      </c>
      <c r="AT5036">
        <f>AT5035</f>
        <v>1.85</v>
      </c>
      <c r="AU5036" t="str">
        <f t="shared" si="2089"/>
        <v>HDTV / Widescreen</v>
      </c>
      <c r="AV5036">
        <v>74</v>
      </c>
      <c r="AW5036" t="str">
        <f t="shared" si="2090"/>
        <v>Very Low</v>
      </c>
    </row>
    <row r="5037" spans="1:49" x14ac:dyDescent="0.3">
      <c r="A5037" t="s">
        <v>0</v>
      </c>
      <c r="B5037" t="s">
        <v>4874</v>
      </c>
      <c r="C5037">
        <v>56</v>
      </c>
      <c r="D5037" t="str">
        <f t="shared" si="2070"/>
        <v>Low</v>
      </c>
      <c r="E5037">
        <v>81</v>
      </c>
      <c r="F5037" t="str">
        <f t="shared" si="2071"/>
        <v>1h 21m</v>
      </c>
      <c r="G5037" t="str">
        <f t="shared" si="2072"/>
        <v>Featurette</v>
      </c>
      <c r="H5037">
        <v>0</v>
      </c>
      <c r="I5037" t="str">
        <f t="shared" si="2073"/>
        <v>Very Low</v>
      </c>
      <c r="J5037">
        <v>6</v>
      </c>
      <c r="K5037" t="str">
        <f t="shared" si="2074"/>
        <v>Very Low</v>
      </c>
      <c r="L5037" t="s">
        <v>24089</v>
      </c>
      <c r="M5037">
        <v>121</v>
      </c>
      <c r="N5037" t="str">
        <f t="shared" si="2075"/>
        <v>Low</v>
      </c>
      <c r="O5037">
        <v>2040920</v>
      </c>
      <c r="P5037" t="str">
        <f t="shared" si="2076"/>
        <v>Flop</v>
      </c>
      <c r="Q5037" t="s">
        <v>5777</v>
      </c>
      <c r="R5037" t="str">
        <f t="shared" si="2077"/>
        <v>Action</v>
      </c>
      <c r="S5037">
        <f t="shared" si="2078"/>
        <v>5</v>
      </c>
      <c r="T5037" t="s">
        <v>24090</v>
      </c>
      <c r="U5037" t="s">
        <v>24091</v>
      </c>
      <c r="V5037">
        <v>52055</v>
      </c>
      <c r="W5037" t="str">
        <f t="shared" si="2079"/>
        <v>Medium</v>
      </c>
      <c r="X5037">
        <v>147</v>
      </c>
      <c r="Y5037" t="str">
        <f t="shared" si="2080"/>
        <v>Very Low</v>
      </c>
      <c r="Z5037" t="s">
        <v>24092</v>
      </c>
      <c r="AA5037">
        <v>0</v>
      </c>
      <c r="AB5037" t="str">
        <f t="shared" si="2081"/>
        <v>Symbolic Poster</v>
      </c>
      <c r="AC5037" t="s">
        <v>24093</v>
      </c>
      <c r="AD5037" t="s">
        <v>24094</v>
      </c>
      <c r="AE5037">
        <v>130</v>
      </c>
      <c r="AF5037" t="str">
        <f t="shared" si="2082"/>
        <v>Very Low</v>
      </c>
      <c r="AG5037" t="s">
        <v>2749</v>
      </c>
      <c r="AH5037" t="s">
        <v>10</v>
      </c>
      <c r="AI5037" t="s">
        <v>556</v>
      </c>
      <c r="AJ5037" t="str">
        <f t="shared" si="2083"/>
        <v>Adult</v>
      </c>
      <c r="AK5037">
        <v>7000</v>
      </c>
      <c r="AL5037" t="str">
        <f t="shared" si="2084"/>
        <v>Low Budget</v>
      </c>
      <c r="AM5037">
        <v>1992</v>
      </c>
      <c r="AN5037">
        <f t="shared" si="2085"/>
        <v>33</v>
      </c>
      <c r="AO5037" t="str">
        <f t="shared" si="2086"/>
        <v>Old Classic</v>
      </c>
      <c r="AP5037">
        <v>20</v>
      </c>
      <c r="AQ5037" t="str">
        <f t="shared" si="2087"/>
        <v>Very Low</v>
      </c>
      <c r="AR5037">
        <v>6.9</v>
      </c>
      <c r="AS5037" t="str">
        <f t="shared" si="2088"/>
        <v>Average</v>
      </c>
      <c r="AT5037">
        <v>1.37</v>
      </c>
      <c r="AU5037" t="str">
        <f t="shared" si="2089"/>
        <v>Classic</v>
      </c>
      <c r="AV5037">
        <v>0</v>
      </c>
      <c r="AW5037" t="str">
        <f t="shared" si="2090"/>
        <v>Very Low</v>
      </c>
    </row>
    <row r="5038" spans="1:49" x14ac:dyDescent="0.3">
      <c r="A5038" t="s">
        <v>0</v>
      </c>
      <c r="B5038" t="s">
        <v>24095</v>
      </c>
      <c r="C5038">
        <f>C5037</f>
        <v>56</v>
      </c>
      <c r="D5038" t="str">
        <f t="shared" si="2070"/>
        <v>Low</v>
      </c>
      <c r="E5038">
        <v>84</v>
      </c>
      <c r="F5038" t="str">
        <f t="shared" si="2071"/>
        <v>1h 24m</v>
      </c>
      <c r="G5038" t="str">
        <f t="shared" si="2072"/>
        <v>Featurette</v>
      </c>
      <c r="H5038">
        <v>2</v>
      </c>
      <c r="I5038" t="str">
        <f t="shared" si="2073"/>
        <v>Very Low</v>
      </c>
      <c r="J5038">
        <v>2</v>
      </c>
      <c r="K5038" t="str">
        <f t="shared" si="2074"/>
        <v>Very Low</v>
      </c>
      <c r="L5038" t="s">
        <v>24096</v>
      </c>
      <c r="M5038">
        <v>45</v>
      </c>
      <c r="N5038" t="str">
        <f t="shared" si="2075"/>
        <v>Low</v>
      </c>
      <c r="O5038">
        <f>O5037</f>
        <v>2040920</v>
      </c>
      <c r="P5038" t="str">
        <f t="shared" si="2076"/>
        <v>Flop</v>
      </c>
      <c r="Q5038" t="s">
        <v>1906</v>
      </c>
      <c r="R5038" t="str">
        <f t="shared" si="2077"/>
        <v>Crime</v>
      </c>
      <c r="S5038">
        <f t="shared" si="2078"/>
        <v>2</v>
      </c>
      <c r="T5038" t="s">
        <v>24097</v>
      </c>
      <c r="U5038" t="s">
        <v>24098</v>
      </c>
      <c r="V5038">
        <v>36</v>
      </c>
      <c r="W5038" t="str">
        <f t="shared" si="2079"/>
        <v>Very Low</v>
      </c>
      <c r="X5038">
        <v>93</v>
      </c>
      <c r="Y5038" t="str">
        <f t="shared" si="2080"/>
        <v>Very Low</v>
      </c>
      <c r="Z5038" t="s">
        <v>24099</v>
      </c>
      <c r="AA5038">
        <v>0</v>
      </c>
      <c r="AB5038" t="str">
        <f t="shared" si="2081"/>
        <v>Symbolic Poster</v>
      </c>
      <c r="AC5038" t="s">
        <v>24100</v>
      </c>
      <c r="AD5038" t="s">
        <v>24101</v>
      </c>
      <c r="AE5038">
        <v>1</v>
      </c>
      <c r="AF5038" t="str">
        <f t="shared" si="2082"/>
        <v>Very Low</v>
      </c>
      <c r="AG5038" t="s">
        <v>9</v>
      </c>
      <c r="AH5038" t="s">
        <v>10</v>
      </c>
      <c r="AI5038" t="s">
        <v>11</v>
      </c>
      <c r="AJ5038" t="str">
        <f t="shared" si="2083"/>
        <v>Teen</v>
      </c>
      <c r="AK5038">
        <v>3250</v>
      </c>
      <c r="AL5038" t="str">
        <f t="shared" si="2084"/>
        <v>Low Budget</v>
      </c>
      <c r="AM5038">
        <v>2005</v>
      </c>
      <c r="AN5038">
        <f t="shared" si="2085"/>
        <v>20</v>
      </c>
      <c r="AO5038" t="str">
        <f t="shared" si="2086"/>
        <v>Old Classic</v>
      </c>
      <c r="AP5038">
        <v>44</v>
      </c>
      <c r="AQ5038" t="str">
        <f t="shared" si="2087"/>
        <v>Very Low</v>
      </c>
      <c r="AR5038">
        <v>7.8</v>
      </c>
      <c r="AS5038" t="str">
        <f t="shared" si="2088"/>
        <v>Good</v>
      </c>
      <c r="AT5038">
        <f t="shared" ref="AT5038:AT5040" si="2104">AT5037</f>
        <v>1.37</v>
      </c>
      <c r="AU5038" t="str">
        <f t="shared" si="2089"/>
        <v>Classic</v>
      </c>
      <c r="AV5038">
        <v>4</v>
      </c>
      <c r="AW5038" t="str">
        <f t="shared" si="2090"/>
        <v>Very Low</v>
      </c>
    </row>
    <row r="5039" spans="1:49" x14ac:dyDescent="0.3">
      <c r="A5039" t="s">
        <v>0</v>
      </c>
      <c r="B5039" t="s">
        <v>18721</v>
      </c>
      <c r="C5039">
        <v>14</v>
      </c>
      <c r="D5039" t="str">
        <f t="shared" si="2070"/>
        <v>Very Low</v>
      </c>
      <c r="E5039">
        <v>95</v>
      </c>
      <c r="F5039" t="str">
        <f t="shared" si="2071"/>
        <v>1h 35m</v>
      </c>
      <c r="G5039" t="str">
        <f t="shared" si="2072"/>
        <v>Standard Movie</v>
      </c>
      <c r="H5039">
        <v>0</v>
      </c>
      <c r="I5039" t="str">
        <f t="shared" si="2073"/>
        <v>Very Low</v>
      </c>
      <c r="J5039">
        <v>133</v>
      </c>
      <c r="K5039" t="str">
        <f t="shared" si="2074"/>
        <v>Very Low</v>
      </c>
      <c r="L5039" t="s">
        <v>24102</v>
      </c>
      <c r="M5039">
        <v>296</v>
      </c>
      <c r="N5039" t="str">
        <f t="shared" si="2075"/>
        <v>Low</v>
      </c>
      <c r="O5039">
        <v>4584</v>
      </c>
      <c r="P5039" t="str">
        <f t="shared" si="2076"/>
        <v>Flop</v>
      </c>
      <c r="Q5039" t="s">
        <v>2498</v>
      </c>
      <c r="R5039" t="str">
        <f t="shared" si="2077"/>
        <v>Comedy</v>
      </c>
      <c r="S5039">
        <f t="shared" si="2078"/>
        <v>2</v>
      </c>
      <c r="T5039" t="s">
        <v>24103</v>
      </c>
      <c r="U5039" t="s">
        <v>24104</v>
      </c>
      <c r="V5039">
        <v>1338</v>
      </c>
      <c r="W5039" t="str">
        <f t="shared" si="2079"/>
        <v>Very Low</v>
      </c>
      <c r="X5039">
        <v>690</v>
      </c>
      <c r="Y5039" t="str">
        <f t="shared" si="2080"/>
        <v>Very Low</v>
      </c>
      <c r="Z5039" t="s">
        <v>24105</v>
      </c>
      <c r="AA5039">
        <v>1</v>
      </c>
      <c r="AB5039" t="str">
        <f t="shared" si="2081"/>
        <v>Solo Star Poster</v>
      </c>
      <c r="AC5039" t="s">
        <v>24106</v>
      </c>
      <c r="AD5039" t="s">
        <v>24107</v>
      </c>
      <c r="AE5039">
        <v>14</v>
      </c>
      <c r="AF5039" t="str">
        <f t="shared" si="2082"/>
        <v>Very Low</v>
      </c>
      <c r="AG5039" t="s">
        <v>9</v>
      </c>
      <c r="AH5039" t="s">
        <v>10</v>
      </c>
      <c r="AI5039" t="s">
        <v>4801</v>
      </c>
      <c r="AJ5039" t="str">
        <f t="shared" si="2083"/>
        <v>No Rating</v>
      </c>
      <c r="AK5039">
        <v>9000</v>
      </c>
      <c r="AL5039" t="str">
        <f t="shared" si="2084"/>
        <v>Low Budget</v>
      </c>
      <c r="AM5039">
        <v>2011</v>
      </c>
      <c r="AN5039">
        <f t="shared" si="2085"/>
        <v>14</v>
      </c>
      <c r="AO5039" t="str">
        <f t="shared" si="2086"/>
        <v>Modern Classic</v>
      </c>
      <c r="AP5039">
        <v>205</v>
      </c>
      <c r="AQ5039" t="str">
        <f t="shared" si="2087"/>
        <v>Very Low</v>
      </c>
      <c r="AR5039">
        <v>6.4</v>
      </c>
      <c r="AS5039" t="str">
        <f t="shared" si="2088"/>
        <v>Average</v>
      </c>
      <c r="AT5039">
        <f t="shared" si="2104"/>
        <v>1.37</v>
      </c>
      <c r="AU5039" t="str">
        <f t="shared" si="2089"/>
        <v>Classic</v>
      </c>
      <c r="AV5039">
        <v>413</v>
      </c>
      <c r="AW5039" t="str">
        <f t="shared" si="2090"/>
        <v>Very Low</v>
      </c>
    </row>
    <row r="5040" spans="1:49" x14ac:dyDescent="0.3">
      <c r="A5040" t="s">
        <v>0</v>
      </c>
      <c r="B5040" t="s">
        <v>24108</v>
      </c>
      <c r="C5040">
        <v>1</v>
      </c>
      <c r="D5040" t="str">
        <f t="shared" si="2070"/>
        <v>Very Low</v>
      </c>
      <c r="E5040">
        <v>87</v>
      </c>
      <c r="F5040" t="str">
        <f t="shared" si="2071"/>
        <v>1h 27m</v>
      </c>
      <c r="G5040" t="str">
        <f t="shared" si="2072"/>
        <v>Featurette</v>
      </c>
      <c r="H5040">
        <v>2</v>
      </c>
      <c r="I5040" t="str">
        <f t="shared" si="2073"/>
        <v>Very Low</v>
      </c>
      <c r="J5040">
        <v>318</v>
      </c>
      <c r="K5040" t="str">
        <f t="shared" si="2074"/>
        <v>Very Low</v>
      </c>
      <c r="L5040" t="s">
        <v>24109</v>
      </c>
      <c r="M5040">
        <v>637</v>
      </c>
      <c r="N5040" t="str">
        <f t="shared" si="2075"/>
        <v>Low</v>
      </c>
      <c r="O5040">
        <f t="shared" ref="O5040:O5042" si="2105">O5039</f>
        <v>4584</v>
      </c>
      <c r="P5040" t="str">
        <f t="shared" si="2076"/>
        <v>Flop</v>
      </c>
      <c r="Q5040" t="s">
        <v>2498</v>
      </c>
      <c r="R5040" t="str">
        <f t="shared" si="2077"/>
        <v>Comedy</v>
      </c>
      <c r="S5040">
        <f t="shared" si="2078"/>
        <v>2</v>
      </c>
      <c r="T5040" t="s">
        <v>14518</v>
      </c>
      <c r="U5040" t="s">
        <v>24110</v>
      </c>
      <c r="V5040">
        <v>629</v>
      </c>
      <c r="W5040" t="str">
        <f t="shared" si="2079"/>
        <v>Very Low</v>
      </c>
      <c r="X5040">
        <v>2283</v>
      </c>
      <c r="Y5040" t="str">
        <f t="shared" si="2080"/>
        <v>Low</v>
      </c>
      <c r="Z5040" t="s">
        <v>5632</v>
      </c>
      <c r="AA5040">
        <v>2</v>
      </c>
      <c r="AB5040" t="str">
        <f t="shared" si="2081"/>
        <v>Duo/Trio Poster</v>
      </c>
      <c r="AC5040" t="s">
        <v>24111</v>
      </c>
      <c r="AD5040" t="s">
        <v>24112</v>
      </c>
      <c r="AE5040">
        <v>6</v>
      </c>
      <c r="AF5040" t="str">
        <f t="shared" si="2082"/>
        <v>Very Low</v>
      </c>
      <c r="AG5040" t="s">
        <v>9</v>
      </c>
      <c r="AH5040" t="s">
        <v>239</v>
      </c>
      <c r="AI5040" t="str">
        <f t="shared" ref="AI5040:AK5040" si="2106">AI5039</f>
        <v>Not Rated</v>
      </c>
      <c r="AJ5040" t="str">
        <f t="shared" si="2083"/>
        <v>No Rating</v>
      </c>
      <c r="AK5040">
        <f t="shared" si="2106"/>
        <v>9000</v>
      </c>
      <c r="AL5040" t="str">
        <f t="shared" si="2084"/>
        <v>Low Budget</v>
      </c>
      <c r="AM5040">
        <v>2013</v>
      </c>
      <c r="AN5040">
        <f t="shared" si="2085"/>
        <v>12</v>
      </c>
      <c r="AO5040" t="str">
        <f t="shared" si="2086"/>
        <v>Modern Classic</v>
      </c>
      <c r="AP5040">
        <v>470</v>
      </c>
      <c r="AQ5040" t="str">
        <f t="shared" si="2087"/>
        <v>Very Low</v>
      </c>
      <c r="AR5040">
        <v>7.7</v>
      </c>
      <c r="AS5040" t="str">
        <f t="shared" si="2088"/>
        <v>Good</v>
      </c>
      <c r="AT5040">
        <f t="shared" si="2104"/>
        <v>1.37</v>
      </c>
      <c r="AU5040" t="str">
        <f t="shared" si="2089"/>
        <v>Classic</v>
      </c>
      <c r="AV5040">
        <v>84</v>
      </c>
      <c r="AW5040" t="str">
        <f t="shared" si="2090"/>
        <v>Very Low</v>
      </c>
    </row>
    <row r="5041" spans="1:49" x14ac:dyDescent="0.3">
      <c r="A5041" t="s">
        <v>0</v>
      </c>
      <c r="B5041" t="str">
        <f>B5040</f>
        <v>Scott Smith</v>
      </c>
      <c r="C5041">
        <v>43</v>
      </c>
      <c r="D5041" t="str">
        <f t="shared" si="2070"/>
        <v>Very Low</v>
      </c>
      <c r="E5041">
        <v>43</v>
      </c>
      <c r="F5041" t="str">
        <f t="shared" si="2071"/>
        <v>0h 43m</v>
      </c>
      <c r="G5041" t="str">
        <f t="shared" si="2072"/>
        <v>Short Film</v>
      </c>
      <c r="H5041">
        <f>H5040</f>
        <v>2</v>
      </c>
      <c r="I5041" t="str">
        <f t="shared" si="2073"/>
        <v>Very Low</v>
      </c>
      <c r="J5041">
        <v>319</v>
      </c>
      <c r="K5041" t="str">
        <f t="shared" si="2074"/>
        <v>Very Low</v>
      </c>
      <c r="L5041" t="s">
        <v>24113</v>
      </c>
      <c r="M5041">
        <v>841</v>
      </c>
      <c r="N5041" t="str">
        <f t="shared" si="2075"/>
        <v>Low</v>
      </c>
      <c r="O5041">
        <f t="shared" si="2105"/>
        <v>4584</v>
      </c>
      <c r="P5041" t="str">
        <f t="shared" si="2076"/>
        <v>Flop</v>
      </c>
      <c r="Q5041" t="s">
        <v>2113</v>
      </c>
      <c r="R5041" t="str">
        <f t="shared" si="2077"/>
        <v>Crime</v>
      </c>
      <c r="S5041">
        <f t="shared" si="2078"/>
        <v>4</v>
      </c>
      <c r="T5041" t="s">
        <v>24114</v>
      </c>
      <c r="U5041" t="s">
        <v>24115</v>
      </c>
      <c r="V5041">
        <v>73839</v>
      </c>
      <c r="W5041" t="str">
        <f t="shared" si="2079"/>
        <v>Medium</v>
      </c>
      <c r="X5041">
        <v>1753</v>
      </c>
      <c r="Y5041" t="str">
        <f t="shared" si="2080"/>
        <v>Low</v>
      </c>
      <c r="Z5041" t="s">
        <v>24116</v>
      </c>
      <c r="AA5041">
        <v>1</v>
      </c>
      <c r="AB5041" t="str">
        <f t="shared" si="2081"/>
        <v>Solo Star Poster</v>
      </c>
      <c r="AC5041" t="s">
        <v>24117</v>
      </c>
      <c r="AD5041" t="s">
        <v>24118</v>
      </c>
      <c r="AE5041">
        <v>359</v>
      </c>
      <c r="AF5041" t="str">
        <f t="shared" si="2082"/>
        <v>Very Low</v>
      </c>
      <c r="AG5041" t="s">
        <v>9</v>
      </c>
      <c r="AH5041" t="s">
        <v>10</v>
      </c>
      <c r="AI5041" t="s">
        <v>1097</v>
      </c>
      <c r="AJ5041" t="str">
        <f t="shared" si="2083"/>
        <v>Teen</v>
      </c>
      <c r="AK5041">
        <f t="shared" ref="AK5041:AM5041" si="2107">AK5040</f>
        <v>9000</v>
      </c>
      <c r="AL5041" t="str">
        <f t="shared" si="2084"/>
        <v>Low Budget</v>
      </c>
      <c r="AM5041">
        <f t="shared" si="2107"/>
        <v>2013</v>
      </c>
      <c r="AN5041">
        <f t="shared" si="2085"/>
        <v>12</v>
      </c>
      <c r="AO5041" t="str">
        <f t="shared" si="2086"/>
        <v>Modern Classic</v>
      </c>
      <c r="AP5041">
        <v>593</v>
      </c>
      <c r="AQ5041" t="str">
        <f t="shared" si="2087"/>
        <v>Very Low</v>
      </c>
      <c r="AR5041">
        <v>7.5</v>
      </c>
      <c r="AS5041" t="str">
        <f t="shared" si="2088"/>
        <v>Good</v>
      </c>
      <c r="AT5041">
        <v>16</v>
      </c>
      <c r="AU5041" t="str">
        <f t="shared" si="2089"/>
        <v>Ultra Widescreen</v>
      </c>
      <c r="AV5041">
        <v>32000</v>
      </c>
      <c r="AW5041" t="str">
        <f t="shared" si="2090"/>
        <v>Medium</v>
      </c>
    </row>
    <row r="5042" spans="1:49" x14ac:dyDescent="0.3">
      <c r="A5042" t="s">
        <v>0</v>
      </c>
      <c r="B5042" t="s">
        <v>24119</v>
      </c>
      <c r="C5042">
        <v>13</v>
      </c>
      <c r="D5042" t="str">
        <f t="shared" si="2070"/>
        <v>Very Low</v>
      </c>
      <c r="E5042">
        <v>76</v>
      </c>
      <c r="F5042" t="str">
        <f t="shared" si="2071"/>
        <v>1h 16m</v>
      </c>
      <c r="G5042" t="str">
        <f t="shared" si="2072"/>
        <v>Featurette</v>
      </c>
      <c r="H5042">
        <v>0</v>
      </c>
      <c r="I5042" t="str">
        <f t="shared" si="2073"/>
        <v>Very Low</v>
      </c>
      <c r="J5042">
        <v>0</v>
      </c>
      <c r="K5042" t="str">
        <f t="shared" si="2074"/>
        <v>Very Low</v>
      </c>
      <c r="L5042" t="s">
        <v>24120</v>
      </c>
      <c r="M5042">
        <v>0</v>
      </c>
      <c r="N5042" t="str">
        <f t="shared" si="2075"/>
        <v>Low</v>
      </c>
      <c r="O5042">
        <f t="shared" si="2105"/>
        <v>4584</v>
      </c>
      <c r="P5042" t="str">
        <f t="shared" si="2076"/>
        <v>Flop</v>
      </c>
      <c r="Q5042" t="s">
        <v>4355</v>
      </c>
      <c r="R5042" t="str">
        <f t="shared" si="2077"/>
        <v>Drama</v>
      </c>
      <c r="S5042">
        <f t="shared" si="2078"/>
        <v>3</v>
      </c>
      <c r="T5042" t="s">
        <v>24121</v>
      </c>
      <c r="U5042" t="s">
        <v>24122</v>
      </c>
      <c r="V5042">
        <v>38</v>
      </c>
      <c r="W5042" t="str">
        <f t="shared" si="2079"/>
        <v>Very Low</v>
      </c>
      <c r="X5042">
        <v>0</v>
      </c>
      <c r="Y5042" t="str">
        <f t="shared" si="2080"/>
        <v>Very Low</v>
      </c>
      <c r="Z5042" t="s">
        <v>24123</v>
      </c>
      <c r="AA5042">
        <v>0</v>
      </c>
      <c r="AB5042" t="str">
        <f t="shared" si="2081"/>
        <v>Symbolic Poster</v>
      </c>
      <c r="AC5042" t="str">
        <f t="shared" ref="AC5042:AC5043" si="2108">AC5041</f>
        <v>cult|fbi|hideout|prison escape|serial killer</v>
      </c>
      <c r="AD5042" t="s">
        <v>24124</v>
      </c>
      <c r="AE5042">
        <v>3</v>
      </c>
      <c r="AF5042" t="str">
        <f t="shared" si="2082"/>
        <v>Very Low</v>
      </c>
      <c r="AG5042" t="s">
        <v>9</v>
      </c>
      <c r="AH5042" t="s">
        <v>10</v>
      </c>
      <c r="AI5042" t="str">
        <f>AI5041</f>
        <v>TV-14</v>
      </c>
      <c r="AJ5042" t="str">
        <f t="shared" si="2083"/>
        <v>Teen</v>
      </c>
      <c r="AK5042">
        <v>1400</v>
      </c>
      <c r="AL5042" t="str">
        <f t="shared" si="2084"/>
        <v>Low Budget</v>
      </c>
      <c r="AM5042">
        <v>2013</v>
      </c>
      <c r="AN5042">
        <f t="shared" si="2085"/>
        <v>12</v>
      </c>
      <c r="AO5042" t="str">
        <f t="shared" si="2086"/>
        <v>Modern Classic</v>
      </c>
      <c r="AP5042">
        <v>0</v>
      </c>
      <c r="AQ5042" t="str">
        <f t="shared" si="2087"/>
        <v>Very Low</v>
      </c>
      <c r="AR5042">
        <v>6.3</v>
      </c>
      <c r="AS5042" t="str">
        <f t="shared" si="2088"/>
        <v>Average</v>
      </c>
      <c r="AT5042">
        <f>AT5041</f>
        <v>16</v>
      </c>
      <c r="AU5042" t="str">
        <f t="shared" si="2089"/>
        <v>Ultra Widescreen</v>
      </c>
      <c r="AV5042">
        <v>16</v>
      </c>
      <c r="AW5042" t="str">
        <f t="shared" si="2090"/>
        <v>Very Low</v>
      </c>
    </row>
    <row r="5043" spans="1:49" x14ac:dyDescent="0.3">
      <c r="A5043" t="s">
        <v>0</v>
      </c>
      <c r="B5043" t="s">
        <v>24125</v>
      </c>
      <c r="C5043">
        <v>14</v>
      </c>
      <c r="D5043" t="str">
        <f t="shared" si="2070"/>
        <v>Very Low</v>
      </c>
      <c r="E5043">
        <v>100</v>
      </c>
      <c r="F5043" t="str">
        <f t="shared" si="2071"/>
        <v>1h 40m</v>
      </c>
      <c r="G5043" t="str">
        <f t="shared" si="2072"/>
        <v>Standard Movie</v>
      </c>
      <c r="H5043">
        <v>0</v>
      </c>
      <c r="I5043" t="str">
        <f t="shared" si="2073"/>
        <v>Very Low</v>
      </c>
      <c r="J5043">
        <v>489</v>
      </c>
      <c r="K5043" t="str">
        <f t="shared" si="2074"/>
        <v>Very Low</v>
      </c>
      <c r="L5043" t="s">
        <v>583</v>
      </c>
      <c r="M5043">
        <v>946</v>
      </c>
      <c r="N5043" t="str">
        <f t="shared" si="2075"/>
        <v>Low</v>
      </c>
      <c r="O5043">
        <v>10443</v>
      </c>
      <c r="P5043" t="str">
        <f t="shared" si="2076"/>
        <v>Flop</v>
      </c>
      <c r="Q5043" t="s">
        <v>1386</v>
      </c>
      <c r="R5043" t="str">
        <f t="shared" si="2077"/>
        <v>Comedy</v>
      </c>
      <c r="S5043">
        <f t="shared" si="2078"/>
        <v>3</v>
      </c>
      <c r="T5043" t="s">
        <v>2273</v>
      </c>
      <c r="U5043" t="s">
        <v>24126</v>
      </c>
      <c r="V5043">
        <v>1255</v>
      </c>
      <c r="W5043" t="str">
        <f t="shared" si="2079"/>
        <v>Very Low</v>
      </c>
      <c r="X5043">
        <v>2386</v>
      </c>
      <c r="Y5043" t="str">
        <f t="shared" si="2080"/>
        <v>Low</v>
      </c>
      <c r="Z5043" t="s">
        <v>13450</v>
      </c>
      <c r="AA5043">
        <v>5</v>
      </c>
      <c r="AB5043" t="str">
        <f t="shared" si="2081"/>
        <v>Ensemble Poster</v>
      </c>
      <c r="AC5043" t="str">
        <f t="shared" si="2108"/>
        <v>cult|fbi|hideout|prison escape|serial killer</v>
      </c>
      <c r="AD5043" t="s">
        <v>24127</v>
      </c>
      <c r="AE5043">
        <v>9</v>
      </c>
      <c r="AF5043" t="str">
        <f t="shared" si="2082"/>
        <v>Very Low</v>
      </c>
      <c r="AG5043" t="s">
        <v>9</v>
      </c>
      <c r="AH5043" t="s">
        <v>10</v>
      </c>
      <c r="AI5043" t="s">
        <v>11</v>
      </c>
      <c r="AJ5043" t="str">
        <f t="shared" si="2083"/>
        <v>Teen</v>
      </c>
      <c r="AK5043">
        <f>AK5042</f>
        <v>1400</v>
      </c>
      <c r="AL5043" t="str">
        <f t="shared" si="2084"/>
        <v>Low Budget</v>
      </c>
      <c r="AM5043">
        <v>2012</v>
      </c>
      <c r="AN5043">
        <f t="shared" si="2085"/>
        <v>13</v>
      </c>
      <c r="AO5043" t="str">
        <f t="shared" si="2086"/>
        <v>Modern Classic</v>
      </c>
      <c r="AP5043">
        <v>719</v>
      </c>
      <c r="AQ5043" t="str">
        <f t="shared" si="2087"/>
        <v>Very Low</v>
      </c>
      <c r="AR5043">
        <v>6.3</v>
      </c>
      <c r="AS5043" t="str">
        <f t="shared" si="2088"/>
        <v>Average</v>
      </c>
      <c r="AT5043">
        <v>2.35</v>
      </c>
      <c r="AU5043" t="str">
        <f t="shared" si="2089"/>
        <v>Cinematic Widescreen</v>
      </c>
      <c r="AV5043">
        <v>660</v>
      </c>
      <c r="AW5043" t="str">
        <f t="shared" si="2090"/>
        <v>Very Low</v>
      </c>
    </row>
    <row r="5044" spans="1:49" x14ac:dyDescent="0.3">
      <c r="A5044" t="s">
        <v>0</v>
      </c>
      <c r="B5044" t="s">
        <v>20002</v>
      </c>
      <c r="C5044">
        <v>43</v>
      </c>
      <c r="D5044" t="str">
        <f t="shared" si="2070"/>
        <v>Very Low</v>
      </c>
      <c r="E5044">
        <v>90</v>
      </c>
      <c r="F5044" t="str">
        <f t="shared" si="2071"/>
        <v>1h 30m</v>
      </c>
      <c r="G5044" t="str">
        <f t="shared" si="2072"/>
        <v>Standard Movie</v>
      </c>
      <c r="H5044">
        <v>16</v>
      </c>
      <c r="I5044" t="str">
        <f t="shared" si="2073"/>
        <v>Very Low</v>
      </c>
      <c r="J5044">
        <v>16</v>
      </c>
      <c r="K5044" t="str">
        <f t="shared" si="2074"/>
        <v>Very Low</v>
      </c>
      <c r="L5044" t="s">
        <v>24128</v>
      </c>
      <c r="M5044">
        <v>86</v>
      </c>
      <c r="N5044" t="str">
        <f t="shared" si="2075"/>
        <v>Low</v>
      </c>
      <c r="O5044">
        <v>85222</v>
      </c>
      <c r="P5044" t="str">
        <f t="shared" si="2076"/>
        <v>Flop</v>
      </c>
      <c r="Q5044" t="s">
        <v>39</v>
      </c>
      <c r="R5044" t="str">
        <f t="shared" si="2077"/>
        <v>Documentary</v>
      </c>
      <c r="S5044">
        <f t="shared" si="2078"/>
        <v>1</v>
      </c>
      <c r="T5044" t="s">
        <v>24129</v>
      </c>
      <c r="U5044" t="s">
        <v>24130</v>
      </c>
      <c r="V5044">
        <v>4285</v>
      </c>
      <c r="W5044" t="str">
        <f t="shared" si="2079"/>
        <v>Very Low</v>
      </c>
      <c r="X5044">
        <v>163</v>
      </c>
      <c r="Y5044" t="str">
        <f t="shared" si="2080"/>
        <v>Very Low</v>
      </c>
      <c r="Z5044" t="s">
        <v>20002</v>
      </c>
      <c r="AA5044">
        <v>0</v>
      </c>
      <c r="AB5044" t="str">
        <f t="shared" si="2081"/>
        <v>Symbolic Poster</v>
      </c>
      <c r="AC5044" t="s">
        <v>24131</v>
      </c>
      <c r="AD5044" t="s">
        <v>24132</v>
      </c>
      <c r="AE5044">
        <v>84</v>
      </c>
      <c r="AF5044" t="str">
        <f t="shared" si="2082"/>
        <v>Very Low</v>
      </c>
      <c r="AG5044" t="s">
        <v>9</v>
      </c>
      <c r="AH5044" t="s">
        <v>10</v>
      </c>
      <c r="AI5044" t="s">
        <v>66</v>
      </c>
      <c r="AJ5044" t="str">
        <f t="shared" si="2083"/>
        <v>Family</v>
      </c>
      <c r="AK5044">
        <v>1100</v>
      </c>
      <c r="AL5044" t="str">
        <f t="shared" si="2084"/>
        <v>Low Budget</v>
      </c>
      <c r="AM5044">
        <v>2004</v>
      </c>
      <c r="AN5044">
        <f t="shared" si="2085"/>
        <v>21</v>
      </c>
      <c r="AO5044" t="str">
        <f t="shared" si="2086"/>
        <v>Old Classic</v>
      </c>
      <c r="AP5044">
        <v>23</v>
      </c>
      <c r="AQ5044" t="str">
        <f t="shared" si="2087"/>
        <v>Very Low</v>
      </c>
      <c r="AR5044">
        <v>6.6</v>
      </c>
      <c r="AS5044" t="str">
        <f t="shared" si="2088"/>
        <v>Average</v>
      </c>
      <c r="AT5044">
        <v>1.85</v>
      </c>
      <c r="AU5044" t="str">
        <f t="shared" si="2089"/>
        <v>HDTV / Widescreen</v>
      </c>
      <c r="AV5044">
        <v>456</v>
      </c>
      <c r="AW5044" t="str">
        <f t="shared" si="2090"/>
        <v>Very Low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 Ravindran</dc:creator>
  <cp:lastModifiedBy>Amal Ravindran</cp:lastModifiedBy>
  <dcterms:created xsi:type="dcterms:W3CDTF">2025-08-05T13:40:04Z</dcterms:created>
  <dcterms:modified xsi:type="dcterms:W3CDTF">2025-08-07T16:17:28Z</dcterms:modified>
</cp:coreProperties>
</file>